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8350" windowHeight="6800" firstSheet="2" activeTab="5"/>
  </bookViews>
  <sheets>
    <sheet name="Customer Names" sheetId="3" r:id="rId1"/>
    <sheet name="Hospitalisation Details" sheetId="1" r:id="rId2"/>
    <sheet name="Medical Examinations" sheetId="2" r:id="rId3"/>
    <sheet name="Health Care" sheetId="9" r:id="rId4"/>
    <sheet name="Pivot Tables" sheetId="11" r:id="rId5"/>
    <sheet name="Dashboard" sheetId="17" r:id="rId6"/>
  </sheets>
  <calcPr calcId="191029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<sst xmlns="http://schemas.openxmlformats.org/spreadsheetml/2006/main" count="70158" uniqueCount="8416">
  <si>
    <t>Customer ID</t>
  </si>
  <si>
    <t>name</t>
  </si>
  <si>
    <t>DATA TRANSFORMATION</t>
  </si>
  <si>
    <t>Id1</t>
  </si>
  <si>
    <t>Hawks, Ms.  Kelly</t>
  </si>
  <si>
    <t>Id2</t>
  </si>
  <si>
    <t>Lehner, Mr.  Matthew D</t>
  </si>
  <si>
    <t>1) Split 'names' column in the "Costomer Names" Table into 3 meaningful columns: 'Title','First Name', and 'Last name'.</t>
  </si>
  <si>
    <t>Id3</t>
  </si>
  <si>
    <t>Lu, Mr.  Phil</t>
  </si>
  <si>
    <t>Id4</t>
  </si>
  <si>
    <t>Osborne, Ms.  Kelsey</t>
  </si>
  <si>
    <t>Title</t>
  </si>
  <si>
    <t>First Name</t>
  </si>
  <si>
    <t>Last Name</t>
  </si>
  <si>
    <t>Id5</t>
  </si>
  <si>
    <t>Kadala, Ms.  Kristyn</t>
  </si>
  <si>
    <t xml:space="preserve"> Ms</t>
  </si>
  <si>
    <t xml:space="preserve">  Kelly</t>
  </si>
  <si>
    <t>Hawks</t>
  </si>
  <si>
    <t>Id6</t>
  </si>
  <si>
    <t>Baker, Mr.  Russell B.</t>
  </si>
  <si>
    <t xml:space="preserve"> Mr</t>
  </si>
  <si>
    <t xml:space="preserve">  Matthew D</t>
  </si>
  <si>
    <t>Lehner</t>
  </si>
  <si>
    <t>Id7</t>
  </si>
  <si>
    <t>Macpherson, Mr.  Scott</t>
  </si>
  <si>
    <t xml:space="preserve">  Phil</t>
  </si>
  <si>
    <t>Lu</t>
  </si>
  <si>
    <t>Id8</t>
  </si>
  <si>
    <t>Hallman, Mr.  Stephen</t>
  </si>
  <si>
    <t xml:space="preserve">  Kelsey</t>
  </si>
  <si>
    <t>Osborne</t>
  </si>
  <si>
    <t>Id9</t>
  </si>
  <si>
    <t>Moran, Mr.  Patrick R.</t>
  </si>
  <si>
    <t xml:space="preserve">  Kristyn</t>
  </si>
  <si>
    <t>Kadala</t>
  </si>
  <si>
    <t>Id10</t>
  </si>
  <si>
    <t>Benner, Ms.  Brooke N.</t>
  </si>
  <si>
    <t xml:space="preserve">  Russell B</t>
  </si>
  <si>
    <t>Baker</t>
  </si>
  <si>
    <t>Id11</t>
  </si>
  <si>
    <t>Fierro Vargas, Ms.  Paola Andrea</t>
  </si>
  <si>
    <t xml:space="preserve">  Scott</t>
  </si>
  <si>
    <t>Macpherson</t>
  </si>
  <si>
    <t>Id12</t>
  </si>
  <si>
    <t>Franz, Mr.  David</t>
  </si>
  <si>
    <t xml:space="preserve">  Stephen</t>
  </si>
  <si>
    <t>Hallman</t>
  </si>
  <si>
    <t>Id13</t>
  </si>
  <si>
    <t>Foster, Mr.  Wade</t>
  </si>
  <si>
    <t xml:space="preserve">  Patrick R</t>
  </si>
  <si>
    <t>Moran</t>
  </si>
  <si>
    <t>Id14</t>
  </si>
  <si>
    <t>Tenorio, Mr.  Franklin</t>
  </si>
  <si>
    <t xml:space="preserve">  Brooke N</t>
  </si>
  <si>
    <t>Benner</t>
  </si>
  <si>
    <t>Id15</t>
  </si>
  <si>
    <t>Rios, Ms.  Leilani M.</t>
  </si>
  <si>
    <t xml:space="preserve">  Paola Andrea</t>
  </si>
  <si>
    <t>Fierro Vargas</t>
  </si>
  <si>
    <t>Id16</t>
  </si>
  <si>
    <t>Viau-Dupuis, Mr.  Philippe</t>
  </si>
  <si>
    <t xml:space="preserve">  David</t>
  </si>
  <si>
    <t>Franz</t>
  </si>
  <si>
    <t>Id17</t>
  </si>
  <si>
    <t>Cronin, Ms.  Jennifer A.</t>
  </si>
  <si>
    <t xml:space="preserve">  Wade</t>
  </si>
  <si>
    <t>Foster</t>
  </si>
  <si>
    <t>Id18</t>
  </si>
  <si>
    <t>Noordstar, Ms.  Christina M.</t>
  </si>
  <si>
    <t xml:space="preserve">  Franklin</t>
  </si>
  <si>
    <t>Tenorio</t>
  </si>
  <si>
    <t>Id19</t>
  </si>
  <si>
    <t>Boudalia, Mr.  Said Sr.</t>
  </si>
  <si>
    <t xml:space="preserve">  Leilani M</t>
  </si>
  <si>
    <t>Rios</t>
  </si>
  <si>
    <t>Id20</t>
  </si>
  <si>
    <t>Flor, Mr.  John</t>
  </si>
  <si>
    <t xml:space="preserve">  Philippe</t>
  </si>
  <si>
    <t>Viau-Dupuis</t>
  </si>
  <si>
    <t>Id21</t>
  </si>
  <si>
    <t>Fennon, Mr.  Myles</t>
  </si>
  <si>
    <t xml:space="preserve">  Jennifer A</t>
  </si>
  <si>
    <t>Cronin</t>
  </si>
  <si>
    <t>Id22</t>
  </si>
  <si>
    <t>Hribar, Ms.  Madelyn C</t>
  </si>
  <si>
    <t xml:space="preserve">  Christina M</t>
  </si>
  <si>
    <t>Noordstar</t>
  </si>
  <si>
    <t>Id23</t>
  </si>
  <si>
    <t>Tassello, Ms.  Nicole</t>
  </si>
  <si>
    <t xml:space="preserve">  Said Sr</t>
  </si>
  <si>
    <t>Boudalia</t>
  </si>
  <si>
    <t>Id24</t>
  </si>
  <si>
    <t>Mauricette, Mr.  Eric A.</t>
  </si>
  <si>
    <t xml:space="preserve">  John</t>
  </si>
  <si>
    <t>Flor</t>
  </si>
  <si>
    <t>Id25</t>
  </si>
  <si>
    <t>Garcia, Mr.  Emiliano I.</t>
  </si>
  <si>
    <t xml:space="preserve">  Myles</t>
  </si>
  <si>
    <t>Fennon</t>
  </si>
  <si>
    <t>Id26</t>
  </si>
  <si>
    <t>Airoldi, Mr.  Adam</t>
  </si>
  <si>
    <t xml:space="preserve">  Madelyn C</t>
  </si>
  <si>
    <t>Hribar</t>
  </si>
  <si>
    <t>Id27</t>
  </si>
  <si>
    <t>Cater-Cyker, Mr.  Zach</t>
  </si>
  <si>
    <t xml:space="preserve">  Nicole</t>
  </si>
  <si>
    <t>Tassello</t>
  </si>
  <si>
    <t>Id28</t>
  </si>
  <si>
    <t>Hamm, Ms.  Stephanie W.</t>
  </si>
  <si>
    <t xml:space="preserve">  Eric A</t>
  </si>
  <si>
    <t>Mauricette</t>
  </si>
  <si>
    <t>Id29</t>
  </si>
  <si>
    <t>Cox, Mr.  Stephen</t>
  </si>
  <si>
    <t xml:space="preserve">  Emiliano I</t>
  </si>
  <si>
    <t>Garcia</t>
  </si>
  <si>
    <t>Id30</t>
  </si>
  <si>
    <t>Sachrajda, Ms.  Natalie</t>
  </si>
  <si>
    <t xml:space="preserve">  Adam</t>
  </si>
  <si>
    <t>Airoldi</t>
  </si>
  <si>
    <t>Id31</t>
  </si>
  <si>
    <t>Gareri, Ms.  Nicole J.</t>
  </si>
  <si>
    <t xml:space="preserve">  Zach</t>
  </si>
  <si>
    <t>Cater-Cyker</t>
  </si>
  <si>
    <t>Id32</t>
  </si>
  <si>
    <t>Welch, Mr.  Jefferson D</t>
  </si>
  <si>
    <t xml:space="preserve">  Stephanie W</t>
  </si>
  <si>
    <t>Hamm</t>
  </si>
  <si>
    <t>Id33</t>
  </si>
  <si>
    <t>Prindiville, Mr.  Brendan D.</t>
  </si>
  <si>
    <t>Cox</t>
  </si>
  <si>
    <t>Id34</t>
  </si>
  <si>
    <t>Kincaid, Ms.  Courtney</t>
  </si>
  <si>
    <t xml:space="preserve">  Natalie</t>
  </si>
  <si>
    <t>Sachrajda</t>
  </si>
  <si>
    <t>Id35</t>
  </si>
  <si>
    <t>Bruestle, Ms.  Sydney L.</t>
  </si>
  <si>
    <t xml:space="preserve">  Nicole J</t>
  </si>
  <si>
    <t>Gareri</t>
  </si>
  <si>
    <t>Id36</t>
  </si>
  <si>
    <t>Lachance, Mr.  Julien</t>
  </si>
  <si>
    <t xml:space="preserve">  Jefferson D</t>
  </si>
  <si>
    <t>Welch</t>
  </si>
  <si>
    <t>Id37</t>
  </si>
  <si>
    <t>Eason, Mr.  Ryan M</t>
  </si>
  <si>
    <t xml:space="preserve">  Brendan D</t>
  </si>
  <si>
    <t>Prindiville</t>
  </si>
  <si>
    <t>Id38</t>
  </si>
  <si>
    <t>Grummon, Ms.  Anna H.</t>
  </si>
  <si>
    <t xml:space="preserve">  Courtney</t>
  </si>
  <si>
    <t>Kincaid</t>
  </si>
  <si>
    <t>Id39</t>
  </si>
  <si>
    <t>Vanwechel, Ms.  Samantha</t>
  </si>
  <si>
    <t xml:space="preserve">  Sydney L</t>
  </si>
  <si>
    <t>Bruestle</t>
  </si>
  <si>
    <t>Id40</t>
  </si>
  <si>
    <t>Fisher, Mr.  Robert</t>
  </si>
  <si>
    <t xml:space="preserve">  Julien</t>
  </si>
  <si>
    <t>Lachance</t>
  </si>
  <si>
    <t>Id41</t>
  </si>
  <si>
    <t>Jenkins, Mr.  James R.</t>
  </si>
  <si>
    <t xml:space="preserve">  Ryan M</t>
  </si>
  <si>
    <t>Eason</t>
  </si>
  <si>
    <t>Id42</t>
  </si>
  <si>
    <t>Peters, Ms.  Roseann</t>
  </si>
  <si>
    <t xml:space="preserve">  Anna H</t>
  </si>
  <si>
    <t>Grummon</t>
  </si>
  <si>
    <t>Id43</t>
  </si>
  <si>
    <t>Aha, Ms.  Nicole</t>
  </si>
  <si>
    <t xml:space="preserve">  Samantha</t>
  </si>
  <si>
    <t>Vanwechel</t>
  </si>
  <si>
    <t>Id44</t>
  </si>
  <si>
    <t>McElwain, Mr.  Spencer</t>
  </si>
  <si>
    <t xml:space="preserve">  Robert</t>
  </si>
  <si>
    <t>Fisher</t>
  </si>
  <si>
    <t>Id45</t>
  </si>
  <si>
    <t>Januszewski, Mr.  Eric W</t>
  </si>
  <si>
    <t xml:space="preserve">  James R</t>
  </si>
  <si>
    <t>Jenkins</t>
  </si>
  <si>
    <t>Id46</t>
  </si>
  <si>
    <t>Rohne, Ms.  Brianna L</t>
  </si>
  <si>
    <t xml:space="preserve">  Roseann</t>
  </si>
  <si>
    <t>Peters</t>
  </si>
  <si>
    <t>Id47</t>
  </si>
  <si>
    <t>O'Grady, Mr.  Thomas J.</t>
  </si>
  <si>
    <t>Aha</t>
  </si>
  <si>
    <t>Id48</t>
  </si>
  <si>
    <t>Peters, Ms.  Melissa L</t>
  </si>
  <si>
    <t xml:space="preserve">  Spencer</t>
  </si>
  <si>
    <t>McElwain</t>
  </si>
  <si>
    <t>Id49</t>
  </si>
  <si>
    <t>De Simone, Mr.  Flavio</t>
  </si>
  <si>
    <t xml:space="preserve">  Eric W</t>
  </si>
  <si>
    <t>Januszewski</t>
  </si>
  <si>
    <t>Id50</t>
  </si>
  <si>
    <t>Beckett, Mr.  Ryan</t>
  </si>
  <si>
    <t xml:space="preserve">  Brianna L</t>
  </si>
  <si>
    <t>Rohne</t>
  </si>
  <si>
    <t>Id51</t>
  </si>
  <si>
    <t>Sobrilsky, Mr.  Anthony J.</t>
  </si>
  <si>
    <t xml:space="preserve">  Thomas J</t>
  </si>
  <si>
    <t>O'Grady</t>
  </si>
  <si>
    <t>Id52</t>
  </si>
  <si>
    <t>Wang, Ms.  Alex</t>
  </si>
  <si>
    <t xml:space="preserve">  Melissa L</t>
  </si>
  <si>
    <t>Id53</t>
  </si>
  <si>
    <t>Campa, Mr.  David</t>
  </si>
  <si>
    <t xml:space="preserve">  Flavio</t>
  </si>
  <si>
    <t>De Simone</t>
  </si>
  <si>
    <t>Id54</t>
  </si>
  <si>
    <t>Clifford, Mr.  Andrew B</t>
  </si>
  <si>
    <t xml:space="preserve">  Ryan</t>
  </si>
  <si>
    <t>Beckett</t>
  </si>
  <si>
    <t>Id55</t>
  </si>
  <si>
    <t>Dalmata, Ms.  Dara E</t>
  </si>
  <si>
    <t xml:space="preserve">  Anthony J</t>
  </si>
  <si>
    <t>Sobrilsky</t>
  </si>
  <si>
    <t>Id56</t>
  </si>
  <si>
    <t>Vishik, Ms.  Inna</t>
  </si>
  <si>
    <t xml:space="preserve">  Alex</t>
  </si>
  <si>
    <t>Wang</t>
  </si>
  <si>
    <t>Id57</t>
  </si>
  <si>
    <t>Schorr, Mr.  Ari</t>
  </si>
  <si>
    <t>Campa</t>
  </si>
  <si>
    <t>Id58</t>
  </si>
  <si>
    <t>Lusardi, Ms.  Lindsey</t>
  </si>
  <si>
    <t xml:space="preserve">  Andrew B</t>
  </si>
  <si>
    <t>Clifford</t>
  </si>
  <si>
    <t>Id59</t>
  </si>
  <si>
    <t>Rayner, Mr.  Kenny</t>
  </si>
  <si>
    <t xml:space="preserve">  Dara E</t>
  </si>
  <si>
    <t>Dalmata</t>
  </si>
  <si>
    <t>Id60</t>
  </si>
  <si>
    <t>Voghel, Ms.  Louise</t>
  </si>
  <si>
    <t xml:space="preserve">  Inna</t>
  </si>
  <si>
    <t>Vishik</t>
  </si>
  <si>
    <t>Id61</t>
  </si>
  <si>
    <t>Rieth, Mr.  Cameron</t>
  </si>
  <si>
    <t xml:space="preserve">  Ari</t>
  </si>
  <si>
    <t>Schorr</t>
  </si>
  <si>
    <t>Id62</t>
  </si>
  <si>
    <t>Gollotto, Ms.  Katie T.</t>
  </si>
  <si>
    <t xml:space="preserve">  Lindsey</t>
  </si>
  <si>
    <t>Lusardi</t>
  </si>
  <si>
    <t>Id63</t>
  </si>
  <si>
    <t>Dunn, Ms.  Casey</t>
  </si>
  <si>
    <t xml:space="preserve">  Kenny</t>
  </si>
  <si>
    <t>Rayner</t>
  </si>
  <si>
    <t>Id64</t>
  </si>
  <si>
    <t>Blitzer, Mr.  David</t>
  </si>
  <si>
    <t xml:space="preserve">  Louise</t>
  </si>
  <si>
    <t>Voghel</t>
  </si>
  <si>
    <t>Id65</t>
  </si>
  <si>
    <t>Smith, Mr.  Bryson C.</t>
  </si>
  <si>
    <t xml:space="preserve">  Cameron</t>
  </si>
  <si>
    <t>Rieth</t>
  </si>
  <si>
    <t>Id66</t>
  </si>
  <si>
    <t>Hyland, Ms.  Megan</t>
  </si>
  <si>
    <t xml:space="preserve">  Katie T</t>
  </si>
  <si>
    <t>Gollotto</t>
  </si>
  <si>
    <t>Id67</t>
  </si>
  <si>
    <t>Ducharme, Mr.  Daniel</t>
  </si>
  <si>
    <t xml:space="preserve">  Casey</t>
  </si>
  <si>
    <t>Dunn</t>
  </si>
  <si>
    <t>Id68</t>
  </si>
  <si>
    <t>Johnson, Mr.  Steven M.</t>
  </si>
  <si>
    <t>Blitzer</t>
  </si>
  <si>
    <t>Id69</t>
  </si>
  <si>
    <t>Mutz, Ms.  Jenna L.</t>
  </si>
  <si>
    <t xml:space="preserve">  Bryson C</t>
  </si>
  <si>
    <t>Smith</t>
  </si>
  <si>
    <t>Id70</t>
  </si>
  <si>
    <t>Lee, Mr.  Freeman</t>
  </si>
  <si>
    <t xml:space="preserve">  Megan</t>
  </si>
  <si>
    <t>Hyland</t>
  </si>
  <si>
    <t>Id71</t>
  </si>
  <si>
    <t>Turner, Mr.  Jeff</t>
  </si>
  <si>
    <t xml:space="preserve">  Daniel</t>
  </si>
  <si>
    <t>Ducharme</t>
  </si>
  <si>
    <t>Id72</t>
  </si>
  <si>
    <t>Rangel, Mr.  Elenilton V. Sr.</t>
  </si>
  <si>
    <t xml:space="preserve">  Steven M</t>
  </si>
  <si>
    <t>Johnson</t>
  </si>
  <si>
    <t>Id73</t>
  </si>
  <si>
    <t>Lacey, Ms.  Maurya</t>
  </si>
  <si>
    <t xml:space="preserve">  Jenna L</t>
  </si>
  <si>
    <t>Mutz</t>
  </si>
  <si>
    <t>Id74</t>
  </si>
  <si>
    <t>Stiger, Ms.  Samantha C</t>
  </si>
  <si>
    <t xml:space="preserve">  Freeman</t>
  </si>
  <si>
    <t>Lee</t>
  </si>
  <si>
    <t>Id75</t>
  </si>
  <si>
    <t>Caldwell, Ms.  Bethany A</t>
  </si>
  <si>
    <t xml:space="preserve">  Jeff</t>
  </si>
  <si>
    <t>Turner</t>
  </si>
  <si>
    <t>Id76</t>
  </si>
  <si>
    <t>Marmillod, Mr.  Yves</t>
  </si>
  <si>
    <t xml:space="preserve">  Elenilton V</t>
  </si>
  <si>
    <t>Rangel</t>
  </si>
  <si>
    <t>Id77</t>
  </si>
  <si>
    <t>Cloutier-Simons, Ms.  Danielle</t>
  </si>
  <si>
    <t xml:space="preserve">  Maurya</t>
  </si>
  <si>
    <t>Lacey</t>
  </si>
  <si>
    <t>Id78</t>
  </si>
  <si>
    <t>Vegas, Ms.  Julia</t>
  </si>
  <si>
    <t xml:space="preserve">  Samantha C</t>
  </si>
  <si>
    <t>Stiger</t>
  </si>
  <si>
    <t>Id79</t>
  </si>
  <si>
    <t>Cochran, Mr.  Joshua</t>
  </si>
  <si>
    <t xml:space="preserve">  Bethany A</t>
  </si>
  <si>
    <t>Caldwell</t>
  </si>
  <si>
    <t>Id80</t>
  </si>
  <si>
    <t>Holtzapple, Ms.  Jennifer</t>
  </si>
  <si>
    <t xml:space="preserve">  Yves</t>
  </si>
  <si>
    <t>Marmillod</t>
  </si>
  <si>
    <t>Id81</t>
  </si>
  <si>
    <t>Meyer, Ms.  Gwen M.</t>
  </si>
  <si>
    <t xml:space="preserve">  Danielle</t>
  </si>
  <si>
    <t>Cloutier-Simons</t>
  </si>
  <si>
    <t>Id82</t>
  </si>
  <si>
    <t>Brickley, Mr.  Patrick</t>
  </si>
  <si>
    <t xml:space="preserve">  Julia</t>
  </si>
  <si>
    <t>Vegas</t>
  </si>
  <si>
    <t>Id83</t>
  </si>
  <si>
    <t>Magee, Ms.  Kate</t>
  </si>
  <si>
    <t xml:space="preserve">  Joshua</t>
  </si>
  <si>
    <t>Cochran</t>
  </si>
  <si>
    <t>Id84</t>
  </si>
  <si>
    <t>Thoma, Mr.  Kevin</t>
  </si>
  <si>
    <t xml:space="preserve">  Jennifer</t>
  </si>
  <si>
    <t>Holtzapple</t>
  </si>
  <si>
    <t>Id85</t>
  </si>
  <si>
    <t>Heagy, Mr.  Stephen II</t>
  </si>
  <si>
    <t xml:space="preserve">  Gwen M</t>
  </si>
  <si>
    <t>Meyer</t>
  </si>
  <si>
    <t>Id86</t>
  </si>
  <si>
    <t>Regnier, Mr.  Philip</t>
  </si>
  <si>
    <t xml:space="preserve">  Patrick</t>
  </si>
  <si>
    <t>Brickley</t>
  </si>
  <si>
    <t>Id87</t>
  </si>
  <si>
    <t>Parendo, Mr.  Brett A</t>
  </si>
  <si>
    <t xml:space="preserve">  Kate</t>
  </si>
  <si>
    <t>Magee</t>
  </si>
  <si>
    <t>Id88</t>
  </si>
  <si>
    <t>Schell, Ms.  Rebecca</t>
  </si>
  <si>
    <t xml:space="preserve">  Kevin</t>
  </si>
  <si>
    <t>Thoma</t>
  </si>
  <si>
    <t>Id89</t>
  </si>
  <si>
    <t>Driscoll, Ms.  Kelley</t>
  </si>
  <si>
    <t xml:space="preserve">  Stephen II</t>
  </si>
  <si>
    <t>Heagy</t>
  </si>
  <si>
    <t>Id90</t>
  </si>
  <si>
    <t>Mitchell, Ms.  Abigail K</t>
  </si>
  <si>
    <t xml:space="preserve">  Philip</t>
  </si>
  <si>
    <t>Regnier</t>
  </si>
  <si>
    <t>Id91</t>
  </si>
  <si>
    <t>Cutler, Ms.  Hope</t>
  </si>
  <si>
    <t xml:space="preserve">  Brett A</t>
  </si>
  <si>
    <t>Parendo</t>
  </si>
  <si>
    <t>Id92</t>
  </si>
  <si>
    <t>Derian, Ms.  Elyse M.</t>
  </si>
  <si>
    <t xml:space="preserve">  Rebecca</t>
  </si>
  <si>
    <t>Schell</t>
  </si>
  <si>
    <t>Id93</t>
  </si>
  <si>
    <t>Farina, Mr.  Nicholas</t>
  </si>
  <si>
    <t xml:space="preserve">  Kelley</t>
  </si>
  <si>
    <t>Driscoll</t>
  </si>
  <si>
    <t>Id94</t>
  </si>
  <si>
    <t>Saunders, Mr.  David</t>
  </si>
  <si>
    <t xml:space="preserve">  Abigail K</t>
  </si>
  <si>
    <t>Mitchell</t>
  </si>
  <si>
    <t>Id95</t>
  </si>
  <si>
    <t>Kratz, Ms.  Natalie</t>
  </si>
  <si>
    <t xml:space="preserve">  Hope</t>
  </si>
  <si>
    <t>Cutler</t>
  </si>
  <si>
    <t>Id96</t>
  </si>
  <si>
    <t>Boland, Mr.  Thomas</t>
  </si>
  <si>
    <t xml:space="preserve">  Elyse M</t>
  </si>
  <si>
    <t>Derian</t>
  </si>
  <si>
    <t>Id97</t>
  </si>
  <si>
    <t>Van Hout, Ms.  Pamela J.</t>
  </si>
  <si>
    <t xml:space="preserve">  Nicholas</t>
  </si>
  <si>
    <t>Farina</t>
  </si>
  <si>
    <t>Id98</t>
  </si>
  <si>
    <t>Ramsey, Ms.  Jessica</t>
  </si>
  <si>
    <t>Saunders</t>
  </si>
  <si>
    <t>Id99</t>
  </si>
  <si>
    <t>Gage, Mr.  Ron N</t>
  </si>
  <si>
    <t>Kratz</t>
  </si>
  <si>
    <t>Id100</t>
  </si>
  <si>
    <t>Gollins, Mr.  Daniel</t>
  </si>
  <si>
    <t xml:space="preserve">  Thomas</t>
  </si>
  <si>
    <t>Boland</t>
  </si>
  <si>
    <t>Id101</t>
  </si>
  <si>
    <t>Benestad, Mr.  Brian</t>
  </si>
  <si>
    <t xml:space="preserve">  Pamela J</t>
  </si>
  <si>
    <t>Van Hout</t>
  </si>
  <si>
    <t>Id102</t>
  </si>
  <si>
    <t>Aviv, Ms.  Sari</t>
  </si>
  <si>
    <t xml:space="preserve">  Jessica</t>
  </si>
  <si>
    <t>Ramsey</t>
  </si>
  <si>
    <t>Id103</t>
  </si>
  <si>
    <t>Burns, Mr.  Robert M.</t>
  </si>
  <si>
    <t xml:space="preserve">  Ron N</t>
  </si>
  <si>
    <t>Gage</t>
  </si>
  <si>
    <t>Id104</t>
  </si>
  <si>
    <t>Maldonado, Mr.  Ricardo</t>
  </si>
  <si>
    <t>Gollins</t>
  </si>
  <si>
    <t>Id105</t>
  </si>
  <si>
    <t>Yitref, Mr.  Gedion</t>
  </si>
  <si>
    <t xml:space="preserve">  Brian</t>
  </si>
  <si>
    <t>Benestad</t>
  </si>
  <si>
    <t>Id106</t>
  </si>
  <si>
    <t>Loudon-Brown, Mr.  Mark</t>
  </si>
  <si>
    <t xml:space="preserve">  Sari</t>
  </si>
  <si>
    <t>Aviv</t>
  </si>
  <si>
    <t>Id107</t>
  </si>
  <si>
    <t>Sugathadasa, Mr.  Gamini P.</t>
  </si>
  <si>
    <t xml:space="preserve">  Robert M</t>
  </si>
  <si>
    <t>Burns</t>
  </si>
  <si>
    <t>Id108</t>
  </si>
  <si>
    <t>Ganley, Ms.  Emily J</t>
  </si>
  <si>
    <t xml:space="preserve">  Ricardo</t>
  </si>
  <si>
    <t>Maldonado</t>
  </si>
  <si>
    <t>Id109</t>
  </si>
  <si>
    <t>Potter, Ms.  Amanda</t>
  </si>
  <si>
    <t xml:space="preserve">  Gedion</t>
  </si>
  <si>
    <t>Yitref</t>
  </si>
  <si>
    <t>Id110</t>
  </si>
  <si>
    <t>Rasmussen, Mr.  Nicholas</t>
  </si>
  <si>
    <t xml:space="preserve">  Mark</t>
  </si>
  <si>
    <t>Loudon-Brown</t>
  </si>
  <si>
    <t>Id111</t>
  </si>
  <si>
    <t>Robinson, Mr.  Knox</t>
  </si>
  <si>
    <t xml:space="preserve">  Gamini P</t>
  </si>
  <si>
    <t>Sugathadasa</t>
  </si>
  <si>
    <t>Id112</t>
  </si>
  <si>
    <t>Antonopoulos, Ms.  Yianna</t>
  </si>
  <si>
    <t xml:space="preserve">  Emily J</t>
  </si>
  <si>
    <t>Ganley</t>
  </si>
  <si>
    <t>Id113</t>
  </si>
  <si>
    <t>Groner, Ms.  Roberta</t>
  </si>
  <si>
    <t xml:space="preserve">  Amanda</t>
  </si>
  <si>
    <t>Potter</t>
  </si>
  <si>
    <t>Id114</t>
  </si>
  <si>
    <t>Zywicki, Mr.  Benjamin P.</t>
  </si>
  <si>
    <t>Rasmussen</t>
  </si>
  <si>
    <t>Id115</t>
  </si>
  <si>
    <t>Cardinal, Mr.  Craig</t>
  </si>
  <si>
    <t xml:space="preserve">  Knox</t>
  </si>
  <si>
    <t>Robinson</t>
  </si>
  <si>
    <t>Id116</t>
  </si>
  <si>
    <t>Alleman, Ms.  Ann</t>
  </si>
  <si>
    <t xml:space="preserve">  Yianna</t>
  </si>
  <si>
    <t>Antonopoulos</t>
  </si>
  <si>
    <t>Id117</t>
  </si>
  <si>
    <t>Stroffolino, Mr.  Jamie P</t>
  </si>
  <si>
    <t xml:space="preserve">  Roberta</t>
  </si>
  <si>
    <t>Groner</t>
  </si>
  <si>
    <t>Id118</t>
  </si>
  <si>
    <t>Clubb, Mr.  John</t>
  </si>
  <si>
    <t xml:space="preserve">  Benjamin P</t>
  </si>
  <si>
    <t>Zywicki</t>
  </si>
  <si>
    <t>Id119</t>
  </si>
  <si>
    <t>McGoogan, Mr.  Charlie</t>
  </si>
  <si>
    <t xml:space="preserve">  Craig</t>
  </si>
  <si>
    <t>Cardinal</t>
  </si>
  <si>
    <t>Id120</t>
  </si>
  <si>
    <t>Keflezighi, Mr.  Meb</t>
  </si>
  <si>
    <t xml:space="preserve">  Ann</t>
  </si>
  <si>
    <t>Alleman</t>
  </si>
  <si>
    <t>Id121</t>
  </si>
  <si>
    <t>Syed, Mr.  Aaqib L.</t>
  </si>
  <si>
    <t xml:space="preserve">  Jamie P</t>
  </si>
  <si>
    <t>Stroffolino</t>
  </si>
  <si>
    <t>Id122</t>
  </si>
  <si>
    <t>Segal, Mr.  Craig A.</t>
  </si>
  <si>
    <t>Clubb</t>
  </si>
  <si>
    <t>Id123</t>
  </si>
  <si>
    <t>Defranco, Ms.  Meredith</t>
  </si>
  <si>
    <t xml:space="preserve">  Charlie</t>
  </si>
  <si>
    <t>McGoogan</t>
  </si>
  <si>
    <t>Id124</t>
  </si>
  <si>
    <t>Kells, Mr.  Doug</t>
  </si>
  <si>
    <t xml:space="preserve">  Meb</t>
  </si>
  <si>
    <t>Keflezighi</t>
  </si>
  <si>
    <t>Id125</t>
  </si>
  <si>
    <t>Lawton, Ms.  Elizabeth J.</t>
  </si>
  <si>
    <t xml:space="preserve">  Aaqib L</t>
  </si>
  <si>
    <t>Syed</t>
  </si>
  <si>
    <t>Id126</t>
  </si>
  <si>
    <t>Bejar, Mr.  Matthew P</t>
  </si>
  <si>
    <t xml:space="preserve">  Craig A</t>
  </si>
  <si>
    <t>Segal</t>
  </si>
  <si>
    <t>Id127</t>
  </si>
  <si>
    <t>Navarro Castro, Mr.  Guillermo Sr.</t>
  </si>
  <si>
    <t xml:space="preserve">  Meredith</t>
  </si>
  <si>
    <t>Defranco</t>
  </si>
  <si>
    <t>Id128</t>
  </si>
  <si>
    <t>Tice, Mr.  Ryan C</t>
  </si>
  <si>
    <t xml:space="preserve">  Doug</t>
  </si>
  <si>
    <t>Kells</t>
  </si>
  <si>
    <t>Id129</t>
  </si>
  <si>
    <t>Wolf, Mr.  Dane</t>
  </si>
  <si>
    <t xml:space="preserve">  Elizabeth J</t>
  </si>
  <si>
    <t>Lawton</t>
  </si>
  <si>
    <t>Id130</t>
  </si>
  <si>
    <t>Oppedal, Mr.  Jonas</t>
  </si>
  <si>
    <t xml:space="preserve">  Matthew P</t>
  </si>
  <si>
    <t>Bejar</t>
  </si>
  <si>
    <t>Id131</t>
  </si>
  <si>
    <t>Wright, Mr.  George E</t>
  </si>
  <si>
    <t xml:space="preserve">  Guillermo Sr</t>
  </si>
  <si>
    <t>Navarro Castro</t>
  </si>
  <si>
    <t>Id132</t>
  </si>
  <si>
    <t>Ellis, Ms.  Sara S</t>
  </si>
  <si>
    <t xml:space="preserve">  Ryan C</t>
  </si>
  <si>
    <t>Tice</t>
  </si>
  <si>
    <t>Id133</t>
  </si>
  <si>
    <t>Taormina, Mr.  Nick</t>
  </si>
  <si>
    <t xml:space="preserve">  Dane</t>
  </si>
  <si>
    <t>Wolf</t>
  </si>
  <si>
    <t>Id134</t>
  </si>
  <si>
    <t>Lynch, Mr.  Timothy</t>
  </si>
  <si>
    <t xml:space="preserve">  Jonas</t>
  </si>
  <si>
    <t>Oppedal</t>
  </si>
  <si>
    <t>Id135</t>
  </si>
  <si>
    <t>Tavella, Ms.  Becky L</t>
  </si>
  <si>
    <t xml:space="preserve">  George E</t>
  </si>
  <si>
    <t>Wright</t>
  </si>
  <si>
    <t>Id136</t>
  </si>
  <si>
    <t>Neufeld, Ms.  Steph K.</t>
  </si>
  <si>
    <t xml:space="preserve">  Sara S</t>
  </si>
  <si>
    <t>Ellis</t>
  </si>
  <si>
    <t>Id137</t>
  </si>
  <si>
    <t>Walhovd, Ms.  Kristine B.</t>
  </si>
  <si>
    <t xml:space="preserve">  Nick</t>
  </si>
  <si>
    <t>Taormina</t>
  </si>
  <si>
    <t>Id138</t>
  </si>
  <si>
    <t>Washburn, Mr.  Taylor B</t>
  </si>
  <si>
    <t xml:space="preserve">  Timothy</t>
  </si>
  <si>
    <t>Lynch</t>
  </si>
  <si>
    <t>Id139</t>
  </si>
  <si>
    <t>Mroz, Mr.  William</t>
  </si>
  <si>
    <t xml:space="preserve">  Becky L</t>
  </si>
  <si>
    <t>Tavella</t>
  </si>
  <si>
    <t>Id140</t>
  </si>
  <si>
    <t>Canaday, Mr.  Sage</t>
  </si>
  <si>
    <t xml:space="preserve">  Steph K</t>
  </si>
  <si>
    <t>Neufeld</t>
  </si>
  <si>
    <t>Id141</t>
  </si>
  <si>
    <t>Atkins, Mr.  Cole</t>
  </si>
  <si>
    <t xml:space="preserve">  Kristine B</t>
  </si>
  <si>
    <t>Walhovd</t>
  </si>
  <si>
    <t>Id142</t>
  </si>
  <si>
    <t>Kropelnicki, Mr.  Jesse</t>
  </si>
  <si>
    <t xml:space="preserve">  Taylor B</t>
  </si>
  <si>
    <t>Washburn</t>
  </si>
  <si>
    <t>Id143</t>
  </si>
  <si>
    <t>Braund, Ms.  Tammi J.</t>
  </si>
  <si>
    <t xml:space="preserve">  William</t>
  </si>
  <si>
    <t>Mroz</t>
  </si>
  <si>
    <t>Id144</t>
  </si>
  <si>
    <t>Anderson, Mr.  Matthew S.</t>
  </si>
  <si>
    <t xml:space="preserve">  Sage</t>
  </si>
  <si>
    <t>Canaday</t>
  </si>
  <si>
    <t>Id145</t>
  </si>
  <si>
    <t>Bilbrey, Mr.  Eric</t>
  </si>
  <si>
    <t xml:space="preserve">  Cole</t>
  </si>
  <si>
    <t>Atkins</t>
  </si>
  <si>
    <t>Id146</t>
  </si>
  <si>
    <t>Curtis, Ms.  Valeria R</t>
  </si>
  <si>
    <t xml:space="preserve">  Jesse</t>
  </si>
  <si>
    <t>Kropelnicki</t>
  </si>
  <si>
    <t>Id147</t>
  </si>
  <si>
    <t>Meyer, Mr.  Michael P</t>
  </si>
  <si>
    <t xml:space="preserve">  Tammi J</t>
  </si>
  <si>
    <t>Braund</t>
  </si>
  <si>
    <t>Id148</t>
  </si>
  <si>
    <t>Bardeesy, Mr.  Rami</t>
  </si>
  <si>
    <t xml:space="preserve">  Matthew S</t>
  </si>
  <si>
    <t>Anderson</t>
  </si>
  <si>
    <t>Id149</t>
  </si>
  <si>
    <t>Shanahan, Mr.  Denis</t>
  </si>
  <si>
    <t xml:space="preserve">  Eric</t>
  </si>
  <si>
    <t>Bilbrey</t>
  </si>
  <si>
    <t>Id150</t>
  </si>
  <si>
    <t>Sutter, Mr.  Brian E</t>
  </si>
  <si>
    <t xml:space="preserve">  Valeria R</t>
  </si>
  <si>
    <t>Curtis</t>
  </si>
  <si>
    <t>Id151</t>
  </si>
  <si>
    <t>Yesian, Ms.  Bonnie</t>
  </si>
  <si>
    <t xml:space="preserve">  Michael P</t>
  </si>
  <si>
    <t>Id152</t>
  </si>
  <si>
    <t>Meers, Mr.  Michael P</t>
  </si>
  <si>
    <t xml:space="preserve">  Rami</t>
  </si>
  <si>
    <t>Bardeesy</t>
  </si>
  <si>
    <t>Id153</t>
  </si>
  <si>
    <t>Conlon, Mr.  Paul</t>
  </si>
  <si>
    <t xml:space="preserve">  Denis</t>
  </si>
  <si>
    <t>Shanahan</t>
  </si>
  <si>
    <t>Id154</t>
  </si>
  <si>
    <t>Arnstein, Mr.  Michael</t>
  </si>
  <si>
    <t xml:space="preserve">  Brian E</t>
  </si>
  <si>
    <t>Sutter</t>
  </si>
  <si>
    <t>Id155</t>
  </si>
  <si>
    <t>Jurek, Mr.  Samuel</t>
  </si>
  <si>
    <t xml:space="preserve">  Bonnie</t>
  </si>
  <si>
    <t>Yesian</t>
  </si>
  <si>
    <t>Id156</t>
  </si>
  <si>
    <t>Thill, Mr.  Matthew</t>
  </si>
  <si>
    <t>Meers</t>
  </si>
  <si>
    <t>Id157</t>
  </si>
  <si>
    <t>Glaz, Mr.  Daniel</t>
  </si>
  <si>
    <t xml:space="preserve">  Paul</t>
  </si>
  <si>
    <t>Conlon</t>
  </si>
  <si>
    <t>Id158</t>
  </si>
  <si>
    <t>Sampson, Ms.  Syndy</t>
  </si>
  <si>
    <t xml:space="preserve">  Michael</t>
  </si>
  <si>
    <t>Arnstein</t>
  </si>
  <si>
    <t>Id159</t>
  </si>
  <si>
    <t>Duliba, Ms.  Aleksandra</t>
  </si>
  <si>
    <t xml:space="preserve">  Samuel</t>
  </si>
  <si>
    <t>Jurek</t>
  </si>
  <si>
    <t>Id160</t>
  </si>
  <si>
    <t>Tanguay, Mr.  Steeve T Sr.</t>
  </si>
  <si>
    <t xml:space="preserve">  Matthew</t>
  </si>
  <si>
    <t>Thill</t>
  </si>
  <si>
    <t>Id161</t>
  </si>
  <si>
    <t>McClelland, Mr.  Richard</t>
  </si>
  <si>
    <t>Glaz</t>
  </si>
  <si>
    <t>Id162</t>
  </si>
  <si>
    <t>Gorman, Mr.  Aaron T</t>
  </si>
  <si>
    <t xml:space="preserve">  Syndy</t>
  </si>
  <si>
    <t>Sampson</t>
  </si>
  <si>
    <t>Id163</t>
  </si>
  <si>
    <t>Nishimura, Mr.  Akira</t>
  </si>
  <si>
    <t xml:space="preserve">  Aleksandra</t>
  </si>
  <si>
    <t>Duliba</t>
  </si>
  <si>
    <t>Id164</t>
  </si>
  <si>
    <t>Brimble, Mr.  Ben</t>
  </si>
  <si>
    <t xml:space="preserve">  Steeve T Sr</t>
  </si>
  <si>
    <t>Tanguay</t>
  </si>
  <si>
    <t>Id165</t>
  </si>
  <si>
    <t>Trenk, Ms.  Jana</t>
  </si>
  <si>
    <t xml:space="preserve">  Richard</t>
  </si>
  <si>
    <t>McClelland</t>
  </si>
  <si>
    <t>Id166</t>
  </si>
  <si>
    <t>Wittmann, Mr.  Jay T.</t>
  </si>
  <si>
    <t xml:space="preserve">  Aaron T</t>
  </si>
  <si>
    <t>Gorman</t>
  </si>
  <si>
    <t>Id167</t>
  </si>
  <si>
    <t>Tremblay, Ms.  Marie-Helene</t>
  </si>
  <si>
    <t xml:space="preserve">  Akira</t>
  </si>
  <si>
    <t>Nishimura</t>
  </si>
  <si>
    <t>Id168</t>
  </si>
  <si>
    <t>Scofield, Ms.  Bret R</t>
  </si>
  <si>
    <t xml:space="preserve">  Ben</t>
  </si>
  <si>
    <t>Brimble</t>
  </si>
  <si>
    <t>Id169</t>
  </si>
  <si>
    <t>Yost, Mr.  Gardner L</t>
  </si>
  <si>
    <t xml:space="preserve">  Jana</t>
  </si>
  <si>
    <t>Trenk</t>
  </si>
  <si>
    <t>Id170</t>
  </si>
  <si>
    <t>Torphy, Mr.  Bobby</t>
  </si>
  <si>
    <t xml:space="preserve">  Jay T</t>
  </si>
  <si>
    <t>Wittmann</t>
  </si>
  <si>
    <t>Id171</t>
  </si>
  <si>
    <t>Busby, Ms.  Natalie</t>
  </si>
  <si>
    <t xml:space="preserve">  Marie-Helene</t>
  </si>
  <si>
    <t>Tremblay</t>
  </si>
  <si>
    <t>Id172</t>
  </si>
  <si>
    <t>Nguyen, Ms.  Lina</t>
  </si>
  <si>
    <t xml:space="preserve">  Bret R</t>
  </si>
  <si>
    <t>Scofield</t>
  </si>
  <si>
    <t>Id173</t>
  </si>
  <si>
    <t>Hanley, Mr.  Zebulon</t>
  </si>
  <si>
    <t xml:space="preserve">  Gardner L</t>
  </si>
  <si>
    <t>Yost</t>
  </si>
  <si>
    <t>Id174</t>
  </si>
  <si>
    <t>Scheer, Ms.  Amanda</t>
  </si>
  <si>
    <t xml:space="preserve">  Bobby</t>
  </si>
  <si>
    <t>Torphy</t>
  </si>
  <si>
    <t>Id175</t>
  </si>
  <si>
    <t>Rankin, Mr.  Greg</t>
  </si>
  <si>
    <t>Busby</t>
  </si>
  <si>
    <t>Id176</t>
  </si>
  <si>
    <t>Ricardi, Mr.  John</t>
  </si>
  <si>
    <t xml:space="preserve">  Lina</t>
  </si>
  <si>
    <t>Nguyen</t>
  </si>
  <si>
    <t>Id177</t>
  </si>
  <si>
    <t>Karkos, Ms.  Kelsey A.</t>
  </si>
  <si>
    <t xml:space="preserve">  Zebulon</t>
  </si>
  <si>
    <t>Hanley</t>
  </si>
  <si>
    <t>Id178</t>
  </si>
  <si>
    <t>Price-Dierksen, Ms.  Bronwen L</t>
  </si>
  <si>
    <t>Scheer</t>
  </si>
  <si>
    <t>Id179</t>
  </si>
  <si>
    <t>Knispel, Ms.  Manuela</t>
  </si>
  <si>
    <t xml:space="preserve">  Greg</t>
  </si>
  <si>
    <t>Rankin</t>
  </si>
  <si>
    <t>Id180</t>
  </si>
  <si>
    <t>King, Ms.  Jennifer L</t>
  </si>
  <si>
    <t>Ricardi</t>
  </si>
  <si>
    <t>Id181</t>
  </si>
  <si>
    <t>Samuelson, Ms.  Abby W.</t>
  </si>
  <si>
    <t xml:space="preserve">  Kelsey A</t>
  </si>
  <si>
    <t>Karkos</t>
  </si>
  <si>
    <t>Id182</t>
  </si>
  <si>
    <t>Fredsall, Mr.  Tyler</t>
  </si>
  <si>
    <t xml:space="preserve">  Bronwen L</t>
  </si>
  <si>
    <t>Price-Dierksen</t>
  </si>
  <si>
    <t>Id183</t>
  </si>
  <si>
    <t>Eggleston, Mr.  Jeffrey</t>
  </si>
  <si>
    <t xml:space="preserve">  Manuela</t>
  </si>
  <si>
    <t>Knispel</t>
  </si>
  <si>
    <t>Id184</t>
  </si>
  <si>
    <t>Palombaro, Mr.  Matthew F</t>
  </si>
  <si>
    <t xml:space="preserve">  Jennifer L</t>
  </si>
  <si>
    <t>King</t>
  </si>
  <si>
    <t>Id185</t>
  </si>
  <si>
    <t>Silva, Mr.  Ryan J.</t>
  </si>
  <si>
    <t xml:space="preserve">  Abby W</t>
  </si>
  <si>
    <t>Samuelson</t>
  </si>
  <si>
    <t>Id186</t>
  </si>
  <si>
    <t>Bugala, Ms.  Amy</t>
  </si>
  <si>
    <t xml:space="preserve">  Tyler</t>
  </si>
  <si>
    <t>Fredsall</t>
  </si>
  <si>
    <t>Id187</t>
  </si>
  <si>
    <t>Dublin, Mr.  Andrew P</t>
  </si>
  <si>
    <t xml:space="preserve">  Jeffrey</t>
  </si>
  <si>
    <t>Eggleston</t>
  </si>
  <si>
    <t>Id188</t>
  </si>
  <si>
    <t>Cleland, Mr.  George M. V</t>
  </si>
  <si>
    <t xml:space="preserve">  Matthew F</t>
  </si>
  <si>
    <t>Palombaro</t>
  </si>
  <si>
    <t>Id189</t>
  </si>
  <si>
    <t>Evans, Ms.  Sarah</t>
  </si>
  <si>
    <t xml:space="preserve">  Ryan J</t>
  </si>
  <si>
    <t>Silva</t>
  </si>
  <si>
    <t>Id190</t>
  </si>
  <si>
    <t>Boyd, Ms.  Lara</t>
  </si>
  <si>
    <t xml:space="preserve">  Amy</t>
  </si>
  <si>
    <t>Bugala</t>
  </si>
  <si>
    <t>Id191</t>
  </si>
  <si>
    <t>Roulier, Mr.  Sebastien</t>
  </si>
  <si>
    <t xml:space="preserve">  Andrew P</t>
  </si>
  <si>
    <t>Dublin</t>
  </si>
  <si>
    <t>Id192</t>
  </si>
  <si>
    <t>Mullins, Mr.  Padraig</t>
  </si>
  <si>
    <t xml:space="preserve">  George M</t>
  </si>
  <si>
    <t>Cleland</t>
  </si>
  <si>
    <t>Id193</t>
  </si>
  <si>
    <t>Hofmann, Ms.  Heather</t>
  </si>
  <si>
    <t xml:space="preserve">  Sarah</t>
  </si>
  <si>
    <t>Evans</t>
  </si>
  <si>
    <t>Id194</t>
  </si>
  <si>
    <t>Garcia Garcia, Mr.  Jorge</t>
  </si>
  <si>
    <t xml:space="preserve">  Lara</t>
  </si>
  <si>
    <t>Boyd</t>
  </si>
  <si>
    <t>Id195</t>
  </si>
  <si>
    <t>Klecker, Mr.  Jack R</t>
  </si>
  <si>
    <t xml:space="preserve">  Sebastien</t>
  </si>
  <si>
    <t>Roulier</t>
  </si>
  <si>
    <t>Id196</t>
  </si>
  <si>
    <t>Cancre, Mr.  Felix</t>
  </si>
  <si>
    <t xml:space="preserve">  Padraig</t>
  </si>
  <si>
    <t>Mullins</t>
  </si>
  <si>
    <t>Id197</t>
  </si>
  <si>
    <t>Denucci, Mr.  Christopher C</t>
  </si>
  <si>
    <t xml:space="preserve">  Heather</t>
  </si>
  <si>
    <t>Hofmann</t>
  </si>
  <si>
    <t>Id198</t>
  </si>
  <si>
    <t>Saldana, Mr.  Jesse</t>
  </si>
  <si>
    <t xml:space="preserve">  Jorge</t>
  </si>
  <si>
    <t>Garcia Garcia</t>
  </si>
  <si>
    <t>Id199</t>
  </si>
  <si>
    <t>Weinberg, Ms.  Jill</t>
  </si>
  <si>
    <t xml:space="preserve">  Jack R</t>
  </si>
  <si>
    <t>Klecker</t>
  </si>
  <si>
    <t>Id200</t>
  </si>
  <si>
    <t>Walsh, Mr.  William</t>
  </si>
  <si>
    <t xml:space="preserve">  Felix</t>
  </si>
  <si>
    <t>Cancre</t>
  </si>
  <si>
    <t>Id201</t>
  </si>
  <si>
    <t>Pasten, Mr.  Alejandro</t>
  </si>
  <si>
    <t xml:space="preserve">  Christopher C</t>
  </si>
  <si>
    <t>Denucci</t>
  </si>
  <si>
    <t>Id202</t>
  </si>
  <si>
    <t>LaBelle, Mr.  Ian E.</t>
  </si>
  <si>
    <t>Saldana</t>
  </si>
  <si>
    <t>Id203</t>
  </si>
  <si>
    <t>Guzman, Mr.  Hector Sr.</t>
  </si>
  <si>
    <t xml:space="preserve">  Jill</t>
  </si>
  <si>
    <t>Weinberg</t>
  </si>
  <si>
    <t>Id204</t>
  </si>
  <si>
    <t>Turnbull, Ms.  Rebecca</t>
  </si>
  <si>
    <t>Walsh</t>
  </si>
  <si>
    <t>Id205</t>
  </si>
  <si>
    <t>Aguero, Mr.  Matt</t>
  </si>
  <si>
    <t xml:space="preserve">  Alejandro</t>
  </si>
  <si>
    <t>Pasten</t>
  </si>
  <si>
    <t>Id206</t>
  </si>
  <si>
    <t>Woodward, Ms.  Elizabeth H</t>
  </si>
  <si>
    <t xml:space="preserve">  Ian E</t>
  </si>
  <si>
    <t>LaBelle</t>
  </si>
  <si>
    <t>Id207</t>
  </si>
  <si>
    <t>McElroy, Ms.  Grace</t>
  </si>
  <si>
    <t xml:space="preserve">  Hector Sr</t>
  </si>
  <si>
    <t>Guzman</t>
  </si>
  <si>
    <t>Id208</t>
  </si>
  <si>
    <t>Lopez, Mr.  Jaime</t>
  </si>
  <si>
    <t>Turnbull</t>
  </si>
  <si>
    <t>Id209</t>
  </si>
  <si>
    <t>Cardosi, Ms.  Calesse</t>
  </si>
  <si>
    <t xml:space="preserve">  Matt</t>
  </si>
  <si>
    <t>Aguero</t>
  </si>
  <si>
    <t>Id210</t>
  </si>
  <si>
    <t>Looney, Ms.  Kate L</t>
  </si>
  <si>
    <t xml:space="preserve">  Elizabeth H</t>
  </si>
  <si>
    <t>Woodward</t>
  </si>
  <si>
    <t>Id211</t>
  </si>
  <si>
    <t>Zyryanov, Mr.  Sergey</t>
  </si>
  <si>
    <t xml:space="preserve">  Grace</t>
  </si>
  <si>
    <t>McElroy</t>
  </si>
  <si>
    <t>Id212</t>
  </si>
  <si>
    <t>Gavin, Mr.  Timothy V</t>
  </si>
  <si>
    <t xml:space="preserve">  Jaime</t>
  </si>
  <si>
    <t>Lopez</t>
  </si>
  <si>
    <t>Id213</t>
  </si>
  <si>
    <t>Littlefield, Mr.  Andrew S</t>
  </si>
  <si>
    <t xml:space="preserve">  Calesse</t>
  </si>
  <si>
    <t>Cardosi</t>
  </si>
  <si>
    <t>Id214</t>
  </si>
  <si>
    <t>Shearer, Mr.  Matthew D</t>
  </si>
  <si>
    <t xml:space="preserve">  Kate L</t>
  </si>
  <si>
    <t>Looney</t>
  </si>
  <si>
    <t>Id215</t>
  </si>
  <si>
    <t>Armstrong, Ms.  Jessica</t>
  </si>
  <si>
    <t xml:space="preserve">  Sergey</t>
  </si>
  <si>
    <t>Zyryanov</t>
  </si>
  <si>
    <t>Id216</t>
  </si>
  <si>
    <t>Warriner, Mr.  Lawrence</t>
  </si>
  <si>
    <t xml:space="preserve">  Timothy V</t>
  </si>
  <si>
    <t>Gavin</t>
  </si>
  <si>
    <t>Id217</t>
  </si>
  <si>
    <t>White, Mr.  Alex</t>
  </si>
  <si>
    <t xml:space="preserve">  Andrew S</t>
  </si>
  <si>
    <t>Littlefield</t>
  </si>
  <si>
    <t>Id218</t>
  </si>
  <si>
    <t>Cordaro, Mr.  Kevin</t>
  </si>
  <si>
    <t>Shearer</t>
  </si>
  <si>
    <t>Id219</t>
  </si>
  <si>
    <t>Hamilton, Mr.  Gavin M.</t>
  </si>
  <si>
    <t>Armstrong</t>
  </si>
  <si>
    <t>Id220</t>
  </si>
  <si>
    <t>Meyer, Mr.  Rick E</t>
  </si>
  <si>
    <t xml:space="preserve">  Lawrence</t>
  </si>
  <si>
    <t>Warriner</t>
  </si>
  <si>
    <t>Id221</t>
  </si>
  <si>
    <t>Duke, Ms.  Andrea H.</t>
  </si>
  <si>
    <t>White</t>
  </si>
  <si>
    <t>Id222</t>
  </si>
  <si>
    <t>Malatesta, Mr.  Anthony S</t>
  </si>
  <si>
    <t>Cordaro</t>
  </si>
  <si>
    <t>Id223</t>
  </si>
  <si>
    <t>Hinrichsen, Mr.  Erik</t>
  </si>
  <si>
    <t xml:space="preserve">  Gavin M</t>
  </si>
  <si>
    <t>Hamilton</t>
  </si>
  <si>
    <t>Id224</t>
  </si>
  <si>
    <t>Lucan, Ms.  Kiley D</t>
  </si>
  <si>
    <t xml:space="preserve">  Rick E</t>
  </si>
  <si>
    <t>Id225</t>
  </si>
  <si>
    <t>Koch, Ms.  Jennifer</t>
  </si>
  <si>
    <t xml:space="preserve">  Andrea H</t>
  </si>
  <si>
    <t>Duke</t>
  </si>
  <si>
    <t>Id226</t>
  </si>
  <si>
    <t>Smith, Mr.  Chris</t>
  </si>
  <si>
    <t xml:space="preserve">  Anthony S</t>
  </si>
  <si>
    <t>Malatesta</t>
  </si>
  <si>
    <t>Id227</t>
  </si>
  <si>
    <t>O'Connor, Ms.  Marian M.</t>
  </si>
  <si>
    <t xml:space="preserve">  Erik</t>
  </si>
  <si>
    <t>Hinrichsen</t>
  </si>
  <si>
    <t>Id228</t>
  </si>
  <si>
    <t>Kampwerth, Mr.  Jeremy</t>
  </si>
  <si>
    <t xml:space="preserve">  Kiley D</t>
  </si>
  <si>
    <t>Lucan</t>
  </si>
  <si>
    <t>Id229</t>
  </si>
  <si>
    <t>Federoff, Ms.  Allison H</t>
  </si>
  <si>
    <t>Koch</t>
  </si>
  <si>
    <t>Id230</t>
  </si>
  <si>
    <t>Goya, Ms.  Elizabeth</t>
  </si>
  <si>
    <t xml:space="preserve">  Chris</t>
  </si>
  <si>
    <t>Id231</t>
  </si>
  <si>
    <t>Hodges, Mr.  Andrew</t>
  </si>
  <si>
    <t xml:space="preserve">  Marian M</t>
  </si>
  <si>
    <t>O'Connor</t>
  </si>
  <si>
    <t>Id232</t>
  </si>
  <si>
    <t>Erickson, Mr.  Anders J</t>
  </si>
  <si>
    <t xml:space="preserve">  Jeremy</t>
  </si>
  <si>
    <t>Kampwerth</t>
  </si>
  <si>
    <t>Id233</t>
  </si>
  <si>
    <t>Welleck, Mr.  Sean</t>
  </si>
  <si>
    <t xml:space="preserve">  Allison H</t>
  </si>
  <si>
    <t>Federoff</t>
  </si>
  <si>
    <t>Id234</t>
  </si>
  <si>
    <t>Polen, Mr.  Brian M.</t>
  </si>
  <si>
    <t xml:space="preserve">  Elizabeth</t>
  </si>
  <si>
    <t>Goya</t>
  </si>
  <si>
    <t>Id235</t>
  </si>
  <si>
    <t>Lynch, Mr.  Jeremy</t>
  </si>
  <si>
    <t xml:space="preserve">  Andrew</t>
  </si>
  <si>
    <t>Hodges</t>
  </si>
  <si>
    <t>Id236</t>
  </si>
  <si>
    <t>Hufstader, Ms.  Susannah</t>
  </si>
  <si>
    <t xml:space="preserve">  Anders J</t>
  </si>
  <si>
    <t>Erickson</t>
  </si>
  <si>
    <t>Id237</t>
  </si>
  <si>
    <t>Doak, Mr.  Randy</t>
  </si>
  <si>
    <t xml:space="preserve">  Sean</t>
  </si>
  <si>
    <t>Welleck</t>
  </si>
  <si>
    <t>Id238</t>
  </si>
  <si>
    <t>Noya, Mr.  Leslie</t>
  </si>
  <si>
    <t xml:space="preserve">  Brian M</t>
  </si>
  <si>
    <t>Polen</t>
  </si>
  <si>
    <t>Id239</t>
  </si>
  <si>
    <t>Heninger, Ms.  Brittany L.</t>
  </si>
  <si>
    <t>Id240</t>
  </si>
  <si>
    <t>Richardson, Ms.  Cassie J.</t>
  </si>
  <si>
    <t xml:space="preserve">  Susannah</t>
  </si>
  <si>
    <t>Hufstader</t>
  </si>
  <si>
    <t>Id241</t>
  </si>
  <si>
    <t>Deucher, Mr.  Peter W</t>
  </si>
  <si>
    <t xml:space="preserve">  Randy</t>
  </si>
  <si>
    <t>Doak</t>
  </si>
  <si>
    <t>Id242</t>
  </si>
  <si>
    <t>Wilson, Mr.  Douglas</t>
  </si>
  <si>
    <t xml:space="preserve">  Leslie</t>
  </si>
  <si>
    <t>Noya</t>
  </si>
  <si>
    <t>Id243</t>
  </si>
  <si>
    <t>Hall, Mr.  Dan</t>
  </si>
  <si>
    <t xml:space="preserve">  Brittany L</t>
  </si>
  <si>
    <t>Heninger</t>
  </si>
  <si>
    <t>Id244</t>
  </si>
  <si>
    <t>Reed, Mr.  Dan M.</t>
  </si>
  <si>
    <t xml:space="preserve">  Cassie J</t>
  </si>
  <si>
    <t>Richardson</t>
  </si>
  <si>
    <t>Id245</t>
  </si>
  <si>
    <t>Frome, Mr.  Eric L.</t>
  </si>
  <si>
    <t xml:space="preserve">  Peter W</t>
  </si>
  <si>
    <t>Deucher</t>
  </si>
  <si>
    <t>Id246</t>
  </si>
  <si>
    <t>Creasy, Mr.  Les J</t>
  </si>
  <si>
    <t xml:space="preserve">  Douglas</t>
  </si>
  <si>
    <t>Wilson</t>
  </si>
  <si>
    <t>Id247</t>
  </si>
  <si>
    <t>Latimer, Ms.  Stephanie</t>
  </si>
  <si>
    <t xml:space="preserve">  Dan</t>
  </si>
  <si>
    <t>Hall</t>
  </si>
  <si>
    <t>Id248</t>
  </si>
  <si>
    <t>Wei, Ms.  Melissa Y</t>
  </si>
  <si>
    <t xml:space="preserve">  Dan M</t>
  </si>
  <si>
    <t>Reed</t>
  </si>
  <si>
    <t>Id249</t>
  </si>
  <si>
    <t>Hayes, Ms.  Ashley</t>
  </si>
  <si>
    <t xml:space="preserve">  Eric L</t>
  </si>
  <si>
    <t>Frome</t>
  </si>
  <si>
    <t>Id250</t>
  </si>
  <si>
    <t>Velardo, Ms.  Stephanie M.</t>
  </si>
  <si>
    <t xml:space="preserve">  Les J</t>
  </si>
  <si>
    <t>Creasy</t>
  </si>
  <si>
    <t>Id251</t>
  </si>
  <si>
    <t>Kastes, Ms.  Kylie</t>
  </si>
  <si>
    <t xml:space="preserve">  Stephanie</t>
  </si>
  <si>
    <t>Latimer</t>
  </si>
  <si>
    <t>Id252</t>
  </si>
  <si>
    <t>Escorcia, Ms.  Kelly</t>
  </si>
  <si>
    <t xml:space="preserve">  Melissa Y</t>
  </si>
  <si>
    <t>Wei</t>
  </si>
  <si>
    <t>Id253</t>
  </si>
  <si>
    <t>Larscheid, Ms.  Carrie</t>
  </si>
  <si>
    <t xml:space="preserve">  Ashley</t>
  </si>
  <si>
    <t>Hayes</t>
  </si>
  <si>
    <t>Id254</t>
  </si>
  <si>
    <t>O'Bannon, Mr.  Alex</t>
  </si>
  <si>
    <t xml:space="preserve">  Stephanie M</t>
  </si>
  <si>
    <t>Velardo</t>
  </si>
  <si>
    <t>Id255</t>
  </si>
  <si>
    <t>Ridgway, Mr.  Zach S</t>
  </si>
  <si>
    <t xml:space="preserve">  Kylie</t>
  </si>
  <si>
    <t>Kastes</t>
  </si>
  <si>
    <t>Id256</t>
  </si>
  <si>
    <t>Black, Mr.  Alan</t>
  </si>
  <si>
    <t>Escorcia</t>
  </si>
  <si>
    <t>Id257</t>
  </si>
  <si>
    <t>Canton, Mr.  Nate</t>
  </si>
  <si>
    <t xml:space="preserve">  Carrie</t>
  </si>
  <si>
    <t>Larscheid</t>
  </si>
  <si>
    <t>Id258</t>
  </si>
  <si>
    <t>Fine, Mr.  Jesse G.</t>
  </si>
  <si>
    <t>O'Bannon</t>
  </si>
  <si>
    <t>Id259</t>
  </si>
  <si>
    <t>Bui, Mr.  Jason</t>
  </si>
  <si>
    <t xml:space="preserve">  Zach S</t>
  </si>
  <si>
    <t>Ridgway</t>
  </si>
  <si>
    <t>Id260</t>
  </si>
  <si>
    <t>Riepma, Ms.  Megan A.</t>
  </si>
  <si>
    <t xml:space="preserve">  Alan</t>
  </si>
  <si>
    <t>Black</t>
  </si>
  <si>
    <t>Id261</t>
  </si>
  <si>
    <t>Inman, Mr.  Luke M</t>
  </si>
  <si>
    <t xml:space="preserve">  Nate</t>
  </si>
  <si>
    <t>Canton</t>
  </si>
  <si>
    <t>Id262</t>
  </si>
  <si>
    <t>Kruzel, Ms.  Jacy D</t>
  </si>
  <si>
    <t xml:space="preserve">  Jesse G</t>
  </si>
  <si>
    <t>Fine</t>
  </si>
  <si>
    <t>Id263</t>
  </si>
  <si>
    <t>Lindsay, Mr.  Simon G.</t>
  </si>
  <si>
    <t xml:space="preserve">  Jason</t>
  </si>
  <si>
    <t>Bui</t>
  </si>
  <si>
    <t>Id264</t>
  </si>
  <si>
    <t>Land, Ms.  Ainsley E.</t>
  </si>
  <si>
    <t xml:space="preserve">  Megan A</t>
  </si>
  <si>
    <t>Riepma</t>
  </si>
  <si>
    <t>Id265</t>
  </si>
  <si>
    <t>Brecher, Ms.  Erica A.</t>
  </si>
  <si>
    <t xml:space="preserve">  Luke M</t>
  </si>
  <si>
    <t>Inman</t>
  </si>
  <si>
    <t>Id266</t>
  </si>
  <si>
    <t>Debolt, Mr.  Erik</t>
  </si>
  <si>
    <t xml:space="preserve">  Jacy D</t>
  </si>
  <si>
    <t>Kruzel</t>
  </si>
  <si>
    <t>Id267</t>
  </si>
  <si>
    <t>Oswalt, Ms.  Erin C.</t>
  </si>
  <si>
    <t xml:space="preserve">  Simon G</t>
  </si>
  <si>
    <t>Lindsay</t>
  </si>
  <si>
    <t>Id268</t>
  </si>
  <si>
    <t>Boyd, Ms.  Adrienne</t>
  </si>
  <si>
    <t xml:space="preserve">  Ainsley E</t>
  </si>
  <si>
    <t>Land</t>
  </si>
  <si>
    <t>Id269</t>
  </si>
  <si>
    <t>Bulewich, Mr.  Adam</t>
  </si>
  <si>
    <t xml:space="preserve">  Erica A</t>
  </si>
  <si>
    <t>Brecher</t>
  </si>
  <si>
    <t>Id270</t>
  </si>
  <si>
    <t>Fukuda, Mr.  Yutaka</t>
  </si>
  <si>
    <t>Debolt</t>
  </si>
  <si>
    <t>Id271</t>
  </si>
  <si>
    <t>Phillips, Mr.  Tyler M</t>
  </si>
  <si>
    <t xml:space="preserve">  Erin C</t>
  </si>
  <si>
    <t>Oswalt</t>
  </si>
  <si>
    <t>Id272</t>
  </si>
  <si>
    <t>Maddison, Mr.  Stephen</t>
  </si>
  <si>
    <t xml:space="preserve">  Adrienne</t>
  </si>
  <si>
    <t>Id273</t>
  </si>
  <si>
    <t>Lockwood, Mr.  Andrew B.</t>
  </si>
  <si>
    <t>Bulewich</t>
  </si>
  <si>
    <t>Id274</t>
  </si>
  <si>
    <t>Defilippi, Mr.  James</t>
  </si>
  <si>
    <t xml:space="preserve">  Yutaka</t>
  </si>
  <si>
    <t>Fukuda</t>
  </si>
  <si>
    <t>Id275</t>
  </si>
  <si>
    <t>Jackson, Mr.  Shawn P.</t>
  </si>
  <si>
    <t xml:space="preserve">  Tyler M</t>
  </si>
  <si>
    <t>Phillips</t>
  </si>
  <si>
    <t>Id276</t>
  </si>
  <si>
    <t>Ozahowski, Mr.  Matt</t>
  </si>
  <si>
    <t>Maddison</t>
  </si>
  <si>
    <t>Id277</t>
  </si>
  <si>
    <t>Guthals, Mr.  Nathaniel</t>
  </si>
  <si>
    <t>Lockwood</t>
  </si>
  <si>
    <t>Id278</t>
  </si>
  <si>
    <t>Yates, Mr.  Kevin D.</t>
  </si>
  <si>
    <t xml:space="preserve">  James</t>
  </si>
  <si>
    <t>Defilippi</t>
  </si>
  <si>
    <t>Id279</t>
  </si>
  <si>
    <t>Samuelson, Ms.  Joan</t>
  </si>
  <si>
    <t xml:space="preserve">  Shawn P</t>
  </si>
  <si>
    <t>Jackson</t>
  </si>
  <si>
    <t>Id280</t>
  </si>
  <si>
    <t>Lemos, Mr.  Christopher A</t>
  </si>
  <si>
    <t>Ozahowski</t>
  </si>
  <si>
    <t>Id281</t>
  </si>
  <si>
    <t>Seynders, Ms.  Kacy L.</t>
  </si>
  <si>
    <t xml:space="preserve">  Nathaniel</t>
  </si>
  <si>
    <t>Guthals</t>
  </si>
  <si>
    <t>Id282</t>
  </si>
  <si>
    <t>Saunders, Mr.  Benjamin H.</t>
  </si>
  <si>
    <t xml:space="preserve">  Kevin D</t>
  </si>
  <si>
    <t>Yates</t>
  </si>
  <si>
    <t>Id283</t>
  </si>
  <si>
    <t>Walker, Mr.  Xaviour J.</t>
  </si>
  <si>
    <t xml:space="preserve">  Joan</t>
  </si>
  <si>
    <t>Id284</t>
  </si>
  <si>
    <t>Lam, Mr.  Michael T.</t>
  </si>
  <si>
    <t xml:space="preserve">  Christopher A</t>
  </si>
  <si>
    <t>Lemos</t>
  </si>
  <si>
    <t>Id285</t>
  </si>
  <si>
    <t>Sweigart, Mr.  Bradley</t>
  </si>
  <si>
    <t xml:space="preserve">  Kacy L</t>
  </si>
  <si>
    <t>Seynders</t>
  </si>
  <si>
    <t>Id286</t>
  </si>
  <si>
    <t>Sieczkowski, Ms.  Andrea</t>
  </si>
  <si>
    <t xml:space="preserve">  Benjamin H</t>
  </si>
  <si>
    <t>Id287</t>
  </si>
  <si>
    <t>Jurgens, Ms.  Nancy M</t>
  </si>
  <si>
    <t xml:space="preserve">  Xaviour J</t>
  </si>
  <si>
    <t>Walker</t>
  </si>
  <si>
    <t>Id288</t>
  </si>
  <si>
    <t>Hackman, Mr.  Matt</t>
  </si>
  <si>
    <t xml:space="preserve">  Michael T</t>
  </si>
  <si>
    <t>Lam</t>
  </si>
  <si>
    <t>Id289</t>
  </si>
  <si>
    <t>Klarich, Mr.  Lee</t>
  </si>
  <si>
    <t xml:space="preserve">  Bradley</t>
  </si>
  <si>
    <t>Sweigart</t>
  </si>
  <si>
    <t>Id290</t>
  </si>
  <si>
    <t>Schulten, Mr.  Chris</t>
  </si>
  <si>
    <t xml:space="preserve">  Andrea</t>
  </si>
  <si>
    <t>Sieczkowski</t>
  </si>
  <si>
    <t>Id291</t>
  </si>
  <si>
    <t>Fagerstrom, Mr.  Erik T.</t>
  </si>
  <si>
    <t xml:space="preserve">  Nancy M</t>
  </si>
  <si>
    <t>Jurgens</t>
  </si>
  <si>
    <t>Id292</t>
  </si>
  <si>
    <t>Bien, Mr.  Rod W</t>
  </si>
  <si>
    <t>Hackman</t>
  </si>
  <si>
    <t>Id293</t>
  </si>
  <si>
    <t>Hess, Mr.  Joey</t>
  </si>
  <si>
    <t xml:space="preserve">  Lee</t>
  </si>
  <si>
    <t>Klarich</t>
  </si>
  <si>
    <t>Id294</t>
  </si>
  <si>
    <t>Shaw, Ms.  Hillary L.</t>
  </si>
  <si>
    <t>Schulten</t>
  </si>
  <si>
    <t>Id295</t>
  </si>
  <si>
    <t>Williams, Mr.  Eric J</t>
  </si>
  <si>
    <t xml:space="preserve">  Erik T</t>
  </si>
  <si>
    <t>Fagerstrom</t>
  </si>
  <si>
    <t>Id296</t>
  </si>
  <si>
    <t>Menzies, Mr.  Nicolas</t>
  </si>
  <si>
    <t xml:space="preserve">  Rod W</t>
  </si>
  <si>
    <t>Bien</t>
  </si>
  <si>
    <t>Id297</t>
  </si>
  <si>
    <t>Buehler, Mr.  Marcel</t>
  </si>
  <si>
    <t xml:space="preserve">  Joey</t>
  </si>
  <si>
    <t>Hess</t>
  </si>
  <si>
    <t>Id298</t>
  </si>
  <si>
    <t>Degen, Ms.  Ashley N</t>
  </si>
  <si>
    <t xml:space="preserve">  Hillary L</t>
  </si>
  <si>
    <t>Shaw</t>
  </si>
  <si>
    <t>Id299</t>
  </si>
  <si>
    <t>Arsenault, Mr.  Evan D</t>
  </si>
  <si>
    <t xml:space="preserve">  Eric J</t>
  </si>
  <si>
    <t>Williams</t>
  </si>
  <si>
    <t>Id300</t>
  </si>
  <si>
    <t>Hoff, Ms.  Krisana</t>
  </si>
  <si>
    <t xml:space="preserve">  Nicolas</t>
  </si>
  <si>
    <t>Menzies</t>
  </si>
  <si>
    <t>Id301</t>
  </si>
  <si>
    <t>Hall, Mr.  Kyle</t>
  </si>
  <si>
    <t xml:space="preserve">  Marcel</t>
  </si>
  <si>
    <t>Buehler</t>
  </si>
  <si>
    <t>Id302</t>
  </si>
  <si>
    <t>Ashley, Ms.  Kate</t>
  </si>
  <si>
    <t xml:space="preserve">  Ashley N</t>
  </si>
  <si>
    <t>Degen</t>
  </si>
  <si>
    <t>Id303</t>
  </si>
  <si>
    <t>Rindahl, Mr.  Martin A.</t>
  </si>
  <si>
    <t xml:space="preserve">  Evan D</t>
  </si>
  <si>
    <t>Arsenault</t>
  </si>
  <si>
    <t>Id304</t>
  </si>
  <si>
    <t>Clark, Ms.  Stacey</t>
  </si>
  <si>
    <t xml:space="preserve">  Krisana</t>
  </si>
  <si>
    <t>Hoff</t>
  </si>
  <si>
    <t>Id305</t>
  </si>
  <si>
    <t>Irish, Ms.  Christine</t>
  </si>
  <si>
    <t xml:space="preserve">  Kyle</t>
  </si>
  <si>
    <t>Id306</t>
  </si>
  <si>
    <t>Richardson, Ms.  Sarah C.</t>
  </si>
  <si>
    <t>Ashley</t>
  </si>
  <si>
    <t>Id307</t>
  </si>
  <si>
    <t>Dewitt, Ms.  Megan</t>
  </si>
  <si>
    <t xml:space="preserve">  Martin A</t>
  </si>
  <si>
    <t>Rindahl</t>
  </si>
  <si>
    <t>Id308</t>
  </si>
  <si>
    <t>Hickman, Mr.  Jason W</t>
  </si>
  <si>
    <t xml:space="preserve">  Stacey</t>
  </si>
  <si>
    <t>Clark</t>
  </si>
  <si>
    <t>Id309</t>
  </si>
  <si>
    <t>Gonzalez, Ms.  Michele</t>
  </si>
  <si>
    <t xml:space="preserve">  Christine</t>
  </si>
  <si>
    <t>Irish</t>
  </si>
  <si>
    <t>Id310</t>
  </si>
  <si>
    <t>Difani, Ms.  Nikki</t>
  </si>
  <si>
    <t xml:space="preserve">  Sarah C</t>
  </si>
  <si>
    <t>Id311</t>
  </si>
  <si>
    <t>Turner, Mr.  Philip J.</t>
  </si>
  <si>
    <t>Dewitt</t>
  </si>
  <si>
    <t>Id312</t>
  </si>
  <si>
    <t>Widmann, Mr.  Bryan L</t>
  </si>
  <si>
    <t xml:space="preserve">  Jason W</t>
  </si>
  <si>
    <t>Hickman</t>
  </si>
  <si>
    <t>Id313</t>
  </si>
  <si>
    <t>Tunney, Mr.  Timothy F</t>
  </si>
  <si>
    <t xml:space="preserve">  Michele</t>
  </si>
  <si>
    <t>Gonzalez</t>
  </si>
  <si>
    <t>Id314</t>
  </si>
  <si>
    <t>San Juan, Ms.  Angielyn M</t>
  </si>
  <si>
    <t xml:space="preserve">  Nikki</t>
  </si>
  <si>
    <t>Difani</t>
  </si>
  <si>
    <t>Id315</t>
  </si>
  <si>
    <t>Croll, Ms.  Jeanie M.</t>
  </si>
  <si>
    <t xml:space="preserve">  Philip J</t>
  </si>
  <si>
    <t>Id316</t>
  </si>
  <si>
    <t>Rolfes, Mr.  Greg</t>
  </si>
  <si>
    <t xml:space="preserve">  Bryan L</t>
  </si>
  <si>
    <t>Widmann</t>
  </si>
  <si>
    <t>Id317</t>
  </si>
  <si>
    <t>Hinkle, Mr.  John</t>
  </si>
  <si>
    <t xml:space="preserve">  Timothy F</t>
  </si>
  <si>
    <t>Tunney</t>
  </si>
  <si>
    <t>Id318</t>
  </si>
  <si>
    <t>Leuchanka, Mr.  Aliaksandr</t>
  </si>
  <si>
    <t xml:space="preserve">  Angielyn M</t>
  </si>
  <si>
    <t>San Juan</t>
  </si>
  <si>
    <t>Id319</t>
  </si>
  <si>
    <t>Ayr, Mr.  Jason M.</t>
  </si>
  <si>
    <t xml:space="preserve">  Jeanie M</t>
  </si>
  <si>
    <t>Croll</t>
  </si>
  <si>
    <t>Id320</t>
  </si>
  <si>
    <t>Siegel, Ms.  Sheera K</t>
  </si>
  <si>
    <t>Rolfes</t>
  </si>
  <si>
    <t>Id321</t>
  </si>
  <si>
    <t>Penrose, Ms.  Janice</t>
  </si>
  <si>
    <t>Hinkle</t>
  </si>
  <si>
    <t>Id322</t>
  </si>
  <si>
    <t>Schuler, Mr.  Timothy G.</t>
  </si>
  <si>
    <t xml:space="preserve">  Aliaksandr</t>
  </si>
  <si>
    <t>Leuchanka</t>
  </si>
  <si>
    <t>Id323</t>
  </si>
  <si>
    <t>Walker, Mr.  Alan R</t>
  </si>
  <si>
    <t xml:space="preserve">  Jason M</t>
  </si>
  <si>
    <t>Ayr</t>
  </si>
  <si>
    <t>Id324</t>
  </si>
  <si>
    <t>Stange, Mr.  Michael</t>
  </si>
  <si>
    <t xml:space="preserve">  Sheera K</t>
  </si>
  <si>
    <t>Siegel</t>
  </si>
  <si>
    <t>Id325</t>
  </si>
  <si>
    <t>Roy, Ms.  Marie-France</t>
  </si>
  <si>
    <t xml:space="preserve">  Janice</t>
  </si>
  <si>
    <t>Penrose</t>
  </si>
  <si>
    <t>Id326</t>
  </si>
  <si>
    <t>Potere, Mr.  Erik F.</t>
  </si>
  <si>
    <t xml:space="preserve">  Timothy G</t>
  </si>
  <si>
    <t>Schuler</t>
  </si>
  <si>
    <t>Id327</t>
  </si>
  <si>
    <t>Podgurski, Mr.  Andrew</t>
  </si>
  <si>
    <t xml:space="preserve">  Alan R</t>
  </si>
  <si>
    <t>Id328</t>
  </si>
  <si>
    <t>Diamond, Mr.  Anthony</t>
  </si>
  <si>
    <t>Stange</t>
  </si>
  <si>
    <t>Id329</t>
  </si>
  <si>
    <t>Sallade, Mr.  Chris</t>
  </si>
  <si>
    <t xml:space="preserve">  Marie-France</t>
  </si>
  <si>
    <t>Roy</t>
  </si>
  <si>
    <t>Id330</t>
  </si>
  <si>
    <t>Zhang, Mr.  Yu</t>
  </si>
  <si>
    <t xml:space="preserve">  Erik F</t>
  </si>
  <si>
    <t>Potere</t>
  </si>
  <si>
    <t>Id331</t>
  </si>
  <si>
    <t>Chatfield, Mr.  Caleb N</t>
  </si>
  <si>
    <t>Podgurski</t>
  </si>
  <si>
    <t>Id332</t>
  </si>
  <si>
    <t>Bruns, Mr.  Jason M.</t>
  </si>
  <si>
    <t xml:space="preserve">  Anthony</t>
  </si>
  <si>
    <t>Diamond</t>
  </si>
  <si>
    <t>Id333</t>
  </si>
  <si>
    <t>Yochum, Ms.  Angela R</t>
  </si>
  <si>
    <t>Sallade</t>
  </si>
  <si>
    <t>Id334</t>
  </si>
  <si>
    <t>Freeburn, Mr.  Keith J</t>
  </si>
  <si>
    <t xml:space="preserve">  Yu</t>
  </si>
  <si>
    <t>Zhang</t>
  </si>
  <si>
    <t>Id335</t>
  </si>
  <si>
    <t>Spencer, Ms.  Emma</t>
  </si>
  <si>
    <t xml:space="preserve">  Caleb N</t>
  </si>
  <si>
    <t>Chatfield</t>
  </si>
  <si>
    <t>Id336</t>
  </si>
  <si>
    <t>Jarosik, Mr.  Nathan A</t>
  </si>
  <si>
    <t>Bruns</t>
  </si>
  <si>
    <t>Id337</t>
  </si>
  <si>
    <t>Heinzen, Ms.  Kathryn</t>
  </si>
  <si>
    <t xml:space="preserve">  Angela R</t>
  </si>
  <si>
    <t>Yochum</t>
  </si>
  <si>
    <t>Id338</t>
  </si>
  <si>
    <t>Kelley, Ms.  Elizabeth H.</t>
  </si>
  <si>
    <t xml:space="preserve">  Keith J</t>
  </si>
  <si>
    <t>Freeburn</t>
  </si>
  <si>
    <t>Id339</t>
  </si>
  <si>
    <t>Thacker, Mr.  Ben</t>
  </si>
  <si>
    <t xml:space="preserve">  Emma</t>
  </si>
  <si>
    <t>Spencer</t>
  </si>
  <si>
    <t>Id340</t>
  </si>
  <si>
    <t>Jeseritz, Ms.  Cheryl A</t>
  </si>
  <si>
    <t xml:space="preserve">  Nathan A</t>
  </si>
  <si>
    <t>Jarosik</t>
  </si>
  <si>
    <t>Id341</t>
  </si>
  <si>
    <t>Hohman, Ms.  Kimberly A</t>
  </si>
  <si>
    <t xml:space="preserve">  Kathryn</t>
  </si>
  <si>
    <t>Heinzen</t>
  </si>
  <si>
    <t>Id342</t>
  </si>
  <si>
    <t>Hill, Ms.  Cynthia</t>
  </si>
  <si>
    <t>Kelley</t>
  </si>
  <si>
    <t>Id343</t>
  </si>
  <si>
    <t>Kuepfer, Ms.  Jessica</t>
  </si>
  <si>
    <t>Thacker</t>
  </si>
  <si>
    <t>Id344</t>
  </si>
  <si>
    <t>Kaczmarek, Mr.  Bruce</t>
  </si>
  <si>
    <t xml:space="preserve">  Cheryl A</t>
  </si>
  <si>
    <t>Jeseritz</t>
  </si>
  <si>
    <t>Id345</t>
  </si>
  <si>
    <t>Pitt, Ms.  Allison</t>
  </si>
  <si>
    <t xml:space="preserve">  Kimberly A</t>
  </si>
  <si>
    <t>Hohman</t>
  </si>
  <si>
    <t>Id346</t>
  </si>
  <si>
    <t>Lorton, Mr.  Alex</t>
  </si>
  <si>
    <t xml:space="preserve">  Cynthia</t>
  </si>
  <si>
    <t>Hill</t>
  </si>
  <si>
    <t>Id347</t>
  </si>
  <si>
    <t>Castaneda, Ms.  Gabriela</t>
  </si>
  <si>
    <t>Kuepfer</t>
  </si>
  <si>
    <t>Id348</t>
  </si>
  <si>
    <t>Cherop, Ms.  Sharon</t>
  </si>
  <si>
    <t xml:space="preserve">  Bruce</t>
  </si>
  <si>
    <t>Kaczmarek</t>
  </si>
  <si>
    <t>Id349</t>
  </si>
  <si>
    <t>Howell, Mr.  Jason A</t>
  </si>
  <si>
    <t xml:space="preserve">  Allison</t>
  </si>
  <si>
    <t>Pitt</t>
  </si>
  <si>
    <t>Id350</t>
  </si>
  <si>
    <t>Palmer, Ms.  Chelsey C.</t>
  </si>
  <si>
    <t>Lorton</t>
  </si>
  <si>
    <t>Id351</t>
  </si>
  <si>
    <t>Olson, Mr.  Devon A.</t>
  </si>
  <si>
    <t xml:space="preserve">  Gabriela</t>
  </si>
  <si>
    <t>Castaneda</t>
  </si>
  <si>
    <t>Id352</t>
  </si>
  <si>
    <t>Waldron, Ms.  Joni L</t>
  </si>
  <si>
    <t xml:space="preserve">  Sharon</t>
  </si>
  <si>
    <t>Cherop</t>
  </si>
  <si>
    <t>Id353</t>
  </si>
  <si>
    <t>Meyer, Mr.  Colin</t>
  </si>
  <si>
    <t xml:space="preserve">  Jason A</t>
  </si>
  <si>
    <t>Howell</t>
  </si>
  <si>
    <t>Id354</t>
  </si>
  <si>
    <t>Stack, Ms.  Rachael</t>
  </si>
  <si>
    <t xml:space="preserve">  Chelsey C</t>
  </si>
  <si>
    <t>Palmer</t>
  </si>
  <si>
    <t>Id355</t>
  </si>
  <si>
    <t>Sanchez Y Torres, Ms.  Maricela</t>
  </si>
  <si>
    <t xml:space="preserve">  Devon A</t>
  </si>
  <si>
    <t>Olson</t>
  </si>
  <si>
    <t>Id356</t>
  </si>
  <si>
    <t>Daniels, Ms.  Marie</t>
  </si>
  <si>
    <t xml:space="preserve">  Joni L</t>
  </si>
  <si>
    <t>Waldron</t>
  </si>
  <si>
    <t>Id357</t>
  </si>
  <si>
    <t>Pepp, Mr.  Frank</t>
  </si>
  <si>
    <t xml:space="preserve">  Colin</t>
  </si>
  <si>
    <t>Id358</t>
  </si>
  <si>
    <t>Buechler, Mr.  Jeffry</t>
  </si>
  <si>
    <t xml:space="preserve">  Rachael</t>
  </si>
  <si>
    <t>Stack</t>
  </si>
  <si>
    <t>Id359</t>
  </si>
  <si>
    <t>Buenting, Mr.  Mike</t>
  </si>
  <si>
    <t xml:space="preserve">  Maricela</t>
  </si>
  <si>
    <t>Sanchez Y Torres</t>
  </si>
  <si>
    <t>Id360</t>
  </si>
  <si>
    <t>Evans, Mr.  Rick</t>
  </si>
  <si>
    <t xml:space="preserve">  Marie</t>
  </si>
  <si>
    <t>Daniels</t>
  </si>
  <si>
    <t>Id361</t>
  </si>
  <si>
    <t>Arcand, Mr.  Pierre-Michel</t>
  </si>
  <si>
    <t xml:space="preserve">  Frank</t>
  </si>
  <si>
    <t>Pepp</t>
  </si>
  <si>
    <t>Id362</t>
  </si>
  <si>
    <t>Kesack, Mr.  Daniel</t>
  </si>
  <si>
    <t xml:space="preserve">  Jeffry</t>
  </si>
  <si>
    <t>Buechler</t>
  </si>
  <si>
    <t>Id363</t>
  </si>
  <si>
    <t>Post, Mr.  Brian L.</t>
  </si>
  <si>
    <t xml:space="preserve">  Mike</t>
  </si>
  <si>
    <t>Buenting</t>
  </si>
  <si>
    <t>Id364</t>
  </si>
  <si>
    <t>Dunne, Ms.  Morgan M.</t>
  </si>
  <si>
    <t xml:space="preserve">  Rick</t>
  </si>
  <si>
    <t>Id365</t>
  </si>
  <si>
    <t>Kilel, Ms.  Caroline</t>
  </si>
  <si>
    <t xml:space="preserve">  Pierre-Michel</t>
  </si>
  <si>
    <t>Arcand</t>
  </si>
  <si>
    <t>Id366</t>
  </si>
  <si>
    <t>Nicholson, Mr.  Drew T.</t>
  </si>
  <si>
    <t>Kesack</t>
  </si>
  <si>
    <t>Id367</t>
  </si>
  <si>
    <t>Susmann, Mr.  Austin W</t>
  </si>
  <si>
    <t xml:space="preserve">  Brian L</t>
  </si>
  <si>
    <t>Post</t>
  </si>
  <si>
    <t>Id368</t>
  </si>
  <si>
    <t>Harsh, Ms.  Berenice</t>
  </si>
  <si>
    <t xml:space="preserve">  Morgan M</t>
  </si>
  <si>
    <t>Dunne</t>
  </si>
  <si>
    <t>Id369</t>
  </si>
  <si>
    <t>Pocasangre, Mr.  Kenneth A</t>
  </si>
  <si>
    <t xml:space="preserve">  Caroline</t>
  </si>
  <si>
    <t>Kilel</t>
  </si>
  <si>
    <t>Id370</t>
  </si>
  <si>
    <t>Martinez Lopez, Mr.  Miguel</t>
  </si>
  <si>
    <t xml:space="preserve">  Drew T</t>
  </si>
  <si>
    <t>Nicholson</t>
  </si>
  <si>
    <t>Id371</t>
  </si>
  <si>
    <t>Riegel, Ms.  Hadley T.</t>
  </si>
  <si>
    <t xml:space="preserve">  Austin W</t>
  </si>
  <si>
    <t>Susmann</t>
  </si>
  <si>
    <t>Id372</t>
  </si>
  <si>
    <t>Monson, Mr.  Taylor</t>
  </si>
  <si>
    <t xml:space="preserve">  Berenice</t>
  </si>
  <si>
    <t>Harsh</t>
  </si>
  <si>
    <t>Id373</t>
  </si>
  <si>
    <t>Klubben, Ms.  Tenielle M</t>
  </si>
  <si>
    <t xml:space="preserve">  Kenneth A</t>
  </si>
  <si>
    <t>Pocasangre</t>
  </si>
  <si>
    <t>Id374</t>
  </si>
  <si>
    <t>Mascaro, Ms.  Andrea</t>
  </si>
  <si>
    <t xml:space="preserve">  Miguel</t>
  </si>
  <si>
    <t>Martinez Lopez</t>
  </si>
  <si>
    <t>Id375</t>
  </si>
  <si>
    <t>Norvell, Ms.  Nora P</t>
  </si>
  <si>
    <t xml:space="preserve">  Hadley T</t>
  </si>
  <si>
    <t>Riegel</t>
  </si>
  <si>
    <t>Id376</t>
  </si>
  <si>
    <t>Ornelas, Mr.  Zachary</t>
  </si>
  <si>
    <t xml:space="preserve">  Taylor</t>
  </si>
  <si>
    <t>Monson</t>
  </si>
  <si>
    <t>Id377</t>
  </si>
  <si>
    <t>Fitzpatrick, Mr.  Michael</t>
  </si>
  <si>
    <t xml:space="preserve">  Tenielle M</t>
  </si>
  <si>
    <t>Klubben</t>
  </si>
  <si>
    <t>Id378</t>
  </si>
  <si>
    <t>Bloomquist, Ms.  Alyssa K.</t>
  </si>
  <si>
    <t>Mascaro</t>
  </si>
  <si>
    <t>Id379</t>
  </si>
  <si>
    <t>Wick, Ms.  Heather</t>
  </si>
  <si>
    <t xml:space="preserve">  Nora P</t>
  </si>
  <si>
    <t>Norvell</t>
  </si>
  <si>
    <t>Id380</t>
  </si>
  <si>
    <t>Zappala, Mr.  Dante</t>
  </si>
  <si>
    <t xml:space="preserve">  Zachary</t>
  </si>
  <si>
    <t>Ornelas</t>
  </si>
  <si>
    <t>Id381</t>
  </si>
  <si>
    <t>Earle, Ms.  Sara E.</t>
  </si>
  <si>
    <t>Fitzpatrick</t>
  </si>
  <si>
    <t>Id382</t>
  </si>
  <si>
    <t>Majewski, Mr.  Scott</t>
  </si>
  <si>
    <t xml:space="preserve">  Alyssa K</t>
  </si>
  <si>
    <t>Bloomquist</t>
  </si>
  <si>
    <t>Id383</t>
  </si>
  <si>
    <t>Apfelbaum, Mr.  Sean</t>
  </si>
  <si>
    <t>Wick</t>
  </si>
  <si>
    <t>Id384</t>
  </si>
  <si>
    <t>Graham, Ms.  Danielle</t>
  </si>
  <si>
    <t xml:space="preserve">  Dante</t>
  </si>
  <si>
    <t>Zappala</t>
  </si>
  <si>
    <t>Id385</t>
  </si>
  <si>
    <t>Whitacre, Mr.  Andrew D.</t>
  </si>
  <si>
    <t xml:space="preserve">  Sara E</t>
  </si>
  <si>
    <t>Earle</t>
  </si>
  <si>
    <t>Id386</t>
  </si>
  <si>
    <t>Wegener, Mr.  Joel D</t>
  </si>
  <si>
    <t>Majewski</t>
  </si>
  <si>
    <t>Id387</t>
  </si>
  <si>
    <t>Collie, Ms.  Michelle</t>
  </si>
  <si>
    <t>Apfelbaum</t>
  </si>
  <si>
    <t>Id388</t>
  </si>
  <si>
    <t>Murphy, Mr.  Michael J.</t>
  </si>
  <si>
    <t>Graham</t>
  </si>
  <si>
    <t>Id389</t>
  </si>
  <si>
    <t>Butters, Ms.  Nikki</t>
  </si>
  <si>
    <t xml:space="preserve">  Andrew D</t>
  </si>
  <si>
    <t>Whitacre</t>
  </si>
  <si>
    <t>Id390</t>
  </si>
  <si>
    <t>Cook, Ms.  Summer B.</t>
  </si>
  <si>
    <t xml:space="preserve">  Joel D</t>
  </si>
  <si>
    <t>Wegener</t>
  </si>
  <si>
    <t>Id391</t>
  </si>
  <si>
    <t>Breen, Mr.  Edward</t>
  </si>
  <si>
    <t xml:space="preserve">  Michelle</t>
  </si>
  <si>
    <t>Collie</t>
  </si>
  <si>
    <t>Id392</t>
  </si>
  <si>
    <t>Fitzsimons, Mr.  Ryan</t>
  </si>
  <si>
    <t xml:space="preserve">  Michael J</t>
  </si>
  <si>
    <t>Murphy</t>
  </si>
  <si>
    <t>Id393</t>
  </si>
  <si>
    <t>Houle, Ms.  Kacee</t>
  </si>
  <si>
    <t>Butters</t>
  </si>
  <si>
    <t>Id394</t>
  </si>
  <si>
    <t>Woodward, Mr.  Dave</t>
  </si>
  <si>
    <t xml:space="preserve">  Summer B</t>
  </si>
  <si>
    <t>Cook</t>
  </si>
  <si>
    <t>Id395</t>
  </si>
  <si>
    <t>Ray, Ms.  Maryanna</t>
  </si>
  <si>
    <t xml:space="preserve">  Edward</t>
  </si>
  <si>
    <t>Breen</t>
  </si>
  <si>
    <t>Id396</t>
  </si>
  <si>
    <t>Jennings, Ms.  Jessica H.</t>
  </si>
  <si>
    <t>Fitzsimons</t>
  </si>
  <si>
    <t>Id397</t>
  </si>
  <si>
    <t>Fuller, Ms.  Deanna</t>
  </si>
  <si>
    <t xml:space="preserve">  Kacee</t>
  </si>
  <si>
    <t>Houle</t>
  </si>
  <si>
    <t>Id398</t>
  </si>
  <si>
    <t>Lovisek, Mr.  Peter</t>
  </si>
  <si>
    <t xml:space="preserve">  Dave</t>
  </si>
  <si>
    <t>Id399</t>
  </si>
  <si>
    <t>Painter, Ms.  Rebecca</t>
  </si>
  <si>
    <t xml:space="preserve">  Maryanna</t>
  </si>
  <si>
    <t>Ray</t>
  </si>
  <si>
    <t>Id400</t>
  </si>
  <si>
    <t>Edwards, Ms.  Elizabeth M.</t>
  </si>
  <si>
    <t xml:space="preserve">  Jessica H</t>
  </si>
  <si>
    <t>Jennings</t>
  </si>
  <si>
    <t>Id401</t>
  </si>
  <si>
    <t>Liebl, Mr.  Gregory</t>
  </si>
  <si>
    <t xml:space="preserve">  Deanna</t>
  </si>
  <si>
    <t>Fuller</t>
  </si>
  <si>
    <t>Id402</t>
  </si>
  <si>
    <t>Kasabian-Larson, Ms.  Sarah E.</t>
  </si>
  <si>
    <t xml:space="preserve">  Peter</t>
  </si>
  <si>
    <t>Lovisek</t>
  </si>
  <si>
    <t>Id403</t>
  </si>
  <si>
    <t>Creamer, Ms.  Anne Elise</t>
  </si>
  <si>
    <t>Painter</t>
  </si>
  <si>
    <t>Id404</t>
  </si>
  <si>
    <t>Kimbel, Mr.  Christopher R</t>
  </si>
  <si>
    <t xml:space="preserve">  Elizabeth M</t>
  </si>
  <si>
    <t>Edwards</t>
  </si>
  <si>
    <t>Id405</t>
  </si>
  <si>
    <t>Livensparger, Mr.  Elliot</t>
  </si>
  <si>
    <t xml:space="preserve">  Gregory</t>
  </si>
  <si>
    <t>Liebl</t>
  </si>
  <si>
    <t>Id406</t>
  </si>
  <si>
    <t>Grange, Mr.  Christopher D.</t>
  </si>
  <si>
    <t xml:space="preserve">  Sarah E</t>
  </si>
  <si>
    <t>Kasabian-Larson</t>
  </si>
  <si>
    <t>Id407</t>
  </si>
  <si>
    <t>Nunlist, Mr.  Corey</t>
  </si>
  <si>
    <t xml:space="preserve">  Anne Elise</t>
  </si>
  <si>
    <t>Creamer</t>
  </si>
  <si>
    <t>Id408</t>
  </si>
  <si>
    <t>Cutter, Mr.  Patrick D.</t>
  </si>
  <si>
    <t xml:space="preserve">  Christopher R</t>
  </si>
  <si>
    <t>Kimbel</t>
  </si>
  <si>
    <t>Id409</t>
  </si>
  <si>
    <t>Martin, Mr.  Anthony D.</t>
  </si>
  <si>
    <t xml:space="preserve">  Elliot</t>
  </si>
  <si>
    <t>Livensparger</t>
  </si>
  <si>
    <t>Id410</t>
  </si>
  <si>
    <t>Cooney, Ms.  Melissa</t>
  </si>
  <si>
    <t xml:space="preserve">  Christopher D</t>
  </si>
  <si>
    <t>Grange</t>
  </si>
  <si>
    <t>Id411</t>
  </si>
  <si>
    <t>Bier, Ms.  Raven</t>
  </si>
  <si>
    <t xml:space="preserve">  Corey</t>
  </si>
  <si>
    <t>Nunlist</t>
  </si>
  <si>
    <t>Id412</t>
  </si>
  <si>
    <t>Muskopf, Mr.  Christopher</t>
  </si>
  <si>
    <t xml:space="preserve">  Patrick D</t>
  </si>
  <si>
    <t>Cutter</t>
  </si>
  <si>
    <t>Id413</t>
  </si>
  <si>
    <t>Sirak, Ms.  Kendra A</t>
  </si>
  <si>
    <t xml:space="preserve">  Anthony D</t>
  </si>
  <si>
    <t>Martin</t>
  </si>
  <si>
    <t>Id414</t>
  </si>
  <si>
    <t>Nelsen, Ms.  Jordan</t>
  </si>
  <si>
    <t xml:space="preserve">  Melissa</t>
  </si>
  <si>
    <t>Cooney</t>
  </si>
  <si>
    <t>Id415</t>
  </si>
  <si>
    <t>Schallner, Mr.  Nils</t>
  </si>
  <si>
    <t xml:space="preserve">  Raven</t>
  </si>
  <si>
    <t>Bier</t>
  </si>
  <si>
    <t>Id416</t>
  </si>
  <si>
    <t>Dunlap, Mr.  Scott</t>
  </si>
  <si>
    <t xml:space="preserve">  Christopher</t>
  </si>
  <si>
    <t>Muskopf</t>
  </si>
  <si>
    <t>Id417</t>
  </si>
  <si>
    <t>Messing, Ms.  Angela</t>
  </si>
  <si>
    <t xml:space="preserve">  Kendra A</t>
  </si>
  <si>
    <t>Sirak</t>
  </si>
  <si>
    <t>Id418</t>
  </si>
  <si>
    <t>Bondell, Ms.  Allison</t>
  </si>
  <si>
    <t xml:space="preserve">  Jordan</t>
  </si>
  <si>
    <t>Nelsen</t>
  </si>
  <si>
    <t>Id419</t>
  </si>
  <si>
    <t>Gaughan, Ms.  Caitlin O.</t>
  </si>
  <si>
    <t xml:space="preserve">  Nils</t>
  </si>
  <si>
    <t>Schallner</t>
  </si>
  <si>
    <t>Id420</t>
  </si>
  <si>
    <t>Gruman, Ms.  Tracy M</t>
  </si>
  <si>
    <t>Dunlap</t>
  </si>
  <si>
    <t>Id421</t>
  </si>
  <si>
    <t>Whitlow, Mr.  Dustin M.</t>
  </si>
  <si>
    <t xml:space="preserve">  Angela</t>
  </si>
  <si>
    <t>Messing</t>
  </si>
  <si>
    <t>Id422</t>
  </si>
  <si>
    <t>Robinson, Ms.  Jenny</t>
  </si>
  <si>
    <t>Bondell</t>
  </si>
  <si>
    <t>Id423</t>
  </si>
  <si>
    <t>Sabo, Ms.  Emily</t>
  </si>
  <si>
    <t xml:space="preserve">  Caitlin O</t>
  </si>
  <si>
    <t>Gaughan</t>
  </si>
  <si>
    <t>Id424</t>
  </si>
  <si>
    <t>Nazarian, Ms.  Fabienne</t>
  </si>
  <si>
    <t xml:space="preserve">  Tracy M</t>
  </si>
  <si>
    <t>Gruman</t>
  </si>
  <si>
    <t>Id425</t>
  </si>
  <si>
    <t>Lerma, Mr.  Jordan</t>
  </si>
  <si>
    <t xml:space="preserve">  Dustin M</t>
  </si>
  <si>
    <t>Whitlow</t>
  </si>
  <si>
    <t>Id426</t>
  </si>
  <si>
    <t>Dahl, Mr.  Matt</t>
  </si>
  <si>
    <t xml:space="preserve">  Jenny</t>
  </si>
  <si>
    <t>Id427</t>
  </si>
  <si>
    <t>Surtees, Ms.  Taryn L</t>
  </si>
  <si>
    <t xml:space="preserve">  Emily</t>
  </si>
  <si>
    <t>Sabo</t>
  </si>
  <si>
    <t>Id428</t>
  </si>
  <si>
    <t>Spetner, Ms.  Temima</t>
  </si>
  <si>
    <t xml:space="preserve">  Fabienne</t>
  </si>
  <si>
    <t>Nazarian</t>
  </si>
  <si>
    <t>Id429</t>
  </si>
  <si>
    <t>Brandon, Ms.  Jennifer</t>
  </si>
  <si>
    <t>Lerma</t>
  </si>
  <si>
    <t>Id430</t>
  </si>
  <si>
    <t>Eley, Ms.  Serena M.</t>
  </si>
  <si>
    <t>Dahl</t>
  </si>
  <si>
    <t>Id431</t>
  </si>
  <si>
    <t>Sedicum, Ms.  Victoria M.</t>
  </si>
  <si>
    <t xml:space="preserve">  Taryn L</t>
  </si>
  <si>
    <t>Surtees</t>
  </si>
  <si>
    <t>Id432</t>
  </si>
  <si>
    <t>Markle, Ms.  Phoebe</t>
  </si>
  <si>
    <t xml:space="preserve">  Temima</t>
  </si>
  <si>
    <t>Spetner</t>
  </si>
  <si>
    <t>Id433</t>
  </si>
  <si>
    <t>Kunz, Mr.  Corey</t>
  </si>
  <si>
    <t>Brandon</t>
  </si>
  <si>
    <t>Id434</t>
  </si>
  <si>
    <t>Wimert, Ms.  Rebecca</t>
  </si>
  <si>
    <t xml:space="preserve">  Serena M</t>
  </si>
  <si>
    <t>Eley</t>
  </si>
  <si>
    <t>Id435</t>
  </si>
  <si>
    <t>Peterson, Mr.  Nicholas D</t>
  </si>
  <si>
    <t xml:space="preserve">  Victoria M</t>
  </si>
  <si>
    <t>Sedicum</t>
  </si>
  <si>
    <t>Id436</t>
  </si>
  <si>
    <t>Mercier, Mr.  Christian</t>
  </si>
  <si>
    <t xml:space="preserve">  Phoebe</t>
  </si>
  <si>
    <t>Markle</t>
  </si>
  <si>
    <t>Id437</t>
  </si>
  <si>
    <t>Laurie, Mr.  Jonathon S.</t>
  </si>
  <si>
    <t>Kunz</t>
  </si>
  <si>
    <t>Id438</t>
  </si>
  <si>
    <t>Sekaquaptewa, Ms.  Caroline</t>
  </si>
  <si>
    <t>Wimert</t>
  </si>
  <si>
    <t>Id439</t>
  </si>
  <si>
    <t>Frash, Mr.  Joshua D.</t>
  </si>
  <si>
    <t xml:space="preserve">  Nicholas D</t>
  </si>
  <si>
    <t>Peterson</t>
  </si>
  <si>
    <t>Id440</t>
  </si>
  <si>
    <t>Bukowski, Ms.  Nichole</t>
  </si>
  <si>
    <t xml:space="preserve">  Christian</t>
  </si>
  <si>
    <t>Mercier</t>
  </si>
  <si>
    <t>Id441</t>
  </si>
  <si>
    <t>Sandahl, Ms.  Denise M</t>
  </si>
  <si>
    <t xml:space="preserve">  Jonathon S</t>
  </si>
  <si>
    <t>Laurie</t>
  </si>
  <si>
    <t>Id442</t>
  </si>
  <si>
    <t>Speight, Mr.  Peter R.</t>
  </si>
  <si>
    <t>Sekaquaptewa</t>
  </si>
  <si>
    <t>Id443</t>
  </si>
  <si>
    <t>Lee, Mr.  Johnson K</t>
  </si>
  <si>
    <t xml:space="preserve">  Joshua D</t>
  </si>
  <si>
    <t>Frash</t>
  </si>
  <si>
    <t>Id444</t>
  </si>
  <si>
    <t>Nielsen, Ms.  Katherine</t>
  </si>
  <si>
    <t xml:space="preserve">  Nichole</t>
  </si>
  <si>
    <t>Bukowski</t>
  </si>
  <si>
    <t>Id445</t>
  </si>
  <si>
    <t>Zirdok, Ms.  Lynda</t>
  </si>
  <si>
    <t xml:space="preserve">  Denise M</t>
  </si>
  <si>
    <t>Sandahl</t>
  </si>
  <si>
    <t>Id446</t>
  </si>
  <si>
    <t>Crudale, Mr.  Anthony</t>
  </si>
  <si>
    <t xml:space="preserve">  Peter R</t>
  </si>
  <si>
    <t>Speight</t>
  </si>
  <si>
    <t>Id447</t>
  </si>
  <si>
    <t>Koopmans, Ms.  Linnea C.</t>
  </si>
  <si>
    <t xml:space="preserve">  Johnson K</t>
  </si>
  <si>
    <t>Id448</t>
  </si>
  <si>
    <t>Milani, Mr.  Massimiliano A.</t>
  </si>
  <si>
    <t xml:space="preserve">  Katherine</t>
  </si>
  <si>
    <t>Nielsen</t>
  </si>
  <si>
    <t>Id449</t>
  </si>
  <si>
    <t>Kelly, Mr.  James M.</t>
  </si>
  <si>
    <t xml:space="preserve">  Lynda</t>
  </si>
  <si>
    <t>Zirdok</t>
  </si>
  <si>
    <t>Id450</t>
  </si>
  <si>
    <t>Finelli, Ms.  Lauren</t>
  </si>
  <si>
    <t>Crudale</t>
  </si>
  <si>
    <t>Id451</t>
  </si>
  <si>
    <t>Palmer, Ms.  Michele V.</t>
  </si>
  <si>
    <t xml:space="preserve">  Linnea C</t>
  </si>
  <si>
    <t>Koopmans</t>
  </si>
  <si>
    <t>Id452</t>
  </si>
  <si>
    <t>Wang, Mr.  Xiao</t>
  </si>
  <si>
    <t xml:space="preserve">  Massimiliano A</t>
  </si>
  <si>
    <t>Milani</t>
  </si>
  <si>
    <t>Id453</t>
  </si>
  <si>
    <t>Beasley, Ms.  Harper L</t>
  </si>
  <si>
    <t xml:space="preserve">  James M</t>
  </si>
  <si>
    <t>Kelly</t>
  </si>
  <si>
    <t>Id454</t>
  </si>
  <si>
    <t>Bedbury, Mr.  Nick</t>
  </si>
  <si>
    <t xml:space="preserve">  Lauren</t>
  </si>
  <si>
    <t>Finelli</t>
  </si>
  <si>
    <t>Id455</t>
  </si>
  <si>
    <t>Stemberger, Mr.  Scott</t>
  </si>
  <si>
    <t xml:space="preserve">  Michele V</t>
  </si>
  <si>
    <t>Id456</t>
  </si>
  <si>
    <t>Chebet, Mr.  Wilson</t>
  </si>
  <si>
    <t xml:space="preserve">  Xiao</t>
  </si>
  <si>
    <t>Id457</t>
  </si>
  <si>
    <t>Muir, Mr.  Lee</t>
  </si>
  <si>
    <t xml:space="preserve">  Harper L</t>
  </si>
  <si>
    <t>Beasley</t>
  </si>
  <si>
    <t>Id458</t>
  </si>
  <si>
    <t>Yang, Mr.  Shizhong</t>
  </si>
  <si>
    <t>Bedbury</t>
  </si>
  <si>
    <t>Id459</t>
  </si>
  <si>
    <t>Gravel, Ms.  Marie-Claire</t>
  </si>
  <si>
    <t>Stemberger</t>
  </si>
  <si>
    <t>Id460</t>
  </si>
  <si>
    <t>Smith, Mr.  Todd J.</t>
  </si>
  <si>
    <t xml:space="preserve">  Wilson</t>
  </si>
  <si>
    <t>Chebet</t>
  </si>
  <si>
    <t>Id461</t>
  </si>
  <si>
    <t>Williams, Ms.  Carolyn</t>
  </si>
  <si>
    <t>Muir</t>
  </si>
  <si>
    <t>Id462</t>
  </si>
  <si>
    <t>Meyer, Ms.  Lindsey</t>
  </si>
  <si>
    <t xml:space="preserve">  Shizhong</t>
  </si>
  <si>
    <t>Yang</t>
  </si>
  <si>
    <t>Id463</t>
  </si>
  <si>
    <t>Jamieson, Ms.  Marissa D</t>
  </si>
  <si>
    <t xml:space="preserve">  Marie-Claire</t>
  </si>
  <si>
    <t>Gravel</t>
  </si>
  <si>
    <t>Id464</t>
  </si>
  <si>
    <t>Dufeal, Mr.  Jean Luc</t>
  </si>
  <si>
    <t xml:space="preserve">  Todd J</t>
  </si>
  <si>
    <t>Id465</t>
  </si>
  <si>
    <t>Sansonetti, Ms.  Danielle</t>
  </si>
  <si>
    <t xml:space="preserve">  Carolyn</t>
  </si>
  <si>
    <t>Id466</t>
  </si>
  <si>
    <t>Koneazny, Mr.  Jim</t>
  </si>
  <si>
    <t>Id467</t>
  </si>
  <si>
    <t>Johnson, Mr.  Matthew T</t>
  </si>
  <si>
    <t xml:space="preserve">  Marissa D</t>
  </si>
  <si>
    <t>Jamieson</t>
  </si>
  <si>
    <t>Id468</t>
  </si>
  <si>
    <t>Glasson, Ms.  Rachel L.</t>
  </si>
  <si>
    <t xml:space="preserve">  Jean Luc</t>
  </si>
  <si>
    <t>Dufeal</t>
  </si>
  <si>
    <t>Id469</t>
  </si>
  <si>
    <t>Canitz, Ms.  Corina</t>
  </si>
  <si>
    <t>Sansonetti</t>
  </si>
  <si>
    <t>Id470</t>
  </si>
  <si>
    <t>Li, Mr.  Guannan</t>
  </si>
  <si>
    <t xml:space="preserve">  Jim</t>
  </si>
  <si>
    <t>Koneazny</t>
  </si>
  <si>
    <t>Id471</t>
  </si>
  <si>
    <t>Parsons, Mr.  Don</t>
  </si>
  <si>
    <t xml:space="preserve">  Matthew T</t>
  </si>
  <si>
    <t>Id472</t>
  </si>
  <si>
    <t>Raulli, Mr.  Chris</t>
  </si>
  <si>
    <t xml:space="preserve">  Rachel L</t>
  </si>
  <si>
    <t>Glasson</t>
  </si>
  <si>
    <t>Id473</t>
  </si>
  <si>
    <t>Frome, Mr.  Gavin V.</t>
  </si>
  <si>
    <t xml:space="preserve">  Corina</t>
  </si>
  <si>
    <t>Canitz</t>
  </si>
  <si>
    <t>Id474</t>
  </si>
  <si>
    <t>Sevcik, Mr.  David</t>
  </si>
  <si>
    <t xml:space="preserve">  Guannan</t>
  </si>
  <si>
    <t>Li</t>
  </si>
  <si>
    <t>Id475</t>
  </si>
  <si>
    <t>Narang, Mr.  Jatin</t>
  </si>
  <si>
    <t xml:space="preserve">  Don</t>
  </si>
  <si>
    <t>Parsons</t>
  </si>
  <si>
    <t>Id476</t>
  </si>
  <si>
    <t>Royston, Mr.  J P. II</t>
  </si>
  <si>
    <t>Raulli</t>
  </si>
  <si>
    <t>Id477</t>
  </si>
  <si>
    <t>Tieri, Ms.  Angela M.</t>
  </si>
  <si>
    <t xml:space="preserve">  Gavin V</t>
  </si>
  <si>
    <t>Id478</t>
  </si>
  <si>
    <t>Whitney, Mr.  Blake K.</t>
  </si>
  <si>
    <t>Sevcik</t>
  </si>
  <si>
    <t>Id479</t>
  </si>
  <si>
    <t>Wandzilak, Mr.  Brian T.</t>
  </si>
  <si>
    <t xml:space="preserve">  Jatin</t>
  </si>
  <si>
    <t>Narang</t>
  </si>
  <si>
    <t>Id480</t>
  </si>
  <si>
    <t>Valenzona, Mr.  Damon</t>
  </si>
  <si>
    <t xml:space="preserve">  J P</t>
  </si>
  <si>
    <t>Royston</t>
  </si>
  <si>
    <t>Id481</t>
  </si>
  <si>
    <t>Young, Mr.  Jeffrey</t>
  </si>
  <si>
    <t xml:space="preserve">  Angela M</t>
  </si>
  <si>
    <t>Tieri</t>
  </si>
  <si>
    <t>Id482</t>
  </si>
  <si>
    <t>Richards, Mr.  Malcolm J.</t>
  </si>
  <si>
    <t xml:space="preserve">  Blake K</t>
  </si>
  <si>
    <t>Whitney</t>
  </si>
  <si>
    <t>Id483</t>
  </si>
  <si>
    <t>Alexson, Ms.  Margaret B.</t>
  </si>
  <si>
    <t xml:space="preserve">  Brian T</t>
  </si>
  <si>
    <t>Wandzilak</t>
  </si>
  <si>
    <t>Id484</t>
  </si>
  <si>
    <t>Wright, Ms.  Helen</t>
  </si>
  <si>
    <t xml:space="preserve">  Damon</t>
  </si>
  <si>
    <t>Valenzona</t>
  </si>
  <si>
    <t>Id485</t>
  </si>
  <si>
    <t>McKenna, Mr.  Matthew</t>
  </si>
  <si>
    <t>Young</t>
  </si>
  <si>
    <t>Id486</t>
  </si>
  <si>
    <t>Sallade, Mr.  Jeff</t>
  </si>
  <si>
    <t xml:space="preserve">  Malcolm J</t>
  </si>
  <si>
    <t>Richards</t>
  </si>
  <si>
    <t>Id487</t>
  </si>
  <si>
    <t>Argall, Mrs.  Tara R</t>
  </si>
  <si>
    <t xml:space="preserve">  Margaret B</t>
  </si>
  <si>
    <t>Alexson</t>
  </si>
  <si>
    <t>Id488</t>
  </si>
  <si>
    <t>Patchell, Ms.  Kristin</t>
  </si>
  <si>
    <t xml:space="preserve">  Helen</t>
  </si>
  <si>
    <t>Id489</t>
  </si>
  <si>
    <t>Catoggio, Mr.  Timothy</t>
  </si>
  <si>
    <t>McKenna</t>
  </si>
  <si>
    <t>Id490</t>
  </si>
  <si>
    <t>Adams, Mr.  Scott</t>
  </si>
  <si>
    <t>Id491</t>
  </si>
  <si>
    <t>Windt, Ms.  Carly E</t>
  </si>
  <si>
    <t xml:space="preserve"> Mrs</t>
  </si>
  <si>
    <t xml:space="preserve">  Tara R</t>
  </si>
  <si>
    <t>Argall</t>
  </si>
  <si>
    <t>Id492</t>
  </si>
  <si>
    <t>Ryan, Ms.  Lisa</t>
  </si>
  <si>
    <t xml:space="preserve">  Kristin</t>
  </si>
  <si>
    <t>Patchell</t>
  </si>
  <si>
    <t>Id493</t>
  </si>
  <si>
    <t>Marion, Ms.  Stacey</t>
  </si>
  <si>
    <t>Catoggio</t>
  </si>
  <si>
    <t>Id494</t>
  </si>
  <si>
    <t>Raffetto, Mr.  Louis</t>
  </si>
  <si>
    <t>Adams</t>
  </si>
  <si>
    <t>Id495</t>
  </si>
  <si>
    <t>Young, Mr.  Brian R.</t>
  </si>
  <si>
    <t xml:space="preserve">  Carly E</t>
  </si>
  <si>
    <t>Windt</t>
  </si>
  <si>
    <t>Id496</t>
  </si>
  <si>
    <t>Oehlke, Mrs.  Jessica</t>
  </si>
  <si>
    <t xml:space="preserve">  Lisa</t>
  </si>
  <si>
    <t>Ryan</t>
  </si>
  <si>
    <t>Id497</t>
  </si>
  <si>
    <t>Sudol, Ms.  Dawn M.</t>
  </si>
  <si>
    <t>Marion</t>
  </si>
  <si>
    <t>Id498</t>
  </si>
  <si>
    <t>Van Es, Mr.  Chris</t>
  </si>
  <si>
    <t xml:space="preserve">  Louis</t>
  </si>
  <si>
    <t>Raffetto</t>
  </si>
  <si>
    <t>Id499</t>
  </si>
  <si>
    <t>Dolge, Ms.  Karen</t>
  </si>
  <si>
    <t xml:space="preserve">  Brian R</t>
  </si>
  <si>
    <t>Id500</t>
  </si>
  <si>
    <t>Marlier, Ms.  Jessica</t>
  </si>
  <si>
    <t>Oehlke</t>
  </si>
  <si>
    <t>Id501</t>
  </si>
  <si>
    <t>Girard, Mr.  Mathieu</t>
  </si>
  <si>
    <t xml:space="preserve">  Dawn M</t>
  </si>
  <si>
    <t>Sudol</t>
  </si>
  <si>
    <t>Id502</t>
  </si>
  <si>
    <t>Lee, Mr.  Kam S.</t>
  </si>
  <si>
    <t>Van Es</t>
  </si>
  <si>
    <t>Id503</t>
  </si>
  <si>
    <t>Hubbard, Ms.  Valerie A</t>
  </si>
  <si>
    <t xml:space="preserve">  Karen</t>
  </si>
  <si>
    <t>Dolge</t>
  </si>
  <si>
    <t>Id504</t>
  </si>
  <si>
    <t>Koester, Ms.  Freya R</t>
  </si>
  <si>
    <t>Marlier</t>
  </si>
  <si>
    <t>Id505</t>
  </si>
  <si>
    <t>Matthews, Ms.  Jennifer</t>
  </si>
  <si>
    <t xml:space="preserve">  Mathieu</t>
  </si>
  <si>
    <t>Girard</t>
  </si>
  <si>
    <t>Id506</t>
  </si>
  <si>
    <t>Rubinich, Ms.  Kara</t>
  </si>
  <si>
    <t xml:space="preserve">  Kam S</t>
  </si>
  <si>
    <t>Id507</t>
  </si>
  <si>
    <t>Alban, Mr.  Bradley A.</t>
  </si>
  <si>
    <t xml:space="preserve">  Valerie A</t>
  </si>
  <si>
    <t>Hubbard</t>
  </si>
  <si>
    <t>Id508</t>
  </si>
  <si>
    <t>Corcoran, Mr.  Brendan</t>
  </si>
  <si>
    <t xml:space="preserve">  Freya R</t>
  </si>
  <si>
    <t>Koester</t>
  </si>
  <si>
    <t>Id509</t>
  </si>
  <si>
    <t>Sargent, Ms.  Amber R</t>
  </si>
  <si>
    <t>Matthews</t>
  </si>
  <si>
    <t>Id510</t>
  </si>
  <si>
    <t>Watson, Mr.  Sean K</t>
  </si>
  <si>
    <t xml:space="preserve">  Kara</t>
  </si>
  <si>
    <t>Rubinich</t>
  </si>
  <si>
    <t>Id511</t>
  </si>
  <si>
    <t>Esponda, Mr.  Rick</t>
  </si>
  <si>
    <t xml:space="preserve">  Bradley A</t>
  </si>
  <si>
    <t>Alban</t>
  </si>
  <si>
    <t>Id512</t>
  </si>
  <si>
    <t>Krall, Mr.  Matthew</t>
  </si>
  <si>
    <t xml:space="preserve">  Brendan</t>
  </si>
  <si>
    <t>Corcoran</t>
  </si>
  <si>
    <t>Id513</t>
  </si>
  <si>
    <t>Poskin, Mr.  Brady</t>
  </si>
  <si>
    <t xml:space="preserve">  Amber R</t>
  </si>
  <si>
    <t>Sargent</t>
  </si>
  <si>
    <t>Id514</t>
  </si>
  <si>
    <t>Halfmann, Ms.  Kameko</t>
  </si>
  <si>
    <t xml:space="preserve">  Sean K</t>
  </si>
  <si>
    <t>Watson</t>
  </si>
  <si>
    <t>Id515</t>
  </si>
  <si>
    <t>Klapper, Mr.  Jeremy A</t>
  </si>
  <si>
    <t>Esponda</t>
  </si>
  <si>
    <t>Id516</t>
  </si>
  <si>
    <t>George, Mr.  Daniel</t>
  </si>
  <si>
    <t>Krall</t>
  </si>
  <si>
    <t>Id517</t>
  </si>
  <si>
    <t>Hicks, Ms.  Amanda</t>
  </si>
  <si>
    <t xml:space="preserve">  Brady</t>
  </si>
  <si>
    <t>Poskin</t>
  </si>
  <si>
    <t>Id518</t>
  </si>
  <si>
    <t>Lockyer, Ms.  Karen</t>
  </si>
  <si>
    <t xml:space="preserve">  Kameko</t>
  </si>
  <si>
    <t>Halfmann</t>
  </si>
  <si>
    <t>Id519</t>
  </si>
  <si>
    <t>Byrnes, Mr.  Gregory</t>
  </si>
  <si>
    <t xml:space="preserve">  Jeremy A</t>
  </si>
  <si>
    <t>Klapper</t>
  </si>
  <si>
    <t>Id520</t>
  </si>
  <si>
    <t>Norris, Ms.  Sabine</t>
  </si>
  <si>
    <t>George</t>
  </si>
  <si>
    <t>Id521</t>
  </si>
  <si>
    <t>Darda, Mr.  Joseph</t>
  </si>
  <si>
    <t>Hicks</t>
  </si>
  <si>
    <t>Id522</t>
  </si>
  <si>
    <t>Otstot, Mr.  Adam</t>
  </si>
  <si>
    <t>Lockyer</t>
  </si>
  <si>
    <t>Id523</t>
  </si>
  <si>
    <t>Bowley, Ms.  Karolyn A</t>
  </si>
  <si>
    <t>Byrnes</t>
  </si>
  <si>
    <t>Id524</t>
  </si>
  <si>
    <t>Rogers, Mrs.  Anita L.</t>
  </si>
  <si>
    <t xml:space="preserve">  Sabine</t>
  </si>
  <si>
    <t>Norris</t>
  </si>
  <si>
    <t>Id525</t>
  </si>
  <si>
    <t>Mclaughlin, Ms.  Laura E.</t>
  </si>
  <si>
    <t xml:space="preserve">  Joseph</t>
  </si>
  <si>
    <t>Darda</t>
  </si>
  <si>
    <t>Id526</t>
  </si>
  <si>
    <t>Ziegler, Ms.  Sarah</t>
  </si>
  <si>
    <t>Otstot</t>
  </si>
  <si>
    <t>Id527</t>
  </si>
  <si>
    <t>Hughey, Mrs.  Ashley E</t>
  </si>
  <si>
    <t xml:space="preserve">  Karolyn A</t>
  </si>
  <si>
    <t>Bowley</t>
  </si>
  <si>
    <t>Id528</t>
  </si>
  <si>
    <t>Knast, Ms.  Lindsey</t>
  </si>
  <si>
    <t xml:space="preserve">  Anita L</t>
  </si>
  <si>
    <t>Rogers</t>
  </si>
  <si>
    <t>Id529</t>
  </si>
  <si>
    <t>Stob, Mr.  Alan</t>
  </si>
  <si>
    <t xml:space="preserve">  Laura E</t>
  </si>
  <si>
    <t>Mclaughlin</t>
  </si>
  <si>
    <t>Id530</t>
  </si>
  <si>
    <t>Jensen, Mr.  Dan R.</t>
  </si>
  <si>
    <t>Ziegler</t>
  </si>
  <si>
    <t>Id531</t>
  </si>
  <si>
    <t>Mutter, Ms.  Katie</t>
  </si>
  <si>
    <t xml:space="preserve">  Ashley E</t>
  </si>
  <si>
    <t>Hughey</t>
  </si>
  <si>
    <t>Id532</t>
  </si>
  <si>
    <t>Ahern, Mr.  Eric</t>
  </si>
  <si>
    <t>Knast</t>
  </si>
  <si>
    <t>Id533</t>
  </si>
  <si>
    <t>Chviruk, Ms.  Cathryn</t>
  </si>
  <si>
    <t>Stob</t>
  </si>
  <si>
    <t>Id534</t>
  </si>
  <si>
    <t>Meehan, Mr.  Brendan</t>
  </si>
  <si>
    <t xml:space="preserve">  Dan R</t>
  </si>
  <si>
    <t>Jensen</t>
  </si>
  <si>
    <t>Id535</t>
  </si>
  <si>
    <t>Gammon, Ms.  Shauna</t>
  </si>
  <si>
    <t xml:space="preserve">  Katie</t>
  </si>
  <si>
    <t>Mutter</t>
  </si>
  <si>
    <t>Id536</t>
  </si>
  <si>
    <t>Lee, Mr.  Terence</t>
  </si>
  <si>
    <t>Ahern</t>
  </si>
  <si>
    <t>Id537</t>
  </si>
  <si>
    <t>Franco, Ms.  Marisol</t>
  </si>
  <si>
    <t xml:space="preserve">  Cathryn</t>
  </si>
  <si>
    <t>Chviruk</t>
  </si>
  <si>
    <t>Id538</t>
  </si>
  <si>
    <t>Patterson, Ms.  Lindsay</t>
  </si>
  <si>
    <t>Meehan</t>
  </si>
  <si>
    <t>Id539</t>
  </si>
  <si>
    <t>Valdes, Ms.  Katie</t>
  </si>
  <si>
    <t xml:space="preserve">  Shauna</t>
  </si>
  <si>
    <t>Gammon</t>
  </si>
  <si>
    <t>Id540</t>
  </si>
  <si>
    <t>Craig, Mr.  Daniel</t>
  </si>
  <si>
    <t xml:space="preserve">  Terence</t>
  </si>
  <si>
    <t>Id541</t>
  </si>
  <si>
    <t>Whipple, Mr.  Brett W</t>
  </si>
  <si>
    <t xml:space="preserve">  Marisol</t>
  </si>
  <si>
    <t>Franco</t>
  </si>
  <si>
    <t>Id542</t>
  </si>
  <si>
    <t>Marton, Mr.  Dylan J</t>
  </si>
  <si>
    <t xml:space="preserve">  Lindsay</t>
  </si>
  <si>
    <t>Patterson</t>
  </si>
  <si>
    <t>Id543</t>
  </si>
  <si>
    <t>Hildebrandt, Ms.  Elizabeth</t>
  </si>
  <si>
    <t>Valdes</t>
  </si>
  <si>
    <t>Id544</t>
  </si>
  <si>
    <t>Biggs, Ms.  Brooke M.</t>
  </si>
  <si>
    <t>Craig</t>
  </si>
  <si>
    <t>Id545</t>
  </si>
  <si>
    <t>Shigezumi, Mrs.  Teiko</t>
  </si>
  <si>
    <t xml:space="preserve">  Brett W</t>
  </si>
  <si>
    <t>Whipple</t>
  </si>
  <si>
    <t>Id546</t>
  </si>
  <si>
    <t>Meineke, Mr.  Zachary</t>
  </si>
  <si>
    <t xml:space="preserve">  Dylan J</t>
  </si>
  <si>
    <t>Marton</t>
  </si>
  <si>
    <t>Id547</t>
  </si>
  <si>
    <t>Ludington, Ms.  Johannah</t>
  </si>
  <si>
    <t>Hildebrandt</t>
  </si>
  <si>
    <t>Id548</t>
  </si>
  <si>
    <t>Perrich, Mr.  Ryan A</t>
  </si>
  <si>
    <t xml:space="preserve">  Brooke M</t>
  </si>
  <si>
    <t>Biggs</t>
  </si>
  <si>
    <t>Id549</t>
  </si>
  <si>
    <t>Cervantes, Mr.  Andres Sr.</t>
  </si>
  <si>
    <t xml:space="preserve">  Teiko</t>
  </si>
  <si>
    <t>Shigezumi</t>
  </si>
  <si>
    <t>Id550</t>
  </si>
  <si>
    <t>Andrews, Mr.  Bryan</t>
  </si>
  <si>
    <t>Meineke</t>
  </si>
  <si>
    <t>Id551</t>
  </si>
  <si>
    <t>Ruvalcaba, Ms.  Lizette</t>
  </si>
  <si>
    <t xml:space="preserve">  Johannah</t>
  </si>
  <si>
    <t>Ludington</t>
  </si>
  <si>
    <t>Id552</t>
  </si>
  <si>
    <t>King, Mr.  Don</t>
  </si>
  <si>
    <t xml:space="preserve">  Ryan A</t>
  </si>
  <si>
    <t>Perrich</t>
  </si>
  <si>
    <t>Id553</t>
  </si>
  <si>
    <t>Stone, Mr.  Jeb</t>
  </si>
  <si>
    <t xml:space="preserve">  Andres Sr</t>
  </si>
  <si>
    <t>Cervantes</t>
  </si>
  <si>
    <t>Id554</t>
  </si>
  <si>
    <t>Campbell, Ms.  Amy R.</t>
  </si>
  <si>
    <t xml:space="preserve">  Bryan</t>
  </si>
  <si>
    <t>Andrews</t>
  </si>
  <si>
    <t>Id555</t>
  </si>
  <si>
    <t>Asher, Mr.  Brian</t>
  </si>
  <si>
    <t xml:space="preserve">  Lizette</t>
  </si>
  <si>
    <t>Ruvalcaba</t>
  </si>
  <si>
    <t>Id556</t>
  </si>
  <si>
    <t>Mazzotta, Mr.  Mike G</t>
  </si>
  <si>
    <t>Id557</t>
  </si>
  <si>
    <t>Huttl, Ms.  Simonezitrone Sr.</t>
  </si>
  <si>
    <t xml:space="preserve">  Jeb</t>
  </si>
  <si>
    <t>Stone</t>
  </si>
  <si>
    <t>Id558</t>
  </si>
  <si>
    <t>Ferron, Mr.  Nicholas</t>
  </si>
  <si>
    <t xml:space="preserve">  Amy R</t>
  </si>
  <si>
    <t>Campbell</t>
  </si>
  <si>
    <t>Id559</t>
  </si>
  <si>
    <t>Colarusso, Ms.  Angela M</t>
  </si>
  <si>
    <t>Asher</t>
  </si>
  <si>
    <t>Id560</t>
  </si>
  <si>
    <t>Pearlman, Mr.  Oz</t>
  </si>
  <si>
    <t xml:space="preserve">  Mike G</t>
  </si>
  <si>
    <t>Mazzotta</t>
  </si>
  <si>
    <t>Id561</t>
  </si>
  <si>
    <t>O'Mara, Ms.  Erin M.</t>
  </si>
  <si>
    <t xml:space="preserve">  Simonezitrone Sr</t>
  </si>
  <si>
    <t>Huttl</t>
  </si>
  <si>
    <t>Id562</t>
  </si>
  <si>
    <t>Niska, Mr.  Bobby E.</t>
  </si>
  <si>
    <t>Ferron</t>
  </si>
  <si>
    <t>Id563</t>
  </si>
  <si>
    <t>Schlich, Mr.  Daniel P.</t>
  </si>
  <si>
    <t>Colarusso</t>
  </si>
  <si>
    <t>Id564</t>
  </si>
  <si>
    <t>Zidek, Ms.  Marie E.</t>
  </si>
  <si>
    <t xml:space="preserve">  Oz</t>
  </si>
  <si>
    <t>Pearlman</t>
  </si>
  <si>
    <t>Id565</t>
  </si>
  <si>
    <t>Ellgass, Mrs.  Katie</t>
  </si>
  <si>
    <t xml:space="preserve">  Erin M</t>
  </si>
  <si>
    <t>O'Mara</t>
  </si>
  <si>
    <t>Id566</t>
  </si>
  <si>
    <t>Lowe, Mr.  Eric D</t>
  </si>
  <si>
    <t xml:space="preserve">  Bobby E</t>
  </si>
  <si>
    <t>Niska</t>
  </si>
  <si>
    <t>Id567</t>
  </si>
  <si>
    <t>Malone, Ms.  Tara</t>
  </si>
  <si>
    <t xml:space="preserve">  Daniel P</t>
  </si>
  <si>
    <t>Schlich</t>
  </si>
  <si>
    <t>Id568</t>
  </si>
  <si>
    <t>Dumke, Ms.  Haley L</t>
  </si>
  <si>
    <t xml:space="preserve">  Marie E</t>
  </si>
  <si>
    <t>Zidek</t>
  </si>
  <si>
    <t>Id569</t>
  </si>
  <si>
    <t>Strong, Ms.  Kayla B.</t>
  </si>
  <si>
    <t>Ellgass</t>
  </si>
  <si>
    <t>Id570</t>
  </si>
  <si>
    <t>Ferguson, Mr.  Mark D.</t>
  </si>
  <si>
    <t xml:space="preserve">  Eric D</t>
  </si>
  <si>
    <t>Lowe</t>
  </si>
  <si>
    <t>Id571</t>
  </si>
  <si>
    <t>Klein, Mr.  Patrick J.</t>
  </si>
  <si>
    <t xml:space="preserve">  Tara</t>
  </si>
  <si>
    <t>Malone</t>
  </si>
  <si>
    <t>Id572</t>
  </si>
  <si>
    <t>Eusebio, Mr.  Alejandro</t>
  </si>
  <si>
    <t xml:space="preserve">  Haley L</t>
  </si>
  <si>
    <t>Dumke</t>
  </si>
  <si>
    <t>Id573</t>
  </si>
  <si>
    <t>Szolosi, Mrs.  Beth A</t>
  </si>
  <si>
    <t xml:space="preserve">  Kayla B</t>
  </si>
  <si>
    <t>Strong</t>
  </si>
  <si>
    <t>Id574</t>
  </si>
  <si>
    <t>Butler, Mr.  Jason R</t>
  </si>
  <si>
    <t xml:space="preserve">  Mark D</t>
  </si>
  <si>
    <t>Ferguson</t>
  </si>
  <si>
    <t>Id575</t>
  </si>
  <si>
    <t>Fukuchi, Mr.  Yoshinori</t>
  </si>
  <si>
    <t xml:space="preserve">  Patrick J</t>
  </si>
  <si>
    <t>Klein</t>
  </si>
  <si>
    <t>Id576</t>
  </si>
  <si>
    <t>Drucker, Ms.  Adrienne G.</t>
  </si>
  <si>
    <t>Eusebio</t>
  </si>
  <si>
    <t>Id577</t>
  </si>
  <si>
    <t>Aziz, Mrs.  Meredith</t>
  </si>
  <si>
    <t xml:space="preserve">  Beth A</t>
  </si>
  <si>
    <t>Szolosi</t>
  </si>
  <si>
    <t>Id578</t>
  </si>
  <si>
    <t>Pak, Mr.  Junyong</t>
  </si>
  <si>
    <t xml:space="preserve">  Jason R</t>
  </si>
  <si>
    <t>Butler</t>
  </si>
  <si>
    <t>Id579</t>
  </si>
  <si>
    <t>Kieta, Ms.  Kristen A.</t>
  </si>
  <si>
    <t xml:space="preserve">  Yoshinori</t>
  </si>
  <si>
    <t>Fukuchi</t>
  </si>
  <si>
    <t>Id580</t>
  </si>
  <si>
    <t>Velez, Ms.  Maria I.</t>
  </si>
  <si>
    <t xml:space="preserve">  Adrienne G</t>
  </si>
  <si>
    <t>Drucker</t>
  </si>
  <si>
    <t>Id581</t>
  </si>
  <si>
    <t>Bussiere, Mr.  Jonathan</t>
  </si>
  <si>
    <t>Aziz</t>
  </si>
  <si>
    <t>Id582</t>
  </si>
  <si>
    <t>McCartney, Mr.  Phil</t>
  </si>
  <si>
    <t xml:space="preserve">  Junyong</t>
  </si>
  <si>
    <t>Pak</t>
  </si>
  <si>
    <t>Id583</t>
  </si>
  <si>
    <t>Bambauer, Ms.  Benjamina C</t>
  </si>
  <si>
    <t xml:space="preserve">  Kristen A</t>
  </si>
  <si>
    <t>Kieta</t>
  </si>
  <si>
    <t>Id584</t>
  </si>
  <si>
    <t>Mertz, Mr.  Christopher</t>
  </si>
  <si>
    <t xml:space="preserve">  Maria I</t>
  </si>
  <si>
    <t>Velez</t>
  </si>
  <si>
    <t>Id585</t>
  </si>
  <si>
    <t>Mason, Ms.  Alison B</t>
  </si>
  <si>
    <t xml:space="preserve">  Jonathan</t>
  </si>
  <si>
    <t>Bussiere</t>
  </si>
  <si>
    <t>Id586</t>
  </si>
  <si>
    <t>Rotich, Ms.  Caroline</t>
  </si>
  <si>
    <t>McCartney</t>
  </si>
  <si>
    <t>Id587</t>
  </si>
  <si>
    <t>Fetzer, Ms.  Alexis N</t>
  </si>
  <si>
    <t xml:space="preserve">  Benjamina C</t>
  </si>
  <si>
    <t>Bambauer</t>
  </si>
  <si>
    <t>Id588</t>
  </si>
  <si>
    <t>Mattis, Ms.  Shanda L</t>
  </si>
  <si>
    <t>Mertz</t>
  </si>
  <si>
    <t>Id589</t>
  </si>
  <si>
    <t>Cochran, Mrs.  Lacey</t>
  </si>
  <si>
    <t xml:space="preserve">  Alison B</t>
  </si>
  <si>
    <t>Mason</t>
  </si>
  <si>
    <t>Id590</t>
  </si>
  <si>
    <t>Balinsky, Ms.  Laurette</t>
  </si>
  <si>
    <t>Rotich</t>
  </si>
  <si>
    <t>Id591</t>
  </si>
  <si>
    <t>Reilly, Mr.  Jason</t>
  </si>
  <si>
    <t xml:space="preserve">  Alexis N</t>
  </si>
  <si>
    <t>Fetzer</t>
  </si>
  <si>
    <t>Id592</t>
  </si>
  <si>
    <t>Johnson, Ms.  Mary</t>
  </si>
  <si>
    <t xml:space="preserve">  Shanda L</t>
  </si>
  <si>
    <t>Mattis</t>
  </si>
  <si>
    <t>Id593</t>
  </si>
  <si>
    <t>Petry, Ms.  Kati A</t>
  </si>
  <si>
    <t xml:space="preserve">  Lacey</t>
  </si>
  <si>
    <t>Id594</t>
  </si>
  <si>
    <t>Laleman, Mrs.  Kelly J</t>
  </si>
  <si>
    <t xml:space="preserve">  Laurette</t>
  </si>
  <si>
    <t>Balinsky</t>
  </si>
  <si>
    <t>Id595</t>
  </si>
  <si>
    <t>Colby, Ms.  Greer D</t>
  </si>
  <si>
    <t>Reilly</t>
  </si>
  <si>
    <t>Id596</t>
  </si>
  <si>
    <t>Wathke, Mr.  Brent</t>
  </si>
  <si>
    <t xml:space="preserve">  Mary</t>
  </si>
  <si>
    <t>Id597</t>
  </si>
  <si>
    <t>Daly, Mr.  Eugene M</t>
  </si>
  <si>
    <t xml:space="preserve">  Kati A</t>
  </si>
  <si>
    <t>Petry</t>
  </si>
  <si>
    <t>Id598</t>
  </si>
  <si>
    <t>Dillon, Ms.  Erin D</t>
  </si>
  <si>
    <t xml:space="preserve">  Kelly J</t>
  </si>
  <si>
    <t>Laleman</t>
  </si>
  <si>
    <t>Id599</t>
  </si>
  <si>
    <t>Pontes, Ms.  Kamilla</t>
  </si>
  <si>
    <t xml:space="preserve">  Greer D</t>
  </si>
  <si>
    <t>Colby</t>
  </si>
  <si>
    <t>Id600</t>
  </si>
  <si>
    <t>Spies, Mr.  Wayne I.</t>
  </si>
  <si>
    <t xml:space="preserve">  Brent</t>
  </si>
  <si>
    <t>Wathke</t>
  </si>
  <si>
    <t>Id601</t>
  </si>
  <si>
    <t>Greig, Ms.  Tracy L</t>
  </si>
  <si>
    <t xml:space="preserve">  Eugene M</t>
  </si>
  <si>
    <t>Daly</t>
  </si>
  <si>
    <t>Id602</t>
  </si>
  <si>
    <t>Scott, Mrs.  Heather</t>
  </si>
  <si>
    <t xml:space="preserve">  Erin D</t>
  </si>
  <si>
    <t>Dillon</t>
  </si>
  <si>
    <t>Id603</t>
  </si>
  <si>
    <t>Erlandson, Mrs.  Megan C</t>
  </si>
  <si>
    <t xml:space="preserve">  Kamilla</t>
  </si>
  <si>
    <t>Pontes</t>
  </si>
  <si>
    <t>Id604</t>
  </si>
  <si>
    <t>Autrey, Mr.  Jonathan</t>
  </si>
  <si>
    <t xml:space="preserve">  Wayne I</t>
  </si>
  <si>
    <t>Spies</t>
  </si>
  <si>
    <t>Id605</t>
  </si>
  <si>
    <t>Alleman, Mr.  Greg D.</t>
  </si>
  <si>
    <t xml:space="preserve">  Tracy L</t>
  </si>
  <si>
    <t>Greig</t>
  </si>
  <si>
    <t>Id606</t>
  </si>
  <si>
    <t>Michalski, Mr.  Steven L.</t>
  </si>
  <si>
    <t>Scott</t>
  </si>
  <si>
    <t>Id607</t>
  </si>
  <si>
    <t>Grillo, Mr.  Gianfilippo</t>
  </si>
  <si>
    <t xml:space="preserve">  Megan C</t>
  </si>
  <si>
    <t>Erlandson</t>
  </si>
  <si>
    <t>Id608</t>
  </si>
  <si>
    <t>Coronado, Mr.  Hector</t>
  </si>
  <si>
    <t>Autrey</t>
  </si>
  <si>
    <t>Id609</t>
  </si>
  <si>
    <t>Dewine, Mr.  Mark W.</t>
  </si>
  <si>
    <t xml:space="preserve">  Greg D</t>
  </si>
  <si>
    <t>Id610</t>
  </si>
  <si>
    <t>Carman, Mrs.  Aubri</t>
  </si>
  <si>
    <t xml:space="preserve">  Steven L</t>
  </si>
  <si>
    <t>Michalski</t>
  </si>
  <si>
    <t>Id611</t>
  </si>
  <si>
    <t>Neems, Mr.  Justin</t>
  </si>
  <si>
    <t xml:space="preserve">  Gianfilippo</t>
  </si>
  <si>
    <t>Grillo</t>
  </si>
  <si>
    <t>Id612</t>
  </si>
  <si>
    <t>Pesyna, Ms.  Megan A.</t>
  </si>
  <si>
    <t xml:space="preserve">  Hector</t>
  </si>
  <si>
    <t>Coronado</t>
  </si>
  <si>
    <t>Id613</t>
  </si>
  <si>
    <t>Meling, Ms.  Erika M.</t>
  </si>
  <si>
    <t xml:space="preserve">  Mark W</t>
  </si>
  <si>
    <t>Dewine</t>
  </si>
  <si>
    <t>Id614</t>
  </si>
  <si>
    <t>Widlowski, Mr.  Daniel G.</t>
  </si>
  <si>
    <t xml:space="preserve">  Aubri</t>
  </si>
  <si>
    <t>Carman</t>
  </si>
  <si>
    <t>Id615</t>
  </si>
  <si>
    <t>Nadar, Ms.  Devin C.</t>
  </si>
  <si>
    <t xml:space="preserve">  Justin</t>
  </si>
  <si>
    <t>Neems</t>
  </si>
  <si>
    <t>Id616</t>
  </si>
  <si>
    <t>Turner, Ms.  Louise A</t>
  </si>
  <si>
    <t>Pesyna</t>
  </si>
  <si>
    <t>Id617</t>
  </si>
  <si>
    <t>Walker, Mrs.  Sarah</t>
  </si>
  <si>
    <t xml:space="preserve">  Erika M</t>
  </si>
  <si>
    <t>Meling</t>
  </si>
  <si>
    <t>Id618</t>
  </si>
  <si>
    <t>Leedham, Ms.  Amy</t>
  </si>
  <si>
    <t xml:space="preserve">  Daniel G</t>
  </si>
  <si>
    <t>Widlowski</t>
  </si>
  <si>
    <t>Id619</t>
  </si>
  <si>
    <t>Haglund, Ms.  Brittany L.</t>
  </si>
  <si>
    <t xml:space="preserve">  Devin C</t>
  </si>
  <si>
    <t>Nadar</t>
  </si>
  <si>
    <t>Id620</t>
  </si>
  <si>
    <t>Mills, Ms.  Jessica L</t>
  </si>
  <si>
    <t xml:space="preserve">  Louise A</t>
  </si>
  <si>
    <t>Id621</t>
  </si>
  <si>
    <t>Drnjevich, Mrs.  Kristina K</t>
  </si>
  <si>
    <t>Id622</t>
  </si>
  <si>
    <t>Clay, Mr.  Brad</t>
  </si>
  <si>
    <t>Leedham</t>
  </si>
  <si>
    <t>Id623</t>
  </si>
  <si>
    <t>Marbury, Ms.  Margaret O</t>
  </si>
  <si>
    <t>Haglund</t>
  </si>
  <si>
    <t>Id624</t>
  </si>
  <si>
    <t>Coon, Mr.  Craig R.</t>
  </si>
  <si>
    <t xml:space="preserve">  Jessica L</t>
  </si>
  <si>
    <t>Mills</t>
  </si>
  <si>
    <t>Id625</t>
  </si>
  <si>
    <t>Vanttinen, Mr.  Simo</t>
  </si>
  <si>
    <t xml:space="preserve">  Kristina K</t>
  </si>
  <si>
    <t>Drnjevich</t>
  </si>
  <si>
    <t>Id626</t>
  </si>
  <si>
    <t>Garges, Mr.  Christopher J</t>
  </si>
  <si>
    <t xml:space="preserve">  Brad</t>
  </si>
  <si>
    <t>Clay</t>
  </si>
  <si>
    <t>Id627</t>
  </si>
  <si>
    <t>Rivel, Mr.  Mario Sr.</t>
  </si>
  <si>
    <t xml:space="preserve">  Margaret O</t>
  </si>
  <si>
    <t>Marbury</t>
  </si>
  <si>
    <t>Id628</t>
  </si>
  <si>
    <t>Lawson, Mrs.  Meghann R.</t>
  </si>
  <si>
    <t xml:space="preserve">  Craig R</t>
  </si>
  <si>
    <t>Coon</t>
  </si>
  <si>
    <t>Id629</t>
  </si>
  <si>
    <t>Cale, Mr.  Scott M</t>
  </si>
  <si>
    <t xml:space="preserve">  Simo</t>
  </si>
  <si>
    <t>Vanttinen</t>
  </si>
  <si>
    <t>Id630</t>
  </si>
  <si>
    <t>Phillips, Ms.  Caitlin E.</t>
  </si>
  <si>
    <t xml:space="preserve">  Christopher J</t>
  </si>
  <si>
    <t>Garges</t>
  </si>
  <si>
    <t>Id631</t>
  </si>
  <si>
    <t>Stewart, Mrs.  Samantha A.</t>
  </si>
  <si>
    <t xml:space="preserve">  Mario Sr</t>
  </si>
  <si>
    <t>Rivel</t>
  </si>
  <si>
    <t>Id632</t>
  </si>
  <si>
    <t>Drotz, Mr.  Erik</t>
  </si>
  <si>
    <t xml:space="preserve">  Meghann R</t>
  </si>
  <si>
    <t>Lawson</t>
  </si>
  <si>
    <t>Id633</t>
  </si>
  <si>
    <t>Mutai, Mr.  Christopher</t>
  </si>
  <si>
    <t xml:space="preserve">  Scott M</t>
  </si>
  <si>
    <t>Cale</t>
  </si>
  <si>
    <t>Id634</t>
  </si>
  <si>
    <t>Lovlien, Mrs.  Maya</t>
  </si>
  <si>
    <t xml:space="preserve">  Caitlin E</t>
  </si>
  <si>
    <t>Id635</t>
  </si>
  <si>
    <t>Bruns, Mr.  Zachary T</t>
  </si>
  <si>
    <t xml:space="preserve">  Samantha A</t>
  </si>
  <si>
    <t>Stewart</t>
  </si>
  <si>
    <t>Id636</t>
  </si>
  <si>
    <t>Stoney, Mrs.  Hilda</t>
  </si>
  <si>
    <t>Drotz</t>
  </si>
  <si>
    <t>Id637</t>
  </si>
  <si>
    <t>Markert, Ms.  Stephanie</t>
  </si>
  <si>
    <t>Mutai</t>
  </si>
  <si>
    <t>Id638</t>
  </si>
  <si>
    <t>McLucas, Mr.  Doug</t>
  </si>
  <si>
    <t xml:space="preserve">  Maya</t>
  </si>
  <si>
    <t>Lovlien</t>
  </si>
  <si>
    <t>Id639</t>
  </si>
  <si>
    <t>Erwin, Ms.  Bethany N.</t>
  </si>
  <si>
    <t xml:space="preserve">  Zachary T</t>
  </si>
  <si>
    <t>Id640</t>
  </si>
  <si>
    <t>Osborne, Mrs.  Sandra H</t>
  </si>
  <si>
    <t xml:space="preserve">  Hilda</t>
  </si>
  <si>
    <t>Stoney</t>
  </si>
  <si>
    <t>Id641</t>
  </si>
  <si>
    <t>Otsuka, Mr.  Takuo</t>
  </si>
  <si>
    <t>Markert</t>
  </si>
  <si>
    <t>Id642</t>
  </si>
  <si>
    <t>Smith, Ms.  Kelly A.</t>
  </si>
  <si>
    <t>McLucas</t>
  </si>
  <si>
    <t>Id643</t>
  </si>
  <si>
    <t>Myers, Mr.  Scott</t>
  </si>
  <si>
    <t xml:space="preserve">  Bethany N</t>
  </si>
  <si>
    <t>Erwin</t>
  </si>
  <si>
    <t>Id644</t>
  </si>
  <si>
    <t>Cote, Mr.  Benoit</t>
  </si>
  <si>
    <t xml:space="preserve">  Sandra H</t>
  </si>
  <si>
    <t>Id645</t>
  </si>
  <si>
    <t>Ehrhardt, Ms.  Elizabeth M.</t>
  </si>
  <si>
    <t xml:space="preserve">  Takuo</t>
  </si>
  <si>
    <t>Otsuka</t>
  </si>
  <si>
    <t>Id646</t>
  </si>
  <si>
    <t>Petersen, Ms.  Jessica A.</t>
  </si>
  <si>
    <t xml:space="preserve">  Kelly A</t>
  </si>
  <si>
    <t>Id647</t>
  </si>
  <si>
    <t>Ertel, Ms.  Monica K</t>
  </si>
  <si>
    <t>Myers</t>
  </si>
  <si>
    <t>Id648</t>
  </si>
  <si>
    <t>Lanza, Mr.  Kevin L</t>
  </si>
  <si>
    <t xml:space="preserve">  Benoit</t>
  </si>
  <si>
    <t>Cote</t>
  </si>
  <si>
    <t>Id649</t>
  </si>
  <si>
    <t>Picklesimer, Mr.  Gregory</t>
  </si>
  <si>
    <t>Ehrhardt</t>
  </si>
  <si>
    <t>Id650</t>
  </si>
  <si>
    <t>Giles, Ms.  Della</t>
  </si>
  <si>
    <t xml:space="preserve">  Jessica A</t>
  </si>
  <si>
    <t>Petersen</t>
  </si>
  <si>
    <t>Id651</t>
  </si>
  <si>
    <t>Harmon, Mr.  David</t>
  </si>
  <si>
    <t xml:space="preserve">  Monica K</t>
  </si>
  <si>
    <t>Ertel</t>
  </si>
  <si>
    <t>Id652</t>
  </si>
  <si>
    <t>Pennings, Ms.  Victoria</t>
  </si>
  <si>
    <t xml:space="preserve">  Kevin L</t>
  </si>
  <si>
    <t>Lanza</t>
  </si>
  <si>
    <t>Id653</t>
  </si>
  <si>
    <t>Tseronis, Mr.  Tasos</t>
  </si>
  <si>
    <t>Picklesimer</t>
  </si>
  <si>
    <t>Id654</t>
  </si>
  <si>
    <t>Aliff, Mr.  Thomas</t>
  </si>
  <si>
    <t xml:space="preserve">  Della</t>
  </si>
  <si>
    <t>Giles</t>
  </si>
  <si>
    <t>Id655</t>
  </si>
  <si>
    <t>Willenberg, Mr.  Lukasz</t>
  </si>
  <si>
    <t>Harmon</t>
  </si>
  <si>
    <t>Id656</t>
  </si>
  <si>
    <t>Millett, Mr.  Matthew A.</t>
  </si>
  <si>
    <t xml:space="preserve">  Victoria</t>
  </si>
  <si>
    <t>Pennings</t>
  </si>
  <si>
    <t>Id657</t>
  </si>
  <si>
    <t>Haley, Ms.  Meta</t>
  </si>
  <si>
    <t xml:space="preserve">  Tasos</t>
  </si>
  <si>
    <t>Tseronis</t>
  </si>
  <si>
    <t>Id658</t>
  </si>
  <si>
    <t>Ackerman, Ms.  Rachel E</t>
  </si>
  <si>
    <t>Aliff</t>
  </si>
  <si>
    <t>Id659</t>
  </si>
  <si>
    <t>Valdez, Ms.  Angelica</t>
  </si>
  <si>
    <t xml:space="preserve">  Lukasz</t>
  </si>
  <si>
    <t>Willenberg</t>
  </si>
  <si>
    <t>Id660</t>
  </si>
  <si>
    <t>Michaud, Ms.  Kathleen</t>
  </si>
  <si>
    <t xml:space="preserve">  Matthew A</t>
  </si>
  <si>
    <t>Millett</t>
  </si>
  <si>
    <t>Id661</t>
  </si>
  <si>
    <t>Gunnink, Mr.  Gabriel D.</t>
  </si>
  <si>
    <t xml:space="preserve">  Meta</t>
  </si>
  <si>
    <t>Haley</t>
  </si>
  <si>
    <t>Id662</t>
  </si>
  <si>
    <t>Knight, Mr.  Jeff T</t>
  </si>
  <si>
    <t xml:space="preserve">  Rachel E</t>
  </si>
  <si>
    <t>Ackerman</t>
  </si>
  <si>
    <t>Id663</t>
  </si>
  <si>
    <t>Grosscup, Mr.  Neil D</t>
  </si>
  <si>
    <t xml:space="preserve">  Angelica</t>
  </si>
  <si>
    <t>Valdez</t>
  </si>
  <si>
    <t>Id664</t>
  </si>
  <si>
    <t>Koniuch, Ms.  Katherine L.</t>
  </si>
  <si>
    <t xml:space="preserve">  Kathleen</t>
  </si>
  <si>
    <t>Michaud</t>
  </si>
  <si>
    <t>Id665</t>
  </si>
  <si>
    <t>Heitzman, Ms.  Ariel E</t>
  </si>
  <si>
    <t xml:space="preserve">  Gabriel D</t>
  </si>
  <si>
    <t>Gunnink</t>
  </si>
  <si>
    <t>Id666</t>
  </si>
  <si>
    <t>Tatton, Mr.  Christopher P</t>
  </si>
  <si>
    <t xml:space="preserve">  Jeff T</t>
  </si>
  <si>
    <t>Knight</t>
  </si>
  <si>
    <t>Id667</t>
  </si>
  <si>
    <t>Flanagan, Mrs.  Erin M.</t>
  </si>
  <si>
    <t xml:space="preserve">  Neil D</t>
  </si>
  <si>
    <t>Grosscup</t>
  </si>
  <si>
    <t>Id668</t>
  </si>
  <si>
    <t>Funk, Mrs.  Molly K.</t>
  </si>
  <si>
    <t xml:space="preserve">  Katherine L</t>
  </si>
  <si>
    <t>Koniuch</t>
  </si>
  <si>
    <t>Id669</t>
  </si>
  <si>
    <t>Davenport, Mr.  Ryan J.</t>
  </si>
  <si>
    <t xml:space="preserve">  Ariel E</t>
  </si>
  <si>
    <t>Heitzman</t>
  </si>
  <si>
    <t>Id670</t>
  </si>
  <si>
    <t>Nicholson, Mrs.  Jennifer</t>
  </si>
  <si>
    <t xml:space="preserve">  Christopher P</t>
  </si>
  <si>
    <t>Tatton</t>
  </si>
  <si>
    <t>Id671</t>
  </si>
  <si>
    <t>Lindbloom, Mr.  Daniel M</t>
  </si>
  <si>
    <t>Flanagan</t>
  </si>
  <si>
    <t>Id672</t>
  </si>
  <si>
    <t>Wijayaratne, Ms.  Hiruni</t>
  </si>
  <si>
    <t xml:space="preserve">  Molly K</t>
  </si>
  <si>
    <t>Funk</t>
  </si>
  <si>
    <t>Id673</t>
  </si>
  <si>
    <t>Ainsworth, Ms.  Reina H.</t>
  </si>
  <si>
    <t>Davenport</t>
  </si>
  <si>
    <t>Id674</t>
  </si>
  <si>
    <t>Gayagoy, Ms.  Kristi</t>
  </si>
  <si>
    <t>Id675</t>
  </si>
  <si>
    <t>Fitzmaurice, Ms.  Meredith L.</t>
  </si>
  <si>
    <t xml:space="preserve">  Daniel M</t>
  </si>
  <si>
    <t>Lindbloom</t>
  </si>
  <si>
    <t>Id676</t>
  </si>
  <si>
    <t>Rodriguez, Ms.  Jocelyn</t>
  </si>
  <si>
    <t xml:space="preserve">  Hiruni</t>
  </si>
  <si>
    <t>Wijayaratne</t>
  </si>
  <si>
    <t>Id677</t>
  </si>
  <si>
    <t>Tsoucas, Mrs.  Daphne</t>
  </si>
  <si>
    <t xml:space="preserve">  Reina H</t>
  </si>
  <si>
    <t>Ainsworth</t>
  </si>
  <si>
    <t>Id678</t>
  </si>
  <si>
    <t>Muhly, Ms.  Margaret E</t>
  </si>
  <si>
    <t xml:space="preserve">  Kristi</t>
  </si>
  <si>
    <t>Gayagoy</t>
  </si>
  <si>
    <t>Id679</t>
  </si>
  <si>
    <t>Lund, Mr.  Mario J.</t>
  </si>
  <si>
    <t xml:space="preserve">  Meredith L</t>
  </si>
  <si>
    <t>Fitzmaurice</t>
  </si>
  <si>
    <t>Id680</t>
  </si>
  <si>
    <t>Battaglino, Mr.  Peter</t>
  </si>
  <si>
    <t xml:space="preserve">  Jocelyn</t>
  </si>
  <si>
    <t>Rodriguez</t>
  </si>
  <si>
    <t>Id681</t>
  </si>
  <si>
    <t>Pena, Ms.  Carolina</t>
  </si>
  <si>
    <t xml:space="preserve">  Daphne</t>
  </si>
  <si>
    <t>Tsoucas</t>
  </si>
  <si>
    <t>Id682</t>
  </si>
  <si>
    <t>Thomason, Mrs.  Jenny K.</t>
  </si>
  <si>
    <t xml:space="preserve">  Margaret E</t>
  </si>
  <si>
    <t>Muhly</t>
  </si>
  <si>
    <t>Id683</t>
  </si>
  <si>
    <t>Hancox, Ms.  Jessica</t>
  </si>
  <si>
    <t xml:space="preserve">  Mario J</t>
  </si>
  <si>
    <t>Lund</t>
  </si>
  <si>
    <t>Id684</t>
  </si>
  <si>
    <t>Canarecci, Ms.  Kimberly D</t>
  </si>
  <si>
    <t>Battaglino</t>
  </si>
  <si>
    <t>Id685</t>
  </si>
  <si>
    <t>Toupin, Mr.  Marc-Olivier</t>
  </si>
  <si>
    <t xml:space="preserve">  Carolina</t>
  </si>
  <si>
    <t>Pena</t>
  </si>
  <si>
    <t>Id686</t>
  </si>
  <si>
    <t>Mulley, Mr.  Russell J</t>
  </si>
  <si>
    <t xml:space="preserve">  Jenny K</t>
  </si>
  <si>
    <t>Thomason</t>
  </si>
  <si>
    <t>Id687</t>
  </si>
  <si>
    <t>Parry, Ms.  Karine</t>
  </si>
  <si>
    <t>Hancox</t>
  </si>
  <si>
    <t>Id688</t>
  </si>
  <si>
    <t>Mason Cox, Ms.  Cheryl</t>
  </si>
  <si>
    <t xml:space="preserve">  Kimberly D</t>
  </si>
  <si>
    <t>Canarecci</t>
  </si>
  <si>
    <t>Id689</t>
  </si>
  <si>
    <t>Thompson, Ms.  Allison M.</t>
  </si>
  <si>
    <t xml:space="preserve">  Marc-Olivier</t>
  </si>
  <si>
    <t>Toupin</t>
  </si>
  <si>
    <t>Id690</t>
  </si>
  <si>
    <t>Nelson, Ms.  Adriana</t>
  </si>
  <si>
    <t xml:space="preserve">  Russell J</t>
  </si>
  <si>
    <t>Mulley</t>
  </si>
  <si>
    <t>Id691</t>
  </si>
  <si>
    <t>Forte, Ms.  Miranda J</t>
  </si>
  <si>
    <t xml:space="preserve">  Karine</t>
  </si>
  <si>
    <t>Parry</t>
  </si>
  <si>
    <t>Id692</t>
  </si>
  <si>
    <t>Corona Iturriaga, Mr.  Roberto</t>
  </si>
  <si>
    <t xml:space="preserve">  Cheryl</t>
  </si>
  <si>
    <t>Mason Cox</t>
  </si>
  <si>
    <t>Id693</t>
  </si>
  <si>
    <t>McCollum, Mrs.  Rebecca B.</t>
  </si>
  <si>
    <t xml:space="preserve">  Allison M</t>
  </si>
  <si>
    <t>Thompson</t>
  </si>
  <si>
    <t>Id694</t>
  </si>
  <si>
    <t>Hevner, Ms.  Tiffany</t>
  </si>
  <si>
    <t xml:space="preserve">  Adriana</t>
  </si>
  <si>
    <t>Nelson</t>
  </si>
  <si>
    <t>Id695</t>
  </si>
  <si>
    <t>Looi, Mr.  Alexander</t>
  </si>
  <si>
    <t xml:space="preserve">  Miranda J</t>
  </si>
  <si>
    <t>Forte</t>
  </si>
  <si>
    <t>Id696</t>
  </si>
  <si>
    <t>Power, Mr.  Rich M</t>
  </si>
  <si>
    <t xml:space="preserve">  Roberto</t>
  </si>
  <si>
    <t>Corona Iturriaga</t>
  </si>
  <si>
    <t>Id697</t>
  </si>
  <si>
    <t>Routon, Mr.  Aaron C</t>
  </si>
  <si>
    <t xml:space="preserve">  Rebecca B</t>
  </si>
  <si>
    <t>McCollum</t>
  </si>
  <si>
    <t>Id698</t>
  </si>
  <si>
    <t>Dochelli, Ms.  Kate</t>
  </si>
  <si>
    <t xml:space="preserve">  Tiffany</t>
  </si>
  <si>
    <t>Hevner</t>
  </si>
  <si>
    <t>Id699</t>
  </si>
  <si>
    <t>Gillespie, Ms.  Maria M</t>
  </si>
  <si>
    <t xml:space="preserve">  Alexander</t>
  </si>
  <si>
    <t>Looi</t>
  </si>
  <si>
    <t>Id700</t>
  </si>
  <si>
    <t>Oskvig, Mr.  Daven W</t>
  </si>
  <si>
    <t xml:space="preserve">  Rich M</t>
  </si>
  <si>
    <t>Power</t>
  </si>
  <si>
    <t>Id701</t>
  </si>
  <si>
    <t>Holland-Stergar, Mrs.  Brianne</t>
  </si>
  <si>
    <t xml:space="preserve">  Aaron C</t>
  </si>
  <si>
    <t>Routon</t>
  </si>
  <si>
    <t>Id702</t>
  </si>
  <si>
    <t>Arai, Mr.  Hiroki</t>
  </si>
  <si>
    <t>Dochelli</t>
  </si>
  <si>
    <t>Id703</t>
  </si>
  <si>
    <t>Olausson, Mr.  Anders</t>
  </si>
  <si>
    <t xml:space="preserve">  Maria M</t>
  </si>
  <si>
    <t>Gillespie</t>
  </si>
  <si>
    <t>Id704</t>
  </si>
  <si>
    <t>Wagner, Ms.  Danielle</t>
  </si>
  <si>
    <t xml:space="preserve">  Daven W</t>
  </si>
  <si>
    <t>Oskvig</t>
  </si>
  <si>
    <t>Id705</t>
  </si>
  <si>
    <t>Delong, Ms.  Candace N</t>
  </si>
  <si>
    <t xml:space="preserve">  Brianne</t>
  </si>
  <si>
    <t>Holland-Stergar</t>
  </si>
  <si>
    <t>Id706</t>
  </si>
  <si>
    <t>Mehech, Mr.  Bruno F.</t>
  </si>
  <si>
    <t xml:space="preserve">  Hiroki</t>
  </si>
  <si>
    <t>Arai</t>
  </si>
  <si>
    <t>Id707</t>
  </si>
  <si>
    <t>Machiela, Ms.  Emily</t>
  </si>
  <si>
    <t xml:space="preserve">  Anders</t>
  </si>
  <si>
    <t>Olausson</t>
  </si>
  <si>
    <t>Id708</t>
  </si>
  <si>
    <t>Young, Mrs.  Katie</t>
  </si>
  <si>
    <t>Wagner</t>
  </si>
  <si>
    <t>Id709</t>
  </si>
  <si>
    <t>Dupere, Mrs.  Sally</t>
  </si>
  <si>
    <t xml:space="preserve">  Candace N</t>
  </si>
  <si>
    <t>Delong</t>
  </si>
  <si>
    <t>Id710</t>
  </si>
  <si>
    <t>Iandolo, Ms.  Meaghan J</t>
  </si>
  <si>
    <t xml:space="preserve">  Bruno F</t>
  </si>
  <si>
    <t>Mehech</t>
  </si>
  <si>
    <t>Id711</t>
  </si>
  <si>
    <t>Ito, Ms.  Rina</t>
  </si>
  <si>
    <t>Machiela</t>
  </si>
  <si>
    <t>Id712</t>
  </si>
  <si>
    <t>Barry, Ms.  Kristin P.</t>
  </si>
  <si>
    <t>Id713</t>
  </si>
  <si>
    <t>Boyce, Mr.  Albert</t>
  </si>
  <si>
    <t xml:space="preserve">  Sally</t>
  </si>
  <si>
    <t>Dupere</t>
  </si>
  <si>
    <t>Id714</t>
  </si>
  <si>
    <t>Lin, Mrs.  Ashley</t>
  </si>
  <si>
    <t xml:space="preserve">  Meaghan J</t>
  </si>
  <si>
    <t>Iandolo</t>
  </si>
  <si>
    <t>Id715</t>
  </si>
  <si>
    <t>Smith, Mrs.  Shannon L</t>
  </si>
  <si>
    <t xml:space="preserve">  Rina</t>
  </si>
  <si>
    <t>Ito</t>
  </si>
  <si>
    <t>Id716</t>
  </si>
  <si>
    <t>Nalven, Ms.  Amy B</t>
  </si>
  <si>
    <t xml:space="preserve">  Kristin P</t>
  </si>
  <si>
    <t>Barry</t>
  </si>
  <si>
    <t>Id717</t>
  </si>
  <si>
    <t>Bourgeois, Ms.  A Danielle</t>
  </si>
  <si>
    <t xml:space="preserve">  Albert</t>
  </si>
  <si>
    <t>Boyce</t>
  </si>
  <si>
    <t>Id718</t>
  </si>
  <si>
    <t>Orloff, Mr.  Conrad F</t>
  </si>
  <si>
    <t>Lin</t>
  </si>
  <si>
    <t>Id719</t>
  </si>
  <si>
    <t>Ramirez, Mr.  Josh</t>
  </si>
  <si>
    <t xml:space="preserve">  Shannon L</t>
  </si>
  <si>
    <t>Id720</t>
  </si>
  <si>
    <t>Fouquet, Mr.  Maxime</t>
  </si>
  <si>
    <t xml:space="preserve">  Amy B</t>
  </si>
  <si>
    <t>Nalven</t>
  </si>
  <si>
    <t>Id721</t>
  </si>
  <si>
    <t>McPhillips, Ms.  Natalie</t>
  </si>
  <si>
    <t xml:space="preserve">  A Danielle</t>
  </si>
  <si>
    <t>Bourgeois</t>
  </si>
  <si>
    <t>Id722</t>
  </si>
  <si>
    <t>Burgin, Ms.  Melissa</t>
  </si>
  <si>
    <t xml:space="preserve">  Conrad F</t>
  </si>
  <si>
    <t>Orloff</t>
  </si>
  <si>
    <t>Id723</t>
  </si>
  <si>
    <t>Roberts, Ms.  Laura P.</t>
  </si>
  <si>
    <t xml:space="preserve">  Josh</t>
  </si>
  <si>
    <t>Ramirez</t>
  </si>
  <si>
    <t>Id724</t>
  </si>
  <si>
    <t>Nemec, Mrs.  Lisa</t>
  </si>
  <si>
    <t xml:space="preserve">  Maxime</t>
  </si>
  <si>
    <t>Fouquet</t>
  </si>
  <si>
    <t>Id725</t>
  </si>
  <si>
    <t>Appman, Mr.  William D. Jr.</t>
  </si>
  <si>
    <t>McPhillips</t>
  </si>
  <si>
    <t>Id726</t>
  </si>
  <si>
    <t>Driscoll, Mr.  James</t>
  </si>
  <si>
    <t>Burgin</t>
  </si>
  <si>
    <t>Id727</t>
  </si>
  <si>
    <t>Glotzbach, Mr.  John</t>
  </si>
  <si>
    <t xml:space="preserve">  Laura P</t>
  </si>
  <si>
    <t>Roberts</t>
  </si>
  <si>
    <t>Id728</t>
  </si>
  <si>
    <t>Tenforde, Mr.  Adam S</t>
  </si>
  <si>
    <t>Nemec</t>
  </si>
  <si>
    <t>Id729</t>
  </si>
  <si>
    <t>Ramirez, Mr.  Armando</t>
  </si>
  <si>
    <t xml:space="preserve">  William D</t>
  </si>
  <si>
    <t>Appman</t>
  </si>
  <si>
    <t>Id730</t>
  </si>
  <si>
    <t>Stanley Torres, Ms.  Dana</t>
  </si>
  <si>
    <t>Id731</t>
  </si>
  <si>
    <t>Vandongen, Ms.  Jennifer L</t>
  </si>
  <si>
    <t>Glotzbach</t>
  </si>
  <si>
    <t>Id732</t>
  </si>
  <si>
    <t>Liebald, Mr.  Benjamin</t>
  </si>
  <si>
    <t xml:space="preserve">  Adam S</t>
  </si>
  <si>
    <t>Tenforde</t>
  </si>
  <si>
    <t>Id733</t>
  </si>
  <si>
    <t>Holte, Ms.  Tanya</t>
  </si>
  <si>
    <t xml:space="preserve">  Armando</t>
  </si>
  <si>
    <t>Id734</t>
  </si>
  <si>
    <t>Johnson, Ms.  Tracy</t>
  </si>
  <si>
    <t xml:space="preserve">  Dana</t>
  </si>
  <si>
    <t>Stanley Torres</t>
  </si>
  <si>
    <t>Id735</t>
  </si>
  <si>
    <t>Bartlett, Ms.  Emily S</t>
  </si>
  <si>
    <t>Vandongen</t>
  </si>
  <si>
    <t>Id736</t>
  </si>
  <si>
    <t>Bergman, Ms.  Kelly R</t>
  </si>
  <si>
    <t xml:space="preserve">  Benjamin</t>
  </si>
  <si>
    <t>Liebald</t>
  </si>
  <si>
    <t>Id737</t>
  </si>
  <si>
    <t>Aitken, Mr.  Kyle</t>
  </si>
  <si>
    <t xml:space="preserve">  Tanya</t>
  </si>
  <si>
    <t>Holte</t>
  </si>
  <si>
    <t>Id738</t>
  </si>
  <si>
    <t>Berger, Mr.  Bruce A Jr.</t>
  </si>
  <si>
    <t xml:space="preserve">  Tracy</t>
  </si>
  <si>
    <t>Id739</t>
  </si>
  <si>
    <t>Richey, Mr.  Cary J</t>
  </si>
  <si>
    <t xml:space="preserve">  Emily S</t>
  </si>
  <si>
    <t>Bartlett</t>
  </si>
  <si>
    <t>Id740</t>
  </si>
  <si>
    <t>Trotter, Mrs.  Jill M</t>
  </si>
  <si>
    <t xml:space="preserve">  Kelly R</t>
  </si>
  <si>
    <t>Bergman</t>
  </si>
  <si>
    <t>Id741</t>
  </si>
  <si>
    <t>Chavez, Mr.  Chris</t>
  </si>
  <si>
    <t>Aitken</t>
  </si>
  <si>
    <t>Id742</t>
  </si>
  <si>
    <t>Orifice, Mr.  Michael E.</t>
  </si>
  <si>
    <t xml:space="preserve">  Bruce A Jr</t>
  </si>
  <si>
    <t>Berger</t>
  </si>
  <si>
    <t>Id743</t>
  </si>
  <si>
    <t>Farkash, Mrs.  Lauren</t>
  </si>
  <si>
    <t xml:space="preserve">  Cary J</t>
  </si>
  <si>
    <t>Richey</t>
  </si>
  <si>
    <t>Id744</t>
  </si>
  <si>
    <t>Hribar, Mrs.  Kathryn E</t>
  </si>
  <si>
    <t xml:space="preserve">  Jill M</t>
  </si>
  <si>
    <t>Trotter</t>
  </si>
  <si>
    <t>Id745</t>
  </si>
  <si>
    <t>Crawford, Ms.  Polly</t>
  </si>
  <si>
    <t>Chavez</t>
  </si>
  <si>
    <t>Id746</t>
  </si>
  <si>
    <t>Sittlington, Mr.  Mark H.</t>
  </si>
  <si>
    <t xml:space="preserve">  Michael E</t>
  </si>
  <si>
    <t>Orifice</t>
  </si>
  <si>
    <t>Id747</t>
  </si>
  <si>
    <t>Silbert, Mrs.  Jessie M.</t>
  </si>
  <si>
    <t>Farkash</t>
  </si>
  <si>
    <t>Id748</t>
  </si>
  <si>
    <t>Carrique, Mr.  Chris</t>
  </si>
  <si>
    <t xml:space="preserve">  Kathryn E</t>
  </si>
  <si>
    <t>Id749</t>
  </si>
  <si>
    <t>Kosla, Mr.  Daniel</t>
  </si>
  <si>
    <t xml:space="preserve">  Polly</t>
  </si>
  <si>
    <t>Crawford</t>
  </si>
  <si>
    <t>Id750</t>
  </si>
  <si>
    <t>Parker, Ms.  Megan</t>
  </si>
  <si>
    <t xml:space="preserve">  Mark H</t>
  </si>
  <si>
    <t>Sittlington</t>
  </si>
  <si>
    <t>Id751</t>
  </si>
  <si>
    <t>Horton, Mr.  Kevin</t>
  </si>
  <si>
    <t xml:space="preserve">  Jessie M</t>
  </si>
  <si>
    <t>Silbert</t>
  </si>
  <si>
    <t>Id752</t>
  </si>
  <si>
    <t>Boller, Ms.  Caroline S.</t>
  </si>
  <si>
    <t>Carrique</t>
  </si>
  <si>
    <t>Id753</t>
  </si>
  <si>
    <t>Olaru, Ms.  Nuta</t>
  </si>
  <si>
    <t>Kosla</t>
  </si>
  <si>
    <t>Id754</t>
  </si>
  <si>
    <t>Prescott, Ms.  Margie</t>
  </si>
  <si>
    <t>Parker</t>
  </si>
  <si>
    <t>Id755</t>
  </si>
  <si>
    <t>Hines, Mrs.  Heidi</t>
  </si>
  <si>
    <t>Horton</t>
  </si>
  <si>
    <t>Id756</t>
  </si>
  <si>
    <t>Blanton, Mr.  Diego J</t>
  </si>
  <si>
    <t xml:space="preserve">  Caroline S</t>
  </si>
  <si>
    <t>Boller</t>
  </si>
  <si>
    <t>Id757</t>
  </si>
  <si>
    <t>Bustamante, Mr.  Enrique M Sr.</t>
  </si>
  <si>
    <t xml:space="preserve">  Nuta</t>
  </si>
  <si>
    <t>Olaru</t>
  </si>
  <si>
    <t>Id758</t>
  </si>
  <si>
    <t>McCann, Mr.  Greg</t>
  </si>
  <si>
    <t xml:space="preserve">  Margie</t>
  </si>
  <si>
    <t>Prescott</t>
  </si>
  <si>
    <t>Id759</t>
  </si>
  <si>
    <t>Schmole, Mr.  Filip</t>
  </si>
  <si>
    <t xml:space="preserve">  Heidi</t>
  </si>
  <si>
    <t>Hines</t>
  </si>
  <si>
    <t>Id760</t>
  </si>
  <si>
    <t>Barber, Ms.  Rosemary E.</t>
  </si>
  <si>
    <t xml:space="preserve">  Diego J</t>
  </si>
  <si>
    <t>Blanton</t>
  </si>
  <si>
    <t>Id761</t>
  </si>
  <si>
    <t>Reichmann, Ms.  Lisa</t>
  </si>
  <si>
    <t xml:space="preserve">  Enrique M Sr</t>
  </si>
  <si>
    <t>Bustamante</t>
  </si>
  <si>
    <t>Id762</t>
  </si>
  <si>
    <t>Cavatorta, Mr.  Jason</t>
  </si>
  <si>
    <t>McCann</t>
  </si>
  <si>
    <t>Id763</t>
  </si>
  <si>
    <t>Yaeger, Ms.  Courtney</t>
  </si>
  <si>
    <t xml:space="preserve">  Filip</t>
  </si>
  <si>
    <t>Schmole</t>
  </si>
  <si>
    <t>Id764</t>
  </si>
  <si>
    <t>Hughes, Ms.  Jennifer R.</t>
  </si>
  <si>
    <t xml:space="preserve">  Rosemary E</t>
  </si>
  <si>
    <t>Barber</t>
  </si>
  <si>
    <t>Id765</t>
  </si>
  <si>
    <t>Donahue, Ms.  Lauren E</t>
  </si>
  <si>
    <t>Reichmann</t>
  </si>
  <si>
    <t>Id766</t>
  </si>
  <si>
    <t>Greenwell, Ms.  Ashley M.</t>
  </si>
  <si>
    <t>Cavatorta</t>
  </si>
  <si>
    <t>Id767</t>
  </si>
  <si>
    <t>Steele, Ms.  Alison R.</t>
  </si>
  <si>
    <t>Yaeger</t>
  </si>
  <si>
    <t>Id768</t>
  </si>
  <si>
    <t>Gunter, Ms.  Madeleine</t>
  </si>
  <si>
    <t xml:space="preserve">  Jennifer R</t>
  </si>
  <si>
    <t>Hughes</t>
  </si>
  <si>
    <t>Id769</t>
  </si>
  <si>
    <t>McDonough, Ms.  Stacey</t>
  </si>
  <si>
    <t xml:space="preserve">  Lauren E</t>
  </si>
  <si>
    <t>Donahue</t>
  </si>
  <si>
    <t>Id770</t>
  </si>
  <si>
    <t>Sweetland, Ms.  Kimberly</t>
  </si>
  <si>
    <t xml:space="preserve">  Ashley M</t>
  </si>
  <si>
    <t>Greenwell</t>
  </si>
  <si>
    <t>Id771</t>
  </si>
  <si>
    <t>Hammersmith, Mr.  Matthew D</t>
  </si>
  <si>
    <t xml:space="preserve">  Alison R</t>
  </si>
  <si>
    <t>Steele</t>
  </si>
  <si>
    <t>Id772</t>
  </si>
  <si>
    <t>French, Mr.  Michael</t>
  </si>
  <si>
    <t xml:space="preserve">  Madeleine</t>
  </si>
  <si>
    <t>Gunter</t>
  </si>
  <si>
    <t>Id773</t>
  </si>
  <si>
    <t>Garbe, Mr.  Ben</t>
  </si>
  <si>
    <t>McDonough</t>
  </si>
  <si>
    <t>Id774</t>
  </si>
  <si>
    <t>Duncan, Mr.  Chris</t>
  </si>
  <si>
    <t xml:space="preserve">  Kimberly</t>
  </si>
  <si>
    <t>Sweetland</t>
  </si>
  <si>
    <t>Id775</t>
  </si>
  <si>
    <t>Wallace, Mr.  Jeremy J</t>
  </si>
  <si>
    <t>Hammersmith</t>
  </si>
  <si>
    <t>Id776</t>
  </si>
  <si>
    <t>Tillman, Mrs.  Amy L.</t>
  </si>
  <si>
    <t>French</t>
  </si>
  <si>
    <t>Id777</t>
  </si>
  <si>
    <t>Lee, Mrs.  Karen L.</t>
  </si>
  <si>
    <t>Garbe</t>
  </si>
  <si>
    <t>Id778</t>
  </si>
  <si>
    <t>Taylor, Ms.  Tennille</t>
  </si>
  <si>
    <t>Duncan</t>
  </si>
  <si>
    <t>Id779</t>
  </si>
  <si>
    <t>McSween, Mr.  Matt</t>
  </si>
  <si>
    <t xml:space="preserve">  Jeremy J</t>
  </si>
  <si>
    <t>Wallace</t>
  </si>
  <si>
    <t>Id780</t>
  </si>
  <si>
    <t>Schubert, Ms.  Emily</t>
  </si>
  <si>
    <t xml:space="preserve">  Amy L</t>
  </si>
  <si>
    <t>Tillman</t>
  </si>
  <si>
    <t>Id781</t>
  </si>
  <si>
    <t>Lalanne, Mr.  Justin E</t>
  </si>
  <si>
    <t xml:space="preserve">  Karen L</t>
  </si>
  <si>
    <t>Id782</t>
  </si>
  <si>
    <t>Flanagan, Ms.  Shalane</t>
  </si>
  <si>
    <t xml:space="preserve">  Tennille</t>
  </si>
  <si>
    <t>Taylor</t>
  </si>
  <si>
    <t>Id783</t>
  </si>
  <si>
    <t>Arellano, Ms.  Jessica N.</t>
  </si>
  <si>
    <t>McSween</t>
  </si>
  <si>
    <t>Id784</t>
  </si>
  <si>
    <t>Charette, Ms.  Melanie</t>
  </si>
  <si>
    <t>Schubert</t>
  </si>
  <si>
    <t>Id785</t>
  </si>
  <si>
    <t>Pena Reyes, Ms.  Ruth Angelica</t>
  </si>
  <si>
    <t xml:space="preserve">  Justin E</t>
  </si>
  <si>
    <t>Lalanne</t>
  </si>
  <si>
    <t>Id786</t>
  </si>
  <si>
    <t>Broderick, Ms.  Una M</t>
  </si>
  <si>
    <t xml:space="preserve">  Shalane</t>
  </si>
  <si>
    <t>Id787</t>
  </si>
  <si>
    <t>Summers, Ms.  Taralyn</t>
  </si>
  <si>
    <t xml:space="preserve">  Jessica N</t>
  </si>
  <si>
    <t>Arellano</t>
  </si>
  <si>
    <t>Id788</t>
  </si>
  <si>
    <t>Fisher, Mr.  James A</t>
  </si>
  <si>
    <t xml:space="preserve">  Melanie</t>
  </si>
  <si>
    <t>Charette</t>
  </si>
  <si>
    <t>Id789</t>
  </si>
  <si>
    <t>Zhou, Mr.  Ning</t>
  </si>
  <si>
    <t xml:space="preserve">  Ruth Angelica</t>
  </si>
  <si>
    <t>Pena Reyes</t>
  </si>
  <si>
    <t>Id790</t>
  </si>
  <si>
    <t>Clarke-Ames, Mr.  Joel</t>
  </si>
  <si>
    <t xml:space="preserve">  Una M</t>
  </si>
  <si>
    <t>Broderick</t>
  </si>
  <si>
    <t>Id791</t>
  </si>
  <si>
    <t>Staton, Ms.  Pamela J.</t>
  </si>
  <si>
    <t xml:space="preserve">  Taralyn</t>
  </si>
  <si>
    <t>Summers</t>
  </si>
  <si>
    <t>Id792</t>
  </si>
  <si>
    <t>Forster, Ms.  Brittney</t>
  </si>
  <si>
    <t xml:space="preserve">  James A</t>
  </si>
  <si>
    <t>Id793</t>
  </si>
  <si>
    <t>Monaghan, Mrs.  Sheila</t>
  </si>
  <si>
    <t xml:space="preserve">  Ning</t>
  </si>
  <si>
    <t>Zhou</t>
  </si>
  <si>
    <t>Id794</t>
  </si>
  <si>
    <t>Kawamoto, Mr.  Koji</t>
  </si>
  <si>
    <t xml:space="preserve">  Joel</t>
  </si>
  <si>
    <t>Clarke-Ames</t>
  </si>
  <si>
    <t>Id795</t>
  </si>
  <si>
    <t>Dicharry, Ms.  Sarah</t>
  </si>
  <si>
    <t>Staton</t>
  </si>
  <si>
    <t>Id796</t>
  </si>
  <si>
    <t>Berry, Mrs.  Colleen M</t>
  </si>
  <si>
    <t xml:space="preserve">  Brittney</t>
  </si>
  <si>
    <t>Forster</t>
  </si>
  <si>
    <t>Id797</t>
  </si>
  <si>
    <t>Porfirio, Ms.  Deedra G.</t>
  </si>
  <si>
    <t xml:space="preserve">  Sheila</t>
  </si>
  <si>
    <t>Monaghan</t>
  </si>
  <si>
    <t>Id798</t>
  </si>
  <si>
    <t>Thind, Mrs.  Kulwinder</t>
  </si>
  <si>
    <t xml:space="preserve">  Koji</t>
  </si>
  <si>
    <t>Kawamoto</t>
  </si>
  <si>
    <t>Id799</t>
  </si>
  <si>
    <t>Ryan, Ms.  Ann M.</t>
  </si>
  <si>
    <t>Dicharry</t>
  </si>
  <si>
    <t>Id800</t>
  </si>
  <si>
    <t>Horn, Ms.  Sarah E</t>
  </si>
  <si>
    <t xml:space="preserve">  Colleen M</t>
  </si>
  <si>
    <t>Berry</t>
  </si>
  <si>
    <t>Id801</t>
  </si>
  <si>
    <t>Sabadosa, Ms.  Apryl J.</t>
  </si>
  <si>
    <t xml:space="preserve">  Deedra G</t>
  </si>
  <si>
    <t>Porfirio</t>
  </si>
  <si>
    <t>Id802</t>
  </si>
  <si>
    <t>Casady, Mrs.  Ilana</t>
  </si>
  <si>
    <t xml:space="preserve">  Kulwinder</t>
  </si>
  <si>
    <t>Thind</t>
  </si>
  <si>
    <t>Id803</t>
  </si>
  <si>
    <t>Phillips, Ms.  Katherine</t>
  </si>
  <si>
    <t xml:space="preserve">  Ann M</t>
  </si>
  <si>
    <t>Id804</t>
  </si>
  <si>
    <t>Ahokas, Ms.  Katherine</t>
  </si>
  <si>
    <t>Horn</t>
  </si>
  <si>
    <t>Id805</t>
  </si>
  <si>
    <t>Hebert, Mr.  Karl</t>
  </si>
  <si>
    <t xml:space="preserve">  Apryl J</t>
  </si>
  <si>
    <t>Sabadosa</t>
  </si>
  <si>
    <t>Id806</t>
  </si>
  <si>
    <t>Fair, Mr.  Stephen</t>
  </si>
  <si>
    <t xml:space="preserve">  Ilana</t>
  </si>
  <si>
    <t>Casady</t>
  </si>
  <si>
    <t>Id807</t>
  </si>
  <si>
    <t>Swenson, Mr.  Will</t>
  </si>
  <si>
    <t>Id808</t>
  </si>
  <si>
    <t>Revenis, Mr.  Bradley D</t>
  </si>
  <si>
    <t>Ahokas</t>
  </si>
  <si>
    <t>Id809</t>
  </si>
  <si>
    <t>Engnes, Mrs.  Amy M</t>
  </si>
  <si>
    <t xml:space="preserve">  Karl</t>
  </si>
  <si>
    <t>Hebert</t>
  </si>
  <si>
    <t>Id810</t>
  </si>
  <si>
    <t>Wiltse, Mr.  Matthew W.</t>
  </si>
  <si>
    <t>Fair</t>
  </si>
  <si>
    <t>Id811</t>
  </si>
  <si>
    <t>Fernandez, Mr.  Doug</t>
  </si>
  <si>
    <t xml:space="preserve">  Will</t>
  </si>
  <si>
    <t>Swenson</t>
  </si>
  <si>
    <t>Id812</t>
  </si>
  <si>
    <t>Edwards, Mr.  Tom</t>
  </si>
  <si>
    <t xml:space="preserve">  Bradley D</t>
  </si>
  <si>
    <t>Revenis</t>
  </si>
  <si>
    <t>Id813</t>
  </si>
  <si>
    <t>Pinney, Mr.  Jonathan</t>
  </si>
  <si>
    <t xml:space="preserve">  Amy M</t>
  </si>
  <si>
    <t>Engnes</t>
  </si>
  <si>
    <t>Id814</t>
  </si>
  <si>
    <t>Levy, Mr.  Wayne A.</t>
  </si>
  <si>
    <t xml:space="preserve">  Matthew W</t>
  </si>
  <si>
    <t>Wiltse</t>
  </si>
  <si>
    <t>Id815</t>
  </si>
  <si>
    <t>Takeda, Mr.  Nobuyori</t>
  </si>
  <si>
    <t>Fernandez</t>
  </si>
  <si>
    <t>Id816</t>
  </si>
  <si>
    <t>Burke, Mr.  Rich</t>
  </si>
  <si>
    <t xml:space="preserve">  Tom</t>
  </si>
  <si>
    <t>Id817</t>
  </si>
  <si>
    <t>Duarte, Mr.  Marcos S</t>
  </si>
  <si>
    <t>Pinney</t>
  </si>
  <si>
    <t>Id818</t>
  </si>
  <si>
    <t>Clark, Mr.  Dave</t>
  </si>
  <si>
    <t xml:space="preserve">  Wayne A</t>
  </si>
  <si>
    <t>Levy</t>
  </si>
  <si>
    <t>Id819</t>
  </si>
  <si>
    <t>Nice, Mr.  Andy</t>
  </si>
  <si>
    <t xml:space="preserve">  Nobuyori</t>
  </si>
  <si>
    <t>Takeda</t>
  </si>
  <si>
    <t>Id820</t>
  </si>
  <si>
    <t>Windler, Ms.  Mary</t>
  </si>
  <si>
    <t xml:space="preserve">  Rich</t>
  </si>
  <si>
    <t>Burke</t>
  </si>
  <si>
    <t>Id821</t>
  </si>
  <si>
    <t>Jones, Mr.  Marcus B</t>
  </si>
  <si>
    <t xml:space="preserve">  Marcos S</t>
  </si>
  <si>
    <t>Duarte</t>
  </si>
  <si>
    <t>Id822</t>
  </si>
  <si>
    <t>Stevenson, Mr.  Thomas K.</t>
  </si>
  <si>
    <t>Id823</t>
  </si>
  <si>
    <t>Humphrey, Mr.  Robert</t>
  </si>
  <si>
    <t xml:space="preserve">  Andy</t>
  </si>
  <si>
    <t>Nice</t>
  </si>
  <si>
    <t>Id824</t>
  </si>
  <si>
    <t>Nelson, Mr.  Geoff</t>
  </si>
  <si>
    <t>Windler</t>
  </si>
  <si>
    <t>Id825</t>
  </si>
  <si>
    <t>Payne, Mr.  Chris J.</t>
  </si>
  <si>
    <t xml:space="preserve">  Marcus B</t>
  </si>
  <si>
    <t>Jones</t>
  </si>
  <si>
    <t>Id826</t>
  </si>
  <si>
    <t>Hails, Ms.  Kate A.</t>
  </si>
  <si>
    <t xml:space="preserve">  Thomas K</t>
  </si>
  <si>
    <t>Stevenson</t>
  </si>
  <si>
    <t>Id827</t>
  </si>
  <si>
    <t>Proctor, Ms.  Kelli</t>
  </si>
  <si>
    <t>Humphrey</t>
  </si>
  <si>
    <t>Id828</t>
  </si>
  <si>
    <t>Ryan, Mrs.  Maggie M</t>
  </si>
  <si>
    <t xml:space="preserve">  Geoff</t>
  </si>
  <si>
    <t>Id829</t>
  </si>
  <si>
    <t>Watson, Mrs.  Michelle L.</t>
  </si>
  <si>
    <t xml:space="preserve">  Chris J</t>
  </si>
  <si>
    <t>Payne</t>
  </si>
  <si>
    <t>Id830</t>
  </si>
  <si>
    <t>Gresh, Mrs.  Ashley K</t>
  </si>
  <si>
    <t xml:space="preserve">  Kate A</t>
  </si>
  <si>
    <t>Hails</t>
  </si>
  <si>
    <t>Id831</t>
  </si>
  <si>
    <t>Anis, Mr.  Michael</t>
  </si>
  <si>
    <t xml:space="preserve">  Kelli</t>
  </si>
  <si>
    <t>Proctor</t>
  </si>
  <si>
    <t>Id832</t>
  </si>
  <si>
    <t>Swartz, Mr.  Ryan K.</t>
  </si>
  <si>
    <t xml:space="preserve">  Maggie M</t>
  </si>
  <si>
    <t>Id833</t>
  </si>
  <si>
    <t>Schluneker, Mr.  Matthew J</t>
  </si>
  <si>
    <t xml:space="preserve">  Michelle L</t>
  </si>
  <si>
    <t>Id834</t>
  </si>
  <si>
    <t>Bellemare, Mrs.  Karine</t>
  </si>
  <si>
    <t xml:space="preserve">  Ashley K</t>
  </si>
  <si>
    <t>Gresh</t>
  </si>
  <si>
    <t>Id835</t>
  </si>
  <si>
    <t>Vitalo, Ms.  Antonia G</t>
  </si>
  <si>
    <t>Anis</t>
  </si>
  <si>
    <t>Id836</t>
  </si>
  <si>
    <t>Hamilton, Ms.  Casondra L</t>
  </si>
  <si>
    <t xml:space="preserve">  Ryan K</t>
  </si>
  <si>
    <t>Swartz</t>
  </si>
  <si>
    <t>Id837</t>
  </si>
  <si>
    <t>Marshall, Ms.  Wendy</t>
  </si>
  <si>
    <t xml:space="preserve">  Matthew J</t>
  </si>
  <si>
    <t>Schluneker</t>
  </si>
  <si>
    <t>Id838</t>
  </si>
  <si>
    <t>Cale, Mr.  Eric D</t>
  </si>
  <si>
    <t>Bellemare</t>
  </si>
  <si>
    <t>Id839</t>
  </si>
  <si>
    <t>Pittaway, Ms.  Elizabeth</t>
  </si>
  <si>
    <t xml:space="preserve">  Antonia G</t>
  </si>
  <si>
    <t>Vitalo</t>
  </si>
  <si>
    <t>Id840</t>
  </si>
  <si>
    <t>Bill, Ms.  Laura F</t>
  </si>
  <si>
    <t xml:space="preserve">  Casondra L</t>
  </si>
  <si>
    <t>Id841</t>
  </si>
  <si>
    <t>Antrim, Ms.  Amelia F.</t>
  </si>
  <si>
    <t xml:space="preserve">  Wendy</t>
  </si>
  <si>
    <t>Marshall</t>
  </si>
  <si>
    <t>Id842</t>
  </si>
  <si>
    <t>Doolittle-Crider, Ms.  Amy L.</t>
  </si>
  <si>
    <t>Id843</t>
  </si>
  <si>
    <t>Ruhlman, Ms.  Katie J</t>
  </si>
  <si>
    <t>Pittaway</t>
  </si>
  <si>
    <t>Id844</t>
  </si>
  <si>
    <t>Anderson, Ms.  Laura E.</t>
  </si>
  <si>
    <t xml:space="preserve">  Laura F</t>
  </si>
  <si>
    <t>Bill</t>
  </si>
  <si>
    <t>Id845</t>
  </si>
  <si>
    <t>Uchiyama, Mrs.  Mayumi</t>
  </si>
  <si>
    <t xml:space="preserve">  Amelia F</t>
  </si>
  <si>
    <t>Antrim</t>
  </si>
  <si>
    <t>Id846</t>
  </si>
  <si>
    <t>Desota, Ms.  Vanessa</t>
  </si>
  <si>
    <t>Doolittle-Crider</t>
  </si>
  <si>
    <t>Id847</t>
  </si>
  <si>
    <t>Edmonds, Ms.  Natali N</t>
  </si>
  <si>
    <t xml:space="preserve">  Katie J</t>
  </si>
  <si>
    <t>Ruhlman</t>
  </si>
  <si>
    <t>Id848</t>
  </si>
  <si>
    <t>Otto, Ms.  Beth</t>
  </si>
  <si>
    <t>Id849</t>
  </si>
  <si>
    <t>Kurt, Mr.  Alex</t>
  </si>
  <si>
    <t xml:space="preserve">  Mayumi</t>
  </si>
  <si>
    <t>Uchiyama</t>
  </si>
  <si>
    <t>Id850</t>
  </si>
  <si>
    <t>Duhaime, Mr.  Spencer</t>
  </si>
  <si>
    <t xml:space="preserve">  Vanessa</t>
  </si>
  <si>
    <t>Desota</t>
  </si>
  <si>
    <t>Id851</t>
  </si>
  <si>
    <t>Swann, Ms.  Andee W.</t>
  </si>
  <si>
    <t xml:space="preserve">  Natali N</t>
  </si>
  <si>
    <t>Edmonds</t>
  </si>
  <si>
    <t>Id852</t>
  </si>
  <si>
    <t>Burton, Mrs.  Amy</t>
  </si>
  <si>
    <t xml:space="preserve">  Beth</t>
  </si>
  <si>
    <t>Otto</t>
  </si>
  <si>
    <t>Id853</t>
  </si>
  <si>
    <t>Ricardi, Mr.  Joshua</t>
  </si>
  <si>
    <t>Kurt</t>
  </si>
  <si>
    <t>Id854</t>
  </si>
  <si>
    <t>Joslyn, Mr.  C Fred</t>
  </si>
  <si>
    <t>Duhaime</t>
  </si>
  <si>
    <t>Id855</t>
  </si>
  <si>
    <t>Bennie, Mr.  Jeremy</t>
  </si>
  <si>
    <t xml:space="preserve">  Andee W</t>
  </si>
  <si>
    <t>Swann</t>
  </si>
  <si>
    <t>Id856</t>
  </si>
  <si>
    <t>Kanyane, Mr.  Patrick Sr.</t>
  </si>
  <si>
    <t>Burton</t>
  </si>
  <si>
    <t>Id857</t>
  </si>
  <si>
    <t>McFadden, Ms.  Kelly M.</t>
  </si>
  <si>
    <t>Id858</t>
  </si>
  <si>
    <t>Connolly, Ms.  Katherine</t>
  </si>
  <si>
    <t xml:space="preserve">  C Fred</t>
  </si>
  <si>
    <t>Joslyn</t>
  </si>
  <si>
    <t>Id859</t>
  </si>
  <si>
    <t>Merino, Ms.  Keila L</t>
  </si>
  <si>
    <t>Bennie</t>
  </si>
  <si>
    <t>Id860</t>
  </si>
  <si>
    <t>Baird, Ms.  Zanae E</t>
  </si>
  <si>
    <t xml:space="preserve">  Patrick Sr</t>
  </si>
  <si>
    <t>Kanyane</t>
  </si>
  <si>
    <t>Id861</t>
  </si>
  <si>
    <t>Locatelli, Mr.  Alex</t>
  </si>
  <si>
    <t xml:space="preserve">  Kelly M</t>
  </si>
  <si>
    <t>McFadden</t>
  </si>
  <si>
    <t>Id862</t>
  </si>
  <si>
    <t>Brake, Ms.  Kathryn</t>
  </si>
  <si>
    <t>Connolly</t>
  </si>
  <si>
    <t>Id863</t>
  </si>
  <si>
    <t>Jacobs, Mr.  Jason L.</t>
  </si>
  <si>
    <t xml:space="preserve">  Keila L</t>
  </si>
  <si>
    <t>Merino</t>
  </si>
  <si>
    <t>Id864</t>
  </si>
  <si>
    <t>Vaught, Mr.  Benjamin J.</t>
  </si>
  <si>
    <t xml:space="preserve">  Zanae E</t>
  </si>
  <si>
    <t>Baird</t>
  </si>
  <si>
    <t>Id865</t>
  </si>
  <si>
    <t>Monteleone, Mr.  Steven M.</t>
  </si>
  <si>
    <t>Locatelli</t>
  </si>
  <si>
    <t>Id866</t>
  </si>
  <si>
    <t>Verdugo, Mrs.  Erika</t>
  </si>
  <si>
    <t>Brake</t>
  </si>
  <si>
    <t>Id867</t>
  </si>
  <si>
    <t>Sellers, Mr.  Chad</t>
  </si>
  <si>
    <t xml:space="preserve">  Jason L</t>
  </si>
  <si>
    <t>Jacobs</t>
  </si>
  <si>
    <t>Id868</t>
  </si>
  <si>
    <t>Bowman, Mr.  Mark</t>
  </si>
  <si>
    <t xml:space="preserve">  Benjamin J</t>
  </si>
  <si>
    <t>Vaught</t>
  </si>
  <si>
    <t>Id869</t>
  </si>
  <si>
    <t>Marley, Mr.  David</t>
  </si>
  <si>
    <t>Monteleone</t>
  </si>
  <si>
    <t>Id870</t>
  </si>
  <si>
    <t>Grey, Mr.  Matthew R</t>
  </si>
  <si>
    <t xml:space="preserve">  Erika</t>
  </si>
  <si>
    <t>Verdugo</t>
  </si>
  <si>
    <t>Id871</t>
  </si>
  <si>
    <t>O'Rourke, Mrs.  Orla</t>
  </si>
  <si>
    <t xml:space="preserve">  Chad</t>
  </si>
  <si>
    <t>Sellers</t>
  </si>
  <si>
    <t>Id872</t>
  </si>
  <si>
    <t>Fatehali, Ms.  Shaista S</t>
  </si>
  <si>
    <t>Bowman</t>
  </si>
  <si>
    <t>Id873</t>
  </si>
  <si>
    <t>Piza-Taylor, Mrs.  Emily</t>
  </si>
  <si>
    <t>Marley</t>
  </si>
  <si>
    <t>Id874</t>
  </si>
  <si>
    <t>Cavanaugh, Ms.  Julie A.</t>
  </si>
  <si>
    <t xml:space="preserve">  Matthew R</t>
  </si>
  <si>
    <t>Grey</t>
  </si>
  <si>
    <t>Id875</t>
  </si>
  <si>
    <t>Amako, Ms.  Megumi</t>
  </si>
  <si>
    <t xml:space="preserve">  Orla</t>
  </si>
  <si>
    <t>O'Rourke</t>
  </si>
  <si>
    <t>Id876</t>
  </si>
  <si>
    <t>Musa, Ms.  Skylar</t>
  </si>
  <si>
    <t xml:space="preserve">  Shaista S</t>
  </si>
  <si>
    <t>Fatehali</t>
  </si>
  <si>
    <t>Id877</t>
  </si>
  <si>
    <t>Phillippi, Mrs.  Victoria</t>
  </si>
  <si>
    <t>Piza-Taylor</t>
  </si>
  <si>
    <t>Id878</t>
  </si>
  <si>
    <t>Hoskins, Mrs.  Amanda L</t>
  </si>
  <si>
    <t xml:space="preserve">  Julie A</t>
  </si>
  <si>
    <t>Cavanaugh</t>
  </si>
  <si>
    <t>Id879</t>
  </si>
  <si>
    <t>Imbalzano Zegar, Ms.  Renee</t>
  </si>
  <si>
    <t xml:space="preserve">  Megumi</t>
  </si>
  <si>
    <t>Amako</t>
  </si>
  <si>
    <t>Id880</t>
  </si>
  <si>
    <t>Triedman, Ms.  Nellie A.</t>
  </si>
  <si>
    <t xml:space="preserve">  Skylar</t>
  </si>
  <si>
    <t>Musa</t>
  </si>
  <si>
    <t>Id881</t>
  </si>
  <si>
    <t>Lovuolo, Ms.  Tamara</t>
  </si>
  <si>
    <t>Phillippi</t>
  </si>
  <si>
    <t>Id882</t>
  </si>
  <si>
    <t>Chung, Ms.  Joan</t>
  </si>
  <si>
    <t xml:space="preserve">  Amanda L</t>
  </si>
  <si>
    <t>Hoskins</t>
  </si>
  <si>
    <t>Id883</t>
  </si>
  <si>
    <t>Newsom, Ms.  Aimee J.</t>
  </si>
  <si>
    <t xml:space="preserve">  Renee</t>
  </si>
  <si>
    <t>Imbalzano Zegar</t>
  </si>
  <si>
    <t>Id884</t>
  </si>
  <si>
    <t>Harrington, Ms.  Suzanne</t>
  </si>
  <si>
    <t xml:space="preserve">  Nellie A</t>
  </si>
  <si>
    <t>Triedman</t>
  </si>
  <si>
    <t>Id885</t>
  </si>
  <si>
    <t>Hoffman, Ms.  Kristin A.</t>
  </si>
  <si>
    <t xml:space="preserve">  Tamara</t>
  </si>
  <si>
    <t>Lovuolo</t>
  </si>
  <si>
    <t>Id886</t>
  </si>
  <si>
    <t>Van Vugt, Ms.  Bronwyn</t>
  </si>
  <si>
    <t>Chung</t>
  </si>
  <si>
    <t>Id887</t>
  </si>
  <si>
    <t>Feehley, Ms.  Taylor J</t>
  </si>
  <si>
    <t xml:space="preserve">  Aimee J</t>
  </si>
  <si>
    <t>Newsom</t>
  </si>
  <si>
    <t>Id888</t>
  </si>
  <si>
    <t>Ashworth, Mrs.  Kimberly M.</t>
  </si>
  <si>
    <t xml:space="preserve">  Suzanne</t>
  </si>
  <si>
    <t>Harrington</t>
  </si>
  <si>
    <t>Id889</t>
  </si>
  <si>
    <t>Hansen, Mr.  Joshua E.</t>
  </si>
  <si>
    <t xml:space="preserve">  Kristin A</t>
  </si>
  <si>
    <t>Hoffman</t>
  </si>
  <si>
    <t>Id890</t>
  </si>
  <si>
    <t>Czyz, Mr.  Jeffrey</t>
  </si>
  <si>
    <t xml:space="preserve">  Bronwyn</t>
  </si>
  <si>
    <t>Van Vugt</t>
  </si>
  <si>
    <t>Id891</t>
  </si>
  <si>
    <t>Bauder, Mr.  Andrew R</t>
  </si>
  <si>
    <t xml:space="preserve">  Taylor J</t>
  </si>
  <si>
    <t>Feehley</t>
  </si>
  <si>
    <t>Id892</t>
  </si>
  <si>
    <t>Mendoza, Mr.  Francisco J. Sr.</t>
  </si>
  <si>
    <t xml:space="preserve">  Kimberly M</t>
  </si>
  <si>
    <t>Ashworth</t>
  </si>
  <si>
    <t>Id893</t>
  </si>
  <si>
    <t>Glass, Mrs.  Rhonda</t>
  </si>
  <si>
    <t xml:space="preserve">  Joshua E</t>
  </si>
  <si>
    <t>Hansen</t>
  </si>
  <si>
    <t>Id894</t>
  </si>
  <si>
    <t>Butcher, Mr.  John</t>
  </si>
  <si>
    <t>Czyz</t>
  </si>
  <si>
    <t>Id895</t>
  </si>
  <si>
    <t>Traiser, Mr.  Miles J.</t>
  </si>
  <si>
    <t xml:space="preserve">  Andrew R</t>
  </si>
  <si>
    <t>Bauder</t>
  </si>
  <si>
    <t>Id896</t>
  </si>
  <si>
    <t>Mudy-Mader, Ms.  Justyna I.</t>
  </si>
  <si>
    <t xml:space="preserve">  Francisco J</t>
  </si>
  <si>
    <t>Mendoza</t>
  </si>
  <si>
    <t>Id897</t>
  </si>
  <si>
    <t>Rogers, Ms.  Lucille</t>
  </si>
  <si>
    <t xml:space="preserve">  Rhonda</t>
  </si>
  <si>
    <t>Glass</t>
  </si>
  <si>
    <t>Id898</t>
  </si>
  <si>
    <t>Woo, Ms.  April</t>
  </si>
  <si>
    <t>Butcher</t>
  </si>
  <si>
    <t>Id899</t>
  </si>
  <si>
    <t>Walsh, Mr.  Robert</t>
  </si>
  <si>
    <t xml:space="preserve">  Miles J</t>
  </si>
  <si>
    <t>Traiser</t>
  </si>
  <si>
    <t>Id900</t>
  </si>
  <si>
    <t>White, Mrs.  Alyssa</t>
  </si>
  <si>
    <t xml:space="preserve">  Justyna I</t>
  </si>
  <si>
    <t>Mudy-Mader</t>
  </si>
  <si>
    <t>Id901</t>
  </si>
  <si>
    <t>Sheppard, Ms.  Jessica E.</t>
  </si>
  <si>
    <t xml:space="preserve">  Lucille</t>
  </si>
  <si>
    <t>Id902</t>
  </si>
  <si>
    <t>Doran, Mr.  Patrick J.</t>
  </si>
  <si>
    <t xml:space="preserve">  April</t>
  </si>
  <si>
    <t>Woo</t>
  </si>
  <si>
    <t>Id903</t>
  </si>
  <si>
    <t>Labrosse, Ms.  Emilie</t>
  </si>
  <si>
    <t>Id904</t>
  </si>
  <si>
    <t>Thomas, Ms.  Caitlin B.</t>
  </si>
  <si>
    <t xml:space="preserve">  Alyssa</t>
  </si>
  <si>
    <t>Id905</t>
  </si>
  <si>
    <t>Lesniak, Mr.  Joseph W</t>
  </si>
  <si>
    <t xml:space="preserve">  Jessica E</t>
  </si>
  <si>
    <t>Sheppard</t>
  </si>
  <si>
    <t>Id906</t>
  </si>
  <si>
    <t>Prowse, Ms.  Wendy</t>
  </si>
  <si>
    <t>Doran</t>
  </si>
  <si>
    <t>Id907</t>
  </si>
  <si>
    <t>Seigel, Mrs.  Leah L.</t>
  </si>
  <si>
    <t xml:space="preserve">  Emilie</t>
  </si>
  <si>
    <t>Labrosse</t>
  </si>
  <si>
    <t>Id908</t>
  </si>
  <si>
    <t>Blas, Mr.  Wayne L.</t>
  </si>
  <si>
    <t xml:space="preserve">  Caitlin B</t>
  </si>
  <si>
    <t>Thomas</t>
  </si>
  <si>
    <t>Id909</t>
  </si>
  <si>
    <t>Simpson, Mr.  Jason M.</t>
  </si>
  <si>
    <t xml:space="preserve">  Joseph W</t>
  </si>
  <si>
    <t>Lesniak</t>
  </si>
  <si>
    <t>Id910</t>
  </si>
  <si>
    <t>Gierman, Mr.  Floris</t>
  </si>
  <si>
    <t>Prowse</t>
  </si>
  <si>
    <t>Id911</t>
  </si>
  <si>
    <t>Jeuland, Mr.  Marc</t>
  </si>
  <si>
    <t xml:space="preserve">  Leah L</t>
  </si>
  <si>
    <t>Seigel</t>
  </si>
  <si>
    <t>Id912</t>
  </si>
  <si>
    <t>Chorney, Mr.  Christopher</t>
  </si>
  <si>
    <t xml:space="preserve">  Wayne L</t>
  </si>
  <si>
    <t>Blas</t>
  </si>
  <si>
    <t>Id913</t>
  </si>
  <si>
    <t>Rook, Mr.  Kevin</t>
  </si>
  <si>
    <t>Simpson</t>
  </si>
  <si>
    <t>Id914</t>
  </si>
  <si>
    <t>Wright, Mr.  Aharon N</t>
  </si>
  <si>
    <t xml:space="preserve">  Floris</t>
  </si>
  <si>
    <t>Gierman</t>
  </si>
  <si>
    <t>Id915</t>
  </si>
  <si>
    <t>Chin, Mr.  Lawrence D.</t>
  </si>
  <si>
    <t xml:space="preserve">  Marc</t>
  </si>
  <si>
    <t>Jeuland</t>
  </si>
  <si>
    <t>Id916</t>
  </si>
  <si>
    <t>White, Mr.  Malcolm</t>
  </si>
  <si>
    <t>Chorney</t>
  </si>
  <si>
    <t>Id917</t>
  </si>
  <si>
    <t>Savage, Ms.  Anna E.</t>
  </si>
  <si>
    <t>Rook</t>
  </si>
  <si>
    <t>Id918</t>
  </si>
  <si>
    <t>Hitchings, Ms.  Jenny</t>
  </si>
  <si>
    <t xml:space="preserve">  Aharon N</t>
  </si>
  <si>
    <t>Id919</t>
  </si>
  <si>
    <t>Truitt, Ms.  Melissa L</t>
  </si>
  <si>
    <t xml:space="preserve">  Lawrence D</t>
  </si>
  <si>
    <t>Chin</t>
  </si>
  <si>
    <t>Id920</t>
  </si>
  <si>
    <t>Chang, Ms.  Chia J.</t>
  </si>
  <si>
    <t xml:space="preserve">  Malcolm</t>
  </si>
  <si>
    <t>Id921</t>
  </si>
  <si>
    <t>Frey, Ms.  Laura A</t>
  </si>
  <si>
    <t xml:space="preserve">  Anna E</t>
  </si>
  <si>
    <t>Savage</t>
  </si>
  <si>
    <t>Id922</t>
  </si>
  <si>
    <t>Krishna, Ms.  Aditi</t>
  </si>
  <si>
    <t>Hitchings</t>
  </si>
  <si>
    <t>Id923</t>
  </si>
  <si>
    <t>Maher, Ms.  Leah A.</t>
  </si>
  <si>
    <t>Truitt</t>
  </si>
  <si>
    <t>Id924</t>
  </si>
  <si>
    <t>Boivin, Ms.  Marianne</t>
  </si>
  <si>
    <t xml:space="preserve">  Chia J</t>
  </si>
  <si>
    <t>Chang</t>
  </si>
  <si>
    <t>Id925</t>
  </si>
  <si>
    <t>McAlister, Ms.  Carla</t>
  </si>
  <si>
    <t xml:space="preserve">  Laura A</t>
  </si>
  <si>
    <t>Frey</t>
  </si>
  <si>
    <t>Id926</t>
  </si>
  <si>
    <t>Akhmedova, Ms.  Oksana</t>
  </si>
  <si>
    <t xml:space="preserve">  Aditi</t>
  </si>
  <si>
    <t>Krishna</t>
  </si>
  <si>
    <t>Id927</t>
  </si>
  <si>
    <t>Tucker, Ms.  Rebecca B.</t>
  </si>
  <si>
    <t xml:space="preserve">  Leah A</t>
  </si>
  <si>
    <t>Maher</t>
  </si>
  <si>
    <t>Id928</t>
  </si>
  <si>
    <t>Gramelspacher, Ms.  Maria A.</t>
  </si>
  <si>
    <t xml:space="preserve">  Marianne</t>
  </si>
  <si>
    <t>Boivin</t>
  </si>
  <si>
    <t>Id929</t>
  </si>
  <si>
    <t>Goldsmith, Mrs.  Lisa M</t>
  </si>
  <si>
    <t xml:space="preserve">  Carla</t>
  </si>
  <si>
    <t>McAlister</t>
  </si>
  <si>
    <t>Id930</t>
  </si>
  <si>
    <t>Tranter, Mr.  Steve Jr.</t>
  </si>
  <si>
    <t xml:space="preserve">  Oksana</t>
  </si>
  <si>
    <t>Akhmedova</t>
  </si>
  <si>
    <t>Id931</t>
  </si>
  <si>
    <t>Tu, Mrs.  Tiffany</t>
  </si>
  <si>
    <t>Tucker</t>
  </si>
  <si>
    <t>Id932</t>
  </si>
  <si>
    <t>Kaczka, Mr.  Greg</t>
  </si>
  <si>
    <t xml:space="preserve">  Maria A</t>
  </si>
  <si>
    <t>Gramelspacher</t>
  </si>
  <si>
    <t>Id933</t>
  </si>
  <si>
    <t>Hunter, Mr.  Dale</t>
  </si>
  <si>
    <t xml:space="preserve">  Lisa M</t>
  </si>
  <si>
    <t>Goldsmith</t>
  </si>
  <si>
    <t>Id934</t>
  </si>
  <si>
    <t>Moran, Ms.  Brittany A.</t>
  </si>
  <si>
    <t xml:space="preserve">  Steve Jr</t>
  </si>
  <si>
    <t>Tranter</t>
  </si>
  <si>
    <t>Id935</t>
  </si>
  <si>
    <t>Ashby, Mr.  Robert S</t>
  </si>
  <si>
    <t>Tu</t>
  </si>
  <si>
    <t>Id936</t>
  </si>
  <si>
    <t>Ausen, Mr.  Cameron</t>
  </si>
  <si>
    <t>Kaczka</t>
  </si>
  <si>
    <t>Id937</t>
  </si>
  <si>
    <t>Savage, Mrs.  Ulrike</t>
  </si>
  <si>
    <t xml:space="preserve">  Dale</t>
  </si>
  <si>
    <t>Hunter</t>
  </si>
  <si>
    <t>Id938</t>
  </si>
  <si>
    <t>O'Leary, Ms.  Katlyn A.</t>
  </si>
  <si>
    <t xml:space="preserve">  Brittany A</t>
  </si>
  <si>
    <t>Id939</t>
  </si>
  <si>
    <t>Scoville, Mr.  Morgan B.</t>
  </si>
  <si>
    <t xml:space="preserve">  Robert S</t>
  </si>
  <si>
    <t>Ashby</t>
  </si>
  <si>
    <t>Id940</t>
  </si>
  <si>
    <t>Kaus, Mr.  Peter</t>
  </si>
  <si>
    <t>Ausen</t>
  </si>
  <si>
    <t>Id941</t>
  </si>
  <si>
    <t>Rainey, Ms.  Chandler</t>
  </si>
  <si>
    <t xml:space="preserve">  Ulrike</t>
  </si>
  <si>
    <t>Id942</t>
  </si>
  <si>
    <t>Rasch, Ms.  Silvana M.</t>
  </si>
  <si>
    <t xml:space="preserve">  Katlyn A</t>
  </si>
  <si>
    <t>O'Leary</t>
  </si>
  <si>
    <t>Id943</t>
  </si>
  <si>
    <t>Plunkett, Ms.  Natty</t>
  </si>
  <si>
    <t xml:space="preserve">  Morgan B</t>
  </si>
  <si>
    <t>Scoville</t>
  </si>
  <si>
    <t>Id944</t>
  </si>
  <si>
    <t>Murphy, Mr.  Nicholas T</t>
  </si>
  <si>
    <t>Kaus</t>
  </si>
  <si>
    <t>Id945</t>
  </si>
  <si>
    <t>Gusmer, Ms.  Rebecca</t>
  </si>
  <si>
    <t xml:space="preserve">  Chandler</t>
  </si>
  <si>
    <t>Rainey</t>
  </si>
  <si>
    <t>Id946</t>
  </si>
  <si>
    <t>Loftus, Mr.  John</t>
  </si>
  <si>
    <t xml:space="preserve">  Silvana M</t>
  </si>
  <si>
    <t>Rasch</t>
  </si>
  <si>
    <t>Id947</t>
  </si>
  <si>
    <t>Scott, Mr.  Antony G</t>
  </si>
  <si>
    <t xml:space="preserve">  Natty</t>
  </si>
  <si>
    <t>Plunkett</t>
  </si>
  <si>
    <t>Id948</t>
  </si>
  <si>
    <t>Alvarez, Mr.  Eric</t>
  </si>
  <si>
    <t xml:space="preserve">  Nicholas T</t>
  </si>
  <si>
    <t>Id949</t>
  </si>
  <si>
    <t>Petersson, Mr.  Erik</t>
  </si>
  <si>
    <t>Gusmer</t>
  </si>
  <si>
    <t>Id950</t>
  </si>
  <si>
    <t>Liaw, Mr.  Matthew T</t>
  </si>
  <si>
    <t>Loftus</t>
  </si>
  <si>
    <t>Id951</t>
  </si>
  <si>
    <t>Tripaldi, Ms.  Cassandra</t>
  </si>
  <si>
    <t xml:space="preserve">  Antony G</t>
  </si>
  <si>
    <t>Id952</t>
  </si>
  <si>
    <t>Kelley, Ms.  Rosemary C</t>
  </si>
  <si>
    <t>Alvarez</t>
  </si>
  <si>
    <t>Id953</t>
  </si>
  <si>
    <t>Endara, Ms.  Carrie A.</t>
  </si>
  <si>
    <t>Petersson</t>
  </si>
  <si>
    <t>Id954</t>
  </si>
  <si>
    <t>Valle, Mr.  Gerardo Sr.</t>
  </si>
  <si>
    <t>Liaw</t>
  </si>
  <si>
    <t>Id955</t>
  </si>
  <si>
    <t>Germain, Mr.  Matthew R.</t>
  </si>
  <si>
    <t xml:space="preserve">  Cassandra</t>
  </si>
  <si>
    <t>Tripaldi</t>
  </si>
  <si>
    <t>Id956</t>
  </si>
  <si>
    <t>Finecey, Mrs.  Meghan E</t>
  </si>
  <si>
    <t xml:space="preserve">  Rosemary C</t>
  </si>
  <si>
    <t>Id957</t>
  </si>
  <si>
    <t>Mendoza, Mr.  Eric</t>
  </si>
  <si>
    <t xml:space="preserve">  Carrie A</t>
  </si>
  <si>
    <t>Endara</t>
  </si>
  <si>
    <t>Id958</t>
  </si>
  <si>
    <t>Roe, Ms.  Lisa B</t>
  </si>
  <si>
    <t xml:space="preserve">  Gerardo Sr</t>
  </si>
  <si>
    <t>Valle</t>
  </si>
  <si>
    <t>Id959</t>
  </si>
  <si>
    <t>Webb, Mrs.  Jane R.</t>
  </si>
  <si>
    <t>Germain</t>
  </si>
  <si>
    <t>Id960</t>
  </si>
  <si>
    <t>Stocker, Ms.  Allison M</t>
  </si>
  <si>
    <t xml:space="preserve">  Meghan E</t>
  </si>
  <si>
    <t>Finecey</t>
  </si>
  <si>
    <t>Id961</t>
  </si>
  <si>
    <t>Jacobson, Mrs.  Sarah E.</t>
  </si>
  <si>
    <t>Id962</t>
  </si>
  <si>
    <t>Shaw, Mr.  Philip J</t>
  </si>
  <si>
    <t xml:space="preserve">  Lisa B</t>
  </si>
  <si>
    <t>Roe</t>
  </si>
  <si>
    <t>Id963</t>
  </si>
  <si>
    <t>Goodwin, Ms.  Jillian A.</t>
  </si>
  <si>
    <t xml:space="preserve">  Jane R</t>
  </si>
  <si>
    <t>Webb</t>
  </si>
  <si>
    <t>Id964</t>
  </si>
  <si>
    <t>Brock, Mrs.  Laura D</t>
  </si>
  <si>
    <t>Stocker</t>
  </si>
  <si>
    <t>Id965</t>
  </si>
  <si>
    <t>Papp, Ms.  Megan E.</t>
  </si>
  <si>
    <t>Jacobson</t>
  </si>
  <si>
    <t>Id966</t>
  </si>
  <si>
    <t>Siragusa, Ms.  Shannon J.</t>
  </si>
  <si>
    <t>Id967</t>
  </si>
  <si>
    <t>Pizarro, Ms.  Rachelle M</t>
  </si>
  <si>
    <t xml:space="preserve">  Jillian A</t>
  </si>
  <si>
    <t>Goodwin</t>
  </si>
  <si>
    <t>Id968</t>
  </si>
  <si>
    <t>Strange, Mr.  Casey</t>
  </si>
  <si>
    <t xml:space="preserve">  Laura D</t>
  </si>
  <si>
    <t>Brock</t>
  </si>
  <si>
    <t>Id969</t>
  </si>
  <si>
    <t>Eidinger, Ms.  Jessica L</t>
  </si>
  <si>
    <t xml:space="preserve">  Megan E</t>
  </si>
  <si>
    <t>Papp</t>
  </si>
  <si>
    <t>Id970</t>
  </si>
  <si>
    <t>Ginsburg, Mr.  Brandon F</t>
  </si>
  <si>
    <t xml:space="preserve">  Shannon J</t>
  </si>
  <si>
    <t>Siragusa</t>
  </si>
  <si>
    <t>Id971</t>
  </si>
  <si>
    <t>Truex, Ms.  Melissa</t>
  </si>
  <si>
    <t xml:space="preserve">  Rachelle M</t>
  </si>
  <si>
    <t>Pizarro</t>
  </si>
  <si>
    <t>Id972</t>
  </si>
  <si>
    <t>Higgins, Ms.  Danielle N</t>
  </si>
  <si>
    <t>Strange</t>
  </si>
  <si>
    <t>Id973</t>
  </si>
  <si>
    <t>McCurdy, Mr.  Matthew</t>
  </si>
  <si>
    <t>Eidinger</t>
  </si>
  <si>
    <t>Id974</t>
  </si>
  <si>
    <t>Hughes, Mrs.  Bettina</t>
  </si>
  <si>
    <t xml:space="preserve">  Brandon F</t>
  </si>
  <si>
    <t>Ginsburg</t>
  </si>
  <si>
    <t>Id975</t>
  </si>
  <si>
    <t>Varner, Mr.  Alexander</t>
  </si>
  <si>
    <t>Truex</t>
  </si>
  <si>
    <t>Id976</t>
  </si>
  <si>
    <t>Dahmen, Mrs.  Holli</t>
  </si>
  <si>
    <t xml:space="preserve">  Danielle N</t>
  </si>
  <si>
    <t>Higgins</t>
  </si>
  <si>
    <t>Id977</t>
  </si>
  <si>
    <t>Young, Mrs.  Heather C</t>
  </si>
  <si>
    <t>McCurdy</t>
  </si>
  <si>
    <t>Id978</t>
  </si>
  <si>
    <t>Fraser, Mr.  Kyle</t>
  </si>
  <si>
    <t xml:space="preserve">  Bettina</t>
  </si>
  <si>
    <t>Id979</t>
  </si>
  <si>
    <t>Deeg, Mr.  Thomas J</t>
  </si>
  <si>
    <t>Varner</t>
  </si>
  <si>
    <t>Id980</t>
  </si>
  <si>
    <t>Robertson, Mr.  Chris</t>
  </si>
  <si>
    <t xml:space="preserve">  Holli</t>
  </si>
  <si>
    <t>Dahmen</t>
  </si>
  <si>
    <t>Id981</t>
  </si>
  <si>
    <t>Peck, Mr.  Graham</t>
  </si>
  <si>
    <t xml:space="preserve">  Heather C</t>
  </si>
  <si>
    <t>Id982</t>
  </si>
  <si>
    <t>Burger, Mr.  Garrett</t>
  </si>
  <si>
    <t>Fraser</t>
  </si>
  <si>
    <t>Id983</t>
  </si>
  <si>
    <t>Blain, Mr.  Andrew</t>
  </si>
  <si>
    <t>Deeg</t>
  </si>
  <si>
    <t>Id984</t>
  </si>
  <si>
    <t>Winters, Mrs.  Annabelle M</t>
  </si>
  <si>
    <t>Robertson</t>
  </si>
  <si>
    <t>Id985</t>
  </si>
  <si>
    <t>McCue, Mr.  Daniel T.</t>
  </si>
  <si>
    <t xml:space="preserve">  Graham</t>
  </si>
  <si>
    <t>Peck</t>
  </si>
  <si>
    <t>Id986</t>
  </si>
  <si>
    <t>Webster, Ms.  Deanne</t>
  </si>
  <si>
    <t xml:space="preserve">  Garrett</t>
  </si>
  <si>
    <t>Burger</t>
  </si>
  <si>
    <t>Id987</t>
  </si>
  <si>
    <t>Anderson, Ms.  Carrie</t>
  </si>
  <si>
    <t>Blain</t>
  </si>
  <si>
    <t>Id988</t>
  </si>
  <si>
    <t>Chiappone, Mrs.  Suzanne</t>
  </si>
  <si>
    <t xml:space="preserve">  Annabelle M</t>
  </si>
  <si>
    <t>Winters</t>
  </si>
  <si>
    <t>Id989</t>
  </si>
  <si>
    <t>Opie, Ms.  Jasmine P.</t>
  </si>
  <si>
    <t xml:space="preserve">  Daniel T</t>
  </si>
  <si>
    <t>McCue</t>
  </si>
  <si>
    <t>Id990</t>
  </si>
  <si>
    <t>Donnelly, Ms.  Jennifer</t>
  </si>
  <si>
    <t xml:space="preserve">  Deanne</t>
  </si>
  <si>
    <t>Webster</t>
  </si>
  <si>
    <t>Id991</t>
  </si>
  <si>
    <t>Rall, Ms.  Tracie</t>
  </si>
  <si>
    <t>Id992</t>
  </si>
  <si>
    <t>Mitchell, Mr.  Tristan D.</t>
  </si>
  <si>
    <t>Chiappone</t>
  </si>
  <si>
    <t>Id993</t>
  </si>
  <si>
    <t>Chen, Mr.  Peiweng</t>
  </si>
  <si>
    <t xml:space="preserve">  Jasmine P</t>
  </si>
  <si>
    <t>Opie</t>
  </si>
  <si>
    <t>Id994</t>
  </si>
  <si>
    <t>Tufaro, Ms.  Theresa M.</t>
  </si>
  <si>
    <t>Donnelly</t>
  </si>
  <si>
    <t>Id995</t>
  </si>
  <si>
    <t>Peters, Mr.  Daniel J</t>
  </si>
  <si>
    <t xml:space="preserve">  Tracie</t>
  </si>
  <si>
    <t>Rall</t>
  </si>
  <si>
    <t>Id996</t>
  </si>
  <si>
    <t>Susedik, Mrs.  Courtney M.</t>
  </si>
  <si>
    <t xml:space="preserve">  Tristan D</t>
  </si>
  <si>
    <t>Id997</t>
  </si>
  <si>
    <t>Garcia, Mr.  Jose A.</t>
  </si>
  <si>
    <t xml:space="preserve">  Peiweng</t>
  </si>
  <si>
    <t>Chen</t>
  </si>
  <si>
    <t>Id998</t>
  </si>
  <si>
    <t>Deady, Mrs.  Lauren</t>
  </si>
  <si>
    <t xml:space="preserve">  Theresa M</t>
  </si>
  <si>
    <t>Tufaro</t>
  </si>
  <si>
    <t>Id999</t>
  </si>
  <si>
    <t>Campbell, Mr.  Jonathon M.</t>
  </si>
  <si>
    <t xml:space="preserve">  Daniel J</t>
  </si>
  <si>
    <t>Id1000</t>
  </si>
  <si>
    <t>Schaefer, Mrs.  Stephanie A</t>
  </si>
  <si>
    <t xml:space="preserve">  Courtney M</t>
  </si>
  <si>
    <t>Susedik</t>
  </si>
  <si>
    <t>Id1001</t>
  </si>
  <si>
    <t>D'Alessandro, Mr.  Patrick</t>
  </si>
  <si>
    <t xml:space="preserve">  Jose A</t>
  </si>
  <si>
    <t>Id1002</t>
  </si>
  <si>
    <t>Wyss, Mrs.  Krista</t>
  </si>
  <si>
    <t>Deady</t>
  </si>
  <si>
    <t>Id1003</t>
  </si>
  <si>
    <t>Rose, Ms.  Jenessa</t>
  </si>
  <si>
    <t xml:space="preserve">  Jonathon M</t>
  </si>
  <si>
    <t>Id1004</t>
  </si>
  <si>
    <t>Hopper, Mr.  Ryan M.</t>
  </si>
  <si>
    <t xml:space="preserve">  Stephanie A</t>
  </si>
  <si>
    <t>Schaefer</t>
  </si>
  <si>
    <t>Id1005</t>
  </si>
  <si>
    <t>Finneran, Mr.  Thomas</t>
  </si>
  <si>
    <t>D'Alessandro</t>
  </si>
  <si>
    <t>Id1006</t>
  </si>
  <si>
    <t>Basham, Ms.  Amanda N.</t>
  </si>
  <si>
    <t xml:space="preserve">  Krista</t>
  </si>
  <si>
    <t>Wyss</t>
  </si>
  <si>
    <t>Id1007</t>
  </si>
  <si>
    <t>Inman, Ms.  Teresa P.</t>
  </si>
  <si>
    <t xml:space="preserve">  Jenessa</t>
  </si>
  <si>
    <t>Rose</t>
  </si>
  <si>
    <t>Id1008</t>
  </si>
  <si>
    <t>Oscal, Mr.  Dorian</t>
  </si>
  <si>
    <t>Hopper</t>
  </si>
  <si>
    <t>Id1009</t>
  </si>
  <si>
    <t>Craft, Ms.  Amy</t>
  </si>
  <si>
    <t>Finneran</t>
  </si>
  <si>
    <t>Id1010</t>
  </si>
  <si>
    <t>Kebede, Ms.  Aberu</t>
  </si>
  <si>
    <t xml:space="preserve">  Amanda N</t>
  </si>
  <si>
    <t>Basham</t>
  </si>
  <si>
    <t>Id1011</t>
  </si>
  <si>
    <t>Strobel, Ms.  Ashley</t>
  </si>
  <si>
    <t xml:space="preserve">  Teresa P</t>
  </si>
  <si>
    <t>Id1012</t>
  </si>
  <si>
    <t>Dalton, Ms.  Anna E</t>
  </si>
  <si>
    <t xml:space="preserve">  Dorian</t>
  </si>
  <si>
    <t>Oscal</t>
  </si>
  <si>
    <t>Id1013</t>
  </si>
  <si>
    <t>Morimoto, Ms.  Tania K.</t>
  </si>
  <si>
    <t>Craft</t>
  </si>
  <si>
    <t>Id1014</t>
  </si>
  <si>
    <t>Manlove, Ms.  Ashley E</t>
  </si>
  <si>
    <t xml:space="preserve">  Aberu</t>
  </si>
  <si>
    <t>Kebede</t>
  </si>
  <si>
    <t>Id1015</t>
  </si>
  <si>
    <t>Madzik, Ms.  Aleksandra</t>
  </si>
  <si>
    <t>Strobel</t>
  </si>
  <si>
    <t>Id1016</t>
  </si>
  <si>
    <t>Hobson, Ms.  Valery L</t>
  </si>
  <si>
    <t>Dalton</t>
  </si>
  <si>
    <t>Id1017</t>
  </si>
  <si>
    <t>Reyes, Mrs.  Joanna G.</t>
  </si>
  <si>
    <t xml:space="preserve">  Tania K</t>
  </si>
  <si>
    <t>Morimoto</t>
  </si>
  <si>
    <t>Id1018</t>
  </si>
  <si>
    <t>Tierney, Mrs.  Stefanie F.</t>
  </si>
  <si>
    <t>Manlove</t>
  </si>
  <si>
    <t>Id1019</t>
  </si>
  <si>
    <t>Gabris, Mr.  Stephen</t>
  </si>
  <si>
    <t>Madzik</t>
  </si>
  <si>
    <t>Id1020</t>
  </si>
  <si>
    <t>Howard, Ms.  Liza J.</t>
  </si>
  <si>
    <t xml:space="preserve">  Valery L</t>
  </si>
  <si>
    <t>Hobson</t>
  </si>
  <si>
    <t>Id1021</t>
  </si>
  <si>
    <t>Kallay, Mr.  Ian M.</t>
  </si>
  <si>
    <t xml:space="preserve">  Joanna G</t>
  </si>
  <si>
    <t>Reyes</t>
  </si>
  <si>
    <t>Id1022</t>
  </si>
  <si>
    <t>Leguizamo, Ms.  Claudia L.</t>
  </si>
  <si>
    <t xml:space="preserve">  Stefanie F</t>
  </si>
  <si>
    <t>Tierney</t>
  </si>
  <si>
    <t>Id1023</t>
  </si>
  <si>
    <t>Escartin, Ms.  Jessica M</t>
  </si>
  <si>
    <t>Gabris</t>
  </si>
  <si>
    <t>Id1024</t>
  </si>
  <si>
    <t>Chorey, Mr.  Billy Jr.</t>
  </si>
  <si>
    <t xml:space="preserve">  Liza J</t>
  </si>
  <si>
    <t>Howard</t>
  </si>
  <si>
    <t>Id1025</t>
  </si>
  <si>
    <t>McVay, Mr.  David</t>
  </si>
  <si>
    <t xml:space="preserve">  Ian M</t>
  </si>
  <si>
    <t>Kallay</t>
  </si>
  <si>
    <t>Id1026</t>
  </si>
  <si>
    <t>Vinson, Mr.  Tim</t>
  </si>
  <si>
    <t xml:space="preserve">  Claudia L</t>
  </si>
  <si>
    <t>Leguizamo</t>
  </si>
  <si>
    <t>Id1027</t>
  </si>
  <si>
    <t>Astrike-Davis, Ms.  Emma M</t>
  </si>
  <si>
    <t xml:space="preserve">  Jessica M</t>
  </si>
  <si>
    <t>Escartin</t>
  </si>
  <si>
    <t>Id1028</t>
  </si>
  <si>
    <t>Harder, Mr.  Tim</t>
  </si>
  <si>
    <t xml:space="preserve">  Billy Jr</t>
  </si>
  <si>
    <t>Chorey</t>
  </si>
  <si>
    <t>Id1029</t>
  </si>
  <si>
    <t>Bell, Mr.  Patrick</t>
  </si>
  <si>
    <t>McVay</t>
  </si>
  <si>
    <t>Id1030</t>
  </si>
  <si>
    <t>Dawes, Ms.  Bridget K.</t>
  </si>
  <si>
    <t xml:space="preserve">  Tim</t>
  </si>
  <si>
    <t>Vinson</t>
  </si>
  <si>
    <t>Id1031</t>
  </si>
  <si>
    <t>Larios, Mr.  Gabriel</t>
  </si>
  <si>
    <t xml:space="preserve">  Emma M</t>
  </si>
  <si>
    <t>Astrike-Davis</t>
  </si>
  <si>
    <t>Id1032</t>
  </si>
  <si>
    <t>Yaremczuk, Ms.  Natasha</t>
  </si>
  <si>
    <t>Harder</t>
  </si>
  <si>
    <t>Id1033</t>
  </si>
  <si>
    <t>Knight, Ms.  Abby A.</t>
  </si>
  <si>
    <t>Bell</t>
  </si>
  <si>
    <t>Id1034</t>
  </si>
  <si>
    <t>Eversman, Ms.  Michelle</t>
  </si>
  <si>
    <t xml:space="preserve">  Bridget K</t>
  </si>
  <si>
    <t>Dawes</t>
  </si>
  <si>
    <t>Id1035</t>
  </si>
  <si>
    <t>Hickory, Ms.  Mckendree</t>
  </si>
  <si>
    <t xml:space="preserve">  Gabriel</t>
  </si>
  <si>
    <t>Larios</t>
  </si>
  <si>
    <t>Id1036</t>
  </si>
  <si>
    <t>Mooney, Ms.  Tara</t>
  </si>
  <si>
    <t xml:space="preserve">  Natasha</t>
  </si>
  <si>
    <t>Yaremczuk</t>
  </si>
  <si>
    <t>Id1037</t>
  </si>
  <si>
    <t>Craighead, Mr.  Daniel</t>
  </si>
  <si>
    <t xml:space="preserve">  Abby A</t>
  </si>
  <si>
    <t>Id1038</t>
  </si>
  <si>
    <t>Gardner, Mr.  Joshua P</t>
  </si>
  <si>
    <t>Eversman</t>
  </si>
  <si>
    <t>Id1039</t>
  </si>
  <si>
    <t>Lohrenz, Ms.  Erin C</t>
  </si>
  <si>
    <t xml:space="preserve">  Mckendree</t>
  </si>
  <si>
    <t>Hickory</t>
  </si>
  <si>
    <t>Id1040</t>
  </si>
  <si>
    <t>Demise, Ms.  Shure</t>
  </si>
  <si>
    <t>Mooney</t>
  </si>
  <si>
    <t>Id1041</t>
  </si>
  <si>
    <t>Nelson, Mr.  Richard</t>
  </si>
  <si>
    <t>Craighead</t>
  </si>
  <si>
    <t>Id1042</t>
  </si>
  <si>
    <t>Guitard, Ms.  Brenda</t>
  </si>
  <si>
    <t xml:space="preserve">  Joshua P</t>
  </si>
  <si>
    <t>Gardner</t>
  </si>
  <si>
    <t>Id1043</t>
  </si>
  <si>
    <t>Navas, Mr.  Joseph M</t>
  </si>
  <si>
    <t>Lohrenz</t>
  </si>
  <si>
    <t>Id1044</t>
  </si>
  <si>
    <t>Ptucha, Mr.  Stephen J.</t>
  </si>
  <si>
    <t xml:space="preserve">  Shure</t>
  </si>
  <si>
    <t>Demise</t>
  </si>
  <si>
    <t>Id1045</t>
  </si>
  <si>
    <t>Kirouac, Mrs.  Kathya</t>
  </si>
  <si>
    <t>Id1046</t>
  </si>
  <si>
    <t>Toews, Mr.  Wesley</t>
  </si>
  <si>
    <t xml:space="preserve">  Brenda</t>
  </si>
  <si>
    <t>Guitard</t>
  </si>
  <si>
    <t>Id1047</t>
  </si>
  <si>
    <t>Perry, Mr.  Tim</t>
  </si>
  <si>
    <t xml:space="preserve">  Joseph M</t>
  </si>
  <si>
    <t>Navas</t>
  </si>
  <si>
    <t>Id1048</t>
  </si>
  <si>
    <t>Kretz, Ms.  Jamie L.</t>
  </si>
  <si>
    <t xml:space="preserve">  Stephen J</t>
  </si>
  <si>
    <t>Ptucha</t>
  </si>
  <si>
    <t>Id1049</t>
  </si>
  <si>
    <t>Hempel, Ms.  Alexandra</t>
  </si>
  <si>
    <t xml:space="preserve">  Kathya</t>
  </si>
  <si>
    <t>Kirouac</t>
  </si>
  <si>
    <t>Id1050</t>
  </si>
  <si>
    <t>McBroom, Ms.  Tiffany</t>
  </si>
  <si>
    <t xml:space="preserve">  Wesley</t>
  </si>
  <si>
    <t>Toews</t>
  </si>
  <si>
    <t>Id1051</t>
  </si>
  <si>
    <t>Yoo, Mrs.  Rebecca J</t>
  </si>
  <si>
    <t>Perry</t>
  </si>
  <si>
    <t>Id1052</t>
  </si>
  <si>
    <t>Rand, Mr.  Austin T.</t>
  </si>
  <si>
    <t xml:space="preserve">  Jamie L</t>
  </si>
  <si>
    <t>Kretz</t>
  </si>
  <si>
    <t>Id1053</t>
  </si>
  <si>
    <t>Wolfe, Ms.  Jamie T</t>
  </si>
  <si>
    <t xml:space="preserve">  Alexandra</t>
  </si>
  <si>
    <t>Hempel</t>
  </si>
  <si>
    <t>Id1054</t>
  </si>
  <si>
    <t>Vance, Mr.  Matthew T.</t>
  </si>
  <si>
    <t>McBroom</t>
  </si>
  <si>
    <t>Id1055</t>
  </si>
  <si>
    <t>Burnett, Mrs.  Emily</t>
  </si>
  <si>
    <t xml:space="preserve">  Rebecca J</t>
  </si>
  <si>
    <t>Yoo</t>
  </si>
  <si>
    <t>Id1056</t>
  </si>
  <si>
    <t>Clason, Ms.  Gillian</t>
  </si>
  <si>
    <t xml:space="preserve">  Austin T</t>
  </si>
  <si>
    <t>Rand</t>
  </si>
  <si>
    <t>Id1057</t>
  </si>
  <si>
    <t>Donnelly, Mrs.  Brenn E.</t>
  </si>
  <si>
    <t xml:space="preserve">  Jamie T</t>
  </si>
  <si>
    <t>Wolfe</t>
  </si>
  <si>
    <t>Id1058</t>
  </si>
  <si>
    <t>Pietz, Ms.  Lisa M</t>
  </si>
  <si>
    <t>Vance</t>
  </si>
  <si>
    <t>Id1059</t>
  </si>
  <si>
    <t>Tegenkamp, Mr.  Matt</t>
  </si>
  <si>
    <t>Burnett</t>
  </si>
  <si>
    <t>Id1060</t>
  </si>
  <si>
    <t>Dover, Mr.  Thomas A.</t>
  </si>
  <si>
    <t xml:space="preserve">  Gillian</t>
  </si>
  <si>
    <t>Clason</t>
  </si>
  <si>
    <t>Id1061</t>
  </si>
  <si>
    <t>Dockemeyer, Mr.  Kevin J</t>
  </si>
  <si>
    <t xml:space="preserve">  Brenn E</t>
  </si>
  <si>
    <t>Id1062</t>
  </si>
  <si>
    <t>Steele, Mr.  William H. III</t>
  </si>
  <si>
    <t>Pietz</t>
  </si>
  <si>
    <t>Id1063</t>
  </si>
  <si>
    <t>Harel, Mr.  Gal</t>
  </si>
  <si>
    <t>Tegenkamp</t>
  </si>
  <si>
    <t>Id1064</t>
  </si>
  <si>
    <t>Aguila, Mr.  Anton</t>
  </si>
  <si>
    <t xml:space="preserve">  Thomas A</t>
  </si>
  <si>
    <t>Dover</t>
  </si>
  <si>
    <t>Id1065</t>
  </si>
  <si>
    <t>Vallejo Sarmiento, Ms.  Yazmin</t>
  </si>
  <si>
    <t xml:space="preserve">  Kevin J</t>
  </si>
  <si>
    <t>Dockemeyer</t>
  </si>
  <si>
    <t>Id1066</t>
  </si>
  <si>
    <t>Beisheim, Mr.  Florian</t>
  </si>
  <si>
    <t xml:space="preserve">  William H</t>
  </si>
  <si>
    <t>Id1067</t>
  </si>
  <si>
    <t>Lenhoff, Ms.  Karen L</t>
  </si>
  <si>
    <t xml:space="preserve">  Gal</t>
  </si>
  <si>
    <t>Harel</t>
  </si>
  <si>
    <t>Id1068</t>
  </si>
  <si>
    <t>Wehrwein, Mr.  Scott</t>
  </si>
  <si>
    <t xml:space="preserve">  Anton</t>
  </si>
  <si>
    <t>Aguila</t>
  </si>
  <si>
    <t>Id1069</t>
  </si>
  <si>
    <t>Wallace, Ms.  Claire</t>
  </si>
  <si>
    <t xml:space="preserve">  Yazmin</t>
  </si>
  <si>
    <t>Vallejo Sarmiento</t>
  </si>
  <si>
    <t>Id1070</t>
  </si>
  <si>
    <t>Markowitz, Ms.  Lynn M.</t>
  </si>
  <si>
    <t xml:space="preserve">  Florian</t>
  </si>
  <si>
    <t>Beisheim</t>
  </si>
  <si>
    <t>Id1071</t>
  </si>
  <si>
    <t>Vos, Ms.  Sharon</t>
  </si>
  <si>
    <t>Lenhoff</t>
  </si>
  <si>
    <t>Id1072</t>
  </si>
  <si>
    <t>McLeod, Mrs.  Candice</t>
  </si>
  <si>
    <t>Wehrwein</t>
  </si>
  <si>
    <t>Id1073</t>
  </si>
  <si>
    <t>Balcom, Ms.  Jennifer D</t>
  </si>
  <si>
    <t xml:space="preserve">  Claire</t>
  </si>
  <si>
    <t>Id1074</t>
  </si>
  <si>
    <t>Dirth, Mr.  Eric</t>
  </si>
  <si>
    <t xml:space="preserve">  Lynn M</t>
  </si>
  <si>
    <t>Markowitz</t>
  </si>
  <si>
    <t>Id1075</t>
  </si>
  <si>
    <t>Inglish, Mr.  Bryan</t>
  </si>
  <si>
    <t>Vos</t>
  </si>
  <si>
    <t>Id1076</t>
  </si>
  <si>
    <t>Matthews, Mr.  Devon R.</t>
  </si>
  <si>
    <t xml:space="preserve">  Candice</t>
  </si>
  <si>
    <t>McLeod</t>
  </si>
  <si>
    <t>Id1077</t>
  </si>
  <si>
    <t>Massa-Musiak, Ms.  Elena</t>
  </si>
  <si>
    <t xml:space="preserve">  Jennifer D</t>
  </si>
  <si>
    <t>Balcom</t>
  </si>
  <si>
    <t>Id1078</t>
  </si>
  <si>
    <t>Bailey, Mr.  Chris</t>
  </si>
  <si>
    <t>Dirth</t>
  </si>
  <si>
    <t>Id1079</t>
  </si>
  <si>
    <t>Jacoby, Mr.  Bert</t>
  </si>
  <si>
    <t>Inglish</t>
  </si>
  <si>
    <t>Id1080</t>
  </si>
  <si>
    <t>Crimmings, Mr.  John P.</t>
  </si>
  <si>
    <t xml:space="preserve">  Devon R</t>
  </si>
  <si>
    <t>Id1081</t>
  </si>
  <si>
    <t>Crane, Mr.  Daniel P</t>
  </si>
  <si>
    <t xml:space="preserve">  Elena</t>
  </si>
  <si>
    <t>Massa-Musiak</t>
  </si>
  <si>
    <t>Id1082</t>
  </si>
  <si>
    <t>Swartzfager, Mrs.  Lisa K.</t>
  </si>
  <si>
    <t>Bailey</t>
  </si>
  <si>
    <t>Id1083</t>
  </si>
  <si>
    <t>Clevenger, Mrs.  Kristine</t>
  </si>
  <si>
    <t xml:space="preserve">  Bert</t>
  </si>
  <si>
    <t>Jacoby</t>
  </si>
  <si>
    <t>Id1084</t>
  </si>
  <si>
    <t>Reichardt, Mr.  Paul A</t>
  </si>
  <si>
    <t xml:space="preserve">  John P</t>
  </si>
  <si>
    <t>Crimmings</t>
  </si>
  <si>
    <t>Id1085</t>
  </si>
  <si>
    <t>Morton, Mr.  Bryan</t>
  </si>
  <si>
    <t>Crane</t>
  </si>
  <si>
    <t>Id1086</t>
  </si>
  <si>
    <t>Sunstrum, Mr.  Chris</t>
  </si>
  <si>
    <t xml:space="preserve">  Lisa K</t>
  </si>
  <si>
    <t>Swartzfager</t>
  </si>
  <si>
    <t>Id1087</t>
  </si>
  <si>
    <t>Frownfelter, Ms.  Milah B</t>
  </si>
  <si>
    <t xml:space="preserve">  Kristine</t>
  </si>
  <si>
    <t>Clevenger</t>
  </si>
  <si>
    <t>Id1088</t>
  </si>
  <si>
    <t>Richter, Ms.  Annette M.</t>
  </si>
  <si>
    <t xml:space="preserve">  Paul A</t>
  </si>
  <si>
    <t>Reichardt</t>
  </si>
  <si>
    <t>Id1089</t>
  </si>
  <si>
    <t>England, Mrs.  Yoko</t>
  </si>
  <si>
    <t>Morton</t>
  </si>
  <si>
    <t>Id1090</t>
  </si>
  <si>
    <t>McLean, Ms.  Laura</t>
  </si>
  <si>
    <t>Sunstrum</t>
  </si>
  <si>
    <t>Id1091</t>
  </si>
  <si>
    <t>Gardner, Ms.  Tess A.</t>
  </si>
  <si>
    <t xml:space="preserve">  Milah B</t>
  </si>
  <si>
    <t>Frownfelter</t>
  </si>
  <si>
    <t>Id1092</t>
  </si>
  <si>
    <t>Lane, Mr.  William G.</t>
  </si>
  <si>
    <t xml:space="preserve">  Annette M</t>
  </si>
  <si>
    <t>Richter</t>
  </si>
  <si>
    <t>Id1093</t>
  </si>
  <si>
    <t>Vonachen, Ms.  Paige</t>
  </si>
  <si>
    <t xml:space="preserve">  Yoko</t>
  </si>
  <si>
    <t>England</t>
  </si>
  <si>
    <t>Id1094</t>
  </si>
  <si>
    <t>Smith, Mr.  Matthew J</t>
  </si>
  <si>
    <t xml:space="preserve">  Laura</t>
  </si>
  <si>
    <t>McLean</t>
  </si>
  <si>
    <t>Id1095</t>
  </si>
  <si>
    <t>Kidwell, Mr.  Matthew</t>
  </si>
  <si>
    <t xml:space="preserve">  Tess A</t>
  </si>
  <si>
    <t>Id1096</t>
  </si>
  <si>
    <t>Betancourth, Mrs.  Maria</t>
  </si>
  <si>
    <t xml:space="preserve">  William G</t>
  </si>
  <si>
    <t>Lane</t>
  </si>
  <si>
    <t>Id1097</t>
  </si>
  <si>
    <t>Henstrom, Ms.  Stephanie D</t>
  </si>
  <si>
    <t xml:space="preserve">  Paige</t>
  </si>
  <si>
    <t>Vonachen</t>
  </si>
  <si>
    <t>Id1098</t>
  </si>
  <si>
    <t>Pereira, Ms.  Tiffany</t>
  </si>
  <si>
    <t>Id1099</t>
  </si>
  <si>
    <t>Black, Ms.  Sara M.</t>
  </si>
  <si>
    <t>Kidwell</t>
  </si>
  <si>
    <t>Id1100</t>
  </si>
  <si>
    <t>Brown, Mr.  Scott A.</t>
  </si>
  <si>
    <t xml:space="preserve">  Maria</t>
  </si>
  <si>
    <t>Betancourth</t>
  </si>
  <si>
    <t>Id1101</t>
  </si>
  <si>
    <t>Reasoner, Mrs.  Lauren</t>
  </si>
  <si>
    <t xml:space="preserve">  Stephanie D</t>
  </si>
  <si>
    <t>Henstrom</t>
  </si>
  <si>
    <t>Id1102</t>
  </si>
  <si>
    <t>Wandzilak, Mr.  Scott</t>
  </si>
  <si>
    <t>Pereira</t>
  </si>
  <si>
    <t>Id1103</t>
  </si>
  <si>
    <t>Carver, Mr.  Brian A.</t>
  </si>
  <si>
    <t xml:space="preserve">  Sara M</t>
  </si>
  <si>
    <t>Id1104</t>
  </si>
  <si>
    <t>Borror, Ms.  Kaitlin R.</t>
  </si>
  <si>
    <t xml:space="preserve">  Scott A</t>
  </si>
  <si>
    <t>Brown</t>
  </si>
  <si>
    <t>Id1105</t>
  </si>
  <si>
    <t>Saad, Mr.  Mohammad</t>
  </si>
  <si>
    <t>Reasoner</t>
  </si>
  <si>
    <t>Id1106</t>
  </si>
  <si>
    <t>Paul, Mr.  Charlie</t>
  </si>
  <si>
    <t>Id1107</t>
  </si>
  <si>
    <t>Trail, Mr.  Brent</t>
  </si>
  <si>
    <t xml:space="preserve">  Brian A</t>
  </si>
  <si>
    <t>Carver</t>
  </si>
  <si>
    <t>Id1108</t>
  </si>
  <si>
    <t>Benton, Ms.  Kelli M</t>
  </si>
  <si>
    <t xml:space="preserve">  Kaitlin R</t>
  </si>
  <si>
    <t>Borror</t>
  </si>
  <si>
    <t>Id1109</t>
  </si>
  <si>
    <t>Bauman, Mrs.  Sheridan H</t>
  </si>
  <si>
    <t xml:space="preserve">  Mohammad</t>
  </si>
  <si>
    <t>Saad</t>
  </si>
  <si>
    <t>Id1110</t>
  </si>
  <si>
    <t>Bakula, Mrs.  Sarah M.</t>
  </si>
  <si>
    <t>Paul</t>
  </si>
  <si>
    <t>Id1111</t>
  </si>
  <si>
    <t>Edwards, Ms.  Jennifer</t>
  </si>
  <si>
    <t>Trail</t>
  </si>
  <si>
    <t>Id1112</t>
  </si>
  <si>
    <t>Davis, Mrs.  Laura J</t>
  </si>
  <si>
    <t xml:space="preserve">  Kelli M</t>
  </si>
  <si>
    <t>Benton</t>
  </si>
  <si>
    <t>Id1113</t>
  </si>
  <si>
    <t>Weiler, Mr.  Thomas</t>
  </si>
  <si>
    <t xml:space="preserve">  Sheridan H</t>
  </si>
  <si>
    <t>Bauman</t>
  </si>
  <si>
    <t>Id1114</t>
  </si>
  <si>
    <t>Schaaf, Ms.  Gisele</t>
  </si>
  <si>
    <t xml:space="preserve">  Sarah M</t>
  </si>
  <si>
    <t>Bakula</t>
  </si>
  <si>
    <t>Id1115</t>
  </si>
  <si>
    <t>Sack, Ms.  Myra L</t>
  </si>
  <si>
    <t>Id1116</t>
  </si>
  <si>
    <t>Chenard, Ms.  Melissa M.</t>
  </si>
  <si>
    <t xml:space="preserve">  Laura J</t>
  </si>
  <si>
    <t>Davis</t>
  </si>
  <si>
    <t>Id1117</t>
  </si>
  <si>
    <t>Williamson, Ms.  Eleanor F.</t>
  </si>
  <si>
    <t>Weiler</t>
  </si>
  <si>
    <t>Id1118</t>
  </si>
  <si>
    <t>Dollas, Ms.  Elizabeth</t>
  </si>
  <si>
    <t xml:space="preserve">  Gisele</t>
  </si>
  <si>
    <t>Schaaf</t>
  </si>
  <si>
    <t>Id1119</t>
  </si>
  <si>
    <t>Sprague, Mr.  Kenneth</t>
  </si>
  <si>
    <t xml:space="preserve">  Myra L</t>
  </si>
  <si>
    <t>Sack</t>
  </si>
  <si>
    <t>Id1120</t>
  </si>
  <si>
    <t>Michell, Mr.  Robert G.</t>
  </si>
  <si>
    <t xml:space="preserve">  Melissa M</t>
  </si>
  <si>
    <t>Chenard</t>
  </si>
  <si>
    <t>Id1121</t>
  </si>
  <si>
    <t>Datwyler, Mr.  Thomas C.</t>
  </si>
  <si>
    <t xml:space="preserve">  Eleanor F</t>
  </si>
  <si>
    <t>Williamson</t>
  </si>
  <si>
    <t>Id1122</t>
  </si>
  <si>
    <t>Mead, Mr.  Matthew J.</t>
  </si>
  <si>
    <t>Dollas</t>
  </si>
  <si>
    <t>Id1123</t>
  </si>
  <si>
    <t>Kennedy, Ms.  Mallory D.</t>
  </si>
  <si>
    <t xml:space="preserve">  Kenneth</t>
  </si>
  <si>
    <t>Sprague</t>
  </si>
  <si>
    <t>Id1124</t>
  </si>
  <si>
    <t>Czech, Mr.  Christopher D.</t>
  </si>
  <si>
    <t xml:space="preserve">  Robert G</t>
  </si>
  <si>
    <t>Michell</t>
  </si>
  <si>
    <t>Id1125</t>
  </si>
  <si>
    <t>O'Brien, Mrs.  Jamie</t>
  </si>
  <si>
    <t xml:space="preserve">  Thomas C</t>
  </si>
  <si>
    <t>Datwyler</t>
  </si>
  <si>
    <t>Id1126</t>
  </si>
  <si>
    <t>Bachman, Ms.  Ariell</t>
  </si>
  <si>
    <t>Mead</t>
  </si>
  <si>
    <t>Id1127</t>
  </si>
  <si>
    <t>Bednar, Mr.  Christopher</t>
  </si>
  <si>
    <t xml:space="preserve">  Mallory D</t>
  </si>
  <si>
    <t>Kennedy</t>
  </si>
  <si>
    <t>Id1128</t>
  </si>
  <si>
    <t>Daye, Mr.  Ryan</t>
  </si>
  <si>
    <t>Czech</t>
  </si>
  <si>
    <t>Id1129</t>
  </si>
  <si>
    <t>Clarke, Mr.  Thomas B.</t>
  </si>
  <si>
    <t xml:space="preserve">  Jamie</t>
  </si>
  <si>
    <t>O'Brien</t>
  </si>
  <si>
    <t>Id1130</t>
  </si>
  <si>
    <t>Koren, Ms.  Katie</t>
  </si>
  <si>
    <t xml:space="preserve">  Ariell</t>
  </si>
  <si>
    <t>Bachman</t>
  </si>
  <si>
    <t>Id1131</t>
  </si>
  <si>
    <t>Kuramoto, Mrs.  Rachelle L</t>
  </si>
  <si>
    <t>Bednar</t>
  </si>
  <si>
    <t>Id1132</t>
  </si>
  <si>
    <t>Lynn, Ms.  Colleen</t>
  </si>
  <si>
    <t>Daye</t>
  </si>
  <si>
    <t>Id1133</t>
  </si>
  <si>
    <t>Dierksen, Mr.  Gregory A</t>
  </si>
  <si>
    <t xml:space="preserve">  Thomas B</t>
  </si>
  <si>
    <t>Clarke</t>
  </si>
  <si>
    <t>Id1134</t>
  </si>
  <si>
    <t>Zoeller, Ms.  Lara</t>
  </si>
  <si>
    <t>Koren</t>
  </si>
  <si>
    <t>Id1135</t>
  </si>
  <si>
    <t>Flesch, Ms.  Megan</t>
  </si>
  <si>
    <t xml:space="preserve">  Rachelle L</t>
  </si>
  <si>
    <t>Kuramoto</t>
  </si>
  <si>
    <t>Id1136</t>
  </si>
  <si>
    <t>Maltby, Ms.  Sara</t>
  </si>
  <si>
    <t xml:space="preserve">  Colleen</t>
  </si>
  <si>
    <t>Lynn</t>
  </si>
  <si>
    <t>Id1137</t>
  </si>
  <si>
    <t>Custance, Ms.  Lucie J.</t>
  </si>
  <si>
    <t xml:space="preserve">  Gregory A</t>
  </si>
  <si>
    <t>Dierksen</t>
  </si>
  <si>
    <t>Id1138</t>
  </si>
  <si>
    <t>Choi, Ms.  Elizabeth S.</t>
  </si>
  <si>
    <t>Zoeller</t>
  </si>
  <si>
    <t>Id1139</t>
  </si>
  <si>
    <t>Barnett, Ms.  Carma S</t>
  </si>
  <si>
    <t>Flesch</t>
  </si>
  <si>
    <t>Id1140</t>
  </si>
  <si>
    <t>Proulx, Mr.  Ryan</t>
  </si>
  <si>
    <t xml:space="preserve">  Sara</t>
  </si>
  <si>
    <t>Maltby</t>
  </si>
  <si>
    <t>Id1141</t>
  </si>
  <si>
    <t>Hamilton, Mr.  Daniel</t>
  </si>
  <si>
    <t xml:space="preserve">  Lucie J</t>
  </si>
  <si>
    <t>Custance</t>
  </si>
  <si>
    <t>Id1142</t>
  </si>
  <si>
    <t>Lundine, Ms.  Sarah</t>
  </si>
  <si>
    <t xml:space="preserve">  Elizabeth S</t>
  </si>
  <si>
    <t>Choi</t>
  </si>
  <si>
    <t>Id1143</t>
  </si>
  <si>
    <t>Paullin, Mr.  Matthew J</t>
  </si>
  <si>
    <t xml:space="preserve">  Carma S</t>
  </si>
  <si>
    <t>Barnett</t>
  </si>
  <si>
    <t>Id1144</t>
  </si>
  <si>
    <t>Delucia, Ms.  Francesca</t>
  </si>
  <si>
    <t>Proulx</t>
  </si>
  <si>
    <t>Id1145</t>
  </si>
  <si>
    <t>Valentine, Ms.  Nicole</t>
  </si>
  <si>
    <t>Id1146</t>
  </si>
  <si>
    <t>Mohara, Mr.  Toshiyuki</t>
  </si>
  <si>
    <t>Lundine</t>
  </si>
  <si>
    <t>Id1147</t>
  </si>
  <si>
    <t>Fairbrother, Mr.  Tom L.</t>
  </si>
  <si>
    <t>Paullin</t>
  </si>
  <si>
    <t>Id1148</t>
  </si>
  <si>
    <t>Fagan, Mr.  Brian</t>
  </si>
  <si>
    <t xml:space="preserve">  Francesca</t>
  </si>
  <si>
    <t>Delucia</t>
  </si>
  <si>
    <t>Id1149</t>
  </si>
  <si>
    <t>Toth, Mr.  Matthew</t>
  </si>
  <si>
    <t>Valentine</t>
  </si>
  <si>
    <t>Id1150</t>
  </si>
  <si>
    <t>Guinn, Ms.  Julee</t>
  </si>
  <si>
    <t xml:space="preserve">  Toshiyuki</t>
  </si>
  <si>
    <t>Mohara</t>
  </si>
  <si>
    <t>Id1151</t>
  </si>
  <si>
    <t>Rogers, Mr.  Christopher M.</t>
  </si>
  <si>
    <t xml:space="preserve">  Tom L</t>
  </si>
  <si>
    <t>Fairbrother</t>
  </si>
  <si>
    <t>Id1152</t>
  </si>
  <si>
    <t>Diviney, Mr.  Ciaran</t>
  </si>
  <si>
    <t>Fagan</t>
  </si>
  <si>
    <t>Id1153</t>
  </si>
  <si>
    <t>Marlatt, Ms.  Kara</t>
  </si>
  <si>
    <t>Toth</t>
  </si>
  <si>
    <t>Id1154</t>
  </si>
  <si>
    <t>Ohler, Ms.  Makie</t>
  </si>
  <si>
    <t xml:space="preserve">  Julee</t>
  </si>
  <si>
    <t>Guinn</t>
  </si>
  <si>
    <t>Id1155</t>
  </si>
  <si>
    <t>Mossler, Ms.  Emily E</t>
  </si>
  <si>
    <t xml:space="preserve">  Christopher M</t>
  </si>
  <si>
    <t>Id1156</t>
  </si>
  <si>
    <t>Segall, Mr.  Cary</t>
  </si>
  <si>
    <t xml:space="preserve">  Ciaran</t>
  </si>
  <si>
    <t>Diviney</t>
  </si>
  <si>
    <t>Id1157</t>
  </si>
  <si>
    <t>Sprieser, Mr.  Steven</t>
  </si>
  <si>
    <t>Marlatt</t>
  </si>
  <si>
    <t>Id1158</t>
  </si>
  <si>
    <t>Blanco, Mr.  Jose Antonio Sr.</t>
  </si>
  <si>
    <t xml:space="preserve">  Makie</t>
  </si>
  <si>
    <t>Ohler</t>
  </si>
  <si>
    <t>Id1159</t>
  </si>
  <si>
    <t>Sheptock, Ms.  Tatiana</t>
  </si>
  <si>
    <t xml:space="preserve">  Emily E</t>
  </si>
  <si>
    <t>Mossler</t>
  </si>
  <si>
    <t>Id1160</t>
  </si>
  <si>
    <t>Chruniak, Mr.  Dan T.</t>
  </si>
  <si>
    <t xml:space="preserve">  Cary</t>
  </si>
  <si>
    <t>Segall</t>
  </si>
  <si>
    <t>Id1161</t>
  </si>
  <si>
    <t>Miller, Ms.  Liisa A.</t>
  </si>
  <si>
    <t xml:space="preserve">  Steven</t>
  </si>
  <si>
    <t>Sprieser</t>
  </si>
  <si>
    <t>Id1162</t>
  </si>
  <si>
    <t>Theis, Ms.  Kathryn E.</t>
  </si>
  <si>
    <t xml:space="preserve">  Jose Antonio Sr</t>
  </si>
  <si>
    <t>Blanco</t>
  </si>
  <si>
    <t>Id1163</t>
  </si>
  <si>
    <t>Sadler, Mr.  Maxwell</t>
  </si>
  <si>
    <t xml:space="preserve">  Tatiana</t>
  </si>
  <si>
    <t>Sheptock</t>
  </si>
  <si>
    <t>Id1164</t>
  </si>
  <si>
    <t>Auger, Ms.  Pascale</t>
  </si>
  <si>
    <t xml:space="preserve">  Dan T</t>
  </si>
  <si>
    <t>Chruniak</t>
  </si>
  <si>
    <t>Id1165</t>
  </si>
  <si>
    <t>Steadman, Ms.  Becca</t>
  </si>
  <si>
    <t xml:space="preserve">  Liisa A</t>
  </si>
  <si>
    <t>Miller</t>
  </si>
  <si>
    <t>Id1166</t>
  </si>
  <si>
    <t>McCarron, Ms.  Grace</t>
  </si>
  <si>
    <t>Theis</t>
  </si>
  <si>
    <t>Id1167</t>
  </si>
  <si>
    <t>Roecker, Ms.  Samantha</t>
  </si>
  <si>
    <t xml:space="preserve">  Maxwell</t>
  </si>
  <si>
    <t>Sadler</t>
  </si>
  <si>
    <t>Id1168</t>
  </si>
  <si>
    <t>Giumarra, Mrs.  Nicole R.</t>
  </si>
  <si>
    <t xml:space="preserve">  Pascale</t>
  </si>
  <si>
    <t>Auger</t>
  </si>
  <si>
    <t>Id1169</t>
  </si>
  <si>
    <t>Peters, Mr.  David W</t>
  </si>
  <si>
    <t xml:space="preserve">  Becca</t>
  </si>
  <si>
    <t>Steadman</t>
  </si>
  <si>
    <t>Id1170</t>
  </si>
  <si>
    <t>Bower, Mr.  Grant</t>
  </si>
  <si>
    <t>McCarron</t>
  </si>
  <si>
    <t>Id1171</t>
  </si>
  <si>
    <t>Chen, Mrs.  Sophia</t>
  </si>
  <si>
    <t>Roecker</t>
  </si>
  <si>
    <t>Id1172</t>
  </si>
  <si>
    <t>Capriccioso, Ms.  Christina</t>
  </si>
  <si>
    <t xml:space="preserve">  Nicole R</t>
  </si>
  <si>
    <t>Giumarra</t>
  </si>
  <si>
    <t>Id1173</t>
  </si>
  <si>
    <t>Starbuck, Mr.  Sam L.</t>
  </si>
  <si>
    <t xml:space="preserve">  David W</t>
  </si>
  <si>
    <t>Id1174</t>
  </si>
  <si>
    <t>McMahon, Mrs.  Haley R.</t>
  </si>
  <si>
    <t xml:space="preserve">  Grant</t>
  </si>
  <si>
    <t>Bower</t>
  </si>
  <si>
    <t>Id1175</t>
  </si>
  <si>
    <t>Rissell, Mr.  Ethan</t>
  </si>
  <si>
    <t xml:space="preserve">  Sophia</t>
  </si>
  <si>
    <t>Id1176</t>
  </si>
  <si>
    <t>Kromroy, Mr.  Andrew W</t>
  </si>
  <si>
    <t xml:space="preserve">  Christina</t>
  </si>
  <si>
    <t>Capriccioso</t>
  </si>
  <si>
    <t>Id1177</t>
  </si>
  <si>
    <t>Manfredi, Mr.  Mark G</t>
  </si>
  <si>
    <t xml:space="preserve">  Sam L</t>
  </si>
  <si>
    <t>Starbuck</t>
  </si>
  <si>
    <t>Id1178</t>
  </si>
  <si>
    <t>Manwaring, Ms.  Kasey E.</t>
  </si>
  <si>
    <t xml:space="preserve">  Haley R</t>
  </si>
  <si>
    <t>McMahon</t>
  </si>
  <si>
    <t>Id1179</t>
  </si>
  <si>
    <t>Tomaszewski, Mr.  Jeff</t>
  </si>
  <si>
    <t xml:space="preserve">  Ethan</t>
  </si>
  <si>
    <t>Rissell</t>
  </si>
  <si>
    <t>Id1180</t>
  </si>
  <si>
    <t>Gannon, Ms.  Amy</t>
  </si>
  <si>
    <t xml:space="preserve">  Andrew W</t>
  </si>
  <si>
    <t>Kromroy</t>
  </si>
  <si>
    <t>Id1181</t>
  </si>
  <si>
    <t>Frye, Mr.  Adam</t>
  </si>
  <si>
    <t xml:space="preserve">  Mark G</t>
  </si>
  <si>
    <t>Manfredi</t>
  </si>
  <si>
    <t>Id1182</t>
  </si>
  <si>
    <t>Jenkins, Ms.  Kristin M</t>
  </si>
  <si>
    <t xml:space="preserve">  Kasey E</t>
  </si>
  <si>
    <t>Manwaring</t>
  </si>
  <si>
    <t>Id1183</t>
  </si>
  <si>
    <t>Currier, Ms.  Mary-Lynn B.</t>
  </si>
  <si>
    <t>Tomaszewski</t>
  </si>
  <si>
    <t>Id1184</t>
  </si>
  <si>
    <t>Whittendale, Mrs.  Jamie A</t>
  </si>
  <si>
    <t>Gannon</t>
  </si>
  <si>
    <t>Id1185</t>
  </si>
  <si>
    <t>Rixe, Mr.  Jeffrey A.</t>
  </si>
  <si>
    <t>Frye</t>
  </si>
  <si>
    <t>Id1186</t>
  </si>
  <si>
    <t>Ballon-Landa, Ms.  Nicole</t>
  </si>
  <si>
    <t xml:space="preserve">  Kristin M</t>
  </si>
  <si>
    <t>Id1187</t>
  </si>
  <si>
    <t>Zaferos, Ms.  Audrey</t>
  </si>
  <si>
    <t xml:space="preserve">  Mary-Lynn B</t>
  </si>
  <si>
    <t>Currier</t>
  </si>
  <si>
    <t>Id1188</t>
  </si>
  <si>
    <t>Jackson, Mr.  Jacob</t>
  </si>
  <si>
    <t xml:space="preserve">  Jamie A</t>
  </si>
  <si>
    <t>Whittendale</t>
  </si>
  <si>
    <t>Id1189</t>
  </si>
  <si>
    <t>Evans Marke, Mr.  Daniel S</t>
  </si>
  <si>
    <t xml:space="preserve">  Jeffrey A</t>
  </si>
  <si>
    <t>Rixe</t>
  </si>
  <si>
    <t>Id1190</t>
  </si>
  <si>
    <t>Samland, Mr.  Marc C.</t>
  </si>
  <si>
    <t>Ballon-Landa</t>
  </si>
  <si>
    <t>Id1191</t>
  </si>
  <si>
    <t>Shapiro, Mr.  Mark S</t>
  </si>
  <si>
    <t xml:space="preserve">  Audrey</t>
  </si>
  <si>
    <t>Zaferos</t>
  </si>
  <si>
    <t>Id1192</t>
  </si>
  <si>
    <t>Snitzer, Mr.  Dan</t>
  </si>
  <si>
    <t xml:space="preserve">  Jacob</t>
  </si>
  <si>
    <t>Id1193</t>
  </si>
  <si>
    <t>Herra Arroyo, Ms.  Gabriela</t>
  </si>
  <si>
    <t xml:space="preserve">  Daniel S</t>
  </si>
  <si>
    <t>Evans Marke</t>
  </si>
  <si>
    <t>Id1194</t>
  </si>
  <si>
    <t>Watters, Ms.  Amanda</t>
  </si>
  <si>
    <t xml:space="preserve">  Marc C</t>
  </si>
  <si>
    <t>Samland</t>
  </si>
  <si>
    <t>Id1195</t>
  </si>
  <si>
    <t>Steele-Belkin, Ms.  Dara</t>
  </si>
  <si>
    <t xml:space="preserve">  Mark S</t>
  </si>
  <si>
    <t>Shapiro</t>
  </si>
  <si>
    <t>Id1196</t>
  </si>
  <si>
    <t>Christensen, Ms.  Rachelle R</t>
  </si>
  <si>
    <t>Snitzer</t>
  </si>
  <si>
    <t>Id1197</t>
  </si>
  <si>
    <t>Hodge, Ms.  Brenda J</t>
  </si>
  <si>
    <t>Herra Arroyo</t>
  </si>
  <si>
    <t>Id1198</t>
  </si>
  <si>
    <t>Rusterholz, Mr.  Tim</t>
  </si>
  <si>
    <t>Watters</t>
  </si>
  <si>
    <t>Id1199</t>
  </si>
  <si>
    <t>Lafrance, Mr.  Sylvain</t>
  </si>
  <si>
    <t xml:space="preserve">  Dara</t>
  </si>
  <si>
    <t>Steele-Belkin</t>
  </si>
  <si>
    <t>Id1200</t>
  </si>
  <si>
    <t>Hallis, Mrs.  Lisa M</t>
  </si>
  <si>
    <t xml:space="preserve">  Rachelle R</t>
  </si>
  <si>
    <t>Christensen</t>
  </si>
  <si>
    <t>Id1201</t>
  </si>
  <si>
    <t>Marshall, Mr.  Ryan</t>
  </si>
  <si>
    <t xml:space="preserve">  Brenda J</t>
  </si>
  <si>
    <t>Hodge</t>
  </si>
  <si>
    <t>Id1202</t>
  </si>
  <si>
    <t>Salowitz, Mrs.  Kaitlin M</t>
  </si>
  <si>
    <t>Rusterholz</t>
  </si>
  <si>
    <t>Id1203</t>
  </si>
  <si>
    <t>Blake, Mr.  William R.</t>
  </si>
  <si>
    <t xml:space="preserve">  Sylvain</t>
  </si>
  <si>
    <t>Lafrance</t>
  </si>
  <si>
    <t>Id1204</t>
  </si>
  <si>
    <t>Langerak, Mr.  Bruce</t>
  </si>
  <si>
    <t>Hallis</t>
  </si>
  <si>
    <t>Id1205</t>
  </si>
  <si>
    <t>Bonilla, Mrs.  Veronica</t>
  </si>
  <si>
    <t>Id1206</t>
  </si>
  <si>
    <t>Ciabattoni, Mr.  Warren</t>
  </si>
  <si>
    <t xml:space="preserve">  Kaitlin M</t>
  </si>
  <si>
    <t>Salowitz</t>
  </si>
  <si>
    <t>Id1207</t>
  </si>
  <si>
    <t>Escanero Palmer, Mrs.  Daniela</t>
  </si>
  <si>
    <t xml:space="preserve">  William R</t>
  </si>
  <si>
    <t>Blake</t>
  </si>
  <si>
    <t>Id1208</t>
  </si>
  <si>
    <t>Lowe, Ms.  Deirdre A</t>
  </si>
  <si>
    <t>Langerak</t>
  </si>
  <si>
    <t>Id1209</t>
  </si>
  <si>
    <t>Osmark, Mr.  Mathias</t>
  </si>
  <si>
    <t xml:space="preserve">  Veronica</t>
  </si>
  <si>
    <t>Bonilla</t>
  </si>
  <si>
    <t>Id1210</t>
  </si>
  <si>
    <t>Lawson, Mr.  Matthew</t>
  </si>
  <si>
    <t xml:space="preserve">  Warren</t>
  </si>
  <si>
    <t>Ciabattoni</t>
  </si>
  <si>
    <t>Id1211</t>
  </si>
  <si>
    <t>Warwick, Mr.  Kurt</t>
  </si>
  <si>
    <t xml:space="preserve">  Daniela</t>
  </si>
  <si>
    <t>Escanero Palmer</t>
  </si>
  <si>
    <t>Id1212</t>
  </si>
  <si>
    <t>Magnuson, Mr.  Samuel</t>
  </si>
  <si>
    <t xml:space="preserve">  Deirdre A</t>
  </si>
  <si>
    <t>Id1213</t>
  </si>
  <si>
    <t>Marsh, Mrs.  Emily</t>
  </si>
  <si>
    <t xml:space="preserve">  Mathias</t>
  </si>
  <si>
    <t>Osmark</t>
  </si>
  <si>
    <t>Id1214</t>
  </si>
  <si>
    <t>Kari, Ms.  Tiffany</t>
  </si>
  <si>
    <t>Id1215</t>
  </si>
  <si>
    <t>Standiford, Mr.  Alex F</t>
  </si>
  <si>
    <t xml:space="preserve">  Kurt</t>
  </si>
  <si>
    <t>Warwick</t>
  </si>
  <si>
    <t>Id1216</t>
  </si>
  <si>
    <t>Sherwin, Ms.  Alice</t>
  </si>
  <si>
    <t>Magnuson</t>
  </si>
  <si>
    <t>Id1217</t>
  </si>
  <si>
    <t>Parker, Ms.  Allison M.</t>
  </si>
  <si>
    <t>Marsh</t>
  </si>
  <si>
    <t>Id1218</t>
  </si>
  <si>
    <t>Blekeli, Mr.  Johannes Fiskerstand</t>
  </si>
  <si>
    <t>Kari</t>
  </si>
  <si>
    <t>Id1219</t>
  </si>
  <si>
    <t>Vangampleare, Mr.  Stephen</t>
  </si>
  <si>
    <t xml:space="preserve">  Alex F</t>
  </si>
  <si>
    <t>Standiford</t>
  </si>
  <si>
    <t>Id1220</t>
  </si>
  <si>
    <t>Hiatt, Mr.  Jon M</t>
  </si>
  <si>
    <t xml:space="preserve">  Alice</t>
  </si>
  <si>
    <t>Sherwin</t>
  </si>
  <si>
    <t>Id1221</t>
  </si>
  <si>
    <t>Tadesse, Mr.  Fasil</t>
  </si>
  <si>
    <t>Id1222</t>
  </si>
  <si>
    <t>Jaswell, Ms.  Megan C.</t>
  </si>
  <si>
    <t xml:space="preserve">  Johannes Fiskerstand</t>
  </si>
  <si>
    <t>Blekeli</t>
  </si>
  <si>
    <t>Id1223</t>
  </si>
  <si>
    <t>Phillips-Cook, Ms.  Lisa J.</t>
  </si>
  <si>
    <t>Vangampleare</t>
  </si>
  <si>
    <t>Id1224</t>
  </si>
  <si>
    <t>Clark, Mr.  Doron P</t>
  </si>
  <si>
    <t xml:space="preserve">  Jon M</t>
  </si>
  <si>
    <t>Hiatt</t>
  </si>
  <si>
    <t>Id1225</t>
  </si>
  <si>
    <t>Wang, Ms.  Katharina</t>
  </si>
  <si>
    <t xml:space="preserve">  Fasil</t>
  </si>
  <si>
    <t>Tadesse</t>
  </si>
  <si>
    <t>Id1226</t>
  </si>
  <si>
    <t>Desruisseaux, Mr.  Carl</t>
  </si>
  <si>
    <t>Jaswell</t>
  </si>
  <si>
    <t>Id1227</t>
  </si>
  <si>
    <t>Ripp, Ms.  Kelsey J.</t>
  </si>
  <si>
    <t xml:space="preserve">  Lisa J</t>
  </si>
  <si>
    <t>Phillips-Cook</t>
  </si>
  <si>
    <t>Id1228</t>
  </si>
  <si>
    <t>Harris, Mr.  Stephen A.</t>
  </si>
  <si>
    <t xml:space="preserve">  Doron P</t>
  </si>
  <si>
    <t>Id1229</t>
  </si>
  <si>
    <t>Shafer, Mr.  Dan</t>
  </si>
  <si>
    <t xml:space="preserve">  Katharina</t>
  </si>
  <si>
    <t>Id1230</t>
  </si>
  <si>
    <t>Hemesath, Ms.  Katie C</t>
  </si>
  <si>
    <t xml:space="preserve">  Carl</t>
  </si>
  <si>
    <t>Desruisseaux</t>
  </si>
  <si>
    <t>Id1231</t>
  </si>
  <si>
    <t>Vinci, Ms.  Melissa K</t>
  </si>
  <si>
    <t xml:space="preserve">  Kelsey J</t>
  </si>
  <si>
    <t>Ripp</t>
  </si>
  <si>
    <t>Id1232</t>
  </si>
  <si>
    <t>Diamond-Husmann, Ms.  Kara H</t>
  </si>
  <si>
    <t xml:space="preserve">  Stephen A</t>
  </si>
  <si>
    <t>Harris</t>
  </si>
  <si>
    <t>Id1233</t>
  </si>
  <si>
    <t>Soto, Mr.  Juan Carlos</t>
  </si>
  <si>
    <t>Shafer</t>
  </si>
  <si>
    <t>Id1234</t>
  </si>
  <si>
    <t>Howard, Mr.  John III</t>
  </si>
  <si>
    <t xml:space="preserve">  Katie C</t>
  </si>
  <si>
    <t>Hemesath</t>
  </si>
  <si>
    <t>Id1235</t>
  </si>
  <si>
    <t>Patrick, Mrs.  Sarah M</t>
  </si>
  <si>
    <t xml:space="preserve">  Melissa K</t>
  </si>
  <si>
    <t>Vinci</t>
  </si>
  <si>
    <t>Id1236</t>
  </si>
  <si>
    <t>Dacko, Mrs.  Kristin C</t>
  </si>
  <si>
    <t xml:space="preserve">  Kara H</t>
  </si>
  <si>
    <t>Diamond-Husmann</t>
  </si>
  <si>
    <t>Id1237</t>
  </si>
  <si>
    <t>Glassey, Ms.  Casey M.</t>
  </si>
  <si>
    <t xml:space="preserve">  Juan Carlos</t>
  </si>
  <si>
    <t>Soto</t>
  </si>
  <si>
    <t>Id1238</t>
  </si>
  <si>
    <t>Frechette, Mr.  Samuel</t>
  </si>
  <si>
    <t xml:space="preserve">  John III</t>
  </si>
  <si>
    <t>Id1239</t>
  </si>
  <si>
    <t>Benitez, Mr.  Braulio</t>
  </si>
  <si>
    <t>Patrick</t>
  </si>
  <si>
    <t>Id1240</t>
  </si>
  <si>
    <t>Gauthier, Ms.  Anne-Marie</t>
  </si>
  <si>
    <t xml:space="preserve">  Kristin C</t>
  </si>
  <si>
    <t>Dacko</t>
  </si>
  <si>
    <t>Id1241</t>
  </si>
  <si>
    <t>Fazioli, Mr.  Samuel K.</t>
  </si>
  <si>
    <t xml:space="preserve">  Casey M</t>
  </si>
  <si>
    <t>Glassey</t>
  </si>
  <si>
    <t>Id1242</t>
  </si>
  <si>
    <t>Chorney, Mrs.  Yuki</t>
  </si>
  <si>
    <t>Frechette</t>
  </si>
  <si>
    <t>Id1243</t>
  </si>
  <si>
    <t>Dannenhauer, Mr.  Rafer</t>
  </si>
  <si>
    <t xml:space="preserve">  Braulio</t>
  </si>
  <si>
    <t>Benitez</t>
  </si>
  <si>
    <t>Id1244</t>
  </si>
  <si>
    <t>McComb, Ms.  Claire</t>
  </si>
  <si>
    <t xml:space="preserve">  Anne-Marie</t>
  </si>
  <si>
    <t>Gauthier</t>
  </si>
  <si>
    <t>Id1245</t>
  </si>
  <si>
    <t>Blake, Ms.  Erynn J.</t>
  </si>
  <si>
    <t xml:space="preserve">  Samuel K</t>
  </si>
  <si>
    <t>Fazioli</t>
  </si>
  <si>
    <t>Id1246</t>
  </si>
  <si>
    <t>Sambasivam, Mr.  Mahesh</t>
  </si>
  <si>
    <t xml:space="preserve">  Yuki</t>
  </si>
  <si>
    <t>Id1247</t>
  </si>
  <si>
    <t>Maina, Mr.  Stanley</t>
  </si>
  <si>
    <t xml:space="preserve">  Rafer</t>
  </si>
  <si>
    <t>Dannenhauer</t>
  </si>
  <si>
    <t>Id1248</t>
  </si>
  <si>
    <t>Keshian, Mr.  Gregory</t>
  </si>
  <si>
    <t>McComb</t>
  </si>
  <si>
    <t>Id1249</t>
  </si>
  <si>
    <t>Maas, Mr.  Eric</t>
  </si>
  <si>
    <t xml:space="preserve">  Erynn J</t>
  </si>
  <si>
    <t>Id1250</t>
  </si>
  <si>
    <t>Sinasac, Ms.  Rachel M</t>
  </si>
  <si>
    <t xml:space="preserve">  Mahesh</t>
  </si>
  <si>
    <t>Sambasivam</t>
  </si>
  <si>
    <t>Id1251</t>
  </si>
  <si>
    <t>Van De Kamp, Mr.  Fritz</t>
  </si>
  <si>
    <t xml:space="preserve">  Stanley</t>
  </si>
  <si>
    <t>Maina</t>
  </si>
  <si>
    <t>Id1252</t>
  </si>
  <si>
    <t>Ruffo, Mr.  Brad</t>
  </si>
  <si>
    <t>Keshian</t>
  </si>
  <si>
    <t>Id1253</t>
  </si>
  <si>
    <t>Long, Ms.  Claire M</t>
  </si>
  <si>
    <t>Maas</t>
  </si>
  <si>
    <t>Id1254</t>
  </si>
  <si>
    <t>Rohde, Mrs.  Jennifer</t>
  </si>
  <si>
    <t xml:space="preserve">  Rachel M</t>
  </si>
  <si>
    <t>Sinasac</t>
  </si>
  <si>
    <t>Id1255</t>
  </si>
  <si>
    <t>Bonzi, Ms.  Maria S.</t>
  </si>
  <si>
    <t xml:space="preserve">  Fritz</t>
  </si>
  <si>
    <t>Van De Kamp</t>
  </si>
  <si>
    <t>Id1256</t>
  </si>
  <si>
    <t>Moore, Ms.  Katherine E</t>
  </si>
  <si>
    <t>Ruffo</t>
  </si>
  <si>
    <t>Id1257</t>
  </si>
  <si>
    <t>McGrane, Mr.  Michael</t>
  </si>
  <si>
    <t xml:space="preserve">  Claire M</t>
  </si>
  <si>
    <t>Long</t>
  </si>
  <si>
    <t>Id1258</t>
  </si>
  <si>
    <t>Stepnowski, Ms.  Roxanne</t>
  </si>
  <si>
    <t>Rohde</t>
  </si>
  <si>
    <t>Id1259</t>
  </si>
  <si>
    <t>Merkle, Mr.  Israel</t>
  </si>
  <si>
    <t xml:space="preserve">  Maria S</t>
  </si>
  <si>
    <t>Bonzi</t>
  </si>
  <si>
    <t>Id1260</t>
  </si>
  <si>
    <t>Schaefer, Mr.  Samalya</t>
  </si>
  <si>
    <t xml:space="preserve">  Katherine E</t>
  </si>
  <si>
    <t>Moore</t>
  </si>
  <si>
    <t>Id1261</t>
  </si>
  <si>
    <t>Vigneron, Mr.  Peter</t>
  </si>
  <si>
    <t>McGrane</t>
  </si>
  <si>
    <t>Id1262</t>
  </si>
  <si>
    <t>Mucci, Ms.  Alicia</t>
  </si>
  <si>
    <t xml:space="preserve">  Roxanne</t>
  </si>
  <si>
    <t>Stepnowski</t>
  </si>
  <si>
    <t>Id1263</t>
  </si>
  <si>
    <t>MacDonald, Ms.  Sarah K.</t>
  </si>
  <si>
    <t xml:space="preserve">  Israel</t>
  </si>
  <si>
    <t>Merkle</t>
  </si>
  <si>
    <t>Id1264</t>
  </si>
  <si>
    <t>Deng, Mr.  Guomin</t>
  </si>
  <si>
    <t xml:space="preserve">  Samalya</t>
  </si>
  <si>
    <t>Id1265</t>
  </si>
  <si>
    <t>De Mata, Mr.  Javier</t>
  </si>
  <si>
    <t>Vigneron</t>
  </si>
  <si>
    <t>Id1266</t>
  </si>
  <si>
    <t>Strickland, Mr.  Matt</t>
  </si>
  <si>
    <t xml:space="preserve">  Alicia</t>
  </si>
  <si>
    <t>Mucci</t>
  </si>
  <si>
    <t>Id1267</t>
  </si>
  <si>
    <t>Cheney, Mr.  Thomas S</t>
  </si>
  <si>
    <t xml:space="preserve">  Sarah K</t>
  </si>
  <si>
    <t>MacDonald</t>
  </si>
  <si>
    <t>Id1268</t>
  </si>
  <si>
    <t>Godoy, Ms.  Martha Patricia</t>
  </si>
  <si>
    <t xml:space="preserve">  Guomin</t>
  </si>
  <si>
    <t>Deng</t>
  </si>
  <si>
    <t>Id1269</t>
  </si>
  <si>
    <t>Rider, Ms.  Alicia</t>
  </si>
  <si>
    <t xml:space="preserve">  Javier</t>
  </si>
  <si>
    <t>De Mata</t>
  </si>
  <si>
    <t>Id1270</t>
  </si>
  <si>
    <t>Evans, Ms.  Jennifer V.</t>
  </si>
  <si>
    <t>Strickland</t>
  </si>
  <si>
    <t>Id1271</t>
  </si>
  <si>
    <t>Anderson, Mr.  Michael W.</t>
  </si>
  <si>
    <t xml:space="preserve">  Thomas S</t>
  </si>
  <si>
    <t>Cheney</t>
  </si>
  <si>
    <t>Id1272</t>
  </si>
  <si>
    <t>Walters, Mr.  Eddie C</t>
  </si>
  <si>
    <t xml:space="preserve">  Martha Patricia</t>
  </si>
  <si>
    <t>Godoy</t>
  </si>
  <si>
    <t>Id1273</t>
  </si>
  <si>
    <t>Leboeuf, Mr.  Maxime M</t>
  </si>
  <si>
    <t>Rider</t>
  </si>
  <si>
    <t>Id1274</t>
  </si>
  <si>
    <t>Scheibel, Mr.  Mark D</t>
  </si>
  <si>
    <t xml:space="preserve">  Jennifer V</t>
  </si>
  <si>
    <t>Id1275</t>
  </si>
  <si>
    <t>Ritter, Mr.  Adam</t>
  </si>
  <si>
    <t xml:space="preserve">  Michael W</t>
  </si>
  <si>
    <t>Id1276</t>
  </si>
  <si>
    <t>Deeg, Mr.  Justin M</t>
  </si>
  <si>
    <t xml:space="preserve">  Eddie C</t>
  </si>
  <si>
    <t>Walters</t>
  </si>
  <si>
    <t>Id1277</t>
  </si>
  <si>
    <t>Pretot, Ms.  Svetlana V.</t>
  </si>
  <si>
    <t xml:space="preserve">  Maxime M</t>
  </si>
  <si>
    <t>Leboeuf</t>
  </si>
  <si>
    <t>Id1278</t>
  </si>
  <si>
    <t>Willsey, Ms.  Jana L</t>
  </si>
  <si>
    <t>Scheibel</t>
  </si>
  <si>
    <t>Id1279</t>
  </si>
  <si>
    <t>Roach, Ms.  Laura</t>
  </si>
  <si>
    <t>Ritter</t>
  </si>
  <si>
    <t>Id1280</t>
  </si>
  <si>
    <t>Jacobsen, Mr.  Torrey C III</t>
  </si>
  <si>
    <t xml:space="preserve">  Justin M</t>
  </si>
  <si>
    <t>Id1281</t>
  </si>
  <si>
    <t>O'Hora, Mr.  Paul</t>
  </si>
  <si>
    <t xml:space="preserve">  Svetlana V</t>
  </si>
  <si>
    <t>Pretot</t>
  </si>
  <si>
    <t>Id1282</t>
  </si>
  <si>
    <t>Amato, Ms.  Jennifer D.</t>
  </si>
  <si>
    <t xml:space="preserve">  Jana L</t>
  </si>
  <si>
    <t>Willsey</t>
  </si>
  <si>
    <t>Id1283</t>
  </si>
  <si>
    <t>Reed, Mr.  Erik</t>
  </si>
  <si>
    <t>Roach</t>
  </si>
  <si>
    <t>Id1284</t>
  </si>
  <si>
    <t>Wegner, Ms.  Lana J</t>
  </si>
  <si>
    <t xml:space="preserve">  Torrey C III</t>
  </si>
  <si>
    <t>Jacobsen</t>
  </si>
  <si>
    <t>Id1285</t>
  </si>
  <si>
    <t>Bokun, Ms.  Rebecca E</t>
  </si>
  <si>
    <t>O'Hora</t>
  </si>
  <si>
    <t>Id1286</t>
  </si>
  <si>
    <t>Ainsley, Ms.  Katie M.</t>
  </si>
  <si>
    <t>Amato</t>
  </si>
  <si>
    <t>Id1287</t>
  </si>
  <si>
    <t>Foster, Ms.  Elizabeth A.</t>
  </si>
  <si>
    <t>Id1288</t>
  </si>
  <si>
    <t>Overpeck, Ms.  Sarah</t>
  </si>
  <si>
    <t xml:space="preserve">  Lana J</t>
  </si>
  <si>
    <t>Wegner</t>
  </si>
  <si>
    <t>Id1289</t>
  </si>
  <si>
    <t>Levine, Ms.  Annie J.</t>
  </si>
  <si>
    <t xml:space="preserve">  Rebecca E</t>
  </si>
  <si>
    <t>Bokun</t>
  </si>
  <si>
    <t>Id1290</t>
  </si>
  <si>
    <t>Jean, Ms.  Annie</t>
  </si>
  <si>
    <t xml:space="preserve">  Katie M</t>
  </si>
  <si>
    <t>Ainsley</t>
  </si>
  <si>
    <t>Id1291</t>
  </si>
  <si>
    <t>Wild, Ms.  Lindsey</t>
  </si>
  <si>
    <t xml:space="preserve">  Elizabeth A</t>
  </si>
  <si>
    <t>Id1292</t>
  </si>
  <si>
    <t>Tabor, Ms.  Laura</t>
  </si>
  <si>
    <t>Overpeck</t>
  </si>
  <si>
    <t>Id1293</t>
  </si>
  <si>
    <t>Steffen, Ms.  Amy T</t>
  </si>
  <si>
    <t xml:space="preserve">  Annie J</t>
  </si>
  <si>
    <t>Levine</t>
  </si>
  <si>
    <t>Id1294</t>
  </si>
  <si>
    <t>Tadich, Ms.  Katarina D</t>
  </si>
  <si>
    <t xml:space="preserve">  Annie</t>
  </si>
  <si>
    <t>Jean</t>
  </si>
  <si>
    <t>Id1295</t>
  </si>
  <si>
    <t>Christenson, Mr.  B.j.</t>
  </si>
  <si>
    <t>Wild</t>
  </si>
  <si>
    <t>Id1296</t>
  </si>
  <si>
    <t>Shell, Ms.  Alison</t>
  </si>
  <si>
    <t>Tabor</t>
  </si>
  <si>
    <t>Id1297</t>
  </si>
  <si>
    <t>Rao, Mr.  Neil K.</t>
  </si>
  <si>
    <t xml:space="preserve">  Amy T</t>
  </si>
  <si>
    <t>Steffen</t>
  </si>
  <si>
    <t>Id1298</t>
  </si>
  <si>
    <t>Myers, Mrs.  Anne Hunter</t>
  </si>
  <si>
    <t xml:space="preserve">  Katarina D</t>
  </si>
  <si>
    <t>Tadich</t>
  </si>
  <si>
    <t>Id1299</t>
  </si>
  <si>
    <t>McLean, Ms.  Sandra</t>
  </si>
  <si>
    <t xml:space="preserve">  B</t>
  </si>
  <si>
    <t>Christenson</t>
  </si>
  <si>
    <t>Id1300</t>
  </si>
  <si>
    <t>Gomez, Mr.  Robert</t>
  </si>
  <si>
    <t xml:space="preserve">  Alison</t>
  </si>
  <si>
    <t>Shell</t>
  </si>
  <si>
    <t>Id1301</t>
  </si>
  <si>
    <t>Hemingway, Mr.  Rodney</t>
  </si>
  <si>
    <t xml:space="preserve">  Neil K</t>
  </si>
  <si>
    <t>Rao</t>
  </si>
  <si>
    <t>Id1302</t>
  </si>
  <si>
    <t>Pett, Mr.  Carl R</t>
  </si>
  <si>
    <t xml:space="preserve">  Anne Hunter</t>
  </si>
  <si>
    <t>Id1303</t>
  </si>
  <si>
    <t>Meingast, Mr.  Maximilian</t>
  </si>
  <si>
    <t xml:space="preserve">  Sandra</t>
  </si>
  <si>
    <t>Id1304</t>
  </si>
  <si>
    <t>McCarthy, Mr.  Erik</t>
  </si>
  <si>
    <t>Gomez</t>
  </si>
  <si>
    <t>Id1305</t>
  </si>
  <si>
    <t>Boyle, Mr.  Christopher</t>
  </si>
  <si>
    <t xml:space="preserve">  Rodney</t>
  </si>
  <si>
    <t>Hemingway</t>
  </si>
  <si>
    <t>Id1306</t>
  </si>
  <si>
    <t>Gundersen, Mr.  Eirik</t>
  </si>
  <si>
    <t xml:space="preserve">  Carl R</t>
  </si>
  <si>
    <t>Pett</t>
  </si>
  <si>
    <t>Id1307</t>
  </si>
  <si>
    <t>Wolswinkel, Mr.  Rik</t>
  </si>
  <si>
    <t xml:space="preserve">  Maximilian</t>
  </si>
  <si>
    <t>Meingast</t>
  </si>
  <si>
    <t>Id1308</t>
  </si>
  <si>
    <t>Bomberger, Mr.  Matthew R</t>
  </si>
  <si>
    <t>McCarthy</t>
  </si>
  <si>
    <t>Id1309</t>
  </si>
  <si>
    <t>Roy, Mr.  Daniel G</t>
  </si>
  <si>
    <t>Boyle</t>
  </si>
  <si>
    <t>Id1310</t>
  </si>
  <si>
    <t>Lapierre, Mr.  Yannick</t>
  </si>
  <si>
    <t xml:space="preserve">  Eirik</t>
  </si>
  <si>
    <t>Gundersen</t>
  </si>
  <si>
    <t>Id1311</t>
  </si>
  <si>
    <t>Beaty, Mr.  Sean R</t>
  </si>
  <si>
    <t xml:space="preserve">  Rik</t>
  </si>
  <si>
    <t>Wolswinkel</t>
  </si>
  <si>
    <t>Id1312</t>
  </si>
  <si>
    <t>Hammer, Mr.  Peter</t>
  </si>
  <si>
    <t>Bomberger</t>
  </si>
  <si>
    <t>Id1313</t>
  </si>
  <si>
    <t>Randolph, Ms.  Sara A.</t>
  </si>
  <si>
    <t>Id1314</t>
  </si>
  <si>
    <t>Masterson, Ms.  Erin C.</t>
  </si>
  <si>
    <t xml:space="preserve">  Yannick</t>
  </si>
  <si>
    <t>Lapierre</t>
  </si>
  <si>
    <t>Id1315</t>
  </si>
  <si>
    <t>Friess, Mr.  Thibaud</t>
  </si>
  <si>
    <t xml:space="preserve">  Sean R</t>
  </si>
  <si>
    <t>Beaty</t>
  </si>
  <si>
    <t>Id1316</t>
  </si>
  <si>
    <t>Mantoni, Ms.  Lisa</t>
  </si>
  <si>
    <t>Hammer</t>
  </si>
  <si>
    <t>Id1317</t>
  </si>
  <si>
    <t>Bodeen, Ms.  Gretchen K.</t>
  </si>
  <si>
    <t xml:space="preserve">  Sara A</t>
  </si>
  <si>
    <t>Randolph</t>
  </si>
  <si>
    <t>Id1318</t>
  </si>
  <si>
    <t>McPherson, Ms.  Martina</t>
  </si>
  <si>
    <t>Masterson</t>
  </si>
  <si>
    <t>Id1319</t>
  </si>
  <si>
    <t>Palko, Mr.  Dustin J</t>
  </si>
  <si>
    <t xml:space="preserve">  Thibaud</t>
  </si>
  <si>
    <t>Friess</t>
  </si>
  <si>
    <t>Id1320</t>
  </si>
  <si>
    <t>Breathitt, Ms.  Kelsey</t>
  </si>
  <si>
    <t>Mantoni</t>
  </si>
  <si>
    <t>Id1321</t>
  </si>
  <si>
    <t>Evora, Mr.  Daniel V.</t>
  </si>
  <si>
    <t xml:space="preserve">  Gretchen K</t>
  </si>
  <si>
    <t>Bodeen</t>
  </si>
  <si>
    <t>Id1322</t>
  </si>
  <si>
    <t>Fischer, Ms.  Saeger</t>
  </si>
  <si>
    <t xml:space="preserve">  Martina</t>
  </si>
  <si>
    <t>McPherson</t>
  </si>
  <si>
    <t>Id1323</t>
  </si>
  <si>
    <t>Deba, Ms.  Buzunesh</t>
  </si>
  <si>
    <t xml:space="preserve">  Dustin J</t>
  </si>
  <si>
    <t>Palko</t>
  </si>
  <si>
    <t>Id1324</t>
  </si>
  <si>
    <t>Leloup, Ms.  Mirte</t>
  </si>
  <si>
    <t>Breathitt</t>
  </si>
  <si>
    <t>Id1325</t>
  </si>
  <si>
    <t>Labare, Ms.  Megan</t>
  </si>
  <si>
    <t xml:space="preserve">  Daniel V</t>
  </si>
  <si>
    <t>Evora</t>
  </si>
  <si>
    <t>Id1326</t>
  </si>
  <si>
    <t>Arouca, Ms.  Kerry A.</t>
  </si>
  <si>
    <t xml:space="preserve">  Saeger</t>
  </si>
  <si>
    <t>Fischer</t>
  </si>
  <si>
    <t>Id1327</t>
  </si>
  <si>
    <t>Reese, Ms.  Kristin</t>
  </si>
  <si>
    <t xml:space="preserve">  Buzunesh</t>
  </si>
  <si>
    <t>Deba</t>
  </si>
  <si>
    <t>Id1328</t>
  </si>
  <si>
    <t>McCloskey, Mr.  Christopher R.</t>
  </si>
  <si>
    <t xml:space="preserve">  Mirte</t>
  </si>
  <si>
    <t>Leloup</t>
  </si>
  <si>
    <t>Id1329</t>
  </si>
  <si>
    <t>Tedsen, Mrs.  Elizabeth A</t>
  </si>
  <si>
    <t>Labare</t>
  </si>
  <si>
    <t>Id1330</t>
  </si>
  <si>
    <t>Koehlinger, Mr.  Andrew</t>
  </si>
  <si>
    <t xml:space="preserve">  Kerry A</t>
  </si>
  <si>
    <t>Arouca</t>
  </si>
  <si>
    <t>Id1331</t>
  </si>
  <si>
    <t>Pielechaty, Ms.  Dawn M.</t>
  </si>
  <si>
    <t>Reese</t>
  </si>
  <si>
    <t>Id1332</t>
  </si>
  <si>
    <t>Korhonen, Mr.  Jonathan P</t>
  </si>
  <si>
    <t>McCloskey</t>
  </si>
  <si>
    <t>Id1333</t>
  </si>
  <si>
    <t>Kehr, Mrs.  Gina</t>
  </si>
  <si>
    <t>Tedsen</t>
  </si>
  <si>
    <t>Id1334</t>
  </si>
  <si>
    <t>Montagna, Mr.  Dino</t>
  </si>
  <si>
    <t>Koehlinger</t>
  </si>
  <si>
    <t>Id1335</t>
  </si>
  <si>
    <t>M√ºller, Mr.  Jan</t>
  </si>
  <si>
    <t>Pielechaty</t>
  </si>
  <si>
    <t>Id1336</t>
  </si>
  <si>
    <t>Baker, Mr.  Jonathan E.</t>
  </si>
  <si>
    <t xml:space="preserve">  Jonathan P</t>
  </si>
  <si>
    <t>Korhonen</t>
  </si>
  <si>
    <t>Id1337</t>
  </si>
  <si>
    <t>Sidebottom, Mr.  Mark A</t>
  </si>
  <si>
    <t xml:space="preserve">  Gina</t>
  </si>
  <si>
    <t>Kehr</t>
  </si>
  <si>
    <t>Id1338</t>
  </si>
  <si>
    <t>Johnson, Mrs.  Mary</t>
  </si>
  <si>
    <t xml:space="preserve">  Dino</t>
  </si>
  <si>
    <t>Montagna</t>
  </si>
  <si>
    <t>Id1339</t>
  </si>
  <si>
    <t>Morris, Mr.  Samuel</t>
  </si>
  <si>
    <t xml:space="preserve">  Jan</t>
  </si>
  <si>
    <t>M√ºller</t>
  </si>
  <si>
    <t>Id1340</t>
  </si>
  <si>
    <t>Chaisson, Mr.  Stan J</t>
  </si>
  <si>
    <t xml:space="preserve">  Jonathan E</t>
  </si>
  <si>
    <t>Id1341</t>
  </si>
  <si>
    <t>Pigott, Mrs.  Jessica L.</t>
  </si>
  <si>
    <t xml:space="preserve">  Mark A</t>
  </si>
  <si>
    <t>Sidebottom</t>
  </si>
  <si>
    <t>Id1342</t>
  </si>
  <si>
    <t>Cochrane, Ms.  Krysta</t>
  </si>
  <si>
    <t>Id1343</t>
  </si>
  <si>
    <t>Armitage, Mrs.  Natascia</t>
  </si>
  <si>
    <t>Morris</t>
  </si>
  <si>
    <t>Id1344</t>
  </si>
  <si>
    <t>Shen, Ms.  Jenny</t>
  </si>
  <si>
    <t xml:space="preserve">  Stan J</t>
  </si>
  <si>
    <t>Chaisson</t>
  </si>
  <si>
    <t>Id1345</t>
  </si>
  <si>
    <t>O'Kelly, Mr.  Brian</t>
  </si>
  <si>
    <t>Pigott</t>
  </si>
  <si>
    <t>Id1346</t>
  </si>
  <si>
    <t>Huff, Ms.  Monica</t>
  </si>
  <si>
    <t xml:space="preserve">  Krysta</t>
  </si>
  <si>
    <t>Cochrane</t>
  </si>
  <si>
    <t>Id1347</t>
  </si>
  <si>
    <t>Dye, Mr.  Tyler</t>
  </si>
  <si>
    <t xml:space="preserve">  Natascia</t>
  </si>
  <si>
    <t>Armitage</t>
  </si>
  <si>
    <t>Id1348</t>
  </si>
  <si>
    <t>Willard, Ms.  Kelly C</t>
  </si>
  <si>
    <t>Shen</t>
  </si>
  <si>
    <t>Id1349</t>
  </si>
  <si>
    <t>D'Addario, Mrs.  Emily</t>
  </si>
  <si>
    <t>O'Kelly</t>
  </si>
  <si>
    <t>Id1350</t>
  </si>
  <si>
    <t>Buchanan, Mr.  James V</t>
  </si>
  <si>
    <t xml:space="preserve">  Monica</t>
  </si>
  <si>
    <t>Huff</t>
  </si>
  <si>
    <t>Id1351</t>
  </si>
  <si>
    <t>Clark, Ms.  Angie</t>
  </si>
  <si>
    <t>Dye</t>
  </si>
  <si>
    <t>Id1352</t>
  </si>
  <si>
    <t>Waterson, Mr.  Michael J.</t>
  </si>
  <si>
    <t xml:space="preserve">  Kelly C</t>
  </si>
  <si>
    <t>Willard</t>
  </si>
  <si>
    <t>Id1353</t>
  </si>
  <si>
    <t>Piras, Ms.  Sabina</t>
  </si>
  <si>
    <t>D'Addario</t>
  </si>
  <si>
    <t>Id1354</t>
  </si>
  <si>
    <t>Olson, Ms.  Amy C</t>
  </si>
  <si>
    <t xml:space="preserve">  James V</t>
  </si>
  <si>
    <t>Buchanan</t>
  </si>
  <si>
    <t>Id1355</t>
  </si>
  <si>
    <t>Manfredi, Ms.  Victoria U</t>
  </si>
  <si>
    <t xml:space="preserve">  Angie</t>
  </si>
  <si>
    <t>Id1356</t>
  </si>
  <si>
    <t>Landberg, Ms.  Amelia B</t>
  </si>
  <si>
    <t>Waterson</t>
  </si>
  <si>
    <t>Id1357</t>
  </si>
  <si>
    <t>Flynn, Ms.  Jackie J</t>
  </si>
  <si>
    <t xml:space="preserve">  Sabina</t>
  </si>
  <si>
    <t>Piras</t>
  </si>
  <si>
    <t>Id1358</t>
  </si>
  <si>
    <t>Bishop, Mr.  Justin</t>
  </si>
  <si>
    <t xml:space="preserve">  Amy C</t>
  </si>
  <si>
    <t>Id1359</t>
  </si>
  <si>
    <t>Devitt, Ms.  Kerry</t>
  </si>
  <si>
    <t xml:space="preserve">  Victoria U</t>
  </si>
  <si>
    <t>Id1360</t>
  </si>
  <si>
    <t>Lynch, Ms.  Cindy G.</t>
  </si>
  <si>
    <t xml:space="preserve">  Amelia B</t>
  </si>
  <si>
    <t>Landberg</t>
  </si>
  <si>
    <t>Id1361</t>
  </si>
  <si>
    <t>Tramontano, Mr.  Gennaro</t>
  </si>
  <si>
    <t xml:space="preserve">  Jackie J</t>
  </si>
  <si>
    <t>Flynn</t>
  </si>
  <si>
    <t>Id1362</t>
  </si>
  <si>
    <t>Davidson, Mr.  Terry</t>
  </si>
  <si>
    <t>Bishop</t>
  </si>
  <si>
    <t>Id1363</t>
  </si>
  <si>
    <t>Burke, Mr.  Patrick J</t>
  </si>
  <si>
    <t xml:space="preserve">  Kerry</t>
  </si>
  <si>
    <t>Devitt</t>
  </si>
  <si>
    <t>Id1364</t>
  </si>
  <si>
    <t>McGraw, Ms.  Keara</t>
  </si>
  <si>
    <t xml:space="preserve">  Cindy G</t>
  </si>
  <si>
    <t>Id1365</t>
  </si>
  <si>
    <t>Fellure, Ms.  Nicole</t>
  </si>
  <si>
    <t xml:space="preserve">  Gennaro</t>
  </si>
  <si>
    <t>Tramontano</t>
  </si>
  <si>
    <t>Id1366</t>
  </si>
  <si>
    <t>Sanford, Mrs.  Katena</t>
  </si>
  <si>
    <t xml:space="preserve">  Terry</t>
  </si>
  <si>
    <t>Davidson</t>
  </si>
  <si>
    <t>Id1367</t>
  </si>
  <si>
    <t>Wrenn, Ms.  Bean K.</t>
  </si>
  <si>
    <t>Id1368</t>
  </si>
  <si>
    <t>Lindsey, Mr.  Brian</t>
  </si>
  <si>
    <t xml:space="preserve">  Keara</t>
  </si>
  <si>
    <t>McGraw</t>
  </si>
  <si>
    <t>Id1369</t>
  </si>
  <si>
    <t>Krueger, Mr.  Jan-Patrick</t>
  </si>
  <si>
    <t>Fellure</t>
  </si>
  <si>
    <t>Id1370</t>
  </si>
  <si>
    <t>Babler, Mr.  Jesse J</t>
  </si>
  <si>
    <t xml:space="preserve">  Katena</t>
  </si>
  <si>
    <t>Sanford</t>
  </si>
  <si>
    <t>Id1371</t>
  </si>
  <si>
    <t>Brezenski, Ms.  Lindsey M</t>
  </si>
  <si>
    <t xml:space="preserve">  Bean K</t>
  </si>
  <si>
    <t>Wrenn</t>
  </si>
  <si>
    <t>Id1372</t>
  </si>
  <si>
    <t>Marschner, Ms.  Marguerite K.</t>
  </si>
  <si>
    <t>Lindsey</t>
  </si>
  <si>
    <t>Id1373</t>
  </si>
  <si>
    <t>King, Mr.  Travis</t>
  </si>
  <si>
    <t xml:space="preserve">  Jan-Patrick</t>
  </si>
  <si>
    <t>Krueger</t>
  </si>
  <si>
    <t>Id1374</t>
  </si>
  <si>
    <t>Montez, Mr.  Ricky</t>
  </si>
  <si>
    <t xml:space="preserve">  Jesse J</t>
  </si>
  <si>
    <t>Babler</t>
  </si>
  <si>
    <t>Id1375</t>
  </si>
  <si>
    <t>Campbell, Mrs.  Colleen L.</t>
  </si>
  <si>
    <t xml:space="preserve">  Lindsey M</t>
  </si>
  <si>
    <t>Brezenski</t>
  </si>
  <si>
    <t>Id1376</t>
  </si>
  <si>
    <t>Hurt, Mr.  Charlie A</t>
  </si>
  <si>
    <t xml:space="preserve">  Marguerite K</t>
  </si>
  <si>
    <t>Marschner</t>
  </si>
  <si>
    <t>Id1377</t>
  </si>
  <si>
    <t>Garey, Mr.  Rick</t>
  </si>
  <si>
    <t xml:space="preserve">  Travis</t>
  </si>
  <si>
    <t>Id1378</t>
  </si>
  <si>
    <t>Reddy, Ms.  Lauren C</t>
  </si>
  <si>
    <t xml:space="preserve">  Ricky</t>
  </si>
  <si>
    <t>Montez</t>
  </si>
  <si>
    <t>Id1379</t>
  </si>
  <si>
    <t>Mueller, Mr.  Daniel</t>
  </si>
  <si>
    <t xml:space="preserve">  Colleen L</t>
  </si>
  <si>
    <t>Id1380</t>
  </si>
  <si>
    <t>Julia, Mr.  Jaime</t>
  </si>
  <si>
    <t xml:space="preserve">  Charlie A</t>
  </si>
  <si>
    <t>Hurt</t>
  </si>
  <si>
    <t>Id1381</t>
  </si>
  <si>
    <t>Uribe, Mr.  Erik R</t>
  </si>
  <si>
    <t>Garey</t>
  </si>
  <si>
    <t>Id1382</t>
  </si>
  <si>
    <t>Hand, Ms.  Katie</t>
  </si>
  <si>
    <t xml:space="preserve">  Lauren C</t>
  </si>
  <si>
    <t>Reddy</t>
  </si>
  <si>
    <t>Id1383</t>
  </si>
  <si>
    <t>Petersen, Mr.  Thomas A</t>
  </si>
  <si>
    <t>Mueller</t>
  </si>
  <si>
    <t>Id1384</t>
  </si>
  <si>
    <t>Mac-Thiong, Mr.  Jean-Marc</t>
  </si>
  <si>
    <t>Julia</t>
  </si>
  <si>
    <t>Id1385</t>
  </si>
  <si>
    <t>Walker, Ms.  Kerry L</t>
  </si>
  <si>
    <t xml:space="preserve">  Erik R</t>
  </si>
  <si>
    <t>Uribe</t>
  </si>
  <si>
    <t>Id1386</t>
  </si>
  <si>
    <t>Steidl, Mr.  Ulrich</t>
  </si>
  <si>
    <t>Hand</t>
  </si>
  <si>
    <t>Id1387</t>
  </si>
  <si>
    <t>Rose, Mr.  Justin P</t>
  </si>
  <si>
    <t>Id1388</t>
  </si>
  <si>
    <t>Alderfer, Ms.  Hannah E.</t>
  </si>
  <si>
    <t xml:space="preserve">  Jean-Marc</t>
  </si>
  <si>
    <t>Mac-Thiong</t>
  </si>
  <si>
    <t>Id1389</t>
  </si>
  <si>
    <t>Ryland, Mr.  David</t>
  </si>
  <si>
    <t xml:space="preserve">  Kerry L</t>
  </si>
  <si>
    <t>Id1390</t>
  </si>
  <si>
    <t>Bethea, Mr.  Jim</t>
  </si>
  <si>
    <t xml:space="preserve">  Ulrich</t>
  </si>
  <si>
    <t>Steidl</t>
  </si>
  <si>
    <t>Id1391</t>
  </si>
  <si>
    <t>Kelly, Mr.  Joseph P</t>
  </si>
  <si>
    <t xml:space="preserve">  Justin P</t>
  </si>
  <si>
    <t>Id1392</t>
  </si>
  <si>
    <t>Blois, Mr.  Michael</t>
  </si>
  <si>
    <t xml:space="preserve">  Hannah E</t>
  </si>
  <si>
    <t>Alderfer</t>
  </si>
  <si>
    <t>Id1393</t>
  </si>
  <si>
    <t>Dayton, Ms.  Gina M</t>
  </si>
  <si>
    <t>Ryland</t>
  </si>
  <si>
    <t>Id1394</t>
  </si>
  <si>
    <t>Cloud, Ms.  Shantel C.</t>
  </si>
  <si>
    <t>Bethea</t>
  </si>
  <si>
    <t>Id1395</t>
  </si>
  <si>
    <t>Betournay, Mr.  Brian</t>
  </si>
  <si>
    <t xml:space="preserve">  Joseph P</t>
  </si>
  <si>
    <t>Id1396</t>
  </si>
  <si>
    <t>Temple, Mr.  Brian</t>
  </si>
  <si>
    <t>Blois</t>
  </si>
  <si>
    <t>Id1397</t>
  </si>
  <si>
    <t>Rollie, Ms.  Jessica R</t>
  </si>
  <si>
    <t xml:space="preserve">  Gina M</t>
  </si>
  <si>
    <t>Dayton</t>
  </si>
  <si>
    <t>Id1398</t>
  </si>
  <si>
    <t>Roybal, Mrs.  Robyn</t>
  </si>
  <si>
    <t xml:space="preserve">  Shantel C</t>
  </si>
  <si>
    <t>Cloud</t>
  </si>
  <si>
    <t>Id1399</t>
  </si>
  <si>
    <t>Turgeon, Ms.  Ashley</t>
  </si>
  <si>
    <t>Betournay</t>
  </si>
  <si>
    <t>Id1400</t>
  </si>
  <si>
    <t>Deingenis, Ms.  Dana</t>
  </si>
  <si>
    <t>Temple</t>
  </si>
  <si>
    <t>Id1401</t>
  </si>
  <si>
    <t>Hodge, Ms.  Jessica F.</t>
  </si>
  <si>
    <t xml:space="preserve">  Jessica R</t>
  </si>
  <si>
    <t>Rollie</t>
  </si>
  <si>
    <t>Id1402</t>
  </si>
  <si>
    <t>Gibbs, Ms.  Lindsey</t>
  </si>
  <si>
    <t xml:space="preserve">  Robyn</t>
  </si>
  <si>
    <t>Roybal</t>
  </si>
  <si>
    <t>Id1403</t>
  </si>
  <si>
    <t>Trom, Ms.  Kelly A</t>
  </si>
  <si>
    <t>Turgeon</t>
  </si>
  <si>
    <t>Id1404</t>
  </si>
  <si>
    <t>Sizer, Ms.  Brooke E</t>
  </si>
  <si>
    <t>Deingenis</t>
  </si>
  <si>
    <t>Id1405</t>
  </si>
  <si>
    <t>Ellison, Ms.  Katelyn E.</t>
  </si>
  <si>
    <t xml:space="preserve">  Jessica F</t>
  </si>
  <si>
    <t>Id1406</t>
  </si>
  <si>
    <t>Sulkowski, Mr.  Adam</t>
  </si>
  <si>
    <t>Gibbs</t>
  </si>
  <si>
    <t>Id1407</t>
  </si>
  <si>
    <t>Maringo, Ms.  Dana</t>
  </si>
  <si>
    <t>Trom</t>
  </si>
  <si>
    <t>Id1408</t>
  </si>
  <si>
    <t>Lattin, Mr.  Eric W</t>
  </si>
  <si>
    <t xml:space="preserve">  Brooke E</t>
  </si>
  <si>
    <t>Sizer</t>
  </si>
  <si>
    <t>Id1409</t>
  </si>
  <si>
    <t>Deblander, Mr.  Matthew D</t>
  </si>
  <si>
    <t xml:space="preserve">  Katelyn E</t>
  </si>
  <si>
    <t>Ellison</t>
  </si>
  <si>
    <t>Id1410</t>
  </si>
  <si>
    <t>O'Neill, Mr.  Eoghan</t>
  </si>
  <si>
    <t>Sulkowski</t>
  </si>
  <si>
    <t>Id1411</t>
  </si>
  <si>
    <t>Davis, Ms.  Pamela W</t>
  </si>
  <si>
    <t>Maringo</t>
  </si>
  <si>
    <t>Id1412</t>
  </si>
  <si>
    <t>Stanek, Ms.  Lindsey M.</t>
  </si>
  <si>
    <t>Lattin</t>
  </si>
  <si>
    <t>Id1413</t>
  </si>
  <si>
    <t>Harris, Ms.  Kassie</t>
  </si>
  <si>
    <t>Deblander</t>
  </si>
  <si>
    <t>Id1414</t>
  </si>
  <si>
    <t>Manning, Mr.  Matthew</t>
  </si>
  <si>
    <t xml:space="preserve">  Eoghan</t>
  </si>
  <si>
    <t>O'Neill</t>
  </si>
  <si>
    <t>Id1415</t>
  </si>
  <si>
    <t>Barrera Munoz, Mr.  Ruben Dario</t>
  </si>
  <si>
    <t xml:space="preserve">  Pamela W</t>
  </si>
  <si>
    <t>Id1416</t>
  </si>
  <si>
    <t>Schauwaers, Mr.  Kevin</t>
  </si>
  <si>
    <t>Stanek</t>
  </si>
  <si>
    <t>Id1417</t>
  </si>
  <si>
    <t>Hartman, Ms.  Lindsay M</t>
  </si>
  <si>
    <t xml:space="preserve">  Kassie</t>
  </si>
  <si>
    <t>Id1418</t>
  </si>
  <si>
    <t>Fire, Mrs.  Amanda</t>
  </si>
  <si>
    <t>Manning</t>
  </si>
  <si>
    <t>Id1419</t>
  </si>
  <si>
    <t>Waliaula, Mr.  James</t>
  </si>
  <si>
    <t xml:space="preserve">  Ruben Dario</t>
  </si>
  <si>
    <t>Barrera Munoz</t>
  </si>
  <si>
    <t>Id1420</t>
  </si>
  <si>
    <t>Blackshear, Mr.  Samuel H.</t>
  </si>
  <si>
    <t>Schauwaers</t>
  </si>
  <si>
    <t>Id1421</t>
  </si>
  <si>
    <t>Nettik, Ms.  Jenni</t>
  </si>
  <si>
    <t xml:space="preserve">  Lindsay M</t>
  </si>
  <si>
    <t>Hartman</t>
  </si>
  <si>
    <t>Id1422</t>
  </si>
  <si>
    <t>Novales, Mr.  Estuardo F</t>
  </si>
  <si>
    <t>Fire</t>
  </si>
  <si>
    <t>Id1423</t>
  </si>
  <si>
    <t>Rosauer, Mr.  Brett</t>
  </si>
  <si>
    <t>Waliaula</t>
  </si>
  <si>
    <t>Id1424</t>
  </si>
  <si>
    <t>Ryder, Ms.  Sharon E.</t>
  </si>
  <si>
    <t xml:space="preserve">  Samuel H</t>
  </si>
  <si>
    <t>Blackshear</t>
  </si>
  <si>
    <t>Id1425</t>
  </si>
  <si>
    <t>Larsen, Mr.  Jacob W√¶ver</t>
  </si>
  <si>
    <t xml:space="preserve">  Jenni</t>
  </si>
  <si>
    <t>Nettik</t>
  </si>
  <si>
    <t>Id1426</t>
  </si>
  <si>
    <t>Keate, Mr.  Scott</t>
  </si>
  <si>
    <t xml:space="preserve">  Estuardo F</t>
  </si>
  <si>
    <t>Novales</t>
  </si>
  <si>
    <t>Id1427</t>
  </si>
  <si>
    <t>Williams, Ms.  Brooke S.</t>
  </si>
  <si>
    <t xml:space="preserve">  Brett</t>
  </si>
  <si>
    <t>Rosauer</t>
  </si>
  <si>
    <t>Id1428</t>
  </si>
  <si>
    <t>Starosciak, Ms.  Kaye A.</t>
  </si>
  <si>
    <t xml:space="preserve">  Sharon E</t>
  </si>
  <si>
    <t>Ryder</t>
  </si>
  <si>
    <t>Id1429</t>
  </si>
  <si>
    <t>Smith, Ms.  Carolyn</t>
  </si>
  <si>
    <t xml:space="preserve">  Jacob W√¶ver</t>
  </si>
  <si>
    <t>Larsen</t>
  </si>
  <si>
    <t>Id1430</t>
  </si>
  <si>
    <t>Henderson, Mr.  Daniel C.</t>
  </si>
  <si>
    <t>Keate</t>
  </si>
  <si>
    <t>Id1431</t>
  </si>
  <si>
    <t>Winkelman, Mrs.  Laurie A</t>
  </si>
  <si>
    <t xml:space="preserve">  Brooke S</t>
  </si>
  <si>
    <t>Id1432</t>
  </si>
  <si>
    <t>Monette, Ms.  Nicole</t>
  </si>
  <si>
    <t xml:space="preserve">  Kaye A</t>
  </si>
  <si>
    <t>Starosciak</t>
  </si>
  <si>
    <t>Id1433</t>
  </si>
  <si>
    <t>Kramer, Ms.  Shelby</t>
  </si>
  <si>
    <t>Id1434</t>
  </si>
  <si>
    <t>Goldstein, Ms.  Allison</t>
  </si>
  <si>
    <t xml:space="preserve">  Daniel C</t>
  </si>
  <si>
    <t>Henderson</t>
  </si>
  <si>
    <t>Id1435</t>
  </si>
  <si>
    <t>Gonzalez, Ms.  Leticia</t>
  </si>
  <si>
    <t xml:space="preserve">  Laurie A</t>
  </si>
  <si>
    <t>Winkelman</t>
  </si>
  <si>
    <t>Id1436</t>
  </si>
  <si>
    <t>Barrett, Mr.  John S.</t>
  </si>
  <si>
    <t>Monette</t>
  </si>
  <si>
    <t>Id1437</t>
  </si>
  <si>
    <t>Irwin, Ms.  April</t>
  </si>
  <si>
    <t xml:space="preserve">  Shelby</t>
  </si>
  <si>
    <t>Kramer</t>
  </si>
  <si>
    <t>Id1438</t>
  </si>
  <si>
    <t>Glenn, Ms.  Ashley N.</t>
  </si>
  <si>
    <t>Goldstein</t>
  </si>
  <si>
    <t>Id1439</t>
  </si>
  <si>
    <t>O'Meara, Ms.  Madeleine</t>
  </si>
  <si>
    <t xml:space="preserve">  Leticia</t>
  </si>
  <si>
    <t>Id1440</t>
  </si>
  <si>
    <t>Budrow, Ms.  Nelly S</t>
  </si>
  <si>
    <t xml:space="preserve">  John S</t>
  </si>
  <si>
    <t>Barrett</t>
  </si>
  <si>
    <t>Id1441</t>
  </si>
  <si>
    <t>Anderson, Ms.  Meredith S</t>
  </si>
  <si>
    <t>Irwin</t>
  </si>
  <si>
    <t>Id1442</t>
  </si>
  <si>
    <t>Douglas, Mr.  Kevin</t>
  </si>
  <si>
    <t>Glenn</t>
  </si>
  <si>
    <t>Id1443</t>
  </si>
  <si>
    <t>Tecklenburg, Ms.  Lisa</t>
  </si>
  <si>
    <t>O'Meara</t>
  </si>
  <si>
    <t>Id1444</t>
  </si>
  <si>
    <t>Baker, Ms.  Katherine A</t>
  </si>
  <si>
    <t xml:space="preserve">  Nelly S</t>
  </si>
  <si>
    <t>Budrow</t>
  </si>
  <si>
    <t>Id1445</t>
  </si>
  <si>
    <t>Schenck, Mr.  Steve</t>
  </si>
  <si>
    <t xml:space="preserve">  Meredith S</t>
  </si>
  <si>
    <t>Id1446</t>
  </si>
  <si>
    <t>Johnson, Ms.  Kate L.</t>
  </si>
  <si>
    <t>Douglas</t>
  </si>
  <si>
    <t>Id1447</t>
  </si>
  <si>
    <t>Blendell, Ms.  Beth</t>
  </si>
  <si>
    <t>Tecklenburg</t>
  </si>
  <si>
    <t>Id1448</t>
  </si>
  <si>
    <t>Parodi, Ms.  Katharine</t>
  </si>
  <si>
    <t xml:space="preserve">  Katherine A</t>
  </si>
  <si>
    <t>Id1449</t>
  </si>
  <si>
    <t>Morgan, Ms.  Heather L</t>
  </si>
  <si>
    <t xml:space="preserve">  Steve</t>
  </si>
  <si>
    <t>Schenck</t>
  </si>
  <si>
    <t>Id1450</t>
  </si>
  <si>
    <t>Linden, Ms.  Desiree</t>
  </si>
  <si>
    <t>Id1451</t>
  </si>
  <si>
    <t>Horning, Mr.  Peter B.</t>
  </si>
  <si>
    <t>Blendell</t>
  </si>
  <si>
    <t>Id1452</t>
  </si>
  <si>
    <t>Goode, Mr.  Adam</t>
  </si>
  <si>
    <t xml:space="preserve">  Katharine</t>
  </si>
  <si>
    <t>Parodi</t>
  </si>
  <si>
    <t>Id1453</t>
  </si>
  <si>
    <t>Doden, Mr.  Jeremy J</t>
  </si>
  <si>
    <t xml:space="preserve">  Heather L</t>
  </si>
  <si>
    <t>Morgan</t>
  </si>
  <si>
    <t>Id1454</t>
  </si>
  <si>
    <t>Groff, Mr.  Adam C</t>
  </si>
  <si>
    <t xml:space="preserve">  Desiree</t>
  </si>
  <si>
    <t>Linden</t>
  </si>
  <si>
    <t>Id1455</t>
  </si>
  <si>
    <t>Kuehler, Mr.  Jon</t>
  </si>
  <si>
    <t xml:space="preserve">  Peter B</t>
  </si>
  <si>
    <t>Horning</t>
  </si>
  <si>
    <t>Id1456</t>
  </si>
  <si>
    <t>Daniels, Mr.  Steven J</t>
  </si>
  <si>
    <t>Goode</t>
  </si>
  <si>
    <t>Id1457</t>
  </si>
  <si>
    <t>Gibby, Ms.  Jessica P.</t>
  </si>
  <si>
    <t>Doden</t>
  </si>
  <si>
    <t>Id1458</t>
  </si>
  <si>
    <t>Busa, Ms.  Ashley</t>
  </si>
  <si>
    <t xml:space="preserve">  Adam C</t>
  </si>
  <si>
    <t>Groff</t>
  </si>
  <si>
    <t>Id1459</t>
  </si>
  <si>
    <t>Moyo, Mr.  Arturo H.</t>
  </si>
  <si>
    <t xml:space="preserve">  Jon</t>
  </si>
  <si>
    <t>Kuehler</t>
  </si>
  <si>
    <t>Id1460</t>
  </si>
  <si>
    <t>Horn, Mr.  Ketil</t>
  </si>
  <si>
    <t xml:space="preserve">  Steven J</t>
  </si>
  <si>
    <t>Id1461</t>
  </si>
  <si>
    <t>Bien, Ms.  Katie</t>
  </si>
  <si>
    <t xml:space="preserve">  Jessica P</t>
  </si>
  <si>
    <t>Gibby</t>
  </si>
  <si>
    <t>Id1462</t>
  </si>
  <si>
    <t>O'Connor, Ms.  Christi</t>
  </si>
  <si>
    <t>Busa</t>
  </si>
  <si>
    <t>Id1463</t>
  </si>
  <si>
    <t>Ash, Mr.  Alan</t>
  </si>
  <si>
    <t xml:space="preserve">  Arturo H</t>
  </si>
  <si>
    <t>Moyo</t>
  </si>
  <si>
    <t>Id1464</t>
  </si>
  <si>
    <t>Do Prado, Mr.  Edivaldo B. Sr.</t>
  </si>
  <si>
    <t xml:space="preserve">  Ketil</t>
  </si>
  <si>
    <t>Id1465</t>
  </si>
  <si>
    <t>Phillips, Ms.  Eve</t>
  </si>
  <si>
    <t>Id1466</t>
  </si>
  <si>
    <t>Kelly, Mr.  Devin</t>
  </si>
  <si>
    <t xml:space="preserve">  Christi</t>
  </si>
  <si>
    <t>Id1467</t>
  </si>
  <si>
    <t>Dever, Mr.  Shaun R</t>
  </si>
  <si>
    <t>Ash</t>
  </si>
  <si>
    <t>Id1468</t>
  </si>
  <si>
    <t>Horvath, Mr.  Adrian</t>
  </si>
  <si>
    <t xml:space="preserve">  Edivaldo B</t>
  </si>
  <si>
    <t>Do Prado</t>
  </si>
  <si>
    <t>Id1469</t>
  </si>
  <si>
    <t>Danner, Mr.  Andrew</t>
  </si>
  <si>
    <t xml:space="preserve">  Eve</t>
  </si>
  <si>
    <t>Id1470</t>
  </si>
  <si>
    <t>Weiss, Ms.  Mallory</t>
  </si>
  <si>
    <t xml:space="preserve">  Devin</t>
  </si>
  <si>
    <t>Id1471</t>
  </si>
  <si>
    <t>D'Andrea, Mr.  Shawn E</t>
  </si>
  <si>
    <t xml:space="preserve">  Shaun R</t>
  </si>
  <si>
    <t>Dever</t>
  </si>
  <si>
    <t>Id1472</t>
  </si>
  <si>
    <t>Olesky, Ms.  Sarah E</t>
  </si>
  <si>
    <t xml:space="preserve">  Adrian</t>
  </si>
  <si>
    <t>Horvath</t>
  </si>
  <si>
    <t>Id1473</t>
  </si>
  <si>
    <t>Whitcraft, Mr.  Josh</t>
  </si>
  <si>
    <t>Danner</t>
  </si>
  <si>
    <t>Id1474</t>
  </si>
  <si>
    <t>Salazar, Mr.  Johann A</t>
  </si>
  <si>
    <t xml:space="preserve">  Mallory</t>
  </si>
  <si>
    <t>Weiss</t>
  </si>
  <si>
    <t>Id1475</t>
  </si>
  <si>
    <t>Todd, Ms.  Robin M.</t>
  </si>
  <si>
    <t xml:space="preserve">  Shawn E</t>
  </si>
  <si>
    <t>D'Andrea</t>
  </si>
  <si>
    <t>Id1476</t>
  </si>
  <si>
    <t>Pond, Mr.  Kyle K</t>
  </si>
  <si>
    <t>Olesky</t>
  </si>
  <si>
    <t>Id1477</t>
  </si>
  <si>
    <t>Egan, Ms.  Alison</t>
  </si>
  <si>
    <t>Whitcraft</t>
  </si>
  <si>
    <t>Id1478</t>
  </si>
  <si>
    <t>Bersani, Mr.  Michael A.</t>
  </si>
  <si>
    <t xml:space="preserve">  Johann A</t>
  </si>
  <si>
    <t>Salazar</t>
  </si>
  <si>
    <t>Id1479</t>
  </si>
  <si>
    <t>Creech, Mr.  Byron A</t>
  </si>
  <si>
    <t xml:space="preserve">  Robin M</t>
  </si>
  <si>
    <t>Todd</t>
  </si>
  <si>
    <t>Id1480</t>
  </si>
  <si>
    <t>Sudres, Ms.  Carine A</t>
  </si>
  <si>
    <t xml:space="preserve">  Kyle K</t>
  </si>
  <si>
    <t>Pond</t>
  </si>
  <si>
    <t>Id1481</t>
  </si>
  <si>
    <t>Couture, Mr.  Nathaniel</t>
  </si>
  <si>
    <t>Egan</t>
  </si>
  <si>
    <t>Id1482</t>
  </si>
  <si>
    <t>Willard, Ms.  Lindsay A.</t>
  </si>
  <si>
    <t xml:space="preserve">  Michael A</t>
  </si>
  <si>
    <t>Bersani</t>
  </si>
  <si>
    <t>Id1483</t>
  </si>
  <si>
    <t>Patronick, Mr.  Justin R</t>
  </si>
  <si>
    <t xml:space="preserve">  Byron A</t>
  </si>
  <si>
    <t>Creech</t>
  </si>
  <si>
    <t>Id1484</t>
  </si>
  <si>
    <t>Depasquale, Ms.  Casey</t>
  </si>
  <si>
    <t xml:space="preserve">  Carine A</t>
  </si>
  <si>
    <t>Sudres</t>
  </si>
  <si>
    <t>Id1485</t>
  </si>
  <si>
    <t>Lavergne, Ms.  Amanda L</t>
  </si>
  <si>
    <t>Couture</t>
  </si>
  <si>
    <t>Id1486</t>
  </si>
  <si>
    <t>Kawakami, Ms.  Ayako N.</t>
  </si>
  <si>
    <t xml:space="preserve">  Lindsay A</t>
  </si>
  <si>
    <t>Id1487</t>
  </si>
  <si>
    <t>Gonsalves, Ms.  Emilee</t>
  </si>
  <si>
    <t xml:space="preserve">  Justin R</t>
  </si>
  <si>
    <t>Patronick</t>
  </si>
  <si>
    <t>Id1488</t>
  </si>
  <si>
    <t>Peck, Mr.  Stephen M</t>
  </si>
  <si>
    <t>Depasquale</t>
  </si>
  <si>
    <t>Id1489</t>
  </si>
  <si>
    <t>Aure, Ms.  Annemarie A</t>
  </si>
  <si>
    <t>Lavergne</t>
  </si>
  <si>
    <t>Id1490</t>
  </si>
  <si>
    <t>Mattingly, Ms.  Ashley R</t>
  </si>
  <si>
    <t xml:space="preserve">  Ayako N</t>
  </si>
  <si>
    <t>Kawakami</t>
  </si>
  <si>
    <t>Id1491</t>
  </si>
  <si>
    <t>Stelpflug, Ms.  Leslie A</t>
  </si>
  <si>
    <t xml:space="preserve">  Emilee</t>
  </si>
  <si>
    <t>Gonsalves</t>
  </si>
  <si>
    <t>Id1492</t>
  </si>
  <si>
    <t>Sanchez Antognini, Mr.  Mauricio J. Sr.</t>
  </si>
  <si>
    <t xml:space="preserve">  Stephen M</t>
  </si>
  <si>
    <t>Id1493</t>
  </si>
  <si>
    <t>Condon, Mr.  Kieran</t>
  </si>
  <si>
    <t xml:space="preserve">  Annemarie A</t>
  </si>
  <si>
    <t>Aure</t>
  </si>
  <si>
    <t>Id1494</t>
  </si>
  <si>
    <t>Magato, Ms.  Elizabeth A</t>
  </si>
  <si>
    <t xml:space="preserve">  Ashley R</t>
  </si>
  <si>
    <t>Mattingly</t>
  </si>
  <si>
    <t>Id1495</t>
  </si>
  <si>
    <t>Dombrowski, Mr.  Zeke M.</t>
  </si>
  <si>
    <t xml:space="preserve">  Leslie A</t>
  </si>
  <si>
    <t>Stelpflug</t>
  </si>
  <si>
    <t>Id1496</t>
  </si>
  <si>
    <t>Ohara, Mr.  Chip</t>
  </si>
  <si>
    <t xml:space="preserve">  Mauricio J</t>
  </si>
  <si>
    <t>Sanchez Antognini</t>
  </si>
  <si>
    <t xml:space="preserve"> </t>
  </si>
  <si>
    <t>Id1497</t>
  </si>
  <si>
    <t>Cifuentes Fetiva, Mr.  Miguel Angel Sr.</t>
  </si>
  <si>
    <t xml:space="preserve">  Kieran</t>
  </si>
  <si>
    <t>Condon</t>
  </si>
  <si>
    <t>Id1498</t>
  </si>
  <si>
    <t>Keno, Mr.  Brian</t>
  </si>
  <si>
    <t>Magato</t>
  </si>
  <si>
    <t>Id1499</t>
  </si>
  <si>
    <t>Bruce, Ms.  Meghan</t>
  </si>
  <si>
    <t xml:space="preserve">  Zeke M</t>
  </si>
  <si>
    <t>Dombrowski</t>
  </si>
  <si>
    <t>Id1500</t>
  </si>
  <si>
    <t>Lorch, Ms.  Meredith L.</t>
  </si>
  <si>
    <t xml:space="preserve">  Chip</t>
  </si>
  <si>
    <t>Ohara</t>
  </si>
  <si>
    <t>Id1501</t>
  </si>
  <si>
    <t>Sullivan, Mrs.  Millicent M</t>
  </si>
  <si>
    <t xml:space="preserve">  Miguel Angel Sr</t>
  </si>
  <si>
    <t>Cifuentes Fetiva</t>
  </si>
  <si>
    <t>Id1502</t>
  </si>
  <si>
    <t>Cave, Ms.  Kathleen</t>
  </si>
  <si>
    <t>Keno</t>
  </si>
  <si>
    <t>Id1503</t>
  </si>
  <si>
    <t>Gudenkauf, Ms.  Kimberly K</t>
  </si>
  <si>
    <t xml:space="preserve">  Meghan</t>
  </si>
  <si>
    <t>Bruce</t>
  </si>
  <si>
    <t>Id1504</t>
  </si>
  <si>
    <t>Thomas, Mr.  Justin C</t>
  </si>
  <si>
    <t>Lorch</t>
  </si>
  <si>
    <t>Id1505</t>
  </si>
  <si>
    <t>Holley, Mr.  Tristan P.</t>
  </si>
  <si>
    <t xml:space="preserve">  Millicent M</t>
  </si>
  <si>
    <t>Sullivan</t>
  </si>
  <si>
    <t>Id1506</t>
  </si>
  <si>
    <t>Kemble, Ms.  Traci A</t>
  </si>
  <si>
    <t>Cave</t>
  </si>
  <si>
    <t>Id1507</t>
  </si>
  <si>
    <t>Bentley, Mr.  Justin P</t>
  </si>
  <si>
    <t xml:space="preserve">  Kimberly K</t>
  </si>
  <si>
    <t>Gudenkauf</t>
  </si>
  <si>
    <t>Id1508</t>
  </si>
  <si>
    <t>Jones, Mr.  Logan M</t>
  </si>
  <si>
    <t xml:space="preserve">  Justin C</t>
  </si>
  <si>
    <t>Id1509</t>
  </si>
  <si>
    <t>Tremblay, Mr.  Sebastien</t>
  </si>
  <si>
    <t xml:space="preserve">  Tristan P</t>
  </si>
  <si>
    <t>Holley</t>
  </si>
  <si>
    <t>Id1510</t>
  </si>
  <si>
    <t>Bellucci, Ms.  Tiffany A</t>
  </si>
  <si>
    <t xml:space="preserve">  Traci A</t>
  </si>
  <si>
    <t>Kemble</t>
  </si>
  <si>
    <t>Id1511</t>
  </si>
  <si>
    <t>Collins, Mr.  Matthew</t>
  </si>
  <si>
    <t>Bentley</t>
  </si>
  <si>
    <t>Id1512</t>
  </si>
  <si>
    <t>Gillman, Mr.  Luke</t>
  </si>
  <si>
    <t xml:space="preserve">  Logan M</t>
  </si>
  <si>
    <t>Id1513</t>
  </si>
  <si>
    <t>West, Ms.  Leigh</t>
  </si>
  <si>
    <t>Id1514</t>
  </si>
  <si>
    <t>Chida, Mr.  Yosuke</t>
  </si>
  <si>
    <t xml:space="preserve">  Tiffany A</t>
  </si>
  <si>
    <t>Bellucci</t>
  </si>
  <si>
    <t>Id1515</t>
  </si>
  <si>
    <t>Reisenauer, Mr.  Matthew</t>
  </si>
  <si>
    <t>Collins</t>
  </si>
  <si>
    <t>Id1516</t>
  </si>
  <si>
    <t>Rosenberg-Wohl, Mr.  Jacob</t>
  </si>
  <si>
    <t xml:space="preserve">  Luke</t>
  </si>
  <si>
    <t>Gillman</t>
  </si>
  <si>
    <t>Id1517</t>
  </si>
  <si>
    <t>Theriault, Ms.  Jodi</t>
  </si>
  <si>
    <t xml:space="preserve">  Leigh</t>
  </si>
  <si>
    <t>West</t>
  </si>
  <si>
    <t>Id1518</t>
  </si>
  <si>
    <t>Manuel, Ms.  Lauren</t>
  </si>
  <si>
    <t xml:space="preserve">  Yosuke</t>
  </si>
  <si>
    <t>Chida</t>
  </si>
  <si>
    <t>Id1519</t>
  </si>
  <si>
    <t>Demko, Ms.  Misti C</t>
  </si>
  <si>
    <t>Reisenauer</t>
  </si>
  <si>
    <t>Id1520</t>
  </si>
  <si>
    <t>Battaglia, Ms.  Angela J</t>
  </si>
  <si>
    <t>Rosenberg-Wohl</t>
  </si>
  <si>
    <t>Id1521</t>
  </si>
  <si>
    <t>Follo, Mr.  Jonathan D.</t>
  </si>
  <si>
    <t xml:space="preserve">  Jodi</t>
  </si>
  <si>
    <t>Theriault</t>
  </si>
  <si>
    <t>Id1522</t>
  </si>
  <si>
    <t>Barana, Ms.  Victoria</t>
  </si>
  <si>
    <t>Manuel</t>
  </si>
  <si>
    <t>Id1523</t>
  </si>
  <si>
    <t>Lysaght, Mr.  Adrian R.</t>
  </si>
  <si>
    <t xml:space="preserve">  Misti C</t>
  </si>
  <si>
    <t>Demko</t>
  </si>
  <si>
    <t>Id1524</t>
  </si>
  <si>
    <t>Chalmers, Mr.  Andrew</t>
  </si>
  <si>
    <t xml:space="preserve">  Angela J</t>
  </si>
  <si>
    <t>Battaglia</t>
  </si>
  <si>
    <t>Id1525</t>
  </si>
  <si>
    <t>Phillippi, Mr.  Jason A.</t>
  </si>
  <si>
    <t xml:space="preserve">  Jonathan D</t>
  </si>
  <si>
    <t>Follo</t>
  </si>
  <si>
    <t>Id1526</t>
  </si>
  <si>
    <t>MacPherson, Ms.  Rachel</t>
  </si>
  <si>
    <t>Barana</t>
  </si>
  <si>
    <t>Id1527</t>
  </si>
  <si>
    <t>Delfidio, Ms.  Susan</t>
  </si>
  <si>
    <t xml:space="preserve">  Adrian R</t>
  </si>
  <si>
    <t>Lysaght</t>
  </si>
  <si>
    <t>Id1528</t>
  </si>
  <si>
    <t>Cummings, Mr.  Cameron M.</t>
  </si>
  <si>
    <t>Chalmers</t>
  </si>
  <si>
    <t>Id1529</t>
  </si>
  <si>
    <t>Schroegel, Ms.  Claudia A.</t>
  </si>
  <si>
    <t>Id1530</t>
  </si>
  <si>
    <t>Williams, Ms.  Kate</t>
  </si>
  <si>
    <t xml:space="preserve">  Rachel</t>
  </si>
  <si>
    <t>MacPherson</t>
  </si>
  <si>
    <t>Id1531</t>
  </si>
  <si>
    <t>Casey, Ms.  Nicole M.</t>
  </si>
  <si>
    <t xml:space="preserve">  Susan</t>
  </si>
  <si>
    <t>Delfidio</t>
  </si>
  <si>
    <t>Id1532</t>
  </si>
  <si>
    <t>Randall, Mr.  Jack</t>
  </si>
  <si>
    <t xml:space="preserve">  Cameron M</t>
  </si>
  <si>
    <t>Cummings</t>
  </si>
  <si>
    <t>Id1533</t>
  </si>
  <si>
    <t>Doyon, Mr.  Gregory</t>
  </si>
  <si>
    <t xml:space="preserve">  Claudia A</t>
  </si>
  <si>
    <t>Schroegel</t>
  </si>
  <si>
    <t>Id1534</t>
  </si>
  <si>
    <t>Sankey, Ms.  Rebecca</t>
  </si>
  <si>
    <t>Id1535</t>
  </si>
  <si>
    <t>Stilgenbauer, Mr.  Adam</t>
  </si>
  <si>
    <t xml:space="preserve">  Nicole M</t>
  </si>
  <si>
    <t>Casey</t>
  </si>
  <si>
    <t>Id1536</t>
  </si>
  <si>
    <t>Jaskiewicz, Mr.  Ryan</t>
  </si>
  <si>
    <t xml:space="preserve">  Jack</t>
  </si>
  <si>
    <t>Randall</t>
  </si>
  <si>
    <t>Id1537</t>
  </si>
  <si>
    <t>Deppen, Ms.  Jackie K.</t>
  </si>
  <si>
    <t>Doyon</t>
  </si>
  <si>
    <t>Id1538</t>
  </si>
  <si>
    <t>Hine, Mr.  Chris</t>
  </si>
  <si>
    <t>Sankey</t>
  </si>
  <si>
    <t>Id1539</t>
  </si>
  <si>
    <t>Mathews, Mr.  Tyler C</t>
  </si>
  <si>
    <t>Stilgenbauer</t>
  </si>
  <si>
    <t>Id1540</t>
  </si>
  <si>
    <t>Yabu, Ms.  Yoshie</t>
  </si>
  <si>
    <t>Jaskiewicz</t>
  </si>
  <si>
    <t>Id1541</t>
  </si>
  <si>
    <t>Strang, Ms.  Lauren A</t>
  </si>
  <si>
    <t xml:space="preserve">  Jackie K</t>
  </si>
  <si>
    <t>Deppen</t>
  </si>
  <si>
    <t>Id1542</t>
  </si>
  <si>
    <t>Frank, Mr.  Mason D.</t>
  </si>
  <si>
    <t>Hine</t>
  </si>
  <si>
    <t>Id1543</t>
  </si>
  <si>
    <t>Shanley, Mr.  Ryan</t>
  </si>
  <si>
    <t xml:space="preserve">  Tyler C</t>
  </si>
  <si>
    <t>Mathews</t>
  </si>
  <si>
    <t>Id1544</t>
  </si>
  <si>
    <t>Mancebo Garcia, Mr.  Arturo</t>
  </si>
  <si>
    <t xml:space="preserve">  Yoshie</t>
  </si>
  <si>
    <t>Yabu</t>
  </si>
  <si>
    <t>Id1545</t>
  </si>
  <si>
    <t>Keehan, Mr.  Jake</t>
  </si>
  <si>
    <t xml:space="preserve">  Lauren A</t>
  </si>
  <si>
    <t>Strang</t>
  </si>
  <si>
    <t>Id1546</t>
  </si>
  <si>
    <t>Mahaney, Ms.  Sarah E</t>
  </si>
  <si>
    <t xml:space="preserve">  Mason D</t>
  </si>
  <si>
    <t>Frank</t>
  </si>
  <si>
    <t>Id1547</t>
  </si>
  <si>
    <t>Nolan, Ms.  Alison L.</t>
  </si>
  <si>
    <t>Shanley</t>
  </si>
  <si>
    <t>Id1548</t>
  </si>
  <si>
    <t>Sobrino, Ms.  Karen A.</t>
  </si>
  <si>
    <t xml:space="preserve">  Arturo</t>
  </si>
  <si>
    <t>Mancebo Garcia</t>
  </si>
  <si>
    <t>Id1549</t>
  </si>
  <si>
    <t>Gennaro, Mr.  Thomas R. Jr.</t>
  </si>
  <si>
    <t xml:space="preserve">  Jake</t>
  </si>
  <si>
    <t>Keehan</t>
  </si>
  <si>
    <t>Id1550</t>
  </si>
  <si>
    <t>Mayer, Ms.  Stephanie W.</t>
  </si>
  <si>
    <t>Mahaney</t>
  </si>
  <si>
    <t>Id1551</t>
  </si>
  <si>
    <t>Becker, Mr.  Ezra</t>
  </si>
  <si>
    <t xml:space="preserve">  Alison L</t>
  </si>
  <si>
    <t>Nolan</t>
  </si>
  <si>
    <t>Id1552</t>
  </si>
  <si>
    <t>Moore, Mr.  Jim</t>
  </si>
  <si>
    <t xml:space="preserve">  Karen A</t>
  </si>
  <si>
    <t>Sobrino</t>
  </si>
  <si>
    <t>Id1553</t>
  </si>
  <si>
    <t>Platt, Mr.  Ari L.</t>
  </si>
  <si>
    <t xml:space="preserve">  Thomas R</t>
  </si>
  <si>
    <t>Gennaro</t>
  </si>
  <si>
    <t>Id1554</t>
  </si>
  <si>
    <t>Brodeur, Ms.  Fanny</t>
  </si>
  <si>
    <t>Mayer</t>
  </si>
  <si>
    <t>Id1555</t>
  </si>
  <si>
    <t>Knight Pech, Ms.  Heather</t>
  </si>
  <si>
    <t xml:space="preserve">  Ezra</t>
  </si>
  <si>
    <t>Becker</t>
  </si>
  <si>
    <t>Id1556</t>
  </si>
  <si>
    <t>Richter, Mr.  Peter W. Sr.</t>
  </si>
  <si>
    <t>Id1557</t>
  </si>
  <si>
    <t>Jubinski, Ms.  Catherine A</t>
  </si>
  <si>
    <t xml:space="preserve">  Ari L</t>
  </si>
  <si>
    <t>Platt</t>
  </si>
  <si>
    <t>Id1558</t>
  </si>
  <si>
    <t>Wall, Ms.  Kelly A</t>
  </si>
  <si>
    <t xml:space="preserve">  Fanny</t>
  </si>
  <si>
    <t>Brodeur</t>
  </si>
  <si>
    <t>Id1559</t>
  </si>
  <si>
    <t>McKay, Ms.  Janel N.</t>
  </si>
  <si>
    <t>Knight Pech</t>
  </si>
  <si>
    <t>Id1560</t>
  </si>
  <si>
    <t>Oh, Ms.  Yann Kai</t>
  </si>
  <si>
    <t>Id1561</t>
  </si>
  <si>
    <t>Kessell, Mr.  Zachary R.</t>
  </si>
  <si>
    <t xml:space="preserve">  Catherine A</t>
  </si>
  <si>
    <t>Jubinski</t>
  </si>
  <si>
    <t>Id1562</t>
  </si>
  <si>
    <t>Hidalgo Zambrano, Mr.  Alejandro Sr.</t>
  </si>
  <si>
    <t>Wall</t>
  </si>
  <si>
    <t>Id1563</t>
  </si>
  <si>
    <t>Caprario, Mr.  Nicholas R.</t>
  </si>
  <si>
    <t xml:space="preserve">  Janel N</t>
  </si>
  <si>
    <t>McKay</t>
  </si>
  <si>
    <t>Id1564</t>
  </si>
  <si>
    <t>Ryan, Mr.  Paul</t>
  </si>
  <si>
    <t xml:space="preserve">  Yann Kai</t>
  </si>
  <si>
    <t>Oh</t>
  </si>
  <si>
    <t>Id1565</t>
  </si>
  <si>
    <t>Hoffman, Mr.  Michael D</t>
  </si>
  <si>
    <t xml:space="preserve">  Zachary R</t>
  </si>
  <si>
    <t>Kessell</t>
  </si>
  <si>
    <t>Id1566</t>
  </si>
  <si>
    <t>Wong, Ms.  Marina</t>
  </si>
  <si>
    <t xml:space="preserve">  Alejandro Sr</t>
  </si>
  <si>
    <t>Hidalgo Zambrano</t>
  </si>
  <si>
    <t>Id1567</t>
  </si>
  <si>
    <t>Lea, Ms.  Caroline</t>
  </si>
  <si>
    <t xml:space="preserve">  Nicholas R</t>
  </si>
  <si>
    <t>Caprario</t>
  </si>
  <si>
    <t>Id1568</t>
  </si>
  <si>
    <t>Patterson, Mr.  Ross P</t>
  </si>
  <si>
    <t>Id1569</t>
  </si>
  <si>
    <t>Quigley, Ms.  Aoife</t>
  </si>
  <si>
    <t xml:space="preserve">  Michael D</t>
  </si>
  <si>
    <t>Id1570</t>
  </si>
  <si>
    <t>Korir, Mr.  Wesley</t>
  </si>
  <si>
    <t xml:space="preserve">  Marina</t>
  </si>
  <si>
    <t>Wong</t>
  </si>
  <si>
    <t>Id1571</t>
  </si>
  <si>
    <t>Downs, Ms.  Rebecca J</t>
  </si>
  <si>
    <t>Lea</t>
  </si>
  <si>
    <t>Id1572</t>
  </si>
  <si>
    <t>Young, Mr.  Barry P.</t>
  </si>
  <si>
    <t xml:space="preserve">  Ross P</t>
  </si>
  <si>
    <t>Id1573</t>
  </si>
  <si>
    <t>Zywek, Mr.  Maciej</t>
  </si>
  <si>
    <t xml:space="preserve">  Aoife</t>
  </si>
  <si>
    <t>Quigley</t>
  </si>
  <si>
    <t>Id1574</t>
  </si>
  <si>
    <t>Faulkner, Mr.  Jerry D.</t>
  </si>
  <si>
    <t>Korir</t>
  </si>
  <si>
    <t>Id1575</t>
  </si>
  <si>
    <t>Erspamer, Mr.  Eric A.</t>
  </si>
  <si>
    <t>Downs</t>
  </si>
  <si>
    <t>Id1576</t>
  </si>
  <si>
    <t>Campbell, Ms.  Cathi</t>
  </si>
  <si>
    <t xml:space="preserve">  Barry P</t>
  </si>
  <si>
    <t>Id1577</t>
  </si>
  <si>
    <t>Addison, Mr.  Alex M</t>
  </si>
  <si>
    <t xml:space="preserve">  Maciej</t>
  </si>
  <si>
    <t>Zywek</t>
  </si>
  <si>
    <t>Id1578</t>
  </si>
  <si>
    <t>Wu, Mr.  Liang</t>
  </si>
  <si>
    <t xml:space="preserve">  Jerry D</t>
  </si>
  <si>
    <t>Faulkner</t>
  </si>
  <si>
    <t>Id1579</t>
  </si>
  <si>
    <t>Millett, Ms.  Lexy</t>
  </si>
  <si>
    <t>Erspamer</t>
  </si>
  <si>
    <t>Id1580</t>
  </si>
  <si>
    <t>Bosl, Mr.  Michael</t>
  </si>
  <si>
    <t xml:space="preserve">  Cathi</t>
  </si>
  <si>
    <t>Id1581</t>
  </si>
  <si>
    <t>Goldberg, Mr.  Samuel L</t>
  </si>
  <si>
    <t xml:space="preserve">  Alex M</t>
  </si>
  <si>
    <t>Addison</t>
  </si>
  <si>
    <t>Id1582</t>
  </si>
  <si>
    <t>Kelley, Mr.  Spencer A.</t>
  </si>
  <si>
    <t xml:space="preserve">  Liang</t>
  </si>
  <si>
    <t>Wu</t>
  </si>
  <si>
    <t>Id1583</t>
  </si>
  <si>
    <t>Johnston, Mrs.  Rochelle</t>
  </si>
  <si>
    <t xml:space="preserve">  Lexy</t>
  </si>
  <si>
    <t>Id1584</t>
  </si>
  <si>
    <t>Keating, Ms.  Paula</t>
  </si>
  <si>
    <t>Bosl</t>
  </si>
  <si>
    <t>Id1585</t>
  </si>
  <si>
    <t>Duhon, Mrs.  Madeline E.</t>
  </si>
  <si>
    <t xml:space="preserve">  Samuel L</t>
  </si>
  <si>
    <t>Goldberg</t>
  </si>
  <si>
    <t>Id1586</t>
  </si>
  <si>
    <t>Briseno, Ms.  Maria Isabel</t>
  </si>
  <si>
    <t xml:space="preserve">  Spencer A</t>
  </si>
  <si>
    <t>Id1587</t>
  </si>
  <si>
    <t>Besse, Mr.  Arthur M.</t>
  </si>
  <si>
    <t xml:space="preserve">  Rochelle</t>
  </si>
  <si>
    <t>Johnston</t>
  </si>
  <si>
    <t>Id1588</t>
  </si>
  <si>
    <t>Shillings, Mr.  Joseph R.</t>
  </si>
  <si>
    <t xml:space="preserve">  Paula</t>
  </si>
  <si>
    <t>Keating</t>
  </si>
  <si>
    <t>Id1589</t>
  </si>
  <si>
    <t>Tate, Ms.  Sachiko</t>
  </si>
  <si>
    <t xml:space="preserve">  Madeline E</t>
  </si>
  <si>
    <t>Duhon</t>
  </si>
  <si>
    <t>Id1590</t>
  </si>
  <si>
    <t>Arsenault, Mr.  Christopher</t>
  </si>
  <si>
    <t xml:space="preserve">  Maria Isabel</t>
  </si>
  <si>
    <t>Briseno</t>
  </si>
  <si>
    <t>Id1591</t>
  </si>
  <si>
    <t>Hengoed, Mr.  Joseph</t>
  </si>
  <si>
    <t xml:space="preserve">  Arthur M</t>
  </si>
  <si>
    <t>Besse</t>
  </si>
  <si>
    <t>Id1592</t>
  </si>
  <si>
    <t>Aller, Mr.  Lawrence</t>
  </si>
  <si>
    <t xml:space="preserve">  Joseph R</t>
  </si>
  <si>
    <t>Shillings</t>
  </si>
  <si>
    <t>Id1593</t>
  </si>
  <si>
    <t>Pisano, Mrs.  Katie</t>
  </si>
  <si>
    <t xml:space="preserve">  Sachiko</t>
  </si>
  <si>
    <t>Tate</t>
  </si>
  <si>
    <t>Id1594</t>
  </si>
  <si>
    <t>Sanca, Mr.  Ruben</t>
  </si>
  <si>
    <t>Id1595</t>
  </si>
  <si>
    <t>Bond, Ms.  Sarah</t>
  </si>
  <si>
    <t>Hengoed</t>
  </si>
  <si>
    <t>Id1596</t>
  </si>
  <si>
    <t>Carron, Mrs.  Angela R.</t>
  </si>
  <si>
    <t>Aller</t>
  </si>
  <si>
    <t>Id1597</t>
  </si>
  <si>
    <t>Ellwanger, Mr.  Chatham</t>
  </si>
  <si>
    <t>Pisano</t>
  </si>
  <si>
    <t>Id1598</t>
  </si>
  <si>
    <t>Hanson, Mr.  Derek</t>
  </si>
  <si>
    <t xml:space="preserve">  Ruben</t>
  </si>
  <si>
    <t>Sanca</t>
  </si>
  <si>
    <t>Id1599</t>
  </si>
  <si>
    <t>Tucker, Mr.  Kalvin J.</t>
  </si>
  <si>
    <t>Bond</t>
  </si>
  <si>
    <t>Id1600</t>
  </si>
  <si>
    <t>Counts, Mr.  Dave</t>
  </si>
  <si>
    <t>Carron</t>
  </si>
  <si>
    <t>Id1601</t>
  </si>
  <si>
    <t>Carson, Ms.  Barbara G.</t>
  </si>
  <si>
    <t xml:space="preserve">  Chatham</t>
  </si>
  <si>
    <t>Ellwanger</t>
  </si>
  <si>
    <t>Id1602</t>
  </si>
  <si>
    <t>Haines, Mr.  Skylar</t>
  </si>
  <si>
    <t xml:space="preserve">  Derek</t>
  </si>
  <si>
    <t>Hanson</t>
  </si>
  <si>
    <t>Id1603</t>
  </si>
  <si>
    <t>Schnabel, Mr.  Nick</t>
  </si>
  <si>
    <t xml:space="preserve">  Kalvin J</t>
  </si>
  <si>
    <t>Id1604</t>
  </si>
  <si>
    <t>Thind, Mr.  Sunny S</t>
  </si>
  <si>
    <t>Counts</t>
  </si>
  <si>
    <t>Id1605</t>
  </si>
  <si>
    <t>Simon, Mrs.  Anne-Marie</t>
  </si>
  <si>
    <t xml:space="preserve">  Barbara G</t>
  </si>
  <si>
    <t>Carson</t>
  </si>
  <si>
    <t>Id1606</t>
  </si>
  <si>
    <t>Arciniaga, Mr.  Nicholas</t>
  </si>
  <si>
    <t>Haines</t>
  </si>
  <si>
    <t>Id1607</t>
  </si>
  <si>
    <t>Ryan, Mr.  Scott M.</t>
  </si>
  <si>
    <t>Schnabel</t>
  </si>
  <si>
    <t>Id1608</t>
  </si>
  <si>
    <t>Lizak, Ms.  Marisa A</t>
  </si>
  <si>
    <t xml:space="preserve">  Sunny S</t>
  </si>
  <si>
    <t>Id1609</t>
  </si>
  <si>
    <t>Howery, Ms.  Katie</t>
  </si>
  <si>
    <t>Simon</t>
  </si>
  <si>
    <t>Id1610</t>
  </si>
  <si>
    <t>Crain, Ms.  Amy L</t>
  </si>
  <si>
    <t>Arciniaga</t>
  </si>
  <si>
    <t>Id1611</t>
  </si>
  <si>
    <t>Hotze, Ms.  Jenna M</t>
  </si>
  <si>
    <t>Id1612</t>
  </si>
  <si>
    <t>Chauhan, Ms.  Elizabeth M.</t>
  </si>
  <si>
    <t xml:space="preserve">  Marisa A</t>
  </si>
  <si>
    <t>Lizak</t>
  </si>
  <si>
    <t>Id1613</t>
  </si>
  <si>
    <t>Raab, Mr.  Lyazid</t>
  </si>
  <si>
    <t>Howery</t>
  </si>
  <si>
    <t>Id1614</t>
  </si>
  <si>
    <t>McKown, Ms.  Lindsey A.</t>
  </si>
  <si>
    <t>Crain</t>
  </si>
  <si>
    <t>Id1615</t>
  </si>
  <si>
    <t>Schiemann, Mr.  Chris</t>
  </si>
  <si>
    <t xml:space="preserve">  Jenna M</t>
  </si>
  <si>
    <t>Hotze</t>
  </si>
  <si>
    <t>Id1616</t>
  </si>
  <si>
    <t>Cress, Ms.  Jennifer A</t>
  </si>
  <si>
    <t>Chauhan</t>
  </si>
  <si>
    <t>Id1617</t>
  </si>
  <si>
    <t>Mawson, Mr.  Leif S.</t>
  </si>
  <si>
    <t xml:space="preserve">  Lyazid</t>
  </si>
  <si>
    <t>Raab</t>
  </si>
  <si>
    <t>Id1618</t>
  </si>
  <si>
    <t>Wigginton, Ms.  Stephanie A</t>
  </si>
  <si>
    <t xml:space="preserve">  Lindsey A</t>
  </si>
  <si>
    <t>McKown</t>
  </si>
  <si>
    <t>Id1619</t>
  </si>
  <si>
    <t>Wang, Mr.  Bo</t>
  </si>
  <si>
    <t>Schiemann</t>
  </si>
  <si>
    <t>Id1620</t>
  </si>
  <si>
    <t>Schroeder, Ms.  Leah</t>
  </si>
  <si>
    <t>Cress</t>
  </si>
  <si>
    <t>Id1621</t>
  </si>
  <si>
    <t>Leonard, Ms.  Kara Lynne</t>
  </si>
  <si>
    <t xml:space="preserve">  Leif S</t>
  </si>
  <si>
    <t>Mawson</t>
  </si>
  <si>
    <t>Id1622</t>
  </si>
  <si>
    <t>Tissue, Mr.  Jeffrey</t>
  </si>
  <si>
    <t>Wigginton</t>
  </si>
  <si>
    <t>Id1623</t>
  </si>
  <si>
    <t>Wood, Mr.  Justin</t>
  </si>
  <si>
    <t xml:space="preserve">  Bo</t>
  </si>
  <si>
    <t>Id1624</t>
  </si>
  <si>
    <t>Denny, Ms.  Emily</t>
  </si>
  <si>
    <t xml:space="preserve">  Leah</t>
  </si>
  <si>
    <t>Schroeder</t>
  </si>
  <si>
    <t>Id1625</t>
  </si>
  <si>
    <t>Testa, Ms.  Rebecca</t>
  </si>
  <si>
    <t xml:space="preserve">  Kara Lynne</t>
  </si>
  <si>
    <t>Leonard</t>
  </si>
  <si>
    <t>Id1626</t>
  </si>
  <si>
    <t>Mooney, Mrs.  Allie</t>
  </si>
  <si>
    <t>Tissue</t>
  </si>
  <si>
    <t>Id1627</t>
  </si>
  <si>
    <t>Buchholtz, Ms.  Trasi</t>
  </si>
  <si>
    <t>Wood</t>
  </si>
  <si>
    <t>Id1628</t>
  </si>
  <si>
    <t>Hoyt, Mr.  Kevin</t>
  </si>
  <si>
    <t>Denny</t>
  </si>
  <si>
    <t>Id1629</t>
  </si>
  <si>
    <t>Cabada, Mr.  Fernando</t>
  </si>
  <si>
    <t>Testa</t>
  </si>
  <si>
    <t>Id1630</t>
  </si>
  <si>
    <t>Lobaciute, Ms.  Ieva</t>
  </si>
  <si>
    <t xml:space="preserve">  Allie</t>
  </si>
  <si>
    <t>Id1631</t>
  </si>
  <si>
    <t>Dawes, Mr.  Chris</t>
  </si>
  <si>
    <t xml:space="preserve">  Trasi</t>
  </si>
  <si>
    <t>Buchholtz</t>
  </si>
  <si>
    <t>Id1632</t>
  </si>
  <si>
    <t>Deppen, Mr.  Drew L.</t>
  </si>
  <si>
    <t>Hoyt</t>
  </si>
  <si>
    <t>Id1633</t>
  </si>
  <si>
    <t>Oberndorfer, Ms.  Christina</t>
  </si>
  <si>
    <t xml:space="preserve">  Fernando</t>
  </si>
  <si>
    <t>Cabada</t>
  </si>
  <si>
    <t>Id1634</t>
  </si>
  <si>
    <t>Hetherington, Mr.  Alexander G</t>
  </si>
  <si>
    <t xml:space="preserve">  Ieva</t>
  </si>
  <si>
    <t>Lobaciute</t>
  </si>
  <si>
    <t>Id1635</t>
  </si>
  <si>
    <t>Murray, Ms.  Meaghan</t>
  </si>
  <si>
    <t>Id1636</t>
  </si>
  <si>
    <t>Higden, Ms.  Kristin</t>
  </si>
  <si>
    <t xml:space="preserve">  Drew L</t>
  </si>
  <si>
    <t>Id1637</t>
  </si>
  <si>
    <t>Rediger, Ms.  Andrea K.</t>
  </si>
  <si>
    <t>Oberndorfer</t>
  </si>
  <si>
    <t>Id1638</t>
  </si>
  <si>
    <t>Huff, Ms.  Kris</t>
  </si>
  <si>
    <t xml:space="preserve">  Alexander G</t>
  </si>
  <si>
    <t>Hetherington</t>
  </si>
  <si>
    <t>Id1639</t>
  </si>
  <si>
    <t>Hall, Mr.  Alden W</t>
  </si>
  <si>
    <t xml:space="preserve">  Meaghan</t>
  </si>
  <si>
    <t>Murray</t>
  </si>
  <si>
    <t>Id1640</t>
  </si>
  <si>
    <t>Grise, Ms.  Suzanne M</t>
  </si>
  <si>
    <t>Higden</t>
  </si>
  <si>
    <t>Id1641</t>
  </si>
  <si>
    <t>Skildum, Ms.  Heidi Z.</t>
  </si>
  <si>
    <t xml:space="preserve">  Andrea K</t>
  </si>
  <si>
    <t>Rediger</t>
  </si>
  <si>
    <t>Id1642</t>
  </si>
  <si>
    <t>Yang, Ms.  Carolyn</t>
  </si>
  <si>
    <t xml:space="preserve">  Kris</t>
  </si>
  <si>
    <t>Id1643</t>
  </si>
  <si>
    <t>Fischer-Daly, Ms.  Sabine</t>
  </si>
  <si>
    <t xml:space="preserve">  Alden W</t>
  </si>
  <si>
    <t>Id1644</t>
  </si>
  <si>
    <t>Asher, Mr.  Bobby</t>
  </si>
  <si>
    <t xml:space="preserve">  Suzanne M</t>
  </si>
  <si>
    <t>Grise</t>
  </si>
  <si>
    <t>Id1645</t>
  </si>
  <si>
    <t>Zhou, Mr.  Fan</t>
  </si>
  <si>
    <t xml:space="preserve">  Heidi Z</t>
  </si>
  <si>
    <t>Skildum</t>
  </si>
  <si>
    <t>Id1646</t>
  </si>
  <si>
    <t>Rudder, Mrs.  Rachel M</t>
  </si>
  <si>
    <t>Id1647</t>
  </si>
  <si>
    <t>Cartmell, Mr.  Greg</t>
  </si>
  <si>
    <t>Fischer-Daly</t>
  </si>
  <si>
    <t>Id1648</t>
  </si>
  <si>
    <t>Troland, Mr.  Dan</t>
  </si>
  <si>
    <t>Id1649</t>
  </si>
  <si>
    <t>Hall, Ms.  Jennifer A</t>
  </si>
  <si>
    <t xml:space="preserve">  Fan</t>
  </si>
  <si>
    <t>Id1650</t>
  </si>
  <si>
    <t>Berg, Mrs.  Jessica</t>
  </si>
  <si>
    <t>Rudder</t>
  </si>
  <si>
    <t>Id1651</t>
  </si>
  <si>
    <t>Engtrakul, Mr.  Chaiwat</t>
  </si>
  <si>
    <t>Cartmell</t>
  </si>
  <si>
    <t>Id1652</t>
  </si>
  <si>
    <t>Leonhardt, Ms.  Kerri</t>
  </si>
  <si>
    <t>Troland</t>
  </si>
  <si>
    <t>Id1653</t>
  </si>
  <si>
    <t>Goetz, Ms.  Lisa</t>
  </si>
  <si>
    <t>Id1654</t>
  </si>
  <si>
    <t>Cacharelis, Mr.  Nicholas G</t>
  </si>
  <si>
    <t>Berg</t>
  </si>
  <si>
    <t>Id1655</t>
  </si>
  <si>
    <t>Kariolis, Mr.  Vasilis S</t>
  </si>
  <si>
    <t xml:space="preserve">  Chaiwat</t>
  </si>
  <si>
    <t>Engtrakul</t>
  </si>
  <si>
    <t>Id1656</t>
  </si>
  <si>
    <t>Zelwin, Mr.  Michael P</t>
  </si>
  <si>
    <t xml:space="preserve">  Kerri</t>
  </si>
  <si>
    <t>Leonhardt</t>
  </si>
  <si>
    <t>Id1657</t>
  </si>
  <si>
    <t>Barry, Ms.  Colleen C.</t>
  </si>
  <si>
    <t>Goetz</t>
  </si>
  <si>
    <t>Id1658</t>
  </si>
  <si>
    <t>Bannon, Mrs.  Annika</t>
  </si>
  <si>
    <t xml:space="preserve">  Nicholas G</t>
  </si>
  <si>
    <t>Cacharelis</t>
  </si>
  <si>
    <t>Id1659</t>
  </si>
  <si>
    <t>Chang, Ms.  Kelly</t>
  </si>
  <si>
    <t xml:space="preserve">  Vasilis S</t>
  </si>
  <si>
    <t>Kariolis</t>
  </si>
  <si>
    <t>Id1660</t>
  </si>
  <si>
    <t>Vetter, Mr.  Nicholas C.</t>
  </si>
  <si>
    <t>Zelwin</t>
  </si>
  <si>
    <t>Id1661</t>
  </si>
  <si>
    <t>Jablonski, Mrs.  Kelly K</t>
  </si>
  <si>
    <t xml:space="preserve">  Colleen C</t>
  </si>
  <si>
    <t>Id1662</t>
  </si>
  <si>
    <t>Jakubowitch, Mr.  Andrew</t>
  </si>
  <si>
    <t xml:space="preserve">  Annika</t>
  </si>
  <si>
    <t>Bannon</t>
  </si>
  <si>
    <t>Id1663</t>
  </si>
  <si>
    <t>Altshuler, Ms.  Hannah</t>
  </si>
  <si>
    <t>Id1664</t>
  </si>
  <si>
    <t>Ugarte, Mr.  Patricio Sr.</t>
  </si>
  <si>
    <t xml:space="preserve">  Nicholas C</t>
  </si>
  <si>
    <t>Vetter</t>
  </si>
  <si>
    <t>Id1665</t>
  </si>
  <si>
    <t>Tusso, Mr.  Robert B</t>
  </si>
  <si>
    <t xml:space="preserve">  Kelly K</t>
  </si>
  <si>
    <t>Jablonski</t>
  </si>
  <si>
    <t>Id1666</t>
  </si>
  <si>
    <t>Johnson, Mr.  Benjamin M</t>
  </si>
  <si>
    <t>Jakubowitch</t>
  </si>
  <si>
    <t>Id1667</t>
  </si>
  <si>
    <t>Landry, Mr.  Robert</t>
  </si>
  <si>
    <t xml:space="preserve">  Hannah</t>
  </si>
  <si>
    <t>Altshuler</t>
  </si>
  <si>
    <t>Id1668</t>
  </si>
  <si>
    <t>McDonald, Mr.  Eric R.</t>
  </si>
  <si>
    <t xml:space="preserve">  Patricio Sr</t>
  </si>
  <si>
    <t>Ugarte</t>
  </si>
  <si>
    <t>Id1669</t>
  </si>
  <si>
    <t>Dunlap, Mr.  Matthew</t>
  </si>
  <si>
    <t xml:space="preserve">  Robert B</t>
  </si>
  <si>
    <t>Tusso</t>
  </si>
  <si>
    <t>Id1670</t>
  </si>
  <si>
    <t>Larue, Mr.  Bob R</t>
  </si>
  <si>
    <t xml:space="preserve">  Benjamin M</t>
  </si>
  <si>
    <t>Id1671</t>
  </si>
  <si>
    <t>Hodge, Ms.  Stephanie J.</t>
  </si>
  <si>
    <t>Landry</t>
  </si>
  <si>
    <t>Id1672</t>
  </si>
  <si>
    <t>Marcus, Mr.  Jake</t>
  </si>
  <si>
    <t xml:space="preserve">  Eric R</t>
  </si>
  <si>
    <t>McDonald</t>
  </si>
  <si>
    <t>Id1673</t>
  </si>
  <si>
    <t>Daubert, Ms.  Alison L.</t>
  </si>
  <si>
    <t>Id1674</t>
  </si>
  <si>
    <t>Close, Ms.  Lindsay M</t>
  </si>
  <si>
    <t xml:space="preserve">  Bob R</t>
  </si>
  <si>
    <t>Larue</t>
  </si>
  <si>
    <t>Id1675</t>
  </si>
  <si>
    <t>Roels, Mr.  Guillaume</t>
  </si>
  <si>
    <t xml:space="preserve">  Stephanie J</t>
  </si>
  <si>
    <t>Id1676</t>
  </si>
  <si>
    <t>Venosky, Ms.  Kaylee</t>
  </si>
  <si>
    <t>Marcus</t>
  </si>
  <si>
    <t>Id1677</t>
  </si>
  <si>
    <t>Gosnell, Ms.  Theresa</t>
  </si>
  <si>
    <t>Daubert</t>
  </si>
  <si>
    <t>Id1678</t>
  </si>
  <si>
    <t>Chewning-Kulick, Mr.  Travis G.</t>
  </si>
  <si>
    <t>Close</t>
  </si>
  <si>
    <t>Id1679</t>
  </si>
  <si>
    <t>McCarron, Ms.  Emma L.</t>
  </si>
  <si>
    <t xml:space="preserve">  Guillaume</t>
  </si>
  <si>
    <t>Roels</t>
  </si>
  <si>
    <t>Id1680</t>
  </si>
  <si>
    <t>Manion, Ms.  Linda</t>
  </si>
  <si>
    <t xml:space="preserve">  Kaylee</t>
  </si>
  <si>
    <t>Venosky</t>
  </si>
  <si>
    <t>Id1681</t>
  </si>
  <si>
    <t>Strong, Mr.  Owen R</t>
  </si>
  <si>
    <t xml:space="preserve">  Theresa</t>
  </si>
  <si>
    <t>Gosnell</t>
  </si>
  <si>
    <t>Id1682</t>
  </si>
  <si>
    <t>Leblanc, Mr.  Jacob</t>
  </si>
  <si>
    <t xml:space="preserve">  Travis G</t>
  </si>
  <si>
    <t>Chewning-Kulick</t>
  </si>
  <si>
    <t>Id1683</t>
  </si>
  <si>
    <t>Palmer, Ms.  Jacqueline</t>
  </si>
  <si>
    <t xml:space="preserve">  Emma L</t>
  </si>
  <si>
    <t>Id1684</t>
  </si>
  <si>
    <t>Shen, Mr.  Yefeng</t>
  </si>
  <si>
    <t xml:space="preserve">  Linda</t>
  </si>
  <si>
    <t>Manion</t>
  </si>
  <si>
    <t>Id1685</t>
  </si>
  <si>
    <t>Goldsby, Mr.  Thomas J</t>
  </si>
  <si>
    <t xml:space="preserve">  Owen R</t>
  </si>
  <si>
    <t>Id1686</t>
  </si>
  <si>
    <t>Whitney, Mr.  Ken</t>
  </si>
  <si>
    <t>Leblanc</t>
  </si>
  <si>
    <t>Id1687</t>
  </si>
  <si>
    <t>Mahoney, Ms.  Annie E</t>
  </si>
  <si>
    <t xml:space="preserve">  Jacqueline</t>
  </si>
  <si>
    <t>Id1688</t>
  </si>
  <si>
    <t>McCracken, Mrs.  Noel K.</t>
  </si>
  <si>
    <t xml:space="preserve">  Yefeng</t>
  </si>
  <si>
    <t>Id1689</t>
  </si>
  <si>
    <t>Spewak, Mr.  Mark S</t>
  </si>
  <si>
    <t>Goldsby</t>
  </si>
  <si>
    <t>Id1690</t>
  </si>
  <si>
    <t>Cottini, Ms.  Federica</t>
  </si>
  <si>
    <t xml:space="preserve">  Ken</t>
  </si>
  <si>
    <t>Id1691</t>
  </si>
  <si>
    <t>Findlay, Ms.  Pamela L</t>
  </si>
  <si>
    <t xml:space="preserve">  Annie E</t>
  </si>
  <si>
    <t>Mahoney</t>
  </si>
  <si>
    <t>Id1692</t>
  </si>
  <si>
    <t>Strasburg, Mr.  Andrew W.</t>
  </si>
  <si>
    <t xml:space="preserve">  Noel K</t>
  </si>
  <si>
    <t>McCracken</t>
  </si>
  <si>
    <t>Id1693</t>
  </si>
  <si>
    <t>Adams, Mr.  Randall</t>
  </si>
  <si>
    <t>Spewak</t>
  </si>
  <si>
    <t>Id1694</t>
  </si>
  <si>
    <t>Deeter, Ms.  Tracy L</t>
  </si>
  <si>
    <t xml:space="preserve">  Federica</t>
  </si>
  <si>
    <t>Cottini</t>
  </si>
  <si>
    <t>Id1695</t>
  </si>
  <si>
    <t>Arpin, Ms.  Azelie</t>
  </si>
  <si>
    <t xml:space="preserve">  Pamela L</t>
  </si>
  <si>
    <t>Findlay</t>
  </si>
  <si>
    <t>Id1696</t>
  </si>
  <si>
    <t>Schoeneck, Ms.  Monica M.</t>
  </si>
  <si>
    <t>Strasburg</t>
  </si>
  <si>
    <t>Id1697</t>
  </si>
  <si>
    <t>Mueller, Ms.  Katarina K.</t>
  </si>
  <si>
    <t xml:space="preserve">  Randall</t>
  </si>
  <si>
    <t>Id1698</t>
  </si>
  <si>
    <t>Willits, Ms.  Jamie L.</t>
  </si>
  <si>
    <t>Deeter</t>
  </si>
  <si>
    <t>Id1699</t>
  </si>
  <si>
    <t>Syring, Mr.  Brian</t>
  </si>
  <si>
    <t xml:space="preserve">  Azelie</t>
  </si>
  <si>
    <t>Arpin</t>
  </si>
  <si>
    <t>Id1700</t>
  </si>
  <si>
    <t>Strike, Ms.  Stacey L.</t>
  </si>
  <si>
    <t xml:space="preserve">  Monica M</t>
  </si>
  <si>
    <t>Schoeneck</t>
  </si>
  <si>
    <t>Id1701</t>
  </si>
  <si>
    <t>Hennigar, Mr.  Stephen</t>
  </si>
  <si>
    <t xml:space="preserve">  Katarina K</t>
  </si>
  <si>
    <t>Id1702</t>
  </si>
  <si>
    <t>May, Mr.  Joshua</t>
  </si>
  <si>
    <t>Willits</t>
  </si>
  <si>
    <t>Id1703</t>
  </si>
  <si>
    <t>Metcalf, Mr.  Josh</t>
  </si>
  <si>
    <t>Syring</t>
  </si>
  <si>
    <t>Id1704</t>
  </si>
  <si>
    <t>Tiska, Ms.  Heather</t>
  </si>
  <si>
    <t xml:space="preserve">  Stacey L</t>
  </si>
  <si>
    <t>Strike</t>
  </si>
  <si>
    <t>Id1705</t>
  </si>
  <si>
    <t>McDonough, Mr.  James C.</t>
  </si>
  <si>
    <t>Hennigar</t>
  </si>
  <si>
    <t>Id1706</t>
  </si>
  <si>
    <t>Fairley, Ms.  Kim</t>
  </si>
  <si>
    <t>May</t>
  </si>
  <si>
    <t>Id1707</t>
  </si>
  <si>
    <t>Barnett, Ms.  Marie E.</t>
  </si>
  <si>
    <t>Metcalf</t>
  </si>
  <si>
    <t>Id1708</t>
  </si>
  <si>
    <t>Piasta, Mr.  Dariusz</t>
  </si>
  <si>
    <t>Tiska</t>
  </si>
  <si>
    <t>Id1709</t>
  </si>
  <si>
    <t>Mueller, Ms.  Jessica E.</t>
  </si>
  <si>
    <t xml:space="preserve">  James C</t>
  </si>
  <si>
    <t>Id1710</t>
  </si>
  <si>
    <t>Olsen, Ms.  Kristen</t>
  </si>
  <si>
    <t xml:space="preserve">  Kim</t>
  </si>
  <si>
    <t>Fairley</t>
  </si>
  <si>
    <t>Id1711</t>
  </si>
  <si>
    <t>De Jesus, Mr.  Jose Guadalupe P. Sr.</t>
  </si>
  <si>
    <t>Id1712</t>
  </si>
  <si>
    <t>Bartus, Ms.  Cynthia</t>
  </si>
  <si>
    <t xml:space="preserve">  Dariusz</t>
  </si>
  <si>
    <t>Piasta</t>
  </si>
  <si>
    <t>Id1713</t>
  </si>
  <si>
    <t>Stevens, Mr.  Tyler</t>
  </si>
  <si>
    <t>Id1714</t>
  </si>
  <si>
    <t>Rich, Ms.  Holly J</t>
  </si>
  <si>
    <t xml:space="preserve">  Kristen</t>
  </si>
  <si>
    <t>Olsen</t>
  </si>
  <si>
    <t>Id1715</t>
  </si>
  <si>
    <t>Fayter, Ms.  Kristen</t>
  </si>
  <si>
    <t xml:space="preserve">  Jose Guadalupe P</t>
  </si>
  <si>
    <t>De Jesus</t>
  </si>
  <si>
    <t>Id1716</t>
  </si>
  <si>
    <t>Parise, Mr.  Thomas</t>
  </si>
  <si>
    <t>Bartus</t>
  </si>
  <si>
    <t>Id1717</t>
  </si>
  <si>
    <t>Andrew, Ms.  Tricity M</t>
  </si>
  <si>
    <t>Stevens</t>
  </si>
  <si>
    <t>Id1718</t>
  </si>
  <si>
    <t>Gryniewicz, Ms.  Sarah A</t>
  </si>
  <si>
    <t xml:space="preserve">  Holly J</t>
  </si>
  <si>
    <t>Rich</t>
  </si>
  <si>
    <t>Id1719</t>
  </si>
  <si>
    <t>Panora, Ms.  Lisa M.</t>
  </si>
  <si>
    <t>Fayter</t>
  </si>
  <si>
    <t>Id1720</t>
  </si>
  <si>
    <t>Woodward, Ms.  Tracy A.</t>
  </si>
  <si>
    <t>Parise</t>
  </si>
  <si>
    <t>Id1721</t>
  </si>
  <si>
    <t>Lambe, Mr.  Patrick</t>
  </si>
  <si>
    <t xml:space="preserve">  Tricity M</t>
  </si>
  <si>
    <t>Andrew</t>
  </si>
  <si>
    <t>Id1722</t>
  </si>
  <si>
    <t>Casto, Mr.  Trent</t>
  </si>
  <si>
    <t xml:space="preserve">  Sarah A</t>
  </si>
  <si>
    <t>Gryniewicz</t>
  </si>
  <si>
    <t>Id1723</t>
  </si>
  <si>
    <t>Martelli, Ms.  Julie</t>
  </si>
  <si>
    <t>Panora</t>
  </si>
  <si>
    <t>Id1724</t>
  </si>
  <si>
    <t>Naskret, Mr.  Sawomir</t>
  </si>
  <si>
    <t xml:space="preserve">  Tracy A</t>
  </si>
  <si>
    <t>Id1725</t>
  </si>
  <si>
    <t>Morgan, Ms.  Micah</t>
  </si>
  <si>
    <t>Lambe</t>
  </si>
  <si>
    <t>Id1726</t>
  </si>
  <si>
    <t>Maloney, Ms.  Kelly H.</t>
  </si>
  <si>
    <t xml:space="preserve">  Trent</t>
  </si>
  <si>
    <t>Casto</t>
  </si>
  <si>
    <t>Id1727</t>
  </si>
  <si>
    <t>Amherst, Ms.  Lindsay M.</t>
  </si>
  <si>
    <t xml:space="preserve">  Julie</t>
  </si>
  <si>
    <t>Martelli</t>
  </si>
  <si>
    <t>Id1728</t>
  </si>
  <si>
    <t>Davenport, Mr.  Austen G</t>
  </si>
  <si>
    <t xml:space="preserve">  Sawomir</t>
  </si>
  <si>
    <t>Naskret</t>
  </si>
  <si>
    <t>Id1729</t>
  </si>
  <si>
    <t>Johansen, Mr.  Tory J.</t>
  </si>
  <si>
    <t xml:space="preserve">  Micah</t>
  </si>
  <si>
    <t>Id1730</t>
  </si>
  <si>
    <t>Bond, Mr.  Robert J.</t>
  </si>
  <si>
    <t xml:space="preserve">  Kelly H</t>
  </si>
  <si>
    <t>Maloney</t>
  </si>
  <si>
    <t>Id1731</t>
  </si>
  <si>
    <t>Reilly, Ms.  Steph</t>
  </si>
  <si>
    <t>Amherst</t>
  </si>
  <si>
    <t>Id1732</t>
  </si>
  <si>
    <t>Chandler, Ms.  Kate</t>
  </si>
  <si>
    <t xml:space="preserve">  Austen G</t>
  </si>
  <si>
    <t>Id1733</t>
  </si>
  <si>
    <t>Kaufmann, Ms.  Kristina</t>
  </si>
  <si>
    <t xml:space="preserve">  Tory J</t>
  </si>
  <si>
    <t>Johansen</t>
  </si>
  <si>
    <t>Id1734</t>
  </si>
  <si>
    <t>Barnes-Zurkinden, Ms.  Flo</t>
  </si>
  <si>
    <t xml:space="preserve">  Robert J</t>
  </si>
  <si>
    <t>Id1735</t>
  </si>
  <si>
    <t>Wolter, Mrs.  Sarah P.</t>
  </si>
  <si>
    <t xml:space="preserve">  Steph</t>
  </si>
  <si>
    <t>Id1736</t>
  </si>
  <si>
    <t>Pearson, Ms.  Anabel</t>
  </si>
  <si>
    <t>Chandler</t>
  </si>
  <si>
    <t>Id1737</t>
  </si>
  <si>
    <t>Thomas, Mr.  Ian</t>
  </si>
  <si>
    <t xml:space="preserve">  Kristina</t>
  </si>
  <si>
    <t>Kaufmann</t>
  </si>
  <si>
    <t>Id1738</t>
  </si>
  <si>
    <t>Leon, Mr.  Alex</t>
  </si>
  <si>
    <t xml:space="preserve">  Flo</t>
  </si>
  <si>
    <t>Barnes-Zurkinden</t>
  </si>
  <si>
    <t>Id1739</t>
  </si>
  <si>
    <t>Marriott, Mr.  Richard J</t>
  </si>
  <si>
    <t xml:space="preserve">  Sarah P</t>
  </si>
  <si>
    <t>Wolter</t>
  </si>
  <si>
    <t>Id1740</t>
  </si>
  <si>
    <t>Wilkins, Ms.  Jacqueline N.</t>
  </si>
  <si>
    <t xml:space="preserve">  Anabel</t>
  </si>
  <si>
    <t>Pearson</t>
  </si>
  <si>
    <t>Id1741</t>
  </si>
  <si>
    <t>Saiter, Ms.  Cindy</t>
  </si>
  <si>
    <t xml:space="preserve">  Ian</t>
  </si>
  <si>
    <t>Id1742</t>
  </si>
  <si>
    <t>Winrow, Ms.  Marcia</t>
  </si>
  <si>
    <t>Leon</t>
  </si>
  <si>
    <t>Id1743</t>
  </si>
  <si>
    <t>Gries, Ms.  Samantha R.</t>
  </si>
  <si>
    <t xml:space="preserve">  Richard J</t>
  </si>
  <si>
    <t>Marriott</t>
  </si>
  <si>
    <t>Id1744</t>
  </si>
  <si>
    <t>Strohschein, Ms.  Katie</t>
  </si>
  <si>
    <t xml:space="preserve">  Jacqueline N</t>
  </si>
  <si>
    <t>Wilkins</t>
  </si>
  <si>
    <t>Id1745</t>
  </si>
  <si>
    <t>Berger, Mr.  John P</t>
  </si>
  <si>
    <t xml:space="preserve">  Cindy</t>
  </si>
  <si>
    <t>Saiter</t>
  </si>
  <si>
    <t>Id1746</t>
  </si>
  <si>
    <t>Coogan, Ms.  Rachel</t>
  </si>
  <si>
    <t xml:space="preserve">  Marcia</t>
  </si>
  <si>
    <t>Winrow</t>
  </si>
  <si>
    <t>Id1747</t>
  </si>
  <si>
    <t>Gagnon, Ms.  Isabelle</t>
  </si>
  <si>
    <t xml:space="preserve">  Samantha R</t>
  </si>
  <si>
    <t>Gries</t>
  </si>
  <si>
    <t>Id1748</t>
  </si>
  <si>
    <t>Pearson, Mr.  Neil</t>
  </si>
  <si>
    <t>Strohschein</t>
  </si>
  <si>
    <t>Id1749</t>
  </si>
  <si>
    <t>Brian, Mr.  Tom</t>
  </si>
  <si>
    <t>Id1750</t>
  </si>
  <si>
    <t>Brown, Mr.  Nathan</t>
  </si>
  <si>
    <t>Coogan</t>
  </si>
  <si>
    <t>Id1751</t>
  </si>
  <si>
    <t>Fox, Mrs.  Kelli N</t>
  </si>
  <si>
    <t xml:space="preserve">  Isabelle</t>
  </si>
  <si>
    <t>Gagnon</t>
  </si>
  <si>
    <t>Id1752</t>
  </si>
  <si>
    <t>Traver, Mr.  Scott M.</t>
  </si>
  <si>
    <t xml:space="preserve">  Neil</t>
  </si>
  <si>
    <t>Id1753</t>
  </si>
  <si>
    <t>Quick, Mr.  Grant A</t>
  </si>
  <si>
    <t>Brian</t>
  </si>
  <si>
    <t>Id1754</t>
  </si>
  <si>
    <t>Scott, Mr.  Jonathan C</t>
  </si>
  <si>
    <t xml:space="preserve">  Nathan</t>
  </si>
  <si>
    <t>Id1755</t>
  </si>
  <si>
    <t>Theriot, Ms.  Rachael M.</t>
  </si>
  <si>
    <t xml:space="preserve">  Kelli N</t>
  </si>
  <si>
    <t>Fox</t>
  </si>
  <si>
    <t>Id1756</t>
  </si>
  <si>
    <t>Michalis, Ms.  Pilar</t>
  </si>
  <si>
    <t>Traver</t>
  </si>
  <si>
    <t>Id1757</t>
  </si>
  <si>
    <t>Hall, Mr.  Kyle M</t>
  </si>
  <si>
    <t xml:space="preserve">  Grant A</t>
  </si>
  <si>
    <t>Quick</t>
  </si>
  <si>
    <t>Id1758</t>
  </si>
  <si>
    <t>Tjong Clemons, Mrs.  Christie</t>
  </si>
  <si>
    <t xml:space="preserve">  Jonathan C</t>
  </si>
  <si>
    <t>Id1759</t>
  </si>
  <si>
    <t>Palma, Mr.  David A.</t>
  </si>
  <si>
    <t xml:space="preserve">  Rachael M</t>
  </si>
  <si>
    <t>Theriot</t>
  </si>
  <si>
    <t>Id1760</t>
  </si>
  <si>
    <t>Takaoka, Mr.  Masahiro</t>
  </si>
  <si>
    <t xml:space="preserve">  Pilar</t>
  </si>
  <si>
    <t>Michalis</t>
  </si>
  <si>
    <t>Id1761</t>
  </si>
  <si>
    <t>Sherman, Mr.  Logan B.</t>
  </si>
  <si>
    <t xml:space="preserve">  Kyle M</t>
  </si>
  <si>
    <t>Id1762</t>
  </si>
  <si>
    <t>Andre, Ms.  Stephanie L.</t>
  </si>
  <si>
    <t xml:space="preserve">  Christie</t>
  </si>
  <si>
    <t>Tjong Clemons</t>
  </si>
  <si>
    <t>Id1763</t>
  </si>
  <si>
    <t>Switt, Ms.  Angela H</t>
  </si>
  <si>
    <t xml:space="preserve">  David A</t>
  </si>
  <si>
    <t>Palma</t>
  </si>
  <si>
    <t>Id1764</t>
  </si>
  <si>
    <t>Erickson, Ms.  Britt K</t>
  </si>
  <si>
    <t xml:space="preserve">  Masahiro</t>
  </si>
  <si>
    <t>Takaoka</t>
  </si>
  <si>
    <t>Id1765</t>
  </si>
  <si>
    <t>Miller, Ms.  Joyce R.</t>
  </si>
  <si>
    <t xml:space="preserve">  Logan B</t>
  </si>
  <si>
    <t>Sherman</t>
  </si>
  <si>
    <t>Id1766</t>
  </si>
  <si>
    <t>Whitbeck, Mr.  Ben</t>
  </si>
  <si>
    <t xml:space="preserve">  Stephanie L</t>
  </si>
  <si>
    <t>Andre</t>
  </si>
  <si>
    <t>Id1767</t>
  </si>
  <si>
    <t>Auer, Ms.  Sarah M.</t>
  </si>
  <si>
    <t xml:space="preserve">  Angela H</t>
  </si>
  <si>
    <t>Switt</t>
  </si>
  <si>
    <t>Id1768</t>
  </si>
  <si>
    <t>Attar, Ms.  Sarah</t>
  </si>
  <si>
    <t xml:space="preserve">  Britt K</t>
  </si>
  <si>
    <t>Id1769</t>
  </si>
  <si>
    <t>Misuraca, Ms.  Katie</t>
  </si>
  <si>
    <t xml:space="preserve">  Joyce R</t>
  </si>
  <si>
    <t>Id1770</t>
  </si>
  <si>
    <t>Spannaus, Ms.  Michaela L</t>
  </si>
  <si>
    <t>Whitbeck</t>
  </si>
  <si>
    <t>Id1771</t>
  </si>
  <si>
    <t>Tarbiat, Ms.  Shalaleh</t>
  </si>
  <si>
    <t>Auer</t>
  </si>
  <si>
    <t>Id1772</t>
  </si>
  <si>
    <t>Pulkkinen, Ms.  Karen</t>
  </si>
  <si>
    <t>Attar</t>
  </si>
  <si>
    <t>Id1773</t>
  </si>
  <si>
    <t>Trnovcova, Ms.  Zuzana</t>
  </si>
  <si>
    <t>Misuraca</t>
  </si>
  <si>
    <t>Id1774</t>
  </si>
  <si>
    <t>Anthony, Mr.  Daniel J.</t>
  </si>
  <si>
    <t xml:space="preserve">  Michaela L</t>
  </si>
  <si>
    <t>Spannaus</t>
  </si>
  <si>
    <t>Id1775</t>
  </si>
  <si>
    <t>Hetrick, Ms.  Alexandra</t>
  </si>
  <si>
    <t xml:space="preserve">  Shalaleh</t>
  </si>
  <si>
    <t>Tarbiat</t>
  </si>
  <si>
    <t>Id1776</t>
  </si>
  <si>
    <t>Stern, Ms.  Jessica</t>
  </si>
  <si>
    <t>Pulkkinen</t>
  </si>
  <si>
    <t>Id1777</t>
  </si>
  <si>
    <t>Newman, Mr.  Matthew M</t>
  </si>
  <si>
    <t xml:space="preserve">  Zuzana</t>
  </si>
  <si>
    <t>Trnovcova</t>
  </si>
  <si>
    <t>Id1778</t>
  </si>
  <si>
    <t>Reasoner, Ms.  Nadine A.</t>
  </si>
  <si>
    <t>Anthony</t>
  </si>
  <si>
    <t>Id1779</t>
  </si>
  <si>
    <t>Mone, Mr.  Peter J. Jr.</t>
  </si>
  <si>
    <t>Hetrick</t>
  </si>
  <si>
    <t>Id1780</t>
  </si>
  <si>
    <t>Powers, Ms.  Colleen M</t>
  </si>
  <si>
    <t>Stern</t>
  </si>
  <si>
    <t>Id1781</t>
  </si>
  <si>
    <t>Ulery, Ms.  Julie A.</t>
  </si>
  <si>
    <t xml:space="preserve">  Matthew M</t>
  </si>
  <si>
    <t>Newman</t>
  </si>
  <si>
    <t>Id1782</t>
  </si>
  <si>
    <t>Haines, Mr.  Douglas W</t>
  </si>
  <si>
    <t xml:space="preserve">  Nadine A</t>
  </si>
  <si>
    <t>Id1783</t>
  </si>
  <si>
    <t>Airoldi, Ms.  Catherine</t>
  </si>
  <si>
    <t xml:space="preserve">  Peter J</t>
  </si>
  <si>
    <t>Mone</t>
  </si>
  <si>
    <t>Id1784</t>
  </si>
  <si>
    <t>Mattis, Mr.  James A</t>
  </si>
  <si>
    <t>Powers</t>
  </si>
  <si>
    <t>Id1785</t>
  </si>
  <si>
    <t>Cho, Mr.  Youngseong</t>
  </si>
  <si>
    <t>Ulery</t>
  </si>
  <si>
    <t>Id1786</t>
  </si>
  <si>
    <t>Reumann, Mr.  John</t>
  </si>
  <si>
    <t xml:space="preserve">  Douglas W</t>
  </si>
  <si>
    <t>Id1787</t>
  </si>
  <si>
    <t>Cooper, Mr.  Brandon S.</t>
  </si>
  <si>
    <t xml:space="preserve">  Catherine</t>
  </si>
  <si>
    <t>Id1788</t>
  </si>
  <si>
    <t>Kennedy, Mr.  Sean P</t>
  </si>
  <si>
    <t>Id1789</t>
  </si>
  <si>
    <t>Cichon, Mr.  Scott</t>
  </si>
  <si>
    <t xml:space="preserve">  Youngseong</t>
  </si>
  <si>
    <t>Cho</t>
  </si>
  <si>
    <t>Id1790</t>
  </si>
  <si>
    <t>Maroevic, Mr.  Janez</t>
  </si>
  <si>
    <t>Reumann</t>
  </si>
  <si>
    <t>Id1791</t>
  </si>
  <si>
    <t>Martin, Mr.  John I. Jr.</t>
  </si>
  <si>
    <t xml:space="preserve">  Brandon S</t>
  </si>
  <si>
    <t>Cooper</t>
  </si>
  <si>
    <t>Id1792</t>
  </si>
  <si>
    <t>Schulz, Ms.  Heather</t>
  </si>
  <si>
    <t xml:space="preserve">  Sean P</t>
  </si>
  <si>
    <t>Id1793</t>
  </si>
  <si>
    <t>Capriolo, Mr.  Michael</t>
  </si>
  <si>
    <t>Cichon</t>
  </si>
  <si>
    <t>Id1794</t>
  </si>
  <si>
    <t>Borleis, Ms.  Kathleen</t>
  </si>
  <si>
    <t xml:space="preserve">  Janez</t>
  </si>
  <si>
    <t>Maroevic</t>
  </si>
  <si>
    <t>Id1795</t>
  </si>
  <si>
    <t>Kramer, Mr.  Ryan M</t>
  </si>
  <si>
    <t xml:space="preserve">  John I</t>
  </si>
  <si>
    <t>Id1796</t>
  </si>
  <si>
    <t>Conrad, Ms.  Sara</t>
  </si>
  <si>
    <t>Schulz</t>
  </si>
  <si>
    <t>Id1797</t>
  </si>
  <si>
    <t>Karakoyunlu, Mr.  Deniz</t>
  </si>
  <si>
    <t>Capriolo</t>
  </si>
  <si>
    <t>Id1798</t>
  </si>
  <si>
    <t>Desrosiers, Ms.  Shannon L.</t>
  </si>
  <si>
    <t>Borleis</t>
  </si>
  <si>
    <t>Id1799</t>
  </si>
  <si>
    <t>O'Mara, Ms.  Kaitlin M.</t>
  </si>
  <si>
    <t>Id1800</t>
  </si>
  <si>
    <t>Shabot Marcos, Mr.  Alfredo</t>
  </si>
  <si>
    <t>Conrad</t>
  </si>
  <si>
    <t>Id1801</t>
  </si>
  <si>
    <t>Comment, Ms.  Kristen</t>
  </si>
  <si>
    <t xml:space="preserve">  Deniz</t>
  </si>
  <si>
    <t>Karakoyunlu</t>
  </si>
  <si>
    <t>Id1802</t>
  </si>
  <si>
    <t>Moss, Mr.  Daniel</t>
  </si>
  <si>
    <t>Desrosiers</t>
  </si>
  <si>
    <t>Id1803</t>
  </si>
  <si>
    <t>Guzman, Mr.  Jonathan</t>
  </si>
  <si>
    <t>Id1804</t>
  </si>
  <si>
    <t>Cox, Mr.  Troy</t>
  </si>
  <si>
    <t xml:space="preserve">  Alfredo</t>
  </si>
  <si>
    <t>Shabot Marcos</t>
  </si>
  <si>
    <t>Id1805</t>
  </si>
  <si>
    <t>Clash, Mr.  Daniel C</t>
  </si>
  <si>
    <t>Comment</t>
  </si>
  <si>
    <t>Id1806</t>
  </si>
  <si>
    <t>Blankenship, Ms.  Lauren</t>
  </si>
  <si>
    <t>Moss</t>
  </si>
  <si>
    <t>Id1807</t>
  </si>
  <si>
    <t>Lloyd, Ms.  Jennefer</t>
  </si>
  <si>
    <t>Id1808</t>
  </si>
  <si>
    <t>Kong, Ms.  Tracey L.</t>
  </si>
  <si>
    <t xml:space="preserve">  Troy</t>
  </si>
  <si>
    <t>Id1809</t>
  </si>
  <si>
    <t>Benson, Ms.  Ashley</t>
  </si>
  <si>
    <t>Clash</t>
  </si>
  <si>
    <t>Id1810</t>
  </si>
  <si>
    <t>Huntington, Ms.  Cindy</t>
  </si>
  <si>
    <t>Blankenship</t>
  </si>
  <si>
    <t>Id1811</t>
  </si>
  <si>
    <t>Kendall, Ms.  Esther</t>
  </si>
  <si>
    <t xml:space="preserve">  Jennefer</t>
  </si>
  <si>
    <t>Lloyd</t>
  </si>
  <si>
    <t>Id1812</t>
  </si>
  <si>
    <t>Gast, Ms.  Jackie</t>
  </si>
  <si>
    <t xml:space="preserve">  Tracey L</t>
  </si>
  <si>
    <t>Kong</t>
  </si>
  <si>
    <t>Id1813</t>
  </si>
  <si>
    <t>Scanlin, Mr.  Timothy P.</t>
  </si>
  <si>
    <t>Benson</t>
  </si>
  <si>
    <t>Id1814</t>
  </si>
  <si>
    <t>Philbrook, Ms.  Lauren</t>
  </si>
  <si>
    <t>Huntington</t>
  </si>
  <si>
    <t>Id1815</t>
  </si>
  <si>
    <t>Cowan, Mr.  Benjamin</t>
  </si>
  <si>
    <t xml:space="preserve">  Esther</t>
  </si>
  <si>
    <t>Kendall</t>
  </si>
  <si>
    <t>Id1816</t>
  </si>
  <si>
    <t>Sousa, Mr.  Hugo M</t>
  </si>
  <si>
    <t xml:space="preserve">  Jackie</t>
  </si>
  <si>
    <t>Gast</t>
  </si>
  <si>
    <t>Id1817</t>
  </si>
  <si>
    <t>Stanton, Mr.  Daniel J. Jr.</t>
  </si>
  <si>
    <t xml:space="preserve">  Timothy P</t>
  </si>
  <si>
    <t>Scanlin</t>
  </si>
  <si>
    <t>Id1818</t>
  </si>
  <si>
    <t>Mollak, Mr.  Justin R</t>
  </si>
  <si>
    <t>Philbrook</t>
  </si>
  <si>
    <t>Id1819</t>
  </si>
  <si>
    <t>Bell, Mr.  Colin</t>
  </si>
  <si>
    <t>Cowan</t>
  </si>
  <si>
    <t>Id1820</t>
  </si>
  <si>
    <t>Weston, Mr.  Rob</t>
  </si>
  <si>
    <t xml:space="preserve">  Hugo M</t>
  </si>
  <si>
    <t>Sousa</t>
  </si>
  <si>
    <t>Id1821</t>
  </si>
  <si>
    <t>Rabuzzi, Mr.  Patrick</t>
  </si>
  <si>
    <t>Stanton</t>
  </si>
  <si>
    <t>Id1822</t>
  </si>
  <si>
    <t>Hendrix, Mr.  Austin D</t>
  </si>
  <si>
    <t>Mollak</t>
  </si>
  <si>
    <t>Id1823</t>
  </si>
  <si>
    <t>Van Nielen, Ms.  Brittany</t>
  </si>
  <si>
    <t>Id1824</t>
  </si>
  <si>
    <t>Blanton, Mr.  Matthew T</t>
  </si>
  <si>
    <t xml:space="preserve">  Rob</t>
  </si>
  <si>
    <t>Weston</t>
  </si>
  <si>
    <t>Id1825</t>
  </si>
  <si>
    <t>Schout, Ms.  Becky G.</t>
  </si>
  <si>
    <t>Rabuzzi</t>
  </si>
  <si>
    <t>Id1826</t>
  </si>
  <si>
    <t>Schmaltz, Ms.  Virginie</t>
  </si>
  <si>
    <t xml:space="preserve">  Austin D</t>
  </si>
  <si>
    <t>Hendrix</t>
  </si>
  <si>
    <t>Id1827</t>
  </si>
  <si>
    <t>Eagen, Ms.  Allison A</t>
  </si>
  <si>
    <t xml:space="preserve">  Brittany</t>
  </si>
  <si>
    <t>Van Nielen</t>
  </si>
  <si>
    <t>Id1828</t>
  </si>
  <si>
    <t>Rotramel, Ms.  Julie</t>
  </si>
  <si>
    <t>Id1829</t>
  </si>
  <si>
    <t>Prevost, Ms.  Katherine</t>
  </si>
  <si>
    <t xml:space="preserve">  Becky G</t>
  </si>
  <si>
    <t>Schout</t>
  </si>
  <si>
    <t>Id1830</t>
  </si>
  <si>
    <t>Boyd, Mr.  Caleb</t>
  </si>
  <si>
    <t xml:space="preserve">  Virginie</t>
  </si>
  <si>
    <t>Schmaltz</t>
  </si>
  <si>
    <t>Id1831</t>
  </si>
  <si>
    <t>Dawes, Ms.  Jaime</t>
  </si>
  <si>
    <t xml:space="preserve">  Allison A</t>
  </si>
  <si>
    <t>Eagen</t>
  </si>
  <si>
    <t>Id1832</t>
  </si>
  <si>
    <t>Jennings, Ms.  Hannah</t>
  </si>
  <si>
    <t>Rotramel</t>
  </si>
  <si>
    <t>Id1833</t>
  </si>
  <si>
    <t>Nyambaso, Mr.  Zachariah</t>
  </si>
  <si>
    <t>Prevost</t>
  </si>
  <si>
    <t>Id1834</t>
  </si>
  <si>
    <t>Shaffer, Ms.  Patricia A</t>
  </si>
  <si>
    <t xml:space="preserve">  Caleb</t>
  </si>
  <si>
    <t>Id1835</t>
  </si>
  <si>
    <t>Corkum, Mrs.  Elizabeth A.</t>
  </si>
  <si>
    <t>Id1836</t>
  </si>
  <si>
    <t>Pedersen, Mr.  Benjamin</t>
  </si>
  <si>
    <t>Id1837</t>
  </si>
  <si>
    <t>Melo, Mr.  Breno</t>
  </si>
  <si>
    <t xml:space="preserve">  Zachariah</t>
  </si>
  <si>
    <t>Nyambaso</t>
  </si>
  <si>
    <t>Id1838</t>
  </si>
  <si>
    <t>Sakamoto, Mr.  Takaya</t>
  </si>
  <si>
    <t xml:space="preserve">  Patricia A</t>
  </si>
  <si>
    <t>Shaffer</t>
  </si>
  <si>
    <t>Id1839</t>
  </si>
  <si>
    <t>McMahon, Mr.  Thomas IV</t>
  </si>
  <si>
    <t>Corkum</t>
  </si>
  <si>
    <t>Id1840</t>
  </si>
  <si>
    <t>Harris, Mr.  Bradley E</t>
  </si>
  <si>
    <t>Pedersen</t>
  </si>
  <si>
    <t>Id1841</t>
  </si>
  <si>
    <t>Lombardo, Ms.  Megan</t>
  </si>
  <si>
    <t xml:space="preserve">  Breno</t>
  </si>
  <si>
    <t>Melo</t>
  </si>
  <si>
    <t>Id1842</t>
  </si>
  <si>
    <t>Bode, Ms.  Ruby J</t>
  </si>
  <si>
    <t xml:space="preserve">  Takaya</t>
  </si>
  <si>
    <t>Sakamoto</t>
  </si>
  <si>
    <t>Id1843</t>
  </si>
  <si>
    <t>Johnson, Mr.  Bart</t>
  </si>
  <si>
    <t xml:space="preserve">  Thomas IV</t>
  </si>
  <si>
    <t>Id1844</t>
  </si>
  <si>
    <t>Norcross, Mr.  Robert A.</t>
  </si>
  <si>
    <t xml:space="preserve">  Bradley E</t>
  </si>
  <si>
    <t>Id1845</t>
  </si>
  <si>
    <t>Lazrus, Mr.  Adam</t>
  </si>
  <si>
    <t>Lombardo</t>
  </si>
  <si>
    <t>Id1846</t>
  </si>
  <si>
    <t>Tsegay, Mr.  Yemane Adhane</t>
  </si>
  <si>
    <t xml:space="preserve">  Ruby J</t>
  </si>
  <si>
    <t>Bode</t>
  </si>
  <si>
    <t>Id1847</t>
  </si>
  <si>
    <t>Schneider, Mr.  Jesse A.</t>
  </si>
  <si>
    <t xml:space="preserve">  Bart</t>
  </si>
  <si>
    <t>Id1848</t>
  </si>
  <si>
    <t>Loreto, Mr.  Bird</t>
  </si>
  <si>
    <t xml:space="preserve">  Robert A</t>
  </si>
  <si>
    <t>Norcross</t>
  </si>
  <si>
    <t>Id1849</t>
  </si>
  <si>
    <t>Callahan, Mr.  Patrick M.</t>
  </si>
  <si>
    <t>Lazrus</t>
  </si>
  <si>
    <t>Id1850</t>
  </si>
  <si>
    <t>Timko, Mr.  Kyle</t>
  </si>
  <si>
    <t xml:space="preserve">  Yemane Adhane</t>
  </si>
  <si>
    <t>Tsegay</t>
  </si>
  <si>
    <t>Id1851</t>
  </si>
  <si>
    <t>Achatz, Mr.  Ryan</t>
  </si>
  <si>
    <t xml:space="preserve">  Jesse A</t>
  </si>
  <si>
    <t>Schneider</t>
  </si>
  <si>
    <t>Id1852</t>
  </si>
  <si>
    <t>Horwitz, Mr.  Yuri</t>
  </si>
  <si>
    <t xml:space="preserve">  Bird</t>
  </si>
  <si>
    <t>Loreto</t>
  </si>
  <si>
    <t>Id1853</t>
  </si>
  <si>
    <t>Gordyan, Mr.  Ryan</t>
  </si>
  <si>
    <t xml:space="preserve">  Patrick M</t>
  </si>
  <si>
    <t>Callahan</t>
  </si>
  <si>
    <t>Id1854</t>
  </si>
  <si>
    <t>Hetherington, Ms.  Debbie</t>
  </si>
  <si>
    <t>Timko</t>
  </si>
  <si>
    <t>Id1855</t>
  </si>
  <si>
    <t>Thompson, Mr.  Mark D</t>
  </si>
  <si>
    <t>Achatz</t>
  </si>
  <si>
    <t>Id1856</t>
  </si>
  <si>
    <t>Battoo, Mr.  Christopher</t>
  </si>
  <si>
    <t xml:space="preserve">  Yuri</t>
  </si>
  <si>
    <t>Horwitz</t>
  </si>
  <si>
    <t>Id1857</t>
  </si>
  <si>
    <t>Barker, Ms.  Daniell L</t>
  </si>
  <si>
    <t>Gordyan</t>
  </si>
  <si>
    <t>Id1858</t>
  </si>
  <si>
    <t>Saarnilehto, Mr.  Janne</t>
  </si>
  <si>
    <t xml:space="preserve">  Debbie</t>
  </si>
  <si>
    <t>Id1859</t>
  </si>
  <si>
    <t>Morton, Ms.  Martina</t>
  </si>
  <si>
    <t>Id1860</t>
  </si>
  <si>
    <t>Thomas, Ms.  Elizabeth L</t>
  </si>
  <si>
    <t>Battoo</t>
  </si>
  <si>
    <t>Id1861</t>
  </si>
  <si>
    <t>Hillman, Ms.  Stephanie C.</t>
  </si>
  <si>
    <t xml:space="preserve">  Daniell L</t>
  </si>
  <si>
    <t>Barker</t>
  </si>
  <si>
    <t>Id1862</t>
  </si>
  <si>
    <t>Edwards, Ms.  Katie</t>
  </si>
  <si>
    <t xml:space="preserve">  Janne</t>
  </si>
  <si>
    <t>Saarnilehto</t>
  </si>
  <si>
    <t>Id1863</t>
  </si>
  <si>
    <t>Bartel, Ms.  Callie</t>
  </si>
  <si>
    <t>Id1864</t>
  </si>
  <si>
    <t>Potekhina, Ms.  Inna</t>
  </si>
  <si>
    <t xml:space="preserve">  Elizabeth L</t>
  </si>
  <si>
    <t>Id1865</t>
  </si>
  <si>
    <t>Kelly, Ms.  Mary K.</t>
  </si>
  <si>
    <t xml:space="preserve">  Stephanie C</t>
  </si>
  <si>
    <t>Hillman</t>
  </si>
  <si>
    <t>Id1866</t>
  </si>
  <si>
    <t>Lapp, Mr.  Samuel M.</t>
  </si>
  <si>
    <t>Id1867</t>
  </si>
  <si>
    <t>Burke, Ms.  Kimberly</t>
  </si>
  <si>
    <t xml:space="preserve">  Callie</t>
  </si>
  <si>
    <t>Bartel</t>
  </si>
  <si>
    <t>Id1868</t>
  </si>
  <si>
    <t>Barry, Mr.  Tom J.</t>
  </si>
  <si>
    <t>Potekhina</t>
  </si>
  <si>
    <t>Id1869</t>
  </si>
  <si>
    <t>McCormick, Mr.  Zachary</t>
  </si>
  <si>
    <t xml:space="preserve">  Mary K</t>
  </si>
  <si>
    <t>Id1870</t>
  </si>
  <si>
    <t>McElroy, Mr.  Dane</t>
  </si>
  <si>
    <t xml:space="preserve">  Samuel M</t>
  </si>
  <si>
    <t>Lapp</t>
  </si>
  <si>
    <t>Id1871</t>
  </si>
  <si>
    <t>Coffed, Mr.  Dougie J</t>
  </si>
  <si>
    <t>Id1872</t>
  </si>
  <si>
    <t>Estes, Mr.  Jeremiah H</t>
  </si>
  <si>
    <t xml:space="preserve">  Tom J</t>
  </si>
  <si>
    <t>Id1873</t>
  </si>
  <si>
    <t>Miles, Mr.  Ashley J.</t>
  </si>
  <si>
    <t>McCormick</t>
  </si>
  <si>
    <t>Id1874</t>
  </si>
  <si>
    <t>Zamore, Mr.  Turner J.</t>
  </si>
  <si>
    <t>Id1875</t>
  </si>
  <si>
    <t>Donaghy, Mr.  Roger</t>
  </si>
  <si>
    <t xml:space="preserve">  Dougie J</t>
  </si>
  <si>
    <t>Coffed</t>
  </si>
  <si>
    <t>Id1876</t>
  </si>
  <si>
    <t>Kennedy, Ms.  Pamela</t>
  </si>
  <si>
    <t xml:space="preserve">  Jeremiah H</t>
  </si>
  <si>
    <t>Estes</t>
  </si>
  <si>
    <t>Id1877</t>
  </si>
  <si>
    <t>Fiorini, Ms.  Allison M.</t>
  </si>
  <si>
    <t xml:space="preserve">  Ashley J</t>
  </si>
  <si>
    <t>Miles</t>
  </si>
  <si>
    <t>Id1878</t>
  </si>
  <si>
    <t>Alexander, Mrs.  Katherine H.</t>
  </si>
  <si>
    <t xml:space="preserve">  Turner J</t>
  </si>
  <si>
    <t>Zamore</t>
  </si>
  <si>
    <t>Id1879</t>
  </si>
  <si>
    <t>Watkins, Ms.  Robin</t>
  </si>
  <si>
    <t xml:space="preserve">  Roger</t>
  </si>
  <si>
    <t>Donaghy</t>
  </si>
  <si>
    <t>Id1880</t>
  </si>
  <si>
    <t>Cassel, Ms.  Terri</t>
  </si>
  <si>
    <t xml:space="preserve">  Pamela</t>
  </si>
  <si>
    <t>Id1881</t>
  </si>
  <si>
    <t>Ferguson, Mr.  Eddie</t>
  </si>
  <si>
    <t>Fiorini</t>
  </si>
  <si>
    <t>Id1882</t>
  </si>
  <si>
    <t>O'Sullivan, Ms.  Pamela</t>
  </si>
  <si>
    <t xml:space="preserve">  Katherine H</t>
  </si>
  <si>
    <t>Alexander</t>
  </si>
  <si>
    <t>Id1883</t>
  </si>
  <si>
    <t>Chepkirui, Ms.  Joyce</t>
  </si>
  <si>
    <t xml:space="preserve">  Robin</t>
  </si>
  <si>
    <t>Watkins</t>
  </si>
  <si>
    <t>Id1884</t>
  </si>
  <si>
    <t>Gurney, Ms.  Alison W.</t>
  </si>
  <si>
    <t xml:space="preserve">  Terri</t>
  </si>
  <si>
    <t>Cassel</t>
  </si>
  <si>
    <t>Id1885</t>
  </si>
  <si>
    <t>Francis, Ms.  Tammara C</t>
  </si>
  <si>
    <t xml:space="preserve">  Eddie</t>
  </si>
  <si>
    <t>Id1886</t>
  </si>
  <si>
    <t>Gruca, Ms.  Dorota</t>
  </si>
  <si>
    <t>O'Sullivan</t>
  </si>
  <si>
    <t>Id1887</t>
  </si>
  <si>
    <t>Rojas Alvarez, Mr.  Jose Norberto Sr.</t>
  </si>
  <si>
    <t xml:space="preserve">  Joyce</t>
  </si>
  <si>
    <t>Chepkirui</t>
  </si>
  <si>
    <t>Id1888</t>
  </si>
  <si>
    <t>Denton, Mr.  Peter</t>
  </si>
  <si>
    <t xml:space="preserve">  Alison W</t>
  </si>
  <si>
    <t>Gurney</t>
  </si>
  <si>
    <t>Id1889</t>
  </si>
  <si>
    <t>Mason, Mr.  Bryant</t>
  </si>
  <si>
    <t xml:space="preserve">  Tammara C</t>
  </si>
  <si>
    <t>Francis</t>
  </si>
  <si>
    <t>Id1890</t>
  </si>
  <si>
    <t>Trout, Ms.  Christina</t>
  </si>
  <si>
    <t xml:space="preserve">  Dorota</t>
  </si>
  <si>
    <t>Gruca</t>
  </si>
  <si>
    <t>Id1891</t>
  </si>
  <si>
    <t>Gilbert, Mr.  John</t>
  </si>
  <si>
    <t xml:space="preserve">  Jose Norberto Sr</t>
  </si>
  <si>
    <t>Rojas Alvarez</t>
  </si>
  <si>
    <t>Id1892</t>
  </si>
  <si>
    <t>Chong, Mr.  Eduardo</t>
  </si>
  <si>
    <t>Denton</t>
  </si>
  <si>
    <t>Id1893</t>
  </si>
  <si>
    <t>Henry, Ms.  Laura M.</t>
  </si>
  <si>
    <t xml:space="preserve">  Bryant</t>
  </si>
  <si>
    <t>Id1894</t>
  </si>
  <si>
    <t>Brenneman, Mr.  Charlie</t>
  </si>
  <si>
    <t>Trout</t>
  </si>
  <si>
    <t>Id1895</t>
  </si>
  <si>
    <t>Kemp, Ms.  Melissa D.</t>
  </si>
  <si>
    <t>Gilbert</t>
  </si>
  <si>
    <t>Id1896</t>
  </si>
  <si>
    <t>Wilson, Mr.  Dan C. Jr.</t>
  </si>
  <si>
    <t xml:space="preserve">  Eduardo</t>
  </si>
  <si>
    <t>Chong</t>
  </si>
  <si>
    <t>Id1897</t>
  </si>
  <si>
    <t>Hillyard, Mr.  Matthew</t>
  </si>
  <si>
    <t xml:space="preserve">  Laura M</t>
  </si>
  <si>
    <t>Henry</t>
  </si>
  <si>
    <t>Id1898</t>
  </si>
  <si>
    <t>Turner, Mr.  Wesley C.</t>
  </si>
  <si>
    <t>Brenneman</t>
  </si>
  <si>
    <t>Id1899</t>
  </si>
  <si>
    <t>Benestad, Mr.  Christopher</t>
  </si>
  <si>
    <t xml:space="preserve">  Melissa D</t>
  </si>
  <si>
    <t>Kemp</t>
  </si>
  <si>
    <t>Id1900</t>
  </si>
  <si>
    <t>Gonzales, Ms.  Jessica</t>
  </si>
  <si>
    <t xml:space="preserve">  Dan C</t>
  </si>
  <si>
    <t>Id1901</t>
  </si>
  <si>
    <t>Newman, Ms.  Christin</t>
  </si>
  <si>
    <t>Hillyard</t>
  </si>
  <si>
    <t>Id1902</t>
  </si>
  <si>
    <t>Sayre, Ms.  Sara</t>
  </si>
  <si>
    <t xml:space="preserve">  Wesley C</t>
  </si>
  <si>
    <t>Id1903</t>
  </si>
  <si>
    <t>Panke, Ms.  Elizabeth</t>
  </si>
  <si>
    <t>Id1904</t>
  </si>
  <si>
    <t>Brennan, Ms.  Margaret P.</t>
  </si>
  <si>
    <t>Gonzales</t>
  </si>
  <si>
    <t>Id1905</t>
  </si>
  <si>
    <t>Ngo, Ms.  Tiffany K</t>
  </si>
  <si>
    <t xml:space="preserve">  Christin</t>
  </si>
  <si>
    <t>Id1906</t>
  </si>
  <si>
    <t>Guerdan, Mr.  David M.</t>
  </si>
  <si>
    <t>Sayre</t>
  </si>
  <si>
    <t>Id1907</t>
  </si>
  <si>
    <t>Shaw, Ms.  Christine E</t>
  </si>
  <si>
    <t>Panke</t>
  </si>
  <si>
    <t>Id1908</t>
  </si>
  <si>
    <t>Mills-Honarvar, Ms.  Donna</t>
  </si>
  <si>
    <t xml:space="preserve">  Margaret P</t>
  </si>
  <si>
    <t>Brennan</t>
  </si>
  <si>
    <t>Id1909</t>
  </si>
  <si>
    <t>Farvard, Mr.  Rod</t>
  </si>
  <si>
    <t xml:space="preserve">  Tiffany K</t>
  </si>
  <si>
    <t>Ngo</t>
  </si>
  <si>
    <t>Id1910</t>
  </si>
  <si>
    <t>Kelly, Mr.  Joe</t>
  </si>
  <si>
    <t xml:space="preserve">  David M</t>
  </si>
  <si>
    <t>Guerdan</t>
  </si>
  <si>
    <t>Id1911</t>
  </si>
  <si>
    <t>Skinner, Ms.  Kayleigh</t>
  </si>
  <si>
    <t xml:space="preserve">  Christine E</t>
  </si>
  <si>
    <t>Id1912</t>
  </si>
  <si>
    <t>Murphy, Mr.  Lorcan A.</t>
  </si>
  <si>
    <t xml:space="preserve">  Donna</t>
  </si>
  <si>
    <t>Mills-Honarvar</t>
  </si>
  <si>
    <t>Id1913</t>
  </si>
  <si>
    <t>Shue, Mr.  Billy</t>
  </si>
  <si>
    <t xml:space="preserve">  Rod</t>
  </si>
  <si>
    <t>Farvard</t>
  </si>
  <si>
    <t>Id1914</t>
  </si>
  <si>
    <t>Reilly, Mr.  Paul M.</t>
  </si>
  <si>
    <t xml:space="preserve">  Joe</t>
  </si>
  <si>
    <t>Id1915</t>
  </si>
  <si>
    <t>Blinn, Ms.  Brenda M.</t>
  </si>
  <si>
    <t xml:space="preserve">  Kayleigh</t>
  </si>
  <si>
    <t>Skinner</t>
  </si>
  <si>
    <t>Id1916</t>
  </si>
  <si>
    <t>Duyn, Mr.  Jeff H</t>
  </si>
  <si>
    <t xml:space="preserve">  Lorcan A</t>
  </si>
  <si>
    <t>Id1917</t>
  </si>
  <si>
    <t>Wardian, Mr.  Michael</t>
  </si>
  <si>
    <t xml:space="preserve">  Billy</t>
  </si>
  <si>
    <t>Shue</t>
  </si>
  <si>
    <t>Id1918</t>
  </si>
  <si>
    <t>Heuninck, Mr.  Jan</t>
  </si>
  <si>
    <t xml:space="preserve">  Paul M</t>
  </si>
  <si>
    <t>Id1919</t>
  </si>
  <si>
    <t>Kipyego, Mr.  Bernard</t>
  </si>
  <si>
    <t xml:space="preserve">  Brenda M</t>
  </si>
  <si>
    <t>Blinn</t>
  </si>
  <si>
    <t>Id1920</t>
  </si>
  <si>
    <t>Kuehl, Mr.  Craig</t>
  </si>
  <si>
    <t xml:space="preserve">  Jeff H</t>
  </si>
  <si>
    <t>Duyn</t>
  </si>
  <si>
    <t>Id1921</t>
  </si>
  <si>
    <t>Burkholder, Mrs.  Bryn</t>
  </si>
  <si>
    <t>Wardian</t>
  </si>
  <si>
    <t>Id1922</t>
  </si>
  <si>
    <t>Stadolnik, Mr.  Michael</t>
  </si>
  <si>
    <t>Heuninck</t>
  </si>
  <si>
    <t>Id1923</t>
  </si>
  <si>
    <t>Shields, Mr.  Benjamin</t>
  </si>
  <si>
    <t xml:space="preserve">  Bernard</t>
  </si>
  <si>
    <t>Kipyego</t>
  </si>
  <si>
    <t>Id1924</t>
  </si>
  <si>
    <t>Margolis, Mr.  Jay</t>
  </si>
  <si>
    <t>Kuehl</t>
  </si>
  <si>
    <t>Id1925</t>
  </si>
  <si>
    <t>Uffenbeck, Mr.  William</t>
  </si>
  <si>
    <t xml:space="preserve">  Bryn</t>
  </si>
  <si>
    <t>Burkholder</t>
  </si>
  <si>
    <t>Id1926</t>
  </si>
  <si>
    <t>Brake, Ms.  Shelley</t>
  </si>
  <si>
    <t>Stadolnik</t>
  </si>
  <si>
    <t>Id1927</t>
  </si>
  <si>
    <t>Stepanova, Ms.  Jekaterina</t>
  </si>
  <si>
    <t>Shields</t>
  </si>
  <si>
    <t>Id1928</t>
  </si>
  <si>
    <t>Verdi, Mr.  Daniel</t>
  </si>
  <si>
    <t xml:space="preserve">  Jay</t>
  </si>
  <si>
    <t>Margolis</t>
  </si>
  <si>
    <t>Id1929</t>
  </si>
  <si>
    <t>McLean, Ms.  Pauline</t>
  </si>
  <si>
    <t>Uffenbeck</t>
  </si>
  <si>
    <t>Id1930</t>
  </si>
  <si>
    <t>Ryan, Ms.  Colleen</t>
  </si>
  <si>
    <t xml:space="preserve">  Shelley</t>
  </si>
  <si>
    <t>Id1931</t>
  </si>
  <si>
    <t>Mickelson, Ms.  Aleah K</t>
  </si>
  <si>
    <t xml:space="preserve">  Jekaterina</t>
  </si>
  <si>
    <t>Stepanova</t>
  </si>
  <si>
    <t>Id1932</t>
  </si>
  <si>
    <t>Dibaba, Ms.  Mare</t>
  </si>
  <si>
    <t>Verdi</t>
  </si>
  <si>
    <t>Id1933</t>
  </si>
  <si>
    <t>Shilling, Mr.  Kevin</t>
  </si>
  <si>
    <t xml:space="preserve">  Pauline</t>
  </si>
  <si>
    <t>Id1934</t>
  </si>
  <si>
    <t>Bashaw, Ms.  Jessica</t>
  </si>
  <si>
    <t>Id1935</t>
  </si>
  <si>
    <t>Jacob, Ms.  Amanda R</t>
  </si>
  <si>
    <t xml:space="preserve">  Aleah K</t>
  </si>
  <si>
    <t>Mickelson</t>
  </si>
  <si>
    <t>Id1936</t>
  </si>
  <si>
    <t>McCutcheon, Mr.  Murray W.</t>
  </si>
  <si>
    <t xml:space="preserve">  Mare</t>
  </si>
  <si>
    <t>Dibaba</t>
  </si>
  <si>
    <t>Id1937</t>
  </si>
  <si>
    <t>Connor, Mrs.  Meghan P.</t>
  </si>
  <si>
    <t>Shilling</t>
  </si>
  <si>
    <t>Id1938</t>
  </si>
  <si>
    <t>May, Mr.  David</t>
  </si>
  <si>
    <t>Bashaw</t>
  </si>
  <si>
    <t>Id1939</t>
  </si>
  <si>
    <t>Geoghegan, Mr.  Seth</t>
  </si>
  <si>
    <t xml:space="preserve">  Amanda R</t>
  </si>
  <si>
    <t>Jacob</t>
  </si>
  <si>
    <t>Id1940</t>
  </si>
  <si>
    <t>McGinn, Mr.  Michael P.</t>
  </si>
  <si>
    <t xml:space="preserve">  Murray W</t>
  </si>
  <si>
    <t>McCutcheon</t>
  </si>
  <si>
    <t>Id1941</t>
  </si>
  <si>
    <t>Jones, Mr.  Russell M</t>
  </si>
  <si>
    <t xml:space="preserve">  Meghan P</t>
  </si>
  <si>
    <t>Connor</t>
  </si>
  <si>
    <t>Id1942</t>
  </si>
  <si>
    <t>Quinteros, Mr.  Martin</t>
  </si>
  <si>
    <t>Id1943</t>
  </si>
  <si>
    <t>Loenser, Mr.  Michael</t>
  </si>
  <si>
    <t xml:space="preserve">  Seth</t>
  </si>
  <si>
    <t>Geoghegan</t>
  </si>
  <si>
    <t>Id1944</t>
  </si>
  <si>
    <t>Aitken, Mr.  Miles</t>
  </si>
  <si>
    <t>McGinn</t>
  </si>
  <si>
    <t>Id1945</t>
  </si>
  <si>
    <t>Furrer, Ms.  Amanda</t>
  </si>
  <si>
    <t xml:space="preserve">  Russell M</t>
  </si>
  <si>
    <t>Id1946</t>
  </si>
  <si>
    <t>Konigs, Mr.  Roger</t>
  </si>
  <si>
    <t xml:space="preserve">  Martin</t>
  </si>
  <si>
    <t>Quinteros</t>
  </si>
  <si>
    <t>Id1947</t>
  </si>
  <si>
    <t>Tesdahl, Mr.  Brock J</t>
  </si>
  <si>
    <t>Loenser</t>
  </si>
  <si>
    <t>Id1948</t>
  </si>
  <si>
    <t>Engel, Mr.  Stephen F.</t>
  </si>
  <si>
    <t xml:space="preserve">  Miles</t>
  </si>
  <si>
    <t>Id1949</t>
  </si>
  <si>
    <t>Kuck, Ms.  Missy</t>
  </si>
  <si>
    <t>Furrer</t>
  </si>
  <si>
    <t>Id1950</t>
  </si>
  <si>
    <t>Dillon, Mr.  William</t>
  </si>
  <si>
    <t>Konigs</t>
  </si>
  <si>
    <t>Id1951</t>
  </si>
  <si>
    <t>Neuschel, Ms.  Lauren M</t>
  </si>
  <si>
    <t xml:space="preserve">  Brock J</t>
  </si>
  <si>
    <t>Tesdahl</t>
  </si>
  <si>
    <t>Id1952</t>
  </si>
  <si>
    <t>Rosales Ramirez, Mr.  Apolo U.</t>
  </si>
  <si>
    <t xml:space="preserve">  Stephen F</t>
  </si>
  <si>
    <t>Engel</t>
  </si>
  <si>
    <t>Id1953</t>
  </si>
  <si>
    <t>Marquez, Mr.  Alfons</t>
  </si>
  <si>
    <t xml:space="preserve">  Missy</t>
  </si>
  <si>
    <t>Kuck</t>
  </si>
  <si>
    <t>Id1954</t>
  </si>
  <si>
    <t>Green, Ms.  Amber</t>
  </si>
  <si>
    <t>Id1955</t>
  </si>
  <si>
    <t>Schubel, Ms.  Leah C.</t>
  </si>
  <si>
    <t xml:space="preserve">  Lauren M</t>
  </si>
  <si>
    <t>Neuschel</t>
  </si>
  <si>
    <t>Id1956</t>
  </si>
  <si>
    <t>Jimenez, Ms.  Lilia</t>
  </si>
  <si>
    <t xml:space="preserve">  Apolo U</t>
  </si>
  <si>
    <t>Rosales Ramirez</t>
  </si>
  <si>
    <t>Id1957</t>
  </si>
  <si>
    <t>Zimny-Schmitt, Mr.  Danny</t>
  </si>
  <si>
    <t xml:space="preserve">  Alfons</t>
  </si>
  <si>
    <t>Marquez</t>
  </si>
  <si>
    <t>Id1958</t>
  </si>
  <si>
    <t>Hill, Ms.  Lauren</t>
  </si>
  <si>
    <t xml:space="preserve">  Amber</t>
  </si>
  <si>
    <t>Green</t>
  </si>
  <si>
    <t>Id1959</t>
  </si>
  <si>
    <t>Brohart, Ms.  Courtney</t>
  </si>
  <si>
    <t xml:space="preserve">  Leah C</t>
  </si>
  <si>
    <t>Schubel</t>
  </si>
  <si>
    <t>Id1960</t>
  </si>
  <si>
    <t>Ryan, Ms.  Elizabeth</t>
  </si>
  <si>
    <t xml:space="preserve">  Lilia</t>
  </si>
  <si>
    <t>Jimenez</t>
  </si>
  <si>
    <t>Id1961</t>
  </si>
  <si>
    <t>Oka, Ms.  Satomi</t>
  </si>
  <si>
    <t xml:space="preserve">  Danny</t>
  </si>
  <si>
    <t>Zimny-Schmitt</t>
  </si>
  <si>
    <t>Id1962</t>
  </si>
  <si>
    <t>Newman, Mr.  Matthew D</t>
  </si>
  <si>
    <t>Id1963</t>
  </si>
  <si>
    <t>Metzger, Mr.  Peter T II</t>
  </si>
  <si>
    <t>Brohart</t>
  </si>
  <si>
    <t>Id1964</t>
  </si>
  <si>
    <t>Gonzalez, Mr.  Manuel</t>
  </si>
  <si>
    <t>Id1965</t>
  </si>
  <si>
    <t>Vaughn, Ms.  Kindsey P.</t>
  </si>
  <si>
    <t xml:space="preserve">  Satomi</t>
  </si>
  <si>
    <t>Oka</t>
  </si>
  <si>
    <t>Id1966</t>
  </si>
  <si>
    <t>Clifford, Mr.  Thomas G.</t>
  </si>
  <si>
    <t>Id1967</t>
  </si>
  <si>
    <t>Petty, Mr.  Kyle S</t>
  </si>
  <si>
    <t xml:space="preserve">  Peter T II</t>
  </si>
  <si>
    <t>Metzger</t>
  </si>
  <si>
    <t>Id1968</t>
  </si>
  <si>
    <t>Sanford, Mr.  Alexander J.</t>
  </si>
  <si>
    <t xml:space="preserve">  Manuel</t>
  </si>
  <si>
    <t>Id1969</t>
  </si>
  <si>
    <t>Sprague, Mr.  Dustin L</t>
  </si>
  <si>
    <t xml:space="preserve">  Kindsey P</t>
  </si>
  <si>
    <t>Vaughn</t>
  </si>
  <si>
    <t>Id1970</t>
  </si>
  <si>
    <t>Lasseron, Mrs.  Chloe</t>
  </si>
  <si>
    <t xml:space="preserve">  Thomas G</t>
  </si>
  <si>
    <t>Id1971</t>
  </si>
  <si>
    <t>Bushong, Ms.  Cailtlin</t>
  </si>
  <si>
    <t xml:space="preserve">  Kyle S</t>
  </si>
  <si>
    <t>Petty</t>
  </si>
  <si>
    <t>Id1972</t>
  </si>
  <si>
    <t>Dennison, Mr.  Joshua</t>
  </si>
  <si>
    <t xml:space="preserve">  Alexander J</t>
  </si>
  <si>
    <t>Id1973</t>
  </si>
  <si>
    <t>Lira, Mr.  Chuy</t>
  </si>
  <si>
    <t xml:space="preserve">  Dustin L</t>
  </si>
  <si>
    <t>Id1974</t>
  </si>
  <si>
    <t>Nahigian, Ms.  Laurie B</t>
  </si>
  <si>
    <t xml:space="preserve">  Chloe</t>
  </si>
  <si>
    <t>Lasseron</t>
  </si>
  <si>
    <t>Id1975</t>
  </si>
  <si>
    <t>Cackett, Ms.  Rachel B.</t>
  </si>
  <si>
    <t xml:space="preserve">  Cailtlin</t>
  </si>
  <si>
    <t>Bushong</t>
  </si>
  <si>
    <t>Id1976</t>
  </si>
  <si>
    <t>Hunter-Galvan, Ms.  Liza</t>
  </si>
  <si>
    <t>Dennison</t>
  </si>
  <si>
    <t>Id1977</t>
  </si>
  <si>
    <t>Pierret, Ms.  Lindsey</t>
  </si>
  <si>
    <t xml:space="preserve">  Chuy</t>
  </si>
  <si>
    <t>Lira</t>
  </si>
  <si>
    <t>Id1978</t>
  </si>
  <si>
    <t>White, Ms.  Lindsay E.</t>
  </si>
  <si>
    <t xml:space="preserve">  Laurie B</t>
  </si>
  <si>
    <t>Nahigian</t>
  </si>
  <si>
    <t>Id1979</t>
  </si>
  <si>
    <t>O'Neil, Ms.  Kathleen M.</t>
  </si>
  <si>
    <t xml:space="preserve">  Rachel B</t>
  </si>
  <si>
    <t>Cackett</t>
  </si>
  <si>
    <t>Id1980</t>
  </si>
  <si>
    <t>Leitz, Ms.  Aya</t>
  </si>
  <si>
    <t xml:space="preserve">  Liza</t>
  </si>
  <si>
    <t>Hunter-Galvan</t>
  </si>
  <si>
    <t>Id1981</t>
  </si>
  <si>
    <t>Durfee, Ms.  Carolyn R</t>
  </si>
  <si>
    <t>Pierret</t>
  </si>
  <si>
    <t>Id1982</t>
  </si>
  <si>
    <t>Maylone, Ms.  Bethany</t>
  </si>
  <si>
    <t xml:space="preserve">  Lindsay E</t>
  </si>
  <si>
    <t>Id1983</t>
  </si>
  <si>
    <t>Reiland, Ms.  Holly A</t>
  </si>
  <si>
    <t xml:space="preserve">  Kathleen M</t>
  </si>
  <si>
    <t>O'Neil</t>
  </si>
  <si>
    <t>Id1984</t>
  </si>
  <si>
    <t>Hu, Mr.  Ping</t>
  </si>
  <si>
    <t xml:space="preserve">  Aya</t>
  </si>
  <si>
    <t>Leitz</t>
  </si>
  <si>
    <t>Id1985</t>
  </si>
  <si>
    <t>Lessek, Mr.  Tim</t>
  </si>
  <si>
    <t xml:space="preserve">  Carolyn R</t>
  </si>
  <si>
    <t>Durfee</t>
  </si>
  <si>
    <t>Id1986</t>
  </si>
  <si>
    <t>Colavincenzo, Mr.  John</t>
  </si>
  <si>
    <t xml:space="preserve">  Bethany</t>
  </si>
  <si>
    <t>Maylone</t>
  </si>
  <si>
    <t>Id1987</t>
  </si>
  <si>
    <t>Mendez-Karr, Mrs.  Cynthia</t>
  </si>
  <si>
    <t xml:space="preserve">  Holly A</t>
  </si>
  <si>
    <t>Reiland</t>
  </si>
  <si>
    <t>Id1988</t>
  </si>
  <si>
    <t>Saulnier, Mr.  Emmett</t>
  </si>
  <si>
    <t xml:space="preserve">  Ping</t>
  </si>
  <si>
    <t>Hu</t>
  </si>
  <si>
    <t>Id1989</t>
  </si>
  <si>
    <t>Schoonover, Ms.  Kate</t>
  </si>
  <si>
    <t>Lessek</t>
  </si>
  <si>
    <t>Id1990</t>
  </si>
  <si>
    <t>Hass, Mr.  Christopher L.</t>
  </si>
  <si>
    <t>Colavincenzo</t>
  </si>
  <si>
    <t>Id1991</t>
  </si>
  <si>
    <t>Cadotte, Mr.  Christopher P.</t>
  </si>
  <si>
    <t>Mendez-Karr</t>
  </si>
  <si>
    <t>Id1992</t>
  </si>
  <si>
    <t>Cacciapaglia, Mr.  Christopher W</t>
  </si>
  <si>
    <t xml:space="preserve">  Emmett</t>
  </si>
  <si>
    <t>Saulnier</t>
  </si>
  <si>
    <t>Id1993</t>
  </si>
  <si>
    <t>Mininger, Mr.  Norman H.</t>
  </si>
  <si>
    <t>Schoonover</t>
  </si>
  <si>
    <t>Id1994</t>
  </si>
  <si>
    <t>Mayo, Ms.  Susan</t>
  </si>
  <si>
    <t xml:space="preserve">  Christopher L</t>
  </si>
  <si>
    <t>Hass</t>
  </si>
  <si>
    <t>Id1995</t>
  </si>
  <si>
    <t>Zicko, Ms.  Tatyana K</t>
  </si>
  <si>
    <t>Cadotte</t>
  </si>
  <si>
    <t>Id1996</t>
  </si>
  <si>
    <t>Graham, Ms.  Chrissy</t>
  </si>
  <si>
    <t xml:space="preserve">  Christopher W</t>
  </si>
  <si>
    <t>Cacciapaglia</t>
  </si>
  <si>
    <t>Id1997</t>
  </si>
  <si>
    <t>Boland, Ms.  Carrie</t>
  </si>
  <si>
    <t xml:space="preserve">  Norman H</t>
  </si>
  <si>
    <t>Mininger</t>
  </si>
  <si>
    <t>Id1998</t>
  </si>
  <si>
    <t>Cupp, Ms.  Halle</t>
  </si>
  <si>
    <t>Mayo</t>
  </si>
  <si>
    <t>Id1999</t>
  </si>
  <si>
    <t>Shaw, Ms.  Carolyn</t>
  </si>
  <si>
    <t xml:space="preserve">  Tatyana K</t>
  </si>
  <si>
    <t>Zicko</t>
  </si>
  <si>
    <t>Id2000</t>
  </si>
  <si>
    <t>Klassen, Ms.  Tara D.</t>
  </si>
  <si>
    <t xml:space="preserve">  Chrissy</t>
  </si>
  <si>
    <t>Id2001</t>
  </si>
  <si>
    <t>Musal, Mr.  Rasim M</t>
  </si>
  <si>
    <t>Id2002</t>
  </si>
  <si>
    <t>Kitayama, Ms.  Dina</t>
  </si>
  <si>
    <t xml:space="preserve">  Halle</t>
  </si>
  <si>
    <t>Cupp</t>
  </si>
  <si>
    <t>Id2003</t>
  </si>
  <si>
    <t>Altman, Ms.  Lisa</t>
  </si>
  <si>
    <t>Id2004</t>
  </si>
  <si>
    <t>Demchko, Ms.  Caitrin</t>
  </si>
  <si>
    <t xml:space="preserve">  Tara D</t>
  </si>
  <si>
    <t>Klassen</t>
  </si>
  <si>
    <t>Id2005</t>
  </si>
  <si>
    <t>Wild, Ms.  Adriana S</t>
  </si>
  <si>
    <t xml:space="preserve">  Rasim M</t>
  </si>
  <si>
    <t>Musal</t>
  </si>
  <si>
    <t>Id2006</t>
  </si>
  <si>
    <t>Betts, Ms.  Megan</t>
  </si>
  <si>
    <t xml:space="preserve">  Dina</t>
  </si>
  <si>
    <t>Kitayama</t>
  </si>
  <si>
    <t>Id2007</t>
  </si>
  <si>
    <t>Martin, Mrs.  Kristen M</t>
  </si>
  <si>
    <t>Altman</t>
  </si>
  <si>
    <t>Id2008</t>
  </si>
  <si>
    <t>Vandeventer, Ms.  Alix</t>
  </si>
  <si>
    <t xml:space="preserve">  Caitrin</t>
  </si>
  <si>
    <t>Demchko</t>
  </si>
  <si>
    <t>Id2009</t>
  </si>
  <si>
    <t>Hirano, Mr.  Kakushin</t>
  </si>
  <si>
    <t xml:space="preserve">  Adriana S</t>
  </si>
  <si>
    <t>Id2010</t>
  </si>
  <si>
    <t>Davi, Mr.  Michael J</t>
  </si>
  <si>
    <t>Betts</t>
  </si>
  <si>
    <t>Id2011</t>
  </si>
  <si>
    <t>Sloan, Mr.  Bradley</t>
  </si>
  <si>
    <t xml:space="preserve">  Kristen M</t>
  </si>
  <si>
    <t>Id2012</t>
  </si>
  <si>
    <t>Homich, Mr.  Matt</t>
  </si>
  <si>
    <t xml:space="preserve">  Alix</t>
  </si>
  <si>
    <t>Vandeventer</t>
  </si>
  <si>
    <t>Id2013</t>
  </si>
  <si>
    <t>Bell, Ms.  Amanda C.</t>
  </si>
  <si>
    <t xml:space="preserve">  Kakushin</t>
  </si>
  <si>
    <t>Hirano</t>
  </si>
  <si>
    <t>Id2014</t>
  </si>
  <si>
    <t>Kristjansson, Mr.  Valur</t>
  </si>
  <si>
    <t>Davi</t>
  </si>
  <si>
    <t>Id2015</t>
  </si>
  <si>
    <t>Pitman, Ms.  Erica J</t>
  </si>
  <si>
    <t>Sloan</t>
  </si>
  <si>
    <t>Id2016</t>
  </si>
  <si>
    <t>Curley, Mr.  Stephen F.</t>
  </si>
  <si>
    <t>Homich</t>
  </si>
  <si>
    <t>Id2017</t>
  </si>
  <si>
    <t>Zimmer, Ms.  Lissa</t>
  </si>
  <si>
    <t xml:space="preserve">  Amanda C</t>
  </si>
  <si>
    <t>Id2018</t>
  </si>
  <si>
    <t>Granski, Ms.  Megan</t>
  </si>
  <si>
    <t xml:space="preserve">  Valur</t>
  </si>
  <si>
    <t>Kristjansson</t>
  </si>
  <si>
    <t>Id2019</t>
  </si>
  <si>
    <t>Dunn, Ms.  Alyson</t>
  </si>
  <si>
    <t xml:space="preserve">  Erica J</t>
  </si>
  <si>
    <t>Pitman</t>
  </si>
  <si>
    <t>Id2020</t>
  </si>
  <si>
    <t>Regina, Mr.  Chance B</t>
  </si>
  <si>
    <t>Curley</t>
  </si>
  <si>
    <t>Id2021</t>
  </si>
  <si>
    <t>O'Connor, Mr.  Sean P</t>
  </si>
  <si>
    <t xml:space="preserve">  Lissa</t>
  </si>
  <si>
    <t>Zimmer</t>
  </si>
  <si>
    <t>Id2022</t>
  </si>
  <si>
    <t>Howe, Ms.  Therese</t>
  </si>
  <si>
    <t>Granski</t>
  </si>
  <si>
    <t>Id2023</t>
  </si>
  <si>
    <t>Atwater, Mr.  Beau</t>
  </si>
  <si>
    <t xml:space="preserve">  Alyson</t>
  </si>
  <si>
    <t>Id2024</t>
  </si>
  <si>
    <t>Gurganus, Ms.  Kelsey M</t>
  </si>
  <si>
    <t xml:space="preserve">  Chance B</t>
  </si>
  <si>
    <t>Regina</t>
  </si>
  <si>
    <t>Id2025</t>
  </si>
  <si>
    <t>Holden, Ms.  Gretchen</t>
  </si>
  <si>
    <t>Id2026</t>
  </si>
  <si>
    <t>Parton, Mr.  Nicholas E.</t>
  </si>
  <si>
    <t xml:space="preserve">  Therese</t>
  </si>
  <si>
    <t>Howe</t>
  </si>
  <si>
    <t>Id2027</t>
  </si>
  <si>
    <t>Downs, Ms.  Deborah</t>
  </si>
  <si>
    <t xml:space="preserve">  Beau</t>
  </si>
  <si>
    <t>Atwater</t>
  </si>
  <si>
    <t>Id2028</t>
  </si>
  <si>
    <t>Dent, Mr.  Chuck W. Jr.</t>
  </si>
  <si>
    <t xml:space="preserve">  Kelsey M</t>
  </si>
  <si>
    <t>Gurganus</t>
  </si>
  <si>
    <t>Id2029</t>
  </si>
  <si>
    <t>Ranti, Mr.  Daniel</t>
  </si>
  <si>
    <t xml:space="preserve">  Gretchen</t>
  </si>
  <si>
    <t>Holden</t>
  </si>
  <si>
    <t>Id2030</t>
  </si>
  <si>
    <t>Ishaq, Ms.  Amany</t>
  </si>
  <si>
    <t xml:space="preserve">  Nicholas E</t>
  </si>
  <si>
    <t>Parton</t>
  </si>
  <si>
    <t>Id2031</t>
  </si>
  <si>
    <t>Wiles, Ms.  Kipling</t>
  </si>
  <si>
    <t xml:space="preserve">  Deborah</t>
  </si>
  <si>
    <t>Id2032</t>
  </si>
  <si>
    <t>Roberts, Mr.  Duncan</t>
  </si>
  <si>
    <t xml:space="preserve">  Chuck W</t>
  </si>
  <si>
    <t>Dent</t>
  </si>
  <si>
    <t>Id2033</t>
  </si>
  <si>
    <t>Serafini, Mr.  Louis C.</t>
  </si>
  <si>
    <t>Ranti</t>
  </si>
  <si>
    <t>Id2034</t>
  </si>
  <si>
    <t>Button, Mr.  Daniel J</t>
  </si>
  <si>
    <t xml:space="preserve">  Amany</t>
  </si>
  <si>
    <t>Ishaq</t>
  </si>
  <si>
    <t>Id2035</t>
  </si>
  <si>
    <t>Gaal, Ms.  Ildiko M.</t>
  </si>
  <si>
    <t xml:space="preserve">  Kipling</t>
  </si>
  <si>
    <t>Wiles</t>
  </si>
  <si>
    <t>Id2036</t>
  </si>
  <si>
    <t>Liptak, Ms.  Melinda E.</t>
  </si>
  <si>
    <t xml:space="preserve">  Duncan</t>
  </si>
  <si>
    <t>Id2037</t>
  </si>
  <si>
    <t>Kellam, Ms.  Ashley M</t>
  </si>
  <si>
    <t xml:space="preserve">  Louis C</t>
  </si>
  <si>
    <t>Serafini</t>
  </si>
  <si>
    <t>Id2038</t>
  </si>
  <si>
    <t>Gordon, Ms.  Stephanie</t>
  </si>
  <si>
    <t>Button</t>
  </si>
  <si>
    <t>Id2039</t>
  </si>
  <si>
    <t>Hyland, Mr.  Sean P.</t>
  </si>
  <si>
    <t xml:space="preserve">  Ildiko M</t>
  </si>
  <si>
    <t>Gaal</t>
  </si>
  <si>
    <t>Id2040</t>
  </si>
  <si>
    <t>Wagoner, Ms.  Emily G</t>
  </si>
  <si>
    <t xml:space="preserve">  Melinda E</t>
  </si>
  <si>
    <t>Liptak</t>
  </si>
  <si>
    <t>Id2041</t>
  </si>
  <si>
    <t>Thomas, Mr.  Malcolm</t>
  </si>
  <si>
    <t>Kellam</t>
  </si>
  <si>
    <t>Id2042</t>
  </si>
  <si>
    <t>Goffi, Mr.  Danilo</t>
  </si>
  <si>
    <t>Gordon</t>
  </si>
  <si>
    <t>Id2043</t>
  </si>
  <si>
    <t>Salovaara, Mr.  Mikko</t>
  </si>
  <si>
    <t>Id2044</t>
  </si>
  <si>
    <t>Reid, Ms.  Paula C.</t>
  </si>
  <si>
    <t xml:space="preserve">  Emily G</t>
  </si>
  <si>
    <t>Wagoner</t>
  </si>
  <si>
    <t>Id2045</t>
  </si>
  <si>
    <t>Allan, Ms.  Kirsten N.</t>
  </si>
  <si>
    <t>Id2046</t>
  </si>
  <si>
    <t>McLaughlin, Ms.  Christy</t>
  </si>
  <si>
    <t xml:space="preserve">  Danilo</t>
  </si>
  <si>
    <t>Goffi</t>
  </si>
  <si>
    <t>Id2047</t>
  </si>
  <si>
    <t>Lee, Ms.  Jennifer</t>
  </si>
  <si>
    <t xml:space="preserve">  Mikko</t>
  </si>
  <si>
    <t>Salovaara</t>
  </si>
  <si>
    <t>Id2048</t>
  </si>
  <si>
    <t>Tang, Ms.  Jingjing</t>
  </si>
  <si>
    <t xml:space="preserve">  Paula C</t>
  </si>
  <si>
    <t>Reid</t>
  </si>
  <si>
    <t>Id2049</t>
  </si>
  <si>
    <t>Kennedy, Mr.  Morgan</t>
  </si>
  <si>
    <t xml:space="preserve">  Kirsten N</t>
  </si>
  <si>
    <t>Allan</t>
  </si>
  <si>
    <t>Id2050</t>
  </si>
  <si>
    <t>Condon, Mr.  Patrick J.</t>
  </si>
  <si>
    <t xml:space="preserve">  Christy</t>
  </si>
  <si>
    <t>McLaughlin</t>
  </si>
  <si>
    <t>Id2051</t>
  </si>
  <si>
    <t>Chepkwony, Mr.  Frankline</t>
  </si>
  <si>
    <t>Id2052</t>
  </si>
  <si>
    <t>Rodriguez, Ms.  Laura T.</t>
  </si>
  <si>
    <t xml:space="preserve">  Jingjing</t>
  </si>
  <si>
    <t>Tang</t>
  </si>
  <si>
    <t>Id2053</t>
  </si>
  <si>
    <t>Szynkarczuk, Ms.  Natalia</t>
  </si>
  <si>
    <t xml:space="preserve">  Morgan</t>
  </si>
  <si>
    <t>Id2054</t>
  </si>
  <si>
    <t>Brill, Ms.  Jennifer L.</t>
  </si>
  <si>
    <t>Id2055</t>
  </si>
  <si>
    <t>Adams, Ms.  Brooke</t>
  </si>
  <si>
    <t xml:space="preserve">  Frankline</t>
  </si>
  <si>
    <t>Chepkwony</t>
  </si>
  <si>
    <t>Id2056</t>
  </si>
  <si>
    <t>Nunn, Mr.  Jeremy M</t>
  </si>
  <si>
    <t xml:space="preserve">  Laura T</t>
  </si>
  <si>
    <t>Id2057</t>
  </si>
  <si>
    <t>Blair, Ms.  Megan L.</t>
  </si>
  <si>
    <t xml:space="preserve">  Natalia</t>
  </si>
  <si>
    <t>Szynkarczuk</t>
  </si>
  <si>
    <t>Id2058</t>
  </si>
  <si>
    <t>Sharkey, Mr.  Bryan</t>
  </si>
  <si>
    <t>Brill</t>
  </si>
  <si>
    <t>Id2059</t>
  </si>
  <si>
    <t>Scalard, Ms.  Marny</t>
  </si>
  <si>
    <t xml:space="preserve">  Brooke</t>
  </si>
  <si>
    <t>Id2060</t>
  </si>
  <si>
    <t>Burget, Mr.  Marc</t>
  </si>
  <si>
    <t xml:space="preserve">  Jeremy M</t>
  </si>
  <si>
    <t>Nunn</t>
  </si>
  <si>
    <t>Id2061</t>
  </si>
  <si>
    <t>English, Mr.  Benjamin L</t>
  </si>
  <si>
    <t xml:space="preserve">  Megan L</t>
  </si>
  <si>
    <t>Blair</t>
  </si>
  <si>
    <t>Id2062</t>
  </si>
  <si>
    <t>Hampton, Mr.  Rob G</t>
  </si>
  <si>
    <t>Sharkey</t>
  </si>
  <si>
    <t>Id2063</t>
  </si>
  <si>
    <t>Flynn, Ms.  Stefanie A</t>
  </si>
  <si>
    <t xml:space="preserve">  Marny</t>
  </si>
  <si>
    <t>Scalard</t>
  </si>
  <si>
    <t>Id2064</t>
  </si>
  <si>
    <t>Knast, Ms.  Stephanie</t>
  </si>
  <si>
    <t>Burget</t>
  </si>
  <si>
    <t>Id2065</t>
  </si>
  <si>
    <t>Lucas, Ms.  Caroline F.</t>
  </si>
  <si>
    <t xml:space="preserve">  Benjamin L</t>
  </si>
  <si>
    <t>English</t>
  </si>
  <si>
    <t>Id2066</t>
  </si>
  <si>
    <t>Thomas, Ms.  Julia J.</t>
  </si>
  <si>
    <t xml:space="preserve">  Rob G</t>
  </si>
  <si>
    <t>Hampton</t>
  </si>
  <si>
    <t>Id2067</t>
  </si>
  <si>
    <t>Cherewatti, Mr.  Jack</t>
  </si>
  <si>
    <t xml:space="preserve">  Stefanie A</t>
  </si>
  <si>
    <t>Id2068</t>
  </si>
  <si>
    <t>Olle, Mr.  Bernat</t>
  </si>
  <si>
    <t>Id2069</t>
  </si>
  <si>
    <t>Hamsi, Mr.  Hicham</t>
  </si>
  <si>
    <t xml:space="preserve">  Caroline F</t>
  </si>
  <si>
    <t>Lucas</t>
  </si>
  <si>
    <t>Id2070</t>
  </si>
  <si>
    <t>Finnegan, Ms.  Sarah</t>
  </si>
  <si>
    <t xml:space="preserve">  Julia J</t>
  </si>
  <si>
    <t>Id2071</t>
  </si>
  <si>
    <t>Walsh, Mr.  Anthony S</t>
  </si>
  <si>
    <t>Cherewatti</t>
  </si>
  <si>
    <t>Id2072</t>
  </si>
  <si>
    <t>Villa, Ms.  Elisabetta</t>
  </si>
  <si>
    <t xml:space="preserve">  Bernat</t>
  </si>
  <si>
    <t>Olle</t>
  </si>
  <si>
    <t>Id2073</t>
  </si>
  <si>
    <t>Cable, Mr.  Trevor N.</t>
  </si>
  <si>
    <t xml:space="preserve">  Hicham</t>
  </si>
  <si>
    <t>Hamsi</t>
  </si>
  <si>
    <t>Id2074</t>
  </si>
  <si>
    <t>Eiring, Ms.  Nancy</t>
  </si>
  <si>
    <t>Finnegan</t>
  </si>
  <si>
    <t>Id2075</t>
  </si>
  <si>
    <t>Connor, Ms.  Allison R.</t>
  </si>
  <si>
    <t>Id2076</t>
  </si>
  <si>
    <t>Friedman, Mr.  Robert J.</t>
  </si>
  <si>
    <t xml:space="preserve">  Elisabetta</t>
  </si>
  <si>
    <t>Villa</t>
  </si>
  <si>
    <t>Id2077</t>
  </si>
  <si>
    <t>Croker, Mr.  Nicholas</t>
  </si>
  <si>
    <t xml:space="preserve">  Trevor N</t>
  </si>
  <si>
    <t>Cable</t>
  </si>
  <si>
    <t>Id2078</t>
  </si>
  <si>
    <t>Beganics, Mr.  Kevin L</t>
  </si>
  <si>
    <t xml:space="preserve">  Nancy</t>
  </si>
  <si>
    <t>Eiring</t>
  </si>
  <si>
    <t>Id2079</t>
  </si>
  <si>
    <t>Huberty, Mr.  Bryan</t>
  </si>
  <si>
    <t xml:space="preserve">  Allison R</t>
  </si>
  <si>
    <t>Id2080</t>
  </si>
  <si>
    <t>Jacobs, Ms.  Janae N.</t>
  </si>
  <si>
    <t>Friedman</t>
  </si>
  <si>
    <t>Id2081</t>
  </si>
  <si>
    <t>Hazlehurst, Ms.  Audrey</t>
  </si>
  <si>
    <t>Croker</t>
  </si>
  <si>
    <t>Id2082</t>
  </si>
  <si>
    <t>Marin, Ms.  Laura</t>
  </si>
  <si>
    <t>Beganics</t>
  </si>
  <si>
    <t>Id2083</t>
  </si>
  <si>
    <t>Dear, Ms.  Nicole F</t>
  </si>
  <si>
    <t>Huberty</t>
  </si>
  <si>
    <t>Id2084</t>
  </si>
  <si>
    <t>Lederer, Ms.  Krista L</t>
  </si>
  <si>
    <t xml:space="preserve">  Janae N</t>
  </si>
  <si>
    <t>Id2085</t>
  </si>
  <si>
    <t>Robson, Ms.  Denise</t>
  </si>
  <si>
    <t>Hazlehurst</t>
  </si>
  <si>
    <t>Id2086</t>
  </si>
  <si>
    <t>Galvan, Mr.  Ariel</t>
  </si>
  <si>
    <t>Marin</t>
  </si>
  <si>
    <t>Id2087</t>
  </si>
  <si>
    <t>Walsh, Mr.  Jeremy</t>
  </si>
  <si>
    <t xml:space="preserve">  Nicole F</t>
  </si>
  <si>
    <t>Dear</t>
  </si>
  <si>
    <t>Id2088</t>
  </si>
  <si>
    <t>Teeuwen, Ms.  Rosalie</t>
  </si>
  <si>
    <t xml:space="preserve">  Krista L</t>
  </si>
  <si>
    <t>Lederer</t>
  </si>
  <si>
    <t>Id2089</t>
  </si>
  <si>
    <t>List, Mr.  Jay</t>
  </si>
  <si>
    <t xml:space="preserve">  Denise</t>
  </si>
  <si>
    <t>Robson</t>
  </si>
  <si>
    <t>Id2090</t>
  </si>
  <si>
    <t>Shafar, Mr.  Vitaliy</t>
  </si>
  <si>
    <t xml:space="preserve">  Ariel</t>
  </si>
  <si>
    <t>Galvan</t>
  </si>
  <si>
    <t>Id2091</t>
  </si>
  <si>
    <t>Copenhaver, Mr.  Benjamin W.</t>
  </si>
  <si>
    <t>Id2092</t>
  </si>
  <si>
    <t>Stump, Mr.  Jesse</t>
  </si>
  <si>
    <t xml:space="preserve">  Rosalie</t>
  </si>
  <si>
    <t>Teeuwen</t>
  </si>
  <si>
    <t>Id2093</t>
  </si>
  <si>
    <t>Wehrman, Mr.  Mark</t>
  </si>
  <si>
    <t>List</t>
  </si>
  <si>
    <t>Id2094</t>
  </si>
  <si>
    <t>Sischo, Ms.  Lauren</t>
  </si>
  <si>
    <t xml:space="preserve">  Vitaliy</t>
  </si>
  <si>
    <t>Shafar</t>
  </si>
  <si>
    <t>Id2095</t>
  </si>
  <si>
    <t>Fonti, Mr.  Massimiliano</t>
  </si>
  <si>
    <t xml:space="preserve">  Benjamin W</t>
  </si>
  <si>
    <t>Copenhaver</t>
  </si>
  <si>
    <t>Id2096</t>
  </si>
  <si>
    <t>Merlis, Mr.  Josh</t>
  </si>
  <si>
    <t>Stump</t>
  </si>
  <si>
    <t>Id2097</t>
  </si>
  <si>
    <t>Hasegawa, Mr.  Kiyokatsu</t>
  </si>
  <si>
    <t>Wehrman</t>
  </si>
  <si>
    <t>Id2098</t>
  </si>
  <si>
    <t>Haselden, Ms.  Amanda L</t>
  </si>
  <si>
    <t>Sischo</t>
  </si>
  <si>
    <t>Id2099</t>
  </si>
  <si>
    <t>Simonson, Mr.  Matthew</t>
  </si>
  <si>
    <t xml:space="preserve">  Massimiliano</t>
  </si>
  <si>
    <t>Fonti</t>
  </si>
  <si>
    <t>Id2100</t>
  </si>
  <si>
    <t>Montag, Ms.  Julia M</t>
  </si>
  <si>
    <t>Merlis</t>
  </si>
  <si>
    <t>Id2101</t>
  </si>
  <si>
    <t>Deroian, Ms.  Rhea</t>
  </si>
  <si>
    <t xml:space="preserve">  Kiyokatsu</t>
  </si>
  <si>
    <t>Hasegawa</t>
  </si>
  <si>
    <t>Id2102</t>
  </si>
  <si>
    <t>Goetz, Mr.  Justin</t>
  </si>
  <si>
    <t>Haselden</t>
  </si>
  <si>
    <t>Id2103</t>
  </si>
  <si>
    <t>Brady, Mr.  Shamus M.</t>
  </si>
  <si>
    <t>Simonson</t>
  </si>
  <si>
    <t>Id2104</t>
  </si>
  <si>
    <t>Moran, Mr.  Mike</t>
  </si>
  <si>
    <t xml:space="preserve">  Julia M</t>
  </si>
  <si>
    <t>Montag</t>
  </si>
  <si>
    <t>Id2105</t>
  </si>
  <si>
    <t>Strickler, Ms.  Mary Beth</t>
  </si>
  <si>
    <t xml:space="preserve">  Rhea</t>
  </si>
  <si>
    <t>Deroian</t>
  </si>
  <si>
    <t>Id2106</t>
  </si>
  <si>
    <t>Simone, Ms.  Erin</t>
  </si>
  <si>
    <t>Id2107</t>
  </si>
  <si>
    <t>Von Rock, Ms.  Hallie</t>
  </si>
  <si>
    <t xml:space="preserve">  Shamus M</t>
  </si>
  <si>
    <t>Brady</t>
  </si>
  <si>
    <t>Id2108</t>
  </si>
  <si>
    <t>Woodard, Ms.  Paige P</t>
  </si>
  <si>
    <t>Id2109</t>
  </si>
  <si>
    <t>Li, Ms.  Ji</t>
  </si>
  <si>
    <t xml:space="preserve">  Mary Beth</t>
  </si>
  <si>
    <t>Strickler</t>
  </si>
  <si>
    <t>Id2110</t>
  </si>
  <si>
    <t>Sinda, Ms.  Carissa A</t>
  </si>
  <si>
    <t xml:space="preserve">  Erin</t>
  </si>
  <si>
    <t>Simone</t>
  </si>
  <si>
    <t>Id2111</t>
  </si>
  <si>
    <t>Rydland, Ms.  Mona</t>
  </si>
  <si>
    <t xml:space="preserve">  Hallie</t>
  </si>
  <si>
    <t>Von Rock</t>
  </si>
  <si>
    <t>Id2112</t>
  </si>
  <si>
    <t>Vespa, Ms.  Kristin R.</t>
  </si>
  <si>
    <t xml:space="preserve">  Paige P</t>
  </si>
  <si>
    <t>Woodard</t>
  </si>
  <si>
    <t>Id2113</t>
  </si>
  <si>
    <t>Meadows, Ms.  Beth</t>
  </si>
  <si>
    <t xml:space="preserve">  Ji</t>
  </si>
  <si>
    <t>Id2114</t>
  </si>
  <si>
    <t>Toppen, Ms.  Allison</t>
  </si>
  <si>
    <t xml:space="preserve">  Carissa A</t>
  </si>
  <si>
    <t>Sinda</t>
  </si>
  <si>
    <t>Id2115</t>
  </si>
  <si>
    <t>Ermer, Ms.  Ashley E</t>
  </si>
  <si>
    <t xml:space="preserve">  Mona</t>
  </si>
  <si>
    <t>Rydland</t>
  </si>
  <si>
    <t>Id2116</t>
  </si>
  <si>
    <t>Dionne, Ms.  Hilary K.</t>
  </si>
  <si>
    <t xml:space="preserve">  Kristin R</t>
  </si>
  <si>
    <t>Vespa</t>
  </si>
  <si>
    <t>Id2117</t>
  </si>
  <si>
    <t>Stasulli, Ms.  Dominique</t>
  </si>
  <si>
    <t>Meadows</t>
  </si>
  <si>
    <t>Id2118</t>
  </si>
  <si>
    <t>Duran, Mr.  Carlos I</t>
  </si>
  <si>
    <t>Toppen</t>
  </si>
  <si>
    <t>Id2119</t>
  </si>
  <si>
    <t>Klundt, Mr.  Matthew</t>
  </si>
  <si>
    <t>Ermer</t>
  </si>
  <si>
    <t>Id2120</t>
  </si>
  <si>
    <t>Waters, Ms.  Kara</t>
  </si>
  <si>
    <t xml:space="preserve">  Hilary K</t>
  </si>
  <si>
    <t>Dionne</t>
  </si>
  <si>
    <t>Id2121</t>
  </si>
  <si>
    <t>Rusk, Ms.  Sarah S</t>
  </si>
  <si>
    <t xml:space="preserve">  Dominique</t>
  </si>
  <si>
    <t>Stasulli</t>
  </si>
  <si>
    <t>Id2122</t>
  </si>
  <si>
    <t>Gersbach, Ms.  Shauna R.</t>
  </si>
  <si>
    <t xml:space="preserve">  Carlos I</t>
  </si>
  <si>
    <t>Duran</t>
  </si>
  <si>
    <t>Id2123</t>
  </si>
  <si>
    <t>Taylor-Watson, Ms.  Lindsay J.</t>
  </si>
  <si>
    <t>Klundt</t>
  </si>
  <si>
    <t>Id2124</t>
  </si>
  <si>
    <t>Crawford, Ms.  Danya A.</t>
  </si>
  <si>
    <t>Waters</t>
  </si>
  <si>
    <t>Id2125</t>
  </si>
  <si>
    <t>Levitsky, Ms.  Lorraine</t>
  </si>
  <si>
    <t xml:space="preserve">  Sarah S</t>
  </si>
  <si>
    <t>Rusk</t>
  </si>
  <si>
    <t>Id2126</t>
  </si>
  <si>
    <t>Carroll, Ms.  Jennifer L.</t>
  </si>
  <si>
    <t xml:space="preserve">  Shauna R</t>
  </si>
  <si>
    <t>Gersbach</t>
  </si>
  <si>
    <t>Id2127</t>
  </si>
  <si>
    <t>Campos, Mr.  Jesus Sr.</t>
  </si>
  <si>
    <t xml:space="preserve">  Lindsay J</t>
  </si>
  <si>
    <t>Taylor-Watson</t>
  </si>
  <si>
    <t>Id2128</t>
  </si>
  <si>
    <t>Flajslik, Ms.  Kristen</t>
  </si>
  <si>
    <t xml:space="preserve">  Danya A</t>
  </si>
  <si>
    <t>Id2129</t>
  </si>
  <si>
    <t>Chua, Ms.  Catherine C.</t>
  </si>
  <si>
    <t xml:space="preserve">  Lorraine</t>
  </si>
  <si>
    <t>Levitsky</t>
  </si>
  <si>
    <t>Id2130</t>
  </si>
  <si>
    <t>Wiltse, Ms.  Paula</t>
  </si>
  <si>
    <t>Carroll</t>
  </si>
  <si>
    <t>Id2131</t>
  </si>
  <si>
    <t>Fisher, Ms.  Evan</t>
  </si>
  <si>
    <t xml:space="preserve">  Jesus Sr</t>
  </si>
  <si>
    <t>Campos</t>
  </si>
  <si>
    <t>Id2132</t>
  </si>
  <si>
    <t>Wilzbacher, Mr.  Nathan J</t>
  </si>
  <si>
    <t>Flajslik</t>
  </si>
  <si>
    <t>Id2133</t>
  </si>
  <si>
    <t>Thayer, Ms.  Ashley M</t>
  </si>
  <si>
    <t xml:space="preserve">  Catherine C</t>
  </si>
  <si>
    <t>Chua</t>
  </si>
  <si>
    <t>Id2134</t>
  </si>
  <si>
    <t>Brosseau, Mr.  Jason</t>
  </si>
  <si>
    <t>Id2135</t>
  </si>
  <si>
    <t>Phares, Mr.  Marshall</t>
  </si>
  <si>
    <t xml:space="preserve">  Evan</t>
  </si>
  <si>
    <t>Id2136</t>
  </si>
  <si>
    <t>Curley, Mr.  Lavar</t>
  </si>
  <si>
    <t xml:space="preserve">  Nathan J</t>
  </si>
  <si>
    <t>Wilzbacher</t>
  </si>
  <si>
    <t>Id2137</t>
  </si>
  <si>
    <t>Johnston, Mr.  Charlie T.</t>
  </si>
  <si>
    <t>Thayer</t>
  </si>
  <si>
    <t>Id2138</t>
  </si>
  <si>
    <t>Padula, Mrs.  Lauren</t>
  </si>
  <si>
    <t>Brosseau</t>
  </si>
  <si>
    <t>Id2139</t>
  </si>
  <si>
    <t>Gamirov, Mr.  Arthur</t>
  </si>
  <si>
    <t xml:space="preserve">  Marshall</t>
  </si>
  <si>
    <t>Phares</t>
  </si>
  <si>
    <t>Id2140</t>
  </si>
  <si>
    <t>Briot, Mr.  Thomas</t>
  </si>
  <si>
    <t xml:space="preserve">  Lavar</t>
  </si>
  <si>
    <t>Id2141</t>
  </si>
  <si>
    <t>De Hueck, Ms.  Jennifer</t>
  </si>
  <si>
    <t xml:space="preserve">  Charlie T</t>
  </si>
  <si>
    <t>Id2142</t>
  </si>
  <si>
    <t>Putt, Ms.  Tammy</t>
  </si>
  <si>
    <t>Padula</t>
  </si>
  <si>
    <t>Id2143</t>
  </si>
  <si>
    <t>Deiman, Ms.  Lena</t>
  </si>
  <si>
    <t xml:space="preserve">  Arthur</t>
  </si>
  <si>
    <t>Gamirov</t>
  </si>
  <si>
    <t>Id2144</t>
  </si>
  <si>
    <t>Bonanni, Ms.  Valentina</t>
  </si>
  <si>
    <t>Briot</t>
  </si>
  <si>
    <t>Id2145</t>
  </si>
  <si>
    <t>Stein, Mr.  Russell N.</t>
  </si>
  <si>
    <t>De Hueck</t>
  </si>
  <si>
    <t>Id2146</t>
  </si>
  <si>
    <t>Laumann, Mr.  Scott R.</t>
  </si>
  <si>
    <t xml:space="preserve">  Tammy</t>
  </si>
  <si>
    <t>Putt</t>
  </si>
  <si>
    <t>Id2147</t>
  </si>
  <si>
    <t>Galaviz, Mr.  Jose Francisco Sr.</t>
  </si>
  <si>
    <t xml:space="preserve">  Lena</t>
  </si>
  <si>
    <t>Deiman</t>
  </si>
  <si>
    <t>Id2148</t>
  </si>
  <si>
    <t>Piper, Mr.  Paul J</t>
  </si>
  <si>
    <t xml:space="preserve">  Valentina</t>
  </si>
  <si>
    <t>Bonanni</t>
  </si>
  <si>
    <t>Id2149</t>
  </si>
  <si>
    <t>Cantini, Mr.  Adam</t>
  </si>
  <si>
    <t xml:space="preserve">  Russell N</t>
  </si>
  <si>
    <t>Stein</t>
  </si>
  <si>
    <t>Id2150</t>
  </si>
  <si>
    <t>Hartman, Mr.  Edward J.</t>
  </si>
  <si>
    <t xml:space="preserve">  Scott R</t>
  </si>
  <si>
    <t>Laumann</t>
  </si>
  <si>
    <t>Id2151</t>
  </si>
  <si>
    <t>Werhane, Mr.  Patrick A.</t>
  </si>
  <si>
    <t xml:space="preserve">  Jose Francisco Sr</t>
  </si>
  <si>
    <t>Galaviz</t>
  </si>
  <si>
    <t>Id2152</t>
  </si>
  <si>
    <t>Davies, Mr.  Geraint H</t>
  </si>
  <si>
    <t xml:space="preserve">  Paul J</t>
  </si>
  <si>
    <t>Piper</t>
  </si>
  <si>
    <t>Id2153</t>
  </si>
  <si>
    <t>Hummel, Mr.  Dj</t>
  </si>
  <si>
    <t>Cantini</t>
  </si>
  <si>
    <t>Id2154</t>
  </si>
  <si>
    <t>Lutz, Mr.  Zachary A</t>
  </si>
  <si>
    <t xml:space="preserve">  Edward J</t>
  </si>
  <si>
    <t>Id2155</t>
  </si>
  <si>
    <t>Waters, Mr.  Brian W.</t>
  </si>
  <si>
    <t xml:space="preserve">  Patrick A</t>
  </si>
  <si>
    <t>Werhane</t>
  </si>
  <si>
    <t>Id2156</t>
  </si>
  <si>
    <t>Viglienzoni, Mr.  Joe</t>
  </si>
  <si>
    <t xml:space="preserve">  Geraint H</t>
  </si>
  <si>
    <t>Davies</t>
  </si>
  <si>
    <t>Id2157</t>
  </si>
  <si>
    <t>Rathbun, Mr.  Stephen</t>
  </si>
  <si>
    <t xml:space="preserve">  Dj</t>
  </si>
  <si>
    <t>Hummel</t>
  </si>
  <si>
    <t>Id2158</t>
  </si>
  <si>
    <t>crane, Ms.  Ellen L.</t>
  </si>
  <si>
    <t xml:space="preserve">  Zachary A</t>
  </si>
  <si>
    <t>Lutz</t>
  </si>
  <si>
    <t>Id2159</t>
  </si>
  <si>
    <t>Conant, Ms.  Cindy</t>
  </si>
  <si>
    <t xml:space="preserve">  Brian W</t>
  </si>
  <si>
    <t>Id2160</t>
  </si>
  <si>
    <t>Huyser-Wierenga, Ms.  Abigail R.</t>
  </si>
  <si>
    <t>Viglienzoni</t>
  </si>
  <si>
    <t>Id2161</t>
  </si>
  <si>
    <t>Natalini, Ms.  Amy L.</t>
  </si>
  <si>
    <t>Rathbun</t>
  </si>
  <si>
    <t>Id2162</t>
  </si>
  <si>
    <t>Robbins, Ms.  Amy</t>
  </si>
  <si>
    <t xml:space="preserve">  Ellen L</t>
  </si>
  <si>
    <t>crane</t>
  </si>
  <si>
    <t>Id2163</t>
  </si>
  <si>
    <t>Stanislav, Mrs.  Grace H</t>
  </si>
  <si>
    <t>Conant</t>
  </si>
  <si>
    <t>Id2164</t>
  </si>
  <si>
    <t>Meyer, Ms.  Caitie J.</t>
  </si>
  <si>
    <t xml:space="preserve">  Abigail R</t>
  </si>
  <si>
    <t>Huyser-Wierenga</t>
  </si>
  <si>
    <t>Id2165</t>
  </si>
  <si>
    <t>Mears, Mr.  Benjamin</t>
  </si>
  <si>
    <t>Natalini</t>
  </si>
  <si>
    <t>Id2166</t>
  </si>
  <si>
    <t>Neill, Mr.  Ian T</t>
  </si>
  <si>
    <t>Robbins</t>
  </si>
  <si>
    <t>Id2167</t>
  </si>
  <si>
    <t>Tola, Mr.  Tadese</t>
  </si>
  <si>
    <t xml:space="preserve">  Grace H</t>
  </si>
  <si>
    <t>Stanislav</t>
  </si>
  <si>
    <t>Id2168</t>
  </si>
  <si>
    <t>Briskman, Mr.  Jonathan</t>
  </si>
  <si>
    <t xml:space="preserve">  Caitie J</t>
  </si>
  <si>
    <t>Id2169</t>
  </si>
  <si>
    <t>Ritzenhein, Mr.  Dathan</t>
  </si>
  <si>
    <t>Mears</t>
  </si>
  <si>
    <t>Id2170</t>
  </si>
  <si>
    <t>Malkowski, Mr.  Eric</t>
  </si>
  <si>
    <t xml:space="preserve">  Ian T</t>
  </si>
  <si>
    <t>Neill</t>
  </si>
  <si>
    <t>Id2171</t>
  </si>
  <si>
    <t>Andreyko, Ms.  Allison M</t>
  </si>
  <si>
    <t xml:space="preserve">  Tadese</t>
  </si>
  <si>
    <t>Tola</t>
  </si>
  <si>
    <t>Id2172</t>
  </si>
  <si>
    <t>Landry, Mr.  Paul</t>
  </si>
  <si>
    <t>Briskman</t>
  </si>
  <si>
    <t>Id2173</t>
  </si>
  <si>
    <t>Lozier, Mr.  Aaron R</t>
  </si>
  <si>
    <t xml:space="preserve">  Dathan</t>
  </si>
  <si>
    <t>Ritzenhein</t>
  </si>
  <si>
    <t>Id2174</t>
  </si>
  <si>
    <t>O'Brien, Ms.  Caitlin H.</t>
  </si>
  <si>
    <t>Malkowski</t>
  </si>
  <si>
    <t>Id2175</t>
  </si>
  <si>
    <t>Rodas, Mr.  Harald E.</t>
  </si>
  <si>
    <t>Andreyko</t>
  </si>
  <si>
    <t>Id2176</t>
  </si>
  <si>
    <t>O'Connor, Ms.  Siobhan A.</t>
  </si>
  <si>
    <t>Id2177</t>
  </si>
  <si>
    <t>White, Ms.  Andrea J.</t>
  </si>
  <si>
    <t xml:space="preserve">  Aaron R</t>
  </si>
  <si>
    <t>Lozier</t>
  </si>
  <si>
    <t>Id2178</t>
  </si>
  <si>
    <t>Davenport, Ms.  Marie</t>
  </si>
  <si>
    <t xml:space="preserve">  Caitlin H</t>
  </si>
  <si>
    <t>Id2179</t>
  </si>
  <si>
    <t>Karmen, Ms.  Rachel A.</t>
  </si>
  <si>
    <t xml:space="preserve">  Harald E</t>
  </si>
  <si>
    <t>Rodas</t>
  </si>
  <si>
    <t>Id2180</t>
  </si>
  <si>
    <t>Miller, Ms.  Emma</t>
  </si>
  <si>
    <t xml:space="preserve">  Siobhan A</t>
  </si>
  <si>
    <t>Id2181</t>
  </si>
  <si>
    <t>Lippmann, Ms.  Kiersten</t>
  </si>
  <si>
    <t xml:space="preserve">  Andrea J</t>
  </si>
  <si>
    <t>Id2182</t>
  </si>
  <si>
    <t>Klehm, Ms.  Rachael</t>
  </si>
  <si>
    <t>Id2183</t>
  </si>
  <si>
    <t>Murphy, Mr.  Timothy P.</t>
  </si>
  <si>
    <t xml:space="preserve">  Rachel A</t>
  </si>
  <si>
    <t>Karmen</t>
  </si>
  <si>
    <t>Id2184</t>
  </si>
  <si>
    <t>Desisa, Mr.  Lelisa</t>
  </si>
  <si>
    <t>Id2185</t>
  </si>
  <si>
    <t>Brooks, Mr.  Nate</t>
  </si>
  <si>
    <t xml:space="preserve">  Kiersten</t>
  </si>
  <si>
    <t>Lippmann</t>
  </si>
  <si>
    <t>Id2186</t>
  </si>
  <si>
    <t>Stone, Mr.  Chris C.</t>
  </si>
  <si>
    <t>Klehm</t>
  </si>
  <si>
    <t>Id2187</t>
  </si>
  <si>
    <t>Weispfennig, Mr.  Scott</t>
  </si>
  <si>
    <t>Id2188</t>
  </si>
  <si>
    <t>Sorrell, Mr.  Kevin</t>
  </si>
  <si>
    <t xml:space="preserve">  Lelisa</t>
  </si>
  <si>
    <t>Desisa</t>
  </si>
  <si>
    <t>Id2189</t>
  </si>
  <si>
    <t>Morris, Mr.  Erik C.</t>
  </si>
  <si>
    <t>Brooks</t>
  </si>
  <si>
    <t>Id2190</t>
  </si>
  <si>
    <t>Marek, Mr.  Shawn C</t>
  </si>
  <si>
    <t xml:space="preserve">  Chris C</t>
  </si>
  <si>
    <t>Id2191</t>
  </si>
  <si>
    <t>Armstrong, Mr.  Vajin L.</t>
  </si>
  <si>
    <t>Weispfennig</t>
  </si>
  <si>
    <t>Id2192</t>
  </si>
  <si>
    <t>Werner, Mr.  John K. Jr.</t>
  </si>
  <si>
    <t>Sorrell</t>
  </si>
  <si>
    <t>Id2193</t>
  </si>
  <si>
    <t>Gries, Mr.  Kevin J.</t>
  </si>
  <si>
    <t xml:space="preserve">  Erik C</t>
  </si>
  <si>
    <t>Id2194</t>
  </si>
  <si>
    <t>Mills, Mr.  Kirby W.</t>
  </si>
  <si>
    <t xml:space="preserve">  Shawn C</t>
  </si>
  <si>
    <t>Marek</t>
  </si>
  <si>
    <t>Id2195</t>
  </si>
  <si>
    <t>Penny, Mr.  J A</t>
  </si>
  <si>
    <t xml:space="preserve">  Vajin L</t>
  </si>
  <si>
    <t>Id2196</t>
  </si>
  <si>
    <t>Hicks, Mr.  Dustin G.</t>
  </si>
  <si>
    <t xml:space="preserve">  John K</t>
  </si>
  <si>
    <t>Werner</t>
  </si>
  <si>
    <t>Id2197</t>
  </si>
  <si>
    <t>Masayesva, Mr.  Anthony G</t>
  </si>
  <si>
    <t>Id2198</t>
  </si>
  <si>
    <t>Paavola, Mr.  Ryan</t>
  </si>
  <si>
    <t xml:space="preserve">  Kirby W</t>
  </si>
  <si>
    <t>Id2199</t>
  </si>
  <si>
    <t>Gehlsen, Mr.  Eric N</t>
  </si>
  <si>
    <t xml:space="preserve">  J A</t>
  </si>
  <si>
    <t>Penny</t>
  </si>
  <si>
    <t>Id2200</t>
  </si>
  <si>
    <t>Roche, Mr.  Connor</t>
  </si>
  <si>
    <t xml:space="preserve">  Dustin G</t>
  </si>
  <si>
    <t>Id2201</t>
  </si>
  <si>
    <t>Hearn, Mr.  Patrick H.</t>
  </si>
  <si>
    <t xml:space="preserve">  Anthony G</t>
  </si>
  <si>
    <t>Masayesva</t>
  </si>
  <si>
    <t>Id2202</t>
  </si>
  <si>
    <t>Dimson, Mr.  Tyler</t>
  </si>
  <si>
    <t>Paavola</t>
  </si>
  <si>
    <t>Id2203</t>
  </si>
  <si>
    <t>Slason, Ms.  Deborah L.</t>
  </si>
  <si>
    <t xml:space="preserve">  Eric N</t>
  </si>
  <si>
    <t>Gehlsen</t>
  </si>
  <si>
    <t>Id2204</t>
  </si>
  <si>
    <t>Gibson, Ms.  Andrea K</t>
  </si>
  <si>
    <t xml:space="preserve">  Connor</t>
  </si>
  <si>
    <t>Roche</t>
  </si>
  <si>
    <t>Id2205</t>
  </si>
  <si>
    <t>Erdos, Ms.  Elleree</t>
  </si>
  <si>
    <t xml:space="preserve">  Patrick H</t>
  </si>
  <si>
    <t>Hearn</t>
  </si>
  <si>
    <t>Id2206</t>
  </si>
  <si>
    <t>Cushman, Mr.  Brandon J</t>
  </si>
  <si>
    <t>Dimson</t>
  </si>
  <si>
    <t>Id2207</t>
  </si>
  <si>
    <t>Hammel, Mr.  Steve</t>
  </si>
  <si>
    <t xml:space="preserve">  Deborah L</t>
  </si>
  <si>
    <t>Slason</t>
  </si>
  <si>
    <t>Id2208</t>
  </si>
  <si>
    <t>Ytterstad, Ms.  Nina Wavik Sr.</t>
  </si>
  <si>
    <t>Gibson</t>
  </si>
  <si>
    <t>Id2209</t>
  </si>
  <si>
    <t>Prince, Ms.  Dani</t>
  </si>
  <si>
    <t xml:space="preserve">  Elleree</t>
  </si>
  <si>
    <t>Erdos</t>
  </si>
  <si>
    <t>Id2210</t>
  </si>
  <si>
    <t>Freeman, Ms.  Jennifer A.</t>
  </si>
  <si>
    <t xml:space="preserve">  Brandon J</t>
  </si>
  <si>
    <t>Cushman</t>
  </si>
  <si>
    <t>Id2211</t>
  </si>
  <si>
    <t>Petrulak, Mr.  Martin</t>
  </si>
  <si>
    <t>Hammel</t>
  </si>
  <si>
    <t>Id2212</t>
  </si>
  <si>
    <t>Lloyd, Mr.  Steve</t>
  </si>
  <si>
    <t xml:space="preserve">  Nina Wavik Sr</t>
  </si>
  <si>
    <t>Ytterstad</t>
  </si>
  <si>
    <t>Id2213</t>
  </si>
  <si>
    <t>Zablocki, Mr.  Christopher</t>
  </si>
  <si>
    <t xml:space="preserve">  Dani</t>
  </si>
  <si>
    <t>Prince</t>
  </si>
  <si>
    <t>Id2214</t>
  </si>
  <si>
    <t>Van Meter, Ms.  Kathryn M.</t>
  </si>
  <si>
    <t>Freeman</t>
  </si>
  <si>
    <t>Id2215</t>
  </si>
  <si>
    <t>Babay, Ms.  Emily</t>
  </si>
  <si>
    <t>Petrulak</t>
  </si>
  <si>
    <t>Id2216</t>
  </si>
  <si>
    <t>Taylor, Mr.  Trent A</t>
  </si>
  <si>
    <t>Id2217</t>
  </si>
  <si>
    <t>Smith, Ms.  Jennifer E</t>
  </si>
  <si>
    <t>Zablocki</t>
  </si>
  <si>
    <t>Id2218</t>
  </si>
  <si>
    <t>Moody, Ms.  Polly</t>
  </si>
  <si>
    <t xml:space="preserve">  Kathryn M</t>
  </si>
  <si>
    <t>Van Meter</t>
  </si>
  <si>
    <t>Id2219</t>
  </si>
  <si>
    <t>Swierzbinski, Ms.  Elizabeth</t>
  </si>
  <si>
    <t>Babay</t>
  </si>
  <si>
    <t>Id2220</t>
  </si>
  <si>
    <t>Schwartz, Ms.  Tiffany A.</t>
  </si>
  <si>
    <t xml:space="preserve">  Trent A</t>
  </si>
  <si>
    <t>Id2221</t>
  </si>
  <si>
    <t>Sanseverino, Mr.  Cole</t>
  </si>
  <si>
    <t xml:space="preserve">  Jennifer E</t>
  </si>
  <si>
    <t>Id2222</t>
  </si>
  <si>
    <t>Lawder, Mr.  Matthew T.</t>
  </si>
  <si>
    <t>Moody</t>
  </si>
  <si>
    <t>Id2223</t>
  </si>
  <si>
    <t>Young, Mr.  Zachary</t>
  </si>
  <si>
    <t>Swierzbinski</t>
  </si>
  <si>
    <t>Id2224</t>
  </si>
  <si>
    <t>Hoerner, Mr.  Matthew T.</t>
  </si>
  <si>
    <t>Schwartz</t>
  </si>
  <si>
    <t>Id2225</t>
  </si>
  <si>
    <t>Benson, Mr.  Pat</t>
  </si>
  <si>
    <t>Sanseverino</t>
  </si>
  <si>
    <t>Id2226</t>
  </si>
  <si>
    <t>Horton, Ms.  Ashley</t>
  </si>
  <si>
    <t>Lawder</t>
  </si>
  <si>
    <t>Id2227</t>
  </si>
  <si>
    <t>McGraw, Ms.  Elizabeth A.</t>
  </si>
  <si>
    <t>Id2228</t>
  </si>
  <si>
    <t>Beaulne, Ms.  Rebecca M.</t>
  </si>
  <si>
    <t>Hoerner</t>
  </si>
  <si>
    <t>Id2229</t>
  </si>
  <si>
    <t>Lunz, Ms.  Ruth</t>
  </si>
  <si>
    <t xml:space="preserve">  Pat</t>
  </si>
  <si>
    <t>Id2230</t>
  </si>
  <si>
    <t>Kyle, Mr.  Gregory S</t>
  </si>
  <si>
    <t>Id2231</t>
  </si>
  <si>
    <t>Brackenwagen, Ms.  Alexandra S</t>
  </si>
  <si>
    <t>Id2232</t>
  </si>
  <si>
    <t>Schmitt, Ms.  Hillary</t>
  </si>
  <si>
    <t xml:space="preserve">  Rebecca M</t>
  </si>
  <si>
    <t>Beaulne</t>
  </si>
  <si>
    <t>Id2233</t>
  </si>
  <si>
    <t>Borden, Ms.  Amy K.</t>
  </si>
  <si>
    <t xml:space="preserve">  Ruth</t>
  </si>
  <si>
    <t>Lunz</t>
  </si>
  <si>
    <t>Id2234</t>
  </si>
  <si>
    <t>McLean, Mr.  Scott</t>
  </si>
  <si>
    <t xml:space="preserve">  Gregory S</t>
  </si>
  <si>
    <t>Kyle</t>
  </si>
  <si>
    <t>Id2235</t>
  </si>
  <si>
    <t>Regan, Mr.  John</t>
  </si>
  <si>
    <t xml:space="preserve">  Alexandra S</t>
  </si>
  <si>
    <t>Brackenwagen</t>
  </si>
  <si>
    <t>Id2236</t>
  </si>
  <si>
    <t>Koenis, Mr.  Maaikel</t>
  </si>
  <si>
    <t xml:space="preserve">  Hillary</t>
  </si>
  <si>
    <t>Schmitt</t>
  </si>
  <si>
    <t>Id2237</t>
  </si>
  <si>
    <t>Kittaka, Mr.  Daniel C</t>
  </si>
  <si>
    <t xml:space="preserve">  Amy K</t>
  </si>
  <si>
    <t>Borden</t>
  </si>
  <si>
    <t>Id2238</t>
  </si>
  <si>
    <t>Concannon, Mr.  Christopher S.</t>
  </si>
  <si>
    <t>Id2239</t>
  </si>
  <si>
    <t>Johnson, Mr.  William R</t>
  </si>
  <si>
    <t>Regan</t>
  </si>
  <si>
    <t>Id2240</t>
  </si>
  <si>
    <t>Schultz, Ms.  Lyndsy</t>
  </si>
  <si>
    <t xml:space="preserve">  Maaikel</t>
  </si>
  <si>
    <t>Koenis</t>
  </si>
  <si>
    <t>Id2241</t>
  </si>
  <si>
    <t>Brannigan, Ms.  Jessica</t>
  </si>
  <si>
    <t>Kittaka</t>
  </si>
  <si>
    <t>Id2242</t>
  </si>
  <si>
    <t>Cavallo, Ms.  Anna</t>
  </si>
  <si>
    <t xml:space="preserve">  Christopher S</t>
  </si>
  <si>
    <t>Concannon</t>
  </si>
  <si>
    <t>Id2243</t>
  </si>
  <si>
    <t>Chang, Mr.  Jordan</t>
  </si>
  <si>
    <t>Id2244</t>
  </si>
  <si>
    <t>Axelrod, Mr.  Brian</t>
  </si>
  <si>
    <t xml:space="preserve">  Lyndsy</t>
  </si>
  <si>
    <t>Schultz</t>
  </si>
  <si>
    <t>Id2245</t>
  </si>
  <si>
    <t>Davenport, Ms.  Katherine A</t>
  </si>
  <si>
    <t>Brannigan</t>
  </si>
  <si>
    <t>Id2246</t>
  </si>
  <si>
    <t>Roberge, Ms.  Melanie</t>
  </si>
  <si>
    <t xml:space="preserve">  Anna</t>
  </si>
  <si>
    <t>Cavallo</t>
  </si>
  <si>
    <t>Id2247</t>
  </si>
  <si>
    <t>Schmidt, Ms.  Jessica</t>
  </si>
  <si>
    <t>Id2248</t>
  </si>
  <si>
    <t>Kosters, Mr.  Eric S</t>
  </si>
  <si>
    <t>Axelrod</t>
  </si>
  <si>
    <t>Id2249</t>
  </si>
  <si>
    <t>Dykes, Mr.  Joseph</t>
  </si>
  <si>
    <t>Id2250</t>
  </si>
  <si>
    <t>Velan, Ms.  Mary</t>
  </si>
  <si>
    <t>Roberge</t>
  </si>
  <si>
    <t>Id2251</t>
  </si>
  <si>
    <t>Goolik, Ms.  Natalie</t>
  </si>
  <si>
    <t>Schmidt</t>
  </si>
  <si>
    <t>Id2252</t>
  </si>
  <si>
    <t>Bain, Mr.  Christopher</t>
  </si>
  <si>
    <t xml:space="preserve">  Eric S</t>
  </si>
  <si>
    <t>Kosters</t>
  </si>
  <si>
    <t>Id2253</t>
  </si>
  <si>
    <t>Wieck, Ms.  Sonja</t>
  </si>
  <si>
    <t>Dykes</t>
  </si>
  <si>
    <t>Id2254</t>
  </si>
  <si>
    <t>Friel, Ms.  Alexandra</t>
  </si>
  <si>
    <t>Velan</t>
  </si>
  <si>
    <t>Id2255</t>
  </si>
  <si>
    <t>Santandreu, Ms.  Martha L.</t>
  </si>
  <si>
    <t>Goolik</t>
  </si>
  <si>
    <t>Id2256</t>
  </si>
  <si>
    <t>Johnson, Mr.  Ryan C.</t>
  </si>
  <si>
    <t>Bain</t>
  </si>
  <si>
    <t>Id2257</t>
  </si>
  <si>
    <t>Gerber, Mr.  Cliff</t>
  </si>
  <si>
    <t xml:space="preserve">  Sonja</t>
  </si>
  <si>
    <t>Wieck</t>
  </si>
  <si>
    <t>Id2258</t>
  </si>
  <si>
    <t>Benadum, Mr.  Blue</t>
  </si>
  <si>
    <t>Friel</t>
  </si>
  <si>
    <t>Id2259</t>
  </si>
  <si>
    <t>Ragazzini, Mr.  Jeffrey M</t>
  </si>
  <si>
    <t xml:space="preserve">  Martha L</t>
  </si>
  <si>
    <t>Santandreu</t>
  </si>
  <si>
    <t>Id2260</t>
  </si>
  <si>
    <t>Kessinger, Mr.  Andrew</t>
  </si>
  <si>
    <t>Id2261</t>
  </si>
  <si>
    <t>Bezgin, Ms.  Julia</t>
  </si>
  <si>
    <t xml:space="preserve">  Cliff</t>
  </si>
  <si>
    <t>Gerber</t>
  </si>
  <si>
    <t>Id2262</t>
  </si>
  <si>
    <t>Woldesilassie, Mr.  Daniel</t>
  </si>
  <si>
    <t xml:space="preserve">  Blue</t>
  </si>
  <si>
    <t>Benadum</t>
  </si>
  <si>
    <t>Id2263</t>
  </si>
  <si>
    <t>Ruiz Herrero, Mr.  Jaime</t>
  </si>
  <si>
    <t xml:space="preserve">  Jeffrey M</t>
  </si>
  <si>
    <t>Ragazzini</t>
  </si>
  <si>
    <t>Id2264</t>
  </si>
  <si>
    <t>Bin Alias, Mr.  Mohd Syahidan</t>
  </si>
  <si>
    <t>Kessinger</t>
  </si>
  <si>
    <t>Id2265</t>
  </si>
  <si>
    <t>Fischer-Daly, Mr.  Matthew</t>
  </si>
  <si>
    <t>Bezgin</t>
  </si>
  <si>
    <t>Id2266</t>
  </si>
  <si>
    <t>Pulliam, Ms.  Elizabeth S.</t>
  </si>
  <si>
    <t>Woldesilassie</t>
  </si>
  <si>
    <t>Id2267</t>
  </si>
  <si>
    <t>Guisinger, Ms.  Katie</t>
  </si>
  <si>
    <t>Ruiz Herrero</t>
  </si>
  <si>
    <t>Id2268</t>
  </si>
  <si>
    <t>Arnerich, Ms.  Christi A.</t>
  </si>
  <si>
    <t xml:space="preserve">  Mohd Syahidan</t>
  </si>
  <si>
    <t>Bin Alias</t>
  </si>
  <si>
    <t>Id2269</t>
  </si>
  <si>
    <t>Lynch, Ms.  Sandra K.</t>
  </si>
  <si>
    <t>Id2270</t>
  </si>
  <si>
    <t>Reilly, Ms.  Katharine</t>
  </si>
  <si>
    <t>Pulliam</t>
  </si>
  <si>
    <t>Id2271</t>
  </si>
  <si>
    <t>Nolette, Mr.  Jerome</t>
  </si>
  <si>
    <t>Guisinger</t>
  </si>
  <si>
    <t>Id2272</t>
  </si>
  <si>
    <t>Chabrier, Ms.  Julia R</t>
  </si>
  <si>
    <t xml:space="preserve">  Christi A</t>
  </si>
  <si>
    <t>Arnerich</t>
  </si>
  <si>
    <t>Id2273</t>
  </si>
  <si>
    <t>Lee, Mr.  Sean Henry</t>
  </si>
  <si>
    <t xml:space="preserve">  Sandra K</t>
  </si>
  <si>
    <t>Id2274</t>
  </si>
  <si>
    <t>Knotts, Ms.  Rachel A.</t>
  </si>
  <si>
    <t>Id2275</t>
  </si>
  <si>
    <t>Pultorak, Mr.  Jim</t>
  </si>
  <si>
    <t xml:space="preserve">  Jerome</t>
  </si>
  <si>
    <t>Nolette</t>
  </si>
  <si>
    <t>Id2276</t>
  </si>
  <si>
    <t>Maxon, Mr.  Tim</t>
  </si>
  <si>
    <t xml:space="preserve">  Julia R</t>
  </si>
  <si>
    <t>Chabrier</t>
  </si>
  <si>
    <t>Id2277</t>
  </si>
  <si>
    <t>Kraai, Ms.  Abby L.</t>
  </si>
  <si>
    <t xml:space="preserve">  Sean Henry</t>
  </si>
  <si>
    <t>Id2278</t>
  </si>
  <si>
    <t>Larosa, Mr.  Mark</t>
  </si>
  <si>
    <t>Knotts</t>
  </si>
  <si>
    <t>Id2279</t>
  </si>
  <si>
    <t>King, Mr.  Ali</t>
  </si>
  <si>
    <t>Pultorak</t>
  </si>
  <si>
    <t>Id2280</t>
  </si>
  <si>
    <t>Haney, Mr.  Joshua</t>
  </si>
  <si>
    <t>Maxon</t>
  </si>
  <si>
    <t>Id2281</t>
  </si>
  <si>
    <t>Boulay, Mr.  Pierre</t>
  </si>
  <si>
    <t xml:space="preserve">  Abby L</t>
  </si>
  <si>
    <t>Kraai</t>
  </si>
  <si>
    <t>Id2282</t>
  </si>
  <si>
    <t>Peters, Ms.  Kate</t>
  </si>
  <si>
    <t>Larosa</t>
  </si>
  <si>
    <t>Id2283</t>
  </si>
  <si>
    <t>Luy, Mr.  David</t>
  </si>
  <si>
    <t xml:space="preserve">  Ali</t>
  </si>
  <si>
    <t>Id2284</t>
  </si>
  <si>
    <t>Fava, Ms.  Carla</t>
  </si>
  <si>
    <t>Haney</t>
  </si>
  <si>
    <t>Id2285</t>
  </si>
  <si>
    <t>Montoya, Mr.  Alvaro Sr.</t>
  </si>
  <si>
    <t xml:space="preserve">  Pierre</t>
  </si>
  <si>
    <t>Boulay</t>
  </si>
  <si>
    <t>Id2286</t>
  </si>
  <si>
    <t>Bain, Ms.  Hope</t>
  </si>
  <si>
    <t>Id2287</t>
  </si>
  <si>
    <t>Albertson, Mr.  Mark P.</t>
  </si>
  <si>
    <t>Luy</t>
  </si>
  <si>
    <t>Id2288</t>
  </si>
  <si>
    <t>Barger, Ms.  Desiree</t>
  </si>
  <si>
    <t>Fava</t>
  </si>
  <si>
    <t>Id2289</t>
  </si>
  <si>
    <t>Fraioli, Mr.  Mario Jr.</t>
  </si>
  <si>
    <t xml:space="preserve">  Alvaro Sr</t>
  </si>
  <si>
    <t>Montoya</t>
  </si>
  <si>
    <t>Id2290</t>
  </si>
  <si>
    <t>April, Mr.  Lusapho</t>
  </si>
  <si>
    <t>Id2291</t>
  </si>
  <si>
    <t>King, Ms.  Erin C.</t>
  </si>
  <si>
    <t xml:space="preserve">  Mark P</t>
  </si>
  <si>
    <t>Albertson</t>
  </si>
  <si>
    <t>Id2292</t>
  </si>
  <si>
    <t>Talhelm, Mr.  Alan F</t>
  </si>
  <si>
    <t>Barger</t>
  </si>
  <si>
    <t>Id2293</t>
  </si>
  <si>
    <t>Regnier, Mr.  Ryan</t>
  </si>
  <si>
    <t xml:space="preserve">  Mario Jr</t>
  </si>
  <si>
    <t>Fraioli</t>
  </si>
  <si>
    <t>Id2294</t>
  </si>
  <si>
    <t>Treece, Ms.  Hope</t>
  </si>
  <si>
    <t xml:space="preserve">  Lusapho</t>
  </si>
  <si>
    <t>April</t>
  </si>
  <si>
    <t>Id2295</t>
  </si>
  <si>
    <t>Beisel, Mr.  Josh</t>
  </si>
  <si>
    <t>Id2296</t>
  </si>
  <si>
    <t>Enke, Mr.  Jacob J</t>
  </si>
  <si>
    <t xml:space="preserve">  Alan F</t>
  </si>
  <si>
    <t>Talhelm</t>
  </si>
  <si>
    <t>Id2297</t>
  </si>
  <si>
    <t>Ruiz-Tagle Barros, Mr.  Jose Tomas</t>
  </si>
  <si>
    <t>Id2298</t>
  </si>
  <si>
    <t>Ferrell, Ms.  Mary Evan</t>
  </si>
  <si>
    <t>Treece</t>
  </si>
  <si>
    <t>Id2299</t>
  </si>
  <si>
    <t>Gates, Mr.  Justin K.</t>
  </si>
  <si>
    <t>Beisel</t>
  </si>
  <si>
    <t>Id2300</t>
  </si>
  <si>
    <t>Jeffers, Mr.  Patrick</t>
  </si>
  <si>
    <t xml:space="preserve">  Jacob J</t>
  </si>
  <si>
    <t>Enke</t>
  </si>
  <si>
    <t>Id2301</t>
  </si>
  <si>
    <t>Sulhanek, Mr.  Roman</t>
  </si>
  <si>
    <t xml:space="preserve">  Jose Tomas</t>
  </si>
  <si>
    <t>Ruiz-Tagle Barros</t>
  </si>
  <si>
    <t>Id2302</t>
  </si>
  <si>
    <t>Ozahowski, Mr.  David</t>
  </si>
  <si>
    <t xml:space="preserve">  Mary Evan</t>
  </si>
  <si>
    <t>Ferrell</t>
  </si>
  <si>
    <t>Id2303</t>
  </si>
  <si>
    <t>Caron, Ms.  Evelyn L</t>
  </si>
  <si>
    <t xml:space="preserve">  Justin K</t>
  </si>
  <si>
    <t>Gates</t>
  </si>
  <si>
    <t>Id2304</t>
  </si>
  <si>
    <t>Fullarton, Mr.  Jim</t>
  </si>
  <si>
    <t>Jeffers</t>
  </si>
  <si>
    <t>Id2305</t>
  </si>
  <si>
    <t>Lindgren, Mr.  Matthew S</t>
  </si>
  <si>
    <t xml:space="preserve">  Roman</t>
  </si>
  <si>
    <t>Sulhanek</t>
  </si>
  <si>
    <t>Id2306</t>
  </si>
  <si>
    <t>Akiha, Mr.  Kenneth</t>
  </si>
  <si>
    <t>Id2307</t>
  </si>
  <si>
    <t>Sweny, Ms.  Andrea</t>
  </si>
  <si>
    <t xml:space="preserve">  Evelyn L</t>
  </si>
  <si>
    <t>Caron</t>
  </si>
  <si>
    <t>Id2308</t>
  </si>
  <si>
    <t>Tobin, Ms.  Kristina</t>
  </si>
  <si>
    <t>Fullarton</t>
  </si>
  <si>
    <t>Id2309</t>
  </si>
  <si>
    <t>Pedersen, Ms.  Kristen</t>
  </si>
  <si>
    <t>Lindgren</t>
  </si>
  <si>
    <t>Id2310</t>
  </si>
  <si>
    <t>Lynch, Mr.  Matthew</t>
  </si>
  <si>
    <t>Akiha</t>
  </si>
  <si>
    <t>Id2311</t>
  </si>
  <si>
    <t>Keys, Mrs.  Kathleen</t>
  </si>
  <si>
    <t>Sweny</t>
  </si>
  <si>
    <t>Id2312</t>
  </si>
  <si>
    <t>Wilbur, Ms.  Lindsey</t>
  </si>
  <si>
    <t>Tobin</t>
  </si>
  <si>
    <t>Id2313</t>
  </si>
  <si>
    <t>Ditota, Mr.  Robert</t>
  </si>
  <si>
    <t>Id2314</t>
  </si>
  <si>
    <t>Horbol, Ms.  Sarah E.</t>
  </si>
  <si>
    <t>Id2315</t>
  </si>
  <si>
    <t>O'Rourke, Ms.  Flannery</t>
  </si>
  <si>
    <t>Keys</t>
  </si>
  <si>
    <t>Id2316</t>
  </si>
  <si>
    <t>Williams, Mr.  John T</t>
  </si>
  <si>
    <t>Wilbur</t>
  </si>
  <si>
    <t>Id2317</t>
  </si>
  <si>
    <t>Murakami, Mr.  Koji</t>
  </si>
  <si>
    <t>Ditota</t>
  </si>
  <si>
    <t>Id2318</t>
  </si>
  <si>
    <t>Gagnon, Ms.  Candice M</t>
  </si>
  <si>
    <t>Horbol</t>
  </si>
  <si>
    <t>Id2319</t>
  </si>
  <si>
    <t>Petermann, Mr.  Theodore A.</t>
  </si>
  <si>
    <t xml:space="preserve">  Flannery</t>
  </si>
  <si>
    <t>Id2320</t>
  </si>
  <si>
    <t>Graves - Rostro, Ms.  Lindy</t>
  </si>
  <si>
    <t xml:space="preserve">  John T</t>
  </si>
  <si>
    <t>Id2321</t>
  </si>
  <si>
    <t>Danielson, Mr.  Thomas</t>
  </si>
  <si>
    <t>Murakami</t>
  </si>
  <si>
    <t>Id2322</t>
  </si>
  <si>
    <t>Street, Ms.  Holly</t>
  </si>
  <si>
    <t xml:space="preserve">  Candice M</t>
  </si>
  <si>
    <t>Id2323</t>
  </si>
  <si>
    <t>Buss, Mr.  Matthew</t>
  </si>
  <si>
    <t xml:space="preserve">  Theodore A</t>
  </si>
  <si>
    <t>Petermann</t>
  </si>
  <si>
    <t>Id2324</t>
  </si>
  <si>
    <t>Duffy, Ms.  Meghan K</t>
  </si>
  <si>
    <t xml:space="preserve">  Lindy</t>
  </si>
  <si>
    <t>Graves - Rostro</t>
  </si>
  <si>
    <t>Id2325</t>
  </si>
  <si>
    <t>Hines, Mr.  Fred</t>
  </si>
  <si>
    <t>Danielson</t>
  </si>
  <si>
    <t>Id2326</t>
  </si>
  <si>
    <t>Castro, Mr.  Sebastian</t>
  </si>
  <si>
    <t xml:space="preserve">  Holly</t>
  </si>
  <si>
    <t>Street</t>
  </si>
  <si>
    <t>Id2327</t>
  </si>
  <si>
    <t>Howell, Ms.  Laura</t>
  </si>
  <si>
    <t>Buss</t>
  </si>
  <si>
    <t>Id2328</t>
  </si>
  <si>
    <t>Avery, Ms.  Nicole</t>
  </si>
  <si>
    <t xml:space="preserve">  Meghan K</t>
  </si>
  <si>
    <t>Duffy</t>
  </si>
  <si>
    <t>Id2329</t>
  </si>
  <si>
    <t>Bohinski, Ms.  Susan E</t>
  </si>
  <si>
    <t xml:space="preserve">  Fred</t>
  </si>
  <si>
    <t>Id2330</t>
  </si>
  <si>
    <t>Kohls, Ms.  Katy</t>
  </si>
  <si>
    <t xml:space="preserve">  Sebastian</t>
  </si>
  <si>
    <t>Castro</t>
  </si>
  <si>
    <t>Id2331</t>
  </si>
  <si>
    <t>Brietzke, Mr.  Jordan</t>
  </si>
  <si>
    <t>Id2332</t>
  </si>
  <si>
    <t>Riveros Gonzalez, Mr.  Juan D. Sr.</t>
  </si>
  <si>
    <t>Avery</t>
  </si>
  <si>
    <t>Id2333</t>
  </si>
  <si>
    <t>Albano, Ms.  Julie</t>
  </si>
  <si>
    <t xml:space="preserve">  Susan E</t>
  </si>
  <si>
    <t>Bohinski</t>
  </si>
  <si>
    <t>Id2334</t>
  </si>
  <si>
    <t>Rosendahl, Mr.  Evan P</t>
  </si>
  <si>
    <t xml:space="preserve">  Katy</t>
  </si>
  <si>
    <t>Kohls</t>
  </si>
  <si>
    <t>Id2335</t>
  </si>
  <si>
    <t>German, Mr.  Aaron K</t>
  </si>
  <si>
    <t>Brietzke</t>
  </si>
  <si>
    <t xml:space="preserve">  Juan D</t>
  </si>
  <si>
    <t>Riveros Gonzalez</t>
  </si>
  <si>
    <t>Albano</t>
  </si>
  <si>
    <t xml:space="preserve">  Evan P</t>
  </si>
  <si>
    <t>Rosendahl</t>
  </si>
  <si>
    <t xml:space="preserve">  Aaron K</t>
  </si>
  <si>
    <t>German</t>
  </si>
  <si>
    <t>year</t>
  </si>
  <si>
    <t>YEAR (lookup)</t>
  </si>
  <si>
    <t>month</t>
  </si>
  <si>
    <t>MONTH (lookup)</t>
  </si>
  <si>
    <t>date</t>
  </si>
  <si>
    <t>Date of Birth</t>
  </si>
  <si>
    <t>children</t>
  </si>
  <si>
    <t>charges</t>
  </si>
  <si>
    <t>Charges ($) (lookup)</t>
  </si>
  <si>
    <t>Hospital tier</t>
  </si>
  <si>
    <t>Hospital tier (lookup)</t>
  </si>
  <si>
    <t>City tier</t>
  </si>
  <si>
    <t>City tier(lookup)</t>
  </si>
  <si>
    <t>State ID</t>
  </si>
  <si>
    <t xml:space="preserve"> State ID (lookup)</t>
  </si>
  <si>
    <t>Age (lookup)</t>
  </si>
  <si>
    <t>Jul</t>
  </si>
  <si>
    <t>tier - 2</t>
  </si>
  <si>
    <t>tier - 3</t>
  </si>
  <si>
    <t>R1013</t>
  </si>
  <si>
    <t>DATA CLEANING</t>
  </si>
  <si>
    <t>Nov</t>
  </si>
  <si>
    <t>tier - 1</t>
  </si>
  <si>
    <t>Jun</t>
  </si>
  <si>
    <t>1) The Number of missing values in the Hospitalisation Details to contain "?"                                        =</t>
  </si>
  <si>
    <t xml:space="preserve">3) Determine the most frequently occurring values in the ‘smoker’, 'Hospital tier' and 'City tier' </t>
  </si>
  <si>
    <t>4) If any 'State ID' values are missing, consider filling them with 'Unknown' or using another</t>
  </si>
  <si>
    <t>6) Merge ‘year’, ‘month’ and ‘date’ columns in the “Hospitalization Details” Table into one</t>
  </si>
  <si>
    <t>7) Calculate the ‘Age’ of each customer based on their ‘Date of Birth’ and the date of</t>
  </si>
  <si>
    <t>8) Format ‘charges’ column as currency ($).</t>
  </si>
  <si>
    <t>Sep</t>
  </si>
  <si>
    <t>columns, and fill in the missing values accordingly.</t>
  </si>
  <si>
    <t>appropriate strategy.</t>
  </si>
  <si>
    <t>column named ‘Date of Birth’ and format it in ‘DD-MMM-YYYY’ custom format.</t>
  </si>
  <si>
    <t>collection of the dataset.</t>
  </si>
  <si>
    <t>R1012</t>
  </si>
  <si>
    <t>Age</t>
  </si>
  <si>
    <t>Charges ($)</t>
  </si>
  <si>
    <t>2) Fill in the missing values of ‘month’ with Sep and ‘year’ with its average                                             =</t>
  </si>
  <si>
    <t>smoker</t>
  </si>
  <si>
    <t>Missing Values In "HT"</t>
  </si>
  <si>
    <t>Missing Values In "CT"</t>
  </si>
  <si>
    <t>Missing State ID</t>
  </si>
  <si>
    <t>rounded to the nearest integer.                                                                                                                          =</t>
  </si>
  <si>
    <t>yes</t>
  </si>
  <si>
    <t>MONTH</t>
  </si>
  <si>
    <t>Dec</t>
  </si>
  <si>
    <t>?</t>
  </si>
  <si>
    <t>Aug</t>
  </si>
  <si>
    <t>Oct</t>
  </si>
  <si>
    <t>R1011</t>
  </si>
  <si>
    <t>R1015</t>
  </si>
  <si>
    <t>R1019</t>
  </si>
  <si>
    <t>R1016</t>
  </si>
  <si>
    <t>R1018</t>
  </si>
  <si>
    <t>R1025</t>
  </si>
  <si>
    <t>No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</si>
  <si>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</si>
  <si>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</si>
  <si>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</si>
  <si>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</si>
  <si>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</si>
  <si>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</si>
  <si>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</si>
  <si>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</si>
  <si>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BMI</t>
  </si>
  <si>
    <t>HBA1C</t>
  </si>
  <si>
    <t>Heart Issues</t>
  </si>
  <si>
    <t>Any Transplants</t>
  </si>
  <si>
    <t>Cancer history</t>
  </si>
  <si>
    <t>NumberOfMajorSurgeries</t>
  </si>
  <si>
    <t>NumberOfMajorSurgeries for vlookup</t>
  </si>
  <si>
    <t>smoker column for lookup</t>
  </si>
  <si>
    <t>weight Status</t>
  </si>
  <si>
    <t>Diabetes Status</t>
  </si>
  <si>
    <t>No major surgery</t>
  </si>
  <si>
    <t>1) The Number of missing values in the Medical Examination to contain ? with                  =</t>
  </si>
  <si>
    <t>3) Check for inconsistencies in the 'Heart Issues' and 'smoker' columns and propose</t>
  </si>
  <si>
    <t>4) Create a new column named “Weight Status” that categorizes BMI into different</t>
  </si>
  <si>
    <t>5) Create a new column named “Diabetes Status” and fill it as per the information</t>
  </si>
  <si>
    <t>corrective actions if necessary.</t>
  </si>
  <si>
    <t>categories as below:</t>
  </si>
  <si>
    <t>given below:</t>
  </si>
  <si>
    <t>Corretive "HI" column</t>
  </si>
  <si>
    <t>Corrective "Smoker" column</t>
  </si>
  <si>
    <t>Weight Status</t>
  </si>
  <si>
    <t>Below 18.5</t>
  </si>
  <si>
    <t>Under Weight</t>
  </si>
  <si>
    <t>Below 5.7</t>
  </si>
  <si>
    <t>Normal</t>
  </si>
  <si>
    <t>2) Convert the "NumberOfMajorSurgeries" column in the “Medical Examinations” Table to</t>
  </si>
  <si>
    <t>18.5 - 24.9</t>
  </si>
  <si>
    <t>Normal Weight</t>
  </si>
  <si>
    <t>5.7 - 6.4</t>
  </si>
  <si>
    <t>Prediabetes</t>
  </si>
  <si>
    <t>Yes</t>
  </si>
  <si>
    <t>numerical data by replacing non-numeric characters with meaningful numerical values</t>
  </si>
  <si>
    <t>25.0 - 29.9</t>
  </si>
  <si>
    <t>Over Weight</t>
  </si>
  <si>
    <t>6.5 and Above</t>
  </si>
  <si>
    <t>Diabetes</t>
  </si>
  <si>
    <t>30.0 and Above</t>
  </si>
  <si>
    <t>Obesity</t>
  </si>
  <si>
    <t>Nil</t>
  </si>
  <si>
    <t>Analysis using Pie/Donut Chart:</t>
  </si>
  <si>
    <t>➢ What is the distribution of cancer history among smokers and non-smokers?</t>
  </si>
  <si>
    <t>➢ How does the total number of major surgeries and average HbA1C differ between</t>
  </si>
  <si>
    <t>patients with and without a history of transplants?</t>
  </si>
  <si>
    <t>Count of Cancer history</t>
  </si>
  <si>
    <t>Cancer History</t>
  </si>
  <si>
    <t>Total Number Of Major Surgeries</t>
  </si>
  <si>
    <t>Average of HBA1C</t>
  </si>
  <si>
    <t>Count of Any Transplants</t>
  </si>
  <si>
    <t>check</t>
  </si>
  <si>
    <t>Count of smoker</t>
  </si>
  <si>
    <t>Total Cancer History</t>
  </si>
  <si>
    <t>nil</t>
  </si>
  <si>
    <t>non-smokers</t>
  </si>
  <si>
    <t>smokers</t>
  </si>
  <si>
    <t>Grand Total</t>
  </si>
  <si>
    <t>Analysis using Column/Bar Chart:</t>
  </si>
  <si>
    <t>➢ How do healthcare charges vary based on different weight statuses and diabetes statuses?</t>
  </si>
  <si>
    <t>➢ Can you compare the average charges for each hospital tier within different states?</t>
  </si>
  <si>
    <t>Sum of Charges ($)</t>
  </si>
  <si>
    <t/>
  </si>
  <si>
    <t>By Patient</t>
  </si>
  <si>
    <t>Average of Charges ($)</t>
  </si>
  <si>
    <t>Column Labels</t>
  </si>
  <si>
    <t>Row Labels</t>
  </si>
  <si>
    <t>Unknown</t>
  </si>
  <si>
    <t>Analysis using Line / Scatter Plot:</t>
  </si>
  <si>
    <t>Is there any correlation between age and both BMI and HbA1C in the dataset?</t>
  </si>
  <si>
    <t>Average of BMI</t>
  </si>
  <si>
    <t>Explore the relationship between age and healthcare charges</t>
  </si>
  <si>
    <t>NIL</t>
  </si>
  <si>
    <t>Dashboard Creation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</si>
</sst>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\,\ yyyy"/>
    <numFmt numFmtId="181" formatCode="dd/mmm/yyyy"/>
    <numFmt numFmtId="182" formatCode="[$$-409]#,##0.00"/>
  </numFmts>
  <fonts count="29">
    <font>
      <sz val="11"/>
      <color theme="1"/>
      <name val="Calibri"/>
      <charset val="134"/>
      <scheme val="minor"/>
    </font>
    <font>
      <b/>
      <sz val="36"/>
      <color theme="1"/>
      <name val="Algerian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rgb="FF632D09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2"/>
      <color rgb="FF002060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13" applyNumberFormat="0" applyAlignment="0" applyProtection="0">
      <alignment vertical="center"/>
    </xf>
    <xf numFmtId="0" fontId="19" fillId="13" borderId="14" applyNumberFormat="0" applyAlignment="0" applyProtection="0">
      <alignment vertical="center"/>
    </xf>
    <xf numFmtId="0" fontId="20" fillId="13" borderId="13" applyNumberFormat="0" applyAlignment="0" applyProtection="0">
      <alignment vertical="center"/>
    </xf>
    <xf numFmtId="0" fontId="21" fillId="14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4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180" fontId="3" fillId="2" borderId="1" xfId="0" applyNumberFormat="1" applyFont="1" applyFill="1" applyBorder="1" applyAlignment="1">
      <alignment horizontal="center" vertical="center"/>
    </xf>
    <xf numFmtId="0" fontId="4" fillId="3" borderId="1" xfId="49" applyFill="1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0" fillId="2" borderId="1" xfId="0" applyFill="1" applyBorder="1"/>
    <xf numFmtId="181" fontId="0" fillId="2" borderId="1" xfId="0" applyNumberFormat="1" applyFill="1" applyBorder="1"/>
    <xf numFmtId="181" fontId="4" fillId="3" borderId="1" xfId="49" applyNumberFormat="1" applyFill="1" applyBorder="1"/>
    <xf numFmtId="181" fontId="0" fillId="3" borderId="1" xfId="0" applyNumberFormat="1" applyFill="1" applyBorder="1"/>
    <xf numFmtId="180" fontId="0" fillId="0" borderId="0" xfId="0" applyNumberFormat="1"/>
    <xf numFmtId="0" fontId="0" fillId="0" borderId="1" xfId="0" applyBorder="1"/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2" fillId="0" borderId="4" xfId="0" applyFont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0" fillId="0" borderId="0" xfId="0" applyBorder="1"/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7" xfId="0" applyBorder="1"/>
    <xf numFmtId="0" fontId="0" fillId="6" borderId="1" xfId="0" applyFill="1" applyBorder="1"/>
    <xf numFmtId="0" fontId="0" fillId="0" borderId="8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181" fontId="0" fillId="0" borderId="0" xfId="0" applyNumberFormat="1"/>
    <xf numFmtId="0" fontId="7" fillId="7" borderId="1" xfId="0" applyNumberFormat="1" applyFont="1" applyFill="1" applyBorder="1" applyAlignment="1">
      <alignment horizontal="center" vertical="center"/>
    </xf>
    <xf numFmtId="0" fontId="0" fillId="0" borderId="1" xfId="0" applyNumberFormat="1" applyBorder="1"/>
    <xf numFmtId="181" fontId="0" fillId="0" borderId="1" xfId="0" applyNumberFormat="1" applyBorder="1"/>
    <xf numFmtId="182" fontId="0" fillId="0" borderId="1" xfId="0" applyNumberFormat="1" applyBorder="1"/>
    <xf numFmtId="0" fontId="7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wrapText="1"/>
    </xf>
    <xf numFmtId="0" fontId="0" fillId="2" borderId="0" xfId="0" applyFill="1"/>
    <xf numFmtId="0" fontId="0" fillId="8" borderId="0" xfId="0" applyFill="1"/>
    <xf numFmtId="0" fontId="6" fillId="0" borderId="0" xfId="0" applyFont="1" applyAlignment="1"/>
    <xf numFmtId="0" fontId="5" fillId="4" borderId="4" xfId="0" applyFont="1" applyFill="1" applyBorder="1" applyAlignment="1">
      <alignment horizontal="center" vertical="center"/>
    </xf>
    <xf numFmtId="181" fontId="8" fillId="2" borderId="1" xfId="0" applyNumberFormat="1" applyFont="1" applyFill="1" applyBorder="1" applyAlignment="1">
      <alignment horizontal="center" vertical="center"/>
    </xf>
    <xf numFmtId="181" fontId="7" fillId="7" borderId="1" xfId="0" applyNumberFormat="1" applyFont="1" applyFill="1" applyBorder="1" applyAlignment="1">
      <alignment horizontal="center" vertical="center"/>
    </xf>
    <xf numFmtId="180" fontId="9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4" fillId="0" borderId="0" xfId="49"/>
    <xf numFmtId="0" fontId="2" fillId="0" borderId="0" xfId="0" applyFont="1" applyAlignment="1">
      <alignment horizontal="left"/>
    </xf>
    <xf numFmtId="180" fontId="8" fillId="10" borderId="1" xfId="0" applyNumberFormat="1" applyFont="1" applyFill="1" applyBorder="1" applyAlignment="1">
      <alignment horizontal="center" vertical="center"/>
    </xf>
    <xf numFmtId="0" fontId="4" fillId="0" borderId="1" xfId="49" applyBorder="1"/>
    <xf numFmtId="0" fontId="6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5"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632D0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healthcare Capstone Project.xlsx]Pivot Tables!PivotTable1</c:name>
    <c:fmtId val="4"/>
  </c:pivotSource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.0347551342812006"/>
          <c:y val="0.153131977905747"/>
          <c:w val="0.578199052132701"/>
          <c:h val="0.693736044188506"/>
        </c:manualLayout>
      </c:layout>
      <c:pie3DChart>
        <c:varyColors val="1"/>
        <c:ser>
          <c:idx val="0"/>
          <c:order val="0"/>
          <c:tx>
            <c:strRef>
              <c:f>'Pivot Tables'!$C$8:$C$9</c:f>
              <c:strCache>
                <c:ptCount val="1"/>
                <c:pt idx="0">
                  <c:v>No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delete val="1"/>
          </c:dLbls>
          <c:cat>
            <c:strRef>
              <c:f>'Pivot Tables'!$B$10:$B$13</c:f>
              <c:strCache>
                <c:ptCount val="3"/>
                <c:pt idx="0">
                  <c:v>nil</c:v>
                </c:pt>
                <c:pt idx="1">
                  <c:v>non-smokers</c:v>
                </c:pt>
                <c:pt idx="2">
                  <c:v>smokers</c:v>
                </c:pt>
              </c:strCache>
            </c:strRef>
          </c:cat>
          <c:val>
            <c:numRef>
              <c:f>'Pivot Tables'!$C$10:$C$13</c:f>
              <c:numCache>
                <c:formatCode>General</c:formatCode>
                <c:ptCount val="3"/>
                <c:pt idx="0">
                  <c:v>2</c:v>
                </c:pt>
                <c:pt idx="1">
                  <c:v>1538</c:v>
                </c:pt>
                <c:pt idx="2">
                  <c:v>404</c:v>
                </c:pt>
              </c:numCache>
            </c:numRef>
          </c:val>
        </c:ser>
        <c:ser>
          <c:idx val="1"/>
          <c:order val="1"/>
          <c:tx>
            <c:strRef>
              <c:f>'Pivot Tables'!$D$8:$D$9</c:f>
              <c:strCache>
                <c:ptCount val="1"/>
                <c:pt idx="0">
                  <c:v>Count of smoker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delete val="1"/>
          </c:dLbls>
          <c:cat>
            <c:strRef>
              <c:f>'Pivot Tables'!$B$10:$B$13</c:f>
              <c:strCache>
                <c:ptCount val="3"/>
                <c:pt idx="0">
                  <c:v>nil</c:v>
                </c:pt>
                <c:pt idx="1">
                  <c:v>non-smokers</c:v>
                </c:pt>
                <c:pt idx="2">
                  <c:v>smokers</c:v>
                </c:pt>
              </c:strCache>
            </c:strRef>
          </c:cat>
          <c:val>
            <c:numRef>
              <c:f>'Pivot Tables'!$D$10:$D$13</c:f>
              <c:numCache>
                <c:formatCode>General</c:formatCode>
                <c:ptCount val="3"/>
                <c:pt idx="1">
                  <c:v>307</c:v>
                </c:pt>
                <c:pt idx="2">
                  <c:v>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394843962008"/>
          <c:y val="0.577695313274758"/>
          <c:w val="0.317617446119828"/>
          <c:h val="0.30607261182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d394cc-1f16-4ffb-bf74-897177e5779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healthcare Capstone Project.xlsx]Pivot Tables!PivotTable2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Tables'!$I$8</c:f>
              <c:strCache>
                <c:ptCount val="1"/>
                <c:pt idx="0">
                  <c:v>Total Number Of Major Surgeries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'Pivot Tables'!$H$9:$H$13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Tables'!$I$9:$I$13</c:f>
              <c:numCache>
                <c:formatCode>General</c:formatCode>
                <c:ptCount val="4"/>
                <c:pt idx="0">
                  <c:v>0</c:v>
                </c:pt>
                <c:pt idx="1">
                  <c:v>965</c:v>
                </c:pt>
                <c:pt idx="2">
                  <c:v>548</c:v>
                </c:pt>
                <c:pt idx="3">
                  <c:v>66</c:v>
                </c:pt>
              </c:numCache>
            </c:numRef>
          </c:val>
        </c:ser>
        <c:ser>
          <c:idx val="1"/>
          <c:order val="1"/>
          <c:tx>
            <c:strRef>
              <c:f>'Pivot Tables'!$J$8</c:f>
              <c:strCache>
                <c:ptCount val="1"/>
                <c:pt idx="0">
                  <c:v>Average of HBA1C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'Pivot Tables'!$H$9:$H$13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Tables'!$J$9:$J$13</c:f>
              <c:numCache>
                <c:formatCode>General</c:formatCode>
                <c:ptCount val="4"/>
                <c:pt idx="0">
                  <c:v>7.10313780260707</c:v>
                </c:pt>
                <c:pt idx="1">
                  <c:v>5.81165803108808</c:v>
                </c:pt>
                <c:pt idx="2">
                  <c:v>7.02109489051095</c:v>
                </c:pt>
                <c:pt idx="3">
                  <c:v>9.14363636363637</c:v>
                </c:pt>
              </c:numCache>
            </c:numRef>
          </c:val>
        </c:ser>
        <c:ser>
          <c:idx val="2"/>
          <c:order val="2"/>
          <c:tx>
            <c:strRef>
              <c:f>'Pivot Tables'!$K$8</c:f>
              <c:strCache>
                <c:ptCount val="1"/>
                <c:pt idx="0">
                  <c:v>Count of Any Transplants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'Pivot Tables'!$H$9:$H$13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Tables'!$K$9:$K$13</c:f>
              <c:numCache>
                <c:formatCode>General</c:formatCode>
                <c:ptCount val="4"/>
                <c:pt idx="0">
                  <c:v>1074</c:v>
                </c:pt>
                <c:pt idx="1">
                  <c:v>965</c:v>
                </c:pt>
                <c:pt idx="2">
                  <c:v>274</c:v>
                </c:pt>
                <c:pt idx="3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5597ef-37b8-43ef-9618-aa86e444e467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healthcare Capstone Project.xlsx]Pivot Tables!PivotTable3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Tables'!$C$42:$C$43</c:f>
              <c:strCache>
                <c:ptCount val="1"/>
                <c:pt idx="0">
                  <c:v>Normal Weight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Tables'!$B$44:$B$47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Tables'!$C$44:$C$47</c:f>
              <c:numCache>
                <c:formatCode>General</c:formatCode>
                <c:ptCount val="3"/>
                <c:pt idx="0">
                  <c:v>1584367.04</c:v>
                </c:pt>
                <c:pt idx="1">
                  <c:v>4376290.39</c:v>
                </c:pt>
                <c:pt idx="2">
                  <c:v>1515604.75</c:v>
                </c:pt>
              </c:numCache>
            </c:numRef>
          </c:val>
        </c:ser>
        <c:ser>
          <c:idx val="1"/>
          <c:order val="1"/>
          <c:tx>
            <c:strRef>
              <c:f>'Pivot Tables'!$D$42:$D$43</c:f>
              <c:strCache>
                <c:ptCount val="1"/>
                <c:pt idx="0">
                  <c:v>Obesity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Tables'!$B$44:$B$47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Tables'!$D$44:$D$47</c:f>
              <c:numCache>
                <c:formatCode>General</c:formatCode>
                <c:ptCount val="3"/>
                <c:pt idx="0">
                  <c:v>3196879.58</c:v>
                </c:pt>
                <c:pt idx="1">
                  <c:v>6989007.59</c:v>
                </c:pt>
                <c:pt idx="2">
                  <c:v>2805901.82</c:v>
                </c:pt>
              </c:numCache>
            </c:numRef>
          </c:val>
        </c:ser>
        <c:ser>
          <c:idx val="2"/>
          <c:order val="2"/>
          <c:tx>
            <c:strRef>
              <c:f>'Pivot Tables'!$E$42:$E$43</c:f>
              <c:strCache>
                <c:ptCount val="1"/>
                <c:pt idx="0">
                  <c:v>Over Weight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Tables'!$B$44:$B$47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Tables'!$E$44:$E$47</c:f>
              <c:numCache>
                <c:formatCode>General</c:formatCode>
                <c:ptCount val="3"/>
                <c:pt idx="0">
                  <c:v>1507819.1</c:v>
                </c:pt>
                <c:pt idx="1">
                  <c:v>3623920.53</c:v>
                </c:pt>
                <c:pt idx="2">
                  <c:v>1599634.99</c:v>
                </c:pt>
              </c:numCache>
            </c:numRef>
          </c:val>
        </c:ser>
        <c:ser>
          <c:idx val="3"/>
          <c:order val="3"/>
          <c:tx>
            <c:strRef>
              <c:f>'Pivot Tables'!$F$42:$F$43</c:f>
              <c:strCache>
                <c:ptCount val="1"/>
                <c:pt idx="0">
                  <c:v>Under Weight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Tables'!$B$44:$B$47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Tables'!$F$44:$F$47</c:f>
              <c:numCache>
                <c:formatCode>General</c:formatCode>
                <c:ptCount val="3"/>
                <c:pt idx="0">
                  <c:v>1178108.67</c:v>
                </c:pt>
                <c:pt idx="1">
                  <c:v>2202772.36</c:v>
                </c:pt>
                <c:pt idx="2">
                  <c:v>735134.98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29791903"/>
        <c:axId val="1929792383"/>
      </c:barChart>
      <c:catAx>
        <c:axId val="192979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9792383"/>
        <c:crosses val="autoZero"/>
        <c:auto val="1"/>
        <c:lblAlgn val="ctr"/>
        <c:lblOffset val="100"/>
        <c:noMultiLvlLbl val="0"/>
      </c:catAx>
      <c:valAx>
        <c:axId val="192979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979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707729267543"/>
          <c:y val="0.221215427098488"/>
          <c:w val="0.140543042253527"/>
          <c:h val="0.400393143683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88b0cf-fdac-4576-8f99-6f4b60b26c45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healthcare Capstone Project.xlsx]Pivot Tables!PivotTable7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Tables'!$M$43:$M$44</c:f>
              <c:strCache>
                <c:ptCount val="1"/>
                <c:pt idx="0">
                  <c:v>tier - 1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Tables'!$L$45:$L$62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Tables'!$M$45:$M$62</c:f>
              <c:numCache>
                <c:formatCode>General</c:formatCode>
                <c:ptCount val="17"/>
                <c:pt idx="0">
                  <c:v>32861.4360683761</c:v>
                </c:pt>
                <c:pt idx="1">
                  <c:v>24775.3056451613</c:v>
                </c:pt>
                <c:pt idx="2">
                  <c:v>30888.2923880597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</c:v>
                </c:pt>
                <c:pt idx="6">
                  <c:v>34070.5957142857</c:v>
                </c:pt>
                <c:pt idx="7">
                  <c:v>33475.82</c:v>
                </c:pt>
                <c:pt idx="8">
                  <c:v>27621.61</c:v>
                </c:pt>
                <c:pt idx="12">
                  <c:v>18261.7575</c:v>
                </c:pt>
                <c:pt idx="13">
                  <c:v>30744.5807692308</c:v>
                </c:pt>
                <c:pt idx="15">
                  <c:v>18709.798</c:v>
                </c:pt>
                <c:pt idx="16">
                  <c:v>20996.53</c:v>
                </c:pt>
              </c:numCache>
            </c:numRef>
          </c:val>
        </c:ser>
        <c:ser>
          <c:idx val="1"/>
          <c:order val="1"/>
          <c:tx>
            <c:strRef>
              <c:f>'Pivot Tables'!$N$43:$N$44</c:f>
              <c:strCache>
                <c:ptCount val="1"/>
                <c:pt idx="0">
                  <c:v>tier - 2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Tables'!$L$45:$L$62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Tables'!$N$45:$N$62</c:f>
              <c:numCache>
                <c:formatCode>General</c:formatCode>
                <c:ptCount val="17"/>
                <c:pt idx="0">
                  <c:v>18997.2806918239</c:v>
                </c:pt>
                <c:pt idx="1">
                  <c:v>10312.0467058824</c:v>
                </c:pt>
                <c:pt idx="2">
                  <c:v>8203.92774193548</c:v>
                </c:pt>
                <c:pt idx="3">
                  <c:v>2395.17</c:v>
                </c:pt>
                <c:pt idx="4">
                  <c:v>16433.9071428571</c:v>
                </c:pt>
                <c:pt idx="5">
                  <c:v>16075.9633333333</c:v>
                </c:pt>
                <c:pt idx="6">
                  <c:v>11365.621875</c:v>
                </c:pt>
                <c:pt idx="7">
                  <c:v>10139.5533333333</c:v>
                </c:pt>
                <c:pt idx="8">
                  <c:v>8116.72</c:v>
                </c:pt>
                <c:pt idx="9">
                  <c:v>6760.54333333333</c:v>
                </c:pt>
                <c:pt idx="10">
                  <c:v>7668.17872340426</c:v>
                </c:pt>
                <c:pt idx="11">
                  <c:v>10102.0266666667</c:v>
                </c:pt>
                <c:pt idx="12">
                  <c:v>13457.0945833333</c:v>
                </c:pt>
                <c:pt idx="13">
                  <c:v>10174.346</c:v>
                </c:pt>
                <c:pt idx="14">
                  <c:v>6886.03684210526</c:v>
                </c:pt>
                <c:pt idx="15">
                  <c:v>11919.6078571429</c:v>
                </c:pt>
              </c:numCache>
            </c:numRef>
          </c:val>
        </c:ser>
        <c:ser>
          <c:idx val="2"/>
          <c:order val="2"/>
          <c:tx>
            <c:strRef>
              <c:f>'Pivot Tables'!$O$43:$O$44</c:f>
              <c:strCache>
                <c:ptCount val="1"/>
                <c:pt idx="0">
                  <c:v>tier - 3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Tables'!$L$45:$L$62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Tables'!$O$45:$O$62</c:f>
              <c:numCache>
                <c:formatCode>General</c:formatCode>
                <c:ptCount val="17"/>
                <c:pt idx="0">
                  <c:v>9250.36178571429</c:v>
                </c:pt>
                <c:pt idx="1">
                  <c:v>10179.9419653179</c:v>
                </c:pt>
                <c:pt idx="2">
                  <c:v>6857.10918128655</c:v>
                </c:pt>
                <c:pt idx="3">
                  <c:v>16950.485</c:v>
                </c:pt>
                <c:pt idx="4">
                  <c:v>7570.755</c:v>
                </c:pt>
                <c:pt idx="5">
                  <c:v>8133.00840909091</c:v>
                </c:pt>
                <c:pt idx="6">
                  <c:v>8667.36615384615</c:v>
                </c:pt>
                <c:pt idx="7">
                  <c:v>12570.97</c:v>
                </c:pt>
                <c:pt idx="8">
                  <c:v>12706.976</c:v>
                </c:pt>
                <c:pt idx="9">
                  <c:v>11716.4533333333</c:v>
                </c:pt>
                <c:pt idx="10">
                  <c:v>11518.7856521739</c:v>
                </c:pt>
                <c:pt idx="11">
                  <c:v>11637.812</c:v>
                </c:pt>
                <c:pt idx="12">
                  <c:v>12785.637</c:v>
                </c:pt>
                <c:pt idx="13">
                  <c:v>13360.9788888889</c:v>
                </c:pt>
                <c:pt idx="14">
                  <c:v>10510.3138095238</c:v>
                </c:pt>
                <c:pt idx="15">
                  <c:v>12296.7797297297</c:v>
                </c:pt>
              </c:numCache>
            </c:numRef>
          </c:val>
        </c:ser>
        <c:ser>
          <c:idx val="3"/>
          <c:order val="3"/>
          <c:tx>
            <c:strRef>
              <c:f>'Pivot Tables'!$P$43:$P$44</c:f>
              <c:strCache>
                <c:ptCount val="1"/>
                <c:pt idx="0">
                  <c:v>Nil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Tables'!$L$45:$L$62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Tables'!$P$45:$P$62</c:f>
              <c:numCache>
                <c:formatCode>General</c:formatCode>
                <c:ptCount val="17"/>
                <c:pt idx="2">
                  <c:v>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63446399"/>
        <c:axId val="563448799"/>
      </c:barChart>
      <c:catAx>
        <c:axId val="563446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3448799"/>
        <c:crosses val="autoZero"/>
        <c:auto val="1"/>
        <c:lblAlgn val="ctr"/>
        <c:lblOffset val="100"/>
        <c:noMultiLvlLbl val="0"/>
      </c:catAx>
      <c:valAx>
        <c:axId val="56344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344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4739998827761"/>
          <c:y val="0.356320557171699"/>
          <c:w val="0.124651373629319"/>
          <c:h val="0.2802537026826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af2fdc-6956-41e3-99d4-751e084a6089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healthcare Capstone Project.xlsx]Pivot Tables!PivotTable9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Tables'!$C$77</c:f>
              <c:strCache>
                <c:ptCount val="1"/>
                <c:pt idx="0">
                  <c:v>Average of BMI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'Pivot Tables'!$B$78:$B$127</c:f>
              <c:strCach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NIL</c:v>
                </c:pt>
              </c:strCache>
            </c:strRef>
          </c:cat>
          <c:val>
            <c:numRef>
              <c:f>'Pivot Tables'!$C$78:$C$127</c:f>
              <c:numCache>
                <c:formatCode>General</c:formatCode>
                <c:ptCount val="49"/>
                <c:pt idx="0">
                  <c:v>34.5171428571429</c:v>
                </c:pt>
                <c:pt idx="1">
                  <c:v>34.3595054945055</c:v>
                </c:pt>
                <c:pt idx="2">
                  <c:v>33.6405357142857</c:v>
                </c:pt>
                <c:pt idx="3">
                  <c:v>30.813125</c:v>
                </c:pt>
                <c:pt idx="4">
                  <c:v>32.7420588235294</c:v>
                </c:pt>
                <c:pt idx="5">
                  <c:v>34.3015217391304</c:v>
                </c:pt>
                <c:pt idx="6">
                  <c:v>33.0434782608696</c:v>
                </c:pt>
                <c:pt idx="7">
                  <c:v>31.6616101694915</c:v>
                </c:pt>
                <c:pt idx="8">
                  <c:v>31.0696341463415</c:v>
                </c:pt>
                <c:pt idx="9">
                  <c:v>32.809375</c:v>
                </c:pt>
                <c:pt idx="10">
                  <c:v>31.8925</c:v>
                </c:pt>
                <c:pt idx="11">
                  <c:v>31.0633928571429</c:v>
                </c:pt>
                <c:pt idx="12">
                  <c:v>33.3892156862745</c:v>
                </c:pt>
                <c:pt idx="13">
                  <c:v>31.1805454545455</c:v>
                </c:pt>
                <c:pt idx="14">
                  <c:v>29.4292156862745</c:v>
                </c:pt>
                <c:pt idx="15">
                  <c:v>32.7334090909091</c:v>
                </c:pt>
                <c:pt idx="16">
                  <c:v>31.6820175438596</c:v>
                </c:pt>
                <c:pt idx="17">
                  <c:v>32.7826190476191</c:v>
                </c:pt>
                <c:pt idx="18">
                  <c:v>32.2590425531915</c:v>
                </c:pt>
                <c:pt idx="19">
                  <c:v>31.4501</c:v>
                </c:pt>
                <c:pt idx="20">
                  <c:v>33.285</c:v>
                </c:pt>
                <c:pt idx="21">
                  <c:v>32.7125</c:v>
                </c:pt>
                <c:pt idx="22">
                  <c:v>31.3161538461539</c:v>
                </c:pt>
                <c:pt idx="23">
                  <c:v>29.5183673469388</c:v>
                </c:pt>
                <c:pt idx="24">
                  <c:v>31.254</c:v>
                </c:pt>
                <c:pt idx="25">
                  <c:v>29.6068269230769</c:v>
                </c:pt>
                <c:pt idx="26">
                  <c:v>30.6972641509434</c:v>
                </c:pt>
                <c:pt idx="27">
                  <c:v>32.3667073170732</c:v>
                </c:pt>
                <c:pt idx="28">
                  <c:v>30.83375</c:v>
                </c:pt>
                <c:pt idx="29">
                  <c:v>29.90125</c:v>
                </c:pt>
                <c:pt idx="30">
                  <c:v>29.2598305084746</c:v>
                </c:pt>
                <c:pt idx="31">
                  <c:v>31.2195</c:v>
                </c:pt>
                <c:pt idx="32">
                  <c:v>30.737</c:v>
                </c:pt>
                <c:pt idx="33">
                  <c:v>30.0312037037037</c:v>
                </c:pt>
                <c:pt idx="34">
                  <c:v>28.5908</c:v>
                </c:pt>
                <c:pt idx="35">
                  <c:v>29.6166101694915</c:v>
                </c:pt>
                <c:pt idx="36">
                  <c:v>27.7028723404255</c:v>
                </c:pt>
                <c:pt idx="37">
                  <c:v>29.2425555555555</c:v>
                </c:pt>
                <c:pt idx="38">
                  <c:v>28.1939772727273</c:v>
                </c:pt>
                <c:pt idx="39">
                  <c:v>28.714</c:v>
                </c:pt>
                <c:pt idx="40">
                  <c:v>29.4178048780488</c:v>
                </c:pt>
                <c:pt idx="41">
                  <c:v>27.7692452830189</c:v>
                </c:pt>
                <c:pt idx="42">
                  <c:v>26.3243</c:v>
                </c:pt>
                <c:pt idx="43">
                  <c:v>27.6866666666667</c:v>
                </c:pt>
                <c:pt idx="44">
                  <c:v>27.04225</c:v>
                </c:pt>
                <c:pt idx="45">
                  <c:v>28.2476</c:v>
                </c:pt>
                <c:pt idx="46">
                  <c:v>26.76625</c:v>
                </c:pt>
                <c:pt idx="47">
                  <c:v>21.0525</c:v>
                </c:pt>
                <c:pt idx="48">
                  <c:v>26.225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Tables'!$D$77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'Pivot Tables'!$B$78:$B$127</c:f>
              <c:strCach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NIL</c:v>
                </c:pt>
              </c:strCache>
            </c:strRef>
          </c:cat>
          <c:val>
            <c:numRef>
              <c:f>'Pivot Tables'!$D$78:$D$127</c:f>
              <c:numCache>
                <c:formatCode>General</c:formatCode>
                <c:ptCount val="49"/>
                <c:pt idx="0">
                  <c:v>7.02833333333333</c:v>
                </c:pt>
                <c:pt idx="1">
                  <c:v>6.49197802197802</c:v>
                </c:pt>
                <c:pt idx="2">
                  <c:v>6.74071428571429</c:v>
                </c:pt>
                <c:pt idx="3">
                  <c:v>6.856875</c:v>
                </c:pt>
                <c:pt idx="4">
                  <c:v>6.40039215686275</c:v>
                </c:pt>
                <c:pt idx="5">
                  <c:v>6.27717391304348</c:v>
                </c:pt>
                <c:pt idx="6">
                  <c:v>6.27260869565217</c:v>
                </c:pt>
                <c:pt idx="7">
                  <c:v>6.96322033898305</c:v>
                </c:pt>
                <c:pt idx="8">
                  <c:v>7.43073170731707</c:v>
                </c:pt>
                <c:pt idx="9">
                  <c:v>5.99321428571429</c:v>
                </c:pt>
                <c:pt idx="10">
                  <c:v>6.7584</c:v>
                </c:pt>
                <c:pt idx="11">
                  <c:v>7.04035714285714</c:v>
                </c:pt>
                <c:pt idx="12">
                  <c:v>6.65960784313725</c:v>
                </c:pt>
                <c:pt idx="13">
                  <c:v>6.34436363636364</c:v>
                </c:pt>
                <c:pt idx="14">
                  <c:v>6.2456862745098</c:v>
                </c:pt>
                <c:pt idx="15">
                  <c:v>6.76636363636364</c:v>
                </c:pt>
                <c:pt idx="16">
                  <c:v>6.61</c:v>
                </c:pt>
                <c:pt idx="17">
                  <c:v>6.51</c:v>
                </c:pt>
                <c:pt idx="18">
                  <c:v>6.09595744680851</c:v>
                </c:pt>
                <c:pt idx="19">
                  <c:v>6.4032</c:v>
                </c:pt>
                <c:pt idx="20">
                  <c:v>7.11619047619048</c:v>
                </c:pt>
                <c:pt idx="21">
                  <c:v>6.89913043478261</c:v>
                </c:pt>
                <c:pt idx="22">
                  <c:v>7.36884615384615</c:v>
                </c:pt>
                <c:pt idx="23">
                  <c:v>6.24204081632653</c:v>
                </c:pt>
                <c:pt idx="24">
                  <c:v>6.4026</c:v>
                </c:pt>
                <c:pt idx="25">
                  <c:v>6.04</c:v>
                </c:pt>
                <c:pt idx="26">
                  <c:v>6.70547169811321</c:v>
                </c:pt>
                <c:pt idx="27">
                  <c:v>6.4219512195122</c:v>
                </c:pt>
                <c:pt idx="28">
                  <c:v>6.21942307692307</c:v>
                </c:pt>
                <c:pt idx="29">
                  <c:v>6.22653846153846</c:v>
                </c:pt>
                <c:pt idx="30">
                  <c:v>6.45101694915254</c:v>
                </c:pt>
                <c:pt idx="31">
                  <c:v>6.576</c:v>
                </c:pt>
                <c:pt idx="32">
                  <c:v>7.185</c:v>
                </c:pt>
                <c:pt idx="33">
                  <c:v>6.71722222222223</c:v>
                </c:pt>
                <c:pt idx="34">
                  <c:v>6.6292</c:v>
                </c:pt>
                <c:pt idx="35">
                  <c:v>6.60050847457627</c:v>
                </c:pt>
                <c:pt idx="36">
                  <c:v>6.83063829787234</c:v>
                </c:pt>
                <c:pt idx="37">
                  <c:v>6.22155555555556</c:v>
                </c:pt>
                <c:pt idx="38">
                  <c:v>6.46454545454545</c:v>
                </c:pt>
                <c:pt idx="39">
                  <c:v>6.85490909090909</c:v>
                </c:pt>
                <c:pt idx="40">
                  <c:v>6.65390243902439</c:v>
                </c:pt>
                <c:pt idx="41">
                  <c:v>6.30698113207547</c:v>
                </c:pt>
                <c:pt idx="42">
                  <c:v>6.5302</c:v>
                </c:pt>
                <c:pt idx="43">
                  <c:v>6.16888888888889</c:v>
                </c:pt>
                <c:pt idx="44">
                  <c:v>6.2115</c:v>
                </c:pt>
                <c:pt idx="45">
                  <c:v>5.8504</c:v>
                </c:pt>
                <c:pt idx="46">
                  <c:v>6.406</c:v>
                </c:pt>
                <c:pt idx="47">
                  <c:v>5.0425</c:v>
                </c:pt>
                <c:pt idx="48">
                  <c:v>7.305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443311"/>
        <c:axId val="2054442351"/>
      </c:lineChart>
      <c:catAx>
        <c:axId val="20544433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4442351"/>
        <c:crosses val="autoZero"/>
        <c:auto val="1"/>
        <c:lblAlgn val="ctr"/>
        <c:lblOffset val="100"/>
        <c:noMultiLvlLbl val="0"/>
      </c:catAx>
      <c:valAx>
        <c:axId val="20544423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444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720393907959"/>
          <c:y val="0.408212582008477"/>
          <c:w val="0.199096292307437"/>
          <c:h val="0.1885174315083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4fa3ec-cf9d-4b22-b7bd-fb8c01915781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healthcare Capstone Project.xlsx]Pivot Tables!PivotTable11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Tables'!$M$104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'Pivot Tables'!$L$105:$L$154</c:f>
              <c:strCach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nil</c:v>
                </c:pt>
              </c:strCache>
            </c:strRef>
          </c:cat>
          <c:val>
            <c:numRef>
              <c:f>'Pivot Tables'!$M$105:$M$154</c:f>
              <c:numCache>
                <c:formatCode>General</c:formatCode>
                <c:ptCount val="49"/>
                <c:pt idx="0">
                  <c:v>612462.85</c:v>
                </c:pt>
                <c:pt idx="1">
                  <c:v>790727.97</c:v>
                </c:pt>
                <c:pt idx="2">
                  <c:v>436360.89</c:v>
                </c:pt>
                <c:pt idx="3">
                  <c:v>281442.52</c:v>
                </c:pt>
                <c:pt idx="4">
                  <c:v>551844.14</c:v>
                </c:pt>
                <c:pt idx="5">
                  <c:v>479158.93</c:v>
                </c:pt>
                <c:pt idx="6">
                  <c:v>386392.11</c:v>
                </c:pt>
                <c:pt idx="7">
                  <c:v>577048.48</c:v>
                </c:pt>
                <c:pt idx="8">
                  <c:v>299016.26</c:v>
                </c:pt>
                <c:pt idx="9">
                  <c:v>582872.83</c:v>
                </c:pt>
                <c:pt idx="10">
                  <c:v>411122.07</c:v>
                </c:pt>
                <c:pt idx="11">
                  <c:v>626857.02</c:v>
                </c:pt>
                <c:pt idx="12">
                  <c:v>601281.6</c:v>
                </c:pt>
                <c:pt idx="13">
                  <c:v>687076.67</c:v>
                </c:pt>
                <c:pt idx="14">
                  <c:v>689816.43</c:v>
                </c:pt>
                <c:pt idx="15">
                  <c:v>484078.28</c:v>
                </c:pt>
                <c:pt idx="16">
                  <c:v>716377.13</c:v>
                </c:pt>
                <c:pt idx="17">
                  <c:v>406990.97</c:v>
                </c:pt>
                <c:pt idx="18">
                  <c:v>577336.53</c:v>
                </c:pt>
                <c:pt idx="19">
                  <c:v>879059.23</c:v>
                </c:pt>
                <c:pt idx="20">
                  <c:v>418865.93</c:v>
                </c:pt>
                <c:pt idx="21">
                  <c:v>620052.09</c:v>
                </c:pt>
                <c:pt idx="22">
                  <c:v>648263.05</c:v>
                </c:pt>
                <c:pt idx="23">
                  <c:v>626943.32</c:v>
                </c:pt>
                <c:pt idx="24">
                  <c:v>652826.93</c:v>
                </c:pt>
                <c:pt idx="25">
                  <c:v>891531.71</c:v>
                </c:pt>
                <c:pt idx="26">
                  <c:v>834036.64</c:v>
                </c:pt>
                <c:pt idx="27">
                  <c:v>580732.32</c:v>
                </c:pt>
                <c:pt idx="28">
                  <c:v>906373.75</c:v>
                </c:pt>
                <c:pt idx="29">
                  <c:v>978580</c:v>
                </c:pt>
                <c:pt idx="30">
                  <c:v>949338.63</c:v>
                </c:pt>
                <c:pt idx="31">
                  <c:v>684239.05</c:v>
                </c:pt>
                <c:pt idx="32">
                  <c:v>971673.25</c:v>
                </c:pt>
                <c:pt idx="33">
                  <c:v>961928.75</c:v>
                </c:pt>
                <c:pt idx="34">
                  <c:v>816526.04</c:v>
                </c:pt>
                <c:pt idx="35">
                  <c:v>894049.63</c:v>
                </c:pt>
                <c:pt idx="36">
                  <c:v>817481.43</c:v>
                </c:pt>
                <c:pt idx="37">
                  <c:v>760836.35</c:v>
                </c:pt>
                <c:pt idx="38">
                  <c:v>784315.88</c:v>
                </c:pt>
                <c:pt idx="39">
                  <c:v>920770.43</c:v>
                </c:pt>
                <c:pt idx="40">
                  <c:v>594962.72</c:v>
                </c:pt>
                <c:pt idx="41">
                  <c:v>947575.86</c:v>
                </c:pt>
                <c:pt idx="42">
                  <c:v>936914.22</c:v>
                </c:pt>
                <c:pt idx="43">
                  <c:v>600087.36</c:v>
                </c:pt>
                <c:pt idx="44">
                  <c:v>404953.26</c:v>
                </c:pt>
                <c:pt idx="45">
                  <c:v>511194.56</c:v>
                </c:pt>
                <c:pt idx="46">
                  <c:v>419210.32</c:v>
                </c:pt>
                <c:pt idx="47">
                  <c:v>86773.05</c:v>
                </c:pt>
                <c:pt idx="48">
                  <c:v>17082.36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60268495"/>
        <c:axId val="1960268975"/>
      </c:lineChart>
      <c:catAx>
        <c:axId val="196026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0268975"/>
        <c:crosses val="autoZero"/>
        <c:auto val="1"/>
        <c:lblAlgn val="ctr"/>
        <c:lblOffset val="100"/>
        <c:noMultiLvlLbl val="0"/>
      </c:catAx>
      <c:valAx>
        <c:axId val="196026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026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c3420c-022b-42e5-bce8-3654d0b07dc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healthcare Capstone Project.xlsx]Pivot Tables!PivotTable1</c:name>
    <c:fmtId val="9"/>
  </c:pivotSource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.0347551342812006"/>
          <c:y val="0.153131977905747"/>
          <c:w val="0.578199052132701"/>
          <c:h val="0.693736044188506"/>
        </c:manualLayout>
      </c:layout>
      <c:pie3DChart>
        <c:varyColors val="1"/>
        <c:ser>
          <c:idx val="0"/>
          <c:order val="0"/>
          <c:tx>
            <c:strRef>
              <c:f>'Pivot Tables'!$C$8:$C$9</c:f>
              <c:strCache>
                <c:ptCount val="1"/>
                <c:pt idx="0">
                  <c:v>No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delete val="1"/>
          </c:dLbls>
          <c:cat>
            <c:strRef>
              <c:f>'Pivot Tables'!$B$10:$B$13</c:f>
              <c:strCache>
                <c:ptCount val="3"/>
                <c:pt idx="0">
                  <c:v>nil</c:v>
                </c:pt>
                <c:pt idx="1">
                  <c:v>non-smokers</c:v>
                </c:pt>
                <c:pt idx="2">
                  <c:v>smokers</c:v>
                </c:pt>
              </c:strCache>
            </c:strRef>
          </c:cat>
          <c:val>
            <c:numRef>
              <c:f>'Pivot Tables'!$C$10:$C$13</c:f>
              <c:numCache>
                <c:formatCode>General</c:formatCode>
                <c:ptCount val="3"/>
                <c:pt idx="0">
                  <c:v>2</c:v>
                </c:pt>
                <c:pt idx="1">
                  <c:v>1538</c:v>
                </c:pt>
                <c:pt idx="2">
                  <c:v>404</c:v>
                </c:pt>
              </c:numCache>
            </c:numRef>
          </c:val>
        </c:ser>
        <c:ser>
          <c:idx val="1"/>
          <c:order val="1"/>
          <c:tx>
            <c:strRef>
              <c:f>'Pivot Tables'!$D$8:$D$9</c:f>
              <c:strCache>
                <c:ptCount val="1"/>
                <c:pt idx="0">
                  <c:v>Count of smoker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delete val="1"/>
          </c:dLbls>
          <c:cat>
            <c:strRef>
              <c:f>'Pivot Tables'!$B$10:$B$13</c:f>
              <c:strCache>
                <c:ptCount val="3"/>
                <c:pt idx="0">
                  <c:v>nil</c:v>
                </c:pt>
                <c:pt idx="1">
                  <c:v>non-smokers</c:v>
                </c:pt>
                <c:pt idx="2">
                  <c:v>smokers</c:v>
                </c:pt>
              </c:strCache>
            </c:strRef>
          </c:cat>
          <c:val>
            <c:numRef>
              <c:f>'Pivot Tables'!$D$10:$D$13</c:f>
              <c:numCache>
                <c:formatCode>General</c:formatCode>
                <c:ptCount val="3"/>
                <c:pt idx="1">
                  <c:v>307</c:v>
                </c:pt>
                <c:pt idx="2">
                  <c:v>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3711070633623"/>
          <c:y val="0.710502622288823"/>
          <c:w val="0.333333264341747"/>
          <c:h val="0.285665470698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2970df-6e25-4a7f-a034-9427fe35556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healthcare Capstone Project.xlsx]Pivot Tables!PivotTable2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No of Major Surgeries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Tables'!$I$8</c:f>
              <c:strCache>
                <c:ptCount val="1"/>
                <c:pt idx="0">
                  <c:v>Total Number Of Major Surgeries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'Pivot Tables'!$H$9:$H$13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Tables'!$I$9:$I$13</c:f>
              <c:numCache>
                <c:formatCode>General</c:formatCode>
                <c:ptCount val="4"/>
                <c:pt idx="0">
                  <c:v>0</c:v>
                </c:pt>
                <c:pt idx="1">
                  <c:v>965</c:v>
                </c:pt>
                <c:pt idx="2">
                  <c:v>548</c:v>
                </c:pt>
                <c:pt idx="3">
                  <c:v>66</c:v>
                </c:pt>
              </c:numCache>
            </c:numRef>
          </c:val>
        </c:ser>
        <c:ser>
          <c:idx val="1"/>
          <c:order val="1"/>
          <c:tx>
            <c:strRef>
              <c:f>'Pivot Tables'!$J$8</c:f>
              <c:strCache>
                <c:ptCount val="1"/>
                <c:pt idx="0">
                  <c:v>Average of HBA1C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'Pivot Tables'!$H$9:$H$13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Tables'!$J$9:$J$13</c:f>
              <c:numCache>
                <c:formatCode>General</c:formatCode>
                <c:ptCount val="4"/>
                <c:pt idx="0">
                  <c:v>7.10313780260707</c:v>
                </c:pt>
                <c:pt idx="1">
                  <c:v>5.81165803108808</c:v>
                </c:pt>
                <c:pt idx="2">
                  <c:v>7.02109489051095</c:v>
                </c:pt>
                <c:pt idx="3">
                  <c:v>9.14363636363637</c:v>
                </c:pt>
              </c:numCache>
            </c:numRef>
          </c:val>
        </c:ser>
        <c:ser>
          <c:idx val="2"/>
          <c:order val="2"/>
          <c:tx>
            <c:strRef>
              <c:f>'Pivot Tables'!$K$8</c:f>
              <c:strCache>
                <c:ptCount val="1"/>
                <c:pt idx="0">
                  <c:v>Count of Any Transplants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'Pivot Tables'!$H$9:$H$13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'Pivot Tables'!$K$9:$K$13</c:f>
              <c:numCache>
                <c:formatCode>General</c:formatCode>
                <c:ptCount val="4"/>
                <c:pt idx="0">
                  <c:v>1074</c:v>
                </c:pt>
                <c:pt idx="1">
                  <c:v>965</c:v>
                </c:pt>
                <c:pt idx="2">
                  <c:v>274</c:v>
                </c:pt>
                <c:pt idx="3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77d3c4-3c67-43fc-852a-424e9979beb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healthcare Capstone Project.xlsx]Pivot Tables!PivotTable3</c:name>
    <c:fmtId val="31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Tables'!$C$42:$C$43</c:f>
              <c:strCache>
                <c:ptCount val="1"/>
                <c:pt idx="0">
                  <c:v>Normal Weight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Tables'!$B$44:$B$47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Tables'!$C$44:$C$47</c:f>
              <c:numCache>
                <c:formatCode>General</c:formatCode>
                <c:ptCount val="3"/>
                <c:pt idx="0">
                  <c:v>1584367.04</c:v>
                </c:pt>
                <c:pt idx="1">
                  <c:v>4376290.39</c:v>
                </c:pt>
                <c:pt idx="2">
                  <c:v>1515604.75</c:v>
                </c:pt>
              </c:numCache>
            </c:numRef>
          </c:val>
        </c:ser>
        <c:ser>
          <c:idx val="1"/>
          <c:order val="1"/>
          <c:tx>
            <c:strRef>
              <c:f>'Pivot Tables'!$D$42:$D$43</c:f>
              <c:strCache>
                <c:ptCount val="1"/>
                <c:pt idx="0">
                  <c:v>Obesity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Tables'!$B$44:$B$47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Tables'!$D$44:$D$47</c:f>
              <c:numCache>
                <c:formatCode>General</c:formatCode>
                <c:ptCount val="3"/>
                <c:pt idx="0">
                  <c:v>3196879.58</c:v>
                </c:pt>
                <c:pt idx="1">
                  <c:v>6989007.59</c:v>
                </c:pt>
                <c:pt idx="2">
                  <c:v>2805901.82</c:v>
                </c:pt>
              </c:numCache>
            </c:numRef>
          </c:val>
        </c:ser>
        <c:ser>
          <c:idx val="2"/>
          <c:order val="2"/>
          <c:tx>
            <c:strRef>
              <c:f>'Pivot Tables'!$E$42:$E$43</c:f>
              <c:strCache>
                <c:ptCount val="1"/>
                <c:pt idx="0">
                  <c:v>Over Weight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Tables'!$B$44:$B$47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Tables'!$E$44:$E$47</c:f>
              <c:numCache>
                <c:formatCode>General</c:formatCode>
                <c:ptCount val="3"/>
                <c:pt idx="0">
                  <c:v>1507819.1</c:v>
                </c:pt>
                <c:pt idx="1">
                  <c:v>3623920.53</c:v>
                </c:pt>
                <c:pt idx="2">
                  <c:v>1599634.99</c:v>
                </c:pt>
              </c:numCache>
            </c:numRef>
          </c:val>
        </c:ser>
        <c:ser>
          <c:idx val="3"/>
          <c:order val="3"/>
          <c:tx>
            <c:strRef>
              <c:f>'Pivot Tables'!$F$42:$F$43</c:f>
              <c:strCache>
                <c:ptCount val="1"/>
                <c:pt idx="0">
                  <c:v>Under Weight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Tables'!$B$44:$B$47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Tables'!$F$44:$F$47</c:f>
              <c:numCache>
                <c:formatCode>General</c:formatCode>
                <c:ptCount val="3"/>
                <c:pt idx="0">
                  <c:v>1178108.67</c:v>
                </c:pt>
                <c:pt idx="1">
                  <c:v>2202772.36</c:v>
                </c:pt>
                <c:pt idx="2">
                  <c:v>735134.98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29791903"/>
        <c:axId val="1929792383"/>
      </c:barChart>
      <c:catAx>
        <c:axId val="192979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9792383"/>
        <c:crosses val="autoZero"/>
        <c:auto val="1"/>
        <c:lblAlgn val="ctr"/>
        <c:lblOffset val="100"/>
        <c:noMultiLvlLbl val="0"/>
      </c:catAx>
      <c:valAx>
        <c:axId val="192979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979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707729267543"/>
          <c:y val="0.221215427098488"/>
          <c:w val="0.140543042253527"/>
          <c:h val="0.400393143683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7e7814-bebf-40a4-a3de-de124dc31159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healthcare Capstone Project.xlsx]Pivot Tables!PivotTable9</c:name>
    <c:fmtId val="11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Tables'!$C$77</c:f>
              <c:strCache>
                <c:ptCount val="1"/>
                <c:pt idx="0">
                  <c:v>Average of BMI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'Pivot Tables'!$B$78:$B$127</c:f>
              <c:strCach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NIL</c:v>
                </c:pt>
              </c:strCache>
            </c:strRef>
          </c:cat>
          <c:val>
            <c:numRef>
              <c:f>'Pivot Tables'!$C$78:$C$127</c:f>
              <c:numCache>
                <c:formatCode>General</c:formatCode>
                <c:ptCount val="49"/>
                <c:pt idx="0">
                  <c:v>34.5171428571429</c:v>
                </c:pt>
                <c:pt idx="1">
                  <c:v>34.3595054945055</c:v>
                </c:pt>
                <c:pt idx="2">
                  <c:v>33.6405357142857</c:v>
                </c:pt>
                <c:pt idx="3">
                  <c:v>30.813125</c:v>
                </c:pt>
                <c:pt idx="4">
                  <c:v>32.7420588235294</c:v>
                </c:pt>
                <c:pt idx="5">
                  <c:v>34.3015217391304</c:v>
                </c:pt>
                <c:pt idx="6">
                  <c:v>33.0434782608696</c:v>
                </c:pt>
                <c:pt idx="7">
                  <c:v>31.6616101694915</c:v>
                </c:pt>
                <c:pt idx="8">
                  <c:v>31.0696341463415</c:v>
                </c:pt>
                <c:pt idx="9">
                  <c:v>32.809375</c:v>
                </c:pt>
                <c:pt idx="10">
                  <c:v>31.8925</c:v>
                </c:pt>
                <c:pt idx="11">
                  <c:v>31.0633928571429</c:v>
                </c:pt>
                <c:pt idx="12">
                  <c:v>33.3892156862745</c:v>
                </c:pt>
                <c:pt idx="13">
                  <c:v>31.1805454545455</c:v>
                </c:pt>
                <c:pt idx="14">
                  <c:v>29.4292156862745</c:v>
                </c:pt>
                <c:pt idx="15">
                  <c:v>32.7334090909091</c:v>
                </c:pt>
                <c:pt idx="16">
                  <c:v>31.6820175438596</c:v>
                </c:pt>
                <c:pt idx="17">
                  <c:v>32.7826190476191</c:v>
                </c:pt>
                <c:pt idx="18">
                  <c:v>32.2590425531915</c:v>
                </c:pt>
                <c:pt idx="19">
                  <c:v>31.4501</c:v>
                </c:pt>
                <c:pt idx="20">
                  <c:v>33.285</c:v>
                </c:pt>
                <c:pt idx="21">
                  <c:v>32.7125</c:v>
                </c:pt>
                <c:pt idx="22">
                  <c:v>31.3161538461539</c:v>
                </c:pt>
                <c:pt idx="23">
                  <c:v>29.5183673469388</c:v>
                </c:pt>
                <c:pt idx="24">
                  <c:v>31.254</c:v>
                </c:pt>
                <c:pt idx="25">
                  <c:v>29.6068269230769</c:v>
                </c:pt>
                <c:pt idx="26">
                  <c:v>30.6972641509434</c:v>
                </c:pt>
                <c:pt idx="27">
                  <c:v>32.3667073170732</c:v>
                </c:pt>
                <c:pt idx="28">
                  <c:v>30.83375</c:v>
                </c:pt>
                <c:pt idx="29">
                  <c:v>29.90125</c:v>
                </c:pt>
                <c:pt idx="30">
                  <c:v>29.2598305084746</c:v>
                </c:pt>
                <c:pt idx="31">
                  <c:v>31.2195</c:v>
                </c:pt>
                <c:pt idx="32">
                  <c:v>30.737</c:v>
                </c:pt>
                <c:pt idx="33">
                  <c:v>30.0312037037037</c:v>
                </c:pt>
                <c:pt idx="34">
                  <c:v>28.5908</c:v>
                </c:pt>
                <c:pt idx="35">
                  <c:v>29.6166101694915</c:v>
                </c:pt>
                <c:pt idx="36">
                  <c:v>27.7028723404255</c:v>
                </c:pt>
                <c:pt idx="37">
                  <c:v>29.2425555555555</c:v>
                </c:pt>
                <c:pt idx="38">
                  <c:v>28.1939772727273</c:v>
                </c:pt>
                <c:pt idx="39">
                  <c:v>28.714</c:v>
                </c:pt>
                <c:pt idx="40">
                  <c:v>29.4178048780488</c:v>
                </c:pt>
                <c:pt idx="41">
                  <c:v>27.7692452830189</c:v>
                </c:pt>
                <c:pt idx="42">
                  <c:v>26.3243</c:v>
                </c:pt>
                <c:pt idx="43">
                  <c:v>27.6866666666667</c:v>
                </c:pt>
                <c:pt idx="44">
                  <c:v>27.04225</c:v>
                </c:pt>
                <c:pt idx="45">
                  <c:v>28.2476</c:v>
                </c:pt>
                <c:pt idx="46">
                  <c:v>26.76625</c:v>
                </c:pt>
                <c:pt idx="47">
                  <c:v>21.0525</c:v>
                </c:pt>
                <c:pt idx="48">
                  <c:v>26.225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Tables'!$D$77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'Pivot Tables'!$B$78:$B$127</c:f>
              <c:strCach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NIL</c:v>
                </c:pt>
              </c:strCache>
            </c:strRef>
          </c:cat>
          <c:val>
            <c:numRef>
              <c:f>'Pivot Tables'!$D$78:$D$127</c:f>
              <c:numCache>
                <c:formatCode>General</c:formatCode>
                <c:ptCount val="49"/>
                <c:pt idx="0">
                  <c:v>7.02833333333333</c:v>
                </c:pt>
                <c:pt idx="1">
                  <c:v>6.49197802197802</c:v>
                </c:pt>
                <c:pt idx="2">
                  <c:v>6.74071428571429</c:v>
                </c:pt>
                <c:pt idx="3">
                  <c:v>6.856875</c:v>
                </c:pt>
                <c:pt idx="4">
                  <c:v>6.40039215686275</c:v>
                </c:pt>
                <c:pt idx="5">
                  <c:v>6.27717391304348</c:v>
                </c:pt>
                <c:pt idx="6">
                  <c:v>6.27260869565217</c:v>
                </c:pt>
                <c:pt idx="7">
                  <c:v>6.96322033898305</c:v>
                </c:pt>
                <c:pt idx="8">
                  <c:v>7.43073170731707</c:v>
                </c:pt>
                <c:pt idx="9">
                  <c:v>5.99321428571429</c:v>
                </c:pt>
                <c:pt idx="10">
                  <c:v>6.7584</c:v>
                </c:pt>
                <c:pt idx="11">
                  <c:v>7.04035714285714</c:v>
                </c:pt>
                <c:pt idx="12">
                  <c:v>6.65960784313725</c:v>
                </c:pt>
                <c:pt idx="13">
                  <c:v>6.34436363636364</c:v>
                </c:pt>
                <c:pt idx="14">
                  <c:v>6.2456862745098</c:v>
                </c:pt>
                <c:pt idx="15">
                  <c:v>6.76636363636364</c:v>
                </c:pt>
                <c:pt idx="16">
                  <c:v>6.61</c:v>
                </c:pt>
                <c:pt idx="17">
                  <c:v>6.51</c:v>
                </c:pt>
                <c:pt idx="18">
                  <c:v>6.09595744680851</c:v>
                </c:pt>
                <c:pt idx="19">
                  <c:v>6.4032</c:v>
                </c:pt>
                <c:pt idx="20">
                  <c:v>7.11619047619048</c:v>
                </c:pt>
                <c:pt idx="21">
                  <c:v>6.89913043478261</c:v>
                </c:pt>
                <c:pt idx="22">
                  <c:v>7.36884615384615</c:v>
                </c:pt>
                <c:pt idx="23">
                  <c:v>6.24204081632653</c:v>
                </c:pt>
                <c:pt idx="24">
                  <c:v>6.4026</c:v>
                </c:pt>
                <c:pt idx="25">
                  <c:v>6.04</c:v>
                </c:pt>
                <c:pt idx="26">
                  <c:v>6.70547169811321</c:v>
                </c:pt>
                <c:pt idx="27">
                  <c:v>6.4219512195122</c:v>
                </c:pt>
                <c:pt idx="28">
                  <c:v>6.21942307692307</c:v>
                </c:pt>
                <c:pt idx="29">
                  <c:v>6.22653846153846</c:v>
                </c:pt>
                <c:pt idx="30">
                  <c:v>6.45101694915254</c:v>
                </c:pt>
                <c:pt idx="31">
                  <c:v>6.576</c:v>
                </c:pt>
                <c:pt idx="32">
                  <c:v>7.185</c:v>
                </c:pt>
                <c:pt idx="33">
                  <c:v>6.71722222222223</c:v>
                </c:pt>
                <c:pt idx="34">
                  <c:v>6.6292</c:v>
                </c:pt>
                <c:pt idx="35">
                  <c:v>6.60050847457627</c:v>
                </c:pt>
                <c:pt idx="36">
                  <c:v>6.83063829787234</c:v>
                </c:pt>
                <c:pt idx="37">
                  <c:v>6.22155555555556</c:v>
                </c:pt>
                <c:pt idx="38">
                  <c:v>6.46454545454545</c:v>
                </c:pt>
                <c:pt idx="39">
                  <c:v>6.85490909090909</c:v>
                </c:pt>
                <c:pt idx="40">
                  <c:v>6.65390243902439</c:v>
                </c:pt>
                <c:pt idx="41">
                  <c:v>6.30698113207547</c:v>
                </c:pt>
                <c:pt idx="42">
                  <c:v>6.5302</c:v>
                </c:pt>
                <c:pt idx="43">
                  <c:v>6.16888888888889</c:v>
                </c:pt>
                <c:pt idx="44">
                  <c:v>6.2115</c:v>
                </c:pt>
                <c:pt idx="45">
                  <c:v>5.8504</c:v>
                </c:pt>
                <c:pt idx="46">
                  <c:v>6.406</c:v>
                </c:pt>
                <c:pt idx="47">
                  <c:v>5.0425</c:v>
                </c:pt>
                <c:pt idx="48">
                  <c:v>7.305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443311"/>
        <c:axId val="2054442351"/>
      </c:lineChart>
      <c:catAx>
        <c:axId val="20544433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4442351"/>
        <c:crosses val="autoZero"/>
        <c:auto val="1"/>
        <c:lblAlgn val="ctr"/>
        <c:lblOffset val="100"/>
        <c:noMultiLvlLbl val="0"/>
      </c:catAx>
      <c:valAx>
        <c:axId val="20544423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444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720393907959"/>
          <c:y val="0.408212582008477"/>
          <c:w val="0.199096292307437"/>
          <c:h val="0.1885174315083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f94a86-eb67-40af-b79d-c1543307411c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healthcare Capstone Project.xlsx]Pivot Tables!PivotTable7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Charges</a:t>
            </a:r>
            <a:r>
              <a:rPr lang="en-US" baseline="0"/>
              <a:t> For Each Hospital</a:t>
            </a:r>
            <a:endParaRPr lang="en-US" baseline="0"/>
          </a:p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Tables'!$M$43:$M$44</c:f>
              <c:strCache>
                <c:ptCount val="1"/>
                <c:pt idx="0">
                  <c:v>tier - 1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Tables'!$L$45:$L$62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Tables'!$M$45:$M$62</c:f>
              <c:numCache>
                <c:formatCode>General</c:formatCode>
                <c:ptCount val="17"/>
                <c:pt idx="0">
                  <c:v>32861.4360683761</c:v>
                </c:pt>
                <c:pt idx="1">
                  <c:v>24775.3056451613</c:v>
                </c:pt>
                <c:pt idx="2">
                  <c:v>30888.2923880597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</c:v>
                </c:pt>
                <c:pt idx="6">
                  <c:v>34070.5957142857</c:v>
                </c:pt>
                <c:pt idx="7">
                  <c:v>33475.82</c:v>
                </c:pt>
                <c:pt idx="8">
                  <c:v>27621.61</c:v>
                </c:pt>
                <c:pt idx="12">
                  <c:v>18261.7575</c:v>
                </c:pt>
                <c:pt idx="13">
                  <c:v>30744.5807692308</c:v>
                </c:pt>
                <c:pt idx="15">
                  <c:v>18709.798</c:v>
                </c:pt>
                <c:pt idx="16">
                  <c:v>20996.53</c:v>
                </c:pt>
              </c:numCache>
            </c:numRef>
          </c:val>
        </c:ser>
        <c:ser>
          <c:idx val="1"/>
          <c:order val="1"/>
          <c:tx>
            <c:strRef>
              <c:f>'Pivot Tables'!$N$43:$N$44</c:f>
              <c:strCache>
                <c:ptCount val="1"/>
                <c:pt idx="0">
                  <c:v>tier - 2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Tables'!$L$45:$L$62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Tables'!$N$45:$N$62</c:f>
              <c:numCache>
                <c:formatCode>General</c:formatCode>
                <c:ptCount val="17"/>
                <c:pt idx="0">
                  <c:v>18997.2806918239</c:v>
                </c:pt>
                <c:pt idx="1">
                  <c:v>10312.0467058824</c:v>
                </c:pt>
                <c:pt idx="2">
                  <c:v>8203.92774193548</c:v>
                </c:pt>
                <c:pt idx="3">
                  <c:v>2395.17</c:v>
                </c:pt>
                <c:pt idx="4">
                  <c:v>16433.9071428571</c:v>
                </c:pt>
                <c:pt idx="5">
                  <c:v>16075.9633333333</c:v>
                </c:pt>
                <c:pt idx="6">
                  <c:v>11365.621875</c:v>
                </c:pt>
                <c:pt idx="7">
                  <c:v>10139.5533333333</c:v>
                </c:pt>
                <c:pt idx="8">
                  <c:v>8116.72</c:v>
                </c:pt>
                <c:pt idx="9">
                  <c:v>6760.54333333333</c:v>
                </c:pt>
                <c:pt idx="10">
                  <c:v>7668.17872340426</c:v>
                </c:pt>
                <c:pt idx="11">
                  <c:v>10102.0266666667</c:v>
                </c:pt>
                <c:pt idx="12">
                  <c:v>13457.0945833333</c:v>
                </c:pt>
                <c:pt idx="13">
                  <c:v>10174.346</c:v>
                </c:pt>
                <c:pt idx="14">
                  <c:v>6886.03684210526</c:v>
                </c:pt>
                <c:pt idx="15">
                  <c:v>11919.6078571429</c:v>
                </c:pt>
              </c:numCache>
            </c:numRef>
          </c:val>
        </c:ser>
        <c:ser>
          <c:idx val="2"/>
          <c:order val="2"/>
          <c:tx>
            <c:strRef>
              <c:f>'Pivot Tables'!$O$43:$O$44</c:f>
              <c:strCache>
                <c:ptCount val="1"/>
                <c:pt idx="0">
                  <c:v>tier - 3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Tables'!$L$45:$L$62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Tables'!$O$45:$O$62</c:f>
              <c:numCache>
                <c:formatCode>General</c:formatCode>
                <c:ptCount val="17"/>
                <c:pt idx="0">
                  <c:v>9250.36178571429</c:v>
                </c:pt>
                <c:pt idx="1">
                  <c:v>10179.9419653179</c:v>
                </c:pt>
                <c:pt idx="2">
                  <c:v>6857.10918128655</c:v>
                </c:pt>
                <c:pt idx="3">
                  <c:v>16950.485</c:v>
                </c:pt>
                <c:pt idx="4">
                  <c:v>7570.755</c:v>
                </c:pt>
                <c:pt idx="5">
                  <c:v>8133.00840909091</c:v>
                </c:pt>
                <c:pt idx="6">
                  <c:v>8667.36615384615</c:v>
                </c:pt>
                <c:pt idx="7">
                  <c:v>12570.97</c:v>
                </c:pt>
                <c:pt idx="8">
                  <c:v>12706.976</c:v>
                </c:pt>
                <c:pt idx="9">
                  <c:v>11716.4533333333</c:v>
                </c:pt>
                <c:pt idx="10">
                  <c:v>11518.7856521739</c:v>
                </c:pt>
                <c:pt idx="11">
                  <c:v>11637.812</c:v>
                </c:pt>
                <c:pt idx="12">
                  <c:v>12785.637</c:v>
                </c:pt>
                <c:pt idx="13">
                  <c:v>13360.9788888889</c:v>
                </c:pt>
                <c:pt idx="14">
                  <c:v>10510.3138095238</c:v>
                </c:pt>
                <c:pt idx="15">
                  <c:v>12296.7797297297</c:v>
                </c:pt>
              </c:numCache>
            </c:numRef>
          </c:val>
        </c:ser>
        <c:ser>
          <c:idx val="3"/>
          <c:order val="3"/>
          <c:tx>
            <c:strRef>
              <c:f>'Pivot Tables'!$P$43:$P$44</c:f>
              <c:strCache>
                <c:ptCount val="1"/>
                <c:pt idx="0">
                  <c:v>Nil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Tables'!$L$45:$L$62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Tables'!$P$45:$P$62</c:f>
              <c:numCache>
                <c:formatCode>General</c:formatCode>
                <c:ptCount val="17"/>
                <c:pt idx="2">
                  <c:v>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63446399"/>
        <c:axId val="563448799"/>
      </c:barChart>
      <c:catAx>
        <c:axId val="563446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3448799"/>
        <c:crosses val="autoZero"/>
        <c:auto val="1"/>
        <c:lblAlgn val="ctr"/>
        <c:lblOffset val="100"/>
        <c:noMultiLvlLbl val="0"/>
      </c:catAx>
      <c:valAx>
        <c:axId val="56344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344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4739998827761"/>
          <c:y val="0.356320557171699"/>
          <c:w val="0.124651373629319"/>
          <c:h val="0.2802537026826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3717ed-2f51-4cdd-80d4-0f599facf38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healthcare Capstone Project.xlsx]Pivot Tables!PivotTable11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 and their Charges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Tables'!$M$104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'Pivot Tables'!$L$105:$L$154</c:f>
              <c:strCache>
                <c:ptCount val="4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nil</c:v>
                </c:pt>
              </c:strCache>
            </c:strRef>
          </c:cat>
          <c:val>
            <c:numRef>
              <c:f>'Pivot Tables'!$M$105:$M$154</c:f>
              <c:numCache>
                <c:formatCode>General</c:formatCode>
                <c:ptCount val="49"/>
                <c:pt idx="0">
                  <c:v>612462.85</c:v>
                </c:pt>
                <c:pt idx="1">
                  <c:v>790727.97</c:v>
                </c:pt>
                <c:pt idx="2">
                  <c:v>436360.89</c:v>
                </c:pt>
                <c:pt idx="3">
                  <c:v>281442.52</c:v>
                </c:pt>
                <c:pt idx="4">
                  <c:v>551844.14</c:v>
                </c:pt>
                <c:pt idx="5">
                  <c:v>479158.93</c:v>
                </c:pt>
                <c:pt idx="6">
                  <c:v>386392.11</c:v>
                </c:pt>
                <c:pt idx="7">
                  <c:v>577048.48</c:v>
                </c:pt>
                <c:pt idx="8">
                  <c:v>299016.26</c:v>
                </c:pt>
                <c:pt idx="9">
                  <c:v>582872.83</c:v>
                </c:pt>
                <c:pt idx="10">
                  <c:v>411122.07</c:v>
                </c:pt>
                <c:pt idx="11">
                  <c:v>626857.02</c:v>
                </c:pt>
                <c:pt idx="12">
                  <c:v>601281.6</c:v>
                </c:pt>
                <c:pt idx="13">
                  <c:v>687076.67</c:v>
                </c:pt>
                <c:pt idx="14">
                  <c:v>689816.43</c:v>
                </c:pt>
                <c:pt idx="15">
                  <c:v>484078.28</c:v>
                </c:pt>
                <c:pt idx="16">
                  <c:v>716377.13</c:v>
                </c:pt>
                <c:pt idx="17">
                  <c:v>406990.97</c:v>
                </c:pt>
                <c:pt idx="18">
                  <c:v>577336.53</c:v>
                </c:pt>
                <c:pt idx="19">
                  <c:v>879059.23</c:v>
                </c:pt>
                <c:pt idx="20">
                  <c:v>418865.93</c:v>
                </c:pt>
                <c:pt idx="21">
                  <c:v>620052.09</c:v>
                </c:pt>
                <c:pt idx="22">
                  <c:v>648263.05</c:v>
                </c:pt>
                <c:pt idx="23">
                  <c:v>626943.32</c:v>
                </c:pt>
                <c:pt idx="24">
                  <c:v>652826.93</c:v>
                </c:pt>
                <c:pt idx="25">
                  <c:v>891531.71</c:v>
                </c:pt>
                <c:pt idx="26">
                  <c:v>834036.64</c:v>
                </c:pt>
                <c:pt idx="27">
                  <c:v>580732.32</c:v>
                </c:pt>
                <c:pt idx="28">
                  <c:v>906373.75</c:v>
                </c:pt>
                <c:pt idx="29">
                  <c:v>978580</c:v>
                </c:pt>
                <c:pt idx="30">
                  <c:v>949338.63</c:v>
                </c:pt>
                <c:pt idx="31">
                  <c:v>684239.05</c:v>
                </c:pt>
                <c:pt idx="32">
                  <c:v>971673.25</c:v>
                </c:pt>
                <c:pt idx="33">
                  <c:v>961928.75</c:v>
                </c:pt>
                <c:pt idx="34">
                  <c:v>816526.04</c:v>
                </c:pt>
                <c:pt idx="35">
                  <c:v>894049.63</c:v>
                </c:pt>
                <c:pt idx="36">
                  <c:v>817481.43</c:v>
                </c:pt>
                <c:pt idx="37">
                  <c:v>760836.35</c:v>
                </c:pt>
                <c:pt idx="38">
                  <c:v>784315.88</c:v>
                </c:pt>
                <c:pt idx="39">
                  <c:v>920770.43</c:v>
                </c:pt>
                <c:pt idx="40">
                  <c:v>594962.72</c:v>
                </c:pt>
                <c:pt idx="41">
                  <c:v>947575.86</c:v>
                </c:pt>
                <c:pt idx="42">
                  <c:v>936914.22</c:v>
                </c:pt>
                <c:pt idx="43">
                  <c:v>600087.36</c:v>
                </c:pt>
                <c:pt idx="44">
                  <c:v>404953.26</c:v>
                </c:pt>
                <c:pt idx="45">
                  <c:v>511194.56</c:v>
                </c:pt>
                <c:pt idx="46">
                  <c:v>419210.32</c:v>
                </c:pt>
                <c:pt idx="47">
                  <c:v>86773.05</c:v>
                </c:pt>
                <c:pt idx="48">
                  <c:v>17082.36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60268495"/>
        <c:axId val="1960268975"/>
      </c:lineChart>
      <c:catAx>
        <c:axId val="196026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0268975"/>
        <c:crosses val="autoZero"/>
        <c:auto val="1"/>
        <c:lblAlgn val="ctr"/>
        <c:lblOffset val="100"/>
        <c:noMultiLvlLbl val="0"/>
      </c:catAx>
      <c:valAx>
        <c:axId val="196026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026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f24fe8-8a7b-41d2-b861-0d88003d2843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311150</xdr:colOff>
      <xdr:row>15</xdr:row>
      <xdr:rowOff>120650</xdr:rowOff>
    </xdr:from>
    <xdr:to>
      <xdr:col>4</xdr:col>
      <xdr:colOff>1045882</xdr:colOff>
      <xdr:row>30</xdr:row>
      <xdr:rowOff>102721</xdr:rowOff>
    </xdr:to>
    <xdr:graphicFrame>
      <xdr:nvGraphicFramePr>
        <xdr:cNvPr id="2" name="Chart 1"/>
        <xdr:cNvGraphicFramePr/>
      </xdr:nvGraphicFramePr>
      <xdr:xfrm>
        <a:off x="2482850" y="2882900"/>
        <a:ext cx="4824095" cy="2743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775075</xdr:colOff>
      <xdr:row>15</xdr:row>
      <xdr:rowOff>102720</xdr:rowOff>
    </xdr:from>
    <xdr:to>
      <xdr:col>10</xdr:col>
      <xdr:colOff>1043269</xdr:colOff>
      <xdr:row>30</xdr:row>
      <xdr:rowOff>44450</xdr:rowOff>
    </xdr:to>
    <xdr:graphicFrame>
      <xdr:nvGraphicFramePr>
        <xdr:cNvPr id="5" name="Chart 4"/>
        <xdr:cNvGraphicFramePr/>
      </xdr:nvGraphicFramePr>
      <xdr:xfrm>
        <a:off x="11760200" y="2864485"/>
        <a:ext cx="4992370" cy="2704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105833</xdr:colOff>
      <xdr:row>49</xdr:row>
      <xdr:rowOff>94075</xdr:rowOff>
    </xdr:from>
    <xdr:to>
      <xdr:col>6</xdr:col>
      <xdr:colOff>1622778</xdr:colOff>
      <xdr:row>67</xdr:row>
      <xdr:rowOff>70555</xdr:rowOff>
    </xdr:to>
    <xdr:graphicFrame>
      <xdr:nvGraphicFramePr>
        <xdr:cNvPr id="6" name="Chart 5"/>
        <xdr:cNvGraphicFramePr/>
      </xdr:nvGraphicFramePr>
      <xdr:xfrm>
        <a:off x="2277110" y="9117330"/>
        <a:ext cx="8708390" cy="3291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37353</xdr:colOff>
      <xdr:row>64</xdr:row>
      <xdr:rowOff>174314</xdr:rowOff>
    </xdr:from>
    <xdr:to>
      <xdr:col>17</xdr:col>
      <xdr:colOff>23519</xdr:colOff>
      <xdr:row>95</xdr:row>
      <xdr:rowOff>141110</xdr:rowOff>
    </xdr:to>
    <xdr:graphicFrame>
      <xdr:nvGraphicFramePr>
        <xdr:cNvPr id="7" name="Chart 6"/>
        <xdr:cNvGraphicFramePr/>
      </xdr:nvGraphicFramePr>
      <xdr:xfrm>
        <a:off x="17321530" y="11959590"/>
        <a:ext cx="8298815" cy="5675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840085</xdr:colOff>
      <xdr:row>85</xdr:row>
      <xdr:rowOff>36019</xdr:rowOff>
    </xdr:from>
    <xdr:to>
      <xdr:col>8</xdr:col>
      <xdr:colOff>816428</xdr:colOff>
      <xdr:row>113</xdr:row>
      <xdr:rowOff>142741</xdr:rowOff>
    </xdr:to>
    <xdr:graphicFrame>
      <xdr:nvGraphicFramePr>
        <xdr:cNvPr id="8" name="Chart 7"/>
        <xdr:cNvGraphicFramePr/>
      </xdr:nvGraphicFramePr>
      <xdr:xfrm>
        <a:off x="7100570" y="15688310"/>
        <a:ext cx="6275705" cy="526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721264</xdr:colOff>
      <xdr:row>110</xdr:row>
      <xdr:rowOff>52915</xdr:rowOff>
    </xdr:from>
    <xdr:to>
      <xdr:col>17</xdr:col>
      <xdr:colOff>1305278</xdr:colOff>
      <xdr:row>141</xdr:row>
      <xdr:rowOff>17639</xdr:rowOff>
    </xdr:to>
    <xdr:graphicFrame>
      <xdr:nvGraphicFramePr>
        <xdr:cNvPr id="9" name="Chart 8"/>
        <xdr:cNvGraphicFramePr/>
      </xdr:nvGraphicFramePr>
      <xdr:xfrm>
        <a:off x="20272375" y="20309205"/>
        <a:ext cx="6629400" cy="5673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619125</xdr:colOff>
      <xdr:row>3</xdr:row>
      <xdr:rowOff>179705</xdr:rowOff>
    </xdr:from>
    <xdr:to>
      <xdr:col>12</xdr:col>
      <xdr:colOff>107950</xdr:colOff>
      <xdr:row>28</xdr:row>
      <xdr:rowOff>158750</xdr:rowOff>
    </xdr:to>
    <xdr:graphicFrame>
      <xdr:nvGraphicFramePr>
        <xdr:cNvPr id="2" name="Chart 1"/>
        <xdr:cNvGraphicFramePr/>
      </xdr:nvGraphicFramePr>
      <xdr:xfrm>
        <a:off x="1247775" y="732155"/>
        <a:ext cx="6403975" cy="4582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120015</xdr:colOff>
      <xdr:row>4</xdr:row>
      <xdr:rowOff>27305</xdr:rowOff>
    </xdr:from>
    <xdr:to>
      <xdr:col>22</xdr:col>
      <xdr:colOff>40640</xdr:colOff>
      <xdr:row>28</xdr:row>
      <xdr:rowOff>183515</xdr:rowOff>
    </xdr:to>
    <xdr:graphicFrame>
      <xdr:nvGraphicFramePr>
        <xdr:cNvPr id="3" name="Chart 2"/>
        <xdr:cNvGraphicFramePr/>
      </xdr:nvGraphicFramePr>
      <xdr:xfrm>
        <a:off x="7663815" y="763905"/>
        <a:ext cx="6207125" cy="4575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141605</xdr:colOff>
      <xdr:row>29</xdr:row>
      <xdr:rowOff>12700</xdr:rowOff>
    </xdr:from>
    <xdr:to>
      <xdr:col>22</xdr:col>
      <xdr:colOff>33655</xdr:colOff>
      <xdr:row>55</xdr:row>
      <xdr:rowOff>102235</xdr:rowOff>
    </xdr:to>
    <xdr:graphicFrame>
      <xdr:nvGraphicFramePr>
        <xdr:cNvPr id="4" name="Chart 3"/>
        <xdr:cNvGraphicFramePr/>
      </xdr:nvGraphicFramePr>
      <xdr:xfrm>
        <a:off x="7685405" y="5353050"/>
        <a:ext cx="6178550" cy="487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614045</xdr:colOff>
      <xdr:row>28</xdr:row>
      <xdr:rowOff>167640</xdr:rowOff>
    </xdr:from>
    <xdr:to>
      <xdr:col>12</xdr:col>
      <xdr:colOff>93980</xdr:colOff>
      <xdr:row>55</xdr:row>
      <xdr:rowOff>115570</xdr:rowOff>
    </xdr:to>
    <xdr:graphicFrame>
      <xdr:nvGraphicFramePr>
        <xdr:cNvPr id="5" name="Chart 4"/>
        <xdr:cNvGraphicFramePr/>
      </xdr:nvGraphicFramePr>
      <xdr:xfrm>
        <a:off x="1242695" y="5323840"/>
        <a:ext cx="6395085" cy="4919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49530</xdr:colOff>
      <xdr:row>29</xdr:row>
      <xdr:rowOff>4445</xdr:rowOff>
    </xdr:from>
    <xdr:to>
      <xdr:col>31</xdr:col>
      <xdr:colOff>589280</xdr:colOff>
      <xdr:row>55</xdr:row>
      <xdr:rowOff>92075</xdr:rowOff>
    </xdr:to>
    <xdr:graphicFrame>
      <xdr:nvGraphicFramePr>
        <xdr:cNvPr id="6" name="Chart 5"/>
        <xdr:cNvGraphicFramePr/>
      </xdr:nvGraphicFramePr>
      <xdr:xfrm>
        <a:off x="13879830" y="5344795"/>
        <a:ext cx="6197600" cy="4875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64770</xdr:colOff>
      <xdr:row>4</xdr:row>
      <xdr:rowOff>26035</xdr:rowOff>
    </xdr:from>
    <xdr:to>
      <xdr:col>31</xdr:col>
      <xdr:colOff>588010</xdr:colOff>
      <xdr:row>28</xdr:row>
      <xdr:rowOff>161925</xdr:rowOff>
    </xdr:to>
    <xdr:graphicFrame>
      <xdr:nvGraphicFramePr>
        <xdr:cNvPr id="7" name="Chart 6"/>
        <xdr:cNvGraphicFramePr/>
      </xdr:nvGraphicFramePr>
      <xdr:xfrm>
        <a:off x="13895070" y="762635"/>
        <a:ext cx="6181090" cy="4555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48.2877291667" refreshedBy="Author" recordCount="2335">
  <cacheSource type="worksheet">
    <worksheetSource ref="A1:L2336" sheet="Medical Examinations"/>
  </cacheSource>
  <cacheFields count="12">
    <cacheField name="Customer ID" numFmtId="0"/>
    <cacheField name="BMI" numFmtId="0"/>
    <cacheField name="HBA1C" numFmtId="0"/>
    <cacheField name="Heart Issues" numFmtId="0"/>
    <cacheField name="Any Transplants" numFmtId="0"/>
    <cacheField name="Cancer history" numFmtId="0">
      <sharedItems count="2">
        <s v="No"/>
        <s v="Yes"/>
      </sharedItems>
    </cacheField>
    <cacheField name="NumberOfMajorSurgeries" numFmtId="0"/>
    <cacheField name="NumberOfMajorSurgeries for vlookup" numFmtId="0"/>
    <cacheField name="smoker" numFmtId="0">
      <sharedItems count="3">
        <s v="yes"/>
        <s v="No"/>
        <s v="?"/>
      </sharedItems>
    </cacheField>
    <cacheField name="smoker column for lookup" numFmtId="0">
      <sharedItems count="3">
        <s v="yes"/>
        <s v="No"/>
        <s v="Nil"/>
      </sharedItems>
    </cacheField>
    <cacheField name="weight Status" numFmtId="0"/>
    <cacheField name="Diabetes Status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48.3294076389" refreshedBy="Author" recordCount="2335">
  <cacheSource type="worksheet">
    <worksheetSource ref="A1:S2336" sheet="Health Care"/>
  </cacheSource>
  <cacheFields count="19">
    <cacheField name="Customer ID" numFmtId="0"/>
    <cacheField name="First Name" numFmtId="0"/>
    <cacheField name="BMI" numFmtId="0"/>
    <cacheField name="HBA1C" numFmtId="0">
      <sharedItems containsSemiMixedTypes="0" containsString="0" containsNumber="1" minValue="0" maxValue="12" count="667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"/>
        <n v="5.08"/>
        <n v="6.86"/>
        <n v="5.95"/>
        <n v="6.09"/>
        <n v="11.75"/>
        <n v="7.37"/>
        <n v="11.91"/>
        <n v="6.52"/>
        <n v="5.14"/>
        <n v="4.19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"/>
        <n v="8.68"/>
        <n v="6.12"/>
        <n v="5.4"/>
        <n v="4.36"/>
        <n v="9.77"/>
        <n v="4.25"/>
        <n v="4.76"/>
        <n v="7.96"/>
        <n v="10.92"/>
        <n v="11.51"/>
        <n v="5.99"/>
        <n v="11.57"/>
        <n v="6.67"/>
        <n v="9.2"/>
        <n v="5.11"/>
        <n v="4.03"/>
        <n v="4.23"/>
        <n v="4.06"/>
        <n v="4.68"/>
        <n v="4.34"/>
        <n v="10.51"/>
        <n v="5.84"/>
        <n v="5.41"/>
        <n v="6.06"/>
        <n v="4.22"/>
        <n v="5.12"/>
        <n v="4.57"/>
        <n v="9.78"/>
        <n v="4.11"/>
        <n v="4.02"/>
        <n v="6.92"/>
        <n v="4.84"/>
        <n v="8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5"/>
        <n v="9.54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9"/>
        <n v="4.29"/>
        <n v="4.67"/>
        <n v="4.5"/>
        <n v="6.32"/>
        <n v="6.1"/>
        <n v="6.24"/>
        <n v="4.45"/>
        <n v="5.22"/>
        <n v="4.61"/>
        <n v="10.04"/>
        <n v="11.4"/>
        <n v="5.7"/>
        <n v="10.67"/>
        <n v="6.75"/>
        <n v="9.26"/>
        <n v="4.27"/>
        <n v="7.22"/>
        <n v="4.37"/>
        <n v="11.56"/>
        <n v="8.82"/>
        <n v="4.69"/>
        <n v="4.53"/>
        <n v="4.9"/>
        <n v="4.3"/>
        <n v="11.34"/>
        <n v="5.88"/>
        <n v="5.01"/>
        <n v="4.4"/>
        <n v="10.27"/>
        <n v="5.27"/>
        <n v="5.25"/>
        <n v="11.12"/>
        <n v="4.56"/>
        <n v="8.72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6"/>
        <n v="4.52"/>
        <n v="6.18"/>
        <n v="6.23"/>
        <n v="5.33"/>
        <n v="4.09"/>
        <n v="4.12"/>
        <n v="5.1"/>
        <n v="6.21"/>
        <n v="9.53"/>
        <n v="4.64"/>
        <n v="5.05"/>
        <n v="10.38"/>
        <n v="8.31"/>
        <n v="5.49"/>
        <n v="9.9"/>
        <n v="5.73"/>
        <n v="5.56"/>
        <n v="8.23"/>
        <n v="9.03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7"/>
        <n v="7.84"/>
        <n v="5.86"/>
        <n v="4.18"/>
        <n v="11.99"/>
        <n v="4.85"/>
        <n v="6.37"/>
        <n v="9.81"/>
        <n v="11.8"/>
        <n v="4.16"/>
        <n v="4.98"/>
        <n v="6.38"/>
        <n v="10.21"/>
        <n v="9.7"/>
        <n v="10.25"/>
        <n v="4.83"/>
        <n v="10.86"/>
        <n v="5.68"/>
        <n v="5.57"/>
        <n v="4.58"/>
        <n v="8.96"/>
        <n v="11.74"/>
        <n v="5.89"/>
        <n v="10.64"/>
        <n v="7.46"/>
        <n v="6.15"/>
        <n v="9.86"/>
        <n v="4.35"/>
        <n v="8.66"/>
        <n v="8.64"/>
        <n v="5.04"/>
        <n v="8.83"/>
        <n v="8.47"/>
        <n v="4.2"/>
        <n v="5.71"/>
        <n v="9.07"/>
        <n v="4.79"/>
        <n v="11.39"/>
        <n v="6"/>
        <n v="5.13"/>
        <n v="5.26"/>
        <n v="9.04"/>
        <n v="4.1"/>
        <n v="6.48"/>
        <n v="11.66"/>
        <n v="7.26"/>
        <n v="4.33"/>
        <n v="7.63"/>
        <n v="8.92"/>
        <n v="4.31"/>
        <n v="10.46"/>
        <n v="7.39"/>
        <n v="8.86"/>
        <n v="10.96"/>
        <n v="6.28"/>
        <n v="11.14"/>
        <n v="9.05"/>
        <n v="11.31"/>
        <n v="9.5"/>
        <n v="10.84"/>
        <n v="6.97"/>
        <n v="8.24"/>
        <n v="8.26"/>
        <n v="6.13"/>
        <n v="10.47"/>
        <n v="4.04"/>
        <n v="5.74"/>
        <n v="6.33"/>
        <n v="9.47"/>
        <n v="11.03"/>
        <n v="9.52"/>
        <n v="11.09"/>
        <n v="9.45"/>
        <n v="10.16"/>
        <n v="11.71"/>
        <n v="6.85"/>
        <n v="7.05"/>
        <n v="11.64"/>
        <n v="8.56"/>
        <n v="10.5"/>
        <n v="6.39"/>
        <n v="5.52"/>
        <n v="4.88"/>
        <n v="10.53"/>
        <n v="9.72"/>
        <n v="5.29"/>
        <n v="4.86"/>
        <n v="4.44"/>
        <n v="8.1"/>
        <n v="7.16"/>
        <n v="5.47"/>
        <n v="4.15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"/>
        <n v="5.46"/>
        <n v="5.02"/>
        <n v="6.36"/>
        <n v="8.37"/>
        <n v="7.31"/>
        <n v="6.87"/>
        <n v="6.47"/>
        <n v="10.43"/>
        <n v="4.65"/>
        <n v="6.35"/>
        <n v="8.51"/>
        <n v="8.59"/>
        <n v="4.13"/>
        <n v="5.3"/>
        <n v="5.35"/>
        <n v="8.38"/>
        <n v="7.03"/>
        <n v="8.75"/>
        <n v="9.36"/>
        <n v="4.81"/>
        <n v="8.08"/>
        <n v="9.95"/>
        <n v="5.16"/>
        <n v="10.44"/>
        <n v="5.69"/>
        <n v="6.5"/>
        <n v="7"/>
        <n v="6.19"/>
        <n v="7.71"/>
        <n v="4.63"/>
        <n v="11.43"/>
        <n v="7.65"/>
        <n v="10.12"/>
        <n v="4.77"/>
        <n v="6.83"/>
        <n v="5.6"/>
        <n v="4.8"/>
        <n v="4.73"/>
        <n v="7.3"/>
        <n v="8.28"/>
        <n v="6.72"/>
        <n v="4.71"/>
        <n v="6.7"/>
        <n v="10.99"/>
        <n v="9.66"/>
        <n v="11.78"/>
        <n v="9.62"/>
        <n v="10.78"/>
        <n v="7.18"/>
        <n v="5.06"/>
        <n v="7.76"/>
        <n v="9.32"/>
        <n v="5.31"/>
        <n v="7.11"/>
        <n v="10.2"/>
        <n v="10.4"/>
        <n v="11.97"/>
        <n v="6.71"/>
        <n v="11.92"/>
        <n v="11.93"/>
        <n v="9.59"/>
        <n v="10.95"/>
        <n v="9.17"/>
        <n v="9.13"/>
        <n v="9.46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4"/>
        <n v="9.83"/>
        <n v="11.08"/>
        <n v="11.01"/>
        <n v="6.79"/>
        <n v="8.05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2"/>
        <n v="11.76"/>
        <n v="7.06"/>
        <n v="11.35"/>
        <n v="7.86"/>
        <n v="10.48"/>
        <n v="9.06"/>
        <n v="11.07"/>
        <n v="10.45"/>
        <n v="8.63"/>
        <n v="7.49"/>
        <n v="9.22"/>
        <n v="5.59"/>
        <n v="6.65"/>
        <n v="6.9"/>
        <n v="11.52"/>
        <n v="11.24"/>
        <n v="10.98"/>
        <n v="8.48"/>
        <n v="6.94"/>
        <n v="4.05"/>
        <n v="10.22"/>
        <n v="9.24"/>
        <n v="8.6"/>
        <n v="9.19"/>
        <n v="7.19"/>
        <n v="9.39"/>
        <n v="8.21"/>
        <n v="11.86"/>
        <n v="11.46"/>
        <n v="11.33"/>
        <n v="7.69"/>
        <n v="4.91"/>
        <n v="10.8"/>
        <n v="7.21"/>
        <n v="4.62"/>
        <n v="7.68"/>
        <n v="7.51"/>
        <n v="8.07"/>
        <n v="8.95"/>
        <n v="6.31"/>
        <n v="8.25"/>
        <n v="8.13"/>
        <n v="10.1"/>
        <n v="4.97"/>
        <n v="7.58"/>
        <n v="11"/>
        <n v="6.66"/>
        <n v="8.81"/>
        <n v="7.92"/>
        <n v="7.48"/>
        <n v="10.58"/>
        <n v="7.82"/>
        <n v="11.21"/>
        <n v="10.62"/>
        <n v="10.7"/>
        <n v="10.02"/>
        <n v="4.39"/>
        <n v="11.84"/>
        <n v="4.66"/>
        <n v="11.11"/>
        <n v="11.96"/>
        <n v="4.41"/>
        <n v="9.1"/>
        <n v="9.88"/>
        <n v="9.65"/>
        <n v="11.1"/>
        <n v="4.75"/>
        <n v="9.29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"/>
        <n v="4.94"/>
        <n v="6.99"/>
        <n v="9.96"/>
        <n v="10.34"/>
        <n v="11.2"/>
        <n v="7.41"/>
        <n v="10.83"/>
        <n v="11.81"/>
        <n v="10.74"/>
        <n v="4.32"/>
        <n v="11.94"/>
        <n v="5.54"/>
        <n v="8.87"/>
        <n v="10.19"/>
        <n v="11.85"/>
        <n v="4"/>
        <n v="11.36"/>
        <n v="7.53"/>
        <n v="7.95"/>
        <n v="8.76"/>
        <n v="7.56"/>
        <n v="4.17"/>
        <n v="11.42"/>
        <n v="9.8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8"/>
        <n v="7.94"/>
        <n v="7.81"/>
        <n v="9.85"/>
        <n v="9.23"/>
        <n v="11.04"/>
        <n v="8.85"/>
        <n v="9.63"/>
        <n v="5.44"/>
        <n v="4.7"/>
        <n v="7.34"/>
        <n v="11.06"/>
        <n v="7.62"/>
        <n v="10.18"/>
        <n v="7.73"/>
        <n v="10.42"/>
        <n v="8.12"/>
        <n v="5.66"/>
        <n v="8.29"/>
        <n v="5.17"/>
        <n v="7.99"/>
        <n v="6.45"/>
        <n v="11.18"/>
        <n v="10.24"/>
        <n v="10.81"/>
        <n v="6.53"/>
        <n v="7.85"/>
        <n v="8.17"/>
        <n v="7.61"/>
        <n v="12"/>
        <n v="8.57"/>
        <n v="6.81"/>
        <n v="6.54"/>
        <n v="7.57"/>
        <n v="7.98"/>
        <n v="8.84"/>
        <n v="10.68"/>
        <n v="10.75"/>
        <n v="7.8"/>
        <n v="7.04"/>
        <n v="8.19"/>
        <n v="8.22"/>
        <n v="9.14"/>
        <n v="6.69"/>
        <n v="9.55"/>
        <n v="11.44"/>
        <n v="4.42"/>
        <n v="8.27"/>
        <n v="5.15"/>
        <n v="7.5"/>
        <n v="10.09"/>
        <n v="11.58"/>
        <n v="10.59"/>
        <n v="11.98"/>
        <n v="6.93"/>
        <n v="5.93"/>
        <n v="9.21"/>
        <n v="8.53"/>
        <n v="5.38"/>
        <n v="10.66"/>
        <n v="9.71"/>
        <n v="9.31"/>
        <n v="11.63"/>
        <n v="9.61"/>
        <n v="6.89"/>
        <n v="5"/>
        <n v="9.92"/>
        <n v="6.16"/>
        <n v="8.62"/>
        <n v="6.08"/>
        <n v="11.73"/>
        <n v="6.64"/>
        <n v="8.93"/>
        <n v="8.55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9"/>
        <n v="9.44"/>
        <n v="10.36"/>
        <n v="8.46"/>
      </sharedItems>
    </cacheField>
    <cacheField name="Heart Issues" numFmtId="0"/>
    <cacheField name="Any Transplants" numFmtId="0">
      <sharedItems count="2">
        <s v="No"/>
        <s v="yes"/>
      </sharedItems>
    </cacheField>
    <cacheField name="Cancer history" numFmtId="0"/>
    <cacheField name="NumberOfMajorSurgeries" numFmtId="0">
      <sharedItems containsSemiMixedTypes="0" containsString="0" containsNumber="1" containsInteger="1" minValue="0" maxValue="3" count="4">
        <n v="0"/>
        <n v="2"/>
        <n v="3"/>
        <n v="1"/>
      </sharedItems>
    </cacheField>
    <cacheField name="smoker" numFmtId="0"/>
    <cacheField name="weight Status" numFmtId="0">
      <sharedItems count="4">
        <s v="Obesity"/>
        <s v="Over Weight"/>
        <s v="Normal Weight"/>
        <s v="Under Weight"/>
      </sharedItems>
    </cacheField>
    <cacheField name="Diabetes Status" numFmtId="0">
      <sharedItems count="3">
        <s v="Diabetes"/>
        <s v="Prediabetes"/>
        <s v="Normal"/>
      </sharedItems>
    </cacheField>
    <cacheField name="YEAR (lookup)" numFmtId="0"/>
    <cacheField name="MONTH (lookup)" numFmtId="0"/>
    <cacheField name="date" numFmtId="0"/>
    <cacheField name="Date of Birth" numFmtId="181"/>
    <cacheField name="Charges ($)" numFmtId="0">
      <sharedItems containsSemiMixedTypes="0" containsString="0" containsNumber="1" minValue="0" maxValue="48970.25" count="2325">
        <n v="563.84"/>
        <n v="570.62"/>
        <n v="600"/>
        <n v="604.54"/>
        <n v="637.26"/>
        <n v="646.14"/>
        <n v="650"/>
        <n v="668"/>
        <n v="670"/>
        <n v="687.54"/>
        <n v="700"/>
        <n v="722.99"/>
        <n v="750"/>
        <n v="760"/>
        <n v="770"/>
        <n v="770.38"/>
        <n v="773.54"/>
        <n v="830.52"/>
        <n v="865.41"/>
        <n v="896.21"/>
        <n v="915.07"/>
        <n v="928.59"/>
        <n v="964.71"/>
        <n v="1006.65"/>
        <n v="1012"/>
        <n v="1019"/>
        <n v="1033.74"/>
        <n v="1044"/>
        <n v="1047"/>
        <n v="1049"/>
        <n v="1056"/>
        <n v="1068"/>
        <n v="1070"/>
        <n v="1071"/>
        <n v="1082"/>
        <n v="1086"/>
        <n v="1121.87"/>
        <n v="1131.51"/>
        <n v="1132"/>
        <n v="1135"/>
        <n v="1135.94"/>
        <n v="1136.4"/>
        <n v="1137"/>
        <n v="1137.01"/>
        <n v="1137.47"/>
        <n v="1141"/>
        <n v="1141.45"/>
        <n v="1142"/>
        <n v="1146.8"/>
        <n v="1149"/>
        <n v="1149.4"/>
        <n v="1158.32"/>
        <n v="1163.46"/>
        <n v="1165"/>
        <n v="1167"/>
        <n v="1178"/>
        <n v="1178.07"/>
        <n v="1191"/>
        <n v="1200"/>
        <n v="1200.55"/>
        <n v="1210"/>
        <n v="1220"/>
        <n v="1224"/>
        <n v="1228"/>
        <n v="1234"/>
        <n v="1237"/>
        <n v="1240"/>
        <n v="1241"/>
        <n v="1241.57"/>
        <n v="1242.26"/>
        <n v="1242.82"/>
        <n v="1252.41"/>
        <n v="1253"/>
        <n v="1253.94"/>
        <n v="1256.3"/>
        <n v="1261.44"/>
        <n v="1261.86"/>
        <n v="1263.25"/>
        <n v="1267"/>
        <n v="1276"/>
        <n v="1283"/>
        <n v="1285"/>
        <n v="1286"/>
        <n v="1290.93"/>
        <n v="1293"/>
        <n v="1304"/>
        <n v="1315"/>
        <n v="1329.17"/>
        <n v="1332.61"/>
        <n v="1338"/>
        <n v="1341.16"/>
        <n v="1359"/>
        <n v="1382"/>
        <n v="1389"/>
        <n v="1390"/>
        <n v="1391.53"/>
        <n v="1400.44"/>
        <n v="1402"/>
        <n v="1417"/>
        <n v="1421"/>
        <n v="1422"/>
        <n v="1438"/>
        <n v="1445"/>
        <n v="1467"/>
        <n v="1477"/>
        <n v="1481"/>
        <n v="1493"/>
        <n v="1497"/>
        <n v="1515.34"/>
        <n v="1526.31"/>
        <n v="1532.47"/>
        <n v="1534.3"/>
        <n v="1566.88"/>
        <n v="1607.51"/>
        <n v="1615.77"/>
        <n v="1617.16"/>
        <n v="1621.34"/>
        <n v="1621.88"/>
        <n v="1622.19"/>
        <n v="1625.43"/>
        <n v="1627.28"/>
        <n v="1628.47"/>
        <n v="1629.83"/>
        <n v="1631.67"/>
        <n v="1631.82"/>
        <n v="1632.04"/>
        <n v="1632.56"/>
        <n v="1633.04"/>
        <n v="1633.96"/>
        <n v="1634.57"/>
        <n v="1635.73"/>
        <n v="1639.56"/>
        <n v="1646.43"/>
        <n v="1665"/>
        <n v="1674.63"/>
        <n v="1682.6"/>
        <n v="1694.8"/>
        <n v="1702.46"/>
        <n v="1704.57"/>
        <n v="1704.7"/>
        <n v="1705.62"/>
        <n v="1708"/>
        <n v="1708.93"/>
        <n v="1711.03"/>
        <n v="1712.23"/>
        <n v="1719.44"/>
        <n v="1720.35"/>
        <n v="1725.55"/>
        <n v="1727.54"/>
        <n v="1727.79"/>
        <n v="1728.9"/>
        <n v="1731.68"/>
        <n v="1737.38"/>
        <n v="1743.21"/>
        <n v="1744.47"/>
        <n v="1748.77"/>
        <n v="1756.6"/>
        <n v="1759.34"/>
        <n v="1769.53"/>
        <n v="1815.88"/>
        <n v="1822.54"/>
        <n v="1824.29"/>
        <n v="1826.84"/>
        <n v="1832.09"/>
        <n v="1837.24"/>
        <n v="1837.28"/>
        <n v="1842.52"/>
        <n v="1850.55"/>
        <n v="1863.45"/>
        <n v="1865.98"/>
        <n v="1875.34"/>
        <n v="1877.93"/>
        <n v="1880.07"/>
        <n v="1880.49"/>
        <n v="1906.36"/>
        <n v="1908.9"/>
        <n v="1909.53"/>
        <n v="1917.32"/>
        <n v="1964.78"/>
        <n v="1967.02"/>
        <n v="1969.61"/>
        <n v="1972.95"/>
        <n v="1977.82"/>
        <n v="1980.07"/>
        <n v="1981.58"/>
        <n v="1984.45"/>
        <n v="1986.93"/>
        <n v="2007.95"/>
        <n v="2020.18"/>
        <n v="2020.55"/>
        <n v="2026.97"/>
        <n v="2045.69"/>
        <n v="2055.32"/>
        <n v="2094.1"/>
        <n v="2102.26"/>
        <n v="2103.08"/>
        <n v="2104.11"/>
        <n v="2106.26"/>
        <n v="2117.34"/>
        <n v="2118.61"/>
        <n v="2128.43"/>
        <n v="2130.68"/>
        <n v="2134.9"/>
        <n v="2136.88"/>
        <n v="2137.65"/>
        <n v="2138.07"/>
        <n v="2144.85"/>
        <n v="2150.47"/>
        <n v="2154.36"/>
        <n v="2155.68"/>
        <n v="2156.75"/>
        <n v="2166.73"/>
        <n v="2170.08"/>
        <n v="2193.2"/>
        <n v="2196.47"/>
        <n v="2198.19"/>
        <n v="2200.83"/>
        <n v="2201.1"/>
        <n v="2203.47"/>
        <n v="2203.74"/>
        <n v="2205.98"/>
        <n v="2207.7"/>
        <n v="2211.13"/>
        <n v="2213.21"/>
        <n v="2217.47"/>
        <n v="2217.6"/>
        <n v="2219.45"/>
        <n v="2221.56"/>
        <n v="2250.84"/>
        <n v="2254.8"/>
        <n v="2257.48"/>
        <n v="2261.57"/>
        <n v="2277.72"/>
        <n v="2295.24"/>
        <n v="2302.3"/>
        <n v="2304"/>
        <n v="2322.62"/>
        <n v="2331.52"/>
        <n v="2352.97"/>
        <n v="2362.23"/>
        <n v="2373.3"/>
        <n v="2395.17"/>
        <n v="2396.1"/>
        <n v="2404.73"/>
        <n v="2416.96"/>
        <n v="2438.06"/>
        <n v="2457.21"/>
        <n v="2457.5"/>
        <n v="2459.72"/>
        <n v="2464.62"/>
        <n v="2473.33"/>
        <n v="2480.98"/>
        <n v="2483.74"/>
        <n v="2494.02"/>
        <n v="2497.04"/>
        <n v="2498.41"/>
        <n v="2500.93"/>
        <n v="2510.79"/>
        <n v="2523.17"/>
        <n v="2527.82"/>
        <n v="2534.39"/>
        <n v="2540.39"/>
        <n v="2545.68"/>
        <n v="2566.47"/>
        <n v="2585.04"/>
        <n v="2585.27"/>
        <n v="2585.85"/>
        <n v="2597.78"/>
        <n v="2632.99"/>
        <n v="2639.04"/>
        <n v="2643.27"/>
        <n v="2680.95"/>
        <n v="2684.69"/>
        <n v="2689.5"/>
        <n v="2690.11"/>
        <n v="2699.57"/>
        <n v="2709.11"/>
        <n v="2709.24"/>
        <n v="2710.83"/>
        <n v="2719.28"/>
        <n v="2721.32"/>
        <n v="2726.06"/>
        <n v="2727.4"/>
        <n v="2730.11"/>
        <n v="2731.91"/>
        <n v="2741.95"/>
        <n v="2755.02"/>
        <n v="2758.99"/>
        <n v="2773.46"/>
        <n v="2775.19"/>
        <n v="2789.06"/>
        <n v="2801.26"/>
        <n v="2803.7"/>
        <n v="2819.51"/>
        <n v="2842.76"/>
        <n v="2850.68"/>
        <n v="2855.44"/>
        <n v="2866.09"/>
        <n v="2867.12"/>
        <n v="2897.32"/>
        <n v="2897.46"/>
        <n v="2899.49"/>
        <n v="2902.91"/>
        <n v="2904.09"/>
        <n v="2913.57"/>
        <n v="2927.06"/>
        <n v="2943.41"/>
        <n v="2974.13"/>
        <n v="2979.52"/>
        <n v="2985.67"/>
        <n v="3012.22"/>
        <n v="3018.04"/>
        <n v="3021.81"/>
        <n v="3044.21"/>
        <n v="3046.06"/>
        <n v="3051.73"/>
        <n v="3056.39"/>
        <n v="3062.51"/>
        <n v="3065.49"/>
        <n v="3070.81"/>
        <n v="3077.1"/>
        <n v="3088.06"/>
        <n v="3128.35"/>
        <n v="3161.45"/>
        <n v="3162.02"/>
        <n v="3167.46"/>
        <n v="3171.61"/>
        <n v="3172.02"/>
        <n v="3176.29"/>
        <n v="3176.82"/>
        <n v="3179.96"/>
        <n v="3180.51"/>
        <n v="3201.25"/>
        <n v="3206.49"/>
        <n v="3208.79"/>
        <n v="3213.62"/>
        <n v="3227.12"/>
        <n v="3238.44"/>
        <n v="3260.2"/>
        <n v="3268.85"/>
        <n v="3277.16"/>
        <n v="3279.87"/>
        <n v="3280.22"/>
        <n v="3292.53"/>
        <n v="3300.7"/>
        <n v="3308.46"/>
        <n v="3309.79"/>
        <n v="3342.79"/>
        <n v="3353.28"/>
        <n v="3353.47"/>
        <n v="3366.67"/>
        <n v="3378.91"/>
        <n v="3385.4"/>
        <n v="3392.37"/>
        <n v="3392.98"/>
        <n v="3393.36"/>
        <n v="3410.32"/>
        <n v="3434.38"/>
        <n v="3436.5"/>
        <n v="3443.06"/>
        <n v="3453.77"/>
        <n v="3463.51"/>
        <n v="3471.41"/>
        <n v="3481.87"/>
        <n v="3484.33"/>
        <n v="3490.55"/>
        <n v="3500.61"/>
        <n v="3537.7"/>
        <n v="3538.9"/>
        <n v="3540.12"/>
        <n v="3554.2"/>
        <n v="3556.92"/>
        <n v="3558.62"/>
        <n v="3561.89"/>
        <n v="3562.87"/>
        <n v="3569.96"/>
        <n v="3578"/>
        <n v="3579.83"/>
        <n v="3589.14"/>
        <n v="3591.48"/>
        <n v="3594.17"/>
        <n v="3597.6"/>
        <n v="3603.6"/>
        <n v="3606.43"/>
        <n v="3622.13"/>
        <n v="3645.09"/>
        <n v="3653.29"/>
        <n v="3659.35"/>
        <n v="3678.86"/>
        <n v="3688.35"/>
        <n v="3688.38"/>
        <n v="3693.43"/>
        <n v="3699.54"/>
        <n v="3704.35"/>
        <n v="3722.23"/>
        <n v="3731.6"/>
        <n v="3732.63"/>
        <n v="3736.46"/>
        <n v="3748.56"/>
        <n v="3756.62"/>
        <n v="3757.84"/>
        <n v="3761.29"/>
        <n v="3766.88"/>
        <n v="3773.23"/>
        <n v="3785.77"/>
        <n v="3793.55"/>
        <n v="3796.36"/>
        <n v="3797.2"/>
        <n v="3847.67"/>
        <n v="3857.76"/>
        <n v="3858.51"/>
        <n v="3861.21"/>
        <n v="3866.86"/>
        <n v="3875.73"/>
        <n v="3877.3"/>
        <n v="3889.2"/>
        <n v="3898.35"/>
        <n v="3902.07"/>
        <n v="3906.13"/>
        <n v="3910.44"/>
        <n v="3925.76"/>
        <n v="3931.51"/>
        <n v="3935.18"/>
        <n v="3943.6"/>
        <n v="3947.41"/>
        <n v="3955.98"/>
        <n v="3956.07"/>
        <n v="3972.92"/>
        <n v="3981.98"/>
        <n v="3987.93"/>
        <n v="3989.84"/>
        <n v="3994.18"/>
        <n v="4002.36"/>
        <n v="4005.42"/>
        <n v="4032.24"/>
        <n v="4038.41"/>
        <n v="4039.9"/>
        <n v="4040.56"/>
        <n v="4047.94"/>
        <n v="4058.12"/>
        <n v="4058.71"/>
        <n v="4070.42"/>
        <n v="4070.51"/>
        <n v="4074.45"/>
        <n v="4076.5"/>
        <n v="4133.64"/>
        <n v="4134.08"/>
        <n v="4137.52"/>
        <n v="4149.74"/>
        <n v="4151.03"/>
        <n v="4154.97"/>
        <n v="4163.21"/>
        <n v="4185.1"/>
        <n v="4188.73"/>
        <n v="4189.11"/>
        <n v="4234.93"/>
        <n v="4237.13"/>
        <n v="4239.89"/>
        <n v="4243.59"/>
        <n v="4250.24"/>
        <n v="4260.74"/>
        <n v="4265.01"/>
        <n v="4266.17"/>
        <n v="4278.55"/>
        <n v="4296.27"/>
        <n v="4320.41"/>
        <n v="4337.74"/>
        <n v="4340.44"/>
        <n v="4347.02"/>
        <n v="4349.46"/>
        <n v="4350.51"/>
        <n v="4357.04"/>
        <n v="4391.65"/>
        <n v="4392.7"/>
        <n v="4397.31"/>
        <n v="4399.73"/>
        <n v="4402.23"/>
        <n v="4415.16"/>
        <n v="4420.95"/>
        <n v="4428.89"/>
        <n v="4433.39"/>
        <n v="4433.92"/>
        <n v="4435.09"/>
        <n v="4438.26"/>
        <n v="4441.21"/>
        <n v="4449.46"/>
        <n v="4454.4"/>
        <n v="4462.72"/>
        <n v="4463.21"/>
        <n v="4466.62"/>
        <n v="4468.25"/>
        <n v="4488.58"/>
        <n v="4500.34"/>
        <n v="4504.66"/>
        <n v="4511.41"/>
        <n v="4515.71"/>
        <n v="4518.4"/>
        <n v="4518.77"/>
        <n v="4518.83"/>
        <n v="4527.18"/>
        <n v="4529.48"/>
        <n v="4536.26"/>
        <n v="4544.23"/>
        <n v="4561.19"/>
        <n v="4562.84"/>
        <n v="4564.19"/>
        <n v="4571.41"/>
        <n v="4608.03"/>
        <n v="4618.08"/>
        <n v="4646.76"/>
        <n v="4661.29"/>
        <n v="4667.61"/>
        <n v="4670.64"/>
        <n v="4673.39"/>
        <n v="4674.2"/>
        <n v="4678.8"/>
        <n v="4686.39"/>
        <n v="4687.8"/>
        <n v="4699.47"/>
        <n v="4712.12"/>
        <n v="4718.2"/>
        <n v="4719.52"/>
        <n v="4719.74"/>
        <n v="4728.71"/>
        <n v="4734.64"/>
        <n v="4738.27"/>
        <n v="4740.78"/>
        <n v="4746.34"/>
        <n v="4747.05"/>
        <n v="4751.07"/>
        <n v="4753.64"/>
        <n v="4762.33"/>
        <n v="4766.02"/>
        <n v="4779.6"/>
        <n v="4787.42"/>
        <n v="4795.66"/>
        <n v="4812.34"/>
        <n v="4827.1"/>
        <n v="4827.9"/>
        <n v="4830.63"/>
        <n v="4835.43"/>
        <n v="4837.58"/>
        <n v="4839.18"/>
        <n v="4840.95"/>
        <n v="4843.79"/>
        <n v="4844.67"/>
        <n v="4846.53"/>
        <n v="4846.92"/>
        <n v="4859.89"/>
        <n v="4877.98"/>
        <n v="4883.87"/>
        <n v="4889.04"/>
        <n v="4890"/>
        <n v="4894.39"/>
        <n v="4894.75"/>
        <n v="4906.41"/>
        <n v="4911.89"/>
        <n v="4915.06"/>
        <n v="4922.92"/>
        <n v="4931.65"/>
        <n v="4934.71"/>
        <n v="4942.06"/>
        <n v="4949.76"/>
        <n v="4985.22"/>
        <n v="4992.38"/>
        <n v="4999.04"/>
        <n v="5002.78"/>
        <n v="5003.77"/>
        <n v="5003.85"/>
        <n v="5012.47"/>
        <n v="5028.15"/>
        <n v="5031.27"/>
        <n v="5034.1"/>
        <n v="5038.57"/>
        <n v="5043.13"/>
        <n v="5045.15"/>
        <n v="5054.05"/>
        <n v="5059.56"/>
        <n v="5077.19"/>
        <n v="5080.1"/>
        <n v="5087.92"/>
        <n v="5116.5"/>
        <n v="5124.19"/>
        <n v="5125.22"/>
        <n v="5136.75"/>
        <n v="5138.26"/>
        <n v="5144.18"/>
        <n v="5148.55"/>
        <n v="5152.13"/>
        <n v="5166.96"/>
        <n v="5177.12"/>
        <n v="5195.58"/>
        <n v="5198.69"/>
        <n v="5207.97"/>
        <n v="5209.58"/>
        <n v="5213.22"/>
        <n v="5216.48"/>
        <n v="5227.99"/>
        <n v="5240.77"/>
        <n v="5245.23"/>
        <n v="5246.05"/>
        <n v="5253.52"/>
        <n v="5257.51"/>
        <n v="5261.47"/>
        <n v="5266.37"/>
        <n v="5267.82"/>
        <n v="5272.18"/>
        <n v="5275.86"/>
        <n v="5291.71"/>
        <n v="5293.67"/>
        <n v="5306.7"/>
        <n v="5312.17"/>
        <n v="5322.24"/>
        <n v="5325.65"/>
        <n v="5327.4"/>
        <n v="5344.81"/>
        <n v="5354.07"/>
        <n v="5364.66"/>
        <n v="5373.36"/>
        <n v="5375.04"/>
        <n v="5377.46"/>
        <n v="5383.54"/>
        <n v="5385.34"/>
        <n v="5396.44"/>
        <n v="5397.62"/>
        <n v="5400.98"/>
        <n v="5402.89"/>
        <n v="5411.99"/>
        <n v="5415.66"/>
        <n v="5425.02"/>
        <n v="5428.73"/>
        <n v="5428.98"/>
        <n v="5438.75"/>
        <n v="5458.05"/>
        <n v="5466.88"/>
        <n v="5469.01"/>
        <n v="5472.45"/>
        <n v="5478.04"/>
        <n v="5484.47"/>
        <n v="5488.26"/>
        <n v="5503.36"/>
        <n v="5539.4"/>
        <n v="5540.35"/>
        <n v="5552.61"/>
        <n v="5576.35"/>
        <n v="5582.95"/>
        <n v="5584.31"/>
        <n v="5587.59"/>
        <n v="5594.85"/>
        <n v="5612.83"/>
        <n v="5615.37"/>
        <n v="5630.46"/>
        <n v="5649.72"/>
        <n v="5650.14"/>
        <n v="5662.23"/>
        <n v="5679.13"/>
        <n v="5690.79"/>
        <n v="5693.43"/>
        <n v="5698.74"/>
        <n v="5699.84"/>
        <n v="5708.87"/>
        <n v="5709.16"/>
        <n v="5720.38"/>
        <n v="5729.01"/>
        <n v="5741.67"/>
        <n v="5748.13"/>
        <n v="5757.41"/>
        <n v="5778.71"/>
        <n v="5807.06"/>
        <n v="5812.9"/>
        <n v="5816.58"/>
        <n v="5832.6"/>
        <n v="5836.52"/>
        <n v="5843.99"/>
        <n v="5846.92"/>
        <n v="5847.24"/>
        <n v="5855.9"/>
        <n v="5877.02"/>
        <n v="5910.94"/>
        <n v="5920.1"/>
        <n v="5926.85"/>
        <n v="5926.93"/>
        <n v="5927.65"/>
        <n v="5934.38"/>
        <n v="5957.35"/>
        <n v="5960.91"/>
        <n v="5966.89"/>
        <n v="5969.72"/>
        <n v="5972.38"/>
        <n v="5974.38"/>
        <n v="5976.83"/>
        <n v="5979.66"/>
        <n v="5979.73"/>
        <n v="5979.99"/>
        <n v="5989.52"/>
        <n v="5990.17"/>
        <n v="5993.62"/>
        <n v="6059.17"/>
        <n v="6061.8"/>
        <n v="6064.37"/>
        <n v="6067.13"/>
        <n v="6074.37"/>
        <n v="6079.67"/>
        <n v="6082.41"/>
        <n v="6098.38"/>
        <n v="6111.95"/>
        <n v="6112.35"/>
        <n v="6113.23"/>
        <n v="6117.49"/>
        <n v="6123.57"/>
        <n v="6128.8"/>
        <n v="6138.5"/>
        <n v="6138.58"/>
        <n v="6139.14"/>
        <n v="6147.12"/>
        <n v="6152.05"/>
        <n v="6159.57"/>
        <n v="6170.96"/>
        <n v="6183.32"/>
        <n v="6183.46"/>
        <n v="6184.3"/>
        <n v="6185.32"/>
        <n v="6186.13"/>
        <n v="6196.45"/>
        <n v="6198.75"/>
        <n v="6203.9"/>
        <n v="6207.26"/>
        <n v="6208.5"/>
        <n v="6219.93"/>
        <n v="6236.95"/>
        <n v="6238.3"/>
        <n v="6250.44"/>
        <n v="6253.85"/>
        <n v="6254.13"/>
        <n v="6255.38"/>
        <n v="6261.2"/>
        <n v="6269.33"/>
        <n v="6272.48"/>
        <n v="6276.3"/>
        <n v="6282.24"/>
        <n v="6289.75"/>
        <n v="6293.63"/>
        <n v="6302.23"/>
        <n v="6305.61"/>
        <n v="6311.11"/>
        <n v="6311.95"/>
        <n v="6313.76"/>
        <n v="6334.34"/>
        <n v="6335.64"/>
        <n v="6338.08"/>
        <n v="6356.27"/>
        <n v="6358.78"/>
        <n v="6360.99"/>
        <n v="6361.47"/>
        <n v="6367.31"/>
        <n v="6373.56"/>
        <n v="6374.16"/>
        <n v="6389.38"/>
        <n v="6389.53"/>
        <n v="6393.6"/>
        <n v="6402.29"/>
        <n v="6406.41"/>
        <n v="6407.05"/>
        <n v="6412.34"/>
        <n v="6414.18"/>
        <n v="6417.28"/>
        <n v="6423.48"/>
        <n v="6435.62"/>
        <n v="6455.86"/>
        <n v="6457.84"/>
        <n v="6473.15"/>
        <n v="6474.01"/>
        <n v="6481.67"/>
        <n v="6496.89"/>
        <n v="6500.24"/>
        <n v="6512.24"/>
        <n v="6529.21"/>
        <n v="6532.04"/>
        <n v="6536.68"/>
        <n v="6546.16"/>
        <n v="6548.2"/>
        <n v="6551.75"/>
        <n v="6552.01"/>
        <n v="6555.07"/>
        <n v="6571.02"/>
        <n v="6571.54"/>
        <n v="6593.51"/>
        <n v="6600.21"/>
        <n v="6600.36"/>
        <n v="6610.11"/>
        <n v="6630.31"/>
        <n v="6638.16"/>
        <n v="6639.3"/>
        <n v="6640.54"/>
        <n v="6651.26"/>
        <n v="6652.53"/>
        <n v="6653.79"/>
        <n v="6664.32"/>
        <n v="6664.69"/>
        <n v="6666.24"/>
        <n v="6686.43"/>
        <n v="6700.56"/>
        <n v="6706.47"/>
        <n v="6710.19"/>
        <n v="6721.37"/>
        <n v="6737.98"/>
        <n v="6738.84"/>
        <n v="6746.74"/>
        <n v="6748.59"/>
        <n v="6749.63"/>
        <n v="6750.27"/>
        <n v="6753.04"/>
        <n v="6770.19"/>
        <n v="6775.96"/>
        <n v="6781.35"/>
        <n v="6781.52"/>
        <n v="6796.86"/>
        <n v="6799.46"/>
        <n v="6809.46"/>
        <n v="6827.69"/>
        <n v="6837.37"/>
        <n v="6842.28"/>
        <n v="6843.17"/>
        <n v="6849.03"/>
        <n v="6858.48"/>
        <n v="6863.49"/>
        <n v="6868.39"/>
        <n v="6875.96"/>
        <n v="6876.53"/>
        <n v="6877.98"/>
        <n v="6895.19"/>
        <n v="6933.24"/>
        <n v="6938.11"/>
        <n v="6940.91"/>
        <n v="6940.94"/>
        <n v="6948.7"/>
        <n v="6951.12"/>
        <n v="6965.21"/>
        <n v="6985.51"/>
        <n v="6986.7"/>
        <n v="6989.95"/>
        <n v="7003.1"/>
        <n v="7033.08"/>
        <n v="7042.11"/>
        <n v="7045.5"/>
        <n v="7046.72"/>
        <n v="7050.02"/>
        <n v="7050.64"/>
        <n v="7054.41"/>
        <n v="7077.19"/>
        <n v="7096.98"/>
        <n v="7106.81"/>
        <n v="7125.25"/>
        <n v="7128.64"/>
        <n v="7133.9"/>
        <n v="7144.4"/>
        <n v="7144.86"/>
        <n v="7147.11"/>
        <n v="7147.47"/>
        <n v="7151.09"/>
        <n v="7152.67"/>
        <n v="7153.55"/>
        <n v="7160.09"/>
        <n v="7160.33"/>
        <n v="7162.01"/>
        <n v="7173.36"/>
        <n v="7175.51"/>
        <n v="7179.52"/>
        <n v="7196.87"/>
        <n v="7201.7"/>
        <n v="7209.49"/>
        <n v="7220.25"/>
        <n v="7222.79"/>
        <n v="7228.22"/>
        <n v="7243.81"/>
        <n v="7248.71"/>
        <n v="7256.72"/>
        <n v="7261.74"/>
        <n v="7265.58"/>
        <n v="7265.7"/>
        <n v="7273.02"/>
        <n v="7281.51"/>
        <n v="7302.46"/>
        <n v="7304.65"/>
        <n v="7318.21"/>
        <n v="7318.22"/>
        <n v="7322.86"/>
        <n v="7323.73"/>
        <n v="7325.05"/>
        <n v="7325.47"/>
        <n v="7337.75"/>
        <n v="7339.93"/>
        <n v="7345.08"/>
        <n v="7345.73"/>
        <n v="7348.14"/>
        <n v="7349.12"/>
        <n v="7357.49"/>
        <n v="7358.18"/>
        <n v="7362.31"/>
        <n v="7371.77"/>
        <n v="7388.85"/>
        <n v="7403.98"/>
        <n v="7418.52"/>
        <n v="7419.48"/>
        <n v="7421.19"/>
        <n v="7441.05"/>
        <n v="7441.5"/>
        <n v="7443.64"/>
        <n v="7445.92"/>
        <n v="7448.4"/>
        <n v="7450.36"/>
        <n v="7463.51"/>
        <n v="7487.38"/>
        <n v="7494.63"/>
        <n v="7504.3"/>
        <n v="7512.27"/>
        <n v="7518.03"/>
        <n v="7526.71"/>
        <n v="7531.7"/>
        <n v="7537.16"/>
        <n v="7538.52"/>
        <n v="7567.13"/>
        <n v="7585.62"/>
        <n v="7607.03"/>
        <n v="7609.6"/>
        <n v="7623.13"/>
        <n v="7623.52"/>
        <n v="7624.63"/>
        <n v="7626.99"/>
        <n v="7633.72"/>
        <n v="7636.92"/>
        <n v="7639.42"/>
        <n v="7640.31"/>
        <n v="7642.05"/>
        <n v="7650.77"/>
        <n v="7650.8"/>
        <n v="7652.26"/>
        <n v="7657.69"/>
        <n v="7662.47"/>
        <n v="7670.75"/>
        <n v="7676.4"/>
        <n v="7680.92"/>
        <n v="7681.17"/>
        <n v="7682.67"/>
        <n v="7684.62"/>
        <n v="7726.85"/>
        <n v="7727.25"/>
        <n v="7729.65"/>
        <n v="7731.43"/>
        <n v="7731.86"/>
        <n v="7736.39"/>
        <n v="7740.34"/>
        <n v="7742.11"/>
        <n v="7749.16"/>
        <n v="7763.06"/>
        <n v="7789.64"/>
        <n v="7794.68"/>
        <n v="7803.77"/>
        <n v="7804.16"/>
        <n v="7812.67"/>
        <n v="7824.37"/>
        <n v="7844.8"/>
        <n v="7851.85"/>
        <n v="7896.41"/>
        <n v="7935.29"/>
        <n v="7948.22"/>
        <n v="7953.72"/>
        <n v="7954.52"/>
        <n v="7958.13"/>
        <n v="7966.81"/>
        <n v="7980.34"/>
        <n v="7985.82"/>
        <n v="7986.48"/>
        <n v="8004.96"/>
        <n v="8014.62"/>
        <n v="8017.06"/>
        <n v="8021.11"/>
        <n v="8023.14"/>
        <n v="8026.67"/>
        <n v="8027.97"/>
        <n v="8035.64"/>
        <n v="8059.06"/>
        <n v="8059.68"/>
        <n v="8062.31"/>
        <n v="8062.76"/>
        <n v="8067.83"/>
        <n v="8068.19"/>
        <n v="8071.57"/>
        <n v="8077.41"/>
        <n v="8081.26"/>
        <n v="8081.74"/>
        <n v="8083.92"/>
        <n v="8091.3"/>
        <n v="8112.59"/>
        <n v="8116.27"/>
        <n v="8116.68"/>
        <n v="8124.41"/>
        <n v="8125.78"/>
        <n v="8157.92"/>
        <n v="8162.72"/>
        <n v="8177.9"/>
        <n v="8179.51"/>
        <n v="8182.89"/>
        <n v="8188.12"/>
        <n v="8211.1"/>
        <n v="8219.2"/>
        <n v="8232.64"/>
        <n v="8233.1"/>
        <n v="8240.59"/>
        <n v="8252.28"/>
        <n v="8268"/>
        <n v="8269.04"/>
        <n v="8271.46"/>
        <n v="8277.52"/>
        <n v="8280.62"/>
        <n v="8283.68"/>
        <n v="8302.54"/>
        <n v="8310.84"/>
        <n v="8314.65"/>
        <n v="8334.46"/>
        <n v="8334.59"/>
        <n v="8342.91"/>
        <n v="8347.16"/>
        <n v="8355.54"/>
        <n v="8396.62"/>
        <n v="8400.01"/>
        <n v="8410.05"/>
        <n v="8413.46"/>
        <n v="8428.07"/>
        <n v="8440.05"/>
        <n v="8442.67"/>
        <n v="8444.47"/>
        <n v="8448.66"/>
        <n v="8450.82"/>
        <n v="8457.82"/>
        <n v="8466.35"/>
        <n v="8471.65"/>
        <n v="8515.76"/>
        <n v="8516.83"/>
        <n v="8520.03"/>
        <n v="8522"/>
        <n v="8527.53"/>
        <n v="8534.67"/>
        <n v="8538.29"/>
        <n v="8539.67"/>
        <n v="8547.69"/>
        <n v="8551.35"/>
        <n v="8556.91"/>
        <n v="8567.25"/>
        <n v="8569.86"/>
        <n v="8572.04"/>
        <n v="8573.3"/>
        <n v="8582.3"/>
        <n v="8596.83"/>
        <n v="8601.33"/>
        <n v="8603.82"/>
        <n v="8604.48"/>
        <n v="8605.36"/>
        <n v="8606.22"/>
        <n v="8615.3"/>
        <n v="8627.54"/>
        <n v="8665.09"/>
        <n v="8665.14"/>
        <n v="8671.19"/>
        <n v="8688.86"/>
        <n v="8701.84"/>
        <n v="8703.46"/>
        <n v="8733.23"/>
        <n v="8747.68"/>
        <n v="8760.12"/>
        <n v="8765.25"/>
        <n v="8782.47"/>
        <n v="8798.59"/>
        <n v="8800.49"/>
        <n v="8821.88"/>
        <n v="8823.28"/>
        <n v="8823.99"/>
        <n v="8824.27"/>
        <n v="8825.09"/>
        <n v="8827.21"/>
        <n v="8835.26"/>
        <n v="8871.15"/>
        <n v="8890.59"/>
        <n v="8891.14"/>
        <n v="8906.14"/>
        <n v="8908.47"/>
        <n v="8930.93"/>
        <n v="8932.08"/>
        <n v="8944.12"/>
        <n v="8954.99"/>
        <n v="8964.06"/>
        <n v="8965.8"/>
        <n v="8968.33"/>
        <n v="8978.19"/>
        <n v="8988.16"/>
        <n v="8998.43"/>
        <n v="9010.2"/>
        <n v="9048.03"/>
        <n v="9058.73"/>
        <n v="9095.07"/>
        <n v="9095.94"/>
        <n v="9101.8"/>
        <n v="9140.95"/>
        <n v="9144.57"/>
        <n v="9147.5"/>
        <n v="9159.51"/>
        <n v="9171.75"/>
        <n v="9174.14"/>
        <n v="9182.17"/>
        <n v="9193.84"/>
        <n v="9210.06"/>
        <n v="9222.4"/>
        <n v="9225.26"/>
        <n v="9247.94"/>
        <n v="9249.5"/>
        <n v="9264.8"/>
        <n v="9282.48"/>
        <n v="9283.56"/>
        <n v="9285.87"/>
        <n v="9288.03"/>
        <n v="9290.14"/>
        <n v="9301.89"/>
        <n v="9304.7"/>
        <n v="9310.81"/>
        <n v="9315.41"/>
        <n v="9320.26"/>
        <n v="9338.61"/>
        <n v="9344.2"/>
        <n v="9361.33"/>
        <n v="9377.45"/>
        <n v="9377.9"/>
        <n v="9380.75"/>
        <n v="9386.16"/>
        <n v="9391.35"/>
        <n v="9411.01"/>
        <n v="9414.92"/>
        <n v="9432.93"/>
        <n v="9447.25"/>
        <n v="9447.38"/>
        <n v="9448.42"/>
        <n v="9453.92"/>
        <n v="9487.64"/>
        <n v="9500.57"/>
        <n v="9504.31"/>
        <n v="9507.68"/>
        <n v="9528.9"/>
        <n v="9538.65"/>
        <n v="9540.17"/>
        <n v="9541.7"/>
        <n v="9549.57"/>
        <n v="9563.03"/>
        <n v="9566.99"/>
        <n v="9582.54"/>
        <n v="9583.89"/>
        <n v="9584.04"/>
        <n v="9597.63"/>
        <n v="9617.66"/>
        <n v="9619.18"/>
        <n v="9620.33"/>
        <n v="9625.92"/>
        <n v="9628.79"/>
        <n v="9630.3"/>
        <n v="9630.4"/>
        <n v="9630.91"/>
        <n v="9634.54"/>
        <n v="9644.25"/>
        <n v="9653.81"/>
        <n v="9664.34"/>
        <n v="9684.29"/>
        <n v="9698.42"/>
        <n v="9704.67"/>
        <n v="9710.71"/>
        <n v="9715.84"/>
        <n v="9722.77"/>
        <n v="9724.53"/>
        <n v="9748.91"/>
        <n v="9753.49"/>
        <n v="9764.08"/>
        <n v="9778.35"/>
        <n v="9787.32"/>
        <n v="9788.87"/>
        <n v="9800.89"/>
        <n v="9819.25"/>
        <n v="9836.21"/>
        <n v="9844.45"/>
        <n v="9850.43"/>
        <n v="9855.13"/>
        <n v="9861.03"/>
        <n v="9863.47"/>
        <n v="9866.3"/>
        <n v="9869.81"/>
        <n v="9870.59"/>
        <n v="9872.7"/>
        <n v="9875.68"/>
        <n v="9877.61"/>
        <n v="9880.07"/>
        <n v="9890.23"/>
        <n v="9894.69"/>
        <n v="9907.83"/>
        <n v="9910.36"/>
        <n v="9930.64"/>
        <n v="9931.96"/>
        <n v="9933.44"/>
        <n v="9957.72"/>
        <n v="9964.06"/>
        <n v="9991.04"/>
        <n v="10011.44"/>
        <n v="10027.15"/>
        <n v="10043.25"/>
        <n v="10065.41"/>
        <n v="10072.06"/>
        <n v="10085.85"/>
        <n v="10096.97"/>
        <n v="10106.13"/>
        <n v="10107.22"/>
        <n v="10115.01"/>
        <n v="10118.42"/>
        <n v="10139.84"/>
        <n v="10141.14"/>
        <n v="10146.13"/>
        <n v="10156.78"/>
        <n v="10160.87"/>
        <n v="10191.82"/>
        <n v="10197.77"/>
        <n v="10214.64"/>
        <n v="10226.28"/>
        <n v="10231.5"/>
        <n v="10259.13"/>
        <n v="10264.44"/>
        <n v="10269.46"/>
        <n v="10274.33"/>
        <n v="10276.99"/>
        <n v="10308.04"/>
        <n v="10310.78"/>
        <n v="10315.91"/>
        <n v="10322.9"/>
        <n v="10325.21"/>
        <n v="10329.06"/>
        <n v="10338.93"/>
        <n v="10345.93"/>
        <n v="10352.48"/>
        <n v="10355.64"/>
        <n v="10356.67"/>
        <n v="10370.91"/>
        <n v="10381.48"/>
        <n v="10403.27"/>
        <n v="10407.09"/>
        <n v="10407.98"/>
        <n v="10419.59"/>
        <n v="10419.65"/>
        <n v="10422.92"/>
        <n v="10435.07"/>
        <n v="10436.1"/>
        <n v="10450.55"/>
        <n v="10455.1"/>
        <n v="10455.14"/>
        <n v="10459.19"/>
        <n v="10461.98"/>
        <n v="10464.83"/>
        <n v="10486.55"/>
        <n v="10493.95"/>
        <n v="10495.6"/>
        <n v="10546.48"/>
        <n v="10560.49"/>
        <n v="10564.88"/>
        <n v="10577.09"/>
        <n v="10579.71"/>
        <n v="10594.23"/>
        <n v="10594.5"/>
        <n v="10600.55"/>
        <n v="10601.41"/>
        <n v="10601.63"/>
        <n v="10602.39"/>
        <n v="10608.67"/>
        <n v="10617.04"/>
        <n v="10620.26"/>
        <n v="10627.81"/>
        <n v="10665.44"/>
        <n v="10676.83"/>
        <n v="10690.11"/>
        <n v="10698.38"/>
        <n v="10702.64"/>
        <n v="10704.47"/>
        <n v="10713.64"/>
        <n v="10719.57"/>
        <n v="10736.87"/>
        <n v="10749.02"/>
        <n v="10769.75"/>
        <n v="10791.96"/>
        <n v="10795.94"/>
        <n v="10796.35"/>
        <n v="10797.34"/>
        <n v="10806.84"/>
        <n v="10807.49"/>
        <n v="10825.25"/>
        <n v="10848.13"/>
        <n v="10886.66"/>
        <n v="10923.93"/>
        <n v="10928.85"/>
        <n v="10942.13"/>
        <n v="10959.33"/>
        <n v="10959.69"/>
        <n v="10965.45"/>
        <n v="10976.25"/>
        <n v="10977.21"/>
        <n v="10982.5"/>
        <n v="10991.58"/>
        <n v="11013.71"/>
        <n v="11015.17"/>
        <n v="11018.05"/>
        <n v="11028.56"/>
        <n v="11033.66"/>
        <n v="11037.51"/>
        <n v="11037.85"/>
        <n v="11046.02"/>
        <n v="11068.7"/>
        <n v="11068.77"/>
        <n v="11070.54"/>
        <n v="11073.18"/>
        <n v="11082.58"/>
        <n v="11085.59"/>
        <n v="11090.72"/>
        <n v="11093.62"/>
        <n v="11103.33"/>
        <n v="11150.78"/>
        <n v="11163.57"/>
        <n v="11165.42"/>
        <n v="11186.2"/>
        <n v="11187.66"/>
        <n v="11217.35"/>
        <n v="11244.38"/>
        <n v="11250.43"/>
        <n v="11253.42"/>
        <n v="11255.29"/>
        <n v="11264.54"/>
        <n v="11265.71"/>
        <n v="11272.33"/>
        <n v="11286.54"/>
        <n v="11289.11"/>
        <n v="11294.57"/>
        <n v="11299.34"/>
        <n v="11305.93"/>
        <n v="11312.33"/>
        <n v="11318.57"/>
        <n v="11319.12"/>
        <n v="11321.49"/>
        <n v="11326.71"/>
        <n v="11344.32"/>
        <n v="11345.52"/>
        <n v="11353.23"/>
        <n v="11356.66"/>
        <n v="11362.76"/>
        <n v="11363.28"/>
        <n v="11365.95"/>
        <n v="11369.39"/>
        <n v="11378.57"/>
        <n v="11381.33"/>
        <n v="11388.27"/>
        <n v="11394.07"/>
        <n v="11396.9"/>
        <n v="11411.69"/>
        <n v="11412.02"/>
        <n v="11419.49"/>
        <n v="11435.74"/>
        <n v="11436.74"/>
        <n v="11454.02"/>
        <n v="11455.28"/>
        <n v="11478.14"/>
        <n v="11482.63"/>
        <n v="11488.32"/>
        <n v="11492.46"/>
        <n v="11497.69"/>
        <n v="11511.61"/>
        <n v="11512.41"/>
        <n v="11520.1"/>
        <n v="11524.25"/>
        <n v="11530.12"/>
        <n v="11534.87"/>
        <n v="11538.42"/>
        <n v="11540.25"/>
        <n v="11552.9"/>
        <n v="11554.22"/>
        <n v="11566.3"/>
        <n v="11576.13"/>
        <n v="11602.75"/>
        <n v="11625.11"/>
        <n v="11657.72"/>
        <n v="11657.81"/>
        <n v="11658.12"/>
        <n v="11658.38"/>
        <n v="11674.13"/>
        <n v="11696.52"/>
        <n v="11712.97"/>
        <n v="11729.68"/>
        <n v="11730.82"/>
        <n v="11735.88"/>
        <n v="11737.85"/>
        <n v="11741.73"/>
        <n v="11743.3"/>
        <n v="11743.93"/>
        <n v="11752.68"/>
        <n v="11763"/>
        <n v="11773.06"/>
        <n v="11830.61"/>
        <n v="11833.78"/>
        <n v="11837.16"/>
        <n v="11840.78"/>
        <n v="11842.44"/>
        <n v="11842.62"/>
        <n v="11848.14"/>
        <n v="11856.41"/>
        <n v="11858.56"/>
        <n v="11879.1"/>
        <n v="11881.36"/>
        <n v="11881.97"/>
        <n v="11884.05"/>
        <n v="11918.2"/>
        <n v="11931.13"/>
        <n v="11938.26"/>
        <n v="11941.83"/>
        <n v="11944.59"/>
        <n v="11945.13"/>
        <n v="11946.63"/>
        <n v="11987.17"/>
        <n v="11987.68"/>
        <n v="11994.89"/>
        <n v="12001.29"/>
        <n v="12029.29"/>
        <n v="12032.33"/>
        <n v="12035.18"/>
        <n v="12044.34"/>
        <n v="12048.13"/>
        <n v="12091.34"/>
        <n v="12094.48"/>
        <n v="12096.65"/>
        <n v="12105.32"/>
        <n v="12124.99"/>
        <n v="12129.61"/>
        <n v="12130.8"/>
        <n v="12137.6"/>
        <n v="12142.58"/>
        <n v="12146.97"/>
        <n v="12148.2"/>
        <n v="12198.64"/>
        <n v="12218.7"/>
        <n v="12222.9"/>
        <n v="12224.35"/>
        <n v="12231.61"/>
        <n v="12233.83"/>
        <n v="12235.84"/>
        <n v="12237.73"/>
        <n v="12244.53"/>
        <n v="12245.17"/>
        <n v="12254.44"/>
        <n v="12255.04"/>
        <n v="12265.51"/>
        <n v="12268.63"/>
        <n v="12269.69"/>
        <n v="12282.03"/>
        <n v="12282.38"/>
        <n v="12299.59"/>
        <n v="12323.94"/>
        <n v="12333.83"/>
        <n v="12347.17"/>
        <n v="12363.55"/>
        <n v="12369.89"/>
        <n v="12404.88"/>
        <n v="12407.3"/>
        <n v="12408.29"/>
        <n v="12430.95"/>
        <n v="12452.25"/>
        <n v="12475.35"/>
        <n v="12479.71"/>
        <n v="12485.8"/>
        <n v="12495.29"/>
        <n v="12499.88"/>
        <n v="12523.6"/>
        <n v="12557.61"/>
        <n v="12574.05"/>
        <n v="12579.92"/>
        <n v="12592.53"/>
        <n v="12600.46"/>
        <n v="12609.89"/>
        <n v="12622.18"/>
        <n v="12624.74"/>
        <n v="12629.17"/>
        <n v="12629.9"/>
        <n v="12638.2"/>
        <n v="12640.24"/>
        <n v="12643.38"/>
        <n v="12644.59"/>
        <n v="12646.21"/>
        <n v="12648.7"/>
        <n v="12697.48"/>
        <n v="12699.56"/>
        <n v="12700.63"/>
        <n v="12713"/>
        <n v="12718.21"/>
        <n v="12731"/>
        <n v="12741.17"/>
        <n v="12770.27"/>
        <n v="12776.05"/>
        <n v="12788.03"/>
        <n v="12788.18"/>
        <n v="12797.21"/>
        <n v="12815.44"/>
        <n v="12823.25"/>
        <n v="12829.46"/>
        <n v="12847.24"/>
        <n v="12852.37"/>
        <n v="12856.84"/>
        <n v="12870.31"/>
        <n v="12890.06"/>
        <n v="12913.99"/>
        <n v="12925.89"/>
        <n v="12928.79"/>
        <n v="12949.16"/>
        <n v="12950.07"/>
        <n v="12957.12"/>
        <n v="12979.36"/>
        <n v="12981.35"/>
        <n v="12982.87"/>
        <n v="12994.12"/>
        <n v="13002.91"/>
        <n v="13004.95"/>
        <n v="13008.07"/>
        <n v="13010.86"/>
        <n v="13012.21"/>
        <n v="13019.16"/>
        <n v="13023.93"/>
        <n v="13041.92"/>
        <n v="13044.41"/>
        <n v="13047.33"/>
        <n v="13051.22"/>
        <n v="13063.88"/>
        <n v="13101.74"/>
        <n v="13110.79"/>
        <n v="13112.6"/>
        <n v="13113.51"/>
        <n v="13116.84"/>
        <n v="13126.68"/>
        <n v="13129.6"/>
        <n v="13143.34"/>
        <n v="13143.86"/>
        <n v="13204.29"/>
        <n v="13214.43"/>
        <n v="13217.09"/>
        <n v="13224.06"/>
        <n v="13224.69"/>
        <n v="13228.85"/>
        <n v="13292.52"/>
        <n v="13333.71"/>
        <n v="13352.1"/>
        <n v="13360.94"/>
        <n v="13375.76"/>
        <n v="13377.41"/>
        <n v="13383.67"/>
        <n v="13390.56"/>
        <n v="13393.76"/>
        <n v="13405.39"/>
        <n v="13412.97"/>
        <n v="13415.04"/>
        <n v="13417.05"/>
        <n v="13429.04"/>
        <n v="13430.27"/>
        <n v="13440.7"/>
        <n v="13451.12"/>
        <n v="13457.96"/>
        <n v="13462.52"/>
        <n v="13465.8"/>
        <n v="13470.8"/>
        <n v="13470.86"/>
        <n v="13472.19"/>
        <n v="13480.83"/>
        <n v="13511.28"/>
        <n v="13555"/>
        <n v="13566.04"/>
        <n v="13588.17"/>
        <n v="13607.37"/>
        <n v="13616.36"/>
        <n v="13622.01"/>
        <n v="13635.64"/>
        <n v="13638.06"/>
        <n v="13677.68"/>
        <n v="13685.51"/>
        <n v="13714.55"/>
        <n v="13725.47"/>
        <n v="13726.21"/>
        <n v="13746.74"/>
        <n v="13747.87"/>
        <n v="13770.1"/>
        <n v="13801.61"/>
        <n v="13819.49"/>
        <n v="13822.8"/>
        <n v="13831.12"/>
        <n v="13844.51"/>
        <n v="13844.8"/>
        <n v="13874.89"/>
        <n v="13880.95"/>
        <n v="13886.4"/>
        <n v="13887.2"/>
        <n v="13887.97"/>
        <n v="13919.82"/>
        <n v="13937.67"/>
        <n v="13974.46"/>
        <n v="13979.45"/>
        <n v="13981.85"/>
        <n v="14001.13"/>
        <n v="14001.29"/>
        <n v="14007.22"/>
        <n v="14043.48"/>
        <n v="14081.93"/>
        <n v="14098.07"/>
        <n v="14119.62"/>
        <n v="14133.04"/>
        <n v="14152.46"/>
        <n v="14193.55"/>
        <n v="14209.4"/>
        <n v="14210.54"/>
        <n v="14235.07"/>
        <n v="14254.61"/>
        <n v="14256.19"/>
        <n v="14256.79"/>
        <n v="14258.33"/>
        <n v="14283.46"/>
        <n v="14285.9"/>
        <n v="14313.85"/>
        <n v="14319.03"/>
        <n v="14337.91"/>
        <n v="14349.85"/>
        <n v="14355.43"/>
        <n v="14358.36"/>
        <n v="14382.71"/>
        <n v="14394.4"/>
        <n v="14394.56"/>
        <n v="14410.93"/>
        <n v="14418.28"/>
        <n v="14426.07"/>
        <n v="14426.66"/>
        <n v="14427.63"/>
        <n v="14449.85"/>
        <n v="14451.84"/>
        <n v="14455.64"/>
        <n v="14470.01"/>
        <n v="14474.68"/>
        <n v="14478.33"/>
        <n v="14507.46"/>
        <n v="14547.26"/>
        <n v="14571.89"/>
        <n v="14574.64"/>
        <n v="14590.63"/>
        <n v="14600.62"/>
        <n v="14612.33"/>
        <n v="14630.52"/>
        <n v="14640.35"/>
        <n v="14657.2"/>
        <n v="14665.75"/>
        <n v="14692.67"/>
        <n v="14696.77"/>
        <n v="14711.74"/>
        <n v="14738.43"/>
        <n v="14750.42"/>
        <n v="14819"/>
        <n v="14839.34"/>
        <n v="14843.96"/>
        <n v="14847.63"/>
        <n v="14901.52"/>
        <n v="14908.27"/>
        <n v="14926.97"/>
        <n v="14945.34"/>
        <n v="14988.43"/>
        <n v="15006.58"/>
        <n v="15019.76"/>
        <n v="15025.76"/>
        <n v="15026.3"/>
        <n v="15038.51"/>
        <n v="15052.68"/>
        <n v="15090.35"/>
        <n v="15103.69"/>
        <n v="15123.19"/>
        <n v="15150.44"/>
        <n v="15161.25"/>
        <n v="15161.53"/>
        <n v="15170.07"/>
        <n v="15174.81"/>
        <n v="15207.92"/>
        <n v="15230.32"/>
        <n v="15260.52"/>
        <n v="15322.77"/>
        <n v="15359.1"/>
        <n v="15361.5"/>
        <n v="15363.77"/>
        <n v="15368.22"/>
        <n v="15377.77"/>
        <n v="15440.2"/>
        <n v="15450.48"/>
        <n v="15518.18"/>
        <n v="15532.16"/>
        <n v="15555.19"/>
        <n v="15556.67"/>
        <n v="15608.58"/>
        <n v="15612.19"/>
        <n v="15646.28"/>
        <n v="15670.3"/>
        <n v="15698.86"/>
        <n v="15746.62"/>
        <n v="15817.99"/>
        <n v="15820.7"/>
        <n v="15828.82"/>
        <n v="15840.81"/>
        <n v="15922.29"/>
        <n v="15965.29"/>
        <n v="15966.19"/>
        <n v="16059.06"/>
        <n v="16062.89"/>
        <n v="16069.08"/>
        <n v="16085.13"/>
        <n v="16097.94"/>
        <n v="16115.3"/>
        <n v="16122.65"/>
        <n v="16138.76"/>
        <n v="16152.04"/>
        <n v="16190.97"/>
        <n v="16199.1"/>
        <n v="16205.88"/>
        <n v="16232.85"/>
        <n v="16267.32"/>
        <n v="16297.85"/>
        <n v="16311.05"/>
        <n v="16351.42"/>
        <n v="16420.49"/>
        <n v="16450.89"/>
        <n v="16455.71"/>
        <n v="16577.78"/>
        <n v="16586.5"/>
        <n v="16587.96"/>
        <n v="16600.16"/>
        <n v="16602.18"/>
        <n v="16631.61"/>
        <n v="16657.72"/>
        <n v="16770.99"/>
        <n v="16776.3"/>
        <n v="16779.4"/>
        <n v="16796.41"/>
        <n v="16841.32"/>
        <n v="16884.92"/>
        <n v="16903.5"/>
        <n v="16921.09"/>
        <n v="16990.55"/>
        <n v="17016.01"/>
        <n v="17043.34"/>
        <n v="17081.08"/>
        <n v="17085.27"/>
        <n v="17128.43"/>
        <n v="17172.27"/>
        <n v="17174.52"/>
        <n v="17178.68"/>
        <n v="17179.52"/>
        <n v="17253.43"/>
        <n v="17337.58"/>
        <n v="17352.68"/>
        <n v="17361.77"/>
        <n v="17468.98"/>
        <n v="17479.53"/>
        <n v="17496.31"/>
        <n v="17505.65"/>
        <n v="17507.47"/>
        <n v="17556.88"/>
        <n v="17560.38"/>
        <n v="17584.72"/>
        <n v="17626.24"/>
        <n v="17663.14"/>
        <n v="17748.51"/>
        <n v="17777.73"/>
        <n v="17779.94"/>
        <n v="17832.6"/>
        <n v="17862.92"/>
        <n v="17878.9"/>
        <n v="17882.67"/>
        <n v="17904.53"/>
        <n v="17929.3"/>
        <n v="17942.11"/>
        <n v="18031.16"/>
        <n v="18031.19"/>
        <n v="18033.97"/>
        <n v="18157.88"/>
        <n v="18208.34"/>
        <n v="18218.16"/>
        <n v="18223.45"/>
        <n v="18246.5"/>
        <n v="18259.22"/>
        <n v="18310.74"/>
        <n v="18328.24"/>
        <n v="18443.11"/>
        <n v="18608.26"/>
        <n v="18648.42"/>
        <n v="18682.74"/>
        <n v="18694.69"/>
        <n v="18765.88"/>
        <n v="18767.74"/>
        <n v="18804.75"/>
        <n v="18806.15"/>
        <n v="18815.53"/>
        <n v="18838.7"/>
        <n v="18883.33"/>
        <n v="18903.49"/>
        <n v="18932.81"/>
        <n v="18954.56"/>
        <n v="18955.22"/>
        <n v="18963.17"/>
        <n v="18972.5"/>
        <n v="19023.26"/>
        <n v="19040.88"/>
        <n v="19107.78"/>
        <n v="19144.58"/>
        <n v="19199.94"/>
        <n v="19214.71"/>
        <n v="19259.96"/>
        <n v="19321.06"/>
        <n v="19350.37"/>
        <n v="19362"/>
        <n v="19442.35"/>
        <n v="19444.27"/>
        <n v="19496.72"/>
        <n v="19515.54"/>
        <n v="19521.97"/>
        <n v="19539.24"/>
        <n v="19551.34"/>
        <n v="19594.81"/>
        <n v="19673.34"/>
        <n v="19719.69"/>
        <n v="19749.38"/>
        <n v="19798.05"/>
        <n v="19933.46"/>
        <n v="19964.75"/>
        <n v="19995.29"/>
        <n v="20009.63"/>
        <n v="20149.32"/>
        <n v="20167.34"/>
        <n v="20177.67"/>
        <n v="20234.85"/>
        <n v="20253.84"/>
        <n v="20277.81"/>
        <n v="20296.86"/>
        <n v="20354.5"/>
        <n v="20420.6"/>
        <n v="20446.85"/>
        <n v="20463"/>
        <n v="20568.32"/>
        <n v="20630.28"/>
        <n v="20709.02"/>
        <n v="20745.99"/>
        <n v="20773.63"/>
        <n v="20781.49"/>
        <n v="20878.78"/>
        <n v="20893.06"/>
        <n v="20984.09"/>
        <n v="21082.16"/>
        <n v="21098.55"/>
        <n v="21195.82"/>
        <n v="21223.68"/>
        <n v="21232.18"/>
        <n v="21259.38"/>
        <n v="21344.85"/>
        <n v="21348.71"/>
        <n v="21472.48"/>
        <n v="21595.38"/>
        <n v="21659.93"/>
        <n v="21661.16"/>
        <n v="21677.28"/>
        <n v="21771.34"/>
        <n v="21774.32"/>
        <n v="21797"/>
        <n v="21880.82"/>
        <n v="21882.4"/>
        <n v="21978.68"/>
        <n v="21984.47"/>
        <n v="22097.62"/>
        <n v="22144.03"/>
        <n v="22192.44"/>
        <n v="22218.11"/>
        <n v="22331.57"/>
        <n v="22395.74"/>
        <n v="22412.65"/>
        <n v="22462.04"/>
        <n v="22478.6"/>
        <n v="22493.66"/>
        <n v="23045.57"/>
        <n v="23065.42"/>
        <n v="23082.96"/>
        <n v="23241.47"/>
        <n v="23244.79"/>
        <n v="23288.93"/>
        <n v="23306.55"/>
        <n v="23401.31"/>
        <n v="23563.02"/>
        <n v="23568.27"/>
        <n v="23807.24"/>
        <n v="23887.66"/>
        <n v="23967.38"/>
        <n v="24059.68"/>
        <n v="24106.91"/>
        <n v="24180.93"/>
        <n v="24227.34"/>
        <n v="24294.02"/>
        <n v="24387.74"/>
        <n v="24393.62"/>
        <n v="24476.48"/>
        <n v="24513.09"/>
        <n v="24520.26"/>
        <n v="24535.7"/>
        <n v="24603.05"/>
        <n v="24667.42"/>
        <n v="24671.66"/>
        <n v="24795.04"/>
        <n v="24817.25"/>
        <n v="24863.25"/>
        <n v="24869.84"/>
        <n v="24873.38"/>
        <n v="24915.05"/>
        <n v="24915.22"/>
        <n v="25075.97"/>
        <n v="25081.77"/>
        <n v="25127.22"/>
        <n v="25309.49"/>
        <n v="25333.33"/>
        <n v="25382.3"/>
        <n v="25517.11"/>
        <n v="25648.98"/>
        <n v="25656.58"/>
        <n v="25678.78"/>
        <n v="25992.82"/>
        <n v="26018.95"/>
        <n v="26026.97"/>
        <n v="26109.33"/>
        <n v="26125.67"/>
        <n v="26140.36"/>
        <n v="26236.58"/>
        <n v="26316.59"/>
        <n v="26392.26"/>
        <n v="26467.1"/>
        <n v="26479.4"/>
        <n v="26607.89"/>
        <n v="26912.56"/>
        <n v="26926.51"/>
        <n v="26927.69"/>
        <n v="26936.98"/>
        <n v="27000.98"/>
        <n v="27037.91"/>
        <n v="27080.64"/>
        <n v="27092.38"/>
        <n v="27117.99"/>
        <n v="27218.44"/>
        <n v="27236.96"/>
        <n v="27322.73"/>
        <n v="27346.04"/>
        <n v="27375.9"/>
        <n v="27432.73"/>
        <n v="27495.59"/>
        <n v="27533.91"/>
        <n v="27534.53"/>
        <n v="27598.93"/>
        <n v="27614.71"/>
        <n v="27619.36"/>
        <n v="27625.17"/>
        <n v="27696.11"/>
        <n v="27724.29"/>
        <n v="27808.73"/>
        <n v="27849.94"/>
        <n v="27925.86"/>
        <n v="27931.11"/>
        <n v="27941.29"/>
        <n v="27980.77"/>
        <n v="28006.94"/>
        <n v="28101.33"/>
        <n v="28245.34"/>
        <n v="28287.9"/>
        <n v="28302.33"/>
        <n v="28340.19"/>
        <n v="28468.92"/>
        <n v="28476.73"/>
        <n v="28542.86"/>
        <n v="28716.14"/>
        <n v="28868.66"/>
        <n v="28923.14"/>
        <n v="28950.47"/>
        <n v="28998.68"/>
        <n v="29007.82"/>
        <n v="29114.21"/>
        <n v="29114.77"/>
        <n v="29141.36"/>
        <n v="29160.39"/>
        <n v="29186.48"/>
        <n v="29227.6"/>
        <n v="29330.98"/>
        <n v="29352.56"/>
        <n v="29443.59"/>
        <n v="29523.17"/>
        <n v="29583.8"/>
        <n v="29622.69"/>
        <n v="29757.69"/>
        <n v="29760.6"/>
        <n v="29816.64"/>
        <n v="29818.76"/>
        <n v="29852.48"/>
        <n v="29899.25"/>
        <n v="29929.56"/>
        <n v="29933.75"/>
        <n v="29969.67"/>
        <n v="30026.87"/>
        <n v="30063.58"/>
        <n v="30095.97"/>
        <n v="30134.75"/>
        <n v="30166.62"/>
        <n v="30184.94"/>
        <n v="30260"/>
        <n v="30284.64"/>
        <n v="30328.27"/>
        <n v="30366.93"/>
        <n v="30409.53"/>
        <n v="30422.03"/>
        <n v="30457.37"/>
        <n v="30530.5"/>
        <n v="30625.65"/>
        <n v="30697.71"/>
        <n v="30724.44"/>
        <n v="30763.01"/>
        <n v="30942.19"/>
        <n v="31196.61"/>
        <n v="31234.56"/>
        <n v="31322.53"/>
        <n v="31328.27"/>
        <n v="31368.81"/>
        <n v="31591.82"/>
        <n v="31620"/>
        <n v="31736.7"/>
        <n v="31743.92"/>
        <n v="31897.1"/>
        <n v="31980.89"/>
        <n v="32086.21"/>
        <n v="32108.66"/>
        <n v="32192.76"/>
        <n v="32222.81"/>
        <n v="32259.96"/>
        <n v="32288.49"/>
        <n v="32428.63"/>
        <n v="32430.22"/>
        <n v="32462.35"/>
        <n v="32485.46"/>
        <n v="32548.34"/>
        <n v="32672.11"/>
        <n v="32686.08"/>
        <n v="32716.2"/>
        <n v="32734.19"/>
        <n v="32760.48"/>
        <n v="32765.33"/>
        <n v="32787.46"/>
        <n v="32827.51"/>
        <n v="32906.69"/>
        <n v="32947.63"/>
        <n v="33017.46"/>
        <n v="33025.32"/>
        <n v="33057.23"/>
        <n v="33074.94"/>
        <n v="33090.66"/>
        <n v="33121"/>
        <n v="33292.83"/>
        <n v="33307.55"/>
        <n v="33344.45"/>
        <n v="33450.99"/>
        <n v="33471.97"/>
        <n v="33475.82"/>
        <n v="33527.1"/>
        <n v="33611.71"/>
        <n v="33707.55"/>
        <n v="33732.69"/>
        <n v="33750.29"/>
        <n v="33753.32"/>
        <n v="33829.39"/>
        <n v="33900.65"/>
        <n v="33907.55"/>
        <n v="33975.47"/>
        <n v="34053.36"/>
        <n v="34084.68"/>
        <n v="34166.27"/>
        <n v="34205.07"/>
        <n v="34210.33"/>
        <n v="34218.02"/>
        <n v="34254.05"/>
        <n v="34289.43"/>
        <n v="34293.12"/>
        <n v="34303.17"/>
        <n v="34307.22"/>
        <n v="34402.22"/>
        <n v="34439.86"/>
        <n v="34456.27"/>
        <n v="34472.84"/>
        <n v="34543.39"/>
        <n v="34617.84"/>
        <n v="34672.15"/>
        <n v="34779.62"/>
        <n v="34806.47"/>
        <n v="34828.65"/>
        <n v="34838.87"/>
        <n v="34940.61"/>
        <n v="34975.68"/>
        <n v="34976.42"/>
        <n v="34979.86"/>
        <n v="35000.73"/>
        <n v="35050.62"/>
        <n v="35069.37"/>
        <n v="35147.53"/>
        <n v="35160.13"/>
        <n v="35302.09"/>
        <n v="35315.96"/>
        <n v="35345.73"/>
        <n v="35491.64"/>
        <n v="35517.19"/>
        <n v="35547.47"/>
        <n v="35547.72"/>
        <n v="35573.26"/>
        <n v="35583.17"/>
        <n v="35585.58"/>
        <n v="35595.59"/>
        <n v="35701.9"/>
        <n v="35711.39"/>
        <n v="35733.96"/>
        <n v="35883.27"/>
        <n v="35952.65"/>
        <n v="36021.01"/>
        <n v="36074.34"/>
        <n v="36085.22"/>
        <n v="36090.49"/>
        <n v="36124.57"/>
        <n v="36149.48"/>
        <n v="36182.87"/>
        <n v="36189.1"/>
        <n v="36197.7"/>
        <n v="36219.41"/>
        <n v="36307.8"/>
        <n v="36314.05"/>
        <n v="36332.45"/>
        <n v="36350.71"/>
        <n v="36397.58"/>
        <n v="36445.55"/>
        <n v="36541.55"/>
        <n v="36572.8"/>
        <n v="36580.28"/>
        <n v="36786.37"/>
        <n v="36795.29"/>
        <n v="36837.47"/>
        <n v="36889.99"/>
        <n v="36898.73"/>
        <n v="36910.61"/>
        <n v="36911.99"/>
        <n v="36922.61"/>
        <n v="36935.64"/>
        <n v="36950.26"/>
        <n v="36976.45"/>
        <n v="37040.88"/>
        <n v="37076.37"/>
        <n v="37079.37"/>
        <n v="37133.9"/>
        <n v="37165.16"/>
        <n v="37251.22"/>
        <n v="37270.15"/>
        <n v="37272.34"/>
        <n v="37277.27"/>
        <n v="37425.94"/>
        <n v="37465.34"/>
        <n v="37484.45"/>
        <n v="37607.53"/>
        <n v="37650.74"/>
        <n v="37675.06"/>
        <n v="37701.88"/>
        <n v="37735.2"/>
        <n v="37742.58"/>
        <n v="37800.98"/>
        <n v="37829.72"/>
        <n v="38126.25"/>
        <n v="38189.1"/>
        <n v="38237.34"/>
        <n v="38241.74"/>
        <n v="38245.59"/>
        <n v="38282.75"/>
        <n v="38313.13"/>
        <n v="38344.57"/>
        <n v="38389.79"/>
        <n v="38405.26"/>
        <n v="38415.47"/>
        <n v="38511.63"/>
        <n v="38652.09"/>
        <n v="38709.18"/>
        <n v="38711"/>
        <n v="38740.12"/>
        <n v="38746.36"/>
        <n v="38792.69"/>
        <n v="38836.98"/>
        <n v="38869.25"/>
        <n v="38893.36"/>
        <n v="38924.04"/>
        <n v="38932.56"/>
        <n v="38947.43"/>
        <n v="38998.55"/>
        <n v="39047.29"/>
        <n v="39125.33"/>
        <n v="39221.12"/>
        <n v="39241.44"/>
        <n v="39315.28"/>
        <n v="39352.6"/>
        <n v="39396.86"/>
        <n v="39556.49"/>
        <n v="39597.41"/>
        <n v="39611.76"/>
        <n v="39670.44"/>
        <n v="39721.93"/>
        <n v="39722.75"/>
        <n v="39725.52"/>
        <n v="39727.61"/>
        <n v="39774.28"/>
        <n v="39836.52"/>
        <n v="39865.7"/>
        <n v="39871.7"/>
        <n v="39963.12"/>
        <n v="39983.43"/>
        <n v="40003.33"/>
        <n v="40054.73"/>
        <n v="40069.44"/>
        <n v="40103.89"/>
        <n v="40182.25"/>
        <n v="40204.83"/>
        <n v="40208.56"/>
        <n v="40273.65"/>
        <n v="40284.38"/>
        <n v="40309.93"/>
        <n v="40373.74"/>
        <n v="40419.02"/>
        <n v="40590.55"/>
        <n v="40692.91"/>
        <n v="40720.55"/>
        <n v="40817.85"/>
        <n v="40904.2"/>
        <n v="40932.43"/>
        <n v="40941.29"/>
        <n v="40961.29"/>
        <n v="40974.16"/>
        <n v="41034.22"/>
        <n v="41055.29"/>
        <n v="41097.16"/>
        <n v="41191.57"/>
        <n v="41250.39"/>
        <n v="41271.5"/>
        <n v="41331.79"/>
        <n v="41351.88"/>
        <n v="41505.15"/>
        <n v="41636.2"/>
        <n v="41661.6"/>
        <n v="41676.08"/>
        <n v="41681.86"/>
        <n v="41794.63"/>
        <n v="41886.54"/>
        <n v="41919.1"/>
        <n v="41949.24"/>
        <n v="41999.52"/>
        <n v="42111.66"/>
        <n v="42112.24"/>
        <n v="42124.52"/>
        <n v="42188.15"/>
        <n v="42211.14"/>
        <n v="42303.69"/>
        <n v="42478.6"/>
        <n v="42538.72"/>
        <n v="42560.43"/>
        <n v="42644.2"/>
        <n v="42760.5"/>
        <n v="42764.12"/>
        <n v="42856.84"/>
        <n v="42969.85"/>
        <n v="42983.46"/>
        <n v="43073.76"/>
        <n v="43254.42"/>
        <n v="43578.94"/>
        <n v="43753.34"/>
        <n v="43813.87"/>
        <n v="43817.45"/>
        <n v="43896.38"/>
        <n v="43921.18"/>
        <n v="43943.88"/>
        <n v="44202.65"/>
        <n v="44260.75"/>
        <n v="44400.41"/>
        <n v="44423.8"/>
        <n v="44501.4"/>
        <n v="44585.46"/>
        <n v="44641.2"/>
        <n v="45008.96"/>
        <n v="45702.02"/>
        <n v="45710.21"/>
        <n v="45863.21"/>
        <n v="46113.51"/>
        <n v="46130.53"/>
        <n v="46151.12"/>
        <n v="46200.99"/>
        <n v="46255.11"/>
        <n v="46599.11"/>
        <n v="46661.44"/>
        <n v="46718.16"/>
        <n v="46889.26"/>
        <n v="47055.53"/>
        <n v="47269.85"/>
        <n v="47291.06"/>
        <n v="47305.31"/>
        <n v="47403.88"/>
        <n v="47462.89"/>
        <n v="47496.49"/>
        <n v="47896.79"/>
        <n v="47928.03"/>
        <n v="48173.36"/>
        <n v="48517.56"/>
        <n v="48549.18"/>
        <n v="48673.56"/>
        <n v="48675.52"/>
        <n v="48824.45"/>
        <n v="48885.14"/>
        <n v="48970.25"/>
      </sharedItems>
    </cacheField>
    <cacheField name="Hospital tier" numFmtId="0">
      <sharedItems count="4">
        <s v="tier - 2"/>
        <s v="tier - 3"/>
        <s v="UNKNOWN"/>
        <s v="tier - 1"/>
      </sharedItems>
    </cacheField>
    <cacheField name="City tier" numFmtId="0"/>
    <cacheField name="Age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48.3800621528" refreshedBy="Author" recordCount="2335">
  <cacheSource type="worksheet">
    <worksheetSource ref="A1:T2336" sheet="Health Care"/>
  </cacheSource>
  <cacheFields count="20">
    <cacheField name="Customer ID" numFmtId="0"/>
    <cacheField name="First Name" numFmtId="0"/>
    <cacheField name="BMI" numFmtId="0">
      <sharedItems containsSemiMixedTypes="0" containsString="0" containsNumber="1" minValue="0" maxValue="55.05" count="1335">
        <n v="47.41"/>
        <n v="30.36"/>
        <n v="34.485"/>
        <n v="38.095"/>
        <n v="35.53"/>
        <n v="32.8"/>
        <n v="36.4"/>
        <n v="36.96"/>
        <n v="41.14"/>
        <n v="38.06"/>
        <n v="37.7"/>
        <n v="42.13"/>
        <n v="40.92"/>
        <n v="40.565"/>
        <n v="36.385"/>
        <n v="39.9"/>
        <n v="33.8"/>
        <n v="36.765"/>
        <n v="36.955"/>
        <n v="42.9"/>
        <n v="36.3"/>
        <n v="32.2"/>
        <n v="31.3"/>
        <n v="41.8"/>
        <n v="35.09"/>
        <n v="33.88"/>
        <n v="30.875"/>
        <n v="36.86"/>
        <n v="35.86"/>
        <n v="37.05"/>
        <n v="43.89"/>
        <n v="42.35"/>
        <n v="31.35"/>
        <n v="47.6"/>
        <n v="46.2"/>
        <n v="32.015"/>
        <n v="32.45"/>
        <n v="34.96"/>
        <n v="35.5"/>
        <n v="52.58"/>
        <n v="35.2"/>
        <n v="34.21"/>
        <n v="38.94"/>
        <n v="30.21"/>
        <n v="33.63"/>
        <n v="40.37"/>
        <n v="53.09"/>
        <n v="31.79"/>
        <n v="41.895"/>
        <n v="31.16"/>
        <n v="34.105"/>
        <n v="51.93"/>
        <n v="38.95"/>
        <n v="36.63"/>
        <n v="34.2"/>
        <n v="50.63"/>
        <n v="36.48"/>
        <n v="54.82"/>
        <n v="51.48"/>
        <n v="52.06"/>
        <n v="30.685"/>
        <n v="36.08"/>
        <n v="54.99"/>
        <n v="35.97"/>
        <n v="45.54"/>
        <n v="30.8"/>
        <n v="38.39"/>
        <n v="32.3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5"/>
        <n v="51.28"/>
        <n v="33.11"/>
        <n v="54.74"/>
        <n v="32.56"/>
        <n v="39.05"/>
        <n v="42.75"/>
        <n v="50.58"/>
        <n v="30.495"/>
        <n v="48.31"/>
        <n v="48.99"/>
        <n v="44.34"/>
        <n v="41.51"/>
        <n v="48.2"/>
        <n v="35.75"/>
        <n v="53.81"/>
        <n v="49.48"/>
        <n v="34.1"/>
        <n v="35.3"/>
        <n v="43.83"/>
        <n v="50.07"/>
        <n v="32.775"/>
        <n v="48.93"/>
        <n v="37.07"/>
        <n v="51.51"/>
        <n v="34.8"/>
        <n v="36.67"/>
        <n v="30.9"/>
        <n v="44.88"/>
        <n v="44.32"/>
        <n v="46.39"/>
        <n v="30.78"/>
        <n v="41.46"/>
        <n v="48"/>
        <n v="49.13"/>
        <n v="37.8"/>
        <n v="38.3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8"/>
        <n v="42.82"/>
        <n v="35.625"/>
        <n v="42.69"/>
        <n v="37.87"/>
        <n v="40.61"/>
        <n v="49.49"/>
        <n v="37.62"/>
        <n v="33.5"/>
        <n v="47.46"/>
        <n v="49.24"/>
        <n v="54.4"/>
        <n v="39.73"/>
        <n v="35.68"/>
        <n v="48.86"/>
        <n v="32.49"/>
        <n v="39"/>
        <n v="33.42"/>
        <n v="37.18"/>
        <n v="33.33"/>
        <n v="53.21"/>
        <n v="38.73"/>
        <n v="29.73"/>
        <n v="34.7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8"/>
        <n v="49.8"/>
        <n v="35.71"/>
        <n v="33.69"/>
        <n v="42.27"/>
        <n v="53.25"/>
        <n v="26.8"/>
        <n v="28.5"/>
        <n v="22.895"/>
        <n v="34.06"/>
        <n v="36.41"/>
        <n v="52.3"/>
        <n v="52.66"/>
        <n v="29.57"/>
        <n v="36.99"/>
        <n v="31.4"/>
        <n v="34.9"/>
        <n v="31.13"/>
        <n v="31.68"/>
        <n v="33.535"/>
        <n v="32.7"/>
        <n v="41.25"/>
        <n v="36.16"/>
        <n v="33.72"/>
        <n v="37.74"/>
        <n v="48.75"/>
        <n v="31.065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5"/>
        <n v="34.5"/>
        <n v="28.16"/>
        <n v="30.02"/>
        <n v="37.82"/>
        <n v="33.14"/>
        <n v="25.14"/>
        <n v="20.18"/>
        <n v="44.36"/>
        <n v="23.82"/>
        <n v="45"/>
        <n v="26.62"/>
        <n v="32.67"/>
        <n v="44.44"/>
        <n v="28.31"/>
        <n v="25.05"/>
        <n v="28.34"/>
        <n v="17.765"/>
        <n v="36.12"/>
        <n v="23.19"/>
        <n v="35.99"/>
        <n v="26.24"/>
        <n v="31.36"/>
        <n v="25.69"/>
        <n v="25.46"/>
        <n v="31.83"/>
        <n v="24.43"/>
        <n v="41.9"/>
        <n v="22.88"/>
        <n v="29.735"/>
        <n v="40.74"/>
        <n v="24.14"/>
        <n v="25.15"/>
        <n v="28.71"/>
        <n v="23"/>
        <n v="24.25"/>
        <n v="23.85"/>
        <n v="40.02"/>
        <n v="19.17"/>
        <n v="43.53"/>
        <n v="46.06"/>
        <n v="29.92"/>
        <n v="28.46"/>
        <n v="24.56"/>
        <n v="41.19"/>
        <n v="18.63"/>
        <n v="26.26"/>
        <n v="22.37"/>
        <n v="39.62"/>
        <n v="18.33"/>
        <n v="17.11"/>
        <n v="43.5"/>
        <n v="25.365"/>
        <n v="28.595"/>
        <n v="29.83"/>
        <n v="24.7"/>
        <n v="17.94"/>
        <n v="21.08"/>
        <n v="37.715"/>
        <n v="22.39"/>
        <n v="28.78"/>
        <n v="26.39"/>
        <n v="19.26"/>
        <n v="26.92"/>
        <n v="19.73"/>
        <n v="23.56"/>
        <n v="37.67"/>
        <n v="18.73"/>
        <n v="33.09"/>
        <n v="27.74"/>
        <n v="24.2"/>
        <n v="22.03"/>
        <n v="26.885"/>
        <n v="16.36"/>
        <n v="16.05"/>
        <n v="29.07"/>
        <n v="17.43"/>
        <n v="19.33"/>
        <n v="30.52"/>
        <n v="39.21"/>
        <n v="26.98"/>
        <n v="25.84"/>
        <n v="23.94"/>
        <n v="20.03"/>
        <n v="41.42"/>
        <n v="27.645"/>
        <n v="22.72"/>
        <n v="36.52"/>
        <n v="33.96"/>
        <n v="26.695"/>
        <n v="18.45"/>
        <n v="33.18"/>
        <n v="36.1"/>
        <n v="22.77"/>
        <n v="21.24"/>
        <n v="17.6"/>
        <n v="26.29"/>
        <n v="35.31"/>
        <n v="27.04"/>
        <n v="30.23"/>
        <n v="30.6"/>
        <n v="16.86"/>
        <n v="16.3"/>
        <n v="29.81"/>
        <n v="16.33"/>
        <n v="16.37"/>
        <n v="22.42"/>
        <n v="31.9"/>
        <n v="28.975"/>
        <n v="24.86"/>
        <n v="19.54"/>
        <n v="26.74"/>
        <n v="22.99"/>
        <n v="31.46"/>
        <n v="30.86"/>
        <n v="31.96"/>
        <n v="23.76"/>
        <n v="19.38"/>
        <n v="16.21"/>
        <n v="32.54"/>
        <n v="35.91"/>
        <n v="32.06"/>
        <n v="24.1"/>
        <n v="27.1"/>
        <n v="24.42"/>
        <n v="27.79"/>
        <n v="32.68"/>
        <n v="26.4"/>
        <n v="23.655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"/>
        <n v="29.64"/>
        <n v="25.3"/>
        <n v="27.6"/>
        <n v="25.08"/>
        <n v="22.2"/>
        <n v="25.71"/>
        <n v="41.91"/>
        <n v="25.85"/>
        <n v="23.845"/>
        <n v="30.59"/>
        <n v="24.795"/>
        <n v="24.13"/>
        <n v="28"/>
        <n v="26.125"/>
        <n v="25.6"/>
        <n v="24.985"/>
        <n v="33.1"/>
        <n v="27.83"/>
        <n v="27.265"/>
        <n v="26.7"/>
        <n v="29.925"/>
        <n v="19.95"/>
        <n v="24.225"/>
        <n v="28.12"/>
        <n v="23.98"/>
        <n v="30"/>
        <n v="17.35"/>
        <n v="22.705"/>
        <n v="25.41"/>
        <n v="18.23"/>
        <n v="37.4"/>
        <n v="25.27"/>
        <n v="55.05"/>
        <n v="24.89"/>
        <n v="18.715"/>
        <n v="26.6"/>
        <n v="30.115"/>
        <n v="24.605"/>
        <n v="29.6"/>
        <n v="20.9"/>
        <n v="28.3"/>
        <n v="54.3"/>
        <n v="33.345"/>
        <n v="33"/>
        <n v="28.025"/>
        <n v="28.69"/>
        <n v="40.28"/>
        <n v="37.3"/>
        <n v="54.47"/>
        <n v="51.47"/>
        <n v="49.77"/>
        <n v="25.555"/>
        <n v="53.93"/>
        <n v="27.5"/>
        <n v="21.8"/>
        <n v="26.41"/>
        <n v="27.835"/>
        <n v="51.74"/>
        <n v="23.37"/>
        <n v="29.7"/>
        <n v="20.045"/>
        <n v="28.93"/>
        <n v="33.82"/>
        <n v="20.235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3"/>
        <n v="44.2"/>
        <n v="46.62"/>
        <n v="51.75"/>
        <n v="25.7"/>
        <n v="53.98"/>
        <n v="41.325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3"/>
        <n v="19.095"/>
        <n v="49.72"/>
        <n v="21.755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"/>
        <n v="38.05"/>
        <n v="46.14"/>
        <n v="44.64"/>
        <n v="25.175"/>
        <n v="43.11"/>
        <n v="53.32"/>
        <n v="38.04"/>
        <n v="37.9"/>
        <n v="39.6"/>
        <n v="50.92"/>
        <n v="40.44"/>
        <n v="44.95"/>
        <n v="35.54"/>
        <n v="33.66"/>
        <n v="41.63"/>
        <n v="46.49"/>
        <n v="43.29"/>
        <n v="43.08"/>
        <n v="39.07"/>
        <n v="41.3"/>
        <n v="46.96"/>
        <n v="17.955"/>
        <n v="39.74"/>
        <n v="49.53"/>
        <n v="39.33"/>
        <n v="39.98"/>
        <n v="46.51"/>
        <n v="43.58"/>
        <n v="42.28"/>
        <n v="35.52"/>
        <n v="33.6"/>
        <n v="46.86"/>
        <n v="39.34"/>
        <n v="47"/>
        <n v="36.71"/>
        <n v="53.48"/>
        <n v="36.98"/>
        <n v="32.73"/>
        <n v="20.52"/>
        <n v="50.2"/>
        <n v="25.52"/>
        <n v="41.26"/>
        <n v="17.195"/>
        <n v="23.085"/>
        <n v="21.66"/>
        <n v="36.47"/>
        <n v="23.18"/>
        <n v="39.16"/>
        <n v="38.19"/>
        <n v="28.785"/>
        <n v="35.87"/>
        <n v="37.72"/>
        <n v="39.7"/>
        <n v="37.85"/>
        <n v="39.37"/>
        <n v="40.88"/>
        <n v="26.22"/>
        <n v="39.1"/>
        <n v="37.905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8"/>
        <n v="45.9"/>
        <n v="33.48"/>
        <n v="21.565"/>
        <n v="35.59"/>
        <n v="43.44"/>
        <n v="44.55"/>
        <n v="31.23"/>
        <n v="42.81"/>
        <n v="36.65"/>
        <n v="22.04"/>
        <n v="53.58"/>
        <n v="34.3"/>
        <n v="31.78"/>
        <n v="46.89"/>
        <n v="39.35"/>
        <n v="39.2"/>
        <n v="44.1"/>
        <n v="33.2"/>
        <n v="25"/>
        <n v="38.87"/>
        <n v="21.09"/>
        <n v="52.41"/>
        <n v="41.47"/>
        <n v="42.06"/>
        <n v="39.27"/>
        <n v="30.71"/>
        <n v="47.19"/>
        <n v="37.91"/>
        <n v="54.61"/>
        <n v="36.005"/>
        <n v="28.7"/>
        <n v="34.295"/>
        <n v="40.7"/>
        <n v="18.335"/>
        <n v="33.915"/>
        <n v="51.14"/>
        <n v="44"/>
        <n v="41.45"/>
        <n v="34.56"/>
        <n v="28.2"/>
        <n v="30.43"/>
        <n v="24.035"/>
        <n v="37.12"/>
        <n v="34.84"/>
        <n v="29.53"/>
        <n v="42.51"/>
        <n v="38.14"/>
        <n v="39.93"/>
        <n v="21.4"/>
        <n v="38.38"/>
        <n v="41.2"/>
        <n v="28.81"/>
        <n v="37.41"/>
        <n v="52.54"/>
        <n v="17.29"/>
        <n v="31.74"/>
        <n v="26.505"/>
        <n v="28.22"/>
        <n v="35"/>
        <n v="36.24"/>
        <n v="42.74"/>
        <n v="36.13"/>
        <n v="31.55"/>
        <n v="52.75"/>
        <n v="38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5"/>
        <n v="40.81"/>
        <n v="21.47"/>
        <n v="52.89"/>
        <n v="36.8"/>
        <n v="35.245"/>
        <n v="26.23"/>
        <n v="37.1"/>
        <n v="26.78"/>
        <n v="45.8"/>
        <n v="29"/>
        <n v="37.51"/>
        <n v="39.86"/>
        <n v="29.91"/>
        <n v="33.44"/>
        <n v="27.17"/>
        <n v="35.38"/>
        <n v="43.48"/>
        <n v="41.73"/>
        <n v="28.9"/>
        <n v="36.06"/>
        <n v="43.28"/>
        <n v="38.25"/>
        <n v="39.25"/>
        <n v="35.7"/>
        <n v="20.1"/>
        <n v="22.23"/>
        <n v="49.64"/>
        <n v="32.01"/>
        <n v="34.865"/>
        <n v="30.305"/>
        <n v="21.78"/>
        <n v="30.14"/>
        <n v="25.2"/>
        <n v="35.41"/>
        <n v="34.48"/>
        <n v="28.1"/>
        <n v="27"/>
        <n v="23.75"/>
        <n v="35.62"/>
        <n v="30.69"/>
        <n v="25.87"/>
        <n v="43.7"/>
        <n v="40.945"/>
        <n v="31.64"/>
        <n v="31.24"/>
        <n v="39.22"/>
        <n v="24.415"/>
        <n v="39.94"/>
        <n v="35.34"/>
        <n v="32.205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"/>
        <n v="38.93"/>
        <n v="29.79"/>
        <n v="36.6"/>
        <n v="35.93"/>
        <n v="28.6"/>
        <n v="39.17"/>
        <n v="30.63"/>
        <n v="30.7"/>
        <n v="25.935"/>
        <n v="35.9"/>
        <n v="33.71"/>
        <n v="39.82"/>
        <n v="27.2"/>
        <n v="54"/>
        <n v="31.39"/>
        <n v="39.97"/>
        <n v="41.23"/>
        <n v="49.45"/>
        <n v="41.04"/>
        <n v="21.01"/>
        <n v="52.37"/>
        <n v="33.725"/>
        <n v="23.7"/>
        <n v="33.3"/>
        <n v="21.5"/>
        <n v="35.42"/>
        <n v="45.51"/>
        <n v="29.1"/>
        <n v="30.22"/>
        <n v="24.29"/>
        <n v="29.39"/>
        <n v="25.66"/>
        <n v="39.11"/>
        <n v="43.78"/>
        <n v="24.35"/>
        <n v="40.3"/>
        <n v="30.97"/>
        <n v="22.1"/>
        <n v="33.25"/>
        <n v="30.3"/>
        <n v="29.99"/>
        <n v="36.38"/>
        <n v="25.55"/>
        <n v="28.77"/>
        <n v="23.14"/>
        <n v="29.2"/>
        <n v="30.55"/>
        <n v="31.66"/>
        <n v="26.12"/>
        <n v="27.11"/>
        <n v="30.41"/>
        <n v="28.98"/>
        <n v="38.6"/>
        <n v="37.95"/>
        <n v="38.97"/>
        <n v="23.96"/>
        <n v="26.11"/>
        <n v="31.28"/>
        <n v="29.9"/>
        <n v="33.02"/>
        <n v="27.29"/>
        <n v="32.66"/>
        <n v="47.2"/>
        <n v="31.6"/>
        <n v="23.54"/>
        <n v="27.075"/>
        <n v="25.8"/>
        <n v="34.76"/>
        <n v="24"/>
        <n v="32.25"/>
        <n v="22.41"/>
        <n v="45.72"/>
        <n v="39.5"/>
        <n v="37.73"/>
        <n v="40.66"/>
        <n v="21.56"/>
        <n v="42.93"/>
        <n v="26.72"/>
        <n v="26.67"/>
        <n v="42.68"/>
        <n v="24.31"/>
        <n v="44.75"/>
        <n v="21.86"/>
        <n v="47.74"/>
        <n v="26.35"/>
        <n v="39.995"/>
        <n v="22.92"/>
        <n v="24.78"/>
        <n v="34.07"/>
        <n v="18.05"/>
        <n v="25.75"/>
        <n v="28.61"/>
        <n v="31.2"/>
        <n v="27.455"/>
        <n v="23.01"/>
        <n v="34.77"/>
        <n v="24.48"/>
        <n v="46.09"/>
        <n v="44.745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"/>
        <n v="25.49"/>
        <n v="20.6"/>
        <n v="28.24"/>
        <n v="31.27"/>
        <n v="21.3"/>
        <n v="31.635"/>
        <n v="23.9"/>
        <n v="36.7"/>
        <n v="21.68"/>
        <n v="44.77"/>
        <n v="26.36"/>
        <n v="37.29"/>
        <n v="38.88"/>
        <n v="29.545"/>
        <n v="23.25"/>
        <n v="43.95"/>
        <n v="25.73"/>
        <n v="31.26"/>
        <n v="45.69"/>
        <n v="21.03"/>
        <n v="37"/>
        <n v="25.4"/>
        <n v="40.375"/>
        <n v="22.515"/>
        <n v="36.575"/>
        <n v="23.66"/>
        <n v="18.62"/>
        <n v="19.19"/>
        <n v="20.35"/>
        <n v="34.32"/>
        <n v="23.87"/>
        <n v="30.15"/>
        <n v="45.32"/>
        <n v="31.93"/>
        <n v="36"/>
        <n v="32"/>
        <n v="29.37"/>
        <n v="23.6"/>
        <n v="33.155"/>
        <n v="39.64"/>
        <n v="38.48"/>
        <n v="36.2"/>
        <n v="27.13"/>
        <n v="20.75"/>
        <n v="18.84"/>
        <n v="19.57"/>
        <n v="24.77"/>
        <n v="16.58"/>
        <n v="39.425"/>
        <n v="38.79"/>
        <n v="22.135"/>
        <n v="43.31"/>
        <n v="22.8"/>
        <n v="19.09"/>
        <n v="28.05"/>
        <n v="17.34"/>
        <n v="40.39"/>
        <n v="25.96"/>
        <n v="17.68"/>
        <n v="30.81"/>
        <n v="25.06"/>
        <n v="18.83"/>
        <n v="47.52"/>
        <n v="44.16"/>
        <n v="18.66"/>
        <n v="18.87"/>
        <n v="22.64"/>
        <n v="39.42"/>
        <n v="16.8"/>
        <n v="23.275"/>
        <n v="24.3"/>
        <n v="25.13"/>
        <n v="32.6"/>
        <n v="17.28"/>
        <n v="27.92"/>
        <n v="38.285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"/>
        <n v="17.78"/>
        <n v="40.12"/>
        <n v="19.35"/>
        <n v="36.69"/>
        <n v="28.51"/>
        <n v="24.33"/>
        <n v="19.855"/>
        <n v="39.43"/>
        <n v="27.34"/>
        <n v="39.01"/>
        <n v="18.99"/>
        <n v="42.3"/>
        <n v="39.805"/>
        <n v="36.195"/>
        <n v="17.3"/>
        <n v="35.02"/>
        <n v="16.79"/>
        <n v="24.19"/>
        <n v="35.29"/>
        <n v="35.64"/>
        <n v="25.24"/>
        <n v="29.165"/>
        <n v="15.05"/>
        <n v="16.66"/>
        <n v="16.62"/>
        <n v="15.36"/>
        <n v="22.44"/>
        <n v="22.95"/>
        <n v="25.51"/>
        <n v="29.04"/>
        <n v="21.375"/>
        <n v="29.19"/>
        <n v="26.315"/>
        <n v="18.91"/>
        <n v="22.3"/>
        <n v="34.64"/>
        <n v="18.75"/>
        <n v="26.48"/>
        <n v="34.83"/>
        <n v="23.31"/>
        <n v="32.87"/>
        <n v="26.18"/>
        <n v="36.94"/>
        <n v="22.86"/>
        <n v="18.76"/>
        <n v="24.36"/>
        <n v="21.79"/>
        <n v="24.52"/>
        <n v="39.52"/>
        <n v="24.49"/>
        <n v="22.58"/>
        <n v="19.475"/>
        <n v="42.88"/>
        <n v="22.36"/>
        <n v="30.1"/>
        <n v="21.93"/>
        <n v="39.75"/>
        <n v="34.51"/>
        <n v="19.32"/>
        <n v="24.02"/>
        <n v="19"/>
        <n v="16.13"/>
        <n v="18.77"/>
        <n v="15.6"/>
        <n v="21.99"/>
        <n v="34.85"/>
        <n v="24.51"/>
        <n v="19.4"/>
        <n v="15.1"/>
        <n v="42.4"/>
        <n v="28.405"/>
        <n v="23.4"/>
        <n v="21.12"/>
        <n v="18.48"/>
        <n v="16.815"/>
        <n v="20.69"/>
        <n v="24.97"/>
        <n v="17.06"/>
        <n v="36.29"/>
        <n v="17.8"/>
        <n v="19.86"/>
        <n v="17.98"/>
        <n v="29.26"/>
        <n v="46.53"/>
        <n v="20.58"/>
        <n v="19.53"/>
        <n v="18.92"/>
        <n v="17.76"/>
        <n v="23.465"/>
        <n v="29.355"/>
        <n v="19.79"/>
        <n v="18.03"/>
        <n v="34.65"/>
        <n v="42.94"/>
        <n v="31.255"/>
        <n v="45.43"/>
        <n v="37.145"/>
        <n v="29.5"/>
        <n v="43.39"/>
        <n v="15.08"/>
        <n v="20.48"/>
        <n v="34.45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"/>
        <n v="16.85"/>
        <n v="18.78"/>
        <n v="34.42"/>
        <n v="29.4"/>
        <n v="21.31"/>
        <n v="19.56"/>
        <n v="37.335"/>
        <n v="16.5"/>
        <n v="38.9"/>
        <n v="26.9"/>
        <n v="32.51"/>
        <n v="30.95"/>
        <n v="43.34"/>
        <n v="31.98"/>
        <n v="15.2"/>
        <n v="37.2"/>
        <n v="17.91"/>
        <n v="20.76"/>
        <n v="38.99"/>
        <n v="42.655"/>
        <n v="30.57"/>
        <n v="16.88"/>
        <n v="40.26"/>
        <n v="33.55"/>
        <n v="16.69"/>
        <n v="17.55"/>
        <n v="22.01"/>
        <n v="19.06"/>
        <n v="21.37"/>
        <n v="20.86"/>
        <n v="18.34"/>
        <n v="18.35"/>
        <n v="22.13"/>
        <n v="22.51"/>
        <n v="31"/>
        <n v="28.27"/>
        <n v="17.26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4"/>
        <n v="37.28"/>
        <n v="18.2"/>
        <n v="20.53"/>
        <n v="23.79"/>
        <n v="20.82"/>
        <n v="23.44"/>
        <n v="17.86"/>
        <n v="15.47"/>
        <n v="28.54"/>
        <n v="18.54"/>
        <n v="32.18"/>
        <n v="37.38"/>
        <n v="31.12"/>
        <n v="26.73"/>
        <n v="37.25"/>
        <n v="15.84"/>
        <n v="16.47"/>
        <n v="20.28"/>
        <n v="24.24"/>
        <n v="26.2"/>
        <n v="23.16"/>
        <n v="32.585"/>
        <n v="33.97"/>
        <n v="16.57"/>
        <n v="29.41"/>
        <n v="18.905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5"/>
        <n v="18.85"/>
        <n v="34.13"/>
        <n v="17.44"/>
        <n v="27.14"/>
        <n v="35.78"/>
        <n v="31.5"/>
        <n v="21.26"/>
        <n v="17.09"/>
        <n v="26.51"/>
        <n v="21.28"/>
        <n v="33.81"/>
        <n v="44.22"/>
        <n v="15.46"/>
        <n v="16.67"/>
        <n v="15.53"/>
        <n v="32.4"/>
        <n v="16.51"/>
        <n v="20.23"/>
        <n v="16.42"/>
        <n v="17.56"/>
        <n v="41.1"/>
        <n v="34.86"/>
        <n v="17.69"/>
        <n v="25.77"/>
        <n v="34.46"/>
        <n v="39.49"/>
        <n v="30.67"/>
        <n v="23.8"/>
        <n v="19.48"/>
        <n v="16.96"/>
        <n v="19.05"/>
        <n v="18.22"/>
        <n v="18.17"/>
        <n v="19.59"/>
        <n v="32.07"/>
        <n v="20.36"/>
        <n v="20.83"/>
        <n v="17.75"/>
        <n v="16.81"/>
        <n v="19.12"/>
        <n v="17.5"/>
        <n v="38.665"/>
        <n v="20.81"/>
        <n v="30.54"/>
        <n v="33.31"/>
        <n v="35.435"/>
        <n v="20.4"/>
        <n v="33.99"/>
        <n v="20.8"/>
        <n v="40.185"/>
        <n v="21.89"/>
        <n v="29.34"/>
        <n v="25.61"/>
        <n v="27.39"/>
        <n v="17.03"/>
        <n v="16.08"/>
        <n v="28.48"/>
        <n v="19.37"/>
        <n v="16.71"/>
        <n v="29.77"/>
        <n v="29.45"/>
        <n v="29.68"/>
        <n v="20.615"/>
        <n v="32.12"/>
        <n v="17.385"/>
        <n v="25.44"/>
        <n v="39.615"/>
        <n v="16.72"/>
        <n v="24.96"/>
        <n v="17.67"/>
        <n v="17.4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7"/>
        <n v="40.47"/>
        <n v="22"/>
        <n v="23.06"/>
        <n v="22.05"/>
        <n v="20.49"/>
        <n v="27.98"/>
        <n v="40.5"/>
        <n v="25.64"/>
        <n v="18.6"/>
        <n v="33.77"/>
        <n v="23.32"/>
        <n v="15.96"/>
        <n v="20.425"/>
        <n v="17.48"/>
        <n v="22.57"/>
        <n v="20.79"/>
        <n v="20.15"/>
        <n v="31.1"/>
        <n v="18.36"/>
        <n v="15.92"/>
        <n v="15.17"/>
        <n v="16.63"/>
        <n v="19.39"/>
        <n v="24.59"/>
        <n v="18.5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4"/>
        <n v="21.84"/>
        <n v="16.87"/>
        <n v="17.17"/>
        <n v="21.64"/>
        <n v="16.4"/>
        <n v="15.77"/>
        <n v="18.27"/>
        <n v="16.49"/>
        <n v="16.14"/>
        <n v="20.85"/>
        <n v="15.88"/>
        <n v="20.66"/>
        <n v="25.19"/>
        <n v="20.54"/>
        <n v="18.93"/>
        <n v="25.03"/>
        <n v="20.47"/>
        <n v="18.82"/>
        <n v="17.08"/>
        <n v="21.38"/>
        <n v="23.35"/>
        <n v="22.24"/>
        <n v="24.76"/>
        <n v="21.77"/>
        <n v="17.82"/>
        <n v="17.07"/>
        <n v="17.58"/>
      </sharedItems>
    </cacheField>
    <cacheField name="HBA1C" numFmtId="0"/>
    <cacheField name="Heart Issues" numFmtId="0"/>
    <cacheField name="Any Transplants" numFmtId="0"/>
    <cacheField name="Cancer history" numFmtId="0"/>
    <cacheField name="NumberOfMajorSurgeries" numFmtId="0"/>
    <cacheField name="smoker" numFmtId="0"/>
    <cacheField name="weight Status" numFmtId="0"/>
    <cacheField name="Diabetes Status" numFmtId="0"/>
    <cacheField name="YEAR (lookup)" numFmtId="0"/>
    <cacheField name="MONTH (lookup)" numFmtId="0"/>
    <cacheField name="date" numFmtId="0"/>
    <cacheField name="Date of Birth" numFmtId="181"/>
    <cacheField name="Charges ($)" numFmtId="0"/>
    <cacheField name="Hospital tier" numFmtId="0">
      <sharedItems count="4">
        <s v="tier - 2"/>
        <s v="tier - 3"/>
        <s v="UNKNOWN"/>
        <s v="tier - 1"/>
      </sharedItems>
    </cacheField>
    <cacheField name="City tier" numFmtId="0"/>
    <cacheField name="Age" numFmtId="0">
      <sharedItems containsNumber="1" containsInteger="1" containsMixedTypes="1" count="49">
        <n v="33"/>
        <n v="32"/>
        <n v="26"/>
        <n v="23"/>
        <n v="30"/>
        <n v="22"/>
        <n v="27"/>
        <n v="25"/>
        <n v="31"/>
        <n v="28"/>
        <n v="29"/>
        <n v="20"/>
        <n v="24"/>
        <n v="21"/>
        <n v="35"/>
        <n v="34"/>
        <n v="36"/>
        <n v="38"/>
        <n v="37"/>
        <n v="43"/>
        <n v="40"/>
        <n v="41"/>
        <n v="42"/>
        <n v="45"/>
        <n v="47"/>
        <n v="46"/>
        <n v="44"/>
        <n v="50"/>
        <n v="51"/>
        <n v="48"/>
        <n v="39"/>
        <n v="52"/>
        <n v="49"/>
        <n v="53"/>
        <n v="55"/>
        <n v="54"/>
        <n v="56"/>
        <n v="58"/>
        <n v="57"/>
        <n v="60"/>
        <n v="59"/>
        <n v="62"/>
        <n v="61"/>
        <e v="#VALUE!"/>
        <n v="63"/>
        <n v="64"/>
        <n v="65"/>
        <n v="66"/>
        <n v="67"/>
      </sharedItems>
    </cacheField>
    <cacheField name="State ID" numFmtId="0">
      <sharedItems count="17">
        <s v="R1013"/>
        <s v="R1012"/>
        <s v="R1011"/>
        <s v="R1015"/>
        <s v="R1019"/>
        <s v="R1016"/>
        <s v="R1018"/>
        <s v="R1025"/>
        <s v="R1024"/>
        <s v="R1023"/>
        <s v="R1014"/>
        <s v="R1021"/>
        <s v="R1017"/>
        <s v="R1020"/>
        <s v="R1026"/>
        <s v="Unknown"/>
        <s v="R102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n v="47.41"/>
    <n v="7.47"/>
    <s v="No"/>
    <s v="No"/>
    <x v="0"/>
    <s v="No major surgery"/>
    <n v="0"/>
    <x v="0"/>
    <x v="0"/>
    <s v="Obesity"/>
    <s v="Diabetes"/>
  </r>
  <r>
    <s v="Id2"/>
    <n v="30.36"/>
    <n v="5.77"/>
    <s v="No"/>
    <s v="No"/>
    <x v="0"/>
    <s v="No major surgery"/>
    <n v="0"/>
    <x v="0"/>
    <x v="0"/>
    <s v="Obesity"/>
    <s v="Prediabetes"/>
  </r>
  <r>
    <s v="Id3"/>
    <n v="34.484999999999999"/>
    <n v="11.87"/>
    <s v="yes"/>
    <s v="No"/>
    <x v="0"/>
    <n v="2"/>
    <n v="2"/>
    <x v="0"/>
    <x v="0"/>
    <s v="Obesity"/>
    <s v="Diabetes"/>
  </r>
  <r>
    <s v="Id4"/>
    <n v="38.094999999999999"/>
    <n v="6.05"/>
    <s v="No"/>
    <s v="No"/>
    <x v="0"/>
    <s v="No major surgery"/>
    <n v="0"/>
    <x v="0"/>
    <x v="0"/>
    <s v="Obesity"/>
    <s v="Prediabetes"/>
  </r>
  <r>
    <s v="Id5"/>
    <n v="35.53"/>
    <n v="5.45"/>
    <s v="No"/>
    <s v="No"/>
    <x v="0"/>
    <s v="No major surgery"/>
    <n v="0"/>
    <x v="0"/>
    <x v="0"/>
    <s v="Obesity"/>
    <s v="Normal"/>
  </r>
  <r>
    <s v="Id6"/>
    <n v="32.799999999999997"/>
    <n v="6.59"/>
    <s v="No"/>
    <s v="No"/>
    <x v="0"/>
    <s v="No major surgery"/>
    <n v="0"/>
    <x v="0"/>
    <x v="0"/>
    <s v="Obesity"/>
    <s v="Diabetes"/>
  </r>
  <r>
    <s v="Id7"/>
    <n v="36.4"/>
    <n v="6.07"/>
    <s v="No"/>
    <s v="No"/>
    <x v="0"/>
    <s v="No major surgery"/>
    <n v="0"/>
    <x v="0"/>
    <x v="0"/>
    <s v="Obesity"/>
    <s v="Prediabetes"/>
  </r>
  <r>
    <s v="Id8"/>
    <n v="36.96"/>
    <n v="7.93"/>
    <s v="No"/>
    <s v="No"/>
    <x v="0"/>
    <n v="3"/>
    <n v="3"/>
    <x v="0"/>
    <x v="0"/>
    <s v="Obesity"/>
    <s v="Diabetes"/>
  </r>
  <r>
    <s v="Id9"/>
    <n v="41.14"/>
    <n v="9.58"/>
    <s v="yes"/>
    <s v="No"/>
    <x v="1"/>
    <n v="1"/>
    <n v="1"/>
    <x v="0"/>
    <x v="0"/>
    <s v="Obesity"/>
    <s v="Diabetes"/>
  </r>
  <r>
    <s v="Id10"/>
    <n v="38.06"/>
    <n v="10.79"/>
    <s v="No"/>
    <s v="No"/>
    <x v="0"/>
    <s v="No major surgery"/>
    <n v="0"/>
    <x v="0"/>
    <x v="0"/>
    <s v="Obesity"/>
    <s v="Diabetes"/>
  </r>
  <r>
    <s v="Id11"/>
    <n v="37.700000000000003"/>
    <n v="5.96"/>
    <s v="yes"/>
    <s v="No"/>
    <x v="0"/>
    <n v="2"/>
    <n v="2"/>
    <x v="0"/>
    <x v="0"/>
    <s v="Obesity"/>
    <s v="Prediabetes"/>
  </r>
  <r>
    <s v="Id12"/>
    <n v="42.13"/>
    <n v="11.9"/>
    <s v="No"/>
    <s v="No"/>
    <x v="0"/>
    <s v="No major surgery"/>
    <n v="0"/>
    <x v="0"/>
    <x v="0"/>
    <s v="Obesity"/>
    <s v="Diabetes"/>
  </r>
  <r>
    <s v="Id13"/>
    <n v="40.92"/>
    <n v="8.41"/>
    <s v="No"/>
    <s v="No"/>
    <x v="0"/>
    <s v="No major surgery"/>
    <n v="0"/>
    <x v="0"/>
    <x v="0"/>
    <s v="Obesity"/>
    <s v="Diabetes"/>
  </r>
  <r>
    <s v="Id14"/>
    <n v="40.564999999999998"/>
    <n v="7.02"/>
    <s v="No"/>
    <s v="No"/>
    <x v="0"/>
    <s v="No major surgery"/>
    <n v="0"/>
    <x v="0"/>
    <x v="0"/>
    <s v="Obesity"/>
    <s v="Diabetes"/>
  </r>
  <r>
    <s v="Id15"/>
    <n v="36.384999999999998"/>
    <n v="7.59"/>
    <s v="yes"/>
    <s v="No"/>
    <x v="0"/>
    <n v="2"/>
    <n v="2"/>
    <x v="0"/>
    <x v="0"/>
    <s v="Obesity"/>
    <s v="Diabetes"/>
  </r>
  <r>
    <s v="Id16"/>
    <n v="39.9"/>
    <n v="11.32"/>
    <s v="No"/>
    <s v="No"/>
    <x v="0"/>
    <s v="No major surgery"/>
    <n v="0"/>
    <x v="0"/>
    <x v="0"/>
    <s v="Obesity"/>
    <s v="Diabetes"/>
  </r>
  <r>
    <s v="Id17"/>
    <n v="33.799999999999997"/>
    <n v="7.67"/>
    <s v="No"/>
    <s v="No"/>
    <x v="0"/>
    <n v="3"/>
    <n v="3"/>
    <x v="0"/>
    <x v="0"/>
    <s v="Obesity"/>
    <s v="Diabetes"/>
  </r>
  <r>
    <s v="Id18"/>
    <n v="36.765000000000001"/>
    <n v="7.29"/>
    <s v="yes"/>
    <s v="No"/>
    <x v="1"/>
    <n v="1"/>
    <n v="1"/>
    <x v="0"/>
    <x v="0"/>
    <s v="Obesity"/>
    <s v="Diabetes"/>
  </r>
  <r>
    <s v="Id19"/>
    <n v="36.954999999999998"/>
    <n v="4.72"/>
    <s v="yes"/>
    <s v="No"/>
    <x v="0"/>
    <n v="1"/>
    <n v="1"/>
    <x v="0"/>
    <x v="0"/>
    <s v="Obesity"/>
    <s v="Normal"/>
  </r>
  <r>
    <s v="Id20"/>
    <n v="42.9"/>
    <n v="11.41"/>
    <s v="No"/>
    <s v="No"/>
    <x v="0"/>
    <s v="No major surgery"/>
    <n v="0"/>
    <x v="0"/>
    <x v="0"/>
    <s v="Obesity"/>
    <s v="Diabetes"/>
  </r>
  <r>
    <s v="Id21"/>
    <n v="36.299999999999997"/>
    <n v="11.5"/>
    <s v="yes"/>
    <s v="No"/>
    <x v="0"/>
    <n v="2"/>
    <n v="2"/>
    <x v="0"/>
    <x v="0"/>
    <s v="Obesity"/>
    <s v="Diabetes"/>
  </r>
  <r>
    <s v="Id22"/>
    <n v="32.200000000000003"/>
    <n v="6.22"/>
    <s v="yes"/>
    <s v="No"/>
    <x v="0"/>
    <n v="2"/>
    <n v="2"/>
    <x v="0"/>
    <x v="0"/>
    <s v="Obesity"/>
    <s v="Prediabetes"/>
  </r>
  <r>
    <s v="Id23"/>
    <n v="31.3"/>
    <n v="11.38"/>
    <s v="No"/>
    <s v="No"/>
    <x v="0"/>
    <n v="3"/>
    <n v="3"/>
    <x v="0"/>
    <x v="0"/>
    <s v="Obesity"/>
    <s v="Diabetes"/>
  </r>
  <r>
    <s v="Id24"/>
    <n v="41.8"/>
    <n v="7.89"/>
    <s v="yes"/>
    <s v="No"/>
    <x v="0"/>
    <n v="2"/>
    <n v="2"/>
    <x v="0"/>
    <x v="0"/>
    <s v="Obesity"/>
    <s v="Diabetes"/>
  </r>
  <r>
    <s v="Id25"/>
    <n v="35.090000000000003"/>
    <n v="4.38"/>
    <s v="yes"/>
    <s v="No"/>
    <x v="0"/>
    <n v="2"/>
    <n v="2"/>
    <x v="0"/>
    <x v="0"/>
    <s v="Obesity"/>
    <s v="Normal"/>
  </r>
  <r>
    <s v="Id26"/>
    <n v="33.880000000000003"/>
    <n v="7.01"/>
    <s v="No"/>
    <s v="No"/>
    <x v="0"/>
    <n v="3"/>
    <n v="3"/>
    <x v="0"/>
    <x v="0"/>
    <s v="Obesity"/>
    <s v="Diabetes"/>
  </r>
  <r>
    <s v="Id27"/>
    <n v="30.875"/>
    <n v="11.88"/>
    <s v="No"/>
    <s v="No"/>
    <x v="0"/>
    <s v="No major surgery"/>
    <n v="0"/>
    <x v="0"/>
    <x v="0"/>
    <s v="Obesity"/>
    <s v="Diabetes"/>
  </r>
  <r>
    <s v="Id28"/>
    <n v="36.86"/>
    <n v="5.19"/>
    <s v="yes"/>
    <s v="No"/>
    <x v="1"/>
    <n v="1"/>
    <n v="1"/>
    <x v="0"/>
    <x v="0"/>
    <s v="Obesity"/>
    <s v="Normal"/>
  </r>
  <r>
    <s v="Id29"/>
    <n v="35.86"/>
    <n v="6.74"/>
    <s v="yes"/>
    <s v="No"/>
    <x v="0"/>
    <n v="2"/>
    <n v="2"/>
    <x v="0"/>
    <x v="0"/>
    <s v="Obesity"/>
    <s v="Diabetes"/>
  </r>
  <r>
    <s v="Id30"/>
    <n v="37.049999999999997"/>
    <n v="8.44"/>
    <s v="No"/>
    <s v="No"/>
    <x v="0"/>
    <s v="No major surgery"/>
    <n v="0"/>
    <x v="0"/>
    <x v="0"/>
    <s v="Obesity"/>
    <s v="Diabetes"/>
  </r>
  <r>
    <s v="Id31"/>
    <n v="43.89"/>
    <n v="8.7100000000000009"/>
    <s v="No"/>
    <s v="No"/>
    <x v="0"/>
    <s v="No major surgery"/>
    <n v="0"/>
    <x v="0"/>
    <x v="0"/>
    <s v="Obesity"/>
    <s v="Diabetes"/>
  </r>
  <r>
    <s v="Id32"/>
    <n v="42.35"/>
    <n v="5.08"/>
    <s v="yes"/>
    <s v="No"/>
    <x v="0"/>
    <s v="No major surgery"/>
    <n v="0"/>
    <x v="0"/>
    <x v="0"/>
    <s v="Obesity"/>
    <s v="Normal"/>
  </r>
  <r>
    <s v="Id33"/>
    <n v="31.35"/>
    <n v="6.86"/>
    <s v="No"/>
    <s v="No"/>
    <x v="0"/>
    <s v="No major surgery"/>
    <n v="0"/>
    <x v="0"/>
    <x v="0"/>
    <s v="Obesity"/>
    <s v="Diabetes"/>
  </r>
  <r>
    <s v="Id34"/>
    <n v="47.6"/>
    <n v="5.95"/>
    <s v="yes"/>
    <s v="No"/>
    <x v="0"/>
    <s v="No major surgery"/>
    <n v="0"/>
    <x v="0"/>
    <x v="0"/>
    <s v="Obesity"/>
    <s v="Prediabetes"/>
  </r>
  <r>
    <s v="Id35"/>
    <n v="46.2"/>
    <n v="6.09"/>
    <s v="No"/>
    <s v="No"/>
    <x v="1"/>
    <n v="1"/>
    <n v="1"/>
    <x v="0"/>
    <x v="0"/>
    <s v="Obesity"/>
    <s v="Prediabetes"/>
  </r>
  <r>
    <s v="Id36"/>
    <n v="32.015000000000001"/>
    <n v="11.75"/>
    <s v="No"/>
    <s v="No"/>
    <x v="0"/>
    <s v="No major surgery"/>
    <n v="0"/>
    <x v="0"/>
    <x v="0"/>
    <s v="Obesity"/>
    <s v="Diabetes"/>
  </r>
  <r>
    <s v="Id37"/>
    <n v="40.564999999999998"/>
    <n v="7.37"/>
    <s v="No"/>
    <s v="No"/>
    <x v="0"/>
    <s v="No major surgery"/>
    <n v="0"/>
    <x v="0"/>
    <x v="0"/>
    <s v="Obesity"/>
    <s v="Diabetes"/>
  </r>
  <r>
    <s v="Id38"/>
    <n v="32.450000000000003"/>
    <n v="11.91"/>
    <s v="No"/>
    <s v="No"/>
    <x v="0"/>
    <s v="No major surgery"/>
    <n v="0"/>
    <x v="0"/>
    <x v="0"/>
    <s v="Obesity"/>
    <s v="Diabetes"/>
  </r>
  <r>
    <s v="Id39"/>
    <n v="34.96"/>
    <n v="6.52"/>
    <s v="No"/>
    <s v="No"/>
    <x v="0"/>
    <s v="No major surgery"/>
    <n v="0"/>
    <x v="0"/>
    <x v="0"/>
    <s v="Obesity"/>
    <s v="Diabetes"/>
  </r>
  <r>
    <s v="Id40"/>
    <n v="35.5"/>
    <n v="5.14"/>
    <s v="No"/>
    <s v="No"/>
    <x v="1"/>
    <n v="1"/>
    <n v="1"/>
    <x v="0"/>
    <x v="0"/>
    <s v="Obesity"/>
    <s v="Normal"/>
  </r>
  <r>
    <s v="Id41"/>
    <n v="52.58"/>
    <n v="4.1900000000000004"/>
    <s v="No"/>
    <s v="yes"/>
    <x v="0"/>
    <n v="1"/>
    <n v="1"/>
    <x v="0"/>
    <x v="0"/>
    <s v="Obesity"/>
    <s v="Normal"/>
  </r>
  <r>
    <s v="Id42"/>
    <n v="35.200000000000003"/>
    <n v="11.68"/>
    <s v="yes"/>
    <s v="No"/>
    <x v="0"/>
    <s v="No major surgery"/>
    <n v="0"/>
    <x v="0"/>
    <x v="0"/>
    <s v="Obesity"/>
    <s v="Diabetes"/>
  </r>
  <r>
    <s v="Id43"/>
    <n v="38.06"/>
    <n v="6.98"/>
    <s v="No"/>
    <s v="No"/>
    <x v="0"/>
    <s v="No major surgery"/>
    <n v="0"/>
    <x v="0"/>
    <x v="0"/>
    <s v="Obesity"/>
    <s v="Diabetes"/>
  </r>
  <r>
    <s v="Id44"/>
    <n v="34.21"/>
    <n v="8.34"/>
    <s v="No"/>
    <s v="No"/>
    <x v="0"/>
    <s v="No major surgery"/>
    <n v="0"/>
    <x v="0"/>
    <x v="0"/>
    <s v="Obesity"/>
    <s v="Diabetes"/>
  </r>
  <r>
    <s v="Id45"/>
    <n v="38.94"/>
    <n v="8.49"/>
    <s v="yes"/>
    <s v="No"/>
    <x v="0"/>
    <n v="1"/>
    <n v="1"/>
    <x v="0"/>
    <x v="0"/>
    <s v="Obesity"/>
    <s v="Diabetes"/>
  </r>
  <r>
    <s v="Id46"/>
    <n v="30.21"/>
    <n v="5.34"/>
    <s v="yes"/>
    <s v="No"/>
    <x v="0"/>
    <n v="1"/>
    <n v="1"/>
    <x v="0"/>
    <x v="0"/>
    <s v="Obesity"/>
    <s v="Normal"/>
  </r>
  <r>
    <s v="Id47"/>
    <n v="33.630000000000003"/>
    <n v="4.43"/>
    <s v="yes"/>
    <s v="No"/>
    <x v="0"/>
    <n v="2"/>
    <n v="2"/>
    <x v="0"/>
    <x v="0"/>
    <s v="Obesity"/>
    <s v="Normal"/>
  </r>
  <r>
    <s v="Id48"/>
    <n v="40.369999999999997"/>
    <n v="4.47"/>
    <s v="No"/>
    <s v="No"/>
    <x v="0"/>
    <s v="No major surgery"/>
    <n v="0"/>
    <x v="0"/>
    <x v="0"/>
    <s v="Obesity"/>
    <s v="Normal"/>
  </r>
  <r>
    <s v="Id49"/>
    <n v="53.09"/>
    <n v="4.82"/>
    <s v="yes"/>
    <s v="No"/>
    <x v="0"/>
    <n v="2"/>
    <n v="2"/>
    <x v="0"/>
    <x v="0"/>
    <s v="Obesity"/>
    <s v="Normal"/>
  </r>
  <r>
    <s v="Id50"/>
    <n v="31.79"/>
    <n v="5.51"/>
    <s v="yes"/>
    <s v="No"/>
    <x v="0"/>
    <n v="2"/>
    <n v="2"/>
    <x v="0"/>
    <x v="0"/>
    <s v="Obesity"/>
    <s v="Normal"/>
  </r>
  <r>
    <s v="Id51"/>
    <n v="41.895000000000003"/>
    <n v="10.87"/>
    <s v="yes"/>
    <s v="No"/>
    <x v="0"/>
    <n v="1"/>
    <n v="1"/>
    <x v="0"/>
    <x v="0"/>
    <s v="Obesity"/>
    <s v="Diabetes"/>
  </r>
  <r>
    <s v="Id52"/>
    <n v="31.16"/>
    <n v="9.34"/>
    <s v="No"/>
    <s v="No"/>
    <x v="0"/>
    <s v="No major surgery"/>
    <n v="0"/>
    <x v="0"/>
    <x v="0"/>
    <s v="Obesity"/>
    <s v="Diabetes"/>
  </r>
  <r>
    <s v="Id53"/>
    <n v="34.104999999999997"/>
    <n v="5.03"/>
    <s v="yes"/>
    <s v="No"/>
    <x v="1"/>
    <n v="1"/>
    <n v="1"/>
    <x v="0"/>
    <x v="0"/>
    <s v="Obesity"/>
    <s v="Normal"/>
  </r>
  <r>
    <s v="Id54"/>
    <n v="51.93"/>
    <n v="11.05"/>
    <s v="No"/>
    <s v="No"/>
    <x v="0"/>
    <s v="No major surgery"/>
    <n v="0"/>
    <x v="0"/>
    <x v="0"/>
    <s v="Obesity"/>
    <s v="Diabetes"/>
  </r>
  <r>
    <s v="Id55"/>
    <n v="38.950000000000003"/>
    <n v="11.95"/>
    <s v="No"/>
    <s v="No"/>
    <x v="0"/>
    <s v="No major surgery"/>
    <n v="0"/>
    <x v="0"/>
    <x v="0"/>
    <s v="Obesity"/>
    <s v="Diabetes"/>
  </r>
  <r>
    <s v="Id56"/>
    <n v="36.630000000000003"/>
    <n v="7.72"/>
    <s v="yes"/>
    <s v="No"/>
    <x v="0"/>
    <n v="1"/>
    <n v="1"/>
    <x v="0"/>
    <x v="0"/>
    <s v="Obesity"/>
    <s v="Diabetes"/>
  </r>
  <r>
    <s v="Id57"/>
    <n v="34.200000000000003"/>
    <n v="5.75"/>
    <s v="No"/>
    <s v="No"/>
    <x v="0"/>
    <n v="2"/>
    <n v="2"/>
    <x v="0"/>
    <x v="0"/>
    <s v="Obesity"/>
    <s v="Prediabetes"/>
  </r>
  <r>
    <s v="Id58"/>
    <n v="50.63"/>
    <n v="11.89"/>
    <s v="No"/>
    <s v="No"/>
    <x v="0"/>
    <s v="No major surgery"/>
    <n v="0"/>
    <x v="0"/>
    <x v="0"/>
    <s v="Obesity"/>
    <s v="Diabetes"/>
  </r>
  <r>
    <s v="Id59"/>
    <n v="36.479999999999997"/>
    <n v="6.2"/>
    <s v="No"/>
    <s v="No"/>
    <x v="0"/>
    <s v="No major surgery"/>
    <n v="0"/>
    <x v="0"/>
    <x v="0"/>
    <s v="Obesity"/>
    <s v="Prediabetes"/>
  </r>
  <r>
    <s v="Id60"/>
    <n v="54.82"/>
    <n v="10.61"/>
    <s v="No"/>
    <s v="No"/>
    <x v="0"/>
    <s v="No major surgery"/>
    <n v="0"/>
    <x v="0"/>
    <x v="0"/>
    <s v="Obesity"/>
    <s v="Diabetes"/>
  </r>
  <r>
    <s v="Id61"/>
    <n v="38.06"/>
    <n v="6.04"/>
    <s v="No"/>
    <s v="No"/>
    <x v="1"/>
    <n v="1"/>
    <n v="1"/>
    <x v="0"/>
    <x v="0"/>
    <s v="Obesity"/>
    <s v="Prediabetes"/>
  </r>
  <r>
    <s v="Id62"/>
    <n v="51.48"/>
    <n v="9.33"/>
    <s v="yes"/>
    <s v="No"/>
    <x v="0"/>
    <s v="No major surgery"/>
    <n v="0"/>
    <x v="0"/>
    <x v="0"/>
    <s v="Obesity"/>
    <s v="Diabetes"/>
  </r>
  <r>
    <s v="Id63"/>
    <n v="52.06"/>
    <n v="11.47"/>
    <s v="No"/>
    <s v="No"/>
    <x v="0"/>
    <s v="No major surgery"/>
    <n v="0"/>
    <x v="0"/>
    <x v="0"/>
    <s v="Obesity"/>
    <s v="Diabetes"/>
  </r>
  <r>
    <s v="Id64"/>
    <n v="30.684999999999999"/>
    <n v="7.02"/>
    <s v="yes"/>
    <s v="No"/>
    <x v="0"/>
    <s v="No major surgery"/>
    <n v="0"/>
    <x v="0"/>
    <x v="0"/>
    <s v="Obesity"/>
    <s v="Diabetes"/>
  </r>
  <r>
    <s v="Id65"/>
    <n v="36.08"/>
    <n v="8.8000000000000007"/>
    <s v="yes"/>
    <s v="No"/>
    <x v="0"/>
    <n v="1"/>
    <n v="1"/>
    <x v="0"/>
    <x v="0"/>
    <s v="Obesity"/>
    <s v="Diabetes"/>
  </r>
  <r>
    <s v="Id66"/>
    <n v="54.99"/>
    <n v="8.68"/>
    <s v="No"/>
    <s v="No"/>
    <x v="0"/>
    <n v="2"/>
    <n v="2"/>
    <x v="0"/>
    <x v="0"/>
    <s v="Obesity"/>
    <s v="Diabetes"/>
  </r>
  <r>
    <s v="Id67"/>
    <n v="35.97"/>
    <n v="6.12"/>
    <s v="No"/>
    <s v="No"/>
    <x v="1"/>
    <n v="1"/>
    <n v="1"/>
    <x v="0"/>
    <x v="0"/>
    <s v="Obesity"/>
    <s v="Prediabetes"/>
  </r>
  <r>
    <s v="Id68"/>
    <n v="45.54"/>
    <n v="5.4"/>
    <s v="yes"/>
    <s v="No"/>
    <x v="1"/>
    <n v="1"/>
    <n v="1"/>
    <x v="0"/>
    <x v="0"/>
    <s v="Obesity"/>
    <s v="Normal"/>
  </r>
  <r>
    <s v="Id69"/>
    <n v="35.53"/>
    <n v="4.3600000000000003"/>
    <s v="yes"/>
    <s v="No"/>
    <x v="0"/>
    <s v="No major surgery"/>
    <n v="0"/>
    <x v="0"/>
    <x v="0"/>
    <s v="Obesity"/>
    <s v="Normal"/>
  </r>
  <r>
    <s v="Id70"/>
    <n v="30.8"/>
    <n v="9.77"/>
    <s v="No"/>
    <s v="No"/>
    <x v="0"/>
    <s v="No major surgery"/>
    <n v="0"/>
    <x v="0"/>
    <x v="0"/>
    <s v="Obesity"/>
    <s v="Diabetes"/>
  </r>
  <r>
    <s v="Id71"/>
    <n v="38.39"/>
    <n v="4.25"/>
    <s v="No"/>
    <s v="No"/>
    <x v="0"/>
    <n v="1"/>
    <n v="1"/>
    <x v="0"/>
    <x v="0"/>
    <s v="Obesity"/>
    <s v="Normal"/>
  </r>
  <r>
    <s v="Id72"/>
    <n v="32.299999999999997"/>
    <n v="4.76"/>
    <s v="No"/>
    <s v="No"/>
    <x v="0"/>
    <n v="2"/>
    <n v="2"/>
    <x v="0"/>
    <x v="0"/>
    <s v="Obesity"/>
    <s v="Normal"/>
  </r>
  <r>
    <s v="Id73"/>
    <n v="48.8"/>
    <n v="6.22"/>
    <s v="yes"/>
    <s v="No"/>
    <x v="0"/>
    <n v="2"/>
    <n v="2"/>
    <x v="0"/>
    <x v="0"/>
    <s v="Obesity"/>
    <s v="Prediabetes"/>
  </r>
  <r>
    <s v="Id74"/>
    <n v="45.5"/>
    <n v="7.96"/>
    <s v="No"/>
    <s v="No"/>
    <x v="0"/>
    <s v="No major surgery"/>
    <n v="0"/>
    <x v="0"/>
    <x v="0"/>
    <s v="Obesity"/>
    <s v="Diabetes"/>
  </r>
  <r>
    <s v="Id75"/>
    <n v="53.61"/>
    <n v="10.92"/>
    <s v="yes"/>
    <s v="No"/>
    <x v="0"/>
    <n v="1"/>
    <n v="1"/>
    <x v="0"/>
    <x v="0"/>
    <s v="Obesity"/>
    <s v="Diabetes"/>
  </r>
  <r>
    <s v="Id76"/>
    <n v="36.19"/>
    <n v="11.51"/>
    <s v="yes"/>
    <s v="No"/>
    <x v="0"/>
    <n v="1"/>
    <n v="1"/>
    <x v="0"/>
    <x v="0"/>
    <s v="Obesity"/>
    <s v="Diabetes"/>
  </r>
  <r>
    <s v="Id77"/>
    <n v="34.6"/>
    <n v="5.99"/>
    <s v="yes"/>
    <s v="No"/>
    <x v="0"/>
    <s v="No major surgery"/>
    <n v="0"/>
    <x v="0"/>
    <x v="0"/>
    <s v="Obesity"/>
    <s v="Prediabetes"/>
  </r>
  <r>
    <s v="Id78"/>
    <n v="54.12"/>
    <n v="11.57"/>
    <s v="No"/>
    <s v="No"/>
    <x v="0"/>
    <s v="No major surgery"/>
    <n v="0"/>
    <x v="0"/>
    <x v="0"/>
    <s v="Obesity"/>
    <s v="Diabetes"/>
  </r>
  <r>
    <s v="Id79"/>
    <n v="48.82"/>
    <n v="6.67"/>
    <s v="yes"/>
    <s v="No"/>
    <x v="0"/>
    <s v="No major surgery"/>
    <n v="0"/>
    <x v="0"/>
    <x v="0"/>
    <s v="Obesity"/>
    <s v="Diabetes"/>
  </r>
  <r>
    <s v="Id80"/>
    <n v="51.01"/>
    <n v="9.1999999999999993"/>
    <s v="No"/>
    <s v="No"/>
    <x v="0"/>
    <s v="No major surgery"/>
    <n v="0"/>
    <x v="0"/>
    <x v="0"/>
    <s v="Obesity"/>
    <s v="Diabetes"/>
  </r>
  <r>
    <s v="Id81"/>
    <n v="45.65"/>
    <n v="5.1100000000000003"/>
    <s v="yes"/>
    <s v="No"/>
    <x v="0"/>
    <n v="1"/>
    <n v="1"/>
    <x v="0"/>
    <x v="0"/>
    <s v="Obesity"/>
    <s v="Normal"/>
  </r>
  <r>
    <s v="Id82"/>
    <n v="52.9"/>
    <n v="5.34"/>
    <s v="No"/>
    <s v="No"/>
    <x v="0"/>
    <s v="No major surgery"/>
    <n v="0"/>
    <x v="0"/>
    <x v="0"/>
    <s v="Obesity"/>
    <s v="Normal"/>
  </r>
  <r>
    <s v="Id83"/>
    <n v="45.41"/>
    <n v="4.03"/>
    <s v="yes"/>
    <s v="No"/>
    <x v="0"/>
    <n v="1"/>
    <n v="1"/>
    <x v="0"/>
    <x v="0"/>
    <s v="Obesity"/>
    <s v="Normal"/>
  </r>
  <r>
    <s v="Id84"/>
    <n v="49.41"/>
    <n v="4.2300000000000004"/>
    <s v="yes"/>
    <s v="No"/>
    <x v="1"/>
    <n v="1"/>
    <n v="1"/>
    <x v="0"/>
    <x v="0"/>
    <s v="Obesity"/>
    <s v="Normal"/>
  </r>
  <r>
    <s v="Id85"/>
    <n v="31.824999999999999"/>
    <n v="4.0599999999999996"/>
    <s v="No"/>
    <s v="No"/>
    <x v="0"/>
    <n v="2"/>
    <n v="2"/>
    <x v="0"/>
    <x v="0"/>
    <s v="Obesity"/>
    <s v="Normal"/>
  </r>
  <r>
    <s v="Id86"/>
    <n v="51.28"/>
    <n v="4.68"/>
    <s v="No"/>
    <s v="No"/>
    <x v="0"/>
    <n v="2"/>
    <n v="2"/>
    <x v="0"/>
    <x v="0"/>
    <s v="Obesity"/>
    <s v="Normal"/>
  </r>
  <r>
    <s v="Id87"/>
    <n v="34.96"/>
    <n v="4.34"/>
    <s v="No"/>
    <s v="No"/>
    <x v="1"/>
    <n v="1"/>
    <n v="1"/>
    <x v="0"/>
    <x v="0"/>
    <s v="Obesity"/>
    <s v="Normal"/>
  </r>
  <r>
    <s v="Id88"/>
    <n v="33.11"/>
    <n v="10.51"/>
    <s v="No"/>
    <s v="No"/>
    <x v="0"/>
    <s v="No major surgery"/>
    <n v="0"/>
    <x v="0"/>
    <x v="0"/>
    <s v="Obesity"/>
    <s v="Diabetes"/>
  </r>
  <r>
    <s v="Id89"/>
    <n v="54.74"/>
    <n v="5.84"/>
    <s v="yes"/>
    <s v="No"/>
    <x v="1"/>
    <n v="1"/>
    <n v="1"/>
    <x v="0"/>
    <x v="0"/>
    <s v="Obesity"/>
    <s v="Prediabetes"/>
  </r>
  <r>
    <s v="Id90"/>
    <n v="32.56"/>
    <n v="5.41"/>
    <s v="No"/>
    <s v="No"/>
    <x v="1"/>
    <n v="1"/>
    <n v="1"/>
    <x v="0"/>
    <x v="0"/>
    <s v="Obesity"/>
    <s v="Normal"/>
  </r>
  <r>
    <s v="Id91"/>
    <n v="39.049999999999997"/>
    <n v="6.06"/>
    <s v="No"/>
    <s v="No"/>
    <x v="0"/>
    <n v="1"/>
    <n v="1"/>
    <x v="0"/>
    <x v="0"/>
    <s v="Obesity"/>
    <s v="Prediabetes"/>
  </r>
  <r>
    <s v="Id92"/>
    <n v="42.75"/>
    <n v="4.22"/>
    <s v="No"/>
    <s v="No"/>
    <x v="0"/>
    <s v="No major surgery"/>
    <n v="0"/>
    <x v="0"/>
    <x v="0"/>
    <s v="Obesity"/>
    <s v="Normal"/>
  </r>
  <r>
    <s v="Id93"/>
    <n v="50.58"/>
    <n v="5.12"/>
    <s v="No"/>
    <s v="No"/>
    <x v="0"/>
    <n v="2"/>
    <n v="2"/>
    <x v="0"/>
    <x v="0"/>
    <s v="Obesity"/>
    <s v="Normal"/>
  </r>
  <r>
    <s v="Id94"/>
    <n v="30.495000000000001"/>
    <n v="4.57"/>
    <s v="yes"/>
    <s v="No"/>
    <x v="0"/>
    <s v="No major surgery"/>
    <n v="0"/>
    <x v="0"/>
    <x v="0"/>
    <s v="Obesity"/>
    <s v="Normal"/>
  </r>
  <r>
    <s v="Id95"/>
    <n v="48.31"/>
    <n v="9.58"/>
    <s v="yes"/>
    <s v="No"/>
    <x v="0"/>
    <n v="2"/>
    <n v="2"/>
    <x v="0"/>
    <x v="0"/>
    <s v="Obesity"/>
    <s v="Diabetes"/>
  </r>
  <r>
    <s v="Id96"/>
    <n v="48.99"/>
    <n v="9.7799999999999994"/>
    <s v="yes"/>
    <s v="No"/>
    <x v="0"/>
    <n v="1"/>
    <n v="1"/>
    <x v="0"/>
    <x v="0"/>
    <s v="Obesity"/>
    <s v="Diabetes"/>
  </r>
  <r>
    <s v="Id97"/>
    <n v="38.39"/>
    <n v="4.1100000000000003"/>
    <s v="yes"/>
    <s v="No"/>
    <x v="0"/>
    <s v="No major surgery"/>
    <n v="0"/>
    <x v="0"/>
    <x v="0"/>
    <s v="Obesity"/>
    <s v="Normal"/>
  </r>
  <r>
    <s v="Id98"/>
    <n v="44.34"/>
    <n v="4.0199999999999996"/>
    <s v="yes"/>
    <s v="No"/>
    <x v="0"/>
    <n v="2"/>
    <n v="2"/>
    <x v="0"/>
    <x v="0"/>
    <s v="Obesity"/>
    <s v="Normal"/>
  </r>
  <r>
    <s v="Id99"/>
    <n v="41.51"/>
    <n v="6.92"/>
    <s v="No"/>
    <s v="No"/>
    <x v="0"/>
    <s v="No major surgery"/>
    <n v="0"/>
    <x v="0"/>
    <x v="0"/>
    <s v="Obesity"/>
    <s v="Diabetes"/>
  </r>
  <r>
    <s v="Id100"/>
    <n v="48.2"/>
    <n v="4.84"/>
    <s v="No"/>
    <s v="No"/>
    <x v="0"/>
    <s v="No major surgery"/>
    <n v="0"/>
    <x v="0"/>
    <x v="0"/>
    <s v="Obesity"/>
    <s v="Normal"/>
  </r>
  <r>
    <s v="Id101"/>
    <n v="35.75"/>
    <n v="8"/>
    <s v="yes"/>
    <s v="No"/>
    <x v="0"/>
    <s v="No major surgery"/>
    <n v="0"/>
    <x v="0"/>
    <x v="0"/>
    <s v="Obesity"/>
    <s v="Diabetes"/>
  </r>
  <r>
    <s v="Id102"/>
    <n v="53.81"/>
    <n v="8.77"/>
    <s v="yes"/>
    <s v="No"/>
    <x v="0"/>
    <s v="No major surgery"/>
    <n v="0"/>
    <x v="0"/>
    <x v="0"/>
    <s v="Obesity"/>
    <s v="Diabetes"/>
  </r>
  <r>
    <s v="Id103"/>
    <n v="49.48"/>
    <n v="4.96"/>
    <s v="No"/>
    <s v="No"/>
    <x v="1"/>
    <n v="1"/>
    <n v="1"/>
    <x v="0"/>
    <x v="0"/>
    <s v="Obesity"/>
    <s v="Normal"/>
  </r>
  <r>
    <s v="Id104"/>
    <n v="34.1"/>
    <n v="4.43"/>
    <s v="yes"/>
    <s v="No"/>
    <x v="0"/>
    <s v="No major surgery"/>
    <n v="0"/>
    <x v="0"/>
    <x v="0"/>
    <s v="Obesity"/>
    <s v="Normal"/>
  </r>
  <r>
    <s v="Id105"/>
    <n v="35.299999999999997"/>
    <n v="5.82"/>
    <s v="yes"/>
    <s v="No"/>
    <x v="1"/>
    <n v="1"/>
    <n v="1"/>
    <x v="0"/>
    <x v="0"/>
    <s v="Obesity"/>
    <s v="Prediabetes"/>
  </r>
  <r>
    <s v="Id106"/>
    <n v="43.83"/>
    <n v="6.03"/>
    <s v="yes"/>
    <s v="No"/>
    <x v="0"/>
    <n v="2"/>
    <n v="2"/>
    <x v="0"/>
    <x v="0"/>
    <s v="Obesity"/>
    <s v="Prediabetes"/>
  </r>
  <r>
    <s v="Id107"/>
    <n v="50.07"/>
    <n v="9.27"/>
    <s v="No"/>
    <s v="No"/>
    <x v="0"/>
    <s v="No major surgery"/>
    <n v="0"/>
    <x v="0"/>
    <x v="0"/>
    <s v="Obesity"/>
    <s v="Diabetes"/>
  </r>
  <r>
    <s v="Id108"/>
    <n v="32.774999999999999"/>
    <n v="5.53"/>
    <s v="No"/>
    <s v="No"/>
    <x v="0"/>
    <s v="No major surgery"/>
    <n v="0"/>
    <x v="0"/>
    <x v="0"/>
    <s v="Obesity"/>
    <s v="Normal"/>
  </r>
  <r>
    <s v="Id109"/>
    <n v="34.104999999999997"/>
    <n v="5.07"/>
    <s v="No"/>
    <s v="No"/>
    <x v="0"/>
    <n v="1"/>
    <n v="1"/>
    <x v="0"/>
    <x v="0"/>
    <s v="Obesity"/>
    <s v="Normal"/>
  </r>
  <r>
    <s v="Id110"/>
    <n v="48.93"/>
    <n v="11.17"/>
    <s v="yes"/>
    <s v="No"/>
    <x v="0"/>
    <n v="1"/>
    <n v="1"/>
    <x v="0"/>
    <x v="0"/>
    <s v="Obesity"/>
    <s v="Diabetes"/>
  </r>
  <r>
    <s v="Id111"/>
    <n v="37.07"/>
    <n v="6.14"/>
    <s v="yes"/>
    <s v="No"/>
    <x v="0"/>
    <s v="No major surgery"/>
    <n v="0"/>
    <x v="0"/>
    <x v="0"/>
    <s v="Obesity"/>
    <s v="Prediabetes"/>
  </r>
  <r>
    <s v="Id112"/>
    <n v="51.51"/>
    <n v="6.26"/>
    <s v="yes"/>
    <s v="No"/>
    <x v="1"/>
    <n v="1"/>
    <n v="1"/>
    <x v="0"/>
    <x v="0"/>
    <s v="Obesity"/>
    <s v="Prediabetes"/>
  </r>
  <r>
    <s v="Id113"/>
    <n v="34.799999999999997"/>
    <n v="4.72"/>
    <s v="yes"/>
    <s v="No"/>
    <x v="0"/>
    <s v="No major surgery"/>
    <n v="0"/>
    <x v="0"/>
    <x v="0"/>
    <s v="Obesity"/>
    <s v="Normal"/>
  </r>
  <r>
    <s v="Id114"/>
    <n v="36.67"/>
    <n v="5.18"/>
    <s v="No"/>
    <s v="No"/>
    <x v="0"/>
    <n v="1"/>
    <n v="1"/>
    <x v="0"/>
    <x v="0"/>
    <s v="Obesity"/>
    <s v="Normal"/>
  </r>
  <r>
    <s v="Id115"/>
    <n v="30.9"/>
    <n v="9.4"/>
    <s v="No"/>
    <s v="No"/>
    <x v="0"/>
    <n v="2"/>
    <n v="2"/>
    <x v="0"/>
    <x v="0"/>
    <s v="Obesity"/>
    <s v="Diabetes"/>
  </r>
  <r>
    <s v="Id116"/>
    <n v="30.495000000000001"/>
    <n v="6.29"/>
    <s v="No"/>
    <s v="No"/>
    <x v="0"/>
    <s v="No major surgery"/>
    <n v="0"/>
    <x v="0"/>
    <x v="0"/>
    <s v="Obesity"/>
    <s v="Prediabetes"/>
  </r>
  <r>
    <s v="Id117"/>
    <n v="44.88"/>
    <n v="6.04"/>
    <s v="No"/>
    <s v="No"/>
    <x v="1"/>
    <n v="1"/>
    <n v="1"/>
    <x v="0"/>
    <x v="0"/>
    <s v="Obesity"/>
    <s v="Prediabetes"/>
  </r>
  <r>
    <s v="Id118"/>
    <n v="44.32"/>
    <n v="10.55"/>
    <s v="No"/>
    <s v="No"/>
    <x v="0"/>
    <s v="No major surgery"/>
    <n v="0"/>
    <x v="0"/>
    <x v="0"/>
    <s v="Obesity"/>
    <s v="Diabetes"/>
  </r>
  <r>
    <s v="Id119"/>
    <n v="46.39"/>
    <n v="5.09"/>
    <s v="No"/>
    <s v="No"/>
    <x v="0"/>
    <s v="No major surgery"/>
    <n v="0"/>
    <x v="0"/>
    <x v="0"/>
    <s v="Obesity"/>
    <s v="Normal"/>
  </r>
  <r>
    <s v="Id120"/>
    <n v="42.13"/>
    <n v="5.2"/>
    <s v="yes"/>
    <s v="No"/>
    <x v="0"/>
    <n v="1"/>
    <n v="1"/>
    <x v="0"/>
    <x v="0"/>
    <s v="Obesity"/>
    <s v="Normal"/>
  </r>
  <r>
    <s v="Id121"/>
    <n v="30.78"/>
    <n v="8.4499999999999993"/>
    <s v="yes"/>
    <s v="No"/>
    <x v="0"/>
    <s v="No major surgery"/>
    <n v="0"/>
    <x v="0"/>
    <x v="0"/>
    <s v="Obesity"/>
    <s v="Diabetes"/>
  </r>
  <r>
    <s v="Id122"/>
    <n v="31.35"/>
    <n v="9.5399999999999991"/>
    <s v="No"/>
    <s v="No"/>
    <x v="0"/>
    <s v="No major surgery"/>
    <n v="0"/>
    <x v="0"/>
    <x v="0"/>
    <s v="Obesity"/>
    <s v="Diabetes"/>
  </r>
  <r>
    <s v="Id123"/>
    <n v="41.46"/>
    <n v="4.99"/>
    <s v="yes"/>
    <s v="No"/>
    <x v="0"/>
    <n v="2"/>
    <n v="2"/>
    <x v="0"/>
    <x v="0"/>
    <s v="Obesity"/>
    <s v="Normal"/>
  </r>
  <r>
    <s v="Id124"/>
    <n v="48"/>
    <n v="10.54"/>
    <s v="No"/>
    <s v="No"/>
    <x v="0"/>
    <s v="No major surgery"/>
    <n v="0"/>
    <x v="0"/>
    <x v="0"/>
    <s v="Obesity"/>
    <s v="Diabetes"/>
  </r>
  <r>
    <s v="Id125"/>
    <n v="49.13"/>
    <n v="4.54"/>
    <s v="No"/>
    <s v="No"/>
    <x v="0"/>
    <s v="No major surgery"/>
    <n v="0"/>
    <x v="0"/>
    <x v="0"/>
    <s v="Obesity"/>
    <s v="Normal"/>
  </r>
  <r>
    <s v="Id126"/>
    <n v="37.799999999999997"/>
    <n v="6.29"/>
    <s v="No"/>
    <s v="No"/>
    <x v="0"/>
    <n v="1"/>
    <n v="1"/>
    <x v="0"/>
    <x v="0"/>
    <s v="Obesity"/>
    <s v="Prediabetes"/>
  </r>
  <r>
    <s v="Id127"/>
    <n v="38.299999999999997"/>
    <n v="9.51"/>
    <s v="No"/>
    <s v="No"/>
    <x v="0"/>
    <s v="No major surgery"/>
    <n v="0"/>
    <x v="0"/>
    <x v="0"/>
    <s v="Obesity"/>
    <s v="Diabetes"/>
  </r>
  <r>
    <s v="Id128"/>
    <n v="32.774999999999999"/>
    <n v="4.72"/>
    <s v="No"/>
    <s v="No"/>
    <x v="0"/>
    <s v="No major surgery"/>
    <n v="0"/>
    <x v="0"/>
    <x v="0"/>
    <s v="Obesity"/>
    <s v="Normal"/>
  </r>
  <r>
    <s v="Id129"/>
    <n v="34.200000000000003"/>
    <n v="5.91"/>
    <s v="yes"/>
    <s v="No"/>
    <x v="0"/>
    <s v="No major surgery"/>
    <n v="0"/>
    <x v="0"/>
    <x v="0"/>
    <s v="Obesity"/>
    <s v="Prediabetes"/>
  </r>
  <r>
    <s v="Id130"/>
    <n v="30.2"/>
    <n v="9.58"/>
    <s v="No"/>
    <s v="No"/>
    <x v="0"/>
    <s v="No major surgery"/>
    <n v="0"/>
    <x v="0"/>
    <x v="0"/>
    <s v="Obesity"/>
    <s v="Diabetes"/>
  </r>
  <r>
    <s v="Id131"/>
    <n v="48.32"/>
    <n v="5.77"/>
    <s v="No"/>
    <s v="No"/>
    <x v="0"/>
    <s v="No major surgery"/>
    <n v="0"/>
    <x v="0"/>
    <x v="0"/>
    <s v="Obesity"/>
    <s v="Prediabetes"/>
  </r>
  <r>
    <s v="Id132"/>
    <n v="44.86"/>
    <n v="4.38"/>
    <s v="yes"/>
    <s v="No"/>
    <x v="0"/>
    <s v="No major surgery"/>
    <n v="0"/>
    <x v="0"/>
    <x v="0"/>
    <s v="Obesity"/>
    <s v="Normal"/>
  </r>
  <r>
    <s v="Id133"/>
    <n v="52.15"/>
    <n v="5.65"/>
    <s v="No"/>
    <s v="No"/>
    <x v="0"/>
    <n v="1"/>
    <n v="1"/>
    <x v="0"/>
    <x v="0"/>
    <s v="Obesity"/>
    <s v="Normal"/>
  </r>
  <r>
    <s v="Id134"/>
    <n v="41.12"/>
    <n v="7.54"/>
    <s v="yes"/>
    <s v="No"/>
    <x v="0"/>
    <s v="No major surgery"/>
    <n v="0"/>
    <x v="0"/>
    <x v="0"/>
    <s v="Obesity"/>
    <s v="Diabetes"/>
  </r>
  <r>
    <s v="Id135"/>
    <n v="38.39"/>
    <n v="5.1100000000000003"/>
    <s v="yes"/>
    <s v="No"/>
    <x v="0"/>
    <n v="1"/>
    <n v="1"/>
    <x v="0"/>
    <x v="0"/>
    <s v="Obesity"/>
    <s v="Normal"/>
  </r>
  <r>
    <s v="Id136"/>
    <n v="46.85"/>
    <n v="4.25"/>
    <s v="No"/>
    <s v="No"/>
    <x v="1"/>
    <n v="1"/>
    <n v="1"/>
    <x v="0"/>
    <x v="0"/>
    <s v="Obesity"/>
    <s v="Normal"/>
  </r>
  <r>
    <s v="Id137"/>
    <n v="42.24"/>
    <n v="5.55"/>
    <s v="No"/>
    <s v="yes"/>
    <x v="0"/>
    <n v="1"/>
    <n v="1"/>
    <x v="0"/>
    <x v="0"/>
    <s v="Obesity"/>
    <s v="Normal"/>
  </r>
  <r>
    <s v="Id138"/>
    <n v="34.39"/>
    <n v="5.78"/>
    <s v="No"/>
    <s v="No"/>
    <x v="0"/>
    <s v="No major surgery"/>
    <n v="0"/>
    <x v="0"/>
    <x v="0"/>
    <s v="Obesity"/>
    <s v="Prediabetes"/>
  </r>
  <r>
    <s v="Id139"/>
    <n v="42.89"/>
    <n v="5.28"/>
    <s v="yes"/>
    <s v="No"/>
    <x v="0"/>
    <s v="No major surgery"/>
    <n v="0"/>
    <x v="0"/>
    <x v="0"/>
    <s v="Obesity"/>
    <s v="Normal"/>
  </r>
  <r>
    <s v="Id140"/>
    <n v="36.299999999999997"/>
    <n v="5.39"/>
    <s v="No"/>
    <s v="No"/>
    <x v="0"/>
    <s v="No major surgery"/>
    <n v="0"/>
    <x v="0"/>
    <x v="0"/>
    <s v="Obesity"/>
    <s v="Normal"/>
  </r>
  <r>
    <s v="Id141"/>
    <n v="35.200000000000003"/>
    <n v="8.01"/>
    <s v="yes"/>
    <s v="No"/>
    <x v="0"/>
    <n v="1"/>
    <n v="1"/>
    <x v="0"/>
    <x v="0"/>
    <s v="Obesity"/>
    <s v="Diabetes"/>
  </r>
  <r>
    <s v="Id142"/>
    <n v="53.62"/>
    <n v="5.21"/>
    <s v="No"/>
    <s v="No"/>
    <x v="0"/>
    <s v="No major surgery"/>
    <n v="0"/>
    <x v="0"/>
    <x v="0"/>
    <s v="Obesity"/>
    <s v="Normal"/>
  </r>
  <r>
    <s v="Id143"/>
    <n v="36.67"/>
    <n v="6.27"/>
    <s v="No"/>
    <s v="No"/>
    <x v="0"/>
    <s v="No major surgery"/>
    <n v="0"/>
    <x v="0"/>
    <x v="0"/>
    <s v="Obesity"/>
    <s v="Prediabetes"/>
  </r>
  <r>
    <s v="Id144"/>
    <n v="33.4"/>
    <n v="10.73"/>
    <s v="yes"/>
    <s v="No"/>
    <x v="0"/>
    <n v="1"/>
    <n v="1"/>
    <x v="0"/>
    <x v="0"/>
    <s v="Obesity"/>
    <s v="Diabetes"/>
  </r>
  <r>
    <s v="Id145"/>
    <n v="42.71"/>
    <n v="10.52"/>
    <s v="No"/>
    <s v="No"/>
    <x v="0"/>
    <s v="No major surgery"/>
    <n v="0"/>
    <x v="0"/>
    <x v="0"/>
    <s v="Obesity"/>
    <s v="Diabetes"/>
  </r>
  <r>
    <s v="Id146"/>
    <n v="41.52"/>
    <n v="11.82"/>
    <s v="yes"/>
    <s v="No"/>
    <x v="0"/>
    <n v="2"/>
    <n v="2"/>
    <x v="0"/>
    <x v="0"/>
    <s v="Obesity"/>
    <s v="Diabetes"/>
  </r>
  <r>
    <s v="Id147"/>
    <n v="39.4"/>
    <n v="6.76"/>
    <s v="No"/>
    <s v="No"/>
    <x v="0"/>
    <s v="No major surgery"/>
    <n v="0"/>
    <x v="0"/>
    <x v="0"/>
    <s v="Obesity"/>
    <s v="Diabetes"/>
  </r>
  <r>
    <s v="Id148"/>
    <n v="46.45"/>
    <n v="5.62"/>
    <s v="No"/>
    <s v="No"/>
    <x v="0"/>
    <s v="No major surgery"/>
    <n v="0"/>
    <x v="0"/>
    <x v="0"/>
    <s v="Obesity"/>
    <s v="Normal"/>
  </r>
  <r>
    <s v="Id149"/>
    <n v="35.75"/>
    <n v="4.1900000000000004"/>
    <s v="No"/>
    <s v="No"/>
    <x v="0"/>
    <s v="No major surgery"/>
    <n v="0"/>
    <x v="0"/>
    <x v="0"/>
    <s v="Obesity"/>
    <s v="Normal"/>
  </r>
  <r>
    <s v="Id150"/>
    <n v="26.07"/>
    <n v="5.32"/>
    <s v="No"/>
    <s v="No"/>
    <x v="0"/>
    <s v="No major surgery"/>
    <n v="0"/>
    <x v="0"/>
    <x v="0"/>
    <s v="Over Weight"/>
    <s v="Normal"/>
  </r>
  <r>
    <s v="Id151"/>
    <n v="36.54"/>
    <n v="4.46"/>
    <s v="yes"/>
    <s v="No"/>
    <x v="0"/>
    <n v="1"/>
    <n v="1"/>
    <x v="0"/>
    <x v="0"/>
    <s v="Obesity"/>
    <s v="Normal"/>
  </r>
  <r>
    <s v="Id152"/>
    <n v="51.64"/>
    <n v="5.65"/>
    <s v="No"/>
    <s v="No"/>
    <x v="0"/>
    <s v="No major surgery"/>
    <n v="0"/>
    <x v="0"/>
    <x v="0"/>
    <s v="Obesity"/>
    <s v="Normal"/>
  </r>
  <r>
    <s v="Id153"/>
    <n v="42.83"/>
    <n v="6.04"/>
    <s v="No"/>
    <s v="No"/>
    <x v="0"/>
    <n v="2"/>
    <n v="2"/>
    <x v="0"/>
    <x v="0"/>
    <s v="Obesity"/>
    <s v="Prediabetes"/>
  </r>
  <r>
    <s v="Id154"/>
    <n v="40.15"/>
    <n v="5.76"/>
    <s v="No"/>
    <s v="No"/>
    <x v="0"/>
    <n v="1"/>
    <n v="1"/>
    <x v="0"/>
    <x v="0"/>
    <s v="Obesity"/>
    <s v="Prediabetes"/>
  </r>
  <r>
    <s v="Id155"/>
    <n v="27.8"/>
    <n v="4.3600000000000003"/>
    <s v="No"/>
    <s v="No"/>
    <x v="1"/>
    <n v="1"/>
    <n v="1"/>
    <x v="0"/>
    <x v="0"/>
    <s v="Over Weight"/>
    <s v="Normal"/>
  </r>
  <r>
    <s v="Id156"/>
    <n v="45.81"/>
    <n v="4.76"/>
    <s v="yes"/>
    <s v="No"/>
    <x v="1"/>
    <n v="1"/>
    <n v="1"/>
    <x v="0"/>
    <x v="0"/>
    <s v="Obesity"/>
    <s v="Normal"/>
  </r>
  <r>
    <s v="Id157"/>
    <n v="34.43"/>
    <n v="10.82"/>
    <s v="yes"/>
    <s v="No"/>
    <x v="0"/>
    <n v="1"/>
    <n v="1"/>
    <x v="0"/>
    <x v="0"/>
    <s v="Obesity"/>
    <s v="Diabetes"/>
  </r>
  <r>
    <s v="Id158"/>
    <n v="41.33"/>
    <n v="4.01"/>
    <s v="yes"/>
    <s v="No"/>
    <x v="0"/>
    <s v="No major surgery"/>
    <n v="0"/>
    <x v="0"/>
    <x v="0"/>
    <s v="Obesity"/>
    <s v="Normal"/>
  </r>
  <r>
    <s v="Id159"/>
    <n v="31.92"/>
    <n v="5.12"/>
    <s v="yes"/>
    <s v="No"/>
    <x v="0"/>
    <n v="1"/>
    <n v="1"/>
    <x v="0"/>
    <x v="0"/>
    <s v="Obesity"/>
    <s v="Normal"/>
  </r>
  <r>
    <s v="Id160"/>
    <n v="39.799999999999997"/>
    <n v="10.54"/>
    <s v="yes"/>
    <s v="No"/>
    <x v="0"/>
    <n v="2"/>
    <n v="2"/>
    <x v="0"/>
    <x v="0"/>
    <s v="Obesity"/>
    <s v="Diabetes"/>
  </r>
  <r>
    <s v="Id161"/>
    <n v="42.82"/>
    <n v="4.21"/>
    <s v="No"/>
    <s v="No"/>
    <x v="0"/>
    <s v="No major surgery"/>
    <n v="0"/>
    <x v="0"/>
    <x v="0"/>
    <s v="Obesity"/>
    <s v="Normal"/>
  </r>
  <r>
    <s v="Id162"/>
    <n v="33.630000000000003"/>
    <n v="5.42"/>
    <s v="No"/>
    <s v="No"/>
    <x v="0"/>
    <s v="No major surgery"/>
    <n v="0"/>
    <x v="0"/>
    <x v="0"/>
    <s v="Obesity"/>
    <s v="Normal"/>
  </r>
  <r>
    <s v="Id163"/>
    <n v="37.07"/>
    <n v="4.28"/>
    <s v="No"/>
    <s v="yes"/>
    <x v="0"/>
    <n v="1"/>
    <n v="1"/>
    <x v="0"/>
    <x v="0"/>
    <s v="Obesity"/>
    <s v="Normal"/>
  </r>
  <r>
    <s v="Id164"/>
    <n v="35.625"/>
    <n v="8.9"/>
    <s v="No"/>
    <s v="No"/>
    <x v="0"/>
    <s v="No major surgery"/>
    <n v="0"/>
    <x v="0"/>
    <x v="0"/>
    <s v="Obesity"/>
    <s v="Diabetes"/>
  </r>
  <r>
    <s v="Id165"/>
    <n v="42.69"/>
    <n v="4.8899999999999997"/>
    <s v="No"/>
    <s v="No"/>
    <x v="1"/>
    <n v="1"/>
    <n v="1"/>
    <x v="0"/>
    <x v="0"/>
    <s v="Obesity"/>
    <s v="Normal"/>
  </r>
  <r>
    <s v="Id166"/>
    <n v="37.869999999999997"/>
    <n v="4.29"/>
    <s v="yes"/>
    <s v="No"/>
    <x v="1"/>
    <n v="1"/>
    <n v="1"/>
    <x v="0"/>
    <x v="0"/>
    <s v="Obesity"/>
    <s v="Normal"/>
  </r>
  <r>
    <s v="Id167"/>
    <n v="40.61"/>
    <n v="8"/>
    <s v="yes"/>
    <s v="No"/>
    <x v="0"/>
    <n v="1"/>
    <n v="1"/>
    <x v="0"/>
    <x v="0"/>
    <s v="Obesity"/>
    <s v="Diabetes"/>
  </r>
  <r>
    <s v="Id168"/>
    <n v="30.78"/>
    <n v="4.67"/>
    <s v="yes"/>
    <s v="No"/>
    <x v="0"/>
    <s v="No major surgery"/>
    <n v="0"/>
    <x v="0"/>
    <x v="0"/>
    <s v="Obesity"/>
    <s v="Normal"/>
  </r>
  <r>
    <s v="Id169"/>
    <n v="49.49"/>
    <n v="4.5"/>
    <s v="No"/>
    <s v="No"/>
    <x v="0"/>
    <s v="No major surgery"/>
    <n v="0"/>
    <x v="0"/>
    <x v="0"/>
    <s v="Obesity"/>
    <s v="Normal"/>
  </r>
  <r>
    <s v="Id170"/>
    <n v="37.619999999999997"/>
    <n v="6.32"/>
    <s v="yes"/>
    <s v="yes"/>
    <x v="0"/>
    <n v="2"/>
    <n v="2"/>
    <x v="0"/>
    <x v="0"/>
    <s v="Obesity"/>
    <s v="Prediabetes"/>
  </r>
  <r>
    <s v="Id171"/>
    <n v="36.08"/>
    <n v="6.1"/>
    <s v="yes"/>
    <s v="No"/>
    <x v="0"/>
    <n v="1"/>
    <n v="1"/>
    <x v="0"/>
    <x v="0"/>
    <s v="Obesity"/>
    <s v="Prediabetes"/>
  </r>
  <r>
    <s v="Id172"/>
    <n v="33.5"/>
    <n v="5.4"/>
    <s v="No"/>
    <s v="No"/>
    <x v="0"/>
    <s v="No major surgery"/>
    <n v="0"/>
    <x v="0"/>
    <x v="0"/>
    <s v="Obesity"/>
    <s v="Normal"/>
  </r>
  <r>
    <s v="Id173"/>
    <n v="47.46"/>
    <n v="6.24"/>
    <s v="yes"/>
    <s v="No"/>
    <x v="0"/>
    <n v="1"/>
    <n v="1"/>
    <x v="0"/>
    <x v="0"/>
    <s v="Obesity"/>
    <s v="Prediabetes"/>
  </r>
  <r>
    <s v="Id174"/>
    <n v="49.24"/>
    <n v="4.45"/>
    <s v="No"/>
    <s v="No"/>
    <x v="0"/>
    <s v="No major surgery"/>
    <n v="0"/>
    <x v="0"/>
    <x v="0"/>
    <s v="Obesity"/>
    <s v="Normal"/>
  </r>
  <r>
    <s v="Id175"/>
    <n v="54.4"/>
    <n v="5.22"/>
    <s v="No"/>
    <s v="No"/>
    <x v="0"/>
    <n v="1"/>
    <n v="1"/>
    <x v="0"/>
    <x v="0"/>
    <s v="Obesity"/>
    <s v="Normal"/>
  </r>
  <r>
    <s v="Id176"/>
    <n v="35.53"/>
    <n v="4.6100000000000003"/>
    <s v="No"/>
    <s v="No"/>
    <x v="0"/>
    <n v="1"/>
    <n v="1"/>
    <x v="0"/>
    <x v="0"/>
    <s v="Obesity"/>
    <s v="Normal"/>
  </r>
  <r>
    <s v="Id177"/>
    <n v="39.729999999999997"/>
    <n v="6.24"/>
    <s v="No"/>
    <s v="No"/>
    <x v="0"/>
    <s v="No major surgery"/>
    <n v="0"/>
    <x v="0"/>
    <x v="0"/>
    <s v="Obesity"/>
    <s v="Prediabetes"/>
  </r>
  <r>
    <s v="Id178"/>
    <n v="35.68"/>
    <n v="10.039999999999999"/>
    <s v="No"/>
    <s v="No"/>
    <x v="0"/>
    <s v="No major surgery"/>
    <n v="0"/>
    <x v="0"/>
    <x v="0"/>
    <s v="Obesity"/>
    <s v="Diabetes"/>
  </r>
  <r>
    <s v="Id179"/>
    <n v="48.86"/>
    <n v="6.09"/>
    <s v="No"/>
    <s v="No"/>
    <x v="0"/>
    <s v="No major surgery"/>
    <n v="0"/>
    <x v="0"/>
    <x v="0"/>
    <s v="Obesity"/>
    <s v="Prediabetes"/>
  </r>
  <r>
    <s v="Id180"/>
    <n v="34.799999999999997"/>
    <n v="11.4"/>
    <s v="yes"/>
    <s v="No"/>
    <x v="1"/>
    <n v="1"/>
    <n v="1"/>
    <x v="1"/>
    <x v="1"/>
    <s v="Obesity"/>
    <s v="Diabetes"/>
  </r>
  <r>
    <s v="Id181"/>
    <n v="32.49"/>
    <n v="4.29"/>
    <s v="No"/>
    <s v="No"/>
    <x v="1"/>
    <n v="1"/>
    <n v="1"/>
    <x v="0"/>
    <x v="0"/>
    <s v="Obesity"/>
    <s v="Normal"/>
  </r>
  <r>
    <s v="Id182"/>
    <n v="39"/>
    <n v="5.7"/>
    <s v="No"/>
    <s v="No"/>
    <x v="0"/>
    <n v="2"/>
    <n v="2"/>
    <x v="0"/>
    <x v="0"/>
    <s v="Obesity"/>
    <s v="Prediabetes"/>
  </r>
  <r>
    <s v="Id183"/>
    <n v="35.299999999999997"/>
    <n v="6.09"/>
    <s v="No"/>
    <s v="No"/>
    <x v="0"/>
    <n v="1"/>
    <n v="1"/>
    <x v="0"/>
    <x v="0"/>
    <s v="Obesity"/>
    <s v="Prediabetes"/>
  </r>
  <r>
    <s v="Id184"/>
    <n v="33.42"/>
    <n v="10.67"/>
    <s v="No"/>
    <s v="No"/>
    <x v="0"/>
    <s v="No major surgery"/>
    <n v="0"/>
    <x v="0"/>
    <x v="0"/>
    <s v="Obesity"/>
    <s v="Diabetes"/>
  </r>
  <r>
    <s v="Id185"/>
    <n v="37.18"/>
    <n v="6.75"/>
    <s v="yes"/>
    <s v="No"/>
    <x v="0"/>
    <n v="2"/>
    <n v="2"/>
    <x v="0"/>
    <x v="0"/>
    <s v="Obesity"/>
    <s v="Diabetes"/>
  </r>
  <r>
    <s v="Id186"/>
    <n v="33.33"/>
    <n v="9.26"/>
    <s v="yes"/>
    <s v="No"/>
    <x v="0"/>
    <n v="2"/>
    <n v="2"/>
    <x v="1"/>
    <x v="1"/>
    <s v="Obesity"/>
    <s v="Diabetes"/>
  </r>
  <r>
    <s v="Id187"/>
    <n v="53.21"/>
    <n v="4.2699999999999996"/>
    <s v="No"/>
    <s v="No"/>
    <x v="0"/>
    <n v="1"/>
    <n v="1"/>
    <x v="0"/>
    <x v="0"/>
    <s v="Obesity"/>
    <s v="Normal"/>
  </r>
  <r>
    <s v="Id188"/>
    <n v="38.729999999999997"/>
    <n v="11.51"/>
    <s v="No"/>
    <s v="No"/>
    <x v="0"/>
    <n v="2"/>
    <n v="2"/>
    <x v="0"/>
    <x v="0"/>
    <s v="Obesity"/>
    <s v="Diabetes"/>
  </r>
  <r>
    <s v="Id189"/>
    <n v="29.73"/>
    <n v="7.22"/>
    <s v="No"/>
    <s v="No"/>
    <x v="0"/>
    <s v="No major surgery"/>
    <n v="0"/>
    <x v="0"/>
    <x v="0"/>
    <s v="Over Weight"/>
    <s v="Diabetes"/>
  </r>
  <r>
    <s v="Id190"/>
    <n v="34.700000000000003"/>
    <n v="4.37"/>
    <s v="No"/>
    <s v="No"/>
    <x v="1"/>
    <n v="1"/>
    <n v="1"/>
    <x v="0"/>
    <x v="0"/>
    <s v="Obesity"/>
    <s v="Normal"/>
  </r>
  <r>
    <s v="Id191"/>
    <n v="38.28"/>
    <n v="11.56"/>
    <s v="yes"/>
    <s v="No"/>
    <x v="0"/>
    <n v="1"/>
    <n v="1"/>
    <x v="0"/>
    <x v="0"/>
    <s v="Obesity"/>
    <s v="Diabetes"/>
  </r>
  <r>
    <s v="Id192"/>
    <n v="33.57"/>
    <n v="8.82"/>
    <s v="yes"/>
    <s v="No"/>
    <x v="0"/>
    <s v="No major surgery"/>
    <n v="0"/>
    <x v="0"/>
    <x v="0"/>
    <s v="Obesity"/>
    <s v="Diabetes"/>
  </r>
  <r>
    <s v="Id193"/>
    <n v="52.06"/>
    <n v="4.6900000000000004"/>
    <s v="No"/>
    <s v="No"/>
    <x v="0"/>
    <n v="1"/>
    <n v="1"/>
    <x v="0"/>
    <x v="0"/>
    <s v="Obesity"/>
    <s v="Normal"/>
  </r>
  <r>
    <s v="Id194"/>
    <n v="38.17"/>
    <n v="4.53"/>
    <s v="No"/>
    <s v="yes"/>
    <x v="0"/>
    <n v="1"/>
    <n v="1"/>
    <x v="0"/>
    <x v="0"/>
    <s v="Obesity"/>
    <s v="Normal"/>
  </r>
  <r>
    <s v="Id195"/>
    <n v="36.954999999999998"/>
    <n v="5.84"/>
    <s v="No"/>
    <s v="No"/>
    <x v="1"/>
    <n v="1"/>
    <n v="1"/>
    <x v="0"/>
    <x v="0"/>
    <s v="Obesity"/>
    <s v="Prediabetes"/>
  </r>
  <r>
    <s v="Id196"/>
    <n v="34.4"/>
    <n v="4.9000000000000004"/>
    <s v="No"/>
    <s v="No"/>
    <x v="1"/>
    <n v="1"/>
    <n v="1"/>
    <x v="0"/>
    <x v="0"/>
    <s v="Obesity"/>
    <s v="Normal"/>
  </r>
  <r>
    <s v="Id197"/>
    <n v="31.73"/>
    <n v="4.3"/>
    <s v="No"/>
    <s v="No"/>
    <x v="0"/>
    <s v="No major surgery"/>
    <n v="0"/>
    <x v="0"/>
    <x v="0"/>
    <s v="Obesity"/>
    <s v="Normal"/>
  </r>
  <r>
    <s v="Id198"/>
    <n v="36.64"/>
    <n v="11.34"/>
    <s v="No"/>
    <s v="No"/>
    <x v="0"/>
    <s v="No major surgery"/>
    <n v="0"/>
    <x v="0"/>
    <x v="0"/>
    <s v="Obesity"/>
    <s v="Diabetes"/>
  </r>
  <r>
    <s v="Id199"/>
    <n v="36.85"/>
    <n v="5.88"/>
    <s v="No"/>
    <s v="yes"/>
    <x v="0"/>
    <n v="1"/>
    <n v="1"/>
    <x v="0"/>
    <x v="0"/>
    <s v="Obesity"/>
    <s v="Prediabetes"/>
  </r>
  <r>
    <s v="Id200"/>
    <n v="33.33"/>
    <n v="5.01"/>
    <s v="yes"/>
    <s v="No"/>
    <x v="1"/>
    <n v="1"/>
    <n v="1"/>
    <x v="0"/>
    <x v="0"/>
    <s v="Obesity"/>
    <s v="Normal"/>
  </r>
  <r>
    <s v="Id201"/>
    <n v="39.14"/>
    <n v="4.4000000000000004"/>
    <s v="No"/>
    <s v="No"/>
    <x v="1"/>
    <n v="1"/>
    <n v="1"/>
    <x v="0"/>
    <x v="0"/>
    <s v="Obesity"/>
    <s v="Normal"/>
  </r>
  <r>
    <s v="Id202"/>
    <n v="32.9"/>
    <n v="6.26"/>
    <s v="yes"/>
    <s v="No"/>
    <x v="0"/>
    <s v="No major surgery"/>
    <n v="0"/>
    <x v="0"/>
    <x v="0"/>
    <s v="Obesity"/>
    <s v="Prediabetes"/>
  </r>
  <r>
    <s v="Id203"/>
    <n v="29.78"/>
    <n v="10.27"/>
    <s v="yes"/>
    <s v="No"/>
    <x v="1"/>
    <n v="1"/>
    <n v="1"/>
    <x v="0"/>
    <x v="0"/>
    <s v="Over Weight"/>
    <s v="Diabetes"/>
  </r>
  <r>
    <s v="Id204"/>
    <n v="32.78"/>
    <n v="5.27"/>
    <s v="No"/>
    <s v="No"/>
    <x v="0"/>
    <s v="No major surgery"/>
    <n v="0"/>
    <x v="0"/>
    <x v="0"/>
    <s v="Obesity"/>
    <s v="Normal"/>
  </r>
  <r>
    <s v="Id205"/>
    <n v="41.65"/>
    <n v="10.73"/>
    <s v="yes"/>
    <s v="No"/>
    <x v="0"/>
    <s v="No major surgery"/>
    <n v="0"/>
    <x v="0"/>
    <x v="0"/>
    <s v="Obesity"/>
    <s v="Diabetes"/>
  </r>
  <r>
    <s v="Id206"/>
    <n v="50.79"/>
    <n v="4.45"/>
    <s v="No"/>
    <s v="No"/>
    <x v="0"/>
    <n v="1"/>
    <n v="1"/>
    <x v="0"/>
    <x v="0"/>
    <s v="Obesity"/>
    <s v="Normal"/>
  </r>
  <r>
    <s v="Id207"/>
    <n v="35.43"/>
    <n v="5.25"/>
    <s v="yes"/>
    <s v="No"/>
    <x v="0"/>
    <s v="No major surgery"/>
    <n v="0"/>
    <x v="0"/>
    <x v="0"/>
    <s v="Obesity"/>
    <s v="Normal"/>
  </r>
  <r>
    <s v="Id208"/>
    <n v="35.25"/>
    <n v="9.51"/>
    <s v="No"/>
    <s v="No"/>
    <x v="0"/>
    <s v="No major surgery"/>
    <n v="0"/>
    <x v="0"/>
    <x v="0"/>
    <s v="Obesity"/>
    <s v="Diabetes"/>
  </r>
  <r>
    <s v="Id209"/>
    <n v="36.85"/>
    <n v="11.12"/>
    <s v="No"/>
    <s v="No"/>
    <x v="0"/>
    <s v="No major surgery"/>
    <n v="0"/>
    <x v="0"/>
    <x v="0"/>
    <s v="Obesity"/>
    <s v="Diabetes"/>
  </r>
  <r>
    <s v="Id210"/>
    <n v="31.02"/>
    <n v="4.5599999999999996"/>
    <s v="No"/>
    <s v="yes"/>
    <x v="0"/>
    <n v="1"/>
    <n v="1"/>
    <x v="0"/>
    <x v="0"/>
    <s v="Obesity"/>
    <s v="Normal"/>
  </r>
  <r>
    <s v="Id211"/>
    <n v="35.6"/>
    <n v="4.0199999999999996"/>
    <s v="yes"/>
    <s v="yes"/>
    <x v="0"/>
    <n v="2"/>
    <n v="2"/>
    <x v="0"/>
    <x v="0"/>
    <s v="Obesity"/>
    <s v="Normal"/>
  </r>
  <r>
    <s v="Id212"/>
    <n v="34.39"/>
    <n v="8.7200000000000006"/>
    <s v="No"/>
    <s v="No"/>
    <x v="0"/>
    <s v="No major surgery"/>
    <n v="0"/>
    <x v="0"/>
    <x v="0"/>
    <s v="Obesity"/>
    <s v="Diabetes"/>
  </r>
  <r>
    <s v="Id213"/>
    <n v="29.06"/>
    <n v="6.25"/>
    <s v="yes"/>
    <s v="No"/>
    <x v="0"/>
    <n v="1"/>
    <n v="1"/>
    <x v="0"/>
    <x v="0"/>
    <s v="Over Weight"/>
    <s v="Prediabetes"/>
  </r>
  <r>
    <s v="Id214"/>
    <n v="35.799999999999997"/>
    <n v="7.32"/>
    <s v="No"/>
    <s v="No"/>
    <x v="0"/>
    <n v="2"/>
    <n v="2"/>
    <x v="0"/>
    <x v="0"/>
    <s v="Obesity"/>
    <s v="Diabetes"/>
  </r>
  <r>
    <s v="Id215"/>
    <n v="49.8"/>
    <n v="4.24"/>
    <s v="No"/>
    <s v="No"/>
    <x v="0"/>
    <n v="1"/>
    <n v="1"/>
    <x v="0"/>
    <x v="0"/>
    <s v="Obesity"/>
    <s v="Normal"/>
  </r>
  <r>
    <s v="Id216"/>
    <n v="35.71"/>
    <n v="6.84"/>
    <s v="No"/>
    <s v="No"/>
    <x v="0"/>
    <n v="2"/>
    <n v="2"/>
    <x v="0"/>
    <x v="0"/>
    <s v="Obesity"/>
    <s v="Diabetes"/>
  </r>
  <r>
    <s v="Id217"/>
    <n v="30.8"/>
    <n v="5.23"/>
    <s v="yes"/>
    <s v="No"/>
    <x v="0"/>
    <n v="1"/>
    <n v="1"/>
    <x v="0"/>
    <x v="0"/>
    <s v="Obesity"/>
    <s v="Normal"/>
  </r>
  <r>
    <s v="Id218"/>
    <n v="33.69"/>
    <n v="9.68"/>
    <s v="No"/>
    <s v="No"/>
    <x v="0"/>
    <s v="No major surgery"/>
    <n v="0"/>
    <x v="0"/>
    <x v="0"/>
    <s v="Obesity"/>
    <s v="Diabetes"/>
  </r>
  <r>
    <s v="Id219"/>
    <n v="42.27"/>
    <n v="6.05"/>
    <s v="yes"/>
    <s v="No"/>
    <x v="0"/>
    <n v="1"/>
    <n v="1"/>
    <x v="0"/>
    <x v="0"/>
    <s v="Obesity"/>
    <s v="Prediabetes"/>
  </r>
  <r>
    <s v="Id220"/>
    <n v="53.25"/>
    <n v="6.11"/>
    <s v="yes"/>
    <s v="No"/>
    <x v="1"/>
    <n v="1"/>
    <n v="1"/>
    <x v="0"/>
    <x v="0"/>
    <s v="Obesity"/>
    <s v="Prediabetes"/>
  </r>
  <r>
    <s v="Id221"/>
    <n v="26.8"/>
    <n v="10.93"/>
    <s v="yes"/>
    <s v="No"/>
    <x v="0"/>
    <s v="No major surgery"/>
    <n v="0"/>
    <x v="1"/>
    <x v="1"/>
    <s v="Over Weight"/>
    <s v="Diabetes"/>
  </r>
  <r>
    <s v="Id222"/>
    <n v="28.5"/>
    <n v="5.12"/>
    <s v="No"/>
    <s v="No"/>
    <x v="0"/>
    <n v="1"/>
    <n v="1"/>
    <x v="0"/>
    <x v="0"/>
    <s v="Over Weight"/>
    <s v="Normal"/>
  </r>
  <r>
    <s v="Id223"/>
    <n v="22.895"/>
    <n v="5.72"/>
    <s v="No"/>
    <s v="No"/>
    <x v="0"/>
    <s v="No major surgery"/>
    <n v="0"/>
    <x v="0"/>
    <x v="0"/>
    <s v="Normal Weight"/>
    <s v="Prediabetes"/>
  </r>
  <r>
    <s v="Id224"/>
    <n v="34.06"/>
    <n v="11.83"/>
    <s v="yes"/>
    <s v="No"/>
    <x v="0"/>
    <n v="1"/>
    <n v="1"/>
    <x v="0"/>
    <x v="0"/>
    <s v="Obesity"/>
    <s v="Diabetes"/>
  </r>
  <r>
    <s v="Id225"/>
    <n v="36.409999999999997"/>
    <n v="4.55"/>
    <s v="No"/>
    <s v="No"/>
    <x v="0"/>
    <s v="No major surgery"/>
    <n v="0"/>
    <x v="0"/>
    <x v="0"/>
    <s v="Obesity"/>
    <s v="Normal"/>
  </r>
  <r>
    <s v="Id226"/>
    <n v="52.3"/>
    <n v="4.87"/>
    <s v="yes"/>
    <s v="No"/>
    <x v="1"/>
    <n v="1"/>
    <n v="1"/>
    <x v="0"/>
    <x v="0"/>
    <s v="Obesity"/>
    <s v="Normal"/>
  </r>
  <r>
    <s v="Id227"/>
    <n v="52.66"/>
    <n v="4.45"/>
    <s v="No"/>
    <s v="No"/>
    <x v="0"/>
    <n v="1"/>
    <n v="1"/>
    <x v="0"/>
    <x v="0"/>
    <s v="Obesity"/>
    <s v="Normal"/>
  </r>
  <r>
    <s v="Id228"/>
    <n v="29.57"/>
    <n v="9.42"/>
    <s v="yes"/>
    <s v="No"/>
    <x v="0"/>
    <s v="No major surgery"/>
    <n v="0"/>
    <x v="0"/>
    <x v="0"/>
    <s v="Over Weight"/>
    <s v="Diabetes"/>
  </r>
  <r>
    <s v="Id229"/>
    <n v="36.99"/>
    <n v="5.37"/>
    <s v="yes"/>
    <s v="No"/>
    <x v="1"/>
    <n v="1"/>
    <n v="1"/>
    <x v="0"/>
    <x v="0"/>
    <s v="Obesity"/>
    <s v="Normal"/>
  </r>
  <r>
    <s v="Id230"/>
    <n v="31.4"/>
    <n v="4.5999999999999996"/>
    <s v="yes"/>
    <s v="No"/>
    <x v="0"/>
    <n v="1"/>
    <n v="1"/>
    <x v="0"/>
    <x v="0"/>
    <s v="Obesity"/>
    <s v="Normal"/>
  </r>
  <r>
    <s v="Id231"/>
    <n v="34.9"/>
    <n v="6.22"/>
    <s v="No"/>
    <s v="No"/>
    <x v="1"/>
    <n v="1"/>
    <n v="1"/>
    <x v="0"/>
    <x v="0"/>
    <s v="Obesity"/>
    <s v="Prediabetes"/>
  </r>
  <r>
    <s v="Id232"/>
    <n v="31.13"/>
    <n v="4.5199999999999996"/>
    <s v="yes"/>
    <s v="No"/>
    <x v="0"/>
    <n v="1"/>
    <n v="1"/>
    <x v="0"/>
    <x v="0"/>
    <s v="Obesity"/>
    <s v="Normal"/>
  </r>
  <r>
    <s v="Id233"/>
    <n v="34.799999999999997"/>
    <n v="6.18"/>
    <s v="No"/>
    <s v="No"/>
    <x v="1"/>
    <n v="1"/>
    <n v="1"/>
    <x v="0"/>
    <x v="0"/>
    <s v="Obesity"/>
    <s v="Prediabetes"/>
  </r>
  <r>
    <s v="Id234"/>
    <n v="31.68"/>
    <n v="4.4000000000000004"/>
    <s v="No"/>
    <s v="No"/>
    <x v="0"/>
    <s v="No major surgery"/>
    <n v="0"/>
    <x v="0"/>
    <x v="0"/>
    <s v="Obesity"/>
    <s v="Normal"/>
  </r>
  <r>
    <s v="Id235"/>
    <n v="33.534999999999997"/>
    <n v="6.23"/>
    <s v="No"/>
    <s v="yes"/>
    <x v="0"/>
    <n v="1"/>
    <n v="1"/>
    <x v="0"/>
    <x v="0"/>
    <s v="Obesity"/>
    <s v="Prediabetes"/>
  </r>
  <r>
    <s v="Id236"/>
    <n v="31.92"/>
    <n v="5.33"/>
    <s v="yes"/>
    <s v="No"/>
    <x v="0"/>
    <s v="No major surgery"/>
    <n v="0"/>
    <x v="0"/>
    <x v="0"/>
    <s v="Obesity"/>
    <s v="Normal"/>
  </r>
  <r>
    <s v="Id237"/>
    <n v="32.700000000000003"/>
    <n v="4.09"/>
    <s v="No"/>
    <s v="No"/>
    <x v="0"/>
    <n v="1"/>
    <n v="1"/>
    <x v="0"/>
    <x v="0"/>
    <s v="Obesity"/>
    <s v="Normal"/>
  </r>
  <r>
    <s v="Id238"/>
    <n v="41.25"/>
    <n v="5.19"/>
    <s v="No"/>
    <s v="No"/>
    <x v="0"/>
    <s v="No major surgery"/>
    <n v="0"/>
    <x v="0"/>
    <x v="0"/>
    <s v="Obesity"/>
    <s v="Normal"/>
  </r>
  <r>
    <s v="Id239"/>
    <n v="33.11"/>
    <n v="4.12"/>
    <s v="No"/>
    <s v="No"/>
    <x v="1"/>
    <n v="1"/>
    <n v="1"/>
    <x v="0"/>
    <x v="0"/>
    <s v="Obesity"/>
    <s v="Normal"/>
  </r>
  <r>
    <s v="Id240"/>
    <n v="36.159999999999997"/>
    <n v="5.0999999999999996"/>
    <s v="No"/>
    <s v="No"/>
    <x v="0"/>
    <n v="1"/>
    <n v="1"/>
    <x v="0"/>
    <x v="0"/>
    <s v="Obesity"/>
    <s v="Normal"/>
  </r>
  <r>
    <s v="Id241"/>
    <n v="33.72"/>
    <n v="6.21"/>
    <s v="yes"/>
    <s v="No"/>
    <x v="1"/>
    <n v="1"/>
    <n v="1"/>
    <x v="0"/>
    <x v="0"/>
    <s v="Obesity"/>
    <s v="Prediabetes"/>
  </r>
  <r>
    <s v="Id242"/>
    <n v="37.74"/>
    <n v="9.5299999999999994"/>
    <s v="yes"/>
    <s v="No"/>
    <x v="0"/>
    <n v="1"/>
    <n v="1"/>
    <x v="0"/>
    <x v="0"/>
    <s v="Obesity"/>
    <s v="Diabetes"/>
  </r>
  <r>
    <s v="Id243"/>
    <n v="48.75"/>
    <n v="4.6399999999999997"/>
    <s v="yes"/>
    <s v="No"/>
    <x v="0"/>
    <n v="1"/>
    <n v="1"/>
    <x v="0"/>
    <x v="0"/>
    <s v="Obesity"/>
    <s v="Normal"/>
  </r>
  <r>
    <s v="Id244"/>
    <n v="31.065000000000001"/>
    <n v="5.05"/>
    <s v="No"/>
    <s v="No"/>
    <x v="0"/>
    <n v="1"/>
    <n v="1"/>
    <x v="0"/>
    <x v="0"/>
    <s v="Obesity"/>
    <s v="Normal"/>
  </r>
  <r>
    <s v="Id245"/>
    <n v="23.55"/>
    <n v="10.38"/>
    <s v="No"/>
    <s v="No"/>
    <x v="0"/>
    <s v="No major surgery"/>
    <n v="0"/>
    <x v="0"/>
    <x v="0"/>
    <s v="Normal Weight"/>
    <s v="Diabetes"/>
  </r>
  <r>
    <s v="Id246"/>
    <n v="30.18"/>
    <n v="8.31"/>
    <s v="yes"/>
    <s v="No"/>
    <x v="0"/>
    <n v="1"/>
    <n v="1"/>
    <x v="0"/>
    <x v="0"/>
    <s v="Obesity"/>
    <s v="Diabetes"/>
  </r>
  <r>
    <s v="Id247"/>
    <n v="29.94"/>
    <n v="7.59"/>
    <s v="No"/>
    <s v="No"/>
    <x v="0"/>
    <s v="No major surgery"/>
    <n v="0"/>
    <x v="0"/>
    <x v="0"/>
    <s v="Obesity"/>
    <s v="Diabetes"/>
  </r>
  <r>
    <s v="Id248"/>
    <n v="31.4"/>
    <n v="5.49"/>
    <s v="No"/>
    <s v="No"/>
    <x v="0"/>
    <s v="No major surgery"/>
    <n v="0"/>
    <x v="0"/>
    <x v="0"/>
    <s v="Obesity"/>
    <s v="Normal"/>
  </r>
  <r>
    <s v="Id249"/>
    <n v="53.06"/>
    <n v="11.68"/>
    <s v="No"/>
    <s v="No"/>
    <x v="0"/>
    <s v="No major surgery"/>
    <n v="0"/>
    <x v="0"/>
    <x v="0"/>
    <s v="Obesity"/>
    <s v="Diabetes"/>
  </r>
  <r>
    <s v="Id250"/>
    <n v="30.25"/>
    <n v="4.1900000000000004"/>
    <s v="No"/>
    <s v="No"/>
    <x v="0"/>
    <n v="2"/>
    <n v="2"/>
    <x v="0"/>
    <x v="0"/>
    <s v="Obesity"/>
    <s v="Normal"/>
  </r>
  <r>
    <s v="Id251"/>
    <n v="46.68"/>
    <n v="4.01"/>
    <s v="No"/>
    <s v="No"/>
    <x v="0"/>
    <s v="No major surgery"/>
    <n v="0"/>
    <x v="0"/>
    <x v="0"/>
    <s v="Obesity"/>
    <s v="Normal"/>
  </r>
  <r>
    <s v="Id252"/>
    <n v="30.4"/>
    <n v="5.91"/>
    <s v="No"/>
    <s v="yes"/>
    <x v="0"/>
    <n v="2"/>
    <n v="2"/>
    <x v="0"/>
    <x v="0"/>
    <s v="Obesity"/>
    <s v="Prediabetes"/>
  </r>
  <r>
    <s v="Id253"/>
    <n v="30.2"/>
    <n v="4.47"/>
    <s v="yes"/>
    <s v="No"/>
    <x v="1"/>
    <n v="1"/>
    <n v="1"/>
    <x v="0"/>
    <x v="0"/>
    <s v="Obesity"/>
    <s v="Normal"/>
  </r>
  <r>
    <s v="Id254"/>
    <n v="51.18"/>
    <n v="4.5599999999999996"/>
    <s v="yes"/>
    <s v="yes"/>
    <x v="0"/>
    <n v="2"/>
    <n v="2"/>
    <x v="0"/>
    <x v="0"/>
    <s v="Obesity"/>
    <s v="Normal"/>
  </r>
  <r>
    <s v="Id255"/>
    <n v="22.18"/>
    <n v="9.9"/>
    <s v="No"/>
    <s v="No"/>
    <x v="0"/>
    <s v="No major surgery"/>
    <n v="0"/>
    <x v="0"/>
    <x v="0"/>
    <s v="Normal Weight"/>
    <s v="Diabetes"/>
  </r>
  <r>
    <s v="Id256"/>
    <n v="31.92"/>
    <n v="5.1100000000000003"/>
    <s v="No"/>
    <s v="No"/>
    <x v="1"/>
    <n v="1"/>
    <n v="1"/>
    <x v="0"/>
    <x v="0"/>
    <s v="Obesity"/>
    <s v="Normal"/>
  </r>
  <r>
    <s v="Id257"/>
    <n v="31.73"/>
    <n v="5.73"/>
    <s v="No"/>
    <s v="yes"/>
    <x v="0"/>
    <n v="1"/>
    <n v="1"/>
    <x v="0"/>
    <x v="0"/>
    <s v="Obesity"/>
    <s v="Prediabetes"/>
  </r>
  <r>
    <s v="Id258"/>
    <n v="45.52"/>
    <n v="6.04"/>
    <s v="No"/>
    <s v="No"/>
    <x v="1"/>
    <n v="1"/>
    <n v="1"/>
    <x v="0"/>
    <x v="0"/>
    <s v="Obesity"/>
    <s v="Prediabetes"/>
  </r>
  <r>
    <s v="Id259"/>
    <n v="52.81"/>
    <n v="5.19"/>
    <s v="No"/>
    <s v="No"/>
    <x v="1"/>
    <n v="1"/>
    <n v="1"/>
    <x v="0"/>
    <x v="0"/>
    <s v="Obesity"/>
    <s v="Normal"/>
  </r>
  <r>
    <s v="Id260"/>
    <n v="33.58"/>
    <n v="5.56"/>
    <s v="No"/>
    <s v="No"/>
    <x v="0"/>
    <n v="1"/>
    <n v="1"/>
    <x v="0"/>
    <x v="0"/>
    <s v="Obesity"/>
    <s v="Normal"/>
  </r>
  <r>
    <s v="Id261"/>
    <n v="30.684999999999999"/>
    <n v="8.23"/>
    <s v="No"/>
    <s v="No"/>
    <x v="0"/>
    <s v="No major surgery"/>
    <n v="0"/>
    <x v="0"/>
    <x v="0"/>
    <s v="Obesity"/>
    <s v="Diabetes"/>
  </r>
  <r>
    <s v="Id262"/>
    <n v="37.524999999999999"/>
    <n v="9.0299999999999994"/>
    <s v="yes"/>
    <s v="No"/>
    <x v="0"/>
    <n v="2"/>
    <n v="2"/>
    <x v="1"/>
    <x v="1"/>
    <s v="Obesity"/>
    <s v="Diabetes"/>
  </r>
  <r>
    <s v="Id263"/>
    <n v="34.5"/>
    <n v="4.07"/>
    <s v="yes"/>
    <s v="No"/>
    <x v="0"/>
    <s v="No major surgery"/>
    <n v="0"/>
    <x v="0"/>
    <x v="0"/>
    <s v="Obesity"/>
    <s v="Normal"/>
  </r>
  <r>
    <s v="Id264"/>
    <n v="28.16"/>
    <n v="5.77"/>
    <s v="No"/>
    <s v="No"/>
    <x v="0"/>
    <n v="2"/>
    <n v="2"/>
    <x v="0"/>
    <x v="0"/>
    <s v="Over Weight"/>
    <s v="Prediabetes"/>
  </r>
  <r>
    <s v="Id265"/>
    <n v="30.02"/>
    <n v="5.98"/>
    <s v="No"/>
    <s v="No"/>
    <x v="1"/>
    <n v="1"/>
    <n v="1"/>
    <x v="0"/>
    <x v="0"/>
    <s v="Obesity"/>
    <s v="Prediabetes"/>
  </r>
  <r>
    <s v="Id266"/>
    <n v="37.82"/>
    <n v="6.01"/>
    <s v="No"/>
    <s v="No"/>
    <x v="0"/>
    <s v="No major surgery"/>
    <n v="0"/>
    <x v="0"/>
    <x v="0"/>
    <s v="Obesity"/>
    <s v="Prediabetes"/>
  </r>
  <r>
    <s v="Id267"/>
    <n v="33.14"/>
    <n v="5.67"/>
    <s v="yes"/>
    <s v="No"/>
    <x v="0"/>
    <s v="No major surgery"/>
    <n v="0"/>
    <x v="0"/>
    <x v="0"/>
    <s v="Obesity"/>
    <s v="Normal"/>
  </r>
  <r>
    <s v="Id268"/>
    <n v="25.14"/>
    <n v="6.02"/>
    <s v="yes"/>
    <s v="No"/>
    <x v="1"/>
    <n v="1"/>
    <n v="1"/>
    <x v="0"/>
    <x v="0"/>
    <s v="Over Weight"/>
    <s v="Prediabetes"/>
  </r>
  <r>
    <s v="Id269"/>
    <n v="20.18"/>
    <n v="11.19"/>
    <s v="No"/>
    <s v="No"/>
    <x v="0"/>
    <s v="No major surgery"/>
    <n v="0"/>
    <x v="0"/>
    <x v="0"/>
    <s v="Normal Weight"/>
    <s v="Diabetes"/>
  </r>
  <r>
    <s v="Id270"/>
    <n v="44.36"/>
    <n v="5.1100000000000003"/>
    <s v="No"/>
    <s v="No"/>
    <x v="0"/>
    <s v="No major surgery"/>
    <n v="0"/>
    <x v="0"/>
    <x v="0"/>
    <s v="Obesity"/>
    <s v="Normal"/>
  </r>
  <r>
    <s v="Id271"/>
    <n v="23.82"/>
    <n v="10.85"/>
    <s v="yes"/>
    <s v="No"/>
    <x v="0"/>
    <s v="No major surgery"/>
    <n v="0"/>
    <x v="0"/>
    <x v="0"/>
    <s v="Normal Weight"/>
    <s v="Diabetes"/>
  </r>
  <r>
    <s v="Id272"/>
    <n v="45"/>
    <n v="5.24"/>
    <s v="yes"/>
    <s v="No"/>
    <x v="0"/>
    <n v="1"/>
    <n v="1"/>
    <x v="0"/>
    <x v="0"/>
    <s v="Obesity"/>
    <s v="Normal"/>
  </r>
  <r>
    <s v="Id273"/>
    <n v="26.62"/>
    <n v="10.08"/>
    <s v="No"/>
    <s v="No"/>
    <x v="0"/>
    <s v="No major surgery"/>
    <n v="0"/>
    <x v="0"/>
    <x v="0"/>
    <s v="Over Weight"/>
    <s v="Diabetes"/>
  </r>
  <r>
    <s v="Id274"/>
    <n v="32.67"/>
    <n v="10.97"/>
    <s v="yes"/>
    <s v="No"/>
    <x v="0"/>
    <s v="No major surgery"/>
    <n v="0"/>
    <x v="0"/>
    <x v="0"/>
    <s v="Obesity"/>
    <s v="Diabetes"/>
  </r>
  <r>
    <s v="Id275"/>
    <n v="44.44"/>
    <n v="4.9000000000000004"/>
    <s v="yes"/>
    <s v="No"/>
    <x v="0"/>
    <n v="1"/>
    <n v="1"/>
    <x v="0"/>
    <x v="0"/>
    <s v="Obesity"/>
    <s v="Normal"/>
  </r>
  <r>
    <s v="Id276"/>
    <n v="28.31"/>
    <n v="5.33"/>
    <s v="No"/>
    <s v="No"/>
    <x v="0"/>
    <s v="No major surgery"/>
    <n v="0"/>
    <x v="0"/>
    <x v="0"/>
    <s v="Over Weight"/>
    <s v="Normal"/>
  </r>
  <r>
    <s v="Id277"/>
    <n v="25.05"/>
    <n v="4.6100000000000003"/>
    <s v="No"/>
    <s v="No"/>
    <x v="0"/>
    <n v="2"/>
    <n v="2"/>
    <x v="0"/>
    <x v="0"/>
    <s v="Over Weight"/>
    <s v="Normal"/>
  </r>
  <r>
    <s v="Id278"/>
    <n v="28.34"/>
    <n v="8.18"/>
    <s v="No"/>
    <s v="No"/>
    <x v="0"/>
    <s v="No major surgery"/>
    <n v="0"/>
    <x v="0"/>
    <x v="0"/>
    <s v="Over Weight"/>
    <s v="Diabetes"/>
  </r>
  <r>
    <s v="Id279"/>
    <n v="17.765000000000001"/>
    <n v="5.62"/>
    <s v="No"/>
    <s v="No"/>
    <x v="0"/>
    <s v="No major surgery"/>
    <n v="0"/>
    <x v="0"/>
    <x v="0"/>
    <s v="Under Weight"/>
    <s v="Normal"/>
  </r>
  <r>
    <s v="Id280"/>
    <n v="36.119999999999997"/>
    <n v="5.82"/>
    <s v="No"/>
    <s v="No"/>
    <x v="0"/>
    <s v="No major surgery"/>
    <n v="0"/>
    <x v="0"/>
    <x v="0"/>
    <s v="Obesity"/>
    <s v="Prediabetes"/>
  </r>
  <r>
    <s v="Id281"/>
    <n v="23.19"/>
    <n v="7.66"/>
    <s v="No"/>
    <s v="No"/>
    <x v="0"/>
    <s v="No major surgery"/>
    <n v="0"/>
    <x v="0"/>
    <x v="0"/>
    <s v="Normal Weight"/>
    <s v="Diabetes"/>
  </r>
  <r>
    <s v="Id282"/>
    <n v="35.99"/>
    <n v="4.2300000000000004"/>
    <s v="No"/>
    <s v="No"/>
    <x v="0"/>
    <s v="No major surgery"/>
    <n v="0"/>
    <x v="0"/>
    <x v="0"/>
    <s v="Obesity"/>
    <s v="Normal"/>
  </r>
  <r>
    <s v="Id283"/>
    <n v="30.25"/>
    <n v="5.58"/>
    <s v="No"/>
    <s v="No"/>
    <x v="1"/>
    <n v="1"/>
    <n v="1"/>
    <x v="0"/>
    <x v="0"/>
    <s v="Obesity"/>
    <s v="Normal"/>
  </r>
  <r>
    <s v="Id284"/>
    <n v="26.24"/>
    <n v="6.26"/>
    <s v="yes"/>
    <s v="No"/>
    <x v="0"/>
    <s v="No major surgery"/>
    <n v="0"/>
    <x v="0"/>
    <x v="0"/>
    <s v="Over Weight"/>
    <s v="Prediabetes"/>
  </r>
  <r>
    <s v="Id285"/>
    <n v="31.36"/>
    <n v="10.6"/>
    <s v="yes"/>
    <s v="No"/>
    <x v="0"/>
    <s v="No major surgery"/>
    <n v="0"/>
    <x v="0"/>
    <x v="0"/>
    <s v="Obesity"/>
    <s v="Diabetes"/>
  </r>
  <r>
    <s v="Id286"/>
    <n v="25.69"/>
    <n v="4.78"/>
    <s v="yes"/>
    <s v="No"/>
    <x v="0"/>
    <s v="No major surgery"/>
    <n v="0"/>
    <x v="0"/>
    <x v="0"/>
    <s v="Over Weight"/>
    <s v="Normal"/>
  </r>
  <r>
    <s v="Id287"/>
    <n v="25.46"/>
    <n v="6.03"/>
    <s v="No"/>
    <s v="No"/>
    <x v="0"/>
    <n v="2"/>
    <n v="2"/>
    <x v="0"/>
    <x v="0"/>
    <s v="Over Weight"/>
    <s v="Prediabetes"/>
  </r>
  <r>
    <s v="Id288"/>
    <n v="31.83"/>
    <n v="11.55"/>
    <s v="yes"/>
    <s v="No"/>
    <x v="0"/>
    <n v="1"/>
    <n v="1"/>
    <x v="0"/>
    <x v="0"/>
    <s v="Obesity"/>
    <s v="Diabetes"/>
  </r>
  <r>
    <s v="Id289"/>
    <n v="24.43"/>
    <n v="7.59"/>
    <s v="yes"/>
    <s v="No"/>
    <x v="0"/>
    <n v="1"/>
    <n v="1"/>
    <x v="0"/>
    <x v="0"/>
    <s v="Normal Weight"/>
    <s v="Diabetes"/>
  </r>
  <r>
    <s v="Id290"/>
    <n v="41.9"/>
    <n v="4.26"/>
    <s v="No"/>
    <s v="No"/>
    <x v="0"/>
    <s v="No major surgery"/>
    <n v="0"/>
    <x v="0"/>
    <x v="0"/>
    <s v="Obesity"/>
    <s v="Normal"/>
  </r>
  <r>
    <s v="Id291"/>
    <n v="22.88"/>
    <n v="5.9"/>
    <s v="yes"/>
    <s v="No"/>
    <x v="1"/>
    <n v="1"/>
    <n v="1"/>
    <x v="0"/>
    <x v="0"/>
    <s v="Normal Weight"/>
    <s v="Prediabetes"/>
  </r>
  <r>
    <s v="Id292"/>
    <n v="29.734999999999999"/>
    <n v="7.79"/>
    <s v="No"/>
    <s v="No"/>
    <x v="0"/>
    <s v="No major surgery"/>
    <n v="0"/>
    <x v="1"/>
    <x v="1"/>
    <s v="Over Weight"/>
    <s v="Diabetes"/>
  </r>
  <r>
    <s v="Id293"/>
    <n v="40.74"/>
    <n v="5.28"/>
    <s v="No"/>
    <s v="No"/>
    <x v="1"/>
    <n v="1"/>
    <n v="1"/>
    <x v="0"/>
    <x v="0"/>
    <s v="Obesity"/>
    <s v="Normal"/>
  </r>
  <r>
    <s v="Id294"/>
    <n v="24.14"/>
    <n v="5.87"/>
    <s v="No"/>
    <s v="No"/>
    <x v="0"/>
    <n v="2"/>
    <n v="2"/>
    <x v="0"/>
    <x v="0"/>
    <s v="Normal Weight"/>
    <s v="Prediabetes"/>
  </r>
  <r>
    <s v="Id295"/>
    <n v="25.15"/>
    <n v="9.08"/>
    <s v="yes"/>
    <s v="No"/>
    <x v="0"/>
    <n v="1"/>
    <n v="1"/>
    <x v="0"/>
    <x v="0"/>
    <s v="Over Weight"/>
    <s v="Diabetes"/>
  </r>
  <r>
    <s v="Id296"/>
    <n v="28.71"/>
    <n v="5.2"/>
    <s v="No"/>
    <s v="No"/>
    <x v="0"/>
    <n v="1"/>
    <n v="1"/>
    <x v="0"/>
    <x v="0"/>
    <s v="Over Weight"/>
    <s v="Normal"/>
  </r>
  <r>
    <s v="Id297"/>
    <n v="23"/>
    <n v="5.48"/>
    <s v="No"/>
    <s v="No"/>
    <x v="0"/>
    <s v="No major surgery"/>
    <n v="0"/>
    <x v="0"/>
    <x v="0"/>
    <s v="Normal Weight"/>
    <s v="Normal"/>
  </r>
  <r>
    <s v="Id298"/>
    <n v="36.86"/>
    <n v="11.95"/>
    <s v="No"/>
    <s v="No"/>
    <x v="0"/>
    <s v="No major surgery"/>
    <n v="0"/>
    <x v="1"/>
    <x v="1"/>
    <s v="Obesity"/>
    <s v="Diabetes"/>
  </r>
  <r>
    <s v="Id299"/>
    <n v="24.25"/>
    <n v="8.6999999999999993"/>
    <s v="yes"/>
    <s v="No"/>
    <x v="0"/>
    <n v="1"/>
    <n v="1"/>
    <x v="0"/>
    <x v="0"/>
    <s v="Normal Weight"/>
    <s v="Diabetes"/>
  </r>
  <r>
    <s v="Id300"/>
    <n v="23.85"/>
    <n v="7.84"/>
    <s v="No"/>
    <s v="No"/>
    <x v="0"/>
    <s v="No major surgery"/>
    <n v="0"/>
    <x v="0"/>
    <x v="0"/>
    <s v="Normal Weight"/>
    <s v="Diabetes"/>
  </r>
  <r>
    <s v="Id301"/>
    <n v="40.020000000000003"/>
    <n v="5.19"/>
    <s v="yes"/>
    <s v="No"/>
    <x v="0"/>
    <n v="1"/>
    <n v="1"/>
    <x v="0"/>
    <x v="0"/>
    <s v="Obesity"/>
    <s v="Normal"/>
  </r>
  <r>
    <s v="Id302"/>
    <n v="19.170000000000002"/>
    <n v="8.41"/>
    <s v="No"/>
    <s v="No"/>
    <x v="0"/>
    <s v="No major surgery"/>
    <n v="0"/>
    <x v="0"/>
    <x v="0"/>
    <s v="Normal Weight"/>
    <s v="Diabetes"/>
  </r>
  <r>
    <s v="Id303"/>
    <n v="43.53"/>
    <n v="5.86"/>
    <s v="yes"/>
    <s v="yes"/>
    <x v="0"/>
    <n v="2"/>
    <n v="2"/>
    <x v="0"/>
    <x v="0"/>
    <s v="Obesity"/>
    <s v="Prediabetes"/>
  </r>
  <r>
    <s v="Id304"/>
    <n v="46.06"/>
    <n v="4.18"/>
    <s v="No"/>
    <s v="yes"/>
    <x v="0"/>
    <n v="1"/>
    <n v="1"/>
    <x v="0"/>
    <x v="0"/>
    <s v="Obesity"/>
    <s v="Normal"/>
  </r>
  <r>
    <s v="Id305"/>
    <n v="29.92"/>
    <n v="11.99"/>
    <s v="yes"/>
    <s v="No"/>
    <x v="0"/>
    <n v="2"/>
    <n v="2"/>
    <x v="0"/>
    <x v="0"/>
    <s v="Obesity"/>
    <s v="Diabetes"/>
  </r>
  <r>
    <s v="Id306"/>
    <n v="28.46"/>
    <n v="4.8499999999999996"/>
    <s v="yes"/>
    <s v="No"/>
    <x v="0"/>
    <n v="1"/>
    <n v="1"/>
    <x v="0"/>
    <x v="0"/>
    <s v="Over Weight"/>
    <s v="Normal"/>
  </r>
  <r>
    <s v="Id307"/>
    <n v="24.56"/>
    <n v="6.18"/>
    <s v="yes"/>
    <s v="No"/>
    <x v="1"/>
    <n v="1"/>
    <n v="1"/>
    <x v="0"/>
    <x v="0"/>
    <s v="Normal Weight"/>
    <s v="Prediabetes"/>
  </r>
  <r>
    <s v="Id308"/>
    <n v="41.19"/>
    <n v="6.37"/>
    <s v="No"/>
    <s v="No"/>
    <x v="0"/>
    <s v="No major surgery"/>
    <n v="0"/>
    <x v="0"/>
    <x v="0"/>
    <s v="Obesity"/>
    <s v="Prediabetes"/>
  </r>
  <r>
    <s v="Id309"/>
    <n v="18.63"/>
    <n v="9.81"/>
    <s v="yes"/>
    <s v="No"/>
    <x v="0"/>
    <n v="2"/>
    <n v="2"/>
    <x v="0"/>
    <x v="0"/>
    <s v="Normal Weight"/>
    <s v="Diabetes"/>
  </r>
  <r>
    <s v="Id310"/>
    <n v="26.26"/>
    <n v="11.8"/>
    <s v="yes"/>
    <s v="No"/>
    <x v="0"/>
    <n v="1"/>
    <n v="1"/>
    <x v="0"/>
    <x v="0"/>
    <s v="Over Weight"/>
    <s v="Diabetes"/>
  </r>
  <r>
    <s v="Id311"/>
    <n v="22.37"/>
    <n v="5.86"/>
    <s v="yes"/>
    <s v="No"/>
    <x v="1"/>
    <n v="1"/>
    <n v="1"/>
    <x v="0"/>
    <x v="0"/>
    <s v="Normal Weight"/>
    <s v="Prediabetes"/>
  </r>
  <r>
    <s v="Id312"/>
    <n v="39.619999999999997"/>
    <n v="4.28"/>
    <s v="No"/>
    <s v="No"/>
    <x v="0"/>
    <n v="1"/>
    <n v="1"/>
    <x v="0"/>
    <x v="0"/>
    <s v="Obesity"/>
    <s v="Normal"/>
  </r>
  <r>
    <s v="Id313"/>
    <n v="18.329999999999998"/>
    <n v="4.16"/>
    <s v="yes"/>
    <s v="No"/>
    <x v="0"/>
    <s v="No major surgery"/>
    <n v="0"/>
    <x v="0"/>
    <x v="0"/>
    <s v="Under Weight"/>
    <s v="Normal"/>
  </r>
  <r>
    <s v="Id314"/>
    <n v="17.11"/>
    <n v="4.9800000000000004"/>
    <s v="yes"/>
    <s v="No"/>
    <x v="1"/>
    <n v="1"/>
    <n v="1"/>
    <x v="0"/>
    <x v="0"/>
    <s v="Under Weight"/>
    <s v="Normal"/>
  </r>
  <r>
    <s v="Id315"/>
    <n v="43.5"/>
    <n v="6.38"/>
    <s v="No"/>
    <s v="yes"/>
    <x v="0"/>
    <n v="1"/>
    <n v="1"/>
    <x v="0"/>
    <x v="0"/>
    <s v="Obesity"/>
    <s v="Prediabetes"/>
  </r>
  <r>
    <s v="Id316"/>
    <n v="25.364999999999998"/>
    <n v="5.19"/>
    <s v="No"/>
    <s v="No"/>
    <x v="0"/>
    <n v="2"/>
    <n v="2"/>
    <x v="1"/>
    <x v="1"/>
    <s v="Over Weight"/>
    <s v="Normal"/>
  </r>
  <r>
    <s v="Id317"/>
    <n v="28.594999999999999"/>
    <n v="10.210000000000001"/>
    <s v="No"/>
    <s v="No"/>
    <x v="0"/>
    <s v="No major surgery"/>
    <n v="0"/>
    <x v="1"/>
    <x v="1"/>
    <s v="Over Weight"/>
    <s v="Diabetes"/>
  </r>
  <r>
    <s v="Id318"/>
    <n v="29.83"/>
    <n v="9.6999999999999993"/>
    <s v="yes"/>
    <s v="No"/>
    <x v="1"/>
    <n v="1"/>
    <n v="1"/>
    <x v="0"/>
    <x v="0"/>
    <s v="Over Weight"/>
    <s v="Diabetes"/>
  </r>
  <r>
    <s v="Id319"/>
    <n v="24.7"/>
    <n v="10.25"/>
    <s v="No"/>
    <s v="No"/>
    <x v="0"/>
    <n v="3"/>
    <n v="3"/>
    <x v="1"/>
    <x v="1"/>
    <s v="Normal Weight"/>
    <s v="Diabetes"/>
  </r>
  <r>
    <s v="Id320"/>
    <n v="17.940000000000001"/>
    <n v="9.77"/>
    <s v="No"/>
    <s v="No"/>
    <x v="0"/>
    <s v="No major surgery"/>
    <n v="0"/>
    <x v="0"/>
    <x v="0"/>
    <s v="Under Weight"/>
    <s v="Diabetes"/>
  </r>
  <r>
    <s v="Id321"/>
    <n v="21.08"/>
    <n v="4.83"/>
    <s v="No"/>
    <s v="No"/>
    <x v="1"/>
    <n v="1"/>
    <n v="1"/>
    <x v="0"/>
    <x v="0"/>
    <s v="Normal Weight"/>
    <s v="Normal"/>
  </r>
  <r>
    <s v="Id322"/>
    <n v="37.715000000000003"/>
    <n v="10.86"/>
    <s v="yes"/>
    <s v="No"/>
    <x v="0"/>
    <s v="No major surgery"/>
    <n v="0"/>
    <x v="1"/>
    <x v="1"/>
    <s v="Obesity"/>
    <s v="Diabetes"/>
  </r>
  <r>
    <s v="Id323"/>
    <n v="22.39"/>
    <n v="9.5299999999999994"/>
    <s v="yes"/>
    <s v="No"/>
    <x v="0"/>
    <s v="No major surgery"/>
    <n v="0"/>
    <x v="0"/>
    <x v="0"/>
    <s v="Normal Weight"/>
    <s v="Diabetes"/>
  </r>
  <r>
    <s v="Id324"/>
    <n v="28.78"/>
    <n v="5.68"/>
    <s v="No"/>
    <s v="No"/>
    <x v="0"/>
    <s v="No major surgery"/>
    <n v="0"/>
    <x v="0"/>
    <x v="0"/>
    <s v="Over Weight"/>
    <s v="Normal"/>
  </r>
  <r>
    <s v="Id325"/>
    <n v="18.329999999999998"/>
    <n v="5.57"/>
    <s v="yes"/>
    <s v="No"/>
    <x v="0"/>
    <s v="No major surgery"/>
    <n v="0"/>
    <x v="0"/>
    <x v="0"/>
    <s v="Under Weight"/>
    <s v="Normal"/>
  </r>
  <r>
    <s v="Id326"/>
    <n v="26.39"/>
    <n v="4.58"/>
    <s v="yes"/>
    <s v="No"/>
    <x v="0"/>
    <n v="1"/>
    <n v="1"/>
    <x v="0"/>
    <x v="0"/>
    <s v="Over Weight"/>
    <s v="Normal"/>
  </r>
  <r>
    <s v="Id327"/>
    <n v="19.260000000000002"/>
    <n v="8.9600000000000009"/>
    <s v="yes"/>
    <s v="No"/>
    <x v="0"/>
    <n v="1"/>
    <n v="1"/>
    <x v="0"/>
    <x v="0"/>
    <s v="Normal Weight"/>
    <s v="Diabetes"/>
  </r>
  <r>
    <s v="Id328"/>
    <n v="26.92"/>
    <n v="6.09"/>
    <s v="No"/>
    <s v="No"/>
    <x v="0"/>
    <s v="No major surgery"/>
    <n v="0"/>
    <x v="0"/>
    <x v="0"/>
    <s v="Over Weight"/>
    <s v="Prediabetes"/>
  </r>
  <r>
    <s v="Id329"/>
    <n v="19.73"/>
    <n v="4.3600000000000003"/>
    <s v="No"/>
    <s v="No"/>
    <x v="0"/>
    <s v="No major surgery"/>
    <n v="0"/>
    <x v="0"/>
    <x v="0"/>
    <s v="Normal Weight"/>
    <s v="Normal"/>
  </r>
  <r>
    <s v="Id330"/>
    <n v="23.56"/>
    <n v="11.74"/>
    <s v="yes"/>
    <s v="No"/>
    <x v="0"/>
    <s v="No major surgery"/>
    <n v="0"/>
    <x v="0"/>
    <x v="0"/>
    <s v="Normal Weight"/>
    <s v="Diabetes"/>
  </r>
  <r>
    <s v="Id331"/>
    <n v="37.67"/>
    <n v="5.89"/>
    <s v="No"/>
    <s v="No"/>
    <x v="0"/>
    <n v="1"/>
    <n v="1"/>
    <x v="0"/>
    <x v="0"/>
    <s v="Obesity"/>
    <s v="Prediabetes"/>
  </r>
  <r>
    <s v="Id332"/>
    <n v="18.73"/>
    <n v="10.64"/>
    <s v="No"/>
    <s v="No"/>
    <x v="0"/>
    <n v="2"/>
    <n v="2"/>
    <x v="0"/>
    <x v="0"/>
    <s v="Normal Weight"/>
    <s v="Diabetes"/>
  </r>
  <r>
    <s v="Id333"/>
    <n v="33.090000000000003"/>
    <n v="6.06"/>
    <s v="No"/>
    <s v="No"/>
    <x v="1"/>
    <n v="1"/>
    <n v="1"/>
    <x v="0"/>
    <x v="0"/>
    <s v="Obesity"/>
    <s v="Prediabetes"/>
  </r>
  <r>
    <s v="Id334"/>
    <n v="18.329999999999998"/>
    <n v="7.46"/>
    <s v="yes"/>
    <s v="No"/>
    <x v="0"/>
    <n v="1"/>
    <n v="1"/>
    <x v="0"/>
    <x v="0"/>
    <s v="Under Weight"/>
    <s v="Diabetes"/>
  </r>
  <r>
    <s v="Id335"/>
    <n v="27.74"/>
    <n v="4.68"/>
    <s v="yes"/>
    <s v="No"/>
    <x v="0"/>
    <n v="2"/>
    <n v="2"/>
    <x v="0"/>
    <x v="0"/>
    <s v="Over Weight"/>
    <s v="Normal"/>
  </r>
  <r>
    <s v="Id336"/>
    <n v="24.2"/>
    <n v="6.15"/>
    <s v="No"/>
    <s v="No"/>
    <x v="0"/>
    <n v="1"/>
    <n v="1"/>
    <x v="0"/>
    <x v="0"/>
    <s v="Normal Weight"/>
    <s v="Prediabetes"/>
  </r>
  <r>
    <s v="Id337"/>
    <n v="22.03"/>
    <n v="4.28"/>
    <s v="yes"/>
    <s v="No"/>
    <x v="0"/>
    <s v="No major surgery"/>
    <n v="0"/>
    <x v="0"/>
    <x v="0"/>
    <s v="Normal Weight"/>
    <s v="Normal"/>
  </r>
  <r>
    <s v="Id338"/>
    <n v="26.885000000000002"/>
    <n v="9.86"/>
    <s v="No"/>
    <s v="No"/>
    <x v="0"/>
    <n v="3"/>
    <n v="3"/>
    <x v="0"/>
    <x v="0"/>
    <s v="Over Weight"/>
    <s v="Diabetes"/>
  </r>
  <r>
    <s v="Id339"/>
    <n v="16.36"/>
    <n v="11.19"/>
    <s v="No"/>
    <s v="No"/>
    <x v="0"/>
    <s v="No major surgery"/>
    <n v="0"/>
    <x v="0"/>
    <x v="0"/>
    <s v="Under Weight"/>
    <s v="Diabetes"/>
  </r>
  <r>
    <s v="Id340"/>
    <n v="32.299999999999997"/>
    <n v="4.8899999999999997"/>
    <s v="yes"/>
    <s v="No"/>
    <x v="1"/>
    <n v="1"/>
    <n v="1"/>
    <x v="1"/>
    <x v="1"/>
    <s v="Obesity"/>
    <s v="Normal"/>
  </r>
  <r>
    <s v="Id341"/>
    <n v="16.05"/>
    <n v="4.3499999999999996"/>
    <s v="yes"/>
    <s v="No"/>
    <x v="0"/>
    <s v="No major surgery"/>
    <n v="0"/>
    <x v="0"/>
    <x v="0"/>
    <s v="Under Weight"/>
    <s v="Normal"/>
  </r>
  <r>
    <s v="Id342"/>
    <n v="29.07"/>
    <n v="8.66"/>
    <s v="yes"/>
    <s v="No"/>
    <x v="0"/>
    <n v="2"/>
    <n v="2"/>
    <x v="0"/>
    <x v="0"/>
    <s v="Over Weight"/>
    <s v="Diabetes"/>
  </r>
  <r>
    <s v="Id343"/>
    <n v="17.43"/>
    <n v="8.64"/>
    <s v="No"/>
    <s v="No"/>
    <x v="0"/>
    <s v="No major surgery"/>
    <n v="0"/>
    <x v="0"/>
    <x v="0"/>
    <s v="Under Weight"/>
    <s v="Diabetes"/>
  </r>
  <r>
    <s v="Id344"/>
    <n v="19.329999999999998"/>
    <n v="4.2699999999999996"/>
    <s v="No"/>
    <s v="No"/>
    <x v="0"/>
    <s v="No major surgery"/>
    <n v="0"/>
    <x v="0"/>
    <x v="0"/>
    <s v="Normal Weight"/>
    <s v="Normal"/>
  </r>
  <r>
    <s v="Id345"/>
    <n v="30.52"/>
    <n v="4.21"/>
    <s v="No"/>
    <s v="No"/>
    <x v="0"/>
    <n v="1"/>
    <n v="1"/>
    <x v="0"/>
    <x v="0"/>
    <s v="Obesity"/>
    <s v="Normal"/>
  </r>
  <r>
    <s v="Id346"/>
    <n v="39.21"/>
    <n v="5.04"/>
    <s v="No"/>
    <s v="No"/>
    <x v="1"/>
    <n v="1"/>
    <n v="1"/>
    <x v="0"/>
    <x v="0"/>
    <s v="Obesity"/>
    <s v="Normal"/>
  </r>
  <r>
    <s v="Id347"/>
    <n v="26.98"/>
    <n v="5.21"/>
    <s v="yes"/>
    <s v="No"/>
    <x v="0"/>
    <n v="2"/>
    <n v="2"/>
    <x v="0"/>
    <x v="0"/>
    <s v="Over Weight"/>
    <s v="Normal"/>
  </r>
  <r>
    <s v="Id348"/>
    <n v="25.84"/>
    <n v="8.83"/>
    <s v="No"/>
    <s v="No"/>
    <x v="0"/>
    <s v="No major surgery"/>
    <n v="0"/>
    <x v="1"/>
    <x v="1"/>
    <s v="Over Weight"/>
    <s v="Diabetes"/>
  </r>
  <r>
    <s v="Id349"/>
    <n v="28.31"/>
    <n v="8.4700000000000006"/>
    <s v="yes"/>
    <s v="No"/>
    <x v="0"/>
    <n v="2"/>
    <n v="2"/>
    <x v="0"/>
    <x v="0"/>
    <s v="Over Weight"/>
    <s v="Diabetes"/>
  </r>
  <r>
    <s v="Id350"/>
    <n v="23.94"/>
    <n v="4.2"/>
    <s v="No"/>
    <s v="No"/>
    <x v="0"/>
    <s v="No major surgery"/>
    <n v="0"/>
    <x v="0"/>
    <x v="0"/>
    <s v="Normal Weight"/>
    <s v="Normal"/>
  </r>
  <r>
    <s v="Id351"/>
    <n v="20.03"/>
    <n v="6.14"/>
    <s v="yes"/>
    <s v="No"/>
    <x v="0"/>
    <s v="No major surgery"/>
    <n v="0"/>
    <x v="0"/>
    <x v="0"/>
    <s v="Normal Weight"/>
    <s v="Prediabetes"/>
  </r>
  <r>
    <s v="Id352"/>
    <n v="41.42"/>
    <n v="6.07"/>
    <s v="No"/>
    <s v="No"/>
    <x v="0"/>
    <s v="No major surgery"/>
    <n v="0"/>
    <x v="1"/>
    <x v="1"/>
    <s v="Obesity"/>
    <s v="Prediabetes"/>
  </r>
  <r>
    <s v="Id353"/>
    <n v="36.67"/>
    <n v="10.210000000000001"/>
    <s v="No"/>
    <s v="No"/>
    <x v="0"/>
    <s v="No major surgery"/>
    <n v="0"/>
    <x v="1"/>
    <x v="1"/>
    <s v="Obesity"/>
    <s v="Diabetes"/>
  </r>
  <r>
    <s v="Id354"/>
    <n v="27.645"/>
    <n v="4.6900000000000004"/>
    <s v="No"/>
    <s v="No"/>
    <x v="0"/>
    <s v="No major surgery"/>
    <n v="0"/>
    <x v="1"/>
    <x v="1"/>
    <s v="Over Weight"/>
    <s v="Normal"/>
  </r>
  <r>
    <s v="Id355"/>
    <n v="22.72"/>
    <n v="5.71"/>
    <s v="No"/>
    <s v="No"/>
    <x v="0"/>
    <s v="No major surgery"/>
    <n v="0"/>
    <x v="0"/>
    <x v="0"/>
    <s v="Normal Weight"/>
    <s v="Prediabetes"/>
  </r>
  <r>
    <s v="Id356"/>
    <n v="36.520000000000003"/>
    <n v="9.07"/>
    <s v="yes"/>
    <s v="No"/>
    <x v="1"/>
    <n v="1"/>
    <n v="1"/>
    <x v="1"/>
    <x v="1"/>
    <s v="Obesity"/>
    <s v="Diabetes"/>
  </r>
  <r>
    <s v="Id357"/>
    <n v="33.96"/>
    <n v="4.99"/>
    <s v="No"/>
    <s v="No"/>
    <x v="0"/>
    <s v="No major surgery"/>
    <n v="0"/>
    <x v="0"/>
    <x v="0"/>
    <s v="Obesity"/>
    <s v="Normal"/>
  </r>
  <r>
    <s v="Id358"/>
    <n v="26.695"/>
    <n v="8.31"/>
    <s v="No"/>
    <s v="No"/>
    <x v="0"/>
    <s v="No major surgery"/>
    <n v="0"/>
    <x v="0"/>
    <x v="0"/>
    <s v="Over Weight"/>
    <s v="Diabetes"/>
  </r>
  <r>
    <s v="Id359"/>
    <n v="18.45"/>
    <n v="5.07"/>
    <s v="yes"/>
    <s v="No"/>
    <x v="0"/>
    <s v="No major surgery"/>
    <n v="0"/>
    <x v="0"/>
    <x v="0"/>
    <s v="Under Weight"/>
    <s v="Normal"/>
  </r>
  <r>
    <s v="Id360"/>
    <n v="33.18"/>
    <n v="4.79"/>
    <s v="No"/>
    <s v="No"/>
    <x v="0"/>
    <s v="No major surgery"/>
    <n v="0"/>
    <x v="0"/>
    <x v="0"/>
    <s v="Obesity"/>
    <s v="Normal"/>
  </r>
  <r>
    <s v="Id361"/>
    <n v="36.1"/>
    <n v="11.39"/>
    <s v="yes"/>
    <s v="No"/>
    <x v="0"/>
    <n v="2"/>
    <n v="2"/>
    <x v="1"/>
    <x v="1"/>
    <s v="Obesity"/>
    <s v="Diabetes"/>
  </r>
  <r>
    <s v="Id362"/>
    <n v="22.77"/>
    <n v="6"/>
    <s v="No"/>
    <s v="No"/>
    <x v="0"/>
    <s v="No major surgery"/>
    <n v="0"/>
    <x v="0"/>
    <x v="0"/>
    <s v="Normal Weight"/>
    <s v="Prediabetes"/>
  </r>
  <r>
    <s v="Id363"/>
    <n v="21.24"/>
    <n v="5.13"/>
    <s v="No"/>
    <s v="No"/>
    <x v="0"/>
    <s v="No major surgery"/>
    <n v="0"/>
    <x v="0"/>
    <x v="0"/>
    <s v="Normal Weight"/>
    <s v="Normal"/>
  </r>
  <r>
    <s v="Id364"/>
    <n v="17.600000000000001"/>
    <n v="5.26"/>
    <s v="yes"/>
    <s v="No"/>
    <x v="0"/>
    <s v="No major surgery"/>
    <n v="0"/>
    <x v="0"/>
    <x v="0"/>
    <s v="Under Weight"/>
    <s v="Normal"/>
  </r>
  <r>
    <s v="Id365"/>
    <n v="26.29"/>
    <n v="6.84"/>
    <s v="No"/>
    <s v="No"/>
    <x v="0"/>
    <s v="No major surgery"/>
    <n v="0"/>
    <x v="0"/>
    <x v="0"/>
    <s v="Over Weight"/>
    <s v="Diabetes"/>
  </r>
  <r>
    <s v="Id366"/>
    <n v="35.31"/>
    <n v="9.0399999999999991"/>
    <s v="No"/>
    <s v="No"/>
    <x v="0"/>
    <s v="No major surgery"/>
    <n v="0"/>
    <x v="1"/>
    <x v="1"/>
    <s v="Obesity"/>
    <s v="Diabetes"/>
  </r>
  <r>
    <s v="Id367"/>
    <n v="27.04"/>
    <n v="4.0999999999999996"/>
    <s v="No"/>
    <s v="No"/>
    <x v="0"/>
    <n v="1"/>
    <n v="1"/>
    <x v="0"/>
    <x v="0"/>
    <s v="Over Weight"/>
    <s v="Normal"/>
  </r>
  <r>
    <s v="Id368"/>
    <n v="30.23"/>
    <n v="4.2300000000000004"/>
    <s v="yes"/>
    <s v="No"/>
    <x v="1"/>
    <n v="1"/>
    <n v="1"/>
    <x v="0"/>
    <x v="0"/>
    <s v="Obesity"/>
    <s v="Normal"/>
  </r>
  <r>
    <s v="Id369"/>
    <n v="30.6"/>
    <n v="6.48"/>
    <s v="yes"/>
    <s v="No"/>
    <x v="1"/>
    <n v="1"/>
    <n v="1"/>
    <x v="0"/>
    <x v="0"/>
    <s v="Obesity"/>
    <s v="Diabetes"/>
  </r>
  <r>
    <s v="Id370"/>
    <n v="26.8"/>
    <n v="5.53"/>
    <s v="No"/>
    <s v="No"/>
    <x v="0"/>
    <n v="1"/>
    <n v="1"/>
    <x v="0"/>
    <x v="0"/>
    <s v="Over Weight"/>
    <s v="Normal"/>
  </r>
  <r>
    <s v="Id371"/>
    <n v="16.86"/>
    <n v="4.07"/>
    <s v="yes"/>
    <s v="No"/>
    <x v="0"/>
    <s v="No major surgery"/>
    <n v="0"/>
    <x v="0"/>
    <x v="0"/>
    <s v="Under Weight"/>
    <s v="Normal"/>
  </r>
  <r>
    <s v="Id372"/>
    <n v="16.3"/>
    <n v="5.51"/>
    <s v="No"/>
    <s v="No"/>
    <x v="0"/>
    <n v="1"/>
    <n v="1"/>
    <x v="0"/>
    <x v="0"/>
    <s v="Under Weight"/>
    <s v="Normal"/>
  </r>
  <r>
    <s v="Id373"/>
    <n v="29.81"/>
    <n v="11.66"/>
    <s v="No"/>
    <s v="No"/>
    <x v="0"/>
    <s v="No major surgery"/>
    <n v="0"/>
    <x v="0"/>
    <x v="0"/>
    <s v="Over Weight"/>
    <s v="Diabetes"/>
  </r>
  <r>
    <s v="Id374"/>
    <n v="16.329999999999998"/>
    <n v="7.26"/>
    <s v="yes"/>
    <s v="No"/>
    <x v="0"/>
    <s v="No major surgery"/>
    <n v="0"/>
    <x v="0"/>
    <x v="0"/>
    <s v="Under Weight"/>
    <s v="Diabetes"/>
  </r>
  <r>
    <s v="Id375"/>
    <n v="16.37"/>
    <n v="4.79"/>
    <s v="yes"/>
    <s v="No"/>
    <x v="0"/>
    <s v="No major surgery"/>
    <n v="0"/>
    <x v="0"/>
    <x v="0"/>
    <s v="Under Weight"/>
    <s v="Normal"/>
  </r>
  <r>
    <s v="Id376"/>
    <n v="22.42"/>
    <n v="4.68"/>
    <s v="yes"/>
    <s v="No"/>
    <x v="0"/>
    <n v="1"/>
    <n v="1"/>
    <x v="1"/>
    <x v="1"/>
    <s v="Normal Weight"/>
    <s v="Normal"/>
  </r>
  <r>
    <s v="Id377"/>
    <n v="31.35"/>
    <n v="4.33"/>
    <s v="yes"/>
    <s v="No"/>
    <x v="1"/>
    <n v="1"/>
    <n v="1"/>
    <x v="1"/>
    <x v="1"/>
    <s v="Obesity"/>
    <s v="Normal"/>
  </r>
  <r>
    <s v="Id378"/>
    <n v="31.9"/>
    <n v="11.89"/>
    <s v="No"/>
    <s v="No"/>
    <x v="0"/>
    <s v="No major surgery"/>
    <n v="0"/>
    <x v="1"/>
    <x v="1"/>
    <s v="Obesity"/>
    <s v="Diabetes"/>
  </r>
  <r>
    <s v="Id379"/>
    <n v="30.6"/>
    <n v="5.24"/>
    <s v="No"/>
    <s v="No"/>
    <x v="0"/>
    <s v="No major surgery"/>
    <n v="0"/>
    <x v="0"/>
    <x v="0"/>
    <s v="Obesity"/>
    <s v="Normal"/>
  </r>
  <r>
    <s v="Id380"/>
    <n v="28.975000000000001"/>
    <n v="7.63"/>
    <s v="No"/>
    <s v="No"/>
    <x v="0"/>
    <s v="No major surgery"/>
    <n v="0"/>
    <x v="0"/>
    <x v="0"/>
    <s v="Over Weight"/>
    <s v="Diabetes"/>
  </r>
  <r>
    <s v="Id381"/>
    <n v="24.86"/>
    <n v="8.92"/>
    <s v="yes"/>
    <s v="No"/>
    <x v="0"/>
    <n v="2"/>
    <n v="2"/>
    <x v="1"/>
    <x v="1"/>
    <s v="Normal Weight"/>
    <s v="Diabetes"/>
  </r>
  <r>
    <s v="Id382"/>
    <n v="19.54"/>
    <n v="5.37"/>
    <s v="No"/>
    <s v="No"/>
    <x v="0"/>
    <s v="No major surgery"/>
    <n v="0"/>
    <x v="0"/>
    <x v="0"/>
    <s v="Normal Weight"/>
    <s v="Normal"/>
  </r>
  <r>
    <s v="Id383"/>
    <n v="26.74"/>
    <n v="4.3099999999999996"/>
    <s v="No"/>
    <s v="No"/>
    <x v="0"/>
    <s v="No major surgery"/>
    <n v="0"/>
    <x v="0"/>
    <x v="0"/>
    <s v="Over Weight"/>
    <s v="Normal"/>
  </r>
  <r>
    <s v="Id384"/>
    <n v="22.99"/>
    <n v="10.46"/>
    <s v="No"/>
    <s v="No"/>
    <x v="0"/>
    <n v="3"/>
    <n v="3"/>
    <x v="0"/>
    <x v="0"/>
    <s v="Normal Weight"/>
    <s v="Diabetes"/>
  </r>
  <r>
    <s v="Id385"/>
    <n v="31.46"/>
    <n v="7.39"/>
    <s v="No"/>
    <s v="No"/>
    <x v="0"/>
    <s v="No major surgery"/>
    <n v="0"/>
    <x v="1"/>
    <x v="1"/>
    <s v="Obesity"/>
    <s v="Diabetes"/>
  </r>
  <r>
    <s v="Id386"/>
    <n v="30.86"/>
    <n v="6.18"/>
    <s v="No"/>
    <s v="yes"/>
    <x v="0"/>
    <n v="2"/>
    <n v="2"/>
    <x v="0"/>
    <x v="0"/>
    <s v="Obesity"/>
    <s v="Prediabetes"/>
  </r>
  <r>
    <s v="Id387"/>
    <n v="31.96"/>
    <n v="8.86"/>
    <s v="No"/>
    <s v="No"/>
    <x v="0"/>
    <s v="No major surgery"/>
    <n v="0"/>
    <x v="0"/>
    <x v="0"/>
    <s v="Obesity"/>
    <s v="Diabetes"/>
  </r>
  <r>
    <s v="Id388"/>
    <n v="23.76"/>
    <n v="10.96"/>
    <s v="No"/>
    <s v="No"/>
    <x v="0"/>
    <n v="3"/>
    <n v="3"/>
    <x v="0"/>
    <x v="0"/>
    <s v="Normal Weight"/>
    <s v="Diabetes"/>
  </r>
  <r>
    <s v="Id389"/>
    <n v="19.38"/>
    <n v="6.28"/>
    <s v="No"/>
    <s v="No"/>
    <x v="0"/>
    <s v="No major surgery"/>
    <n v="0"/>
    <x v="0"/>
    <x v="0"/>
    <s v="Normal Weight"/>
    <s v="Prediabetes"/>
  </r>
  <r>
    <s v="Id390"/>
    <n v="16.21"/>
    <n v="6.29"/>
    <s v="yes"/>
    <s v="No"/>
    <x v="0"/>
    <n v="1"/>
    <n v="1"/>
    <x v="0"/>
    <x v="0"/>
    <s v="Under Weight"/>
    <s v="Prediabetes"/>
  </r>
  <r>
    <s v="Id391"/>
    <n v="32.54"/>
    <n v="4.0199999999999996"/>
    <s v="No"/>
    <s v="yes"/>
    <x v="0"/>
    <n v="1"/>
    <n v="1"/>
    <x v="0"/>
    <x v="0"/>
    <s v="Obesity"/>
    <s v="Normal"/>
  </r>
  <r>
    <s v="Id392"/>
    <n v="36.765000000000001"/>
    <n v="11.95"/>
    <s v="yes"/>
    <s v="No"/>
    <x v="0"/>
    <n v="2"/>
    <n v="2"/>
    <x v="1"/>
    <x v="1"/>
    <s v="Obesity"/>
    <s v="Diabetes"/>
  </r>
  <r>
    <s v="Id393"/>
    <n v="35.909999999999997"/>
    <n v="8.7100000000000009"/>
    <s v="No"/>
    <s v="No"/>
    <x v="0"/>
    <s v="No major surgery"/>
    <n v="0"/>
    <x v="1"/>
    <x v="1"/>
    <s v="Obesity"/>
    <s v="Diabetes"/>
  </r>
  <r>
    <s v="Id394"/>
    <n v="32.06"/>
    <n v="4.67"/>
    <s v="No"/>
    <s v="yes"/>
    <x v="0"/>
    <n v="1"/>
    <n v="1"/>
    <x v="0"/>
    <x v="0"/>
    <s v="Obesity"/>
    <s v="Normal"/>
  </r>
  <r>
    <s v="Id395"/>
    <n v="24.1"/>
    <n v="11.14"/>
    <s v="yes"/>
    <s v="No"/>
    <x v="0"/>
    <n v="1"/>
    <n v="1"/>
    <x v="1"/>
    <x v="1"/>
    <s v="Normal Weight"/>
    <s v="Diabetes"/>
  </r>
  <r>
    <s v="Id396"/>
    <n v="27.1"/>
    <n v="9.0500000000000007"/>
    <s v="No"/>
    <s v="No"/>
    <x v="0"/>
    <n v="2"/>
    <n v="2"/>
    <x v="1"/>
    <x v="1"/>
    <s v="Over Weight"/>
    <s v="Diabetes"/>
  </r>
  <r>
    <s v="Id397"/>
    <n v="24.42"/>
    <n v="11.31"/>
    <s v="No"/>
    <s v="No"/>
    <x v="0"/>
    <s v="No major surgery"/>
    <n v="0"/>
    <x v="0"/>
    <x v="0"/>
    <s v="Normal Weight"/>
    <s v="Diabetes"/>
  </r>
  <r>
    <s v="Id398"/>
    <n v="26.695"/>
    <n v="4.68"/>
    <s v="yes"/>
    <s v="No"/>
    <x v="0"/>
    <n v="2"/>
    <n v="2"/>
    <x v="0"/>
    <x v="0"/>
    <s v="Over Weight"/>
    <s v="Normal"/>
  </r>
  <r>
    <s v="Id399"/>
    <n v="27.79"/>
    <n v="6.05"/>
    <s v="yes"/>
    <s v="yes"/>
    <x v="0"/>
    <n v="1"/>
    <n v="1"/>
    <x v="0"/>
    <x v="0"/>
    <s v="Over Weight"/>
    <s v="Prediabetes"/>
  </r>
  <r>
    <s v="Id400"/>
    <n v="32.68"/>
    <n v="4.68"/>
    <s v="yes"/>
    <s v="No"/>
    <x v="0"/>
    <s v="No major surgery"/>
    <n v="0"/>
    <x v="1"/>
    <x v="1"/>
    <s v="Obesity"/>
    <s v="Normal"/>
  </r>
  <r>
    <s v="Id401"/>
    <n v="26.4"/>
    <n v="9.5"/>
    <s v="yes"/>
    <s v="No"/>
    <x v="0"/>
    <n v="2"/>
    <n v="2"/>
    <x v="1"/>
    <x v="1"/>
    <s v="Over Weight"/>
    <s v="Diabetes"/>
  </r>
  <r>
    <s v="Id402"/>
    <n v="23.655000000000001"/>
    <n v="10.84"/>
    <s v="yes"/>
    <s v="No"/>
    <x v="1"/>
    <n v="1"/>
    <n v="1"/>
    <x v="0"/>
    <x v="0"/>
    <s v="Normal Weight"/>
    <s v="Diabetes"/>
  </r>
  <r>
    <s v="Id403"/>
    <n v="27.36"/>
    <n v="5.88"/>
    <s v="No"/>
    <s v="No"/>
    <x v="0"/>
    <n v="2"/>
    <n v="2"/>
    <x v="1"/>
    <x v="1"/>
    <s v="Over Weight"/>
    <s v="Prediabetes"/>
  </r>
  <r>
    <s v="Id404"/>
    <n v="27.82"/>
    <n v="5.24"/>
    <s v="yes"/>
    <s v="No"/>
    <x v="0"/>
    <s v="No major surgery"/>
    <n v="0"/>
    <x v="0"/>
    <x v="0"/>
    <s v="Over Weight"/>
    <s v="Normal"/>
  </r>
  <r>
    <s v="Id405"/>
    <n v="25.46"/>
    <n v="11.75"/>
    <s v="No"/>
    <s v="No"/>
    <x v="0"/>
    <s v="No major surgery"/>
    <n v="0"/>
    <x v="1"/>
    <x v="1"/>
    <s v="Over Weight"/>
    <s v="Diabetes"/>
  </r>
  <r>
    <s v="Id406"/>
    <n v="25.1"/>
    <n v="6.97"/>
    <s v="No"/>
    <s v="No"/>
    <x v="0"/>
    <s v="No major surgery"/>
    <n v="0"/>
    <x v="0"/>
    <x v="0"/>
    <s v="Over Weight"/>
    <s v="Diabetes"/>
  </r>
  <r>
    <s v="Id407"/>
    <n v="32.11"/>
    <n v="4.76"/>
    <s v="No"/>
    <s v="No"/>
    <x v="0"/>
    <n v="2"/>
    <n v="2"/>
    <x v="1"/>
    <x v="1"/>
    <s v="Obesity"/>
    <s v="Normal"/>
  </r>
  <r>
    <s v="Id408"/>
    <n v="29.8"/>
    <n v="8.24"/>
    <s v="yes"/>
    <s v="No"/>
    <x v="0"/>
    <n v="1"/>
    <n v="1"/>
    <x v="0"/>
    <x v="0"/>
    <s v="Over Weight"/>
    <s v="Diabetes"/>
  </r>
  <r>
    <s v="Id409"/>
    <n v="24.01"/>
    <n v="4.76"/>
    <s v="No"/>
    <s v="No"/>
    <x v="0"/>
    <n v="1"/>
    <n v="1"/>
    <x v="0"/>
    <x v="0"/>
    <s v="Normal Weight"/>
    <s v="Normal"/>
  </r>
  <r>
    <s v="Id410"/>
    <n v="23.21"/>
    <n v="6.03"/>
    <s v="No"/>
    <s v="No"/>
    <x v="0"/>
    <n v="1"/>
    <n v="1"/>
    <x v="1"/>
    <x v="1"/>
    <s v="Normal Weight"/>
    <s v="Prediabetes"/>
  </r>
  <r>
    <s v="Id411"/>
    <n v="21.2"/>
    <n v="4.07"/>
    <s v="yes"/>
    <s v="No"/>
    <x v="0"/>
    <n v="1"/>
    <n v="1"/>
    <x v="0"/>
    <x v="0"/>
    <s v="Normal Weight"/>
    <s v="Normal"/>
  </r>
  <r>
    <s v="Id412"/>
    <n v="28.215"/>
    <n v="8.26"/>
    <s v="yes"/>
    <s v="No"/>
    <x v="0"/>
    <n v="1"/>
    <n v="1"/>
    <x v="0"/>
    <x v="0"/>
    <s v="Over Weight"/>
    <s v="Diabetes"/>
  </r>
  <r>
    <s v="Id413"/>
    <n v="38.094999999999999"/>
    <n v="4.76"/>
    <s v="No"/>
    <s v="No"/>
    <x v="0"/>
    <n v="1"/>
    <n v="1"/>
    <x v="1"/>
    <x v="1"/>
    <s v="Obesity"/>
    <s v="Normal"/>
  </r>
  <r>
    <s v="Id414"/>
    <n v="22.61"/>
    <n v="6.13"/>
    <s v="yes"/>
    <s v="No"/>
    <x v="1"/>
    <n v="1"/>
    <n v="1"/>
    <x v="0"/>
    <x v="0"/>
    <s v="Normal Weight"/>
    <s v="Prediabetes"/>
  </r>
  <r>
    <s v="Id415"/>
    <n v="24.32"/>
    <n v="10.47"/>
    <s v="yes"/>
    <s v="No"/>
    <x v="0"/>
    <n v="2"/>
    <n v="2"/>
    <x v="0"/>
    <x v="0"/>
    <s v="Normal Weight"/>
    <s v="Diabetes"/>
  </r>
  <r>
    <s v="Id416"/>
    <n v="20.96"/>
    <n v="4.04"/>
    <s v="yes"/>
    <s v="No"/>
    <x v="0"/>
    <n v="1"/>
    <n v="1"/>
    <x v="0"/>
    <x v="0"/>
    <s v="Normal Weight"/>
    <s v="Normal"/>
  </r>
  <r>
    <s v="Id417"/>
    <n v="19.68"/>
    <n v="5.74"/>
    <s v="No"/>
    <s v="No"/>
    <x v="0"/>
    <s v="No major surgery"/>
    <n v="0"/>
    <x v="0"/>
    <x v="0"/>
    <s v="Normal Weight"/>
    <s v="Prediabetes"/>
  </r>
  <r>
    <s v="Id418"/>
    <n v="18.100000000000001"/>
    <n v="6.33"/>
    <s v="No"/>
    <s v="No"/>
    <x v="0"/>
    <n v="1"/>
    <n v="1"/>
    <x v="0"/>
    <x v="0"/>
    <s v="Under Weight"/>
    <s v="Prediabetes"/>
  </r>
  <r>
    <s v="Id419"/>
    <n v="29.64"/>
    <n v="4.28"/>
    <s v="yes"/>
    <s v="No"/>
    <x v="0"/>
    <s v="No major surgery"/>
    <n v="0"/>
    <x v="1"/>
    <x v="1"/>
    <s v="Over Weight"/>
    <s v="Normal"/>
  </r>
  <r>
    <s v="Id420"/>
    <n v="25.3"/>
    <n v="9.4700000000000006"/>
    <s v="yes"/>
    <s v="No"/>
    <x v="0"/>
    <n v="2"/>
    <n v="2"/>
    <x v="0"/>
    <x v="0"/>
    <s v="Over Weight"/>
    <s v="Diabetes"/>
  </r>
  <r>
    <s v="Id421"/>
    <n v="27.6"/>
    <n v="4.8499999999999996"/>
    <s v="yes"/>
    <s v="No"/>
    <x v="0"/>
    <s v="No major surgery"/>
    <n v="0"/>
    <x v="1"/>
    <x v="1"/>
    <s v="Over Weight"/>
    <s v="Normal"/>
  </r>
  <r>
    <s v="Id422"/>
    <n v="27.645"/>
    <n v="11.03"/>
    <s v="yes"/>
    <s v="No"/>
    <x v="0"/>
    <n v="1"/>
    <n v="1"/>
    <x v="0"/>
    <x v="0"/>
    <s v="Over Weight"/>
    <s v="Diabetes"/>
  </r>
  <r>
    <s v="Id423"/>
    <n v="27.6"/>
    <n v="5.22"/>
    <s v="No"/>
    <s v="No"/>
    <x v="0"/>
    <n v="2"/>
    <n v="2"/>
    <x v="0"/>
    <x v="0"/>
    <s v="Over Weight"/>
    <s v="Normal"/>
  </r>
  <r>
    <s v="Id424"/>
    <n v="25.08"/>
    <n v="9.52"/>
    <s v="yes"/>
    <s v="No"/>
    <x v="0"/>
    <n v="2"/>
    <n v="2"/>
    <x v="1"/>
    <x v="1"/>
    <s v="Over Weight"/>
    <s v="Diabetes"/>
  </r>
  <r>
    <s v="Id425"/>
    <n v="30.02"/>
    <n v="11.09"/>
    <s v="No"/>
    <s v="No"/>
    <x v="0"/>
    <s v="No major surgery"/>
    <n v="0"/>
    <x v="1"/>
    <x v="1"/>
    <s v="Obesity"/>
    <s v="Diabetes"/>
  </r>
  <r>
    <s v="Id426"/>
    <n v="27.36"/>
    <n v="9.4499999999999993"/>
    <s v="yes"/>
    <s v="No"/>
    <x v="0"/>
    <n v="2"/>
    <n v="2"/>
    <x v="0"/>
    <x v="0"/>
    <s v="Over Weight"/>
    <s v="Diabetes"/>
  </r>
  <r>
    <s v="Id427"/>
    <n v="22.2"/>
    <n v="5.51"/>
    <s v="No"/>
    <s v="No"/>
    <x v="0"/>
    <s v="No major surgery"/>
    <n v="0"/>
    <x v="0"/>
    <x v="0"/>
    <s v="Normal Weight"/>
    <s v="Normal"/>
  </r>
  <r>
    <s v="Id428"/>
    <n v="25.71"/>
    <n v="4.18"/>
    <s v="No"/>
    <s v="yes"/>
    <x v="0"/>
    <n v="1"/>
    <n v="1"/>
    <x v="0"/>
    <x v="0"/>
    <s v="Over Weight"/>
    <s v="Normal"/>
  </r>
  <r>
    <s v="Id429"/>
    <n v="41.91"/>
    <n v="5.98"/>
    <s v="yes"/>
    <s v="No"/>
    <x v="0"/>
    <n v="1"/>
    <n v="1"/>
    <x v="1"/>
    <x v="1"/>
    <s v="Obesity"/>
    <s v="Prediabetes"/>
  </r>
  <r>
    <s v="Id430"/>
    <n v="25.85"/>
    <n v="10.16"/>
    <s v="No"/>
    <s v="No"/>
    <x v="0"/>
    <s v="No major surgery"/>
    <n v="0"/>
    <x v="0"/>
    <x v="0"/>
    <s v="Over Weight"/>
    <s v="Diabetes"/>
  </r>
  <r>
    <s v="Id431"/>
    <n v="23.844999999999999"/>
    <n v="11.71"/>
    <s v="No"/>
    <s v="No"/>
    <x v="0"/>
    <n v="2"/>
    <n v="2"/>
    <x v="0"/>
    <x v="0"/>
    <s v="Normal Weight"/>
    <s v="Diabetes"/>
  </r>
  <r>
    <s v="Id432"/>
    <n v="30.59"/>
    <n v="5.23"/>
    <s v="No"/>
    <s v="No"/>
    <x v="1"/>
    <n v="1"/>
    <n v="1"/>
    <x v="1"/>
    <x v="1"/>
    <s v="Obesity"/>
    <s v="Normal"/>
  </r>
  <r>
    <s v="Id433"/>
    <n v="24.795000000000002"/>
    <n v="6.85"/>
    <s v="No"/>
    <s v="No"/>
    <x v="0"/>
    <s v="No major surgery"/>
    <n v="0"/>
    <x v="0"/>
    <x v="0"/>
    <s v="Normal Weight"/>
    <s v="Diabetes"/>
  </r>
  <r>
    <s v="Id434"/>
    <n v="24.13"/>
    <n v="7.05"/>
    <s v="yes"/>
    <s v="No"/>
    <x v="0"/>
    <n v="2"/>
    <n v="2"/>
    <x v="0"/>
    <x v="0"/>
    <s v="Normal Weight"/>
    <s v="Diabetes"/>
  </r>
  <r>
    <s v="Id435"/>
    <n v="25.84"/>
    <n v="11.64"/>
    <s v="No"/>
    <s v="No"/>
    <x v="0"/>
    <n v="2"/>
    <n v="2"/>
    <x v="0"/>
    <x v="0"/>
    <s v="Over Weight"/>
    <s v="Diabetes"/>
  </r>
  <r>
    <s v="Id436"/>
    <n v="28"/>
    <n v="10.52"/>
    <s v="No"/>
    <s v="No"/>
    <x v="0"/>
    <s v="No major surgery"/>
    <n v="0"/>
    <x v="0"/>
    <x v="0"/>
    <s v="Over Weight"/>
    <s v="Diabetes"/>
  </r>
  <r>
    <s v="Id437"/>
    <n v="34.1"/>
    <n v="4.01"/>
    <s v="yes"/>
    <s v="No"/>
    <x v="1"/>
    <n v="1"/>
    <n v="1"/>
    <x v="1"/>
    <x v="1"/>
    <s v="Obesity"/>
    <s v="Normal"/>
  </r>
  <r>
    <s v="Id438"/>
    <n v="26.125"/>
    <n v="8.56"/>
    <s v="yes"/>
    <s v="No"/>
    <x v="0"/>
    <n v="1"/>
    <n v="1"/>
    <x v="0"/>
    <x v="0"/>
    <s v="Over Weight"/>
    <s v="Diabetes"/>
  </r>
  <r>
    <s v="Id439"/>
    <n v="25.6"/>
    <n v="10.5"/>
    <s v="No"/>
    <s v="No"/>
    <x v="0"/>
    <n v="2"/>
    <n v="2"/>
    <x v="0"/>
    <x v="0"/>
    <s v="Over Weight"/>
    <s v="Diabetes"/>
  </r>
  <r>
    <s v="Id440"/>
    <n v="24.32"/>
    <n v="6.39"/>
    <s v="No"/>
    <s v="No"/>
    <x v="0"/>
    <s v="No major surgery"/>
    <n v="0"/>
    <x v="1"/>
    <x v="1"/>
    <s v="Normal Weight"/>
    <s v="Prediabetes"/>
  </r>
  <r>
    <s v="Id441"/>
    <n v="22.88"/>
    <n v="5.71"/>
    <s v="yes"/>
    <s v="No"/>
    <x v="1"/>
    <n v="1"/>
    <n v="1"/>
    <x v="0"/>
    <x v="0"/>
    <s v="Normal Weight"/>
    <s v="Prediabetes"/>
  </r>
  <r>
    <s v="Id442"/>
    <n v="24.984999999999999"/>
    <n v="4.43"/>
    <s v="yes"/>
    <s v="No"/>
    <x v="1"/>
    <n v="1"/>
    <n v="1"/>
    <x v="1"/>
    <x v="1"/>
    <s v="Over Weight"/>
    <s v="Normal"/>
  </r>
  <r>
    <s v="Id443"/>
    <n v="33.1"/>
    <n v="5.52"/>
    <s v="No"/>
    <s v="No"/>
    <x v="1"/>
    <n v="1"/>
    <n v="1"/>
    <x v="1"/>
    <x v="1"/>
    <s v="Obesity"/>
    <s v="Normal"/>
  </r>
  <r>
    <s v="Id444"/>
    <n v="27.83"/>
    <n v="9.1999999999999993"/>
    <s v="yes"/>
    <s v="No"/>
    <x v="0"/>
    <n v="1"/>
    <n v="1"/>
    <x v="0"/>
    <x v="0"/>
    <s v="Over Weight"/>
    <s v="Diabetes"/>
  </r>
  <r>
    <s v="Id445"/>
    <n v="30.875"/>
    <n v="10.97"/>
    <s v="yes"/>
    <s v="No"/>
    <x v="0"/>
    <n v="2"/>
    <n v="2"/>
    <x v="1"/>
    <x v="1"/>
    <s v="Obesity"/>
    <s v="Diabetes"/>
  </r>
  <r>
    <s v="Id446"/>
    <n v="27.265000000000001"/>
    <n v="4.25"/>
    <s v="No"/>
    <s v="No"/>
    <x v="1"/>
    <n v="1"/>
    <n v="1"/>
    <x v="1"/>
    <x v="1"/>
    <s v="Over Weight"/>
    <s v="Normal"/>
  </r>
  <r>
    <s v="Id447"/>
    <n v="26.7"/>
    <n v="5.23"/>
    <s v="No"/>
    <s v="No"/>
    <x v="1"/>
    <n v="1"/>
    <n v="1"/>
    <x v="0"/>
    <x v="0"/>
    <s v="Over Weight"/>
    <s v="Normal"/>
  </r>
  <r>
    <s v="Id448"/>
    <n v="29.925000000000001"/>
    <n v="5.96"/>
    <s v="yes"/>
    <s v="No"/>
    <x v="1"/>
    <n v="1"/>
    <n v="1"/>
    <x v="0"/>
    <x v="0"/>
    <s v="Obesity"/>
    <s v="Prediabetes"/>
  </r>
  <r>
    <s v="Id449"/>
    <n v="19.95"/>
    <n v="4.29"/>
    <s v="yes"/>
    <s v="No"/>
    <x v="0"/>
    <n v="2"/>
    <n v="2"/>
    <x v="0"/>
    <x v="0"/>
    <s v="Normal Weight"/>
    <s v="Normal"/>
  </r>
  <r>
    <s v="Id450"/>
    <n v="24.225000000000001"/>
    <n v="4.09"/>
    <s v="No"/>
    <s v="No"/>
    <x v="0"/>
    <s v="No major surgery"/>
    <n v="0"/>
    <x v="1"/>
    <x v="1"/>
    <s v="Normal Weight"/>
    <s v="Normal"/>
  </r>
  <r>
    <s v="Id451"/>
    <n v="28.12"/>
    <n v="4.88"/>
    <s v="No"/>
    <s v="No"/>
    <x v="0"/>
    <s v="No major surgery"/>
    <n v="0"/>
    <x v="0"/>
    <x v="0"/>
    <s v="Over Weight"/>
    <s v="Normal"/>
  </r>
  <r>
    <s v="Id452"/>
    <n v="23.21"/>
    <n v="6.76"/>
    <s v="No"/>
    <s v="No"/>
    <x v="0"/>
    <s v="No major surgery"/>
    <n v="0"/>
    <x v="0"/>
    <x v="0"/>
    <s v="Normal Weight"/>
    <s v="Diabetes"/>
  </r>
  <r>
    <s v="Id453"/>
    <n v="23.98"/>
    <n v="10.67"/>
    <s v="No"/>
    <s v="No"/>
    <x v="0"/>
    <s v="No major surgery"/>
    <n v="0"/>
    <x v="1"/>
    <x v="1"/>
    <s v="Normal Weight"/>
    <s v="Diabetes"/>
  </r>
  <r>
    <s v="Id454"/>
    <n v="30"/>
    <n v="6.21"/>
    <s v="No"/>
    <s v="No"/>
    <x v="0"/>
    <s v="No major surgery"/>
    <n v="0"/>
    <x v="0"/>
    <x v="0"/>
    <s v="Obesity"/>
    <s v="Prediabetes"/>
  </r>
  <r>
    <s v="Id455"/>
    <n v="17.350000000000001"/>
    <n v="5.03"/>
    <s v="yes"/>
    <s v="No"/>
    <x v="0"/>
    <s v="No major surgery"/>
    <n v="0"/>
    <x v="0"/>
    <x v="0"/>
    <s v="Under Weight"/>
    <s v="Normal"/>
  </r>
  <r>
    <s v="Id456"/>
    <n v="22.704999999999998"/>
    <n v="5.27"/>
    <s v="No"/>
    <s v="No"/>
    <x v="0"/>
    <s v="No major surgery"/>
    <n v="0"/>
    <x v="1"/>
    <x v="1"/>
    <s v="Normal Weight"/>
    <s v="Normal"/>
  </r>
  <r>
    <s v="Id457"/>
    <n v="25.41"/>
    <n v="10.53"/>
    <s v="yes"/>
    <s v="No"/>
    <x v="0"/>
    <n v="1"/>
    <n v="1"/>
    <x v="0"/>
    <x v="0"/>
    <s v="Over Weight"/>
    <s v="Diabetes"/>
  </r>
  <r>
    <s v="Id458"/>
    <n v="18.23"/>
    <n v="5.78"/>
    <s v="No"/>
    <s v="No"/>
    <x v="1"/>
    <n v="1"/>
    <n v="1"/>
    <x v="0"/>
    <x v="0"/>
    <s v="Under Weight"/>
    <s v="Prediabetes"/>
  </r>
  <r>
    <s v="Id459"/>
    <n v="24.7"/>
    <n v="4.3600000000000003"/>
    <s v="No"/>
    <s v="No"/>
    <x v="1"/>
    <n v="1"/>
    <n v="1"/>
    <x v="0"/>
    <x v="0"/>
    <s v="Normal Weight"/>
    <s v="Normal"/>
  </r>
  <r>
    <s v="Id460"/>
    <n v="37.4"/>
    <n v="9.7200000000000006"/>
    <s v="yes"/>
    <s v="No"/>
    <x v="1"/>
    <n v="1"/>
    <n v="1"/>
    <x v="1"/>
    <x v="1"/>
    <s v="Obesity"/>
    <s v="Diabetes"/>
  </r>
  <r>
    <s v="Id461"/>
    <n v="26.885000000000002"/>
    <n v="5.18"/>
    <s v="No"/>
    <s v="No"/>
    <x v="1"/>
    <n v="1"/>
    <n v="1"/>
    <x v="0"/>
    <x v="0"/>
    <s v="Over Weight"/>
    <s v="Normal"/>
  </r>
  <r>
    <s v="Id462"/>
    <n v="25.27"/>
    <n v="5.29"/>
    <s v="No"/>
    <s v="No"/>
    <x v="1"/>
    <n v="1"/>
    <n v="1"/>
    <x v="0"/>
    <x v="0"/>
    <s v="Over Weight"/>
    <s v="Normal"/>
  </r>
  <r>
    <s v="Id463"/>
    <n v="23.655000000000001"/>
    <n v="4.8600000000000003"/>
    <s v="yes"/>
    <s v="No"/>
    <x v="0"/>
    <s v="No major surgery"/>
    <n v="0"/>
    <x v="0"/>
    <x v="0"/>
    <s v="Normal Weight"/>
    <s v="Normal"/>
  </r>
  <r>
    <s v="Id464"/>
    <n v="55.05"/>
    <n v="7.66"/>
    <s v="No"/>
    <s v="No"/>
    <x v="0"/>
    <s v="No major surgery"/>
    <n v="0"/>
    <x v="1"/>
    <x v="1"/>
    <s v="Obesity"/>
    <s v="Diabetes"/>
  </r>
  <r>
    <s v="Id465"/>
    <n v="24.89"/>
    <n v="6.1"/>
    <s v="yes"/>
    <s v="No"/>
    <x v="1"/>
    <n v="1"/>
    <n v="1"/>
    <x v="0"/>
    <x v="0"/>
    <s v="Normal Weight"/>
    <s v="Prediabetes"/>
  </r>
  <r>
    <s v="Id466"/>
    <n v="18.715"/>
    <n v="4.4400000000000004"/>
    <s v="No"/>
    <s v="No"/>
    <x v="0"/>
    <s v="No major surgery"/>
    <n v="0"/>
    <x v="1"/>
    <x v="1"/>
    <s v="Normal Weight"/>
    <s v="Normal"/>
  </r>
  <r>
    <s v="Id467"/>
    <n v="28.12"/>
    <n v="6.15"/>
    <s v="No"/>
    <s v="No"/>
    <x v="0"/>
    <s v="No major surgery"/>
    <n v="0"/>
    <x v="0"/>
    <x v="0"/>
    <s v="Over Weight"/>
    <s v="Prediabetes"/>
  </r>
  <r>
    <s v="Id468"/>
    <n v="26.6"/>
    <n v="4.53"/>
    <s v="No"/>
    <s v="No"/>
    <x v="0"/>
    <s v="No major surgery"/>
    <n v="0"/>
    <x v="0"/>
    <x v="0"/>
    <s v="Over Weight"/>
    <s v="Normal"/>
  </r>
  <r>
    <s v="Id469"/>
    <n v="30.114999999999998"/>
    <n v="5.48"/>
    <s v="No"/>
    <s v="yes"/>
    <x v="0"/>
    <n v="1"/>
    <n v="1"/>
    <x v="1"/>
    <x v="1"/>
    <s v="Obesity"/>
    <s v="Normal"/>
  </r>
  <r>
    <s v="Id470"/>
    <n v="24.605"/>
    <n v="5.48"/>
    <s v="No"/>
    <s v="No"/>
    <x v="0"/>
    <s v="No major surgery"/>
    <n v="0"/>
    <x v="0"/>
    <x v="0"/>
    <s v="Normal Weight"/>
    <s v="Normal"/>
  </r>
  <r>
    <s v="Id471"/>
    <n v="29.6"/>
    <n v="8.1"/>
    <s v="No"/>
    <s v="No"/>
    <x v="0"/>
    <s v="No major surgery"/>
    <n v="0"/>
    <x v="1"/>
    <x v="1"/>
    <s v="Over Weight"/>
    <s v="Diabetes"/>
  </r>
  <r>
    <s v="Id472"/>
    <n v="24.42"/>
    <n v="7.16"/>
    <s v="No"/>
    <s v="No"/>
    <x v="0"/>
    <s v="No major surgery"/>
    <n v="0"/>
    <x v="0"/>
    <x v="0"/>
    <s v="Normal Weight"/>
    <s v="Diabetes"/>
  </r>
  <r>
    <s v="Id473"/>
    <n v="20.9"/>
    <n v="4.55"/>
    <s v="yes"/>
    <s v="No"/>
    <x v="1"/>
    <n v="1"/>
    <n v="1"/>
    <x v="0"/>
    <x v="0"/>
    <s v="Normal Weight"/>
    <s v="Normal"/>
  </r>
  <r>
    <s v="Id474"/>
    <n v="22.895"/>
    <n v="6.03"/>
    <s v="No"/>
    <s v="No"/>
    <x v="0"/>
    <s v="No major surgery"/>
    <n v="0"/>
    <x v="0"/>
    <x v="0"/>
    <s v="Normal Weight"/>
    <s v="Prediabetes"/>
  </r>
  <r>
    <s v="Id475"/>
    <n v="28.3"/>
    <n v="5.47"/>
    <s v="yes"/>
    <s v="No"/>
    <x v="1"/>
    <n v="1"/>
    <n v="1"/>
    <x v="0"/>
    <x v="0"/>
    <s v="Over Weight"/>
    <s v="Normal"/>
  </r>
  <r>
    <s v="Id476"/>
    <n v="54.3"/>
    <n v="4.1500000000000004"/>
    <s v="yes"/>
    <s v="No"/>
    <x v="0"/>
    <n v="1"/>
    <n v="1"/>
    <x v="1"/>
    <x v="1"/>
    <s v="Obesity"/>
    <s v="Normal"/>
  </r>
  <r>
    <s v="Id477"/>
    <n v="33.344999999999999"/>
    <n v="11.32"/>
    <s v="yes"/>
    <s v="No"/>
    <x v="0"/>
    <n v="1"/>
    <n v="1"/>
    <x v="1"/>
    <x v="1"/>
    <s v="Obesity"/>
    <s v="Diabetes"/>
  </r>
  <r>
    <s v="Id478"/>
    <n v="33"/>
    <n v="9.51"/>
    <s v="yes"/>
    <s v="No"/>
    <x v="0"/>
    <s v="No major surgery"/>
    <n v="0"/>
    <x v="1"/>
    <x v="1"/>
    <s v="Obesity"/>
    <s v="Diabetes"/>
  </r>
  <r>
    <s v="Id479"/>
    <n v="28.024999999999999"/>
    <n v="7.67"/>
    <s v="yes"/>
    <s v="No"/>
    <x v="0"/>
    <n v="1"/>
    <n v="1"/>
    <x v="0"/>
    <x v="0"/>
    <s v="Over Weight"/>
    <s v="Diabetes"/>
  </r>
  <r>
    <s v="Id480"/>
    <n v="28.69"/>
    <n v="6.23"/>
    <s v="No"/>
    <s v="No"/>
    <x v="0"/>
    <n v="1"/>
    <n v="1"/>
    <x v="0"/>
    <x v="0"/>
    <s v="Over Weight"/>
    <s v="Prediabetes"/>
  </r>
  <r>
    <s v="Id481"/>
    <n v="40.28"/>
    <n v="8.9"/>
    <s v="No"/>
    <s v="No"/>
    <x v="0"/>
    <s v="No major surgery"/>
    <n v="0"/>
    <x v="1"/>
    <x v="1"/>
    <s v="Obesity"/>
    <s v="Diabetes"/>
  </r>
  <r>
    <s v="Id482"/>
    <n v="37.299999999999997"/>
    <n v="7.79"/>
    <s v="yes"/>
    <s v="No"/>
    <x v="0"/>
    <s v="No major surgery"/>
    <n v="0"/>
    <x v="1"/>
    <x v="1"/>
    <s v="Obesity"/>
    <s v="Diabetes"/>
  </r>
  <r>
    <s v="Id483"/>
    <n v="54.47"/>
    <n v="4.49"/>
    <s v="yes"/>
    <s v="No"/>
    <x v="0"/>
    <n v="2"/>
    <n v="2"/>
    <x v="1"/>
    <x v="1"/>
    <s v="Obesity"/>
    <s v="Normal"/>
  </r>
  <r>
    <s v="Id484"/>
    <n v="38.06"/>
    <n v="5.24"/>
    <s v="yes"/>
    <s v="No"/>
    <x v="1"/>
    <n v="1"/>
    <n v="1"/>
    <x v="1"/>
    <x v="1"/>
    <s v="Obesity"/>
    <s v="Normal"/>
  </r>
  <r>
    <s v="Id485"/>
    <n v="51.47"/>
    <n v="9.6"/>
    <s v="No"/>
    <s v="No"/>
    <x v="0"/>
    <s v="No major surgery"/>
    <n v="0"/>
    <x v="1"/>
    <x v="1"/>
    <s v="Obesity"/>
    <s v="Diabetes"/>
  </r>
  <r>
    <s v="Id486"/>
    <n v="29.8"/>
    <n v="5.78"/>
    <s v="yes"/>
    <s v="No"/>
    <x v="0"/>
    <s v="No major surgery"/>
    <n v="0"/>
    <x v="1"/>
    <x v="1"/>
    <s v="Over Weight"/>
    <s v="Prediabetes"/>
  </r>
  <r>
    <s v="Id487"/>
    <n v="49.77"/>
    <n v="7.02"/>
    <s v="No"/>
    <s v="No"/>
    <x v="0"/>
    <s v="No major surgery"/>
    <n v="0"/>
    <x v="1"/>
    <x v="1"/>
    <s v="Obesity"/>
    <s v="Diabetes"/>
  </r>
  <r>
    <s v="Id488"/>
    <n v="25.555"/>
    <n v="4.09"/>
    <s v="yes"/>
    <s v="No"/>
    <x v="0"/>
    <s v="No major surgery"/>
    <n v="0"/>
    <x v="0"/>
    <x v="0"/>
    <s v="Over Weight"/>
    <s v="Normal"/>
  </r>
  <r>
    <s v="Id489"/>
    <n v="29.64"/>
    <n v="4.93"/>
    <s v="No"/>
    <s v="No"/>
    <x v="1"/>
    <n v="1"/>
    <n v="1"/>
    <x v="1"/>
    <x v="1"/>
    <s v="Over Weight"/>
    <s v="Normal"/>
  </r>
  <r>
    <s v="Id490"/>
    <n v="53.93"/>
    <n v="5.34"/>
    <s v="yes"/>
    <s v="No"/>
    <x v="0"/>
    <n v="2"/>
    <n v="2"/>
    <x v="1"/>
    <x v="1"/>
    <s v="Obesity"/>
    <s v="Normal"/>
  </r>
  <r>
    <s v="Id491"/>
    <n v="28.024999999999999"/>
    <n v="5.65"/>
    <s v="No"/>
    <s v="No"/>
    <x v="0"/>
    <n v="1"/>
    <n v="1"/>
    <x v="0"/>
    <x v="0"/>
    <s v="Over Weight"/>
    <s v="Normal"/>
  </r>
  <r>
    <s v="Id492"/>
    <n v="27.5"/>
    <n v="4.49"/>
    <s v="No"/>
    <s v="No"/>
    <x v="0"/>
    <s v="No major surgery"/>
    <n v="0"/>
    <x v="1"/>
    <x v="1"/>
    <s v="Over Weight"/>
    <s v="Normal"/>
  </r>
  <r>
    <s v="Id493"/>
    <n v="21.8"/>
    <n v="10.55"/>
    <s v="No"/>
    <s v="No"/>
    <x v="0"/>
    <s v="No major surgery"/>
    <n v="0"/>
    <x v="0"/>
    <x v="0"/>
    <s v="Normal Weight"/>
    <s v="Diabetes"/>
  </r>
  <r>
    <s v="Id494"/>
    <n v="26.41"/>
    <n v="4.92"/>
    <s v="yes"/>
    <s v="No"/>
    <x v="1"/>
    <n v="1"/>
    <n v="1"/>
    <x v="0"/>
    <x v="0"/>
    <s v="Over Weight"/>
    <s v="Normal"/>
  </r>
  <r>
    <s v="Id495"/>
    <n v="27.835000000000001"/>
    <n v="5.9"/>
    <s v="yes"/>
    <s v="No"/>
    <x v="0"/>
    <n v="1"/>
    <n v="1"/>
    <x v="0"/>
    <x v="0"/>
    <s v="Over Weight"/>
    <s v="Prediabetes"/>
  </r>
  <r>
    <s v="Id496"/>
    <n v="51.74"/>
    <n v="4.9800000000000004"/>
    <s v="yes"/>
    <s v="No"/>
    <x v="0"/>
    <n v="2"/>
    <n v="2"/>
    <x v="1"/>
    <x v="1"/>
    <s v="Obesity"/>
    <s v="Normal"/>
  </r>
  <r>
    <s v="Id497"/>
    <n v="23.37"/>
    <n v="5.8"/>
    <s v="No"/>
    <s v="No"/>
    <x v="0"/>
    <s v="No major surgery"/>
    <n v="0"/>
    <x v="0"/>
    <x v="0"/>
    <s v="Normal Weight"/>
    <s v="Prediabetes"/>
  </r>
  <r>
    <s v="Id498"/>
    <n v="29.7"/>
    <n v="6.21"/>
    <s v="yes"/>
    <s v="No"/>
    <x v="1"/>
    <n v="1"/>
    <n v="1"/>
    <x v="0"/>
    <x v="0"/>
    <s v="Over Weight"/>
    <s v="Prediabetes"/>
  </r>
  <r>
    <s v="Id499"/>
    <n v="20.045000000000002"/>
    <n v="6.17"/>
    <s v="No"/>
    <s v="No"/>
    <x v="1"/>
    <n v="1"/>
    <n v="1"/>
    <x v="0"/>
    <x v="0"/>
    <s v="Normal Weight"/>
    <s v="Prediabetes"/>
  </r>
  <r>
    <s v="Id500"/>
    <n v="27.83"/>
    <n v="5.36"/>
    <s v="No"/>
    <s v="No"/>
    <x v="0"/>
    <n v="2"/>
    <n v="2"/>
    <x v="1"/>
    <x v="1"/>
    <s v="Over Weight"/>
    <s v="Normal"/>
  </r>
  <r>
    <s v="Id501"/>
    <n v="28.93"/>
    <n v="5.2"/>
    <s v="No"/>
    <s v="No"/>
    <x v="0"/>
    <s v="No major surgery"/>
    <n v="0"/>
    <x v="0"/>
    <x v="0"/>
    <s v="Over Weight"/>
    <s v="Normal"/>
  </r>
  <r>
    <s v="Id502"/>
    <n v="33.82"/>
    <n v="5.42"/>
    <s v="No"/>
    <s v="No"/>
    <x v="0"/>
    <s v="No major surgery"/>
    <n v="0"/>
    <x v="1"/>
    <x v="1"/>
    <s v="Obesity"/>
    <s v="Normal"/>
  </r>
  <r>
    <s v="Id503"/>
    <n v="20.234999999999999"/>
    <n v="6.84"/>
    <s v="No"/>
    <s v="No"/>
    <x v="0"/>
    <s v="No major surgery"/>
    <n v="0"/>
    <x v="0"/>
    <x v="0"/>
    <s v="Normal Weight"/>
    <s v="Diabetes"/>
  </r>
  <r>
    <s v="Id504"/>
    <n v="49.2"/>
    <n v="10.9"/>
    <s v="yes"/>
    <s v="No"/>
    <x v="1"/>
    <n v="1"/>
    <n v="1"/>
    <x v="1"/>
    <x v="1"/>
    <s v="Obesity"/>
    <s v="Diabetes"/>
  </r>
  <r>
    <s v="Id505"/>
    <n v="26.4"/>
    <n v="4.87"/>
    <s v="yes"/>
    <s v="No"/>
    <x v="0"/>
    <s v="No major surgery"/>
    <n v="0"/>
    <x v="0"/>
    <x v="0"/>
    <s v="Over Weight"/>
    <s v="Normal"/>
  </r>
  <r>
    <s v="Id506"/>
    <n v="28.38"/>
    <n v="6.07"/>
    <s v="No"/>
    <s v="No"/>
    <x v="0"/>
    <n v="1"/>
    <n v="1"/>
    <x v="0"/>
    <x v="0"/>
    <s v="Over Weight"/>
    <s v="Prediabetes"/>
  </r>
  <r>
    <s v="Id507"/>
    <n v="24.64"/>
    <n v="4.33"/>
    <s v="No"/>
    <s v="No"/>
    <x v="0"/>
    <s v="No major surgery"/>
    <n v="0"/>
    <x v="0"/>
    <x v="0"/>
    <s v="Normal Weight"/>
    <s v="Normal"/>
  </r>
  <r>
    <s v="Id508"/>
    <n v="39.71"/>
    <n v="5.83"/>
    <s v="No"/>
    <s v="No"/>
    <x v="0"/>
    <n v="1"/>
    <n v="1"/>
    <x v="1"/>
    <x v="1"/>
    <s v="Obesity"/>
    <s v="Prediabetes"/>
  </r>
  <r>
    <s v="Id509"/>
    <n v="22.22"/>
    <n v="5.5"/>
    <s v="No"/>
    <s v="No"/>
    <x v="0"/>
    <s v="No major surgery"/>
    <n v="0"/>
    <x v="0"/>
    <x v="0"/>
    <s v="Normal Weight"/>
    <s v="Normal"/>
  </r>
  <r>
    <s v="Id510"/>
    <n v="33.344999999999999"/>
    <n v="4.79"/>
    <s v="No"/>
    <s v="No"/>
    <x v="1"/>
    <n v="1"/>
    <n v="1"/>
    <x v="1"/>
    <x v="1"/>
    <s v="Obesity"/>
    <s v="Normal"/>
  </r>
  <r>
    <s v="Id511"/>
    <n v="24.42"/>
    <n v="5.81"/>
    <s v="No"/>
    <s v="No"/>
    <x v="0"/>
    <n v="1"/>
    <n v="1"/>
    <x v="0"/>
    <x v="0"/>
    <s v="Normal Weight"/>
    <s v="Prediabetes"/>
  </r>
  <r>
    <s v="Id512"/>
    <n v="29.81"/>
    <n v="5.58"/>
    <s v="No"/>
    <s v="No"/>
    <x v="0"/>
    <s v="No major surgery"/>
    <n v="0"/>
    <x v="0"/>
    <x v="0"/>
    <s v="Over Weight"/>
    <s v="Normal"/>
  </r>
  <r>
    <s v="Id513"/>
    <n v="51.18"/>
    <n v="4.4000000000000004"/>
    <s v="yes"/>
    <s v="No"/>
    <x v="0"/>
    <n v="2"/>
    <n v="2"/>
    <x v="1"/>
    <x v="1"/>
    <s v="Obesity"/>
    <s v="Normal"/>
  </r>
  <r>
    <s v="Id514"/>
    <n v="51.37"/>
    <n v="8.18"/>
    <s v="yes"/>
    <s v="No"/>
    <x v="0"/>
    <s v="No major surgery"/>
    <n v="0"/>
    <x v="1"/>
    <x v="1"/>
    <s v="Obesity"/>
    <s v="Diabetes"/>
  </r>
  <r>
    <s v="Id515"/>
    <n v="36.19"/>
    <n v="5.52"/>
    <s v="yes"/>
    <s v="No"/>
    <x v="0"/>
    <s v="No major surgery"/>
    <n v="0"/>
    <x v="1"/>
    <x v="1"/>
    <s v="Obesity"/>
    <s v="Normal"/>
  </r>
  <r>
    <s v="Id516"/>
    <n v="25.9"/>
    <n v="4.84"/>
    <s v="No"/>
    <s v="No"/>
    <x v="0"/>
    <s v="No major surgery"/>
    <n v="0"/>
    <x v="0"/>
    <x v="0"/>
    <s v="Over Weight"/>
    <s v="Normal"/>
  </r>
  <r>
    <s v="Id517"/>
    <n v="35.72"/>
    <n v="4.08"/>
    <s v="No"/>
    <s v="No"/>
    <x v="1"/>
    <n v="1"/>
    <n v="1"/>
    <x v="1"/>
    <x v="1"/>
    <s v="Obesity"/>
    <s v="Normal"/>
  </r>
  <r>
    <s v="Id518"/>
    <n v="27.94"/>
    <n v="4.4800000000000004"/>
    <s v="No"/>
    <s v="No"/>
    <x v="1"/>
    <n v="1"/>
    <n v="1"/>
    <x v="0"/>
    <x v="0"/>
    <s v="Over Weight"/>
    <s v="Normal"/>
  </r>
  <r>
    <s v="Id519"/>
    <n v="27.1"/>
    <n v="5.73"/>
    <s v="No"/>
    <s v="No"/>
    <x v="0"/>
    <s v="No major surgery"/>
    <n v="0"/>
    <x v="0"/>
    <x v="0"/>
    <s v="Over Weight"/>
    <s v="Prediabetes"/>
  </r>
  <r>
    <s v="Id520"/>
    <n v="18.3"/>
    <n v="5.46"/>
    <s v="yes"/>
    <s v="No"/>
    <x v="1"/>
    <n v="1"/>
    <n v="1"/>
    <x v="0"/>
    <x v="0"/>
    <s v="Under Weight"/>
    <s v="Normal"/>
  </r>
  <r>
    <s v="Id521"/>
    <n v="25.3"/>
    <n v="5.0199999999999996"/>
    <s v="yes"/>
    <s v="No"/>
    <x v="0"/>
    <n v="1"/>
    <n v="1"/>
    <x v="0"/>
    <x v="0"/>
    <s v="Over Weight"/>
    <s v="Normal"/>
  </r>
  <r>
    <s v="Id522"/>
    <n v="38.83"/>
    <n v="6.36"/>
    <s v="No"/>
    <s v="No"/>
    <x v="0"/>
    <n v="1"/>
    <n v="1"/>
    <x v="1"/>
    <x v="1"/>
    <s v="Obesity"/>
    <s v="Prediabetes"/>
  </r>
  <r>
    <s v="Id523"/>
    <n v="27.6"/>
    <n v="5.36"/>
    <s v="No"/>
    <s v="No"/>
    <x v="0"/>
    <n v="1"/>
    <n v="1"/>
    <x v="1"/>
    <x v="1"/>
    <s v="Over Weight"/>
    <s v="Normal"/>
  </r>
  <r>
    <s v="Id524"/>
    <n v="46.4"/>
    <n v="8.3699999999999992"/>
    <s v="yes"/>
    <s v="No"/>
    <x v="1"/>
    <n v="1"/>
    <n v="1"/>
    <x v="1"/>
    <x v="1"/>
    <s v="Obesity"/>
    <s v="Diabetes"/>
  </r>
  <r>
    <s v="Id525"/>
    <n v="51.92"/>
    <n v="5.18"/>
    <s v="yes"/>
    <s v="No"/>
    <x v="1"/>
    <n v="1"/>
    <n v="1"/>
    <x v="1"/>
    <x v="1"/>
    <s v="Obesity"/>
    <s v="Normal"/>
  </r>
  <r>
    <s v="Id526"/>
    <n v="32.395000000000003"/>
    <n v="5.68"/>
    <s v="yes"/>
    <s v="No"/>
    <x v="0"/>
    <n v="1"/>
    <n v="1"/>
    <x v="1"/>
    <x v="1"/>
    <s v="Obesity"/>
    <s v="Normal"/>
  </r>
  <r>
    <s v="Id527"/>
    <n v="46.19"/>
    <n v="7.31"/>
    <s v="yes"/>
    <s v="No"/>
    <x v="1"/>
    <n v="1"/>
    <n v="1"/>
    <x v="1"/>
    <x v="1"/>
    <s v="Obesity"/>
    <s v="Diabetes"/>
  </r>
  <r>
    <s v="Id528"/>
    <n v="27.93"/>
    <n v="4.67"/>
    <s v="No"/>
    <s v="No"/>
    <x v="1"/>
    <n v="1"/>
    <n v="1"/>
    <x v="1"/>
    <x v="1"/>
    <s v="Over Weight"/>
    <s v="Normal"/>
  </r>
  <r>
    <s v="Id529"/>
    <n v="45.62"/>
    <n v="6.87"/>
    <s v="No"/>
    <s v="No"/>
    <x v="0"/>
    <s v="No major surgery"/>
    <n v="0"/>
    <x v="1"/>
    <x v="1"/>
    <s v="Obesity"/>
    <s v="Diabetes"/>
  </r>
  <r>
    <s v="Id530"/>
    <n v="35.31"/>
    <n v="5.87"/>
    <s v="No"/>
    <s v="No"/>
    <x v="1"/>
    <n v="1"/>
    <n v="1"/>
    <x v="1"/>
    <x v="1"/>
    <s v="Obesity"/>
    <s v="Prediabetes"/>
  </r>
  <r>
    <s v="Id531"/>
    <n v="30.4"/>
    <n v="4.07"/>
    <s v="yes"/>
    <s v="No"/>
    <x v="0"/>
    <n v="1"/>
    <n v="1"/>
    <x v="1"/>
    <x v="1"/>
    <s v="Obesity"/>
    <s v="Normal"/>
  </r>
  <r>
    <s v="Id532"/>
    <n v="20.13"/>
    <n v="6.47"/>
    <s v="No"/>
    <s v="No"/>
    <x v="1"/>
    <n v="1"/>
    <n v="1"/>
    <x v="0"/>
    <x v="0"/>
    <s v="Normal Weight"/>
    <s v="Diabetes"/>
  </r>
  <r>
    <s v="Id533"/>
    <n v="23.655000000000001"/>
    <n v="5.14"/>
    <s v="No"/>
    <s v="No"/>
    <x v="0"/>
    <n v="1"/>
    <n v="1"/>
    <x v="0"/>
    <x v="0"/>
    <s v="Normal Weight"/>
    <s v="Normal"/>
  </r>
  <r>
    <s v="Id534"/>
    <n v="49.05"/>
    <n v="9.77"/>
    <s v="yes"/>
    <s v="No"/>
    <x v="0"/>
    <s v="No major surgery"/>
    <n v="0"/>
    <x v="1"/>
    <x v="1"/>
    <s v="Obesity"/>
    <s v="Diabetes"/>
  </r>
  <r>
    <s v="Id535"/>
    <n v="51.94"/>
    <n v="8.8000000000000007"/>
    <s v="yes"/>
    <s v="No"/>
    <x v="0"/>
    <n v="2"/>
    <n v="2"/>
    <x v="1"/>
    <x v="1"/>
    <s v="Obesity"/>
    <s v="Diabetes"/>
  </r>
  <r>
    <s v="Id536"/>
    <n v="29.83"/>
    <n v="5.84"/>
    <s v="No"/>
    <s v="No"/>
    <x v="0"/>
    <n v="1"/>
    <n v="1"/>
    <x v="0"/>
    <x v="0"/>
    <s v="Over Weight"/>
    <s v="Prediabetes"/>
  </r>
  <r>
    <s v="Id537"/>
    <n v="22.6"/>
    <n v="10.43"/>
    <s v="yes"/>
    <s v="No"/>
    <x v="0"/>
    <n v="1"/>
    <n v="1"/>
    <x v="0"/>
    <x v="0"/>
    <s v="Normal Weight"/>
    <s v="Diabetes"/>
  </r>
  <r>
    <s v="Id538"/>
    <n v="46.69"/>
    <n v="4.25"/>
    <s v="yes"/>
    <s v="No"/>
    <x v="0"/>
    <n v="1"/>
    <n v="1"/>
    <x v="1"/>
    <x v="1"/>
    <s v="Obesity"/>
    <s v="Normal"/>
  </r>
  <r>
    <s v="Id539"/>
    <n v="28.49"/>
    <n v="4.8899999999999997"/>
    <s v="No"/>
    <s v="No"/>
    <x v="0"/>
    <s v="No major surgery"/>
    <n v="0"/>
    <x v="0"/>
    <x v="0"/>
    <s v="Over Weight"/>
    <s v="Normal"/>
  </r>
  <r>
    <s v="Id540"/>
    <n v="28.5"/>
    <n v="5.55"/>
    <s v="yes"/>
    <s v="No"/>
    <x v="0"/>
    <n v="1"/>
    <n v="1"/>
    <x v="0"/>
    <x v="0"/>
    <s v="Over Weight"/>
    <s v="Normal"/>
  </r>
  <r>
    <s v="Id541"/>
    <n v="24.4"/>
    <n v="4.5199999999999996"/>
    <s v="No"/>
    <s v="No"/>
    <x v="0"/>
    <n v="1"/>
    <n v="1"/>
    <x v="0"/>
    <x v="0"/>
    <s v="Normal Weight"/>
    <s v="Normal"/>
  </r>
  <r>
    <s v="Id542"/>
    <n v="29.15"/>
    <n v="4.45"/>
    <s v="yes"/>
    <s v="No"/>
    <x v="0"/>
    <n v="1"/>
    <n v="1"/>
    <x v="0"/>
    <x v="0"/>
    <s v="Over Weight"/>
    <s v="Normal"/>
  </r>
  <r>
    <s v="Id543"/>
    <n v="27.28"/>
    <n v="4.72"/>
    <s v="No"/>
    <s v="yes"/>
    <x v="0"/>
    <n v="1"/>
    <n v="1"/>
    <x v="0"/>
    <x v="0"/>
    <s v="Over Weight"/>
    <s v="Normal"/>
  </r>
  <r>
    <s v="Id544"/>
    <n v="32.229999999999997"/>
    <n v="4.6500000000000004"/>
    <s v="yes"/>
    <s v="No"/>
    <x v="1"/>
    <n v="1"/>
    <n v="1"/>
    <x v="1"/>
    <x v="1"/>
    <s v="Obesity"/>
    <s v="Normal"/>
  </r>
  <r>
    <s v="Id545"/>
    <n v="44.2"/>
    <n v="11.34"/>
    <s v="yes"/>
    <s v="No"/>
    <x v="1"/>
    <n v="1"/>
    <n v="1"/>
    <x v="1"/>
    <x v="1"/>
    <s v="Obesity"/>
    <s v="Diabetes"/>
  </r>
  <r>
    <s v="Id546"/>
    <n v="29.734999999999999"/>
    <n v="4.53"/>
    <s v="No"/>
    <s v="No"/>
    <x v="1"/>
    <n v="1"/>
    <n v="1"/>
    <x v="1"/>
    <x v="1"/>
    <s v="Over Weight"/>
    <s v="Normal"/>
  </r>
  <r>
    <s v="Id547"/>
    <n v="28.31"/>
    <n v="6.35"/>
    <s v="No"/>
    <s v="No"/>
    <x v="0"/>
    <s v="No major surgery"/>
    <n v="0"/>
    <x v="0"/>
    <x v="0"/>
    <s v="Over Weight"/>
    <s v="Prediabetes"/>
  </r>
  <r>
    <s v="Id548"/>
    <n v="46.62"/>
    <n v="8.51"/>
    <s v="No"/>
    <s v="No"/>
    <x v="0"/>
    <s v="No major surgery"/>
    <n v="0"/>
    <x v="1"/>
    <x v="1"/>
    <s v="Obesity"/>
    <s v="Diabetes"/>
  </r>
  <r>
    <s v="Id549"/>
    <n v="51.75"/>
    <n v="8.59"/>
    <s v="yes"/>
    <s v="No"/>
    <x v="0"/>
    <n v="1"/>
    <n v="1"/>
    <x v="1"/>
    <x v="1"/>
    <s v="Obesity"/>
    <s v="Diabetes"/>
  </r>
  <r>
    <s v="Id550"/>
    <n v="25.7"/>
    <n v="4.13"/>
    <s v="yes"/>
    <s v="No"/>
    <x v="0"/>
    <s v="No major surgery"/>
    <n v="0"/>
    <x v="0"/>
    <x v="0"/>
    <s v="Over Weight"/>
    <s v="Normal"/>
  </r>
  <r>
    <s v="Id551"/>
    <n v="31.79"/>
    <n v="4.55"/>
    <s v="No"/>
    <s v="No"/>
    <x v="0"/>
    <s v="No major surgery"/>
    <n v="0"/>
    <x v="1"/>
    <x v="1"/>
    <s v="Obesity"/>
    <s v="Normal"/>
  </r>
  <r>
    <s v="Id552"/>
    <n v="24.795000000000002"/>
    <n v="4.5199999999999996"/>
    <s v="No"/>
    <s v="No"/>
    <x v="0"/>
    <s v="No major surgery"/>
    <n v="0"/>
    <x v="0"/>
    <x v="0"/>
    <s v="Normal Weight"/>
    <s v="Normal"/>
  </r>
  <r>
    <s v="Id553"/>
    <n v="53.98"/>
    <n v="5.07"/>
    <s v="No"/>
    <s v="No"/>
    <x v="1"/>
    <n v="1"/>
    <n v="1"/>
    <x v="1"/>
    <x v="1"/>
    <s v="Obesity"/>
    <s v="Normal"/>
  </r>
  <r>
    <s v="Id554"/>
    <n v="41.325000000000003"/>
    <n v="4.04"/>
    <s v="yes"/>
    <s v="No"/>
    <x v="1"/>
    <n v="1"/>
    <n v="1"/>
    <x v="1"/>
    <x v="1"/>
    <s v="Obesity"/>
    <s v="Normal"/>
  </r>
  <r>
    <s v="Id555"/>
    <n v="51.65"/>
    <n v="5.3"/>
    <s v="yes"/>
    <s v="No"/>
    <x v="0"/>
    <s v="No major surgery"/>
    <n v="0"/>
    <x v="1"/>
    <x v="1"/>
    <s v="Obesity"/>
    <s v="Normal"/>
  </r>
  <r>
    <s v="Id556"/>
    <n v="44.52"/>
    <n v="8.64"/>
    <s v="yes"/>
    <s v="No"/>
    <x v="1"/>
    <n v="1"/>
    <n v="1"/>
    <x v="1"/>
    <x v="1"/>
    <s v="Obesity"/>
    <s v="Diabetes"/>
  </r>
  <r>
    <s v="Id557"/>
    <n v="53.29"/>
    <n v="4.03"/>
    <s v="No"/>
    <s v="No"/>
    <x v="1"/>
    <n v="1"/>
    <n v="1"/>
    <x v="1"/>
    <x v="1"/>
    <s v="Obesity"/>
    <s v="Normal"/>
  </r>
  <r>
    <s v="Id558"/>
    <n v="46.63"/>
    <n v="4.26"/>
    <s v="yes"/>
    <s v="No"/>
    <x v="0"/>
    <n v="2"/>
    <n v="2"/>
    <x v="1"/>
    <x v="1"/>
    <s v="Obesity"/>
    <s v="Normal"/>
  </r>
  <r>
    <s v="Id559"/>
    <n v="28.88"/>
    <n v="5.35"/>
    <s v="No"/>
    <s v="No"/>
    <x v="1"/>
    <n v="1"/>
    <n v="1"/>
    <x v="0"/>
    <x v="0"/>
    <s v="Over Weight"/>
    <s v="Normal"/>
  </r>
  <r>
    <s v="Id560"/>
    <n v="23.98"/>
    <n v="4.9000000000000004"/>
    <s v="No"/>
    <s v="No"/>
    <x v="0"/>
    <s v="No major surgery"/>
    <n v="0"/>
    <x v="2"/>
    <x v="2"/>
    <s v="Normal Weight"/>
    <s v="Normal"/>
  </r>
  <r>
    <s v="Id561"/>
    <n v="23.65"/>
    <n v="4.5"/>
    <s v="No"/>
    <s v="No"/>
    <x v="0"/>
    <s v="No major surgery"/>
    <n v="0"/>
    <x v="1"/>
    <x v="1"/>
    <s v="Normal Weight"/>
    <s v="Normal"/>
  </r>
  <r>
    <s v="Id562"/>
    <n v="49.09"/>
    <n v="8.3800000000000008"/>
    <s v="yes"/>
    <s v="No"/>
    <x v="0"/>
    <n v="2"/>
    <n v="2"/>
    <x v="1"/>
    <x v="1"/>
    <s v="Obesity"/>
    <s v="Diabetes"/>
  </r>
  <r>
    <s v="Id563"/>
    <n v="28.024999999999999"/>
    <n v="7.03"/>
    <s v="No"/>
    <s v="No"/>
    <x v="0"/>
    <s v="No major surgery"/>
    <n v="0"/>
    <x v="0"/>
    <x v="0"/>
    <s v="Over Weight"/>
    <s v="Diabetes"/>
  </r>
  <r>
    <s v="Id564"/>
    <n v="43.32"/>
    <n v="8.75"/>
    <s v="yes"/>
    <s v="No"/>
    <x v="1"/>
    <n v="1"/>
    <n v="1"/>
    <x v="1"/>
    <x v="1"/>
    <s v="Obesity"/>
    <s v="Diabetes"/>
  </r>
  <r>
    <s v="Id565"/>
    <n v="45.92"/>
    <n v="9.51"/>
    <s v="No"/>
    <s v="No"/>
    <x v="0"/>
    <s v="No major surgery"/>
    <n v="0"/>
    <x v="1"/>
    <x v="1"/>
    <s v="Obesity"/>
    <s v="Diabetes"/>
  </r>
  <r>
    <s v="Id566"/>
    <n v="44.03"/>
    <n v="9.36"/>
    <s v="No"/>
    <s v="No"/>
    <x v="0"/>
    <s v="No major surgery"/>
    <n v="0"/>
    <x v="1"/>
    <x v="1"/>
    <s v="Obesity"/>
    <s v="Diabetes"/>
  </r>
  <r>
    <s v="Id567"/>
    <n v="24.6"/>
    <n v="4.8099999999999996"/>
    <s v="No"/>
    <s v="No"/>
    <x v="0"/>
    <s v="No major surgery"/>
    <n v="0"/>
    <x v="0"/>
    <x v="0"/>
    <s v="Normal Weight"/>
    <s v="Normal"/>
  </r>
  <r>
    <s v="Id568"/>
    <n v="49.15"/>
    <n v="8.08"/>
    <s v="No"/>
    <s v="No"/>
    <x v="0"/>
    <s v="No major surgery"/>
    <n v="0"/>
    <x v="1"/>
    <x v="1"/>
    <s v="Obesity"/>
    <s v="Diabetes"/>
  </r>
  <r>
    <s v="Id569"/>
    <n v="28.31"/>
    <n v="6.29"/>
    <s v="No"/>
    <s v="No"/>
    <x v="1"/>
    <n v="1"/>
    <n v="1"/>
    <x v="0"/>
    <x v="0"/>
    <s v="Over Weight"/>
    <s v="Prediabetes"/>
  </r>
  <r>
    <s v="Id570"/>
    <n v="22.99"/>
    <n v="6.29"/>
    <s v="No"/>
    <s v="No"/>
    <x v="0"/>
    <n v="1"/>
    <n v="1"/>
    <x v="0"/>
    <x v="0"/>
    <s v="Normal Weight"/>
    <s v="Prediabetes"/>
  </r>
  <r>
    <s v="Id571"/>
    <n v="29.07"/>
    <n v="5.12"/>
    <s v="No"/>
    <s v="No"/>
    <x v="1"/>
    <n v="1"/>
    <n v="1"/>
    <x v="0"/>
    <x v="0"/>
    <s v="Over Weight"/>
    <s v="Normal"/>
  </r>
  <r>
    <s v="Id572"/>
    <n v="42.02"/>
    <n v="9.9499999999999993"/>
    <s v="yes"/>
    <s v="No"/>
    <x v="1"/>
    <n v="1"/>
    <n v="1"/>
    <x v="1"/>
    <x v="1"/>
    <s v="Obesity"/>
    <s v="Diabetes"/>
  </r>
  <r>
    <s v="Id573"/>
    <n v="49.07"/>
    <n v="9.08"/>
    <s v="yes"/>
    <s v="No"/>
    <x v="0"/>
    <n v="1"/>
    <n v="1"/>
    <x v="1"/>
    <x v="1"/>
    <s v="Obesity"/>
    <s v="Diabetes"/>
  </r>
  <r>
    <s v="Id574"/>
    <n v="19.8"/>
    <n v="4.82"/>
    <s v="No"/>
    <s v="No"/>
    <x v="0"/>
    <s v="No major surgery"/>
    <n v="0"/>
    <x v="0"/>
    <x v="0"/>
    <s v="Normal Weight"/>
    <s v="Normal"/>
  </r>
  <r>
    <s v="Id575"/>
    <n v="27.36"/>
    <n v="4.6500000000000004"/>
    <s v="No"/>
    <s v="yes"/>
    <x v="0"/>
    <n v="1"/>
    <n v="1"/>
    <x v="0"/>
    <x v="0"/>
    <s v="Over Weight"/>
    <s v="Normal"/>
  </r>
  <r>
    <s v="Id576"/>
    <n v="42.95"/>
    <n v="5.16"/>
    <s v="yes"/>
    <s v="No"/>
    <x v="0"/>
    <n v="1"/>
    <n v="1"/>
    <x v="1"/>
    <x v="1"/>
    <s v="Obesity"/>
    <s v="Normal"/>
  </r>
  <r>
    <s v="Id577"/>
    <n v="42.66"/>
    <n v="10.44"/>
    <s v="No"/>
    <s v="No"/>
    <x v="0"/>
    <s v="No major surgery"/>
    <n v="0"/>
    <x v="1"/>
    <x v="1"/>
    <s v="Obesity"/>
    <s v="Diabetes"/>
  </r>
  <r>
    <s v="Id578"/>
    <n v="33.630000000000003"/>
    <n v="5.69"/>
    <s v="No"/>
    <s v="No"/>
    <x v="0"/>
    <n v="1"/>
    <n v="1"/>
    <x v="1"/>
    <x v="1"/>
    <s v="Obesity"/>
    <s v="Normal"/>
  </r>
  <r>
    <s v="Id579"/>
    <n v="26.84"/>
    <n v="6.5"/>
    <s v="No"/>
    <s v="No"/>
    <x v="0"/>
    <s v="No major surgery"/>
    <n v="0"/>
    <x v="0"/>
    <x v="0"/>
    <s v="Over Weight"/>
    <s v="Diabetes"/>
  </r>
  <r>
    <s v="Id580"/>
    <n v="28.3"/>
    <n v="5.73"/>
    <s v="No"/>
    <s v="No"/>
    <x v="1"/>
    <n v="1"/>
    <n v="1"/>
    <x v="0"/>
    <x v="0"/>
    <s v="Over Weight"/>
    <s v="Prediabetes"/>
  </r>
  <r>
    <s v="Id581"/>
    <n v="27.06"/>
    <n v="5.74"/>
    <s v="yes"/>
    <s v="No"/>
    <x v="0"/>
    <s v="No major surgery"/>
    <n v="0"/>
    <x v="0"/>
    <x v="0"/>
    <s v="Over Weight"/>
    <s v="Prediabetes"/>
  </r>
  <r>
    <s v="Id582"/>
    <n v="47.13"/>
    <n v="8.6999999999999993"/>
    <s v="No"/>
    <s v="No"/>
    <x v="0"/>
    <s v="No major surgery"/>
    <n v="0"/>
    <x v="1"/>
    <x v="1"/>
    <s v="Obesity"/>
    <s v="Diabetes"/>
  </r>
  <r>
    <s v="Id583"/>
    <n v="51.72"/>
    <n v="5.09"/>
    <s v="No"/>
    <s v="No"/>
    <x v="0"/>
    <s v="No major surgery"/>
    <n v="0"/>
    <x v="1"/>
    <x v="1"/>
    <s v="Obesity"/>
    <s v="Normal"/>
  </r>
  <r>
    <s v="Id584"/>
    <n v="48.59"/>
    <n v="5.57"/>
    <s v="No"/>
    <s v="No"/>
    <x v="0"/>
    <s v="No major surgery"/>
    <n v="0"/>
    <x v="1"/>
    <x v="1"/>
    <s v="Obesity"/>
    <s v="Normal"/>
  </r>
  <r>
    <s v="Id585"/>
    <n v="45.18"/>
    <n v="10.87"/>
    <s v="No"/>
    <s v="No"/>
    <x v="0"/>
    <s v="No major surgery"/>
    <n v="0"/>
    <x v="1"/>
    <x v="1"/>
    <s v="Obesity"/>
    <s v="Diabetes"/>
  </r>
  <r>
    <s v="Id586"/>
    <n v="27.9"/>
    <n v="6.02"/>
    <s v="No"/>
    <s v="No"/>
    <x v="1"/>
    <n v="1"/>
    <n v="1"/>
    <x v="0"/>
    <x v="0"/>
    <s v="Over Weight"/>
    <s v="Prediabetes"/>
  </r>
  <r>
    <s v="Id587"/>
    <n v="51.33"/>
    <n v="7"/>
    <s v="No"/>
    <s v="No"/>
    <x v="0"/>
    <s v="No major surgery"/>
    <n v="0"/>
    <x v="1"/>
    <x v="1"/>
    <s v="Obesity"/>
    <s v="Diabetes"/>
  </r>
  <r>
    <s v="Id588"/>
    <n v="30.59"/>
    <n v="5.56"/>
    <s v="yes"/>
    <s v="No"/>
    <x v="0"/>
    <n v="1"/>
    <n v="1"/>
    <x v="1"/>
    <x v="1"/>
    <s v="Obesity"/>
    <s v="Normal"/>
  </r>
  <r>
    <s v="Id589"/>
    <n v="39.229999999999997"/>
    <n v="8.4499999999999993"/>
    <s v="No"/>
    <s v="No"/>
    <x v="0"/>
    <s v="No major surgery"/>
    <n v="0"/>
    <x v="1"/>
    <x v="1"/>
    <s v="Obesity"/>
    <s v="Diabetes"/>
  </r>
  <r>
    <s v="Id590"/>
    <n v="19.094999999999999"/>
    <n v="6.19"/>
    <s v="No"/>
    <s v="No"/>
    <x v="0"/>
    <s v="No major surgery"/>
    <n v="0"/>
    <x v="0"/>
    <x v="0"/>
    <s v="Normal Weight"/>
    <s v="Prediabetes"/>
  </r>
  <r>
    <s v="Id591"/>
    <n v="49.72"/>
    <n v="7.71"/>
    <s v="No"/>
    <s v="No"/>
    <x v="0"/>
    <s v="No major surgery"/>
    <n v="0"/>
    <x v="1"/>
    <x v="1"/>
    <s v="Obesity"/>
    <s v="Diabetes"/>
  </r>
  <r>
    <s v="Id592"/>
    <n v="21.754999999999999"/>
    <n v="4.63"/>
    <s v="No"/>
    <s v="No"/>
    <x v="1"/>
    <n v="1"/>
    <n v="1"/>
    <x v="0"/>
    <x v="0"/>
    <s v="Normal Weight"/>
    <s v="Normal"/>
  </r>
  <r>
    <s v="Id593"/>
    <n v="48.39"/>
    <n v="4.6100000000000003"/>
    <s v="No"/>
    <s v="No"/>
    <x v="0"/>
    <s v="No major surgery"/>
    <n v="0"/>
    <x v="1"/>
    <x v="1"/>
    <s v="Obesity"/>
    <s v="Normal"/>
  </r>
  <r>
    <s v="Id594"/>
    <n v="47.15"/>
    <n v="9.5299999999999994"/>
    <s v="yes"/>
    <s v="No"/>
    <x v="0"/>
    <n v="1"/>
    <n v="1"/>
    <x v="1"/>
    <x v="1"/>
    <s v="Obesity"/>
    <s v="Diabetes"/>
  </r>
  <r>
    <s v="Id595"/>
    <n v="47.59"/>
    <n v="11.43"/>
    <s v="yes"/>
    <s v="No"/>
    <x v="0"/>
    <n v="2"/>
    <n v="2"/>
    <x v="1"/>
    <x v="1"/>
    <s v="Obesity"/>
    <s v="Diabetes"/>
  </r>
  <r>
    <s v="Id596"/>
    <n v="39.81"/>
    <n v="7.65"/>
    <s v="yes"/>
    <s v="No"/>
    <x v="1"/>
    <n v="1"/>
    <n v="1"/>
    <x v="1"/>
    <x v="1"/>
    <s v="Obesity"/>
    <s v="Diabetes"/>
  </r>
  <r>
    <s v="Id597"/>
    <n v="31.02"/>
    <n v="5.87"/>
    <s v="yes"/>
    <s v="No"/>
    <x v="0"/>
    <s v="No major surgery"/>
    <n v="0"/>
    <x v="1"/>
    <x v="1"/>
    <s v="Obesity"/>
    <s v="Prediabetes"/>
  </r>
  <r>
    <s v="Id598"/>
    <n v="24.75"/>
    <n v="4.3600000000000003"/>
    <s v="yes"/>
    <s v="No"/>
    <x v="0"/>
    <n v="1"/>
    <n v="1"/>
    <x v="0"/>
    <x v="0"/>
    <s v="Normal Weight"/>
    <s v="Normal"/>
  </r>
  <r>
    <s v="Id599"/>
    <n v="30.114999999999998"/>
    <n v="10.119999999999999"/>
    <s v="No"/>
    <s v="No"/>
    <x v="0"/>
    <n v="3"/>
    <n v="3"/>
    <x v="1"/>
    <x v="1"/>
    <s v="Obesity"/>
    <s v="Diabetes"/>
  </r>
  <r>
    <s v="Id600"/>
    <n v="26.03"/>
    <n v="4.01"/>
    <s v="No"/>
    <s v="No"/>
    <x v="1"/>
    <n v="1"/>
    <n v="1"/>
    <x v="0"/>
    <x v="0"/>
    <s v="Over Weight"/>
    <s v="Normal"/>
  </r>
  <r>
    <s v="Id601"/>
    <n v="20.045000000000002"/>
    <n v="4.7699999999999996"/>
    <s v="yes"/>
    <s v="No"/>
    <x v="0"/>
    <n v="1"/>
    <n v="1"/>
    <x v="0"/>
    <x v="0"/>
    <s v="Normal Weight"/>
    <s v="Normal"/>
  </r>
  <r>
    <s v="Id602"/>
    <n v="40.24"/>
    <n v="6.83"/>
    <s v="No"/>
    <s v="No"/>
    <x v="0"/>
    <s v="No major surgery"/>
    <n v="0"/>
    <x v="1"/>
    <x v="1"/>
    <s v="Obesity"/>
    <s v="Diabetes"/>
  </r>
  <r>
    <s v="Id603"/>
    <n v="43.15"/>
    <n v="6.14"/>
    <s v="yes"/>
    <s v="No"/>
    <x v="1"/>
    <n v="1"/>
    <n v="1"/>
    <x v="1"/>
    <x v="1"/>
    <s v="Obesity"/>
    <s v="Prediabetes"/>
  </r>
  <r>
    <s v="Id604"/>
    <n v="27.7"/>
    <n v="5.6"/>
    <s v="No"/>
    <s v="No"/>
    <x v="1"/>
    <n v="1"/>
    <n v="1"/>
    <x v="0"/>
    <x v="0"/>
    <s v="Over Weight"/>
    <s v="Normal"/>
  </r>
  <r>
    <s v="Id605"/>
    <n v="45.68"/>
    <n v="4.8"/>
    <s v="No"/>
    <s v="No"/>
    <x v="0"/>
    <n v="2"/>
    <n v="2"/>
    <x v="1"/>
    <x v="1"/>
    <s v="Obesity"/>
    <s v="Normal"/>
  </r>
  <r>
    <s v="Id606"/>
    <n v="27.3"/>
    <n v="11.89"/>
    <s v="No"/>
    <s v="No"/>
    <x v="0"/>
    <s v="No major surgery"/>
    <n v="0"/>
    <x v="0"/>
    <x v="0"/>
    <s v="Over Weight"/>
    <s v="Diabetes"/>
  </r>
  <r>
    <s v="Id607"/>
    <n v="54.45"/>
    <n v="4.7300000000000004"/>
    <s v="yes"/>
    <s v="No"/>
    <x v="0"/>
    <n v="1"/>
    <n v="1"/>
    <x v="1"/>
    <x v="1"/>
    <s v="Obesity"/>
    <s v="Normal"/>
  </r>
  <r>
    <s v="Id608"/>
    <n v="54.43"/>
    <n v="4.6100000000000003"/>
    <s v="yes"/>
    <s v="No"/>
    <x v="0"/>
    <n v="1"/>
    <n v="1"/>
    <x v="1"/>
    <x v="1"/>
    <s v="Obesity"/>
    <s v="Normal"/>
  </r>
  <r>
    <s v="Id609"/>
    <n v="48.01"/>
    <n v="7.3"/>
    <s v="No"/>
    <s v="No"/>
    <x v="0"/>
    <s v="No major surgery"/>
    <n v="0"/>
    <x v="1"/>
    <x v="1"/>
    <s v="Obesity"/>
    <s v="Diabetes"/>
  </r>
  <r>
    <s v="Id610"/>
    <n v="48.32"/>
    <n v="5.88"/>
    <s v="No"/>
    <s v="No"/>
    <x v="0"/>
    <s v="No major surgery"/>
    <n v="0"/>
    <x v="1"/>
    <x v="1"/>
    <s v="Obesity"/>
    <s v="Prediabetes"/>
  </r>
  <r>
    <s v="Id611"/>
    <n v="22.895"/>
    <n v="4.0599999999999996"/>
    <s v="No"/>
    <s v="No"/>
    <x v="1"/>
    <n v="1"/>
    <n v="1"/>
    <x v="0"/>
    <x v="0"/>
    <s v="Normal Weight"/>
    <s v="Normal"/>
  </r>
  <r>
    <s v="Id612"/>
    <n v="54.85"/>
    <n v="4.9000000000000004"/>
    <s v="No"/>
    <s v="No"/>
    <x v="0"/>
    <n v="1"/>
    <n v="1"/>
    <x v="1"/>
    <x v="1"/>
    <s v="Obesity"/>
    <s v="Normal"/>
  </r>
  <r>
    <s v="Id613"/>
    <n v="21.85"/>
    <n v="5.52"/>
    <s v="No"/>
    <s v="No"/>
    <x v="1"/>
    <n v="1"/>
    <n v="1"/>
    <x v="0"/>
    <x v="0"/>
    <s v="Normal Weight"/>
    <s v="Normal"/>
  </r>
  <r>
    <s v="Id614"/>
    <n v="51.86"/>
    <n v="5.2"/>
    <s v="yes"/>
    <s v="No"/>
    <x v="0"/>
    <s v="No major surgery"/>
    <n v="0"/>
    <x v="1"/>
    <x v="1"/>
    <s v="Obesity"/>
    <s v="Normal"/>
  </r>
  <r>
    <s v="Id615"/>
    <n v="39.049999999999997"/>
    <n v="7.59"/>
    <s v="No"/>
    <s v="No"/>
    <x v="0"/>
    <n v="3"/>
    <n v="3"/>
    <x v="1"/>
    <x v="1"/>
    <s v="Obesity"/>
    <s v="Diabetes"/>
  </r>
  <r>
    <s v="Id616"/>
    <n v="31.824999999999999"/>
    <n v="8.2799999999999994"/>
    <s v="No"/>
    <s v="No"/>
    <x v="0"/>
    <n v="3"/>
    <n v="3"/>
    <x v="1"/>
    <x v="1"/>
    <s v="Obesity"/>
    <s v="Diabetes"/>
  </r>
  <r>
    <s v="Id617"/>
    <n v="46.43"/>
    <n v="6.72"/>
    <s v="No"/>
    <s v="No"/>
    <x v="0"/>
    <s v="No major surgery"/>
    <n v="0"/>
    <x v="1"/>
    <x v="1"/>
    <s v="Obesity"/>
    <s v="Diabetes"/>
  </r>
  <r>
    <s v="Id618"/>
    <n v="53.63"/>
    <n v="5.47"/>
    <s v="yes"/>
    <s v="No"/>
    <x v="0"/>
    <n v="1"/>
    <n v="1"/>
    <x v="1"/>
    <x v="1"/>
    <s v="Obesity"/>
    <s v="Normal"/>
  </r>
  <r>
    <s v="Id619"/>
    <n v="48.7"/>
    <n v="4.71"/>
    <s v="No"/>
    <s v="No"/>
    <x v="0"/>
    <s v="No major surgery"/>
    <n v="0"/>
    <x v="1"/>
    <x v="1"/>
    <s v="Obesity"/>
    <s v="Normal"/>
  </r>
  <r>
    <s v="Id620"/>
    <n v="48.81"/>
    <n v="5.49"/>
    <s v="No"/>
    <s v="No"/>
    <x v="0"/>
    <s v="No major surgery"/>
    <n v="0"/>
    <x v="1"/>
    <x v="1"/>
    <s v="Obesity"/>
    <s v="Normal"/>
  </r>
  <r>
    <s v="Id621"/>
    <n v="47.53"/>
    <n v="4.72"/>
    <s v="No"/>
    <s v="No"/>
    <x v="0"/>
    <s v="No major surgery"/>
    <n v="0"/>
    <x v="1"/>
    <x v="1"/>
    <s v="Obesity"/>
    <s v="Normal"/>
  </r>
  <r>
    <s v="Id622"/>
    <n v="36.85"/>
    <n v="6.7"/>
    <s v="No"/>
    <s v="No"/>
    <x v="0"/>
    <s v="No major surgery"/>
    <n v="0"/>
    <x v="1"/>
    <x v="1"/>
    <s v="Obesity"/>
    <s v="Diabetes"/>
  </r>
  <r>
    <s v="Id623"/>
    <n v="29.3"/>
    <n v="5.5"/>
    <s v="No"/>
    <s v="No"/>
    <x v="0"/>
    <s v="No major surgery"/>
    <n v="0"/>
    <x v="1"/>
    <x v="1"/>
    <s v="Over Weight"/>
    <s v="Normal"/>
  </r>
  <r>
    <s v="Id624"/>
    <n v="19.3"/>
    <n v="4.46"/>
    <s v="No"/>
    <s v="No"/>
    <x v="0"/>
    <n v="1"/>
    <n v="1"/>
    <x v="0"/>
    <x v="0"/>
    <s v="Normal Weight"/>
    <s v="Normal"/>
  </r>
  <r>
    <s v="Id625"/>
    <n v="24.13"/>
    <n v="5.29"/>
    <s v="yes"/>
    <s v="No"/>
    <x v="1"/>
    <n v="1"/>
    <n v="1"/>
    <x v="0"/>
    <x v="0"/>
    <s v="Normal Weight"/>
    <s v="Normal"/>
  </r>
  <r>
    <s v="Id626"/>
    <n v="46.7"/>
    <n v="10.99"/>
    <s v="No"/>
    <s v="No"/>
    <x v="0"/>
    <s v="No major surgery"/>
    <n v="0"/>
    <x v="1"/>
    <x v="1"/>
    <s v="Obesity"/>
    <s v="Diabetes"/>
  </r>
  <r>
    <s v="Id627"/>
    <n v="45.27"/>
    <n v="5.2"/>
    <s v="yes"/>
    <s v="No"/>
    <x v="0"/>
    <s v="No major surgery"/>
    <n v="0"/>
    <x v="1"/>
    <x v="1"/>
    <s v="Obesity"/>
    <s v="Normal"/>
  </r>
  <r>
    <s v="Id628"/>
    <n v="44.29"/>
    <n v="9.66"/>
    <s v="No"/>
    <s v="No"/>
    <x v="0"/>
    <n v="2"/>
    <n v="2"/>
    <x v="1"/>
    <x v="1"/>
    <s v="Obesity"/>
    <s v="Diabetes"/>
  </r>
  <r>
    <s v="Id629"/>
    <n v="54.59"/>
    <n v="4.22"/>
    <s v="yes"/>
    <s v="No"/>
    <x v="0"/>
    <n v="1"/>
    <n v="1"/>
    <x v="1"/>
    <x v="1"/>
    <s v="Obesity"/>
    <s v="Normal"/>
  </r>
  <r>
    <s v="Id630"/>
    <n v="32.965000000000003"/>
    <n v="11.78"/>
    <s v="No"/>
    <s v="No"/>
    <x v="0"/>
    <s v="No major surgery"/>
    <n v="0"/>
    <x v="1"/>
    <x v="1"/>
    <s v="Obesity"/>
    <s v="Diabetes"/>
  </r>
  <r>
    <s v="Id631"/>
    <n v="38.049999999999997"/>
    <n v="9.6199999999999992"/>
    <s v="No"/>
    <s v="No"/>
    <x v="0"/>
    <s v="No major surgery"/>
    <n v="0"/>
    <x v="1"/>
    <x v="1"/>
    <s v="Obesity"/>
    <s v="Diabetes"/>
  </r>
  <r>
    <s v="Id632"/>
    <n v="46.14"/>
    <n v="10.78"/>
    <s v="No"/>
    <s v="No"/>
    <x v="0"/>
    <s v="No major surgery"/>
    <n v="0"/>
    <x v="1"/>
    <x v="1"/>
    <s v="Obesity"/>
    <s v="Diabetes"/>
  </r>
  <r>
    <s v="Id633"/>
    <n v="41.325000000000003"/>
    <n v="5.1100000000000003"/>
    <s v="yes"/>
    <s v="No"/>
    <x v="0"/>
    <n v="2"/>
    <n v="2"/>
    <x v="1"/>
    <x v="1"/>
    <s v="Obesity"/>
    <s v="Normal"/>
  </r>
  <r>
    <s v="Id634"/>
    <n v="44.64"/>
    <n v="7.18"/>
    <s v="No"/>
    <s v="No"/>
    <x v="0"/>
    <s v="No major surgery"/>
    <n v="0"/>
    <x v="1"/>
    <x v="1"/>
    <s v="Obesity"/>
    <s v="Diabetes"/>
  </r>
  <r>
    <s v="Id635"/>
    <n v="25.175000000000001"/>
    <n v="4.96"/>
    <s v="No"/>
    <s v="yes"/>
    <x v="0"/>
    <n v="1"/>
    <n v="1"/>
    <x v="2"/>
    <x v="2"/>
    <s v="Over Weight"/>
    <s v="Normal"/>
  </r>
  <r>
    <s v="Id636"/>
    <n v="43.11"/>
    <n v="4.67"/>
    <s v="yes"/>
    <s v="No"/>
    <x v="0"/>
    <s v="No major surgery"/>
    <n v="0"/>
    <x v="1"/>
    <x v="1"/>
    <s v="Obesity"/>
    <s v="Normal"/>
  </r>
  <r>
    <s v="Id637"/>
    <n v="53.32"/>
    <n v="5.0599999999999996"/>
    <s v="No"/>
    <s v="No"/>
    <x v="0"/>
    <s v="No major surgery"/>
    <n v="0"/>
    <x v="1"/>
    <x v="1"/>
    <s v="Obesity"/>
    <s v="Normal"/>
  </r>
  <r>
    <s v="Id638"/>
    <n v="38.04"/>
    <n v="5.0199999999999996"/>
    <s v="yes"/>
    <s v="No"/>
    <x v="0"/>
    <n v="1"/>
    <n v="1"/>
    <x v="1"/>
    <x v="1"/>
    <s v="Obesity"/>
    <s v="Normal"/>
  </r>
  <r>
    <s v="Id639"/>
    <n v="37.9"/>
    <n v="7.76"/>
    <s v="No"/>
    <s v="No"/>
    <x v="0"/>
    <s v="No major surgery"/>
    <n v="0"/>
    <x v="1"/>
    <x v="1"/>
    <s v="Obesity"/>
    <s v="Diabetes"/>
  </r>
  <r>
    <s v="Id640"/>
    <n v="39.6"/>
    <n v="9.32"/>
    <s v="No"/>
    <s v="No"/>
    <x v="0"/>
    <s v="No major surgery"/>
    <n v="0"/>
    <x v="1"/>
    <x v="1"/>
    <s v="Obesity"/>
    <s v="Diabetes"/>
  </r>
  <r>
    <s v="Id641"/>
    <n v="50.92"/>
    <n v="5.31"/>
    <s v="yes"/>
    <s v="No"/>
    <x v="0"/>
    <n v="1"/>
    <n v="1"/>
    <x v="1"/>
    <x v="1"/>
    <s v="Obesity"/>
    <s v="Normal"/>
  </r>
  <r>
    <s v="Id642"/>
    <n v="21.85"/>
    <n v="5.56"/>
    <s v="yes"/>
    <s v="No"/>
    <x v="0"/>
    <s v="No major surgery"/>
    <n v="0"/>
    <x v="0"/>
    <x v="0"/>
    <s v="Normal Weight"/>
    <s v="Normal"/>
  </r>
  <r>
    <s v="Id643"/>
    <n v="36.08"/>
    <n v="7.11"/>
    <s v="yes"/>
    <s v="No"/>
    <x v="1"/>
    <n v="1"/>
    <n v="1"/>
    <x v="1"/>
    <x v="1"/>
    <s v="Obesity"/>
    <s v="Diabetes"/>
  </r>
  <r>
    <s v="Id644"/>
    <n v="40.44"/>
    <n v="5.13"/>
    <s v="yes"/>
    <s v="No"/>
    <x v="1"/>
    <n v="1"/>
    <n v="1"/>
    <x v="1"/>
    <x v="1"/>
    <s v="Obesity"/>
    <s v="Normal"/>
  </r>
  <r>
    <s v="Id645"/>
    <n v="38.094999999999999"/>
    <n v="10.199999999999999"/>
    <s v="No"/>
    <s v="No"/>
    <x v="0"/>
    <s v="No major surgery"/>
    <n v="0"/>
    <x v="1"/>
    <x v="1"/>
    <s v="Obesity"/>
    <s v="Diabetes"/>
  </r>
  <r>
    <s v="Id646"/>
    <n v="44.95"/>
    <n v="10.4"/>
    <s v="No"/>
    <s v="No"/>
    <x v="0"/>
    <s v="No major surgery"/>
    <n v="0"/>
    <x v="1"/>
    <x v="1"/>
    <s v="Obesity"/>
    <s v="Diabetes"/>
  </r>
  <r>
    <s v="Id647"/>
    <n v="35.54"/>
    <n v="10.67"/>
    <s v="No"/>
    <s v="No"/>
    <x v="0"/>
    <s v="No major surgery"/>
    <n v="0"/>
    <x v="1"/>
    <x v="1"/>
    <s v="Obesity"/>
    <s v="Diabetes"/>
  </r>
  <r>
    <s v="Id648"/>
    <n v="39.799999999999997"/>
    <n v="4.6500000000000004"/>
    <s v="yes"/>
    <s v="No"/>
    <x v="0"/>
    <n v="2"/>
    <n v="2"/>
    <x v="1"/>
    <x v="1"/>
    <s v="Obesity"/>
    <s v="Normal"/>
  </r>
  <r>
    <s v="Id649"/>
    <n v="33.659999999999997"/>
    <n v="5.65"/>
    <s v="yes"/>
    <s v="No"/>
    <x v="0"/>
    <n v="2"/>
    <n v="2"/>
    <x v="1"/>
    <x v="1"/>
    <s v="Obesity"/>
    <s v="Normal"/>
  </r>
  <r>
    <s v="Id650"/>
    <n v="35.5"/>
    <n v="11.97"/>
    <s v="No"/>
    <s v="No"/>
    <x v="0"/>
    <s v="No major surgery"/>
    <n v="0"/>
    <x v="1"/>
    <x v="1"/>
    <s v="Obesity"/>
    <s v="Diabetes"/>
  </r>
  <r>
    <s v="Id651"/>
    <n v="41.63"/>
    <n v="6.71"/>
    <s v="No"/>
    <s v="No"/>
    <x v="0"/>
    <s v="No major surgery"/>
    <n v="0"/>
    <x v="1"/>
    <x v="1"/>
    <s v="Obesity"/>
    <s v="Diabetes"/>
  </r>
  <r>
    <s v="Id652"/>
    <n v="46.49"/>
    <n v="11.92"/>
    <s v="No"/>
    <s v="No"/>
    <x v="0"/>
    <s v="No major surgery"/>
    <n v="0"/>
    <x v="1"/>
    <x v="1"/>
    <s v="Obesity"/>
    <s v="Diabetes"/>
  </r>
  <r>
    <s v="Id653"/>
    <n v="43.29"/>
    <n v="5.35"/>
    <s v="No"/>
    <s v="No"/>
    <x v="0"/>
    <n v="2"/>
    <n v="2"/>
    <x v="1"/>
    <x v="1"/>
    <s v="Obesity"/>
    <s v="Normal"/>
  </r>
  <r>
    <s v="Id654"/>
    <n v="43.08"/>
    <n v="8.9600000000000009"/>
    <s v="yes"/>
    <s v="No"/>
    <x v="0"/>
    <n v="1"/>
    <n v="1"/>
    <x v="1"/>
    <x v="1"/>
    <s v="Obesity"/>
    <s v="Diabetes"/>
  </r>
  <r>
    <s v="Id655"/>
    <n v="39.07"/>
    <n v="11.93"/>
    <s v="No"/>
    <s v="No"/>
    <x v="0"/>
    <s v="No major surgery"/>
    <n v="0"/>
    <x v="1"/>
    <x v="1"/>
    <s v="Obesity"/>
    <s v="Diabetes"/>
  </r>
  <r>
    <s v="Id656"/>
    <n v="41.3"/>
    <n v="9.59"/>
    <s v="No"/>
    <s v="No"/>
    <x v="0"/>
    <s v="No major surgery"/>
    <n v="0"/>
    <x v="1"/>
    <x v="1"/>
    <s v="Obesity"/>
    <s v="Diabetes"/>
  </r>
  <r>
    <s v="Id657"/>
    <n v="42.95"/>
    <n v="11.88"/>
    <s v="yes"/>
    <s v="No"/>
    <x v="0"/>
    <n v="2"/>
    <n v="2"/>
    <x v="1"/>
    <x v="1"/>
    <s v="Obesity"/>
    <s v="Diabetes"/>
  </r>
  <r>
    <s v="Id658"/>
    <n v="46.96"/>
    <n v="4.6399999999999997"/>
    <s v="No"/>
    <s v="No"/>
    <x v="1"/>
    <n v="1"/>
    <n v="1"/>
    <x v="1"/>
    <x v="1"/>
    <s v="Obesity"/>
    <s v="Normal"/>
  </r>
  <r>
    <s v="Id659"/>
    <n v="30.495000000000001"/>
    <n v="9.5299999999999994"/>
    <s v="No"/>
    <s v="No"/>
    <x v="0"/>
    <s v="No major surgery"/>
    <n v="0"/>
    <x v="1"/>
    <x v="1"/>
    <s v="Obesity"/>
    <s v="Diabetes"/>
  </r>
  <r>
    <s v="Id660"/>
    <n v="17.954999999999998"/>
    <n v="5.29"/>
    <s v="yes"/>
    <s v="No"/>
    <x v="0"/>
    <n v="1"/>
    <n v="1"/>
    <x v="0"/>
    <x v="0"/>
    <s v="Under Weight"/>
    <s v="Normal"/>
  </r>
  <r>
    <s v="Id661"/>
    <n v="25.6"/>
    <n v="10.95"/>
    <s v="No"/>
    <s v="No"/>
    <x v="0"/>
    <n v="3"/>
    <n v="3"/>
    <x v="1"/>
    <x v="1"/>
    <s v="Over Weight"/>
    <s v="Diabetes"/>
  </r>
  <r>
    <s v="Id662"/>
    <n v="34.21"/>
    <n v="9.17"/>
    <s v="No"/>
    <s v="No"/>
    <x v="0"/>
    <s v="No major surgery"/>
    <n v="0"/>
    <x v="1"/>
    <x v="1"/>
    <s v="Obesity"/>
    <s v="Diabetes"/>
  </r>
  <r>
    <s v="Id663"/>
    <n v="39.74"/>
    <n v="7.39"/>
    <s v="No"/>
    <s v="No"/>
    <x v="0"/>
    <s v="No major surgery"/>
    <n v="0"/>
    <x v="1"/>
    <x v="1"/>
    <s v="Obesity"/>
    <s v="Diabetes"/>
  </r>
  <r>
    <s v="Id664"/>
    <n v="49.53"/>
    <n v="9.1300000000000008"/>
    <s v="yes"/>
    <s v="No"/>
    <x v="0"/>
    <s v="No major surgery"/>
    <n v="0"/>
    <x v="1"/>
    <x v="1"/>
    <s v="Obesity"/>
    <s v="Diabetes"/>
  </r>
  <r>
    <s v="Id665"/>
    <n v="39.33"/>
    <n v="10.4"/>
    <s v="No"/>
    <s v="No"/>
    <x v="0"/>
    <n v="3"/>
    <n v="3"/>
    <x v="1"/>
    <x v="1"/>
    <s v="Obesity"/>
    <s v="Diabetes"/>
  </r>
  <r>
    <s v="Id666"/>
    <n v="39.979999999999997"/>
    <n v="9.4600000000000009"/>
    <s v="yes"/>
    <s v="No"/>
    <x v="0"/>
    <n v="2"/>
    <n v="2"/>
    <x v="1"/>
    <x v="1"/>
    <s v="Obesity"/>
    <s v="Diabetes"/>
  </r>
  <r>
    <s v="Id667"/>
    <n v="46.51"/>
    <n v="8.69"/>
    <s v="yes"/>
    <s v="No"/>
    <x v="0"/>
    <s v="No major surgery"/>
    <n v="0"/>
    <x v="1"/>
    <x v="1"/>
    <s v="Obesity"/>
    <s v="Diabetes"/>
  </r>
  <r>
    <s v="Id668"/>
    <n v="43.58"/>
    <n v="4.2300000000000004"/>
    <s v="No"/>
    <s v="No"/>
    <x v="1"/>
    <n v="1"/>
    <n v="1"/>
    <x v="1"/>
    <x v="1"/>
    <s v="Obesity"/>
    <s v="Normal"/>
  </r>
  <r>
    <s v="Id669"/>
    <n v="42.28"/>
    <n v="9.16"/>
    <s v="yes"/>
    <s v="No"/>
    <x v="0"/>
    <n v="1"/>
    <n v="1"/>
    <x v="1"/>
    <x v="1"/>
    <s v="Obesity"/>
    <s v="Diabetes"/>
  </r>
  <r>
    <s v="Id670"/>
    <n v="35.520000000000003"/>
    <n v="8.26"/>
    <s v="No"/>
    <s v="No"/>
    <x v="0"/>
    <s v="No major surgery"/>
    <n v="0"/>
    <x v="1"/>
    <x v="1"/>
    <s v="Obesity"/>
    <s v="Diabetes"/>
  </r>
  <r>
    <s v="Id671"/>
    <n v="33.6"/>
    <n v="11.25"/>
    <s v="No"/>
    <s v="No"/>
    <x v="0"/>
    <s v="No major surgery"/>
    <n v="0"/>
    <x v="1"/>
    <x v="1"/>
    <s v="Obesity"/>
    <s v="Diabetes"/>
  </r>
  <r>
    <s v="Id672"/>
    <n v="22.42"/>
    <n v="6.74"/>
    <s v="No"/>
    <s v="No"/>
    <x v="0"/>
    <s v="No major surgery"/>
    <n v="0"/>
    <x v="0"/>
    <x v="0"/>
    <s v="Normal Weight"/>
    <s v="Diabetes"/>
  </r>
  <r>
    <s v="Id673"/>
    <n v="46.86"/>
    <n v="4.87"/>
    <s v="No"/>
    <s v="No"/>
    <x v="0"/>
    <s v="No major surgery"/>
    <n v="0"/>
    <x v="1"/>
    <x v="1"/>
    <s v="Obesity"/>
    <s v="Normal"/>
  </r>
  <r>
    <s v="Id674"/>
    <n v="32.965000000000003"/>
    <n v="6.68"/>
    <s v="No"/>
    <s v="No"/>
    <x v="0"/>
    <n v="3"/>
    <n v="3"/>
    <x v="1"/>
    <x v="1"/>
    <s v="Obesity"/>
    <s v="Diabetes"/>
  </r>
  <r>
    <s v="Id675"/>
    <n v="39.340000000000003"/>
    <n v="5.0199999999999996"/>
    <s v="yes"/>
    <s v="No"/>
    <x v="1"/>
    <n v="1"/>
    <n v="1"/>
    <x v="1"/>
    <x v="1"/>
    <s v="Obesity"/>
    <s v="Normal"/>
  </r>
  <r>
    <s v="Id676"/>
    <n v="47"/>
    <n v="10.64"/>
    <s v="yes"/>
    <s v="No"/>
    <x v="0"/>
    <s v="No major surgery"/>
    <n v="0"/>
    <x v="1"/>
    <x v="1"/>
    <s v="Obesity"/>
    <s v="Diabetes"/>
  </r>
  <r>
    <s v="Id677"/>
    <n v="36.71"/>
    <n v="8.74"/>
    <s v="yes"/>
    <s v="No"/>
    <x v="0"/>
    <s v="No major surgery"/>
    <n v="0"/>
    <x v="1"/>
    <x v="1"/>
    <s v="Obesity"/>
    <s v="Diabetes"/>
  </r>
  <r>
    <s v="Id678"/>
    <n v="53.48"/>
    <n v="5.64"/>
    <s v="No"/>
    <s v="No"/>
    <x v="0"/>
    <s v="No major surgery"/>
    <n v="0"/>
    <x v="1"/>
    <x v="1"/>
    <s v="Obesity"/>
    <s v="Normal"/>
  </r>
  <r>
    <s v="Id679"/>
    <n v="35.5"/>
    <n v="10.37"/>
    <s v="No"/>
    <s v="No"/>
    <x v="0"/>
    <s v="No major surgery"/>
    <n v="0"/>
    <x v="1"/>
    <x v="1"/>
    <s v="Obesity"/>
    <s v="Diabetes"/>
  </r>
  <r>
    <s v="Id680"/>
    <n v="36.979999999999997"/>
    <n v="9.56"/>
    <s v="yes"/>
    <s v="No"/>
    <x v="0"/>
    <s v="No major surgery"/>
    <n v="0"/>
    <x v="1"/>
    <x v="1"/>
    <s v="Obesity"/>
    <s v="Diabetes"/>
  </r>
  <r>
    <s v="Id681"/>
    <n v="32.395000000000003"/>
    <n v="8.23"/>
    <s v="yes"/>
    <s v="No"/>
    <x v="1"/>
    <n v="1"/>
    <n v="1"/>
    <x v="1"/>
    <x v="1"/>
    <s v="Obesity"/>
    <s v="Diabetes"/>
  </r>
  <r>
    <s v="Id682"/>
    <n v="32.729999999999997"/>
    <n v="7.03"/>
    <s v="No"/>
    <s v="No"/>
    <x v="0"/>
    <s v="No major surgery"/>
    <n v="0"/>
    <x v="1"/>
    <x v="1"/>
    <s v="Obesity"/>
    <s v="Diabetes"/>
  </r>
  <r>
    <s v="Id683"/>
    <n v="20.52"/>
    <n v="5.45"/>
    <s v="No"/>
    <s v="No"/>
    <x v="0"/>
    <n v="1"/>
    <n v="1"/>
    <x v="0"/>
    <x v="0"/>
    <s v="Normal Weight"/>
    <s v="Normal"/>
  </r>
  <r>
    <s v="Id684"/>
    <n v="51.72"/>
    <n v="5.76"/>
    <s v="No"/>
    <s v="No"/>
    <x v="0"/>
    <s v="No major surgery"/>
    <n v="0"/>
    <x v="1"/>
    <x v="1"/>
    <s v="Obesity"/>
    <s v="Prediabetes"/>
  </r>
  <r>
    <s v="Id685"/>
    <n v="50.2"/>
    <n v="5.4"/>
    <s v="No"/>
    <s v="No"/>
    <x v="0"/>
    <s v="No major surgery"/>
    <n v="0"/>
    <x v="1"/>
    <x v="1"/>
    <s v="Obesity"/>
    <s v="Normal"/>
  </r>
  <r>
    <s v="Id686"/>
    <n v="25.52"/>
    <n v="6.35"/>
    <s v="No"/>
    <s v="No"/>
    <x v="1"/>
    <n v="1"/>
    <n v="1"/>
    <x v="1"/>
    <x v="1"/>
    <s v="Over Weight"/>
    <s v="Prediabetes"/>
  </r>
  <r>
    <s v="Id687"/>
    <n v="35.200000000000003"/>
    <n v="6.26"/>
    <s v="yes"/>
    <s v="No"/>
    <x v="0"/>
    <n v="2"/>
    <n v="2"/>
    <x v="1"/>
    <x v="1"/>
    <s v="Obesity"/>
    <s v="Prediabetes"/>
  </r>
  <r>
    <s v="Id688"/>
    <n v="41.26"/>
    <n v="5.97"/>
    <s v="yes"/>
    <s v="No"/>
    <x v="0"/>
    <s v="No major surgery"/>
    <n v="0"/>
    <x v="1"/>
    <x v="1"/>
    <s v="Obesity"/>
    <s v="Prediabetes"/>
  </r>
  <r>
    <s v="Id689"/>
    <n v="17.195"/>
    <n v="5.29"/>
    <s v="yes"/>
    <s v="No"/>
    <x v="0"/>
    <s v="No major surgery"/>
    <n v="0"/>
    <x v="0"/>
    <x v="0"/>
    <s v="Under Weight"/>
    <s v="Normal"/>
  </r>
  <r>
    <s v="Id690"/>
    <n v="23.085000000000001"/>
    <n v="4.2699999999999996"/>
    <s v="yes"/>
    <s v="No"/>
    <x v="0"/>
    <n v="2"/>
    <n v="2"/>
    <x v="1"/>
    <x v="1"/>
    <s v="Normal Weight"/>
    <s v="Normal"/>
  </r>
  <r>
    <s v="Id691"/>
    <n v="21.66"/>
    <n v="5.2"/>
    <s v="yes"/>
    <s v="No"/>
    <x v="0"/>
    <n v="2"/>
    <n v="2"/>
    <x v="1"/>
    <x v="1"/>
    <s v="Normal Weight"/>
    <s v="Normal"/>
  </r>
  <r>
    <s v="Id692"/>
    <n v="36.47"/>
    <n v="8.23"/>
    <s v="yes"/>
    <s v="No"/>
    <x v="0"/>
    <s v="No major surgery"/>
    <n v="0"/>
    <x v="1"/>
    <x v="1"/>
    <s v="Obesity"/>
    <s v="Diabetes"/>
  </r>
  <r>
    <s v="Id693"/>
    <n v="36.08"/>
    <n v="10.33"/>
    <s v="yes"/>
    <s v="No"/>
    <x v="0"/>
    <s v="No major surgery"/>
    <n v="0"/>
    <x v="1"/>
    <x v="1"/>
    <s v="Obesity"/>
    <s v="Diabetes"/>
  </r>
  <r>
    <s v="Id694"/>
    <n v="23.18"/>
    <n v="6.13"/>
    <s v="No"/>
    <s v="No"/>
    <x v="0"/>
    <s v="No major surgery"/>
    <n v="0"/>
    <x v="1"/>
    <x v="1"/>
    <s v="Normal Weight"/>
    <s v="Prediabetes"/>
  </r>
  <r>
    <s v="Id695"/>
    <n v="39.159999999999997"/>
    <n v="8.08"/>
    <s v="No"/>
    <s v="No"/>
    <x v="0"/>
    <n v="3"/>
    <n v="3"/>
    <x v="1"/>
    <x v="1"/>
    <s v="Obesity"/>
    <s v="Diabetes"/>
  </r>
  <r>
    <s v="Id696"/>
    <n v="38.19"/>
    <n v="10.49"/>
    <s v="No"/>
    <s v="No"/>
    <x v="0"/>
    <n v="3"/>
    <n v="3"/>
    <x v="1"/>
    <x v="1"/>
    <s v="Obesity"/>
    <s v="Diabetes"/>
  </r>
  <r>
    <s v="Id697"/>
    <n v="26.41"/>
    <n v="8.11"/>
    <s v="No"/>
    <s v="No"/>
    <x v="0"/>
    <n v="3"/>
    <n v="3"/>
    <x v="1"/>
    <x v="1"/>
    <s v="Over Weight"/>
    <s v="Diabetes"/>
  </r>
  <r>
    <s v="Id698"/>
    <n v="28.785"/>
    <n v="6.6"/>
    <s v="No"/>
    <s v="No"/>
    <x v="0"/>
    <s v="No major surgery"/>
    <n v="0"/>
    <x v="1"/>
    <x v="1"/>
    <s v="Over Weight"/>
    <s v="Diabetes"/>
  </r>
  <r>
    <s v="Id699"/>
    <n v="26.695"/>
    <n v="10.14"/>
    <s v="yes"/>
    <s v="No"/>
    <x v="1"/>
    <n v="1"/>
    <n v="1"/>
    <x v="1"/>
    <x v="1"/>
    <s v="Over Weight"/>
    <s v="Diabetes"/>
  </r>
  <r>
    <s v="Id700"/>
    <n v="32.799999999999997"/>
    <n v="6.06"/>
    <s v="yes"/>
    <s v="No"/>
    <x v="0"/>
    <n v="1"/>
    <n v="1"/>
    <x v="1"/>
    <x v="1"/>
    <s v="Obesity"/>
    <s v="Prediabetes"/>
  </r>
  <r>
    <s v="Id701"/>
    <n v="35.869999999999997"/>
    <n v="9.91"/>
    <s v="yes"/>
    <s v="No"/>
    <x v="0"/>
    <s v="No major surgery"/>
    <n v="0"/>
    <x v="1"/>
    <x v="1"/>
    <s v="Obesity"/>
    <s v="Diabetes"/>
  </r>
  <r>
    <s v="Id702"/>
    <n v="21.66"/>
    <n v="4.1399999999999997"/>
    <s v="yes"/>
    <s v="No"/>
    <x v="0"/>
    <n v="2"/>
    <n v="2"/>
    <x v="1"/>
    <x v="1"/>
    <s v="Normal Weight"/>
    <s v="Normal"/>
  </r>
  <r>
    <s v="Id703"/>
    <n v="37.72"/>
    <n v="4.38"/>
    <s v="yes"/>
    <s v="No"/>
    <x v="1"/>
    <n v="1"/>
    <n v="1"/>
    <x v="1"/>
    <x v="1"/>
    <s v="Obesity"/>
    <s v="Normal"/>
  </r>
  <r>
    <s v="Id704"/>
    <n v="39.700000000000003"/>
    <n v="9.83"/>
    <s v="No"/>
    <s v="No"/>
    <x v="0"/>
    <n v="3"/>
    <n v="3"/>
    <x v="1"/>
    <x v="1"/>
    <s v="Obesity"/>
    <s v="Diabetes"/>
  </r>
  <r>
    <s v="Id705"/>
    <n v="35.97"/>
    <n v="11.08"/>
    <s v="No"/>
    <s v="No"/>
    <x v="0"/>
    <n v="3"/>
    <n v="3"/>
    <x v="1"/>
    <x v="1"/>
    <s v="Obesity"/>
    <s v="Diabetes"/>
  </r>
  <r>
    <s v="Id706"/>
    <n v="37.85"/>
    <n v="11.01"/>
    <s v="No"/>
    <s v="No"/>
    <x v="0"/>
    <s v="No major surgery"/>
    <n v="0"/>
    <x v="1"/>
    <x v="1"/>
    <s v="Obesity"/>
    <s v="Diabetes"/>
  </r>
  <r>
    <s v="Id707"/>
    <n v="21.66"/>
    <n v="4.37"/>
    <s v="No"/>
    <s v="yes"/>
    <x v="0"/>
    <n v="1"/>
    <n v="1"/>
    <x v="0"/>
    <x v="0"/>
    <s v="Normal Weight"/>
    <s v="Normal"/>
  </r>
  <r>
    <s v="Id708"/>
    <n v="39.369999999999997"/>
    <n v="5.91"/>
    <s v="No"/>
    <s v="No"/>
    <x v="0"/>
    <n v="2"/>
    <n v="2"/>
    <x v="1"/>
    <x v="1"/>
    <s v="Obesity"/>
    <s v="Prediabetes"/>
  </r>
  <r>
    <s v="Id709"/>
    <n v="40.880000000000003"/>
    <n v="7.65"/>
    <s v="No"/>
    <s v="No"/>
    <x v="0"/>
    <s v="No major surgery"/>
    <n v="0"/>
    <x v="1"/>
    <x v="1"/>
    <s v="Obesity"/>
    <s v="Diabetes"/>
  </r>
  <r>
    <s v="Id710"/>
    <n v="26.22"/>
    <n v="5.37"/>
    <s v="yes"/>
    <s v="No"/>
    <x v="0"/>
    <n v="2"/>
    <n v="2"/>
    <x v="1"/>
    <x v="1"/>
    <s v="Over Weight"/>
    <s v="Normal"/>
  </r>
  <r>
    <s v="Id711"/>
    <n v="25.08"/>
    <n v="5.75"/>
    <s v="yes"/>
    <s v="No"/>
    <x v="0"/>
    <n v="2"/>
    <n v="2"/>
    <x v="1"/>
    <x v="1"/>
    <s v="Over Weight"/>
    <s v="Prediabetes"/>
  </r>
  <r>
    <s v="Id712"/>
    <n v="39.1"/>
    <n v="6.79"/>
    <s v="yes"/>
    <s v="No"/>
    <x v="0"/>
    <n v="2"/>
    <n v="2"/>
    <x v="1"/>
    <x v="1"/>
    <s v="Obesity"/>
    <s v="Diabetes"/>
  </r>
  <r>
    <s v="Id713"/>
    <n v="37.905000000000001"/>
    <n v="7.03"/>
    <s v="No"/>
    <s v="No"/>
    <x v="0"/>
    <n v="3"/>
    <n v="3"/>
    <x v="1"/>
    <x v="1"/>
    <s v="Obesity"/>
    <s v="Diabetes"/>
  </r>
  <r>
    <s v="Id714"/>
    <n v="43.35"/>
    <n v="5.41"/>
    <s v="yes"/>
    <s v="No"/>
    <x v="1"/>
    <n v="1"/>
    <n v="1"/>
    <x v="1"/>
    <x v="1"/>
    <s v="Obesity"/>
    <s v="Normal"/>
  </r>
  <r>
    <s v="Id715"/>
    <n v="36.15"/>
    <n v="8.0500000000000007"/>
    <s v="No"/>
    <s v="No"/>
    <x v="0"/>
    <s v="No major surgery"/>
    <n v="0"/>
    <x v="1"/>
    <x v="1"/>
    <s v="Obesity"/>
    <s v="Diabetes"/>
  </r>
  <r>
    <s v="Id716"/>
    <n v="44.98"/>
    <n v="5.94"/>
    <s v="No"/>
    <s v="No"/>
    <x v="0"/>
    <n v="1"/>
    <n v="1"/>
    <x v="1"/>
    <x v="1"/>
    <s v="Obesity"/>
    <s v="Prediabetes"/>
  </r>
  <r>
    <s v="Id717"/>
    <n v="38.28"/>
    <n v="5.51"/>
    <s v="No"/>
    <s v="yes"/>
    <x v="0"/>
    <n v="1"/>
    <n v="1"/>
    <x v="1"/>
    <x v="1"/>
    <s v="Obesity"/>
    <s v="Normal"/>
  </r>
  <r>
    <s v="Id718"/>
    <n v="32.299999999999997"/>
    <n v="6.55"/>
    <s v="yes"/>
    <s v="No"/>
    <x v="0"/>
    <n v="2"/>
    <n v="2"/>
    <x v="1"/>
    <x v="1"/>
    <s v="Obesity"/>
    <s v="Diabetes"/>
  </r>
  <r>
    <s v="Id719"/>
    <n v="39.51"/>
    <n v="5.79"/>
    <s v="yes"/>
    <s v="No"/>
    <x v="0"/>
    <s v="No major surgery"/>
    <n v="0"/>
    <x v="1"/>
    <x v="1"/>
    <s v="Obesity"/>
    <s v="Prediabetes"/>
  </r>
  <r>
    <s v="Id720"/>
    <n v="50.46"/>
    <n v="4.5599999999999996"/>
    <s v="No"/>
    <s v="No"/>
    <x v="0"/>
    <s v="No major surgery"/>
    <n v="0"/>
    <x v="1"/>
    <x v="1"/>
    <s v="Obesity"/>
    <s v="Normal"/>
  </r>
  <r>
    <s v="Id721"/>
    <n v="31.73"/>
    <n v="7"/>
    <s v="No"/>
    <s v="No"/>
    <x v="0"/>
    <s v="No major surgery"/>
    <n v="0"/>
    <x v="1"/>
    <x v="1"/>
    <s v="Obesity"/>
    <s v="Diabetes"/>
  </r>
  <r>
    <s v="Id722"/>
    <n v="32.1"/>
    <n v="6.57"/>
    <s v="yes"/>
    <s v="No"/>
    <x v="1"/>
    <n v="1"/>
    <n v="1"/>
    <x v="1"/>
    <x v="1"/>
    <s v="Obesity"/>
    <s v="Diabetes"/>
  </r>
  <r>
    <s v="Id723"/>
    <n v="27.83"/>
    <n v="11.61"/>
    <s v="yes"/>
    <s v="No"/>
    <x v="1"/>
    <n v="1"/>
    <n v="1"/>
    <x v="1"/>
    <x v="1"/>
    <s v="Over Weight"/>
    <s v="Diabetes"/>
  </r>
  <r>
    <s v="Id724"/>
    <n v="27.72"/>
    <n v="8.16"/>
    <s v="yes"/>
    <s v="No"/>
    <x v="1"/>
    <n v="1"/>
    <n v="1"/>
    <x v="1"/>
    <x v="1"/>
    <s v="Over Weight"/>
    <s v="Diabetes"/>
  </r>
  <r>
    <s v="Id725"/>
    <n v="36.765000000000001"/>
    <n v="4.4800000000000004"/>
    <s v="yes"/>
    <s v="No"/>
    <x v="0"/>
    <n v="2"/>
    <n v="2"/>
    <x v="1"/>
    <x v="1"/>
    <s v="Obesity"/>
    <s v="Normal"/>
  </r>
  <r>
    <s v="Id726"/>
    <n v="48.36"/>
    <n v="4.08"/>
    <s v="No"/>
    <s v="No"/>
    <x v="0"/>
    <s v="No major surgery"/>
    <n v="0"/>
    <x v="1"/>
    <x v="1"/>
    <s v="Obesity"/>
    <s v="Normal"/>
  </r>
  <r>
    <s v="Id727"/>
    <n v="31.445"/>
    <n v="4.4000000000000004"/>
    <s v="yes"/>
    <s v="No"/>
    <x v="0"/>
    <n v="2"/>
    <n v="2"/>
    <x v="1"/>
    <x v="1"/>
    <s v="Obesity"/>
    <s v="Normal"/>
  </r>
  <r>
    <s v="Id728"/>
    <n v="27.55"/>
    <n v="9.02"/>
    <s v="No"/>
    <s v="No"/>
    <x v="0"/>
    <s v="No major surgery"/>
    <n v="0"/>
    <x v="1"/>
    <x v="1"/>
    <s v="Over Weight"/>
    <s v="Diabetes"/>
  </r>
  <r>
    <s v="Id729"/>
    <n v="33.11"/>
    <n v="8.06"/>
    <s v="No"/>
    <s v="No"/>
    <x v="0"/>
    <s v="No major surgery"/>
    <n v="0"/>
    <x v="1"/>
    <x v="1"/>
    <s v="Obesity"/>
    <s v="Diabetes"/>
  </r>
  <r>
    <s v="Id730"/>
    <n v="36.85"/>
    <n v="6.21"/>
    <s v="yes"/>
    <s v="No"/>
    <x v="0"/>
    <n v="2"/>
    <n v="2"/>
    <x v="1"/>
    <x v="1"/>
    <s v="Obesity"/>
    <s v="Prediabetes"/>
  </r>
  <r>
    <s v="Id731"/>
    <n v="36.299999999999997"/>
    <n v="5.79"/>
    <s v="yes"/>
    <s v="No"/>
    <x v="0"/>
    <n v="2"/>
    <n v="2"/>
    <x v="1"/>
    <x v="1"/>
    <s v="Obesity"/>
    <s v="Prediabetes"/>
  </r>
  <r>
    <s v="Id732"/>
    <n v="45.34"/>
    <n v="5.69"/>
    <s v="yes"/>
    <s v="No"/>
    <x v="0"/>
    <s v="No major surgery"/>
    <n v="0"/>
    <x v="1"/>
    <x v="1"/>
    <s v="Obesity"/>
    <s v="Normal"/>
  </r>
  <r>
    <s v="Id733"/>
    <n v="31.8"/>
    <n v="5.36"/>
    <s v="yes"/>
    <s v="No"/>
    <x v="0"/>
    <n v="2"/>
    <n v="2"/>
    <x v="1"/>
    <x v="1"/>
    <s v="Obesity"/>
    <s v="Normal"/>
  </r>
  <r>
    <s v="Id734"/>
    <n v="41.02"/>
    <n v="11.37"/>
    <s v="No"/>
    <s v="No"/>
    <x v="0"/>
    <s v="No major surgery"/>
    <n v="0"/>
    <x v="1"/>
    <x v="1"/>
    <s v="Obesity"/>
    <s v="Diabetes"/>
  </r>
  <r>
    <s v="Id735"/>
    <n v="32.68"/>
    <n v="11.87"/>
    <s v="No"/>
    <s v="No"/>
    <x v="0"/>
    <s v="No major surgery"/>
    <n v="0"/>
    <x v="1"/>
    <x v="1"/>
    <s v="Obesity"/>
    <s v="Diabetes"/>
  </r>
  <r>
    <s v="Id736"/>
    <n v="21.7"/>
    <n v="4.9000000000000004"/>
    <s v="No"/>
    <s v="No"/>
    <x v="1"/>
    <n v="1"/>
    <n v="1"/>
    <x v="0"/>
    <x v="0"/>
    <s v="Normal Weight"/>
    <s v="Normal"/>
  </r>
  <r>
    <s v="Id737"/>
    <n v="40.479999999999997"/>
    <n v="6.7"/>
    <s v="No"/>
    <s v="No"/>
    <x v="0"/>
    <n v="3"/>
    <n v="3"/>
    <x v="1"/>
    <x v="1"/>
    <s v="Obesity"/>
    <s v="Diabetes"/>
  </r>
  <r>
    <s v="Id738"/>
    <n v="34.5"/>
    <n v="10.3"/>
    <s v="No"/>
    <s v="No"/>
    <x v="0"/>
    <n v="3"/>
    <n v="3"/>
    <x v="1"/>
    <x v="1"/>
    <s v="Obesity"/>
    <s v="Diabetes"/>
  </r>
  <r>
    <s v="Id739"/>
    <n v="45.9"/>
    <n v="11.14"/>
    <s v="yes"/>
    <s v="No"/>
    <x v="0"/>
    <n v="1"/>
    <n v="1"/>
    <x v="1"/>
    <x v="1"/>
    <s v="Obesity"/>
    <s v="Diabetes"/>
  </r>
  <r>
    <s v="Id740"/>
    <n v="33.479999999999997"/>
    <n v="4.74"/>
    <s v="yes"/>
    <s v="No"/>
    <x v="0"/>
    <n v="2"/>
    <n v="2"/>
    <x v="1"/>
    <x v="1"/>
    <s v="Obesity"/>
    <s v="Normal"/>
  </r>
  <r>
    <s v="Id741"/>
    <n v="28.31"/>
    <n v="5.96"/>
    <s v="yes"/>
    <s v="No"/>
    <x v="0"/>
    <n v="2"/>
    <n v="2"/>
    <x v="1"/>
    <x v="1"/>
    <s v="Over Weight"/>
    <s v="Prediabetes"/>
  </r>
  <r>
    <s v="Id742"/>
    <n v="21.565000000000001"/>
    <n v="4.95"/>
    <s v="No"/>
    <s v="yes"/>
    <x v="0"/>
    <n v="1"/>
    <n v="1"/>
    <x v="0"/>
    <x v="0"/>
    <s v="Normal Weight"/>
    <s v="Normal"/>
  </r>
  <r>
    <s v="Id743"/>
    <n v="35.590000000000003"/>
    <n v="5.21"/>
    <s v="yes"/>
    <s v="No"/>
    <x v="1"/>
    <n v="1"/>
    <n v="1"/>
    <x v="1"/>
    <x v="1"/>
    <s v="Obesity"/>
    <s v="Normal"/>
  </r>
  <r>
    <s v="Id744"/>
    <n v="43.44"/>
    <n v="4.8600000000000003"/>
    <s v="yes"/>
    <s v="No"/>
    <x v="0"/>
    <s v="No major surgery"/>
    <n v="0"/>
    <x v="1"/>
    <x v="1"/>
    <s v="Obesity"/>
    <s v="Normal"/>
  </r>
  <r>
    <s v="Id745"/>
    <n v="21.754999999999999"/>
    <n v="7.79"/>
    <s v="yes"/>
    <s v="No"/>
    <x v="0"/>
    <s v="No major surgery"/>
    <n v="0"/>
    <x v="1"/>
    <x v="1"/>
    <s v="Normal Weight"/>
    <s v="Diabetes"/>
  </r>
  <r>
    <s v="Id746"/>
    <n v="44.55"/>
    <n v="7.12"/>
    <s v="yes"/>
    <s v="No"/>
    <x v="0"/>
    <n v="1"/>
    <n v="1"/>
    <x v="1"/>
    <x v="1"/>
    <s v="Obesity"/>
    <s v="Diabetes"/>
  </r>
  <r>
    <s v="Id747"/>
    <n v="43.32"/>
    <n v="4.67"/>
    <s v="yes"/>
    <s v="No"/>
    <x v="0"/>
    <s v="No major surgery"/>
    <n v="0"/>
    <x v="1"/>
    <x v="1"/>
    <s v="Obesity"/>
    <s v="Normal"/>
  </r>
  <r>
    <s v="Id748"/>
    <n v="31.23"/>
    <n v="9.1199999999999992"/>
    <s v="yes"/>
    <s v="No"/>
    <x v="1"/>
    <n v="1"/>
    <n v="1"/>
    <x v="1"/>
    <x v="1"/>
    <s v="Obesity"/>
    <s v="Diabetes"/>
  </r>
  <r>
    <s v="Id749"/>
    <n v="42.81"/>
    <n v="4.1500000000000004"/>
    <s v="No"/>
    <s v="No"/>
    <x v="0"/>
    <n v="1"/>
    <n v="1"/>
    <x v="1"/>
    <x v="1"/>
    <s v="Obesity"/>
    <s v="Normal"/>
  </r>
  <r>
    <s v="Id750"/>
    <n v="35.909999999999997"/>
    <n v="6.72"/>
    <s v="yes"/>
    <s v="No"/>
    <x v="0"/>
    <n v="2"/>
    <n v="2"/>
    <x v="1"/>
    <x v="1"/>
    <s v="Obesity"/>
    <s v="Diabetes"/>
  </r>
  <r>
    <s v="Id751"/>
    <n v="36.65"/>
    <n v="5.01"/>
    <s v="yes"/>
    <s v="No"/>
    <x v="1"/>
    <n v="1"/>
    <n v="1"/>
    <x v="1"/>
    <x v="1"/>
    <s v="Obesity"/>
    <s v="Normal"/>
  </r>
  <r>
    <s v="Id752"/>
    <n v="22.04"/>
    <n v="10.9"/>
    <s v="yes"/>
    <s v="No"/>
    <x v="0"/>
    <n v="2"/>
    <n v="2"/>
    <x v="1"/>
    <x v="1"/>
    <s v="Normal Weight"/>
    <s v="Diabetes"/>
  </r>
  <r>
    <s v="Id753"/>
    <n v="31.824999999999999"/>
    <n v="5.52"/>
    <s v="yes"/>
    <s v="No"/>
    <x v="0"/>
    <n v="1"/>
    <n v="1"/>
    <x v="1"/>
    <x v="1"/>
    <s v="Obesity"/>
    <s v="Normal"/>
  </r>
  <r>
    <s v="Id754"/>
    <n v="53.58"/>
    <n v="4.55"/>
    <s v="No"/>
    <s v="No"/>
    <x v="0"/>
    <n v="1"/>
    <n v="1"/>
    <x v="1"/>
    <x v="1"/>
    <s v="Obesity"/>
    <s v="Normal"/>
  </r>
  <r>
    <s v="Id755"/>
    <n v="34.299999999999997"/>
    <n v="11.76"/>
    <s v="No"/>
    <s v="No"/>
    <x v="0"/>
    <s v="No major surgery"/>
    <n v="0"/>
    <x v="1"/>
    <x v="1"/>
    <s v="Obesity"/>
    <s v="Diabetes"/>
  </r>
  <r>
    <s v="Id756"/>
    <n v="32.11"/>
    <n v="7.06"/>
    <s v="No"/>
    <s v="No"/>
    <x v="0"/>
    <s v="No major surgery"/>
    <n v="0"/>
    <x v="1"/>
    <x v="1"/>
    <s v="Obesity"/>
    <s v="Diabetes"/>
  </r>
  <r>
    <s v="Id757"/>
    <n v="31.78"/>
    <n v="11.35"/>
    <s v="yes"/>
    <s v="No"/>
    <x v="1"/>
    <n v="1"/>
    <n v="1"/>
    <x v="1"/>
    <x v="1"/>
    <s v="Obesity"/>
    <s v="Diabetes"/>
  </r>
  <r>
    <s v="Id758"/>
    <n v="46.89"/>
    <n v="5.52"/>
    <s v="No"/>
    <s v="No"/>
    <x v="0"/>
    <s v="No major surgery"/>
    <n v="0"/>
    <x v="1"/>
    <x v="1"/>
    <s v="Obesity"/>
    <s v="Normal"/>
  </r>
  <r>
    <s v="Id759"/>
    <n v="39.35"/>
    <n v="7.86"/>
    <s v="yes"/>
    <s v="No"/>
    <x v="0"/>
    <n v="1"/>
    <n v="1"/>
    <x v="1"/>
    <x v="1"/>
    <s v="Obesity"/>
    <s v="Diabetes"/>
  </r>
  <r>
    <s v="Id760"/>
    <n v="39.200000000000003"/>
    <n v="11.38"/>
    <s v="No"/>
    <s v="No"/>
    <x v="0"/>
    <s v="No major surgery"/>
    <n v="0"/>
    <x v="1"/>
    <x v="1"/>
    <s v="Obesity"/>
    <s v="Diabetes"/>
  </r>
  <r>
    <s v="Id761"/>
    <n v="39.159999999999997"/>
    <n v="10.48"/>
    <s v="No"/>
    <s v="No"/>
    <x v="0"/>
    <s v="No major surgery"/>
    <n v="0"/>
    <x v="1"/>
    <x v="1"/>
    <s v="Obesity"/>
    <s v="Diabetes"/>
  </r>
  <r>
    <s v="Id762"/>
    <n v="44.1"/>
    <n v="5.04"/>
    <s v="yes"/>
    <s v="No"/>
    <x v="0"/>
    <s v="No major surgery"/>
    <n v="0"/>
    <x v="1"/>
    <x v="1"/>
    <s v="Obesity"/>
    <s v="Normal"/>
  </r>
  <r>
    <s v="Id763"/>
    <n v="33.200000000000003"/>
    <n v="9.06"/>
    <s v="No"/>
    <s v="No"/>
    <x v="0"/>
    <s v="No major surgery"/>
    <n v="0"/>
    <x v="1"/>
    <x v="1"/>
    <s v="Obesity"/>
    <s v="Diabetes"/>
  </r>
  <r>
    <s v="Id764"/>
    <n v="29.92"/>
    <n v="11.07"/>
    <s v="No"/>
    <s v="No"/>
    <x v="0"/>
    <s v="No major surgery"/>
    <n v="0"/>
    <x v="1"/>
    <x v="1"/>
    <s v="Obesity"/>
    <s v="Diabetes"/>
  </r>
  <r>
    <s v="Id765"/>
    <n v="25"/>
    <n v="10.45"/>
    <s v="No"/>
    <s v="No"/>
    <x v="0"/>
    <s v="No major surgery"/>
    <n v="0"/>
    <x v="1"/>
    <x v="1"/>
    <s v="Over Weight"/>
    <s v="Diabetes"/>
  </r>
  <r>
    <s v="Id766"/>
    <n v="38.869999999999997"/>
    <n v="8.6300000000000008"/>
    <s v="yes"/>
    <s v="No"/>
    <x v="0"/>
    <n v="1"/>
    <n v="1"/>
    <x v="1"/>
    <x v="1"/>
    <s v="Obesity"/>
    <s v="Diabetes"/>
  </r>
  <r>
    <s v="Id767"/>
    <n v="32.299999999999997"/>
    <n v="5.28"/>
    <s v="yes"/>
    <s v="No"/>
    <x v="0"/>
    <n v="2"/>
    <n v="2"/>
    <x v="1"/>
    <x v="1"/>
    <s v="Obesity"/>
    <s v="Normal"/>
  </r>
  <r>
    <s v="Id768"/>
    <n v="31.16"/>
    <n v="7.49"/>
    <s v="yes"/>
    <s v="No"/>
    <x v="0"/>
    <n v="2"/>
    <n v="2"/>
    <x v="1"/>
    <x v="1"/>
    <s v="Obesity"/>
    <s v="Diabetes"/>
  </r>
  <r>
    <s v="Id769"/>
    <n v="54.59"/>
    <n v="4.2699999999999996"/>
    <s v="No"/>
    <s v="No"/>
    <x v="0"/>
    <s v="No major surgery"/>
    <n v="0"/>
    <x v="1"/>
    <x v="1"/>
    <s v="Obesity"/>
    <s v="Normal"/>
  </r>
  <r>
    <s v="Id770"/>
    <n v="21.09"/>
    <n v="9.2200000000000006"/>
    <s v="yes"/>
    <s v="No"/>
    <x v="0"/>
    <n v="2"/>
    <n v="2"/>
    <x v="1"/>
    <x v="1"/>
    <s v="Normal Weight"/>
    <s v="Diabetes"/>
  </r>
  <r>
    <s v="Id771"/>
    <n v="52.41"/>
    <n v="5.99"/>
    <s v="No"/>
    <s v="No"/>
    <x v="0"/>
    <n v="1"/>
    <n v="1"/>
    <x v="1"/>
    <x v="1"/>
    <s v="Obesity"/>
    <s v="Prediabetes"/>
  </r>
  <r>
    <s v="Id772"/>
    <n v="41.47"/>
    <n v="5.86"/>
    <s v="yes"/>
    <s v="No"/>
    <x v="0"/>
    <n v="2"/>
    <n v="2"/>
    <x v="1"/>
    <x v="1"/>
    <s v="Obesity"/>
    <s v="Prediabetes"/>
  </r>
  <r>
    <s v="Id773"/>
    <n v="33.1"/>
    <n v="5.19"/>
    <s v="yes"/>
    <s v="No"/>
    <x v="0"/>
    <n v="2"/>
    <n v="2"/>
    <x v="1"/>
    <x v="1"/>
    <s v="Obesity"/>
    <s v="Normal"/>
  </r>
  <r>
    <s v="Id774"/>
    <n v="30.8"/>
    <n v="4.37"/>
    <s v="yes"/>
    <s v="No"/>
    <x v="0"/>
    <n v="2"/>
    <n v="2"/>
    <x v="1"/>
    <x v="1"/>
    <s v="Obesity"/>
    <s v="Normal"/>
  </r>
  <r>
    <s v="Id775"/>
    <n v="42.06"/>
    <n v="5.32"/>
    <s v="No"/>
    <s v="No"/>
    <x v="0"/>
    <n v="1"/>
    <n v="1"/>
    <x v="1"/>
    <x v="1"/>
    <s v="Obesity"/>
    <s v="Normal"/>
  </r>
  <r>
    <s v="Id776"/>
    <n v="39.270000000000003"/>
    <n v="5.64"/>
    <s v="No"/>
    <s v="No"/>
    <x v="1"/>
    <n v="1"/>
    <n v="1"/>
    <x v="1"/>
    <x v="1"/>
    <s v="Obesity"/>
    <s v="Normal"/>
  </r>
  <r>
    <s v="Id777"/>
    <n v="30.71"/>
    <n v="5.59"/>
    <s v="yes"/>
    <s v="No"/>
    <x v="0"/>
    <n v="1"/>
    <n v="1"/>
    <x v="1"/>
    <x v="1"/>
    <s v="Obesity"/>
    <s v="Normal"/>
  </r>
  <r>
    <s v="Id778"/>
    <n v="47.19"/>
    <n v="5.29"/>
    <s v="No"/>
    <s v="No"/>
    <x v="0"/>
    <s v="No major surgery"/>
    <n v="0"/>
    <x v="1"/>
    <x v="1"/>
    <s v="Obesity"/>
    <s v="Normal"/>
  </r>
  <r>
    <s v="Id779"/>
    <n v="30.02"/>
    <n v="6.65"/>
    <s v="No"/>
    <s v="No"/>
    <x v="0"/>
    <s v="No major surgery"/>
    <n v="0"/>
    <x v="1"/>
    <x v="1"/>
    <s v="Obesity"/>
    <s v="Diabetes"/>
  </r>
  <r>
    <s v="Id780"/>
    <n v="37.909999999999997"/>
    <n v="5.68"/>
    <s v="yes"/>
    <s v="No"/>
    <x v="0"/>
    <s v="No major surgery"/>
    <n v="0"/>
    <x v="1"/>
    <x v="1"/>
    <s v="Obesity"/>
    <s v="Normal"/>
  </r>
  <r>
    <s v="Id781"/>
    <n v="54.61"/>
    <n v="4.49"/>
    <s v="No"/>
    <s v="No"/>
    <x v="0"/>
    <s v="No major surgery"/>
    <n v="0"/>
    <x v="1"/>
    <x v="1"/>
    <s v="Obesity"/>
    <s v="Normal"/>
  </r>
  <r>
    <s v="Id782"/>
    <n v="36.005000000000003"/>
    <n v="6.9"/>
    <s v="No"/>
    <s v="No"/>
    <x v="0"/>
    <s v="No major surgery"/>
    <n v="0"/>
    <x v="1"/>
    <x v="1"/>
    <s v="Obesity"/>
    <s v="Diabetes"/>
  </r>
  <r>
    <s v="Id783"/>
    <n v="28.7"/>
    <n v="11.52"/>
    <s v="No"/>
    <s v="No"/>
    <x v="0"/>
    <s v="No major surgery"/>
    <n v="0"/>
    <x v="1"/>
    <x v="1"/>
    <s v="Over Weight"/>
    <s v="Diabetes"/>
  </r>
  <r>
    <s v="Id784"/>
    <n v="34.295000000000002"/>
    <n v="11.24"/>
    <s v="No"/>
    <s v="No"/>
    <x v="0"/>
    <s v="No major surgery"/>
    <n v="0"/>
    <x v="1"/>
    <x v="1"/>
    <s v="Obesity"/>
    <s v="Diabetes"/>
  </r>
  <r>
    <s v="Id785"/>
    <n v="27.55"/>
    <n v="10.98"/>
    <s v="No"/>
    <s v="No"/>
    <x v="0"/>
    <s v="No major surgery"/>
    <n v="0"/>
    <x v="1"/>
    <x v="1"/>
    <s v="Over Weight"/>
    <s v="Diabetes"/>
  </r>
  <r>
    <s v="Id786"/>
    <n v="40.700000000000003"/>
    <n v="5.42"/>
    <s v="No"/>
    <s v="No"/>
    <x v="0"/>
    <s v="No major surgery"/>
    <n v="0"/>
    <x v="1"/>
    <x v="1"/>
    <s v="Obesity"/>
    <s v="Normal"/>
  </r>
  <r>
    <s v="Id787"/>
    <n v="18.335000000000001"/>
    <n v="10.97"/>
    <s v="No"/>
    <s v="No"/>
    <x v="0"/>
    <s v="No major surgery"/>
    <n v="0"/>
    <x v="1"/>
    <x v="1"/>
    <s v="Under Weight"/>
    <s v="Diabetes"/>
  </r>
  <r>
    <s v="Id788"/>
    <n v="33.914999999999999"/>
    <n v="9.56"/>
    <s v="yes"/>
    <s v="No"/>
    <x v="0"/>
    <n v="2"/>
    <n v="2"/>
    <x v="1"/>
    <x v="1"/>
    <s v="Obesity"/>
    <s v="Diabetes"/>
  </r>
  <r>
    <s v="Id789"/>
    <n v="33.534999999999997"/>
    <n v="9.4"/>
    <s v="yes"/>
    <s v="No"/>
    <x v="0"/>
    <n v="2"/>
    <n v="2"/>
    <x v="1"/>
    <x v="1"/>
    <s v="Obesity"/>
    <s v="Diabetes"/>
  </r>
  <r>
    <s v="Id790"/>
    <n v="23.655000000000001"/>
    <n v="8.48"/>
    <s v="yes"/>
    <s v="No"/>
    <x v="0"/>
    <n v="2"/>
    <n v="2"/>
    <x v="1"/>
    <x v="1"/>
    <s v="Normal Weight"/>
    <s v="Diabetes"/>
  </r>
  <r>
    <s v="Id791"/>
    <n v="28"/>
    <n v="5.57"/>
    <s v="No"/>
    <s v="No"/>
    <x v="0"/>
    <s v="No major surgery"/>
    <n v="0"/>
    <x v="1"/>
    <x v="1"/>
    <s v="Over Weight"/>
    <s v="Normal"/>
  </r>
  <r>
    <s v="Id792"/>
    <n v="30.23"/>
    <n v="6.94"/>
    <s v="yes"/>
    <s v="No"/>
    <x v="1"/>
    <n v="1"/>
    <n v="1"/>
    <x v="1"/>
    <x v="1"/>
    <s v="Obesity"/>
    <s v="Diabetes"/>
  </r>
  <r>
    <s v="Id793"/>
    <n v="51.14"/>
    <n v="4.05"/>
    <s v="No"/>
    <s v="No"/>
    <x v="0"/>
    <n v="1"/>
    <n v="1"/>
    <x v="1"/>
    <x v="1"/>
    <s v="Obesity"/>
    <s v="Normal"/>
  </r>
  <r>
    <s v="Id794"/>
    <n v="24.32"/>
    <n v="10.220000000000001"/>
    <s v="No"/>
    <s v="No"/>
    <x v="0"/>
    <s v="No major surgery"/>
    <n v="0"/>
    <x v="1"/>
    <x v="1"/>
    <s v="Normal Weight"/>
    <s v="Diabetes"/>
  </r>
  <r>
    <s v="Id795"/>
    <n v="38.06"/>
    <n v="9.24"/>
    <s v="No"/>
    <s v="No"/>
    <x v="0"/>
    <s v="No major surgery"/>
    <n v="0"/>
    <x v="1"/>
    <x v="1"/>
    <s v="Obesity"/>
    <s v="Diabetes"/>
  </r>
  <r>
    <s v="Id796"/>
    <n v="37.700000000000003"/>
    <n v="8.6"/>
    <s v="No"/>
    <s v="No"/>
    <x v="0"/>
    <s v="No major surgery"/>
    <n v="0"/>
    <x v="1"/>
    <x v="1"/>
    <s v="Obesity"/>
    <s v="Diabetes"/>
  </r>
  <r>
    <s v="Id797"/>
    <n v="44"/>
    <n v="9.32"/>
    <s v="yes"/>
    <s v="No"/>
    <x v="0"/>
    <n v="2"/>
    <n v="2"/>
    <x v="1"/>
    <x v="1"/>
    <s v="Obesity"/>
    <s v="Diabetes"/>
  </r>
  <r>
    <s v="Id798"/>
    <n v="41.45"/>
    <n v="6.12"/>
    <s v="yes"/>
    <s v="No"/>
    <x v="0"/>
    <s v="No major surgery"/>
    <n v="0"/>
    <x v="1"/>
    <x v="1"/>
    <s v="Obesity"/>
    <s v="Prediabetes"/>
  </r>
  <r>
    <s v="Id799"/>
    <n v="25.364999999999998"/>
    <n v="9.19"/>
    <s v="yes"/>
    <s v="No"/>
    <x v="0"/>
    <s v="No major surgery"/>
    <n v="0"/>
    <x v="1"/>
    <x v="1"/>
    <s v="Over Weight"/>
    <s v="Diabetes"/>
  </r>
  <r>
    <s v="Id800"/>
    <n v="34.56"/>
    <n v="5.84"/>
    <s v="yes"/>
    <s v="No"/>
    <x v="1"/>
    <n v="1"/>
    <n v="1"/>
    <x v="1"/>
    <x v="1"/>
    <s v="Obesity"/>
    <s v="Prediabetes"/>
  </r>
  <r>
    <s v="Id801"/>
    <n v="28.2"/>
    <n v="7.19"/>
    <s v="yes"/>
    <s v="No"/>
    <x v="0"/>
    <n v="2"/>
    <n v="2"/>
    <x v="1"/>
    <x v="1"/>
    <s v="Over Weight"/>
    <s v="Diabetes"/>
  </r>
  <r>
    <s v="Id802"/>
    <n v="30.43"/>
    <n v="9.39"/>
    <s v="No"/>
    <s v="No"/>
    <x v="0"/>
    <s v="No major surgery"/>
    <n v="0"/>
    <x v="1"/>
    <x v="1"/>
    <s v="Obesity"/>
    <s v="Diabetes"/>
  </r>
  <r>
    <s v="Id803"/>
    <n v="32.395000000000003"/>
    <n v="4.2699999999999996"/>
    <s v="yes"/>
    <s v="No"/>
    <x v="0"/>
    <n v="1"/>
    <n v="1"/>
    <x v="1"/>
    <x v="1"/>
    <s v="Obesity"/>
    <s v="Normal"/>
  </r>
  <r>
    <s v="Id804"/>
    <n v="24.035"/>
    <n v="11.71"/>
    <s v="No"/>
    <s v="No"/>
    <x v="0"/>
    <s v="No major surgery"/>
    <n v="0"/>
    <x v="1"/>
    <x v="1"/>
    <s v="Normal Weight"/>
    <s v="Diabetes"/>
  </r>
  <r>
    <s v="Id805"/>
    <n v="37.119999999999997"/>
    <n v="5.29"/>
    <s v="No"/>
    <s v="No"/>
    <x v="0"/>
    <n v="2"/>
    <n v="2"/>
    <x v="1"/>
    <x v="1"/>
    <s v="Obesity"/>
    <s v="Normal"/>
  </r>
  <r>
    <s v="Id806"/>
    <n v="34.840000000000003"/>
    <n v="6"/>
    <s v="yes"/>
    <s v="No"/>
    <x v="1"/>
    <n v="1"/>
    <n v="1"/>
    <x v="1"/>
    <x v="1"/>
    <s v="Obesity"/>
    <s v="Prediabetes"/>
  </r>
  <r>
    <s v="Id807"/>
    <n v="29.53"/>
    <n v="10.64"/>
    <s v="No"/>
    <s v="No"/>
    <x v="0"/>
    <s v="No major surgery"/>
    <n v="0"/>
    <x v="1"/>
    <x v="1"/>
    <s v="Over Weight"/>
    <s v="Diabetes"/>
  </r>
  <r>
    <s v="Id808"/>
    <n v="42.51"/>
    <n v="8.2100000000000009"/>
    <s v="yes"/>
    <s v="No"/>
    <x v="0"/>
    <s v="No major surgery"/>
    <n v="0"/>
    <x v="1"/>
    <x v="1"/>
    <s v="Obesity"/>
    <s v="Diabetes"/>
  </r>
  <r>
    <s v="Id809"/>
    <n v="38.14"/>
    <n v="5.58"/>
    <s v="No"/>
    <s v="No"/>
    <x v="1"/>
    <n v="1"/>
    <n v="1"/>
    <x v="1"/>
    <x v="1"/>
    <s v="Obesity"/>
    <s v="Normal"/>
  </r>
  <r>
    <s v="Id810"/>
    <n v="39.93"/>
    <n v="8.75"/>
    <s v="No"/>
    <s v="No"/>
    <x v="0"/>
    <s v="No major surgery"/>
    <n v="0"/>
    <x v="1"/>
    <x v="1"/>
    <s v="Obesity"/>
    <s v="Diabetes"/>
  </r>
  <r>
    <s v="Id811"/>
    <n v="38.83"/>
    <n v="11.86"/>
    <s v="No"/>
    <s v="No"/>
    <x v="0"/>
    <s v="No major surgery"/>
    <n v="0"/>
    <x v="1"/>
    <x v="1"/>
    <s v="Obesity"/>
    <s v="Diabetes"/>
  </r>
  <r>
    <s v="Id812"/>
    <n v="37.4"/>
    <n v="11.46"/>
    <s v="No"/>
    <s v="No"/>
    <x v="0"/>
    <s v="No major surgery"/>
    <n v="0"/>
    <x v="1"/>
    <x v="1"/>
    <s v="Obesity"/>
    <s v="Diabetes"/>
  </r>
  <r>
    <s v="Id813"/>
    <n v="21.4"/>
    <n v="9.0299999999999994"/>
    <s v="No"/>
    <s v="No"/>
    <x v="0"/>
    <s v="No major surgery"/>
    <n v="0"/>
    <x v="1"/>
    <x v="1"/>
    <s v="Normal Weight"/>
    <s v="Diabetes"/>
  </r>
  <r>
    <s v="Id814"/>
    <n v="38.380000000000003"/>
    <n v="8.26"/>
    <s v="yes"/>
    <s v="No"/>
    <x v="0"/>
    <n v="2"/>
    <n v="2"/>
    <x v="1"/>
    <x v="1"/>
    <s v="Obesity"/>
    <s v="Diabetes"/>
  </r>
  <r>
    <s v="Id815"/>
    <n v="33.659999999999997"/>
    <n v="5.42"/>
    <s v="yes"/>
    <s v="No"/>
    <x v="0"/>
    <n v="2"/>
    <n v="2"/>
    <x v="1"/>
    <x v="1"/>
    <s v="Obesity"/>
    <s v="Normal"/>
  </r>
  <r>
    <s v="Id816"/>
    <n v="31.79"/>
    <n v="11.33"/>
    <s v="yes"/>
    <s v="No"/>
    <x v="1"/>
    <n v="1"/>
    <n v="1"/>
    <x v="1"/>
    <x v="1"/>
    <s v="Obesity"/>
    <s v="Diabetes"/>
  </r>
  <r>
    <s v="Id817"/>
    <n v="29.7"/>
    <n v="7.69"/>
    <s v="yes"/>
    <s v="No"/>
    <x v="1"/>
    <n v="1"/>
    <n v="1"/>
    <x v="1"/>
    <x v="1"/>
    <s v="Over Weight"/>
    <s v="Diabetes"/>
  </r>
  <r>
    <s v="Id818"/>
    <n v="25.46"/>
    <n v="8.77"/>
    <s v="yes"/>
    <s v="No"/>
    <x v="1"/>
    <n v="1"/>
    <n v="1"/>
    <x v="1"/>
    <x v="1"/>
    <s v="Over Weight"/>
    <s v="Diabetes"/>
  </r>
  <r>
    <s v="Id819"/>
    <n v="39.14"/>
    <n v="4.91"/>
    <s v="No"/>
    <s v="yes"/>
    <x v="0"/>
    <n v="1"/>
    <n v="1"/>
    <x v="1"/>
    <x v="1"/>
    <s v="Obesity"/>
    <s v="Normal"/>
  </r>
  <r>
    <s v="Id820"/>
    <n v="41.2"/>
    <n v="4.95"/>
    <s v="No"/>
    <s v="No"/>
    <x v="0"/>
    <n v="1"/>
    <n v="1"/>
    <x v="1"/>
    <x v="1"/>
    <s v="Obesity"/>
    <s v="Normal"/>
  </r>
  <r>
    <s v="Id821"/>
    <n v="28.81"/>
    <n v="10.8"/>
    <s v="yes"/>
    <s v="No"/>
    <x v="1"/>
    <n v="1"/>
    <n v="1"/>
    <x v="1"/>
    <x v="1"/>
    <s v="Over Weight"/>
    <s v="Diabetes"/>
  </r>
  <r>
    <s v="Id822"/>
    <n v="37.409999999999997"/>
    <n v="7.21"/>
    <s v="No"/>
    <s v="No"/>
    <x v="0"/>
    <n v="2"/>
    <n v="2"/>
    <x v="1"/>
    <x v="1"/>
    <s v="Obesity"/>
    <s v="Diabetes"/>
  </r>
  <r>
    <s v="Id823"/>
    <n v="52.54"/>
    <n v="5.12"/>
    <s v="No"/>
    <s v="No"/>
    <x v="1"/>
    <n v="1"/>
    <n v="1"/>
    <x v="1"/>
    <x v="1"/>
    <s v="Obesity"/>
    <s v="Normal"/>
  </r>
  <r>
    <s v="Id824"/>
    <n v="17.29"/>
    <n v="4.62"/>
    <s v="No"/>
    <s v="yes"/>
    <x v="0"/>
    <n v="1"/>
    <n v="1"/>
    <x v="0"/>
    <x v="0"/>
    <s v="Under Weight"/>
    <s v="Normal"/>
  </r>
  <r>
    <s v="Id825"/>
    <n v="31.74"/>
    <n v="7.68"/>
    <s v="yes"/>
    <s v="No"/>
    <x v="0"/>
    <s v="No major surgery"/>
    <n v="0"/>
    <x v="1"/>
    <x v="1"/>
    <s v="Obesity"/>
    <s v="Diabetes"/>
  </r>
  <r>
    <s v="Id826"/>
    <n v="26.504999999999999"/>
    <n v="6.79"/>
    <s v="yes"/>
    <s v="No"/>
    <x v="1"/>
    <n v="1"/>
    <n v="1"/>
    <x v="1"/>
    <x v="1"/>
    <s v="Over Weight"/>
    <s v="Diabetes"/>
  </r>
  <r>
    <s v="Id827"/>
    <n v="36.479999999999997"/>
    <n v="11.09"/>
    <s v="No"/>
    <s v="No"/>
    <x v="0"/>
    <s v="No major surgery"/>
    <n v="0"/>
    <x v="1"/>
    <x v="1"/>
    <s v="Obesity"/>
    <s v="Diabetes"/>
  </r>
  <r>
    <s v="Id828"/>
    <n v="39.159999999999997"/>
    <n v="5.24"/>
    <s v="yes"/>
    <s v="No"/>
    <x v="1"/>
    <n v="1"/>
    <n v="1"/>
    <x v="1"/>
    <x v="1"/>
    <s v="Obesity"/>
    <s v="Normal"/>
  </r>
  <r>
    <s v="Id829"/>
    <n v="28.22"/>
    <n v="7.51"/>
    <s v="yes"/>
    <s v="No"/>
    <x v="1"/>
    <n v="1"/>
    <n v="1"/>
    <x v="1"/>
    <x v="1"/>
    <s v="Over Weight"/>
    <s v="Diabetes"/>
  </r>
  <r>
    <s v="Id830"/>
    <n v="35"/>
    <n v="4.13"/>
    <s v="No"/>
    <s v="No"/>
    <x v="0"/>
    <n v="2"/>
    <n v="2"/>
    <x v="1"/>
    <x v="1"/>
    <s v="Obesity"/>
    <s v="Normal"/>
  </r>
  <r>
    <s v="Id831"/>
    <n v="36.24"/>
    <n v="8.3800000000000008"/>
    <s v="yes"/>
    <s v="No"/>
    <x v="0"/>
    <n v="1"/>
    <n v="1"/>
    <x v="1"/>
    <x v="1"/>
    <s v="Obesity"/>
    <s v="Diabetes"/>
  </r>
  <r>
    <s v="Id832"/>
    <n v="36.954999999999998"/>
    <n v="8.07"/>
    <s v="No"/>
    <s v="No"/>
    <x v="0"/>
    <s v="No major surgery"/>
    <n v="0"/>
    <x v="1"/>
    <x v="1"/>
    <s v="Obesity"/>
    <s v="Diabetes"/>
  </r>
  <r>
    <s v="Id833"/>
    <n v="29.64"/>
    <n v="8.9499999999999993"/>
    <s v="No"/>
    <s v="No"/>
    <x v="0"/>
    <s v="No major surgery"/>
    <n v="0"/>
    <x v="1"/>
    <x v="1"/>
    <s v="Over Weight"/>
    <s v="Diabetes"/>
  </r>
  <r>
    <s v="Id834"/>
    <n v="42.74"/>
    <n v="6.31"/>
    <s v="yes"/>
    <s v="No"/>
    <x v="0"/>
    <n v="1"/>
    <n v="1"/>
    <x v="1"/>
    <x v="1"/>
    <s v="Obesity"/>
    <s v="Prediabetes"/>
  </r>
  <r>
    <s v="Id835"/>
    <n v="36.130000000000003"/>
    <n v="7.19"/>
    <s v="yes"/>
    <s v="No"/>
    <x v="0"/>
    <n v="2"/>
    <n v="2"/>
    <x v="1"/>
    <x v="1"/>
    <s v="Obesity"/>
    <s v="Diabetes"/>
  </r>
  <r>
    <s v="Id836"/>
    <n v="31.55"/>
    <n v="6.11"/>
    <s v="yes"/>
    <s v="No"/>
    <x v="0"/>
    <n v="1"/>
    <n v="1"/>
    <x v="1"/>
    <x v="1"/>
    <s v="Obesity"/>
    <s v="Prediabetes"/>
  </r>
  <r>
    <s v="Id837"/>
    <n v="52.75"/>
    <n v="6.02"/>
    <s v="No"/>
    <s v="No"/>
    <x v="0"/>
    <n v="1"/>
    <n v="1"/>
    <x v="1"/>
    <x v="1"/>
    <s v="Obesity"/>
    <s v="Prediabetes"/>
  </r>
  <r>
    <s v="Id838"/>
    <n v="36.67"/>
    <n v="11.86"/>
    <s v="No"/>
    <s v="No"/>
    <x v="0"/>
    <s v="No major surgery"/>
    <n v="0"/>
    <x v="1"/>
    <x v="1"/>
    <s v="Obesity"/>
    <s v="Diabetes"/>
  </r>
  <r>
    <s v="Id839"/>
    <n v="38.06"/>
    <n v="8.25"/>
    <s v="No"/>
    <s v="No"/>
    <x v="0"/>
    <s v="No major surgery"/>
    <n v="0"/>
    <x v="1"/>
    <x v="1"/>
    <s v="Obesity"/>
    <s v="Diabetes"/>
  </r>
  <r>
    <s v="Id840"/>
    <n v="38"/>
    <n v="8.1300000000000008"/>
    <s v="No"/>
    <s v="No"/>
    <x v="0"/>
    <s v="No major surgery"/>
    <n v="0"/>
    <x v="1"/>
    <x v="1"/>
    <s v="Obesity"/>
    <s v="Diabetes"/>
  </r>
  <r>
    <s v="Id841"/>
    <n v="35.1"/>
    <n v="10.1"/>
    <s v="No"/>
    <s v="No"/>
    <x v="0"/>
    <s v="No major surgery"/>
    <n v="0"/>
    <x v="1"/>
    <x v="1"/>
    <s v="Obesity"/>
    <s v="Diabetes"/>
  </r>
  <r>
    <s v="Id842"/>
    <n v="33.82"/>
    <n v="5.89"/>
    <s v="yes"/>
    <s v="No"/>
    <x v="0"/>
    <n v="2"/>
    <n v="2"/>
    <x v="1"/>
    <x v="1"/>
    <s v="Obesity"/>
    <s v="Prediabetes"/>
  </r>
  <r>
    <s v="Id843"/>
    <n v="37.43"/>
    <n v="4.97"/>
    <s v="No"/>
    <s v="No"/>
    <x v="0"/>
    <n v="2"/>
    <n v="2"/>
    <x v="1"/>
    <x v="1"/>
    <s v="Obesity"/>
    <s v="Normal"/>
  </r>
  <r>
    <s v="Id844"/>
    <n v="30.5"/>
    <n v="9.9"/>
    <s v="No"/>
    <s v="No"/>
    <x v="0"/>
    <s v="No major surgery"/>
    <n v="0"/>
    <x v="1"/>
    <x v="1"/>
    <s v="Obesity"/>
    <s v="Diabetes"/>
  </r>
  <r>
    <s v="Id845"/>
    <n v="24.53"/>
    <n v="9.0500000000000007"/>
    <s v="No"/>
    <s v="No"/>
    <x v="0"/>
    <s v="No major surgery"/>
    <n v="0"/>
    <x v="1"/>
    <x v="1"/>
    <s v="Normal Weight"/>
    <s v="Diabetes"/>
  </r>
  <r>
    <s v="Id846"/>
    <n v="25.74"/>
    <n v="10.93"/>
    <s v="No"/>
    <s v="No"/>
    <x v="0"/>
    <s v="No major surgery"/>
    <n v="0"/>
    <x v="1"/>
    <x v="1"/>
    <s v="Over Weight"/>
    <s v="Diabetes"/>
  </r>
  <r>
    <s v="Id847"/>
    <n v="34.08"/>
    <n v="7.58"/>
    <s v="yes"/>
    <s v="No"/>
    <x v="0"/>
    <n v="2"/>
    <n v="2"/>
    <x v="1"/>
    <x v="1"/>
    <s v="Obesity"/>
    <s v="Diabetes"/>
  </r>
  <r>
    <s v="Id848"/>
    <n v="31.35"/>
    <n v="11"/>
    <s v="yes"/>
    <s v="No"/>
    <x v="1"/>
    <n v="1"/>
    <n v="1"/>
    <x v="1"/>
    <x v="1"/>
    <s v="Obesity"/>
    <s v="Diabetes"/>
  </r>
  <r>
    <s v="Id849"/>
    <n v="26.79"/>
    <n v="5.0599999999999996"/>
    <s v="No"/>
    <s v="No"/>
    <x v="0"/>
    <n v="1"/>
    <n v="1"/>
    <x v="1"/>
    <x v="1"/>
    <s v="Over Weight"/>
    <s v="Normal"/>
  </r>
  <r>
    <s v="Id850"/>
    <n v="42.78"/>
    <n v="6.11"/>
    <s v="yes"/>
    <s v="No"/>
    <x v="0"/>
    <n v="1"/>
    <n v="1"/>
    <x v="1"/>
    <x v="1"/>
    <s v="Obesity"/>
    <s v="Prediabetes"/>
  </r>
  <r>
    <s v="Id851"/>
    <n v="46.75"/>
    <n v="6.66"/>
    <s v="yes"/>
    <s v="No"/>
    <x v="0"/>
    <n v="2"/>
    <n v="2"/>
    <x v="1"/>
    <x v="1"/>
    <s v="Obesity"/>
    <s v="Diabetes"/>
  </r>
  <r>
    <s v="Id852"/>
    <n v="32.15"/>
    <n v="4.0199999999999996"/>
    <s v="yes"/>
    <s v="No"/>
    <x v="1"/>
    <n v="1"/>
    <n v="1"/>
    <x v="1"/>
    <x v="1"/>
    <s v="Obesity"/>
    <s v="Normal"/>
  </r>
  <r>
    <s v="Id853"/>
    <n v="43.4"/>
    <n v="8.81"/>
    <s v="yes"/>
    <s v="No"/>
    <x v="0"/>
    <n v="2"/>
    <n v="2"/>
    <x v="1"/>
    <x v="1"/>
    <s v="Obesity"/>
    <s v="Diabetes"/>
  </r>
  <r>
    <s v="Id854"/>
    <n v="31.57"/>
    <n v="7.92"/>
    <s v="yes"/>
    <s v="No"/>
    <x v="0"/>
    <n v="2"/>
    <n v="2"/>
    <x v="1"/>
    <x v="1"/>
    <s v="Obesity"/>
    <s v="Diabetes"/>
  </r>
  <r>
    <s v="Id855"/>
    <n v="24.32"/>
    <n v="7.48"/>
    <s v="No"/>
    <s v="No"/>
    <x v="0"/>
    <s v="No major surgery"/>
    <n v="0"/>
    <x v="1"/>
    <x v="1"/>
    <s v="Normal Weight"/>
    <s v="Diabetes"/>
  </r>
  <r>
    <s v="Id856"/>
    <n v="31.07"/>
    <n v="4.62"/>
    <s v="yes"/>
    <s v="No"/>
    <x v="0"/>
    <n v="2"/>
    <n v="2"/>
    <x v="1"/>
    <x v="1"/>
    <s v="Obesity"/>
    <s v="Normal"/>
  </r>
  <r>
    <s v="Id857"/>
    <n v="35.814999999999998"/>
    <n v="8.4700000000000006"/>
    <s v="No"/>
    <s v="No"/>
    <x v="0"/>
    <s v="No major surgery"/>
    <n v="0"/>
    <x v="1"/>
    <x v="1"/>
    <s v="Obesity"/>
    <s v="Diabetes"/>
  </r>
  <r>
    <s v="Id858"/>
    <n v="40.81"/>
    <n v="10.58"/>
    <s v="yes"/>
    <s v="No"/>
    <x v="0"/>
    <s v="No major surgery"/>
    <n v="0"/>
    <x v="1"/>
    <x v="1"/>
    <s v="Obesity"/>
    <s v="Diabetes"/>
  </r>
  <r>
    <s v="Id859"/>
    <n v="24.605"/>
    <n v="7.48"/>
    <s v="No"/>
    <s v="No"/>
    <x v="0"/>
    <s v="No major surgery"/>
    <n v="0"/>
    <x v="1"/>
    <x v="1"/>
    <s v="Normal Weight"/>
    <s v="Diabetes"/>
  </r>
  <r>
    <s v="Id860"/>
    <n v="21.47"/>
    <n v="7.82"/>
    <s v="No"/>
    <s v="No"/>
    <x v="0"/>
    <s v="No major surgery"/>
    <n v="0"/>
    <x v="1"/>
    <x v="1"/>
    <s v="Normal Weight"/>
    <s v="Diabetes"/>
  </r>
  <r>
    <s v="Id861"/>
    <n v="52.89"/>
    <n v="4.96"/>
    <s v="yes"/>
    <s v="No"/>
    <x v="0"/>
    <n v="1"/>
    <n v="1"/>
    <x v="1"/>
    <x v="1"/>
    <s v="Obesity"/>
    <s v="Normal"/>
  </r>
  <r>
    <s v="Id862"/>
    <n v="32.965000000000003"/>
    <n v="6.15"/>
    <s v="yes"/>
    <s v="No"/>
    <x v="0"/>
    <n v="1"/>
    <n v="1"/>
    <x v="1"/>
    <x v="1"/>
    <s v="Obesity"/>
    <s v="Prediabetes"/>
  </r>
  <r>
    <s v="Id863"/>
    <n v="36.799999999999997"/>
    <n v="4.62"/>
    <s v="No"/>
    <s v="No"/>
    <x v="1"/>
    <n v="1"/>
    <n v="1"/>
    <x v="1"/>
    <x v="1"/>
    <s v="Obesity"/>
    <s v="Normal"/>
  </r>
  <r>
    <s v="Id864"/>
    <n v="34.299999999999997"/>
    <n v="4.87"/>
    <s v="No"/>
    <s v="No"/>
    <x v="0"/>
    <n v="2"/>
    <n v="2"/>
    <x v="1"/>
    <x v="1"/>
    <s v="Obesity"/>
    <s v="Normal"/>
  </r>
  <r>
    <s v="Id865"/>
    <n v="35.244999999999997"/>
    <n v="4.63"/>
    <s v="No"/>
    <s v="No"/>
    <x v="0"/>
    <s v="No major surgery"/>
    <n v="0"/>
    <x v="1"/>
    <x v="1"/>
    <s v="Obesity"/>
    <s v="Normal"/>
  </r>
  <r>
    <s v="Id866"/>
    <n v="26.23"/>
    <n v="11.93"/>
    <s v="No"/>
    <s v="No"/>
    <x v="0"/>
    <s v="No major surgery"/>
    <n v="0"/>
    <x v="1"/>
    <x v="1"/>
    <s v="Over Weight"/>
    <s v="Diabetes"/>
  </r>
  <r>
    <s v="Id867"/>
    <n v="36.1"/>
    <n v="5.65"/>
    <s v="yes"/>
    <s v="No"/>
    <x v="0"/>
    <n v="2"/>
    <n v="2"/>
    <x v="1"/>
    <x v="1"/>
    <s v="Obesity"/>
    <s v="Normal"/>
  </r>
  <r>
    <s v="Id868"/>
    <n v="37.1"/>
    <n v="11.21"/>
    <s v="yes"/>
    <s v="No"/>
    <x v="1"/>
    <n v="1"/>
    <n v="1"/>
    <x v="1"/>
    <x v="1"/>
    <s v="Obesity"/>
    <s v="Diabetes"/>
  </r>
  <r>
    <s v="Id869"/>
    <n v="27.5"/>
    <n v="10.62"/>
    <s v="yes"/>
    <s v="No"/>
    <x v="1"/>
    <n v="1"/>
    <n v="1"/>
    <x v="1"/>
    <x v="1"/>
    <s v="Over Weight"/>
    <s v="Diabetes"/>
  </r>
  <r>
    <s v="Id870"/>
    <n v="24.7"/>
    <n v="10.7"/>
    <s v="yes"/>
    <s v="No"/>
    <x v="1"/>
    <n v="1"/>
    <n v="1"/>
    <x v="1"/>
    <x v="1"/>
    <s v="Normal Weight"/>
    <s v="Diabetes"/>
  </r>
  <r>
    <s v="Id871"/>
    <n v="26.78"/>
    <n v="10.02"/>
    <s v="yes"/>
    <s v="No"/>
    <x v="1"/>
    <n v="1"/>
    <n v="1"/>
    <x v="1"/>
    <x v="1"/>
    <s v="Over Weight"/>
    <s v="Diabetes"/>
  </r>
  <r>
    <s v="Id872"/>
    <n v="45.8"/>
    <n v="4.8499999999999996"/>
    <s v="No"/>
    <s v="No"/>
    <x v="0"/>
    <s v="No major surgery"/>
    <n v="0"/>
    <x v="1"/>
    <x v="1"/>
    <s v="Obesity"/>
    <s v="Normal"/>
  </r>
  <r>
    <s v="Id873"/>
    <n v="29"/>
    <n v="4.3899999999999997"/>
    <s v="yes"/>
    <s v="No"/>
    <x v="0"/>
    <n v="2"/>
    <n v="2"/>
    <x v="1"/>
    <x v="1"/>
    <s v="Over Weight"/>
    <s v="Normal"/>
  </r>
  <r>
    <s v="Id874"/>
    <n v="33.534999999999997"/>
    <n v="8.24"/>
    <s v="yes"/>
    <s v="No"/>
    <x v="0"/>
    <s v="No major surgery"/>
    <n v="0"/>
    <x v="1"/>
    <x v="1"/>
    <s v="Obesity"/>
    <s v="Diabetes"/>
  </r>
  <r>
    <s v="Id875"/>
    <n v="32.774999999999999"/>
    <n v="9.77"/>
    <s v="yes"/>
    <s v="No"/>
    <x v="0"/>
    <s v="No major surgery"/>
    <n v="0"/>
    <x v="1"/>
    <x v="1"/>
    <s v="Obesity"/>
    <s v="Diabetes"/>
  </r>
  <r>
    <s v="Id876"/>
    <n v="37.51"/>
    <n v="5.5"/>
    <s v="yes"/>
    <s v="No"/>
    <x v="0"/>
    <n v="2"/>
    <n v="2"/>
    <x v="1"/>
    <x v="1"/>
    <s v="Obesity"/>
    <s v="Normal"/>
  </r>
  <r>
    <s v="Id877"/>
    <n v="39.86"/>
    <n v="11.84"/>
    <s v="yes"/>
    <s v="No"/>
    <x v="0"/>
    <n v="1"/>
    <n v="1"/>
    <x v="1"/>
    <x v="1"/>
    <s v="Obesity"/>
    <s v="Diabetes"/>
  </r>
  <r>
    <s v="Id878"/>
    <n v="42.13"/>
    <n v="4.66"/>
    <s v="No"/>
    <s v="No"/>
    <x v="0"/>
    <s v="No major surgery"/>
    <n v="0"/>
    <x v="1"/>
    <x v="1"/>
    <s v="Obesity"/>
    <s v="Normal"/>
  </r>
  <r>
    <s v="Id879"/>
    <n v="35.99"/>
    <n v="11.11"/>
    <s v="No"/>
    <s v="No"/>
    <x v="0"/>
    <s v="No major surgery"/>
    <n v="0"/>
    <x v="1"/>
    <x v="1"/>
    <s v="Obesity"/>
    <s v="Diabetes"/>
  </r>
  <r>
    <s v="Id880"/>
    <n v="35.200000000000003"/>
    <n v="7.72"/>
    <s v="yes"/>
    <s v="No"/>
    <x v="1"/>
    <n v="1"/>
    <n v="1"/>
    <x v="1"/>
    <x v="1"/>
    <s v="Obesity"/>
    <s v="Diabetes"/>
  </r>
  <r>
    <s v="Id881"/>
    <n v="29.91"/>
    <n v="5.55"/>
    <s v="yes"/>
    <s v="No"/>
    <x v="0"/>
    <n v="2"/>
    <n v="2"/>
    <x v="1"/>
    <x v="1"/>
    <s v="Obesity"/>
    <s v="Normal"/>
  </r>
  <r>
    <s v="Id882"/>
    <n v="36.479999999999997"/>
    <n v="5.05"/>
    <s v="yes"/>
    <s v="No"/>
    <x v="0"/>
    <n v="1"/>
    <n v="1"/>
    <x v="1"/>
    <x v="1"/>
    <s v="Obesity"/>
    <s v="Normal"/>
  </r>
  <r>
    <s v="Id883"/>
    <n v="27.5"/>
    <n v="8.69"/>
    <s v="yes"/>
    <s v="No"/>
    <x v="1"/>
    <n v="1"/>
    <n v="1"/>
    <x v="1"/>
    <x v="1"/>
    <s v="Over Weight"/>
    <s v="Diabetes"/>
  </r>
  <r>
    <s v="Id884"/>
    <n v="33.44"/>
    <n v="5.9"/>
    <s v="yes"/>
    <s v="No"/>
    <x v="0"/>
    <n v="1"/>
    <n v="1"/>
    <x v="1"/>
    <x v="1"/>
    <s v="Obesity"/>
    <s v="Prediabetes"/>
  </r>
  <r>
    <s v="Id885"/>
    <n v="28.215"/>
    <n v="6.29"/>
    <s v="yes"/>
    <s v="No"/>
    <x v="0"/>
    <n v="1"/>
    <n v="1"/>
    <x v="1"/>
    <x v="1"/>
    <s v="Over Weight"/>
    <s v="Prediabetes"/>
  </r>
  <r>
    <s v="Id886"/>
    <n v="27.17"/>
    <n v="5.84"/>
    <s v="yes"/>
    <s v="No"/>
    <x v="0"/>
    <n v="1"/>
    <n v="1"/>
    <x v="1"/>
    <x v="1"/>
    <s v="Over Weight"/>
    <s v="Prediabetes"/>
  </r>
  <r>
    <s v="Id887"/>
    <n v="35.380000000000003"/>
    <n v="6.12"/>
    <s v="No"/>
    <s v="No"/>
    <x v="0"/>
    <s v="No major surgery"/>
    <n v="0"/>
    <x v="1"/>
    <x v="1"/>
    <s v="Obesity"/>
    <s v="Prediabetes"/>
  </r>
  <r>
    <s v="Id888"/>
    <n v="43.48"/>
    <n v="6.24"/>
    <s v="No"/>
    <s v="No"/>
    <x v="0"/>
    <s v="No major surgery"/>
    <n v="0"/>
    <x v="1"/>
    <x v="1"/>
    <s v="Obesity"/>
    <s v="Prediabetes"/>
  </r>
  <r>
    <s v="Id889"/>
    <n v="41.73"/>
    <n v="6.25"/>
    <s v="No"/>
    <s v="No"/>
    <x v="0"/>
    <n v="1"/>
    <n v="1"/>
    <x v="1"/>
    <x v="1"/>
    <s v="Obesity"/>
    <s v="Prediabetes"/>
  </r>
  <r>
    <s v="Id890"/>
    <n v="28.9"/>
    <n v="11.96"/>
    <s v="No"/>
    <s v="No"/>
    <x v="0"/>
    <s v="No major surgery"/>
    <n v="0"/>
    <x v="1"/>
    <x v="1"/>
    <s v="Over Weight"/>
    <s v="Diabetes"/>
  </r>
  <r>
    <s v="Id891"/>
    <n v="25.74"/>
    <n v="7.69"/>
    <s v="No"/>
    <s v="No"/>
    <x v="0"/>
    <s v="No major surgery"/>
    <n v="0"/>
    <x v="1"/>
    <x v="1"/>
    <s v="Over Weight"/>
    <s v="Diabetes"/>
  </r>
  <r>
    <s v="Id892"/>
    <n v="36.06"/>
    <n v="8.83"/>
    <s v="No"/>
    <s v="No"/>
    <x v="0"/>
    <s v="No major surgery"/>
    <n v="0"/>
    <x v="1"/>
    <x v="1"/>
    <s v="Obesity"/>
    <s v="Diabetes"/>
  </r>
  <r>
    <s v="Id893"/>
    <n v="43.28"/>
    <n v="4.41"/>
    <s v="No"/>
    <s v="No"/>
    <x v="0"/>
    <s v="No major surgery"/>
    <n v="0"/>
    <x v="1"/>
    <x v="1"/>
    <s v="Obesity"/>
    <s v="Normal"/>
  </r>
  <r>
    <s v="Id894"/>
    <n v="28.785"/>
    <n v="9.1"/>
    <s v="yes"/>
    <s v="No"/>
    <x v="1"/>
    <n v="1"/>
    <n v="1"/>
    <x v="1"/>
    <x v="1"/>
    <s v="Over Weight"/>
    <s v="Diabetes"/>
  </r>
  <r>
    <s v="Id895"/>
    <n v="25.46"/>
    <n v="11.52"/>
    <s v="yes"/>
    <s v="No"/>
    <x v="1"/>
    <n v="1"/>
    <n v="1"/>
    <x v="1"/>
    <x v="1"/>
    <s v="Over Weight"/>
    <s v="Diabetes"/>
  </r>
  <r>
    <s v="Id896"/>
    <n v="30.8"/>
    <n v="10.95"/>
    <s v="No"/>
    <s v="No"/>
    <x v="0"/>
    <s v="No major surgery"/>
    <n v="0"/>
    <x v="1"/>
    <x v="1"/>
    <s v="Obesity"/>
    <s v="Diabetes"/>
  </r>
  <r>
    <s v="Id897"/>
    <n v="28.88"/>
    <n v="11.5"/>
    <s v="No"/>
    <s v="No"/>
    <x v="0"/>
    <s v="No major surgery"/>
    <n v="0"/>
    <x v="1"/>
    <x v="1"/>
    <s v="Over Weight"/>
    <s v="Diabetes"/>
  </r>
  <r>
    <s v="Id898"/>
    <n v="23"/>
    <n v="9.8800000000000008"/>
    <s v="No"/>
    <s v="No"/>
    <x v="0"/>
    <s v="No major surgery"/>
    <n v="0"/>
    <x v="1"/>
    <x v="1"/>
    <s v="Normal Weight"/>
    <s v="Diabetes"/>
  </r>
  <r>
    <s v="Id899"/>
    <n v="38.25"/>
    <n v="6.2"/>
    <s v="No"/>
    <s v="No"/>
    <x v="0"/>
    <n v="1"/>
    <n v="1"/>
    <x v="1"/>
    <x v="1"/>
    <s v="Obesity"/>
    <s v="Prediabetes"/>
  </r>
  <r>
    <s v="Id900"/>
    <n v="39.25"/>
    <n v="8.41"/>
    <s v="yes"/>
    <s v="No"/>
    <x v="0"/>
    <n v="1"/>
    <n v="1"/>
    <x v="1"/>
    <x v="1"/>
    <s v="Obesity"/>
    <s v="Diabetes"/>
  </r>
  <r>
    <s v="Id901"/>
    <n v="26.6"/>
    <n v="5.07"/>
    <s v="yes"/>
    <s v="No"/>
    <x v="0"/>
    <n v="2"/>
    <n v="2"/>
    <x v="1"/>
    <x v="1"/>
    <s v="Over Weight"/>
    <s v="Normal"/>
  </r>
  <r>
    <s v="Id902"/>
    <n v="35.700000000000003"/>
    <n v="4.0599999999999996"/>
    <s v="No"/>
    <s v="No"/>
    <x v="1"/>
    <n v="1"/>
    <n v="1"/>
    <x v="1"/>
    <x v="1"/>
    <s v="Obesity"/>
    <s v="Normal"/>
  </r>
  <r>
    <s v="Id903"/>
    <n v="20.100000000000001"/>
    <n v="10.52"/>
    <s v="No"/>
    <s v="No"/>
    <x v="0"/>
    <s v="No major surgery"/>
    <n v="0"/>
    <x v="1"/>
    <x v="1"/>
    <s v="Normal Weight"/>
    <s v="Diabetes"/>
  </r>
  <r>
    <s v="Id904"/>
    <n v="22.23"/>
    <n v="9.65"/>
    <s v="No"/>
    <s v="No"/>
    <x v="0"/>
    <s v="No major surgery"/>
    <n v="0"/>
    <x v="1"/>
    <x v="1"/>
    <s v="Normal Weight"/>
    <s v="Diabetes"/>
  </r>
  <r>
    <s v="Id905"/>
    <n v="36.47"/>
    <n v="6.21"/>
    <s v="No"/>
    <s v="No"/>
    <x v="0"/>
    <s v="No major surgery"/>
    <n v="0"/>
    <x v="1"/>
    <x v="1"/>
    <s v="Obesity"/>
    <s v="Prediabetes"/>
  </r>
  <r>
    <s v="Id906"/>
    <n v="49.64"/>
    <n v="4.76"/>
    <s v="No"/>
    <s v="No"/>
    <x v="1"/>
    <n v="1"/>
    <n v="1"/>
    <x v="1"/>
    <x v="1"/>
    <s v="Obesity"/>
    <s v="Normal"/>
  </r>
  <r>
    <s v="Id907"/>
    <n v="36.799999999999997"/>
    <n v="5.73"/>
    <s v="yes"/>
    <s v="No"/>
    <x v="1"/>
    <n v="1"/>
    <n v="1"/>
    <x v="1"/>
    <x v="1"/>
    <s v="Obesity"/>
    <s v="Prediabetes"/>
  </r>
  <r>
    <s v="Id908"/>
    <n v="33.880000000000003"/>
    <n v="10.78"/>
    <s v="yes"/>
    <s v="No"/>
    <x v="0"/>
    <s v="No major surgery"/>
    <n v="0"/>
    <x v="1"/>
    <x v="1"/>
    <s v="Obesity"/>
    <s v="Diabetes"/>
  </r>
  <r>
    <s v="Id909"/>
    <n v="32.01"/>
    <n v="5.08"/>
    <s v="yes"/>
    <s v="No"/>
    <x v="0"/>
    <n v="1"/>
    <n v="1"/>
    <x v="1"/>
    <x v="1"/>
    <s v="Obesity"/>
    <s v="Normal"/>
  </r>
  <r>
    <s v="Id910"/>
    <n v="33.630000000000003"/>
    <n v="11.39"/>
    <s v="No"/>
    <s v="No"/>
    <x v="0"/>
    <s v="No major surgery"/>
    <n v="0"/>
    <x v="1"/>
    <x v="1"/>
    <s v="Obesity"/>
    <s v="Diabetes"/>
  </r>
  <r>
    <s v="Id911"/>
    <n v="34.865000000000002"/>
    <n v="5.35"/>
    <s v="yes"/>
    <s v="No"/>
    <x v="0"/>
    <n v="1"/>
    <n v="1"/>
    <x v="1"/>
    <x v="1"/>
    <s v="Obesity"/>
    <s v="Normal"/>
  </r>
  <r>
    <s v="Id912"/>
    <n v="43.11"/>
    <n v="5.6"/>
    <s v="No"/>
    <s v="No"/>
    <x v="0"/>
    <s v="No major surgery"/>
    <n v="0"/>
    <x v="1"/>
    <x v="1"/>
    <s v="Obesity"/>
    <s v="Normal"/>
  </r>
  <r>
    <s v="Id913"/>
    <n v="30.305"/>
    <n v="4.2699999999999996"/>
    <s v="yes"/>
    <s v="No"/>
    <x v="0"/>
    <n v="1"/>
    <n v="1"/>
    <x v="1"/>
    <x v="1"/>
    <s v="Obesity"/>
    <s v="Normal"/>
  </r>
  <r>
    <s v="Id914"/>
    <n v="25.175000000000001"/>
    <n v="5.57"/>
    <s v="yes"/>
    <s v="No"/>
    <x v="0"/>
    <n v="1"/>
    <n v="1"/>
    <x v="1"/>
    <x v="1"/>
    <s v="Over Weight"/>
    <s v="Normal"/>
  </r>
  <r>
    <s v="Id915"/>
    <n v="26.8"/>
    <n v="5.68"/>
    <s v="yes"/>
    <s v="No"/>
    <x v="0"/>
    <n v="1"/>
    <n v="1"/>
    <x v="1"/>
    <x v="1"/>
    <s v="Over Weight"/>
    <s v="Normal"/>
  </r>
  <r>
    <s v="Id916"/>
    <n v="21.78"/>
    <n v="5.3"/>
    <s v="No"/>
    <s v="yes"/>
    <x v="0"/>
    <n v="1"/>
    <n v="1"/>
    <x v="1"/>
    <x v="1"/>
    <s v="Normal Weight"/>
    <s v="Normal"/>
  </r>
  <r>
    <s v="Id917"/>
    <n v="30.14"/>
    <n v="9.4499999999999993"/>
    <s v="yes"/>
    <s v="No"/>
    <x v="0"/>
    <s v="No major surgery"/>
    <n v="0"/>
    <x v="1"/>
    <x v="1"/>
    <s v="Obesity"/>
    <s v="Diabetes"/>
  </r>
  <r>
    <s v="Id918"/>
    <n v="29.7"/>
    <n v="6.79"/>
    <s v="yes"/>
    <s v="No"/>
    <x v="0"/>
    <s v="No major surgery"/>
    <n v="0"/>
    <x v="1"/>
    <x v="1"/>
    <s v="Over Weight"/>
    <s v="Diabetes"/>
  </r>
  <r>
    <s v="Id919"/>
    <n v="32.395000000000003"/>
    <n v="11.1"/>
    <s v="yes"/>
    <s v="No"/>
    <x v="0"/>
    <s v="No major surgery"/>
    <n v="0"/>
    <x v="1"/>
    <x v="1"/>
    <s v="Obesity"/>
    <s v="Diabetes"/>
  </r>
  <r>
    <s v="Id920"/>
    <n v="36.64"/>
    <n v="7.26"/>
    <s v="No"/>
    <s v="No"/>
    <x v="0"/>
    <s v="No major surgery"/>
    <n v="0"/>
    <x v="1"/>
    <x v="1"/>
    <s v="Obesity"/>
    <s v="Diabetes"/>
  </r>
  <r>
    <s v="Id921"/>
    <n v="39.049999999999997"/>
    <n v="5.27"/>
    <s v="yes"/>
    <s v="No"/>
    <x v="0"/>
    <n v="1"/>
    <n v="1"/>
    <x v="1"/>
    <x v="1"/>
    <s v="Obesity"/>
    <s v="Normal"/>
  </r>
  <r>
    <s v="Id922"/>
    <n v="33.1"/>
    <n v="5.46"/>
    <s v="yes"/>
    <s v="No"/>
    <x v="0"/>
    <n v="1"/>
    <n v="1"/>
    <x v="1"/>
    <x v="1"/>
    <s v="Obesity"/>
    <s v="Normal"/>
  </r>
  <r>
    <s v="Id923"/>
    <n v="31.824999999999999"/>
    <n v="8.1300000000000008"/>
    <s v="No"/>
    <s v="No"/>
    <x v="0"/>
    <s v="No major surgery"/>
    <n v="0"/>
    <x v="1"/>
    <x v="1"/>
    <s v="Obesity"/>
    <s v="Diabetes"/>
  </r>
  <r>
    <s v="Id924"/>
    <n v="29"/>
    <n v="4.25"/>
    <s v="yes"/>
    <s v="No"/>
    <x v="0"/>
    <n v="1"/>
    <n v="1"/>
    <x v="1"/>
    <x v="1"/>
    <s v="Over Weight"/>
    <s v="Normal"/>
  </r>
  <r>
    <s v="Id925"/>
    <n v="30.495000000000001"/>
    <n v="8.68"/>
    <s v="No"/>
    <s v="No"/>
    <x v="0"/>
    <s v="No major surgery"/>
    <n v="0"/>
    <x v="1"/>
    <x v="1"/>
    <s v="Obesity"/>
    <s v="Diabetes"/>
  </r>
  <r>
    <s v="Id926"/>
    <n v="25.2"/>
    <n v="6.25"/>
    <s v="yes"/>
    <s v="No"/>
    <x v="0"/>
    <n v="1"/>
    <n v="1"/>
    <x v="1"/>
    <x v="1"/>
    <s v="Over Weight"/>
    <s v="Prediabetes"/>
  </r>
  <r>
    <s v="Id927"/>
    <n v="22.77"/>
    <n v="4.47"/>
    <s v="yes"/>
    <s v="No"/>
    <x v="0"/>
    <n v="1"/>
    <n v="1"/>
    <x v="1"/>
    <x v="1"/>
    <s v="Normal Weight"/>
    <s v="Normal"/>
  </r>
  <r>
    <s v="Id928"/>
    <n v="23.18"/>
    <n v="8.31"/>
    <s v="No"/>
    <s v="No"/>
    <x v="0"/>
    <s v="No major surgery"/>
    <n v="0"/>
    <x v="1"/>
    <x v="1"/>
    <s v="Normal Weight"/>
    <s v="Diabetes"/>
  </r>
  <r>
    <s v="Id929"/>
    <n v="35.409999999999997"/>
    <n v="5.68"/>
    <s v="No"/>
    <s v="No"/>
    <x v="0"/>
    <s v="No major surgery"/>
    <n v="0"/>
    <x v="1"/>
    <x v="1"/>
    <s v="Obesity"/>
    <s v="Normal"/>
  </r>
  <r>
    <s v="Id930"/>
    <n v="32.11"/>
    <n v="4.75"/>
    <s v="yes"/>
    <s v="No"/>
    <x v="0"/>
    <n v="2"/>
    <n v="2"/>
    <x v="1"/>
    <x v="1"/>
    <s v="Obesity"/>
    <s v="Normal"/>
  </r>
  <r>
    <s v="Id931"/>
    <n v="34.479999999999997"/>
    <n v="6.31"/>
    <s v="No"/>
    <s v="No"/>
    <x v="1"/>
    <n v="1"/>
    <n v="1"/>
    <x v="1"/>
    <x v="1"/>
    <s v="Obesity"/>
    <s v="Prediabetes"/>
  </r>
  <r>
    <s v="Id932"/>
    <n v="34.39"/>
    <n v="6.28"/>
    <s v="yes"/>
    <s v="No"/>
    <x v="0"/>
    <n v="1"/>
    <n v="1"/>
    <x v="1"/>
    <x v="1"/>
    <s v="Obesity"/>
    <s v="Prediabetes"/>
  </r>
  <r>
    <s v="Id933"/>
    <n v="26.4"/>
    <n v="9.2899999999999991"/>
    <s v="yes"/>
    <s v="No"/>
    <x v="1"/>
    <n v="1"/>
    <n v="1"/>
    <x v="1"/>
    <x v="1"/>
    <s v="Over Weight"/>
    <s v="Diabetes"/>
  </r>
  <r>
    <s v="Id934"/>
    <n v="28.1"/>
    <n v="5.79"/>
    <s v="yes"/>
    <s v="No"/>
    <x v="1"/>
    <n v="1"/>
    <n v="1"/>
    <x v="1"/>
    <x v="1"/>
    <s v="Over Weight"/>
    <s v="Prediabetes"/>
  </r>
  <r>
    <s v="Id935"/>
    <n v="27"/>
    <n v="4.54"/>
    <s v="yes"/>
    <s v="No"/>
    <x v="0"/>
    <n v="1"/>
    <n v="1"/>
    <x v="1"/>
    <x v="1"/>
    <s v="Over Weight"/>
    <s v="Normal"/>
  </r>
  <r>
    <s v="Id936"/>
    <n v="28.594999999999999"/>
    <n v="4.68"/>
    <s v="yes"/>
    <s v="No"/>
    <x v="0"/>
    <n v="1"/>
    <n v="1"/>
    <x v="1"/>
    <x v="1"/>
    <s v="Over Weight"/>
    <s v="Normal"/>
  </r>
  <r>
    <s v="Id937"/>
    <n v="36.799999999999997"/>
    <n v="5.88"/>
    <s v="No"/>
    <s v="No"/>
    <x v="0"/>
    <n v="1"/>
    <n v="1"/>
    <x v="1"/>
    <x v="1"/>
    <s v="Obesity"/>
    <s v="Prediabetes"/>
  </r>
  <r>
    <s v="Id938"/>
    <n v="23.75"/>
    <n v="5.42"/>
    <s v="yes"/>
    <s v="No"/>
    <x v="1"/>
    <n v="1"/>
    <n v="1"/>
    <x v="1"/>
    <x v="1"/>
    <s v="Normal Weight"/>
    <s v="Normal"/>
  </r>
  <r>
    <s v="Id939"/>
    <n v="35.619999999999997"/>
    <n v="4.16"/>
    <s v="No"/>
    <s v="No"/>
    <x v="0"/>
    <s v="No major surgery"/>
    <n v="0"/>
    <x v="1"/>
    <x v="1"/>
    <s v="Obesity"/>
    <s v="Normal"/>
  </r>
  <r>
    <s v="Id940"/>
    <n v="30.69"/>
    <n v="7.05"/>
    <s v="yes"/>
    <s v="No"/>
    <x v="0"/>
    <n v="2"/>
    <n v="2"/>
    <x v="1"/>
    <x v="1"/>
    <s v="Obesity"/>
    <s v="Diabetes"/>
  </r>
  <r>
    <s v="Id941"/>
    <n v="35.799999999999997"/>
    <n v="5.63"/>
    <s v="yes"/>
    <s v="No"/>
    <x v="0"/>
    <n v="2"/>
    <n v="2"/>
    <x v="1"/>
    <x v="1"/>
    <s v="Obesity"/>
    <s v="Normal"/>
  </r>
  <r>
    <s v="Id942"/>
    <n v="28.785"/>
    <n v="4.24"/>
    <s v="yes"/>
    <s v="No"/>
    <x v="0"/>
    <n v="2"/>
    <n v="2"/>
    <x v="1"/>
    <x v="1"/>
    <s v="Over Weight"/>
    <s v="Normal"/>
  </r>
  <r>
    <s v="Id943"/>
    <n v="28.594999999999999"/>
    <n v="4.96"/>
    <s v="yes"/>
    <s v="No"/>
    <x v="0"/>
    <n v="2"/>
    <n v="2"/>
    <x v="1"/>
    <x v="1"/>
    <s v="Over Weight"/>
    <s v="Normal"/>
  </r>
  <r>
    <s v="Id944"/>
    <n v="48.75"/>
    <n v="4.34"/>
    <s v="No"/>
    <s v="No"/>
    <x v="0"/>
    <s v="No major surgery"/>
    <n v="0"/>
    <x v="1"/>
    <x v="1"/>
    <s v="Obesity"/>
    <s v="Normal"/>
  </r>
  <r>
    <s v="Id945"/>
    <n v="28.31"/>
    <n v="5.43"/>
    <s v="yes"/>
    <s v="No"/>
    <x v="0"/>
    <n v="2"/>
    <n v="2"/>
    <x v="1"/>
    <x v="1"/>
    <s v="Over Weight"/>
    <s v="Normal"/>
  </r>
  <r>
    <s v="Id946"/>
    <n v="38.39"/>
    <n v="8.33"/>
    <s v="yes"/>
    <s v="No"/>
    <x v="0"/>
    <n v="1"/>
    <n v="1"/>
    <x v="1"/>
    <x v="1"/>
    <s v="Obesity"/>
    <s v="Diabetes"/>
  </r>
  <r>
    <s v="Id947"/>
    <n v="25.87"/>
    <n v="5.63"/>
    <s v="yes"/>
    <s v="No"/>
    <x v="0"/>
    <n v="1"/>
    <n v="1"/>
    <x v="1"/>
    <x v="1"/>
    <s v="Over Weight"/>
    <s v="Normal"/>
  </r>
  <r>
    <s v="Id948"/>
    <n v="43.7"/>
    <n v="7.23"/>
    <s v="No"/>
    <s v="No"/>
    <x v="0"/>
    <s v="No major surgery"/>
    <n v="0"/>
    <x v="1"/>
    <x v="1"/>
    <s v="Obesity"/>
    <s v="Diabetes"/>
  </r>
  <r>
    <s v="Id949"/>
    <n v="40.945"/>
    <n v="10.57"/>
    <s v="No"/>
    <s v="No"/>
    <x v="0"/>
    <s v="No major surgery"/>
    <n v="0"/>
    <x v="1"/>
    <x v="1"/>
    <s v="Obesity"/>
    <s v="Diabetes"/>
  </r>
  <r>
    <s v="Id950"/>
    <n v="27.94"/>
    <n v="7.92"/>
    <s v="No"/>
    <s v="No"/>
    <x v="0"/>
    <s v="No major surgery"/>
    <n v="0"/>
    <x v="1"/>
    <x v="1"/>
    <s v="Over Weight"/>
    <s v="Diabetes"/>
  </r>
  <r>
    <s v="Id951"/>
    <n v="31.9"/>
    <n v="10.119999999999999"/>
    <s v="No"/>
    <s v="No"/>
    <x v="0"/>
    <n v="2"/>
    <n v="2"/>
    <x v="1"/>
    <x v="1"/>
    <s v="Obesity"/>
    <s v="Diabetes"/>
  </r>
  <r>
    <s v="Id952"/>
    <n v="31.64"/>
    <n v="7.91"/>
    <s v="No"/>
    <s v="No"/>
    <x v="0"/>
    <s v="No major surgery"/>
    <n v="0"/>
    <x v="1"/>
    <x v="1"/>
    <s v="Obesity"/>
    <s v="Diabetes"/>
  </r>
  <r>
    <s v="Id953"/>
    <n v="46.7"/>
    <n v="10.9"/>
    <s v="No"/>
    <s v="No"/>
    <x v="0"/>
    <s v="No major surgery"/>
    <n v="0"/>
    <x v="1"/>
    <x v="1"/>
    <s v="Obesity"/>
    <s v="Diabetes"/>
  </r>
  <r>
    <s v="Id954"/>
    <n v="18.335000000000001"/>
    <n v="11.83"/>
    <s v="No"/>
    <s v="No"/>
    <x v="0"/>
    <s v="No major surgery"/>
    <n v="0"/>
    <x v="1"/>
    <x v="1"/>
    <s v="Under Weight"/>
    <s v="Diabetes"/>
  </r>
  <r>
    <s v="Id955"/>
    <n v="31.24"/>
    <n v="7.42"/>
    <s v="yes"/>
    <s v="No"/>
    <x v="0"/>
    <n v="2"/>
    <n v="2"/>
    <x v="1"/>
    <x v="1"/>
    <s v="Obesity"/>
    <s v="Diabetes"/>
  </r>
  <r>
    <s v="Id956"/>
    <n v="39.22"/>
    <n v="5.62"/>
    <s v="yes"/>
    <s v="No"/>
    <x v="0"/>
    <n v="1"/>
    <n v="1"/>
    <x v="1"/>
    <x v="1"/>
    <s v="Obesity"/>
    <s v="Normal"/>
  </r>
  <r>
    <s v="Id957"/>
    <n v="24.414999999999999"/>
    <n v="7.16"/>
    <s v="No"/>
    <s v="No"/>
    <x v="0"/>
    <s v="No major surgery"/>
    <n v="0"/>
    <x v="1"/>
    <x v="1"/>
    <s v="Normal Weight"/>
    <s v="Diabetes"/>
  </r>
  <r>
    <s v="Id958"/>
    <n v="32.299999999999997"/>
    <n v="9.89"/>
    <s v="No"/>
    <s v="No"/>
    <x v="0"/>
    <s v="No major surgery"/>
    <n v="0"/>
    <x v="1"/>
    <x v="1"/>
    <s v="Obesity"/>
    <s v="Diabetes"/>
  </r>
  <r>
    <s v="Id959"/>
    <n v="39.94"/>
    <n v="5.14"/>
    <s v="No"/>
    <s v="No"/>
    <x v="0"/>
    <s v="No major surgery"/>
    <n v="0"/>
    <x v="1"/>
    <x v="1"/>
    <s v="Obesity"/>
    <s v="Normal"/>
  </r>
  <r>
    <s v="Id960"/>
    <n v="30"/>
    <n v="5.61"/>
    <s v="yes"/>
    <s v="No"/>
    <x v="1"/>
    <n v="1"/>
    <n v="1"/>
    <x v="1"/>
    <x v="1"/>
    <s v="Obesity"/>
    <s v="Normal"/>
  </r>
  <r>
    <s v="Id961"/>
    <n v="35.340000000000003"/>
    <n v="5.51"/>
    <s v="yes"/>
    <s v="No"/>
    <x v="1"/>
    <n v="1"/>
    <n v="1"/>
    <x v="1"/>
    <x v="1"/>
    <s v="Obesity"/>
    <s v="Normal"/>
  </r>
  <r>
    <s v="Id962"/>
    <n v="32.204999999999998"/>
    <n v="8.3800000000000008"/>
    <s v="yes"/>
    <s v="No"/>
    <x v="0"/>
    <n v="2"/>
    <n v="2"/>
    <x v="1"/>
    <x v="1"/>
    <s v="Obesity"/>
    <s v="Diabetes"/>
  </r>
  <r>
    <s v="Id963"/>
    <n v="33.880000000000003"/>
    <n v="4.68"/>
    <s v="No"/>
    <s v="yes"/>
    <x v="0"/>
    <n v="1"/>
    <n v="1"/>
    <x v="1"/>
    <x v="1"/>
    <s v="Obesity"/>
    <s v="Normal"/>
  </r>
  <r>
    <s v="Id964"/>
    <n v="26.63"/>
    <n v="4.3600000000000003"/>
    <s v="yes"/>
    <s v="No"/>
    <x v="0"/>
    <n v="2"/>
    <n v="2"/>
    <x v="1"/>
    <x v="1"/>
    <s v="Over Weight"/>
    <s v="Normal"/>
  </r>
  <r>
    <s v="Id965"/>
    <n v="28.7"/>
    <n v="7.74"/>
    <s v="No"/>
    <s v="No"/>
    <x v="0"/>
    <s v="No major surgery"/>
    <n v="0"/>
    <x v="1"/>
    <x v="1"/>
    <s v="Over Weight"/>
    <s v="Diabetes"/>
  </r>
  <r>
    <s v="Id966"/>
    <n v="25.65"/>
    <n v="4.05"/>
    <s v="yes"/>
    <s v="No"/>
    <x v="0"/>
    <n v="2"/>
    <n v="2"/>
    <x v="1"/>
    <x v="1"/>
    <s v="Over Weight"/>
    <s v="Normal"/>
  </r>
  <r>
    <s v="Id967"/>
    <n v="36.384999999999998"/>
    <n v="11.49"/>
    <s v="No"/>
    <s v="No"/>
    <x v="0"/>
    <s v="No major surgery"/>
    <n v="0"/>
    <x v="1"/>
    <x v="1"/>
    <s v="Obesity"/>
    <s v="Diabetes"/>
  </r>
  <r>
    <s v="Id968"/>
    <n v="34.69"/>
    <n v="5.65"/>
    <s v="No"/>
    <s v="No"/>
    <x v="0"/>
    <s v="No major surgery"/>
    <n v="0"/>
    <x v="1"/>
    <x v="1"/>
    <s v="Obesity"/>
    <s v="Normal"/>
  </r>
  <r>
    <s v="Id969"/>
    <n v="37.68"/>
    <n v="4.29"/>
    <s v="yes"/>
    <s v="No"/>
    <x v="0"/>
    <s v="No major surgery"/>
    <n v="0"/>
    <x v="1"/>
    <x v="1"/>
    <s v="Obesity"/>
    <s v="Normal"/>
  </r>
  <r>
    <s v="Id970"/>
    <n v="35.49"/>
    <n v="4.74"/>
    <s v="yes"/>
    <s v="No"/>
    <x v="1"/>
    <n v="1"/>
    <n v="1"/>
    <x v="1"/>
    <x v="1"/>
    <s v="Obesity"/>
    <s v="Normal"/>
  </r>
  <r>
    <s v="Id971"/>
    <n v="44.7"/>
    <n v="7.6"/>
    <s v="yes"/>
    <s v="No"/>
    <x v="0"/>
    <n v="2"/>
    <n v="2"/>
    <x v="1"/>
    <x v="1"/>
    <s v="Obesity"/>
    <s v="Diabetes"/>
  </r>
  <r>
    <s v="Id972"/>
    <n v="38.380000000000003"/>
    <n v="8.5"/>
    <s v="yes"/>
    <s v="No"/>
    <x v="0"/>
    <n v="2"/>
    <n v="2"/>
    <x v="1"/>
    <x v="1"/>
    <s v="Obesity"/>
    <s v="Diabetes"/>
  </r>
  <r>
    <s v="Id973"/>
    <n v="35.244999999999997"/>
    <n v="11.22"/>
    <s v="yes"/>
    <s v="No"/>
    <x v="0"/>
    <s v="No major surgery"/>
    <n v="0"/>
    <x v="1"/>
    <x v="1"/>
    <s v="Obesity"/>
    <s v="Diabetes"/>
  </r>
  <r>
    <s v="Id974"/>
    <n v="49.84"/>
    <n v="5.0999999999999996"/>
    <s v="yes"/>
    <s v="No"/>
    <x v="1"/>
    <n v="1"/>
    <n v="1"/>
    <x v="1"/>
    <x v="1"/>
    <s v="Obesity"/>
    <s v="Normal"/>
  </r>
  <r>
    <s v="Id975"/>
    <n v="49.06"/>
    <n v="5.43"/>
    <s v="yes"/>
    <s v="No"/>
    <x v="0"/>
    <n v="1"/>
    <n v="1"/>
    <x v="1"/>
    <x v="1"/>
    <s v="Obesity"/>
    <s v="Normal"/>
  </r>
  <r>
    <s v="Id976"/>
    <n v="30.88"/>
    <n v="5.82"/>
    <s v="No"/>
    <s v="No"/>
    <x v="0"/>
    <n v="2"/>
    <n v="2"/>
    <x v="1"/>
    <x v="1"/>
    <s v="Obesity"/>
    <s v="Prediabetes"/>
  </r>
  <r>
    <s v="Id977"/>
    <n v="33.35"/>
    <n v="6.05"/>
    <s v="No"/>
    <s v="No"/>
    <x v="1"/>
    <n v="1"/>
    <n v="1"/>
    <x v="1"/>
    <x v="1"/>
    <s v="Obesity"/>
    <s v="Prediabetes"/>
  </r>
  <r>
    <s v="Id978"/>
    <n v="38"/>
    <n v="6.38"/>
    <s v="yes"/>
    <s v="No"/>
    <x v="0"/>
    <n v="1"/>
    <n v="1"/>
    <x v="1"/>
    <x v="1"/>
    <s v="Obesity"/>
    <s v="Prediabetes"/>
  </r>
  <r>
    <s v="Id979"/>
    <n v="36.08"/>
    <n v="5.73"/>
    <s v="yes"/>
    <s v="No"/>
    <x v="0"/>
    <n v="1"/>
    <n v="1"/>
    <x v="1"/>
    <x v="1"/>
    <s v="Obesity"/>
    <s v="Prediabetes"/>
  </r>
  <r>
    <s v="Id980"/>
    <n v="35.700000000000003"/>
    <n v="5.47"/>
    <s v="yes"/>
    <s v="No"/>
    <x v="0"/>
    <n v="1"/>
    <n v="1"/>
    <x v="1"/>
    <x v="1"/>
    <s v="Obesity"/>
    <s v="Normal"/>
  </r>
  <r>
    <s v="Id981"/>
    <n v="34.01"/>
    <n v="11.3"/>
    <s v="No"/>
    <s v="No"/>
    <x v="0"/>
    <s v="No major surgery"/>
    <n v="0"/>
    <x v="1"/>
    <x v="1"/>
    <s v="Obesity"/>
    <s v="Diabetes"/>
  </r>
  <r>
    <s v="Id982"/>
    <n v="31.54"/>
    <n v="6.72"/>
    <s v="No"/>
    <s v="No"/>
    <x v="0"/>
    <s v="No major surgery"/>
    <n v="0"/>
    <x v="1"/>
    <x v="1"/>
    <s v="Obesity"/>
    <s v="Diabetes"/>
  </r>
  <r>
    <s v="Id983"/>
    <n v="23.3"/>
    <n v="5.36"/>
    <s v="yes"/>
    <s v="No"/>
    <x v="0"/>
    <n v="1"/>
    <n v="1"/>
    <x v="1"/>
    <x v="1"/>
    <s v="Normal Weight"/>
    <s v="Normal"/>
  </r>
  <r>
    <s v="Id984"/>
    <n v="27.75"/>
    <n v="9.8800000000000008"/>
    <s v="No"/>
    <s v="No"/>
    <x v="0"/>
    <s v="No major surgery"/>
    <n v="0"/>
    <x v="1"/>
    <x v="1"/>
    <s v="Over Weight"/>
    <s v="Diabetes"/>
  </r>
  <r>
    <s v="Id985"/>
    <n v="42.46"/>
    <n v="4.1100000000000003"/>
    <s v="No"/>
    <s v="No"/>
    <x v="0"/>
    <s v="No major surgery"/>
    <n v="0"/>
    <x v="1"/>
    <x v="1"/>
    <s v="Obesity"/>
    <s v="Normal"/>
  </r>
  <r>
    <s v="Id986"/>
    <n v="54.47"/>
    <n v="7.48"/>
    <s v="No"/>
    <s v="No"/>
    <x v="0"/>
    <s v="No major surgery"/>
    <n v="0"/>
    <x v="1"/>
    <x v="1"/>
    <s v="Obesity"/>
    <s v="Diabetes"/>
  </r>
  <r>
    <s v="Id987"/>
    <n v="24.93"/>
    <n v="9.18"/>
    <s v="yes"/>
    <s v="No"/>
    <x v="1"/>
    <n v="1"/>
    <n v="1"/>
    <x v="1"/>
    <x v="1"/>
    <s v="Over Weight"/>
    <s v="Diabetes"/>
  </r>
  <r>
    <s v="Id988"/>
    <n v="48.12"/>
    <n v="4.51"/>
    <s v="yes"/>
    <s v="No"/>
    <x v="0"/>
    <n v="1"/>
    <n v="1"/>
    <x v="1"/>
    <x v="1"/>
    <s v="Obesity"/>
    <s v="Normal"/>
  </r>
  <r>
    <s v="Id989"/>
    <n v="24.91"/>
    <n v="7.33"/>
    <s v="yes"/>
    <s v="No"/>
    <x v="1"/>
    <n v="1"/>
    <n v="1"/>
    <x v="1"/>
    <x v="1"/>
    <s v="Over Weight"/>
    <s v="Diabetes"/>
  </r>
  <r>
    <s v="Id990"/>
    <n v="27.645"/>
    <n v="10.56"/>
    <s v="No"/>
    <s v="No"/>
    <x v="0"/>
    <s v="No major surgery"/>
    <n v="0"/>
    <x v="1"/>
    <x v="1"/>
    <s v="Over Weight"/>
    <s v="Diabetes"/>
  </r>
  <r>
    <s v="Id991"/>
    <n v="33.700000000000003"/>
    <n v="4.01"/>
    <s v="No"/>
    <s v="No"/>
    <x v="0"/>
    <n v="2"/>
    <n v="2"/>
    <x v="1"/>
    <x v="1"/>
    <s v="Obesity"/>
    <s v="Normal"/>
  </r>
  <r>
    <s v="Id992"/>
    <n v="38.93"/>
    <n v="5.64"/>
    <s v="yes"/>
    <s v="No"/>
    <x v="0"/>
    <n v="1"/>
    <n v="1"/>
    <x v="1"/>
    <x v="1"/>
    <s v="Obesity"/>
    <s v="Normal"/>
  </r>
  <r>
    <s v="Id993"/>
    <n v="32.774999999999999"/>
    <n v="8.02"/>
    <s v="yes"/>
    <s v="No"/>
    <x v="0"/>
    <n v="2"/>
    <n v="2"/>
    <x v="1"/>
    <x v="1"/>
    <s v="Obesity"/>
    <s v="Diabetes"/>
  </r>
  <r>
    <s v="Id994"/>
    <n v="29.83"/>
    <n v="7.2"/>
    <s v="yes"/>
    <s v="No"/>
    <x v="0"/>
    <s v="No major surgery"/>
    <n v="0"/>
    <x v="1"/>
    <x v="1"/>
    <s v="Over Weight"/>
    <s v="Diabetes"/>
  </r>
  <r>
    <s v="Id995"/>
    <n v="28.31"/>
    <n v="4.55"/>
    <s v="No"/>
    <s v="yes"/>
    <x v="0"/>
    <n v="1"/>
    <n v="1"/>
    <x v="1"/>
    <x v="1"/>
    <s v="Over Weight"/>
    <s v="Normal"/>
  </r>
  <r>
    <s v="Id996"/>
    <n v="29.79"/>
    <n v="9.0299999999999994"/>
    <s v="No"/>
    <s v="No"/>
    <x v="0"/>
    <s v="No major surgery"/>
    <n v="0"/>
    <x v="1"/>
    <x v="1"/>
    <s v="Over Weight"/>
    <s v="Diabetes"/>
  </r>
  <r>
    <s v="Id997"/>
    <n v="36.6"/>
    <n v="5.2"/>
    <s v="yes"/>
    <s v="No"/>
    <x v="1"/>
    <n v="1"/>
    <n v="1"/>
    <x v="1"/>
    <x v="1"/>
    <s v="Obesity"/>
    <s v="Normal"/>
  </r>
  <r>
    <s v="Id998"/>
    <n v="35.93"/>
    <n v="8.3000000000000007"/>
    <s v="yes"/>
    <s v="No"/>
    <x v="0"/>
    <s v="No major surgery"/>
    <n v="0"/>
    <x v="1"/>
    <x v="1"/>
    <s v="Obesity"/>
    <s v="Diabetes"/>
  </r>
  <r>
    <s v="Id999"/>
    <n v="28.6"/>
    <n v="5.56"/>
    <s v="yes"/>
    <s v="No"/>
    <x v="1"/>
    <n v="1"/>
    <n v="1"/>
    <x v="1"/>
    <x v="1"/>
    <s v="Over Weight"/>
    <s v="Normal"/>
  </r>
  <r>
    <s v="Id1000"/>
    <n v="39.17"/>
    <n v="4.1500000000000004"/>
    <s v="No"/>
    <s v="No"/>
    <x v="0"/>
    <s v="No major surgery"/>
    <n v="0"/>
    <x v="1"/>
    <x v="1"/>
    <s v="Obesity"/>
    <s v="Normal"/>
  </r>
  <r>
    <s v="Id1001"/>
    <n v="26.41"/>
    <n v="5.99"/>
    <s v="yes"/>
    <s v="No"/>
    <x v="1"/>
    <n v="1"/>
    <n v="1"/>
    <x v="1"/>
    <x v="1"/>
    <s v="Over Weight"/>
    <s v="Prediabetes"/>
  </r>
  <r>
    <s v="Id1002"/>
    <n v="30.63"/>
    <n v="5.8"/>
    <s v="yes"/>
    <s v="No"/>
    <x v="0"/>
    <s v="No major surgery"/>
    <n v="0"/>
    <x v="1"/>
    <x v="1"/>
    <s v="Obesity"/>
    <s v="Prediabetes"/>
  </r>
  <r>
    <s v="Id1003"/>
    <n v="31.73"/>
    <n v="7.32"/>
    <s v="yes"/>
    <s v="No"/>
    <x v="0"/>
    <n v="2"/>
    <n v="2"/>
    <x v="1"/>
    <x v="1"/>
    <s v="Obesity"/>
    <s v="Diabetes"/>
  </r>
  <r>
    <s v="Id1004"/>
    <n v="30.7"/>
    <n v="5.16"/>
    <s v="No"/>
    <s v="No"/>
    <x v="0"/>
    <n v="2"/>
    <n v="2"/>
    <x v="1"/>
    <x v="1"/>
    <s v="Obesity"/>
    <s v="Normal"/>
  </r>
  <r>
    <s v="Id1005"/>
    <n v="25.934999999999999"/>
    <n v="5.96"/>
    <s v="yes"/>
    <s v="No"/>
    <x v="0"/>
    <n v="2"/>
    <n v="2"/>
    <x v="1"/>
    <x v="1"/>
    <s v="Over Weight"/>
    <s v="Prediabetes"/>
  </r>
  <r>
    <s v="Id1006"/>
    <n v="35.9"/>
    <n v="4.8499999999999996"/>
    <s v="yes"/>
    <s v="No"/>
    <x v="1"/>
    <n v="1"/>
    <n v="1"/>
    <x v="1"/>
    <x v="1"/>
    <s v="Obesity"/>
    <s v="Normal"/>
  </r>
  <r>
    <s v="Id1007"/>
    <n v="26.7"/>
    <n v="5.09"/>
    <s v="yes"/>
    <s v="No"/>
    <x v="1"/>
    <n v="1"/>
    <n v="1"/>
    <x v="1"/>
    <x v="1"/>
    <s v="Over Weight"/>
    <s v="Normal"/>
  </r>
  <r>
    <s v="Id1008"/>
    <n v="33.71"/>
    <n v="4.9400000000000004"/>
    <s v="No"/>
    <s v="No"/>
    <x v="0"/>
    <s v="No major surgery"/>
    <n v="0"/>
    <x v="1"/>
    <x v="1"/>
    <s v="Obesity"/>
    <s v="Normal"/>
  </r>
  <r>
    <s v="Id1009"/>
    <n v="41.91"/>
    <n v="4.92"/>
    <s v="yes"/>
    <s v="No"/>
    <x v="0"/>
    <n v="2"/>
    <n v="2"/>
    <x v="1"/>
    <x v="1"/>
    <s v="Obesity"/>
    <s v="Normal"/>
  </r>
  <r>
    <s v="Id1010"/>
    <n v="39.82"/>
    <n v="6.05"/>
    <s v="yes"/>
    <s v="No"/>
    <x v="0"/>
    <n v="2"/>
    <n v="2"/>
    <x v="1"/>
    <x v="1"/>
    <s v="Obesity"/>
    <s v="Prediabetes"/>
  </r>
  <r>
    <s v="Id1011"/>
    <n v="28.12"/>
    <n v="4.67"/>
    <s v="No"/>
    <s v="No"/>
    <x v="0"/>
    <n v="2"/>
    <n v="2"/>
    <x v="1"/>
    <x v="1"/>
    <s v="Over Weight"/>
    <s v="Normal"/>
  </r>
  <r>
    <s v="Id1012"/>
    <n v="26.98"/>
    <n v="9.81"/>
    <s v="yes"/>
    <s v="No"/>
    <x v="0"/>
    <s v="No major surgery"/>
    <n v="0"/>
    <x v="1"/>
    <x v="1"/>
    <s v="Over Weight"/>
    <s v="Diabetes"/>
  </r>
  <r>
    <s v="Id1013"/>
    <n v="27.2"/>
    <n v="6.06"/>
    <s v="yes"/>
    <s v="No"/>
    <x v="0"/>
    <n v="2"/>
    <n v="2"/>
    <x v="1"/>
    <x v="1"/>
    <s v="Over Weight"/>
    <s v="Prediabetes"/>
  </r>
  <r>
    <s v="Id1014"/>
    <n v="25.3"/>
    <n v="5.19"/>
    <s v="yes"/>
    <s v="No"/>
    <x v="0"/>
    <n v="2"/>
    <n v="2"/>
    <x v="1"/>
    <x v="1"/>
    <s v="Over Weight"/>
    <s v="Normal"/>
  </r>
  <r>
    <s v="Id1015"/>
    <n v="30.25"/>
    <n v="10.16"/>
    <s v="No"/>
    <s v="No"/>
    <x v="0"/>
    <s v="No major surgery"/>
    <n v="0"/>
    <x v="1"/>
    <x v="1"/>
    <s v="Obesity"/>
    <s v="Diabetes"/>
  </r>
  <r>
    <s v="Id1016"/>
    <n v="54"/>
    <n v="4.68"/>
    <s v="yes"/>
    <s v="yes"/>
    <x v="0"/>
    <n v="2"/>
    <n v="2"/>
    <x v="1"/>
    <x v="1"/>
    <s v="Obesity"/>
    <s v="Normal"/>
  </r>
  <r>
    <s v="Id1017"/>
    <n v="51.86"/>
    <n v="5.32"/>
    <s v="yes"/>
    <s v="No"/>
    <x v="0"/>
    <s v="No major surgery"/>
    <n v="0"/>
    <x v="1"/>
    <x v="1"/>
    <s v="Obesity"/>
    <s v="Normal"/>
  </r>
  <r>
    <s v="Id1018"/>
    <n v="31.39"/>
    <n v="6.99"/>
    <s v="No"/>
    <s v="No"/>
    <x v="0"/>
    <s v="No major surgery"/>
    <n v="0"/>
    <x v="1"/>
    <x v="1"/>
    <s v="Obesity"/>
    <s v="Diabetes"/>
  </r>
  <r>
    <s v="Id1019"/>
    <n v="39.97"/>
    <n v="5.55"/>
    <s v="No"/>
    <s v="No"/>
    <x v="0"/>
    <s v="No major surgery"/>
    <n v="0"/>
    <x v="1"/>
    <x v="1"/>
    <s v="Obesity"/>
    <s v="Normal"/>
  </r>
  <r>
    <s v="Id1020"/>
    <n v="41.23"/>
    <n v="6.94"/>
    <s v="No"/>
    <s v="No"/>
    <x v="0"/>
    <s v="No major surgery"/>
    <n v="0"/>
    <x v="1"/>
    <x v="1"/>
    <s v="Obesity"/>
    <s v="Diabetes"/>
  </r>
  <r>
    <s v="Id1021"/>
    <n v="49.45"/>
    <n v="4.2"/>
    <s v="yes"/>
    <s v="No"/>
    <x v="0"/>
    <s v="No major surgery"/>
    <n v="0"/>
    <x v="1"/>
    <x v="1"/>
    <s v="Obesity"/>
    <s v="Normal"/>
  </r>
  <r>
    <s v="Id1022"/>
    <n v="41.04"/>
    <n v="5.59"/>
    <s v="No"/>
    <s v="No"/>
    <x v="0"/>
    <s v="No major surgery"/>
    <n v="0"/>
    <x v="1"/>
    <x v="1"/>
    <s v="Obesity"/>
    <s v="Normal"/>
  </r>
  <r>
    <s v="Id1023"/>
    <n v="27.93"/>
    <n v="9.9600000000000009"/>
    <s v="No"/>
    <s v="No"/>
    <x v="0"/>
    <s v="No major surgery"/>
    <n v="0"/>
    <x v="1"/>
    <x v="1"/>
    <s v="Over Weight"/>
    <s v="Diabetes"/>
  </r>
  <r>
    <s v="Id1024"/>
    <n v="21.01"/>
    <n v="7.37"/>
    <s v="No"/>
    <s v="No"/>
    <x v="0"/>
    <s v="No major surgery"/>
    <n v="0"/>
    <x v="1"/>
    <x v="1"/>
    <s v="Normal Weight"/>
    <s v="Diabetes"/>
  </r>
  <r>
    <s v="Id1025"/>
    <n v="52.37"/>
    <n v="5.0599999999999996"/>
    <s v="yes"/>
    <s v="yes"/>
    <x v="0"/>
    <n v="2"/>
    <n v="2"/>
    <x v="1"/>
    <x v="1"/>
    <s v="Obesity"/>
    <s v="Normal"/>
  </r>
  <r>
    <s v="Id1026"/>
    <n v="40.369999999999997"/>
    <n v="8.2100000000000009"/>
    <s v="No"/>
    <s v="No"/>
    <x v="0"/>
    <s v="No major surgery"/>
    <n v="0"/>
    <x v="1"/>
    <x v="1"/>
    <s v="Obesity"/>
    <s v="Diabetes"/>
  </r>
  <r>
    <s v="Id1027"/>
    <n v="41.47"/>
    <n v="10.34"/>
    <s v="No"/>
    <s v="No"/>
    <x v="0"/>
    <n v="2"/>
    <n v="2"/>
    <x v="1"/>
    <x v="1"/>
    <s v="Obesity"/>
    <s v="Diabetes"/>
  </r>
  <r>
    <s v="Id1028"/>
    <n v="33.725000000000001"/>
    <n v="5.51"/>
    <s v="yes"/>
    <s v="No"/>
    <x v="0"/>
    <n v="2"/>
    <n v="2"/>
    <x v="1"/>
    <x v="1"/>
    <s v="Obesity"/>
    <s v="Normal"/>
  </r>
  <r>
    <s v="Id1029"/>
    <n v="28.1"/>
    <n v="11.2"/>
    <s v="No"/>
    <s v="No"/>
    <x v="0"/>
    <s v="No major surgery"/>
    <n v="0"/>
    <x v="1"/>
    <x v="1"/>
    <s v="Over Weight"/>
    <s v="Diabetes"/>
  </r>
  <r>
    <s v="Id1030"/>
    <n v="37.43"/>
    <n v="4.3499999999999996"/>
    <s v="yes"/>
    <s v="No"/>
    <x v="1"/>
    <n v="1"/>
    <n v="1"/>
    <x v="1"/>
    <x v="1"/>
    <s v="Obesity"/>
    <s v="Normal"/>
  </r>
  <r>
    <s v="Id1031"/>
    <n v="23.7"/>
    <n v="10.45"/>
    <s v="No"/>
    <s v="No"/>
    <x v="0"/>
    <s v="No major surgery"/>
    <n v="0"/>
    <x v="1"/>
    <x v="1"/>
    <s v="Normal Weight"/>
    <s v="Diabetes"/>
  </r>
  <r>
    <s v="Id1032"/>
    <n v="24.795000000000002"/>
    <n v="4.07"/>
    <s v="yes"/>
    <s v="No"/>
    <x v="1"/>
    <n v="1"/>
    <n v="1"/>
    <x v="1"/>
    <x v="1"/>
    <s v="Normal Weight"/>
    <s v="Normal"/>
  </r>
  <r>
    <s v="Id1033"/>
    <n v="31.9"/>
    <n v="8.34"/>
    <s v="No"/>
    <s v="No"/>
    <x v="0"/>
    <s v="No major surgery"/>
    <n v="0"/>
    <x v="1"/>
    <x v="1"/>
    <s v="Obesity"/>
    <s v="Diabetes"/>
  </r>
  <r>
    <s v="Id1034"/>
    <n v="32.68"/>
    <n v="7.41"/>
    <s v="No"/>
    <s v="No"/>
    <x v="0"/>
    <s v="No major surgery"/>
    <n v="0"/>
    <x v="1"/>
    <x v="1"/>
    <s v="Obesity"/>
    <s v="Diabetes"/>
  </r>
  <r>
    <s v="Id1035"/>
    <n v="47.13"/>
    <n v="4.3099999999999996"/>
    <s v="No"/>
    <s v="No"/>
    <x v="0"/>
    <s v="No major surgery"/>
    <n v="0"/>
    <x v="1"/>
    <x v="1"/>
    <s v="Obesity"/>
    <s v="Normal"/>
  </r>
  <r>
    <s v="Id1036"/>
    <n v="36.67"/>
    <n v="10.83"/>
    <s v="No"/>
    <s v="No"/>
    <x v="0"/>
    <s v="No major surgery"/>
    <n v="0"/>
    <x v="1"/>
    <x v="1"/>
    <s v="Obesity"/>
    <s v="Diabetes"/>
  </r>
  <r>
    <s v="Id1037"/>
    <n v="33.630000000000003"/>
    <n v="11.31"/>
    <s v="No"/>
    <s v="No"/>
    <x v="0"/>
    <s v="No major surgery"/>
    <n v="0"/>
    <x v="1"/>
    <x v="1"/>
    <s v="Obesity"/>
    <s v="Diabetes"/>
  </r>
  <r>
    <s v="Id1038"/>
    <n v="32.67"/>
    <n v="11.81"/>
    <s v="yes"/>
    <s v="No"/>
    <x v="0"/>
    <s v="No major surgery"/>
    <n v="0"/>
    <x v="1"/>
    <x v="1"/>
    <s v="Obesity"/>
    <s v="Diabetes"/>
  </r>
  <r>
    <s v="Id1039"/>
    <n v="33.299999999999997"/>
    <n v="8.26"/>
    <s v="yes"/>
    <s v="No"/>
    <x v="0"/>
    <n v="2"/>
    <n v="2"/>
    <x v="1"/>
    <x v="1"/>
    <s v="Obesity"/>
    <s v="Diabetes"/>
  </r>
  <r>
    <s v="Id1040"/>
    <n v="30.78"/>
    <n v="10.74"/>
    <s v="yes"/>
    <s v="No"/>
    <x v="0"/>
    <n v="2"/>
    <n v="2"/>
    <x v="1"/>
    <x v="1"/>
    <s v="Obesity"/>
    <s v="Diabetes"/>
  </r>
  <r>
    <s v="Id1041"/>
    <n v="28.975000000000001"/>
    <n v="7.69"/>
    <s v="yes"/>
    <s v="No"/>
    <x v="0"/>
    <s v="No major surgery"/>
    <n v="0"/>
    <x v="1"/>
    <x v="1"/>
    <s v="Over Weight"/>
    <s v="Diabetes"/>
  </r>
  <r>
    <s v="Id1042"/>
    <n v="33.4"/>
    <n v="4.84"/>
    <s v="No"/>
    <s v="No"/>
    <x v="0"/>
    <s v="No major surgery"/>
    <n v="0"/>
    <x v="1"/>
    <x v="1"/>
    <s v="Obesity"/>
    <s v="Normal"/>
  </r>
  <r>
    <s v="Id1043"/>
    <n v="21.5"/>
    <n v="9.77"/>
    <s v="yes"/>
    <s v="No"/>
    <x v="0"/>
    <s v="No major surgery"/>
    <n v="0"/>
    <x v="1"/>
    <x v="1"/>
    <s v="Normal Weight"/>
    <s v="Diabetes"/>
  </r>
  <r>
    <s v="Id1044"/>
    <n v="38.14"/>
    <n v="5.84"/>
    <s v="No"/>
    <s v="No"/>
    <x v="0"/>
    <s v="No major surgery"/>
    <n v="0"/>
    <x v="1"/>
    <x v="1"/>
    <s v="Obesity"/>
    <s v="Prediabetes"/>
  </r>
  <r>
    <s v="Id1045"/>
    <n v="35.42"/>
    <n v="8.6999999999999993"/>
    <s v="yes"/>
    <s v="No"/>
    <x v="0"/>
    <n v="1"/>
    <n v="1"/>
    <x v="1"/>
    <x v="1"/>
    <s v="Obesity"/>
    <s v="Diabetes"/>
  </r>
  <r>
    <s v="Id1046"/>
    <n v="35.625"/>
    <n v="10.79"/>
    <s v="No"/>
    <s v="No"/>
    <x v="0"/>
    <s v="No major surgery"/>
    <n v="0"/>
    <x v="1"/>
    <x v="1"/>
    <s v="Obesity"/>
    <s v="Diabetes"/>
  </r>
  <r>
    <s v="Id1047"/>
    <n v="45.51"/>
    <n v="4.32"/>
    <s v="No"/>
    <s v="No"/>
    <x v="0"/>
    <n v="1"/>
    <n v="1"/>
    <x v="1"/>
    <x v="1"/>
    <s v="Obesity"/>
    <s v="Normal"/>
  </r>
  <r>
    <s v="Id1048"/>
    <n v="37.1"/>
    <n v="7.19"/>
    <s v="yes"/>
    <s v="No"/>
    <x v="0"/>
    <s v="No major surgery"/>
    <n v="0"/>
    <x v="1"/>
    <x v="1"/>
    <s v="Obesity"/>
    <s v="Diabetes"/>
  </r>
  <r>
    <s v="Id1049"/>
    <n v="30.5"/>
    <n v="11.94"/>
    <s v="yes"/>
    <s v="No"/>
    <x v="0"/>
    <s v="No major surgery"/>
    <n v="0"/>
    <x v="1"/>
    <x v="1"/>
    <s v="Obesity"/>
    <s v="Diabetes"/>
  </r>
  <r>
    <s v="Id1050"/>
    <n v="28.16"/>
    <n v="5.56"/>
    <s v="No"/>
    <s v="No"/>
    <x v="0"/>
    <n v="2"/>
    <n v="2"/>
    <x v="1"/>
    <x v="1"/>
    <s v="Over Weight"/>
    <s v="Normal"/>
  </r>
  <r>
    <s v="Id1051"/>
    <n v="29.1"/>
    <n v="5.64"/>
    <s v="yes"/>
    <s v="No"/>
    <x v="0"/>
    <s v="No major surgery"/>
    <n v="0"/>
    <x v="1"/>
    <x v="1"/>
    <s v="Over Weight"/>
    <s v="Normal"/>
  </r>
  <r>
    <s v="Id1052"/>
    <n v="30.22"/>
    <n v="4.6500000000000004"/>
    <s v="No"/>
    <s v="No"/>
    <x v="0"/>
    <s v="No major surgery"/>
    <n v="0"/>
    <x v="1"/>
    <x v="1"/>
    <s v="Obesity"/>
    <s v="Normal"/>
  </r>
  <r>
    <s v="Id1053"/>
    <n v="24.29"/>
    <n v="9.0500000000000007"/>
    <s v="No"/>
    <s v="No"/>
    <x v="0"/>
    <s v="No major surgery"/>
    <n v="0"/>
    <x v="1"/>
    <x v="1"/>
    <s v="Normal Weight"/>
    <s v="Diabetes"/>
  </r>
  <r>
    <s v="Id1054"/>
    <n v="29.39"/>
    <n v="4.5199999999999996"/>
    <s v="yes"/>
    <s v="No"/>
    <x v="0"/>
    <s v="No major surgery"/>
    <n v="0"/>
    <x v="1"/>
    <x v="1"/>
    <s v="Over Weight"/>
    <s v="Normal"/>
  </r>
  <r>
    <s v="Id1055"/>
    <n v="25.66"/>
    <n v="4.62"/>
    <s v="yes"/>
    <s v="No"/>
    <x v="0"/>
    <n v="1"/>
    <n v="1"/>
    <x v="1"/>
    <x v="1"/>
    <s v="Over Weight"/>
    <s v="Normal"/>
  </r>
  <r>
    <s v="Id1056"/>
    <n v="39.11"/>
    <n v="5.87"/>
    <s v="No"/>
    <s v="No"/>
    <x v="0"/>
    <s v="No major surgery"/>
    <n v="0"/>
    <x v="1"/>
    <x v="1"/>
    <s v="Obesity"/>
    <s v="Prediabetes"/>
  </r>
  <r>
    <s v="Id1057"/>
    <n v="43.78"/>
    <n v="5.71"/>
    <s v="No"/>
    <s v="No"/>
    <x v="0"/>
    <n v="1"/>
    <n v="1"/>
    <x v="1"/>
    <x v="1"/>
    <s v="Obesity"/>
    <s v="Prediabetes"/>
  </r>
  <r>
    <s v="Id1058"/>
    <n v="24.35"/>
    <n v="9.08"/>
    <s v="No"/>
    <s v="No"/>
    <x v="0"/>
    <s v="No major surgery"/>
    <n v="0"/>
    <x v="1"/>
    <x v="1"/>
    <s v="Normal Weight"/>
    <s v="Diabetes"/>
  </r>
  <r>
    <s v="Id1059"/>
    <n v="40.299999999999997"/>
    <n v="5.3"/>
    <s v="yes"/>
    <s v="No"/>
    <x v="0"/>
    <n v="2"/>
    <n v="2"/>
    <x v="1"/>
    <x v="1"/>
    <s v="Obesity"/>
    <s v="Normal"/>
  </r>
  <r>
    <s v="Id1060"/>
    <n v="32.774999999999999"/>
    <n v="11.76"/>
    <s v="yes"/>
    <s v="No"/>
    <x v="0"/>
    <s v="No major surgery"/>
    <n v="0"/>
    <x v="1"/>
    <x v="1"/>
    <s v="Obesity"/>
    <s v="Diabetes"/>
  </r>
  <r>
    <s v="Id1061"/>
    <n v="39.6"/>
    <n v="5.1100000000000003"/>
    <s v="yes"/>
    <s v="No"/>
    <x v="0"/>
    <n v="2"/>
    <n v="2"/>
    <x v="1"/>
    <x v="1"/>
    <s v="Obesity"/>
    <s v="Normal"/>
  </r>
  <r>
    <s v="Id1062"/>
    <n v="30.97"/>
    <n v="5.54"/>
    <s v="No"/>
    <s v="No"/>
    <x v="0"/>
    <n v="2"/>
    <n v="2"/>
    <x v="1"/>
    <x v="1"/>
    <s v="Obesity"/>
    <s v="Normal"/>
  </r>
  <r>
    <s v="Id1063"/>
    <n v="27.645"/>
    <n v="8.8699999999999992"/>
    <s v="yes"/>
    <s v="No"/>
    <x v="0"/>
    <s v="No major surgery"/>
    <n v="0"/>
    <x v="1"/>
    <x v="1"/>
    <s v="Over Weight"/>
    <s v="Diabetes"/>
  </r>
  <r>
    <s v="Id1064"/>
    <n v="34.43"/>
    <n v="5.96"/>
    <s v="yes"/>
    <s v="No"/>
    <x v="0"/>
    <n v="2"/>
    <n v="2"/>
    <x v="1"/>
    <x v="1"/>
    <s v="Obesity"/>
    <s v="Prediabetes"/>
  </r>
  <r>
    <s v="Id1065"/>
    <n v="39.6"/>
    <n v="4.4400000000000004"/>
    <s v="yes"/>
    <s v="No"/>
    <x v="1"/>
    <n v="1"/>
    <n v="1"/>
    <x v="1"/>
    <x v="1"/>
    <s v="Obesity"/>
    <s v="Normal"/>
  </r>
  <r>
    <s v="Id1066"/>
    <n v="22.1"/>
    <n v="4.6500000000000004"/>
    <s v="yes"/>
    <s v="No"/>
    <x v="0"/>
    <n v="2"/>
    <n v="2"/>
    <x v="1"/>
    <x v="1"/>
    <s v="Normal Weight"/>
    <s v="Normal"/>
  </r>
  <r>
    <s v="Id1067"/>
    <n v="33.25"/>
    <n v="5.64"/>
    <s v="yes"/>
    <s v="No"/>
    <x v="1"/>
    <n v="1"/>
    <n v="1"/>
    <x v="1"/>
    <x v="1"/>
    <s v="Obesity"/>
    <s v="Normal"/>
  </r>
  <r>
    <s v="Id1068"/>
    <n v="33.33"/>
    <n v="10.19"/>
    <s v="No"/>
    <s v="No"/>
    <x v="0"/>
    <s v="No major surgery"/>
    <n v="0"/>
    <x v="1"/>
    <x v="1"/>
    <s v="Obesity"/>
    <s v="Diabetes"/>
  </r>
  <r>
    <s v="Id1069"/>
    <n v="30.5"/>
    <n v="10.79"/>
    <s v="No"/>
    <s v="No"/>
    <x v="0"/>
    <s v="No major surgery"/>
    <n v="0"/>
    <x v="1"/>
    <x v="1"/>
    <s v="Obesity"/>
    <s v="Diabetes"/>
  </r>
  <r>
    <s v="Id1070"/>
    <n v="30.3"/>
    <n v="4.24"/>
    <s v="No"/>
    <s v="No"/>
    <x v="0"/>
    <s v="No major surgery"/>
    <n v="0"/>
    <x v="1"/>
    <x v="1"/>
    <s v="Obesity"/>
    <s v="Normal"/>
  </r>
  <r>
    <s v="Id1071"/>
    <n v="26.22"/>
    <n v="5.83"/>
    <s v="No"/>
    <s v="No"/>
    <x v="0"/>
    <n v="2"/>
    <n v="2"/>
    <x v="1"/>
    <x v="1"/>
    <s v="Over Weight"/>
    <s v="Prediabetes"/>
  </r>
  <r>
    <s v="Id1072"/>
    <n v="29.99"/>
    <n v="11.85"/>
    <s v="No"/>
    <s v="No"/>
    <x v="0"/>
    <s v="No major surgery"/>
    <n v="0"/>
    <x v="1"/>
    <x v="1"/>
    <s v="Obesity"/>
    <s v="Diabetes"/>
  </r>
  <r>
    <s v="Id1073"/>
    <n v="36.380000000000003"/>
    <n v="5.98"/>
    <s v="No"/>
    <s v="No"/>
    <x v="0"/>
    <n v="1"/>
    <n v="1"/>
    <x v="1"/>
    <x v="1"/>
    <s v="Obesity"/>
    <s v="Prediabetes"/>
  </r>
  <r>
    <s v="Id1074"/>
    <n v="31.16"/>
    <n v="4.26"/>
    <s v="yes"/>
    <s v="No"/>
    <x v="1"/>
    <n v="1"/>
    <n v="1"/>
    <x v="1"/>
    <x v="1"/>
    <s v="Obesity"/>
    <s v="Normal"/>
  </r>
  <r>
    <s v="Id1075"/>
    <n v="25.55"/>
    <n v="4.96"/>
    <s v="yes"/>
    <s v="No"/>
    <x v="0"/>
    <n v="1"/>
    <n v="1"/>
    <x v="1"/>
    <x v="1"/>
    <s v="Over Weight"/>
    <s v="Normal"/>
  </r>
  <r>
    <s v="Id1076"/>
    <n v="28.77"/>
    <n v="4"/>
    <s v="yes"/>
    <s v="No"/>
    <x v="0"/>
    <s v="No major surgery"/>
    <n v="0"/>
    <x v="1"/>
    <x v="1"/>
    <s v="Over Weight"/>
    <s v="Normal"/>
  </r>
  <r>
    <s v="Id1077"/>
    <n v="23.14"/>
    <n v="4.1500000000000004"/>
    <s v="yes"/>
    <s v="No"/>
    <x v="0"/>
    <n v="1"/>
    <n v="1"/>
    <x v="1"/>
    <x v="1"/>
    <s v="Normal Weight"/>
    <s v="Normal"/>
  </r>
  <r>
    <s v="Id1078"/>
    <n v="39.6"/>
    <n v="11.36"/>
    <s v="No"/>
    <s v="No"/>
    <x v="0"/>
    <s v="No major surgery"/>
    <n v="0"/>
    <x v="1"/>
    <x v="1"/>
    <s v="Obesity"/>
    <s v="Diabetes"/>
  </r>
  <r>
    <s v="Id1079"/>
    <n v="29.2"/>
    <n v="7.53"/>
    <s v="No"/>
    <s v="No"/>
    <x v="0"/>
    <s v="No major surgery"/>
    <n v="0"/>
    <x v="1"/>
    <x v="1"/>
    <s v="Over Weight"/>
    <s v="Diabetes"/>
  </r>
  <r>
    <s v="Id1080"/>
    <n v="32.774999999999999"/>
    <n v="7.95"/>
    <s v="No"/>
    <s v="No"/>
    <x v="0"/>
    <s v="No major surgery"/>
    <n v="0"/>
    <x v="1"/>
    <x v="1"/>
    <s v="Obesity"/>
    <s v="Diabetes"/>
  </r>
  <r>
    <s v="Id1081"/>
    <n v="24.035"/>
    <n v="8.5"/>
    <s v="No"/>
    <s v="No"/>
    <x v="0"/>
    <s v="No major surgery"/>
    <n v="0"/>
    <x v="1"/>
    <x v="1"/>
    <s v="Normal Weight"/>
    <s v="Diabetes"/>
  </r>
  <r>
    <s v="Id1082"/>
    <n v="30.55"/>
    <n v="5.89"/>
    <s v="No"/>
    <s v="No"/>
    <x v="1"/>
    <n v="1"/>
    <n v="1"/>
    <x v="1"/>
    <x v="1"/>
    <s v="Obesity"/>
    <s v="Prediabetes"/>
  </r>
  <r>
    <s v="Id1083"/>
    <n v="28.81"/>
    <n v="8.76"/>
    <s v="No"/>
    <s v="No"/>
    <x v="0"/>
    <n v="2"/>
    <n v="2"/>
    <x v="1"/>
    <x v="1"/>
    <s v="Over Weight"/>
    <s v="Diabetes"/>
  </r>
  <r>
    <s v="Id1084"/>
    <n v="31.66"/>
    <n v="4.1100000000000003"/>
    <s v="No"/>
    <s v="No"/>
    <x v="0"/>
    <s v="No major surgery"/>
    <n v="0"/>
    <x v="1"/>
    <x v="1"/>
    <s v="Obesity"/>
    <s v="Normal"/>
  </r>
  <r>
    <s v="Id1085"/>
    <n v="28.215"/>
    <n v="7.56"/>
    <s v="yes"/>
    <s v="No"/>
    <x v="0"/>
    <n v="1"/>
    <n v="1"/>
    <x v="1"/>
    <x v="1"/>
    <s v="Over Weight"/>
    <s v="Diabetes"/>
  </r>
  <r>
    <s v="Id1086"/>
    <n v="26.12"/>
    <n v="4.17"/>
    <s v="yes"/>
    <s v="No"/>
    <x v="1"/>
    <n v="1"/>
    <n v="1"/>
    <x v="1"/>
    <x v="1"/>
    <s v="Over Weight"/>
    <s v="Normal"/>
  </r>
  <r>
    <s v="Id1087"/>
    <n v="36.630000000000003"/>
    <n v="11.42"/>
    <s v="No"/>
    <s v="No"/>
    <x v="0"/>
    <n v="2"/>
    <n v="2"/>
    <x v="1"/>
    <x v="1"/>
    <s v="Obesity"/>
    <s v="Diabetes"/>
  </r>
  <r>
    <s v="Id1088"/>
    <n v="33.344999999999999"/>
    <n v="7.33"/>
    <s v="No"/>
    <s v="No"/>
    <x v="0"/>
    <n v="2"/>
    <n v="2"/>
    <x v="1"/>
    <x v="1"/>
    <s v="Obesity"/>
    <s v="Diabetes"/>
  </r>
  <r>
    <s v="Id1089"/>
    <n v="27.11"/>
    <n v="6.7"/>
    <s v="No"/>
    <s v="No"/>
    <x v="0"/>
    <s v="No major surgery"/>
    <n v="0"/>
    <x v="1"/>
    <x v="1"/>
    <s v="Over Weight"/>
    <s v="Diabetes"/>
  </r>
  <r>
    <s v="Id1090"/>
    <n v="26.6"/>
    <n v="5.27"/>
    <s v="yes"/>
    <s v="No"/>
    <x v="1"/>
    <n v="1"/>
    <n v="1"/>
    <x v="1"/>
    <x v="1"/>
    <s v="Over Weight"/>
    <s v="Normal"/>
  </r>
  <r>
    <s v="Id1091"/>
    <n v="30.41"/>
    <n v="7.72"/>
    <s v="No"/>
    <s v="No"/>
    <x v="0"/>
    <s v="No major surgery"/>
    <n v="0"/>
    <x v="1"/>
    <x v="1"/>
    <s v="Obesity"/>
    <s v="Diabetes"/>
  </r>
  <r>
    <s v="Id1092"/>
    <n v="28.98"/>
    <n v="8.68"/>
    <s v="No"/>
    <s v="No"/>
    <x v="0"/>
    <n v="2"/>
    <n v="2"/>
    <x v="1"/>
    <x v="1"/>
    <s v="Over Weight"/>
    <s v="Diabetes"/>
  </r>
  <r>
    <s v="Id1093"/>
    <n v="31.24"/>
    <n v="9.8000000000000007"/>
    <s v="No"/>
    <s v="No"/>
    <x v="0"/>
    <s v="No major surgery"/>
    <n v="0"/>
    <x v="1"/>
    <x v="1"/>
    <s v="Obesity"/>
    <s v="Diabetes"/>
  </r>
  <r>
    <s v="Id1094"/>
    <n v="31.54"/>
    <n v="4.4400000000000004"/>
    <s v="No"/>
    <s v="No"/>
    <x v="0"/>
    <s v="No major surgery"/>
    <n v="0"/>
    <x v="1"/>
    <x v="1"/>
    <s v="Obesity"/>
    <s v="Normal"/>
  </r>
  <r>
    <s v="Id1095"/>
    <n v="38.6"/>
    <n v="7.19"/>
    <s v="yes"/>
    <s v="No"/>
    <x v="0"/>
    <n v="2"/>
    <n v="2"/>
    <x v="1"/>
    <x v="1"/>
    <s v="Obesity"/>
    <s v="Diabetes"/>
  </r>
  <r>
    <s v="Id1096"/>
    <n v="37.950000000000003"/>
    <n v="6.06"/>
    <s v="No"/>
    <s v="No"/>
    <x v="0"/>
    <s v="No major surgery"/>
    <n v="0"/>
    <x v="1"/>
    <x v="1"/>
    <s v="Obesity"/>
    <s v="Prediabetes"/>
  </r>
  <r>
    <s v="Id1097"/>
    <n v="38.97"/>
    <n v="5.12"/>
    <s v="No"/>
    <s v="No"/>
    <x v="0"/>
    <s v="No major surgery"/>
    <n v="0"/>
    <x v="1"/>
    <x v="1"/>
    <s v="Obesity"/>
    <s v="Normal"/>
  </r>
  <r>
    <s v="Id1098"/>
    <n v="21.2"/>
    <n v="10.72"/>
    <s v="No"/>
    <s v="No"/>
    <x v="0"/>
    <s v="No major surgery"/>
    <n v="0"/>
    <x v="1"/>
    <x v="1"/>
    <s v="Normal Weight"/>
    <s v="Diabetes"/>
  </r>
  <r>
    <s v="Id1099"/>
    <n v="23.96"/>
    <n v="9.58"/>
    <s v="yes"/>
    <s v="No"/>
    <x v="1"/>
    <n v="1"/>
    <n v="1"/>
    <x v="1"/>
    <x v="1"/>
    <s v="Normal Weight"/>
    <s v="Diabetes"/>
  </r>
  <r>
    <s v="Id1100"/>
    <n v="35.93"/>
    <n v="6.4"/>
    <s v="yes"/>
    <s v="No"/>
    <x v="0"/>
    <n v="1"/>
    <n v="1"/>
    <x v="1"/>
    <x v="1"/>
    <s v="Obesity"/>
    <s v="Prediabetes"/>
  </r>
  <r>
    <s v="Id1101"/>
    <n v="26.11"/>
    <n v="6.8"/>
    <s v="yes"/>
    <s v="No"/>
    <x v="0"/>
    <n v="2"/>
    <n v="2"/>
    <x v="1"/>
    <x v="1"/>
    <s v="Over Weight"/>
    <s v="Diabetes"/>
  </r>
  <r>
    <s v="Id1102"/>
    <n v="32.299999999999997"/>
    <n v="9.48"/>
    <s v="No"/>
    <s v="No"/>
    <x v="0"/>
    <n v="2"/>
    <n v="2"/>
    <x v="1"/>
    <x v="1"/>
    <s v="Obesity"/>
    <s v="Diabetes"/>
  </r>
  <r>
    <s v="Id1103"/>
    <n v="28.69"/>
    <n v="7.45"/>
    <s v="No"/>
    <s v="No"/>
    <x v="0"/>
    <n v="2"/>
    <n v="2"/>
    <x v="1"/>
    <x v="1"/>
    <s v="Over Weight"/>
    <s v="Diabetes"/>
  </r>
  <r>
    <s v="Id1104"/>
    <n v="31.28"/>
    <n v="6.94"/>
    <s v="yes"/>
    <s v="No"/>
    <x v="0"/>
    <n v="1"/>
    <n v="1"/>
    <x v="1"/>
    <x v="1"/>
    <s v="Obesity"/>
    <s v="Diabetes"/>
  </r>
  <r>
    <s v="Id1105"/>
    <n v="30.21"/>
    <n v="7.83"/>
    <s v="No"/>
    <s v="No"/>
    <x v="0"/>
    <s v="No major surgery"/>
    <n v="0"/>
    <x v="1"/>
    <x v="1"/>
    <s v="Obesity"/>
    <s v="Diabetes"/>
  </r>
  <r>
    <s v="Id1106"/>
    <n v="38.28"/>
    <n v="10.17"/>
    <s v="yes"/>
    <s v="No"/>
    <x v="0"/>
    <s v="No major surgery"/>
    <n v="0"/>
    <x v="1"/>
    <x v="1"/>
    <s v="Obesity"/>
    <s v="Diabetes"/>
  </r>
  <r>
    <s v="Id1107"/>
    <n v="29.9"/>
    <n v="8.9600000000000009"/>
    <s v="yes"/>
    <s v="No"/>
    <x v="0"/>
    <s v="No major surgery"/>
    <n v="0"/>
    <x v="1"/>
    <x v="1"/>
    <s v="Over Weight"/>
    <s v="Diabetes"/>
  </r>
  <r>
    <s v="Id1108"/>
    <n v="23.18"/>
    <n v="6.96"/>
    <s v="yes"/>
    <s v="No"/>
    <x v="0"/>
    <n v="2"/>
    <n v="2"/>
    <x v="1"/>
    <x v="1"/>
    <s v="Normal Weight"/>
    <s v="Diabetes"/>
  </r>
  <r>
    <s v="Id1109"/>
    <n v="33.020000000000003"/>
    <n v="5.07"/>
    <s v="yes"/>
    <s v="No"/>
    <x v="0"/>
    <s v="No major surgery"/>
    <n v="0"/>
    <x v="1"/>
    <x v="1"/>
    <s v="Obesity"/>
    <s v="Normal"/>
  </r>
  <r>
    <s v="Id1110"/>
    <n v="27.29"/>
    <n v="5.85"/>
    <s v="No"/>
    <s v="No"/>
    <x v="0"/>
    <n v="2"/>
    <n v="2"/>
    <x v="1"/>
    <x v="1"/>
    <s v="Over Weight"/>
    <s v="Prediabetes"/>
  </r>
  <r>
    <s v="Id1111"/>
    <n v="23.18"/>
    <n v="10.56"/>
    <s v="No"/>
    <s v="No"/>
    <x v="0"/>
    <n v="2"/>
    <n v="2"/>
    <x v="1"/>
    <x v="1"/>
    <s v="Normal Weight"/>
    <s v="Diabetes"/>
  </r>
  <r>
    <s v="Id1112"/>
    <n v="32.659999999999997"/>
    <n v="8.92"/>
    <s v="yes"/>
    <s v="No"/>
    <x v="0"/>
    <s v="No major surgery"/>
    <n v="0"/>
    <x v="1"/>
    <x v="1"/>
    <s v="Obesity"/>
    <s v="Diabetes"/>
  </r>
  <r>
    <s v="Id1113"/>
    <n v="30.78"/>
    <n v="8.6300000000000008"/>
    <s v="No"/>
    <s v="No"/>
    <x v="0"/>
    <s v="No major surgery"/>
    <n v="0"/>
    <x v="1"/>
    <x v="1"/>
    <s v="Obesity"/>
    <s v="Diabetes"/>
  </r>
  <r>
    <s v="Id1114"/>
    <n v="47.2"/>
    <n v="6.29"/>
    <s v="yes"/>
    <s v="No"/>
    <x v="1"/>
    <n v="1"/>
    <n v="1"/>
    <x v="1"/>
    <x v="1"/>
    <s v="Obesity"/>
    <s v="Prediabetes"/>
  </r>
  <r>
    <s v="Id1115"/>
    <n v="31.6"/>
    <n v="5.75"/>
    <s v="No"/>
    <s v="No"/>
    <x v="0"/>
    <n v="2"/>
    <n v="2"/>
    <x v="1"/>
    <x v="1"/>
    <s v="Obesity"/>
    <s v="Prediabetes"/>
  </r>
  <r>
    <s v="Id1116"/>
    <n v="33.914999999999999"/>
    <n v="6.66"/>
    <s v="yes"/>
    <s v="No"/>
    <x v="0"/>
    <n v="1"/>
    <n v="1"/>
    <x v="1"/>
    <x v="1"/>
    <s v="Obesity"/>
    <s v="Diabetes"/>
  </r>
  <r>
    <s v="Id1117"/>
    <n v="23.54"/>
    <n v="5.0999999999999996"/>
    <s v="No"/>
    <s v="No"/>
    <x v="0"/>
    <n v="2"/>
    <n v="2"/>
    <x v="1"/>
    <x v="1"/>
    <s v="Normal Weight"/>
    <s v="Normal"/>
  </r>
  <r>
    <s v="Id1118"/>
    <n v="27.074999999999999"/>
    <n v="4.41"/>
    <s v="No"/>
    <s v="No"/>
    <x v="0"/>
    <n v="2"/>
    <n v="2"/>
    <x v="1"/>
    <x v="1"/>
    <s v="Over Weight"/>
    <s v="Normal"/>
  </r>
  <r>
    <s v="Id1119"/>
    <n v="25.8"/>
    <n v="5.52"/>
    <s v="yes"/>
    <s v="No"/>
    <x v="0"/>
    <s v="No major surgery"/>
    <n v="0"/>
    <x v="1"/>
    <x v="1"/>
    <s v="Over Weight"/>
    <s v="Normal"/>
  </r>
  <r>
    <s v="Id1120"/>
    <n v="36.1"/>
    <n v="4.62"/>
    <s v="yes"/>
    <s v="No"/>
    <x v="1"/>
    <n v="1"/>
    <n v="1"/>
    <x v="1"/>
    <x v="1"/>
    <s v="Obesity"/>
    <s v="Normal"/>
  </r>
  <r>
    <s v="Id1121"/>
    <n v="30.495000000000001"/>
    <n v="5.74"/>
    <s v="yes"/>
    <s v="No"/>
    <x v="1"/>
    <n v="1"/>
    <n v="1"/>
    <x v="1"/>
    <x v="1"/>
    <s v="Obesity"/>
    <s v="Prediabetes"/>
  </r>
  <r>
    <s v="Id1122"/>
    <n v="21.4"/>
    <n v="6.3"/>
    <s v="yes"/>
    <s v="No"/>
    <x v="1"/>
    <n v="1"/>
    <n v="1"/>
    <x v="1"/>
    <x v="1"/>
    <s v="Normal Weight"/>
    <s v="Prediabetes"/>
  </r>
  <r>
    <s v="Id1123"/>
    <n v="32.299999999999997"/>
    <n v="10.27"/>
    <s v="No"/>
    <s v="No"/>
    <x v="0"/>
    <s v="No major surgery"/>
    <n v="0"/>
    <x v="1"/>
    <x v="1"/>
    <s v="Obesity"/>
    <s v="Diabetes"/>
  </r>
  <r>
    <s v="Id1124"/>
    <n v="29.78"/>
    <n v="5.85"/>
    <s v="No"/>
    <s v="No"/>
    <x v="1"/>
    <n v="1"/>
    <n v="1"/>
    <x v="1"/>
    <x v="1"/>
    <s v="Over Weight"/>
    <s v="Prediabetes"/>
  </r>
  <r>
    <s v="Id1125"/>
    <n v="34.76"/>
    <n v="5.92"/>
    <s v="yes"/>
    <s v="No"/>
    <x v="0"/>
    <n v="1"/>
    <n v="1"/>
    <x v="1"/>
    <x v="1"/>
    <s v="Obesity"/>
    <s v="Prediabetes"/>
  </r>
  <r>
    <s v="Id1126"/>
    <n v="18.335000000000001"/>
    <n v="10.01"/>
    <s v="yes"/>
    <s v="No"/>
    <x v="0"/>
    <n v="2"/>
    <n v="2"/>
    <x v="1"/>
    <x v="1"/>
    <s v="Under Weight"/>
    <s v="Diabetes"/>
  </r>
  <r>
    <s v="Id1127"/>
    <n v="32.299999999999997"/>
    <n v="9.59"/>
    <s v="No"/>
    <s v="No"/>
    <x v="0"/>
    <s v="No major surgery"/>
    <n v="0"/>
    <x v="1"/>
    <x v="1"/>
    <s v="Obesity"/>
    <s v="Diabetes"/>
  </r>
  <r>
    <s v="Id1128"/>
    <n v="27.74"/>
    <n v="10.37"/>
    <s v="No"/>
    <s v="No"/>
    <x v="0"/>
    <s v="No major surgery"/>
    <n v="0"/>
    <x v="1"/>
    <x v="1"/>
    <s v="Over Weight"/>
    <s v="Diabetes"/>
  </r>
  <r>
    <s v="Id1129"/>
    <n v="24"/>
    <n v="4.01"/>
    <s v="yes"/>
    <s v="No"/>
    <x v="0"/>
    <n v="1"/>
    <n v="1"/>
    <x v="1"/>
    <x v="1"/>
    <s v="Normal Weight"/>
    <s v="Normal"/>
  </r>
  <r>
    <s v="Id1130"/>
    <n v="31.78"/>
    <n v="4.24"/>
    <s v="yes"/>
    <s v="No"/>
    <x v="1"/>
    <n v="1"/>
    <n v="1"/>
    <x v="1"/>
    <x v="1"/>
    <s v="Obesity"/>
    <s v="Normal"/>
  </r>
  <r>
    <s v="Id1131"/>
    <n v="32.25"/>
    <n v="5.36"/>
    <s v="yes"/>
    <s v="No"/>
    <x v="0"/>
    <s v="No major surgery"/>
    <n v="0"/>
    <x v="1"/>
    <x v="1"/>
    <s v="Obesity"/>
    <s v="Normal"/>
  </r>
  <r>
    <s v="Id1132"/>
    <n v="30.114999999999998"/>
    <n v="4.99"/>
    <s v="No"/>
    <s v="No"/>
    <x v="0"/>
    <n v="2"/>
    <n v="2"/>
    <x v="1"/>
    <x v="1"/>
    <s v="Obesity"/>
    <s v="Normal"/>
  </r>
  <r>
    <s v="Id1133"/>
    <n v="22.41"/>
    <n v="8.68"/>
    <s v="No"/>
    <s v="No"/>
    <x v="0"/>
    <s v="No major surgery"/>
    <n v="0"/>
    <x v="1"/>
    <x v="1"/>
    <s v="Normal Weight"/>
    <s v="Diabetes"/>
  </r>
  <r>
    <s v="Id1134"/>
    <n v="45.72"/>
    <n v="4.2300000000000004"/>
    <s v="yes"/>
    <s v="No"/>
    <x v="0"/>
    <s v="No major surgery"/>
    <n v="0"/>
    <x v="1"/>
    <x v="1"/>
    <s v="Obesity"/>
    <s v="Normal"/>
  </r>
  <r>
    <s v="Id1135"/>
    <n v="25"/>
    <n v="5.32"/>
    <s v="yes"/>
    <s v="No"/>
    <x v="0"/>
    <n v="2"/>
    <n v="2"/>
    <x v="1"/>
    <x v="1"/>
    <s v="Over Weight"/>
    <s v="Normal"/>
  </r>
  <r>
    <s v="Id1136"/>
    <n v="39.5"/>
    <n v="6.66"/>
    <s v="No"/>
    <s v="No"/>
    <x v="0"/>
    <s v="No major surgery"/>
    <n v="0"/>
    <x v="1"/>
    <x v="1"/>
    <s v="Obesity"/>
    <s v="Diabetes"/>
  </r>
  <r>
    <s v="Id1137"/>
    <n v="37.729999999999997"/>
    <n v="7.4"/>
    <s v="No"/>
    <s v="No"/>
    <x v="0"/>
    <s v="No major surgery"/>
    <n v="0"/>
    <x v="1"/>
    <x v="1"/>
    <s v="Obesity"/>
    <s v="Diabetes"/>
  </r>
  <r>
    <s v="Id1138"/>
    <n v="40.659999999999997"/>
    <n v="10.08"/>
    <s v="No"/>
    <s v="No"/>
    <x v="0"/>
    <s v="No major surgery"/>
    <n v="0"/>
    <x v="1"/>
    <x v="1"/>
    <s v="Obesity"/>
    <s v="Diabetes"/>
  </r>
  <r>
    <s v="Id1139"/>
    <n v="34.200000000000003"/>
    <n v="8.58"/>
    <s v="No"/>
    <s v="No"/>
    <x v="0"/>
    <s v="No major surgery"/>
    <n v="0"/>
    <x v="1"/>
    <x v="1"/>
    <s v="Obesity"/>
    <s v="Diabetes"/>
  </r>
  <r>
    <s v="Id1140"/>
    <n v="46.51"/>
    <n v="5.84"/>
    <s v="No"/>
    <s v="No"/>
    <x v="0"/>
    <n v="1"/>
    <n v="1"/>
    <x v="1"/>
    <x v="1"/>
    <s v="Obesity"/>
    <s v="Prediabetes"/>
  </r>
  <r>
    <s v="Id1141"/>
    <n v="28.88"/>
    <n v="4.8600000000000003"/>
    <s v="yes"/>
    <s v="No"/>
    <x v="1"/>
    <n v="1"/>
    <n v="1"/>
    <x v="1"/>
    <x v="1"/>
    <s v="Over Weight"/>
    <s v="Normal"/>
  </r>
  <r>
    <s v="Id1142"/>
    <n v="33.914999999999999"/>
    <n v="11.52"/>
    <s v="No"/>
    <s v="No"/>
    <x v="0"/>
    <s v="No major surgery"/>
    <n v="0"/>
    <x v="1"/>
    <x v="1"/>
    <s v="Obesity"/>
    <s v="Diabetes"/>
  </r>
  <r>
    <s v="Id1143"/>
    <n v="24.32"/>
    <n v="6.15"/>
    <s v="yes"/>
    <s v="No"/>
    <x v="1"/>
    <n v="1"/>
    <n v="1"/>
    <x v="1"/>
    <x v="1"/>
    <s v="Normal Weight"/>
    <s v="Prediabetes"/>
  </r>
  <r>
    <s v="Id1144"/>
    <n v="25.8"/>
    <n v="9.94"/>
    <s v="No"/>
    <s v="No"/>
    <x v="0"/>
    <s v="No major surgery"/>
    <n v="0"/>
    <x v="1"/>
    <x v="1"/>
    <s v="Over Weight"/>
    <s v="Diabetes"/>
  </r>
  <r>
    <s v="Id1145"/>
    <n v="21.56"/>
    <n v="10.56"/>
    <s v="No"/>
    <s v="No"/>
    <x v="0"/>
    <s v="No major surgery"/>
    <n v="0"/>
    <x v="1"/>
    <x v="1"/>
    <s v="Normal Weight"/>
    <s v="Diabetes"/>
  </r>
  <r>
    <s v="Id1146"/>
    <n v="31.6"/>
    <n v="6.79"/>
    <s v="No"/>
    <s v="No"/>
    <x v="0"/>
    <s v="No major surgery"/>
    <n v="0"/>
    <x v="1"/>
    <x v="1"/>
    <s v="Obesity"/>
    <s v="Diabetes"/>
  </r>
  <r>
    <s v="Id1147"/>
    <n v="42.93"/>
    <n v="4.8"/>
    <s v="No"/>
    <s v="No"/>
    <x v="0"/>
    <n v="1"/>
    <n v="1"/>
    <x v="1"/>
    <x v="1"/>
    <s v="Obesity"/>
    <s v="Normal"/>
  </r>
  <r>
    <s v="Id1148"/>
    <n v="26.72"/>
    <n v="5.75"/>
    <s v="No"/>
    <s v="No"/>
    <x v="0"/>
    <n v="2"/>
    <n v="2"/>
    <x v="1"/>
    <x v="1"/>
    <s v="Over Weight"/>
    <s v="Prediabetes"/>
  </r>
  <r>
    <s v="Id1149"/>
    <n v="26.67"/>
    <n v="5.81"/>
    <s v="No"/>
    <s v="No"/>
    <x v="0"/>
    <n v="2"/>
    <n v="2"/>
    <x v="1"/>
    <x v="1"/>
    <s v="Over Weight"/>
    <s v="Prediabetes"/>
  </r>
  <r>
    <s v="Id1150"/>
    <n v="42.68"/>
    <n v="9.2799999999999994"/>
    <s v="No"/>
    <s v="No"/>
    <x v="0"/>
    <n v="2"/>
    <n v="2"/>
    <x v="1"/>
    <x v="1"/>
    <s v="Obesity"/>
    <s v="Diabetes"/>
  </r>
  <r>
    <s v="Id1151"/>
    <n v="24.31"/>
    <n v="6.37"/>
    <s v="No"/>
    <s v="No"/>
    <x v="0"/>
    <s v="No major surgery"/>
    <n v="0"/>
    <x v="1"/>
    <x v="1"/>
    <s v="Normal Weight"/>
    <s v="Prediabetes"/>
  </r>
  <r>
    <s v="Id1152"/>
    <n v="44.75"/>
    <n v="5.09"/>
    <s v="yes"/>
    <s v="No"/>
    <x v="0"/>
    <s v="No major surgery"/>
    <n v="0"/>
    <x v="1"/>
    <x v="1"/>
    <s v="Obesity"/>
    <s v="Normal"/>
  </r>
  <r>
    <s v="Id1153"/>
    <n v="30.78"/>
    <n v="7.94"/>
    <s v="No"/>
    <s v="No"/>
    <x v="0"/>
    <n v="2"/>
    <n v="2"/>
    <x v="1"/>
    <x v="1"/>
    <s v="Obesity"/>
    <s v="Diabetes"/>
  </r>
  <r>
    <s v="Id1154"/>
    <n v="21.86"/>
    <n v="10.95"/>
    <s v="No"/>
    <s v="No"/>
    <x v="0"/>
    <s v="No major surgery"/>
    <n v="0"/>
    <x v="1"/>
    <x v="1"/>
    <s v="Normal Weight"/>
    <s v="Diabetes"/>
  </r>
  <r>
    <s v="Id1155"/>
    <n v="49.09"/>
    <n v="6.3"/>
    <s v="yes"/>
    <s v="No"/>
    <x v="0"/>
    <s v="No major surgery"/>
    <n v="0"/>
    <x v="1"/>
    <x v="1"/>
    <s v="Obesity"/>
    <s v="Prediabetes"/>
  </r>
  <r>
    <s v="Id1156"/>
    <n v="47.74"/>
    <n v="8.0500000000000007"/>
    <s v="yes"/>
    <s v="No"/>
    <x v="0"/>
    <n v="2"/>
    <n v="2"/>
    <x v="1"/>
    <x v="1"/>
    <s v="Obesity"/>
    <s v="Diabetes"/>
  </r>
  <r>
    <s v="Id1157"/>
    <n v="30.2"/>
    <n v="9.8800000000000008"/>
    <s v="yes"/>
    <s v="No"/>
    <x v="0"/>
    <n v="2"/>
    <n v="2"/>
    <x v="1"/>
    <x v="1"/>
    <s v="Obesity"/>
    <s v="Diabetes"/>
  </r>
  <r>
    <s v="Id1158"/>
    <n v="33.25"/>
    <n v="7.42"/>
    <s v="yes"/>
    <s v="No"/>
    <x v="0"/>
    <n v="2"/>
    <n v="2"/>
    <x v="1"/>
    <x v="1"/>
    <s v="Obesity"/>
    <s v="Diabetes"/>
  </r>
  <r>
    <s v="Id1159"/>
    <n v="26.6"/>
    <n v="8.4499999999999993"/>
    <s v="yes"/>
    <s v="No"/>
    <x v="0"/>
    <n v="1"/>
    <n v="1"/>
    <x v="1"/>
    <x v="1"/>
    <s v="Over Weight"/>
    <s v="Diabetes"/>
  </r>
  <r>
    <s v="Id1160"/>
    <n v="26.35"/>
    <n v="6.21"/>
    <s v="No"/>
    <s v="No"/>
    <x v="0"/>
    <n v="2"/>
    <n v="2"/>
    <x v="1"/>
    <x v="1"/>
    <s v="Over Weight"/>
    <s v="Prediabetes"/>
  </r>
  <r>
    <s v="Id1161"/>
    <n v="39.994999999999997"/>
    <n v="4.6500000000000004"/>
    <s v="No"/>
    <s v="No"/>
    <x v="0"/>
    <s v="No major surgery"/>
    <n v="0"/>
    <x v="1"/>
    <x v="1"/>
    <s v="Obesity"/>
    <s v="Normal"/>
  </r>
  <r>
    <s v="Id1162"/>
    <n v="22.92"/>
    <n v="5.87"/>
    <s v="yes"/>
    <s v="No"/>
    <x v="0"/>
    <n v="1"/>
    <n v="1"/>
    <x v="1"/>
    <x v="1"/>
    <s v="Normal Weight"/>
    <s v="Prediabetes"/>
  </r>
  <r>
    <s v="Id1163"/>
    <n v="24.78"/>
    <n v="4.24"/>
    <s v="yes"/>
    <s v="No"/>
    <x v="0"/>
    <n v="2"/>
    <n v="2"/>
    <x v="1"/>
    <x v="1"/>
    <s v="Normal Weight"/>
    <s v="Normal"/>
  </r>
  <r>
    <s v="Id1164"/>
    <n v="34.07"/>
    <n v="7.81"/>
    <s v="yes"/>
    <s v="No"/>
    <x v="0"/>
    <s v="No major surgery"/>
    <n v="0"/>
    <x v="1"/>
    <x v="1"/>
    <s v="Obesity"/>
    <s v="Diabetes"/>
  </r>
  <r>
    <s v="Id1165"/>
    <n v="30.14"/>
    <n v="9.85"/>
    <s v="No"/>
    <s v="No"/>
    <x v="0"/>
    <s v="No major surgery"/>
    <n v="0"/>
    <x v="1"/>
    <x v="1"/>
    <s v="Obesity"/>
    <s v="Diabetes"/>
  </r>
  <r>
    <s v="Id1166"/>
    <n v="18.05"/>
    <n v="6.94"/>
    <s v="No"/>
    <s v="No"/>
    <x v="0"/>
    <s v="No major surgery"/>
    <n v="0"/>
    <x v="1"/>
    <x v="1"/>
    <s v="Under Weight"/>
    <s v="Diabetes"/>
  </r>
  <r>
    <s v="Id1167"/>
    <n v="37.4"/>
    <n v="11.3"/>
    <s v="yes"/>
    <s v="No"/>
    <x v="0"/>
    <n v="2"/>
    <n v="2"/>
    <x v="1"/>
    <x v="1"/>
    <s v="Obesity"/>
    <s v="Diabetes"/>
  </r>
  <r>
    <s v="Id1168"/>
    <n v="25.75"/>
    <n v="9.23"/>
    <s v="No"/>
    <s v="No"/>
    <x v="0"/>
    <s v="No major surgery"/>
    <n v="0"/>
    <x v="1"/>
    <x v="1"/>
    <s v="Over Weight"/>
    <s v="Diabetes"/>
  </r>
  <r>
    <s v="Id1169"/>
    <n v="32.299999999999997"/>
    <n v="4.37"/>
    <s v="No"/>
    <s v="No"/>
    <x v="0"/>
    <n v="2"/>
    <n v="2"/>
    <x v="1"/>
    <x v="1"/>
    <s v="Obesity"/>
    <s v="Normal"/>
  </r>
  <r>
    <s v="Id1170"/>
    <n v="28.61"/>
    <n v="5.76"/>
    <s v="No"/>
    <s v="No"/>
    <x v="1"/>
    <n v="1"/>
    <n v="1"/>
    <x v="1"/>
    <x v="1"/>
    <s v="Over Weight"/>
    <s v="Prediabetes"/>
  </r>
  <r>
    <s v="Id1171"/>
    <n v="45.41"/>
    <n v="4.96"/>
    <s v="No"/>
    <s v="No"/>
    <x v="0"/>
    <n v="1"/>
    <n v="1"/>
    <x v="1"/>
    <x v="1"/>
    <s v="Obesity"/>
    <s v="Normal"/>
  </r>
  <r>
    <s v="Id1172"/>
    <n v="31.2"/>
    <n v="11.04"/>
    <s v="yes"/>
    <s v="No"/>
    <x v="0"/>
    <n v="2"/>
    <n v="2"/>
    <x v="1"/>
    <x v="1"/>
    <s v="Obesity"/>
    <s v="Diabetes"/>
  </r>
  <r>
    <s v="Id1173"/>
    <n v="29.83"/>
    <n v="7.81"/>
    <s v="yes"/>
    <s v="No"/>
    <x v="0"/>
    <n v="1"/>
    <n v="1"/>
    <x v="1"/>
    <x v="1"/>
    <s v="Over Weight"/>
    <s v="Diabetes"/>
  </r>
  <r>
    <s v="Id1174"/>
    <n v="29.06"/>
    <n v="4.55"/>
    <s v="No"/>
    <s v="No"/>
    <x v="0"/>
    <s v="No major surgery"/>
    <n v="0"/>
    <x v="1"/>
    <x v="1"/>
    <s v="Over Weight"/>
    <s v="Normal"/>
  </r>
  <r>
    <s v="Id1175"/>
    <n v="27.454999999999998"/>
    <n v="6.13"/>
    <s v="No"/>
    <s v="No"/>
    <x v="0"/>
    <n v="2"/>
    <n v="2"/>
    <x v="1"/>
    <x v="1"/>
    <s v="Over Weight"/>
    <s v="Prediabetes"/>
  </r>
  <r>
    <s v="Id1176"/>
    <n v="23.01"/>
    <n v="6.04"/>
    <s v="yes"/>
    <s v="No"/>
    <x v="0"/>
    <n v="1"/>
    <n v="1"/>
    <x v="1"/>
    <x v="1"/>
    <s v="Normal Weight"/>
    <s v="Prediabetes"/>
  </r>
  <r>
    <s v="Id1177"/>
    <n v="31.39"/>
    <n v="8.85"/>
    <s v="yes"/>
    <s v="No"/>
    <x v="0"/>
    <s v="No major surgery"/>
    <n v="0"/>
    <x v="1"/>
    <x v="1"/>
    <s v="Obesity"/>
    <s v="Diabetes"/>
  </r>
  <r>
    <s v="Id1178"/>
    <n v="34.770000000000003"/>
    <n v="10.54"/>
    <s v="No"/>
    <s v="No"/>
    <x v="0"/>
    <n v="2"/>
    <n v="2"/>
    <x v="1"/>
    <x v="1"/>
    <s v="Obesity"/>
    <s v="Diabetes"/>
  </r>
  <r>
    <s v="Id1179"/>
    <n v="24.48"/>
    <n v="4.37"/>
    <s v="yes"/>
    <s v="No"/>
    <x v="0"/>
    <n v="2"/>
    <n v="2"/>
    <x v="1"/>
    <x v="1"/>
    <s v="Normal Weight"/>
    <s v="Normal"/>
  </r>
  <r>
    <s v="Id1180"/>
    <n v="22.61"/>
    <n v="9.6300000000000008"/>
    <s v="No"/>
    <s v="No"/>
    <x v="0"/>
    <n v="2"/>
    <n v="2"/>
    <x v="1"/>
    <x v="1"/>
    <s v="Normal Weight"/>
    <s v="Diabetes"/>
  </r>
  <r>
    <s v="Id1181"/>
    <n v="34.299999999999997"/>
    <n v="10.37"/>
    <s v="No"/>
    <s v="No"/>
    <x v="0"/>
    <s v="No major surgery"/>
    <n v="0"/>
    <x v="1"/>
    <x v="1"/>
    <s v="Obesity"/>
    <s v="Diabetes"/>
  </r>
  <r>
    <s v="Id1182"/>
    <n v="46.09"/>
    <n v="5.44"/>
    <s v="No"/>
    <s v="No"/>
    <x v="0"/>
    <n v="2"/>
    <n v="2"/>
    <x v="1"/>
    <x v="1"/>
    <s v="Obesity"/>
    <s v="Normal"/>
  </r>
  <r>
    <s v="Id1183"/>
    <n v="44.744999999999997"/>
    <n v="5.19"/>
    <s v="No"/>
    <s v="No"/>
    <x v="0"/>
    <n v="2"/>
    <n v="2"/>
    <x v="1"/>
    <x v="1"/>
    <s v="Obesity"/>
    <s v="Normal"/>
  </r>
  <r>
    <s v="Id1184"/>
    <n v="26.33"/>
    <n v="11.8"/>
    <s v="yes"/>
    <s v="No"/>
    <x v="0"/>
    <n v="1"/>
    <n v="1"/>
    <x v="1"/>
    <x v="1"/>
    <s v="Over Weight"/>
    <s v="Diabetes"/>
  </r>
  <r>
    <s v="Id1185"/>
    <n v="26.6"/>
    <n v="8.3800000000000008"/>
    <s v="No"/>
    <s v="No"/>
    <x v="0"/>
    <n v="2"/>
    <n v="2"/>
    <x v="1"/>
    <x v="1"/>
    <s v="Over Weight"/>
    <s v="Diabetes"/>
  </r>
  <r>
    <s v="Id1186"/>
    <n v="27.5"/>
    <n v="7.58"/>
    <s v="No"/>
    <s v="No"/>
    <x v="0"/>
    <s v="No major surgery"/>
    <n v="0"/>
    <x v="1"/>
    <x v="1"/>
    <s v="Over Weight"/>
    <s v="Diabetes"/>
  </r>
  <r>
    <s v="Id1187"/>
    <n v="41.55"/>
    <n v="4.6100000000000003"/>
    <s v="No"/>
    <s v="No"/>
    <x v="0"/>
    <n v="1"/>
    <n v="1"/>
    <x v="1"/>
    <x v="1"/>
    <s v="Obesity"/>
    <s v="Normal"/>
  </r>
  <r>
    <s v="Id1188"/>
    <n v="41.47"/>
    <n v="4.7"/>
    <s v="yes"/>
    <s v="No"/>
    <x v="1"/>
    <n v="1"/>
    <n v="1"/>
    <x v="1"/>
    <x v="1"/>
    <s v="Obesity"/>
    <s v="Normal"/>
  </r>
  <r>
    <s v="Id1189"/>
    <n v="24.795000000000002"/>
    <n v="6.05"/>
    <s v="yes"/>
    <s v="No"/>
    <x v="0"/>
    <s v="No major surgery"/>
    <n v="0"/>
    <x v="1"/>
    <x v="1"/>
    <s v="Normal Weight"/>
    <s v="Prediabetes"/>
  </r>
  <r>
    <s v="Id1190"/>
    <n v="29.48"/>
    <n v="5.63"/>
    <s v="yes"/>
    <s v="No"/>
    <x v="1"/>
    <n v="1"/>
    <n v="1"/>
    <x v="1"/>
    <x v="1"/>
    <s v="Over Weight"/>
    <s v="Normal"/>
  </r>
  <r>
    <s v="Id1191"/>
    <n v="28.09"/>
    <n v="6.06"/>
    <s v="No"/>
    <s v="No"/>
    <x v="1"/>
    <n v="1"/>
    <n v="1"/>
    <x v="1"/>
    <x v="1"/>
    <s v="Over Weight"/>
    <s v="Prediabetes"/>
  </r>
  <r>
    <s v="Id1192"/>
    <n v="32.729999999999997"/>
    <n v="5.19"/>
    <s v="No"/>
    <s v="No"/>
    <x v="0"/>
    <n v="1"/>
    <n v="1"/>
    <x v="1"/>
    <x v="1"/>
    <s v="Obesity"/>
    <s v="Normal"/>
  </r>
  <r>
    <s v="Id1193"/>
    <n v="27.36"/>
    <n v="8.9600000000000009"/>
    <s v="No"/>
    <s v="No"/>
    <x v="0"/>
    <s v="No major surgery"/>
    <n v="0"/>
    <x v="1"/>
    <x v="1"/>
    <s v="Over Weight"/>
    <s v="Diabetes"/>
  </r>
  <r>
    <s v="Id1194"/>
    <n v="27.265000000000001"/>
    <n v="11.39"/>
    <s v="No"/>
    <s v="No"/>
    <x v="0"/>
    <s v="No major surgery"/>
    <n v="0"/>
    <x v="1"/>
    <x v="1"/>
    <s v="Over Weight"/>
    <s v="Diabetes"/>
  </r>
  <r>
    <s v="Id1195"/>
    <n v="48.07"/>
    <n v="4.0599999999999996"/>
    <s v="yes"/>
    <s v="No"/>
    <x v="0"/>
    <s v="No major surgery"/>
    <n v="0"/>
    <x v="1"/>
    <x v="1"/>
    <s v="Obesity"/>
    <s v="Normal"/>
  </r>
  <r>
    <s v="Id1196"/>
    <n v="30.8"/>
    <n v="5.23"/>
    <s v="yes"/>
    <s v="No"/>
    <x v="0"/>
    <s v="No major surgery"/>
    <n v="0"/>
    <x v="1"/>
    <x v="1"/>
    <s v="Obesity"/>
    <s v="Normal"/>
  </r>
  <r>
    <s v="Id1197"/>
    <n v="32.299999999999997"/>
    <n v="5.05"/>
    <s v="yes"/>
    <s v="No"/>
    <x v="0"/>
    <s v="No major surgery"/>
    <n v="0"/>
    <x v="1"/>
    <x v="1"/>
    <s v="Obesity"/>
    <s v="Normal"/>
  </r>
  <r>
    <s v="Id1198"/>
    <n v="39.700000000000003"/>
    <n v="7.34"/>
    <s v="No"/>
    <s v="No"/>
    <x v="0"/>
    <s v="No major surgery"/>
    <n v="0"/>
    <x v="1"/>
    <x v="1"/>
    <s v="Obesity"/>
    <s v="Diabetes"/>
  </r>
  <r>
    <s v="Id1199"/>
    <n v="35.97"/>
    <n v="8.1300000000000008"/>
    <s v="No"/>
    <s v="No"/>
    <x v="0"/>
    <s v="No major surgery"/>
    <n v="0"/>
    <x v="1"/>
    <x v="1"/>
    <s v="Obesity"/>
    <s v="Diabetes"/>
  </r>
  <r>
    <s v="Id1200"/>
    <n v="25.86"/>
    <n v="6.68"/>
    <s v="yes"/>
    <s v="No"/>
    <x v="0"/>
    <n v="1"/>
    <n v="1"/>
    <x v="1"/>
    <x v="1"/>
    <s v="Over Weight"/>
    <s v="Diabetes"/>
  </r>
  <r>
    <s v="Id1201"/>
    <n v="30.03"/>
    <n v="11.51"/>
    <s v="No"/>
    <s v="No"/>
    <x v="0"/>
    <s v="No major surgery"/>
    <n v="0"/>
    <x v="1"/>
    <x v="1"/>
    <s v="Obesity"/>
    <s v="Diabetes"/>
  </r>
  <r>
    <s v="Id1202"/>
    <n v="25.76"/>
    <n v="6.02"/>
    <s v="yes"/>
    <s v="No"/>
    <x v="1"/>
    <n v="1"/>
    <n v="1"/>
    <x v="1"/>
    <x v="1"/>
    <s v="Over Weight"/>
    <s v="Prediabetes"/>
  </r>
  <r>
    <s v="Id1203"/>
    <n v="22.42"/>
    <n v="7.96"/>
    <s v="No"/>
    <s v="No"/>
    <x v="0"/>
    <s v="No major surgery"/>
    <n v="0"/>
    <x v="1"/>
    <x v="1"/>
    <s v="Normal Weight"/>
    <s v="Diabetes"/>
  </r>
  <r>
    <s v="Id1204"/>
    <n v="33.18"/>
    <n v="6.01"/>
    <s v="yes"/>
    <s v="No"/>
    <x v="0"/>
    <n v="1"/>
    <n v="1"/>
    <x v="1"/>
    <x v="1"/>
    <s v="Obesity"/>
    <s v="Prediabetes"/>
  </r>
  <r>
    <s v="Id1205"/>
    <n v="43.04"/>
    <n v="5.9"/>
    <s v="yes"/>
    <s v="No"/>
    <x v="0"/>
    <s v="No major surgery"/>
    <n v="0"/>
    <x v="1"/>
    <x v="1"/>
    <s v="Obesity"/>
    <s v="Prediabetes"/>
  </r>
  <r>
    <s v="Id1206"/>
    <n v="34.15"/>
    <n v="4.49"/>
    <s v="yes"/>
    <s v="No"/>
    <x v="0"/>
    <n v="1"/>
    <n v="1"/>
    <x v="1"/>
    <x v="1"/>
    <s v="Obesity"/>
    <s v="Normal"/>
  </r>
  <r>
    <s v="Id1207"/>
    <n v="25.78"/>
    <n v="6.25"/>
    <s v="No"/>
    <s v="No"/>
    <x v="0"/>
    <s v="No major surgery"/>
    <n v="0"/>
    <x v="1"/>
    <x v="1"/>
    <s v="Over Weight"/>
    <s v="Prediabetes"/>
  </r>
  <r>
    <s v="Id1208"/>
    <n v="21.02"/>
    <n v="9.6199999999999992"/>
    <s v="yes"/>
    <s v="No"/>
    <x v="1"/>
    <n v="1"/>
    <n v="1"/>
    <x v="1"/>
    <x v="1"/>
    <s v="Normal Weight"/>
    <s v="Diabetes"/>
  </r>
  <r>
    <s v="Id1209"/>
    <n v="37.51"/>
    <n v="11.06"/>
    <s v="No"/>
    <s v="No"/>
    <x v="0"/>
    <n v="2"/>
    <n v="2"/>
    <x v="1"/>
    <x v="1"/>
    <s v="Obesity"/>
    <s v="Diabetes"/>
  </r>
  <r>
    <s v="Id1210"/>
    <n v="25.745000000000001"/>
    <n v="6.11"/>
    <s v="yes"/>
    <s v="No"/>
    <x v="0"/>
    <s v="No major surgery"/>
    <n v="0"/>
    <x v="1"/>
    <x v="1"/>
    <s v="Over Weight"/>
    <s v="Prediabetes"/>
  </r>
  <r>
    <s v="Id1211"/>
    <n v="31.35"/>
    <n v="11.49"/>
    <s v="No"/>
    <s v="No"/>
    <x v="0"/>
    <n v="2"/>
    <n v="2"/>
    <x v="1"/>
    <x v="1"/>
    <s v="Obesity"/>
    <s v="Diabetes"/>
  </r>
  <r>
    <s v="Id1212"/>
    <n v="29.83"/>
    <n v="8.68"/>
    <s v="No"/>
    <s v="No"/>
    <x v="0"/>
    <n v="2"/>
    <n v="2"/>
    <x v="1"/>
    <x v="1"/>
    <s v="Over Weight"/>
    <s v="Diabetes"/>
  </r>
  <r>
    <s v="Id1213"/>
    <n v="25.49"/>
    <n v="5.68"/>
    <s v="yes"/>
    <s v="No"/>
    <x v="1"/>
    <n v="1"/>
    <n v="1"/>
    <x v="1"/>
    <x v="1"/>
    <s v="Over Weight"/>
    <s v="Normal"/>
  </r>
  <r>
    <s v="Id1214"/>
    <n v="34.1"/>
    <n v="8.4499999999999993"/>
    <s v="No"/>
    <s v="No"/>
    <x v="0"/>
    <s v="No major surgery"/>
    <n v="0"/>
    <x v="1"/>
    <x v="1"/>
    <s v="Obesity"/>
    <s v="Diabetes"/>
  </r>
  <r>
    <s v="Id1215"/>
    <n v="25.84"/>
    <n v="8.51"/>
    <s v="No"/>
    <s v="No"/>
    <x v="0"/>
    <n v="2"/>
    <n v="2"/>
    <x v="1"/>
    <x v="1"/>
    <s v="Over Weight"/>
    <s v="Diabetes"/>
  </r>
  <r>
    <s v="Id1216"/>
    <n v="20.6"/>
    <n v="7.62"/>
    <s v="No"/>
    <s v="No"/>
    <x v="0"/>
    <s v="No major surgery"/>
    <n v="0"/>
    <x v="1"/>
    <x v="1"/>
    <s v="Normal Weight"/>
    <s v="Diabetes"/>
  </r>
  <r>
    <s v="Id1217"/>
    <n v="28.88"/>
    <n v="10.18"/>
    <s v="No"/>
    <s v="No"/>
    <x v="0"/>
    <s v="No major surgery"/>
    <n v="0"/>
    <x v="1"/>
    <x v="1"/>
    <s v="Over Weight"/>
    <s v="Diabetes"/>
  </r>
  <r>
    <s v="Id1218"/>
    <n v="28.24"/>
    <n v="5.36"/>
    <s v="No"/>
    <s v="No"/>
    <x v="0"/>
    <s v="No major surgery"/>
    <n v="0"/>
    <x v="1"/>
    <x v="1"/>
    <s v="Over Weight"/>
    <s v="Normal"/>
  </r>
  <r>
    <s v="Id1219"/>
    <n v="25.46"/>
    <n v="11.78"/>
    <s v="yes"/>
    <s v="No"/>
    <x v="0"/>
    <n v="1"/>
    <n v="1"/>
    <x v="1"/>
    <x v="1"/>
    <s v="Over Weight"/>
    <s v="Diabetes"/>
  </r>
  <r>
    <s v="Id1220"/>
    <n v="29.64"/>
    <n v="10.82"/>
    <s v="yes"/>
    <s v="No"/>
    <x v="0"/>
    <s v="No major surgery"/>
    <n v="0"/>
    <x v="1"/>
    <x v="1"/>
    <s v="Over Weight"/>
    <s v="Diabetes"/>
  </r>
  <r>
    <s v="Id1221"/>
    <n v="31.27"/>
    <n v="7.73"/>
    <s v="yes"/>
    <s v="No"/>
    <x v="0"/>
    <n v="1"/>
    <n v="1"/>
    <x v="1"/>
    <x v="1"/>
    <s v="Obesity"/>
    <s v="Diabetes"/>
  </r>
  <r>
    <s v="Id1222"/>
    <n v="19.95"/>
    <n v="6.24"/>
    <s v="yes"/>
    <s v="No"/>
    <x v="0"/>
    <s v="No major surgery"/>
    <n v="0"/>
    <x v="1"/>
    <x v="1"/>
    <s v="Normal Weight"/>
    <s v="Prediabetes"/>
  </r>
  <r>
    <s v="Id1223"/>
    <n v="21.3"/>
    <n v="10.42"/>
    <s v="No"/>
    <s v="No"/>
    <x v="0"/>
    <n v="2"/>
    <n v="2"/>
    <x v="1"/>
    <x v="1"/>
    <s v="Normal Weight"/>
    <s v="Diabetes"/>
  </r>
  <r>
    <s v="Id1224"/>
    <n v="31.635000000000002"/>
    <n v="11.11"/>
    <s v="No"/>
    <s v="No"/>
    <x v="0"/>
    <s v="No major surgery"/>
    <n v="0"/>
    <x v="1"/>
    <x v="1"/>
    <s v="Obesity"/>
    <s v="Diabetes"/>
  </r>
  <r>
    <s v="Id1225"/>
    <n v="23.9"/>
    <n v="7.67"/>
    <s v="yes"/>
    <s v="No"/>
    <x v="0"/>
    <n v="2"/>
    <n v="2"/>
    <x v="1"/>
    <x v="1"/>
    <s v="Normal Weight"/>
    <s v="Diabetes"/>
  </r>
  <r>
    <s v="Id1226"/>
    <n v="34.15"/>
    <n v="6.15"/>
    <s v="No"/>
    <s v="No"/>
    <x v="0"/>
    <s v="No major surgery"/>
    <n v="0"/>
    <x v="1"/>
    <x v="1"/>
    <s v="Obesity"/>
    <s v="Prediabetes"/>
  </r>
  <r>
    <s v="Id1227"/>
    <n v="28.71"/>
    <n v="5.71"/>
    <s v="No"/>
    <s v="No"/>
    <x v="0"/>
    <s v="No major surgery"/>
    <n v="0"/>
    <x v="1"/>
    <x v="1"/>
    <s v="Over Weight"/>
    <s v="Prediabetes"/>
  </r>
  <r>
    <s v="Id1228"/>
    <n v="36.700000000000003"/>
    <n v="8.6999999999999993"/>
    <s v="yes"/>
    <s v="No"/>
    <x v="0"/>
    <n v="2"/>
    <n v="2"/>
    <x v="1"/>
    <x v="1"/>
    <s v="Obesity"/>
    <s v="Diabetes"/>
  </r>
  <r>
    <s v="Id1229"/>
    <n v="34.1"/>
    <n v="9.0399999999999991"/>
    <s v="yes"/>
    <s v="No"/>
    <x v="0"/>
    <n v="2"/>
    <n v="2"/>
    <x v="1"/>
    <x v="1"/>
    <s v="Obesity"/>
    <s v="Diabetes"/>
  </r>
  <r>
    <s v="Id1230"/>
    <n v="25.7"/>
    <n v="5.61"/>
    <s v="No"/>
    <s v="No"/>
    <x v="0"/>
    <s v="No major surgery"/>
    <n v="0"/>
    <x v="1"/>
    <x v="1"/>
    <s v="Over Weight"/>
    <s v="Normal"/>
  </r>
  <r>
    <s v="Id1231"/>
    <n v="21.68"/>
    <n v="8.1199999999999992"/>
    <s v="No"/>
    <s v="No"/>
    <x v="0"/>
    <s v="No major surgery"/>
    <n v="0"/>
    <x v="1"/>
    <x v="1"/>
    <s v="Normal Weight"/>
    <s v="Diabetes"/>
  </r>
  <r>
    <s v="Id1232"/>
    <n v="25.175000000000001"/>
    <n v="4.74"/>
    <s v="No"/>
    <s v="No"/>
    <x v="0"/>
    <s v="No major surgery"/>
    <n v="0"/>
    <x v="1"/>
    <x v="1"/>
    <s v="Over Weight"/>
    <s v="Normal"/>
  </r>
  <r>
    <s v="Id1233"/>
    <n v="44.77"/>
    <n v="4.0599999999999996"/>
    <s v="No"/>
    <s v="No"/>
    <x v="0"/>
    <n v="2"/>
    <n v="2"/>
    <x v="1"/>
    <x v="1"/>
    <s v="Obesity"/>
    <s v="Normal"/>
  </r>
  <r>
    <s v="Id1234"/>
    <n v="37.07"/>
    <n v="5.69"/>
    <s v="No"/>
    <s v="No"/>
    <x v="0"/>
    <n v="2"/>
    <n v="2"/>
    <x v="1"/>
    <x v="1"/>
    <s v="Obesity"/>
    <s v="Normal"/>
  </r>
  <r>
    <s v="Id1235"/>
    <n v="39.799999999999997"/>
    <n v="5.66"/>
    <s v="No"/>
    <s v="No"/>
    <x v="1"/>
    <n v="1"/>
    <n v="1"/>
    <x v="1"/>
    <x v="1"/>
    <s v="Obesity"/>
    <s v="Normal"/>
  </r>
  <r>
    <s v="Id1236"/>
    <n v="26.36"/>
    <n v="4.32"/>
    <s v="No"/>
    <s v="No"/>
    <x v="1"/>
    <n v="1"/>
    <n v="1"/>
    <x v="1"/>
    <x v="1"/>
    <s v="Over Weight"/>
    <s v="Normal"/>
  </r>
  <r>
    <s v="Id1237"/>
    <n v="29.925000000000001"/>
    <n v="8.2899999999999991"/>
    <s v="No"/>
    <s v="No"/>
    <x v="0"/>
    <n v="2"/>
    <n v="2"/>
    <x v="1"/>
    <x v="1"/>
    <s v="Obesity"/>
    <s v="Diabetes"/>
  </r>
  <r>
    <s v="Id1238"/>
    <n v="37.29"/>
    <n v="10.46"/>
    <s v="No"/>
    <s v="No"/>
    <x v="0"/>
    <s v="No major surgery"/>
    <n v="0"/>
    <x v="1"/>
    <x v="1"/>
    <s v="Obesity"/>
    <s v="Diabetes"/>
  </r>
  <r>
    <s v="Id1239"/>
    <n v="30.2"/>
    <n v="11.96"/>
    <s v="No"/>
    <s v="No"/>
    <x v="0"/>
    <s v="No major surgery"/>
    <n v="0"/>
    <x v="1"/>
    <x v="1"/>
    <s v="Obesity"/>
    <s v="Diabetes"/>
  </r>
  <r>
    <s v="Id1240"/>
    <n v="24.225000000000001"/>
    <n v="4.25"/>
    <s v="yes"/>
    <s v="No"/>
    <x v="1"/>
    <n v="1"/>
    <n v="1"/>
    <x v="1"/>
    <x v="1"/>
    <s v="Normal Weight"/>
    <s v="Normal"/>
  </r>
  <r>
    <s v="Id1241"/>
    <n v="31.445"/>
    <n v="8.33"/>
    <s v="No"/>
    <s v="No"/>
    <x v="0"/>
    <s v="No major surgery"/>
    <n v="0"/>
    <x v="1"/>
    <x v="1"/>
    <s v="Obesity"/>
    <s v="Diabetes"/>
  </r>
  <r>
    <s v="Id1242"/>
    <n v="38.880000000000003"/>
    <n v="4.29"/>
    <s v="No"/>
    <s v="No"/>
    <x v="0"/>
    <n v="1"/>
    <n v="1"/>
    <x v="1"/>
    <x v="1"/>
    <s v="Obesity"/>
    <s v="Normal"/>
  </r>
  <r>
    <s v="Id1243"/>
    <n v="43.89"/>
    <n v="6.32"/>
    <s v="yes"/>
    <s v="No"/>
    <x v="0"/>
    <s v="No major surgery"/>
    <n v="0"/>
    <x v="1"/>
    <x v="1"/>
    <s v="Obesity"/>
    <s v="Prediabetes"/>
  </r>
  <r>
    <s v="Id1244"/>
    <n v="25.6"/>
    <n v="5.65"/>
    <s v="No"/>
    <s v="No"/>
    <x v="0"/>
    <n v="2"/>
    <n v="2"/>
    <x v="1"/>
    <x v="1"/>
    <s v="Over Weight"/>
    <s v="Normal"/>
  </r>
  <r>
    <s v="Id1245"/>
    <n v="29.545000000000002"/>
    <n v="8.41"/>
    <s v="yes"/>
    <s v="No"/>
    <x v="0"/>
    <n v="1"/>
    <n v="1"/>
    <x v="1"/>
    <x v="1"/>
    <s v="Over Weight"/>
    <s v="Diabetes"/>
  </r>
  <r>
    <s v="Id1246"/>
    <n v="23.25"/>
    <n v="11.96"/>
    <s v="yes"/>
    <s v="No"/>
    <x v="0"/>
    <s v="No major surgery"/>
    <n v="0"/>
    <x v="1"/>
    <x v="1"/>
    <s v="Normal Weight"/>
    <s v="Diabetes"/>
  </r>
  <r>
    <s v="Id1247"/>
    <n v="43.95"/>
    <n v="5.17"/>
    <s v="yes"/>
    <s v="No"/>
    <x v="1"/>
    <n v="1"/>
    <n v="1"/>
    <x v="1"/>
    <x v="1"/>
    <s v="Obesity"/>
    <s v="Normal"/>
  </r>
  <r>
    <s v="Id1248"/>
    <n v="21.85"/>
    <n v="8.76"/>
    <s v="No"/>
    <s v="No"/>
    <x v="0"/>
    <s v="No major surgery"/>
    <n v="0"/>
    <x v="1"/>
    <x v="1"/>
    <s v="Normal Weight"/>
    <s v="Diabetes"/>
  </r>
  <r>
    <s v="Id1249"/>
    <n v="25.73"/>
    <n v="7.99"/>
    <s v="No"/>
    <s v="No"/>
    <x v="0"/>
    <n v="2"/>
    <n v="2"/>
    <x v="1"/>
    <x v="1"/>
    <s v="Over Weight"/>
    <s v="Diabetes"/>
  </r>
  <r>
    <s v="Id1250"/>
    <n v="32.229999999999997"/>
    <n v="8.59"/>
    <s v="No"/>
    <s v="No"/>
    <x v="0"/>
    <s v="No major surgery"/>
    <n v="0"/>
    <x v="1"/>
    <x v="1"/>
    <s v="Obesity"/>
    <s v="Diabetes"/>
  </r>
  <r>
    <s v="Id1251"/>
    <n v="32.204999999999998"/>
    <n v="6.14"/>
    <s v="No"/>
    <s v="No"/>
    <x v="0"/>
    <n v="2"/>
    <n v="2"/>
    <x v="1"/>
    <x v="1"/>
    <s v="Obesity"/>
    <s v="Prediabetes"/>
  </r>
  <r>
    <s v="Id1252"/>
    <n v="26.41"/>
    <n v="4.08"/>
    <s v="No"/>
    <s v="No"/>
    <x v="0"/>
    <n v="2"/>
    <n v="2"/>
    <x v="1"/>
    <x v="1"/>
    <s v="Over Weight"/>
    <s v="Normal"/>
  </r>
  <r>
    <s v="Id1253"/>
    <n v="30.2"/>
    <n v="6.25"/>
    <s v="yes"/>
    <s v="No"/>
    <x v="0"/>
    <s v="No major surgery"/>
    <n v="0"/>
    <x v="1"/>
    <x v="1"/>
    <s v="Obesity"/>
    <s v="Prediabetes"/>
  </r>
  <r>
    <s v="Id1254"/>
    <n v="31.26"/>
    <n v="5.94"/>
    <s v="yes"/>
    <s v="No"/>
    <x v="0"/>
    <n v="1"/>
    <n v="1"/>
    <x v="1"/>
    <x v="1"/>
    <s v="Obesity"/>
    <s v="Prediabetes"/>
  </r>
  <r>
    <s v="Id1255"/>
    <n v="33.725000000000001"/>
    <n v="6.45"/>
    <s v="yes"/>
    <s v="No"/>
    <x v="0"/>
    <s v="No major surgery"/>
    <n v="0"/>
    <x v="1"/>
    <x v="1"/>
    <s v="Obesity"/>
    <s v="Diabetes"/>
  </r>
  <r>
    <s v="Id1256"/>
    <n v="28.9"/>
    <n v="5.74"/>
    <s v="yes"/>
    <s v="No"/>
    <x v="0"/>
    <s v="No major surgery"/>
    <n v="0"/>
    <x v="1"/>
    <x v="1"/>
    <s v="Over Weight"/>
    <s v="Prediabetes"/>
  </r>
  <r>
    <s v="Id1257"/>
    <n v="45.69"/>
    <n v="4.43"/>
    <s v="yes"/>
    <s v="No"/>
    <x v="0"/>
    <s v="No major surgery"/>
    <n v="0"/>
    <x v="1"/>
    <x v="1"/>
    <s v="Obesity"/>
    <s v="Normal"/>
  </r>
  <r>
    <s v="Id1258"/>
    <n v="21.03"/>
    <n v="6.5"/>
    <s v="No"/>
    <s v="No"/>
    <x v="0"/>
    <s v="No major surgery"/>
    <n v="0"/>
    <x v="1"/>
    <x v="1"/>
    <s v="Normal Weight"/>
    <s v="Diabetes"/>
  </r>
  <r>
    <s v="Id1259"/>
    <n v="37"/>
    <n v="8.75"/>
    <s v="No"/>
    <s v="No"/>
    <x v="0"/>
    <s v="No major surgery"/>
    <n v="0"/>
    <x v="1"/>
    <x v="1"/>
    <s v="Obesity"/>
    <s v="Diabetes"/>
  </r>
  <r>
    <s v="Id1260"/>
    <n v="25.4"/>
    <n v="11.96"/>
    <s v="No"/>
    <s v="No"/>
    <x v="0"/>
    <s v="No major surgery"/>
    <n v="0"/>
    <x v="1"/>
    <x v="1"/>
    <s v="Over Weight"/>
    <s v="Diabetes"/>
  </r>
  <r>
    <s v="Id1261"/>
    <n v="32.299999999999997"/>
    <n v="10.54"/>
    <s v="No"/>
    <s v="No"/>
    <x v="0"/>
    <s v="No major surgery"/>
    <n v="0"/>
    <x v="1"/>
    <x v="1"/>
    <s v="Obesity"/>
    <s v="Diabetes"/>
  </r>
  <r>
    <s v="Id1262"/>
    <n v="23.94"/>
    <n v="4.54"/>
    <s v="yes"/>
    <s v="No"/>
    <x v="1"/>
    <n v="1"/>
    <n v="1"/>
    <x v="1"/>
    <x v="1"/>
    <s v="Normal Weight"/>
    <s v="Normal"/>
  </r>
  <r>
    <s v="Id1263"/>
    <n v="46.4"/>
    <n v="5.71"/>
    <s v="No"/>
    <s v="No"/>
    <x v="0"/>
    <s v="No major surgery"/>
    <n v="0"/>
    <x v="1"/>
    <x v="1"/>
    <s v="Obesity"/>
    <s v="Prediabetes"/>
  </r>
  <r>
    <s v="Id1264"/>
    <n v="40.375"/>
    <n v="6.25"/>
    <s v="yes"/>
    <s v="No"/>
    <x v="0"/>
    <s v="No major surgery"/>
    <n v="0"/>
    <x v="1"/>
    <x v="1"/>
    <s v="Obesity"/>
    <s v="Prediabetes"/>
  </r>
  <r>
    <s v="Id1265"/>
    <n v="28.7"/>
    <n v="9.4700000000000006"/>
    <s v="No"/>
    <s v="No"/>
    <x v="0"/>
    <n v="2"/>
    <n v="2"/>
    <x v="1"/>
    <x v="1"/>
    <s v="Over Weight"/>
    <s v="Diabetes"/>
  </r>
  <r>
    <s v="Id1266"/>
    <n v="26.63"/>
    <n v="5.7"/>
    <s v="No"/>
    <s v="No"/>
    <x v="0"/>
    <s v="No major surgery"/>
    <n v="0"/>
    <x v="1"/>
    <x v="1"/>
    <s v="Over Weight"/>
    <s v="Prediabetes"/>
  </r>
  <r>
    <s v="Id1267"/>
    <n v="22.515000000000001"/>
    <n v="11.18"/>
    <s v="No"/>
    <s v="No"/>
    <x v="0"/>
    <n v="2"/>
    <n v="2"/>
    <x v="1"/>
    <x v="1"/>
    <s v="Normal Weight"/>
    <s v="Diabetes"/>
  </r>
  <r>
    <s v="Id1268"/>
    <n v="36.575000000000003"/>
    <n v="10.98"/>
    <s v="No"/>
    <s v="No"/>
    <x v="0"/>
    <s v="No major surgery"/>
    <n v="0"/>
    <x v="1"/>
    <x v="1"/>
    <s v="Obesity"/>
    <s v="Diabetes"/>
  </r>
  <r>
    <s v="Id1269"/>
    <n v="23.66"/>
    <n v="5.1100000000000003"/>
    <s v="yes"/>
    <s v="No"/>
    <x v="1"/>
    <n v="1"/>
    <n v="1"/>
    <x v="1"/>
    <x v="1"/>
    <s v="Normal Weight"/>
    <s v="Normal"/>
  </r>
  <r>
    <s v="Id1270"/>
    <n v="18.62"/>
    <n v="10.24"/>
    <s v="No"/>
    <s v="No"/>
    <x v="0"/>
    <s v="No major surgery"/>
    <n v="0"/>
    <x v="1"/>
    <x v="1"/>
    <s v="Normal Weight"/>
    <s v="Diabetes"/>
  </r>
  <r>
    <s v="Id1271"/>
    <n v="19.190000000000001"/>
    <n v="7.71"/>
    <s v="yes"/>
    <s v="No"/>
    <x v="0"/>
    <n v="1"/>
    <n v="1"/>
    <x v="1"/>
    <x v="1"/>
    <s v="Normal Weight"/>
    <s v="Diabetes"/>
  </r>
  <r>
    <s v="Id1272"/>
    <n v="27.5"/>
    <n v="6.03"/>
    <s v="No"/>
    <s v="No"/>
    <x v="0"/>
    <s v="No major surgery"/>
    <n v="0"/>
    <x v="1"/>
    <x v="1"/>
    <s v="Over Weight"/>
    <s v="Prediabetes"/>
  </r>
  <r>
    <s v="Id1273"/>
    <n v="27.36"/>
    <n v="5.96"/>
    <s v="No"/>
    <s v="No"/>
    <x v="1"/>
    <n v="1"/>
    <n v="1"/>
    <x v="1"/>
    <x v="1"/>
    <s v="Over Weight"/>
    <s v="Prediabetes"/>
  </r>
  <r>
    <s v="Id1274"/>
    <n v="20.350000000000001"/>
    <n v="4.16"/>
    <s v="No"/>
    <s v="No"/>
    <x v="0"/>
    <s v="No major surgery"/>
    <n v="0"/>
    <x v="1"/>
    <x v="1"/>
    <s v="Normal Weight"/>
    <s v="Normal"/>
  </r>
  <r>
    <s v="Id1275"/>
    <n v="24.035"/>
    <n v="6.11"/>
    <s v="No"/>
    <s v="No"/>
    <x v="0"/>
    <s v="No major surgery"/>
    <n v="0"/>
    <x v="1"/>
    <x v="1"/>
    <s v="Normal Weight"/>
    <s v="Prediabetes"/>
  </r>
  <r>
    <s v="Id1276"/>
    <n v="23.56"/>
    <n v="5.97"/>
    <s v="No"/>
    <s v="No"/>
    <x v="0"/>
    <s v="No major surgery"/>
    <n v="0"/>
    <x v="1"/>
    <x v="1"/>
    <s v="Normal Weight"/>
    <s v="Prediabetes"/>
  </r>
  <r>
    <s v="Id1277"/>
    <n v="27.17"/>
    <n v="10.81"/>
    <s v="No"/>
    <s v="No"/>
    <x v="0"/>
    <n v="2"/>
    <n v="2"/>
    <x v="1"/>
    <x v="1"/>
    <s v="Over Weight"/>
    <s v="Diabetes"/>
  </r>
  <r>
    <s v="Id1278"/>
    <n v="34.32"/>
    <n v="5.7"/>
    <s v="yes"/>
    <s v="No"/>
    <x v="1"/>
    <n v="1"/>
    <n v="1"/>
    <x v="1"/>
    <x v="1"/>
    <s v="Obesity"/>
    <s v="Prediabetes"/>
  </r>
  <r>
    <s v="Id1279"/>
    <n v="23.87"/>
    <n v="4.7699999999999996"/>
    <s v="yes"/>
    <s v="No"/>
    <x v="1"/>
    <n v="1"/>
    <n v="1"/>
    <x v="1"/>
    <x v="1"/>
    <s v="Normal Weight"/>
    <s v="Normal"/>
  </r>
  <r>
    <s v="Id1280"/>
    <n v="30.15"/>
    <n v="4.25"/>
    <s v="No"/>
    <s v="No"/>
    <x v="0"/>
    <n v="1"/>
    <n v="1"/>
    <x v="1"/>
    <x v="1"/>
    <s v="Obesity"/>
    <s v="Normal"/>
  </r>
  <r>
    <s v="Id1281"/>
    <n v="26.36"/>
    <n v="5.52"/>
    <s v="No"/>
    <s v="No"/>
    <x v="0"/>
    <s v="No major surgery"/>
    <n v="0"/>
    <x v="1"/>
    <x v="1"/>
    <s v="Over Weight"/>
    <s v="Normal"/>
  </r>
  <r>
    <s v="Id1282"/>
    <n v="45.32"/>
    <n v="6.53"/>
    <s v="yes"/>
    <s v="No"/>
    <x v="0"/>
    <n v="1"/>
    <n v="1"/>
    <x v="1"/>
    <x v="1"/>
    <s v="Obesity"/>
    <s v="Diabetes"/>
  </r>
  <r>
    <s v="Id1283"/>
    <n v="31.93"/>
    <n v="4.82"/>
    <s v="yes"/>
    <s v="No"/>
    <x v="0"/>
    <n v="1"/>
    <n v="1"/>
    <x v="1"/>
    <x v="1"/>
    <s v="Obesity"/>
    <s v="Normal"/>
  </r>
  <r>
    <s v="Id1284"/>
    <n v="36"/>
    <n v="11.94"/>
    <s v="yes"/>
    <s v="No"/>
    <x v="0"/>
    <n v="1"/>
    <n v="1"/>
    <x v="1"/>
    <x v="1"/>
    <s v="Obesity"/>
    <s v="Diabetes"/>
  </r>
  <r>
    <s v="Id1285"/>
    <n v="32"/>
    <n v="7.85"/>
    <s v="yes"/>
    <s v="No"/>
    <x v="0"/>
    <n v="1"/>
    <n v="1"/>
    <x v="1"/>
    <x v="1"/>
    <s v="Obesity"/>
    <s v="Diabetes"/>
  </r>
  <r>
    <s v="Id1286"/>
    <n v="29.37"/>
    <n v="8.01"/>
    <s v="yes"/>
    <s v="No"/>
    <x v="0"/>
    <n v="1"/>
    <n v="1"/>
    <x v="1"/>
    <x v="1"/>
    <s v="Over Weight"/>
    <s v="Diabetes"/>
  </r>
  <r>
    <s v="Id1287"/>
    <n v="23.6"/>
    <n v="7.4"/>
    <s v="yes"/>
    <s v="No"/>
    <x v="0"/>
    <n v="1"/>
    <n v="1"/>
    <x v="1"/>
    <x v="1"/>
    <s v="Normal Weight"/>
    <s v="Diabetes"/>
  </r>
  <r>
    <s v="Id1288"/>
    <n v="33.155000000000001"/>
    <n v="8.3800000000000008"/>
    <s v="yes"/>
    <s v="No"/>
    <x v="0"/>
    <s v="No major surgery"/>
    <n v="0"/>
    <x v="1"/>
    <x v="1"/>
    <s v="Obesity"/>
    <s v="Diabetes"/>
  </r>
  <r>
    <s v="Id1289"/>
    <n v="24.32"/>
    <n v="11.56"/>
    <s v="yes"/>
    <s v="No"/>
    <x v="0"/>
    <n v="1"/>
    <n v="1"/>
    <x v="1"/>
    <x v="1"/>
    <s v="Normal Weight"/>
    <s v="Diabetes"/>
  </r>
  <r>
    <s v="Id1290"/>
    <n v="36.299999999999997"/>
    <n v="4.6100000000000003"/>
    <s v="No"/>
    <s v="No"/>
    <x v="0"/>
    <s v="No major surgery"/>
    <n v="0"/>
    <x v="1"/>
    <x v="1"/>
    <s v="Obesity"/>
    <s v="Normal"/>
  </r>
  <r>
    <s v="Id1291"/>
    <n v="34.4"/>
    <n v="4.95"/>
    <s v="No"/>
    <s v="No"/>
    <x v="1"/>
    <n v="1"/>
    <n v="1"/>
    <x v="1"/>
    <x v="1"/>
    <s v="Obesity"/>
    <s v="Normal"/>
  </r>
  <r>
    <s v="Id1292"/>
    <n v="30.9"/>
    <n v="5.04"/>
    <s v="No"/>
    <s v="No"/>
    <x v="0"/>
    <s v="No major surgery"/>
    <n v="0"/>
    <x v="1"/>
    <x v="1"/>
    <s v="Obesity"/>
    <s v="Normal"/>
  </r>
  <r>
    <s v="Id1293"/>
    <n v="28.6"/>
    <n v="5.42"/>
    <s v="No"/>
    <s v="No"/>
    <x v="0"/>
    <s v="No major surgery"/>
    <n v="0"/>
    <x v="1"/>
    <x v="1"/>
    <s v="Over Weight"/>
    <s v="Normal"/>
  </r>
  <r>
    <s v="Id1294"/>
    <n v="27.83"/>
    <n v="5.39"/>
    <s v="No"/>
    <s v="No"/>
    <x v="0"/>
    <s v="No major surgery"/>
    <n v="0"/>
    <x v="1"/>
    <x v="1"/>
    <s v="Over Weight"/>
    <s v="Normal"/>
  </r>
  <r>
    <s v="Id1295"/>
    <n v="39.64"/>
    <n v="6"/>
    <s v="No"/>
    <s v="No"/>
    <x v="1"/>
    <n v="1"/>
    <n v="1"/>
    <x v="1"/>
    <x v="1"/>
    <s v="Obesity"/>
    <s v="Prediabetes"/>
  </r>
  <r>
    <s v="Id1296"/>
    <n v="38.479999999999997"/>
    <n v="6.02"/>
    <s v="No"/>
    <s v="No"/>
    <x v="0"/>
    <n v="1"/>
    <n v="1"/>
    <x v="1"/>
    <x v="1"/>
    <s v="Obesity"/>
    <s v="Prediabetes"/>
  </r>
  <r>
    <s v="Id1297"/>
    <n v="36.200000000000003"/>
    <n v="4.62"/>
    <s v="No"/>
    <s v="No"/>
    <x v="0"/>
    <n v="2"/>
    <n v="2"/>
    <x v="1"/>
    <x v="1"/>
    <s v="Obesity"/>
    <s v="Normal"/>
  </r>
  <r>
    <s v="Id1298"/>
    <n v="27.13"/>
    <n v="5.59"/>
    <s v="No"/>
    <s v="No"/>
    <x v="0"/>
    <n v="1"/>
    <n v="1"/>
    <x v="1"/>
    <x v="1"/>
    <s v="Over Weight"/>
    <s v="Normal"/>
  </r>
  <r>
    <s v="Id1299"/>
    <n v="20.75"/>
    <n v="5.18"/>
    <s v="yes"/>
    <s v="No"/>
    <x v="0"/>
    <n v="2"/>
    <n v="2"/>
    <x v="1"/>
    <x v="1"/>
    <s v="Normal Weight"/>
    <s v="Normal"/>
  </r>
  <r>
    <s v="Id1300"/>
    <n v="26.6"/>
    <n v="6.29"/>
    <s v="No"/>
    <s v="No"/>
    <x v="0"/>
    <n v="2"/>
    <n v="2"/>
    <x v="1"/>
    <x v="1"/>
    <s v="Over Weight"/>
    <s v="Prediabetes"/>
  </r>
  <r>
    <s v="Id1301"/>
    <n v="25.3"/>
    <n v="4.49"/>
    <s v="No"/>
    <s v="No"/>
    <x v="0"/>
    <n v="2"/>
    <n v="2"/>
    <x v="1"/>
    <x v="1"/>
    <s v="Over Weight"/>
    <s v="Normal"/>
  </r>
  <r>
    <s v="Id1302"/>
    <n v="18.84"/>
    <n v="11.82"/>
    <s v="yes"/>
    <s v="No"/>
    <x v="1"/>
    <n v="1"/>
    <n v="1"/>
    <x v="1"/>
    <x v="1"/>
    <s v="Normal Weight"/>
    <s v="Diabetes"/>
  </r>
  <r>
    <s v="Id1303"/>
    <n v="19.57"/>
    <n v="7.41"/>
    <s v="yes"/>
    <s v="No"/>
    <x v="0"/>
    <n v="1"/>
    <n v="1"/>
    <x v="1"/>
    <x v="1"/>
    <s v="Normal Weight"/>
    <s v="Diabetes"/>
  </r>
  <r>
    <s v="Id1304"/>
    <n v="30.495000000000001"/>
    <n v="5.97"/>
    <s v="No"/>
    <s v="No"/>
    <x v="0"/>
    <s v="No major surgery"/>
    <n v="0"/>
    <x v="1"/>
    <x v="1"/>
    <s v="Obesity"/>
    <s v="Prediabetes"/>
  </r>
  <r>
    <s v="Id1305"/>
    <n v="30.114999999999998"/>
    <n v="5.74"/>
    <s v="No"/>
    <s v="No"/>
    <x v="1"/>
    <n v="1"/>
    <n v="1"/>
    <x v="1"/>
    <x v="1"/>
    <s v="Obesity"/>
    <s v="Prediabetes"/>
  </r>
  <r>
    <s v="Id1306"/>
    <n v="24.78"/>
    <n v="9.85"/>
    <s v="No"/>
    <s v="No"/>
    <x v="0"/>
    <s v="No major surgery"/>
    <n v="0"/>
    <x v="1"/>
    <x v="1"/>
    <s v="Normal Weight"/>
    <s v="Diabetes"/>
  </r>
  <r>
    <s v="Id1307"/>
    <n v="24.77"/>
    <n v="7.59"/>
    <s v="No"/>
    <s v="No"/>
    <x v="0"/>
    <s v="No major surgery"/>
    <n v="0"/>
    <x v="1"/>
    <x v="1"/>
    <s v="Normal Weight"/>
    <s v="Diabetes"/>
  </r>
  <r>
    <s v="Id1308"/>
    <n v="16.579999999999998"/>
    <n v="6.98"/>
    <s v="yes"/>
    <s v="No"/>
    <x v="1"/>
    <n v="1"/>
    <n v="1"/>
    <x v="1"/>
    <x v="1"/>
    <s v="Under Weight"/>
    <s v="Diabetes"/>
  </r>
  <r>
    <s v="Id1309"/>
    <n v="38.17"/>
    <n v="4.7300000000000004"/>
    <s v="yes"/>
    <s v="No"/>
    <x v="0"/>
    <s v="No major surgery"/>
    <n v="0"/>
    <x v="1"/>
    <x v="1"/>
    <s v="Obesity"/>
    <s v="Normal"/>
  </r>
  <r>
    <s v="Id1310"/>
    <n v="39.424999999999997"/>
    <n v="4.76"/>
    <s v="yes"/>
    <s v="No"/>
    <x v="0"/>
    <s v="No major surgery"/>
    <n v="0"/>
    <x v="1"/>
    <x v="1"/>
    <s v="Obesity"/>
    <s v="Normal"/>
  </r>
  <r>
    <s v="Id1311"/>
    <n v="33.44"/>
    <n v="6.24"/>
    <s v="yes"/>
    <s v="No"/>
    <x v="0"/>
    <s v="No major surgery"/>
    <n v="0"/>
    <x v="1"/>
    <x v="1"/>
    <s v="Obesity"/>
    <s v="Prediabetes"/>
  </r>
  <r>
    <s v="Id1312"/>
    <n v="33.344999999999999"/>
    <n v="5.44"/>
    <s v="yes"/>
    <s v="No"/>
    <x v="0"/>
    <s v="No major surgery"/>
    <n v="0"/>
    <x v="1"/>
    <x v="1"/>
    <s v="Obesity"/>
    <s v="Normal"/>
  </r>
  <r>
    <s v="Id1313"/>
    <n v="38.79"/>
    <n v="5.08"/>
    <s v="No"/>
    <s v="No"/>
    <x v="1"/>
    <n v="1"/>
    <n v="1"/>
    <x v="1"/>
    <x v="1"/>
    <s v="Obesity"/>
    <s v="Normal"/>
  </r>
  <r>
    <s v="Id1314"/>
    <n v="30.684999999999999"/>
    <n v="4.87"/>
    <s v="No"/>
    <s v="No"/>
    <x v="1"/>
    <n v="1"/>
    <n v="1"/>
    <x v="1"/>
    <x v="1"/>
    <s v="Obesity"/>
    <s v="Normal"/>
  </r>
  <r>
    <s v="Id1315"/>
    <n v="22.135000000000002"/>
    <n v="8.17"/>
    <s v="No"/>
    <s v="No"/>
    <x v="0"/>
    <s v="No major surgery"/>
    <n v="0"/>
    <x v="1"/>
    <x v="1"/>
    <s v="Normal Weight"/>
    <s v="Diabetes"/>
  </r>
  <r>
    <s v="Id1316"/>
    <n v="33.33"/>
    <n v="7.61"/>
    <s v="No"/>
    <s v="No"/>
    <x v="0"/>
    <s v="No major surgery"/>
    <n v="0"/>
    <x v="1"/>
    <x v="1"/>
    <s v="Obesity"/>
    <s v="Diabetes"/>
  </r>
  <r>
    <s v="Id1317"/>
    <n v="31.13"/>
    <n v="10.1"/>
    <s v="No"/>
    <s v="No"/>
    <x v="0"/>
    <s v="No major surgery"/>
    <n v="0"/>
    <x v="1"/>
    <x v="1"/>
    <s v="Obesity"/>
    <s v="Diabetes"/>
  </r>
  <r>
    <s v="Id1318"/>
    <n v="28.9"/>
    <n v="11.24"/>
    <s v="No"/>
    <s v="No"/>
    <x v="0"/>
    <s v="No major surgery"/>
    <n v="0"/>
    <x v="1"/>
    <x v="1"/>
    <s v="Over Weight"/>
    <s v="Diabetes"/>
  </r>
  <r>
    <s v="Id1319"/>
    <n v="43.31"/>
    <n v="6.1"/>
    <s v="yes"/>
    <s v="yes"/>
    <x v="0"/>
    <n v="1"/>
    <n v="1"/>
    <x v="1"/>
    <x v="1"/>
    <s v="Obesity"/>
    <s v="Prediabetes"/>
  </r>
  <r>
    <s v="Id1320"/>
    <n v="22.8"/>
    <n v="6.98"/>
    <s v="No"/>
    <s v="No"/>
    <x v="0"/>
    <s v="No major surgery"/>
    <n v="0"/>
    <x v="1"/>
    <x v="1"/>
    <s v="Normal Weight"/>
    <s v="Diabetes"/>
  </r>
  <r>
    <s v="Id1321"/>
    <n v="19.09"/>
    <n v="4"/>
    <s v="yes"/>
    <s v="No"/>
    <x v="0"/>
    <n v="1"/>
    <n v="1"/>
    <x v="1"/>
    <x v="1"/>
    <s v="Normal Weight"/>
    <s v="Normal"/>
  </r>
  <r>
    <s v="Id1322"/>
    <n v="23.37"/>
    <n v="4.2300000000000004"/>
    <s v="No"/>
    <s v="No"/>
    <x v="0"/>
    <s v="No major surgery"/>
    <n v="0"/>
    <x v="1"/>
    <x v="1"/>
    <s v="Normal Weight"/>
    <s v="Normal"/>
  </r>
  <r>
    <s v="Id1323"/>
    <n v="33.44"/>
    <n v="4.72"/>
    <s v="yes"/>
    <s v="No"/>
    <x v="0"/>
    <s v="No major surgery"/>
    <n v="0"/>
    <x v="1"/>
    <x v="1"/>
    <s v="Obesity"/>
    <s v="Normal"/>
  </r>
  <r>
    <s v="Id1324"/>
    <n v="28.05"/>
    <n v="5.63"/>
    <s v="yes"/>
    <s v="No"/>
    <x v="0"/>
    <s v="No major surgery"/>
    <n v="0"/>
    <x v="1"/>
    <x v="1"/>
    <s v="Over Weight"/>
    <s v="Normal"/>
  </r>
  <r>
    <s v="Id1325"/>
    <n v="27.72"/>
    <n v="5.83"/>
    <s v="yes"/>
    <s v="No"/>
    <x v="0"/>
    <s v="No major surgery"/>
    <n v="0"/>
    <x v="1"/>
    <x v="1"/>
    <s v="Over Weight"/>
    <s v="Prediabetes"/>
  </r>
  <r>
    <s v="Id1326"/>
    <n v="29.81"/>
    <n v="9.23"/>
    <s v="No"/>
    <s v="No"/>
    <x v="0"/>
    <s v="No major surgery"/>
    <n v="0"/>
    <x v="1"/>
    <x v="1"/>
    <s v="Over Weight"/>
    <s v="Diabetes"/>
  </r>
  <r>
    <s v="Id1327"/>
    <n v="23.98"/>
    <n v="9.89"/>
    <s v="No"/>
    <s v="No"/>
    <x v="0"/>
    <s v="No major surgery"/>
    <n v="0"/>
    <x v="1"/>
    <x v="1"/>
    <s v="Normal Weight"/>
    <s v="Diabetes"/>
  </r>
  <r>
    <s v="Id1328"/>
    <n v="17.34"/>
    <n v="12"/>
    <s v="No"/>
    <s v="No"/>
    <x v="0"/>
    <s v="No major surgery"/>
    <n v="0"/>
    <x v="1"/>
    <x v="1"/>
    <s v="Under Weight"/>
    <s v="Diabetes"/>
  </r>
  <r>
    <s v="Id1329"/>
    <n v="40.39"/>
    <n v="4.24"/>
    <s v="yes"/>
    <s v="No"/>
    <x v="1"/>
    <n v="1"/>
    <n v="1"/>
    <x v="1"/>
    <x v="1"/>
    <s v="Obesity"/>
    <s v="Normal"/>
  </r>
  <r>
    <s v="Id1330"/>
    <n v="25.96"/>
    <n v="4.68"/>
    <s v="yes"/>
    <s v="No"/>
    <x v="1"/>
    <n v="1"/>
    <n v="1"/>
    <x v="1"/>
    <x v="1"/>
    <s v="Over Weight"/>
    <s v="Normal"/>
  </r>
  <r>
    <s v="Id1331"/>
    <n v="17.68"/>
    <n v="8.57"/>
    <s v="yes"/>
    <s v="No"/>
    <x v="1"/>
    <n v="1"/>
    <n v="1"/>
    <x v="1"/>
    <x v="1"/>
    <s v="Under Weight"/>
    <s v="Diabetes"/>
  </r>
  <r>
    <s v="Id1332"/>
    <n v="30.875"/>
    <n v="4.0999999999999996"/>
    <s v="No"/>
    <s v="No"/>
    <x v="0"/>
    <s v="No major surgery"/>
    <n v="0"/>
    <x v="1"/>
    <x v="1"/>
    <s v="Obesity"/>
    <s v="Normal"/>
  </r>
  <r>
    <s v="Id1333"/>
    <n v="30.81"/>
    <n v="4.49"/>
    <s v="No"/>
    <s v="No"/>
    <x v="0"/>
    <s v="No major surgery"/>
    <n v="0"/>
    <x v="1"/>
    <x v="1"/>
    <s v="Obesity"/>
    <s v="Normal"/>
  </r>
  <r>
    <s v="Id1334"/>
    <n v="36.85"/>
    <n v="8.8000000000000007"/>
    <s v="No"/>
    <s v="No"/>
    <x v="0"/>
    <n v="2"/>
    <n v="2"/>
    <x v="1"/>
    <x v="1"/>
    <s v="Obesity"/>
    <s v="Diabetes"/>
  </r>
  <r>
    <s v="Id1335"/>
    <n v="35.86"/>
    <n v="7.93"/>
    <s v="No"/>
    <s v="No"/>
    <x v="0"/>
    <n v="2"/>
    <n v="2"/>
    <x v="1"/>
    <x v="1"/>
    <s v="Obesity"/>
    <s v="Diabetes"/>
  </r>
  <r>
    <s v="Id1336"/>
    <n v="30.3"/>
    <n v="9.4499999999999993"/>
    <s v="No"/>
    <s v="No"/>
    <x v="0"/>
    <n v="2"/>
    <n v="2"/>
    <x v="1"/>
    <x v="1"/>
    <s v="Obesity"/>
    <s v="Diabetes"/>
  </r>
  <r>
    <s v="Id1337"/>
    <n v="32.015000000000001"/>
    <n v="7.67"/>
    <s v="No"/>
    <s v="No"/>
    <x v="0"/>
    <s v="No major surgery"/>
    <n v="0"/>
    <x v="1"/>
    <x v="1"/>
    <s v="Obesity"/>
    <s v="Diabetes"/>
  </r>
  <r>
    <s v="Id1338"/>
    <n v="25.06"/>
    <n v="10.53"/>
    <s v="No"/>
    <s v="No"/>
    <x v="0"/>
    <n v="2"/>
    <n v="2"/>
    <x v="1"/>
    <x v="1"/>
    <s v="Over Weight"/>
    <s v="Diabetes"/>
  </r>
  <r>
    <s v="Id1339"/>
    <n v="18.829999999999998"/>
    <n v="10.08"/>
    <s v="yes"/>
    <s v="No"/>
    <x v="0"/>
    <s v="No major surgery"/>
    <n v="0"/>
    <x v="1"/>
    <x v="1"/>
    <s v="Normal Weight"/>
    <s v="Diabetes"/>
  </r>
  <r>
    <s v="Id1340"/>
    <n v="47.52"/>
    <n v="11.39"/>
    <s v="yes"/>
    <s v="No"/>
    <x v="0"/>
    <n v="1"/>
    <n v="1"/>
    <x v="1"/>
    <x v="1"/>
    <s v="Obesity"/>
    <s v="Diabetes"/>
  </r>
  <r>
    <s v="Id1341"/>
    <n v="37.82"/>
    <n v="6.36"/>
    <s v="No"/>
    <s v="No"/>
    <x v="0"/>
    <s v="No major surgery"/>
    <n v="0"/>
    <x v="1"/>
    <x v="1"/>
    <s v="Obesity"/>
    <s v="Prediabetes"/>
  </r>
  <r>
    <s v="Id1342"/>
    <n v="44.16"/>
    <n v="5.31"/>
    <s v="yes"/>
    <s v="No"/>
    <x v="0"/>
    <s v="No major surgery"/>
    <n v="0"/>
    <x v="1"/>
    <x v="1"/>
    <s v="Obesity"/>
    <s v="Normal"/>
  </r>
  <r>
    <s v="Id1343"/>
    <n v="37.049999999999997"/>
    <n v="4.74"/>
    <s v="No"/>
    <s v="No"/>
    <x v="1"/>
    <n v="1"/>
    <n v="1"/>
    <x v="1"/>
    <x v="1"/>
    <s v="Obesity"/>
    <s v="Normal"/>
  </r>
  <r>
    <s v="Id1344"/>
    <n v="18.66"/>
    <n v="11.35"/>
    <s v="No"/>
    <s v="No"/>
    <x v="0"/>
    <s v="No major surgery"/>
    <n v="0"/>
    <x v="1"/>
    <x v="1"/>
    <s v="Normal Weight"/>
    <s v="Diabetes"/>
  </r>
  <r>
    <s v="Id1345"/>
    <n v="36.200000000000003"/>
    <n v="6.81"/>
    <s v="yes"/>
    <s v="No"/>
    <x v="0"/>
    <n v="1"/>
    <n v="1"/>
    <x v="1"/>
    <x v="1"/>
    <s v="Obesity"/>
    <s v="Diabetes"/>
  </r>
  <r>
    <s v="Id1346"/>
    <n v="18.87"/>
    <n v="8.06"/>
    <s v="No"/>
    <s v="No"/>
    <x v="0"/>
    <s v="No major surgery"/>
    <n v="0"/>
    <x v="1"/>
    <x v="1"/>
    <s v="Normal Weight"/>
    <s v="Diabetes"/>
  </r>
  <r>
    <s v="Id1347"/>
    <n v="32.299999999999997"/>
    <n v="6.74"/>
    <s v="yes"/>
    <s v="No"/>
    <x v="0"/>
    <n v="1"/>
    <n v="1"/>
    <x v="1"/>
    <x v="1"/>
    <s v="Obesity"/>
    <s v="Diabetes"/>
  </r>
  <r>
    <s v="Id1348"/>
    <n v="22.64"/>
    <n v="6.54"/>
    <s v="yes"/>
    <s v="No"/>
    <x v="0"/>
    <n v="2"/>
    <n v="2"/>
    <x v="1"/>
    <x v="1"/>
    <s v="Normal Weight"/>
    <s v="Diabetes"/>
  </r>
  <r>
    <s v="Id1349"/>
    <n v="28.69"/>
    <n v="5.4"/>
    <s v="No"/>
    <s v="No"/>
    <x v="0"/>
    <s v="No major surgery"/>
    <n v="0"/>
    <x v="1"/>
    <x v="1"/>
    <s v="Over Weight"/>
    <s v="Normal"/>
  </r>
  <r>
    <s v="Id1350"/>
    <n v="28.16"/>
    <n v="5.58"/>
    <s v="yes"/>
    <s v="No"/>
    <x v="0"/>
    <s v="No major surgery"/>
    <n v="0"/>
    <x v="1"/>
    <x v="1"/>
    <s v="Over Weight"/>
    <s v="Normal"/>
  </r>
  <r>
    <s v="Id1351"/>
    <n v="45.54"/>
    <n v="5.84"/>
    <s v="No"/>
    <s v="No"/>
    <x v="1"/>
    <n v="1"/>
    <n v="1"/>
    <x v="1"/>
    <x v="1"/>
    <s v="Obesity"/>
    <s v="Prediabetes"/>
  </r>
  <r>
    <s v="Id1352"/>
    <n v="28.7"/>
    <n v="4.2"/>
    <s v="No"/>
    <s v="No"/>
    <x v="0"/>
    <s v="No major surgery"/>
    <n v="0"/>
    <x v="1"/>
    <x v="1"/>
    <s v="Over Weight"/>
    <s v="Normal"/>
  </r>
  <r>
    <s v="Id1353"/>
    <n v="27.74"/>
    <n v="6.06"/>
    <s v="yes"/>
    <s v="No"/>
    <x v="0"/>
    <s v="No major surgery"/>
    <n v="0"/>
    <x v="1"/>
    <x v="1"/>
    <s v="Over Weight"/>
    <s v="Prediabetes"/>
  </r>
  <r>
    <s v="Id1354"/>
    <n v="36.954999999999998"/>
    <n v="7.57"/>
    <s v="No"/>
    <s v="No"/>
    <x v="0"/>
    <s v="No major surgery"/>
    <n v="0"/>
    <x v="1"/>
    <x v="1"/>
    <s v="Obesity"/>
    <s v="Diabetes"/>
  </r>
  <r>
    <s v="Id1355"/>
    <n v="30.69"/>
    <n v="6.15"/>
    <s v="No"/>
    <s v="No"/>
    <x v="0"/>
    <s v="No major surgery"/>
    <n v="0"/>
    <x v="1"/>
    <x v="1"/>
    <s v="Obesity"/>
    <s v="Prediabetes"/>
  </r>
  <r>
    <s v="Id1356"/>
    <n v="24.984999999999999"/>
    <n v="4.5599999999999996"/>
    <s v="No"/>
    <s v="No"/>
    <x v="0"/>
    <s v="No major surgery"/>
    <n v="0"/>
    <x v="1"/>
    <x v="1"/>
    <s v="Over Weight"/>
    <s v="Normal"/>
  </r>
  <r>
    <s v="Id1357"/>
    <n v="39.42"/>
    <n v="4.72"/>
    <s v="yes"/>
    <s v="No"/>
    <x v="0"/>
    <n v="1"/>
    <n v="1"/>
    <x v="1"/>
    <x v="1"/>
    <s v="Obesity"/>
    <s v="Normal"/>
  </r>
  <r>
    <s v="Id1358"/>
    <n v="16.8"/>
    <n v="7.98"/>
    <s v="No"/>
    <s v="No"/>
    <x v="0"/>
    <s v="No major surgery"/>
    <n v="0"/>
    <x v="1"/>
    <x v="1"/>
    <s v="Under Weight"/>
    <s v="Diabetes"/>
  </r>
  <r>
    <s v="Id1359"/>
    <n v="23.274999999999999"/>
    <n v="6.26"/>
    <s v="yes"/>
    <s v="No"/>
    <x v="1"/>
    <n v="1"/>
    <n v="1"/>
    <x v="1"/>
    <x v="1"/>
    <s v="Normal Weight"/>
    <s v="Prediabetes"/>
  </r>
  <r>
    <s v="Id1360"/>
    <n v="22.8"/>
    <n v="4.29"/>
    <s v="yes"/>
    <s v="No"/>
    <x v="1"/>
    <n v="1"/>
    <n v="1"/>
    <x v="1"/>
    <x v="1"/>
    <s v="Normal Weight"/>
    <s v="Normal"/>
  </r>
  <r>
    <s v="Id1361"/>
    <n v="24.3"/>
    <n v="5.43"/>
    <s v="No"/>
    <s v="No"/>
    <x v="0"/>
    <n v="2"/>
    <n v="2"/>
    <x v="1"/>
    <x v="1"/>
    <s v="Normal Weight"/>
    <s v="Normal"/>
  </r>
  <r>
    <s v="Id1362"/>
    <n v="25.13"/>
    <n v="8"/>
    <s v="yes"/>
    <s v="No"/>
    <x v="0"/>
    <n v="1"/>
    <n v="1"/>
    <x v="1"/>
    <x v="1"/>
    <s v="Over Weight"/>
    <s v="Diabetes"/>
  </r>
  <r>
    <s v="Id1363"/>
    <n v="22.72"/>
    <n v="9.9600000000000009"/>
    <s v="yes"/>
    <s v="No"/>
    <x v="0"/>
    <n v="2"/>
    <n v="2"/>
    <x v="1"/>
    <x v="1"/>
    <s v="Normal Weight"/>
    <s v="Diabetes"/>
  </r>
  <r>
    <s v="Id1364"/>
    <n v="32.6"/>
    <n v="6.8"/>
    <s v="yes"/>
    <s v="No"/>
    <x v="0"/>
    <s v="No major surgery"/>
    <n v="0"/>
    <x v="1"/>
    <x v="1"/>
    <s v="Obesity"/>
    <s v="Diabetes"/>
  </r>
  <r>
    <s v="Id1365"/>
    <n v="17.28"/>
    <n v="6.22"/>
    <s v="yes"/>
    <s v="No"/>
    <x v="0"/>
    <n v="2"/>
    <n v="2"/>
    <x v="1"/>
    <x v="1"/>
    <s v="Under Weight"/>
    <s v="Prediabetes"/>
  </r>
  <r>
    <s v="Id1366"/>
    <n v="27.92"/>
    <n v="5.79"/>
    <s v="No"/>
    <s v="No"/>
    <x v="0"/>
    <n v="1"/>
    <n v="1"/>
    <x v="1"/>
    <x v="1"/>
    <s v="Over Weight"/>
    <s v="Prediabetes"/>
  </r>
  <r>
    <s v="Id1367"/>
    <n v="38.284999999999997"/>
    <n v="5.41"/>
    <s v="No"/>
    <s v="No"/>
    <x v="0"/>
    <s v="No major surgery"/>
    <n v="0"/>
    <x v="1"/>
    <x v="1"/>
    <s v="Obesity"/>
    <s v="Normal"/>
  </r>
  <r>
    <s v="Id1368"/>
    <n v="16.48"/>
    <n v="11.05"/>
    <s v="No"/>
    <s v="No"/>
    <x v="0"/>
    <s v="No major surgery"/>
    <n v="0"/>
    <x v="1"/>
    <x v="1"/>
    <s v="Under Weight"/>
    <s v="Diabetes"/>
  </r>
  <r>
    <s v="Id1369"/>
    <n v="38.57"/>
    <n v="6.27"/>
    <s v="No"/>
    <s v="No"/>
    <x v="0"/>
    <s v="No major surgery"/>
    <n v="0"/>
    <x v="1"/>
    <x v="1"/>
    <s v="Obesity"/>
    <s v="Prediabetes"/>
  </r>
  <r>
    <s v="Id1370"/>
    <n v="43.85"/>
    <n v="4.7699999999999996"/>
    <s v="yes"/>
    <s v="No"/>
    <x v="0"/>
    <s v="No major surgery"/>
    <n v="0"/>
    <x v="1"/>
    <x v="1"/>
    <s v="Obesity"/>
    <s v="Normal"/>
  </r>
  <r>
    <s v="Id1371"/>
    <n v="30.11"/>
    <n v="4.08"/>
    <s v="No"/>
    <s v="No"/>
    <x v="0"/>
    <s v="No major surgery"/>
    <n v="0"/>
    <x v="1"/>
    <x v="1"/>
    <s v="Obesity"/>
    <s v="Normal"/>
  </r>
  <r>
    <s v="Id1372"/>
    <n v="31.59"/>
    <n v="6.01"/>
    <s v="No"/>
    <s v="No"/>
    <x v="0"/>
    <s v="No major surgery"/>
    <n v="0"/>
    <x v="1"/>
    <x v="1"/>
    <s v="Obesity"/>
    <s v="Prediabetes"/>
  </r>
  <r>
    <s v="Id1373"/>
    <n v="40.15"/>
    <n v="11.84"/>
    <s v="No"/>
    <s v="No"/>
    <x v="0"/>
    <s v="No major surgery"/>
    <n v="0"/>
    <x v="1"/>
    <x v="1"/>
    <s v="Obesity"/>
    <s v="Diabetes"/>
  </r>
  <r>
    <s v="Id1374"/>
    <n v="40.700000000000003"/>
    <n v="6.27"/>
    <s v="yes"/>
    <s v="No"/>
    <x v="1"/>
    <n v="1"/>
    <n v="1"/>
    <x v="1"/>
    <x v="1"/>
    <s v="Obesity"/>
    <s v="Prediabetes"/>
  </r>
  <r>
    <s v="Id1375"/>
    <n v="40.76"/>
    <n v="5.28"/>
    <s v="No"/>
    <s v="No"/>
    <x v="0"/>
    <s v="No major surgery"/>
    <n v="0"/>
    <x v="1"/>
    <x v="1"/>
    <s v="Obesity"/>
    <s v="Normal"/>
  </r>
  <r>
    <s v="Id1376"/>
    <n v="29.7"/>
    <n v="7.03"/>
    <s v="No"/>
    <s v="No"/>
    <x v="0"/>
    <s v="No major surgery"/>
    <n v="0"/>
    <x v="1"/>
    <x v="1"/>
    <s v="Over Weight"/>
    <s v="Diabetes"/>
  </r>
  <r>
    <s v="Id1377"/>
    <n v="40.58"/>
    <n v="5.32"/>
    <s v="yes"/>
    <s v="No"/>
    <x v="1"/>
    <n v="1"/>
    <n v="1"/>
    <x v="1"/>
    <x v="1"/>
    <s v="Obesity"/>
    <s v="Normal"/>
  </r>
  <r>
    <s v="Id1378"/>
    <n v="33.06"/>
    <n v="9.59"/>
    <s v="yes"/>
    <s v="No"/>
    <x v="0"/>
    <s v="No major surgery"/>
    <n v="0"/>
    <x v="1"/>
    <x v="1"/>
    <s v="Obesity"/>
    <s v="Diabetes"/>
  </r>
  <r>
    <s v="Id1379"/>
    <n v="26.62"/>
    <n v="6.15"/>
    <s v="yes"/>
    <s v="No"/>
    <x v="0"/>
    <s v="No major surgery"/>
    <n v="0"/>
    <x v="1"/>
    <x v="1"/>
    <s v="Over Weight"/>
    <s v="Prediabetes"/>
  </r>
  <r>
    <s v="Id1380"/>
    <n v="37.1"/>
    <n v="11.08"/>
    <s v="No"/>
    <s v="No"/>
    <x v="0"/>
    <s v="No major surgery"/>
    <n v="0"/>
    <x v="1"/>
    <x v="1"/>
    <s v="Obesity"/>
    <s v="Diabetes"/>
  </r>
  <r>
    <s v="Id1381"/>
    <n v="18.28"/>
    <n v="7.95"/>
    <s v="No"/>
    <s v="No"/>
    <x v="0"/>
    <s v="No major surgery"/>
    <n v="0"/>
    <x v="1"/>
    <x v="1"/>
    <s v="Under Weight"/>
    <s v="Diabetes"/>
  </r>
  <r>
    <s v="Id1382"/>
    <n v="35.814999999999998"/>
    <n v="6.23"/>
    <s v="No"/>
    <s v="No"/>
    <x v="0"/>
    <s v="No major surgery"/>
    <n v="0"/>
    <x v="1"/>
    <x v="1"/>
    <s v="Obesity"/>
    <s v="Prediabetes"/>
  </r>
  <r>
    <s v="Id1383"/>
    <n v="30.69"/>
    <n v="6.5"/>
    <s v="No"/>
    <s v="No"/>
    <x v="0"/>
    <s v="No major surgery"/>
    <n v="0"/>
    <x v="1"/>
    <x v="1"/>
    <s v="Obesity"/>
    <s v="Diabetes"/>
  </r>
  <r>
    <s v="Id1384"/>
    <n v="26.125"/>
    <n v="5.22"/>
    <s v="No"/>
    <s v="No"/>
    <x v="0"/>
    <s v="No major surgery"/>
    <n v="0"/>
    <x v="1"/>
    <x v="1"/>
    <s v="Over Weight"/>
    <s v="Normal"/>
  </r>
  <r>
    <s v="Id1385"/>
    <n v="34.58"/>
    <n v="6.3"/>
    <s v="No"/>
    <s v="No"/>
    <x v="1"/>
    <n v="1"/>
    <n v="1"/>
    <x v="1"/>
    <x v="1"/>
    <s v="Obesity"/>
    <s v="Prediabetes"/>
  </r>
  <r>
    <s v="Id1386"/>
    <n v="27.4"/>
    <n v="8.84"/>
    <s v="No"/>
    <s v="No"/>
    <x v="0"/>
    <s v="No major surgery"/>
    <n v="0"/>
    <x v="1"/>
    <x v="1"/>
    <s v="Over Weight"/>
    <s v="Diabetes"/>
  </r>
  <r>
    <s v="Id1387"/>
    <n v="27.53"/>
    <n v="4.1100000000000003"/>
    <s v="No"/>
    <s v="No"/>
    <x v="0"/>
    <n v="1"/>
    <n v="1"/>
    <x v="1"/>
    <x v="1"/>
    <s v="Over Weight"/>
    <s v="Normal"/>
  </r>
  <r>
    <s v="Id1388"/>
    <n v="33"/>
    <n v="4.57"/>
    <s v="No"/>
    <s v="No"/>
    <x v="0"/>
    <s v="No major surgery"/>
    <n v="0"/>
    <x v="1"/>
    <x v="1"/>
    <s v="Obesity"/>
    <s v="Normal"/>
  </r>
  <r>
    <s v="Id1389"/>
    <n v="25.78"/>
    <n v="11.06"/>
    <s v="yes"/>
    <s v="No"/>
    <x v="0"/>
    <s v="No major surgery"/>
    <n v="0"/>
    <x v="1"/>
    <x v="1"/>
    <s v="Over Weight"/>
    <s v="Diabetes"/>
  </r>
  <r>
    <s v="Id1390"/>
    <n v="22.66"/>
    <n v="10.68"/>
    <s v="No"/>
    <s v="No"/>
    <x v="0"/>
    <s v="No major surgery"/>
    <n v="0"/>
    <x v="1"/>
    <x v="1"/>
    <s v="Normal Weight"/>
    <s v="Diabetes"/>
  </r>
  <r>
    <s v="Id1391"/>
    <n v="38.81"/>
    <n v="6.14"/>
    <s v="yes"/>
    <s v="No"/>
    <x v="0"/>
    <n v="1"/>
    <n v="1"/>
    <x v="1"/>
    <x v="1"/>
    <s v="Obesity"/>
    <s v="Prediabetes"/>
  </r>
  <r>
    <s v="Id1392"/>
    <n v="38.51"/>
    <n v="5.45"/>
    <s v="yes"/>
    <s v="No"/>
    <x v="0"/>
    <s v="No major surgery"/>
    <n v="0"/>
    <x v="1"/>
    <x v="1"/>
    <s v="Obesity"/>
    <s v="Normal"/>
  </r>
  <r>
    <s v="Id1393"/>
    <n v="22.98"/>
    <n v="6.14"/>
    <s v="yes"/>
    <s v="No"/>
    <x v="0"/>
    <s v="No major surgery"/>
    <n v="0"/>
    <x v="1"/>
    <x v="1"/>
    <s v="Normal Weight"/>
    <s v="Prediabetes"/>
  </r>
  <r>
    <s v="Id1394"/>
    <n v="15.65"/>
    <n v="7.85"/>
    <s v="No"/>
    <s v="No"/>
    <x v="0"/>
    <s v="No major surgery"/>
    <n v="0"/>
    <x v="1"/>
    <x v="1"/>
    <s v="Under Weight"/>
    <s v="Diabetes"/>
  </r>
  <r>
    <s v="Id1395"/>
    <n v="39.97"/>
    <n v="4.09"/>
    <s v="No"/>
    <s v="No"/>
    <x v="0"/>
    <n v="1"/>
    <n v="1"/>
    <x v="1"/>
    <x v="1"/>
    <s v="Obesity"/>
    <s v="Normal"/>
  </r>
  <r>
    <s v="Id1396"/>
    <n v="37.22"/>
    <n v="4.62"/>
    <s v="No"/>
    <s v="No"/>
    <x v="1"/>
    <n v="1"/>
    <n v="1"/>
    <x v="1"/>
    <x v="1"/>
    <s v="Obesity"/>
    <s v="Normal"/>
  </r>
  <r>
    <s v="Id1397"/>
    <n v="41.325000000000003"/>
    <n v="5.77"/>
    <s v="No"/>
    <s v="No"/>
    <x v="0"/>
    <s v="No major surgery"/>
    <n v="0"/>
    <x v="1"/>
    <x v="1"/>
    <s v="Obesity"/>
    <s v="Prediabetes"/>
  </r>
  <r>
    <s v="Id1398"/>
    <n v="40.31"/>
    <n v="5.84"/>
    <s v="No"/>
    <s v="No"/>
    <x v="0"/>
    <s v="No major surgery"/>
    <n v="0"/>
    <x v="1"/>
    <x v="1"/>
    <s v="Obesity"/>
    <s v="Prediabetes"/>
  </r>
  <r>
    <s v="Id1399"/>
    <n v="29.48"/>
    <n v="4.91"/>
    <s v="No"/>
    <s v="No"/>
    <x v="0"/>
    <s v="No major surgery"/>
    <n v="0"/>
    <x v="1"/>
    <x v="1"/>
    <s v="Over Weight"/>
    <s v="Normal"/>
  </r>
  <r>
    <s v="Id1400"/>
    <n v="33.155000000000001"/>
    <n v="5.07"/>
    <s v="No"/>
    <s v="No"/>
    <x v="0"/>
    <s v="No major surgery"/>
    <n v="0"/>
    <x v="1"/>
    <x v="1"/>
    <s v="Obesity"/>
    <s v="Normal"/>
  </r>
  <r>
    <s v="Id1401"/>
    <n v="42.85"/>
    <n v="5.81"/>
    <s v="yes"/>
    <s v="No"/>
    <x v="0"/>
    <s v="No major surgery"/>
    <n v="0"/>
    <x v="1"/>
    <x v="1"/>
    <s v="Obesity"/>
    <s v="Prediabetes"/>
  </r>
  <r>
    <s v="Id1402"/>
    <n v="32.340000000000003"/>
    <n v="11.2"/>
    <s v="No"/>
    <s v="No"/>
    <x v="0"/>
    <s v="No major surgery"/>
    <n v="0"/>
    <x v="1"/>
    <x v="1"/>
    <s v="Obesity"/>
    <s v="Diabetes"/>
  </r>
  <r>
    <s v="Id1403"/>
    <n v="27.5"/>
    <n v="10.75"/>
    <s v="No"/>
    <s v="No"/>
    <x v="0"/>
    <s v="No major surgery"/>
    <n v="0"/>
    <x v="1"/>
    <x v="1"/>
    <s v="Over Weight"/>
    <s v="Diabetes"/>
  </r>
  <r>
    <s v="Id1404"/>
    <n v="25.8"/>
    <n v="7.8"/>
    <s v="No"/>
    <s v="No"/>
    <x v="0"/>
    <s v="No major surgery"/>
    <n v="0"/>
    <x v="1"/>
    <x v="1"/>
    <s v="Over Weight"/>
    <s v="Diabetes"/>
  </r>
  <r>
    <s v="Id1405"/>
    <n v="25"/>
    <n v="7.04"/>
    <s v="No"/>
    <s v="No"/>
    <x v="0"/>
    <s v="No major surgery"/>
    <n v="0"/>
    <x v="1"/>
    <x v="1"/>
    <s v="Over Weight"/>
    <s v="Diabetes"/>
  </r>
  <r>
    <s v="Id1406"/>
    <n v="41.2"/>
    <n v="4.18"/>
    <s v="yes"/>
    <s v="No"/>
    <x v="0"/>
    <s v="No major surgery"/>
    <n v="0"/>
    <x v="1"/>
    <x v="1"/>
    <s v="Obesity"/>
    <s v="Normal"/>
  </r>
  <r>
    <s v="Id1407"/>
    <n v="17.78"/>
    <n v="8.19"/>
    <s v="No"/>
    <s v="No"/>
    <x v="0"/>
    <s v="No major surgery"/>
    <n v="0"/>
    <x v="1"/>
    <x v="1"/>
    <s v="Under Weight"/>
    <s v="Diabetes"/>
  </r>
  <r>
    <s v="Id1408"/>
    <n v="40.119999999999997"/>
    <n v="6.22"/>
    <s v="yes"/>
    <s v="No"/>
    <x v="1"/>
    <n v="1"/>
    <n v="1"/>
    <x v="1"/>
    <x v="1"/>
    <s v="Obesity"/>
    <s v="Prediabetes"/>
  </r>
  <r>
    <s v="Id1409"/>
    <n v="19.350000000000001"/>
    <n v="8.2200000000000006"/>
    <s v="yes"/>
    <s v="No"/>
    <x v="0"/>
    <s v="No major surgery"/>
    <n v="0"/>
    <x v="1"/>
    <x v="1"/>
    <s v="Normal Weight"/>
    <s v="Diabetes"/>
  </r>
  <r>
    <s v="Id1410"/>
    <n v="36.69"/>
    <n v="6.15"/>
    <s v="No"/>
    <s v="No"/>
    <x v="0"/>
    <s v="No major surgery"/>
    <n v="0"/>
    <x v="1"/>
    <x v="1"/>
    <s v="Obesity"/>
    <s v="Prediabetes"/>
  </r>
  <r>
    <s v="Id1411"/>
    <n v="28.51"/>
    <n v="5.65"/>
    <s v="yes"/>
    <s v="No"/>
    <x v="0"/>
    <n v="1"/>
    <n v="1"/>
    <x v="1"/>
    <x v="1"/>
    <s v="Over Weight"/>
    <s v="Normal"/>
  </r>
  <r>
    <s v="Id1412"/>
    <n v="30.21"/>
    <n v="5.5"/>
    <s v="No"/>
    <s v="No"/>
    <x v="0"/>
    <n v="1"/>
    <n v="1"/>
    <x v="1"/>
    <x v="1"/>
    <s v="Obesity"/>
    <s v="Normal"/>
  </r>
  <r>
    <s v="Id1413"/>
    <n v="24.33"/>
    <n v="8"/>
    <s v="No"/>
    <s v="No"/>
    <x v="0"/>
    <s v="No major surgery"/>
    <n v="0"/>
    <x v="1"/>
    <x v="1"/>
    <s v="Normal Weight"/>
    <s v="Diabetes"/>
  </r>
  <r>
    <s v="Id1414"/>
    <n v="19.855"/>
    <n v="5.71"/>
    <s v="yes"/>
    <s v="No"/>
    <x v="0"/>
    <s v="No major surgery"/>
    <n v="0"/>
    <x v="1"/>
    <x v="1"/>
    <s v="Normal Weight"/>
    <s v="Prediabetes"/>
  </r>
  <r>
    <s v="Id1415"/>
    <n v="25.364999999999998"/>
    <n v="11.71"/>
    <s v="No"/>
    <s v="No"/>
    <x v="0"/>
    <s v="No major surgery"/>
    <n v="0"/>
    <x v="1"/>
    <x v="1"/>
    <s v="Over Weight"/>
    <s v="Diabetes"/>
  </r>
  <r>
    <s v="Id1416"/>
    <n v="29.6"/>
    <n v="6.17"/>
    <s v="yes"/>
    <s v="No"/>
    <x v="1"/>
    <n v="1"/>
    <n v="1"/>
    <x v="1"/>
    <x v="1"/>
    <s v="Over Weight"/>
    <s v="Prediabetes"/>
  </r>
  <r>
    <s v="Id1417"/>
    <n v="39.43"/>
    <n v="6.1"/>
    <s v="yes"/>
    <s v="No"/>
    <x v="1"/>
    <n v="1"/>
    <n v="1"/>
    <x v="1"/>
    <x v="1"/>
    <s v="Obesity"/>
    <s v="Prediabetes"/>
  </r>
  <r>
    <s v="Id1418"/>
    <n v="27.34"/>
    <n v="5.19"/>
    <s v="yes"/>
    <s v="No"/>
    <x v="0"/>
    <n v="1"/>
    <n v="1"/>
    <x v="1"/>
    <x v="1"/>
    <s v="Over Weight"/>
    <s v="Normal"/>
  </r>
  <r>
    <s v="Id1419"/>
    <n v="39.01"/>
    <n v="5.37"/>
    <s v="yes"/>
    <s v="No"/>
    <x v="0"/>
    <s v="No major surgery"/>
    <n v="0"/>
    <x v="1"/>
    <x v="1"/>
    <s v="Obesity"/>
    <s v="Normal"/>
  </r>
  <r>
    <s v="Id1420"/>
    <n v="18.989999999999998"/>
    <n v="10.82"/>
    <s v="yes"/>
    <s v="No"/>
    <x v="0"/>
    <s v="No major surgery"/>
    <n v="0"/>
    <x v="1"/>
    <x v="1"/>
    <s v="Normal Weight"/>
    <s v="Diabetes"/>
  </r>
  <r>
    <s v="Id1421"/>
    <n v="42.3"/>
    <n v="6.06"/>
    <s v="yes"/>
    <s v="No"/>
    <x v="0"/>
    <s v="No major surgery"/>
    <n v="0"/>
    <x v="1"/>
    <x v="1"/>
    <s v="Obesity"/>
    <s v="Prediabetes"/>
  </r>
  <r>
    <s v="Id1422"/>
    <n v="39.805"/>
    <n v="5.91"/>
    <s v="No"/>
    <s v="No"/>
    <x v="0"/>
    <s v="No major surgery"/>
    <n v="0"/>
    <x v="1"/>
    <x v="1"/>
    <s v="Obesity"/>
    <s v="Prediabetes"/>
  </r>
  <r>
    <s v="Id1423"/>
    <n v="33.700000000000003"/>
    <n v="5.87"/>
    <s v="No"/>
    <s v="No"/>
    <x v="0"/>
    <s v="No major surgery"/>
    <n v="0"/>
    <x v="1"/>
    <x v="1"/>
    <s v="Obesity"/>
    <s v="Prediabetes"/>
  </r>
  <r>
    <s v="Id1424"/>
    <n v="36.195"/>
    <n v="6.22"/>
    <s v="No"/>
    <s v="No"/>
    <x v="0"/>
    <s v="No major surgery"/>
    <n v="0"/>
    <x v="1"/>
    <x v="1"/>
    <s v="Obesity"/>
    <s v="Prediabetes"/>
  </r>
  <r>
    <s v="Id1425"/>
    <n v="32.6"/>
    <n v="5.73"/>
    <s v="No"/>
    <s v="No"/>
    <x v="1"/>
    <n v="1"/>
    <n v="1"/>
    <x v="1"/>
    <x v="1"/>
    <s v="Obesity"/>
    <s v="Prediabetes"/>
  </r>
  <r>
    <s v="Id1426"/>
    <n v="30.2"/>
    <n v="5.7"/>
    <s v="No"/>
    <s v="No"/>
    <x v="0"/>
    <s v="No major surgery"/>
    <n v="0"/>
    <x v="1"/>
    <x v="1"/>
    <s v="Obesity"/>
    <s v="Prediabetes"/>
  </r>
  <r>
    <s v="Id1427"/>
    <n v="27.645"/>
    <n v="9.91"/>
    <s v="No"/>
    <s v="No"/>
    <x v="0"/>
    <s v="No major surgery"/>
    <n v="0"/>
    <x v="1"/>
    <x v="1"/>
    <s v="Over Weight"/>
    <s v="Diabetes"/>
  </r>
  <r>
    <s v="Id1428"/>
    <n v="26.41"/>
    <n v="11.4"/>
    <s v="No"/>
    <s v="No"/>
    <x v="0"/>
    <s v="No major surgery"/>
    <n v="0"/>
    <x v="1"/>
    <x v="1"/>
    <s v="Over Weight"/>
    <s v="Diabetes"/>
  </r>
  <r>
    <s v="Id1429"/>
    <n v="34.1"/>
    <n v="6.29"/>
    <s v="yes"/>
    <s v="No"/>
    <x v="1"/>
    <n v="1"/>
    <n v="1"/>
    <x v="1"/>
    <x v="1"/>
    <s v="Obesity"/>
    <s v="Prediabetes"/>
  </r>
  <r>
    <s v="Id1430"/>
    <n v="17.3"/>
    <n v="9.2799999999999994"/>
    <s v="No"/>
    <s v="No"/>
    <x v="0"/>
    <s v="No major surgery"/>
    <n v="0"/>
    <x v="1"/>
    <x v="1"/>
    <s v="Under Weight"/>
    <s v="Diabetes"/>
  </r>
  <r>
    <s v="Id1431"/>
    <n v="35.020000000000003"/>
    <n v="4.78"/>
    <s v="No"/>
    <s v="No"/>
    <x v="1"/>
    <n v="1"/>
    <n v="1"/>
    <x v="1"/>
    <x v="1"/>
    <s v="Obesity"/>
    <s v="Normal"/>
  </r>
  <r>
    <s v="Id1432"/>
    <n v="37.1"/>
    <n v="8.8699999999999992"/>
    <s v="yes"/>
    <s v="No"/>
    <x v="0"/>
    <s v="No major surgery"/>
    <n v="0"/>
    <x v="1"/>
    <x v="1"/>
    <s v="Obesity"/>
    <s v="Diabetes"/>
  </r>
  <r>
    <s v="Id1433"/>
    <n v="16.79"/>
    <n v="11.4"/>
    <s v="No"/>
    <s v="No"/>
    <x v="0"/>
    <s v="No major surgery"/>
    <n v="0"/>
    <x v="1"/>
    <x v="1"/>
    <s v="Under Weight"/>
    <s v="Diabetes"/>
  </r>
  <r>
    <s v="Id1434"/>
    <n v="31.635000000000002"/>
    <n v="9.1300000000000008"/>
    <s v="yes"/>
    <s v="No"/>
    <x v="0"/>
    <s v="No major surgery"/>
    <n v="0"/>
    <x v="1"/>
    <x v="1"/>
    <s v="Obesity"/>
    <s v="Diabetes"/>
  </r>
  <r>
    <s v="Id1435"/>
    <n v="24.19"/>
    <n v="6.22"/>
    <s v="yes"/>
    <s v="No"/>
    <x v="1"/>
    <n v="1"/>
    <n v="1"/>
    <x v="1"/>
    <x v="1"/>
    <s v="Normal Weight"/>
    <s v="Prediabetes"/>
  </r>
  <r>
    <s v="Id1436"/>
    <n v="35.29"/>
    <n v="5.9"/>
    <s v="No"/>
    <s v="No"/>
    <x v="1"/>
    <n v="1"/>
    <n v="1"/>
    <x v="1"/>
    <x v="1"/>
    <s v="Obesity"/>
    <s v="Prediabetes"/>
  </r>
  <r>
    <s v="Id1437"/>
    <n v="35.299999999999997"/>
    <n v="4.45"/>
    <s v="No"/>
    <s v="No"/>
    <x v="0"/>
    <s v="No major surgery"/>
    <n v="0"/>
    <x v="1"/>
    <x v="1"/>
    <s v="Obesity"/>
    <s v="Normal"/>
  </r>
  <r>
    <s v="Id1438"/>
    <n v="35.64"/>
    <n v="6.17"/>
    <s v="No"/>
    <s v="No"/>
    <x v="1"/>
    <n v="1"/>
    <n v="1"/>
    <x v="1"/>
    <x v="1"/>
    <s v="Obesity"/>
    <s v="Prediabetes"/>
  </r>
  <r>
    <s v="Id1439"/>
    <n v="33.1"/>
    <n v="4.93"/>
    <s v="No"/>
    <s v="No"/>
    <x v="0"/>
    <s v="No major surgery"/>
    <n v="0"/>
    <x v="1"/>
    <x v="1"/>
    <s v="Obesity"/>
    <s v="Normal"/>
  </r>
  <r>
    <s v="Id1440"/>
    <n v="26.41"/>
    <n v="7.32"/>
    <s v="yes"/>
    <s v="No"/>
    <x v="0"/>
    <n v="1"/>
    <n v="1"/>
    <x v="1"/>
    <x v="1"/>
    <s v="Over Weight"/>
    <s v="Diabetes"/>
  </r>
  <r>
    <s v="Id1441"/>
    <n v="29.9"/>
    <n v="5.27"/>
    <s v="No"/>
    <s v="No"/>
    <x v="1"/>
    <n v="1"/>
    <n v="1"/>
    <x v="1"/>
    <x v="1"/>
    <s v="Over Weight"/>
    <s v="Normal"/>
  </r>
  <r>
    <s v="Id1442"/>
    <n v="25.24"/>
    <n v="5.82"/>
    <s v="No"/>
    <s v="No"/>
    <x v="0"/>
    <n v="1"/>
    <n v="1"/>
    <x v="1"/>
    <x v="1"/>
    <s v="Over Weight"/>
    <s v="Prediabetes"/>
  </r>
  <r>
    <s v="Id1443"/>
    <n v="25.08"/>
    <n v="5.8"/>
    <s v="No"/>
    <s v="No"/>
    <x v="1"/>
    <n v="1"/>
    <n v="1"/>
    <x v="1"/>
    <x v="1"/>
    <s v="Over Weight"/>
    <s v="Prediabetes"/>
  </r>
  <r>
    <s v="Id1444"/>
    <n v="29.164999999999999"/>
    <n v="4.87"/>
    <s v="No"/>
    <s v="yes"/>
    <x v="0"/>
    <n v="1"/>
    <n v="1"/>
    <x v="1"/>
    <x v="1"/>
    <s v="Over Weight"/>
    <s v="Normal"/>
  </r>
  <r>
    <s v="Id1445"/>
    <n v="15.05"/>
    <n v="8.1199999999999992"/>
    <s v="No"/>
    <s v="No"/>
    <x v="0"/>
    <s v="No major surgery"/>
    <n v="0"/>
    <x v="1"/>
    <x v="1"/>
    <s v="Under Weight"/>
    <s v="Diabetes"/>
  </r>
  <r>
    <s v="Id1446"/>
    <n v="19.95"/>
    <n v="4.3600000000000003"/>
    <s v="No"/>
    <s v="No"/>
    <x v="0"/>
    <n v="2"/>
    <n v="2"/>
    <x v="1"/>
    <x v="1"/>
    <s v="Normal Weight"/>
    <s v="Normal"/>
  </r>
  <r>
    <s v="Id1447"/>
    <n v="16.66"/>
    <n v="9.16"/>
    <s v="No"/>
    <s v="No"/>
    <x v="0"/>
    <s v="No major surgery"/>
    <n v="0"/>
    <x v="1"/>
    <x v="1"/>
    <s v="Under Weight"/>
    <s v="Diabetes"/>
  </r>
  <r>
    <s v="Id1448"/>
    <n v="16.62"/>
    <n v="9.14"/>
    <s v="No"/>
    <s v="No"/>
    <x v="0"/>
    <s v="No major surgery"/>
    <n v="0"/>
    <x v="1"/>
    <x v="1"/>
    <s v="Under Weight"/>
    <s v="Diabetes"/>
  </r>
  <r>
    <s v="Id1449"/>
    <n v="15.36"/>
    <n v="5.49"/>
    <s v="yes"/>
    <s v="No"/>
    <x v="0"/>
    <n v="2"/>
    <n v="2"/>
    <x v="1"/>
    <x v="1"/>
    <s v="Under Weight"/>
    <s v="Normal"/>
  </r>
  <r>
    <s v="Id1450"/>
    <n v="27.74"/>
    <n v="5.96"/>
    <s v="yes"/>
    <s v="No"/>
    <x v="0"/>
    <s v="No major surgery"/>
    <n v="0"/>
    <x v="1"/>
    <x v="1"/>
    <s v="Over Weight"/>
    <s v="Prediabetes"/>
  </r>
  <r>
    <s v="Id1451"/>
    <n v="22.44"/>
    <n v="4.62"/>
    <s v="yes"/>
    <s v="No"/>
    <x v="0"/>
    <s v="No major surgery"/>
    <n v="0"/>
    <x v="1"/>
    <x v="1"/>
    <s v="Normal Weight"/>
    <s v="Normal"/>
  </r>
  <r>
    <s v="Id1452"/>
    <n v="37.049999999999997"/>
    <n v="9.9600000000000009"/>
    <s v="yes"/>
    <s v="No"/>
    <x v="0"/>
    <s v="No major surgery"/>
    <n v="0"/>
    <x v="1"/>
    <x v="1"/>
    <s v="Obesity"/>
    <s v="Diabetes"/>
  </r>
  <r>
    <s v="Id1453"/>
    <n v="22.95"/>
    <n v="10.53"/>
    <s v="No"/>
    <s v="No"/>
    <x v="0"/>
    <n v="2"/>
    <n v="2"/>
    <x v="1"/>
    <x v="1"/>
    <s v="Normal Weight"/>
    <s v="Diabetes"/>
  </r>
  <r>
    <s v="Id1454"/>
    <n v="34.200000000000003"/>
    <n v="6.69"/>
    <s v="yes"/>
    <s v="No"/>
    <x v="0"/>
    <s v="No major surgery"/>
    <n v="0"/>
    <x v="1"/>
    <x v="1"/>
    <s v="Obesity"/>
    <s v="Diabetes"/>
  </r>
  <r>
    <s v="Id1455"/>
    <n v="30.59"/>
    <n v="9.5500000000000007"/>
    <s v="yes"/>
    <s v="No"/>
    <x v="0"/>
    <s v="No major surgery"/>
    <n v="0"/>
    <x v="1"/>
    <x v="1"/>
    <s v="Obesity"/>
    <s v="Diabetes"/>
  </r>
  <r>
    <s v="Id1456"/>
    <n v="25.51"/>
    <n v="6.05"/>
    <s v="No"/>
    <s v="No"/>
    <x v="0"/>
    <s v="No major surgery"/>
    <n v="0"/>
    <x v="1"/>
    <x v="1"/>
    <s v="Over Weight"/>
    <s v="Prediabetes"/>
  </r>
  <r>
    <s v="Id1457"/>
    <n v="29.04"/>
    <n v="10.56"/>
    <s v="yes"/>
    <s v="No"/>
    <x v="0"/>
    <n v="1"/>
    <n v="1"/>
    <x v="1"/>
    <x v="1"/>
    <s v="Over Weight"/>
    <s v="Diabetes"/>
  </r>
  <r>
    <s v="Id1458"/>
    <n v="22.135000000000002"/>
    <n v="10.81"/>
    <s v="yes"/>
    <s v="No"/>
    <x v="0"/>
    <n v="1"/>
    <n v="1"/>
    <x v="1"/>
    <x v="1"/>
    <s v="Normal Weight"/>
    <s v="Diabetes"/>
  </r>
  <r>
    <s v="Id1459"/>
    <n v="21.375"/>
    <n v="4.32"/>
    <s v="No"/>
    <s v="No"/>
    <x v="0"/>
    <s v="No major surgery"/>
    <n v="0"/>
    <x v="1"/>
    <x v="1"/>
    <s v="Normal Weight"/>
    <s v="Normal"/>
  </r>
  <r>
    <s v="Id1460"/>
    <n v="29.19"/>
    <n v="4.37"/>
    <s v="No"/>
    <s v="No"/>
    <x v="0"/>
    <s v="No major surgery"/>
    <n v="0"/>
    <x v="1"/>
    <x v="1"/>
    <s v="Over Weight"/>
    <s v="Normal"/>
  </r>
  <r>
    <s v="Id1461"/>
    <n v="31.92"/>
    <n v="4.8099999999999996"/>
    <s v="yes"/>
    <s v="No"/>
    <x v="1"/>
    <n v="1"/>
    <n v="1"/>
    <x v="1"/>
    <x v="1"/>
    <s v="Obesity"/>
    <s v="Normal"/>
  </r>
  <r>
    <s v="Id1462"/>
    <n v="26.315000000000001"/>
    <n v="4.5599999999999996"/>
    <s v="yes"/>
    <s v="No"/>
    <x v="1"/>
    <n v="1"/>
    <n v="1"/>
    <x v="1"/>
    <x v="1"/>
    <s v="Over Weight"/>
    <s v="Normal"/>
  </r>
  <r>
    <s v="Id1463"/>
    <n v="35.299999999999997"/>
    <n v="4.3899999999999997"/>
    <s v="No"/>
    <s v="No"/>
    <x v="0"/>
    <s v="No major surgery"/>
    <n v="0"/>
    <x v="1"/>
    <x v="1"/>
    <s v="Obesity"/>
    <s v="Normal"/>
  </r>
  <r>
    <s v="Id1464"/>
    <n v="18.91"/>
    <n v="11.44"/>
    <s v="No"/>
    <s v="No"/>
    <x v="0"/>
    <s v="No major surgery"/>
    <n v="0"/>
    <x v="1"/>
    <x v="1"/>
    <s v="Normal Weight"/>
    <s v="Diabetes"/>
  </r>
  <r>
    <s v="Id1465"/>
    <n v="22.41"/>
    <n v="11.37"/>
    <s v="yes"/>
    <s v="No"/>
    <x v="0"/>
    <n v="1"/>
    <n v="1"/>
    <x v="1"/>
    <x v="1"/>
    <s v="Normal Weight"/>
    <s v="Diabetes"/>
  </r>
  <r>
    <s v="Id1466"/>
    <n v="22.704999999999998"/>
    <n v="6.14"/>
    <s v="No"/>
    <s v="No"/>
    <x v="0"/>
    <s v="No major surgery"/>
    <n v="0"/>
    <x v="1"/>
    <x v="1"/>
    <s v="Normal Weight"/>
    <s v="Prediabetes"/>
  </r>
  <r>
    <s v="Id1467"/>
    <n v="37.18"/>
    <n v="4.8899999999999997"/>
    <s v="No"/>
    <s v="No"/>
    <x v="0"/>
    <s v="No major surgery"/>
    <n v="0"/>
    <x v="1"/>
    <x v="1"/>
    <s v="Obesity"/>
    <s v="Normal"/>
  </r>
  <r>
    <s v="Id1468"/>
    <n v="35.97"/>
    <n v="4.5999999999999996"/>
    <s v="No"/>
    <s v="No"/>
    <x v="0"/>
    <s v="No major surgery"/>
    <n v="0"/>
    <x v="1"/>
    <x v="1"/>
    <s v="Obesity"/>
    <s v="Normal"/>
  </r>
  <r>
    <s v="Id1469"/>
    <n v="35.799999999999997"/>
    <n v="4.42"/>
    <s v="No"/>
    <s v="No"/>
    <x v="0"/>
    <s v="No major surgery"/>
    <n v="0"/>
    <x v="1"/>
    <x v="1"/>
    <s v="Obesity"/>
    <s v="Normal"/>
  </r>
  <r>
    <s v="Id1470"/>
    <n v="28.31"/>
    <n v="7.48"/>
    <s v="yes"/>
    <s v="No"/>
    <x v="0"/>
    <s v="No major surgery"/>
    <n v="0"/>
    <x v="1"/>
    <x v="1"/>
    <s v="Over Weight"/>
    <s v="Diabetes"/>
  </r>
  <r>
    <s v="Id1471"/>
    <n v="38.06"/>
    <n v="10.74"/>
    <s v="No"/>
    <s v="No"/>
    <x v="0"/>
    <s v="No major surgery"/>
    <n v="0"/>
    <x v="1"/>
    <x v="1"/>
    <s v="Obesity"/>
    <s v="Diabetes"/>
  </r>
  <r>
    <s v="Id1472"/>
    <n v="28"/>
    <n v="5.19"/>
    <s v="No"/>
    <s v="No"/>
    <x v="0"/>
    <n v="1"/>
    <n v="1"/>
    <x v="1"/>
    <x v="1"/>
    <s v="Over Weight"/>
    <s v="Normal"/>
  </r>
  <r>
    <s v="Id1473"/>
    <n v="34.32"/>
    <n v="9.17"/>
    <s v="No"/>
    <s v="No"/>
    <x v="0"/>
    <s v="No major surgery"/>
    <n v="0"/>
    <x v="1"/>
    <x v="1"/>
    <s v="Obesity"/>
    <s v="Diabetes"/>
  </r>
  <r>
    <s v="Id1474"/>
    <n v="22.3"/>
    <n v="4.95"/>
    <s v="yes"/>
    <s v="No"/>
    <x v="0"/>
    <s v="No major surgery"/>
    <n v="0"/>
    <x v="1"/>
    <x v="1"/>
    <s v="Normal Weight"/>
    <s v="Normal"/>
  </r>
  <r>
    <s v="Id1475"/>
    <n v="27.835000000000001"/>
    <n v="6.03"/>
    <s v="No"/>
    <s v="No"/>
    <x v="0"/>
    <n v="1"/>
    <n v="1"/>
    <x v="1"/>
    <x v="1"/>
    <s v="Over Weight"/>
    <s v="Prediabetes"/>
  </r>
  <r>
    <s v="Id1476"/>
    <n v="39.229999999999997"/>
    <n v="5.36"/>
    <s v="No"/>
    <s v="No"/>
    <x v="0"/>
    <s v="No major surgery"/>
    <n v="0"/>
    <x v="1"/>
    <x v="1"/>
    <s v="Obesity"/>
    <s v="Normal"/>
  </r>
  <r>
    <s v="Id1477"/>
    <n v="19.95"/>
    <n v="6.11"/>
    <s v="No"/>
    <s v="No"/>
    <x v="0"/>
    <n v="1"/>
    <n v="1"/>
    <x v="1"/>
    <x v="1"/>
    <s v="Normal Weight"/>
    <s v="Prediabetes"/>
  </r>
  <r>
    <s v="Id1478"/>
    <n v="34.64"/>
    <n v="4.88"/>
    <s v="No"/>
    <s v="No"/>
    <x v="1"/>
    <n v="1"/>
    <n v="1"/>
    <x v="1"/>
    <x v="1"/>
    <s v="Obesity"/>
    <s v="Normal"/>
  </r>
  <r>
    <s v="Id1479"/>
    <n v="18.75"/>
    <n v="6.72"/>
    <s v="No"/>
    <s v="No"/>
    <x v="0"/>
    <s v="No major surgery"/>
    <n v="0"/>
    <x v="1"/>
    <x v="1"/>
    <s v="Normal Weight"/>
    <s v="Diabetes"/>
  </r>
  <r>
    <s v="Id1480"/>
    <n v="26.48"/>
    <n v="4.2"/>
    <s v="No"/>
    <s v="No"/>
    <x v="0"/>
    <n v="1"/>
    <n v="1"/>
    <x v="1"/>
    <x v="1"/>
    <s v="Over Weight"/>
    <s v="Normal"/>
  </r>
  <r>
    <s v="Id1481"/>
    <n v="34.83"/>
    <n v="5.79"/>
    <s v="No"/>
    <s v="No"/>
    <x v="0"/>
    <n v="1"/>
    <n v="1"/>
    <x v="1"/>
    <x v="1"/>
    <s v="Obesity"/>
    <s v="Prediabetes"/>
  </r>
  <r>
    <s v="Id1482"/>
    <n v="25.46"/>
    <n v="4.29"/>
    <s v="No"/>
    <s v="No"/>
    <x v="0"/>
    <s v="No major surgery"/>
    <n v="0"/>
    <x v="1"/>
    <x v="1"/>
    <s v="Over Weight"/>
    <s v="Normal"/>
  </r>
  <r>
    <s v="Id1483"/>
    <n v="23.31"/>
    <n v="8.27"/>
    <s v="No"/>
    <s v="No"/>
    <x v="0"/>
    <s v="No major surgery"/>
    <n v="0"/>
    <x v="1"/>
    <x v="1"/>
    <s v="Normal Weight"/>
    <s v="Diabetes"/>
  </r>
  <r>
    <s v="Id1484"/>
    <n v="29"/>
    <n v="4.5599999999999996"/>
    <s v="No"/>
    <s v="No"/>
    <x v="0"/>
    <s v="No major surgery"/>
    <n v="0"/>
    <x v="1"/>
    <x v="1"/>
    <s v="Over Weight"/>
    <s v="Normal"/>
  </r>
  <r>
    <s v="Id1485"/>
    <n v="32.869999999999997"/>
    <n v="5.33"/>
    <s v="No"/>
    <s v="No"/>
    <x v="0"/>
    <s v="No major surgery"/>
    <n v="0"/>
    <x v="1"/>
    <x v="1"/>
    <s v="Obesity"/>
    <s v="Normal"/>
  </r>
  <r>
    <s v="Id1486"/>
    <n v="26.18"/>
    <n v="5.63"/>
    <s v="No"/>
    <s v="No"/>
    <x v="0"/>
    <s v="No major surgery"/>
    <n v="0"/>
    <x v="1"/>
    <x v="1"/>
    <s v="Over Weight"/>
    <s v="Normal"/>
  </r>
  <r>
    <s v="Id1487"/>
    <n v="25.3"/>
    <n v="5.12"/>
    <s v="No"/>
    <s v="No"/>
    <x v="0"/>
    <s v="No major surgery"/>
    <n v="0"/>
    <x v="1"/>
    <x v="1"/>
    <s v="Over Weight"/>
    <s v="Normal"/>
  </r>
  <r>
    <s v="Id1488"/>
    <n v="36.94"/>
    <n v="5.15"/>
    <s v="yes"/>
    <s v="No"/>
    <x v="0"/>
    <n v="1"/>
    <n v="1"/>
    <x v="1"/>
    <x v="1"/>
    <s v="Obesity"/>
    <s v="Normal"/>
  </r>
  <r>
    <s v="Id1489"/>
    <n v="22.86"/>
    <n v="7.5"/>
    <s v="No"/>
    <s v="No"/>
    <x v="0"/>
    <s v="No major surgery"/>
    <n v="0"/>
    <x v="1"/>
    <x v="1"/>
    <s v="Normal Weight"/>
    <s v="Diabetes"/>
  </r>
  <r>
    <s v="Id1490"/>
    <n v="18.760000000000002"/>
    <n v="4.88"/>
    <s v="yes"/>
    <s v="No"/>
    <x v="1"/>
    <n v="1"/>
    <n v="1"/>
    <x v="1"/>
    <x v="1"/>
    <s v="Normal Weight"/>
    <s v="Normal"/>
  </r>
  <r>
    <s v="Id1491"/>
    <n v="24.36"/>
    <n v="5.57"/>
    <s v="No"/>
    <s v="No"/>
    <x v="0"/>
    <s v="No major surgery"/>
    <n v="0"/>
    <x v="1"/>
    <x v="1"/>
    <s v="Normal Weight"/>
    <s v="Normal"/>
  </r>
  <r>
    <s v="Id1492"/>
    <n v="32.299999999999997"/>
    <n v="5.31"/>
    <s v="No"/>
    <s v="No"/>
    <x v="0"/>
    <s v="No major surgery"/>
    <n v="0"/>
    <x v="1"/>
    <x v="1"/>
    <s v="Obesity"/>
    <s v="Normal"/>
  </r>
  <r>
    <s v="Id1493"/>
    <n v="22.704999999999998"/>
    <n v="4.57"/>
    <s v="yes"/>
    <s v="No"/>
    <x v="0"/>
    <s v="No major surgery"/>
    <n v="0"/>
    <x v="1"/>
    <x v="1"/>
    <s v="Normal Weight"/>
    <s v="Normal"/>
  </r>
  <r>
    <s v="Id1494"/>
    <n v="21.79"/>
    <n v="8.6999999999999993"/>
    <s v="yes"/>
    <s v="No"/>
    <x v="0"/>
    <n v="1"/>
    <n v="1"/>
    <x v="1"/>
    <x v="1"/>
    <s v="Normal Weight"/>
    <s v="Diabetes"/>
  </r>
  <r>
    <s v="Id1495"/>
    <n v="24.52"/>
    <n v="4.76"/>
    <s v="No"/>
    <s v="No"/>
    <x v="0"/>
    <s v="No major surgery"/>
    <n v="0"/>
    <x v="1"/>
    <x v="1"/>
    <s v="Normal Weight"/>
    <s v="Normal"/>
  </r>
  <r>
    <s v="Id1496"/>
    <n v="39.520000000000003"/>
    <n v="11.81"/>
    <s v="No"/>
    <s v="No"/>
    <x v="0"/>
    <s v="No major surgery"/>
    <n v="0"/>
    <x v="1"/>
    <x v="1"/>
    <s v="Obesity"/>
    <s v="Diabetes"/>
  </r>
  <r>
    <s v="Id1497"/>
    <n v="24.49"/>
    <n v="4.67"/>
    <s v="No"/>
    <s v="No"/>
    <x v="0"/>
    <s v="No major surgery"/>
    <n v="0"/>
    <x v="1"/>
    <x v="1"/>
    <s v="Normal Weight"/>
    <s v="Normal"/>
  </r>
  <r>
    <s v="Id1498"/>
    <n v="26.315000000000001"/>
    <n v="6.02"/>
    <s v="No"/>
    <s v="No"/>
    <x v="0"/>
    <s v="No major surgery"/>
    <n v="0"/>
    <x v="1"/>
    <x v="1"/>
    <s v="Over Weight"/>
    <s v="Prediabetes"/>
  </r>
  <r>
    <s v="Id1499"/>
    <n v="22.58"/>
    <n v="7.46"/>
    <s v="No"/>
    <s v="No"/>
    <x v="0"/>
    <s v="No major surgery"/>
    <n v="0"/>
    <x v="1"/>
    <x v="1"/>
    <s v="Normal Weight"/>
    <s v="Diabetes"/>
  </r>
  <r>
    <s v="Id1500"/>
    <n v="19.475000000000001"/>
    <n v="4.74"/>
    <s v="No"/>
    <s v="No"/>
    <x v="0"/>
    <n v="1"/>
    <n v="1"/>
    <x v="1"/>
    <x v="1"/>
    <s v="Normal Weight"/>
    <s v="Normal"/>
  </r>
  <r>
    <s v="Id1501"/>
    <n v="26.33"/>
    <n v="4.79"/>
    <s v="No"/>
    <s v="No"/>
    <x v="0"/>
    <s v="No major surgery"/>
    <n v="0"/>
    <x v="1"/>
    <x v="1"/>
    <s v="Over Weight"/>
    <s v="Normal"/>
  </r>
  <r>
    <s v="Id1502"/>
    <n v="17.29"/>
    <n v="5.35"/>
    <s v="yes"/>
    <s v="No"/>
    <x v="0"/>
    <s v="No major surgery"/>
    <n v="0"/>
    <x v="1"/>
    <x v="1"/>
    <s v="Under Weight"/>
    <s v="Normal"/>
  </r>
  <r>
    <s v="Id1503"/>
    <n v="42.88"/>
    <n v="4.87"/>
    <s v="No"/>
    <s v="yes"/>
    <x v="0"/>
    <n v="1"/>
    <n v="1"/>
    <x v="1"/>
    <x v="1"/>
    <s v="Obesity"/>
    <s v="Normal"/>
  </r>
  <r>
    <s v="Id1504"/>
    <n v="32.200000000000003"/>
    <n v="10.09"/>
    <s v="yes"/>
    <s v="No"/>
    <x v="0"/>
    <s v="No major surgery"/>
    <n v="0"/>
    <x v="1"/>
    <x v="1"/>
    <s v="Obesity"/>
    <s v="Diabetes"/>
  </r>
  <r>
    <s v="Id1505"/>
    <n v="18.75"/>
    <n v="5.47"/>
    <s v="yes"/>
    <s v="No"/>
    <x v="1"/>
    <n v="1"/>
    <n v="1"/>
    <x v="1"/>
    <x v="1"/>
    <s v="Normal Weight"/>
    <s v="Normal"/>
  </r>
  <r>
    <s v="Id1506"/>
    <n v="22.36"/>
    <n v="8.6"/>
    <s v="No"/>
    <s v="No"/>
    <x v="0"/>
    <s v="No major surgery"/>
    <n v="0"/>
    <x v="1"/>
    <x v="1"/>
    <s v="Normal Weight"/>
    <s v="Diabetes"/>
  </r>
  <r>
    <s v="Id1507"/>
    <n v="23.94"/>
    <n v="10.74"/>
    <s v="yes"/>
    <s v="No"/>
    <x v="0"/>
    <s v="No major surgery"/>
    <n v="0"/>
    <x v="1"/>
    <x v="1"/>
    <s v="Normal Weight"/>
    <s v="Diabetes"/>
  </r>
  <r>
    <s v="Id1508"/>
    <n v="30.1"/>
    <n v="4.3899999999999997"/>
    <s v="No"/>
    <s v="No"/>
    <x v="1"/>
    <n v="1"/>
    <n v="1"/>
    <x v="1"/>
    <x v="1"/>
    <s v="Obesity"/>
    <s v="Normal"/>
  </r>
  <r>
    <s v="Id1509"/>
    <n v="21.93"/>
    <n v="6.3"/>
    <s v="No"/>
    <s v="No"/>
    <x v="0"/>
    <s v="No major surgery"/>
    <n v="0"/>
    <x v="1"/>
    <x v="1"/>
    <s v="Normal Weight"/>
    <s v="Prediabetes"/>
  </r>
  <r>
    <s v="Id1510"/>
    <n v="39.75"/>
    <n v="5.41"/>
    <s v="No"/>
    <s v="yes"/>
    <x v="0"/>
    <n v="1"/>
    <n v="1"/>
    <x v="1"/>
    <x v="1"/>
    <s v="Obesity"/>
    <s v="Normal"/>
  </r>
  <r>
    <s v="Id1511"/>
    <n v="26.03"/>
    <n v="4.47"/>
    <s v="No"/>
    <s v="No"/>
    <x v="1"/>
    <n v="1"/>
    <n v="1"/>
    <x v="1"/>
    <x v="1"/>
    <s v="Over Weight"/>
    <s v="Normal"/>
  </r>
  <r>
    <s v="Id1512"/>
    <n v="34.51"/>
    <n v="6.26"/>
    <s v="No"/>
    <s v="No"/>
    <x v="0"/>
    <s v="No major surgery"/>
    <n v="0"/>
    <x v="1"/>
    <x v="1"/>
    <s v="Obesity"/>
    <s v="Prediabetes"/>
  </r>
  <r>
    <s v="Id1513"/>
    <n v="19.32"/>
    <n v="11.58"/>
    <s v="yes"/>
    <s v="No"/>
    <x v="0"/>
    <n v="1"/>
    <n v="1"/>
    <x v="1"/>
    <x v="1"/>
    <s v="Normal Weight"/>
    <s v="Diabetes"/>
  </r>
  <r>
    <s v="Id1514"/>
    <n v="28.5"/>
    <n v="4.3600000000000003"/>
    <s v="No"/>
    <s v="No"/>
    <x v="0"/>
    <s v="No major surgery"/>
    <n v="0"/>
    <x v="1"/>
    <x v="1"/>
    <s v="Over Weight"/>
    <s v="Normal"/>
  </r>
  <r>
    <s v="Id1515"/>
    <n v="30.875"/>
    <n v="4.1399999999999997"/>
    <s v="yes"/>
    <s v="No"/>
    <x v="0"/>
    <s v="No major surgery"/>
    <n v="0"/>
    <x v="1"/>
    <x v="1"/>
    <s v="Obesity"/>
    <s v="Normal"/>
  </r>
  <r>
    <s v="Id1516"/>
    <n v="24.02"/>
    <n v="4.38"/>
    <s v="No"/>
    <s v="No"/>
    <x v="0"/>
    <s v="No major surgery"/>
    <n v="0"/>
    <x v="1"/>
    <x v="1"/>
    <s v="Normal Weight"/>
    <s v="Normal"/>
  </r>
  <r>
    <s v="Id1517"/>
    <n v="36.08"/>
    <n v="11.61"/>
    <s v="yes"/>
    <s v="No"/>
    <x v="0"/>
    <s v="No major surgery"/>
    <n v="0"/>
    <x v="1"/>
    <x v="1"/>
    <s v="Obesity"/>
    <s v="Diabetes"/>
  </r>
  <r>
    <s v="Id1518"/>
    <n v="32.200000000000003"/>
    <n v="10.59"/>
    <s v="yes"/>
    <s v="No"/>
    <x v="0"/>
    <s v="No major surgery"/>
    <n v="0"/>
    <x v="1"/>
    <x v="1"/>
    <s v="Obesity"/>
    <s v="Diabetes"/>
  </r>
  <r>
    <s v="Id1519"/>
    <n v="28.05"/>
    <n v="11.85"/>
    <s v="yes"/>
    <s v="No"/>
    <x v="0"/>
    <s v="No major surgery"/>
    <n v="0"/>
    <x v="1"/>
    <x v="1"/>
    <s v="Over Weight"/>
    <s v="Diabetes"/>
  </r>
  <r>
    <s v="Id1520"/>
    <n v="19"/>
    <n v="5.46"/>
    <s v="yes"/>
    <s v="No"/>
    <x v="0"/>
    <n v="1"/>
    <n v="1"/>
    <x v="1"/>
    <x v="1"/>
    <s v="Normal Weight"/>
    <s v="Normal"/>
  </r>
  <r>
    <s v="Id1521"/>
    <n v="16.13"/>
    <n v="4.54"/>
    <s v="yes"/>
    <s v="No"/>
    <x v="0"/>
    <n v="2"/>
    <n v="2"/>
    <x v="1"/>
    <x v="1"/>
    <s v="Under Weight"/>
    <s v="Normal"/>
  </r>
  <r>
    <s v="Id1522"/>
    <n v="18.77"/>
    <n v="11.98"/>
    <s v="yes"/>
    <s v="No"/>
    <x v="0"/>
    <n v="2"/>
    <n v="2"/>
    <x v="1"/>
    <x v="1"/>
    <s v="Normal Weight"/>
    <s v="Diabetes"/>
  </r>
  <r>
    <s v="Id1523"/>
    <n v="28.88"/>
    <n v="6.59"/>
    <s v="yes"/>
    <s v="No"/>
    <x v="0"/>
    <n v="1"/>
    <n v="1"/>
    <x v="1"/>
    <x v="1"/>
    <s v="Over Weight"/>
    <s v="Diabetes"/>
  </r>
  <r>
    <s v="Id1524"/>
    <n v="27.55"/>
    <n v="10.83"/>
    <s v="yes"/>
    <s v="No"/>
    <x v="0"/>
    <n v="1"/>
    <n v="1"/>
    <x v="1"/>
    <x v="1"/>
    <s v="Over Weight"/>
    <s v="Diabetes"/>
  </r>
  <r>
    <s v="Id1525"/>
    <n v="15.6"/>
    <n v="8.6"/>
    <s v="No"/>
    <s v="No"/>
    <x v="0"/>
    <s v="No major surgery"/>
    <n v="0"/>
    <x v="1"/>
    <x v="1"/>
    <s v="Under Weight"/>
    <s v="Diabetes"/>
  </r>
  <r>
    <s v="Id1526"/>
    <n v="21.99"/>
    <n v="11.17"/>
    <s v="No"/>
    <s v="No"/>
    <x v="0"/>
    <s v="No major surgery"/>
    <n v="0"/>
    <x v="1"/>
    <x v="1"/>
    <s v="Normal Weight"/>
    <s v="Diabetes"/>
  </r>
  <r>
    <s v="Id1527"/>
    <n v="34.85"/>
    <n v="5.75"/>
    <s v="No"/>
    <s v="No"/>
    <x v="0"/>
    <s v="No major surgery"/>
    <n v="0"/>
    <x v="1"/>
    <x v="1"/>
    <s v="Obesity"/>
    <s v="Prediabetes"/>
  </r>
  <r>
    <s v="Id1528"/>
    <n v="24.51"/>
    <n v="4.83"/>
    <s v="yes"/>
    <s v="No"/>
    <x v="1"/>
    <n v="1"/>
    <n v="1"/>
    <x v="1"/>
    <x v="1"/>
    <s v="Normal Weight"/>
    <s v="Normal"/>
  </r>
  <r>
    <s v="Id1529"/>
    <n v="19.399999999999999"/>
    <n v="11.93"/>
    <s v="No"/>
    <s v="No"/>
    <x v="0"/>
    <s v="No major surgery"/>
    <n v="0"/>
    <x v="1"/>
    <x v="1"/>
    <s v="Normal Weight"/>
    <s v="Diabetes"/>
  </r>
  <r>
    <s v="Id1530"/>
    <n v="15.1"/>
    <n v="8.41"/>
    <s v="No"/>
    <s v="No"/>
    <x v="0"/>
    <s v="No major surgery"/>
    <n v="0"/>
    <x v="1"/>
    <x v="1"/>
    <s v="Under Weight"/>
    <s v="Diabetes"/>
  </r>
  <r>
    <s v="Id1531"/>
    <n v="23.37"/>
    <n v="5.59"/>
    <s v="yes"/>
    <s v="No"/>
    <x v="0"/>
    <s v="No major surgery"/>
    <n v="0"/>
    <x v="1"/>
    <x v="1"/>
    <s v="Normal Weight"/>
    <s v="Normal"/>
  </r>
  <r>
    <s v="Id1532"/>
    <n v="42.4"/>
    <n v="4.0599999999999996"/>
    <s v="No"/>
    <s v="No"/>
    <x v="0"/>
    <s v="No major surgery"/>
    <n v="0"/>
    <x v="1"/>
    <x v="1"/>
    <s v="Obesity"/>
    <s v="Normal"/>
  </r>
  <r>
    <s v="Id1533"/>
    <n v="28.405000000000001"/>
    <n v="7.02"/>
    <s v="yes"/>
    <s v="No"/>
    <x v="0"/>
    <s v="No major surgery"/>
    <n v="0"/>
    <x v="1"/>
    <x v="1"/>
    <s v="Over Weight"/>
    <s v="Diabetes"/>
  </r>
  <r>
    <s v="Id1534"/>
    <n v="23.4"/>
    <n v="4.47"/>
    <s v="No"/>
    <s v="No"/>
    <x v="0"/>
    <s v="No major surgery"/>
    <n v="0"/>
    <x v="1"/>
    <x v="1"/>
    <s v="Normal Weight"/>
    <s v="Normal"/>
  </r>
  <r>
    <s v="Id1535"/>
    <n v="33.44"/>
    <n v="4.54"/>
    <s v="No"/>
    <s v="No"/>
    <x v="0"/>
    <s v="No major surgery"/>
    <n v="0"/>
    <x v="1"/>
    <x v="1"/>
    <s v="Obesity"/>
    <s v="Normal"/>
  </r>
  <r>
    <s v="Id1536"/>
    <n v="21.12"/>
    <n v="4.99"/>
    <s v="No"/>
    <s v="No"/>
    <x v="0"/>
    <n v="1"/>
    <n v="1"/>
    <x v="1"/>
    <x v="1"/>
    <s v="Normal Weight"/>
    <s v="Normal"/>
  </r>
  <r>
    <s v="Id1537"/>
    <n v="18.48"/>
    <n v="10.84"/>
    <s v="yes"/>
    <s v="No"/>
    <x v="0"/>
    <n v="2"/>
    <n v="2"/>
    <x v="1"/>
    <x v="1"/>
    <s v="Under Weight"/>
    <s v="Diabetes"/>
  </r>
  <r>
    <s v="Id1538"/>
    <n v="16.815000000000001"/>
    <n v="5.63"/>
    <s v="No"/>
    <s v="No"/>
    <x v="0"/>
    <n v="1"/>
    <n v="1"/>
    <x v="1"/>
    <x v="1"/>
    <s v="Under Weight"/>
    <s v="Normal"/>
  </r>
  <r>
    <s v="Id1539"/>
    <n v="26.72"/>
    <n v="4.1399999999999997"/>
    <s v="No"/>
    <s v="No"/>
    <x v="0"/>
    <s v="No major surgery"/>
    <n v="0"/>
    <x v="1"/>
    <x v="1"/>
    <s v="Over Weight"/>
    <s v="Normal"/>
  </r>
  <r>
    <s v="Id1540"/>
    <n v="41.42"/>
    <n v="5.17"/>
    <s v="No"/>
    <s v="No"/>
    <x v="1"/>
    <n v="1"/>
    <n v="1"/>
    <x v="1"/>
    <x v="1"/>
    <s v="Obesity"/>
    <s v="Normal"/>
  </r>
  <r>
    <s v="Id1541"/>
    <n v="20.69"/>
    <n v="6.93"/>
    <s v="No"/>
    <s v="No"/>
    <x v="0"/>
    <n v="2"/>
    <n v="2"/>
    <x v="1"/>
    <x v="1"/>
    <s v="Normal Weight"/>
    <s v="Diabetes"/>
  </r>
  <r>
    <s v="Id1542"/>
    <n v="41.23"/>
    <n v="4.24"/>
    <s v="No"/>
    <s v="No"/>
    <x v="0"/>
    <s v="No major surgery"/>
    <n v="0"/>
    <x v="1"/>
    <x v="1"/>
    <s v="Obesity"/>
    <s v="Normal"/>
  </r>
  <r>
    <s v="Id1543"/>
    <n v="29.9"/>
    <n v="5.91"/>
    <s v="No"/>
    <s v="No"/>
    <x v="0"/>
    <s v="No major surgery"/>
    <n v="0"/>
    <x v="1"/>
    <x v="1"/>
    <s v="Over Weight"/>
    <s v="Prediabetes"/>
  </r>
  <r>
    <s v="Id1544"/>
    <n v="34.104999999999997"/>
    <n v="5.93"/>
    <s v="No"/>
    <s v="No"/>
    <x v="0"/>
    <s v="No major surgery"/>
    <n v="0"/>
    <x v="1"/>
    <x v="1"/>
    <s v="Obesity"/>
    <s v="Prediabetes"/>
  </r>
  <r>
    <s v="Id1545"/>
    <n v="24.97"/>
    <n v="5.66"/>
    <s v="No"/>
    <s v="No"/>
    <x v="0"/>
    <s v="No major surgery"/>
    <n v="0"/>
    <x v="1"/>
    <x v="1"/>
    <s v="Over Weight"/>
    <s v="Normal"/>
  </r>
  <r>
    <s v="Id1546"/>
    <n v="34.799999999999997"/>
    <n v="4.1900000000000004"/>
    <s v="No"/>
    <s v="No"/>
    <x v="0"/>
    <n v="1"/>
    <n v="1"/>
    <x v="1"/>
    <x v="1"/>
    <s v="Obesity"/>
    <s v="Normal"/>
  </r>
  <r>
    <s v="Id1547"/>
    <n v="32.965000000000003"/>
    <n v="9.2100000000000009"/>
    <s v="yes"/>
    <s v="No"/>
    <x v="0"/>
    <s v="No major surgery"/>
    <n v="0"/>
    <x v="1"/>
    <x v="1"/>
    <s v="Obesity"/>
    <s v="Diabetes"/>
  </r>
  <r>
    <s v="Id1548"/>
    <n v="27.265000000000001"/>
    <n v="5.51"/>
    <s v="No"/>
    <s v="No"/>
    <x v="0"/>
    <n v="1"/>
    <n v="1"/>
    <x v="1"/>
    <x v="1"/>
    <s v="Over Weight"/>
    <s v="Normal"/>
  </r>
  <r>
    <s v="Id1549"/>
    <n v="17.059999999999999"/>
    <n v="8.5"/>
    <s v="No"/>
    <s v="No"/>
    <x v="0"/>
    <s v="No major surgery"/>
    <n v="0"/>
    <x v="1"/>
    <x v="1"/>
    <s v="Under Weight"/>
    <s v="Diabetes"/>
  </r>
  <r>
    <s v="Id1550"/>
    <n v="36.29"/>
    <n v="6.23"/>
    <s v="No"/>
    <s v="No"/>
    <x v="0"/>
    <s v="No major surgery"/>
    <n v="0"/>
    <x v="1"/>
    <x v="1"/>
    <s v="Obesity"/>
    <s v="Prediabetes"/>
  </r>
  <r>
    <s v="Id1551"/>
    <n v="28.594999999999999"/>
    <n v="8.5299999999999994"/>
    <s v="yes"/>
    <s v="No"/>
    <x v="0"/>
    <n v="1"/>
    <n v="1"/>
    <x v="1"/>
    <x v="1"/>
    <s v="Over Weight"/>
    <s v="Diabetes"/>
  </r>
  <r>
    <s v="Id1552"/>
    <n v="17.8"/>
    <n v="5.75"/>
    <s v="yes"/>
    <s v="No"/>
    <x v="1"/>
    <n v="1"/>
    <n v="1"/>
    <x v="1"/>
    <x v="1"/>
    <s v="Under Weight"/>
    <s v="Prediabetes"/>
  </r>
  <r>
    <s v="Id1553"/>
    <n v="21.4"/>
    <n v="5.6"/>
    <s v="No"/>
    <s v="No"/>
    <x v="0"/>
    <s v="No major surgery"/>
    <n v="0"/>
    <x v="1"/>
    <x v="1"/>
    <s v="Normal Weight"/>
    <s v="Normal"/>
  </r>
  <r>
    <s v="Id1554"/>
    <n v="23.01"/>
    <n v="4.68"/>
    <s v="No"/>
    <s v="No"/>
    <x v="0"/>
    <s v="No major surgery"/>
    <n v="0"/>
    <x v="1"/>
    <x v="1"/>
    <s v="Normal Weight"/>
    <s v="Normal"/>
  </r>
  <r>
    <s v="Id1555"/>
    <n v="19.86"/>
    <n v="5.62"/>
    <s v="yes"/>
    <s v="No"/>
    <x v="0"/>
    <s v="No major surgery"/>
    <n v="0"/>
    <x v="1"/>
    <x v="1"/>
    <s v="Normal Weight"/>
    <s v="Normal"/>
  </r>
  <r>
    <s v="Id1556"/>
    <n v="33.58"/>
    <n v="5.08"/>
    <s v="No"/>
    <s v="No"/>
    <x v="0"/>
    <s v="No major surgery"/>
    <n v="0"/>
    <x v="1"/>
    <x v="1"/>
    <s v="Obesity"/>
    <s v="Normal"/>
  </r>
  <r>
    <s v="Id1557"/>
    <n v="29.81"/>
    <n v="5.28"/>
    <s v="No"/>
    <s v="No"/>
    <x v="0"/>
    <s v="No major surgery"/>
    <n v="0"/>
    <x v="1"/>
    <x v="1"/>
    <s v="Over Weight"/>
    <s v="Normal"/>
  </r>
  <r>
    <s v="Id1558"/>
    <n v="27.4"/>
    <n v="4.6100000000000003"/>
    <s v="No"/>
    <s v="No"/>
    <x v="0"/>
    <s v="No major surgery"/>
    <n v="0"/>
    <x v="1"/>
    <x v="1"/>
    <s v="Over Weight"/>
    <s v="Normal"/>
  </r>
  <r>
    <s v="Id1559"/>
    <n v="17.98"/>
    <n v="6.57"/>
    <s v="yes"/>
    <s v="No"/>
    <x v="0"/>
    <n v="2"/>
    <n v="2"/>
    <x v="1"/>
    <x v="1"/>
    <s v="Under Weight"/>
    <s v="Diabetes"/>
  </r>
  <r>
    <s v="Id1560"/>
    <n v="37.9"/>
    <n v="5.83"/>
    <s v="No"/>
    <s v="No"/>
    <x v="0"/>
    <s v="No major surgery"/>
    <n v="0"/>
    <x v="1"/>
    <x v="1"/>
    <s v="Obesity"/>
    <s v="Prediabetes"/>
  </r>
  <r>
    <s v="Id1561"/>
    <n v="25.27"/>
    <n v="6.98"/>
    <s v="yes"/>
    <s v="No"/>
    <x v="0"/>
    <s v="No major surgery"/>
    <n v="0"/>
    <x v="1"/>
    <x v="1"/>
    <s v="Over Weight"/>
    <s v="Diabetes"/>
  </r>
  <r>
    <s v="Id1562"/>
    <n v="29.26"/>
    <n v="4.03"/>
    <s v="No"/>
    <s v="No"/>
    <x v="0"/>
    <n v="1"/>
    <n v="1"/>
    <x v="1"/>
    <x v="1"/>
    <s v="Over Weight"/>
    <s v="Normal"/>
  </r>
  <r>
    <s v="Id1563"/>
    <n v="27.835000000000001"/>
    <n v="4.5599999999999996"/>
    <s v="No"/>
    <s v="No"/>
    <x v="0"/>
    <n v="1"/>
    <n v="1"/>
    <x v="1"/>
    <x v="1"/>
    <s v="Over Weight"/>
    <s v="Normal"/>
  </r>
  <r>
    <s v="Id1564"/>
    <n v="46.53"/>
    <n v="5.38"/>
    <s v="yes"/>
    <s v="No"/>
    <x v="0"/>
    <s v="No major surgery"/>
    <n v="0"/>
    <x v="1"/>
    <x v="1"/>
    <s v="Obesity"/>
    <s v="Normal"/>
  </r>
  <r>
    <s v="Id1565"/>
    <n v="20.58"/>
    <n v="11.04"/>
    <s v="yes"/>
    <s v="No"/>
    <x v="0"/>
    <n v="1"/>
    <n v="1"/>
    <x v="1"/>
    <x v="1"/>
    <s v="Normal Weight"/>
    <s v="Diabetes"/>
  </r>
  <r>
    <s v="Id1566"/>
    <n v="19.53"/>
    <n v="6.09"/>
    <s v="yes"/>
    <s v="No"/>
    <x v="0"/>
    <s v="No major surgery"/>
    <n v="0"/>
    <x v="1"/>
    <x v="1"/>
    <s v="Normal Weight"/>
    <s v="Prediabetes"/>
  </r>
  <r>
    <s v="Id1567"/>
    <n v="27.7"/>
    <n v="4.71"/>
    <s v="No"/>
    <s v="No"/>
    <x v="0"/>
    <n v="1"/>
    <n v="1"/>
    <x v="1"/>
    <x v="1"/>
    <s v="Over Weight"/>
    <s v="Normal"/>
  </r>
  <r>
    <s v="Id1568"/>
    <n v="18.920000000000002"/>
    <n v="8.18"/>
    <s v="No"/>
    <s v="No"/>
    <x v="0"/>
    <s v="No major surgery"/>
    <n v="0"/>
    <x v="1"/>
    <x v="1"/>
    <s v="Normal Weight"/>
    <s v="Diabetes"/>
  </r>
  <r>
    <s v="Id1569"/>
    <n v="17.760000000000002"/>
    <n v="11.18"/>
    <s v="yes"/>
    <s v="No"/>
    <x v="0"/>
    <n v="2"/>
    <n v="2"/>
    <x v="1"/>
    <x v="1"/>
    <s v="Under Weight"/>
    <s v="Diabetes"/>
  </r>
  <r>
    <s v="Id1570"/>
    <n v="29.83"/>
    <n v="5.03"/>
    <s v="yes"/>
    <s v="No"/>
    <x v="0"/>
    <s v="No major surgery"/>
    <n v="0"/>
    <x v="1"/>
    <x v="1"/>
    <s v="Over Weight"/>
    <s v="Normal"/>
  </r>
  <r>
    <s v="Id1571"/>
    <n v="23.465"/>
    <n v="5.56"/>
    <s v="No"/>
    <s v="No"/>
    <x v="0"/>
    <n v="1"/>
    <n v="1"/>
    <x v="1"/>
    <x v="1"/>
    <s v="Normal Weight"/>
    <s v="Normal"/>
  </r>
  <r>
    <s v="Id1572"/>
    <n v="29.355"/>
    <n v="4.33"/>
    <s v="No"/>
    <s v="No"/>
    <x v="0"/>
    <s v="No major surgery"/>
    <n v="0"/>
    <x v="1"/>
    <x v="1"/>
    <s v="Over Weight"/>
    <s v="Normal"/>
  </r>
  <r>
    <s v="Id1573"/>
    <n v="35.49"/>
    <n v="5.21"/>
    <s v="yes"/>
    <s v="No"/>
    <x v="1"/>
    <n v="1"/>
    <n v="1"/>
    <x v="1"/>
    <x v="1"/>
    <s v="Obesity"/>
    <s v="Normal"/>
  </r>
  <r>
    <s v="Id1574"/>
    <n v="26.315000000000001"/>
    <n v="5.89"/>
    <s v="No"/>
    <s v="No"/>
    <x v="0"/>
    <s v="No major surgery"/>
    <n v="0"/>
    <x v="1"/>
    <x v="1"/>
    <s v="Over Weight"/>
    <s v="Prediabetes"/>
  </r>
  <r>
    <s v="Id1575"/>
    <n v="19.79"/>
    <n v="4.8099999999999996"/>
    <s v="yes"/>
    <s v="No"/>
    <x v="0"/>
    <s v="No major surgery"/>
    <n v="0"/>
    <x v="1"/>
    <x v="1"/>
    <s v="Normal Weight"/>
    <s v="Normal"/>
  </r>
  <r>
    <s v="Id1576"/>
    <n v="40.564999999999998"/>
    <n v="5.66"/>
    <s v="No"/>
    <s v="No"/>
    <x v="0"/>
    <n v="1"/>
    <n v="1"/>
    <x v="1"/>
    <x v="1"/>
    <s v="Obesity"/>
    <s v="Normal"/>
  </r>
  <r>
    <s v="Id1577"/>
    <n v="18.03"/>
    <n v="10.66"/>
    <s v="yes"/>
    <s v="No"/>
    <x v="0"/>
    <n v="2"/>
    <n v="2"/>
    <x v="1"/>
    <x v="1"/>
    <s v="Under Weight"/>
    <s v="Diabetes"/>
  </r>
  <r>
    <s v="Id1578"/>
    <n v="34.65"/>
    <n v="5.98"/>
    <s v="yes"/>
    <s v="No"/>
    <x v="0"/>
    <s v="No major surgery"/>
    <n v="0"/>
    <x v="1"/>
    <x v="1"/>
    <s v="Obesity"/>
    <s v="Prediabetes"/>
  </r>
  <r>
    <s v="Id1579"/>
    <n v="42.94"/>
    <n v="4.34"/>
    <s v="No"/>
    <s v="No"/>
    <x v="0"/>
    <s v="No major surgery"/>
    <n v="0"/>
    <x v="1"/>
    <x v="1"/>
    <s v="Obesity"/>
    <s v="Normal"/>
  </r>
  <r>
    <s v="Id1580"/>
    <n v="31.254999999999999"/>
    <n v="5.17"/>
    <s v="No"/>
    <s v="No"/>
    <x v="0"/>
    <s v="No major surgery"/>
    <n v="0"/>
    <x v="1"/>
    <x v="1"/>
    <s v="Obesity"/>
    <s v="Normal"/>
  </r>
  <r>
    <s v="Id1581"/>
    <n v="45.43"/>
    <n v="4.2300000000000004"/>
    <s v="yes"/>
    <s v="No"/>
    <x v="1"/>
    <n v="1"/>
    <n v="1"/>
    <x v="1"/>
    <x v="1"/>
    <s v="Obesity"/>
    <s v="Normal"/>
  </r>
  <r>
    <s v="Id1582"/>
    <n v="32.340000000000003"/>
    <n v="4.88"/>
    <s v="yes"/>
    <s v="No"/>
    <x v="1"/>
    <n v="1"/>
    <n v="1"/>
    <x v="1"/>
    <x v="1"/>
    <s v="Obesity"/>
    <s v="Normal"/>
  </r>
  <r>
    <s v="Id1583"/>
    <n v="25.46"/>
    <n v="9.7100000000000009"/>
    <s v="yes"/>
    <s v="No"/>
    <x v="0"/>
    <n v="1"/>
    <n v="1"/>
    <x v="1"/>
    <x v="1"/>
    <s v="Over Weight"/>
    <s v="Diabetes"/>
  </r>
  <r>
    <s v="Id1584"/>
    <n v="37.145000000000003"/>
    <n v="5.32"/>
    <s v="No"/>
    <s v="No"/>
    <x v="0"/>
    <s v="No major surgery"/>
    <n v="0"/>
    <x v="1"/>
    <x v="1"/>
    <s v="Obesity"/>
    <s v="Normal"/>
  </r>
  <r>
    <s v="Id1585"/>
    <n v="30.8"/>
    <n v="5.83"/>
    <s v="yes"/>
    <s v="No"/>
    <x v="0"/>
    <s v="No major surgery"/>
    <n v="0"/>
    <x v="1"/>
    <x v="1"/>
    <s v="Obesity"/>
    <s v="Prediabetes"/>
  </r>
  <r>
    <s v="Id1586"/>
    <n v="29.5"/>
    <n v="5.54"/>
    <s v="yes"/>
    <s v="No"/>
    <x v="0"/>
    <s v="No major surgery"/>
    <n v="0"/>
    <x v="1"/>
    <x v="1"/>
    <s v="Over Weight"/>
    <s v="Normal"/>
  </r>
  <r>
    <s v="Id1587"/>
    <n v="43.39"/>
    <n v="5.85"/>
    <s v="No"/>
    <s v="yes"/>
    <x v="0"/>
    <n v="1"/>
    <n v="1"/>
    <x v="1"/>
    <x v="1"/>
    <s v="Obesity"/>
    <s v="Prediabetes"/>
  </r>
  <r>
    <s v="Id1588"/>
    <n v="15.08"/>
    <n v="4.8499999999999996"/>
    <s v="yes"/>
    <s v="No"/>
    <x v="1"/>
    <n v="1"/>
    <n v="1"/>
    <x v="1"/>
    <x v="1"/>
    <s v="Under Weight"/>
    <s v="Normal"/>
  </r>
  <r>
    <s v="Id1589"/>
    <n v="20.48"/>
    <n v="11.09"/>
    <s v="No"/>
    <s v="No"/>
    <x v="0"/>
    <s v="No major surgery"/>
    <n v="0"/>
    <x v="1"/>
    <x v="1"/>
    <s v="Normal Weight"/>
    <s v="Diabetes"/>
  </r>
  <r>
    <s v="Id1590"/>
    <n v="34.450000000000003"/>
    <n v="5.58"/>
    <s v="yes"/>
    <s v="No"/>
    <x v="0"/>
    <s v="No major surgery"/>
    <n v="0"/>
    <x v="1"/>
    <x v="1"/>
    <s v="Obesity"/>
    <s v="Normal"/>
  </r>
  <r>
    <s v="Id1591"/>
    <n v="34.21"/>
    <n v="9.7200000000000006"/>
    <s v="yes"/>
    <s v="No"/>
    <x v="0"/>
    <s v="No major surgery"/>
    <n v="0"/>
    <x v="1"/>
    <x v="1"/>
    <s v="Obesity"/>
    <s v="Diabetes"/>
  </r>
  <r>
    <s v="Id1592"/>
    <n v="28.8"/>
    <n v="11.41"/>
    <s v="yes"/>
    <s v="No"/>
    <x v="0"/>
    <s v="No major surgery"/>
    <n v="0"/>
    <x v="1"/>
    <x v="1"/>
    <s v="Over Weight"/>
    <s v="Diabetes"/>
  </r>
  <r>
    <s v="Id1593"/>
    <n v="31.74"/>
    <n v="4.46"/>
    <s v="No"/>
    <s v="No"/>
    <x v="1"/>
    <n v="1"/>
    <n v="1"/>
    <x v="1"/>
    <x v="1"/>
    <s v="Obesity"/>
    <s v="Normal"/>
  </r>
  <r>
    <s v="Id1594"/>
    <n v="21.78"/>
    <n v="9.31"/>
    <s v="yes"/>
    <s v="No"/>
    <x v="0"/>
    <s v="No major surgery"/>
    <n v="0"/>
    <x v="1"/>
    <x v="1"/>
    <s v="Normal Weight"/>
    <s v="Diabetes"/>
  </r>
  <r>
    <s v="Id1595"/>
    <n v="23.75"/>
    <n v="5.03"/>
    <s v="No"/>
    <s v="No"/>
    <x v="0"/>
    <n v="1"/>
    <n v="1"/>
    <x v="1"/>
    <x v="1"/>
    <s v="Normal Weight"/>
    <s v="Normal"/>
  </r>
  <r>
    <s v="Id1596"/>
    <n v="33.21"/>
    <n v="5.07"/>
    <s v="yes"/>
    <s v="No"/>
    <x v="0"/>
    <n v="1"/>
    <n v="1"/>
    <x v="1"/>
    <x v="1"/>
    <s v="Obesity"/>
    <s v="Normal"/>
  </r>
  <r>
    <s v="Id1597"/>
    <n v="17.7"/>
    <n v="10.42"/>
    <s v="yes"/>
    <s v="No"/>
    <x v="0"/>
    <n v="2"/>
    <n v="2"/>
    <x v="1"/>
    <x v="1"/>
    <s v="Under Weight"/>
    <s v="Diabetes"/>
  </r>
  <r>
    <s v="Id1598"/>
    <n v="17.2"/>
    <n v="6.45"/>
    <s v="No"/>
    <s v="No"/>
    <x v="0"/>
    <n v="2"/>
    <n v="2"/>
    <x v="1"/>
    <x v="1"/>
    <s v="Under Weight"/>
    <s v="Diabetes"/>
  </r>
  <r>
    <s v="Id1599"/>
    <n v="19.21"/>
    <n v="5.52"/>
    <s v="No"/>
    <s v="No"/>
    <x v="0"/>
    <n v="2"/>
    <n v="2"/>
    <x v="1"/>
    <x v="1"/>
    <s v="Normal Weight"/>
    <s v="Normal"/>
  </r>
  <r>
    <s v="Id1600"/>
    <n v="23.2"/>
    <n v="4.41"/>
    <s v="No"/>
    <s v="No"/>
    <x v="1"/>
    <n v="1"/>
    <n v="1"/>
    <x v="1"/>
    <x v="1"/>
    <s v="Normal Weight"/>
    <s v="Normal"/>
  </r>
  <r>
    <s v="Id1601"/>
    <n v="32.5"/>
    <n v="4.6900000000000004"/>
    <s v="yes"/>
    <s v="No"/>
    <x v="1"/>
    <n v="1"/>
    <n v="1"/>
    <x v="1"/>
    <x v="1"/>
    <s v="Obesity"/>
    <s v="Normal"/>
  </r>
  <r>
    <s v="Id1602"/>
    <n v="20.9"/>
    <n v="6.94"/>
    <s v="No"/>
    <s v="No"/>
    <x v="0"/>
    <s v="No major surgery"/>
    <n v="0"/>
    <x v="1"/>
    <x v="1"/>
    <s v="Normal Weight"/>
    <s v="Diabetes"/>
  </r>
  <r>
    <s v="Id1603"/>
    <n v="19.11"/>
    <n v="4.3499999999999996"/>
    <s v="No"/>
    <s v="No"/>
    <x v="0"/>
    <n v="2"/>
    <n v="2"/>
    <x v="1"/>
    <x v="1"/>
    <s v="Normal Weight"/>
    <s v="Normal"/>
  </r>
  <r>
    <s v="Id1604"/>
    <n v="31.17"/>
    <n v="5.28"/>
    <s v="No"/>
    <s v="No"/>
    <x v="0"/>
    <n v="1"/>
    <n v="1"/>
    <x v="1"/>
    <x v="1"/>
    <s v="Obesity"/>
    <s v="Normal"/>
  </r>
  <r>
    <s v="Id1605"/>
    <n v="36.08"/>
    <n v="4.29"/>
    <s v="No"/>
    <s v="No"/>
    <x v="0"/>
    <s v="No major surgery"/>
    <n v="0"/>
    <x v="1"/>
    <x v="1"/>
    <s v="Obesity"/>
    <s v="Normal"/>
  </r>
  <r>
    <s v="Id1606"/>
    <n v="28.024999999999999"/>
    <n v="5.69"/>
    <s v="yes"/>
    <s v="No"/>
    <x v="0"/>
    <s v="No major surgery"/>
    <n v="0"/>
    <x v="1"/>
    <x v="1"/>
    <s v="Over Weight"/>
    <s v="Normal"/>
  </r>
  <r>
    <s v="Id1607"/>
    <n v="24.32"/>
    <n v="5.56"/>
    <s v="yes"/>
    <s v="No"/>
    <x v="0"/>
    <s v="No major surgery"/>
    <n v="0"/>
    <x v="1"/>
    <x v="1"/>
    <s v="Normal Weight"/>
    <s v="Normal"/>
  </r>
  <r>
    <s v="Id1608"/>
    <n v="38"/>
    <n v="5.41"/>
    <s v="yes"/>
    <s v="No"/>
    <x v="0"/>
    <n v="1"/>
    <n v="1"/>
    <x v="1"/>
    <x v="1"/>
    <s v="Obesity"/>
    <s v="Normal"/>
  </r>
  <r>
    <s v="Id1609"/>
    <n v="31.6"/>
    <n v="10.85"/>
    <s v="yes"/>
    <s v="No"/>
    <x v="0"/>
    <s v="No major surgery"/>
    <n v="0"/>
    <x v="1"/>
    <x v="1"/>
    <s v="Obesity"/>
    <s v="Diabetes"/>
  </r>
  <r>
    <s v="Id1610"/>
    <n v="31.02"/>
    <n v="11.63"/>
    <s v="yes"/>
    <s v="No"/>
    <x v="0"/>
    <s v="No major surgery"/>
    <n v="0"/>
    <x v="1"/>
    <x v="1"/>
    <s v="Obesity"/>
    <s v="Diabetes"/>
  </r>
  <r>
    <s v="Id1611"/>
    <n v="29.26"/>
    <n v="5.68"/>
    <s v="yes"/>
    <s v="No"/>
    <x v="0"/>
    <n v="1"/>
    <n v="1"/>
    <x v="1"/>
    <x v="1"/>
    <s v="Over Weight"/>
    <s v="Normal"/>
  </r>
  <r>
    <s v="Id1612"/>
    <n v="15.09"/>
    <n v="7.59"/>
    <s v="yes"/>
    <s v="No"/>
    <x v="0"/>
    <n v="2"/>
    <n v="2"/>
    <x v="1"/>
    <x v="1"/>
    <s v="Under Weight"/>
    <s v="Diabetes"/>
  </r>
  <r>
    <s v="Id1613"/>
    <n v="22.63"/>
    <n v="5.09"/>
    <s v="yes"/>
    <s v="No"/>
    <x v="0"/>
    <s v="No major surgery"/>
    <n v="0"/>
    <x v="1"/>
    <x v="1"/>
    <s v="Normal Weight"/>
    <s v="Normal"/>
  </r>
  <r>
    <s v="Id1614"/>
    <n v="23.46"/>
    <n v="4.21"/>
    <s v="No"/>
    <s v="No"/>
    <x v="0"/>
    <n v="1"/>
    <n v="1"/>
    <x v="1"/>
    <x v="1"/>
    <s v="Normal Weight"/>
    <s v="Normal"/>
  </r>
  <r>
    <s v="Id1615"/>
    <n v="22.56"/>
    <n v="4.34"/>
    <s v="yes"/>
    <s v="No"/>
    <x v="0"/>
    <s v="No major surgery"/>
    <n v="0"/>
    <x v="1"/>
    <x v="1"/>
    <s v="Normal Weight"/>
    <s v="Normal"/>
  </r>
  <r>
    <s v="Id1616"/>
    <n v="19.28"/>
    <n v="11.85"/>
    <s v="No"/>
    <s v="No"/>
    <x v="0"/>
    <n v="2"/>
    <n v="2"/>
    <x v="1"/>
    <x v="1"/>
    <s v="Normal Weight"/>
    <s v="Diabetes"/>
  </r>
  <r>
    <s v="Id1617"/>
    <n v="15.37"/>
    <n v="9.61"/>
    <s v="yes"/>
    <s v="No"/>
    <x v="0"/>
    <n v="2"/>
    <n v="2"/>
    <x v="1"/>
    <x v="1"/>
    <s v="Under Weight"/>
    <s v="Diabetes"/>
  </r>
  <r>
    <s v="Id1618"/>
    <n v="18.71"/>
    <n v="5.29"/>
    <s v="yes"/>
    <s v="No"/>
    <x v="0"/>
    <s v="No major surgery"/>
    <n v="0"/>
    <x v="1"/>
    <x v="1"/>
    <s v="Normal Weight"/>
    <s v="Normal"/>
  </r>
  <r>
    <s v="Id1619"/>
    <n v="20.61"/>
    <n v="6.89"/>
    <s v="No"/>
    <s v="No"/>
    <x v="0"/>
    <s v="No major surgery"/>
    <n v="0"/>
    <x v="1"/>
    <x v="1"/>
    <s v="Normal Weight"/>
    <s v="Diabetes"/>
  </r>
  <r>
    <s v="Id1620"/>
    <n v="15.99"/>
    <n v="4.57"/>
    <s v="yes"/>
    <s v="No"/>
    <x v="1"/>
    <n v="1"/>
    <n v="1"/>
    <x v="1"/>
    <x v="1"/>
    <s v="Under Weight"/>
    <s v="Normal"/>
  </r>
  <r>
    <s v="Id1621"/>
    <n v="33.155000000000001"/>
    <n v="4.32"/>
    <s v="No"/>
    <s v="No"/>
    <x v="0"/>
    <s v="No major surgery"/>
    <n v="0"/>
    <x v="1"/>
    <x v="1"/>
    <s v="Obesity"/>
    <s v="Normal"/>
  </r>
  <r>
    <s v="Id1622"/>
    <n v="26.22"/>
    <n v="5.57"/>
    <s v="yes"/>
    <s v="No"/>
    <x v="1"/>
    <n v="1"/>
    <n v="1"/>
    <x v="1"/>
    <x v="1"/>
    <s v="Over Weight"/>
    <s v="Normal"/>
  </r>
  <r>
    <s v="Id1623"/>
    <n v="21.85"/>
    <n v="5.26"/>
    <s v="yes"/>
    <s v="No"/>
    <x v="1"/>
    <n v="1"/>
    <n v="1"/>
    <x v="1"/>
    <x v="1"/>
    <s v="Normal Weight"/>
    <s v="Normal"/>
  </r>
  <r>
    <s v="Id1624"/>
    <n v="30.495000000000001"/>
    <n v="6.25"/>
    <s v="No"/>
    <s v="No"/>
    <x v="0"/>
    <s v="No major surgery"/>
    <n v="0"/>
    <x v="1"/>
    <x v="1"/>
    <s v="Obesity"/>
    <s v="Prediabetes"/>
  </r>
  <r>
    <s v="Id1625"/>
    <n v="34.104999999999997"/>
    <n v="5.67"/>
    <s v="yes"/>
    <s v="No"/>
    <x v="0"/>
    <s v="No major surgery"/>
    <n v="0"/>
    <x v="1"/>
    <x v="1"/>
    <s v="Obesity"/>
    <s v="Normal"/>
  </r>
  <r>
    <s v="Id1626"/>
    <n v="32.770000000000003"/>
    <n v="4.42"/>
    <s v="yes"/>
    <s v="No"/>
    <x v="0"/>
    <n v="1"/>
    <n v="1"/>
    <x v="1"/>
    <x v="1"/>
    <s v="Obesity"/>
    <s v="Normal"/>
  </r>
  <r>
    <s v="Id1627"/>
    <n v="16.850000000000001"/>
    <n v="11.75"/>
    <s v="yes"/>
    <s v="No"/>
    <x v="0"/>
    <n v="2"/>
    <n v="2"/>
    <x v="1"/>
    <x v="1"/>
    <s v="Under Weight"/>
    <s v="Diabetes"/>
  </r>
  <r>
    <s v="Id1628"/>
    <n v="34.700000000000003"/>
    <n v="6.06"/>
    <s v="No"/>
    <s v="No"/>
    <x v="0"/>
    <n v="1"/>
    <n v="1"/>
    <x v="1"/>
    <x v="1"/>
    <s v="Obesity"/>
    <s v="Prediabetes"/>
  </r>
  <r>
    <s v="Id1629"/>
    <n v="37.049999999999997"/>
    <n v="5.48"/>
    <s v="No"/>
    <s v="No"/>
    <x v="0"/>
    <n v="1"/>
    <n v="1"/>
    <x v="1"/>
    <x v="1"/>
    <s v="Obesity"/>
    <s v="Normal"/>
  </r>
  <r>
    <s v="Id1630"/>
    <n v="18.78"/>
    <n v="4.45"/>
    <s v="No"/>
    <s v="No"/>
    <x v="1"/>
    <n v="1"/>
    <n v="1"/>
    <x v="1"/>
    <x v="1"/>
    <s v="Normal Weight"/>
    <s v="Normal"/>
  </r>
  <r>
    <s v="Id1631"/>
    <n v="28.024999999999999"/>
    <n v="5"/>
    <s v="No"/>
    <s v="No"/>
    <x v="0"/>
    <n v="1"/>
    <n v="1"/>
    <x v="1"/>
    <x v="1"/>
    <s v="Over Weight"/>
    <s v="Normal"/>
  </r>
  <r>
    <s v="Id1632"/>
    <n v="35.090000000000003"/>
    <n v="5.84"/>
    <s v="No"/>
    <s v="No"/>
    <x v="0"/>
    <s v="No major surgery"/>
    <n v="0"/>
    <x v="1"/>
    <x v="1"/>
    <s v="Obesity"/>
    <s v="Prediabetes"/>
  </r>
  <r>
    <s v="Id1633"/>
    <n v="34.42"/>
    <n v="5.21"/>
    <s v="yes"/>
    <s v="No"/>
    <x v="0"/>
    <s v="No major surgery"/>
    <n v="0"/>
    <x v="1"/>
    <x v="1"/>
    <s v="Obesity"/>
    <s v="Normal"/>
  </r>
  <r>
    <s v="Id1634"/>
    <n v="29.4"/>
    <n v="4.26"/>
    <s v="No"/>
    <s v="No"/>
    <x v="0"/>
    <s v="No major surgery"/>
    <n v="0"/>
    <x v="1"/>
    <x v="1"/>
    <s v="Over Weight"/>
    <s v="Normal"/>
  </r>
  <r>
    <s v="Id1635"/>
    <n v="21.31"/>
    <n v="4.17"/>
    <s v="No"/>
    <s v="No"/>
    <x v="0"/>
    <s v="No major surgery"/>
    <n v="0"/>
    <x v="1"/>
    <x v="1"/>
    <s v="Normal Weight"/>
    <s v="Normal"/>
  </r>
  <r>
    <s v="Id1636"/>
    <n v="19.559999999999999"/>
    <n v="11.96"/>
    <s v="No"/>
    <s v="No"/>
    <x v="0"/>
    <s v="No major surgery"/>
    <n v="0"/>
    <x v="1"/>
    <x v="1"/>
    <s v="Normal Weight"/>
    <s v="Diabetes"/>
  </r>
  <r>
    <s v="Id1637"/>
    <n v="37.335000000000001"/>
    <n v="6.26"/>
    <s v="yes"/>
    <s v="No"/>
    <x v="0"/>
    <n v="1"/>
    <n v="1"/>
    <x v="1"/>
    <x v="1"/>
    <s v="Obesity"/>
    <s v="Prediabetes"/>
  </r>
  <r>
    <s v="Id1638"/>
    <n v="19.53"/>
    <n v="11.68"/>
    <s v="No"/>
    <s v="No"/>
    <x v="0"/>
    <s v="No major surgery"/>
    <n v="0"/>
    <x v="1"/>
    <x v="1"/>
    <s v="Normal Weight"/>
    <s v="Diabetes"/>
  </r>
  <r>
    <s v="Id1639"/>
    <n v="34.1"/>
    <n v="5.16"/>
    <s v="No"/>
    <s v="No"/>
    <x v="0"/>
    <s v="No major surgery"/>
    <n v="0"/>
    <x v="1"/>
    <x v="1"/>
    <s v="Obesity"/>
    <s v="Normal"/>
  </r>
  <r>
    <s v="Id1640"/>
    <n v="16.5"/>
    <n v="6.9"/>
    <s v="yes"/>
    <s v="No"/>
    <x v="0"/>
    <n v="2"/>
    <n v="2"/>
    <x v="1"/>
    <x v="1"/>
    <s v="Under Weight"/>
    <s v="Diabetes"/>
  </r>
  <r>
    <s v="Id1641"/>
    <n v="30.69"/>
    <n v="4.83"/>
    <s v="No"/>
    <s v="No"/>
    <x v="0"/>
    <n v="1"/>
    <n v="1"/>
    <x v="1"/>
    <x v="1"/>
    <s v="Obesity"/>
    <s v="Normal"/>
  </r>
  <r>
    <s v="Id1642"/>
    <n v="28.93"/>
    <n v="4.87"/>
    <s v="No"/>
    <s v="No"/>
    <x v="0"/>
    <n v="1"/>
    <n v="1"/>
    <x v="1"/>
    <x v="1"/>
    <s v="Over Weight"/>
    <s v="Normal"/>
  </r>
  <r>
    <s v="Id1643"/>
    <n v="38.9"/>
    <n v="4.28"/>
    <s v="No"/>
    <s v="No"/>
    <x v="0"/>
    <s v="No major surgery"/>
    <n v="0"/>
    <x v="1"/>
    <x v="1"/>
    <s v="Obesity"/>
    <s v="Normal"/>
  </r>
  <r>
    <s v="Id1644"/>
    <n v="26.9"/>
    <n v="4.07"/>
    <s v="No"/>
    <s v="No"/>
    <x v="0"/>
    <s v="No major surgery"/>
    <n v="0"/>
    <x v="1"/>
    <x v="1"/>
    <s v="Over Weight"/>
    <s v="Normal"/>
  </r>
  <r>
    <s v="Id1645"/>
    <n v="24.86"/>
    <n v="6.23"/>
    <s v="No"/>
    <s v="No"/>
    <x v="0"/>
    <s v="No major surgery"/>
    <n v="0"/>
    <x v="1"/>
    <x v="1"/>
    <s v="Normal Weight"/>
    <s v="Prediabetes"/>
  </r>
  <r>
    <s v="Id1646"/>
    <n v="39.14"/>
    <n v="6.24"/>
    <s v="No"/>
    <s v="yes"/>
    <x v="0"/>
    <n v="1"/>
    <n v="1"/>
    <x v="1"/>
    <x v="1"/>
    <s v="Obesity"/>
    <s v="Prediabetes"/>
  </r>
  <r>
    <s v="Id1647"/>
    <n v="39.799999999999997"/>
    <n v="6.17"/>
    <s v="No"/>
    <s v="No"/>
    <x v="1"/>
    <n v="1"/>
    <n v="1"/>
    <x v="1"/>
    <x v="1"/>
    <s v="Obesity"/>
    <s v="Prediabetes"/>
  </r>
  <r>
    <s v="Id1648"/>
    <n v="34.32"/>
    <n v="5.16"/>
    <s v="No"/>
    <s v="No"/>
    <x v="0"/>
    <n v="1"/>
    <n v="1"/>
    <x v="1"/>
    <x v="1"/>
    <s v="Obesity"/>
    <s v="Normal"/>
  </r>
  <r>
    <s v="Id1649"/>
    <n v="32.51"/>
    <n v="4.3"/>
    <s v="No"/>
    <s v="No"/>
    <x v="0"/>
    <s v="No major surgery"/>
    <n v="0"/>
    <x v="1"/>
    <x v="1"/>
    <s v="Obesity"/>
    <s v="Normal"/>
  </r>
  <r>
    <s v="Id1650"/>
    <n v="30.71"/>
    <n v="6.14"/>
    <s v="No"/>
    <s v="No"/>
    <x v="1"/>
    <n v="1"/>
    <n v="1"/>
    <x v="1"/>
    <x v="1"/>
    <s v="Obesity"/>
    <s v="Prediabetes"/>
  </r>
  <r>
    <s v="Id1651"/>
    <n v="28.9"/>
    <n v="5.36"/>
    <s v="No"/>
    <s v="No"/>
    <x v="0"/>
    <n v="1"/>
    <n v="1"/>
    <x v="1"/>
    <x v="1"/>
    <s v="Over Weight"/>
    <s v="Normal"/>
  </r>
  <r>
    <s v="Id1652"/>
    <n v="36.19"/>
    <n v="4.3"/>
    <s v="No"/>
    <s v="No"/>
    <x v="0"/>
    <s v="No major surgery"/>
    <n v="0"/>
    <x v="1"/>
    <x v="1"/>
    <s v="Obesity"/>
    <s v="Normal"/>
  </r>
  <r>
    <s v="Id1653"/>
    <n v="29.6"/>
    <n v="4.09"/>
    <s v="No"/>
    <s v="No"/>
    <x v="0"/>
    <s v="No major surgery"/>
    <n v="0"/>
    <x v="1"/>
    <x v="1"/>
    <s v="Over Weight"/>
    <s v="Normal"/>
  </r>
  <r>
    <s v="Id1654"/>
    <n v="30.95"/>
    <n v="6.27"/>
    <s v="No"/>
    <s v="No"/>
    <x v="1"/>
    <n v="1"/>
    <n v="1"/>
    <x v="1"/>
    <x v="1"/>
    <s v="Obesity"/>
    <s v="Prediabetes"/>
  </r>
  <r>
    <s v="Id1655"/>
    <n v="19.95"/>
    <n v="5.39"/>
    <s v="No"/>
    <s v="No"/>
    <x v="0"/>
    <n v="1"/>
    <n v="1"/>
    <x v="1"/>
    <x v="1"/>
    <s v="Normal Weight"/>
    <s v="Normal"/>
  </r>
  <r>
    <s v="Id1656"/>
    <n v="23.65"/>
    <n v="5.75"/>
    <s v="yes"/>
    <s v="No"/>
    <x v="0"/>
    <s v="No major surgery"/>
    <n v="0"/>
    <x v="1"/>
    <x v="1"/>
    <s v="Normal Weight"/>
    <s v="Prediabetes"/>
  </r>
  <r>
    <s v="Id1657"/>
    <n v="43.34"/>
    <n v="4.91"/>
    <s v="No"/>
    <s v="No"/>
    <x v="0"/>
    <n v="1"/>
    <n v="1"/>
    <x v="1"/>
    <x v="1"/>
    <s v="Obesity"/>
    <s v="Normal"/>
  </r>
  <r>
    <s v="Id1658"/>
    <n v="31.98"/>
    <n v="4.46"/>
    <s v="yes"/>
    <s v="No"/>
    <x v="0"/>
    <n v="1"/>
    <n v="1"/>
    <x v="1"/>
    <x v="1"/>
    <s v="Obesity"/>
    <s v="Normal"/>
  </r>
  <r>
    <s v="Id1659"/>
    <n v="35.86"/>
    <n v="6.22"/>
    <s v="No"/>
    <s v="No"/>
    <x v="0"/>
    <n v="1"/>
    <n v="1"/>
    <x v="1"/>
    <x v="1"/>
    <s v="Obesity"/>
    <s v="Prediabetes"/>
  </r>
  <r>
    <s v="Id1660"/>
    <n v="15.2"/>
    <n v="8.82"/>
    <s v="No"/>
    <s v="No"/>
    <x v="0"/>
    <s v="No major surgery"/>
    <n v="0"/>
    <x v="1"/>
    <x v="1"/>
    <s v="Under Weight"/>
    <s v="Diabetes"/>
  </r>
  <r>
    <s v="Id1661"/>
    <n v="37.200000000000003"/>
    <n v="10.14"/>
    <s v="No"/>
    <s v="No"/>
    <x v="0"/>
    <s v="No major surgery"/>
    <n v="0"/>
    <x v="1"/>
    <x v="1"/>
    <s v="Obesity"/>
    <s v="Diabetes"/>
  </r>
  <r>
    <s v="Id1662"/>
    <n v="17.91"/>
    <n v="4.66"/>
    <s v="No"/>
    <s v="No"/>
    <x v="0"/>
    <n v="2"/>
    <n v="2"/>
    <x v="1"/>
    <x v="1"/>
    <s v="Under Weight"/>
    <s v="Normal"/>
  </r>
  <r>
    <s v="Id1663"/>
    <n v="20.76"/>
    <n v="6.26"/>
    <s v="No"/>
    <s v="No"/>
    <x v="0"/>
    <s v="No major surgery"/>
    <n v="0"/>
    <x v="1"/>
    <x v="1"/>
    <s v="Normal Weight"/>
    <s v="Prediabetes"/>
  </r>
  <r>
    <s v="Id1664"/>
    <n v="38.99"/>
    <n v="5.21"/>
    <s v="No"/>
    <s v="yes"/>
    <x v="0"/>
    <n v="1"/>
    <n v="1"/>
    <x v="1"/>
    <x v="1"/>
    <s v="Obesity"/>
    <s v="Normal"/>
  </r>
  <r>
    <s v="Id1665"/>
    <n v="42.655000000000001"/>
    <n v="5.94"/>
    <s v="yes"/>
    <s v="No"/>
    <x v="1"/>
    <n v="1"/>
    <n v="1"/>
    <x v="1"/>
    <x v="1"/>
    <s v="Obesity"/>
    <s v="Prediabetes"/>
  </r>
  <r>
    <s v="Id1666"/>
    <n v="30.57"/>
    <n v="5.34"/>
    <s v="No"/>
    <s v="No"/>
    <x v="1"/>
    <n v="1"/>
    <n v="1"/>
    <x v="1"/>
    <x v="1"/>
    <s v="Obesity"/>
    <s v="Normal"/>
  </r>
  <r>
    <s v="Id1667"/>
    <n v="17.7"/>
    <n v="6.38"/>
    <s v="No"/>
    <s v="No"/>
    <x v="0"/>
    <n v="2"/>
    <n v="2"/>
    <x v="1"/>
    <x v="1"/>
    <s v="Under Weight"/>
    <s v="Prediabetes"/>
  </r>
  <r>
    <s v="Id1668"/>
    <n v="34.770000000000003"/>
    <n v="4.47"/>
    <s v="No"/>
    <s v="No"/>
    <x v="0"/>
    <n v="1"/>
    <n v="1"/>
    <x v="1"/>
    <x v="1"/>
    <s v="Obesity"/>
    <s v="Normal"/>
  </r>
  <r>
    <s v="Id1669"/>
    <n v="16.88"/>
    <n v="9.9600000000000009"/>
    <s v="No"/>
    <s v="No"/>
    <x v="0"/>
    <s v="No major surgery"/>
    <n v="0"/>
    <x v="1"/>
    <x v="1"/>
    <s v="Under Weight"/>
    <s v="Diabetes"/>
  </r>
  <r>
    <s v="Id1670"/>
    <n v="40.26"/>
    <n v="9.92"/>
    <s v="yes"/>
    <s v="No"/>
    <x v="0"/>
    <s v="No major surgery"/>
    <n v="0"/>
    <x v="1"/>
    <x v="1"/>
    <s v="Obesity"/>
    <s v="Diabetes"/>
  </r>
  <r>
    <s v="Id1671"/>
    <n v="25.6"/>
    <n v="6.03"/>
    <s v="No"/>
    <s v="No"/>
    <x v="1"/>
    <n v="1"/>
    <n v="1"/>
    <x v="1"/>
    <x v="1"/>
    <s v="Over Weight"/>
    <s v="Prediabetes"/>
  </r>
  <r>
    <s v="Id1672"/>
    <n v="33.549999999999997"/>
    <n v="10.9"/>
    <s v="yes"/>
    <s v="No"/>
    <x v="0"/>
    <s v="No major surgery"/>
    <n v="0"/>
    <x v="1"/>
    <x v="1"/>
    <s v="Obesity"/>
    <s v="Diabetes"/>
  </r>
  <r>
    <s v="Id1673"/>
    <n v="16.690000000000001"/>
    <n v="10.66"/>
    <s v="No"/>
    <s v="No"/>
    <x v="0"/>
    <s v="No major surgery"/>
    <n v="0"/>
    <x v="1"/>
    <x v="1"/>
    <s v="Under Weight"/>
    <s v="Diabetes"/>
  </r>
  <r>
    <s v="Id1674"/>
    <n v="19.95"/>
    <n v="4.05"/>
    <s v="No"/>
    <s v="No"/>
    <x v="0"/>
    <n v="1"/>
    <n v="1"/>
    <x v="1"/>
    <x v="1"/>
    <s v="Normal Weight"/>
    <s v="Normal"/>
  </r>
  <r>
    <s v="Id1675"/>
    <n v="17.55"/>
    <n v="4.2300000000000004"/>
    <s v="No"/>
    <s v="No"/>
    <x v="0"/>
    <n v="2"/>
    <n v="2"/>
    <x v="1"/>
    <x v="1"/>
    <s v="Under Weight"/>
    <s v="Normal"/>
  </r>
  <r>
    <s v="Id1676"/>
    <n v="22.01"/>
    <n v="5.01"/>
    <s v="No"/>
    <s v="No"/>
    <x v="0"/>
    <n v="1"/>
    <n v="1"/>
    <x v="1"/>
    <x v="1"/>
    <s v="Normal Weight"/>
    <s v="Normal"/>
  </r>
  <r>
    <s v="Id1677"/>
    <n v="41.8"/>
    <n v="5.82"/>
    <s v="yes"/>
    <s v="No"/>
    <x v="1"/>
    <n v="1"/>
    <n v="1"/>
    <x v="1"/>
    <x v="1"/>
    <s v="Obesity"/>
    <s v="Prediabetes"/>
  </r>
  <r>
    <s v="Id1678"/>
    <n v="19.170000000000002"/>
    <n v="7.94"/>
    <s v="No"/>
    <s v="No"/>
    <x v="0"/>
    <s v="No major surgery"/>
    <n v="0"/>
    <x v="1"/>
    <x v="1"/>
    <s v="Normal Weight"/>
    <s v="Diabetes"/>
  </r>
  <r>
    <s v="Id1679"/>
    <n v="32.799999999999997"/>
    <n v="6.16"/>
    <s v="yes"/>
    <s v="No"/>
    <x v="1"/>
    <n v="1"/>
    <n v="1"/>
    <x v="1"/>
    <x v="1"/>
    <s v="Obesity"/>
    <s v="Prediabetes"/>
  </r>
  <r>
    <s v="Id1680"/>
    <n v="35.814999999999998"/>
    <n v="4.1500000000000004"/>
    <s v="No"/>
    <s v="No"/>
    <x v="0"/>
    <n v="1"/>
    <n v="1"/>
    <x v="1"/>
    <x v="1"/>
    <s v="Obesity"/>
    <s v="Normal"/>
  </r>
  <r>
    <s v="Id1681"/>
    <n v="24.3"/>
    <n v="6.23"/>
    <s v="No"/>
    <s v="No"/>
    <x v="0"/>
    <s v="No major surgery"/>
    <n v="0"/>
    <x v="1"/>
    <x v="1"/>
    <s v="Normal Weight"/>
    <s v="Prediabetes"/>
  </r>
  <r>
    <s v="Id1682"/>
    <n v="19.059999999999999"/>
    <n v="7.41"/>
    <s v="No"/>
    <s v="No"/>
    <x v="0"/>
    <s v="No major surgery"/>
    <n v="0"/>
    <x v="1"/>
    <x v="1"/>
    <s v="Normal Weight"/>
    <s v="Diabetes"/>
  </r>
  <r>
    <s v="Id1683"/>
    <n v="33.25"/>
    <n v="5.62"/>
    <s v="yes"/>
    <s v="No"/>
    <x v="0"/>
    <n v="1"/>
    <n v="1"/>
    <x v="1"/>
    <x v="1"/>
    <s v="Obesity"/>
    <s v="Normal"/>
  </r>
  <r>
    <s v="Id1684"/>
    <n v="21.37"/>
    <n v="4.54"/>
    <s v="yes"/>
    <s v="No"/>
    <x v="1"/>
    <n v="1"/>
    <n v="1"/>
    <x v="1"/>
    <x v="1"/>
    <s v="Normal Weight"/>
    <s v="Normal"/>
  </r>
  <r>
    <s v="Id1685"/>
    <n v="34.43"/>
    <n v="8.6199999999999992"/>
    <s v="yes"/>
    <s v="No"/>
    <x v="0"/>
    <n v="1"/>
    <n v="1"/>
    <x v="1"/>
    <x v="1"/>
    <s v="Obesity"/>
    <s v="Diabetes"/>
  </r>
  <r>
    <s v="Id1686"/>
    <n v="20.86"/>
    <n v="4.3600000000000003"/>
    <s v="yes"/>
    <s v="No"/>
    <x v="0"/>
    <s v="No major surgery"/>
    <n v="0"/>
    <x v="1"/>
    <x v="1"/>
    <s v="Normal Weight"/>
    <s v="Normal"/>
  </r>
  <r>
    <s v="Id1687"/>
    <n v="18.34"/>
    <n v="10.01"/>
    <s v="No"/>
    <s v="No"/>
    <x v="0"/>
    <s v="No major surgery"/>
    <n v="0"/>
    <x v="1"/>
    <x v="1"/>
    <s v="Under Weight"/>
    <s v="Diabetes"/>
  </r>
  <r>
    <s v="Id1688"/>
    <n v="34.15"/>
    <n v="5.42"/>
    <s v="No"/>
    <s v="No"/>
    <x v="0"/>
    <s v="No major surgery"/>
    <n v="0"/>
    <x v="1"/>
    <x v="1"/>
    <s v="Obesity"/>
    <s v="Normal"/>
  </r>
  <r>
    <s v="Id1689"/>
    <n v="18.350000000000001"/>
    <n v="5.12"/>
    <s v="No"/>
    <s v="No"/>
    <x v="0"/>
    <s v="No major surgery"/>
    <n v="0"/>
    <x v="1"/>
    <x v="1"/>
    <s v="Under Weight"/>
    <s v="Normal"/>
  </r>
  <r>
    <s v="Id1690"/>
    <n v="22.13"/>
    <n v="9.1999999999999993"/>
    <s v="yes"/>
    <s v="No"/>
    <x v="0"/>
    <s v="No major surgery"/>
    <n v="0"/>
    <x v="1"/>
    <x v="1"/>
    <s v="Normal Weight"/>
    <s v="Diabetes"/>
  </r>
  <r>
    <s v="Id1691"/>
    <n v="22.51"/>
    <n v="6.08"/>
    <s v="yes"/>
    <s v="No"/>
    <x v="0"/>
    <n v="1"/>
    <n v="1"/>
    <x v="1"/>
    <x v="1"/>
    <s v="Normal Weight"/>
    <s v="Prediabetes"/>
  </r>
  <r>
    <s v="Id1692"/>
    <n v="31"/>
    <n v="4.7699999999999996"/>
    <s v="No"/>
    <s v="No"/>
    <x v="0"/>
    <n v="1"/>
    <n v="1"/>
    <x v="1"/>
    <x v="1"/>
    <s v="Obesity"/>
    <s v="Normal"/>
  </r>
  <r>
    <s v="Id1693"/>
    <n v="28.27"/>
    <n v="4.62"/>
    <s v="No"/>
    <s v="No"/>
    <x v="0"/>
    <n v="1"/>
    <n v="1"/>
    <x v="1"/>
    <x v="1"/>
    <s v="Over Weight"/>
    <s v="Normal"/>
  </r>
  <r>
    <s v="Id1694"/>
    <n v="29.92"/>
    <n v="9.07"/>
    <s v="yes"/>
    <s v="No"/>
    <x v="0"/>
    <n v="1"/>
    <n v="1"/>
    <x v="1"/>
    <x v="1"/>
    <s v="Obesity"/>
    <s v="Diabetes"/>
  </r>
  <r>
    <s v="Id1695"/>
    <n v="25.9"/>
    <n v="9.1199999999999992"/>
    <s v="yes"/>
    <s v="No"/>
    <x v="0"/>
    <n v="1"/>
    <n v="1"/>
    <x v="1"/>
    <x v="1"/>
    <s v="Over Weight"/>
    <s v="Diabetes"/>
  </r>
  <r>
    <s v="Id1696"/>
    <n v="27.74"/>
    <n v="7.32"/>
    <s v="yes"/>
    <s v="No"/>
    <x v="0"/>
    <n v="1"/>
    <n v="1"/>
    <x v="1"/>
    <x v="1"/>
    <s v="Over Weight"/>
    <s v="Diabetes"/>
  </r>
  <r>
    <s v="Id1697"/>
    <n v="17.260000000000002"/>
    <n v="11.73"/>
    <s v="No"/>
    <s v="No"/>
    <x v="0"/>
    <n v="2"/>
    <n v="2"/>
    <x v="1"/>
    <x v="1"/>
    <s v="Under Weight"/>
    <s v="Diabetes"/>
  </r>
  <r>
    <s v="Id1698"/>
    <n v="19.855"/>
    <n v="6.64"/>
    <s v="yes"/>
    <s v="No"/>
    <x v="0"/>
    <n v="1"/>
    <n v="1"/>
    <x v="1"/>
    <x v="1"/>
    <s v="Normal Weight"/>
    <s v="Diabetes"/>
  </r>
  <r>
    <s v="Id1699"/>
    <n v="41.69"/>
    <n v="5.78"/>
    <s v="No"/>
    <s v="No"/>
    <x v="0"/>
    <s v="No major surgery"/>
    <n v="0"/>
    <x v="1"/>
    <x v="1"/>
    <s v="Obesity"/>
    <s v="Prediabetes"/>
  </r>
  <r>
    <s v="Id1700"/>
    <n v="16.12"/>
    <n v="10.45"/>
    <s v="No"/>
    <s v="No"/>
    <x v="0"/>
    <s v="No major surgery"/>
    <n v="0"/>
    <x v="1"/>
    <x v="1"/>
    <s v="Under Weight"/>
    <s v="Diabetes"/>
  </r>
  <r>
    <s v="Id1701"/>
    <n v="37.43"/>
    <n v="4.5199999999999996"/>
    <s v="No"/>
    <s v="No"/>
    <x v="0"/>
    <n v="1"/>
    <n v="1"/>
    <x v="1"/>
    <x v="1"/>
    <s v="Obesity"/>
    <s v="Normal"/>
  </r>
  <r>
    <s v="Id1702"/>
    <n v="31.065000000000001"/>
    <n v="5.71"/>
    <s v="No"/>
    <s v="No"/>
    <x v="0"/>
    <s v="No major surgery"/>
    <n v="0"/>
    <x v="1"/>
    <x v="1"/>
    <s v="Obesity"/>
    <s v="Prediabetes"/>
  </r>
  <r>
    <s v="Id1703"/>
    <n v="25.08"/>
    <n v="4.7699999999999996"/>
    <s v="No"/>
    <s v="No"/>
    <x v="0"/>
    <s v="No major surgery"/>
    <n v="0"/>
    <x v="1"/>
    <x v="1"/>
    <s v="Over Weight"/>
    <s v="Normal"/>
  </r>
  <r>
    <s v="Id1704"/>
    <n v="15.2"/>
    <n v="7.81"/>
    <s v="yes"/>
    <s v="No"/>
    <x v="0"/>
    <n v="1"/>
    <n v="1"/>
    <x v="1"/>
    <x v="1"/>
    <s v="Under Weight"/>
    <s v="Diabetes"/>
  </r>
  <r>
    <s v="Id1705"/>
    <n v="22.34"/>
    <n v="5.19"/>
    <s v="yes"/>
    <s v="No"/>
    <x v="0"/>
    <s v="No major surgery"/>
    <n v="0"/>
    <x v="1"/>
    <x v="1"/>
    <s v="Normal Weight"/>
    <s v="Normal"/>
  </r>
  <r>
    <s v="Id1706"/>
    <n v="40.15"/>
    <n v="5.93"/>
    <s v="No"/>
    <s v="No"/>
    <x v="0"/>
    <n v="1"/>
    <n v="1"/>
    <x v="1"/>
    <x v="1"/>
    <s v="Obesity"/>
    <s v="Prediabetes"/>
  </r>
  <r>
    <s v="Id1707"/>
    <n v="37.729999999999997"/>
    <n v="6.29"/>
    <s v="No"/>
    <s v="No"/>
    <x v="0"/>
    <n v="1"/>
    <n v="1"/>
    <x v="1"/>
    <x v="1"/>
    <s v="Obesity"/>
    <s v="Prediabetes"/>
  </r>
  <r>
    <s v="Id1708"/>
    <n v="25.35"/>
    <n v="4.9000000000000004"/>
    <s v="No"/>
    <s v="No"/>
    <x v="0"/>
    <s v="No major surgery"/>
    <n v="0"/>
    <x v="1"/>
    <x v="1"/>
    <s v="Over Weight"/>
    <s v="Normal"/>
  </r>
  <r>
    <s v="Id1709"/>
    <n v="26.41"/>
    <n v="5.07"/>
    <s v="yes"/>
    <s v="No"/>
    <x v="0"/>
    <n v="1"/>
    <n v="1"/>
    <x v="1"/>
    <x v="1"/>
    <s v="Over Weight"/>
    <s v="Normal"/>
  </r>
  <r>
    <s v="Id1710"/>
    <n v="27.6"/>
    <n v="5.33"/>
    <s v="No"/>
    <s v="No"/>
    <x v="0"/>
    <n v="1"/>
    <n v="1"/>
    <x v="1"/>
    <x v="1"/>
    <s v="Over Weight"/>
    <s v="Normal"/>
  </r>
  <r>
    <s v="Id1711"/>
    <n v="33.82"/>
    <n v="8.93"/>
    <s v="yes"/>
    <s v="No"/>
    <x v="0"/>
    <n v="1"/>
    <n v="1"/>
    <x v="1"/>
    <x v="1"/>
    <s v="Obesity"/>
    <s v="Diabetes"/>
  </r>
  <r>
    <s v="Id1712"/>
    <n v="32.9"/>
    <n v="4.3499999999999996"/>
    <s v="No"/>
    <s v="No"/>
    <x v="0"/>
    <s v="No major surgery"/>
    <n v="0"/>
    <x v="1"/>
    <x v="1"/>
    <s v="Obesity"/>
    <s v="Normal"/>
  </r>
  <r>
    <s v="Id1713"/>
    <n v="30.875"/>
    <n v="9.5399999999999991"/>
    <s v="yes"/>
    <s v="No"/>
    <x v="0"/>
    <n v="1"/>
    <n v="1"/>
    <x v="1"/>
    <x v="1"/>
    <s v="Obesity"/>
    <s v="Diabetes"/>
  </r>
  <r>
    <s v="Id1714"/>
    <n v="32.64"/>
    <n v="5.91"/>
    <s v="No"/>
    <s v="No"/>
    <x v="0"/>
    <s v="No major surgery"/>
    <n v="0"/>
    <x v="1"/>
    <x v="1"/>
    <s v="Obesity"/>
    <s v="Prediabetes"/>
  </r>
  <r>
    <s v="Id1715"/>
    <n v="22.135000000000002"/>
    <n v="5.0999999999999996"/>
    <s v="No"/>
    <s v="No"/>
    <x v="0"/>
    <s v="No major surgery"/>
    <n v="0"/>
    <x v="1"/>
    <x v="1"/>
    <s v="Normal Weight"/>
    <s v="Normal"/>
  </r>
  <r>
    <s v="Id1716"/>
    <n v="16.53"/>
    <n v="5.08"/>
    <s v="No"/>
    <s v="No"/>
    <x v="0"/>
    <n v="2"/>
    <n v="2"/>
    <x v="1"/>
    <x v="1"/>
    <s v="Under Weight"/>
    <s v="Normal"/>
  </r>
  <r>
    <s v="Id1717"/>
    <n v="32.774999999999999"/>
    <n v="4.75"/>
    <s v="No"/>
    <s v="No"/>
    <x v="0"/>
    <s v="No major surgery"/>
    <n v="0"/>
    <x v="1"/>
    <x v="1"/>
    <s v="Obesity"/>
    <s v="Normal"/>
  </r>
  <r>
    <s v="Id1718"/>
    <n v="30.9"/>
    <n v="6.05"/>
    <s v="No"/>
    <s v="No"/>
    <x v="0"/>
    <n v="1"/>
    <n v="1"/>
    <x v="1"/>
    <x v="1"/>
    <s v="Obesity"/>
    <s v="Prediabetes"/>
  </r>
  <r>
    <s v="Id1719"/>
    <n v="15.58"/>
    <n v="11.56"/>
    <s v="No"/>
    <s v="No"/>
    <x v="0"/>
    <s v="No major surgery"/>
    <n v="0"/>
    <x v="1"/>
    <x v="1"/>
    <s v="Under Weight"/>
    <s v="Diabetes"/>
  </r>
  <r>
    <s v="Id1720"/>
    <n v="26.315000000000001"/>
    <n v="5.76"/>
    <s v="No"/>
    <s v="No"/>
    <x v="0"/>
    <s v="No major surgery"/>
    <n v="0"/>
    <x v="1"/>
    <x v="1"/>
    <s v="Over Weight"/>
    <s v="Prediabetes"/>
  </r>
  <r>
    <s v="Id1721"/>
    <n v="35.61"/>
    <n v="5.65"/>
    <s v="No"/>
    <s v="yes"/>
    <x v="0"/>
    <n v="1"/>
    <n v="1"/>
    <x v="1"/>
    <x v="1"/>
    <s v="Obesity"/>
    <s v="Normal"/>
  </r>
  <r>
    <s v="Id1722"/>
    <n v="37.56"/>
    <n v="5.88"/>
    <s v="No"/>
    <s v="yes"/>
    <x v="0"/>
    <n v="1"/>
    <n v="1"/>
    <x v="1"/>
    <x v="1"/>
    <s v="Obesity"/>
    <s v="Prediabetes"/>
  </r>
  <r>
    <s v="Id1723"/>
    <n v="15.49"/>
    <n v="9.6"/>
    <s v="No"/>
    <s v="No"/>
    <x v="0"/>
    <s v="No major surgery"/>
    <n v="0"/>
    <x v="1"/>
    <x v="1"/>
    <s v="Under Weight"/>
    <s v="Diabetes"/>
  </r>
  <r>
    <s v="Id1724"/>
    <n v="23.48"/>
    <n v="6.24"/>
    <s v="No"/>
    <s v="No"/>
    <x v="0"/>
    <n v="1"/>
    <n v="1"/>
    <x v="1"/>
    <x v="1"/>
    <s v="Normal Weight"/>
    <s v="Prediabetes"/>
  </r>
  <r>
    <s v="Id1725"/>
    <n v="30.02"/>
    <n v="7.63"/>
    <s v="yes"/>
    <s v="No"/>
    <x v="0"/>
    <n v="1"/>
    <n v="1"/>
    <x v="1"/>
    <x v="1"/>
    <s v="Obesity"/>
    <s v="Diabetes"/>
  </r>
  <r>
    <s v="Id1726"/>
    <n v="26.885000000000002"/>
    <n v="8.66"/>
    <s v="yes"/>
    <s v="No"/>
    <x v="0"/>
    <n v="1"/>
    <n v="1"/>
    <x v="1"/>
    <x v="1"/>
    <s v="Over Weight"/>
    <s v="Diabetes"/>
  </r>
  <r>
    <s v="Id1727"/>
    <n v="25.84"/>
    <n v="8.5500000000000007"/>
    <s v="yes"/>
    <s v="No"/>
    <x v="0"/>
    <n v="1"/>
    <n v="1"/>
    <x v="1"/>
    <x v="1"/>
    <s v="Over Weight"/>
    <s v="Diabetes"/>
  </r>
  <r>
    <s v="Id1728"/>
    <n v="27.454999999999998"/>
    <n v="4.54"/>
    <s v="No"/>
    <s v="No"/>
    <x v="0"/>
    <s v="No major surgery"/>
    <n v="0"/>
    <x v="1"/>
    <x v="1"/>
    <s v="Over Weight"/>
    <s v="Normal"/>
  </r>
  <r>
    <s v="Id1729"/>
    <n v="24.605"/>
    <n v="5.7"/>
    <s v="No"/>
    <s v="No"/>
    <x v="0"/>
    <s v="No major surgery"/>
    <n v="0"/>
    <x v="1"/>
    <x v="1"/>
    <s v="Normal Weight"/>
    <s v="Prediabetes"/>
  </r>
  <r>
    <s v="Id1730"/>
    <n v="30.8"/>
    <n v="5.07"/>
    <s v="No"/>
    <s v="No"/>
    <x v="0"/>
    <s v="No major surgery"/>
    <n v="0"/>
    <x v="1"/>
    <x v="1"/>
    <s v="Obesity"/>
    <s v="Normal"/>
  </r>
  <r>
    <s v="Id1731"/>
    <n v="34.799999999999997"/>
    <n v="4.38"/>
    <s v="No"/>
    <s v="No"/>
    <x v="0"/>
    <n v="1"/>
    <n v="1"/>
    <x v="1"/>
    <x v="1"/>
    <s v="Obesity"/>
    <s v="Normal"/>
  </r>
  <r>
    <s v="Id1732"/>
    <n v="34.21"/>
    <n v="4.54"/>
    <s v="No"/>
    <s v="No"/>
    <x v="0"/>
    <n v="1"/>
    <n v="1"/>
    <x v="1"/>
    <x v="1"/>
    <s v="Obesity"/>
    <s v="Normal"/>
  </r>
  <r>
    <s v="Id1733"/>
    <n v="31"/>
    <n v="5.38"/>
    <s v="No"/>
    <s v="No"/>
    <x v="0"/>
    <n v="1"/>
    <n v="1"/>
    <x v="1"/>
    <x v="1"/>
    <s v="Obesity"/>
    <s v="Normal"/>
  </r>
  <r>
    <s v="Id1734"/>
    <n v="26.125"/>
    <n v="5.55"/>
    <s v="No"/>
    <s v="No"/>
    <x v="0"/>
    <n v="1"/>
    <n v="1"/>
    <x v="1"/>
    <x v="1"/>
    <s v="Over Weight"/>
    <s v="Normal"/>
  </r>
  <r>
    <s v="Id1735"/>
    <n v="30.13"/>
    <n v="4.03"/>
    <s v="yes"/>
    <s v="No"/>
    <x v="0"/>
    <n v="1"/>
    <n v="1"/>
    <x v="1"/>
    <x v="1"/>
    <s v="Obesity"/>
    <s v="Normal"/>
  </r>
  <r>
    <s v="Id1736"/>
    <n v="34.19"/>
    <n v="4.1900000000000004"/>
    <s v="No"/>
    <s v="No"/>
    <x v="0"/>
    <s v="No major surgery"/>
    <n v="0"/>
    <x v="1"/>
    <x v="1"/>
    <s v="Obesity"/>
    <s v="Normal"/>
  </r>
  <r>
    <s v="Id1737"/>
    <n v="22.515000000000001"/>
    <n v="4.37"/>
    <s v="No"/>
    <s v="No"/>
    <x v="1"/>
    <n v="1"/>
    <n v="1"/>
    <x v="1"/>
    <x v="1"/>
    <s v="Normal Weight"/>
    <s v="Normal"/>
  </r>
  <r>
    <s v="Id1738"/>
    <n v="18.239999999999998"/>
    <n v="5.31"/>
    <s v="yes"/>
    <s v="No"/>
    <x v="1"/>
    <n v="1"/>
    <n v="1"/>
    <x v="1"/>
    <x v="1"/>
    <s v="Under Weight"/>
    <s v="Normal"/>
  </r>
  <r>
    <s v="Id1739"/>
    <n v="37.28"/>
    <n v="4.66"/>
    <s v="No"/>
    <s v="yes"/>
    <x v="0"/>
    <n v="1"/>
    <n v="1"/>
    <x v="1"/>
    <x v="1"/>
    <s v="Obesity"/>
    <s v="Normal"/>
  </r>
  <r>
    <s v="Id1740"/>
    <n v="18.2"/>
    <n v="6.19"/>
    <s v="No"/>
    <s v="No"/>
    <x v="1"/>
    <n v="1"/>
    <n v="1"/>
    <x v="1"/>
    <x v="1"/>
    <s v="Under Weight"/>
    <s v="Prediabetes"/>
  </r>
  <r>
    <s v="Id1741"/>
    <n v="20.53"/>
    <n v="4.8600000000000003"/>
    <s v="No"/>
    <s v="No"/>
    <x v="0"/>
    <n v="1"/>
    <n v="1"/>
    <x v="1"/>
    <x v="1"/>
    <s v="Normal Weight"/>
    <s v="Normal"/>
  </r>
  <r>
    <s v="Id1742"/>
    <n v="23.79"/>
    <n v="4.74"/>
    <s v="No"/>
    <s v="No"/>
    <x v="0"/>
    <s v="No major surgery"/>
    <n v="0"/>
    <x v="1"/>
    <x v="1"/>
    <s v="Normal Weight"/>
    <s v="Normal"/>
  </r>
  <r>
    <s v="Id1743"/>
    <n v="29.8"/>
    <n v="6.03"/>
    <s v="No"/>
    <s v="No"/>
    <x v="0"/>
    <s v="No major surgery"/>
    <n v="0"/>
    <x v="1"/>
    <x v="1"/>
    <s v="Over Weight"/>
    <s v="Prediabetes"/>
  </r>
  <r>
    <s v="Id1744"/>
    <n v="31.54"/>
    <n v="4.71"/>
    <s v="No"/>
    <s v="No"/>
    <x v="0"/>
    <s v="No major surgery"/>
    <n v="0"/>
    <x v="1"/>
    <x v="1"/>
    <s v="Obesity"/>
    <s v="Normal"/>
  </r>
  <r>
    <s v="Id1745"/>
    <n v="20.82"/>
    <n v="5.55"/>
    <s v="No"/>
    <s v="No"/>
    <x v="0"/>
    <n v="1"/>
    <n v="1"/>
    <x v="1"/>
    <x v="1"/>
    <s v="Normal Weight"/>
    <s v="Normal"/>
  </r>
  <r>
    <s v="Id1746"/>
    <n v="38.83"/>
    <n v="4.78"/>
    <s v="No"/>
    <s v="No"/>
    <x v="1"/>
    <n v="1"/>
    <n v="1"/>
    <x v="1"/>
    <x v="1"/>
    <s v="Obesity"/>
    <s v="Normal"/>
  </r>
  <r>
    <s v="Id1747"/>
    <n v="23.44"/>
    <n v="4.6500000000000004"/>
    <s v="yes"/>
    <s v="No"/>
    <x v="0"/>
    <n v="1"/>
    <n v="1"/>
    <x v="1"/>
    <x v="1"/>
    <s v="Normal Weight"/>
    <s v="Normal"/>
  </r>
  <r>
    <s v="Id1748"/>
    <n v="24.13"/>
    <n v="5.2"/>
    <s v="No"/>
    <s v="No"/>
    <x v="0"/>
    <n v="1"/>
    <n v="1"/>
    <x v="1"/>
    <x v="1"/>
    <s v="Normal Weight"/>
    <s v="Normal"/>
  </r>
  <r>
    <s v="Id1749"/>
    <n v="42.13"/>
    <n v="4.54"/>
    <s v="yes"/>
    <s v="No"/>
    <x v="0"/>
    <n v="1"/>
    <n v="1"/>
    <x v="1"/>
    <x v="1"/>
    <s v="Obesity"/>
    <s v="Normal"/>
  </r>
  <r>
    <s v="Id1750"/>
    <n v="17.86"/>
    <n v="4.1100000000000003"/>
    <s v="No"/>
    <s v="No"/>
    <x v="0"/>
    <n v="1"/>
    <n v="1"/>
    <x v="1"/>
    <x v="1"/>
    <s v="Under Weight"/>
    <s v="Normal"/>
  </r>
  <r>
    <s v="Id1751"/>
    <n v="32.78"/>
    <n v="4.63"/>
    <s v="No"/>
    <s v="No"/>
    <x v="0"/>
    <s v="No major surgery"/>
    <n v="0"/>
    <x v="1"/>
    <x v="1"/>
    <s v="Obesity"/>
    <s v="Normal"/>
  </r>
  <r>
    <s v="Id1752"/>
    <n v="23.9"/>
    <n v="6.06"/>
    <s v="yes"/>
    <s v="No"/>
    <x v="1"/>
    <n v="1"/>
    <n v="1"/>
    <x v="1"/>
    <x v="1"/>
    <s v="Normal Weight"/>
    <s v="Prediabetes"/>
  </r>
  <r>
    <s v="Id1753"/>
    <n v="15.47"/>
    <n v="8.43"/>
    <s v="No"/>
    <s v="No"/>
    <x v="0"/>
    <s v="No major surgery"/>
    <n v="0"/>
    <x v="1"/>
    <x v="1"/>
    <s v="Under Weight"/>
    <s v="Diabetes"/>
  </r>
  <r>
    <s v="Id1754"/>
    <n v="28.54"/>
    <n v="5.51"/>
    <s v="No"/>
    <s v="No"/>
    <x v="1"/>
    <n v="1"/>
    <n v="1"/>
    <x v="1"/>
    <x v="1"/>
    <s v="Over Weight"/>
    <s v="Normal"/>
  </r>
  <r>
    <s v="Id1755"/>
    <n v="18.54"/>
    <n v="4.95"/>
    <s v="No"/>
    <s v="No"/>
    <x v="0"/>
    <s v="No major surgery"/>
    <n v="0"/>
    <x v="1"/>
    <x v="1"/>
    <s v="Normal Weight"/>
    <s v="Normal"/>
  </r>
  <r>
    <s v="Id1756"/>
    <n v="32.18"/>
    <n v="6.44"/>
    <s v="yes"/>
    <s v="No"/>
    <x v="1"/>
    <n v="1"/>
    <n v="1"/>
    <x v="1"/>
    <x v="1"/>
    <s v="Obesity"/>
    <s v="Diabetes"/>
  </r>
  <r>
    <s v="Id1757"/>
    <n v="37.380000000000003"/>
    <n v="6.05"/>
    <s v="yes"/>
    <s v="No"/>
    <x v="0"/>
    <s v="No major surgery"/>
    <n v="0"/>
    <x v="1"/>
    <x v="1"/>
    <s v="Obesity"/>
    <s v="Prediabetes"/>
  </r>
  <r>
    <s v="Id1758"/>
    <n v="31.12"/>
    <n v="4.76"/>
    <s v="yes"/>
    <s v="No"/>
    <x v="1"/>
    <n v="1"/>
    <n v="1"/>
    <x v="1"/>
    <x v="1"/>
    <s v="Obesity"/>
    <s v="Normal"/>
  </r>
  <r>
    <s v="Id1759"/>
    <n v="22.01"/>
    <n v="6.72"/>
    <s v="yes"/>
    <s v="No"/>
    <x v="0"/>
    <n v="1"/>
    <n v="1"/>
    <x v="1"/>
    <x v="1"/>
    <s v="Normal Weight"/>
    <s v="Diabetes"/>
  </r>
  <r>
    <s v="Id1760"/>
    <n v="27.645"/>
    <n v="5.7"/>
    <s v="No"/>
    <s v="No"/>
    <x v="0"/>
    <s v="No major surgery"/>
    <n v="0"/>
    <x v="1"/>
    <x v="1"/>
    <s v="Over Weight"/>
    <s v="Prediabetes"/>
  </r>
  <r>
    <s v="Id1761"/>
    <n v="29.64"/>
    <n v="5.31"/>
    <s v="yes"/>
    <s v="No"/>
    <x v="0"/>
    <s v="No major surgery"/>
    <n v="0"/>
    <x v="1"/>
    <x v="1"/>
    <s v="Over Weight"/>
    <s v="Normal"/>
  </r>
  <r>
    <s v="Id1762"/>
    <n v="33.700000000000003"/>
    <n v="4.32"/>
    <s v="yes"/>
    <s v="No"/>
    <x v="0"/>
    <n v="1"/>
    <n v="1"/>
    <x v="1"/>
    <x v="1"/>
    <s v="Obesity"/>
    <s v="Normal"/>
  </r>
  <r>
    <s v="Id1763"/>
    <n v="27.5"/>
    <n v="4.2300000000000004"/>
    <s v="yes"/>
    <s v="No"/>
    <x v="0"/>
    <n v="1"/>
    <n v="1"/>
    <x v="1"/>
    <x v="1"/>
    <s v="Over Weight"/>
    <s v="Normal"/>
  </r>
  <r>
    <s v="Id1764"/>
    <n v="16.12"/>
    <n v="6.09"/>
    <s v="No"/>
    <s v="No"/>
    <x v="0"/>
    <s v="No major surgery"/>
    <n v="0"/>
    <x v="1"/>
    <x v="1"/>
    <s v="Under Weight"/>
    <s v="Prediabetes"/>
  </r>
  <r>
    <s v="Id1765"/>
    <n v="26.73"/>
    <n v="4.74"/>
    <s v="yes"/>
    <s v="No"/>
    <x v="0"/>
    <n v="1"/>
    <n v="1"/>
    <x v="1"/>
    <x v="1"/>
    <s v="Over Weight"/>
    <s v="Normal"/>
  </r>
  <r>
    <s v="Id1766"/>
    <n v="37.25"/>
    <n v="6.23"/>
    <s v="yes"/>
    <s v="No"/>
    <x v="0"/>
    <s v="No major surgery"/>
    <n v="0"/>
    <x v="1"/>
    <x v="1"/>
    <s v="Obesity"/>
    <s v="Prediabetes"/>
  </r>
  <r>
    <s v="Id1767"/>
    <n v="23.56"/>
    <n v="5.45"/>
    <s v="yes"/>
    <s v="No"/>
    <x v="0"/>
    <n v="1"/>
    <n v="1"/>
    <x v="1"/>
    <x v="1"/>
    <s v="Normal Weight"/>
    <s v="Normal"/>
  </r>
  <r>
    <s v="Id1768"/>
    <n v="15.84"/>
    <n v="10.34"/>
    <s v="No"/>
    <s v="No"/>
    <x v="0"/>
    <n v="2"/>
    <n v="2"/>
    <x v="1"/>
    <x v="1"/>
    <s v="Under Weight"/>
    <s v="Diabetes"/>
  </r>
  <r>
    <s v="Id1769"/>
    <n v="36.630000000000003"/>
    <n v="5.15"/>
    <s v="No"/>
    <s v="No"/>
    <x v="0"/>
    <s v="No major surgery"/>
    <n v="0"/>
    <x v="1"/>
    <x v="1"/>
    <s v="Obesity"/>
    <s v="Normal"/>
  </r>
  <r>
    <s v="Id1770"/>
    <n v="16.47"/>
    <n v="11.72"/>
    <s v="No"/>
    <s v="No"/>
    <x v="0"/>
    <s v="No major surgery"/>
    <n v="0"/>
    <x v="1"/>
    <x v="1"/>
    <s v="Under Weight"/>
    <s v="Diabetes"/>
  </r>
  <r>
    <s v="Id1771"/>
    <n v="25.8"/>
    <n v="5.29"/>
    <s v="No"/>
    <s v="No"/>
    <x v="0"/>
    <s v="No major surgery"/>
    <n v="0"/>
    <x v="1"/>
    <x v="1"/>
    <s v="Over Weight"/>
    <s v="Normal"/>
  </r>
  <r>
    <s v="Id1772"/>
    <n v="23.6"/>
    <n v="4.33"/>
    <s v="No"/>
    <s v="No"/>
    <x v="0"/>
    <s v="No major surgery"/>
    <n v="0"/>
    <x v="1"/>
    <x v="1"/>
    <s v="Normal Weight"/>
    <s v="Normal"/>
  </r>
  <r>
    <s v="Id1773"/>
    <n v="32.11"/>
    <n v="6.24"/>
    <s v="No"/>
    <s v="No"/>
    <x v="1"/>
    <n v="1"/>
    <n v="1"/>
    <x v="1"/>
    <x v="1"/>
    <s v="Obesity"/>
    <s v="Prediabetes"/>
  </r>
  <r>
    <s v="Id1774"/>
    <n v="30.114999999999998"/>
    <n v="11.61"/>
    <s v="No"/>
    <s v="No"/>
    <x v="0"/>
    <s v="No major surgery"/>
    <n v="0"/>
    <x v="1"/>
    <x v="1"/>
    <s v="Obesity"/>
    <s v="Diabetes"/>
  </r>
  <r>
    <s v="Id1775"/>
    <n v="20.28"/>
    <n v="11.07"/>
    <s v="yes"/>
    <s v="No"/>
    <x v="0"/>
    <s v="No major surgery"/>
    <n v="0"/>
    <x v="1"/>
    <x v="1"/>
    <s v="Normal Weight"/>
    <s v="Diabetes"/>
  </r>
  <r>
    <s v="Id1776"/>
    <n v="20.234999999999999"/>
    <n v="5.19"/>
    <s v="No"/>
    <s v="No"/>
    <x v="1"/>
    <n v="1"/>
    <n v="1"/>
    <x v="1"/>
    <x v="1"/>
    <s v="Normal Weight"/>
    <s v="Normal"/>
  </r>
  <r>
    <s v="Id1777"/>
    <n v="25.27"/>
    <n v="5.7"/>
    <s v="yes"/>
    <s v="No"/>
    <x v="0"/>
    <n v="1"/>
    <n v="1"/>
    <x v="1"/>
    <x v="1"/>
    <s v="Over Weight"/>
    <s v="Prediabetes"/>
  </r>
  <r>
    <s v="Id1778"/>
    <n v="24.24"/>
    <n v="6.15"/>
    <s v="No"/>
    <s v="No"/>
    <x v="0"/>
    <s v="No major surgery"/>
    <n v="0"/>
    <x v="1"/>
    <x v="1"/>
    <s v="Normal Weight"/>
    <s v="Prediabetes"/>
  </r>
  <r>
    <s v="Id1779"/>
    <n v="35.75"/>
    <n v="5.07"/>
    <s v="No"/>
    <s v="No"/>
    <x v="0"/>
    <s v="No major surgery"/>
    <n v="0"/>
    <x v="1"/>
    <x v="1"/>
    <s v="Obesity"/>
    <s v="Normal"/>
  </r>
  <r>
    <s v="Id1780"/>
    <n v="29.92"/>
    <n v="10.97"/>
    <s v="yes"/>
    <s v="No"/>
    <x v="0"/>
    <n v="1"/>
    <n v="1"/>
    <x v="1"/>
    <x v="1"/>
    <s v="Obesity"/>
    <s v="Diabetes"/>
  </r>
  <r>
    <s v="Id1781"/>
    <n v="26.2"/>
    <n v="10.93"/>
    <s v="yes"/>
    <s v="No"/>
    <x v="0"/>
    <n v="1"/>
    <n v="1"/>
    <x v="1"/>
    <x v="1"/>
    <s v="Over Weight"/>
    <s v="Diabetes"/>
  </r>
  <r>
    <s v="Id1782"/>
    <n v="26.695"/>
    <n v="4.21"/>
    <s v="yes"/>
    <s v="No"/>
    <x v="1"/>
    <n v="1"/>
    <n v="1"/>
    <x v="1"/>
    <x v="1"/>
    <s v="Over Weight"/>
    <s v="Normal"/>
  </r>
  <r>
    <s v="Id1783"/>
    <n v="23.16"/>
    <n v="5.5"/>
    <s v="No"/>
    <s v="No"/>
    <x v="0"/>
    <s v="No major surgery"/>
    <n v="0"/>
    <x v="1"/>
    <x v="1"/>
    <s v="Normal Weight"/>
    <s v="Normal"/>
  </r>
  <r>
    <s v="Id1784"/>
    <n v="32.585000000000001"/>
    <n v="4.93"/>
    <s v="yes"/>
    <s v="No"/>
    <x v="0"/>
    <n v="1"/>
    <n v="1"/>
    <x v="1"/>
    <x v="1"/>
    <s v="Obesity"/>
    <s v="Normal"/>
  </r>
  <r>
    <s v="Id1785"/>
    <n v="33.97"/>
    <n v="5.6"/>
    <s v="yes"/>
    <s v="No"/>
    <x v="0"/>
    <s v="No major surgery"/>
    <n v="0"/>
    <x v="1"/>
    <x v="1"/>
    <s v="Obesity"/>
    <s v="Normal"/>
  </r>
  <r>
    <s v="Id1786"/>
    <n v="16.57"/>
    <n v="9.99"/>
    <s v="No"/>
    <s v="No"/>
    <x v="0"/>
    <s v="No major surgery"/>
    <n v="0"/>
    <x v="1"/>
    <x v="1"/>
    <s v="Under Weight"/>
    <s v="Diabetes"/>
  </r>
  <r>
    <s v="Id1787"/>
    <n v="17.55"/>
    <n v="5.93"/>
    <s v="No"/>
    <s v="No"/>
    <x v="1"/>
    <n v="1"/>
    <n v="1"/>
    <x v="1"/>
    <x v="1"/>
    <s v="Under Weight"/>
    <s v="Prediabetes"/>
  </r>
  <r>
    <s v="Id1788"/>
    <n v="29.41"/>
    <n v="6.29"/>
    <s v="yes"/>
    <s v="No"/>
    <x v="0"/>
    <n v="1"/>
    <n v="1"/>
    <x v="1"/>
    <x v="1"/>
    <s v="Over Weight"/>
    <s v="Prediabetes"/>
  </r>
  <r>
    <s v="Id1789"/>
    <n v="17.91"/>
    <n v="5.65"/>
    <s v="No"/>
    <s v="No"/>
    <x v="0"/>
    <n v="1"/>
    <n v="1"/>
    <x v="1"/>
    <x v="1"/>
    <s v="Under Weight"/>
    <s v="Normal"/>
  </r>
  <r>
    <s v="Id1790"/>
    <n v="31.57"/>
    <n v="6.15"/>
    <s v="No"/>
    <s v="No"/>
    <x v="0"/>
    <n v="1"/>
    <n v="1"/>
    <x v="1"/>
    <x v="1"/>
    <s v="Obesity"/>
    <s v="Prediabetes"/>
  </r>
  <r>
    <s v="Id1791"/>
    <n v="33.18"/>
    <n v="5.22"/>
    <s v="No"/>
    <s v="yes"/>
    <x v="0"/>
    <n v="1"/>
    <n v="1"/>
    <x v="1"/>
    <x v="1"/>
    <s v="Obesity"/>
    <s v="Normal"/>
  </r>
  <r>
    <s v="Id1792"/>
    <n v="37"/>
    <n v="11.66"/>
    <s v="No"/>
    <s v="No"/>
    <x v="0"/>
    <s v="No major surgery"/>
    <n v="0"/>
    <x v="1"/>
    <x v="1"/>
    <s v="Obesity"/>
    <s v="Diabetes"/>
  </r>
  <r>
    <s v="Id1793"/>
    <n v="18.905000000000001"/>
    <n v="4.91"/>
    <s v="yes"/>
    <s v="No"/>
    <x v="0"/>
    <n v="1"/>
    <n v="1"/>
    <x v="1"/>
    <x v="1"/>
    <s v="Normal Weight"/>
    <s v="Normal"/>
  </r>
  <r>
    <s v="Id1794"/>
    <n v="20.03"/>
    <n v="9.25"/>
    <s v="yes"/>
    <s v="No"/>
    <x v="0"/>
    <s v="No major surgery"/>
    <n v="0"/>
    <x v="1"/>
    <x v="1"/>
    <s v="Normal Weight"/>
    <s v="Diabetes"/>
  </r>
  <r>
    <s v="Id1795"/>
    <n v="16.7"/>
    <n v="11.48"/>
    <s v="No"/>
    <s v="No"/>
    <x v="0"/>
    <s v="No major surgery"/>
    <n v="0"/>
    <x v="1"/>
    <x v="1"/>
    <s v="Under Weight"/>
    <s v="Diabetes"/>
  </r>
  <r>
    <s v="Id1796"/>
    <n v="39.82"/>
    <n v="6.06"/>
    <s v="No"/>
    <s v="No"/>
    <x v="0"/>
    <s v="No major surgery"/>
    <n v="0"/>
    <x v="1"/>
    <x v="1"/>
    <s v="Obesity"/>
    <s v="Prediabetes"/>
  </r>
  <r>
    <s v="Id1797"/>
    <n v="22.04"/>
    <n v="5.86"/>
    <s v="No"/>
    <s v="No"/>
    <x v="0"/>
    <n v="1"/>
    <n v="1"/>
    <x v="1"/>
    <x v="1"/>
    <s v="Normal Weight"/>
    <s v="Prediabetes"/>
  </r>
  <r>
    <s v="Id1798"/>
    <n v="28.27"/>
    <n v="5.33"/>
    <s v="No"/>
    <s v="No"/>
    <x v="0"/>
    <s v="No major surgery"/>
    <n v="0"/>
    <x v="1"/>
    <x v="1"/>
    <s v="Over Weight"/>
    <s v="Normal"/>
  </r>
  <r>
    <s v="Id1799"/>
    <n v="18.5"/>
    <n v="5.33"/>
    <s v="No"/>
    <s v="No"/>
    <x v="0"/>
    <s v="No major surgery"/>
    <n v="0"/>
    <x v="1"/>
    <x v="1"/>
    <s v="Normal Weight"/>
    <s v="Normal"/>
  </r>
  <r>
    <s v="Id1800"/>
    <n v="38.6"/>
    <n v="6.02"/>
    <s v="No"/>
    <s v="No"/>
    <x v="0"/>
    <n v="1"/>
    <n v="1"/>
    <x v="1"/>
    <x v="1"/>
    <s v="Obesity"/>
    <s v="Prediabetes"/>
  </r>
  <r>
    <s v="Id1801"/>
    <n v="43.12"/>
    <n v="6.25"/>
    <s v="No"/>
    <s v="No"/>
    <x v="0"/>
    <n v="1"/>
    <n v="1"/>
    <x v="1"/>
    <x v="1"/>
    <s v="Obesity"/>
    <s v="Prediabetes"/>
  </r>
  <r>
    <s v="Id1802"/>
    <n v="30.5"/>
    <n v="4.8099999999999996"/>
    <s v="No"/>
    <s v="No"/>
    <x v="0"/>
    <n v="1"/>
    <n v="1"/>
    <x v="1"/>
    <x v="1"/>
    <s v="Obesity"/>
    <s v="Normal"/>
  </r>
  <r>
    <s v="Id1803"/>
    <n v="27.61"/>
    <n v="4.5999999999999996"/>
    <s v="No"/>
    <s v="No"/>
    <x v="0"/>
    <n v="1"/>
    <n v="1"/>
    <x v="1"/>
    <x v="1"/>
    <s v="Over Weight"/>
    <s v="Normal"/>
  </r>
  <r>
    <s v="Id1804"/>
    <n v="27.1"/>
    <n v="5.08"/>
    <s v="No"/>
    <s v="No"/>
    <x v="0"/>
    <n v="1"/>
    <n v="1"/>
    <x v="1"/>
    <x v="1"/>
    <s v="Over Weight"/>
    <s v="Normal"/>
  </r>
  <r>
    <s v="Id1805"/>
    <n v="35.93"/>
    <n v="5.43"/>
    <s v="No"/>
    <s v="yes"/>
    <x v="0"/>
    <n v="1"/>
    <n v="1"/>
    <x v="1"/>
    <x v="1"/>
    <s v="Obesity"/>
    <s v="Normal"/>
  </r>
  <r>
    <s v="Id1806"/>
    <n v="32.68"/>
    <n v="5.44"/>
    <s v="No"/>
    <s v="No"/>
    <x v="0"/>
    <s v="No major surgery"/>
    <n v="0"/>
    <x v="1"/>
    <x v="1"/>
    <s v="Obesity"/>
    <s v="Normal"/>
  </r>
  <r>
    <s v="Id1807"/>
    <n v="20.74"/>
    <n v="11.69"/>
    <s v="yes"/>
    <s v="No"/>
    <x v="0"/>
    <n v="1"/>
    <n v="1"/>
    <x v="1"/>
    <x v="1"/>
    <s v="Normal Weight"/>
    <s v="Diabetes"/>
  </r>
  <r>
    <s v="Id1808"/>
    <n v="15.57"/>
    <n v="6.07"/>
    <s v="No"/>
    <s v="No"/>
    <x v="0"/>
    <s v="No major surgery"/>
    <n v="0"/>
    <x v="1"/>
    <x v="1"/>
    <s v="Under Weight"/>
    <s v="Prediabetes"/>
  </r>
  <r>
    <s v="Id1809"/>
    <n v="23.844999999999999"/>
    <n v="4.3600000000000003"/>
    <s v="No"/>
    <s v="No"/>
    <x v="0"/>
    <s v="No major surgery"/>
    <n v="0"/>
    <x v="1"/>
    <x v="1"/>
    <s v="Normal Weight"/>
    <s v="Normal"/>
  </r>
  <r>
    <s v="Id1810"/>
    <n v="22.895"/>
    <n v="5.24"/>
    <s v="No"/>
    <s v="No"/>
    <x v="0"/>
    <n v="1"/>
    <n v="1"/>
    <x v="1"/>
    <x v="1"/>
    <s v="Normal Weight"/>
    <s v="Normal"/>
  </r>
  <r>
    <s v="Id1811"/>
    <n v="21.945"/>
    <n v="5.37"/>
    <s v="No"/>
    <s v="No"/>
    <x v="0"/>
    <n v="1"/>
    <n v="1"/>
    <x v="1"/>
    <x v="1"/>
    <s v="Normal Weight"/>
    <s v="Normal"/>
  </r>
  <r>
    <s v="Id1812"/>
    <n v="19.47"/>
    <n v="6.6"/>
    <s v="yes"/>
    <s v="No"/>
    <x v="0"/>
    <s v="No major surgery"/>
    <n v="0"/>
    <x v="1"/>
    <x v="1"/>
    <s v="Normal Weight"/>
    <s v="Diabetes"/>
  </r>
  <r>
    <s v="Id1813"/>
    <n v="15.61"/>
    <n v="5.77"/>
    <s v="No"/>
    <s v="No"/>
    <x v="0"/>
    <s v="No major surgery"/>
    <n v="0"/>
    <x v="1"/>
    <x v="1"/>
    <s v="Under Weight"/>
    <s v="Prediabetes"/>
  </r>
  <r>
    <s v="Id1814"/>
    <n v="28.6"/>
    <n v="6.08"/>
    <s v="No"/>
    <s v="No"/>
    <x v="1"/>
    <n v="1"/>
    <n v="1"/>
    <x v="1"/>
    <x v="1"/>
    <s v="Over Weight"/>
    <s v="Prediabetes"/>
  </r>
  <r>
    <s v="Id1815"/>
    <n v="46.53"/>
    <n v="4.16"/>
    <s v="No"/>
    <s v="No"/>
    <x v="0"/>
    <s v="No major surgery"/>
    <n v="0"/>
    <x v="1"/>
    <x v="1"/>
    <s v="Obesity"/>
    <s v="Normal"/>
  </r>
  <r>
    <s v="Id1816"/>
    <n v="34.99"/>
    <n v="5.0999999999999996"/>
    <s v="No"/>
    <s v="No"/>
    <x v="1"/>
    <n v="1"/>
    <n v="1"/>
    <x v="1"/>
    <x v="1"/>
    <s v="Obesity"/>
    <s v="Normal"/>
  </r>
  <r>
    <s v="Id1817"/>
    <n v="17.05"/>
    <n v="5.3"/>
    <s v="No"/>
    <s v="No"/>
    <x v="1"/>
    <n v="1"/>
    <n v="1"/>
    <x v="1"/>
    <x v="1"/>
    <s v="Under Weight"/>
    <s v="Normal"/>
  </r>
  <r>
    <s v="Id1818"/>
    <n v="37.18"/>
    <n v="4.9000000000000004"/>
    <s v="No"/>
    <s v="No"/>
    <x v="0"/>
    <s v="No major surgery"/>
    <n v="0"/>
    <x v="1"/>
    <x v="1"/>
    <s v="Obesity"/>
    <s v="Normal"/>
  </r>
  <r>
    <s v="Id1819"/>
    <n v="35.200000000000003"/>
    <n v="5.55"/>
    <s v="No"/>
    <s v="No"/>
    <x v="0"/>
    <s v="No major surgery"/>
    <n v="0"/>
    <x v="1"/>
    <x v="1"/>
    <s v="Obesity"/>
    <s v="Normal"/>
  </r>
  <r>
    <s v="Id1820"/>
    <n v="37.335000000000001"/>
    <n v="4.95"/>
    <s v="No"/>
    <s v="No"/>
    <x v="0"/>
    <s v="No major surgery"/>
    <n v="0"/>
    <x v="1"/>
    <x v="1"/>
    <s v="Obesity"/>
    <s v="Normal"/>
  </r>
  <r>
    <s v="Id1821"/>
    <n v="27.265000000000001"/>
    <n v="6.46"/>
    <s v="yes"/>
    <s v="No"/>
    <x v="0"/>
    <s v="No major surgery"/>
    <n v="0"/>
    <x v="1"/>
    <x v="1"/>
    <s v="Over Weight"/>
    <s v="Diabetes"/>
  </r>
  <r>
    <s v="Id1822"/>
    <n v="30.8"/>
    <n v="4.9000000000000004"/>
    <s v="yes"/>
    <s v="No"/>
    <x v="0"/>
    <s v="No major surgery"/>
    <n v="0"/>
    <x v="1"/>
    <x v="1"/>
    <s v="Obesity"/>
    <s v="Normal"/>
  </r>
  <r>
    <s v="Id1823"/>
    <n v="30.21"/>
    <n v="5.21"/>
    <s v="No"/>
    <s v="No"/>
    <x v="0"/>
    <n v="1"/>
    <n v="1"/>
    <x v="1"/>
    <x v="1"/>
    <s v="Obesity"/>
    <s v="Normal"/>
  </r>
  <r>
    <s v="Id1824"/>
    <n v="35.340000000000003"/>
    <n v="4.13"/>
    <s v="No"/>
    <s v="yes"/>
    <x v="0"/>
    <n v="1"/>
    <n v="1"/>
    <x v="1"/>
    <x v="1"/>
    <s v="Obesity"/>
    <s v="Normal"/>
  </r>
  <r>
    <s v="Id1825"/>
    <n v="26.695"/>
    <n v="5.28"/>
    <s v="No"/>
    <s v="No"/>
    <x v="0"/>
    <s v="No major surgery"/>
    <n v="0"/>
    <x v="1"/>
    <x v="1"/>
    <s v="Over Weight"/>
    <s v="Normal"/>
  </r>
  <r>
    <s v="Id1826"/>
    <n v="29.355"/>
    <n v="4.68"/>
    <s v="yes"/>
    <s v="No"/>
    <x v="0"/>
    <s v="No major surgery"/>
    <n v="0"/>
    <x v="1"/>
    <x v="1"/>
    <s v="Over Weight"/>
    <s v="Normal"/>
  </r>
  <r>
    <s v="Id1827"/>
    <n v="29.59"/>
    <n v="4.0599999999999996"/>
    <s v="No"/>
    <s v="No"/>
    <x v="0"/>
    <s v="No major surgery"/>
    <n v="0"/>
    <x v="1"/>
    <x v="1"/>
    <s v="Over Weight"/>
    <s v="Normal"/>
  </r>
  <r>
    <s v="Id1828"/>
    <n v="31.35"/>
    <n v="4.2"/>
    <s v="No"/>
    <s v="yes"/>
    <x v="0"/>
    <n v="1"/>
    <n v="1"/>
    <x v="1"/>
    <x v="1"/>
    <s v="Obesity"/>
    <s v="Normal"/>
  </r>
  <r>
    <s v="Id1829"/>
    <n v="20.52"/>
    <n v="4.83"/>
    <s v="No"/>
    <s v="No"/>
    <x v="0"/>
    <s v="No major surgery"/>
    <n v="0"/>
    <x v="1"/>
    <x v="1"/>
    <s v="Normal Weight"/>
    <s v="Normal"/>
  </r>
  <r>
    <s v="Id1830"/>
    <n v="42.9"/>
    <n v="4.87"/>
    <s v="yes"/>
    <s v="No"/>
    <x v="0"/>
    <n v="1"/>
    <n v="1"/>
    <x v="1"/>
    <x v="1"/>
    <s v="Obesity"/>
    <s v="Normal"/>
  </r>
  <r>
    <s v="Id1831"/>
    <n v="24.6"/>
    <n v="5.86"/>
    <s v="No"/>
    <s v="No"/>
    <x v="1"/>
    <n v="1"/>
    <n v="1"/>
    <x v="1"/>
    <x v="1"/>
    <s v="Normal Weight"/>
    <s v="Prediabetes"/>
  </r>
  <r>
    <s v="Id1832"/>
    <n v="28.405000000000001"/>
    <n v="4.12"/>
    <s v="No"/>
    <s v="No"/>
    <x v="0"/>
    <n v="1"/>
    <n v="1"/>
    <x v="1"/>
    <x v="1"/>
    <s v="Over Weight"/>
    <s v="Normal"/>
  </r>
  <r>
    <s v="Id1833"/>
    <n v="34.674999999999997"/>
    <n v="5.71"/>
    <s v="yes"/>
    <s v="No"/>
    <x v="0"/>
    <n v="1"/>
    <n v="1"/>
    <x v="1"/>
    <x v="1"/>
    <s v="Obesity"/>
    <s v="Prediabetes"/>
  </r>
  <r>
    <s v="Id1834"/>
    <n v="18.850000000000001"/>
    <n v="6.03"/>
    <s v="No"/>
    <s v="No"/>
    <x v="0"/>
    <n v="1"/>
    <n v="1"/>
    <x v="1"/>
    <x v="1"/>
    <s v="Normal Weight"/>
    <s v="Prediabetes"/>
  </r>
  <r>
    <s v="Id1835"/>
    <n v="34.130000000000003"/>
    <n v="5.65"/>
    <s v="No"/>
    <s v="No"/>
    <x v="1"/>
    <n v="1"/>
    <n v="1"/>
    <x v="1"/>
    <x v="1"/>
    <s v="Obesity"/>
    <s v="Normal"/>
  </r>
  <r>
    <s v="Id1836"/>
    <n v="17.34"/>
    <n v="5.05"/>
    <s v="No"/>
    <s v="No"/>
    <x v="0"/>
    <s v="No major surgery"/>
    <n v="0"/>
    <x v="1"/>
    <x v="1"/>
    <s v="Under Weight"/>
    <s v="Normal"/>
  </r>
  <r>
    <s v="Id1837"/>
    <n v="17.440000000000001"/>
    <n v="6.26"/>
    <s v="No"/>
    <s v="No"/>
    <x v="0"/>
    <s v="No major surgery"/>
    <n v="0"/>
    <x v="1"/>
    <x v="1"/>
    <s v="Under Weight"/>
    <s v="Prediabetes"/>
  </r>
  <r>
    <s v="Id1838"/>
    <n v="33.659999999999997"/>
    <n v="4.08"/>
    <s v="yes"/>
    <s v="No"/>
    <x v="1"/>
    <n v="1"/>
    <n v="1"/>
    <x v="1"/>
    <x v="1"/>
    <s v="Obesity"/>
    <s v="Normal"/>
  </r>
  <r>
    <s v="Id1839"/>
    <n v="21.375"/>
    <n v="6.19"/>
    <s v="yes"/>
    <s v="No"/>
    <x v="0"/>
    <n v="1"/>
    <n v="1"/>
    <x v="1"/>
    <x v="1"/>
    <s v="Normal Weight"/>
    <s v="Prediabetes"/>
  </r>
  <r>
    <s v="Id1840"/>
    <n v="27.14"/>
    <n v="6.01"/>
    <s v="No"/>
    <s v="No"/>
    <x v="0"/>
    <n v="1"/>
    <n v="1"/>
    <x v="1"/>
    <x v="1"/>
    <s v="Over Weight"/>
    <s v="Prediabetes"/>
  </r>
  <r>
    <s v="Id1841"/>
    <n v="35.78"/>
    <n v="6.07"/>
    <s v="No"/>
    <s v="yes"/>
    <x v="0"/>
    <n v="1"/>
    <n v="1"/>
    <x v="1"/>
    <x v="1"/>
    <s v="Obesity"/>
    <s v="Prediabetes"/>
  </r>
  <r>
    <s v="Id1842"/>
    <n v="34.96"/>
    <n v="5.63"/>
    <s v="No"/>
    <s v="No"/>
    <x v="0"/>
    <s v="No major surgery"/>
    <n v="0"/>
    <x v="1"/>
    <x v="1"/>
    <s v="Obesity"/>
    <s v="Normal"/>
  </r>
  <r>
    <s v="Id1843"/>
    <n v="38.39"/>
    <n v="6.05"/>
    <s v="No"/>
    <s v="No"/>
    <x v="0"/>
    <s v="No major surgery"/>
    <n v="0"/>
    <x v="1"/>
    <x v="1"/>
    <s v="Obesity"/>
    <s v="Prediabetes"/>
  </r>
  <r>
    <s v="Id1844"/>
    <n v="33.82"/>
    <n v="4.6500000000000004"/>
    <s v="No"/>
    <s v="No"/>
    <x v="0"/>
    <s v="No major surgery"/>
    <n v="0"/>
    <x v="1"/>
    <x v="1"/>
    <s v="Obesity"/>
    <s v="Normal"/>
  </r>
  <r>
    <s v="Id1845"/>
    <n v="27.835000000000001"/>
    <n v="5.37"/>
    <s v="No"/>
    <s v="No"/>
    <x v="0"/>
    <s v="No major surgery"/>
    <n v="0"/>
    <x v="1"/>
    <x v="1"/>
    <s v="Over Weight"/>
    <s v="Normal"/>
  </r>
  <r>
    <s v="Id1846"/>
    <n v="33"/>
    <n v="5.39"/>
    <s v="No"/>
    <s v="No"/>
    <x v="0"/>
    <s v="No major surgery"/>
    <n v="0"/>
    <x v="1"/>
    <x v="1"/>
    <s v="Obesity"/>
    <s v="Normal"/>
  </r>
  <r>
    <s v="Id1847"/>
    <n v="26.885000000000002"/>
    <n v="5.86"/>
    <s v="No"/>
    <s v="No"/>
    <x v="0"/>
    <s v="No major surgery"/>
    <n v="0"/>
    <x v="1"/>
    <x v="1"/>
    <s v="Over Weight"/>
    <s v="Prediabetes"/>
  </r>
  <r>
    <s v="Id1848"/>
    <n v="29.26"/>
    <n v="4.4400000000000004"/>
    <s v="No"/>
    <s v="No"/>
    <x v="0"/>
    <s v="No major surgery"/>
    <n v="0"/>
    <x v="1"/>
    <x v="1"/>
    <s v="Over Weight"/>
    <s v="Normal"/>
  </r>
  <r>
    <s v="Id1849"/>
    <n v="26.98"/>
    <n v="4.41"/>
    <s v="No"/>
    <s v="No"/>
    <x v="0"/>
    <s v="No major surgery"/>
    <n v="0"/>
    <x v="1"/>
    <x v="1"/>
    <s v="Over Weight"/>
    <s v="Normal"/>
  </r>
  <r>
    <s v="Id1850"/>
    <n v="32.11"/>
    <n v="5.19"/>
    <s v="No"/>
    <s v="No"/>
    <x v="1"/>
    <n v="1"/>
    <n v="1"/>
    <x v="1"/>
    <x v="1"/>
    <s v="Obesity"/>
    <s v="Normal"/>
  </r>
  <r>
    <s v="Id1851"/>
    <n v="31.73"/>
    <n v="5.16"/>
    <s v="No"/>
    <s v="No"/>
    <x v="1"/>
    <n v="1"/>
    <n v="1"/>
    <x v="1"/>
    <x v="1"/>
    <s v="Obesity"/>
    <s v="Normal"/>
  </r>
  <r>
    <s v="Id1852"/>
    <n v="22.515000000000001"/>
    <n v="4.24"/>
    <s v="No"/>
    <s v="No"/>
    <x v="0"/>
    <s v="No major surgery"/>
    <n v="0"/>
    <x v="1"/>
    <x v="1"/>
    <s v="Normal Weight"/>
    <s v="Normal"/>
  </r>
  <r>
    <s v="Id1853"/>
    <n v="25.9"/>
    <n v="5.45"/>
    <s v="No"/>
    <s v="No"/>
    <x v="0"/>
    <n v="1"/>
    <n v="1"/>
    <x v="1"/>
    <x v="1"/>
    <s v="Over Weight"/>
    <s v="Normal"/>
  </r>
  <r>
    <s v="Id1854"/>
    <n v="27.72"/>
    <n v="5.03"/>
    <s v="yes"/>
    <s v="No"/>
    <x v="0"/>
    <n v="1"/>
    <n v="1"/>
    <x v="1"/>
    <x v="1"/>
    <s v="Over Weight"/>
    <s v="Normal"/>
  </r>
  <r>
    <s v="Id1855"/>
    <n v="31.5"/>
    <n v="9.6199999999999992"/>
    <s v="yes"/>
    <s v="No"/>
    <x v="0"/>
    <n v="1"/>
    <n v="1"/>
    <x v="1"/>
    <x v="1"/>
    <s v="Obesity"/>
    <s v="Diabetes"/>
  </r>
  <r>
    <s v="Id1856"/>
    <n v="29.7"/>
    <n v="6.77"/>
    <s v="yes"/>
    <s v="No"/>
    <x v="0"/>
    <n v="1"/>
    <n v="1"/>
    <x v="1"/>
    <x v="1"/>
    <s v="Over Weight"/>
    <s v="Diabetes"/>
  </r>
  <r>
    <s v="Id1857"/>
    <n v="21.26"/>
    <n v="5.36"/>
    <s v="yes"/>
    <s v="No"/>
    <x v="0"/>
    <n v="1"/>
    <n v="1"/>
    <x v="1"/>
    <x v="1"/>
    <s v="Normal Weight"/>
    <s v="Normal"/>
  </r>
  <r>
    <s v="Id1858"/>
    <n v="17.09"/>
    <n v="5.69"/>
    <s v="No"/>
    <s v="No"/>
    <x v="0"/>
    <s v="No major surgery"/>
    <n v="0"/>
    <x v="1"/>
    <x v="1"/>
    <s v="Under Weight"/>
    <s v="Normal"/>
  </r>
  <r>
    <s v="Id1859"/>
    <n v="24.3"/>
    <n v="4.9000000000000004"/>
    <s v="yes"/>
    <s v="No"/>
    <x v="1"/>
    <n v="1"/>
    <n v="1"/>
    <x v="1"/>
    <x v="1"/>
    <s v="Normal Weight"/>
    <s v="Normal"/>
  </r>
  <r>
    <s v="Id1860"/>
    <n v="29.734999999999999"/>
    <n v="5.78"/>
    <s v="No"/>
    <s v="No"/>
    <x v="0"/>
    <s v="No major surgery"/>
    <n v="0"/>
    <x v="1"/>
    <x v="1"/>
    <s v="Over Weight"/>
    <s v="Prediabetes"/>
  </r>
  <r>
    <s v="Id1861"/>
    <n v="29.26"/>
    <n v="4.7"/>
    <s v="No"/>
    <s v="No"/>
    <x v="0"/>
    <s v="No major surgery"/>
    <n v="0"/>
    <x v="1"/>
    <x v="1"/>
    <s v="Over Weight"/>
    <s v="Normal"/>
  </r>
  <r>
    <s v="Id1862"/>
    <n v="33"/>
    <n v="6.28"/>
    <s v="No"/>
    <s v="No"/>
    <x v="0"/>
    <s v="No major surgery"/>
    <n v="0"/>
    <x v="1"/>
    <x v="1"/>
    <s v="Obesity"/>
    <s v="Prediabetes"/>
  </r>
  <r>
    <s v="Id1863"/>
    <n v="31.065000000000001"/>
    <n v="4.2300000000000004"/>
    <s v="No"/>
    <s v="No"/>
    <x v="0"/>
    <s v="No major surgery"/>
    <n v="0"/>
    <x v="1"/>
    <x v="1"/>
    <s v="Obesity"/>
    <s v="Normal"/>
  </r>
  <r>
    <s v="Id1864"/>
    <n v="26.51"/>
    <n v="6.17"/>
    <s v="No"/>
    <s v="No"/>
    <x v="0"/>
    <s v="No major surgery"/>
    <n v="0"/>
    <x v="1"/>
    <x v="1"/>
    <s v="Over Weight"/>
    <s v="Prediabetes"/>
  </r>
  <r>
    <s v="Id1865"/>
    <n v="28.88"/>
    <n v="4.96"/>
    <s v="No"/>
    <s v="No"/>
    <x v="0"/>
    <s v="No major surgery"/>
    <n v="0"/>
    <x v="1"/>
    <x v="1"/>
    <s v="Over Weight"/>
    <s v="Normal"/>
  </r>
  <r>
    <s v="Id1866"/>
    <n v="35.814999999999998"/>
    <n v="5.1100000000000003"/>
    <s v="yes"/>
    <s v="No"/>
    <x v="0"/>
    <n v="1"/>
    <n v="1"/>
    <x v="1"/>
    <x v="1"/>
    <s v="Obesity"/>
    <s v="Normal"/>
  </r>
  <r>
    <s v="Id1867"/>
    <n v="21.28"/>
    <n v="4.05"/>
    <s v="No"/>
    <s v="yes"/>
    <x v="0"/>
    <n v="1"/>
    <n v="1"/>
    <x v="1"/>
    <x v="1"/>
    <s v="Normal Weight"/>
    <s v="Normal"/>
  </r>
  <r>
    <s v="Id1868"/>
    <n v="33.81"/>
    <n v="6.49"/>
    <s v="No"/>
    <s v="No"/>
    <x v="1"/>
    <n v="1"/>
    <n v="1"/>
    <x v="1"/>
    <x v="1"/>
    <s v="Obesity"/>
    <s v="Diabetes"/>
  </r>
  <r>
    <s v="Id1869"/>
    <n v="44.22"/>
    <n v="4.1900000000000004"/>
    <s v="No"/>
    <s v="No"/>
    <x v="0"/>
    <n v="1"/>
    <n v="1"/>
    <x v="1"/>
    <x v="1"/>
    <s v="Obesity"/>
    <s v="Normal"/>
  </r>
  <r>
    <s v="Id1870"/>
    <n v="15.46"/>
    <n v="4.99"/>
    <s v="yes"/>
    <s v="No"/>
    <x v="1"/>
    <n v="1"/>
    <n v="1"/>
    <x v="1"/>
    <x v="1"/>
    <s v="Under Weight"/>
    <s v="Normal"/>
  </r>
  <r>
    <s v="Id1871"/>
    <n v="30.3"/>
    <n v="4.7699999999999996"/>
    <s v="yes"/>
    <s v="No"/>
    <x v="0"/>
    <n v="1"/>
    <n v="1"/>
    <x v="1"/>
    <x v="1"/>
    <s v="Obesity"/>
    <s v="Normal"/>
  </r>
  <r>
    <s v="Id1872"/>
    <n v="16.670000000000002"/>
    <n v="5.46"/>
    <s v="No"/>
    <s v="No"/>
    <x v="0"/>
    <s v="No major surgery"/>
    <n v="0"/>
    <x v="1"/>
    <x v="1"/>
    <s v="Under Weight"/>
    <s v="Normal"/>
  </r>
  <r>
    <s v="Id1873"/>
    <n v="28.594999999999999"/>
    <n v="5.43"/>
    <s v="No"/>
    <s v="No"/>
    <x v="0"/>
    <s v="No major surgery"/>
    <n v="0"/>
    <x v="1"/>
    <x v="1"/>
    <s v="Over Weight"/>
    <s v="Normal"/>
  </r>
  <r>
    <s v="Id1874"/>
    <n v="25.934999999999999"/>
    <n v="4.29"/>
    <s v="No"/>
    <s v="No"/>
    <x v="0"/>
    <s v="No major surgery"/>
    <n v="0"/>
    <x v="1"/>
    <x v="1"/>
    <s v="Over Weight"/>
    <s v="Normal"/>
  </r>
  <r>
    <s v="Id1875"/>
    <n v="27.645"/>
    <n v="5.25"/>
    <s v="No"/>
    <s v="No"/>
    <x v="0"/>
    <n v="1"/>
    <n v="1"/>
    <x v="1"/>
    <x v="1"/>
    <s v="Over Weight"/>
    <s v="Normal"/>
  </r>
  <r>
    <s v="Id1876"/>
    <n v="30.1"/>
    <n v="4.04"/>
    <s v="No"/>
    <s v="No"/>
    <x v="0"/>
    <n v="1"/>
    <n v="1"/>
    <x v="1"/>
    <x v="1"/>
    <s v="Obesity"/>
    <s v="Normal"/>
  </r>
  <r>
    <s v="Id1877"/>
    <n v="26.79"/>
    <n v="5"/>
    <s v="yes"/>
    <s v="No"/>
    <x v="1"/>
    <n v="1"/>
    <n v="1"/>
    <x v="1"/>
    <x v="1"/>
    <s v="Over Weight"/>
    <s v="Normal"/>
  </r>
  <r>
    <s v="Id1878"/>
    <n v="27.1"/>
    <n v="4.01"/>
    <s v="yes"/>
    <s v="No"/>
    <x v="0"/>
    <n v="1"/>
    <n v="1"/>
    <x v="1"/>
    <x v="1"/>
    <s v="Over Weight"/>
    <s v="Normal"/>
  </r>
  <r>
    <s v="Id1879"/>
    <n v="24.31"/>
    <n v="5.4"/>
    <s v="No"/>
    <s v="No"/>
    <x v="0"/>
    <s v="No major surgery"/>
    <n v="0"/>
    <x v="1"/>
    <x v="1"/>
    <s v="Normal Weight"/>
    <s v="Normal"/>
  </r>
  <r>
    <s v="Id1880"/>
    <n v="15.53"/>
    <n v="5.81"/>
    <s v="No"/>
    <s v="No"/>
    <x v="0"/>
    <n v="1"/>
    <n v="1"/>
    <x v="1"/>
    <x v="1"/>
    <s v="Under Weight"/>
    <s v="Prediabetes"/>
  </r>
  <r>
    <s v="Id1881"/>
    <n v="30.7"/>
    <n v="5.82"/>
    <s v="No"/>
    <s v="No"/>
    <x v="0"/>
    <n v="1"/>
    <n v="1"/>
    <x v="1"/>
    <x v="1"/>
    <s v="Obesity"/>
    <s v="Prediabetes"/>
  </r>
  <r>
    <s v="Id1882"/>
    <n v="33.33"/>
    <n v="4.82"/>
    <s v="No"/>
    <s v="No"/>
    <x v="0"/>
    <n v="1"/>
    <n v="1"/>
    <x v="1"/>
    <x v="1"/>
    <s v="Obesity"/>
    <s v="Normal"/>
  </r>
  <r>
    <s v="Id1883"/>
    <n v="32.4"/>
    <n v="5.08"/>
    <s v="No"/>
    <s v="No"/>
    <x v="0"/>
    <n v="1"/>
    <n v="1"/>
    <x v="1"/>
    <x v="1"/>
    <s v="Obesity"/>
    <s v="Normal"/>
  </r>
  <r>
    <s v="Id1884"/>
    <n v="27.93"/>
    <n v="5.59"/>
    <s v="No"/>
    <s v="No"/>
    <x v="0"/>
    <n v="1"/>
    <n v="1"/>
    <x v="1"/>
    <x v="1"/>
    <s v="Over Weight"/>
    <s v="Normal"/>
  </r>
  <r>
    <s v="Id1885"/>
    <n v="21.754999999999999"/>
    <n v="5.12"/>
    <s v="No"/>
    <s v="No"/>
    <x v="0"/>
    <s v="No major surgery"/>
    <n v="0"/>
    <x v="1"/>
    <x v="1"/>
    <s v="Normal Weight"/>
    <s v="Normal"/>
  </r>
  <r>
    <s v="Id1886"/>
    <n v="25.934999999999999"/>
    <n v="4.95"/>
    <s v="No"/>
    <s v="No"/>
    <x v="0"/>
    <s v="No major surgery"/>
    <n v="0"/>
    <x v="1"/>
    <x v="1"/>
    <s v="Over Weight"/>
    <s v="Normal"/>
  </r>
  <r>
    <s v="Id1887"/>
    <n v="31.5"/>
    <n v="6.16"/>
    <s v="No"/>
    <s v="No"/>
    <x v="0"/>
    <s v="No major surgery"/>
    <n v="0"/>
    <x v="1"/>
    <x v="1"/>
    <s v="Obesity"/>
    <s v="Prediabetes"/>
  </r>
  <r>
    <s v="Id1888"/>
    <n v="30.03"/>
    <n v="6.41"/>
    <s v="No"/>
    <s v="No"/>
    <x v="0"/>
    <s v="No major surgery"/>
    <n v="0"/>
    <x v="1"/>
    <x v="1"/>
    <s v="Obesity"/>
    <s v="Diabetes"/>
  </r>
  <r>
    <s v="Id1889"/>
    <n v="33.479999999999997"/>
    <n v="8.94"/>
    <s v="No"/>
    <s v="No"/>
    <x v="0"/>
    <s v="No major surgery"/>
    <n v="0"/>
    <x v="1"/>
    <x v="1"/>
    <s v="Obesity"/>
    <s v="Diabetes"/>
  </r>
  <r>
    <s v="Id1890"/>
    <n v="16.510000000000002"/>
    <n v="4.42"/>
    <s v="yes"/>
    <s v="No"/>
    <x v="1"/>
    <n v="1"/>
    <n v="1"/>
    <x v="1"/>
    <x v="1"/>
    <s v="Under Weight"/>
    <s v="Normal"/>
  </r>
  <r>
    <s v="Id1891"/>
    <n v="33.155000000000001"/>
    <n v="5.3"/>
    <s v="yes"/>
    <s v="No"/>
    <x v="0"/>
    <n v="1"/>
    <n v="1"/>
    <x v="1"/>
    <x v="1"/>
    <s v="Obesity"/>
    <s v="Normal"/>
  </r>
  <r>
    <s v="Id1892"/>
    <n v="37.29"/>
    <n v="4.6399999999999997"/>
    <s v="No"/>
    <s v="No"/>
    <x v="1"/>
    <n v="1"/>
    <n v="1"/>
    <x v="1"/>
    <x v="1"/>
    <s v="Obesity"/>
    <s v="Normal"/>
  </r>
  <r>
    <s v="Id1893"/>
    <n v="20.23"/>
    <n v="6.16"/>
    <s v="yes"/>
    <s v="No"/>
    <x v="0"/>
    <n v="1"/>
    <n v="1"/>
    <x v="1"/>
    <x v="1"/>
    <s v="Normal Weight"/>
    <s v="Prediabetes"/>
  </r>
  <r>
    <s v="Id1894"/>
    <n v="28.975000000000001"/>
    <n v="4.12"/>
    <s v="No"/>
    <s v="No"/>
    <x v="1"/>
    <n v="1"/>
    <n v="1"/>
    <x v="1"/>
    <x v="1"/>
    <s v="Over Weight"/>
    <s v="Normal"/>
  </r>
  <r>
    <s v="Id1895"/>
    <n v="16.420000000000002"/>
    <n v="5.77"/>
    <s v="yes"/>
    <s v="No"/>
    <x v="1"/>
    <n v="1"/>
    <n v="1"/>
    <x v="1"/>
    <x v="1"/>
    <s v="Under Weight"/>
    <s v="Prediabetes"/>
  </r>
  <r>
    <s v="Id1896"/>
    <n v="17.559999999999999"/>
    <n v="6.2"/>
    <s v="No"/>
    <s v="No"/>
    <x v="0"/>
    <n v="1"/>
    <n v="1"/>
    <x v="1"/>
    <x v="1"/>
    <s v="Under Weight"/>
    <s v="Prediabetes"/>
  </r>
  <r>
    <s v="Id1897"/>
    <n v="24.13"/>
    <n v="4.3899999999999997"/>
    <s v="No"/>
    <s v="No"/>
    <x v="0"/>
    <n v="1"/>
    <n v="1"/>
    <x v="1"/>
    <x v="1"/>
    <s v="Normal Weight"/>
    <s v="Normal"/>
  </r>
  <r>
    <s v="Id1898"/>
    <n v="19.95"/>
    <n v="5.13"/>
    <s v="No"/>
    <s v="yes"/>
    <x v="0"/>
    <n v="2"/>
    <n v="2"/>
    <x v="1"/>
    <x v="1"/>
    <s v="Normal Weight"/>
    <s v="Normal"/>
  </r>
  <r>
    <s v="Id1899"/>
    <n v="21.24"/>
    <n v="4.49"/>
    <s v="No"/>
    <s v="No"/>
    <x v="0"/>
    <s v="No major surgery"/>
    <n v="0"/>
    <x v="1"/>
    <x v="1"/>
    <s v="Normal Weight"/>
    <s v="Normal"/>
  </r>
  <r>
    <s v="Id1900"/>
    <n v="44.22"/>
    <n v="6.35"/>
    <s v="No"/>
    <s v="No"/>
    <x v="0"/>
    <s v="No major surgery"/>
    <n v="0"/>
    <x v="1"/>
    <x v="1"/>
    <s v="Obesity"/>
    <s v="Prediabetes"/>
  </r>
  <r>
    <s v="Id1901"/>
    <n v="41.1"/>
    <n v="5.79"/>
    <s v="No"/>
    <s v="No"/>
    <x v="0"/>
    <s v="No major surgery"/>
    <n v="0"/>
    <x v="1"/>
    <x v="1"/>
    <s v="Obesity"/>
    <s v="Prediabetes"/>
  </r>
  <r>
    <s v="Id1902"/>
    <n v="34.200000000000003"/>
    <n v="4.78"/>
    <s v="yes"/>
    <s v="No"/>
    <x v="0"/>
    <s v="No major surgery"/>
    <n v="0"/>
    <x v="1"/>
    <x v="1"/>
    <s v="Obesity"/>
    <s v="Normal"/>
  </r>
  <r>
    <s v="Id1903"/>
    <n v="29.92"/>
    <n v="6.02"/>
    <s v="yes"/>
    <s v="No"/>
    <x v="0"/>
    <s v="No major surgery"/>
    <n v="0"/>
    <x v="1"/>
    <x v="1"/>
    <s v="Obesity"/>
    <s v="Prediabetes"/>
  </r>
  <r>
    <s v="Id1904"/>
    <n v="28.93"/>
    <n v="4.4400000000000004"/>
    <s v="No"/>
    <s v="No"/>
    <x v="0"/>
    <s v="No major surgery"/>
    <n v="0"/>
    <x v="1"/>
    <x v="1"/>
    <s v="Over Weight"/>
    <s v="Normal"/>
  </r>
  <r>
    <s v="Id1905"/>
    <n v="31.254999999999999"/>
    <n v="5.84"/>
    <s v="yes"/>
    <s v="No"/>
    <x v="0"/>
    <n v="1"/>
    <n v="1"/>
    <x v="1"/>
    <x v="1"/>
    <s v="Obesity"/>
    <s v="Prediabetes"/>
  </r>
  <r>
    <s v="Id1906"/>
    <n v="29.83"/>
    <n v="5.39"/>
    <s v="No"/>
    <s v="No"/>
    <x v="0"/>
    <s v="No major surgery"/>
    <n v="0"/>
    <x v="1"/>
    <x v="1"/>
    <s v="Over Weight"/>
    <s v="Normal"/>
  </r>
  <r>
    <s v="Id1907"/>
    <n v="29.59"/>
    <n v="6.16"/>
    <s v="No"/>
    <s v="No"/>
    <x v="1"/>
    <n v="1"/>
    <n v="1"/>
    <x v="1"/>
    <x v="1"/>
    <s v="Over Weight"/>
    <s v="Prediabetes"/>
  </r>
  <r>
    <s v="Id1908"/>
    <n v="31.16"/>
    <n v="4.49"/>
    <s v="No"/>
    <s v="No"/>
    <x v="1"/>
    <n v="1"/>
    <n v="1"/>
    <x v="1"/>
    <x v="1"/>
    <s v="Obesity"/>
    <s v="Normal"/>
  </r>
  <r>
    <s v="Id1909"/>
    <n v="34.21"/>
    <n v="4.4800000000000004"/>
    <s v="yes"/>
    <s v="No"/>
    <x v="0"/>
    <n v="1"/>
    <n v="1"/>
    <x v="1"/>
    <x v="1"/>
    <s v="Obesity"/>
    <s v="Normal"/>
  </r>
  <r>
    <s v="Id1910"/>
    <n v="34.86"/>
    <n v="10.97"/>
    <s v="No"/>
    <s v="No"/>
    <x v="0"/>
    <s v="No major surgery"/>
    <n v="0"/>
    <x v="1"/>
    <x v="1"/>
    <s v="Obesity"/>
    <s v="Diabetes"/>
  </r>
  <r>
    <s v="Id1911"/>
    <n v="34.58"/>
    <n v="5.14"/>
    <s v="No"/>
    <s v="yes"/>
    <x v="0"/>
    <n v="2"/>
    <n v="2"/>
    <x v="1"/>
    <x v="1"/>
    <s v="Obesity"/>
    <s v="Normal"/>
  </r>
  <r>
    <s v="Id1912"/>
    <n v="17.940000000000001"/>
    <n v="5.17"/>
    <s v="yes"/>
    <s v="No"/>
    <x v="0"/>
    <s v="No major surgery"/>
    <n v="0"/>
    <x v="1"/>
    <x v="1"/>
    <s v="Under Weight"/>
    <s v="Normal"/>
  </r>
  <r>
    <s v="Id1913"/>
    <n v="26.8"/>
    <n v="6.18"/>
    <s v="yes"/>
    <s v="No"/>
    <x v="1"/>
    <n v="1"/>
    <n v="1"/>
    <x v="1"/>
    <x v="1"/>
    <s v="Over Weight"/>
    <s v="Prediabetes"/>
  </r>
  <r>
    <s v="Id1914"/>
    <n v="17.690000000000001"/>
    <n v="9.07"/>
    <s v="yes"/>
    <s v="No"/>
    <x v="0"/>
    <s v="No major surgery"/>
    <n v="0"/>
    <x v="1"/>
    <x v="1"/>
    <s v="Under Weight"/>
    <s v="Diabetes"/>
  </r>
  <r>
    <s v="Id1915"/>
    <n v="25.77"/>
    <n v="4.43"/>
    <s v="No"/>
    <s v="No"/>
    <x v="1"/>
    <n v="1"/>
    <n v="1"/>
    <x v="1"/>
    <x v="1"/>
    <s v="Over Weight"/>
    <s v="Normal"/>
  </r>
  <r>
    <s v="Id1916"/>
    <n v="34.46"/>
    <n v="4.17"/>
    <s v="No"/>
    <s v="yes"/>
    <x v="0"/>
    <n v="1"/>
    <n v="1"/>
    <x v="1"/>
    <x v="1"/>
    <s v="Obesity"/>
    <s v="Normal"/>
  </r>
  <r>
    <s v="Id1917"/>
    <n v="30.875"/>
    <n v="4.95"/>
    <s v="yes"/>
    <s v="No"/>
    <x v="0"/>
    <s v="No major surgery"/>
    <n v="0"/>
    <x v="1"/>
    <x v="1"/>
    <s v="Obesity"/>
    <s v="Normal"/>
  </r>
  <r>
    <s v="Id1918"/>
    <n v="39.49"/>
    <n v="5.13"/>
    <s v="No"/>
    <s v="No"/>
    <x v="0"/>
    <s v="No major surgery"/>
    <n v="0"/>
    <x v="1"/>
    <x v="1"/>
    <s v="Obesity"/>
    <s v="Normal"/>
  </r>
  <r>
    <s v="Id1919"/>
    <n v="28.88"/>
    <n v="4.0999999999999996"/>
    <s v="No"/>
    <s v="No"/>
    <x v="0"/>
    <s v="No major surgery"/>
    <n v="0"/>
    <x v="1"/>
    <x v="1"/>
    <s v="Over Weight"/>
    <s v="Normal"/>
  </r>
  <r>
    <s v="Id1920"/>
    <n v="20.234999999999999"/>
    <n v="5.01"/>
    <s v="yes"/>
    <s v="No"/>
    <x v="0"/>
    <s v="No major surgery"/>
    <n v="0"/>
    <x v="1"/>
    <x v="1"/>
    <s v="Normal Weight"/>
    <s v="Normal"/>
  </r>
  <r>
    <s v="Id1921"/>
    <n v="30.67"/>
    <n v="5.09"/>
    <s v="yes"/>
    <s v="No"/>
    <x v="0"/>
    <s v="No major surgery"/>
    <n v="0"/>
    <x v="1"/>
    <x v="1"/>
    <s v="Obesity"/>
    <s v="Normal"/>
  </r>
  <r>
    <s v="Id1922"/>
    <n v="30.875"/>
    <n v="6.49"/>
    <s v="No"/>
    <s v="No"/>
    <x v="0"/>
    <s v="No major surgery"/>
    <n v="0"/>
    <x v="1"/>
    <x v="1"/>
    <s v="Obesity"/>
    <s v="Diabetes"/>
  </r>
  <r>
    <s v="Id1923"/>
    <n v="23.8"/>
    <n v="4.08"/>
    <s v="No"/>
    <s v="No"/>
    <x v="0"/>
    <s v="No major surgery"/>
    <n v="0"/>
    <x v="1"/>
    <x v="1"/>
    <s v="Normal Weight"/>
    <s v="Normal"/>
  </r>
  <r>
    <s v="Id1924"/>
    <n v="15.37"/>
    <n v="8.6300000000000008"/>
    <s v="yes"/>
    <s v="No"/>
    <x v="0"/>
    <s v="No major surgery"/>
    <n v="0"/>
    <x v="1"/>
    <x v="1"/>
    <s v="Under Weight"/>
    <s v="Diabetes"/>
  </r>
  <r>
    <s v="Id1925"/>
    <n v="30.4"/>
    <n v="5.28"/>
    <s v="No"/>
    <s v="No"/>
    <x v="0"/>
    <s v="No major surgery"/>
    <n v="0"/>
    <x v="1"/>
    <x v="1"/>
    <s v="Obesity"/>
    <s v="Normal"/>
  </r>
  <r>
    <s v="Id1926"/>
    <n v="19.48"/>
    <n v="5.63"/>
    <s v="yes"/>
    <s v="No"/>
    <x v="0"/>
    <n v="1"/>
    <n v="1"/>
    <x v="1"/>
    <x v="1"/>
    <s v="Normal Weight"/>
    <s v="Normal"/>
  </r>
  <r>
    <s v="Id1927"/>
    <n v="16.96"/>
    <n v="11.47"/>
    <s v="yes"/>
    <s v="No"/>
    <x v="0"/>
    <s v="No major surgery"/>
    <n v="0"/>
    <x v="1"/>
    <x v="1"/>
    <s v="Under Weight"/>
    <s v="Diabetes"/>
  </r>
  <r>
    <s v="Id1928"/>
    <n v="19.05"/>
    <n v="4.92"/>
    <s v="No"/>
    <s v="No"/>
    <x v="0"/>
    <n v="1"/>
    <n v="1"/>
    <x v="1"/>
    <x v="1"/>
    <s v="Normal Weight"/>
    <s v="Normal"/>
  </r>
  <r>
    <s v="Id1929"/>
    <n v="37.619999999999997"/>
    <n v="4.18"/>
    <s v="No"/>
    <s v="No"/>
    <x v="0"/>
    <s v="No major surgery"/>
    <n v="0"/>
    <x v="1"/>
    <x v="1"/>
    <s v="Obesity"/>
    <s v="Normal"/>
  </r>
  <r>
    <s v="Id1930"/>
    <n v="29.1"/>
    <n v="4.67"/>
    <s v="No"/>
    <s v="No"/>
    <x v="0"/>
    <s v="No major surgery"/>
    <n v="0"/>
    <x v="1"/>
    <x v="1"/>
    <s v="Over Weight"/>
    <s v="Normal"/>
  </r>
  <r>
    <s v="Id1931"/>
    <n v="26.62"/>
    <n v="6.24"/>
    <s v="No"/>
    <s v="No"/>
    <x v="0"/>
    <s v="No major surgery"/>
    <n v="0"/>
    <x v="1"/>
    <x v="1"/>
    <s v="Over Weight"/>
    <s v="Prediabetes"/>
  </r>
  <r>
    <s v="Id1932"/>
    <n v="25.74"/>
    <n v="5.99"/>
    <s v="No"/>
    <s v="No"/>
    <x v="0"/>
    <s v="No major surgery"/>
    <n v="0"/>
    <x v="1"/>
    <x v="1"/>
    <s v="Over Weight"/>
    <s v="Prediabetes"/>
  </r>
  <r>
    <s v="Id1933"/>
    <n v="18.22"/>
    <n v="10.27"/>
    <s v="yes"/>
    <s v="No"/>
    <x v="0"/>
    <n v="1"/>
    <n v="1"/>
    <x v="1"/>
    <x v="1"/>
    <s v="Under Weight"/>
    <s v="Diabetes"/>
  </r>
  <r>
    <s v="Id1934"/>
    <n v="26.03"/>
    <n v="5.97"/>
    <s v="No"/>
    <s v="No"/>
    <x v="1"/>
    <n v="1"/>
    <n v="1"/>
    <x v="1"/>
    <x v="1"/>
    <s v="Over Weight"/>
    <s v="Prediabetes"/>
  </r>
  <r>
    <s v="Id1935"/>
    <n v="17.29"/>
    <n v="4.9800000000000004"/>
    <s v="No"/>
    <s v="No"/>
    <x v="0"/>
    <s v="No major surgery"/>
    <n v="0"/>
    <x v="1"/>
    <x v="1"/>
    <s v="Under Weight"/>
    <s v="Normal"/>
  </r>
  <r>
    <s v="Id1936"/>
    <n v="18.170000000000002"/>
    <n v="6.91"/>
    <s v="yes"/>
    <s v="No"/>
    <x v="0"/>
    <n v="1"/>
    <n v="1"/>
    <x v="1"/>
    <x v="1"/>
    <s v="Under Weight"/>
    <s v="Diabetes"/>
  </r>
  <r>
    <s v="Id1937"/>
    <n v="32.54"/>
    <n v="6.38"/>
    <s v="No"/>
    <s v="yes"/>
    <x v="0"/>
    <n v="1"/>
    <n v="1"/>
    <x v="1"/>
    <x v="1"/>
    <s v="Obesity"/>
    <s v="Prediabetes"/>
  </r>
  <r>
    <s v="Id1938"/>
    <n v="30.25"/>
    <n v="4.7699999999999996"/>
    <s v="No"/>
    <s v="No"/>
    <x v="0"/>
    <s v="No major surgery"/>
    <n v="0"/>
    <x v="1"/>
    <x v="1"/>
    <s v="Obesity"/>
    <s v="Normal"/>
  </r>
  <r>
    <s v="Id1939"/>
    <n v="19.59"/>
    <n v="6.04"/>
    <s v="yes"/>
    <s v="No"/>
    <x v="0"/>
    <n v="1"/>
    <n v="1"/>
    <x v="1"/>
    <x v="1"/>
    <s v="Normal Weight"/>
    <s v="Prediabetes"/>
  </r>
  <r>
    <s v="Id1940"/>
    <n v="45.9"/>
    <n v="4.3"/>
    <s v="yes"/>
    <s v="No"/>
    <x v="0"/>
    <n v="1"/>
    <n v="1"/>
    <x v="1"/>
    <x v="1"/>
    <s v="Obesity"/>
    <s v="Normal"/>
  </r>
  <r>
    <s v="Id1941"/>
    <n v="17.059999999999999"/>
    <n v="8.75"/>
    <s v="yes"/>
    <s v="No"/>
    <x v="0"/>
    <s v="No major surgery"/>
    <n v="0"/>
    <x v="1"/>
    <x v="1"/>
    <s v="Under Weight"/>
    <s v="Diabetes"/>
  </r>
  <r>
    <s v="Id1942"/>
    <n v="32.07"/>
    <n v="5.25"/>
    <s v="No"/>
    <s v="No"/>
    <x v="1"/>
    <n v="1"/>
    <n v="1"/>
    <x v="1"/>
    <x v="1"/>
    <s v="Obesity"/>
    <s v="Normal"/>
  </r>
  <r>
    <s v="Id1943"/>
    <n v="16.5"/>
    <n v="5.03"/>
    <s v="No"/>
    <s v="No"/>
    <x v="0"/>
    <n v="1"/>
    <n v="1"/>
    <x v="1"/>
    <x v="1"/>
    <s v="Under Weight"/>
    <s v="Normal"/>
  </r>
  <r>
    <s v="Id1944"/>
    <n v="31.4"/>
    <n v="5.88"/>
    <s v="No"/>
    <s v="No"/>
    <x v="0"/>
    <n v="1"/>
    <n v="1"/>
    <x v="1"/>
    <x v="1"/>
    <s v="Obesity"/>
    <s v="Prediabetes"/>
  </r>
  <r>
    <s v="Id1945"/>
    <n v="20.36"/>
    <n v="4.49"/>
    <s v="No"/>
    <s v="No"/>
    <x v="0"/>
    <s v="No major surgery"/>
    <n v="0"/>
    <x v="1"/>
    <x v="1"/>
    <s v="Normal Weight"/>
    <s v="Normal"/>
  </r>
  <r>
    <s v="Id1946"/>
    <n v="25.46"/>
    <n v="4.1399999999999997"/>
    <s v="No"/>
    <s v="No"/>
    <x v="0"/>
    <n v="1"/>
    <n v="1"/>
    <x v="1"/>
    <x v="1"/>
    <s v="Over Weight"/>
    <s v="Normal"/>
  </r>
  <r>
    <s v="Id1947"/>
    <n v="17.09"/>
    <n v="5.8"/>
    <s v="yes"/>
    <s v="No"/>
    <x v="0"/>
    <s v="No major surgery"/>
    <n v="0"/>
    <x v="1"/>
    <x v="1"/>
    <s v="Under Weight"/>
    <s v="Prediabetes"/>
  </r>
  <r>
    <s v="Id1948"/>
    <n v="20.83"/>
    <n v="5.12"/>
    <s v="No"/>
    <s v="No"/>
    <x v="0"/>
    <s v="No major surgery"/>
    <n v="0"/>
    <x v="1"/>
    <x v="1"/>
    <s v="Normal Weight"/>
    <s v="Normal"/>
  </r>
  <r>
    <s v="Id1949"/>
    <n v="18.920000000000002"/>
    <n v="5.98"/>
    <s v="yes"/>
    <s v="No"/>
    <x v="0"/>
    <n v="1"/>
    <n v="1"/>
    <x v="1"/>
    <x v="1"/>
    <s v="Normal Weight"/>
    <s v="Prediabetes"/>
  </r>
  <r>
    <s v="Id1950"/>
    <n v="37.1"/>
    <n v="5.46"/>
    <s v="No"/>
    <s v="No"/>
    <x v="0"/>
    <s v="No major surgery"/>
    <n v="0"/>
    <x v="1"/>
    <x v="1"/>
    <s v="Obesity"/>
    <s v="Normal"/>
  </r>
  <r>
    <s v="Id1951"/>
    <n v="22.515000000000001"/>
    <n v="4.91"/>
    <s v="yes"/>
    <s v="No"/>
    <x v="1"/>
    <n v="1"/>
    <n v="1"/>
    <x v="1"/>
    <x v="1"/>
    <s v="Normal Weight"/>
    <s v="Normal"/>
  </r>
  <r>
    <s v="Id1952"/>
    <n v="32.700000000000003"/>
    <n v="4.66"/>
    <s v="No"/>
    <s v="No"/>
    <x v="0"/>
    <s v="No major surgery"/>
    <n v="0"/>
    <x v="1"/>
    <x v="1"/>
    <s v="Obesity"/>
    <s v="Normal"/>
  </r>
  <r>
    <s v="Id1953"/>
    <n v="17.75"/>
    <n v="6.8"/>
    <s v="yes"/>
    <s v="No"/>
    <x v="0"/>
    <n v="1"/>
    <n v="1"/>
    <x v="1"/>
    <x v="1"/>
    <s v="Under Weight"/>
    <s v="Diabetes"/>
  </r>
  <r>
    <s v="Id1954"/>
    <n v="33.630000000000003"/>
    <n v="4.47"/>
    <s v="yes"/>
    <s v="No"/>
    <x v="0"/>
    <s v="No major surgery"/>
    <n v="0"/>
    <x v="1"/>
    <x v="1"/>
    <s v="Obesity"/>
    <s v="Normal"/>
  </r>
  <r>
    <s v="Id1955"/>
    <n v="34.799999999999997"/>
    <n v="4.08"/>
    <s v="yes"/>
    <s v="No"/>
    <x v="0"/>
    <n v="1"/>
    <n v="1"/>
    <x v="1"/>
    <x v="1"/>
    <s v="Obesity"/>
    <s v="Normal"/>
  </r>
  <r>
    <s v="Id1956"/>
    <n v="16.809999999999999"/>
    <n v="5.51"/>
    <s v="yes"/>
    <s v="No"/>
    <x v="0"/>
    <n v="1"/>
    <n v="1"/>
    <x v="1"/>
    <x v="1"/>
    <s v="Under Weight"/>
    <s v="Normal"/>
  </r>
  <r>
    <s v="Id1957"/>
    <n v="16.690000000000001"/>
    <n v="8.4"/>
    <s v="yes"/>
    <s v="No"/>
    <x v="0"/>
    <s v="No major surgery"/>
    <n v="0"/>
    <x v="1"/>
    <x v="1"/>
    <s v="Under Weight"/>
    <s v="Diabetes"/>
  </r>
  <r>
    <s v="Id1958"/>
    <n v="23.21"/>
    <n v="5.14"/>
    <s v="yes"/>
    <s v="No"/>
    <x v="0"/>
    <n v="1"/>
    <n v="1"/>
    <x v="1"/>
    <x v="1"/>
    <s v="Normal Weight"/>
    <s v="Normal"/>
  </r>
  <r>
    <s v="Id1959"/>
    <n v="25.175000000000001"/>
    <n v="5.21"/>
    <s v="yes"/>
    <s v="No"/>
    <x v="0"/>
    <n v="1"/>
    <n v="1"/>
    <x v="1"/>
    <x v="1"/>
    <s v="Over Weight"/>
    <s v="Normal"/>
  </r>
  <r>
    <s v="Id1960"/>
    <n v="34.770000000000003"/>
    <n v="6.23"/>
    <s v="No"/>
    <s v="No"/>
    <x v="0"/>
    <s v="No major surgery"/>
    <n v="0"/>
    <x v="1"/>
    <x v="1"/>
    <s v="Obesity"/>
    <s v="Prediabetes"/>
  </r>
  <r>
    <s v="Id1961"/>
    <n v="27.7"/>
    <n v="5.6"/>
    <s v="No"/>
    <s v="No"/>
    <x v="0"/>
    <n v="1"/>
    <n v="1"/>
    <x v="1"/>
    <x v="1"/>
    <s v="Over Weight"/>
    <s v="Normal"/>
  </r>
  <r>
    <s v="Id1962"/>
    <n v="19.12"/>
    <n v="4.72"/>
    <s v="yes"/>
    <s v="No"/>
    <x v="0"/>
    <n v="1"/>
    <n v="1"/>
    <x v="1"/>
    <x v="1"/>
    <s v="Normal Weight"/>
    <s v="Normal"/>
  </r>
  <r>
    <s v="Id1963"/>
    <n v="32.67"/>
    <n v="4.67"/>
    <s v="No"/>
    <s v="No"/>
    <x v="1"/>
    <n v="1"/>
    <n v="1"/>
    <x v="1"/>
    <x v="1"/>
    <s v="Obesity"/>
    <s v="Normal"/>
  </r>
  <r>
    <s v="Id1964"/>
    <n v="28.5"/>
    <n v="6.11"/>
    <s v="No"/>
    <s v="No"/>
    <x v="0"/>
    <n v="1"/>
    <n v="1"/>
    <x v="1"/>
    <x v="1"/>
    <s v="Over Weight"/>
    <s v="Prediabetes"/>
  </r>
  <r>
    <s v="Id1965"/>
    <n v="39.270000000000003"/>
    <n v="6.25"/>
    <s v="No"/>
    <s v="No"/>
    <x v="0"/>
    <s v="No major surgery"/>
    <n v="0"/>
    <x v="1"/>
    <x v="1"/>
    <s v="Obesity"/>
    <s v="Prediabetes"/>
  </r>
  <r>
    <s v="Id1966"/>
    <n v="32.49"/>
    <n v="4"/>
    <s v="yes"/>
    <s v="No"/>
    <x v="0"/>
    <s v="No major surgery"/>
    <n v="0"/>
    <x v="1"/>
    <x v="1"/>
    <s v="Obesity"/>
    <s v="Normal"/>
  </r>
  <r>
    <s v="Id1967"/>
    <n v="23.7"/>
    <n v="5.55"/>
    <s v="yes"/>
    <s v="No"/>
    <x v="0"/>
    <s v="No major surgery"/>
    <n v="0"/>
    <x v="1"/>
    <x v="1"/>
    <s v="Normal Weight"/>
    <s v="Normal"/>
  </r>
  <r>
    <s v="Id1968"/>
    <n v="30.4"/>
    <n v="5.95"/>
    <s v="No"/>
    <s v="yes"/>
    <x v="0"/>
    <n v="1"/>
    <n v="1"/>
    <x v="1"/>
    <x v="1"/>
    <s v="Obesity"/>
    <s v="Prediabetes"/>
  </r>
  <r>
    <s v="Id1969"/>
    <n v="38.94"/>
    <n v="4.3600000000000003"/>
    <s v="No"/>
    <s v="No"/>
    <x v="1"/>
    <n v="1"/>
    <n v="1"/>
    <x v="1"/>
    <x v="1"/>
    <s v="Obesity"/>
    <s v="Normal"/>
  </r>
  <r>
    <s v="Id1970"/>
    <n v="31.02"/>
    <n v="4.84"/>
    <s v="No"/>
    <s v="No"/>
    <x v="1"/>
    <n v="1"/>
    <n v="1"/>
    <x v="1"/>
    <x v="1"/>
    <s v="Obesity"/>
    <s v="Normal"/>
  </r>
  <r>
    <s v="Id1971"/>
    <n v="17.5"/>
    <n v="4.5599999999999996"/>
    <s v="No"/>
    <s v="No"/>
    <x v="0"/>
    <n v="1"/>
    <n v="1"/>
    <x v="1"/>
    <x v="1"/>
    <s v="Under Weight"/>
    <s v="Normal"/>
  </r>
  <r>
    <s v="Id1972"/>
    <n v="34.799999999999997"/>
    <n v="4.42"/>
    <s v="yes"/>
    <s v="yes"/>
    <x v="0"/>
    <n v="2"/>
    <n v="2"/>
    <x v="1"/>
    <x v="1"/>
    <s v="Obesity"/>
    <s v="Normal"/>
  </r>
  <r>
    <s v="Id1973"/>
    <n v="17.3"/>
    <n v="7.66"/>
    <s v="yes"/>
    <s v="No"/>
    <x v="0"/>
    <n v="1"/>
    <n v="1"/>
    <x v="1"/>
    <x v="1"/>
    <s v="Under Weight"/>
    <s v="Diabetes"/>
  </r>
  <r>
    <s v="Id1974"/>
    <n v="32.25"/>
    <n v="5.2"/>
    <s v="yes"/>
    <s v="No"/>
    <x v="0"/>
    <s v="No major surgery"/>
    <n v="0"/>
    <x v="1"/>
    <x v="1"/>
    <s v="Obesity"/>
    <s v="Normal"/>
  </r>
  <r>
    <s v="Id1975"/>
    <n v="42.4"/>
    <n v="5.53"/>
    <s v="yes"/>
    <s v="No"/>
    <x v="0"/>
    <s v="No major surgery"/>
    <n v="0"/>
    <x v="1"/>
    <x v="1"/>
    <s v="Obesity"/>
    <s v="Normal"/>
  </r>
  <r>
    <s v="Id1976"/>
    <n v="38.664999999999999"/>
    <n v="4.8600000000000003"/>
    <s v="No"/>
    <s v="yes"/>
    <x v="0"/>
    <n v="1"/>
    <n v="1"/>
    <x v="1"/>
    <x v="1"/>
    <s v="Obesity"/>
    <s v="Normal"/>
  </r>
  <r>
    <s v="Id1977"/>
    <n v="29.92"/>
    <n v="5.49"/>
    <s v="yes"/>
    <s v="No"/>
    <x v="0"/>
    <s v="No major surgery"/>
    <n v="0"/>
    <x v="1"/>
    <x v="1"/>
    <s v="Obesity"/>
    <s v="Normal"/>
  </r>
  <r>
    <s v="Id1978"/>
    <n v="29.48"/>
    <n v="4.09"/>
    <s v="yes"/>
    <s v="No"/>
    <x v="0"/>
    <s v="No major surgery"/>
    <n v="0"/>
    <x v="1"/>
    <x v="1"/>
    <s v="Over Weight"/>
    <s v="Normal"/>
  </r>
  <r>
    <s v="Id1979"/>
    <n v="28.785"/>
    <n v="4.3099999999999996"/>
    <s v="yes"/>
    <s v="No"/>
    <x v="0"/>
    <s v="No major surgery"/>
    <n v="0"/>
    <x v="1"/>
    <x v="1"/>
    <s v="Over Weight"/>
    <s v="Normal"/>
  </r>
  <r>
    <s v="Id1980"/>
    <n v="19.8"/>
    <n v="4"/>
    <s v="yes"/>
    <s v="No"/>
    <x v="0"/>
    <s v="No major surgery"/>
    <n v="0"/>
    <x v="1"/>
    <x v="1"/>
    <s v="Normal Weight"/>
    <s v="Normal"/>
  </r>
  <r>
    <s v="Id1981"/>
    <n v="35.53"/>
    <n v="4.68"/>
    <s v="No"/>
    <s v="No"/>
    <x v="1"/>
    <n v="1"/>
    <n v="1"/>
    <x v="1"/>
    <x v="1"/>
    <s v="Obesity"/>
    <s v="Normal"/>
  </r>
  <r>
    <s v="Id1982"/>
    <n v="21.47"/>
    <n v="4.0199999999999996"/>
    <s v="yes"/>
    <s v="No"/>
    <x v="0"/>
    <n v="1"/>
    <n v="1"/>
    <x v="1"/>
    <x v="1"/>
    <s v="Normal Weight"/>
    <s v="Normal"/>
  </r>
  <r>
    <s v="Id1983"/>
    <n v="25.9"/>
    <n v="5.12"/>
    <s v="No"/>
    <s v="No"/>
    <x v="1"/>
    <n v="1"/>
    <n v="1"/>
    <x v="1"/>
    <x v="1"/>
    <s v="Over Weight"/>
    <s v="Normal"/>
  </r>
  <r>
    <s v="Id1984"/>
    <n v="20.81"/>
    <n v="5.52"/>
    <s v="No"/>
    <s v="No"/>
    <x v="0"/>
    <s v="No major surgery"/>
    <n v="0"/>
    <x v="1"/>
    <x v="1"/>
    <s v="Normal Weight"/>
    <s v="Normal"/>
  </r>
  <r>
    <s v="Id1985"/>
    <n v="25.84"/>
    <n v="5.81"/>
    <s v="yes"/>
    <s v="No"/>
    <x v="1"/>
    <n v="1"/>
    <n v="1"/>
    <x v="1"/>
    <x v="1"/>
    <s v="Over Weight"/>
    <s v="Prediabetes"/>
  </r>
  <r>
    <s v="Id1986"/>
    <n v="30.95"/>
    <n v="5.16"/>
    <s v="No"/>
    <s v="No"/>
    <x v="1"/>
    <n v="1"/>
    <n v="1"/>
    <x v="1"/>
    <x v="1"/>
    <s v="Obesity"/>
    <s v="Normal"/>
  </r>
  <r>
    <s v="Id1987"/>
    <n v="30.54"/>
    <n v="5"/>
    <s v="No"/>
    <s v="No"/>
    <x v="1"/>
    <n v="1"/>
    <n v="1"/>
    <x v="1"/>
    <x v="1"/>
    <s v="Obesity"/>
    <s v="Normal"/>
  </r>
  <r>
    <s v="Id1988"/>
    <n v="33.914999999999999"/>
    <n v="5.84"/>
    <s v="yes"/>
    <s v="No"/>
    <x v="0"/>
    <s v="No major surgery"/>
    <n v="0"/>
    <x v="1"/>
    <x v="1"/>
    <s v="Obesity"/>
    <s v="Prediabetes"/>
  </r>
  <r>
    <s v="Id1989"/>
    <n v="33.31"/>
    <n v="4.1900000000000004"/>
    <s v="No"/>
    <s v="No"/>
    <x v="1"/>
    <n v="1"/>
    <n v="1"/>
    <x v="1"/>
    <x v="1"/>
    <s v="Obesity"/>
    <s v="Normal"/>
  </r>
  <r>
    <s v="Id1990"/>
    <n v="25.745000000000001"/>
    <n v="4.62"/>
    <s v="yes"/>
    <s v="No"/>
    <x v="0"/>
    <s v="No major surgery"/>
    <n v="0"/>
    <x v="1"/>
    <x v="1"/>
    <s v="Over Weight"/>
    <s v="Normal"/>
  </r>
  <r>
    <s v="Id1991"/>
    <n v="37.1"/>
    <n v="6.24"/>
    <s v="No"/>
    <s v="No"/>
    <x v="0"/>
    <s v="No major surgery"/>
    <n v="0"/>
    <x v="1"/>
    <x v="1"/>
    <s v="Obesity"/>
    <s v="Prediabetes"/>
  </r>
  <r>
    <s v="Id1992"/>
    <n v="35.435000000000002"/>
    <n v="5.81"/>
    <s v="No"/>
    <s v="No"/>
    <x v="0"/>
    <s v="No major surgery"/>
    <n v="0"/>
    <x v="1"/>
    <x v="1"/>
    <s v="Obesity"/>
    <s v="Prediabetes"/>
  </r>
  <r>
    <s v="Id1993"/>
    <n v="20.399999999999999"/>
    <n v="4.83"/>
    <s v="No"/>
    <s v="No"/>
    <x v="0"/>
    <s v="No major surgery"/>
    <n v="0"/>
    <x v="1"/>
    <x v="1"/>
    <s v="Normal Weight"/>
    <s v="Normal"/>
  </r>
  <r>
    <s v="Id1994"/>
    <n v="42.13"/>
    <n v="5.72"/>
    <s v="yes"/>
    <s v="No"/>
    <x v="1"/>
    <n v="1"/>
    <n v="1"/>
    <x v="1"/>
    <x v="1"/>
    <s v="Obesity"/>
    <s v="Prediabetes"/>
  </r>
  <r>
    <s v="Id1995"/>
    <n v="33.99"/>
    <n v="4.83"/>
    <s v="yes"/>
    <s v="No"/>
    <x v="1"/>
    <n v="1"/>
    <n v="1"/>
    <x v="1"/>
    <x v="1"/>
    <s v="Obesity"/>
    <s v="Normal"/>
  </r>
  <r>
    <s v="Id1996"/>
    <n v="28.594999999999999"/>
    <n v="4.1399999999999997"/>
    <s v="yes"/>
    <s v="No"/>
    <x v="1"/>
    <n v="1"/>
    <n v="1"/>
    <x v="1"/>
    <x v="1"/>
    <s v="Over Weight"/>
    <s v="Normal"/>
  </r>
  <r>
    <s v="Id1997"/>
    <n v="20.8"/>
    <n v="4.07"/>
    <s v="yes"/>
    <s v="No"/>
    <x v="1"/>
    <n v="1"/>
    <n v="1"/>
    <x v="1"/>
    <x v="1"/>
    <s v="Normal Weight"/>
    <s v="Normal"/>
  </r>
  <r>
    <s v="Id1998"/>
    <n v="23.465"/>
    <n v="6.26"/>
    <s v="yes"/>
    <s v="No"/>
    <x v="1"/>
    <n v="1"/>
    <n v="1"/>
    <x v="1"/>
    <x v="1"/>
    <s v="Normal Weight"/>
    <s v="Prediabetes"/>
  </r>
  <r>
    <s v="Id1999"/>
    <n v="40.185000000000002"/>
    <n v="5.88"/>
    <s v="yes"/>
    <s v="No"/>
    <x v="0"/>
    <s v="No major surgery"/>
    <n v="0"/>
    <x v="1"/>
    <x v="1"/>
    <s v="Obesity"/>
    <s v="Prediabetes"/>
  </r>
  <r>
    <s v="Id2000"/>
    <n v="21.89"/>
    <n v="5.72"/>
    <s v="yes"/>
    <s v="No"/>
    <x v="0"/>
    <s v="No major surgery"/>
    <n v="0"/>
    <x v="1"/>
    <x v="1"/>
    <s v="Normal Weight"/>
    <s v="Prediabetes"/>
  </r>
  <r>
    <s v="Id2001"/>
    <n v="29.34"/>
    <n v="6.09"/>
    <s v="yes"/>
    <s v="yes"/>
    <x v="0"/>
    <n v="2"/>
    <n v="2"/>
    <x v="1"/>
    <x v="1"/>
    <s v="Over Weight"/>
    <s v="Prediabetes"/>
  </r>
  <r>
    <s v="Id2002"/>
    <n v="22.61"/>
    <n v="4.25"/>
    <s v="yes"/>
    <s v="No"/>
    <x v="0"/>
    <s v="No major surgery"/>
    <n v="0"/>
    <x v="1"/>
    <x v="1"/>
    <s v="Normal Weight"/>
    <s v="Normal"/>
  </r>
  <r>
    <s v="Id2003"/>
    <n v="22.23"/>
    <n v="6.09"/>
    <s v="yes"/>
    <s v="No"/>
    <x v="0"/>
    <s v="No major surgery"/>
    <n v="0"/>
    <x v="1"/>
    <x v="1"/>
    <s v="Normal Weight"/>
    <s v="Prediabetes"/>
  </r>
  <r>
    <s v="Id2004"/>
    <n v="33.4"/>
    <n v="5.51"/>
    <s v="No"/>
    <s v="No"/>
    <x v="0"/>
    <s v="No major surgery"/>
    <n v="0"/>
    <x v="1"/>
    <x v="1"/>
    <s v="Obesity"/>
    <s v="Normal"/>
  </r>
  <r>
    <s v="Id2005"/>
    <n v="33.11"/>
    <n v="5.63"/>
    <s v="No"/>
    <s v="No"/>
    <x v="0"/>
    <s v="No major surgery"/>
    <n v="0"/>
    <x v="1"/>
    <x v="1"/>
    <s v="Obesity"/>
    <s v="Normal"/>
  </r>
  <r>
    <s v="Id2006"/>
    <n v="16.815000000000001"/>
    <n v="5.29"/>
    <s v="yes"/>
    <s v="No"/>
    <x v="0"/>
    <s v="No major surgery"/>
    <n v="0"/>
    <x v="1"/>
    <x v="1"/>
    <s v="Under Weight"/>
    <s v="Normal"/>
  </r>
  <r>
    <s v="Id2007"/>
    <n v="25.61"/>
    <n v="4"/>
    <s v="No"/>
    <s v="No"/>
    <x v="1"/>
    <n v="1"/>
    <n v="1"/>
    <x v="1"/>
    <x v="1"/>
    <s v="Over Weight"/>
    <s v="Normal"/>
  </r>
  <r>
    <s v="Id2008"/>
    <n v="25.8"/>
    <n v="5.49"/>
    <s v="No"/>
    <s v="No"/>
    <x v="0"/>
    <s v="No major surgery"/>
    <n v="0"/>
    <x v="1"/>
    <x v="1"/>
    <s v="Over Weight"/>
    <s v="Normal"/>
  </r>
  <r>
    <s v="Id2009"/>
    <n v="27.39"/>
    <n v="5.34"/>
    <s v="No"/>
    <s v="No"/>
    <x v="0"/>
    <s v="No major surgery"/>
    <n v="0"/>
    <x v="1"/>
    <x v="1"/>
    <s v="Over Weight"/>
    <s v="Normal"/>
  </r>
  <r>
    <s v="Id2010"/>
    <n v="17.03"/>
    <n v="4.12"/>
    <s v="No"/>
    <s v="No"/>
    <x v="0"/>
    <n v="1"/>
    <n v="1"/>
    <x v="1"/>
    <x v="1"/>
    <s v="Under Weight"/>
    <s v="Normal"/>
  </r>
  <r>
    <s v="Id2011"/>
    <n v="23.75"/>
    <n v="5.49"/>
    <s v="yes"/>
    <s v="No"/>
    <x v="0"/>
    <s v="No major surgery"/>
    <n v="0"/>
    <x v="1"/>
    <x v="1"/>
    <s v="Normal Weight"/>
    <s v="Normal"/>
  </r>
  <r>
    <s v="Id2012"/>
    <n v="26.03"/>
    <n v="5.1100000000000003"/>
    <s v="yes"/>
    <s v="No"/>
    <x v="0"/>
    <n v="1"/>
    <n v="1"/>
    <x v="1"/>
    <x v="1"/>
    <s v="Over Weight"/>
    <s v="Normal"/>
  </r>
  <r>
    <s v="Id2013"/>
    <n v="16.079999999999998"/>
    <n v="5.94"/>
    <s v="No"/>
    <s v="No"/>
    <x v="0"/>
    <s v="No major surgery"/>
    <n v="0"/>
    <x v="1"/>
    <x v="1"/>
    <s v="Under Weight"/>
    <s v="Prediabetes"/>
  </r>
  <r>
    <s v="Id2014"/>
    <n v="30.875"/>
    <n v="5.54"/>
    <s v="No"/>
    <s v="No"/>
    <x v="0"/>
    <s v="No major surgery"/>
    <n v="0"/>
    <x v="1"/>
    <x v="1"/>
    <s v="Obesity"/>
    <s v="Normal"/>
  </r>
  <r>
    <s v="Id2015"/>
    <n v="31.79"/>
    <n v="7.09"/>
    <s v="No"/>
    <s v="No"/>
    <x v="0"/>
    <s v="No major surgery"/>
    <n v="0"/>
    <x v="1"/>
    <x v="1"/>
    <s v="Obesity"/>
    <s v="Diabetes"/>
  </r>
  <r>
    <s v="Id2016"/>
    <n v="28.48"/>
    <n v="6.22"/>
    <s v="yes"/>
    <s v="No"/>
    <x v="1"/>
    <n v="1"/>
    <n v="1"/>
    <x v="1"/>
    <x v="1"/>
    <s v="Over Weight"/>
    <s v="Prediabetes"/>
  </r>
  <r>
    <s v="Id2017"/>
    <n v="26.6"/>
    <n v="4.33"/>
    <s v="No"/>
    <s v="No"/>
    <x v="0"/>
    <n v="1"/>
    <n v="1"/>
    <x v="1"/>
    <x v="1"/>
    <s v="Over Weight"/>
    <s v="Normal"/>
  </r>
  <r>
    <s v="Id2018"/>
    <n v="25.27"/>
    <n v="5.83"/>
    <s v="No"/>
    <s v="No"/>
    <x v="0"/>
    <n v="1"/>
    <n v="1"/>
    <x v="1"/>
    <x v="1"/>
    <s v="Over Weight"/>
    <s v="Prediabetes"/>
  </r>
  <r>
    <s v="Id2019"/>
    <n v="34.484999999999999"/>
    <n v="4.7"/>
    <s v="yes"/>
    <s v="No"/>
    <x v="1"/>
    <n v="1"/>
    <n v="1"/>
    <x v="1"/>
    <x v="1"/>
    <s v="Obesity"/>
    <s v="Normal"/>
  </r>
  <r>
    <s v="Id2020"/>
    <n v="15.57"/>
    <n v="4.07"/>
    <s v="yes"/>
    <s v="No"/>
    <x v="0"/>
    <n v="1"/>
    <n v="1"/>
    <x v="1"/>
    <x v="1"/>
    <s v="Under Weight"/>
    <s v="Normal"/>
  </r>
  <r>
    <s v="Id2021"/>
    <n v="30.36"/>
    <n v="9.39"/>
    <s v="No"/>
    <s v="No"/>
    <x v="0"/>
    <s v="No major surgery"/>
    <n v="0"/>
    <x v="1"/>
    <x v="1"/>
    <s v="Obesity"/>
    <s v="Diabetes"/>
  </r>
  <r>
    <s v="Id2022"/>
    <n v="19.37"/>
    <n v="4.18"/>
    <s v="No"/>
    <s v="No"/>
    <x v="0"/>
    <s v="No major surgery"/>
    <n v="0"/>
    <x v="1"/>
    <x v="1"/>
    <s v="Normal Weight"/>
    <s v="Normal"/>
  </r>
  <r>
    <s v="Id2023"/>
    <n v="16.71"/>
    <n v="4.18"/>
    <s v="No"/>
    <s v="No"/>
    <x v="0"/>
    <n v="1"/>
    <n v="1"/>
    <x v="1"/>
    <x v="1"/>
    <s v="Under Weight"/>
    <s v="Normal"/>
  </r>
  <r>
    <s v="Id2024"/>
    <n v="24.1"/>
    <n v="4.4000000000000004"/>
    <s v="yes"/>
    <s v="No"/>
    <x v="0"/>
    <n v="1"/>
    <n v="1"/>
    <x v="1"/>
    <x v="1"/>
    <s v="Normal Weight"/>
    <s v="Normal"/>
  </r>
  <r>
    <s v="Id2025"/>
    <n v="29.77"/>
    <n v="9.9"/>
    <s v="No"/>
    <s v="No"/>
    <x v="0"/>
    <s v="No major surgery"/>
    <n v="0"/>
    <x v="1"/>
    <x v="1"/>
    <s v="Over Weight"/>
    <s v="Diabetes"/>
  </r>
  <r>
    <s v="Id2026"/>
    <n v="46.53"/>
    <n v="4.84"/>
    <s v="yes"/>
    <s v="No"/>
    <x v="0"/>
    <s v="No major surgery"/>
    <n v="0"/>
    <x v="1"/>
    <x v="1"/>
    <s v="Obesity"/>
    <s v="Normal"/>
  </r>
  <r>
    <s v="Id2027"/>
    <n v="23.4"/>
    <n v="5.53"/>
    <s v="No"/>
    <s v="No"/>
    <x v="1"/>
    <n v="1"/>
    <n v="1"/>
    <x v="1"/>
    <x v="1"/>
    <s v="Normal Weight"/>
    <s v="Normal"/>
  </r>
  <r>
    <s v="Id2028"/>
    <n v="30"/>
    <n v="4.33"/>
    <s v="yes"/>
    <s v="No"/>
    <x v="0"/>
    <s v="No major surgery"/>
    <n v="0"/>
    <x v="1"/>
    <x v="1"/>
    <s v="Obesity"/>
    <s v="Normal"/>
  </r>
  <r>
    <s v="Id2029"/>
    <n v="29.15"/>
    <n v="4.91"/>
    <s v="yes"/>
    <s v="No"/>
    <x v="0"/>
    <s v="No major surgery"/>
    <n v="0"/>
    <x v="1"/>
    <x v="1"/>
    <s v="Over Weight"/>
    <s v="Normal"/>
  </r>
  <r>
    <s v="Id2030"/>
    <n v="34.865000000000002"/>
    <n v="4.8"/>
    <s v="No"/>
    <s v="No"/>
    <x v="0"/>
    <s v="No major surgery"/>
    <n v="0"/>
    <x v="1"/>
    <x v="1"/>
    <s v="Obesity"/>
    <s v="Normal"/>
  </r>
  <r>
    <s v="Id2031"/>
    <n v="28.12"/>
    <n v="5.55"/>
    <s v="yes"/>
    <s v="yes"/>
    <x v="0"/>
    <n v="2"/>
    <n v="2"/>
    <x v="1"/>
    <x v="1"/>
    <s v="Over Weight"/>
    <s v="Normal"/>
  </r>
  <r>
    <s v="Id2032"/>
    <n v="29.45"/>
    <n v="5.24"/>
    <s v="yes"/>
    <s v="No"/>
    <x v="0"/>
    <s v="No major surgery"/>
    <n v="0"/>
    <x v="1"/>
    <x v="1"/>
    <s v="Over Weight"/>
    <s v="Normal"/>
  </r>
  <r>
    <s v="Id2033"/>
    <n v="27.94"/>
    <n v="6.08"/>
    <s v="No"/>
    <s v="No"/>
    <x v="1"/>
    <n v="1"/>
    <n v="1"/>
    <x v="1"/>
    <x v="1"/>
    <s v="Over Weight"/>
    <s v="Prediabetes"/>
  </r>
  <r>
    <s v="Id2034"/>
    <n v="27.2"/>
    <n v="5.83"/>
    <s v="No"/>
    <s v="No"/>
    <x v="1"/>
    <n v="1"/>
    <n v="1"/>
    <x v="1"/>
    <x v="1"/>
    <s v="Over Weight"/>
    <s v="Prediabetes"/>
  </r>
  <r>
    <s v="Id2035"/>
    <n v="33.344999999999999"/>
    <n v="4.29"/>
    <s v="No"/>
    <s v="No"/>
    <x v="0"/>
    <n v="1"/>
    <n v="1"/>
    <x v="1"/>
    <x v="1"/>
    <s v="Obesity"/>
    <s v="Normal"/>
  </r>
  <r>
    <s v="Id2036"/>
    <n v="29.925000000000001"/>
    <n v="5.3"/>
    <s v="No"/>
    <s v="No"/>
    <x v="0"/>
    <n v="1"/>
    <n v="1"/>
    <x v="1"/>
    <x v="1"/>
    <s v="Obesity"/>
    <s v="Normal"/>
  </r>
  <r>
    <s v="Id2037"/>
    <n v="24.225000000000001"/>
    <n v="4.42"/>
    <s v="No"/>
    <s v="No"/>
    <x v="0"/>
    <n v="1"/>
    <n v="1"/>
    <x v="1"/>
    <x v="1"/>
    <s v="Normal Weight"/>
    <s v="Normal"/>
  </r>
  <r>
    <s v="Id2038"/>
    <n v="29.68"/>
    <n v="5.68"/>
    <s v="No"/>
    <s v="yes"/>
    <x v="0"/>
    <n v="1"/>
    <n v="1"/>
    <x v="1"/>
    <x v="1"/>
    <s v="Over Weight"/>
    <s v="Normal"/>
  </r>
  <r>
    <s v="Id2039"/>
    <n v="20.614999999999998"/>
    <n v="6.05"/>
    <s v="No"/>
    <s v="No"/>
    <x v="1"/>
    <n v="1"/>
    <n v="1"/>
    <x v="1"/>
    <x v="1"/>
    <s v="Normal Weight"/>
    <s v="Prediabetes"/>
  </r>
  <r>
    <s v="Id2040"/>
    <n v="32.119999999999997"/>
    <n v="5.33"/>
    <s v="No"/>
    <s v="yes"/>
    <x v="0"/>
    <n v="1"/>
    <n v="1"/>
    <x v="1"/>
    <x v="1"/>
    <s v="Obesity"/>
    <s v="Normal"/>
  </r>
  <r>
    <s v="Id2041"/>
    <n v="27.36"/>
    <n v="6.22"/>
    <s v="No"/>
    <s v="No"/>
    <x v="0"/>
    <s v="No major surgery"/>
    <n v="0"/>
    <x v="1"/>
    <x v="1"/>
    <s v="Over Weight"/>
    <s v="Prediabetes"/>
  </r>
  <r>
    <s v="Id2042"/>
    <n v="17.385000000000002"/>
    <n v="5.84"/>
    <s v="No"/>
    <s v="No"/>
    <x v="0"/>
    <s v="No major surgery"/>
    <n v="0"/>
    <x v="1"/>
    <x v="1"/>
    <s v="Under Weight"/>
    <s v="Prediabetes"/>
  </r>
  <r>
    <s v="Id2043"/>
    <n v="30.13"/>
    <n v="5.71"/>
    <s v="No"/>
    <s v="yes"/>
    <x v="0"/>
    <n v="1"/>
    <n v="1"/>
    <x v="1"/>
    <x v="1"/>
    <s v="Obesity"/>
    <s v="Prediabetes"/>
  </r>
  <r>
    <s v="Id2044"/>
    <n v="25.44"/>
    <n v="6.04"/>
    <s v="yes"/>
    <s v="No"/>
    <x v="1"/>
    <n v="1"/>
    <n v="1"/>
    <x v="1"/>
    <x v="1"/>
    <s v="Over Weight"/>
    <s v="Prediabetes"/>
  </r>
  <r>
    <s v="Id2045"/>
    <n v="39.805"/>
    <n v="4.38"/>
    <s v="No"/>
    <s v="yes"/>
    <x v="0"/>
    <n v="1"/>
    <n v="1"/>
    <x v="1"/>
    <x v="1"/>
    <s v="Obesity"/>
    <s v="Normal"/>
  </r>
  <r>
    <s v="Id2046"/>
    <n v="30.4"/>
    <n v="5.56"/>
    <s v="yes"/>
    <s v="yes"/>
    <x v="0"/>
    <n v="1"/>
    <n v="1"/>
    <x v="1"/>
    <x v="1"/>
    <s v="Obesity"/>
    <s v="Normal"/>
  </r>
  <r>
    <s v="Id2047"/>
    <n v="23.18"/>
    <n v="4.24"/>
    <s v="No"/>
    <s v="yes"/>
    <x v="0"/>
    <n v="1"/>
    <n v="1"/>
    <x v="1"/>
    <x v="1"/>
    <s v="Normal Weight"/>
    <s v="Normal"/>
  </r>
  <r>
    <s v="Id2048"/>
    <n v="39.615000000000002"/>
    <n v="6.32"/>
    <s v="No"/>
    <s v="No"/>
    <x v="1"/>
    <n v="1"/>
    <n v="1"/>
    <x v="1"/>
    <x v="1"/>
    <s v="Obesity"/>
    <s v="Prediabetes"/>
  </r>
  <r>
    <s v="Id2049"/>
    <n v="30.59"/>
    <n v="6.3"/>
    <s v="yes"/>
    <s v="No"/>
    <x v="1"/>
    <n v="1"/>
    <n v="1"/>
    <x v="1"/>
    <x v="1"/>
    <s v="Obesity"/>
    <s v="Prediabetes"/>
  </r>
  <r>
    <s v="Id2050"/>
    <n v="16.72"/>
    <n v="4.38"/>
    <s v="yes"/>
    <s v="No"/>
    <x v="0"/>
    <n v="1"/>
    <n v="1"/>
    <x v="1"/>
    <x v="1"/>
    <s v="Under Weight"/>
    <s v="Normal"/>
  </r>
  <r>
    <s v="Id2051"/>
    <n v="26.22"/>
    <n v="4.6500000000000004"/>
    <s v="yes"/>
    <s v="No"/>
    <x v="1"/>
    <n v="1"/>
    <n v="1"/>
    <x v="1"/>
    <x v="1"/>
    <s v="Over Weight"/>
    <s v="Normal"/>
  </r>
  <r>
    <s v="Id2052"/>
    <n v="31.824999999999999"/>
    <n v="4.7"/>
    <s v="No"/>
    <s v="No"/>
    <x v="1"/>
    <n v="1"/>
    <n v="1"/>
    <x v="1"/>
    <x v="1"/>
    <s v="Obesity"/>
    <s v="Normal"/>
  </r>
  <r>
    <s v="Id2053"/>
    <n v="25.745000000000001"/>
    <n v="4.34"/>
    <s v="No"/>
    <s v="No"/>
    <x v="1"/>
    <n v="1"/>
    <n v="1"/>
    <x v="1"/>
    <x v="1"/>
    <s v="Over Weight"/>
    <s v="Normal"/>
  </r>
  <r>
    <s v="Id2054"/>
    <n v="24.605"/>
    <n v="5.62"/>
    <s v="No"/>
    <s v="No"/>
    <x v="1"/>
    <n v="1"/>
    <n v="1"/>
    <x v="1"/>
    <x v="1"/>
    <s v="Normal Weight"/>
    <s v="Normal"/>
  </r>
  <r>
    <s v="Id2055"/>
    <n v="24.51"/>
    <n v="4.24"/>
    <s v="No"/>
    <s v="No"/>
    <x v="1"/>
    <n v="1"/>
    <n v="1"/>
    <x v="1"/>
    <x v="1"/>
    <s v="Normal Weight"/>
    <s v="Normal"/>
  </r>
  <r>
    <s v="Id2056"/>
    <n v="31.065000000000001"/>
    <n v="4.57"/>
    <s v="yes"/>
    <s v="No"/>
    <x v="0"/>
    <s v="No major surgery"/>
    <n v="0"/>
    <x v="1"/>
    <x v="1"/>
    <s v="Obesity"/>
    <s v="Normal"/>
  </r>
  <r>
    <s v="Id2057"/>
    <n v="28.12"/>
    <n v="5.05"/>
    <s v="No"/>
    <s v="No"/>
    <x v="0"/>
    <s v="No major surgery"/>
    <n v="0"/>
    <x v="1"/>
    <x v="1"/>
    <s v="Over Weight"/>
    <s v="Normal"/>
  </r>
  <r>
    <s v="Id2058"/>
    <n v="38.06"/>
    <n v="6.16"/>
    <s v="No"/>
    <s v="No"/>
    <x v="0"/>
    <s v="No major surgery"/>
    <n v="0"/>
    <x v="1"/>
    <x v="1"/>
    <s v="Obesity"/>
    <s v="Prediabetes"/>
  </r>
  <r>
    <s v="Id2059"/>
    <n v="24.96"/>
    <n v="4.57"/>
    <s v="No"/>
    <s v="No"/>
    <x v="0"/>
    <s v="No major surgery"/>
    <n v="0"/>
    <x v="1"/>
    <x v="1"/>
    <s v="Over Weight"/>
    <s v="Normal"/>
  </r>
  <r>
    <s v="Id2060"/>
    <n v="17.670000000000002"/>
    <n v="5.53"/>
    <s v="yes"/>
    <s v="No"/>
    <x v="0"/>
    <s v="No major surgery"/>
    <n v="0"/>
    <x v="1"/>
    <x v="1"/>
    <s v="Under Weight"/>
    <s v="Normal"/>
  </r>
  <r>
    <s v="Id2061"/>
    <n v="31.35"/>
    <n v="5.84"/>
    <s v="No"/>
    <s v="yes"/>
    <x v="0"/>
    <n v="1"/>
    <n v="1"/>
    <x v="1"/>
    <x v="1"/>
    <s v="Obesity"/>
    <s v="Prediabetes"/>
  </r>
  <r>
    <s v="Id2062"/>
    <n v="28.31"/>
    <n v="6.41"/>
    <s v="No"/>
    <s v="yes"/>
    <x v="0"/>
    <n v="1"/>
    <n v="1"/>
    <x v="1"/>
    <x v="1"/>
    <s v="Over Weight"/>
    <s v="Diabetes"/>
  </r>
  <r>
    <s v="Id2063"/>
    <n v="30.3"/>
    <n v="4.7300000000000004"/>
    <s v="yes"/>
    <s v="No"/>
    <x v="1"/>
    <n v="1"/>
    <n v="1"/>
    <x v="1"/>
    <x v="1"/>
    <s v="Obesity"/>
    <s v="Normal"/>
  </r>
  <r>
    <s v="Id2064"/>
    <n v="26.4"/>
    <n v="6.22"/>
    <s v="yes"/>
    <s v="No"/>
    <x v="0"/>
    <s v="No major surgery"/>
    <n v="0"/>
    <x v="1"/>
    <x v="1"/>
    <s v="Over Weight"/>
    <s v="Prediabetes"/>
  </r>
  <r>
    <s v="Id2065"/>
    <n v="22.135000000000002"/>
    <n v="4.46"/>
    <s v="yes"/>
    <s v="No"/>
    <x v="0"/>
    <s v="No major surgery"/>
    <n v="0"/>
    <x v="1"/>
    <x v="1"/>
    <s v="Normal Weight"/>
    <s v="Normal"/>
  </r>
  <r>
    <s v="Id2066"/>
    <n v="17.399999999999999"/>
    <n v="4.5"/>
    <s v="yes"/>
    <s v="No"/>
    <x v="0"/>
    <s v="No major surgery"/>
    <n v="0"/>
    <x v="1"/>
    <x v="1"/>
    <s v="Under Weight"/>
    <s v="Normal"/>
  </r>
  <r>
    <s v="Id2067"/>
    <n v="28.06"/>
    <n v="8.93"/>
    <s v="No"/>
    <s v="No"/>
    <x v="0"/>
    <s v="No major surgery"/>
    <n v="0"/>
    <x v="1"/>
    <x v="1"/>
    <s v="Over Weight"/>
    <s v="Diabetes"/>
  </r>
  <r>
    <s v="Id2068"/>
    <n v="31.13"/>
    <n v="11.02"/>
    <s v="No"/>
    <s v="No"/>
    <x v="0"/>
    <s v="No major surgery"/>
    <n v="0"/>
    <x v="1"/>
    <x v="1"/>
    <s v="Obesity"/>
    <s v="Diabetes"/>
  </r>
  <r>
    <s v="Id2069"/>
    <n v="18.46"/>
    <n v="5.25"/>
    <s v="No"/>
    <s v="No"/>
    <x v="0"/>
    <s v="No major surgery"/>
    <n v="0"/>
    <x v="1"/>
    <x v="1"/>
    <s v="Under Weight"/>
    <s v="Normal"/>
  </r>
  <r>
    <s v="Id2070"/>
    <n v="17.3"/>
    <n v="4.75"/>
    <s v="No"/>
    <s v="No"/>
    <x v="0"/>
    <s v="No major surgery"/>
    <n v="0"/>
    <x v="1"/>
    <x v="1"/>
    <s v="Under Weight"/>
    <s v="Normal"/>
  </r>
  <r>
    <s v="Id2071"/>
    <n v="35.625"/>
    <n v="4.68"/>
    <s v="yes"/>
    <s v="No"/>
    <x v="1"/>
    <n v="1"/>
    <n v="1"/>
    <x v="1"/>
    <x v="1"/>
    <s v="Obesity"/>
    <s v="Normal"/>
  </r>
  <r>
    <s v="Id2072"/>
    <n v="20.234999999999999"/>
    <n v="6.17"/>
    <s v="yes"/>
    <s v="yes"/>
    <x v="0"/>
    <n v="2"/>
    <n v="2"/>
    <x v="1"/>
    <x v="1"/>
    <s v="Normal Weight"/>
    <s v="Prediabetes"/>
  </r>
  <r>
    <s v="Id2073"/>
    <n v="27.55"/>
    <n v="4.5599999999999996"/>
    <s v="yes"/>
    <s v="No"/>
    <x v="1"/>
    <n v="1"/>
    <n v="1"/>
    <x v="1"/>
    <x v="1"/>
    <s v="Over Weight"/>
    <s v="Normal"/>
  </r>
  <r>
    <s v="Id2074"/>
    <n v="17.97"/>
    <n v="6.3"/>
    <s v="No"/>
    <s v="No"/>
    <x v="0"/>
    <s v="No major surgery"/>
    <n v="0"/>
    <x v="1"/>
    <x v="1"/>
    <s v="Under Weight"/>
    <s v="Prediabetes"/>
  </r>
  <r>
    <s v="Id2075"/>
    <n v="29.98"/>
    <n v="6.03"/>
    <s v="No"/>
    <s v="yes"/>
    <x v="0"/>
    <n v="1"/>
    <n v="1"/>
    <x v="1"/>
    <x v="1"/>
    <s v="Obesity"/>
    <s v="Prediabetes"/>
  </r>
  <r>
    <s v="Id2076"/>
    <n v="33.659999999999997"/>
    <n v="4.2"/>
    <s v="yes"/>
    <s v="No"/>
    <x v="0"/>
    <n v="1"/>
    <n v="1"/>
    <x v="1"/>
    <x v="1"/>
    <s v="Obesity"/>
    <s v="Normal"/>
  </r>
  <r>
    <s v="Id2077"/>
    <n v="32.67"/>
    <n v="5.61"/>
    <s v="yes"/>
    <s v="No"/>
    <x v="0"/>
    <n v="1"/>
    <n v="1"/>
    <x v="1"/>
    <x v="1"/>
    <s v="Obesity"/>
    <s v="Normal"/>
  </r>
  <r>
    <s v="Id2078"/>
    <n v="30.5"/>
    <n v="5.88"/>
    <s v="yes"/>
    <s v="No"/>
    <x v="0"/>
    <n v="1"/>
    <n v="1"/>
    <x v="1"/>
    <x v="1"/>
    <s v="Obesity"/>
    <s v="Prediabetes"/>
  </r>
  <r>
    <s v="Id2079"/>
    <n v="23.1"/>
    <n v="5.92"/>
    <s v="yes"/>
    <s v="No"/>
    <x v="0"/>
    <n v="1"/>
    <n v="1"/>
    <x v="1"/>
    <x v="1"/>
    <s v="Normal Weight"/>
    <s v="Prediabetes"/>
  </r>
  <r>
    <s v="Id2080"/>
    <n v="39.49"/>
    <n v="4.8099999999999996"/>
    <s v="No"/>
    <s v="No"/>
    <x v="0"/>
    <n v="1"/>
    <n v="1"/>
    <x v="1"/>
    <x v="1"/>
    <s v="Obesity"/>
    <s v="Normal"/>
  </r>
  <r>
    <s v="Id2081"/>
    <n v="33.99"/>
    <n v="4.55"/>
    <s v="No"/>
    <s v="No"/>
    <x v="0"/>
    <n v="1"/>
    <n v="1"/>
    <x v="1"/>
    <x v="1"/>
    <s v="Obesity"/>
    <s v="Normal"/>
  </r>
  <r>
    <s v="Id2082"/>
    <n v="27.72"/>
    <n v="6.43"/>
    <s v="No"/>
    <s v="No"/>
    <x v="0"/>
    <n v="1"/>
    <n v="1"/>
    <x v="1"/>
    <x v="1"/>
    <s v="Over Weight"/>
    <s v="Diabetes"/>
  </r>
  <r>
    <s v="Id2083"/>
    <n v="30.59"/>
    <n v="11.62"/>
    <s v="No"/>
    <s v="No"/>
    <x v="0"/>
    <s v="No major surgery"/>
    <n v="0"/>
    <x v="1"/>
    <x v="1"/>
    <s v="Obesity"/>
    <s v="Diabetes"/>
  </r>
  <r>
    <s v="Id2084"/>
    <n v="22.6"/>
    <n v="6.04"/>
    <s v="No"/>
    <s v="No"/>
    <x v="0"/>
    <n v="1"/>
    <n v="1"/>
    <x v="1"/>
    <x v="1"/>
    <s v="Normal Weight"/>
    <s v="Prediabetes"/>
  </r>
  <r>
    <s v="Id2085"/>
    <n v="28.785"/>
    <n v="8.82"/>
    <s v="No"/>
    <s v="No"/>
    <x v="0"/>
    <s v="No major surgery"/>
    <n v="0"/>
    <x v="1"/>
    <x v="1"/>
    <s v="Over Weight"/>
    <s v="Diabetes"/>
  </r>
  <r>
    <s v="Id2086"/>
    <n v="50.38"/>
    <n v="5.8"/>
    <s v="No"/>
    <s v="No"/>
    <x v="0"/>
    <s v="No major surgery"/>
    <n v="0"/>
    <x v="1"/>
    <x v="1"/>
    <s v="Obesity"/>
    <s v="Prediabetes"/>
  </r>
  <r>
    <s v="Id2087"/>
    <n v="35.200000000000003"/>
    <n v="4.28"/>
    <s v="No"/>
    <s v="No"/>
    <x v="0"/>
    <s v="No major surgery"/>
    <n v="0"/>
    <x v="1"/>
    <x v="1"/>
    <s v="Obesity"/>
    <s v="Normal"/>
  </r>
  <r>
    <s v="Id2088"/>
    <n v="35.72"/>
    <n v="5.5"/>
    <s v="yes"/>
    <s v="No"/>
    <x v="0"/>
    <s v="No major surgery"/>
    <n v="0"/>
    <x v="1"/>
    <x v="1"/>
    <s v="Obesity"/>
    <s v="Normal"/>
  </r>
  <r>
    <s v="Id2089"/>
    <n v="24.51"/>
    <n v="4.6900000000000004"/>
    <s v="No"/>
    <s v="No"/>
    <x v="0"/>
    <s v="No major surgery"/>
    <n v="0"/>
    <x v="1"/>
    <x v="1"/>
    <s v="Normal Weight"/>
    <s v="Normal"/>
  </r>
  <r>
    <s v="Id2090"/>
    <n v="23.844999999999999"/>
    <n v="4.43"/>
    <s v="No"/>
    <s v="No"/>
    <x v="0"/>
    <s v="No major surgery"/>
    <n v="0"/>
    <x v="1"/>
    <x v="1"/>
    <s v="Normal Weight"/>
    <s v="Normal"/>
  </r>
  <r>
    <s v="Id2091"/>
    <n v="15.68"/>
    <n v="6.16"/>
    <s v="yes"/>
    <s v="No"/>
    <x v="0"/>
    <n v="1"/>
    <n v="1"/>
    <x v="1"/>
    <x v="1"/>
    <s v="Under Weight"/>
    <s v="Prediabetes"/>
  </r>
  <r>
    <s v="Id2092"/>
    <n v="32.395000000000003"/>
    <n v="6.66"/>
    <s v="No"/>
    <s v="No"/>
    <x v="0"/>
    <s v="No major surgery"/>
    <n v="0"/>
    <x v="1"/>
    <x v="1"/>
    <s v="Obesity"/>
    <s v="Diabetes"/>
  </r>
  <r>
    <s v="Id2093"/>
    <n v="23.655000000000001"/>
    <n v="5.92"/>
    <s v="No"/>
    <s v="No"/>
    <x v="0"/>
    <n v="1"/>
    <n v="1"/>
    <x v="1"/>
    <x v="1"/>
    <s v="Normal Weight"/>
    <s v="Prediabetes"/>
  </r>
  <r>
    <s v="Id2094"/>
    <n v="28.4"/>
    <n v="5.97"/>
    <s v="No"/>
    <s v="No"/>
    <x v="1"/>
    <n v="1"/>
    <n v="1"/>
    <x v="1"/>
    <x v="1"/>
    <s v="Over Weight"/>
    <s v="Prediabetes"/>
  </r>
  <r>
    <s v="Id2095"/>
    <n v="35.42"/>
    <n v="4.6399999999999997"/>
    <s v="yes"/>
    <s v="No"/>
    <x v="0"/>
    <s v="No major surgery"/>
    <n v="0"/>
    <x v="1"/>
    <x v="1"/>
    <s v="Obesity"/>
    <s v="Normal"/>
  </r>
  <r>
    <s v="Id2096"/>
    <n v="26.18"/>
    <n v="6.12"/>
    <s v="No"/>
    <s v="yes"/>
    <x v="0"/>
    <n v="1"/>
    <n v="1"/>
    <x v="1"/>
    <x v="1"/>
    <s v="Over Weight"/>
    <s v="Prediabetes"/>
  </r>
  <r>
    <s v="Id2097"/>
    <n v="20.8"/>
    <n v="4.87"/>
    <s v="yes"/>
    <s v="No"/>
    <x v="0"/>
    <s v="No major surgery"/>
    <n v="0"/>
    <x v="1"/>
    <x v="1"/>
    <s v="Normal Weight"/>
    <s v="Normal"/>
  </r>
  <r>
    <s v="Id2098"/>
    <n v="15.82"/>
    <n v="4.5999999999999996"/>
    <s v="No"/>
    <s v="No"/>
    <x v="0"/>
    <s v="No major surgery"/>
    <n v="0"/>
    <x v="1"/>
    <x v="1"/>
    <s v="Under Weight"/>
    <s v="Normal"/>
  </r>
  <r>
    <s v="Id2099"/>
    <n v="17.670000000000002"/>
    <n v="4.78"/>
    <s v="No"/>
    <s v="No"/>
    <x v="0"/>
    <s v="No major surgery"/>
    <n v="0"/>
    <x v="1"/>
    <x v="1"/>
    <s v="Under Weight"/>
    <s v="Normal"/>
  </r>
  <r>
    <s v="Id2100"/>
    <n v="31.92"/>
    <n v="11.05"/>
    <s v="No"/>
    <s v="No"/>
    <x v="0"/>
    <s v="No major surgery"/>
    <n v="0"/>
    <x v="1"/>
    <x v="1"/>
    <s v="Obesity"/>
    <s v="Diabetes"/>
  </r>
  <r>
    <s v="Id2101"/>
    <n v="28.975000000000001"/>
    <n v="7.62"/>
    <s v="No"/>
    <s v="No"/>
    <x v="0"/>
    <s v="No major surgery"/>
    <n v="0"/>
    <x v="1"/>
    <x v="1"/>
    <s v="Over Weight"/>
    <s v="Diabetes"/>
  </r>
  <r>
    <s v="Id2102"/>
    <n v="31.73"/>
    <n v="4.78"/>
    <s v="yes"/>
    <s v="yes"/>
    <x v="0"/>
    <n v="2"/>
    <n v="2"/>
    <x v="1"/>
    <x v="1"/>
    <s v="Obesity"/>
    <s v="Normal"/>
  </r>
  <r>
    <s v="Id2103"/>
    <n v="28.88"/>
    <n v="6.09"/>
    <s v="yes"/>
    <s v="yes"/>
    <x v="0"/>
    <n v="2"/>
    <n v="2"/>
    <x v="1"/>
    <x v="1"/>
    <s v="Over Weight"/>
    <s v="Prediabetes"/>
  </r>
  <r>
    <s v="Id2104"/>
    <n v="25.555"/>
    <n v="5.1100000000000003"/>
    <s v="No"/>
    <s v="No"/>
    <x v="1"/>
    <n v="1"/>
    <n v="1"/>
    <x v="1"/>
    <x v="1"/>
    <s v="Over Weight"/>
    <s v="Normal"/>
  </r>
  <r>
    <s v="Id2105"/>
    <n v="37.29"/>
    <n v="4.46"/>
    <s v="No"/>
    <s v="yes"/>
    <x v="0"/>
    <n v="1"/>
    <n v="1"/>
    <x v="1"/>
    <x v="1"/>
    <s v="Obesity"/>
    <s v="Normal"/>
  </r>
  <r>
    <s v="Id2106"/>
    <n v="40.28"/>
    <n v="6.11"/>
    <s v="No"/>
    <s v="yes"/>
    <x v="0"/>
    <n v="1"/>
    <n v="1"/>
    <x v="1"/>
    <x v="1"/>
    <s v="Obesity"/>
    <s v="Prediabetes"/>
  </r>
  <r>
    <s v="Id2107"/>
    <n v="40.185000000000002"/>
    <n v="4.66"/>
    <s v="No"/>
    <s v="yes"/>
    <x v="0"/>
    <n v="1"/>
    <n v="1"/>
    <x v="1"/>
    <x v="1"/>
    <s v="Obesity"/>
    <s v="Normal"/>
  </r>
  <r>
    <s v="Id2108"/>
    <n v="23.57"/>
    <n v="6.14"/>
    <s v="No"/>
    <s v="No"/>
    <x v="0"/>
    <s v="No major surgery"/>
    <n v="0"/>
    <x v="1"/>
    <x v="1"/>
    <s v="Normal Weight"/>
    <s v="Prediabetes"/>
  </r>
  <r>
    <s v="Id2109"/>
    <n v="35.625"/>
    <n v="6.21"/>
    <s v="No"/>
    <s v="yes"/>
    <x v="0"/>
    <n v="1"/>
    <n v="1"/>
    <x v="1"/>
    <x v="1"/>
    <s v="Obesity"/>
    <s v="Prediabetes"/>
  </r>
  <r>
    <s v="Id2110"/>
    <n v="33.155000000000001"/>
    <n v="4.5999999999999996"/>
    <s v="No"/>
    <s v="yes"/>
    <x v="0"/>
    <n v="1"/>
    <n v="1"/>
    <x v="1"/>
    <x v="1"/>
    <s v="Obesity"/>
    <s v="Normal"/>
  </r>
  <r>
    <s v="Id2111"/>
    <n v="31.92"/>
    <n v="5.04"/>
    <s v="No"/>
    <s v="yes"/>
    <x v="0"/>
    <n v="1"/>
    <n v="1"/>
    <x v="1"/>
    <x v="1"/>
    <s v="Obesity"/>
    <s v="Normal"/>
  </r>
  <r>
    <s v="Id2112"/>
    <n v="30.305"/>
    <n v="5.08"/>
    <s v="No"/>
    <s v="yes"/>
    <x v="0"/>
    <n v="1"/>
    <n v="1"/>
    <x v="1"/>
    <x v="1"/>
    <s v="Obesity"/>
    <s v="Normal"/>
  </r>
  <r>
    <s v="Id2113"/>
    <n v="30.114999999999998"/>
    <n v="4.38"/>
    <s v="No"/>
    <s v="yes"/>
    <x v="0"/>
    <n v="1"/>
    <n v="1"/>
    <x v="1"/>
    <x v="1"/>
    <s v="Obesity"/>
    <s v="Normal"/>
  </r>
  <r>
    <s v="Id2114"/>
    <n v="24.09"/>
    <n v="4.79"/>
    <s v="No"/>
    <s v="yes"/>
    <x v="0"/>
    <n v="1"/>
    <n v="1"/>
    <x v="1"/>
    <x v="1"/>
    <s v="Normal Weight"/>
    <s v="Normal"/>
  </r>
  <r>
    <s v="Id2115"/>
    <n v="28.215"/>
    <n v="4.21"/>
    <s v="No"/>
    <s v="yes"/>
    <x v="0"/>
    <n v="1"/>
    <n v="1"/>
    <x v="1"/>
    <x v="1"/>
    <s v="Over Weight"/>
    <s v="Normal"/>
  </r>
  <r>
    <s v="Id2116"/>
    <n v="26.315000000000001"/>
    <n v="5.47"/>
    <s v="No"/>
    <s v="yes"/>
    <x v="0"/>
    <n v="1"/>
    <n v="1"/>
    <x v="1"/>
    <x v="1"/>
    <s v="Over Weight"/>
    <s v="Normal"/>
  </r>
  <r>
    <s v="Id2117"/>
    <n v="25.08"/>
    <n v="5.09"/>
    <s v="No"/>
    <s v="yes"/>
    <x v="0"/>
    <n v="1"/>
    <n v="1"/>
    <x v="1"/>
    <x v="1"/>
    <s v="Over Weight"/>
    <s v="Normal"/>
  </r>
  <r>
    <s v="Id2118"/>
    <n v="15.41"/>
    <n v="5.08"/>
    <s v="No"/>
    <s v="No"/>
    <x v="0"/>
    <s v="No major surgery"/>
    <n v="0"/>
    <x v="1"/>
    <x v="1"/>
    <s v="Under Weight"/>
    <s v="Normal"/>
  </r>
  <r>
    <s v="Id2119"/>
    <n v="23.83"/>
    <n v="5.68"/>
    <s v="No"/>
    <s v="No"/>
    <x v="0"/>
    <s v="No major surgery"/>
    <n v="0"/>
    <x v="1"/>
    <x v="1"/>
    <s v="Normal Weight"/>
    <s v="Normal"/>
  </r>
  <r>
    <s v="Id2120"/>
    <n v="36"/>
    <n v="4.66"/>
    <s v="No"/>
    <s v="yes"/>
    <x v="0"/>
    <n v="1"/>
    <n v="1"/>
    <x v="1"/>
    <x v="1"/>
    <s v="Obesity"/>
    <s v="Normal"/>
  </r>
  <r>
    <s v="Id2121"/>
    <n v="28.82"/>
    <n v="5.59"/>
    <s v="No"/>
    <s v="yes"/>
    <x v="0"/>
    <n v="1"/>
    <n v="1"/>
    <x v="1"/>
    <x v="1"/>
    <s v="Over Weight"/>
    <s v="Normal"/>
  </r>
  <r>
    <s v="Id2122"/>
    <n v="28.05"/>
    <n v="6.2"/>
    <s v="No"/>
    <s v="yes"/>
    <x v="0"/>
    <n v="1"/>
    <n v="1"/>
    <x v="1"/>
    <x v="1"/>
    <s v="Over Weight"/>
    <s v="Prediabetes"/>
  </r>
  <r>
    <s v="Id2123"/>
    <n v="27.1"/>
    <n v="4.45"/>
    <s v="No"/>
    <s v="yes"/>
    <x v="0"/>
    <n v="1"/>
    <n v="1"/>
    <x v="1"/>
    <x v="1"/>
    <s v="Over Weight"/>
    <s v="Normal"/>
  </r>
  <r>
    <s v="Id2124"/>
    <n v="24.3"/>
    <n v="6.1"/>
    <s v="yes"/>
    <s v="yes"/>
    <x v="0"/>
    <n v="1"/>
    <n v="1"/>
    <x v="1"/>
    <x v="1"/>
    <s v="Normal Weight"/>
    <s v="Prediabetes"/>
  </r>
  <r>
    <s v="Id2125"/>
    <n v="30.72"/>
    <n v="6.06"/>
    <s v="No"/>
    <s v="yes"/>
    <x v="0"/>
    <n v="1"/>
    <n v="1"/>
    <x v="1"/>
    <x v="1"/>
    <s v="Obesity"/>
    <s v="Prediabetes"/>
  </r>
  <r>
    <s v="Id2126"/>
    <n v="37.43"/>
    <n v="4.5599999999999996"/>
    <s v="No"/>
    <s v="No"/>
    <x v="1"/>
    <n v="1"/>
    <n v="1"/>
    <x v="1"/>
    <x v="1"/>
    <s v="Obesity"/>
    <s v="Normal"/>
  </r>
  <r>
    <s v="Id2127"/>
    <n v="25.74"/>
    <n v="6.41"/>
    <s v="yes"/>
    <s v="No"/>
    <x v="1"/>
    <n v="1"/>
    <n v="1"/>
    <x v="1"/>
    <x v="1"/>
    <s v="Over Weight"/>
    <s v="Diabetes"/>
  </r>
  <r>
    <s v="Id2128"/>
    <n v="36.575000000000003"/>
    <n v="5.57"/>
    <s v="No"/>
    <s v="No"/>
    <x v="1"/>
    <n v="1"/>
    <n v="1"/>
    <x v="1"/>
    <x v="1"/>
    <s v="Obesity"/>
    <s v="Normal"/>
  </r>
  <r>
    <s v="Id2129"/>
    <n v="35.15"/>
    <n v="5.47"/>
    <s v="No"/>
    <s v="No"/>
    <x v="1"/>
    <n v="1"/>
    <n v="1"/>
    <x v="1"/>
    <x v="1"/>
    <s v="Obesity"/>
    <s v="Normal"/>
  </r>
  <r>
    <s v="Id2130"/>
    <n v="32.11"/>
    <n v="4.43"/>
    <s v="No"/>
    <s v="No"/>
    <x v="1"/>
    <n v="1"/>
    <n v="1"/>
    <x v="1"/>
    <x v="1"/>
    <s v="Obesity"/>
    <s v="Normal"/>
  </r>
  <r>
    <s v="Id2131"/>
    <n v="30.495000000000001"/>
    <n v="4.95"/>
    <s v="No"/>
    <s v="No"/>
    <x v="1"/>
    <n v="1"/>
    <n v="1"/>
    <x v="1"/>
    <x v="1"/>
    <s v="Obesity"/>
    <s v="Normal"/>
  </r>
  <r>
    <s v="Id2132"/>
    <n v="29.24"/>
    <n v="4.04"/>
    <s v="No"/>
    <s v="yes"/>
    <x v="0"/>
    <n v="1"/>
    <n v="1"/>
    <x v="1"/>
    <x v="1"/>
    <s v="Over Weight"/>
    <s v="Normal"/>
  </r>
  <r>
    <s v="Id2133"/>
    <n v="22.515000000000001"/>
    <n v="5.93"/>
    <s v="No"/>
    <s v="No"/>
    <x v="1"/>
    <n v="1"/>
    <n v="1"/>
    <x v="1"/>
    <x v="1"/>
    <s v="Normal Weight"/>
    <s v="Prediabetes"/>
  </r>
  <r>
    <s v="Id2134"/>
    <n v="15.65"/>
    <n v="4.2300000000000004"/>
    <s v="No"/>
    <s v="No"/>
    <x v="0"/>
    <s v="No major surgery"/>
    <n v="0"/>
    <x v="1"/>
    <x v="1"/>
    <s v="Under Weight"/>
    <s v="Normal"/>
  </r>
  <r>
    <s v="Id2135"/>
    <n v="27.36"/>
    <n v="5.59"/>
    <s v="yes"/>
    <s v="No"/>
    <x v="0"/>
    <s v="No major surgery"/>
    <n v="0"/>
    <x v="1"/>
    <x v="1"/>
    <s v="Over Weight"/>
    <s v="Normal"/>
  </r>
  <r>
    <s v="Id2136"/>
    <n v="22.3"/>
    <n v="4.8899999999999997"/>
    <s v="yes"/>
    <s v="No"/>
    <x v="0"/>
    <s v="No major surgery"/>
    <n v="0"/>
    <x v="1"/>
    <x v="1"/>
    <s v="Normal Weight"/>
    <s v="Normal"/>
  </r>
  <r>
    <s v="Id2137"/>
    <n v="26.03"/>
    <n v="5.81"/>
    <s v="yes"/>
    <s v="No"/>
    <x v="0"/>
    <s v="No major surgery"/>
    <n v="0"/>
    <x v="1"/>
    <x v="1"/>
    <s v="Over Weight"/>
    <s v="Prediabetes"/>
  </r>
  <r>
    <s v="Id2138"/>
    <n v="27.74"/>
    <n v="4.29"/>
    <s v="No"/>
    <s v="yes"/>
    <x v="0"/>
    <n v="1"/>
    <n v="1"/>
    <x v="1"/>
    <x v="1"/>
    <s v="Over Weight"/>
    <s v="Normal"/>
  </r>
  <r>
    <s v="Id2139"/>
    <n v="32.11"/>
    <n v="4.03"/>
    <s v="yes"/>
    <s v="yes"/>
    <x v="0"/>
    <n v="2"/>
    <n v="2"/>
    <x v="1"/>
    <x v="1"/>
    <s v="Obesity"/>
    <s v="Normal"/>
  </r>
  <r>
    <s v="Id2140"/>
    <n v="25.175000000000001"/>
    <n v="6.29"/>
    <s v="yes"/>
    <s v="yes"/>
    <x v="0"/>
    <n v="2"/>
    <n v="2"/>
    <x v="1"/>
    <x v="1"/>
    <s v="Over Weight"/>
    <s v="Prediabetes"/>
  </r>
  <r>
    <s v="Id2141"/>
    <n v="39.49"/>
    <n v="4.4800000000000004"/>
    <s v="yes"/>
    <s v="No"/>
    <x v="0"/>
    <s v="No major surgery"/>
    <n v="0"/>
    <x v="1"/>
    <x v="1"/>
    <s v="Obesity"/>
    <s v="Normal"/>
  </r>
  <r>
    <s v="Id2142"/>
    <n v="34.869999999999997"/>
    <n v="5.51"/>
    <s v="yes"/>
    <s v="No"/>
    <x v="0"/>
    <s v="No major surgery"/>
    <n v="0"/>
    <x v="1"/>
    <x v="1"/>
    <s v="Obesity"/>
    <s v="Normal"/>
  </r>
  <r>
    <s v="Id2143"/>
    <n v="34.6"/>
    <n v="4.5"/>
    <s v="yes"/>
    <s v="No"/>
    <x v="0"/>
    <s v="No major surgery"/>
    <n v="0"/>
    <x v="1"/>
    <x v="1"/>
    <s v="Obesity"/>
    <s v="Normal"/>
  </r>
  <r>
    <s v="Id2144"/>
    <n v="25.8"/>
    <n v="6.29"/>
    <s v="yes"/>
    <s v="No"/>
    <x v="0"/>
    <s v="No major surgery"/>
    <n v="0"/>
    <x v="1"/>
    <x v="1"/>
    <s v="Over Weight"/>
    <s v="Prediabetes"/>
  </r>
  <r>
    <s v="Id2145"/>
    <n v="35.86"/>
    <n v="4.33"/>
    <s v="No"/>
    <s v="No"/>
    <x v="0"/>
    <n v="1"/>
    <n v="1"/>
    <x v="1"/>
    <x v="1"/>
    <s v="Obesity"/>
    <s v="Normal"/>
  </r>
  <r>
    <s v="Id2146"/>
    <n v="40.47"/>
    <n v="11.15"/>
    <s v="No"/>
    <s v="No"/>
    <x v="0"/>
    <s v="No major surgery"/>
    <n v="0"/>
    <x v="1"/>
    <x v="1"/>
    <s v="Obesity"/>
    <s v="Diabetes"/>
  </r>
  <r>
    <s v="Id2147"/>
    <n v="32.01"/>
    <n v="6.45"/>
    <s v="No"/>
    <s v="No"/>
    <x v="0"/>
    <n v="1"/>
    <n v="1"/>
    <x v="1"/>
    <x v="1"/>
    <s v="Obesity"/>
    <s v="Diabetes"/>
  </r>
  <r>
    <s v="Id2148"/>
    <n v="33"/>
    <n v="9.27"/>
    <s v="No"/>
    <s v="No"/>
    <x v="0"/>
    <s v="No major surgery"/>
    <n v="0"/>
    <x v="1"/>
    <x v="1"/>
    <s v="Obesity"/>
    <s v="Diabetes"/>
  </r>
  <r>
    <s v="Id2149"/>
    <n v="29.3"/>
    <n v="6.15"/>
    <s v="No"/>
    <s v="No"/>
    <x v="0"/>
    <n v="1"/>
    <n v="1"/>
    <x v="1"/>
    <x v="1"/>
    <s v="Over Weight"/>
    <s v="Prediabetes"/>
  </r>
  <r>
    <s v="Id2150"/>
    <n v="25.8"/>
    <n v="4.13"/>
    <s v="No"/>
    <s v="No"/>
    <x v="0"/>
    <n v="1"/>
    <n v="1"/>
    <x v="1"/>
    <x v="1"/>
    <s v="Over Weight"/>
    <s v="Normal"/>
  </r>
  <r>
    <s v="Id2151"/>
    <n v="23.4"/>
    <n v="4.24"/>
    <s v="No"/>
    <s v="No"/>
    <x v="0"/>
    <n v="1"/>
    <n v="1"/>
    <x v="1"/>
    <x v="1"/>
    <s v="Normal Weight"/>
    <s v="Normal"/>
  </r>
  <r>
    <s v="Id2152"/>
    <n v="27.93"/>
    <n v="9.8800000000000008"/>
    <s v="No"/>
    <s v="No"/>
    <x v="0"/>
    <s v="No major surgery"/>
    <n v="0"/>
    <x v="1"/>
    <x v="1"/>
    <s v="Over Weight"/>
    <s v="Diabetes"/>
  </r>
  <r>
    <s v="Id2153"/>
    <n v="22"/>
    <n v="9.5"/>
    <s v="No"/>
    <s v="No"/>
    <x v="0"/>
    <s v="No major surgery"/>
    <n v="0"/>
    <x v="1"/>
    <x v="1"/>
    <s v="Normal Weight"/>
    <s v="Diabetes"/>
  </r>
  <r>
    <s v="Id2154"/>
    <n v="36.86"/>
    <n v="4.97"/>
    <s v="yes"/>
    <s v="No"/>
    <x v="0"/>
    <s v="No major surgery"/>
    <n v="0"/>
    <x v="1"/>
    <x v="1"/>
    <s v="Obesity"/>
    <s v="Normal"/>
  </r>
  <r>
    <s v="Id2155"/>
    <n v="31.254999999999999"/>
    <n v="5.49"/>
    <s v="yes"/>
    <s v="No"/>
    <x v="0"/>
    <s v="No major surgery"/>
    <n v="0"/>
    <x v="1"/>
    <x v="1"/>
    <s v="Obesity"/>
    <s v="Normal"/>
  </r>
  <r>
    <s v="Id2156"/>
    <n v="23.06"/>
    <n v="4.47"/>
    <s v="No"/>
    <s v="No"/>
    <x v="0"/>
    <s v="No major surgery"/>
    <n v="0"/>
    <x v="1"/>
    <x v="1"/>
    <s v="Normal Weight"/>
    <s v="Normal"/>
  </r>
  <r>
    <s v="Id2157"/>
    <n v="28.975000000000001"/>
    <n v="4.34"/>
    <s v="yes"/>
    <s v="No"/>
    <x v="0"/>
    <s v="No major surgery"/>
    <n v="0"/>
    <x v="1"/>
    <x v="1"/>
    <s v="Over Weight"/>
    <s v="Normal"/>
  </r>
  <r>
    <s v="Id2158"/>
    <n v="33.299999999999997"/>
    <n v="9.49"/>
    <s v="No"/>
    <s v="No"/>
    <x v="0"/>
    <s v="No major surgery"/>
    <n v="0"/>
    <x v="1"/>
    <x v="1"/>
    <s v="Obesity"/>
    <s v="Diabetes"/>
  </r>
  <r>
    <s v="Id2159"/>
    <n v="33"/>
    <n v="10.16"/>
    <s v="No"/>
    <s v="No"/>
    <x v="0"/>
    <s v="No major surgery"/>
    <n v="0"/>
    <x v="1"/>
    <x v="1"/>
    <s v="Obesity"/>
    <s v="Diabetes"/>
  </r>
  <r>
    <s v="Id2160"/>
    <n v="31.46"/>
    <n v="11.19"/>
    <s v="No"/>
    <s v="No"/>
    <x v="0"/>
    <s v="No major surgery"/>
    <n v="0"/>
    <x v="1"/>
    <x v="1"/>
    <s v="Obesity"/>
    <s v="Diabetes"/>
  </r>
  <r>
    <s v="Id2161"/>
    <n v="29.6"/>
    <n v="11.03"/>
    <s v="No"/>
    <s v="No"/>
    <x v="0"/>
    <s v="No major surgery"/>
    <n v="0"/>
    <x v="1"/>
    <x v="1"/>
    <s v="Over Weight"/>
    <s v="Diabetes"/>
  </r>
  <r>
    <s v="Id2162"/>
    <n v="22.05"/>
    <n v="4.43"/>
    <s v="yes"/>
    <s v="No"/>
    <x v="0"/>
    <s v="No major surgery"/>
    <n v="0"/>
    <x v="1"/>
    <x v="1"/>
    <s v="Normal Weight"/>
    <s v="Normal"/>
  </r>
  <r>
    <s v="Id2163"/>
    <n v="27.06"/>
    <n v="6.14"/>
    <s v="No"/>
    <s v="yes"/>
    <x v="0"/>
    <n v="1"/>
    <n v="1"/>
    <x v="1"/>
    <x v="1"/>
    <s v="Over Weight"/>
    <s v="Prediabetes"/>
  </r>
  <r>
    <s v="Id2164"/>
    <n v="20.49"/>
    <n v="4.87"/>
    <s v="No"/>
    <s v="No"/>
    <x v="0"/>
    <s v="No major surgery"/>
    <n v="0"/>
    <x v="1"/>
    <x v="1"/>
    <s v="Normal Weight"/>
    <s v="Normal"/>
  </r>
  <r>
    <s v="Id2165"/>
    <n v="28.4"/>
    <n v="4.3"/>
    <s v="No"/>
    <s v="No"/>
    <x v="1"/>
    <n v="1"/>
    <n v="1"/>
    <x v="1"/>
    <x v="1"/>
    <s v="Over Weight"/>
    <s v="Normal"/>
  </r>
  <r>
    <s v="Id2166"/>
    <n v="41.91"/>
    <n v="6.19"/>
    <s v="No"/>
    <s v="No"/>
    <x v="0"/>
    <s v="No major surgery"/>
    <n v="0"/>
    <x v="1"/>
    <x v="1"/>
    <s v="Obesity"/>
    <s v="Prediabetes"/>
  </r>
  <r>
    <s v="Id2167"/>
    <n v="24.6"/>
    <n v="6.19"/>
    <s v="No"/>
    <s v="No"/>
    <x v="1"/>
    <n v="1"/>
    <n v="1"/>
    <x v="1"/>
    <x v="1"/>
    <s v="Normal Weight"/>
    <s v="Prediabetes"/>
  </r>
  <r>
    <s v="Id2168"/>
    <n v="20.9"/>
    <n v="5.12"/>
    <s v="No"/>
    <s v="No"/>
    <x v="1"/>
    <n v="1"/>
    <n v="1"/>
    <x v="1"/>
    <x v="1"/>
    <s v="Normal Weight"/>
    <s v="Normal"/>
  </r>
  <r>
    <s v="Id2169"/>
    <n v="34.4"/>
    <n v="4.04"/>
    <s v="No"/>
    <s v="No"/>
    <x v="0"/>
    <s v="No major surgery"/>
    <n v="0"/>
    <x v="1"/>
    <x v="1"/>
    <s v="Obesity"/>
    <s v="Normal"/>
  </r>
  <r>
    <s v="Id2170"/>
    <n v="32.56"/>
    <n v="5.36"/>
    <s v="No"/>
    <s v="No"/>
    <x v="0"/>
    <s v="No major surgery"/>
    <n v="0"/>
    <x v="1"/>
    <x v="1"/>
    <s v="Obesity"/>
    <s v="Normal"/>
  </r>
  <r>
    <s v="Id2171"/>
    <n v="27.98"/>
    <n v="4.38"/>
    <s v="No"/>
    <s v="yes"/>
    <x v="0"/>
    <n v="1"/>
    <n v="1"/>
    <x v="1"/>
    <x v="1"/>
    <s v="Over Weight"/>
    <s v="Normal"/>
  </r>
  <r>
    <s v="Id2172"/>
    <n v="26.51"/>
    <n v="4.58"/>
    <s v="No"/>
    <s v="No"/>
    <x v="0"/>
    <s v="No major surgery"/>
    <n v="0"/>
    <x v="1"/>
    <x v="1"/>
    <s v="Over Weight"/>
    <s v="Normal"/>
  </r>
  <r>
    <s v="Id2173"/>
    <n v="29.734999999999999"/>
    <n v="11.92"/>
    <s v="No"/>
    <s v="No"/>
    <x v="0"/>
    <s v="No major surgery"/>
    <n v="0"/>
    <x v="1"/>
    <x v="1"/>
    <s v="Over Weight"/>
    <s v="Diabetes"/>
  </r>
  <r>
    <s v="Id2174"/>
    <n v="40.5"/>
    <n v="5.4"/>
    <s v="No"/>
    <s v="No"/>
    <x v="1"/>
    <n v="1"/>
    <n v="1"/>
    <x v="1"/>
    <x v="1"/>
    <s v="Obesity"/>
    <s v="Normal"/>
  </r>
  <r>
    <s v="Id2175"/>
    <n v="25.64"/>
    <n v="4.76"/>
    <s v="No"/>
    <s v="No"/>
    <x v="0"/>
    <n v="1"/>
    <n v="1"/>
    <x v="1"/>
    <x v="1"/>
    <s v="Over Weight"/>
    <s v="Normal"/>
  </r>
  <r>
    <s v="Id2176"/>
    <n v="32.9"/>
    <n v="4.78"/>
    <s v="No"/>
    <s v="No"/>
    <x v="1"/>
    <n v="1"/>
    <n v="1"/>
    <x v="1"/>
    <x v="1"/>
    <s v="Obesity"/>
    <s v="Normal"/>
  </r>
  <r>
    <s v="Id2177"/>
    <n v="29.8"/>
    <n v="4.26"/>
    <s v="No"/>
    <s v="No"/>
    <x v="1"/>
    <n v="1"/>
    <n v="1"/>
    <x v="1"/>
    <x v="1"/>
    <s v="Over Weight"/>
    <s v="Normal"/>
  </r>
  <r>
    <s v="Id2178"/>
    <n v="28.9"/>
    <n v="5.85"/>
    <s v="No"/>
    <s v="No"/>
    <x v="1"/>
    <n v="1"/>
    <n v="1"/>
    <x v="1"/>
    <x v="1"/>
    <s v="Over Weight"/>
    <s v="Prediabetes"/>
  </r>
  <r>
    <s v="Id2179"/>
    <n v="24.7"/>
    <n v="5.32"/>
    <s v="No"/>
    <s v="No"/>
    <x v="1"/>
    <n v="1"/>
    <n v="1"/>
    <x v="1"/>
    <x v="1"/>
    <s v="Normal Weight"/>
    <s v="Normal"/>
  </r>
  <r>
    <s v="Id2180"/>
    <n v="20.6"/>
    <n v="5.14"/>
    <s v="No"/>
    <s v="No"/>
    <x v="1"/>
    <n v="1"/>
    <n v="1"/>
    <x v="1"/>
    <x v="1"/>
    <s v="Normal Weight"/>
    <s v="Normal"/>
  </r>
  <r>
    <s v="Id2181"/>
    <n v="18.600000000000001"/>
    <n v="5"/>
    <s v="No"/>
    <s v="No"/>
    <x v="1"/>
    <n v="1"/>
    <n v="1"/>
    <x v="1"/>
    <x v="1"/>
    <s v="Normal Weight"/>
    <s v="Normal"/>
  </r>
  <r>
    <s v="Id2182"/>
    <n v="17.8"/>
    <n v="4.55"/>
    <s v="No"/>
    <s v="No"/>
    <x v="1"/>
    <n v="1"/>
    <n v="1"/>
    <x v="1"/>
    <x v="1"/>
    <s v="Under Weight"/>
    <s v="Normal"/>
  </r>
  <r>
    <s v="Id2183"/>
    <n v="35.200000000000003"/>
    <n v="5.97"/>
    <s v="No"/>
    <s v="yes"/>
    <x v="0"/>
    <n v="1"/>
    <n v="1"/>
    <x v="1"/>
    <x v="1"/>
    <s v="Obesity"/>
    <s v="Prediabetes"/>
  </r>
  <r>
    <s v="Id2184"/>
    <n v="33.770000000000003"/>
    <n v="4.0199999999999996"/>
    <s v="No"/>
    <s v="yes"/>
    <x v="0"/>
    <n v="1"/>
    <n v="1"/>
    <x v="1"/>
    <x v="1"/>
    <s v="Obesity"/>
    <s v="Normal"/>
  </r>
  <r>
    <s v="Id2185"/>
    <n v="30.03"/>
    <n v="4.04"/>
    <s v="No"/>
    <s v="yes"/>
    <x v="0"/>
    <n v="1"/>
    <n v="1"/>
    <x v="1"/>
    <x v="1"/>
    <s v="Obesity"/>
    <s v="Normal"/>
  </r>
  <r>
    <s v="Id2186"/>
    <n v="29.37"/>
    <n v="5.54"/>
    <s v="No"/>
    <s v="yes"/>
    <x v="0"/>
    <n v="1"/>
    <n v="1"/>
    <x v="1"/>
    <x v="1"/>
    <s v="Over Weight"/>
    <s v="Normal"/>
  </r>
  <r>
    <s v="Id2187"/>
    <n v="28.5"/>
    <n v="4.03"/>
    <s v="No"/>
    <s v="yes"/>
    <x v="0"/>
    <n v="1"/>
    <n v="1"/>
    <x v="1"/>
    <x v="1"/>
    <s v="Over Weight"/>
    <s v="Normal"/>
  </r>
  <r>
    <s v="Id2188"/>
    <n v="23.32"/>
    <n v="5.62"/>
    <s v="No"/>
    <s v="yes"/>
    <x v="0"/>
    <n v="1"/>
    <n v="1"/>
    <x v="1"/>
    <x v="1"/>
    <s v="Normal Weight"/>
    <s v="Normal"/>
  </r>
  <r>
    <s v="Id2189"/>
    <n v="26.125"/>
    <n v="5.27"/>
    <s v="No"/>
    <s v="yes"/>
    <x v="0"/>
    <n v="1"/>
    <n v="1"/>
    <x v="1"/>
    <x v="1"/>
    <s v="Over Weight"/>
    <s v="Normal"/>
  </r>
  <r>
    <s v="Id2190"/>
    <n v="25.46"/>
    <n v="5.18"/>
    <s v="No"/>
    <s v="yes"/>
    <x v="0"/>
    <n v="1"/>
    <n v="1"/>
    <x v="1"/>
    <x v="1"/>
    <s v="Over Weight"/>
    <s v="Normal"/>
  </r>
  <r>
    <s v="Id2191"/>
    <n v="23.75"/>
    <n v="5.27"/>
    <s v="No"/>
    <s v="yes"/>
    <x v="0"/>
    <n v="1"/>
    <n v="1"/>
    <x v="1"/>
    <x v="1"/>
    <s v="Normal Weight"/>
    <s v="Normal"/>
  </r>
  <r>
    <s v="Id2192"/>
    <n v="23.085000000000001"/>
    <n v="5.62"/>
    <s v="No"/>
    <s v="yes"/>
    <x v="0"/>
    <n v="1"/>
    <n v="1"/>
    <x v="1"/>
    <x v="1"/>
    <s v="Normal Weight"/>
    <s v="Normal"/>
  </r>
  <r>
    <s v="Id2193"/>
    <n v="22.99"/>
    <n v="5.0599999999999996"/>
    <s v="No"/>
    <s v="yes"/>
    <x v="0"/>
    <n v="1"/>
    <n v="1"/>
    <x v="1"/>
    <x v="1"/>
    <s v="Normal Weight"/>
    <s v="Normal"/>
  </r>
  <r>
    <s v="Id2194"/>
    <n v="21.47"/>
    <n v="4.6900000000000004"/>
    <s v="No"/>
    <s v="yes"/>
    <x v="0"/>
    <n v="1"/>
    <n v="1"/>
    <x v="1"/>
    <x v="1"/>
    <s v="Normal Weight"/>
    <s v="Normal"/>
  </r>
  <r>
    <s v="Id2195"/>
    <n v="15.96"/>
    <n v="5.44"/>
    <s v="No"/>
    <s v="yes"/>
    <x v="0"/>
    <n v="1"/>
    <n v="1"/>
    <x v="1"/>
    <x v="1"/>
    <s v="Under Weight"/>
    <s v="Normal"/>
  </r>
  <r>
    <s v="Id2196"/>
    <n v="39.5"/>
    <n v="5.05"/>
    <s v="No"/>
    <s v="yes"/>
    <x v="0"/>
    <n v="1"/>
    <n v="1"/>
    <x v="1"/>
    <x v="1"/>
    <s v="Obesity"/>
    <s v="Normal"/>
  </r>
  <r>
    <s v="Id2197"/>
    <n v="33.770000000000003"/>
    <n v="6"/>
    <s v="No"/>
    <s v="yes"/>
    <x v="0"/>
    <n v="1"/>
    <n v="1"/>
    <x v="1"/>
    <x v="1"/>
    <s v="Obesity"/>
    <s v="Prediabetes"/>
  </r>
  <r>
    <s v="Id2198"/>
    <n v="26.84"/>
    <n v="5.99"/>
    <s v="yes"/>
    <s v="yes"/>
    <x v="0"/>
    <n v="1"/>
    <n v="1"/>
    <x v="1"/>
    <x v="1"/>
    <s v="Over Weight"/>
    <s v="Prediabetes"/>
  </r>
  <r>
    <s v="Id2199"/>
    <n v="35.53"/>
    <n v="4.3600000000000003"/>
    <s v="No"/>
    <s v="No"/>
    <x v="1"/>
    <n v="1"/>
    <n v="1"/>
    <x v="1"/>
    <x v="1"/>
    <s v="Obesity"/>
    <s v="Normal"/>
  </r>
  <r>
    <s v="Id2200"/>
    <n v="30.59"/>
    <n v="4.41"/>
    <s v="No"/>
    <s v="No"/>
    <x v="1"/>
    <n v="1"/>
    <n v="1"/>
    <x v="1"/>
    <x v="1"/>
    <s v="Obesity"/>
    <s v="Normal"/>
  </r>
  <r>
    <s v="Id2201"/>
    <n v="30.59"/>
    <n v="4.17"/>
    <s v="No"/>
    <s v="No"/>
    <x v="1"/>
    <n v="1"/>
    <n v="1"/>
    <x v="1"/>
    <x v="1"/>
    <s v="Obesity"/>
    <s v="Normal"/>
  </r>
  <r>
    <s v="Id2202"/>
    <n v="27.835000000000001"/>
    <n v="4.4400000000000004"/>
    <s v="No"/>
    <s v="No"/>
    <x v="1"/>
    <n v="1"/>
    <n v="1"/>
    <x v="1"/>
    <x v="1"/>
    <s v="Over Weight"/>
    <s v="Normal"/>
  </r>
  <r>
    <s v="Id2203"/>
    <n v="40.26"/>
    <n v="5.52"/>
    <s v="No"/>
    <s v="yes"/>
    <x v="0"/>
    <n v="1"/>
    <n v="1"/>
    <x v="1"/>
    <x v="1"/>
    <s v="Obesity"/>
    <s v="Normal"/>
  </r>
  <r>
    <s v="Id2204"/>
    <n v="39.82"/>
    <n v="6.01"/>
    <s v="No"/>
    <s v="yes"/>
    <x v="0"/>
    <n v="1"/>
    <n v="1"/>
    <x v="1"/>
    <x v="1"/>
    <s v="Obesity"/>
    <s v="Prediabetes"/>
  </r>
  <r>
    <s v="Id2205"/>
    <n v="39.159999999999997"/>
    <n v="5.81"/>
    <s v="No"/>
    <s v="yes"/>
    <x v="0"/>
    <n v="1"/>
    <n v="1"/>
    <x v="1"/>
    <x v="1"/>
    <s v="Obesity"/>
    <s v="Prediabetes"/>
  </r>
  <r>
    <s v="Id2206"/>
    <n v="25.555"/>
    <n v="4.37"/>
    <s v="No"/>
    <s v="No"/>
    <x v="1"/>
    <n v="1"/>
    <n v="1"/>
    <x v="1"/>
    <x v="1"/>
    <s v="Over Weight"/>
    <s v="Normal"/>
  </r>
  <r>
    <s v="Id2207"/>
    <n v="25.175000000000001"/>
    <n v="5.74"/>
    <s v="No"/>
    <s v="No"/>
    <x v="1"/>
    <n v="1"/>
    <n v="1"/>
    <x v="1"/>
    <x v="1"/>
    <s v="Over Weight"/>
    <s v="Prediabetes"/>
  </r>
  <r>
    <s v="Id2208"/>
    <n v="38.28"/>
    <n v="5.39"/>
    <s v="No"/>
    <s v="yes"/>
    <x v="0"/>
    <n v="1"/>
    <n v="1"/>
    <x v="1"/>
    <x v="1"/>
    <s v="Obesity"/>
    <s v="Normal"/>
  </r>
  <r>
    <s v="Id2209"/>
    <n v="38.17"/>
    <n v="4.07"/>
    <s v="No"/>
    <s v="yes"/>
    <x v="0"/>
    <n v="1"/>
    <n v="1"/>
    <x v="1"/>
    <x v="1"/>
    <s v="Obesity"/>
    <s v="Normal"/>
  </r>
  <r>
    <s v="Id2210"/>
    <n v="36.85"/>
    <n v="5.49"/>
    <s v="No"/>
    <s v="yes"/>
    <x v="0"/>
    <n v="1"/>
    <n v="1"/>
    <x v="1"/>
    <x v="1"/>
    <s v="Obesity"/>
    <s v="Normal"/>
  </r>
  <r>
    <s v="Id2211"/>
    <n v="22.61"/>
    <n v="5.68"/>
    <s v="No"/>
    <s v="No"/>
    <x v="1"/>
    <n v="1"/>
    <n v="1"/>
    <x v="1"/>
    <x v="1"/>
    <s v="Normal Weight"/>
    <s v="Normal"/>
  </r>
  <r>
    <s v="Id2212"/>
    <n v="21.754999999999999"/>
    <n v="6.09"/>
    <s v="No"/>
    <s v="No"/>
    <x v="1"/>
    <n v="1"/>
    <n v="1"/>
    <x v="1"/>
    <x v="1"/>
    <s v="Normal Weight"/>
    <s v="Prediabetes"/>
  </r>
  <r>
    <s v="Id2213"/>
    <n v="20.425000000000001"/>
    <n v="5.53"/>
    <s v="No"/>
    <s v="No"/>
    <x v="1"/>
    <n v="1"/>
    <n v="1"/>
    <x v="1"/>
    <x v="1"/>
    <s v="Normal Weight"/>
    <s v="Normal"/>
  </r>
  <r>
    <s v="Id2214"/>
    <n v="31.35"/>
    <n v="4.28"/>
    <s v="No"/>
    <s v="yes"/>
    <x v="0"/>
    <n v="1"/>
    <n v="1"/>
    <x v="1"/>
    <x v="1"/>
    <s v="Obesity"/>
    <s v="Normal"/>
  </r>
  <r>
    <s v="Id2215"/>
    <n v="31.13"/>
    <n v="6.01"/>
    <s v="No"/>
    <s v="yes"/>
    <x v="0"/>
    <n v="1"/>
    <n v="1"/>
    <x v="1"/>
    <x v="1"/>
    <s v="Obesity"/>
    <s v="Prediabetes"/>
  </r>
  <r>
    <s v="Id2216"/>
    <n v="17.48"/>
    <n v="4.59"/>
    <s v="No"/>
    <s v="No"/>
    <x v="1"/>
    <n v="1"/>
    <n v="1"/>
    <x v="1"/>
    <x v="1"/>
    <s v="Under Weight"/>
    <s v="Normal"/>
  </r>
  <r>
    <s v="Id2217"/>
    <n v="22.57"/>
    <n v="5.8"/>
    <s v="yes"/>
    <s v="No"/>
    <x v="0"/>
    <n v="1"/>
    <n v="1"/>
    <x v="1"/>
    <x v="1"/>
    <s v="Normal Weight"/>
    <s v="Prediabetes"/>
  </r>
  <r>
    <s v="Id2218"/>
    <n v="26.73"/>
    <n v="5.08"/>
    <s v="No"/>
    <s v="yes"/>
    <x v="0"/>
    <n v="1"/>
    <n v="1"/>
    <x v="1"/>
    <x v="1"/>
    <s v="Over Weight"/>
    <s v="Normal"/>
  </r>
  <r>
    <s v="Id2219"/>
    <n v="20.79"/>
    <n v="5.84"/>
    <s v="No"/>
    <s v="yes"/>
    <x v="0"/>
    <n v="1"/>
    <n v="1"/>
    <x v="1"/>
    <x v="1"/>
    <s v="Normal Weight"/>
    <s v="Prediabetes"/>
  </r>
  <r>
    <s v="Id2220"/>
    <n v="20.149999999999999"/>
    <n v="4.1500000000000004"/>
    <s v="No"/>
    <s v="No"/>
    <x v="0"/>
    <n v="1"/>
    <n v="1"/>
    <x v="1"/>
    <x v="1"/>
    <s v="Normal Weight"/>
    <s v="Normal"/>
  </r>
  <r>
    <s v="Id2221"/>
    <n v="36.85"/>
    <n v="4.3600000000000003"/>
    <s v="yes"/>
    <s v="No"/>
    <x v="0"/>
    <s v="No major surgery"/>
    <n v="0"/>
    <x v="1"/>
    <x v="1"/>
    <s v="Obesity"/>
    <s v="Normal"/>
  </r>
  <r>
    <s v="Id2222"/>
    <n v="35.53"/>
    <n v="4.55"/>
    <s v="yes"/>
    <s v="No"/>
    <x v="0"/>
    <s v="No major surgery"/>
    <n v="0"/>
    <x v="1"/>
    <x v="1"/>
    <s v="Obesity"/>
    <s v="Normal"/>
  </r>
  <r>
    <s v="Id2223"/>
    <n v="31.1"/>
    <n v="4.37"/>
    <s v="yes"/>
    <s v="No"/>
    <x v="0"/>
    <s v="No major surgery"/>
    <n v="0"/>
    <x v="1"/>
    <x v="1"/>
    <s v="Obesity"/>
    <s v="Normal"/>
  </r>
  <r>
    <s v="Id2224"/>
    <n v="23.21"/>
    <n v="5.24"/>
    <s v="yes"/>
    <s v="No"/>
    <x v="0"/>
    <s v="No major surgery"/>
    <n v="0"/>
    <x v="1"/>
    <x v="1"/>
    <s v="Normal Weight"/>
    <s v="Normal"/>
  </r>
  <r>
    <s v="Id2225"/>
    <n v="18.36"/>
    <n v="5.96"/>
    <s v="No"/>
    <s v="No"/>
    <x v="0"/>
    <n v="1"/>
    <n v="1"/>
    <x v="1"/>
    <x v="1"/>
    <s v="Under Weight"/>
    <s v="Prediabetes"/>
  </r>
  <r>
    <s v="Id2226"/>
    <n v="15.92"/>
    <n v="4.76"/>
    <s v="yes"/>
    <s v="No"/>
    <x v="0"/>
    <n v="1"/>
    <n v="1"/>
    <x v="1"/>
    <x v="1"/>
    <s v="Under Weight"/>
    <s v="Normal"/>
  </r>
  <r>
    <s v="Id2227"/>
    <n v="15.17"/>
    <n v="4.3"/>
    <s v="yes"/>
    <s v="No"/>
    <x v="1"/>
    <n v="1"/>
    <n v="1"/>
    <x v="1"/>
    <x v="1"/>
    <s v="Under Weight"/>
    <s v="Normal"/>
  </r>
  <r>
    <s v="Id2228"/>
    <n v="16.63"/>
    <n v="4.5"/>
    <s v="No"/>
    <s v="No"/>
    <x v="0"/>
    <n v="1"/>
    <n v="1"/>
    <x v="1"/>
    <x v="1"/>
    <s v="Under Weight"/>
    <s v="Normal"/>
  </r>
  <r>
    <s v="Id2229"/>
    <n v="19.39"/>
    <n v="5.59"/>
    <s v="No"/>
    <s v="No"/>
    <x v="1"/>
    <n v="1"/>
    <n v="1"/>
    <x v="1"/>
    <x v="1"/>
    <s v="Normal Weight"/>
    <s v="Normal"/>
  </r>
  <r>
    <s v="Id2230"/>
    <n v="17.34"/>
    <n v="6.29"/>
    <s v="yes"/>
    <s v="No"/>
    <x v="1"/>
    <n v="1"/>
    <n v="1"/>
    <x v="1"/>
    <x v="1"/>
    <s v="Under Weight"/>
    <s v="Prediabetes"/>
  </r>
  <r>
    <s v="Id2231"/>
    <n v="17.940000000000001"/>
    <n v="4.1900000000000004"/>
    <s v="No"/>
    <s v="yes"/>
    <x v="0"/>
    <n v="1"/>
    <n v="1"/>
    <x v="1"/>
    <x v="1"/>
    <s v="Under Weight"/>
    <s v="Normal"/>
  </r>
  <r>
    <s v="Id2232"/>
    <n v="16.670000000000002"/>
    <n v="4.7"/>
    <s v="yes"/>
    <s v="No"/>
    <x v="1"/>
    <n v="1"/>
    <n v="1"/>
    <x v="1"/>
    <x v="1"/>
    <s v="Under Weight"/>
    <s v="Normal"/>
  </r>
  <r>
    <s v="Id2233"/>
    <n v="20.58"/>
    <n v="5.64"/>
    <s v="yes"/>
    <s v="No"/>
    <x v="0"/>
    <s v="No major surgery"/>
    <n v="0"/>
    <x v="1"/>
    <x v="1"/>
    <s v="Normal Weight"/>
    <s v="Normal"/>
  </r>
  <r>
    <s v="Id2234"/>
    <n v="16.5"/>
    <n v="4.1100000000000003"/>
    <s v="yes"/>
    <s v="No"/>
    <x v="0"/>
    <s v="No major surgery"/>
    <n v="0"/>
    <x v="1"/>
    <x v="1"/>
    <s v="Under Weight"/>
    <s v="Normal"/>
  </r>
  <r>
    <s v="Id2235"/>
    <n v="15.41"/>
    <n v="5.43"/>
    <s v="yes"/>
    <s v="No"/>
    <x v="1"/>
    <n v="1"/>
    <n v="1"/>
    <x v="1"/>
    <x v="1"/>
    <s v="Under Weight"/>
    <s v="Normal"/>
  </r>
  <r>
    <s v="Id2236"/>
    <n v="24.59"/>
    <n v="4.38"/>
    <s v="No"/>
    <s v="No"/>
    <x v="0"/>
    <n v="1"/>
    <n v="1"/>
    <x v="1"/>
    <x v="1"/>
    <s v="Normal Weight"/>
    <s v="Normal"/>
  </r>
  <r>
    <s v="Id2237"/>
    <n v="33.33"/>
    <n v="9.7899999999999991"/>
    <s v="No"/>
    <s v="No"/>
    <x v="0"/>
    <s v="No major surgery"/>
    <n v="0"/>
    <x v="1"/>
    <x v="1"/>
    <s v="Obesity"/>
    <s v="Diabetes"/>
  </r>
  <r>
    <s v="Id2238"/>
    <n v="18.5"/>
    <n v="11.84"/>
    <s v="No"/>
    <s v="No"/>
    <x v="0"/>
    <s v="No major surgery"/>
    <n v="0"/>
    <x v="1"/>
    <x v="1"/>
    <s v="Normal Weight"/>
    <s v="Diabetes"/>
  </r>
  <r>
    <s v="Id2239"/>
    <n v="18.579999999999998"/>
    <n v="6.22"/>
    <s v="No"/>
    <s v="No"/>
    <x v="0"/>
    <s v="No major surgery"/>
    <n v="0"/>
    <x v="1"/>
    <x v="1"/>
    <s v="Normal Weight"/>
    <s v="Prediabetes"/>
  </r>
  <r>
    <s v="Id2240"/>
    <n v="16.64"/>
    <n v="10.01"/>
    <s v="No"/>
    <s v="No"/>
    <x v="0"/>
    <s v="No major surgery"/>
    <n v="0"/>
    <x v="1"/>
    <x v="1"/>
    <s v="Under Weight"/>
    <s v="Diabetes"/>
  </r>
  <r>
    <s v="Id2241"/>
    <n v="19.329999999999998"/>
    <n v="4.32"/>
    <s v="No"/>
    <s v="No"/>
    <x v="0"/>
    <n v="1"/>
    <n v="1"/>
    <x v="1"/>
    <x v="1"/>
    <s v="Normal Weight"/>
    <s v="Normal"/>
  </r>
  <r>
    <s v="Id2242"/>
    <n v="21.26"/>
    <n v="5.65"/>
    <s v="yes"/>
    <s v="No"/>
    <x v="1"/>
    <n v="1"/>
    <n v="1"/>
    <x v="1"/>
    <x v="1"/>
    <s v="Normal Weight"/>
    <s v="Normal"/>
  </r>
  <r>
    <s v="Id2243"/>
    <n v="15.6"/>
    <n v="4.12"/>
    <s v="yes"/>
    <s v="No"/>
    <x v="0"/>
    <n v="1"/>
    <n v="1"/>
    <x v="1"/>
    <x v="1"/>
    <s v="Under Weight"/>
    <s v="Normal"/>
  </r>
  <r>
    <s v="Id2244"/>
    <n v="24.39"/>
    <n v="6.24"/>
    <s v="No"/>
    <s v="No"/>
    <x v="0"/>
    <n v="1"/>
    <n v="1"/>
    <x v="1"/>
    <x v="1"/>
    <s v="Normal Weight"/>
    <s v="Prediabetes"/>
  </r>
  <r>
    <s v="Id2245"/>
    <n v="24.75"/>
    <n v="4.83"/>
    <s v="No"/>
    <s v="No"/>
    <x v="0"/>
    <s v="No major surgery"/>
    <n v="0"/>
    <x v="1"/>
    <x v="1"/>
    <s v="Normal Weight"/>
    <s v="Normal"/>
  </r>
  <r>
    <s v="Id2246"/>
    <n v="20.88"/>
    <n v="7.4"/>
    <s v="No"/>
    <s v="No"/>
    <x v="0"/>
    <s v="No major surgery"/>
    <n v="0"/>
    <x v="1"/>
    <x v="1"/>
    <s v="Normal Weight"/>
    <s v="Diabetes"/>
  </r>
  <r>
    <s v="Id2247"/>
    <n v="20.43"/>
    <n v="4.54"/>
    <s v="No"/>
    <s v="No"/>
    <x v="0"/>
    <s v="No major surgery"/>
    <n v="0"/>
    <x v="1"/>
    <x v="1"/>
    <s v="Normal Weight"/>
    <s v="Normal"/>
  </r>
  <r>
    <s v="Id2248"/>
    <n v="15.18"/>
    <n v="11.11"/>
    <s v="No"/>
    <s v="No"/>
    <x v="0"/>
    <s v="No major surgery"/>
    <n v="0"/>
    <x v="1"/>
    <x v="1"/>
    <s v="Under Weight"/>
    <s v="Diabetes"/>
  </r>
  <r>
    <s v="Id2249"/>
    <n v="15.12"/>
    <n v="4.03"/>
    <s v="yes"/>
    <s v="No"/>
    <x v="0"/>
    <s v="No major surgery"/>
    <n v="0"/>
    <x v="1"/>
    <x v="1"/>
    <s v="Under Weight"/>
    <s v="Normal"/>
  </r>
  <r>
    <s v="Id2250"/>
    <n v="23.88"/>
    <n v="4.51"/>
    <s v="No"/>
    <s v="No"/>
    <x v="0"/>
    <n v="1"/>
    <n v="1"/>
    <x v="1"/>
    <x v="1"/>
    <s v="Normal Weight"/>
    <s v="Normal"/>
  </r>
  <r>
    <s v="Id2251"/>
    <n v="16.13"/>
    <n v="5.56"/>
    <s v="No"/>
    <s v="yes"/>
    <x v="0"/>
    <n v="1"/>
    <n v="1"/>
    <x v="1"/>
    <x v="1"/>
    <s v="Under Weight"/>
    <s v="Normal"/>
  </r>
  <r>
    <s v="Id2252"/>
    <n v="24.09"/>
    <n v="4.0999999999999996"/>
    <s v="No"/>
    <s v="yes"/>
    <x v="0"/>
    <n v="1"/>
    <n v="1"/>
    <x v="1"/>
    <x v="1"/>
    <s v="Normal Weight"/>
    <s v="Normal"/>
  </r>
  <r>
    <s v="Id2253"/>
    <n v="19.43"/>
    <n v="5.85"/>
    <s v="No"/>
    <s v="yes"/>
    <x v="0"/>
    <n v="1"/>
    <n v="1"/>
    <x v="1"/>
    <x v="1"/>
    <s v="Normal Weight"/>
    <s v="Prediabetes"/>
  </r>
  <r>
    <s v="Id2254"/>
    <n v="15.22"/>
    <n v="4.92"/>
    <s v="yes"/>
    <s v="No"/>
    <x v="1"/>
    <n v="1"/>
    <n v="1"/>
    <x v="1"/>
    <x v="1"/>
    <s v="Under Weight"/>
    <s v="Normal"/>
  </r>
  <r>
    <s v="Id2255"/>
    <n v="20.72"/>
    <n v="9.4600000000000009"/>
    <s v="No"/>
    <s v="No"/>
    <x v="0"/>
    <s v="No major surgery"/>
    <n v="0"/>
    <x v="1"/>
    <x v="1"/>
    <s v="Normal Weight"/>
    <s v="Diabetes"/>
  </r>
  <r>
    <s v="Id2256"/>
    <n v="35.4"/>
    <n v="5.94"/>
    <s v="No"/>
    <s v="No"/>
    <x v="1"/>
    <n v="1"/>
    <n v="1"/>
    <x v="1"/>
    <x v="1"/>
    <s v="Obesity"/>
    <s v="Prediabetes"/>
  </r>
  <r>
    <s v="Id2257"/>
    <n v="34.4"/>
    <n v="5.7"/>
    <s v="No"/>
    <s v="No"/>
    <x v="1"/>
    <n v="1"/>
    <n v="1"/>
    <x v="1"/>
    <x v="1"/>
    <s v="Obesity"/>
    <s v="Prediabetes"/>
  </r>
  <r>
    <s v="Id2258"/>
    <n v="34.1"/>
    <n v="4.13"/>
    <s v="No"/>
    <s v="No"/>
    <x v="1"/>
    <n v="1"/>
    <n v="1"/>
    <x v="1"/>
    <x v="1"/>
    <s v="Obesity"/>
    <s v="Normal"/>
  </r>
  <r>
    <s v="Id2259"/>
    <n v="30.4"/>
    <n v="4.7699999999999996"/>
    <s v="No"/>
    <s v="No"/>
    <x v="1"/>
    <n v="1"/>
    <n v="1"/>
    <x v="1"/>
    <x v="1"/>
    <s v="Obesity"/>
    <s v="Normal"/>
  </r>
  <r>
    <s v="Id2260"/>
    <n v="28.7"/>
    <n v="4.99"/>
    <s v="No"/>
    <s v="No"/>
    <x v="1"/>
    <n v="1"/>
    <n v="1"/>
    <x v="1"/>
    <x v="1"/>
    <s v="Over Weight"/>
    <s v="Normal"/>
  </r>
  <r>
    <s v="Id2261"/>
    <n v="17.440000000000001"/>
    <n v="4.42"/>
    <s v="yes"/>
    <s v="No"/>
    <x v="1"/>
    <n v="1"/>
    <n v="1"/>
    <x v="1"/>
    <x v="1"/>
    <s v="Under Weight"/>
    <s v="Normal"/>
  </r>
  <r>
    <s v="Id2262"/>
    <n v="27.6"/>
    <n v="4.01"/>
    <s v="No"/>
    <s v="No"/>
    <x v="1"/>
    <n v="1"/>
    <n v="1"/>
    <x v="1"/>
    <x v="1"/>
    <s v="Over Weight"/>
    <s v="Normal"/>
  </r>
  <r>
    <s v="Id2263"/>
    <n v="20.7"/>
    <n v="4.49"/>
    <s v="No"/>
    <s v="No"/>
    <x v="1"/>
    <n v="1"/>
    <n v="1"/>
    <x v="1"/>
    <x v="1"/>
    <s v="Normal Weight"/>
    <s v="Normal"/>
  </r>
  <r>
    <s v="Id2264"/>
    <n v="20.3"/>
    <n v="6.37"/>
    <s v="No"/>
    <s v="No"/>
    <x v="1"/>
    <n v="1"/>
    <n v="1"/>
    <x v="1"/>
    <x v="1"/>
    <s v="Normal Weight"/>
    <s v="Prediabetes"/>
  </r>
  <r>
    <s v="Id2265"/>
    <n v="19.8"/>
    <n v="5.12"/>
    <s v="No"/>
    <s v="No"/>
    <x v="1"/>
    <n v="1"/>
    <n v="1"/>
    <x v="1"/>
    <x v="1"/>
    <s v="Normal Weight"/>
    <s v="Normal"/>
  </r>
  <r>
    <s v="Id2266"/>
    <n v="21.87"/>
    <n v="8.59"/>
    <s v="No"/>
    <s v="No"/>
    <x v="0"/>
    <s v="No major surgery"/>
    <n v="0"/>
    <x v="1"/>
    <x v="1"/>
    <s v="Normal Weight"/>
    <s v="Diabetes"/>
  </r>
  <r>
    <s v="Id2267"/>
    <n v="16.600000000000001"/>
    <n v="5.87"/>
    <s v="No"/>
    <s v="No"/>
    <x v="0"/>
    <n v="1"/>
    <n v="1"/>
    <x v="1"/>
    <x v="1"/>
    <s v="Under Weight"/>
    <s v="Prediabetes"/>
  </r>
  <r>
    <s v="Id2268"/>
    <n v="21.98"/>
    <n v="7.03"/>
    <s v="No"/>
    <s v="No"/>
    <x v="0"/>
    <s v="No major surgery"/>
    <n v="0"/>
    <x v="1"/>
    <x v="1"/>
    <s v="Normal Weight"/>
    <s v="Diabetes"/>
  </r>
  <r>
    <s v="Id2269"/>
    <n v="19.7"/>
    <n v="5.51"/>
    <s v="No"/>
    <s v="No"/>
    <x v="0"/>
    <n v="1"/>
    <n v="1"/>
    <x v="1"/>
    <x v="1"/>
    <s v="Normal Weight"/>
    <s v="Normal"/>
  </r>
  <r>
    <s v="Id2270"/>
    <n v="19.21"/>
    <n v="4.76"/>
    <s v="No"/>
    <s v="yes"/>
    <x v="0"/>
    <n v="1"/>
    <n v="1"/>
    <x v="1"/>
    <x v="1"/>
    <s v="Normal Weight"/>
    <s v="Normal"/>
  </r>
  <r>
    <s v="Id2271"/>
    <n v="19.3"/>
    <n v="4.7"/>
    <s v="No"/>
    <s v="yes"/>
    <x v="0"/>
    <n v="1"/>
    <n v="1"/>
    <x v="1"/>
    <x v="1"/>
    <s v="Normal Weight"/>
    <s v="Normal"/>
  </r>
  <r>
    <s v="Id2272"/>
    <n v="16.22"/>
    <n v="6.21"/>
    <s v="yes"/>
    <s v="No"/>
    <x v="0"/>
    <s v="No major surgery"/>
    <n v="0"/>
    <x v="1"/>
    <x v="1"/>
    <s v="Under Weight"/>
    <s v="Prediabetes"/>
  </r>
  <r>
    <s v="Id2273"/>
    <n v="17.12"/>
    <n v="4.5199999999999996"/>
    <s v="No"/>
    <s v="yes"/>
    <x v="0"/>
    <n v="1"/>
    <n v="1"/>
    <x v="1"/>
    <x v="1"/>
    <s v="Under Weight"/>
    <s v="Normal"/>
  </r>
  <r>
    <s v="Id2274"/>
    <n v="19.07"/>
    <n v="5.45"/>
    <s v="No"/>
    <s v="No"/>
    <x v="0"/>
    <n v="1"/>
    <n v="1"/>
    <x v="1"/>
    <x v="1"/>
    <s v="Normal Weight"/>
    <s v="Normal"/>
  </r>
  <r>
    <s v="Id2275"/>
    <n v="15.56"/>
    <n v="4.42"/>
    <s v="No"/>
    <s v="No"/>
    <x v="0"/>
    <s v="No major surgery"/>
    <n v="0"/>
    <x v="1"/>
    <x v="1"/>
    <s v="Under Weight"/>
    <s v="Normal"/>
  </r>
  <r>
    <s v="Id2276"/>
    <n v="22.76"/>
    <n v="9.44"/>
    <s v="No"/>
    <s v="No"/>
    <x v="0"/>
    <s v="No major surgery"/>
    <n v="0"/>
    <x v="1"/>
    <x v="1"/>
    <s v="Normal Weight"/>
    <s v="Diabetes"/>
  </r>
  <r>
    <s v="Id2277"/>
    <n v="22.79"/>
    <n v="6.15"/>
    <s v="yes"/>
    <s v="No"/>
    <x v="1"/>
    <n v="1"/>
    <n v="1"/>
    <x v="1"/>
    <x v="1"/>
    <s v="Normal Weight"/>
    <s v="Prediabetes"/>
  </r>
  <r>
    <s v="Id2278"/>
    <n v="17.41"/>
    <n v="5.13"/>
    <s v="yes"/>
    <s v="No"/>
    <x v="0"/>
    <s v="No major surgery"/>
    <n v="0"/>
    <x v="1"/>
    <x v="1"/>
    <s v="Under Weight"/>
    <s v="Normal"/>
  </r>
  <r>
    <s v="Id2279"/>
    <n v="19.32"/>
    <n v="4.96"/>
    <s v="yes"/>
    <s v="No"/>
    <x v="0"/>
    <s v="No major surgery"/>
    <n v="0"/>
    <x v="1"/>
    <x v="1"/>
    <s v="Normal Weight"/>
    <s v="Normal"/>
  </r>
  <r>
    <s v="Id2280"/>
    <n v="18.25"/>
    <n v="10.95"/>
    <s v="No"/>
    <s v="No"/>
    <x v="0"/>
    <s v="No major surgery"/>
    <n v="0"/>
    <x v="1"/>
    <x v="1"/>
    <s v="Under Weight"/>
    <s v="Diabetes"/>
  </r>
  <r>
    <s v="Id2281"/>
    <n v="53.13"/>
    <n v="4.4400000000000004"/>
    <s v="No"/>
    <s v="yes"/>
    <x v="0"/>
    <n v="1"/>
    <n v="1"/>
    <x v="1"/>
    <x v="1"/>
    <s v="Obesity"/>
    <s v="Normal"/>
  </r>
  <r>
    <s v="Id2282"/>
    <n v="20.46"/>
    <n v="4.0199999999999996"/>
    <s v="No"/>
    <s v="No"/>
    <x v="0"/>
    <s v="No major surgery"/>
    <n v="0"/>
    <x v="1"/>
    <x v="1"/>
    <s v="Normal Weight"/>
    <s v="Normal"/>
  </r>
  <r>
    <s v="Id2283"/>
    <n v="43.01"/>
    <n v="5.44"/>
    <s v="No"/>
    <s v="yes"/>
    <x v="0"/>
    <n v="1"/>
    <n v="1"/>
    <x v="1"/>
    <x v="1"/>
    <s v="Obesity"/>
    <s v="Normal"/>
  </r>
  <r>
    <s v="Id2284"/>
    <n v="15.01"/>
    <n v="4.1500000000000004"/>
    <s v="No"/>
    <s v="No"/>
    <x v="1"/>
    <n v="1"/>
    <n v="1"/>
    <x v="1"/>
    <x v="1"/>
    <s v="Under Weight"/>
    <s v="Normal"/>
  </r>
  <r>
    <s v="Id2285"/>
    <n v="41.14"/>
    <n v="6.02"/>
    <s v="No"/>
    <s v="yes"/>
    <x v="0"/>
    <n v="1"/>
    <n v="1"/>
    <x v="1"/>
    <x v="1"/>
    <s v="Obesity"/>
    <s v="Prediabetes"/>
  </r>
  <r>
    <s v="Id2286"/>
    <n v="16.55"/>
    <n v="7.73"/>
    <s v="No"/>
    <s v="No"/>
    <x v="0"/>
    <s v="No major surgery"/>
    <n v="0"/>
    <x v="1"/>
    <x v="1"/>
    <s v="Under Weight"/>
    <s v="Diabetes"/>
  </r>
  <r>
    <s v="Id2287"/>
    <n v="37.29"/>
    <n v="5.03"/>
    <s v="No"/>
    <s v="yes"/>
    <x v="0"/>
    <n v="1"/>
    <n v="1"/>
    <x v="1"/>
    <x v="1"/>
    <s v="Obesity"/>
    <s v="Normal"/>
  </r>
  <r>
    <s v="Id2288"/>
    <n v="16.739999999999998"/>
    <n v="4.08"/>
    <s v="yes"/>
    <s v="No"/>
    <x v="0"/>
    <s v="No major surgery"/>
    <n v="0"/>
    <x v="1"/>
    <x v="1"/>
    <s v="Under Weight"/>
    <s v="Normal"/>
  </r>
  <r>
    <s v="Id2289"/>
    <n v="34.43"/>
    <n v="4.2699999999999996"/>
    <s v="No"/>
    <s v="yes"/>
    <x v="0"/>
    <n v="1"/>
    <n v="1"/>
    <x v="1"/>
    <x v="1"/>
    <s v="Obesity"/>
    <s v="Normal"/>
  </r>
  <r>
    <s v="Id2290"/>
    <n v="34.1"/>
    <n v="4.07"/>
    <s v="No"/>
    <s v="yes"/>
    <x v="0"/>
    <n v="1"/>
    <n v="1"/>
    <x v="1"/>
    <x v="1"/>
    <s v="Obesity"/>
    <s v="Normal"/>
  </r>
  <r>
    <s v="Id2291"/>
    <n v="19.3"/>
    <n v="10.36"/>
    <s v="No"/>
    <s v="No"/>
    <x v="0"/>
    <s v="No major surgery"/>
    <n v="0"/>
    <x v="1"/>
    <x v="1"/>
    <s v="Normal Weight"/>
    <s v="Diabetes"/>
  </r>
  <r>
    <s v="Id2292"/>
    <n v="33.659999999999997"/>
    <n v="5.71"/>
    <s v="No"/>
    <s v="yes"/>
    <x v="0"/>
    <n v="1"/>
    <n v="1"/>
    <x v="1"/>
    <x v="1"/>
    <s v="Obesity"/>
    <s v="Prediabetes"/>
  </r>
  <r>
    <s v="Id2293"/>
    <n v="33.33"/>
    <n v="6.08"/>
    <s v="No"/>
    <s v="yes"/>
    <x v="0"/>
    <n v="1"/>
    <n v="1"/>
    <x v="1"/>
    <x v="1"/>
    <s v="Obesity"/>
    <s v="Prediabetes"/>
  </r>
  <r>
    <s v="Id2294"/>
    <n v="21.84"/>
    <n v="5.71"/>
    <s v="No"/>
    <s v="yes"/>
    <x v="0"/>
    <n v="1"/>
    <n v="1"/>
    <x v="1"/>
    <x v="1"/>
    <s v="Normal Weight"/>
    <s v="Prediabetes"/>
  </r>
  <r>
    <s v="Id2295"/>
    <n v="16.87"/>
    <n v="9.1300000000000008"/>
    <s v="No"/>
    <s v="No"/>
    <x v="0"/>
    <s v="No major surgery"/>
    <n v="0"/>
    <x v="1"/>
    <x v="1"/>
    <s v="Under Weight"/>
    <s v="Diabetes"/>
  </r>
  <r>
    <s v="Id2296"/>
    <n v="30.14"/>
    <n v="5.49"/>
    <s v="No"/>
    <s v="yes"/>
    <x v="0"/>
    <n v="1"/>
    <n v="1"/>
    <x v="1"/>
    <x v="1"/>
    <s v="Obesity"/>
    <s v="Normal"/>
  </r>
  <r>
    <s v="Id2297"/>
    <n v="23.21"/>
    <n v="4.37"/>
    <s v="No"/>
    <s v="yes"/>
    <x v="0"/>
    <n v="1"/>
    <n v="1"/>
    <x v="1"/>
    <x v="1"/>
    <s v="Normal Weight"/>
    <s v="Normal"/>
  </r>
  <r>
    <s v="Id2298"/>
    <n v="17.170000000000002"/>
    <n v="8.4600000000000009"/>
    <s v="No"/>
    <s v="No"/>
    <x v="0"/>
    <s v="No major surgery"/>
    <n v="0"/>
    <x v="1"/>
    <x v="1"/>
    <s v="Under Weight"/>
    <s v="Diabetes"/>
  </r>
  <r>
    <s v="Id2299"/>
    <n v="15.61"/>
    <n v="5.28"/>
    <s v="No"/>
    <s v="No"/>
    <x v="0"/>
    <n v="1"/>
    <n v="1"/>
    <x v="1"/>
    <x v="1"/>
    <s v="Under Weight"/>
    <s v="Normal"/>
  </r>
  <r>
    <s v="Id2300"/>
    <n v="17.98"/>
    <n v="5.33"/>
    <s v="yes"/>
    <s v="No"/>
    <x v="1"/>
    <n v="1"/>
    <n v="1"/>
    <x v="1"/>
    <x v="1"/>
    <s v="Under Weight"/>
    <s v="Normal"/>
  </r>
  <r>
    <s v="Id2301"/>
    <n v="21.64"/>
    <n v="5.5"/>
    <s v="No"/>
    <s v="yes"/>
    <x v="0"/>
    <n v="1"/>
    <n v="1"/>
    <x v="1"/>
    <x v="1"/>
    <s v="Normal Weight"/>
    <s v="Normal"/>
  </r>
  <r>
    <s v="Id2302"/>
    <n v="16.399999999999999"/>
    <n v="5.4"/>
    <s v="No"/>
    <s v="No"/>
    <x v="1"/>
    <n v="1"/>
    <n v="1"/>
    <x v="1"/>
    <x v="1"/>
    <s v="Under Weight"/>
    <s v="Normal"/>
  </r>
  <r>
    <s v="Id2303"/>
    <n v="15.77"/>
    <n v="6.05"/>
    <s v="yes"/>
    <s v="No"/>
    <x v="0"/>
    <n v="1"/>
    <n v="1"/>
    <x v="1"/>
    <x v="1"/>
    <s v="Under Weight"/>
    <s v="Prediabetes"/>
  </r>
  <r>
    <s v="Id2304"/>
    <n v="18.27"/>
    <n v="11.46"/>
    <s v="No"/>
    <s v="No"/>
    <x v="0"/>
    <s v="No major surgery"/>
    <n v="0"/>
    <x v="1"/>
    <x v="1"/>
    <s v="Under Weight"/>
    <s v="Diabetes"/>
  </r>
  <r>
    <s v="Id2305"/>
    <n v="16.489999999999998"/>
    <n v="8.48"/>
    <s v="No"/>
    <s v="No"/>
    <x v="0"/>
    <s v="No major surgery"/>
    <n v="0"/>
    <x v="1"/>
    <x v="1"/>
    <s v="Under Weight"/>
    <s v="Diabetes"/>
  </r>
  <r>
    <s v="Id2306"/>
    <n v="16.14"/>
    <n v="4.8600000000000003"/>
    <s v="No"/>
    <s v="No"/>
    <x v="0"/>
    <s v="No major surgery"/>
    <n v="0"/>
    <x v="1"/>
    <x v="1"/>
    <s v="Under Weight"/>
    <s v="Normal"/>
  </r>
  <r>
    <s v="Id2307"/>
    <n v="20.85"/>
    <n v="4.45"/>
    <s v="yes"/>
    <s v="No"/>
    <x v="0"/>
    <n v="1"/>
    <n v="1"/>
    <x v="1"/>
    <x v="1"/>
    <s v="Normal Weight"/>
    <s v="Normal"/>
  </r>
  <r>
    <s v="Id2308"/>
    <n v="15.88"/>
    <n v="4.3600000000000003"/>
    <s v="No"/>
    <s v="No"/>
    <x v="0"/>
    <s v="No major surgery"/>
    <n v="0"/>
    <x v="1"/>
    <x v="1"/>
    <s v="Under Weight"/>
    <s v="Normal"/>
  </r>
  <r>
    <s v="Id2309"/>
    <n v="20.66"/>
    <n v="5.8"/>
    <s v="No"/>
    <s v="yes"/>
    <x v="0"/>
    <n v="1"/>
    <n v="1"/>
    <x v="1"/>
    <x v="1"/>
    <s v="Normal Weight"/>
    <s v="Prediabetes"/>
  </r>
  <r>
    <s v="Id2310"/>
    <n v="20.399999999999999"/>
    <n v="5.27"/>
    <s v="No"/>
    <s v="No"/>
    <x v="0"/>
    <s v="No major surgery"/>
    <n v="0"/>
    <x v="1"/>
    <x v="1"/>
    <s v="Normal Weight"/>
    <s v="Normal"/>
  </r>
  <r>
    <s v="Id2311"/>
    <n v="25.19"/>
    <n v="5.64"/>
    <s v="yes"/>
    <s v="No"/>
    <x v="0"/>
    <s v="No major surgery"/>
    <n v="0"/>
    <x v="1"/>
    <x v="1"/>
    <s v="Over Weight"/>
    <s v="Normal"/>
  </r>
  <r>
    <s v="Id2312"/>
    <n v="20.54"/>
    <n v="4.2"/>
    <s v="yes"/>
    <s v="No"/>
    <x v="0"/>
    <n v="1"/>
    <n v="1"/>
    <x v="1"/>
    <x v="1"/>
    <s v="Normal Weight"/>
    <s v="Normal"/>
  </r>
  <r>
    <s v="Id2313"/>
    <n v="20.13"/>
    <n v="5.42"/>
    <s v="No"/>
    <s v="No"/>
    <x v="0"/>
    <s v="No major surgery"/>
    <n v="0"/>
    <x v="1"/>
    <x v="1"/>
    <s v="Normal Weight"/>
    <s v="Normal"/>
  </r>
  <r>
    <s v="Id2314"/>
    <n v="18.93"/>
    <n v="6.11"/>
    <s v="No"/>
    <s v="No"/>
    <x v="1"/>
    <n v="1"/>
    <n v="1"/>
    <x v="1"/>
    <x v="1"/>
    <s v="Normal Weight"/>
    <s v="Prediabetes"/>
  </r>
  <r>
    <s v="Id2315"/>
    <n v="24.14"/>
    <n v="5.29"/>
    <s v="No"/>
    <s v="yes"/>
    <x v="0"/>
    <n v="1"/>
    <n v="1"/>
    <x v="1"/>
    <x v="1"/>
    <s v="Normal Weight"/>
    <s v="Normal"/>
  </r>
  <r>
    <s v="Id2316"/>
    <n v="25.03"/>
    <n v="5.91"/>
    <s v="No"/>
    <s v="yes"/>
    <x v="0"/>
    <n v="1"/>
    <n v="1"/>
    <x v="1"/>
    <x v="1"/>
    <s v="Over Weight"/>
    <s v="Prediabetes"/>
  </r>
  <r>
    <s v="Id2317"/>
    <n v="20.47"/>
    <n v="5.81"/>
    <s v="yes"/>
    <s v="No"/>
    <x v="0"/>
    <n v="1"/>
    <n v="1"/>
    <x v="1"/>
    <x v="1"/>
    <s v="Normal Weight"/>
    <s v="Prediabetes"/>
  </r>
  <r>
    <s v="Id2318"/>
    <n v="18.82"/>
    <n v="5.51"/>
    <s v="yes"/>
    <s v="No"/>
    <x v="0"/>
    <s v="No major surgery"/>
    <n v="0"/>
    <x v="1"/>
    <x v="1"/>
    <s v="Normal Weight"/>
    <s v="Normal"/>
  </r>
  <r>
    <s v="Id2319"/>
    <n v="17.079999999999998"/>
    <n v="5.73"/>
    <s v="No"/>
    <s v="No"/>
    <x v="1"/>
    <n v="1"/>
    <n v="1"/>
    <x v="1"/>
    <x v="1"/>
    <s v="Under Weight"/>
    <s v="Prediabetes"/>
  </r>
  <r>
    <s v="Id2320"/>
    <n v="19.21"/>
    <n v="5.53"/>
    <s v="yes"/>
    <s v="No"/>
    <x v="0"/>
    <s v="No major surgery"/>
    <n v="0"/>
    <x v="1"/>
    <x v="1"/>
    <s v="Normal Weight"/>
    <s v="Normal"/>
  </r>
  <r>
    <s v="Id2321"/>
    <n v="17.86"/>
    <n v="5.43"/>
    <s v="No"/>
    <s v="No"/>
    <x v="1"/>
    <n v="1"/>
    <n v="1"/>
    <x v="1"/>
    <x v="1"/>
    <s v="Under Weight"/>
    <s v="Normal"/>
  </r>
  <r>
    <s v="Id2322"/>
    <n v="21.38"/>
    <n v="8.01"/>
    <s v="No"/>
    <s v="No"/>
    <x v="0"/>
    <s v="No major surgery"/>
    <n v="0"/>
    <x v="1"/>
    <x v="1"/>
    <s v="Normal Weight"/>
    <s v="Diabetes"/>
  </r>
  <r>
    <s v="Id2323"/>
    <n v="23.35"/>
    <n v="5.94"/>
    <s v="No"/>
    <s v="No"/>
    <x v="0"/>
    <s v="No major surgery"/>
    <n v="0"/>
    <x v="1"/>
    <x v="1"/>
    <s v="Normal Weight"/>
    <s v="Prediabetes"/>
  </r>
  <r>
    <s v="Id2324"/>
    <n v="22.24"/>
    <n v="5.04"/>
    <s v="No"/>
    <s v="No"/>
    <x v="0"/>
    <s v="No major surgery"/>
    <n v="0"/>
    <x v="1"/>
    <x v="1"/>
    <s v="Normal Weight"/>
    <s v="Normal"/>
  </r>
  <r>
    <s v="Id2325"/>
    <n v="24.76"/>
    <n v="4.54"/>
    <s v="yes"/>
    <s v="No"/>
    <x v="0"/>
    <s v="No major surgery"/>
    <n v="0"/>
    <x v="1"/>
    <x v="1"/>
    <s v="Normal Weight"/>
    <s v="Normal"/>
  </r>
  <r>
    <s v="Id2326"/>
    <n v="20.100000000000001"/>
    <n v="5.6"/>
    <s v="yes"/>
    <s v="No"/>
    <x v="1"/>
    <n v="1"/>
    <n v="1"/>
    <x v="1"/>
    <x v="1"/>
    <s v="Normal Weight"/>
    <s v="Normal"/>
  </r>
  <r>
    <s v="Id2327"/>
    <n v="21.77"/>
    <n v="10.67"/>
    <s v="No"/>
    <s v="No"/>
    <x v="0"/>
    <s v="No major surgery"/>
    <n v="0"/>
    <x v="1"/>
    <x v="1"/>
    <s v="Normal Weight"/>
    <s v="Diabetes"/>
  </r>
  <r>
    <s v="Id2328"/>
    <n v="17.82"/>
    <n v="5.26"/>
    <s v="yes"/>
    <s v="No"/>
    <x v="0"/>
    <n v="1"/>
    <n v="1"/>
    <x v="1"/>
    <x v="1"/>
    <s v="Under Weight"/>
    <s v="Normal"/>
  </r>
  <r>
    <s v="Id2329"/>
    <n v="17.07"/>
    <n v="5.22"/>
    <s v="No"/>
    <s v="No"/>
    <x v="1"/>
    <n v="1"/>
    <n v="1"/>
    <x v="1"/>
    <x v="1"/>
    <s v="Under Weight"/>
    <s v="Normal"/>
  </r>
  <r>
    <s v="Id2330"/>
    <n v="22.24"/>
    <n v="4.29"/>
    <s v="yes"/>
    <s v="No"/>
    <x v="0"/>
    <s v="No major surgery"/>
    <n v="0"/>
    <x v="1"/>
    <x v="1"/>
    <s v="Normal Weight"/>
    <s v="Normal"/>
  </r>
  <r>
    <s v="Id2331"/>
    <n v="22.34"/>
    <n v="5.57"/>
    <s v="No"/>
    <s v="No"/>
    <x v="0"/>
    <n v="1"/>
    <n v="1"/>
    <x v="1"/>
    <x v="1"/>
    <s v="Normal Weight"/>
    <s v="Normal"/>
  </r>
  <r>
    <s v="Id2332"/>
    <n v="17.7"/>
    <n v="6.28"/>
    <s v="No"/>
    <s v="No"/>
    <x v="0"/>
    <n v="1"/>
    <n v="1"/>
    <x v="1"/>
    <x v="1"/>
    <s v="Under Weight"/>
    <s v="Prediabetes"/>
  </r>
  <r>
    <s v="Id2333"/>
    <n v="16.47"/>
    <n v="6.35"/>
    <s v="No"/>
    <s v="No"/>
    <x v="1"/>
    <n v="1"/>
    <n v="1"/>
    <x v="1"/>
    <x v="1"/>
    <s v="Under Weight"/>
    <s v="Prediabetes"/>
  </r>
  <r>
    <s v="Id2334"/>
    <n v="17.600000000000001"/>
    <n v="4.3899999999999997"/>
    <s v="No"/>
    <s v="No"/>
    <x v="0"/>
    <n v="1"/>
    <n v="1"/>
    <x v="1"/>
    <x v="1"/>
    <s v="Under Weight"/>
    <s v="Normal"/>
  </r>
  <r>
    <s v="Id2335"/>
    <n v="17.579999999999998"/>
    <n v="4.51"/>
    <s v="No"/>
    <s v="No"/>
    <x v="0"/>
    <n v="1"/>
    <n v="1"/>
    <x v="1"/>
    <x v="1"/>
    <s v="Under Weight"/>
    <s v="Norm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  Kelly"/>
    <n v="47.41"/>
    <x v="0"/>
    <s v="No"/>
    <x v="0"/>
    <s v="No"/>
    <x v="0"/>
    <s v="yes"/>
    <x v="0"/>
    <x v="0"/>
    <n v="1992"/>
    <s v="Jul"/>
    <n v="9"/>
    <d v="1992-07-09T00:00:00"/>
    <x v="0"/>
    <x v="0"/>
    <s v="tier - 3"/>
    <n v="33"/>
  </r>
  <r>
    <s v="Id2"/>
    <s v="  Matthew D"/>
    <n v="30.36"/>
    <x v="1"/>
    <s v="No"/>
    <x v="0"/>
    <s v="No"/>
    <x v="0"/>
    <s v="yes"/>
    <x v="0"/>
    <x v="1"/>
    <n v="1992"/>
    <s v="Nov"/>
    <n v="30"/>
    <d v="1992-11-30T00:00:00"/>
    <x v="1"/>
    <x v="0"/>
    <s v="tier - 1"/>
    <n v="32"/>
  </r>
  <r>
    <s v="Id3"/>
    <s v="  Phil"/>
    <n v="34.484999999999999"/>
    <x v="2"/>
    <s v="yes"/>
    <x v="0"/>
    <s v="No"/>
    <x v="1"/>
    <s v="yes"/>
    <x v="0"/>
    <x v="0"/>
    <n v="1993"/>
    <s v="Jun"/>
    <n v="30"/>
    <d v="1993-06-30T00:00:00"/>
    <x v="2"/>
    <x v="0"/>
    <s v="tier - 1"/>
    <n v="32"/>
  </r>
  <r>
    <s v="Id4"/>
    <s v="  Kelsey"/>
    <n v="38.094999999999999"/>
    <x v="3"/>
    <s v="No"/>
    <x v="0"/>
    <s v="No"/>
    <x v="0"/>
    <s v="yes"/>
    <x v="0"/>
    <x v="1"/>
    <n v="1992"/>
    <s v="Sep"/>
    <n v="13"/>
    <d v="1992-09-13T00:00:00"/>
    <x v="3"/>
    <x v="1"/>
    <s v="tier - 3"/>
    <n v="32"/>
  </r>
  <r>
    <s v="Id5"/>
    <s v="  Kristyn"/>
    <n v="35.53"/>
    <x v="4"/>
    <s v="No"/>
    <x v="0"/>
    <s v="No"/>
    <x v="0"/>
    <s v="yes"/>
    <x v="0"/>
    <x v="2"/>
    <n v="1998"/>
    <s v="Jul"/>
    <n v="27"/>
    <d v="1998-07-27T00:00:00"/>
    <x v="4"/>
    <x v="1"/>
    <s v="tier - 3"/>
    <n v="26"/>
  </r>
  <r>
    <s v="Id6"/>
    <s v="  Russell B"/>
    <n v="32.799999999999997"/>
    <x v="5"/>
    <s v="No"/>
    <x v="0"/>
    <s v="No"/>
    <x v="0"/>
    <s v="yes"/>
    <x v="0"/>
    <x v="0"/>
    <n v="2001"/>
    <s v="Nov"/>
    <n v="20"/>
    <d v="2001-11-20T00:00:00"/>
    <x v="5"/>
    <x v="1"/>
    <s v="tier - 3"/>
    <n v="23"/>
  </r>
  <r>
    <s v="Id7"/>
    <s v="  Scott"/>
    <n v="36.4"/>
    <x v="6"/>
    <s v="No"/>
    <x v="0"/>
    <s v="No"/>
    <x v="0"/>
    <s v="yes"/>
    <x v="0"/>
    <x v="1"/>
    <n v="1993"/>
    <s v="Jun"/>
    <n v="1"/>
    <d v="1993-06-01T00:00:00"/>
    <x v="6"/>
    <x v="1"/>
    <s v="tier - 3"/>
    <n v="32"/>
  </r>
  <r>
    <s v="Id8"/>
    <s v="  Stephen"/>
    <n v="36.96"/>
    <x v="7"/>
    <s v="No"/>
    <x v="0"/>
    <s v="No"/>
    <x v="2"/>
    <s v="yes"/>
    <x v="0"/>
    <x v="0"/>
    <n v="1995"/>
    <s v="Jul"/>
    <n v="4"/>
    <d v="1995-07-04T00:00:00"/>
    <x v="6"/>
    <x v="1"/>
    <s v="tier - 3"/>
    <n v="30"/>
  </r>
  <r>
    <s v="Id9"/>
    <s v="  Patrick R"/>
    <n v="41.14"/>
    <x v="8"/>
    <s v="yes"/>
    <x v="0"/>
    <s v="Yes"/>
    <x v="3"/>
    <s v="yes"/>
    <x v="0"/>
    <x v="0"/>
    <n v="2002"/>
    <s v="Nov"/>
    <n v="29"/>
    <d v="2002-11-29T00:00:00"/>
    <x v="7"/>
    <x v="1"/>
    <s v="tier - 2"/>
    <n v="22"/>
  </r>
  <r>
    <s v="Id10"/>
    <s v="  Brooke N"/>
    <n v="38.06"/>
    <x v="9"/>
    <s v="No"/>
    <x v="0"/>
    <s v="No"/>
    <x v="0"/>
    <s v="yes"/>
    <x v="0"/>
    <x v="0"/>
    <n v="1997"/>
    <s v="Nov"/>
    <n v="9"/>
    <d v="1997-11-09T00:00:00"/>
    <x v="8"/>
    <x v="1"/>
    <s v="tier - 3"/>
    <n v="27"/>
  </r>
  <r>
    <s v="Id11"/>
    <s v="  Paola Andrea"/>
    <n v="37.700000000000003"/>
    <x v="10"/>
    <s v="yes"/>
    <x v="0"/>
    <s v="No"/>
    <x v="1"/>
    <s v="yes"/>
    <x v="0"/>
    <x v="1"/>
    <n v="2001"/>
    <s v="Sep"/>
    <n v="12"/>
    <d v="2001-09-12T00:00:00"/>
    <x v="9"/>
    <x v="1"/>
    <s v="tier - 2"/>
    <n v="23"/>
  </r>
  <r>
    <s v="Id12"/>
    <s v="  David"/>
    <n v="42.13"/>
    <x v="11"/>
    <s v="No"/>
    <x v="0"/>
    <s v="No"/>
    <x v="0"/>
    <s v="yes"/>
    <x v="0"/>
    <x v="0"/>
    <n v="1999"/>
    <s v="Dec"/>
    <n v="26"/>
    <d v="1999-12-26T00:00:00"/>
    <x v="10"/>
    <x v="2"/>
    <s v="tier - 3"/>
    <n v="25"/>
  </r>
  <r>
    <s v="Id13"/>
    <s v="  Wade"/>
    <n v="40.92"/>
    <x v="12"/>
    <s v="No"/>
    <x v="0"/>
    <s v="No"/>
    <x v="0"/>
    <s v="yes"/>
    <x v="0"/>
    <x v="0"/>
    <n v="1999"/>
    <s v="Dec"/>
    <n v="14"/>
    <d v="1999-12-14T00:00:00"/>
    <x v="11"/>
    <x v="1"/>
    <s v="tier - 1"/>
    <n v="25"/>
  </r>
  <r>
    <s v="Id14"/>
    <s v="  Franklin"/>
    <n v="40.564999999999998"/>
    <x v="13"/>
    <s v="No"/>
    <x v="0"/>
    <s v="No"/>
    <x v="0"/>
    <s v="yes"/>
    <x v="0"/>
    <x v="0"/>
    <n v="2002"/>
    <s v="Sep"/>
    <n v="19"/>
    <d v="2002-09-19T00:00:00"/>
    <x v="12"/>
    <x v="1"/>
    <s v="tier - 1"/>
    <n v="22"/>
  </r>
  <r>
    <s v="Id15"/>
    <s v="  Leilani M"/>
    <n v="36.384999999999998"/>
    <x v="14"/>
    <s v="yes"/>
    <x v="0"/>
    <s v="No"/>
    <x v="1"/>
    <s v="yes"/>
    <x v="0"/>
    <x v="0"/>
    <n v="1993"/>
    <s v="Aug"/>
    <n v="9"/>
    <d v="1993-08-09T00:00:00"/>
    <x v="13"/>
    <x v="1"/>
    <s v="tier - 1"/>
    <n v="31"/>
  </r>
  <r>
    <s v="Id16"/>
    <s v="  Philippe"/>
    <n v="39.9"/>
    <x v="15"/>
    <s v="No"/>
    <x v="0"/>
    <s v="No"/>
    <x v="0"/>
    <s v="yes"/>
    <x v="0"/>
    <x v="0"/>
    <n v="1996"/>
    <s v="Oct"/>
    <n v="22"/>
    <d v="1996-10-22T00:00:00"/>
    <x v="13"/>
    <x v="1"/>
    <s v="tier - 3"/>
    <n v="28"/>
  </r>
  <r>
    <s v="Id17"/>
    <s v="  Jennifer A"/>
    <n v="33.799999999999997"/>
    <x v="16"/>
    <s v="No"/>
    <x v="0"/>
    <s v="No"/>
    <x v="2"/>
    <s v="yes"/>
    <x v="0"/>
    <x v="0"/>
    <n v="1993"/>
    <s v="Jun"/>
    <n v="28"/>
    <d v="1993-06-28T00:00:00"/>
    <x v="14"/>
    <x v="1"/>
    <s v="tier - 3"/>
    <n v="32"/>
  </r>
  <r>
    <s v="Id18"/>
    <s v="  Christina M"/>
    <n v="36.765000000000001"/>
    <x v="17"/>
    <s v="yes"/>
    <x v="0"/>
    <s v="Yes"/>
    <x v="3"/>
    <s v="yes"/>
    <x v="0"/>
    <x v="0"/>
    <n v="1996"/>
    <s v="Sep"/>
    <n v="18"/>
    <d v="1996-09-18T00:00:00"/>
    <x v="15"/>
    <x v="1"/>
    <s v="UNKNOWN"/>
    <n v="28"/>
  </r>
  <r>
    <s v="Id19"/>
    <s v="  Said Sr"/>
    <n v="36.954999999999998"/>
    <x v="18"/>
    <s v="yes"/>
    <x v="0"/>
    <s v="No"/>
    <x v="3"/>
    <s v="yes"/>
    <x v="0"/>
    <x v="2"/>
    <n v="1995"/>
    <s v="Dec"/>
    <n v="7"/>
    <d v="1995-12-07T00:00:00"/>
    <x v="16"/>
    <x v="1"/>
    <s v="tier - 2"/>
    <n v="29"/>
  </r>
  <r>
    <s v="Id20"/>
    <s v="  John"/>
    <n v="42.9"/>
    <x v="19"/>
    <s v="No"/>
    <x v="0"/>
    <s v="No"/>
    <x v="0"/>
    <s v="yes"/>
    <x v="0"/>
    <x v="0"/>
    <n v="2004"/>
    <s v="Oct"/>
    <n v="7"/>
    <d v="2004-10-07T00:00:00"/>
    <x v="17"/>
    <x v="1"/>
    <s v="tier - 2"/>
    <n v="20"/>
  </r>
  <r>
    <s v="Id21"/>
    <s v="  Myles"/>
    <n v="36.299999999999997"/>
    <x v="20"/>
    <s v="yes"/>
    <x v="0"/>
    <s v="No"/>
    <x v="1"/>
    <s v="yes"/>
    <x v="0"/>
    <x v="0"/>
    <n v="2000"/>
    <s v="Nov"/>
    <n v="18"/>
    <d v="2000-11-18T00:00:00"/>
    <x v="18"/>
    <x v="1"/>
    <s v="tier - 1"/>
    <n v="24"/>
  </r>
  <r>
    <s v="Id22"/>
    <s v="  Madelyn C"/>
    <n v="32.200000000000003"/>
    <x v="21"/>
    <s v="yes"/>
    <x v="0"/>
    <s v="No"/>
    <x v="1"/>
    <s v="yes"/>
    <x v="0"/>
    <x v="1"/>
    <n v="1993"/>
    <s v="Nov"/>
    <n v="27"/>
    <d v="1993-11-27T00:00:00"/>
    <x v="19"/>
    <x v="1"/>
    <s v="tier - 1"/>
    <n v="31"/>
  </r>
  <r>
    <s v="Id23"/>
    <s v="  Nicole"/>
    <n v="31.3"/>
    <x v="22"/>
    <s v="No"/>
    <x v="0"/>
    <s v="No"/>
    <x v="2"/>
    <s v="yes"/>
    <x v="0"/>
    <x v="0"/>
    <n v="1994"/>
    <s v="Oct"/>
    <n v="30"/>
    <d v="1994-10-30T00:00:00"/>
    <x v="20"/>
    <x v="1"/>
    <s v="tier - 1"/>
    <n v="30"/>
  </r>
  <r>
    <s v="Id24"/>
    <s v="  Eric A"/>
    <n v="41.8"/>
    <x v="23"/>
    <s v="yes"/>
    <x v="0"/>
    <s v="No"/>
    <x v="1"/>
    <s v="yes"/>
    <x v="0"/>
    <x v="0"/>
    <n v="1995"/>
    <s v="Oct"/>
    <n v="28"/>
    <d v="1995-10-28T00:00:00"/>
    <x v="21"/>
    <x v="1"/>
    <s v="tier - 1"/>
    <n v="29"/>
  </r>
  <r>
    <s v="Id25"/>
    <s v="  Emiliano I"/>
    <n v="35.090000000000003"/>
    <x v="24"/>
    <s v="yes"/>
    <x v="0"/>
    <s v="No"/>
    <x v="1"/>
    <s v="yes"/>
    <x v="0"/>
    <x v="2"/>
    <n v="2001"/>
    <s v="Aug"/>
    <n v="19"/>
    <d v="2001-08-19T00:00:00"/>
    <x v="22"/>
    <x v="1"/>
    <s v="tier - 2"/>
    <n v="23"/>
  </r>
  <r>
    <s v="Id26"/>
    <s v="  Adam"/>
    <n v="33.880000000000003"/>
    <x v="25"/>
    <s v="No"/>
    <x v="0"/>
    <s v="No"/>
    <x v="2"/>
    <s v="yes"/>
    <x v="0"/>
    <x v="0"/>
    <n v="1994"/>
    <s v="Nov"/>
    <n v="22"/>
    <d v="1994-11-22T00:00:00"/>
    <x v="23"/>
    <x v="1"/>
    <s v="tier - 2"/>
    <n v="30"/>
  </r>
  <r>
    <s v="Id27"/>
    <s v="  Zach"/>
    <n v="30.875"/>
    <x v="26"/>
    <s v="No"/>
    <x v="0"/>
    <s v="No"/>
    <x v="0"/>
    <s v="yes"/>
    <x v="0"/>
    <x v="0"/>
    <n v="2000"/>
    <s v="Oct"/>
    <n v="9"/>
    <d v="2000-10-09T00:00:00"/>
    <x v="24"/>
    <x v="1"/>
    <s v="tier - 2"/>
    <n v="24"/>
  </r>
  <r>
    <s v="Id28"/>
    <s v="  Stephanie W"/>
    <n v="36.86"/>
    <x v="27"/>
    <s v="yes"/>
    <x v="0"/>
    <s v="Yes"/>
    <x v="3"/>
    <s v="yes"/>
    <x v="0"/>
    <x v="2"/>
    <n v="1999"/>
    <s v="Aug"/>
    <n v="5"/>
    <d v="1999-08-05T00:00:00"/>
    <x v="25"/>
    <x v="1"/>
    <s v="tier - 2"/>
    <n v="25"/>
  </r>
  <r>
    <s v="Id29"/>
    <s v="  Stephen"/>
    <n v="35.86"/>
    <x v="28"/>
    <s v="yes"/>
    <x v="0"/>
    <s v="No"/>
    <x v="1"/>
    <s v="yes"/>
    <x v="0"/>
    <x v="0"/>
    <n v="1995"/>
    <s v="Oct"/>
    <n v="5"/>
    <d v="1995-10-05T00:00:00"/>
    <x v="26"/>
    <x v="1"/>
    <s v="tier - 1"/>
    <n v="29"/>
  </r>
  <r>
    <s v="Id30"/>
    <s v="  Natalie"/>
    <n v="37.049999999999997"/>
    <x v="29"/>
    <s v="No"/>
    <x v="0"/>
    <s v="No"/>
    <x v="0"/>
    <s v="yes"/>
    <x v="0"/>
    <x v="0"/>
    <n v="1994"/>
    <s v="Nov"/>
    <n v="17"/>
    <d v="1994-11-17T00:00:00"/>
    <x v="27"/>
    <x v="1"/>
    <s v="tier - 2"/>
    <n v="30"/>
  </r>
  <r>
    <s v="Id31"/>
    <s v="  Nicole J"/>
    <n v="43.89"/>
    <x v="30"/>
    <s v="No"/>
    <x v="0"/>
    <s v="No"/>
    <x v="0"/>
    <s v="yes"/>
    <x v="0"/>
    <x v="0"/>
    <n v="2002"/>
    <s v="Jul"/>
    <n v="20"/>
    <d v="2002-07-20T00:00:00"/>
    <x v="28"/>
    <x v="1"/>
    <s v="tier - 1"/>
    <n v="22"/>
  </r>
  <r>
    <s v="Id32"/>
    <s v="  Jefferson D"/>
    <n v="42.35"/>
    <x v="31"/>
    <s v="yes"/>
    <x v="0"/>
    <s v="No"/>
    <x v="0"/>
    <s v="yes"/>
    <x v="0"/>
    <x v="2"/>
    <n v="2002"/>
    <s v="Jul"/>
    <n v="1"/>
    <d v="2002-07-01T00:00:00"/>
    <x v="29"/>
    <x v="1"/>
    <s v="tier - 2"/>
    <n v="23"/>
  </r>
  <r>
    <s v="Id33"/>
    <s v="  Brendan D"/>
    <n v="31.35"/>
    <x v="32"/>
    <s v="No"/>
    <x v="0"/>
    <s v="No"/>
    <x v="0"/>
    <s v="yes"/>
    <x v="0"/>
    <x v="0"/>
    <n v="1995"/>
    <s v="Jun"/>
    <n v="1"/>
    <d v="1995-06-01T00:00:00"/>
    <x v="30"/>
    <x v="1"/>
    <s v="tier - 2"/>
    <n v="30"/>
  </r>
  <r>
    <s v="Id34"/>
    <s v="  Courtney"/>
    <n v="47.6"/>
    <x v="33"/>
    <s v="yes"/>
    <x v="0"/>
    <s v="No"/>
    <x v="0"/>
    <s v="yes"/>
    <x v="0"/>
    <x v="1"/>
    <n v="1993"/>
    <s v="Sep"/>
    <n v="28"/>
    <d v="1993-09-28T00:00:00"/>
    <x v="31"/>
    <x v="1"/>
    <s v="tier - 1"/>
    <n v="31"/>
  </r>
  <r>
    <s v="Id35"/>
    <s v="  Sydney L"/>
    <n v="46.2"/>
    <x v="34"/>
    <s v="No"/>
    <x v="0"/>
    <s v="Yes"/>
    <x v="3"/>
    <s v="yes"/>
    <x v="0"/>
    <x v="1"/>
    <n v="2004"/>
    <s v="Aug"/>
    <n v="24"/>
    <d v="2004-08-24T00:00:00"/>
    <x v="32"/>
    <x v="1"/>
    <s v="tier - 3"/>
    <n v="20"/>
  </r>
  <r>
    <s v="Id36"/>
    <s v="  Julien"/>
    <n v="32.015000000000001"/>
    <x v="35"/>
    <s v="No"/>
    <x v="0"/>
    <s v="No"/>
    <x v="0"/>
    <s v="yes"/>
    <x v="0"/>
    <x v="0"/>
    <n v="1997"/>
    <s v="Aug"/>
    <n v="13"/>
    <d v="1997-08-13T00:00:00"/>
    <x v="33"/>
    <x v="1"/>
    <s v="tier - 3"/>
    <n v="27"/>
  </r>
  <r>
    <s v="Id37"/>
    <s v="  Ryan M"/>
    <n v="40.564999999999998"/>
    <x v="36"/>
    <s v="No"/>
    <x v="0"/>
    <s v="No"/>
    <x v="0"/>
    <s v="yes"/>
    <x v="0"/>
    <x v="0"/>
    <n v="1998"/>
    <s v="Dec"/>
    <n v="26"/>
    <d v="1998-12-26T00:00:00"/>
    <x v="34"/>
    <x v="1"/>
    <s v="tier - 2"/>
    <n v="26"/>
  </r>
  <r>
    <s v="Id38"/>
    <s v="  Anna H"/>
    <n v="32.450000000000003"/>
    <x v="37"/>
    <s v="No"/>
    <x v="0"/>
    <s v="No"/>
    <x v="0"/>
    <s v="yes"/>
    <x v="0"/>
    <x v="0"/>
    <n v="2002"/>
    <s v="Aug"/>
    <n v="13"/>
    <d v="2002-08-13T00:00:00"/>
    <x v="35"/>
    <x v="1"/>
    <s v="tier - 3"/>
    <n v="22"/>
  </r>
  <r>
    <s v="Id39"/>
    <s v="  Samantha"/>
    <n v="34.96"/>
    <x v="38"/>
    <s v="No"/>
    <x v="0"/>
    <s v="No"/>
    <x v="0"/>
    <s v="yes"/>
    <x v="0"/>
    <x v="0"/>
    <n v="2004"/>
    <s v="Nov"/>
    <n v="12"/>
    <d v="2004-11-12T00:00:00"/>
    <x v="36"/>
    <x v="1"/>
    <s v="tier - 1"/>
    <n v="20"/>
  </r>
  <r>
    <s v="Id40"/>
    <s v="  Robert"/>
    <n v="35.5"/>
    <x v="39"/>
    <s v="No"/>
    <x v="0"/>
    <s v="Yes"/>
    <x v="3"/>
    <s v="yes"/>
    <x v="0"/>
    <x v="2"/>
    <n v="2004"/>
    <s v="Jun"/>
    <n v="14"/>
    <d v="2004-06-14T00:00:00"/>
    <x v="37"/>
    <x v="1"/>
    <s v="tier - 1"/>
    <n v="21"/>
  </r>
  <r>
    <s v="Id41"/>
    <s v="  James R"/>
    <n v="52.58"/>
    <x v="40"/>
    <s v="No"/>
    <x v="1"/>
    <s v="No"/>
    <x v="3"/>
    <s v="yes"/>
    <x v="0"/>
    <x v="2"/>
    <n v="2002"/>
    <s v="Jul"/>
    <n v="19"/>
    <d v="2002-07-19T00:00:00"/>
    <x v="38"/>
    <x v="1"/>
    <s v="tier - 1"/>
    <n v="22"/>
  </r>
  <r>
    <s v="Id42"/>
    <s v="  Roseann"/>
    <n v="35.200000000000003"/>
    <x v="41"/>
    <s v="yes"/>
    <x v="0"/>
    <s v="No"/>
    <x v="0"/>
    <s v="yes"/>
    <x v="0"/>
    <x v="0"/>
    <n v="2004"/>
    <s v="Oct"/>
    <n v="6"/>
    <d v="2004-10-06T00:00:00"/>
    <x v="39"/>
    <x v="1"/>
    <s v="tier - 3"/>
    <n v="20"/>
  </r>
  <r>
    <s v="Id43"/>
    <s v="  Nicole"/>
    <n v="38.06"/>
    <x v="42"/>
    <s v="No"/>
    <x v="0"/>
    <s v="No"/>
    <x v="0"/>
    <s v="yes"/>
    <x v="0"/>
    <x v="0"/>
    <n v="2004"/>
    <s v="Jun"/>
    <n v="11"/>
    <d v="2004-06-11T00:00:00"/>
    <x v="40"/>
    <x v="1"/>
    <s v="tier - 3"/>
    <n v="21"/>
  </r>
  <r>
    <s v="Id44"/>
    <s v="  Spencer"/>
    <n v="34.21"/>
    <x v="43"/>
    <s v="No"/>
    <x v="0"/>
    <s v="No"/>
    <x v="0"/>
    <s v="yes"/>
    <x v="0"/>
    <x v="0"/>
    <n v="2004"/>
    <s v="Nov"/>
    <n v="28"/>
    <d v="2004-11-28T00:00:00"/>
    <x v="41"/>
    <x v="1"/>
    <s v="tier - 3"/>
    <n v="20"/>
  </r>
  <r>
    <s v="Id45"/>
    <s v="  Eric W"/>
    <n v="38.94"/>
    <x v="44"/>
    <s v="yes"/>
    <x v="0"/>
    <s v="No"/>
    <x v="3"/>
    <s v="yes"/>
    <x v="0"/>
    <x v="0"/>
    <n v="2002"/>
    <s v="Aug"/>
    <n v="11"/>
    <d v="2002-08-11T00:00:00"/>
    <x v="42"/>
    <x v="1"/>
    <s v="tier - 1"/>
    <n v="22"/>
  </r>
  <r>
    <s v="Id46"/>
    <s v="  Brianna L"/>
    <n v="30.21"/>
    <x v="45"/>
    <s v="yes"/>
    <x v="0"/>
    <s v="No"/>
    <x v="3"/>
    <s v="yes"/>
    <x v="0"/>
    <x v="2"/>
    <n v="2004"/>
    <s v="Nov"/>
    <n v="6"/>
    <d v="2004-11-06T00:00:00"/>
    <x v="43"/>
    <x v="1"/>
    <s v="tier - 1"/>
    <n v="20"/>
  </r>
  <r>
    <s v="Id47"/>
    <s v="  Thomas J"/>
    <n v="33.630000000000003"/>
    <x v="46"/>
    <s v="yes"/>
    <x v="0"/>
    <s v="No"/>
    <x v="1"/>
    <s v="yes"/>
    <x v="0"/>
    <x v="2"/>
    <n v="2004"/>
    <s v="Oct"/>
    <n v="15"/>
    <d v="2004-10-15T00:00:00"/>
    <x v="43"/>
    <x v="1"/>
    <s v="tier - 1"/>
    <n v="20"/>
  </r>
  <r>
    <s v="Id48"/>
    <s v="  Melissa L"/>
    <n v="40.369999999999997"/>
    <x v="47"/>
    <s v="No"/>
    <x v="0"/>
    <s v="No"/>
    <x v="0"/>
    <s v="yes"/>
    <x v="0"/>
    <x v="2"/>
    <n v="2004"/>
    <s v="Nov"/>
    <n v="27"/>
    <d v="2004-11-27T00:00:00"/>
    <x v="44"/>
    <x v="1"/>
    <s v="tier - 2"/>
    <n v="20"/>
  </r>
  <r>
    <s v="Id49"/>
    <s v="  Flavio"/>
    <n v="53.09"/>
    <x v="48"/>
    <s v="yes"/>
    <x v="0"/>
    <s v="No"/>
    <x v="1"/>
    <s v="yes"/>
    <x v="0"/>
    <x v="2"/>
    <n v="2001"/>
    <s v="Oct"/>
    <n v="25"/>
    <d v="2001-10-25T00:00:00"/>
    <x v="45"/>
    <x v="1"/>
    <s v="tier - 1"/>
    <n v="23"/>
  </r>
  <r>
    <s v="Id50"/>
    <s v="  Ryan"/>
    <n v="31.79"/>
    <x v="49"/>
    <s v="yes"/>
    <x v="0"/>
    <s v="No"/>
    <x v="1"/>
    <s v="yes"/>
    <x v="0"/>
    <x v="2"/>
    <n v="2004"/>
    <s v="Sep"/>
    <n v="12"/>
    <d v="2004-09-12T00:00:00"/>
    <x v="46"/>
    <x v="1"/>
    <s v="tier - 3"/>
    <n v="20"/>
  </r>
  <r>
    <s v="Id51"/>
    <s v="  Anthony J"/>
    <n v="41.895000000000003"/>
    <x v="50"/>
    <s v="yes"/>
    <x v="0"/>
    <s v="No"/>
    <x v="3"/>
    <s v="yes"/>
    <x v="0"/>
    <x v="0"/>
    <n v="2002"/>
    <s v="Oct"/>
    <n v="1"/>
    <d v="2002-10-01T00:00:00"/>
    <x v="47"/>
    <x v="1"/>
    <s v="tier - 2"/>
    <n v="22"/>
  </r>
  <r>
    <s v="Id52"/>
    <s v="  Alex"/>
    <n v="31.16"/>
    <x v="51"/>
    <s v="No"/>
    <x v="0"/>
    <s v="No"/>
    <x v="0"/>
    <s v="yes"/>
    <x v="0"/>
    <x v="0"/>
    <n v="2004"/>
    <s v="Jun"/>
    <n v="10"/>
    <d v="2004-06-10T00:00:00"/>
    <x v="48"/>
    <x v="0"/>
    <s v="tier - 2"/>
    <n v="21"/>
  </r>
  <r>
    <s v="Id53"/>
    <s v="  David"/>
    <n v="34.104999999999997"/>
    <x v="52"/>
    <s v="yes"/>
    <x v="0"/>
    <s v="Yes"/>
    <x v="3"/>
    <s v="yes"/>
    <x v="0"/>
    <x v="2"/>
    <n v="2003"/>
    <s v="Jun"/>
    <n v="12"/>
    <d v="2003-06-12T00:00:00"/>
    <x v="49"/>
    <x v="0"/>
    <s v="tier - 1"/>
    <n v="22"/>
  </r>
  <r>
    <s v="Id54"/>
    <s v="  Andrew B"/>
    <n v="51.93"/>
    <x v="53"/>
    <s v="No"/>
    <x v="0"/>
    <s v="No"/>
    <x v="0"/>
    <s v="yes"/>
    <x v="0"/>
    <x v="0"/>
    <n v="2004"/>
    <s v="Jul"/>
    <n v="18"/>
    <d v="2004-07-18T00:00:00"/>
    <x v="50"/>
    <x v="0"/>
    <s v="tier - 2"/>
    <n v="20"/>
  </r>
  <r>
    <s v="Id55"/>
    <s v="  Dara E"/>
    <n v="38.950000000000003"/>
    <x v="54"/>
    <s v="No"/>
    <x v="0"/>
    <s v="No"/>
    <x v="0"/>
    <s v="yes"/>
    <x v="0"/>
    <x v="0"/>
    <n v="1994"/>
    <s v="Jul"/>
    <n v="26"/>
    <d v="1994-07-26T00:00:00"/>
    <x v="51"/>
    <x v="0"/>
    <s v="tier - 1"/>
    <n v="30"/>
  </r>
  <r>
    <s v="Id56"/>
    <s v="  Inna"/>
    <n v="36.630000000000003"/>
    <x v="55"/>
    <s v="yes"/>
    <x v="0"/>
    <s v="No"/>
    <x v="3"/>
    <s v="yes"/>
    <x v="0"/>
    <x v="0"/>
    <n v="2004"/>
    <s v="Nov"/>
    <n v="11"/>
    <d v="2004-11-11T00:00:00"/>
    <x v="52"/>
    <x v="0"/>
    <s v="tier - 3"/>
    <n v="20"/>
  </r>
  <r>
    <s v="Id57"/>
    <s v="  Ari"/>
    <n v="34.200000000000003"/>
    <x v="56"/>
    <s v="No"/>
    <x v="0"/>
    <s v="No"/>
    <x v="1"/>
    <s v="yes"/>
    <x v="0"/>
    <x v="1"/>
    <n v="2002"/>
    <s v="Jun"/>
    <n v="11"/>
    <d v="2002-06-11T00:00:00"/>
    <x v="53"/>
    <x v="0"/>
    <s v="tier - 3"/>
    <n v="23"/>
  </r>
  <r>
    <s v="Id58"/>
    <s v="  Lindsey"/>
    <n v="50.63"/>
    <x v="57"/>
    <s v="No"/>
    <x v="0"/>
    <s v="No"/>
    <x v="0"/>
    <s v="yes"/>
    <x v="0"/>
    <x v="0"/>
    <n v="2001"/>
    <s v="Nov"/>
    <n v="12"/>
    <d v="2001-11-12T00:00:00"/>
    <x v="54"/>
    <x v="0"/>
    <s v="tier - 1"/>
    <n v="23"/>
  </r>
  <r>
    <s v="Id59"/>
    <s v="  Kenny"/>
    <n v="36.479999999999997"/>
    <x v="58"/>
    <s v="No"/>
    <x v="0"/>
    <s v="No"/>
    <x v="0"/>
    <s v="yes"/>
    <x v="0"/>
    <x v="1"/>
    <n v="1996"/>
    <s v="Aug"/>
    <n v="11"/>
    <d v="1996-08-11T00:00:00"/>
    <x v="55"/>
    <x v="0"/>
    <s v="tier - 3"/>
    <n v="28"/>
  </r>
  <r>
    <s v="Id60"/>
    <s v="  Louise"/>
    <n v="54.82"/>
    <x v="59"/>
    <s v="No"/>
    <x v="0"/>
    <s v="No"/>
    <x v="0"/>
    <s v="yes"/>
    <x v="0"/>
    <x v="0"/>
    <n v="1997"/>
    <s v="Jun"/>
    <n v="28"/>
    <d v="1997-06-28T00:00:00"/>
    <x v="56"/>
    <x v="0"/>
    <s v="tier - 2"/>
    <n v="28"/>
  </r>
  <r>
    <s v="Id61"/>
    <s v="  Cameron"/>
    <n v="38.06"/>
    <x v="60"/>
    <s v="No"/>
    <x v="0"/>
    <s v="Yes"/>
    <x v="3"/>
    <s v="yes"/>
    <x v="0"/>
    <x v="1"/>
    <n v="2002"/>
    <s v="Aug"/>
    <n v="26"/>
    <d v="2002-08-26T00:00:00"/>
    <x v="57"/>
    <x v="0"/>
    <s v="tier - 1"/>
    <n v="22"/>
  </r>
  <r>
    <s v="Id62"/>
    <s v="  Katie T"/>
    <n v="51.48"/>
    <x v="61"/>
    <s v="yes"/>
    <x v="0"/>
    <s v="No"/>
    <x v="0"/>
    <s v="yes"/>
    <x v="0"/>
    <x v="0"/>
    <n v="1999"/>
    <s v="Jun"/>
    <n v="28"/>
    <d v="1999-06-28T00:00:00"/>
    <x v="58"/>
    <x v="0"/>
    <s v="tier - 3"/>
    <n v="26"/>
  </r>
  <r>
    <s v="Id63"/>
    <s v="  Casey"/>
    <n v="52.06"/>
    <x v="62"/>
    <s v="No"/>
    <x v="0"/>
    <s v="No"/>
    <x v="0"/>
    <s v="yes"/>
    <x v="0"/>
    <x v="0"/>
    <n v="1992"/>
    <s v="Oct"/>
    <n v="6"/>
    <d v="1992-10-06T00:00:00"/>
    <x v="59"/>
    <x v="0"/>
    <s v="tier - 3"/>
    <n v="32"/>
  </r>
  <r>
    <s v="Id64"/>
    <s v="  David"/>
    <n v="30.684999999999999"/>
    <x v="13"/>
    <s v="yes"/>
    <x v="0"/>
    <s v="No"/>
    <x v="0"/>
    <s v="yes"/>
    <x v="0"/>
    <x v="0"/>
    <n v="2004"/>
    <s v="Jun"/>
    <n v="2"/>
    <d v="2004-06-02T00:00:00"/>
    <x v="60"/>
    <x v="0"/>
    <s v="tier - 1"/>
    <n v="21"/>
  </r>
  <r>
    <s v="Id65"/>
    <s v="  Bryson C"/>
    <n v="36.08"/>
    <x v="63"/>
    <s v="yes"/>
    <x v="0"/>
    <s v="No"/>
    <x v="3"/>
    <s v="yes"/>
    <x v="0"/>
    <x v="0"/>
    <n v="1996"/>
    <s v="Nov"/>
    <n v="4"/>
    <d v="1996-11-04T00:00:00"/>
    <x v="61"/>
    <x v="0"/>
    <s v="tier - 3"/>
    <n v="28"/>
  </r>
  <r>
    <s v="Id66"/>
    <s v="  Megan"/>
    <n v="54.99"/>
    <x v="64"/>
    <s v="No"/>
    <x v="0"/>
    <s v="No"/>
    <x v="1"/>
    <s v="yes"/>
    <x v="0"/>
    <x v="0"/>
    <n v="2004"/>
    <s v="Jul"/>
    <n v="9"/>
    <d v="2004-07-09T00:00:00"/>
    <x v="62"/>
    <x v="0"/>
    <s v="tier - 1"/>
    <n v="21"/>
  </r>
  <r>
    <s v="Id67"/>
    <s v="  Daniel"/>
    <n v="35.97"/>
    <x v="65"/>
    <s v="No"/>
    <x v="0"/>
    <s v="Yes"/>
    <x v="3"/>
    <s v="yes"/>
    <x v="0"/>
    <x v="1"/>
    <n v="2004"/>
    <s v="Oct"/>
    <n v="16"/>
    <d v="2004-10-16T00:00:00"/>
    <x v="63"/>
    <x v="0"/>
    <s v="tier - 1"/>
    <n v="20"/>
  </r>
  <r>
    <s v="Id68"/>
    <s v="  Steven M"/>
    <n v="45.54"/>
    <x v="66"/>
    <s v="yes"/>
    <x v="0"/>
    <s v="Yes"/>
    <x v="3"/>
    <s v="yes"/>
    <x v="0"/>
    <x v="2"/>
    <n v="1998"/>
    <s v="Jul"/>
    <n v="13"/>
    <d v="1998-07-13T00:00:00"/>
    <x v="64"/>
    <x v="0"/>
    <s v="tier - 1"/>
    <n v="26"/>
  </r>
  <r>
    <s v="Id69"/>
    <s v="  Jenna L"/>
    <n v="35.53"/>
    <x v="67"/>
    <s v="yes"/>
    <x v="0"/>
    <s v="No"/>
    <x v="0"/>
    <s v="yes"/>
    <x v="0"/>
    <x v="2"/>
    <n v="2002"/>
    <s v="Dec"/>
    <n v="12"/>
    <d v="2002-12-12T00:00:00"/>
    <x v="65"/>
    <x v="0"/>
    <s v="tier - 2"/>
    <n v="22"/>
  </r>
  <r>
    <s v="Id70"/>
    <s v="  Freeman"/>
    <n v="30.8"/>
    <x v="68"/>
    <s v="No"/>
    <x v="0"/>
    <s v="No"/>
    <x v="0"/>
    <s v="yes"/>
    <x v="0"/>
    <x v="0"/>
    <n v="1998"/>
    <s v="Oct"/>
    <n v="11"/>
    <d v="1998-10-11T00:00:00"/>
    <x v="66"/>
    <x v="0"/>
    <s v="tier - 1"/>
    <n v="26"/>
  </r>
  <r>
    <s v="Id71"/>
    <s v="  Jeff"/>
    <n v="38.39"/>
    <x v="69"/>
    <s v="No"/>
    <x v="0"/>
    <s v="No"/>
    <x v="3"/>
    <s v="yes"/>
    <x v="0"/>
    <x v="2"/>
    <n v="2002"/>
    <s v="Jul"/>
    <n v="1"/>
    <d v="2002-07-01T00:00:00"/>
    <x v="67"/>
    <x v="0"/>
    <s v="tier - 2"/>
    <n v="23"/>
  </r>
  <r>
    <s v="Id72"/>
    <s v="  Elenilton V"/>
    <n v="32.299999999999997"/>
    <x v="70"/>
    <s v="No"/>
    <x v="0"/>
    <s v="No"/>
    <x v="1"/>
    <s v="yes"/>
    <x v="0"/>
    <x v="2"/>
    <n v="2003"/>
    <s v="Aug"/>
    <n v="2"/>
    <d v="2003-08-02T00:00:00"/>
    <x v="68"/>
    <x v="0"/>
    <s v="tier - 2"/>
    <n v="21"/>
  </r>
  <r>
    <s v="Id73"/>
    <s v="  Maurya"/>
    <n v="48.8"/>
    <x v="21"/>
    <s v="yes"/>
    <x v="0"/>
    <s v="No"/>
    <x v="1"/>
    <s v="yes"/>
    <x v="0"/>
    <x v="1"/>
    <n v="2003"/>
    <s v="Sep"/>
    <n v="15"/>
    <d v="2003-09-15T00:00:00"/>
    <x v="69"/>
    <x v="0"/>
    <s v="tier - 1"/>
    <n v="21"/>
  </r>
  <r>
    <s v="Id74"/>
    <s v="  Samantha C"/>
    <n v="45.5"/>
    <x v="71"/>
    <s v="No"/>
    <x v="0"/>
    <s v="No"/>
    <x v="0"/>
    <s v="yes"/>
    <x v="0"/>
    <x v="0"/>
    <n v="2003"/>
    <s v="Sep"/>
    <n v="8"/>
    <d v="2003-09-08T00:00:00"/>
    <x v="70"/>
    <x v="0"/>
    <s v="tier - 1"/>
    <n v="21"/>
  </r>
  <r>
    <s v="Id75"/>
    <s v="  Bethany A"/>
    <n v="53.61"/>
    <x v="72"/>
    <s v="yes"/>
    <x v="0"/>
    <s v="No"/>
    <x v="3"/>
    <s v="yes"/>
    <x v="0"/>
    <x v="0"/>
    <n v="2003"/>
    <s v="Sep"/>
    <n v="15"/>
    <d v="2003-09-15T00:00:00"/>
    <x v="71"/>
    <x v="0"/>
    <s v="tier - 3"/>
    <n v="21"/>
  </r>
  <r>
    <s v="Id76"/>
    <s v="  Yves"/>
    <n v="36.19"/>
    <x v="73"/>
    <s v="yes"/>
    <x v="0"/>
    <s v="No"/>
    <x v="3"/>
    <s v="yes"/>
    <x v="0"/>
    <x v="0"/>
    <n v="1997"/>
    <s v="Nov"/>
    <n v="4"/>
    <d v="1997-11-04T00:00:00"/>
    <x v="72"/>
    <x v="0"/>
    <s v="tier - 2"/>
    <n v="27"/>
  </r>
  <r>
    <s v="Id77"/>
    <s v="  Danielle"/>
    <n v="34.6"/>
    <x v="74"/>
    <s v="yes"/>
    <x v="0"/>
    <s v="No"/>
    <x v="0"/>
    <s v="yes"/>
    <x v="0"/>
    <x v="1"/>
    <n v="2003"/>
    <s v="Dec"/>
    <n v="10"/>
    <d v="2003-12-10T00:00:00"/>
    <x v="73"/>
    <x v="0"/>
    <s v="tier - 2"/>
    <n v="21"/>
  </r>
  <r>
    <s v="Id78"/>
    <s v="  Julia"/>
    <n v="54.12"/>
    <x v="75"/>
    <s v="No"/>
    <x v="0"/>
    <s v="No"/>
    <x v="0"/>
    <s v="yes"/>
    <x v="0"/>
    <x v="0"/>
    <n v="2003"/>
    <s v="Oct"/>
    <n v="13"/>
    <d v="2003-10-13T00:00:00"/>
    <x v="74"/>
    <x v="0"/>
    <s v="tier - 3"/>
    <n v="21"/>
  </r>
  <r>
    <s v="Id79"/>
    <s v="  Joshua"/>
    <n v="48.82"/>
    <x v="76"/>
    <s v="yes"/>
    <x v="0"/>
    <s v="No"/>
    <x v="0"/>
    <s v="yes"/>
    <x v="0"/>
    <x v="0"/>
    <n v="2003"/>
    <s v="Oct"/>
    <n v="30"/>
    <d v="2003-10-30T00:00:00"/>
    <x v="75"/>
    <x v="0"/>
    <s v="tier - 3"/>
    <n v="21"/>
  </r>
  <r>
    <s v="Id80"/>
    <s v="  Jennifer"/>
    <n v="51.01"/>
    <x v="77"/>
    <s v="No"/>
    <x v="0"/>
    <s v="No"/>
    <x v="0"/>
    <s v="yes"/>
    <x v="0"/>
    <x v="0"/>
    <n v="2003"/>
    <s v="Aug"/>
    <n v="15"/>
    <d v="2003-08-15T00:00:00"/>
    <x v="76"/>
    <x v="0"/>
    <s v="tier - 3"/>
    <n v="21"/>
  </r>
  <r>
    <s v="Id81"/>
    <s v="  Gwen M"/>
    <n v="45.65"/>
    <x v="78"/>
    <s v="yes"/>
    <x v="0"/>
    <s v="No"/>
    <x v="3"/>
    <s v="yes"/>
    <x v="0"/>
    <x v="2"/>
    <n v="2003"/>
    <s v="Nov"/>
    <n v="21"/>
    <d v="2003-11-21T00:00:00"/>
    <x v="77"/>
    <x v="0"/>
    <s v="tier - 3"/>
    <n v="21"/>
  </r>
  <r>
    <s v="Id82"/>
    <s v="  Patrick"/>
    <n v="52.9"/>
    <x v="45"/>
    <s v="No"/>
    <x v="0"/>
    <s v="No"/>
    <x v="0"/>
    <s v="yes"/>
    <x v="0"/>
    <x v="2"/>
    <n v="2002"/>
    <s v="Dec"/>
    <n v="4"/>
    <d v="2002-12-04T00:00:00"/>
    <x v="78"/>
    <x v="0"/>
    <s v="tier - 1"/>
    <n v="22"/>
  </r>
  <r>
    <s v="Id83"/>
    <s v="  Kate"/>
    <n v="45.41"/>
    <x v="79"/>
    <s v="yes"/>
    <x v="0"/>
    <s v="No"/>
    <x v="3"/>
    <s v="yes"/>
    <x v="0"/>
    <x v="2"/>
    <n v="1997"/>
    <s v="Oct"/>
    <n v="26"/>
    <d v="1997-10-26T00:00:00"/>
    <x v="79"/>
    <x v="0"/>
    <s v="tier - 2"/>
    <n v="27"/>
  </r>
  <r>
    <s v="Id84"/>
    <s v="  Kevin"/>
    <n v="49.41"/>
    <x v="80"/>
    <s v="yes"/>
    <x v="0"/>
    <s v="Yes"/>
    <x v="3"/>
    <s v="yes"/>
    <x v="0"/>
    <x v="2"/>
    <n v="2004"/>
    <s v="Sep"/>
    <n v="30"/>
    <d v="2004-09-30T00:00:00"/>
    <x v="80"/>
    <x v="0"/>
    <s v="tier - 1"/>
    <n v="20"/>
  </r>
  <r>
    <s v="Id85"/>
    <s v="  Stephen II"/>
    <n v="31.824999999999999"/>
    <x v="81"/>
    <s v="No"/>
    <x v="0"/>
    <s v="No"/>
    <x v="1"/>
    <s v="yes"/>
    <x v="0"/>
    <x v="2"/>
    <n v="2004"/>
    <s v="Jul"/>
    <n v="28"/>
    <d v="2004-07-28T00:00:00"/>
    <x v="81"/>
    <x v="0"/>
    <s v="tier - 3"/>
    <n v="20"/>
  </r>
  <r>
    <s v="Id86"/>
    <s v="  Philip"/>
    <n v="51.28"/>
    <x v="82"/>
    <s v="No"/>
    <x v="0"/>
    <s v="No"/>
    <x v="1"/>
    <s v="yes"/>
    <x v="0"/>
    <x v="2"/>
    <n v="2000"/>
    <s v="Jun"/>
    <n v="26"/>
    <d v="2000-06-26T00:00:00"/>
    <x v="82"/>
    <x v="0"/>
    <s v="tier - 2"/>
    <n v="25"/>
  </r>
  <r>
    <s v="Id87"/>
    <s v="  Brett A"/>
    <n v="34.96"/>
    <x v="83"/>
    <s v="No"/>
    <x v="0"/>
    <s v="Yes"/>
    <x v="3"/>
    <s v="yes"/>
    <x v="0"/>
    <x v="2"/>
    <n v="1998"/>
    <s v="Jun"/>
    <n v="4"/>
    <d v="1998-06-04T00:00:00"/>
    <x v="83"/>
    <x v="0"/>
    <s v="tier - 2"/>
    <n v="27"/>
  </r>
  <r>
    <s v="Id88"/>
    <s v="  Rebecca"/>
    <n v="33.11"/>
    <x v="84"/>
    <s v="No"/>
    <x v="0"/>
    <s v="No"/>
    <x v="0"/>
    <s v="yes"/>
    <x v="0"/>
    <x v="0"/>
    <n v="2001"/>
    <s v="Nov"/>
    <n v="29"/>
    <d v="2001-11-29T00:00:00"/>
    <x v="84"/>
    <x v="0"/>
    <s v="tier - 3"/>
    <n v="23"/>
  </r>
  <r>
    <s v="Id89"/>
    <s v="  Kelley"/>
    <n v="54.74"/>
    <x v="85"/>
    <s v="yes"/>
    <x v="0"/>
    <s v="Yes"/>
    <x v="3"/>
    <s v="yes"/>
    <x v="0"/>
    <x v="1"/>
    <n v="2002"/>
    <s v="Dec"/>
    <n v="10"/>
    <d v="2002-12-10T00:00:00"/>
    <x v="85"/>
    <x v="0"/>
    <s v="tier - 2"/>
    <n v="22"/>
  </r>
  <r>
    <s v="Id90"/>
    <s v="  Abigail K"/>
    <n v="32.56"/>
    <x v="86"/>
    <s v="No"/>
    <x v="0"/>
    <s v="Yes"/>
    <x v="3"/>
    <s v="yes"/>
    <x v="0"/>
    <x v="2"/>
    <n v="1999"/>
    <s v="Dec"/>
    <n v="2"/>
    <d v="1999-12-02T00:00:00"/>
    <x v="85"/>
    <x v="0"/>
    <s v="tier - 2"/>
    <n v="25"/>
  </r>
  <r>
    <s v="Id91"/>
    <s v="  Hope"/>
    <n v="39.049999999999997"/>
    <x v="87"/>
    <s v="No"/>
    <x v="0"/>
    <s v="No"/>
    <x v="3"/>
    <s v="yes"/>
    <x v="0"/>
    <x v="1"/>
    <n v="2002"/>
    <s v="Oct"/>
    <n v="13"/>
    <d v="2002-10-13T00:00:00"/>
    <x v="86"/>
    <x v="0"/>
    <s v="tier - 2"/>
    <n v="22"/>
  </r>
  <r>
    <s v="Id92"/>
    <s v="  Elyse M"/>
    <n v="42.75"/>
    <x v="88"/>
    <s v="No"/>
    <x v="0"/>
    <s v="No"/>
    <x v="0"/>
    <s v="yes"/>
    <x v="0"/>
    <x v="2"/>
    <n v="1999"/>
    <s v="Oct"/>
    <n v="14"/>
    <d v="1999-10-14T00:00:00"/>
    <x v="87"/>
    <x v="0"/>
    <s v="tier - 3"/>
    <n v="25"/>
  </r>
  <r>
    <s v="Id93"/>
    <s v="  Nicholas"/>
    <n v="50.58"/>
    <x v="89"/>
    <s v="No"/>
    <x v="0"/>
    <s v="No"/>
    <x v="1"/>
    <s v="yes"/>
    <x v="0"/>
    <x v="2"/>
    <n v="1998"/>
    <s v="Jul"/>
    <n v="12"/>
    <d v="1998-07-12T00:00:00"/>
    <x v="88"/>
    <x v="0"/>
    <s v="tier - 3"/>
    <n v="26"/>
  </r>
  <r>
    <s v="Id94"/>
    <s v="  David"/>
    <n v="30.495000000000001"/>
    <x v="90"/>
    <s v="yes"/>
    <x v="0"/>
    <s v="No"/>
    <x v="0"/>
    <s v="yes"/>
    <x v="0"/>
    <x v="2"/>
    <n v="1995"/>
    <s v="Jul"/>
    <n v="30"/>
    <d v="1995-07-30T00:00:00"/>
    <x v="89"/>
    <x v="0"/>
    <s v="tier - 3"/>
    <n v="29"/>
  </r>
  <r>
    <s v="Id95"/>
    <s v="  Natalie"/>
    <n v="48.31"/>
    <x v="8"/>
    <s v="yes"/>
    <x v="0"/>
    <s v="No"/>
    <x v="1"/>
    <s v="yes"/>
    <x v="0"/>
    <x v="0"/>
    <n v="1997"/>
    <s v="Nov"/>
    <n v="7"/>
    <d v="1997-11-07T00:00:00"/>
    <x v="90"/>
    <x v="0"/>
    <s v="tier - 2"/>
    <n v="27"/>
  </r>
  <r>
    <s v="Id96"/>
    <s v="  Thomas"/>
    <n v="48.99"/>
    <x v="91"/>
    <s v="yes"/>
    <x v="0"/>
    <s v="No"/>
    <x v="3"/>
    <s v="yes"/>
    <x v="0"/>
    <x v="0"/>
    <n v="1998"/>
    <s v="Dec"/>
    <n v="3"/>
    <d v="1998-12-03T00:00:00"/>
    <x v="91"/>
    <x v="0"/>
    <s v="tier - 1"/>
    <n v="26"/>
  </r>
  <r>
    <s v="Id97"/>
    <s v="  Pamela J"/>
    <n v="38.39"/>
    <x v="92"/>
    <s v="yes"/>
    <x v="0"/>
    <s v="No"/>
    <x v="0"/>
    <s v="yes"/>
    <x v="0"/>
    <x v="2"/>
    <n v="2002"/>
    <s v="Aug"/>
    <n v="15"/>
    <d v="2002-08-15T00:00:00"/>
    <x v="92"/>
    <x v="0"/>
    <s v="tier - 1"/>
    <n v="22"/>
  </r>
  <r>
    <s v="Id98"/>
    <s v="  Jessica"/>
    <n v="44.34"/>
    <x v="93"/>
    <s v="yes"/>
    <x v="0"/>
    <s v="No"/>
    <x v="1"/>
    <s v="yes"/>
    <x v="0"/>
    <x v="2"/>
    <n v="1999"/>
    <s v="Jul"/>
    <n v="6"/>
    <d v="1999-07-06T00:00:00"/>
    <x v="93"/>
    <x v="0"/>
    <s v="tier - 2"/>
    <n v="26"/>
  </r>
  <r>
    <s v="Id99"/>
    <s v="  Ron N"/>
    <n v="41.51"/>
    <x v="94"/>
    <s v="No"/>
    <x v="0"/>
    <s v="No"/>
    <x v="0"/>
    <s v="yes"/>
    <x v="0"/>
    <x v="0"/>
    <n v="2002"/>
    <s v="Nov"/>
    <n v="14"/>
    <d v="2002-11-14T00:00:00"/>
    <x v="94"/>
    <x v="0"/>
    <s v="tier - 2"/>
    <n v="22"/>
  </r>
  <r>
    <s v="Id100"/>
    <s v="  Daniel"/>
    <n v="48.2"/>
    <x v="95"/>
    <s v="No"/>
    <x v="0"/>
    <s v="No"/>
    <x v="0"/>
    <s v="yes"/>
    <x v="0"/>
    <x v="2"/>
    <n v="2002"/>
    <s v="Dec"/>
    <n v="22"/>
    <d v="2002-12-22T00:00:00"/>
    <x v="95"/>
    <x v="0"/>
    <s v="tier - 1"/>
    <n v="22"/>
  </r>
  <r>
    <s v="Id101"/>
    <s v="  Brian"/>
    <n v="35.75"/>
    <x v="96"/>
    <s v="yes"/>
    <x v="0"/>
    <s v="No"/>
    <x v="0"/>
    <s v="yes"/>
    <x v="0"/>
    <x v="0"/>
    <n v="1998"/>
    <s v="Sep"/>
    <n v="5"/>
    <d v="1998-09-05T00:00:00"/>
    <x v="96"/>
    <x v="0"/>
    <s v="tier - 2"/>
    <n v="26"/>
  </r>
  <r>
    <s v="Id102"/>
    <s v="  Sari"/>
    <n v="53.81"/>
    <x v="97"/>
    <s v="yes"/>
    <x v="0"/>
    <s v="No"/>
    <x v="0"/>
    <s v="yes"/>
    <x v="0"/>
    <x v="0"/>
    <n v="1997"/>
    <s v="Oct"/>
    <n v="27"/>
    <d v="1997-10-27T00:00:00"/>
    <x v="97"/>
    <x v="0"/>
    <s v="tier - 3"/>
    <n v="27"/>
  </r>
  <r>
    <s v="Id103"/>
    <s v="  Robert M"/>
    <n v="49.48"/>
    <x v="98"/>
    <s v="No"/>
    <x v="0"/>
    <s v="Yes"/>
    <x v="3"/>
    <s v="yes"/>
    <x v="0"/>
    <x v="2"/>
    <n v="1996"/>
    <s v="Jun"/>
    <n v="23"/>
    <d v="1996-06-23T00:00:00"/>
    <x v="98"/>
    <x v="0"/>
    <s v="tier - 3"/>
    <n v="29"/>
  </r>
  <r>
    <s v="Id104"/>
    <s v="  Ricardo"/>
    <n v="34.1"/>
    <x v="46"/>
    <s v="yes"/>
    <x v="0"/>
    <s v="No"/>
    <x v="0"/>
    <s v="yes"/>
    <x v="0"/>
    <x v="2"/>
    <n v="2001"/>
    <s v="Aug"/>
    <n v="23"/>
    <d v="2001-08-23T00:00:00"/>
    <x v="99"/>
    <x v="0"/>
    <s v="tier - 2"/>
    <n v="23"/>
  </r>
  <r>
    <s v="Id105"/>
    <s v="  Gedion"/>
    <n v="35.299999999999997"/>
    <x v="99"/>
    <s v="yes"/>
    <x v="0"/>
    <s v="Yes"/>
    <x v="3"/>
    <s v="yes"/>
    <x v="0"/>
    <x v="1"/>
    <n v="1997"/>
    <s v="Dec"/>
    <n v="5"/>
    <d v="1997-12-05T00:00:00"/>
    <x v="100"/>
    <x v="0"/>
    <s v="tier - 2"/>
    <n v="27"/>
  </r>
  <r>
    <s v="Id106"/>
    <s v="  Mark"/>
    <n v="43.83"/>
    <x v="100"/>
    <s v="yes"/>
    <x v="0"/>
    <s v="No"/>
    <x v="1"/>
    <s v="yes"/>
    <x v="0"/>
    <x v="1"/>
    <n v="2000"/>
    <s v="Sep"/>
    <n v="1"/>
    <d v="2000-09-01T00:00:00"/>
    <x v="101"/>
    <x v="0"/>
    <s v="tier - 2"/>
    <n v="24"/>
  </r>
  <r>
    <s v="Id107"/>
    <s v="  Gamini P"/>
    <n v="50.07"/>
    <x v="101"/>
    <s v="No"/>
    <x v="0"/>
    <s v="No"/>
    <x v="0"/>
    <s v="yes"/>
    <x v="0"/>
    <x v="0"/>
    <n v="1997"/>
    <s v="Jun"/>
    <n v="19"/>
    <d v="1997-06-19T00:00:00"/>
    <x v="102"/>
    <x v="0"/>
    <s v="tier - 1"/>
    <n v="28"/>
  </r>
  <r>
    <s v="Id108"/>
    <s v="  Emily J"/>
    <n v="32.774999999999999"/>
    <x v="102"/>
    <s v="No"/>
    <x v="0"/>
    <s v="No"/>
    <x v="0"/>
    <s v="yes"/>
    <x v="0"/>
    <x v="2"/>
    <n v="2003"/>
    <s v="Jun"/>
    <n v="20"/>
    <d v="2003-06-20T00:00:00"/>
    <x v="103"/>
    <x v="0"/>
    <s v="tier - 2"/>
    <n v="22"/>
  </r>
  <r>
    <s v="Id109"/>
    <s v="  Amanda"/>
    <n v="34.104999999999997"/>
    <x v="103"/>
    <s v="No"/>
    <x v="0"/>
    <s v="No"/>
    <x v="3"/>
    <s v="yes"/>
    <x v="0"/>
    <x v="2"/>
    <n v="1998"/>
    <s v="Dec"/>
    <n v="7"/>
    <d v="1998-12-07T00:00:00"/>
    <x v="104"/>
    <x v="0"/>
    <s v="tier - 1"/>
    <n v="26"/>
  </r>
  <r>
    <s v="Id110"/>
    <s v="  Nicholas"/>
    <n v="48.93"/>
    <x v="104"/>
    <s v="yes"/>
    <x v="0"/>
    <s v="No"/>
    <x v="3"/>
    <s v="yes"/>
    <x v="0"/>
    <x v="0"/>
    <n v="1997"/>
    <s v="Jun"/>
    <n v="9"/>
    <d v="1997-06-09T00:00:00"/>
    <x v="105"/>
    <x v="0"/>
    <s v="tier - 1"/>
    <n v="28"/>
  </r>
  <r>
    <s v="Id111"/>
    <s v="  Knox"/>
    <n v="37.07"/>
    <x v="105"/>
    <s v="yes"/>
    <x v="0"/>
    <s v="No"/>
    <x v="0"/>
    <s v="yes"/>
    <x v="0"/>
    <x v="1"/>
    <n v="1995"/>
    <s v="Oct"/>
    <n v="7"/>
    <d v="1995-10-07T00:00:00"/>
    <x v="106"/>
    <x v="0"/>
    <s v="tier - 3"/>
    <n v="29"/>
  </r>
  <r>
    <s v="Id112"/>
    <s v="  Yianna"/>
    <n v="51.51"/>
    <x v="106"/>
    <s v="yes"/>
    <x v="0"/>
    <s v="Yes"/>
    <x v="3"/>
    <s v="yes"/>
    <x v="0"/>
    <x v="1"/>
    <n v="1998"/>
    <s v="Jun"/>
    <n v="19"/>
    <d v="1998-06-19T00:00:00"/>
    <x v="107"/>
    <x v="0"/>
    <s v="tier - 2"/>
    <n v="27"/>
  </r>
  <r>
    <s v="Id113"/>
    <s v="  Roberta"/>
    <n v="34.799999999999997"/>
    <x v="18"/>
    <s v="yes"/>
    <x v="0"/>
    <s v="No"/>
    <x v="0"/>
    <s v="yes"/>
    <x v="0"/>
    <x v="2"/>
    <n v="2001"/>
    <s v="Aug"/>
    <n v="25"/>
    <d v="2001-08-25T00:00:00"/>
    <x v="108"/>
    <x v="0"/>
    <s v="tier - 3"/>
    <n v="23"/>
  </r>
  <r>
    <s v="Id114"/>
    <s v="  Benjamin P"/>
    <n v="36.67"/>
    <x v="107"/>
    <s v="No"/>
    <x v="0"/>
    <s v="No"/>
    <x v="3"/>
    <s v="yes"/>
    <x v="0"/>
    <x v="2"/>
    <n v="2001"/>
    <s v="Jul"/>
    <n v="7"/>
    <d v="2001-07-07T00:00:00"/>
    <x v="109"/>
    <x v="0"/>
    <s v="tier - 3"/>
    <n v="24"/>
  </r>
  <r>
    <s v="Id115"/>
    <s v="  Craig"/>
    <n v="30.9"/>
    <x v="108"/>
    <s v="No"/>
    <x v="0"/>
    <s v="No"/>
    <x v="1"/>
    <s v="yes"/>
    <x v="0"/>
    <x v="0"/>
    <n v="2001"/>
    <s v="Jun"/>
    <n v="2"/>
    <d v="2001-06-02T00:00:00"/>
    <x v="110"/>
    <x v="0"/>
    <s v="tier - 2"/>
    <n v="24"/>
  </r>
  <r>
    <s v="Id116"/>
    <s v="  Ann"/>
    <n v="30.495000000000001"/>
    <x v="109"/>
    <s v="No"/>
    <x v="0"/>
    <s v="No"/>
    <x v="0"/>
    <s v="yes"/>
    <x v="0"/>
    <x v="1"/>
    <n v="2001"/>
    <s v="Dec"/>
    <n v="5"/>
    <d v="2001-12-05T00:00:00"/>
    <x v="111"/>
    <x v="0"/>
    <s v="tier - 2"/>
    <n v="23"/>
  </r>
  <r>
    <s v="Id117"/>
    <s v="  Jamie P"/>
    <n v="44.88"/>
    <x v="60"/>
    <s v="No"/>
    <x v="0"/>
    <s v="Yes"/>
    <x v="3"/>
    <s v="yes"/>
    <x v="0"/>
    <x v="1"/>
    <n v="1992"/>
    <s v="Sep"/>
    <n v="22"/>
    <d v="1992-09-22T00:00:00"/>
    <x v="112"/>
    <x v="0"/>
    <s v="tier - 1"/>
    <n v="32"/>
  </r>
  <r>
    <s v="Id118"/>
    <s v="  John"/>
    <n v="44.32"/>
    <x v="110"/>
    <s v="No"/>
    <x v="0"/>
    <s v="No"/>
    <x v="0"/>
    <s v="yes"/>
    <x v="0"/>
    <x v="0"/>
    <n v="2004"/>
    <s v="Nov"/>
    <n v="19"/>
    <d v="2004-11-19T00:00:00"/>
    <x v="113"/>
    <x v="0"/>
    <s v="tier - 3"/>
    <n v="20"/>
  </r>
  <r>
    <s v="Id119"/>
    <s v="  Charlie"/>
    <n v="46.39"/>
    <x v="111"/>
    <s v="No"/>
    <x v="0"/>
    <s v="No"/>
    <x v="0"/>
    <s v="yes"/>
    <x v="0"/>
    <x v="2"/>
    <n v="2004"/>
    <s v="Jul"/>
    <n v="22"/>
    <d v="2004-07-22T00:00:00"/>
    <x v="114"/>
    <x v="0"/>
    <s v="tier - 1"/>
    <n v="20"/>
  </r>
  <r>
    <s v="Id120"/>
    <s v="  Meb"/>
    <n v="42.13"/>
    <x v="112"/>
    <s v="yes"/>
    <x v="0"/>
    <s v="No"/>
    <x v="3"/>
    <s v="yes"/>
    <x v="0"/>
    <x v="2"/>
    <n v="1995"/>
    <s v="Aug"/>
    <n v="5"/>
    <d v="1995-08-05T00:00:00"/>
    <x v="115"/>
    <x v="0"/>
    <s v="tier - 1"/>
    <n v="29"/>
  </r>
  <r>
    <s v="Id121"/>
    <s v="  Aaqib L"/>
    <n v="30.78"/>
    <x v="113"/>
    <s v="yes"/>
    <x v="0"/>
    <s v="No"/>
    <x v="0"/>
    <s v="yes"/>
    <x v="0"/>
    <x v="0"/>
    <n v="2003"/>
    <s v="Sep"/>
    <n v="14"/>
    <d v="2003-09-14T00:00:00"/>
    <x v="116"/>
    <x v="0"/>
    <s v="tier - 2"/>
    <n v="21"/>
  </r>
  <r>
    <s v="Id122"/>
    <s v="  Craig A"/>
    <n v="31.35"/>
    <x v="114"/>
    <s v="No"/>
    <x v="0"/>
    <s v="No"/>
    <x v="0"/>
    <s v="yes"/>
    <x v="0"/>
    <x v="0"/>
    <n v="2004"/>
    <s v="Aug"/>
    <n v="21"/>
    <d v="2004-08-21T00:00:00"/>
    <x v="117"/>
    <x v="0"/>
    <s v="tier - 2"/>
    <n v="20"/>
  </r>
  <r>
    <s v="Id123"/>
    <s v="  Meredith"/>
    <n v="41.46"/>
    <x v="115"/>
    <s v="yes"/>
    <x v="0"/>
    <s v="No"/>
    <x v="1"/>
    <s v="yes"/>
    <x v="0"/>
    <x v="2"/>
    <n v="2004"/>
    <s v="Jul"/>
    <n v="25"/>
    <d v="2004-07-25T00:00:00"/>
    <x v="118"/>
    <x v="0"/>
    <s v="tier - 1"/>
    <n v="20"/>
  </r>
  <r>
    <s v="Id124"/>
    <s v="  Doug"/>
    <n v="48"/>
    <x v="116"/>
    <s v="No"/>
    <x v="0"/>
    <s v="No"/>
    <x v="0"/>
    <s v="yes"/>
    <x v="0"/>
    <x v="0"/>
    <n v="2003"/>
    <s v="Sep"/>
    <n v="9"/>
    <d v="2003-09-09T00:00:00"/>
    <x v="119"/>
    <x v="0"/>
    <s v="tier - 3"/>
    <n v="21"/>
  </r>
  <r>
    <s v="Id125"/>
    <s v="  Elizabeth J"/>
    <n v="49.13"/>
    <x v="117"/>
    <s v="No"/>
    <x v="0"/>
    <s v="No"/>
    <x v="0"/>
    <s v="yes"/>
    <x v="0"/>
    <x v="2"/>
    <n v="2003"/>
    <s v="Dec"/>
    <n v="4"/>
    <d v="2003-12-04T00:00:00"/>
    <x v="120"/>
    <x v="0"/>
    <s v="tier - 2"/>
    <n v="21"/>
  </r>
  <r>
    <s v="Id126"/>
    <s v="  Matthew P"/>
    <n v="37.799999999999997"/>
    <x v="109"/>
    <s v="No"/>
    <x v="0"/>
    <s v="No"/>
    <x v="3"/>
    <s v="yes"/>
    <x v="0"/>
    <x v="1"/>
    <n v="2003"/>
    <s v="Jul"/>
    <n v="17"/>
    <d v="2003-07-17T00:00:00"/>
    <x v="121"/>
    <x v="0"/>
    <s v="tier - 1"/>
    <n v="21"/>
  </r>
  <r>
    <s v="Id127"/>
    <s v="  Guillermo Sr"/>
    <n v="38.299999999999997"/>
    <x v="118"/>
    <s v="No"/>
    <x v="0"/>
    <s v="No"/>
    <x v="0"/>
    <s v="yes"/>
    <x v="0"/>
    <x v="0"/>
    <n v="2004"/>
    <s v="Oct"/>
    <n v="4"/>
    <d v="2004-10-04T00:00:00"/>
    <x v="122"/>
    <x v="0"/>
    <s v="tier - 2"/>
    <n v="20"/>
  </r>
  <r>
    <s v="Id128"/>
    <s v="  Ryan C"/>
    <n v="32.774999999999999"/>
    <x v="18"/>
    <s v="No"/>
    <x v="0"/>
    <s v="No"/>
    <x v="0"/>
    <s v="yes"/>
    <x v="0"/>
    <x v="2"/>
    <n v="2004"/>
    <s v="Dec"/>
    <n v="5"/>
    <d v="2004-12-05T00:00:00"/>
    <x v="123"/>
    <x v="0"/>
    <s v="tier - 3"/>
    <n v="20"/>
  </r>
  <r>
    <s v="Id129"/>
    <s v="  Dane"/>
    <n v="34.200000000000003"/>
    <x v="119"/>
    <s v="yes"/>
    <x v="0"/>
    <s v="No"/>
    <x v="0"/>
    <s v="yes"/>
    <x v="0"/>
    <x v="1"/>
    <n v="2004"/>
    <s v="Jul"/>
    <n v="9"/>
    <d v="2004-07-09T00:00:00"/>
    <x v="124"/>
    <x v="0"/>
    <s v="tier - 1"/>
    <n v="21"/>
  </r>
  <r>
    <s v="Id130"/>
    <s v="  Jonas"/>
    <n v="30.2"/>
    <x v="8"/>
    <s v="No"/>
    <x v="0"/>
    <s v="No"/>
    <x v="0"/>
    <s v="yes"/>
    <x v="0"/>
    <x v="0"/>
    <n v="2003"/>
    <s v="Oct"/>
    <n v="3"/>
    <d v="2003-10-03T00:00:00"/>
    <x v="125"/>
    <x v="0"/>
    <s v="tier - 2"/>
    <n v="21"/>
  </r>
  <r>
    <s v="Id131"/>
    <s v="  George E"/>
    <n v="48.32"/>
    <x v="1"/>
    <s v="No"/>
    <x v="0"/>
    <s v="No"/>
    <x v="0"/>
    <s v="yes"/>
    <x v="0"/>
    <x v="1"/>
    <n v="2003"/>
    <s v="Sep"/>
    <n v="16"/>
    <d v="2003-09-16T00:00:00"/>
    <x v="126"/>
    <x v="0"/>
    <s v="tier - 2"/>
    <n v="21"/>
  </r>
  <r>
    <s v="Id132"/>
    <s v="  Sara S"/>
    <n v="44.86"/>
    <x v="24"/>
    <s v="yes"/>
    <x v="0"/>
    <s v="No"/>
    <x v="0"/>
    <s v="yes"/>
    <x v="0"/>
    <x v="2"/>
    <n v="2004"/>
    <s v="Dec"/>
    <n v="13"/>
    <d v="2004-12-13T00:00:00"/>
    <x v="127"/>
    <x v="0"/>
    <s v="tier - 2"/>
    <n v="20"/>
  </r>
  <r>
    <s v="Id133"/>
    <s v="  Nick"/>
    <n v="52.15"/>
    <x v="120"/>
    <s v="No"/>
    <x v="0"/>
    <s v="No"/>
    <x v="3"/>
    <s v="yes"/>
    <x v="0"/>
    <x v="2"/>
    <n v="2004"/>
    <s v="Aug"/>
    <n v="8"/>
    <d v="2004-08-08T00:00:00"/>
    <x v="128"/>
    <x v="0"/>
    <s v="tier - 1"/>
    <n v="20"/>
  </r>
  <r>
    <s v="Id134"/>
    <s v="  Timothy"/>
    <n v="41.12"/>
    <x v="121"/>
    <s v="yes"/>
    <x v="0"/>
    <s v="No"/>
    <x v="0"/>
    <s v="yes"/>
    <x v="0"/>
    <x v="0"/>
    <n v="2004"/>
    <s v="Jun"/>
    <n v="13"/>
    <d v="2004-06-13T00:00:00"/>
    <x v="129"/>
    <x v="0"/>
    <s v="tier - 2"/>
    <n v="21"/>
  </r>
  <r>
    <s v="Id135"/>
    <s v="  Becky L"/>
    <n v="38.39"/>
    <x v="78"/>
    <s v="yes"/>
    <x v="0"/>
    <s v="No"/>
    <x v="3"/>
    <s v="yes"/>
    <x v="0"/>
    <x v="2"/>
    <n v="2003"/>
    <s v="Dec"/>
    <n v="30"/>
    <d v="2003-12-30T00:00:00"/>
    <x v="130"/>
    <x v="0"/>
    <s v="tier - 3"/>
    <n v="21"/>
  </r>
  <r>
    <s v="Id136"/>
    <s v="  Steph K"/>
    <n v="46.85"/>
    <x v="69"/>
    <s v="No"/>
    <x v="0"/>
    <s v="Yes"/>
    <x v="3"/>
    <s v="yes"/>
    <x v="0"/>
    <x v="2"/>
    <n v="2003"/>
    <s v="Sep"/>
    <n v="16"/>
    <d v="2003-09-16T00:00:00"/>
    <x v="131"/>
    <x v="0"/>
    <s v="tier - 2"/>
    <n v="21"/>
  </r>
  <r>
    <s v="Id137"/>
    <s v="  Kristine B"/>
    <n v="42.24"/>
    <x v="122"/>
    <s v="No"/>
    <x v="1"/>
    <s v="No"/>
    <x v="3"/>
    <s v="yes"/>
    <x v="0"/>
    <x v="2"/>
    <n v="2003"/>
    <s v="Aug"/>
    <n v="21"/>
    <d v="2003-08-21T00:00:00"/>
    <x v="131"/>
    <x v="0"/>
    <s v="tier - 2"/>
    <n v="21"/>
  </r>
  <r>
    <s v="Id138"/>
    <s v="  Taylor B"/>
    <n v="34.39"/>
    <x v="123"/>
    <s v="No"/>
    <x v="0"/>
    <s v="No"/>
    <x v="0"/>
    <s v="yes"/>
    <x v="0"/>
    <x v="1"/>
    <n v="2003"/>
    <s v="Dec"/>
    <n v="30"/>
    <d v="2003-12-30T00:00:00"/>
    <x v="132"/>
    <x v="0"/>
    <s v="tier - 1"/>
    <n v="21"/>
  </r>
  <r>
    <s v="Id139"/>
    <s v="  William"/>
    <n v="42.89"/>
    <x v="124"/>
    <s v="yes"/>
    <x v="0"/>
    <s v="No"/>
    <x v="0"/>
    <s v="yes"/>
    <x v="0"/>
    <x v="2"/>
    <n v="2000"/>
    <s v="Oct"/>
    <n v="23"/>
    <d v="2000-10-23T00:00:00"/>
    <x v="133"/>
    <x v="0"/>
    <s v="tier - 2"/>
    <n v="24"/>
  </r>
  <r>
    <s v="Id140"/>
    <s v="  Sage"/>
    <n v="36.299999999999997"/>
    <x v="125"/>
    <s v="No"/>
    <x v="0"/>
    <s v="No"/>
    <x v="0"/>
    <s v="yes"/>
    <x v="0"/>
    <x v="2"/>
    <n v="2000"/>
    <s v="Jun"/>
    <n v="10"/>
    <d v="2000-06-10T00:00:00"/>
    <x v="134"/>
    <x v="0"/>
    <s v="tier - 2"/>
    <n v="25"/>
  </r>
  <r>
    <s v="Id141"/>
    <s v="  Cole"/>
    <n v="35.200000000000003"/>
    <x v="126"/>
    <s v="yes"/>
    <x v="0"/>
    <s v="No"/>
    <x v="3"/>
    <s v="yes"/>
    <x v="0"/>
    <x v="0"/>
    <n v="2000"/>
    <s v="Oct"/>
    <n v="21"/>
    <d v="2000-10-21T00:00:00"/>
    <x v="135"/>
    <x v="0"/>
    <s v="tier - 2"/>
    <n v="24"/>
  </r>
  <r>
    <s v="Id142"/>
    <s v="  Jesse"/>
    <n v="53.62"/>
    <x v="127"/>
    <s v="No"/>
    <x v="0"/>
    <s v="No"/>
    <x v="0"/>
    <s v="yes"/>
    <x v="0"/>
    <x v="2"/>
    <n v="2004"/>
    <s v="Nov"/>
    <n v="17"/>
    <d v="2004-11-17T00:00:00"/>
    <x v="136"/>
    <x v="0"/>
    <s v="tier - 2"/>
    <n v="20"/>
  </r>
  <r>
    <s v="Id143"/>
    <s v="  Tammi J"/>
    <n v="36.67"/>
    <x v="128"/>
    <s v="No"/>
    <x v="0"/>
    <s v="No"/>
    <x v="0"/>
    <s v="yes"/>
    <x v="0"/>
    <x v="1"/>
    <n v="2004"/>
    <s v="Dec"/>
    <n v="10"/>
    <d v="2004-12-10T00:00:00"/>
    <x v="137"/>
    <x v="0"/>
    <s v="tier - 3"/>
    <n v="20"/>
  </r>
  <r>
    <s v="Id144"/>
    <s v="  Matthew S"/>
    <n v="33.4"/>
    <x v="129"/>
    <s v="yes"/>
    <x v="0"/>
    <s v="No"/>
    <x v="3"/>
    <s v="yes"/>
    <x v="0"/>
    <x v="0"/>
    <n v="2004"/>
    <s v="Nov"/>
    <n v="7"/>
    <d v="2004-11-07T00:00:00"/>
    <x v="138"/>
    <x v="0"/>
    <s v="tier - 1"/>
    <n v="20"/>
  </r>
  <r>
    <s v="Id145"/>
    <s v="  Eric"/>
    <n v="42.71"/>
    <x v="130"/>
    <s v="No"/>
    <x v="0"/>
    <s v="No"/>
    <x v="0"/>
    <s v="yes"/>
    <x v="0"/>
    <x v="0"/>
    <n v="2004"/>
    <s v="Dec"/>
    <n v="14"/>
    <d v="2004-12-14T00:00:00"/>
    <x v="139"/>
    <x v="0"/>
    <s v="tier - 3"/>
    <n v="20"/>
  </r>
  <r>
    <s v="Id146"/>
    <s v="  Valeria R"/>
    <n v="41.52"/>
    <x v="131"/>
    <s v="yes"/>
    <x v="0"/>
    <s v="No"/>
    <x v="1"/>
    <s v="yes"/>
    <x v="0"/>
    <x v="0"/>
    <n v="2004"/>
    <s v="Dec"/>
    <n v="6"/>
    <d v="2004-12-06T00:00:00"/>
    <x v="140"/>
    <x v="0"/>
    <s v="tier - 2"/>
    <n v="20"/>
  </r>
  <r>
    <s v="Id147"/>
    <s v="  Michael P"/>
    <n v="39.4"/>
    <x v="132"/>
    <s v="No"/>
    <x v="0"/>
    <s v="No"/>
    <x v="0"/>
    <s v="yes"/>
    <x v="0"/>
    <x v="0"/>
    <n v="2004"/>
    <s v="Oct"/>
    <n v="17"/>
    <d v="2004-10-17T00:00:00"/>
    <x v="141"/>
    <x v="1"/>
    <s v="tier - 2"/>
    <n v="20"/>
  </r>
  <r>
    <s v="Id148"/>
    <s v="  Rami"/>
    <n v="46.45"/>
    <x v="133"/>
    <s v="No"/>
    <x v="0"/>
    <s v="No"/>
    <x v="0"/>
    <s v="yes"/>
    <x v="0"/>
    <x v="2"/>
    <n v="2004"/>
    <s v="Dec"/>
    <n v="12"/>
    <d v="2004-12-12T00:00:00"/>
    <x v="142"/>
    <x v="1"/>
    <s v="tier - 1"/>
    <n v="20"/>
  </r>
  <r>
    <s v="Id149"/>
    <s v="  Denis"/>
    <n v="35.75"/>
    <x v="40"/>
    <s v="No"/>
    <x v="0"/>
    <s v="No"/>
    <x v="0"/>
    <s v="yes"/>
    <x v="0"/>
    <x v="2"/>
    <n v="2004"/>
    <s v="Sep"/>
    <n v="19"/>
    <d v="2004-09-19T00:00:00"/>
    <x v="143"/>
    <x v="1"/>
    <s v="tier - 3"/>
    <n v="20"/>
  </r>
  <r>
    <s v="Id150"/>
    <s v="  Brian E"/>
    <n v="26.07"/>
    <x v="134"/>
    <s v="No"/>
    <x v="0"/>
    <s v="No"/>
    <x v="0"/>
    <s v="yes"/>
    <x v="1"/>
    <x v="2"/>
    <n v="2004"/>
    <s v="Sep"/>
    <n v="21"/>
    <d v="2004-09-21T00:00:00"/>
    <x v="144"/>
    <x v="1"/>
    <s v="tier - 1"/>
    <n v="20"/>
  </r>
  <r>
    <s v="Id151"/>
    <s v="  Bonnie"/>
    <n v="36.54"/>
    <x v="135"/>
    <s v="yes"/>
    <x v="0"/>
    <s v="No"/>
    <x v="3"/>
    <s v="yes"/>
    <x v="0"/>
    <x v="2"/>
    <n v="2004"/>
    <s v="Jun"/>
    <n v="10"/>
    <d v="2004-06-10T00:00:00"/>
    <x v="145"/>
    <x v="1"/>
    <s v="tier - 3"/>
    <n v="21"/>
  </r>
  <r>
    <s v="Id152"/>
    <s v="  Michael P"/>
    <n v="51.64"/>
    <x v="120"/>
    <s v="No"/>
    <x v="0"/>
    <s v="No"/>
    <x v="0"/>
    <s v="yes"/>
    <x v="0"/>
    <x v="2"/>
    <n v="2004"/>
    <s v="Sep"/>
    <n v="11"/>
    <d v="2004-09-11T00:00:00"/>
    <x v="146"/>
    <x v="1"/>
    <s v="tier - 3"/>
    <n v="20"/>
  </r>
  <r>
    <s v="Id153"/>
    <s v="  Paul"/>
    <n v="42.83"/>
    <x v="60"/>
    <s v="No"/>
    <x v="0"/>
    <s v="No"/>
    <x v="1"/>
    <s v="yes"/>
    <x v="0"/>
    <x v="1"/>
    <n v="2004"/>
    <s v="Oct"/>
    <n v="21"/>
    <d v="2004-10-21T00:00:00"/>
    <x v="147"/>
    <x v="1"/>
    <s v="tier - 2"/>
    <n v="20"/>
  </r>
  <r>
    <s v="Id154"/>
    <s v="  Michael"/>
    <n v="40.15"/>
    <x v="136"/>
    <s v="No"/>
    <x v="0"/>
    <s v="No"/>
    <x v="3"/>
    <s v="yes"/>
    <x v="0"/>
    <x v="1"/>
    <n v="2004"/>
    <s v="Sep"/>
    <n v="9"/>
    <d v="2004-09-09T00:00:00"/>
    <x v="148"/>
    <x v="1"/>
    <s v="tier - 1"/>
    <n v="20"/>
  </r>
  <r>
    <s v="Id155"/>
    <s v="  Samuel"/>
    <n v="27.8"/>
    <x v="67"/>
    <s v="No"/>
    <x v="0"/>
    <s v="Yes"/>
    <x v="3"/>
    <s v="yes"/>
    <x v="1"/>
    <x v="2"/>
    <n v="2003"/>
    <s v="Nov"/>
    <n v="21"/>
    <d v="2003-11-21T00:00:00"/>
    <x v="149"/>
    <x v="1"/>
    <s v="tier - 3"/>
    <n v="21"/>
  </r>
  <r>
    <s v="Id156"/>
    <s v="  Matthew"/>
    <n v="45.81"/>
    <x v="70"/>
    <s v="yes"/>
    <x v="0"/>
    <s v="Yes"/>
    <x v="3"/>
    <s v="yes"/>
    <x v="0"/>
    <x v="2"/>
    <n v="2003"/>
    <s v="Sep"/>
    <n v="1"/>
    <d v="2003-09-01T00:00:00"/>
    <x v="150"/>
    <x v="1"/>
    <s v="tier - 2"/>
    <n v="21"/>
  </r>
  <r>
    <s v="Id157"/>
    <s v="  Daniel"/>
    <n v="34.43"/>
    <x v="137"/>
    <s v="yes"/>
    <x v="0"/>
    <s v="No"/>
    <x v="3"/>
    <s v="yes"/>
    <x v="0"/>
    <x v="0"/>
    <n v="2003"/>
    <s v="Nov"/>
    <n v="9"/>
    <d v="2003-11-09T00:00:00"/>
    <x v="151"/>
    <x v="1"/>
    <s v="tier - 2"/>
    <n v="21"/>
  </r>
  <r>
    <s v="Id158"/>
    <s v="  Syndy"/>
    <n v="41.33"/>
    <x v="138"/>
    <s v="yes"/>
    <x v="0"/>
    <s v="No"/>
    <x v="0"/>
    <s v="yes"/>
    <x v="0"/>
    <x v="2"/>
    <n v="2003"/>
    <s v="Nov"/>
    <n v="14"/>
    <d v="2003-11-14T00:00:00"/>
    <x v="152"/>
    <x v="1"/>
    <s v="tier - 2"/>
    <n v="21"/>
  </r>
  <r>
    <s v="Id159"/>
    <s v="  Aleksandra"/>
    <n v="31.92"/>
    <x v="89"/>
    <s v="yes"/>
    <x v="0"/>
    <s v="No"/>
    <x v="3"/>
    <s v="yes"/>
    <x v="0"/>
    <x v="2"/>
    <n v="2003"/>
    <s v="Jul"/>
    <n v="25"/>
    <d v="2003-07-25T00:00:00"/>
    <x v="153"/>
    <x v="1"/>
    <s v="tier - 1"/>
    <n v="21"/>
  </r>
  <r>
    <s v="Id160"/>
    <s v="  Steeve T Sr"/>
    <n v="39.799999999999997"/>
    <x v="116"/>
    <s v="yes"/>
    <x v="0"/>
    <s v="No"/>
    <x v="1"/>
    <s v="yes"/>
    <x v="0"/>
    <x v="0"/>
    <n v="2003"/>
    <s v="Jul"/>
    <n v="28"/>
    <d v="2003-07-28T00:00:00"/>
    <x v="154"/>
    <x v="1"/>
    <s v="tier - 1"/>
    <n v="21"/>
  </r>
  <r>
    <s v="Id161"/>
    <s v="  Richard"/>
    <n v="42.82"/>
    <x v="139"/>
    <s v="No"/>
    <x v="0"/>
    <s v="No"/>
    <x v="0"/>
    <s v="yes"/>
    <x v="0"/>
    <x v="2"/>
    <n v="2003"/>
    <s v="Sep"/>
    <n v="26"/>
    <d v="2003-09-26T00:00:00"/>
    <x v="155"/>
    <x v="1"/>
    <s v="tier - 1"/>
    <n v="21"/>
  </r>
  <r>
    <s v="Id162"/>
    <s v="  Aaron T"/>
    <n v="33.630000000000003"/>
    <x v="140"/>
    <s v="No"/>
    <x v="0"/>
    <s v="No"/>
    <x v="0"/>
    <s v="yes"/>
    <x v="0"/>
    <x v="2"/>
    <n v="1998"/>
    <s v="Oct"/>
    <n v="7"/>
    <d v="1998-10-07T00:00:00"/>
    <x v="156"/>
    <x v="1"/>
    <s v="tier - 3"/>
    <n v="26"/>
  </r>
  <r>
    <s v="Id163"/>
    <s v="  Akira"/>
    <n v="37.07"/>
    <x v="141"/>
    <s v="No"/>
    <x v="1"/>
    <s v="No"/>
    <x v="3"/>
    <s v="yes"/>
    <x v="0"/>
    <x v="2"/>
    <n v="2003"/>
    <s v="Nov"/>
    <n v="19"/>
    <d v="2003-11-19T00:00:00"/>
    <x v="157"/>
    <x v="1"/>
    <s v="tier - 1"/>
    <n v="21"/>
  </r>
  <r>
    <s v="Id164"/>
    <s v="  Ben"/>
    <n v="35.625"/>
    <x v="142"/>
    <s v="No"/>
    <x v="0"/>
    <s v="No"/>
    <x v="0"/>
    <s v="yes"/>
    <x v="0"/>
    <x v="0"/>
    <n v="2002"/>
    <s v="Dec"/>
    <n v="13"/>
    <d v="2002-12-13T00:00:00"/>
    <x v="158"/>
    <x v="1"/>
    <s v="tier - 3"/>
    <n v="22"/>
  </r>
  <r>
    <s v="Id165"/>
    <s v="  Jana"/>
    <n v="42.69"/>
    <x v="143"/>
    <s v="No"/>
    <x v="0"/>
    <s v="Yes"/>
    <x v="3"/>
    <s v="yes"/>
    <x v="0"/>
    <x v="2"/>
    <n v="1999"/>
    <s v="Sep"/>
    <n v="25"/>
    <d v="1999-09-25T00:00:00"/>
    <x v="159"/>
    <x v="1"/>
    <s v="tier - 3"/>
    <n v="25"/>
  </r>
  <r>
    <s v="Id166"/>
    <s v="  Jay T"/>
    <n v="37.869999999999997"/>
    <x v="144"/>
    <s v="yes"/>
    <x v="0"/>
    <s v="Yes"/>
    <x v="3"/>
    <s v="yes"/>
    <x v="0"/>
    <x v="2"/>
    <n v="2004"/>
    <s v="Aug"/>
    <n v="19"/>
    <d v="2004-08-19T00:00:00"/>
    <x v="160"/>
    <x v="1"/>
    <s v="tier - 1"/>
    <n v="20"/>
  </r>
  <r>
    <s v="Id167"/>
    <s v="  Marie-Helene"/>
    <n v="40.61"/>
    <x v="96"/>
    <s v="yes"/>
    <x v="0"/>
    <s v="No"/>
    <x v="3"/>
    <s v="yes"/>
    <x v="0"/>
    <x v="0"/>
    <n v="1999"/>
    <s v="Nov"/>
    <n v="17"/>
    <d v="1999-11-17T00:00:00"/>
    <x v="161"/>
    <x v="1"/>
    <s v="tier - 3"/>
    <n v="25"/>
  </r>
  <r>
    <s v="Id168"/>
    <s v="  Bret R"/>
    <n v="30.78"/>
    <x v="145"/>
    <s v="yes"/>
    <x v="0"/>
    <s v="No"/>
    <x v="0"/>
    <s v="yes"/>
    <x v="0"/>
    <x v="2"/>
    <n v="1999"/>
    <s v="Oct"/>
    <n v="1"/>
    <d v="1999-10-01T00:00:00"/>
    <x v="162"/>
    <x v="1"/>
    <s v="tier - 2"/>
    <n v="25"/>
  </r>
  <r>
    <s v="Id169"/>
    <s v="  Gardner L"/>
    <n v="49.49"/>
    <x v="146"/>
    <s v="No"/>
    <x v="0"/>
    <s v="No"/>
    <x v="0"/>
    <s v="yes"/>
    <x v="0"/>
    <x v="2"/>
    <n v="2003"/>
    <s v="Aug"/>
    <n v="11"/>
    <d v="2003-08-11T00:00:00"/>
    <x v="163"/>
    <x v="1"/>
    <s v="tier - 3"/>
    <n v="21"/>
  </r>
  <r>
    <s v="Id170"/>
    <s v="  Bobby"/>
    <n v="37.619999999999997"/>
    <x v="147"/>
    <s v="yes"/>
    <x v="1"/>
    <s v="No"/>
    <x v="1"/>
    <s v="yes"/>
    <x v="0"/>
    <x v="1"/>
    <n v="2003"/>
    <s v="Aug"/>
    <n v="4"/>
    <d v="2003-08-04T00:00:00"/>
    <x v="164"/>
    <x v="1"/>
    <s v="tier - 2"/>
    <n v="21"/>
  </r>
  <r>
    <s v="Id171"/>
    <s v="  Natalie"/>
    <n v="36.08"/>
    <x v="148"/>
    <s v="yes"/>
    <x v="0"/>
    <s v="No"/>
    <x v="3"/>
    <s v="yes"/>
    <x v="0"/>
    <x v="1"/>
    <n v="1999"/>
    <s v="Dec"/>
    <n v="12"/>
    <d v="1999-12-12T00:00:00"/>
    <x v="165"/>
    <x v="1"/>
    <s v="tier - 2"/>
    <n v="25"/>
  </r>
  <r>
    <s v="Id172"/>
    <s v="  Lina"/>
    <n v="33.5"/>
    <x v="66"/>
    <s v="No"/>
    <x v="0"/>
    <s v="No"/>
    <x v="0"/>
    <s v="yes"/>
    <x v="0"/>
    <x v="2"/>
    <n v="2003"/>
    <s v="Jul"/>
    <n v="20"/>
    <d v="2003-07-20T00:00:00"/>
    <x v="166"/>
    <x v="1"/>
    <s v="tier - 2"/>
    <n v="21"/>
  </r>
  <r>
    <s v="Id173"/>
    <s v="  Zebulon"/>
    <n v="47.46"/>
    <x v="149"/>
    <s v="yes"/>
    <x v="0"/>
    <s v="No"/>
    <x v="3"/>
    <s v="yes"/>
    <x v="0"/>
    <x v="1"/>
    <n v="1994"/>
    <s v="Dec"/>
    <n v="6"/>
    <d v="1994-12-06T00:00:00"/>
    <x v="167"/>
    <x v="1"/>
    <s v="tier - 2"/>
    <n v="30"/>
  </r>
  <r>
    <s v="Id174"/>
    <s v="  Amanda"/>
    <n v="49.24"/>
    <x v="150"/>
    <s v="No"/>
    <x v="0"/>
    <s v="No"/>
    <x v="0"/>
    <s v="yes"/>
    <x v="0"/>
    <x v="2"/>
    <n v="2004"/>
    <s v="Dec"/>
    <n v="27"/>
    <d v="2004-12-27T00:00:00"/>
    <x v="168"/>
    <x v="1"/>
    <s v="tier - 1"/>
    <n v="20"/>
  </r>
  <r>
    <s v="Id175"/>
    <s v="  Greg"/>
    <n v="54.4"/>
    <x v="151"/>
    <s v="No"/>
    <x v="0"/>
    <s v="No"/>
    <x v="3"/>
    <s v="yes"/>
    <x v="0"/>
    <x v="2"/>
    <n v="1996"/>
    <s v="Jul"/>
    <n v="2"/>
    <d v="1996-07-02T00:00:00"/>
    <x v="169"/>
    <x v="1"/>
    <s v="tier - 3"/>
    <n v="29"/>
  </r>
  <r>
    <s v="Id176"/>
    <s v="  John"/>
    <n v="35.53"/>
    <x v="152"/>
    <s v="No"/>
    <x v="0"/>
    <s v="No"/>
    <x v="3"/>
    <s v="yes"/>
    <x v="0"/>
    <x v="2"/>
    <n v="2002"/>
    <s v="Sep"/>
    <n v="22"/>
    <d v="2002-09-22T00:00:00"/>
    <x v="170"/>
    <x v="1"/>
    <s v="tier - 2"/>
    <n v="22"/>
  </r>
  <r>
    <s v="Id177"/>
    <s v="  Kelsey A"/>
    <n v="39.729999999999997"/>
    <x v="149"/>
    <s v="No"/>
    <x v="0"/>
    <s v="No"/>
    <x v="0"/>
    <s v="yes"/>
    <x v="0"/>
    <x v="1"/>
    <n v="2002"/>
    <s v="Oct"/>
    <n v="29"/>
    <d v="2002-10-29T00:00:00"/>
    <x v="171"/>
    <x v="1"/>
    <s v="tier - 1"/>
    <n v="22"/>
  </r>
  <r>
    <s v="Id178"/>
    <s v="  Bronwen L"/>
    <n v="35.68"/>
    <x v="153"/>
    <s v="No"/>
    <x v="0"/>
    <s v="No"/>
    <x v="0"/>
    <s v="yes"/>
    <x v="0"/>
    <x v="0"/>
    <n v="2002"/>
    <s v="Aug"/>
    <n v="29"/>
    <d v="2002-08-29T00:00:00"/>
    <x v="172"/>
    <x v="1"/>
    <s v="tier - 2"/>
    <n v="22"/>
  </r>
  <r>
    <s v="Id179"/>
    <s v="  Manuela"/>
    <n v="48.86"/>
    <x v="34"/>
    <s v="No"/>
    <x v="0"/>
    <s v="No"/>
    <x v="0"/>
    <s v="yes"/>
    <x v="0"/>
    <x v="1"/>
    <n v="2002"/>
    <s v="Aug"/>
    <n v="21"/>
    <d v="2002-08-21T00:00:00"/>
    <x v="173"/>
    <x v="1"/>
    <s v="tier - 1"/>
    <n v="22"/>
  </r>
  <r>
    <s v="Id180"/>
    <s v="  Jennifer L"/>
    <n v="34.799999999999997"/>
    <x v="154"/>
    <s v="yes"/>
    <x v="0"/>
    <s v="Yes"/>
    <x v="3"/>
    <s v="No"/>
    <x v="0"/>
    <x v="0"/>
    <n v="2001"/>
    <s v="Aug"/>
    <n v="10"/>
    <d v="2001-08-10T00:00:00"/>
    <x v="174"/>
    <x v="1"/>
    <s v="tier - 1"/>
    <n v="23"/>
  </r>
  <r>
    <s v="Id181"/>
    <s v="  Abby W"/>
    <n v="32.49"/>
    <x v="144"/>
    <s v="No"/>
    <x v="0"/>
    <s v="Yes"/>
    <x v="3"/>
    <s v="yes"/>
    <x v="0"/>
    <x v="2"/>
    <n v="1994"/>
    <s v="Oct"/>
    <n v="6"/>
    <d v="1994-10-06T00:00:00"/>
    <x v="175"/>
    <x v="1"/>
    <s v="tier - 3"/>
    <n v="30"/>
  </r>
  <r>
    <s v="Id182"/>
    <s v="  Tyler"/>
    <n v="39"/>
    <x v="155"/>
    <s v="No"/>
    <x v="0"/>
    <s v="No"/>
    <x v="1"/>
    <s v="yes"/>
    <x v="0"/>
    <x v="1"/>
    <n v="2001"/>
    <s v="Aug"/>
    <n v="3"/>
    <d v="2001-08-03T00:00:00"/>
    <x v="176"/>
    <x v="1"/>
    <s v="tier - 3"/>
    <n v="23"/>
  </r>
  <r>
    <s v="Id183"/>
    <s v="  Jeffrey"/>
    <n v="35.299999999999997"/>
    <x v="34"/>
    <s v="No"/>
    <x v="0"/>
    <s v="No"/>
    <x v="3"/>
    <s v="yes"/>
    <x v="0"/>
    <x v="1"/>
    <n v="2001"/>
    <s v="Dec"/>
    <n v="9"/>
    <d v="2001-12-09T00:00:00"/>
    <x v="177"/>
    <x v="1"/>
    <s v="tier - 2"/>
    <n v="23"/>
  </r>
  <r>
    <s v="Id184"/>
    <s v="  Matthew F"/>
    <n v="33.42"/>
    <x v="156"/>
    <s v="No"/>
    <x v="0"/>
    <s v="No"/>
    <x v="0"/>
    <s v="yes"/>
    <x v="0"/>
    <x v="0"/>
    <n v="2002"/>
    <s v="Sep"/>
    <n v="7"/>
    <d v="2002-09-07T00:00:00"/>
    <x v="178"/>
    <x v="1"/>
    <s v="tier - 1"/>
    <n v="22"/>
  </r>
  <r>
    <s v="Id185"/>
    <s v="  Ryan J"/>
    <n v="37.18"/>
    <x v="157"/>
    <s v="yes"/>
    <x v="0"/>
    <s v="No"/>
    <x v="1"/>
    <s v="yes"/>
    <x v="0"/>
    <x v="0"/>
    <n v="2002"/>
    <s v="Jul"/>
    <n v="29"/>
    <d v="2002-07-29T00:00:00"/>
    <x v="179"/>
    <x v="1"/>
    <s v="tier - 2"/>
    <n v="22"/>
  </r>
  <r>
    <s v="Id186"/>
    <s v="  Amy"/>
    <n v="33.33"/>
    <x v="158"/>
    <s v="yes"/>
    <x v="0"/>
    <s v="No"/>
    <x v="1"/>
    <s v="No"/>
    <x v="0"/>
    <x v="0"/>
    <n v="1998"/>
    <s v="Sep"/>
    <n v="28"/>
    <d v="1998-09-28T00:00:00"/>
    <x v="180"/>
    <x v="1"/>
    <s v="tier - 3"/>
    <n v="26"/>
  </r>
  <r>
    <s v="Id187"/>
    <s v="  Andrew P"/>
    <n v="53.21"/>
    <x v="159"/>
    <s v="No"/>
    <x v="0"/>
    <s v="No"/>
    <x v="3"/>
    <s v="yes"/>
    <x v="0"/>
    <x v="2"/>
    <n v="1998"/>
    <s v="Oct"/>
    <n v="5"/>
    <d v="1998-10-05T00:00:00"/>
    <x v="181"/>
    <x v="1"/>
    <s v="tier - 1"/>
    <n v="26"/>
  </r>
  <r>
    <s v="Id188"/>
    <s v="  George M"/>
    <n v="38.729999999999997"/>
    <x v="73"/>
    <s v="No"/>
    <x v="0"/>
    <s v="No"/>
    <x v="1"/>
    <s v="yes"/>
    <x v="0"/>
    <x v="0"/>
    <n v="1998"/>
    <s v="Sep"/>
    <n v="29"/>
    <d v="1998-09-29T00:00:00"/>
    <x v="182"/>
    <x v="1"/>
    <s v="tier - 1"/>
    <n v="26"/>
  </r>
  <r>
    <s v="Id189"/>
    <s v="  Sarah"/>
    <n v="29.73"/>
    <x v="160"/>
    <s v="No"/>
    <x v="0"/>
    <s v="No"/>
    <x v="0"/>
    <s v="yes"/>
    <x v="1"/>
    <x v="0"/>
    <n v="2002"/>
    <s v="Jul"/>
    <n v="16"/>
    <d v="2002-07-16T00:00:00"/>
    <x v="183"/>
    <x v="1"/>
    <s v="tier - 3"/>
    <n v="22"/>
  </r>
  <r>
    <s v="Id190"/>
    <s v="  Lara"/>
    <n v="34.700000000000003"/>
    <x v="161"/>
    <s v="No"/>
    <x v="0"/>
    <s v="Yes"/>
    <x v="3"/>
    <s v="yes"/>
    <x v="0"/>
    <x v="2"/>
    <n v="1998"/>
    <s v="Dec"/>
    <n v="29"/>
    <d v="1998-12-29T00:00:00"/>
    <x v="184"/>
    <x v="1"/>
    <s v="tier - 1"/>
    <n v="26"/>
  </r>
  <r>
    <s v="Id191"/>
    <s v="  Sebastien"/>
    <n v="38.28"/>
    <x v="162"/>
    <s v="yes"/>
    <x v="0"/>
    <s v="No"/>
    <x v="3"/>
    <s v="yes"/>
    <x v="0"/>
    <x v="0"/>
    <n v="2002"/>
    <s v="Sep"/>
    <n v="29"/>
    <d v="2002-09-29T00:00:00"/>
    <x v="185"/>
    <x v="1"/>
    <s v="tier - 3"/>
    <n v="22"/>
  </r>
  <r>
    <s v="Id192"/>
    <s v="  Padraig"/>
    <n v="33.57"/>
    <x v="163"/>
    <s v="yes"/>
    <x v="0"/>
    <s v="No"/>
    <x v="0"/>
    <s v="yes"/>
    <x v="0"/>
    <x v="0"/>
    <n v="1998"/>
    <s v="Sep"/>
    <n v="14"/>
    <d v="1998-09-14T00:00:00"/>
    <x v="186"/>
    <x v="1"/>
    <s v="tier - 2"/>
    <n v="26"/>
  </r>
  <r>
    <s v="Id193"/>
    <s v="  Heather"/>
    <n v="52.06"/>
    <x v="164"/>
    <s v="No"/>
    <x v="0"/>
    <s v="No"/>
    <x v="3"/>
    <s v="yes"/>
    <x v="0"/>
    <x v="2"/>
    <n v="2001"/>
    <s v="Aug"/>
    <n v="14"/>
    <d v="2001-08-14T00:00:00"/>
    <x v="187"/>
    <x v="1"/>
    <s v="tier - 2"/>
    <n v="23"/>
  </r>
  <r>
    <s v="Id194"/>
    <s v="  Jorge"/>
    <n v="38.17"/>
    <x v="165"/>
    <s v="No"/>
    <x v="1"/>
    <s v="No"/>
    <x v="3"/>
    <s v="yes"/>
    <x v="0"/>
    <x v="2"/>
    <n v="2001"/>
    <s v="Jul"/>
    <n v="1"/>
    <d v="2001-07-01T00:00:00"/>
    <x v="188"/>
    <x v="1"/>
    <s v="tier - 1"/>
    <n v="24"/>
  </r>
  <r>
    <s v="Id195"/>
    <s v="  Jack R"/>
    <n v="36.954999999999998"/>
    <x v="85"/>
    <s v="No"/>
    <x v="0"/>
    <s v="Yes"/>
    <x v="3"/>
    <s v="yes"/>
    <x v="0"/>
    <x v="1"/>
    <n v="2001"/>
    <s v="Sep"/>
    <n v="6"/>
    <d v="2001-09-06T00:00:00"/>
    <x v="189"/>
    <x v="1"/>
    <s v="tier - 2"/>
    <n v="23"/>
  </r>
  <r>
    <s v="Id196"/>
    <s v="  Felix"/>
    <n v="34.4"/>
    <x v="166"/>
    <s v="No"/>
    <x v="0"/>
    <s v="Yes"/>
    <x v="3"/>
    <s v="yes"/>
    <x v="0"/>
    <x v="2"/>
    <n v="2001"/>
    <s v="Aug"/>
    <n v="4"/>
    <d v="2001-08-04T00:00:00"/>
    <x v="190"/>
    <x v="1"/>
    <s v="tier - 2"/>
    <n v="23"/>
  </r>
  <r>
    <s v="Id197"/>
    <s v="  Christopher C"/>
    <n v="31.73"/>
    <x v="167"/>
    <s v="No"/>
    <x v="0"/>
    <s v="No"/>
    <x v="0"/>
    <s v="yes"/>
    <x v="0"/>
    <x v="2"/>
    <n v="2000"/>
    <s v="Sep"/>
    <n v="2"/>
    <d v="2000-09-02T00:00:00"/>
    <x v="191"/>
    <x v="1"/>
    <s v="tier - 3"/>
    <n v="24"/>
  </r>
  <r>
    <s v="Id198"/>
    <s v="  Jesse"/>
    <n v="36.64"/>
    <x v="168"/>
    <s v="No"/>
    <x v="0"/>
    <s v="No"/>
    <x v="0"/>
    <s v="yes"/>
    <x v="0"/>
    <x v="0"/>
    <n v="2000"/>
    <s v="Jul"/>
    <n v="26"/>
    <d v="2000-07-26T00:00:00"/>
    <x v="192"/>
    <x v="1"/>
    <s v="tier - 3"/>
    <n v="24"/>
  </r>
  <r>
    <s v="Id199"/>
    <s v="  Jill"/>
    <n v="36.85"/>
    <x v="169"/>
    <s v="No"/>
    <x v="1"/>
    <s v="No"/>
    <x v="3"/>
    <s v="yes"/>
    <x v="0"/>
    <x v="1"/>
    <n v="2004"/>
    <s v="Jun"/>
    <n v="12"/>
    <d v="2004-06-12T00:00:00"/>
    <x v="193"/>
    <x v="1"/>
    <s v="tier - 2"/>
    <n v="21"/>
  </r>
  <r>
    <s v="Id200"/>
    <s v="  William"/>
    <n v="33.33"/>
    <x v="170"/>
    <s v="yes"/>
    <x v="0"/>
    <s v="Yes"/>
    <x v="3"/>
    <s v="yes"/>
    <x v="0"/>
    <x v="2"/>
    <n v="2001"/>
    <s v="Aug"/>
    <n v="14"/>
    <d v="2001-08-14T00:00:00"/>
    <x v="194"/>
    <x v="1"/>
    <s v="tier - 2"/>
    <n v="23"/>
  </r>
  <r>
    <s v="Id201"/>
    <s v="  Alejandro"/>
    <n v="39.14"/>
    <x v="171"/>
    <s v="No"/>
    <x v="0"/>
    <s v="Yes"/>
    <x v="3"/>
    <s v="yes"/>
    <x v="0"/>
    <x v="2"/>
    <n v="2001"/>
    <s v="Jun"/>
    <n v="22"/>
    <d v="2001-06-22T00:00:00"/>
    <x v="195"/>
    <x v="1"/>
    <s v="tier - 2"/>
    <n v="24"/>
  </r>
  <r>
    <s v="Id202"/>
    <s v="  Ian E"/>
    <n v="32.9"/>
    <x v="106"/>
    <s v="yes"/>
    <x v="0"/>
    <s v="No"/>
    <x v="0"/>
    <s v="yes"/>
    <x v="0"/>
    <x v="1"/>
    <n v="2001"/>
    <s v="Nov"/>
    <n v="28"/>
    <d v="2001-11-28T00:00:00"/>
    <x v="196"/>
    <x v="0"/>
    <s v="tier - 1"/>
    <n v="23"/>
  </r>
  <r>
    <s v="Id203"/>
    <s v="  Hector Sr"/>
    <n v="29.78"/>
    <x v="172"/>
    <s v="yes"/>
    <x v="0"/>
    <s v="Yes"/>
    <x v="3"/>
    <s v="yes"/>
    <x v="1"/>
    <x v="0"/>
    <n v="1989"/>
    <s v="Jul"/>
    <n v="21"/>
    <d v="1989-07-21T00:00:00"/>
    <x v="197"/>
    <x v="0"/>
    <s v="tier - 2"/>
    <n v="35"/>
  </r>
  <r>
    <s v="Id204"/>
    <s v="  Rebecca"/>
    <n v="32.78"/>
    <x v="173"/>
    <s v="No"/>
    <x v="0"/>
    <s v="No"/>
    <x v="0"/>
    <s v="yes"/>
    <x v="0"/>
    <x v="2"/>
    <n v="2003"/>
    <s v="Sep"/>
    <n v="30"/>
    <d v="2003-09-30T00:00:00"/>
    <x v="198"/>
    <x v="0"/>
    <s v="tier - 3"/>
    <n v="21"/>
  </r>
  <r>
    <s v="Id205"/>
    <s v="  Matt"/>
    <n v="41.65"/>
    <x v="129"/>
    <s v="yes"/>
    <x v="0"/>
    <s v="No"/>
    <x v="0"/>
    <s v="yes"/>
    <x v="0"/>
    <x v="0"/>
    <n v="2004"/>
    <s v="Nov"/>
    <n v="4"/>
    <d v="2004-11-04T00:00:00"/>
    <x v="199"/>
    <x v="0"/>
    <s v="tier - 1"/>
    <n v="20"/>
  </r>
  <r>
    <s v="Id206"/>
    <s v="  Elizabeth H"/>
    <n v="50.79"/>
    <x v="150"/>
    <s v="No"/>
    <x v="0"/>
    <s v="No"/>
    <x v="3"/>
    <s v="yes"/>
    <x v="0"/>
    <x v="2"/>
    <n v="2003"/>
    <s v="Aug"/>
    <n v="30"/>
    <d v="2003-08-30T00:00:00"/>
    <x v="200"/>
    <x v="0"/>
    <s v="tier - 1"/>
    <n v="21"/>
  </r>
  <r>
    <s v="Id207"/>
    <s v="  Grace"/>
    <n v="35.43"/>
    <x v="174"/>
    <s v="yes"/>
    <x v="0"/>
    <s v="No"/>
    <x v="0"/>
    <s v="yes"/>
    <x v="0"/>
    <x v="2"/>
    <n v="2003"/>
    <s v="Dec"/>
    <n v="22"/>
    <d v="2003-12-22T00:00:00"/>
    <x v="201"/>
    <x v="0"/>
    <s v="tier - 3"/>
    <n v="21"/>
  </r>
  <r>
    <s v="Id208"/>
    <s v="  Jaime"/>
    <n v="35.25"/>
    <x v="118"/>
    <s v="No"/>
    <x v="0"/>
    <s v="No"/>
    <x v="0"/>
    <s v="yes"/>
    <x v="0"/>
    <x v="0"/>
    <n v="2003"/>
    <s v="Sep"/>
    <n v="1"/>
    <d v="2003-09-01T00:00:00"/>
    <x v="202"/>
    <x v="0"/>
    <s v="tier - 3"/>
    <n v="21"/>
  </r>
  <r>
    <s v="Id209"/>
    <s v="  Calesse"/>
    <n v="36.85"/>
    <x v="175"/>
    <s v="No"/>
    <x v="0"/>
    <s v="No"/>
    <x v="0"/>
    <s v="yes"/>
    <x v="0"/>
    <x v="0"/>
    <n v="2003"/>
    <s v="Sep"/>
    <n v="26"/>
    <d v="2003-09-26T00:00:00"/>
    <x v="203"/>
    <x v="0"/>
    <s v="tier - 2"/>
    <n v="21"/>
  </r>
  <r>
    <s v="Id210"/>
    <s v="  Kate L"/>
    <n v="31.02"/>
    <x v="176"/>
    <s v="No"/>
    <x v="1"/>
    <s v="No"/>
    <x v="3"/>
    <s v="yes"/>
    <x v="0"/>
    <x v="2"/>
    <n v="1997"/>
    <s v="Sep"/>
    <n v="3"/>
    <d v="1997-09-03T00:00:00"/>
    <x v="204"/>
    <x v="1"/>
    <s v="tier - 1"/>
    <n v="27"/>
  </r>
  <r>
    <s v="Id211"/>
    <s v="  Sergey"/>
    <n v="35.6"/>
    <x v="93"/>
    <s v="yes"/>
    <x v="1"/>
    <s v="No"/>
    <x v="1"/>
    <s v="yes"/>
    <x v="0"/>
    <x v="2"/>
    <n v="2003"/>
    <s v="Aug"/>
    <n v="19"/>
    <d v="2003-08-19T00:00:00"/>
    <x v="205"/>
    <x v="0"/>
    <s v="tier - 1"/>
    <n v="21"/>
  </r>
  <r>
    <s v="Id212"/>
    <s v="  Timothy V"/>
    <n v="34.39"/>
    <x v="177"/>
    <s v="No"/>
    <x v="0"/>
    <s v="No"/>
    <x v="0"/>
    <s v="yes"/>
    <x v="0"/>
    <x v="0"/>
    <n v="2004"/>
    <s v="Oct"/>
    <n v="4"/>
    <d v="2004-10-04T00:00:00"/>
    <x v="206"/>
    <x v="0"/>
    <s v="tier - 1"/>
    <n v="20"/>
  </r>
  <r>
    <s v="Id213"/>
    <s v="  Andrew S"/>
    <n v="29.06"/>
    <x v="178"/>
    <s v="yes"/>
    <x v="0"/>
    <s v="No"/>
    <x v="3"/>
    <s v="yes"/>
    <x v="1"/>
    <x v="1"/>
    <n v="2000"/>
    <s v="Dec"/>
    <n v="27"/>
    <d v="2000-12-27T00:00:00"/>
    <x v="207"/>
    <x v="0"/>
    <s v="tier - 3"/>
    <n v="24"/>
  </r>
  <r>
    <s v="Id214"/>
    <s v="  Matthew D"/>
    <n v="35.799999999999997"/>
    <x v="179"/>
    <s v="No"/>
    <x v="0"/>
    <s v="No"/>
    <x v="1"/>
    <s v="yes"/>
    <x v="0"/>
    <x v="0"/>
    <n v="2000"/>
    <s v="Oct"/>
    <n v="22"/>
    <d v="2000-10-22T00:00:00"/>
    <x v="208"/>
    <x v="0"/>
    <s v="tier - 2"/>
    <n v="24"/>
  </r>
  <r>
    <s v="Id215"/>
    <s v="  Jessica"/>
    <n v="49.8"/>
    <x v="180"/>
    <s v="No"/>
    <x v="0"/>
    <s v="No"/>
    <x v="3"/>
    <s v="yes"/>
    <x v="0"/>
    <x v="2"/>
    <n v="2000"/>
    <s v="Nov"/>
    <n v="29"/>
    <d v="2000-11-29T00:00:00"/>
    <x v="209"/>
    <x v="0"/>
    <s v="tier - 3"/>
    <n v="24"/>
  </r>
  <r>
    <s v="Id216"/>
    <s v="  Lawrence"/>
    <n v="35.71"/>
    <x v="181"/>
    <s v="No"/>
    <x v="0"/>
    <s v="No"/>
    <x v="1"/>
    <s v="yes"/>
    <x v="0"/>
    <x v="0"/>
    <n v="2000"/>
    <s v="Dec"/>
    <n v="10"/>
    <d v="2000-12-10T00:00:00"/>
    <x v="210"/>
    <x v="0"/>
    <s v="tier - 2"/>
    <n v="24"/>
  </r>
  <r>
    <s v="Id217"/>
    <s v="  Alex"/>
    <n v="30.8"/>
    <x v="182"/>
    <s v="yes"/>
    <x v="0"/>
    <s v="No"/>
    <x v="3"/>
    <s v="yes"/>
    <x v="0"/>
    <x v="2"/>
    <n v="2000"/>
    <s v="Aug"/>
    <n v="23"/>
    <d v="2000-08-23T00:00:00"/>
    <x v="211"/>
    <x v="0"/>
    <s v="tier - 2"/>
    <n v="24"/>
  </r>
  <r>
    <s v="Id218"/>
    <s v="  Kevin"/>
    <n v="33.69"/>
    <x v="183"/>
    <s v="No"/>
    <x v="0"/>
    <s v="No"/>
    <x v="0"/>
    <s v="yes"/>
    <x v="0"/>
    <x v="0"/>
    <n v="1994"/>
    <s v="Sep"/>
    <n v="27"/>
    <d v="1994-09-27T00:00:00"/>
    <x v="212"/>
    <x v="0"/>
    <s v="tier - 2"/>
    <n v="30"/>
  </r>
  <r>
    <s v="Id219"/>
    <s v="  Gavin M"/>
    <n v="42.27"/>
    <x v="3"/>
    <s v="yes"/>
    <x v="0"/>
    <s v="No"/>
    <x v="3"/>
    <s v="yes"/>
    <x v="0"/>
    <x v="1"/>
    <n v="1991"/>
    <s v="Dec"/>
    <n v="16"/>
    <d v="1991-12-16T00:00:00"/>
    <x v="213"/>
    <x v="0"/>
    <s v="tier - 2"/>
    <n v="33"/>
  </r>
  <r>
    <s v="Id220"/>
    <s v="  Rick E"/>
    <n v="53.25"/>
    <x v="184"/>
    <s v="yes"/>
    <x v="0"/>
    <s v="Yes"/>
    <x v="3"/>
    <s v="yes"/>
    <x v="0"/>
    <x v="1"/>
    <n v="2004"/>
    <s v="Dec"/>
    <n v="7"/>
    <d v="2004-12-07T00:00:00"/>
    <x v="214"/>
    <x v="0"/>
    <s v="tier - 3"/>
    <n v="20"/>
  </r>
  <r>
    <s v="Id221"/>
    <s v="  Andrea H"/>
    <n v="26.8"/>
    <x v="185"/>
    <s v="yes"/>
    <x v="0"/>
    <s v="No"/>
    <x v="0"/>
    <s v="No"/>
    <x v="1"/>
    <x v="0"/>
    <n v="2004"/>
    <s v="Sep"/>
    <n v="3"/>
    <d v="2004-09-03T00:00:00"/>
    <x v="215"/>
    <x v="0"/>
    <s v="tier - 1"/>
    <n v="20"/>
  </r>
  <r>
    <s v="Id222"/>
    <s v="  Anthony S"/>
    <n v="28.5"/>
    <x v="89"/>
    <s v="No"/>
    <x v="0"/>
    <s v="No"/>
    <x v="3"/>
    <s v="yes"/>
    <x v="1"/>
    <x v="2"/>
    <n v="2004"/>
    <s v="Sep"/>
    <n v="12"/>
    <d v="2004-09-12T00:00:00"/>
    <x v="216"/>
    <x v="0"/>
    <s v="tier - 2"/>
    <n v="20"/>
  </r>
  <r>
    <s v="Id223"/>
    <s v="  Erik"/>
    <n v="22.895"/>
    <x v="186"/>
    <s v="No"/>
    <x v="0"/>
    <s v="No"/>
    <x v="0"/>
    <s v="yes"/>
    <x v="2"/>
    <x v="1"/>
    <n v="2004"/>
    <s v="Jul"/>
    <n v="27"/>
    <d v="2004-07-27T00:00:00"/>
    <x v="217"/>
    <x v="0"/>
    <s v="tier - 3"/>
    <n v="20"/>
  </r>
  <r>
    <s v="Id224"/>
    <s v="  Kiley D"/>
    <n v="34.06"/>
    <x v="187"/>
    <s v="yes"/>
    <x v="0"/>
    <s v="No"/>
    <x v="3"/>
    <s v="yes"/>
    <x v="0"/>
    <x v="0"/>
    <n v="2004"/>
    <s v="Aug"/>
    <n v="6"/>
    <d v="2004-08-06T00:00:00"/>
    <x v="218"/>
    <x v="0"/>
    <s v="tier - 2"/>
    <n v="20"/>
  </r>
  <r>
    <s v="Id225"/>
    <s v="  Jennifer"/>
    <n v="36.409999999999997"/>
    <x v="188"/>
    <s v="No"/>
    <x v="0"/>
    <s v="No"/>
    <x v="0"/>
    <s v="yes"/>
    <x v="0"/>
    <x v="2"/>
    <n v="2004"/>
    <s v="Oct"/>
    <n v="28"/>
    <d v="2004-10-28T00:00:00"/>
    <x v="219"/>
    <x v="0"/>
    <s v="tier - 2"/>
    <n v="20"/>
  </r>
  <r>
    <s v="Id226"/>
    <s v="  Chris"/>
    <n v="52.3"/>
    <x v="189"/>
    <s v="yes"/>
    <x v="0"/>
    <s v="Yes"/>
    <x v="3"/>
    <s v="yes"/>
    <x v="0"/>
    <x v="2"/>
    <n v="2004"/>
    <s v="Nov"/>
    <n v="13"/>
    <d v="2004-11-13T00:00:00"/>
    <x v="220"/>
    <x v="0"/>
    <s v="tier - 3"/>
    <n v="20"/>
  </r>
  <r>
    <s v="Id227"/>
    <s v="  Marian M"/>
    <n v="52.66"/>
    <x v="150"/>
    <s v="No"/>
    <x v="0"/>
    <s v="No"/>
    <x v="3"/>
    <s v="yes"/>
    <x v="0"/>
    <x v="2"/>
    <n v="2004"/>
    <s v="Aug"/>
    <n v="6"/>
    <d v="2004-08-06T00:00:00"/>
    <x v="221"/>
    <x v="0"/>
    <s v="tier - 2"/>
    <n v="20"/>
  </r>
  <r>
    <s v="Id228"/>
    <s v="  Jeremy"/>
    <n v="29.57"/>
    <x v="190"/>
    <s v="yes"/>
    <x v="0"/>
    <s v="No"/>
    <x v="0"/>
    <s v="yes"/>
    <x v="1"/>
    <x v="0"/>
    <n v="2004"/>
    <s v="Jul"/>
    <n v="27"/>
    <d v="2004-07-27T00:00:00"/>
    <x v="222"/>
    <x v="0"/>
    <s v="tier - 2"/>
    <n v="20"/>
  </r>
  <r>
    <s v="Id229"/>
    <s v="  Allison H"/>
    <n v="36.99"/>
    <x v="191"/>
    <s v="yes"/>
    <x v="0"/>
    <s v="Yes"/>
    <x v="3"/>
    <s v="yes"/>
    <x v="0"/>
    <x v="2"/>
    <n v="1994"/>
    <s v="Nov"/>
    <n v="17"/>
    <d v="1994-11-17T00:00:00"/>
    <x v="223"/>
    <x v="0"/>
    <s v="tier - 2"/>
    <n v="30"/>
  </r>
  <r>
    <s v="Id230"/>
    <s v="  Elizabeth"/>
    <n v="31.4"/>
    <x v="192"/>
    <s v="yes"/>
    <x v="0"/>
    <s v="No"/>
    <x v="3"/>
    <s v="yes"/>
    <x v="0"/>
    <x v="2"/>
    <n v="2004"/>
    <s v="Jun"/>
    <n v="13"/>
    <d v="2004-06-13T00:00:00"/>
    <x v="224"/>
    <x v="0"/>
    <s v="tier - 1"/>
    <n v="21"/>
  </r>
  <r>
    <s v="Id231"/>
    <s v="  Andrew"/>
    <n v="34.9"/>
    <x v="21"/>
    <s v="No"/>
    <x v="0"/>
    <s v="Yes"/>
    <x v="3"/>
    <s v="yes"/>
    <x v="0"/>
    <x v="1"/>
    <n v="2004"/>
    <s v="Sep"/>
    <n v="25"/>
    <d v="2004-09-25T00:00:00"/>
    <x v="225"/>
    <x v="0"/>
    <s v="tier - 1"/>
    <n v="20"/>
  </r>
  <r>
    <s v="Id232"/>
    <s v="  Anders J"/>
    <n v="31.13"/>
    <x v="193"/>
    <s v="yes"/>
    <x v="0"/>
    <s v="No"/>
    <x v="3"/>
    <s v="yes"/>
    <x v="0"/>
    <x v="2"/>
    <n v="2004"/>
    <s v="Dec"/>
    <n v="12"/>
    <d v="2004-12-12T00:00:00"/>
    <x v="226"/>
    <x v="0"/>
    <s v="tier - 1"/>
    <n v="20"/>
  </r>
  <r>
    <s v="Id233"/>
    <s v="  Sean"/>
    <n v="34.799999999999997"/>
    <x v="194"/>
    <s v="No"/>
    <x v="0"/>
    <s v="Yes"/>
    <x v="3"/>
    <s v="yes"/>
    <x v="0"/>
    <x v="1"/>
    <n v="2003"/>
    <s v="Dec"/>
    <n v="10"/>
    <d v="2003-12-10T00:00:00"/>
    <x v="227"/>
    <x v="0"/>
    <s v="tier - 3"/>
    <n v="21"/>
  </r>
  <r>
    <s v="Id234"/>
    <s v="  Brian M"/>
    <n v="31.68"/>
    <x v="171"/>
    <s v="No"/>
    <x v="0"/>
    <s v="No"/>
    <x v="0"/>
    <s v="yes"/>
    <x v="0"/>
    <x v="2"/>
    <n v="2000"/>
    <s v="Jun"/>
    <n v="30"/>
    <d v="2000-06-30T00:00:00"/>
    <x v="228"/>
    <x v="0"/>
    <s v="tier - 2"/>
    <n v="25"/>
  </r>
  <r>
    <s v="Id235"/>
    <s v="  Jeremy"/>
    <n v="33.534999999999997"/>
    <x v="195"/>
    <s v="No"/>
    <x v="1"/>
    <s v="No"/>
    <x v="3"/>
    <s v="yes"/>
    <x v="0"/>
    <x v="1"/>
    <n v="2000"/>
    <s v="Dec"/>
    <n v="11"/>
    <d v="2000-12-11T00:00:00"/>
    <x v="229"/>
    <x v="0"/>
    <s v="tier - 3"/>
    <n v="24"/>
  </r>
  <r>
    <s v="Id236"/>
    <s v="  Susannah"/>
    <n v="31.92"/>
    <x v="196"/>
    <s v="yes"/>
    <x v="0"/>
    <s v="No"/>
    <x v="0"/>
    <s v="yes"/>
    <x v="0"/>
    <x v="2"/>
    <n v="2002"/>
    <s v="Jul"/>
    <n v="15"/>
    <d v="2002-07-15T00:00:00"/>
    <x v="230"/>
    <x v="0"/>
    <s v="tier - 1"/>
    <n v="22"/>
  </r>
  <r>
    <s v="Id237"/>
    <s v="  Randy"/>
    <n v="32.700000000000003"/>
    <x v="197"/>
    <s v="No"/>
    <x v="0"/>
    <s v="No"/>
    <x v="3"/>
    <s v="yes"/>
    <x v="0"/>
    <x v="2"/>
    <n v="2002"/>
    <s v="Nov"/>
    <n v="12"/>
    <d v="2002-11-12T00:00:00"/>
    <x v="231"/>
    <x v="0"/>
    <s v="tier - 1"/>
    <n v="22"/>
  </r>
  <r>
    <s v="Id238"/>
    <s v="  Leslie"/>
    <n v="41.25"/>
    <x v="27"/>
    <s v="No"/>
    <x v="0"/>
    <s v="No"/>
    <x v="0"/>
    <s v="yes"/>
    <x v="0"/>
    <x v="2"/>
    <n v="1991"/>
    <s v="Jun"/>
    <n v="16"/>
    <d v="1991-06-16T00:00:00"/>
    <x v="232"/>
    <x v="0"/>
    <s v="tier - 1"/>
    <n v="34"/>
  </r>
  <r>
    <s v="Id239"/>
    <s v="  Brittany L"/>
    <n v="33.11"/>
    <x v="198"/>
    <s v="No"/>
    <x v="0"/>
    <s v="Yes"/>
    <x v="3"/>
    <s v="yes"/>
    <x v="0"/>
    <x v="2"/>
    <n v="1989"/>
    <s v="Oct"/>
    <n v="5"/>
    <d v="1989-10-05T00:00:00"/>
    <x v="233"/>
    <x v="0"/>
    <s v="tier - 1"/>
    <n v="35"/>
  </r>
  <r>
    <s v="Id240"/>
    <s v="  Cassie J"/>
    <n v="36.159999999999997"/>
    <x v="199"/>
    <s v="No"/>
    <x v="0"/>
    <s v="No"/>
    <x v="3"/>
    <s v="yes"/>
    <x v="0"/>
    <x v="2"/>
    <n v="1996"/>
    <s v="Nov"/>
    <n v="28"/>
    <d v="1996-11-28T00:00:00"/>
    <x v="234"/>
    <x v="3"/>
    <s v="tier - 2"/>
    <n v="28"/>
  </r>
  <r>
    <s v="Id241"/>
    <s v="  Peter W"/>
    <n v="33.72"/>
    <x v="200"/>
    <s v="yes"/>
    <x v="0"/>
    <s v="Yes"/>
    <x v="3"/>
    <s v="yes"/>
    <x v="0"/>
    <x v="1"/>
    <n v="2004"/>
    <s v="Sep"/>
    <n v="6"/>
    <d v="2004-09-06T00:00:00"/>
    <x v="235"/>
    <x v="0"/>
    <s v="tier - 3"/>
    <n v="20"/>
  </r>
  <r>
    <s v="Id242"/>
    <s v="  Douglas"/>
    <n v="37.74"/>
    <x v="201"/>
    <s v="yes"/>
    <x v="0"/>
    <s v="No"/>
    <x v="3"/>
    <s v="yes"/>
    <x v="0"/>
    <x v="0"/>
    <n v="1996"/>
    <s v="Dec"/>
    <n v="17"/>
    <d v="1996-12-17T00:00:00"/>
    <x v="236"/>
    <x v="0"/>
    <s v="tier - 1"/>
    <n v="28"/>
  </r>
  <r>
    <s v="Id243"/>
    <s v="  Dan"/>
    <n v="48.75"/>
    <x v="202"/>
    <s v="yes"/>
    <x v="0"/>
    <s v="No"/>
    <x v="3"/>
    <s v="yes"/>
    <x v="0"/>
    <x v="2"/>
    <n v="2003"/>
    <s v="Nov"/>
    <n v="18"/>
    <d v="2003-11-18T00:00:00"/>
    <x v="237"/>
    <x v="0"/>
    <s v="tier - 3"/>
    <n v="21"/>
  </r>
  <r>
    <s v="Id244"/>
    <s v="  Dan M"/>
    <n v="31.065000000000001"/>
    <x v="203"/>
    <s v="No"/>
    <x v="0"/>
    <s v="No"/>
    <x v="3"/>
    <s v="yes"/>
    <x v="0"/>
    <x v="2"/>
    <n v="1998"/>
    <s v="Oct"/>
    <n v="21"/>
    <d v="1998-10-21T00:00:00"/>
    <x v="238"/>
    <x v="1"/>
    <s v="tier - 3"/>
    <n v="26"/>
  </r>
  <r>
    <s v="Id245"/>
    <s v="  Eric L"/>
    <n v="23.55"/>
    <x v="204"/>
    <s v="No"/>
    <x v="0"/>
    <s v="No"/>
    <x v="0"/>
    <s v="yes"/>
    <x v="2"/>
    <x v="0"/>
    <n v="2002"/>
    <s v="Nov"/>
    <n v="5"/>
    <d v="2002-11-05T00:00:00"/>
    <x v="239"/>
    <x v="0"/>
    <s v="tier - 1"/>
    <n v="22"/>
  </r>
  <r>
    <s v="Id246"/>
    <s v="  Les J"/>
    <n v="30.18"/>
    <x v="205"/>
    <s v="yes"/>
    <x v="0"/>
    <s v="No"/>
    <x v="3"/>
    <s v="yes"/>
    <x v="0"/>
    <x v="0"/>
    <n v="1988"/>
    <s v="Dec"/>
    <n v="12"/>
    <d v="1988-12-12T00:00:00"/>
    <x v="240"/>
    <x v="0"/>
    <s v="tier - 2"/>
    <n v="36"/>
  </r>
  <r>
    <s v="Id247"/>
    <s v="  Stephanie"/>
    <n v="29.94"/>
    <x v="14"/>
    <s v="No"/>
    <x v="0"/>
    <s v="No"/>
    <x v="0"/>
    <s v="yes"/>
    <x v="0"/>
    <x v="0"/>
    <n v="1999"/>
    <s v="Dec"/>
    <n v="17"/>
    <d v="1999-12-17T00:00:00"/>
    <x v="241"/>
    <x v="0"/>
    <s v="tier - 1"/>
    <n v="25"/>
  </r>
  <r>
    <s v="Id248"/>
    <s v="  Melissa Y"/>
    <n v="31.4"/>
    <x v="206"/>
    <s v="No"/>
    <x v="0"/>
    <s v="No"/>
    <x v="0"/>
    <s v="yes"/>
    <x v="0"/>
    <x v="2"/>
    <n v="1999"/>
    <s v="Aug"/>
    <n v="10"/>
    <d v="1999-08-10T00:00:00"/>
    <x v="242"/>
    <x v="0"/>
    <s v="tier - 1"/>
    <n v="25"/>
  </r>
  <r>
    <s v="Id249"/>
    <s v="  Ashley"/>
    <n v="53.06"/>
    <x v="41"/>
    <s v="No"/>
    <x v="0"/>
    <s v="No"/>
    <x v="0"/>
    <s v="yes"/>
    <x v="0"/>
    <x v="0"/>
    <n v="2001"/>
    <s v="Jun"/>
    <n v="3"/>
    <d v="2001-06-03T00:00:00"/>
    <x v="243"/>
    <x v="0"/>
    <s v="tier - 3"/>
    <n v="24"/>
  </r>
  <r>
    <s v="Id250"/>
    <s v="  Stephanie M"/>
    <n v="30.25"/>
    <x v="40"/>
    <s v="No"/>
    <x v="0"/>
    <s v="No"/>
    <x v="1"/>
    <s v="yes"/>
    <x v="0"/>
    <x v="2"/>
    <n v="1999"/>
    <s v="Nov"/>
    <n v="12"/>
    <d v="1999-11-12T00:00:00"/>
    <x v="244"/>
    <x v="0"/>
    <s v="tier - 2"/>
    <n v="25"/>
  </r>
  <r>
    <s v="Id251"/>
    <s v="  Kylie"/>
    <n v="46.68"/>
    <x v="138"/>
    <s v="No"/>
    <x v="0"/>
    <s v="No"/>
    <x v="0"/>
    <s v="yes"/>
    <x v="0"/>
    <x v="2"/>
    <n v="1999"/>
    <s v="Nov"/>
    <n v="21"/>
    <d v="1999-11-21T00:00:00"/>
    <x v="245"/>
    <x v="0"/>
    <s v="tier - 2"/>
    <n v="25"/>
  </r>
  <r>
    <s v="Id252"/>
    <s v="  Kelly"/>
    <n v="30.4"/>
    <x v="119"/>
    <s v="No"/>
    <x v="1"/>
    <s v="No"/>
    <x v="1"/>
    <s v="yes"/>
    <x v="0"/>
    <x v="1"/>
    <n v="2002"/>
    <s v="Jul"/>
    <n v="29"/>
    <d v="2002-07-29T00:00:00"/>
    <x v="246"/>
    <x v="0"/>
    <s v="tier - 1"/>
    <n v="22"/>
  </r>
  <r>
    <s v="Id253"/>
    <s v="  Carrie"/>
    <n v="30.2"/>
    <x v="47"/>
    <s v="yes"/>
    <x v="0"/>
    <s v="Yes"/>
    <x v="3"/>
    <s v="yes"/>
    <x v="0"/>
    <x v="2"/>
    <n v="1998"/>
    <s v="Nov"/>
    <n v="19"/>
    <d v="1998-11-19T00:00:00"/>
    <x v="247"/>
    <x v="0"/>
    <s v="tier - 1"/>
    <n v="26"/>
  </r>
  <r>
    <s v="Id254"/>
    <s v="  Alex"/>
    <n v="51.18"/>
    <x v="176"/>
    <s v="yes"/>
    <x v="1"/>
    <s v="No"/>
    <x v="1"/>
    <s v="yes"/>
    <x v="0"/>
    <x v="2"/>
    <n v="2002"/>
    <s v="Jul"/>
    <n v="11"/>
    <d v="2002-07-11T00:00:00"/>
    <x v="248"/>
    <x v="0"/>
    <s v="tier - 2"/>
    <n v="22"/>
  </r>
  <r>
    <s v="Id255"/>
    <s v="  Zach S"/>
    <n v="22.18"/>
    <x v="207"/>
    <s v="No"/>
    <x v="0"/>
    <s v="No"/>
    <x v="0"/>
    <s v="yes"/>
    <x v="2"/>
    <x v="0"/>
    <n v="1998"/>
    <s v="Aug"/>
    <n v="17"/>
    <d v="1998-08-17T00:00:00"/>
    <x v="249"/>
    <x v="0"/>
    <s v="tier - 3"/>
    <n v="26"/>
  </r>
  <r>
    <s v="Id256"/>
    <s v="  Alan"/>
    <n v="31.92"/>
    <x v="78"/>
    <s v="No"/>
    <x v="0"/>
    <s v="Yes"/>
    <x v="3"/>
    <s v="yes"/>
    <x v="0"/>
    <x v="2"/>
    <n v="1998"/>
    <s v="Jul"/>
    <n v="2"/>
    <d v="1998-07-02T00:00:00"/>
    <x v="250"/>
    <x v="0"/>
    <s v="tier - 3"/>
    <n v="27"/>
  </r>
  <r>
    <s v="Id257"/>
    <s v="  Nate"/>
    <n v="31.73"/>
    <x v="208"/>
    <s v="No"/>
    <x v="1"/>
    <s v="No"/>
    <x v="3"/>
    <s v="yes"/>
    <x v="0"/>
    <x v="1"/>
    <n v="1998"/>
    <s v="Jun"/>
    <n v="20"/>
    <d v="1998-06-20T00:00:00"/>
    <x v="251"/>
    <x v="0"/>
    <s v="tier - 2"/>
    <n v="27"/>
  </r>
  <r>
    <s v="Id258"/>
    <s v="  Jesse G"/>
    <n v="45.52"/>
    <x v="60"/>
    <s v="No"/>
    <x v="0"/>
    <s v="Yes"/>
    <x v="3"/>
    <s v="yes"/>
    <x v="0"/>
    <x v="1"/>
    <n v="1995"/>
    <s v="Nov"/>
    <n v="6"/>
    <d v="1995-11-06T00:00:00"/>
    <x v="252"/>
    <x v="1"/>
    <s v="tier - 2"/>
    <n v="29"/>
  </r>
  <r>
    <s v="Id259"/>
    <s v="  Jason"/>
    <n v="52.81"/>
    <x v="27"/>
    <s v="No"/>
    <x v="0"/>
    <s v="Yes"/>
    <x v="3"/>
    <s v="yes"/>
    <x v="0"/>
    <x v="2"/>
    <n v="1995"/>
    <s v="Oct"/>
    <n v="14"/>
    <d v="1995-10-14T00:00:00"/>
    <x v="253"/>
    <x v="1"/>
    <s v="tier - 1"/>
    <n v="29"/>
  </r>
  <r>
    <s v="Id260"/>
    <s v="  Megan A"/>
    <n v="33.58"/>
    <x v="209"/>
    <s v="No"/>
    <x v="0"/>
    <s v="No"/>
    <x v="3"/>
    <s v="yes"/>
    <x v="0"/>
    <x v="2"/>
    <n v="1995"/>
    <s v="Jul"/>
    <n v="9"/>
    <d v="1995-07-09T00:00:00"/>
    <x v="254"/>
    <x v="1"/>
    <s v="tier - 3"/>
    <n v="30"/>
  </r>
  <r>
    <s v="Id261"/>
    <s v="  Luke M"/>
    <n v="30.684999999999999"/>
    <x v="210"/>
    <s v="No"/>
    <x v="0"/>
    <s v="No"/>
    <x v="0"/>
    <s v="yes"/>
    <x v="0"/>
    <x v="0"/>
    <n v="1995"/>
    <s v="Oct"/>
    <n v="15"/>
    <d v="1995-10-15T00:00:00"/>
    <x v="255"/>
    <x v="1"/>
    <s v="tier - 3"/>
    <n v="29"/>
  </r>
  <r>
    <s v="Id262"/>
    <s v="  Jacy D"/>
    <n v="37.524999999999999"/>
    <x v="211"/>
    <s v="yes"/>
    <x v="0"/>
    <s v="No"/>
    <x v="1"/>
    <s v="No"/>
    <x v="0"/>
    <x v="0"/>
    <n v="2004"/>
    <s v="Sep"/>
    <n v="6"/>
    <d v="2004-09-06T00:00:00"/>
    <x v="256"/>
    <x v="0"/>
    <s v="tier - 2"/>
    <n v="20"/>
  </r>
  <r>
    <s v="Id263"/>
    <s v="  Simon G"/>
    <n v="34.5"/>
    <x v="212"/>
    <s v="yes"/>
    <x v="0"/>
    <s v="No"/>
    <x v="0"/>
    <s v="yes"/>
    <x v="0"/>
    <x v="2"/>
    <n v="1991"/>
    <s v="Aug"/>
    <n v="5"/>
    <d v="1991-08-05T00:00:00"/>
    <x v="257"/>
    <x v="0"/>
    <s v="tier - 1"/>
    <n v="33"/>
  </r>
  <r>
    <s v="Id264"/>
    <s v="  Ainsley E"/>
    <n v="28.16"/>
    <x v="1"/>
    <s v="No"/>
    <x v="0"/>
    <s v="No"/>
    <x v="1"/>
    <s v="yes"/>
    <x v="1"/>
    <x v="1"/>
    <n v="1997"/>
    <s v="Nov"/>
    <n v="2"/>
    <d v="1997-11-02T00:00:00"/>
    <x v="258"/>
    <x v="1"/>
    <s v="tier - 1"/>
    <n v="27"/>
  </r>
  <r>
    <s v="Id265"/>
    <s v="  Erica A"/>
    <n v="30.02"/>
    <x v="213"/>
    <s v="No"/>
    <x v="0"/>
    <s v="Yes"/>
    <x v="3"/>
    <s v="yes"/>
    <x v="0"/>
    <x v="1"/>
    <n v="2000"/>
    <s v="Aug"/>
    <n v="25"/>
    <d v="2000-08-25T00:00:00"/>
    <x v="259"/>
    <x v="0"/>
    <s v="tier - 3"/>
    <n v="24"/>
  </r>
  <r>
    <s v="Id266"/>
    <s v="  Erik"/>
    <n v="37.82"/>
    <x v="214"/>
    <s v="No"/>
    <x v="0"/>
    <s v="No"/>
    <x v="0"/>
    <s v="yes"/>
    <x v="0"/>
    <x v="1"/>
    <n v="1997"/>
    <s v="Jul"/>
    <n v="28"/>
    <d v="1997-07-28T00:00:00"/>
    <x v="260"/>
    <x v="1"/>
    <s v="tier - 3"/>
    <n v="27"/>
  </r>
  <r>
    <s v="Id267"/>
    <s v="  Erin C"/>
    <n v="33.14"/>
    <x v="215"/>
    <s v="yes"/>
    <x v="0"/>
    <s v="No"/>
    <x v="0"/>
    <s v="yes"/>
    <x v="0"/>
    <x v="2"/>
    <n v="1990"/>
    <s v="Oct"/>
    <n v="1"/>
    <d v="1990-10-01T00:00:00"/>
    <x v="261"/>
    <x v="0"/>
    <s v="tier - 2"/>
    <n v="34"/>
  </r>
  <r>
    <s v="Id268"/>
    <s v="  Adrienne"/>
    <n v="25.14"/>
    <x v="216"/>
    <s v="yes"/>
    <x v="0"/>
    <s v="Yes"/>
    <x v="3"/>
    <s v="yes"/>
    <x v="1"/>
    <x v="1"/>
    <n v="1991"/>
    <s v="Nov"/>
    <n v="17"/>
    <d v="1991-11-17T00:00:00"/>
    <x v="262"/>
    <x v="0"/>
    <s v="tier - 1"/>
    <n v="33"/>
  </r>
  <r>
    <s v="Id269"/>
    <s v="  Adam"/>
    <n v="20.18"/>
    <x v="217"/>
    <s v="No"/>
    <x v="0"/>
    <s v="No"/>
    <x v="0"/>
    <s v="yes"/>
    <x v="2"/>
    <x v="0"/>
    <n v="2002"/>
    <s v="Oct"/>
    <n v="11"/>
    <d v="2002-10-11T00:00:00"/>
    <x v="263"/>
    <x v="0"/>
    <s v="tier - 3"/>
    <n v="22"/>
  </r>
  <r>
    <s v="Id270"/>
    <s v="  Yutaka"/>
    <n v="44.36"/>
    <x v="78"/>
    <s v="No"/>
    <x v="0"/>
    <s v="No"/>
    <x v="0"/>
    <s v="yes"/>
    <x v="0"/>
    <x v="2"/>
    <n v="2002"/>
    <s v="Jul"/>
    <n v="20"/>
    <d v="2002-07-20T00:00:00"/>
    <x v="264"/>
    <x v="0"/>
    <s v="tier - 2"/>
    <n v="22"/>
  </r>
  <r>
    <s v="Id271"/>
    <s v="  Tyler M"/>
    <n v="23.82"/>
    <x v="218"/>
    <s v="yes"/>
    <x v="0"/>
    <s v="No"/>
    <x v="0"/>
    <s v="yes"/>
    <x v="2"/>
    <x v="0"/>
    <n v="2001"/>
    <s v="Oct"/>
    <n v="15"/>
    <d v="2001-10-15T00:00:00"/>
    <x v="265"/>
    <x v="0"/>
    <s v="tier - 3"/>
    <n v="23"/>
  </r>
  <r>
    <s v="Id272"/>
    <s v="  Stephen"/>
    <n v="45"/>
    <x v="219"/>
    <s v="yes"/>
    <x v="0"/>
    <s v="No"/>
    <x v="3"/>
    <s v="yes"/>
    <x v="0"/>
    <x v="2"/>
    <n v="2001"/>
    <s v="Jul"/>
    <n v="28"/>
    <d v="2001-07-28T00:00:00"/>
    <x v="266"/>
    <x v="0"/>
    <s v="tier - 2"/>
    <n v="23"/>
  </r>
  <r>
    <s v="Id273"/>
    <s v="  Andrew B"/>
    <n v="26.62"/>
    <x v="220"/>
    <s v="No"/>
    <x v="0"/>
    <s v="No"/>
    <x v="0"/>
    <s v="yes"/>
    <x v="1"/>
    <x v="0"/>
    <n v="2001"/>
    <s v="Aug"/>
    <n v="26"/>
    <d v="2001-08-26T00:00:00"/>
    <x v="267"/>
    <x v="0"/>
    <s v="tier - 1"/>
    <n v="23"/>
  </r>
  <r>
    <s v="Id274"/>
    <s v="  James"/>
    <n v="32.67"/>
    <x v="221"/>
    <s v="yes"/>
    <x v="0"/>
    <s v="No"/>
    <x v="0"/>
    <s v="yes"/>
    <x v="0"/>
    <x v="0"/>
    <n v="1997"/>
    <s v="Aug"/>
    <n v="26"/>
    <d v="1997-08-26T00:00:00"/>
    <x v="268"/>
    <x v="0"/>
    <s v="tier - 1"/>
    <n v="27"/>
  </r>
  <r>
    <s v="Id275"/>
    <s v="  Shawn P"/>
    <n v="44.44"/>
    <x v="166"/>
    <s v="yes"/>
    <x v="0"/>
    <s v="No"/>
    <x v="3"/>
    <s v="yes"/>
    <x v="0"/>
    <x v="2"/>
    <n v="2000"/>
    <s v="Jun"/>
    <n v="24"/>
    <d v="2000-06-24T00:00:00"/>
    <x v="269"/>
    <x v="0"/>
    <s v="tier - 2"/>
    <n v="25"/>
  </r>
  <r>
    <s v="Id276"/>
    <s v="  Matt"/>
    <n v="28.31"/>
    <x v="196"/>
    <s v="No"/>
    <x v="0"/>
    <s v="No"/>
    <x v="0"/>
    <s v="yes"/>
    <x v="1"/>
    <x v="2"/>
    <n v="2000"/>
    <s v="Dec"/>
    <n v="9"/>
    <d v="2000-12-09T00:00:00"/>
    <x v="270"/>
    <x v="0"/>
    <s v="tier - 1"/>
    <n v="24"/>
  </r>
  <r>
    <s v="Id277"/>
    <s v="  Nathaniel"/>
    <n v="25.05"/>
    <x v="152"/>
    <s v="No"/>
    <x v="0"/>
    <s v="No"/>
    <x v="1"/>
    <s v="yes"/>
    <x v="1"/>
    <x v="2"/>
    <n v="1996"/>
    <s v="Aug"/>
    <n v="5"/>
    <d v="1996-08-05T00:00:00"/>
    <x v="271"/>
    <x v="1"/>
    <s v="tier - 2"/>
    <n v="28"/>
  </r>
  <r>
    <s v="Id278"/>
    <s v="  Kevin D"/>
    <n v="28.34"/>
    <x v="222"/>
    <s v="No"/>
    <x v="0"/>
    <s v="No"/>
    <x v="0"/>
    <s v="yes"/>
    <x v="1"/>
    <x v="0"/>
    <n v="1994"/>
    <s v="Sep"/>
    <n v="17"/>
    <d v="1994-09-17T00:00:00"/>
    <x v="272"/>
    <x v="0"/>
    <s v="tier - 2"/>
    <n v="30"/>
  </r>
  <r>
    <s v="Id279"/>
    <s v="  Joan"/>
    <n v="17.765000000000001"/>
    <x v="133"/>
    <s v="No"/>
    <x v="0"/>
    <s v="No"/>
    <x v="0"/>
    <s v="yes"/>
    <x v="3"/>
    <x v="2"/>
    <n v="1994"/>
    <s v="Oct"/>
    <n v="2"/>
    <d v="1994-10-02T00:00:00"/>
    <x v="273"/>
    <x v="1"/>
    <s v="tier - 2"/>
    <n v="30"/>
  </r>
  <r>
    <s v="Id280"/>
    <s v="  Christopher A"/>
    <n v="36.119999999999997"/>
    <x v="99"/>
    <s v="No"/>
    <x v="0"/>
    <s v="No"/>
    <x v="0"/>
    <s v="yes"/>
    <x v="0"/>
    <x v="1"/>
    <n v="1999"/>
    <s v="Jun"/>
    <n v="11"/>
    <d v="1999-06-11T00:00:00"/>
    <x v="274"/>
    <x v="0"/>
    <s v="tier - 2"/>
    <n v="26"/>
  </r>
  <r>
    <s v="Id281"/>
    <s v="  Kacy L"/>
    <n v="23.19"/>
    <x v="223"/>
    <s v="No"/>
    <x v="0"/>
    <s v="No"/>
    <x v="0"/>
    <s v="yes"/>
    <x v="2"/>
    <x v="0"/>
    <n v="1996"/>
    <s v="Jun"/>
    <n v="13"/>
    <d v="1996-06-13T00:00:00"/>
    <x v="275"/>
    <x v="0"/>
    <s v="tier - 1"/>
    <n v="29"/>
  </r>
  <r>
    <s v="Id282"/>
    <s v="  Benjamin H"/>
    <n v="35.99"/>
    <x v="80"/>
    <s v="No"/>
    <x v="0"/>
    <s v="No"/>
    <x v="0"/>
    <s v="yes"/>
    <x v="0"/>
    <x v="2"/>
    <n v="2003"/>
    <s v="Jul"/>
    <n v="17"/>
    <d v="2003-07-17T00:00:00"/>
    <x v="276"/>
    <x v="0"/>
    <s v="tier - 2"/>
    <n v="21"/>
  </r>
  <r>
    <s v="Id283"/>
    <s v="  Xaviour J"/>
    <n v="30.25"/>
    <x v="224"/>
    <s v="No"/>
    <x v="0"/>
    <s v="Yes"/>
    <x v="3"/>
    <s v="yes"/>
    <x v="0"/>
    <x v="2"/>
    <n v="2003"/>
    <s v="Nov"/>
    <n v="21"/>
    <d v="2003-11-21T00:00:00"/>
    <x v="277"/>
    <x v="0"/>
    <s v="tier - 2"/>
    <n v="21"/>
  </r>
  <r>
    <s v="Id284"/>
    <s v="  Michael T"/>
    <n v="26.24"/>
    <x v="106"/>
    <s v="yes"/>
    <x v="0"/>
    <s v="No"/>
    <x v="0"/>
    <s v="yes"/>
    <x v="1"/>
    <x v="1"/>
    <n v="2003"/>
    <s v="Dec"/>
    <n v="1"/>
    <d v="2003-12-01T00:00:00"/>
    <x v="278"/>
    <x v="0"/>
    <s v="tier - 3"/>
    <n v="21"/>
  </r>
  <r>
    <s v="Id285"/>
    <s v="  Bradley"/>
    <n v="31.36"/>
    <x v="225"/>
    <s v="yes"/>
    <x v="0"/>
    <s v="No"/>
    <x v="0"/>
    <s v="yes"/>
    <x v="0"/>
    <x v="0"/>
    <n v="2003"/>
    <s v="Aug"/>
    <n v="6"/>
    <d v="2003-08-06T00:00:00"/>
    <x v="279"/>
    <x v="0"/>
    <s v="tier - 2"/>
    <n v="21"/>
  </r>
  <r>
    <s v="Id286"/>
    <s v="  Andrea"/>
    <n v="25.69"/>
    <x v="226"/>
    <s v="yes"/>
    <x v="0"/>
    <s v="No"/>
    <x v="0"/>
    <s v="yes"/>
    <x v="1"/>
    <x v="2"/>
    <n v="1997"/>
    <s v="Oct"/>
    <n v="30"/>
    <d v="1997-10-30T00:00:00"/>
    <x v="280"/>
    <x v="3"/>
    <s v="tier - 3"/>
    <n v="27"/>
  </r>
  <r>
    <s v="Id287"/>
    <s v="  Nancy M"/>
    <n v="25.46"/>
    <x v="100"/>
    <s v="No"/>
    <x v="0"/>
    <s v="No"/>
    <x v="1"/>
    <s v="yes"/>
    <x v="1"/>
    <x v="1"/>
    <n v="1988"/>
    <s v="Aug"/>
    <n v="20"/>
    <d v="1988-08-20T00:00:00"/>
    <x v="281"/>
    <x v="0"/>
    <s v="tier - 2"/>
    <n v="36"/>
  </r>
  <r>
    <s v="Id288"/>
    <s v="  Matt"/>
    <n v="31.83"/>
    <x v="227"/>
    <s v="yes"/>
    <x v="0"/>
    <s v="No"/>
    <x v="3"/>
    <s v="yes"/>
    <x v="0"/>
    <x v="0"/>
    <n v="1997"/>
    <s v="Oct"/>
    <n v="6"/>
    <d v="1997-10-06T00:00:00"/>
    <x v="282"/>
    <x v="1"/>
    <s v="tier - 3"/>
    <n v="27"/>
  </r>
  <r>
    <s v="Id289"/>
    <s v="  Lee"/>
    <n v="24.43"/>
    <x v="14"/>
    <s v="yes"/>
    <x v="0"/>
    <s v="No"/>
    <x v="3"/>
    <s v="yes"/>
    <x v="2"/>
    <x v="0"/>
    <n v="2003"/>
    <s v="Dec"/>
    <n v="3"/>
    <d v="2003-12-03T00:00:00"/>
    <x v="283"/>
    <x v="0"/>
    <s v="tier - 3"/>
    <n v="21"/>
  </r>
  <r>
    <s v="Id290"/>
    <s v="  Chris"/>
    <n v="41.9"/>
    <x v="228"/>
    <s v="No"/>
    <x v="0"/>
    <s v="No"/>
    <x v="0"/>
    <s v="yes"/>
    <x v="0"/>
    <x v="2"/>
    <n v="2000"/>
    <s v="Dec"/>
    <n v="17"/>
    <d v="2000-12-17T00:00:00"/>
    <x v="284"/>
    <x v="0"/>
    <s v="tier - 3"/>
    <n v="24"/>
  </r>
  <r>
    <s v="Id291"/>
    <s v="  Erik T"/>
    <n v="22.88"/>
    <x v="229"/>
    <s v="yes"/>
    <x v="0"/>
    <s v="Yes"/>
    <x v="3"/>
    <s v="yes"/>
    <x v="2"/>
    <x v="1"/>
    <n v="2000"/>
    <s v="Oct"/>
    <n v="3"/>
    <d v="2000-10-03T00:00:00"/>
    <x v="285"/>
    <x v="0"/>
    <s v="tier - 3"/>
    <n v="24"/>
  </r>
  <r>
    <s v="Id292"/>
    <s v="  Rod W"/>
    <n v="29.734999999999999"/>
    <x v="230"/>
    <s v="No"/>
    <x v="0"/>
    <s v="No"/>
    <x v="0"/>
    <s v="No"/>
    <x v="1"/>
    <x v="0"/>
    <n v="2000"/>
    <s v="Oct"/>
    <n v="11"/>
    <d v="2000-10-11T00:00:00"/>
    <x v="286"/>
    <x v="0"/>
    <s v="tier - 1"/>
    <n v="24"/>
  </r>
  <r>
    <s v="Id293"/>
    <s v="  Joey"/>
    <n v="40.74"/>
    <x v="124"/>
    <s v="No"/>
    <x v="0"/>
    <s v="Yes"/>
    <x v="3"/>
    <s v="yes"/>
    <x v="0"/>
    <x v="2"/>
    <n v="1997"/>
    <s v="Aug"/>
    <n v="10"/>
    <d v="1997-08-10T00:00:00"/>
    <x v="287"/>
    <x v="0"/>
    <s v="tier - 1"/>
    <n v="27"/>
  </r>
  <r>
    <s v="Id294"/>
    <s v="  Hillary L"/>
    <n v="24.14"/>
    <x v="231"/>
    <s v="No"/>
    <x v="0"/>
    <s v="No"/>
    <x v="1"/>
    <s v="yes"/>
    <x v="2"/>
    <x v="1"/>
    <n v="2004"/>
    <s v="Nov"/>
    <n v="14"/>
    <d v="2004-11-14T00:00:00"/>
    <x v="288"/>
    <x v="0"/>
    <s v="tier - 1"/>
    <n v="20"/>
  </r>
  <r>
    <s v="Id295"/>
    <s v="  Eric J"/>
    <n v="25.15"/>
    <x v="232"/>
    <s v="yes"/>
    <x v="0"/>
    <s v="No"/>
    <x v="3"/>
    <s v="yes"/>
    <x v="1"/>
    <x v="0"/>
    <n v="1999"/>
    <s v="Jun"/>
    <n v="9"/>
    <d v="1999-06-09T00:00:00"/>
    <x v="289"/>
    <x v="0"/>
    <s v="tier - 1"/>
    <n v="26"/>
  </r>
  <r>
    <s v="Id296"/>
    <s v="  Nicolas"/>
    <n v="28.71"/>
    <x v="112"/>
    <s v="No"/>
    <x v="0"/>
    <s v="No"/>
    <x v="3"/>
    <s v="yes"/>
    <x v="1"/>
    <x v="2"/>
    <n v="1999"/>
    <s v="Aug"/>
    <n v="29"/>
    <d v="1999-08-29T00:00:00"/>
    <x v="289"/>
    <x v="0"/>
    <s v="tier - 1"/>
    <n v="25"/>
  </r>
  <r>
    <s v="Id297"/>
    <s v="  Marcel"/>
    <n v="23"/>
    <x v="233"/>
    <s v="No"/>
    <x v="0"/>
    <s v="No"/>
    <x v="0"/>
    <s v="yes"/>
    <x v="2"/>
    <x v="2"/>
    <n v="1999"/>
    <s v="Dec"/>
    <n v="24"/>
    <d v="1999-12-24T00:00:00"/>
    <x v="290"/>
    <x v="0"/>
    <s v="tier - 3"/>
    <n v="25"/>
  </r>
  <r>
    <s v="Id298"/>
    <s v="  Ashley N"/>
    <n v="36.86"/>
    <x v="54"/>
    <s v="No"/>
    <x v="0"/>
    <s v="No"/>
    <x v="0"/>
    <s v="No"/>
    <x v="0"/>
    <x v="0"/>
    <n v="2004"/>
    <s v="Aug"/>
    <n v="4"/>
    <d v="2004-08-04T00:00:00"/>
    <x v="291"/>
    <x v="0"/>
    <s v="tier - 3"/>
    <n v="20"/>
  </r>
  <r>
    <s v="Id299"/>
    <s v="  Evan D"/>
    <n v="24.25"/>
    <x v="234"/>
    <s v="yes"/>
    <x v="0"/>
    <s v="No"/>
    <x v="3"/>
    <s v="yes"/>
    <x v="2"/>
    <x v="0"/>
    <n v="2003"/>
    <s v="Sep"/>
    <n v="23"/>
    <d v="2003-09-23T00:00:00"/>
    <x v="292"/>
    <x v="0"/>
    <s v="tier - 1"/>
    <n v="21"/>
  </r>
  <r>
    <s v="Id300"/>
    <s v="  Krisana"/>
    <n v="23.85"/>
    <x v="235"/>
    <s v="No"/>
    <x v="0"/>
    <s v="No"/>
    <x v="0"/>
    <s v="yes"/>
    <x v="2"/>
    <x v="0"/>
    <n v="2000"/>
    <s v="Oct"/>
    <n v="1"/>
    <d v="2000-10-01T00:00:00"/>
    <x v="293"/>
    <x v="0"/>
    <s v="tier - 3"/>
    <n v="24"/>
  </r>
  <r>
    <s v="Id301"/>
    <s v="  Kyle"/>
    <n v="40.020000000000003"/>
    <x v="27"/>
    <s v="yes"/>
    <x v="0"/>
    <s v="No"/>
    <x v="3"/>
    <s v="yes"/>
    <x v="0"/>
    <x v="2"/>
    <n v="1998"/>
    <s v="Nov"/>
    <n v="15"/>
    <d v="1998-11-15T00:00:00"/>
    <x v="294"/>
    <x v="0"/>
    <s v="tier - 3"/>
    <n v="26"/>
  </r>
  <r>
    <s v="Id302"/>
    <s v="  Kate"/>
    <n v="19.170000000000002"/>
    <x v="12"/>
    <s v="No"/>
    <x v="0"/>
    <s v="No"/>
    <x v="0"/>
    <s v="yes"/>
    <x v="2"/>
    <x v="0"/>
    <n v="1998"/>
    <s v="Jun"/>
    <n v="17"/>
    <d v="1998-06-17T00:00:00"/>
    <x v="295"/>
    <x v="0"/>
    <s v="tier - 3"/>
    <n v="27"/>
  </r>
  <r>
    <s v="Id303"/>
    <s v="  Martin A"/>
    <n v="43.53"/>
    <x v="236"/>
    <s v="yes"/>
    <x v="1"/>
    <s v="No"/>
    <x v="1"/>
    <s v="yes"/>
    <x v="0"/>
    <x v="1"/>
    <n v="1998"/>
    <s v="Sep"/>
    <n v="4"/>
    <d v="1998-09-04T00:00:00"/>
    <x v="296"/>
    <x v="0"/>
    <s v="tier - 3"/>
    <n v="26"/>
  </r>
  <r>
    <s v="Id304"/>
    <s v="  Stacey"/>
    <n v="46.06"/>
    <x v="237"/>
    <s v="No"/>
    <x v="1"/>
    <s v="No"/>
    <x v="3"/>
    <s v="yes"/>
    <x v="0"/>
    <x v="2"/>
    <n v="1993"/>
    <s v="Nov"/>
    <n v="1"/>
    <d v="1993-11-01T00:00:00"/>
    <x v="297"/>
    <x v="1"/>
    <s v="tier - 3"/>
    <n v="31"/>
  </r>
  <r>
    <s v="Id305"/>
    <s v="  Christine"/>
    <n v="29.92"/>
    <x v="238"/>
    <s v="yes"/>
    <x v="0"/>
    <s v="No"/>
    <x v="1"/>
    <s v="yes"/>
    <x v="0"/>
    <x v="0"/>
    <n v="1993"/>
    <s v="Aug"/>
    <n v="12"/>
    <d v="1993-08-12T00:00:00"/>
    <x v="298"/>
    <x v="3"/>
    <s v="tier - 3"/>
    <n v="31"/>
  </r>
  <r>
    <s v="Id306"/>
    <s v="  Sarah C"/>
    <n v="28.46"/>
    <x v="239"/>
    <s v="yes"/>
    <x v="0"/>
    <s v="No"/>
    <x v="3"/>
    <s v="yes"/>
    <x v="1"/>
    <x v="2"/>
    <n v="1996"/>
    <s v="Jun"/>
    <n v="21"/>
    <d v="1996-06-21T00:00:00"/>
    <x v="299"/>
    <x v="1"/>
    <s v="tier - 3"/>
    <n v="29"/>
  </r>
  <r>
    <s v="Id307"/>
    <s v="  Megan"/>
    <n v="24.56"/>
    <x v="194"/>
    <s v="yes"/>
    <x v="0"/>
    <s v="Yes"/>
    <x v="3"/>
    <s v="yes"/>
    <x v="2"/>
    <x v="1"/>
    <n v="2000"/>
    <s v="Jul"/>
    <n v="14"/>
    <d v="2000-07-14T00:00:00"/>
    <x v="300"/>
    <x v="0"/>
    <s v="tier - 1"/>
    <n v="24"/>
  </r>
  <r>
    <s v="Id308"/>
    <s v="  Jason W"/>
    <n v="41.19"/>
    <x v="240"/>
    <s v="No"/>
    <x v="0"/>
    <s v="No"/>
    <x v="0"/>
    <s v="yes"/>
    <x v="0"/>
    <x v="1"/>
    <n v="1999"/>
    <s v="Nov"/>
    <n v="1"/>
    <d v="1999-11-01T00:00:00"/>
    <x v="301"/>
    <x v="0"/>
    <s v="tier - 2"/>
    <n v="25"/>
  </r>
  <r>
    <s v="Id309"/>
    <s v="  Michele"/>
    <n v="18.63"/>
    <x v="241"/>
    <s v="yes"/>
    <x v="0"/>
    <s v="No"/>
    <x v="1"/>
    <s v="yes"/>
    <x v="2"/>
    <x v="0"/>
    <n v="1996"/>
    <s v="Oct"/>
    <n v="24"/>
    <d v="1996-10-24T00:00:00"/>
    <x v="302"/>
    <x v="0"/>
    <s v="tier - 2"/>
    <n v="28"/>
  </r>
  <r>
    <s v="Id310"/>
    <s v="  Nikki"/>
    <n v="26.26"/>
    <x v="242"/>
    <s v="yes"/>
    <x v="0"/>
    <s v="No"/>
    <x v="3"/>
    <s v="yes"/>
    <x v="1"/>
    <x v="0"/>
    <n v="1996"/>
    <s v="Jun"/>
    <n v="13"/>
    <d v="1996-06-13T00:00:00"/>
    <x v="303"/>
    <x v="0"/>
    <s v="tier - 2"/>
    <n v="29"/>
  </r>
  <r>
    <s v="Id311"/>
    <s v="  Philip J"/>
    <n v="22.37"/>
    <x v="236"/>
    <s v="yes"/>
    <x v="0"/>
    <s v="Yes"/>
    <x v="3"/>
    <s v="yes"/>
    <x v="2"/>
    <x v="1"/>
    <n v="2003"/>
    <s v="Jun"/>
    <n v="5"/>
    <d v="2003-06-05T00:00:00"/>
    <x v="304"/>
    <x v="0"/>
    <s v="tier - 2"/>
    <n v="22"/>
  </r>
  <r>
    <s v="Id312"/>
    <s v="  Bryan L"/>
    <n v="39.619999999999997"/>
    <x v="141"/>
    <s v="No"/>
    <x v="0"/>
    <s v="No"/>
    <x v="3"/>
    <s v="yes"/>
    <x v="0"/>
    <x v="2"/>
    <n v="1996"/>
    <s v="Jun"/>
    <n v="30"/>
    <d v="1996-06-30T00:00:00"/>
    <x v="305"/>
    <x v="0"/>
    <s v="tier - 2"/>
    <n v="29"/>
  </r>
  <r>
    <s v="Id313"/>
    <s v="  Timothy F"/>
    <n v="18.329999999999998"/>
    <x v="243"/>
    <s v="yes"/>
    <x v="0"/>
    <s v="No"/>
    <x v="0"/>
    <s v="yes"/>
    <x v="3"/>
    <x v="2"/>
    <n v="2002"/>
    <s v="Sep"/>
    <n v="30"/>
    <d v="2002-09-30T00:00:00"/>
    <x v="306"/>
    <x v="0"/>
    <s v="tier - 3"/>
    <n v="22"/>
  </r>
  <r>
    <s v="Id314"/>
    <s v="  Angielyn M"/>
    <n v="17.11"/>
    <x v="244"/>
    <s v="yes"/>
    <x v="0"/>
    <s v="Yes"/>
    <x v="3"/>
    <s v="yes"/>
    <x v="3"/>
    <x v="2"/>
    <n v="1995"/>
    <s v="Sep"/>
    <n v="24"/>
    <d v="1995-09-24T00:00:00"/>
    <x v="307"/>
    <x v="0"/>
    <s v="tier - 1"/>
    <n v="29"/>
  </r>
  <r>
    <s v="Id315"/>
    <s v="  Jeanie M"/>
    <n v="43.5"/>
    <x v="245"/>
    <s v="No"/>
    <x v="1"/>
    <s v="No"/>
    <x v="3"/>
    <s v="yes"/>
    <x v="0"/>
    <x v="1"/>
    <n v="1987"/>
    <s v="Jun"/>
    <n v="18"/>
    <d v="1987-06-18T00:00:00"/>
    <x v="308"/>
    <x v="0"/>
    <s v="tier - 3"/>
    <n v="38"/>
  </r>
  <r>
    <s v="Id316"/>
    <s v="  Greg"/>
    <n v="25.364999999999998"/>
    <x v="27"/>
    <s v="No"/>
    <x v="0"/>
    <s v="No"/>
    <x v="1"/>
    <s v="No"/>
    <x v="1"/>
    <x v="2"/>
    <n v="1991"/>
    <s v="Nov"/>
    <n v="20"/>
    <d v="1991-11-20T00:00:00"/>
    <x v="309"/>
    <x v="0"/>
    <s v="tier - 2"/>
    <n v="33"/>
  </r>
  <r>
    <s v="Id317"/>
    <s v="  John"/>
    <n v="28.594999999999999"/>
    <x v="246"/>
    <s v="No"/>
    <x v="0"/>
    <s v="No"/>
    <x v="0"/>
    <s v="No"/>
    <x v="1"/>
    <x v="0"/>
    <n v="2002"/>
    <s v="Dec"/>
    <n v="15"/>
    <d v="2002-12-15T00:00:00"/>
    <x v="310"/>
    <x v="0"/>
    <s v="tier - 3"/>
    <n v="22"/>
  </r>
  <r>
    <s v="Id318"/>
    <s v="  Aliaksandr"/>
    <n v="29.83"/>
    <x v="247"/>
    <s v="yes"/>
    <x v="0"/>
    <s v="Yes"/>
    <x v="3"/>
    <s v="yes"/>
    <x v="1"/>
    <x v="0"/>
    <n v="1988"/>
    <s v="Sep"/>
    <n v="28"/>
    <d v="1988-09-28T00:00:00"/>
    <x v="311"/>
    <x v="0"/>
    <s v="tier - 2"/>
    <n v="36"/>
  </r>
  <r>
    <s v="Id319"/>
    <s v="  Jason M"/>
    <n v="24.7"/>
    <x v="248"/>
    <s v="No"/>
    <x v="0"/>
    <s v="No"/>
    <x v="2"/>
    <s v="No"/>
    <x v="2"/>
    <x v="0"/>
    <n v="1997"/>
    <s v="Dec"/>
    <n v="19"/>
    <d v="1997-12-19T00:00:00"/>
    <x v="312"/>
    <x v="0"/>
    <s v="tier - 3"/>
    <n v="27"/>
  </r>
  <r>
    <s v="Id320"/>
    <s v="  Sheera K"/>
    <n v="17.940000000000001"/>
    <x v="68"/>
    <s v="No"/>
    <x v="0"/>
    <s v="No"/>
    <x v="0"/>
    <s v="yes"/>
    <x v="3"/>
    <x v="0"/>
    <n v="1998"/>
    <s v="Sep"/>
    <n v="15"/>
    <d v="1998-09-15T00:00:00"/>
    <x v="313"/>
    <x v="0"/>
    <s v="tier - 3"/>
    <n v="26"/>
  </r>
  <r>
    <s v="Id321"/>
    <s v="  Janice"/>
    <n v="21.08"/>
    <x v="249"/>
    <s v="No"/>
    <x v="0"/>
    <s v="Yes"/>
    <x v="3"/>
    <s v="yes"/>
    <x v="2"/>
    <x v="2"/>
    <n v="1998"/>
    <s v="Aug"/>
    <n v="9"/>
    <d v="1998-08-09T00:00:00"/>
    <x v="314"/>
    <x v="0"/>
    <s v="tier - 1"/>
    <n v="26"/>
  </r>
  <r>
    <s v="Id322"/>
    <s v="  Timothy G"/>
    <n v="37.715000000000003"/>
    <x v="250"/>
    <s v="yes"/>
    <x v="0"/>
    <s v="No"/>
    <x v="0"/>
    <s v="No"/>
    <x v="0"/>
    <x v="0"/>
    <n v="1997"/>
    <s v="Dec"/>
    <n v="22"/>
    <d v="1997-12-22T00:00:00"/>
    <x v="315"/>
    <x v="0"/>
    <s v="tier - 2"/>
    <n v="27"/>
  </r>
  <r>
    <s v="Id323"/>
    <s v="  Alan R"/>
    <n v="22.39"/>
    <x v="201"/>
    <s v="yes"/>
    <x v="0"/>
    <s v="No"/>
    <x v="0"/>
    <s v="yes"/>
    <x v="2"/>
    <x v="0"/>
    <n v="2002"/>
    <s v="Jun"/>
    <n v="21"/>
    <d v="2002-06-21T00:00:00"/>
    <x v="316"/>
    <x v="0"/>
    <s v="tier - 3"/>
    <n v="23"/>
  </r>
  <r>
    <s v="Id324"/>
    <s v="  Michael"/>
    <n v="28.78"/>
    <x v="251"/>
    <s v="No"/>
    <x v="0"/>
    <s v="No"/>
    <x v="0"/>
    <s v="yes"/>
    <x v="1"/>
    <x v="2"/>
    <n v="1994"/>
    <s v="Sep"/>
    <n v="26"/>
    <d v="1994-09-26T00:00:00"/>
    <x v="317"/>
    <x v="1"/>
    <s v="tier - 1"/>
    <n v="30"/>
  </r>
  <r>
    <s v="Id325"/>
    <s v="  Marie-France"/>
    <n v="18.329999999999998"/>
    <x v="252"/>
    <s v="yes"/>
    <x v="0"/>
    <s v="No"/>
    <x v="0"/>
    <s v="yes"/>
    <x v="3"/>
    <x v="2"/>
    <n v="1989"/>
    <s v="Oct"/>
    <n v="1"/>
    <d v="1989-10-01T00:00:00"/>
    <x v="318"/>
    <x v="0"/>
    <s v="tier - 1"/>
    <n v="35"/>
  </r>
  <r>
    <s v="Id326"/>
    <s v="  Erik F"/>
    <n v="26.39"/>
    <x v="253"/>
    <s v="yes"/>
    <x v="0"/>
    <s v="No"/>
    <x v="3"/>
    <s v="yes"/>
    <x v="1"/>
    <x v="2"/>
    <n v="1995"/>
    <s v="Sep"/>
    <n v="10"/>
    <d v="1995-09-10T00:00:00"/>
    <x v="319"/>
    <x v="1"/>
    <s v="tier - 1"/>
    <n v="29"/>
  </r>
  <r>
    <s v="Id327"/>
    <s v="  Andrew"/>
    <n v="19.260000000000002"/>
    <x v="254"/>
    <s v="yes"/>
    <x v="0"/>
    <s v="No"/>
    <x v="3"/>
    <s v="yes"/>
    <x v="2"/>
    <x v="0"/>
    <n v="2001"/>
    <s v="Oct"/>
    <n v="13"/>
    <d v="2001-10-13T00:00:00"/>
    <x v="320"/>
    <x v="0"/>
    <s v="tier - 1"/>
    <n v="23"/>
  </r>
  <r>
    <s v="Id328"/>
    <s v="  Anthony"/>
    <n v="26.92"/>
    <x v="34"/>
    <s v="No"/>
    <x v="0"/>
    <s v="No"/>
    <x v="0"/>
    <s v="yes"/>
    <x v="1"/>
    <x v="1"/>
    <n v="1987"/>
    <s v="Aug"/>
    <n v="1"/>
    <d v="1987-08-01T00:00:00"/>
    <x v="321"/>
    <x v="0"/>
    <s v="tier - 2"/>
    <n v="37"/>
  </r>
  <r>
    <s v="Id329"/>
    <s v="  Chris"/>
    <n v="19.73"/>
    <x v="67"/>
    <s v="No"/>
    <x v="0"/>
    <s v="No"/>
    <x v="0"/>
    <s v="yes"/>
    <x v="2"/>
    <x v="2"/>
    <n v="1999"/>
    <s v="Jun"/>
    <n v="25"/>
    <d v="1999-06-25T00:00:00"/>
    <x v="322"/>
    <x v="0"/>
    <s v="tier - 3"/>
    <n v="26"/>
  </r>
  <r>
    <s v="Id330"/>
    <s v="  Yu"/>
    <n v="23.56"/>
    <x v="255"/>
    <s v="yes"/>
    <x v="0"/>
    <s v="No"/>
    <x v="0"/>
    <s v="yes"/>
    <x v="2"/>
    <x v="0"/>
    <n v="1994"/>
    <s v="Jul"/>
    <n v="10"/>
    <d v="1994-07-10T00:00:00"/>
    <x v="323"/>
    <x v="0"/>
    <s v="tier - 1"/>
    <n v="31"/>
  </r>
  <r>
    <s v="Id331"/>
    <s v="  Caleb N"/>
    <n v="37.67"/>
    <x v="256"/>
    <s v="No"/>
    <x v="0"/>
    <s v="No"/>
    <x v="3"/>
    <s v="yes"/>
    <x v="0"/>
    <x v="1"/>
    <n v="1993"/>
    <s v="Sep"/>
    <n v="25"/>
    <d v="1993-09-25T00:00:00"/>
    <x v="324"/>
    <x v="0"/>
    <s v="tier - 3"/>
    <n v="31"/>
  </r>
  <r>
    <s v="Id332"/>
    <s v="  Jason M"/>
    <n v="18.73"/>
    <x v="257"/>
    <s v="No"/>
    <x v="0"/>
    <s v="No"/>
    <x v="1"/>
    <s v="yes"/>
    <x v="2"/>
    <x v="0"/>
    <n v="2001"/>
    <s v="Aug"/>
    <n v="29"/>
    <d v="2001-08-29T00:00:00"/>
    <x v="325"/>
    <x v="0"/>
    <s v="tier - 3"/>
    <n v="23"/>
  </r>
  <r>
    <s v="Id333"/>
    <s v="  Angela R"/>
    <n v="33.090000000000003"/>
    <x v="87"/>
    <s v="No"/>
    <x v="0"/>
    <s v="Yes"/>
    <x v="3"/>
    <s v="yes"/>
    <x v="0"/>
    <x v="1"/>
    <n v="1994"/>
    <s v="Oct"/>
    <n v="25"/>
    <d v="1994-10-25T00:00:00"/>
    <x v="326"/>
    <x v="0"/>
    <s v="tier - 3"/>
    <n v="30"/>
  </r>
  <r>
    <s v="Id334"/>
    <s v="  Keith J"/>
    <n v="18.329999999999998"/>
    <x v="258"/>
    <s v="yes"/>
    <x v="0"/>
    <s v="No"/>
    <x v="3"/>
    <s v="yes"/>
    <x v="3"/>
    <x v="0"/>
    <n v="1994"/>
    <s v="Jul"/>
    <n v="6"/>
    <d v="1994-07-06T00:00:00"/>
    <x v="327"/>
    <x v="0"/>
    <s v="tier - 1"/>
    <n v="31"/>
  </r>
  <r>
    <s v="Id335"/>
    <s v="  Emma"/>
    <n v="27.74"/>
    <x v="82"/>
    <s v="yes"/>
    <x v="0"/>
    <s v="No"/>
    <x v="1"/>
    <s v="yes"/>
    <x v="1"/>
    <x v="2"/>
    <n v="1996"/>
    <s v="Aug"/>
    <n v="14"/>
    <d v="1996-08-14T00:00:00"/>
    <x v="328"/>
    <x v="0"/>
    <s v="tier - 2"/>
    <n v="28"/>
  </r>
  <r>
    <s v="Id336"/>
    <s v="  Nathan A"/>
    <n v="24.2"/>
    <x v="259"/>
    <s v="No"/>
    <x v="0"/>
    <s v="No"/>
    <x v="3"/>
    <s v="yes"/>
    <x v="2"/>
    <x v="1"/>
    <n v="1996"/>
    <s v="Jul"/>
    <n v="3"/>
    <d v="1996-07-03T00:00:00"/>
    <x v="329"/>
    <x v="0"/>
    <s v="tier - 1"/>
    <n v="29"/>
  </r>
  <r>
    <s v="Id337"/>
    <s v="  Kathryn"/>
    <n v="22.03"/>
    <x v="141"/>
    <s v="yes"/>
    <x v="0"/>
    <s v="No"/>
    <x v="0"/>
    <s v="yes"/>
    <x v="2"/>
    <x v="2"/>
    <n v="2000"/>
    <s v="Sep"/>
    <n v="23"/>
    <d v="2000-09-23T00:00:00"/>
    <x v="330"/>
    <x v="0"/>
    <s v="tier - 2"/>
    <n v="24"/>
  </r>
  <r>
    <s v="Id338"/>
    <s v="  Elizabeth H"/>
    <n v="26.885000000000002"/>
    <x v="260"/>
    <s v="No"/>
    <x v="0"/>
    <s v="No"/>
    <x v="2"/>
    <s v="yes"/>
    <x v="1"/>
    <x v="0"/>
    <n v="2001"/>
    <s v="Sep"/>
    <n v="2"/>
    <d v="2001-09-02T00:00:00"/>
    <x v="331"/>
    <x v="0"/>
    <s v="tier - 2"/>
    <n v="23"/>
  </r>
  <r>
    <s v="Id339"/>
    <s v="  Ben"/>
    <n v="16.36"/>
    <x v="217"/>
    <s v="No"/>
    <x v="0"/>
    <s v="No"/>
    <x v="0"/>
    <s v="yes"/>
    <x v="3"/>
    <x v="0"/>
    <n v="1996"/>
    <s v="Oct"/>
    <n v="11"/>
    <d v="1996-10-11T00:00:00"/>
    <x v="332"/>
    <x v="0"/>
    <s v="tier - 3"/>
    <n v="28"/>
  </r>
  <r>
    <s v="Id340"/>
    <s v="  Cheryl A"/>
    <n v="32.299999999999997"/>
    <x v="143"/>
    <s v="yes"/>
    <x v="0"/>
    <s v="Yes"/>
    <x v="3"/>
    <s v="No"/>
    <x v="0"/>
    <x v="2"/>
    <n v="1997"/>
    <s v="Jul"/>
    <n v="5"/>
    <d v="1997-07-05T00:00:00"/>
    <x v="333"/>
    <x v="0"/>
    <s v="tier - 3"/>
    <n v="28"/>
  </r>
  <r>
    <s v="Id341"/>
    <s v="  Kimberly A"/>
    <n v="16.05"/>
    <x v="261"/>
    <s v="yes"/>
    <x v="0"/>
    <s v="No"/>
    <x v="0"/>
    <s v="yes"/>
    <x v="3"/>
    <x v="2"/>
    <n v="1997"/>
    <s v="Dec"/>
    <n v="22"/>
    <d v="1997-12-22T00:00:00"/>
    <x v="334"/>
    <x v="0"/>
    <s v="tier - 3"/>
    <n v="27"/>
  </r>
  <r>
    <s v="Id342"/>
    <s v="  Cynthia"/>
    <n v="29.07"/>
    <x v="262"/>
    <s v="yes"/>
    <x v="0"/>
    <s v="No"/>
    <x v="1"/>
    <s v="yes"/>
    <x v="1"/>
    <x v="0"/>
    <n v="1997"/>
    <s v="Jul"/>
    <n v="6"/>
    <d v="1997-07-06T00:00:00"/>
    <x v="335"/>
    <x v="0"/>
    <s v="tier - 2"/>
    <n v="28"/>
  </r>
  <r>
    <s v="Id343"/>
    <s v="  Jessica"/>
    <n v="17.43"/>
    <x v="263"/>
    <s v="No"/>
    <x v="0"/>
    <s v="No"/>
    <x v="0"/>
    <s v="yes"/>
    <x v="3"/>
    <x v="0"/>
    <n v="1997"/>
    <s v="Aug"/>
    <n v="2"/>
    <d v="1997-08-02T00:00:00"/>
    <x v="336"/>
    <x v="0"/>
    <s v="tier - 3"/>
    <n v="27"/>
  </r>
  <r>
    <s v="Id344"/>
    <s v="  Bruce"/>
    <n v="19.329999999999998"/>
    <x v="159"/>
    <s v="No"/>
    <x v="0"/>
    <s v="No"/>
    <x v="0"/>
    <s v="yes"/>
    <x v="2"/>
    <x v="2"/>
    <n v="1997"/>
    <s v="Sep"/>
    <n v="2"/>
    <d v="1997-09-02T00:00:00"/>
    <x v="337"/>
    <x v="0"/>
    <s v="tier - 3"/>
    <n v="27"/>
  </r>
  <r>
    <s v="Id345"/>
    <s v="  Allison"/>
    <n v="30.52"/>
    <x v="139"/>
    <s v="No"/>
    <x v="0"/>
    <s v="No"/>
    <x v="3"/>
    <s v="yes"/>
    <x v="0"/>
    <x v="2"/>
    <n v="1991"/>
    <s v="Nov"/>
    <n v="13"/>
    <d v="1991-11-13T00:00:00"/>
    <x v="338"/>
    <x v="1"/>
    <s v="tier - 2"/>
    <n v="33"/>
  </r>
  <r>
    <s v="Id346"/>
    <s v="  Alex"/>
    <n v="39.21"/>
    <x v="264"/>
    <s v="No"/>
    <x v="0"/>
    <s v="Yes"/>
    <x v="3"/>
    <s v="yes"/>
    <x v="0"/>
    <x v="2"/>
    <n v="1994"/>
    <s v="Dec"/>
    <n v="2"/>
    <d v="1994-12-02T00:00:00"/>
    <x v="339"/>
    <x v="1"/>
    <s v="tier - 1"/>
    <n v="30"/>
  </r>
  <r>
    <s v="Id347"/>
    <s v="  Gabriela"/>
    <n v="26.98"/>
    <x v="127"/>
    <s v="yes"/>
    <x v="0"/>
    <s v="No"/>
    <x v="1"/>
    <s v="yes"/>
    <x v="1"/>
    <x v="2"/>
    <n v="1994"/>
    <s v="Jul"/>
    <n v="1"/>
    <d v="1994-07-01T00:00:00"/>
    <x v="340"/>
    <x v="0"/>
    <s v="tier - 3"/>
    <n v="31"/>
  </r>
  <r>
    <s v="Id348"/>
    <s v="  Sharon"/>
    <n v="25.84"/>
    <x v="265"/>
    <s v="No"/>
    <x v="0"/>
    <s v="No"/>
    <x v="0"/>
    <s v="No"/>
    <x v="1"/>
    <x v="0"/>
    <n v="2001"/>
    <s v="Oct"/>
    <n v="6"/>
    <d v="2001-10-06T00:00:00"/>
    <x v="341"/>
    <x v="0"/>
    <s v="tier - 1"/>
    <n v="23"/>
  </r>
  <r>
    <s v="Id349"/>
    <s v="  Jason A"/>
    <n v="28.31"/>
    <x v="266"/>
    <s v="yes"/>
    <x v="0"/>
    <s v="No"/>
    <x v="1"/>
    <s v="yes"/>
    <x v="1"/>
    <x v="0"/>
    <n v="2003"/>
    <s v="Jul"/>
    <n v="3"/>
    <d v="2003-07-03T00:00:00"/>
    <x v="342"/>
    <x v="0"/>
    <s v="tier - 3"/>
    <n v="22"/>
  </r>
  <r>
    <s v="Id350"/>
    <s v="  Chelsey C"/>
    <n v="23.94"/>
    <x v="267"/>
    <s v="No"/>
    <x v="0"/>
    <s v="No"/>
    <x v="0"/>
    <s v="yes"/>
    <x v="2"/>
    <x v="2"/>
    <n v="1996"/>
    <s v="Nov"/>
    <n v="17"/>
    <d v="1996-11-17T00:00:00"/>
    <x v="343"/>
    <x v="0"/>
    <s v="tier - 2"/>
    <n v="28"/>
  </r>
  <r>
    <s v="Id351"/>
    <s v="  Devon A"/>
    <n v="20.03"/>
    <x v="105"/>
    <s v="yes"/>
    <x v="0"/>
    <s v="No"/>
    <x v="0"/>
    <s v="yes"/>
    <x v="2"/>
    <x v="1"/>
    <n v="2003"/>
    <s v="Dec"/>
    <n v="5"/>
    <d v="2003-12-05T00:00:00"/>
    <x v="344"/>
    <x v="0"/>
    <s v="tier - 2"/>
    <n v="21"/>
  </r>
  <r>
    <s v="Id352"/>
    <s v="  Joni L"/>
    <n v="41.42"/>
    <x v="6"/>
    <s v="No"/>
    <x v="0"/>
    <s v="No"/>
    <x v="0"/>
    <s v="No"/>
    <x v="0"/>
    <x v="1"/>
    <n v="2003"/>
    <s v="Nov"/>
    <n v="18"/>
    <d v="2003-11-18T00:00:00"/>
    <x v="345"/>
    <x v="0"/>
    <s v="tier - 1"/>
    <n v="21"/>
  </r>
  <r>
    <s v="Id353"/>
    <s v="  Colin"/>
    <n v="36.67"/>
    <x v="246"/>
    <s v="No"/>
    <x v="0"/>
    <s v="No"/>
    <x v="0"/>
    <s v="No"/>
    <x v="0"/>
    <x v="0"/>
    <n v="1997"/>
    <s v="Jun"/>
    <n v="20"/>
    <d v="1997-06-20T00:00:00"/>
    <x v="346"/>
    <x v="1"/>
    <s v="tier - 3"/>
    <n v="28"/>
  </r>
  <r>
    <s v="Id354"/>
    <s v="  Rachael"/>
    <n v="27.645"/>
    <x v="164"/>
    <s v="No"/>
    <x v="0"/>
    <s v="No"/>
    <x v="0"/>
    <s v="No"/>
    <x v="1"/>
    <x v="2"/>
    <n v="1991"/>
    <s v="Sep"/>
    <n v="1"/>
    <d v="1991-09-01T00:00:00"/>
    <x v="347"/>
    <x v="0"/>
    <s v="tier - 1"/>
    <n v="33"/>
  </r>
  <r>
    <s v="Id355"/>
    <s v="  Maricela"/>
    <n v="22.72"/>
    <x v="268"/>
    <s v="No"/>
    <x v="0"/>
    <s v="No"/>
    <x v="0"/>
    <s v="yes"/>
    <x v="2"/>
    <x v="1"/>
    <n v="1993"/>
    <s v="Oct"/>
    <n v="28"/>
    <d v="1993-10-28T00:00:00"/>
    <x v="348"/>
    <x v="0"/>
    <s v="tier - 1"/>
    <n v="31"/>
  </r>
  <r>
    <s v="Id356"/>
    <s v="  Marie"/>
    <n v="36.520000000000003"/>
    <x v="269"/>
    <s v="yes"/>
    <x v="0"/>
    <s v="Yes"/>
    <x v="3"/>
    <s v="No"/>
    <x v="0"/>
    <x v="0"/>
    <n v="1995"/>
    <s v="Jun"/>
    <n v="23"/>
    <d v="1995-06-23T00:00:00"/>
    <x v="349"/>
    <x v="0"/>
    <s v="tier - 3"/>
    <n v="30"/>
  </r>
  <r>
    <s v="Id357"/>
    <s v="  Frank"/>
    <n v="33.96"/>
    <x v="115"/>
    <s v="No"/>
    <x v="0"/>
    <s v="No"/>
    <x v="0"/>
    <s v="yes"/>
    <x v="0"/>
    <x v="2"/>
    <n v="1993"/>
    <s v="Oct"/>
    <n v="7"/>
    <d v="1993-10-07T00:00:00"/>
    <x v="350"/>
    <x v="0"/>
    <s v="tier - 2"/>
    <n v="31"/>
  </r>
  <r>
    <s v="Id358"/>
    <s v="  Jeffry"/>
    <n v="26.695"/>
    <x v="205"/>
    <s v="No"/>
    <x v="0"/>
    <s v="No"/>
    <x v="0"/>
    <s v="yes"/>
    <x v="1"/>
    <x v="0"/>
    <n v="1996"/>
    <s v="Dec"/>
    <n v="14"/>
    <d v="1996-12-14T00:00:00"/>
    <x v="351"/>
    <x v="0"/>
    <s v="tier - 1"/>
    <n v="28"/>
  </r>
  <r>
    <s v="Id359"/>
    <s v="  Mike"/>
    <n v="18.45"/>
    <x v="103"/>
    <s v="yes"/>
    <x v="0"/>
    <s v="No"/>
    <x v="0"/>
    <s v="yes"/>
    <x v="3"/>
    <x v="2"/>
    <n v="1996"/>
    <s v="Nov"/>
    <n v="13"/>
    <d v="1996-11-13T00:00:00"/>
    <x v="352"/>
    <x v="0"/>
    <s v="tier - 2"/>
    <n v="28"/>
  </r>
  <r>
    <s v="Id360"/>
    <s v="  Rick"/>
    <n v="33.18"/>
    <x v="270"/>
    <s v="No"/>
    <x v="0"/>
    <s v="No"/>
    <x v="0"/>
    <s v="yes"/>
    <x v="0"/>
    <x v="2"/>
    <n v="1996"/>
    <s v="Aug"/>
    <n v="10"/>
    <d v="1996-08-10T00:00:00"/>
    <x v="353"/>
    <x v="0"/>
    <s v="tier - 3"/>
    <n v="28"/>
  </r>
  <r>
    <s v="Id361"/>
    <s v="  Pierre-Michel"/>
    <n v="36.1"/>
    <x v="271"/>
    <s v="yes"/>
    <x v="0"/>
    <s v="No"/>
    <x v="1"/>
    <s v="No"/>
    <x v="0"/>
    <x v="0"/>
    <n v="1996"/>
    <s v="Oct"/>
    <n v="27"/>
    <d v="1996-10-27T00:00:00"/>
    <x v="354"/>
    <x v="0"/>
    <s v="tier - 3"/>
    <n v="28"/>
  </r>
  <r>
    <s v="Id362"/>
    <s v="  Daniel"/>
    <n v="22.77"/>
    <x v="272"/>
    <s v="No"/>
    <x v="0"/>
    <s v="No"/>
    <x v="0"/>
    <s v="yes"/>
    <x v="2"/>
    <x v="1"/>
    <n v="2004"/>
    <s v="Jul"/>
    <n v="16"/>
    <d v="2004-07-16T00:00:00"/>
    <x v="355"/>
    <x v="0"/>
    <s v="tier - 2"/>
    <n v="20"/>
  </r>
  <r>
    <s v="Id363"/>
    <s v="  Brian L"/>
    <n v="21.24"/>
    <x v="273"/>
    <s v="No"/>
    <x v="0"/>
    <s v="No"/>
    <x v="0"/>
    <s v="yes"/>
    <x v="2"/>
    <x v="2"/>
    <n v="1996"/>
    <s v="Dec"/>
    <n v="19"/>
    <d v="1996-12-19T00:00:00"/>
    <x v="356"/>
    <x v="0"/>
    <s v="tier - 2"/>
    <n v="28"/>
  </r>
  <r>
    <s v="Id364"/>
    <s v="  Morgan M"/>
    <n v="17.600000000000001"/>
    <x v="274"/>
    <s v="yes"/>
    <x v="0"/>
    <s v="No"/>
    <x v="0"/>
    <s v="yes"/>
    <x v="3"/>
    <x v="2"/>
    <n v="2001"/>
    <s v="Dec"/>
    <n v="26"/>
    <d v="2001-12-26T00:00:00"/>
    <x v="357"/>
    <x v="0"/>
    <s v="tier - 2"/>
    <n v="23"/>
  </r>
  <r>
    <s v="Id365"/>
    <s v="  Caroline"/>
    <n v="26.29"/>
    <x v="181"/>
    <s v="No"/>
    <x v="0"/>
    <s v="No"/>
    <x v="0"/>
    <s v="yes"/>
    <x v="1"/>
    <x v="0"/>
    <n v="1986"/>
    <s v="Aug"/>
    <n v="27"/>
    <d v="1986-08-27T00:00:00"/>
    <x v="358"/>
    <x v="0"/>
    <s v="tier - 1"/>
    <n v="38"/>
  </r>
  <r>
    <s v="Id366"/>
    <s v="  Drew T"/>
    <n v="35.31"/>
    <x v="275"/>
    <s v="No"/>
    <x v="0"/>
    <s v="No"/>
    <x v="0"/>
    <s v="No"/>
    <x v="0"/>
    <x v="0"/>
    <n v="2000"/>
    <s v="Jun"/>
    <n v="20"/>
    <d v="2000-06-20T00:00:00"/>
    <x v="359"/>
    <x v="0"/>
    <s v="tier - 1"/>
    <n v="25"/>
  </r>
  <r>
    <s v="Id367"/>
    <s v="  Austin W"/>
    <n v="27.04"/>
    <x v="276"/>
    <s v="No"/>
    <x v="0"/>
    <s v="No"/>
    <x v="3"/>
    <s v="yes"/>
    <x v="1"/>
    <x v="2"/>
    <n v="1987"/>
    <s v="Sep"/>
    <n v="14"/>
    <d v="1987-09-14T00:00:00"/>
    <x v="360"/>
    <x v="0"/>
    <s v="tier - 1"/>
    <n v="37"/>
  </r>
  <r>
    <s v="Id368"/>
    <s v="  Berenice"/>
    <n v="30.23"/>
    <x v="80"/>
    <s v="yes"/>
    <x v="0"/>
    <s v="Yes"/>
    <x v="3"/>
    <s v="yes"/>
    <x v="0"/>
    <x v="2"/>
    <n v="2003"/>
    <s v="Jul"/>
    <n v="29"/>
    <d v="2003-07-29T00:00:00"/>
    <x v="361"/>
    <x v="0"/>
    <s v="tier - 1"/>
    <n v="21"/>
  </r>
  <r>
    <s v="Id369"/>
    <s v="  Kenneth A"/>
    <n v="30.6"/>
    <x v="277"/>
    <s v="yes"/>
    <x v="0"/>
    <s v="Yes"/>
    <x v="3"/>
    <s v="yes"/>
    <x v="0"/>
    <x v="0"/>
    <n v="1993"/>
    <s v="Oct"/>
    <n v="12"/>
    <d v="1993-10-12T00:00:00"/>
    <x v="362"/>
    <x v="0"/>
    <s v="tier - 2"/>
    <n v="31"/>
  </r>
  <r>
    <s v="Id370"/>
    <s v="  Miguel"/>
    <n v="26.8"/>
    <x v="102"/>
    <s v="No"/>
    <x v="0"/>
    <s v="No"/>
    <x v="3"/>
    <s v="yes"/>
    <x v="1"/>
    <x v="2"/>
    <n v="2004"/>
    <s v="Jun"/>
    <n v="26"/>
    <d v="2004-06-26T00:00:00"/>
    <x v="363"/>
    <x v="0"/>
    <s v="tier - 3"/>
    <n v="21"/>
  </r>
  <r>
    <s v="Id371"/>
    <s v="  Hadley T"/>
    <n v="16.86"/>
    <x v="212"/>
    <s v="yes"/>
    <x v="0"/>
    <s v="No"/>
    <x v="0"/>
    <s v="yes"/>
    <x v="3"/>
    <x v="2"/>
    <n v="1996"/>
    <s v="Sep"/>
    <n v="19"/>
    <d v="1996-09-19T00:00:00"/>
    <x v="364"/>
    <x v="1"/>
    <s v="tier - 3"/>
    <n v="28"/>
  </r>
  <r>
    <s v="Id372"/>
    <s v="  Taylor"/>
    <n v="16.3"/>
    <x v="49"/>
    <s v="No"/>
    <x v="0"/>
    <s v="No"/>
    <x v="3"/>
    <s v="yes"/>
    <x v="3"/>
    <x v="2"/>
    <n v="1996"/>
    <s v="Sep"/>
    <n v="18"/>
    <d v="1996-09-18T00:00:00"/>
    <x v="365"/>
    <x v="3"/>
    <s v="tier - 2"/>
    <n v="28"/>
  </r>
  <r>
    <s v="Id373"/>
    <s v="  Tenielle M"/>
    <n v="29.81"/>
    <x v="278"/>
    <s v="No"/>
    <x v="0"/>
    <s v="No"/>
    <x v="0"/>
    <s v="yes"/>
    <x v="1"/>
    <x v="0"/>
    <n v="1999"/>
    <s v="Sep"/>
    <n v="22"/>
    <d v="1999-09-22T00:00:00"/>
    <x v="366"/>
    <x v="0"/>
    <s v="tier - 2"/>
    <n v="25"/>
  </r>
  <r>
    <s v="Id374"/>
    <s v="  Andrea"/>
    <n v="16.329999999999998"/>
    <x v="279"/>
    <s v="yes"/>
    <x v="0"/>
    <s v="No"/>
    <x v="0"/>
    <s v="yes"/>
    <x v="3"/>
    <x v="0"/>
    <n v="1998"/>
    <s v="Sep"/>
    <n v="16"/>
    <d v="1998-09-16T00:00:00"/>
    <x v="367"/>
    <x v="1"/>
    <s v="tier - 3"/>
    <n v="26"/>
  </r>
  <r>
    <s v="Id375"/>
    <s v="  Nora P"/>
    <n v="16.37"/>
    <x v="270"/>
    <s v="yes"/>
    <x v="0"/>
    <s v="No"/>
    <x v="0"/>
    <s v="yes"/>
    <x v="3"/>
    <x v="2"/>
    <n v="2003"/>
    <s v="Aug"/>
    <n v="24"/>
    <d v="2003-08-24T00:00:00"/>
    <x v="368"/>
    <x v="0"/>
    <s v="tier - 2"/>
    <n v="21"/>
  </r>
  <r>
    <s v="Id376"/>
    <s v="  Zachary"/>
    <n v="22.42"/>
    <x v="82"/>
    <s v="yes"/>
    <x v="0"/>
    <s v="No"/>
    <x v="3"/>
    <s v="No"/>
    <x v="2"/>
    <x v="2"/>
    <n v="1988"/>
    <s v="Oct"/>
    <n v="15"/>
    <d v="1988-10-15T00:00:00"/>
    <x v="369"/>
    <x v="0"/>
    <s v="tier - 1"/>
    <n v="36"/>
  </r>
  <r>
    <s v="Id377"/>
    <s v="  Michael"/>
    <n v="31.35"/>
    <x v="280"/>
    <s v="yes"/>
    <x v="0"/>
    <s v="Yes"/>
    <x v="3"/>
    <s v="No"/>
    <x v="0"/>
    <x v="2"/>
    <n v="1992"/>
    <s v="Dec"/>
    <n v="22"/>
    <d v="1992-12-22T00:00:00"/>
    <x v="370"/>
    <x v="0"/>
    <s v="tier - 3"/>
    <n v="32"/>
  </r>
  <r>
    <s v="Id378"/>
    <s v="  Alyssa K"/>
    <n v="31.9"/>
    <x v="57"/>
    <s v="No"/>
    <x v="0"/>
    <s v="No"/>
    <x v="0"/>
    <s v="No"/>
    <x v="0"/>
    <x v="0"/>
    <n v="1994"/>
    <s v="Sep"/>
    <n v="24"/>
    <d v="1994-09-24T00:00:00"/>
    <x v="371"/>
    <x v="0"/>
    <s v="tier - 3"/>
    <n v="30"/>
  </r>
  <r>
    <s v="Id379"/>
    <s v="  Heather"/>
    <n v="30.6"/>
    <x v="219"/>
    <s v="No"/>
    <x v="0"/>
    <s v="No"/>
    <x v="0"/>
    <s v="yes"/>
    <x v="0"/>
    <x v="2"/>
    <n v="1995"/>
    <s v="Oct"/>
    <n v="9"/>
    <d v="1995-10-09T00:00:00"/>
    <x v="372"/>
    <x v="0"/>
    <s v="tier - 3"/>
    <n v="29"/>
  </r>
  <r>
    <s v="Id380"/>
    <s v="  Dante"/>
    <n v="28.975000000000001"/>
    <x v="281"/>
    <s v="No"/>
    <x v="0"/>
    <s v="No"/>
    <x v="0"/>
    <s v="yes"/>
    <x v="1"/>
    <x v="0"/>
    <n v="1995"/>
    <s v="Jun"/>
    <n v="16"/>
    <d v="1995-06-16T00:00:00"/>
    <x v="373"/>
    <x v="0"/>
    <s v="tier - 1"/>
    <n v="30"/>
  </r>
  <r>
    <s v="Id381"/>
    <s v="  Sara E"/>
    <n v="24.86"/>
    <x v="282"/>
    <s v="yes"/>
    <x v="0"/>
    <s v="No"/>
    <x v="1"/>
    <s v="No"/>
    <x v="2"/>
    <x v="0"/>
    <n v="1981"/>
    <s v="Oct"/>
    <n v="10"/>
    <d v="1981-10-10T00:00:00"/>
    <x v="374"/>
    <x v="0"/>
    <s v="tier - 1"/>
    <n v="43"/>
  </r>
  <r>
    <s v="Id382"/>
    <s v="  Scott"/>
    <n v="19.54"/>
    <x v="191"/>
    <s v="No"/>
    <x v="0"/>
    <s v="No"/>
    <x v="0"/>
    <s v="yes"/>
    <x v="2"/>
    <x v="2"/>
    <n v="1988"/>
    <s v="Aug"/>
    <n v="18"/>
    <d v="1988-08-18T00:00:00"/>
    <x v="375"/>
    <x v="0"/>
    <s v="tier - 1"/>
    <n v="36"/>
  </r>
  <r>
    <s v="Id383"/>
    <s v="  Sean"/>
    <n v="26.74"/>
    <x v="283"/>
    <s v="No"/>
    <x v="0"/>
    <s v="No"/>
    <x v="0"/>
    <s v="yes"/>
    <x v="1"/>
    <x v="2"/>
    <n v="1995"/>
    <s v="Aug"/>
    <n v="23"/>
    <d v="1995-08-23T00:00:00"/>
    <x v="376"/>
    <x v="0"/>
    <s v="tier - 3"/>
    <n v="29"/>
  </r>
  <r>
    <s v="Id384"/>
    <s v="  Danielle"/>
    <n v="22.99"/>
    <x v="284"/>
    <s v="No"/>
    <x v="0"/>
    <s v="No"/>
    <x v="2"/>
    <s v="yes"/>
    <x v="2"/>
    <x v="0"/>
    <n v="2001"/>
    <s v="Nov"/>
    <n v="11"/>
    <d v="2001-11-11T00:00:00"/>
    <x v="377"/>
    <x v="0"/>
    <s v="tier - 2"/>
    <n v="23"/>
  </r>
  <r>
    <s v="Id385"/>
    <s v="  Andrew D"/>
    <n v="31.46"/>
    <x v="285"/>
    <s v="No"/>
    <x v="0"/>
    <s v="No"/>
    <x v="0"/>
    <s v="No"/>
    <x v="0"/>
    <x v="0"/>
    <n v="1986"/>
    <s v="Dec"/>
    <n v="27"/>
    <d v="1986-12-27T00:00:00"/>
    <x v="378"/>
    <x v="0"/>
    <s v="tier - 2"/>
    <n v="38"/>
  </r>
  <r>
    <s v="Id386"/>
    <s v="  Joel D"/>
    <n v="30.86"/>
    <x v="194"/>
    <s v="No"/>
    <x v="1"/>
    <s v="No"/>
    <x v="1"/>
    <s v="yes"/>
    <x v="0"/>
    <x v="1"/>
    <n v="1999"/>
    <s v="Jun"/>
    <n v="6"/>
    <d v="1999-06-06T00:00:00"/>
    <x v="379"/>
    <x v="0"/>
    <s v="tier - 3"/>
    <n v="26"/>
  </r>
  <r>
    <s v="Id387"/>
    <s v="  Michelle"/>
    <n v="31.96"/>
    <x v="286"/>
    <s v="No"/>
    <x v="0"/>
    <s v="No"/>
    <x v="0"/>
    <s v="yes"/>
    <x v="0"/>
    <x v="0"/>
    <n v="1997"/>
    <s v="Nov"/>
    <n v="4"/>
    <d v="1997-11-04T00:00:00"/>
    <x v="380"/>
    <x v="0"/>
    <s v="tier - 2"/>
    <n v="27"/>
  </r>
  <r>
    <s v="Id388"/>
    <s v="  Michael J"/>
    <n v="23.76"/>
    <x v="287"/>
    <s v="No"/>
    <x v="0"/>
    <s v="No"/>
    <x v="2"/>
    <s v="yes"/>
    <x v="2"/>
    <x v="0"/>
    <n v="1999"/>
    <s v="Aug"/>
    <n v="12"/>
    <d v="1999-08-12T00:00:00"/>
    <x v="381"/>
    <x v="0"/>
    <s v="tier - 2"/>
    <n v="25"/>
  </r>
  <r>
    <s v="Id389"/>
    <s v="  Nikki"/>
    <n v="19.38"/>
    <x v="288"/>
    <s v="No"/>
    <x v="0"/>
    <s v="No"/>
    <x v="0"/>
    <s v="yes"/>
    <x v="2"/>
    <x v="1"/>
    <n v="1988"/>
    <s v="Nov"/>
    <n v="4"/>
    <d v="1988-11-04T00:00:00"/>
    <x v="382"/>
    <x v="0"/>
    <s v="tier - 1"/>
    <n v="36"/>
  </r>
  <r>
    <s v="Id390"/>
    <s v="  Summer B"/>
    <n v="16.21"/>
    <x v="109"/>
    <s v="yes"/>
    <x v="0"/>
    <s v="No"/>
    <x v="3"/>
    <s v="yes"/>
    <x v="3"/>
    <x v="1"/>
    <n v="1990"/>
    <s v="Oct"/>
    <n v="11"/>
    <d v="1990-10-11T00:00:00"/>
    <x v="383"/>
    <x v="0"/>
    <s v="tier - 1"/>
    <n v="34"/>
  </r>
  <r>
    <s v="Id391"/>
    <s v="  Edward"/>
    <n v="32.54"/>
    <x v="93"/>
    <s v="No"/>
    <x v="1"/>
    <s v="No"/>
    <x v="3"/>
    <s v="yes"/>
    <x v="0"/>
    <x v="2"/>
    <n v="1985"/>
    <s v="Jun"/>
    <n v="14"/>
    <d v="1985-06-14T00:00:00"/>
    <x v="384"/>
    <x v="0"/>
    <s v="tier - 1"/>
    <n v="40"/>
  </r>
  <r>
    <s v="Id392"/>
    <s v="  Ryan"/>
    <n v="36.765000000000001"/>
    <x v="54"/>
    <s v="yes"/>
    <x v="0"/>
    <s v="No"/>
    <x v="1"/>
    <s v="No"/>
    <x v="0"/>
    <x v="0"/>
    <n v="1992"/>
    <s v="Nov"/>
    <n v="17"/>
    <d v="1992-11-17T00:00:00"/>
    <x v="385"/>
    <x v="3"/>
    <s v="tier - 2"/>
    <n v="32"/>
  </r>
  <r>
    <s v="Id393"/>
    <s v="  Kacee"/>
    <n v="35.909999999999997"/>
    <x v="30"/>
    <s v="No"/>
    <x v="0"/>
    <s v="No"/>
    <x v="0"/>
    <s v="No"/>
    <x v="0"/>
    <x v="0"/>
    <n v="1990"/>
    <s v="Nov"/>
    <n v="8"/>
    <d v="1990-11-08T00:00:00"/>
    <x v="386"/>
    <x v="0"/>
    <s v="tier - 3"/>
    <n v="34"/>
  </r>
  <r>
    <s v="Id394"/>
    <s v="  Dave"/>
    <n v="32.06"/>
    <x v="145"/>
    <s v="No"/>
    <x v="1"/>
    <s v="No"/>
    <x v="3"/>
    <s v="yes"/>
    <x v="0"/>
    <x v="2"/>
    <n v="1992"/>
    <s v="Sep"/>
    <n v="14"/>
    <d v="1992-09-14T00:00:00"/>
    <x v="387"/>
    <x v="1"/>
    <s v="tier - 1"/>
    <n v="32"/>
  </r>
  <r>
    <s v="Id395"/>
    <s v="  Maryanna"/>
    <n v="24.1"/>
    <x v="289"/>
    <s v="yes"/>
    <x v="0"/>
    <s v="No"/>
    <x v="3"/>
    <s v="No"/>
    <x v="2"/>
    <x v="0"/>
    <n v="1984"/>
    <s v="Jul"/>
    <n v="6"/>
    <d v="1984-07-06T00:00:00"/>
    <x v="388"/>
    <x v="0"/>
    <s v="tier - 3"/>
    <n v="41"/>
  </r>
  <r>
    <s v="Id396"/>
    <s v="  Jessica H"/>
    <n v="27.1"/>
    <x v="290"/>
    <s v="No"/>
    <x v="0"/>
    <s v="No"/>
    <x v="1"/>
    <s v="No"/>
    <x v="1"/>
    <x v="0"/>
    <n v="2003"/>
    <s v="Jul"/>
    <n v="10"/>
    <d v="2003-07-10T00:00:00"/>
    <x v="389"/>
    <x v="0"/>
    <s v="tier - 2"/>
    <n v="22"/>
  </r>
  <r>
    <s v="Id397"/>
    <s v="  Deanna"/>
    <n v="24.42"/>
    <x v="291"/>
    <s v="No"/>
    <x v="0"/>
    <s v="No"/>
    <x v="0"/>
    <s v="yes"/>
    <x v="2"/>
    <x v="0"/>
    <n v="1981"/>
    <s v="Dec"/>
    <n v="14"/>
    <d v="1981-12-14T00:00:00"/>
    <x v="390"/>
    <x v="0"/>
    <s v="tier - 2"/>
    <n v="43"/>
  </r>
  <r>
    <s v="Id398"/>
    <s v="  Peter"/>
    <n v="26.695"/>
    <x v="82"/>
    <s v="yes"/>
    <x v="0"/>
    <s v="No"/>
    <x v="1"/>
    <s v="yes"/>
    <x v="1"/>
    <x v="2"/>
    <n v="1995"/>
    <s v="Oct"/>
    <n v="21"/>
    <d v="1995-10-21T00:00:00"/>
    <x v="391"/>
    <x v="0"/>
    <s v="tier - 3"/>
    <n v="29"/>
  </r>
  <r>
    <s v="Id399"/>
    <s v="  Rebecca"/>
    <n v="27.79"/>
    <x v="3"/>
    <s v="yes"/>
    <x v="1"/>
    <s v="No"/>
    <x v="3"/>
    <s v="yes"/>
    <x v="1"/>
    <x v="1"/>
    <n v="1988"/>
    <s v="Aug"/>
    <n v="18"/>
    <d v="1988-08-18T00:00:00"/>
    <x v="392"/>
    <x v="0"/>
    <s v="tier - 3"/>
    <n v="36"/>
  </r>
  <r>
    <s v="Id400"/>
    <s v="  Elizabeth M"/>
    <n v="32.68"/>
    <x v="82"/>
    <s v="yes"/>
    <x v="0"/>
    <s v="No"/>
    <x v="0"/>
    <s v="No"/>
    <x v="0"/>
    <x v="2"/>
    <n v="1989"/>
    <s v="Dec"/>
    <n v="2"/>
    <d v="1989-12-02T00:00:00"/>
    <x v="393"/>
    <x v="0"/>
    <s v="tier - 2"/>
    <n v="35"/>
  </r>
  <r>
    <s v="Id401"/>
    <s v="  Gregory"/>
    <n v="26.4"/>
    <x v="292"/>
    <s v="yes"/>
    <x v="0"/>
    <s v="No"/>
    <x v="1"/>
    <s v="No"/>
    <x v="1"/>
    <x v="0"/>
    <n v="2004"/>
    <s v="Nov"/>
    <n v="5"/>
    <d v="2004-11-05T00:00:00"/>
    <x v="394"/>
    <x v="0"/>
    <s v="tier - 2"/>
    <n v="20"/>
  </r>
  <r>
    <s v="Id402"/>
    <s v="  Sarah E"/>
    <n v="23.655000000000001"/>
    <x v="293"/>
    <s v="yes"/>
    <x v="0"/>
    <s v="Yes"/>
    <x v="3"/>
    <s v="yes"/>
    <x v="2"/>
    <x v="0"/>
    <n v="1986"/>
    <s v="Dec"/>
    <n v="1"/>
    <d v="1986-12-01T00:00:00"/>
    <x v="395"/>
    <x v="0"/>
    <s v="tier - 2"/>
    <n v="38"/>
  </r>
  <r>
    <s v="Id403"/>
    <s v="  Anne Elise"/>
    <n v="27.36"/>
    <x v="169"/>
    <s v="No"/>
    <x v="0"/>
    <s v="No"/>
    <x v="1"/>
    <s v="No"/>
    <x v="1"/>
    <x v="1"/>
    <n v="1994"/>
    <s v="Aug"/>
    <n v="22"/>
    <d v="1994-08-22T00:00:00"/>
    <x v="396"/>
    <x v="0"/>
    <s v="tier - 3"/>
    <n v="30"/>
  </r>
  <r>
    <s v="Id404"/>
    <s v="  Christopher R"/>
    <n v="27.82"/>
    <x v="219"/>
    <s v="yes"/>
    <x v="0"/>
    <s v="No"/>
    <x v="0"/>
    <s v="yes"/>
    <x v="1"/>
    <x v="2"/>
    <n v="1993"/>
    <s v="Jun"/>
    <n v="22"/>
    <d v="1993-06-22T00:00:00"/>
    <x v="397"/>
    <x v="0"/>
    <s v="tier - 2"/>
    <n v="32"/>
  </r>
  <r>
    <s v="Id405"/>
    <s v="  Elliot"/>
    <n v="25.46"/>
    <x v="35"/>
    <s v="No"/>
    <x v="0"/>
    <s v="No"/>
    <x v="0"/>
    <s v="No"/>
    <x v="1"/>
    <x v="0"/>
    <n v="1986"/>
    <s v="Sep"/>
    <n v="9"/>
    <d v="1986-09-09T00:00:00"/>
    <x v="398"/>
    <x v="0"/>
    <s v="tier - 2"/>
    <n v="38"/>
  </r>
  <r>
    <s v="Id406"/>
    <s v="  Christopher D"/>
    <n v="25.1"/>
    <x v="294"/>
    <s v="No"/>
    <x v="0"/>
    <s v="No"/>
    <x v="0"/>
    <s v="yes"/>
    <x v="1"/>
    <x v="0"/>
    <n v="1991"/>
    <s v="Oct"/>
    <n v="28"/>
    <d v="1991-10-28T00:00:00"/>
    <x v="399"/>
    <x v="0"/>
    <s v="tier - 2"/>
    <n v="33"/>
  </r>
  <r>
    <s v="Id407"/>
    <s v="  Corey"/>
    <n v="32.11"/>
    <x v="70"/>
    <s v="No"/>
    <x v="0"/>
    <s v="No"/>
    <x v="1"/>
    <s v="No"/>
    <x v="0"/>
    <x v="2"/>
    <n v="1991"/>
    <s v="Aug"/>
    <n v="25"/>
    <d v="1991-08-25T00:00:00"/>
    <x v="400"/>
    <x v="0"/>
    <s v="tier - 1"/>
    <n v="33"/>
  </r>
  <r>
    <s v="Id408"/>
    <s v="  Patrick D"/>
    <n v="29.8"/>
    <x v="295"/>
    <s v="yes"/>
    <x v="0"/>
    <s v="No"/>
    <x v="3"/>
    <s v="yes"/>
    <x v="1"/>
    <x v="0"/>
    <n v="1991"/>
    <s v="Oct"/>
    <n v="24"/>
    <d v="1991-10-24T00:00:00"/>
    <x v="401"/>
    <x v="0"/>
    <s v="tier - 3"/>
    <n v="33"/>
  </r>
  <r>
    <s v="Id409"/>
    <s v="  Anthony D"/>
    <n v="24.01"/>
    <x v="70"/>
    <s v="No"/>
    <x v="0"/>
    <s v="No"/>
    <x v="3"/>
    <s v="yes"/>
    <x v="2"/>
    <x v="2"/>
    <n v="1994"/>
    <s v="Nov"/>
    <n v="21"/>
    <d v="1994-11-21T00:00:00"/>
    <x v="402"/>
    <x v="0"/>
    <s v="tier - 1"/>
    <n v="30"/>
  </r>
  <r>
    <s v="Id410"/>
    <s v="  Melissa"/>
    <n v="23.21"/>
    <x v="100"/>
    <s v="No"/>
    <x v="0"/>
    <s v="No"/>
    <x v="3"/>
    <s v="No"/>
    <x v="2"/>
    <x v="1"/>
    <n v="1987"/>
    <s v="Oct"/>
    <n v="24"/>
    <d v="1987-10-24T00:00:00"/>
    <x v="403"/>
    <x v="0"/>
    <s v="tier - 3"/>
    <n v="37"/>
  </r>
  <r>
    <s v="Id411"/>
    <s v="  Raven"/>
    <n v="21.2"/>
    <x v="212"/>
    <s v="yes"/>
    <x v="0"/>
    <s v="No"/>
    <x v="3"/>
    <s v="yes"/>
    <x v="2"/>
    <x v="2"/>
    <n v="1981"/>
    <s v="Dec"/>
    <n v="13"/>
    <d v="1981-12-13T00:00:00"/>
    <x v="404"/>
    <x v="0"/>
    <s v="tier - 1"/>
    <n v="43"/>
  </r>
  <r>
    <s v="Id412"/>
    <s v="  Christopher"/>
    <n v="28.215"/>
    <x v="296"/>
    <s v="yes"/>
    <x v="0"/>
    <s v="No"/>
    <x v="3"/>
    <s v="yes"/>
    <x v="1"/>
    <x v="0"/>
    <n v="1988"/>
    <s v="Aug"/>
    <n v="28"/>
    <d v="1988-08-28T00:00:00"/>
    <x v="405"/>
    <x v="0"/>
    <s v="tier - 3"/>
    <n v="36"/>
  </r>
  <r>
    <s v="Id413"/>
    <s v="  Kendra A"/>
    <n v="38.094999999999999"/>
    <x v="70"/>
    <s v="No"/>
    <x v="0"/>
    <s v="No"/>
    <x v="3"/>
    <s v="No"/>
    <x v="0"/>
    <x v="2"/>
    <n v="1999"/>
    <s v="Jun"/>
    <n v="24"/>
    <d v="1999-06-24T00:00:00"/>
    <x v="406"/>
    <x v="0"/>
    <s v="tier - 3"/>
    <n v="26"/>
  </r>
  <r>
    <s v="Id414"/>
    <s v="  Jordan"/>
    <n v="22.61"/>
    <x v="297"/>
    <s v="yes"/>
    <x v="0"/>
    <s v="Yes"/>
    <x v="3"/>
    <s v="yes"/>
    <x v="2"/>
    <x v="1"/>
    <n v="1981"/>
    <s v="Sep"/>
    <n v="29"/>
    <d v="1981-09-29T00:00:00"/>
    <x v="407"/>
    <x v="0"/>
    <s v="tier - 3"/>
    <n v="43"/>
  </r>
  <r>
    <s v="Id415"/>
    <s v="  Nils"/>
    <n v="24.32"/>
    <x v="298"/>
    <s v="yes"/>
    <x v="0"/>
    <s v="No"/>
    <x v="1"/>
    <s v="yes"/>
    <x v="2"/>
    <x v="0"/>
    <n v="1994"/>
    <s v="Aug"/>
    <n v="12"/>
    <d v="1994-08-12T00:00:00"/>
    <x v="408"/>
    <x v="1"/>
    <s v="tier - 2"/>
    <n v="30"/>
  </r>
  <r>
    <s v="Id416"/>
    <s v="  Scott"/>
    <n v="20.96"/>
    <x v="299"/>
    <s v="yes"/>
    <x v="0"/>
    <s v="No"/>
    <x v="3"/>
    <s v="yes"/>
    <x v="2"/>
    <x v="2"/>
    <n v="1991"/>
    <s v="Aug"/>
    <n v="19"/>
    <d v="1991-08-19T00:00:00"/>
    <x v="409"/>
    <x v="1"/>
    <s v="tier - 1"/>
    <n v="33"/>
  </r>
  <r>
    <s v="Id417"/>
    <s v="  Angela"/>
    <n v="19.68"/>
    <x v="300"/>
    <s v="No"/>
    <x v="0"/>
    <s v="No"/>
    <x v="0"/>
    <s v="yes"/>
    <x v="2"/>
    <x v="1"/>
    <n v="2001"/>
    <s v="Jun"/>
    <n v="6"/>
    <d v="2001-06-06T00:00:00"/>
    <x v="410"/>
    <x v="0"/>
    <s v="tier - 3"/>
    <n v="24"/>
  </r>
  <r>
    <s v="Id418"/>
    <s v="  Allison"/>
    <n v="18.100000000000001"/>
    <x v="301"/>
    <s v="No"/>
    <x v="0"/>
    <s v="No"/>
    <x v="3"/>
    <s v="yes"/>
    <x v="3"/>
    <x v="1"/>
    <n v="2001"/>
    <s v="Oct"/>
    <n v="18"/>
    <d v="2001-10-18T00:00:00"/>
    <x v="411"/>
    <x v="0"/>
    <s v="tier - 2"/>
    <n v="23"/>
  </r>
  <r>
    <s v="Id419"/>
    <s v="  Caitlin O"/>
    <n v="29.64"/>
    <x v="141"/>
    <s v="yes"/>
    <x v="0"/>
    <s v="No"/>
    <x v="0"/>
    <s v="No"/>
    <x v="1"/>
    <x v="2"/>
    <n v="1990"/>
    <s v="Jun"/>
    <n v="24"/>
    <d v="1990-06-24T00:00:00"/>
    <x v="412"/>
    <x v="3"/>
    <s v="tier - 1"/>
    <n v="35"/>
  </r>
  <r>
    <s v="Id420"/>
    <s v="  Tracy M"/>
    <n v="25.3"/>
    <x v="302"/>
    <s v="yes"/>
    <x v="0"/>
    <s v="No"/>
    <x v="1"/>
    <s v="yes"/>
    <x v="1"/>
    <x v="0"/>
    <n v="1991"/>
    <s v="Jul"/>
    <n v="25"/>
    <d v="1991-07-25T00:00:00"/>
    <x v="413"/>
    <x v="0"/>
    <s v="tier - 3"/>
    <n v="33"/>
  </r>
  <r>
    <s v="Id421"/>
    <s v="  Dustin M"/>
    <n v="27.6"/>
    <x v="239"/>
    <s v="yes"/>
    <x v="0"/>
    <s v="No"/>
    <x v="0"/>
    <s v="No"/>
    <x v="1"/>
    <x v="2"/>
    <n v="1996"/>
    <s v="Oct"/>
    <n v="23"/>
    <d v="1996-10-23T00:00:00"/>
    <x v="414"/>
    <x v="3"/>
    <s v="tier - 3"/>
    <n v="28"/>
  </r>
  <r>
    <s v="Id422"/>
    <s v="  Jenny"/>
    <n v="27.645"/>
    <x v="303"/>
    <s v="yes"/>
    <x v="0"/>
    <s v="No"/>
    <x v="3"/>
    <s v="yes"/>
    <x v="1"/>
    <x v="0"/>
    <n v="2004"/>
    <s v="Jul"/>
    <n v="13"/>
    <d v="2004-07-13T00:00:00"/>
    <x v="415"/>
    <x v="0"/>
    <s v="tier - 2"/>
    <n v="20"/>
  </r>
  <r>
    <s v="Id423"/>
    <s v="  Emily"/>
    <n v="27.6"/>
    <x v="151"/>
    <s v="No"/>
    <x v="0"/>
    <s v="No"/>
    <x v="1"/>
    <s v="yes"/>
    <x v="1"/>
    <x v="2"/>
    <n v="1993"/>
    <s v="Sep"/>
    <n v="14"/>
    <d v="1993-09-14T00:00:00"/>
    <x v="416"/>
    <x v="0"/>
    <s v="tier - 2"/>
    <n v="31"/>
  </r>
  <r>
    <s v="Id424"/>
    <s v="  Fabienne"/>
    <n v="25.08"/>
    <x v="304"/>
    <s v="yes"/>
    <x v="0"/>
    <s v="No"/>
    <x v="1"/>
    <s v="No"/>
    <x v="1"/>
    <x v="0"/>
    <n v="1981"/>
    <s v="Aug"/>
    <n v="27"/>
    <d v="1981-08-27T00:00:00"/>
    <x v="417"/>
    <x v="0"/>
    <s v="tier - 2"/>
    <n v="43"/>
  </r>
  <r>
    <s v="Id425"/>
    <s v="  Jordan"/>
    <n v="30.02"/>
    <x v="305"/>
    <s v="No"/>
    <x v="0"/>
    <s v="No"/>
    <x v="0"/>
    <s v="No"/>
    <x v="0"/>
    <x v="0"/>
    <n v="1997"/>
    <s v="Nov"/>
    <n v="24"/>
    <d v="1997-11-24T00:00:00"/>
    <x v="418"/>
    <x v="1"/>
    <s v="tier - 3"/>
    <n v="27"/>
  </r>
  <r>
    <s v="Id426"/>
    <s v="  Matt"/>
    <n v="27.36"/>
    <x v="306"/>
    <s v="yes"/>
    <x v="0"/>
    <s v="No"/>
    <x v="1"/>
    <s v="yes"/>
    <x v="1"/>
    <x v="0"/>
    <n v="1985"/>
    <s v="Jul"/>
    <n v="5"/>
    <d v="1985-07-05T00:00:00"/>
    <x v="419"/>
    <x v="0"/>
    <s v="tier - 2"/>
    <n v="40"/>
  </r>
  <r>
    <s v="Id427"/>
    <s v="  Taryn L"/>
    <n v="22.2"/>
    <x v="49"/>
    <s v="No"/>
    <x v="0"/>
    <s v="No"/>
    <x v="0"/>
    <s v="yes"/>
    <x v="2"/>
    <x v="2"/>
    <n v="2000"/>
    <s v="Jul"/>
    <n v="10"/>
    <d v="2000-07-10T00:00:00"/>
    <x v="420"/>
    <x v="0"/>
    <s v="tier - 2"/>
    <n v="24"/>
  </r>
  <r>
    <s v="Id428"/>
    <s v="  Temima"/>
    <n v="25.71"/>
    <x v="237"/>
    <s v="No"/>
    <x v="1"/>
    <s v="No"/>
    <x v="3"/>
    <s v="yes"/>
    <x v="1"/>
    <x v="2"/>
    <n v="2002"/>
    <s v="Jun"/>
    <n v="15"/>
    <d v="2002-06-15T00:00:00"/>
    <x v="421"/>
    <x v="0"/>
    <s v="tier - 3"/>
    <n v="23"/>
  </r>
  <r>
    <s v="Id429"/>
    <s v="  Jennifer"/>
    <n v="41.91"/>
    <x v="213"/>
    <s v="yes"/>
    <x v="0"/>
    <s v="No"/>
    <x v="3"/>
    <s v="No"/>
    <x v="0"/>
    <x v="1"/>
    <n v="1988"/>
    <s v="Oct"/>
    <n v="24"/>
    <d v="1988-10-24T00:00:00"/>
    <x v="422"/>
    <x v="1"/>
    <s v="tier - 1"/>
    <n v="36"/>
  </r>
  <r>
    <s v="Id430"/>
    <s v="  Serena M"/>
    <n v="25.85"/>
    <x v="307"/>
    <s v="No"/>
    <x v="0"/>
    <s v="No"/>
    <x v="0"/>
    <s v="yes"/>
    <x v="1"/>
    <x v="0"/>
    <n v="1993"/>
    <s v="Sep"/>
    <n v="29"/>
    <d v="1993-09-29T00:00:00"/>
    <x v="423"/>
    <x v="0"/>
    <s v="tier - 3"/>
    <n v="31"/>
  </r>
  <r>
    <s v="Id431"/>
    <s v="  Victoria M"/>
    <n v="23.844999999999999"/>
    <x v="308"/>
    <s v="No"/>
    <x v="0"/>
    <s v="No"/>
    <x v="1"/>
    <s v="yes"/>
    <x v="2"/>
    <x v="0"/>
    <n v="1993"/>
    <s v="Nov"/>
    <n v="11"/>
    <d v="1993-11-11T00:00:00"/>
    <x v="424"/>
    <x v="0"/>
    <s v="tier - 2"/>
    <n v="31"/>
  </r>
  <r>
    <s v="Id432"/>
    <s v="  Phoebe"/>
    <n v="30.59"/>
    <x v="182"/>
    <s v="No"/>
    <x v="0"/>
    <s v="Yes"/>
    <x v="3"/>
    <s v="No"/>
    <x v="0"/>
    <x v="2"/>
    <n v="1999"/>
    <s v="Jul"/>
    <n v="10"/>
    <d v="1999-07-10T00:00:00"/>
    <x v="425"/>
    <x v="0"/>
    <s v="tier - 3"/>
    <n v="26"/>
  </r>
  <r>
    <s v="Id433"/>
    <s v="  Corey"/>
    <n v="24.795000000000002"/>
    <x v="309"/>
    <s v="No"/>
    <x v="0"/>
    <s v="No"/>
    <x v="0"/>
    <s v="yes"/>
    <x v="2"/>
    <x v="0"/>
    <n v="1995"/>
    <s v="Jul"/>
    <n v="11"/>
    <d v="1995-07-11T00:00:00"/>
    <x v="426"/>
    <x v="0"/>
    <s v="tier - 2"/>
    <n v="29"/>
  </r>
  <r>
    <s v="Id434"/>
    <s v="  Rebecca"/>
    <n v="24.13"/>
    <x v="310"/>
    <s v="yes"/>
    <x v="0"/>
    <s v="No"/>
    <x v="1"/>
    <s v="yes"/>
    <x v="2"/>
    <x v="0"/>
    <n v="1990"/>
    <s v="Jul"/>
    <n v="29"/>
    <d v="1990-07-29T00:00:00"/>
    <x v="427"/>
    <x v="0"/>
    <s v="tier - 3"/>
    <n v="34"/>
  </r>
  <r>
    <s v="Id435"/>
    <s v="  Nicholas D"/>
    <n v="25.84"/>
    <x v="311"/>
    <s v="No"/>
    <x v="0"/>
    <s v="No"/>
    <x v="1"/>
    <s v="yes"/>
    <x v="1"/>
    <x v="0"/>
    <n v="1996"/>
    <s v="Aug"/>
    <n v="17"/>
    <d v="1996-08-17T00:00:00"/>
    <x v="428"/>
    <x v="0"/>
    <s v="tier - 2"/>
    <n v="28"/>
  </r>
  <r>
    <s v="Id436"/>
    <s v="  Christian"/>
    <n v="28"/>
    <x v="130"/>
    <s v="No"/>
    <x v="0"/>
    <s v="No"/>
    <x v="0"/>
    <s v="yes"/>
    <x v="1"/>
    <x v="0"/>
    <n v="1996"/>
    <s v="Sep"/>
    <n v="8"/>
    <d v="1996-09-08T00:00:00"/>
    <x v="429"/>
    <x v="0"/>
    <s v="tier - 2"/>
    <n v="28"/>
  </r>
  <r>
    <s v="Id437"/>
    <s v="  Jonathon S"/>
    <n v="34.1"/>
    <x v="138"/>
    <s v="yes"/>
    <x v="0"/>
    <s v="Yes"/>
    <x v="3"/>
    <s v="No"/>
    <x v="0"/>
    <x v="2"/>
    <n v="1990"/>
    <s v="Nov"/>
    <n v="22"/>
    <d v="1990-11-22T00:00:00"/>
    <x v="430"/>
    <x v="0"/>
    <s v="tier - 2"/>
    <n v="34"/>
  </r>
  <r>
    <s v="Id438"/>
    <s v="  Caroline"/>
    <n v="26.125"/>
    <x v="312"/>
    <s v="yes"/>
    <x v="0"/>
    <s v="No"/>
    <x v="3"/>
    <s v="yes"/>
    <x v="1"/>
    <x v="0"/>
    <n v="1990"/>
    <s v="Nov"/>
    <n v="1"/>
    <d v="1990-11-01T00:00:00"/>
    <x v="431"/>
    <x v="0"/>
    <s v="tier - 2"/>
    <n v="34"/>
  </r>
  <r>
    <s v="Id439"/>
    <s v="  Joshua D"/>
    <n v="25.6"/>
    <x v="313"/>
    <s v="No"/>
    <x v="0"/>
    <s v="No"/>
    <x v="1"/>
    <s v="yes"/>
    <x v="1"/>
    <x v="0"/>
    <n v="1989"/>
    <s v="Jul"/>
    <n v="10"/>
    <d v="1989-07-10T00:00:00"/>
    <x v="432"/>
    <x v="0"/>
    <s v="tier - 1"/>
    <n v="36"/>
  </r>
  <r>
    <s v="Id440"/>
    <s v="  Nichole"/>
    <n v="24.32"/>
    <x v="314"/>
    <s v="No"/>
    <x v="0"/>
    <s v="No"/>
    <x v="0"/>
    <s v="No"/>
    <x v="2"/>
    <x v="1"/>
    <n v="2000"/>
    <s v="Sep"/>
    <n v="13"/>
    <d v="2000-09-13T00:00:00"/>
    <x v="433"/>
    <x v="0"/>
    <s v="tier - 1"/>
    <n v="24"/>
  </r>
  <r>
    <s v="Id441"/>
    <s v="  Denise M"/>
    <n v="22.88"/>
    <x v="268"/>
    <s v="yes"/>
    <x v="0"/>
    <s v="Yes"/>
    <x v="3"/>
    <s v="yes"/>
    <x v="2"/>
    <x v="1"/>
    <n v="1992"/>
    <s v="Oct"/>
    <n v="11"/>
    <d v="1992-10-11T00:00:00"/>
    <x v="434"/>
    <x v="1"/>
    <s v="tier - 3"/>
    <n v="32"/>
  </r>
  <r>
    <s v="Id442"/>
    <s v="  Peter R"/>
    <n v="24.984999999999999"/>
    <x v="46"/>
    <s v="yes"/>
    <x v="0"/>
    <s v="Yes"/>
    <x v="3"/>
    <s v="No"/>
    <x v="1"/>
    <x v="2"/>
    <n v="1984"/>
    <s v="Jul"/>
    <n v="7"/>
    <d v="1984-07-07T00:00:00"/>
    <x v="435"/>
    <x v="0"/>
    <s v="tier - 1"/>
    <n v="41"/>
  </r>
  <r>
    <s v="Id443"/>
    <s v="  Johnson K"/>
    <n v="33.1"/>
    <x v="315"/>
    <s v="No"/>
    <x v="0"/>
    <s v="Yes"/>
    <x v="3"/>
    <s v="No"/>
    <x v="0"/>
    <x v="2"/>
    <n v="1983"/>
    <s v="Nov"/>
    <n v="10"/>
    <d v="1983-11-10T00:00:00"/>
    <x v="436"/>
    <x v="0"/>
    <s v="tier - 1"/>
    <n v="41"/>
  </r>
  <r>
    <s v="Id444"/>
    <s v="  Katherine"/>
    <n v="27.83"/>
    <x v="77"/>
    <s v="yes"/>
    <x v="0"/>
    <s v="No"/>
    <x v="3"/>
    <s v="yes"/>
    <x v="1"/>
    <x v="0"/>
    <n v="1993"/>
    <s v="Dec"/>
    <n v="26"/>
    <d v="1993-12-26T00:00:00"/>
    <x v="437"/>
    <x v="1"/>
    <s v="tier - 3"/>
    <n v="31"/>
  </r>
  <r>
    <s v="Id445"/>
    <s v="  Lynda"/>
    <n v="30.875"/>
    <x v="221"/>
    <s v="yes"/>
    <x v="0"/>
    <s v="No"/>
    <x v="1"/>
    <s v="No"/>
    <x v="0"/>
    <x v="0"/>
    <n v="1988"/>
    <s v="Nov"/>
    <n v="30"/>
    <d v="1988-11-30T00:00:00"/>
    <x v="438"/>
    <x v="0"/>
    <s v="tier - 1"/>
    <n v="36"/>
  </r>
  <r>
    <s v="Id446"/>
    <s v="  Anthony"/>
    <n v="27.265000000000001"/>
    <x v="69"/>
    <s v="No"/>
    <x v="0"/>
    <s v="Yes"/>
    <x v="3"/>
    <s v="No"/>
    <x v="1"/>
    <x v="2"/>
    <n v="1993"/>
    <s v="Aug"/>
    <n v="13"/>
    <d v="1993-08-13T00:00:00"/>
    <x v="439"/>
    <x v="0"/>
    <s v="tier - 1"/>
    <n v="31"/>
  </r>
  <r>
    <s v="Id447"/>
    <s v="  Linnea C"/>
    <n v="26.7"/>
    <x v="182"/>
    <s v="No"/>
    <x v="0"/>
    <s v="Yes"/>
    <x v="3"/>
    <s v="yes"/>
    <x v="1"/>
    <x v="2"/>
    <n v="1995"/>
    <s v="Sep"/>
    <n v="14"/>
    <d v="1995-09-14T00:00:00"/>
    <x v="440"/>
    <x v="1"/>
    <s v="tier - 3"/>
    <n v="29"/>
  </r>
  <r>
    <s v="Id448"/>
    <s v="  Massimiliano A"/>
    <n v="29.925000000000001"/>
    <x v="10"/>
    <s v="yes"/>
    <x v="0"/>
    <s v="Yes"/>
    <x v="3"/>
    <s v="yes"/>
    <x v="0"/>
    <x v="1"/>
    <n v="1983"/>
    <s v="Sep"/>
    <n v="16"/>
    <d v="1983-09-16T00:00:00"/>
    <x v="441"/>
    <x v="0"/>
    <s v="tier - 1"/>
    <n v="41"/>
  </r>
  <r>
    <s v="Id449"/>
    <s v="  James M"/>
    <n v="19.95"/>
    <x v="144"/>
    <s v="yes"/>
    <x v="0"/>
    <s v="No"/>
    <x v="1"/>
    <s v="yes"/>
    <x v="2"/>
    <x v="2"/>
    <n v="2002"/>
    <s v="Oct"/>
    <n v="18"/>
    <d v="2002-10-18T00:00:00"/>
    <x v="442"/>
    <x v="0"/>
    <s v="tier - 1"/>
    <n v="22"/>
  </r>
  <r>
    <s v="Id450"/>
    <s v="  Lauren"/>
    <n v="24.225000000000001"/>
    <x v="197"/>
    <s v="No"/>
    <x v="0"/>
    <s v="No"/>
    <x v="0"/>
    <s v="No"/>
    <x v="2"/>
    <x v="2"/>
    <n v="1990"/>
    <s v="Dec"/>
    <n v="1"/>
    <d v="1990-12-01T00:00:00"/>
    <x v="443"/>
    <x v="1"/>
    <s v="tier - 2"/>
    <n v="34"/>
  </r>
  <r>
    <s v="Id451"/>
    <s v="  Michele V"/>
    <n v="28.12"/>
    <x v="316"/>
    <s v="No"/>
    <x v="0"/>
    <s v="No"/>
    <x v="0"/>
    <s v="yes"/>
    <x v="1"/>
    <x v="2"/>
    <n v="1990"/>
    <s v="Dec"/>
    <n v="14"/>
    <d v="1990-12-14T00:00:00"/>
    <x v="444"/>
    <x v="0"/>
    <s v="tier - 3"/>
    <n v="34"/>
  </r>
  <r>
    <s v="Id452"/>
    <s v="  Xiao"/>
    <n v="23.21"/>
    <x v="132"/>
    <s v="No"/>
    <x v="0"/>
    <s v="No"/>
    <x v="0"/>
    <s v="yes"/>
    <x v="2"/>
    <x v="0"/>
    <n v="1994"/>
    <s v="Aug"/>
    <n v="21"/>
    <d v="1994-08-21T00:00:00"/>
    <x v="445"/>
    <x v="0"/>
    <s v="tier - 3"/>
    <n v="30"/>
  </r>
  <r>
    <s v="Id453"/>
    <s v="  Harper L"/>
    <n v="23.98"/>
    <x v="156"/>
    <s v="No"/>
    <x v="0"/>
    <s v="No"/>
    <x v="0"/>
    <s v="No"/>
    <x v="2"/>
    <x v="0"/>
    <n v="1991"/>
    <s v="Aug"/>
    <n v="6"/>
    <d v="1991-08-06T00:00:00"/>
    <x v="446"/>
    <x v="0"/>
    <s v="tier - 1"/>
    <n v="33"/>
  </r>
  <r>
    <s v="Id454"/>
    <s v="  Nick"/>
    <n v="30"/>
    <x v="200"/>
    <s v="No"/>
    <x v="0"/>
    <s v="No"/>
    <x v="0"/>
    <s v="yes"/>
    <x v="0"/>
    <x v="1"/>
    <n v="1992"/>
    <s v="Jun"/>
    <n v="18"/>
    <d v="1992-06-18T00:00:00"/>
    <x v="447"/>
    <x v="0"/>
    <s v="tier - 3"/>
    <n v="33"/>
  </r>
  <r>
    <s v="Id455"/>
    <s v="  Scott"/>
    <n v="17.350000000000001"/>
    <x v="52"/>
    <s v="yes"/>
    <x v="0"/>
    <s v="No"/>
    <x v="0"/>
    <s v="yes"/>
    <x v="3"/>
    <x v="2"/>
    <n v="1992"/>
    <s v="Jun"/>
    <n v="28"/>
    <d v="1992-06-28T00:00:00"/>
    <x v="448"/>
    <x v="0"/>
    <s v="tier - 1"/>
    <n v="33"/>
  </r>
  <r>
    <s v="Id456"/>
    <s v="  Wilson"/>
    <n v="22.704999999999998"/>
    <x v="173"/>
    <s v="No"/>
    <x v="0"/>
    <s v="No"/>
    <x v="0"/>
    <s v="No"/>
    <x v="2"/>
    <x v="2"/>
    <n v="1992"/>
    <s v="Aug"/>
    <n v="4"/>
    <d v="1992-08-04T00:00:00"/>
    <x v="449"/>
    <x v="0"/>
    <s v="tier - 2"/>
    <n v="32"/>
  </r>
  <r>
    <s v="Id457"/>
    <s v="  Lee"/>
    <n v="25.41"/>
    <x v="317"/>
    <s v="yes"/>
    <x v="0"/>
    <s v="No"/>
    <x v="3"/>
    <s v="yes"/>
    <x v="1"/>
    <x v="0"/>
    <n v="1998"/>
    <s v="Nov"/>
    <n v="26"/>
    <d v="1998-11-26T00:00:00"/>
    <x v="450"/>
    <x v="0"/>
    <s v="tier - 1"/>
    <n v="26"/>
  </r>
  <r>
    <s v="Id458"/>
    <s v="  Shizhong"/>
    <n v="18.23"/>
    <x v="123"/>
    <s v="No"/>
    <x v="0"/>
    <s v="Yes"/>
    <x v="3"/>
    <s v="yes"/>
    <x v="3"/>
    <x v="1"/>
    <n v="1984"/>
    <s v="Sep"/>
    <n v="16"/>
    <d v="1984-09-16T00:00:00"/>
    <x v="451"/>
    <x v="0"/>
    <s v="tier - 2"/>
    <n v="40"/>
  </r>
  <r>
    <s v="Id459"/>
    <s v="  Marie-Claire"/>
    <n v="24.7"/>
    <x v="67"/>
    <s v="No"/>
    <x v="0"/>
    <s v="Yes"/>
    <x v="3"/>
    <s v="yes"/>
    <x v="2"/>
    <x v="2"/>
    <n v="1989"/>
    <s v="Jun"/>
    <n v="25"/>
    <d v="1989-06-25T00:00:00"/>
    <x v="452"/>
    <x v="0"/>
    <s v="tier - 3"/>
    <n v="36"/>
  </r>
  <r>
    <s v="Id460"/>
    <s v="  Todd J"/>
    <n v="37.4"/>
    <x v="318"/>
    <s v="yes"/>
    <x v="0"/>
    <s v="Yes"/>
    <x v="3"/>
    <s v="No"/>
    <x v="0"/>
    <x v="0"/>
    <n v="1995"/>
    <s v="Oct"/>
    <n v="3"/>
    <d v="1995-10-03T00:00:00"/>
    <x v="453"/>
    <x v="0"/>
    <s v="tier - 2"/>
    <n v="29"/>
  </r>
  <r>
    <s v="Id461"/>
    <s v="  Carolyn"/>
    <n v="26.885000000000002"/>
    <x v="107"/>
    <s v="No"/>
    <x v="0"/>
    <s v="Yes"/>
    <x v="3"/>
    <s v="yes"/>
    <x v="1"/>
    <x v="2"/>
    <n v="1997"/>
    <s v="Sep"/>
    <n v="6"/>
    <d v="1997-09-06T00:00:00"/>
    <x v="454"/>
    <x v="0"/>
    <s v="tier - 2"/>
    <n v="27"/>
  </r>
  <r>
    <s v="Id462"/>
    <s v="  Lindsey"/>
    <n v="25.27"/>
    <x v="319"/>
    <s v="No"/>
    <x v="0"/>
    <s v="Yes"/>
    <x v="3"/>
    <s v="yes"/>
    <x v="1"/>
    <x v="2"/>
    <n v="1998"/>
    <s v="Dec"/>
    <n v="14"/>
    <d v="1998-12-14T00:00:00"/>
    <x v="455"/>
    <x v="0"/>
    <s v="tier - 1"/>
    <n v="26"/>
  </r>
  <r>
    <s v="Id463"/>
    <s v="  Marissa D"/>
    <n v="23.655000000000001"/>
    <x v="320"/>
    <s v="yes"/>
    <x v="0"/>
    <s v="No"/>
    <x v="0"/>
    <s v="yes"/>
    <x v="2"/>
    <x v="2"/>
    <n v="1992"/>
    <s v="Jun"/>
    <n v="27"/>
    <d v="1992-06-27T00:00:00"/>
    <x v="456"/>
    <x v="1"/>
    <s v="tier - 1"/>
    <n v="33"/>
  </r>
  <r>
    <s v="Id464"/>
    <s v="  Jean Luc"/>
    <n v="55.05"/>
    <x v="223"/>
    <s v="No"/>
    <x v="0"/>
    <s v="No"/>
    <x v="0"/>
    <s v="No"/>
    <x v="0"/>
    <x v="0"/>
    <n v="1991"/>
    <s v="Nov"/>
    <n v="3"/>
    <d v="1991-11-03T00:00:00"/>
    <x v="457"/>
    <x v="0"/>
    <s v="tier - 2"/>
    <n v="33"/>
  </r>
  <r>
    <s v="Id465"/>
    <s v="  Danielle"/>
    <n v="24.89"/>
    <x v="148"/>
    <s v="yes"/>
    <x v="0"/>
    <s v="Yes"/>
    <x v="3"/>
    <s v="yes"/>
    <x v="2"/>
    <x v="1"/>
    <n v="1991"/>
    <s v="Dec"/>
    <n v="1"/>
    <d v="1991-12-01T00:00:00"/>
    <x v="458"/>
    <x v="1"/>
    <s v="tier - 1"/>
    <n v="33"/>
  </r>
  <r>
    <s v="Id466"/>
    <s v="  Jim"/>
    <n v="18.715"/>
    <x v="321"/>
    <s v="No"/>
    <x v="0"/>
    <s v="No"/>
    <x v="0"/>
    <s v="No"/>
    <x v="2"/>
    <x v="2"/>
    <n v="1982"/>
    <s v="Jun"/>
    <n v="16"/>
    <d v="1982-06-16T00:00:00"/>
    <x v="459"/>
    <x v="0"/>
    <s v="tier - 3"/>
    <n v="43"/>
  </r>
  <r>
    <s v="Id467"/>
    <s v="  Matthew T"/>
    <n v="28.12"/>
    <x v="259"/>
    <s v="No"/>
    <x v="0"/>
    <s v="No"/>
    <x v="0"/>
    <s v="yes"/>
    <x v="1"/>
    <x v="1"/>
    <n v="1995"/>
    <s v="Oct"/>
    <n v="14"/>
    <d v="1995-10-14T00:00:00"/>
    <x v="460"/>
    <x v="1"/>
    <s v="tier - 2"/>
    <n v="29"/>
  </r>
  <r>
    <s v="Id468"/>
    <s v="  Rachel L"/>
    <n v="26.6"/>
    <x v="165"/>
    <s v="No"/>
    <x v="0"/>
    <s v="No"/>
    <x v="0"/>
    <s v="yes"/>
    <x v="1"/>
    <x v="2"/>
    <n v="1983"/>
    <s v="Nov"/>
    <n v="20"/>
    <d v="1983-11-20T00:00:00"/>
    <x v="461"/>
    <x v="0"/>
    <s v="tier - 1"/>
    <n v="41"/>
  </r>
  <r>
    <s v="Id469"/>
    <s v="  Corina"/>
    <n v="30.114999999999998"/>
    <x v="233"/>
    <s v="No"/>
    <x v="1"/>
    <s v="No"/>
    <x v="3"/>
    <s v="No"/>
    <x v="0"/>
    <x v="2"/>
    <n v="1992"/>
    <s v="Jun"/>
    <n v="18"/>
    <d v="1992-06-18T00:00:00"/>
    <x v="462"/>
    <x v="1"/>
    <s v="tier - 2"/>
    <n v="33"/>
  </r>
  <r>
    <s v="Id470"/>
    <s v="  Guannan"/>
    <n v="24.605"/>
    <x v="233"/>
    <s v="No"/>
    <x v="0"/>
    <s v="No"/>
    <x v="0"/>
    <s v="yes"/>
    <x v="2"/>
    <x v="2"/>
    <n v="2003"/>
    <s v="Jun"/>
    <n v="8"/>
    <d v="2003-06-08T00:00:00"/>
    <x v="463"/>
    <x v="0"/>
    <s v="tier - 1"/>
    <n v="22"/>
  </r>
  <r>
    <s v="Id471"/>
    <s v="  Don"/>
    <n v="29.6"/>
    <x v="322"/>
    <s v="No"/>
    <x v="0"/>
    <s v="No"/>
    <x v="0"/>
    <s v="No"/>
    <x v="1"/>
    <x v="0"/>
    <n v="2000"/>
    <s v="Nov"/>
    <n v="25"/>
    <d v="2000-11-25T00:00:00"/>
    <x v="464"/>
    <x v="0"/>
    <s v="tier - 3"/>
    <n v="24"/>
  </r>
  <r>
    <s v="Id472"/>
    <s v="  Chris"/>
    <n v="24.42"/>
    <x v="323"/>
    <s v="No"/>
    <x v="0"/>
    <s v="No"/>
    <x v="0"/>
    <s v="yes"/>
    <x v="2"/>
    <x v="0"/>
    <n v="1988"/>
    <s v="Dec"/>
    <n v="19"/>
    <d v="1988-12-19T00:00:00"/>
    <x v="465"/>
    <x v="0"/>
    <s v="tier - 1"/>
    <n v="36"/>
  </r>
  <r>
    <s v="Id473"/>
    <s v="  Gavin V"/>
    <n v="20.9"/>
    <x v="188"/>
    <s v="yes"/>
    <x v="0"/>
    <s v="Yes"/>
    <x v="3"/>
    <s v="yes"/>
    <x v="2"/>
    <x v="2"/>
    <n v="1994"/>
    <s v="Nov"/>
    <n v="2"/>
    <d v="1994-11-02T00:00:00"/>
    <x v="466"/>
    <x v="0"/>
    <s v="tier - 1"/>
    <n v="30"/>
  </r>
  <r>
    <s v="Id474"/>
    <s v="  David"/>
    <n v="22.895"/>
    <x v="100"/>
    <s v="No"/>
    <x v="0"/>
    <s v="No"/>
    <x v="0"/>
    <s v="yes"/>
    <x v="2"/>
    <x v="1"/>
    <n v="1994"/>
    <s v="Oct"/>
    <n v="26"/>
    <d v="1994-10-26T00:00:00"/>
    <x v="467"/>
    <x v="0"/>
    <s v="tier - 1"/>
    <n v="30"/>
  </r>
  <r>
    <s v="Id475"/>
    <s v="  Jatin"/>
    <n v="28.3"/>
    <x v="324"/>
    <s v="yes"/>
    <x v="0"/>
    <s v="Yes"/>
    <x v="3"/>
    <s v="yes"/>
    <x v="1"/>
    <x v="2"/>
    <n v="1991"/>
    <s v="Jun"/>
    <n v="1"/>
    <d v="1991-06-01T00:00:00"/>
    <x v="468"/>
    <x v="0"/>
    <s v="tier - 1"/>
    <n v="34"/>
  </r>
  <r>
    <s v="Id476"/>
    <s v="  J P"/>
    <n v="54.3"/>
    <x v="325"/>
    <s v="yes"/>
    <x v="0"/>
    <s v="No"/>
    <x v="3"/>
    <s v="No"/>
    <x v="0"/>
    <x v="2"/>
    <n v="1994"/>
    <s v="Nov"/>
    <n v="1"/>
    <d v="1994-11-01T00:00:00"/>
    <x v="469"/>
    <x v="0"/>
    <s v="tier - 2"/>
    <n v="30"/>
  </r>
  <r>
    <s v="Id477"/>
    <s v="  Angela M"/>
    <n v="33.344999999999999"/>
    <x v="15"/>
    <s v="yes"/>
    <x v="0"/>
    <s v="No"/>
    <x v="3"/>
    <s v="No"/>
    <x v="0"/>
    <x v="0"/>
    <n v="1991"/>
    <s v="Sep"/>
    <n v="13"/>
    <d v="1991-09-13T00:00:00"/>
    <x v="470"/>
    <x v="0"/>
    <s v="tier - 2"/>
    <n v="33"/>
  </r>
  <r>
    <s v="Id478"/>
    <s v="  Blake K"/>
    <n v="33"/>
    <x v="118"/>
    <s v="yes"/>
    <x v="0"/>
    <s v="No"/>
    <x v="0"/>
    <s v="No"/>
    <x v="0"/>
    <x v="0"/>
    <n v="1990"/>
    <s v="Aug"/>
    <n v="28"/>
    <d v="1990-08-28T00:00:00"/>
    <x v="471"/>
    <x v="0"/>
    <s v="tier - 3"/>
    <n v="34"/>
  </r>
  <r>
    <s v="Id479"/>
    <s v="  Brian T"/>
    <n v="28.024999999999999"/>
    <x v="16"/>
    <s v="yes"/>
    <x v="0"/>
    <s v="No"/>
    <x v="3"/>
    <s v="yes"/>
    <x v="1"/>
    <x v="0"/>
    <n v="1997"/>
    <s v="Nov"/>
    <n v="29"/>
    <d v="1997-11-29T00:00:00"/>
    <x v="472"/>
    <x v="0"/>
    <s v="tier - 2"/>
    <n v="27"/>
  </r>
  <r>
    <s v="Id480"/>
    <s v="  Damon"/>
    <n v="28.69"/>
    <x v="195"/>
    <s v="No"/>
    <x v="0"/>
    <s v="No"/>
    <x v="3"/>
    <s v="yes"/>
    <x v="1"/>
    <x v="1"/>
    <n v="1982"/>
    <s v="Jun"/>
    <n v="29"/>
    <d v="1982-06-29T00:00:00"/>
    <x v="473"/>
    <x v="0"/>
    <s v="tier - 2"/>
    <n v="43"/>
  </r>
  <r>
    <s v="Id481"/>
    <s v="  Jeffrey"/>
    <n v="40.28"/>
    <x v="142"/>
    <s v="No"/>
    <x v="0"/>
    <s v="No"/>
    <x v="0"/>
    <s v="No"/>
    <x v="0"/>
    <x v="0"/>
    <n v="1988"/>
    <s v="Jul"/>
    <n v="18"/>
    <d v="1988-07-18T00:00:00"/>
    <x v="474"/>
    <x v="0"/>
    <s v="tier - 2"/>
    <n v="36"/>
  </r>
  <r>
    <s v="Id482"/>
    <s v="  Malcolm J"/>
    <n v="37.299999999999997"/>
    <x v="230"/>
    <s v="yes"/>
    <x v="0"/>
    <s v="No"/>
    <x v="0"/>
    <s v="No"/>
    <x v="0"/>
    <x v="0"/>
    <n v="1986"/>
    <s v="Aug"/>
    <n v="11"/>
    <d v="1986-08-11T00:00:00"/>
    <x v="475"/>
    <x v="1"/>
    <s v="tier - 2"/>
    <n v="38"/>
  </r>
  <r>
    <s v="Id483"/>
    <s v="  Margaret B"/>
    <n v="54.47"/>
    <x v="326"/>
    <s v="yes"/>
    <x v="0"/>
    <s v="No"/>
    <x v="1"/>
    <s v="No"/>
    <x v="0"/>
    <x v="2"/>
    <n v="1986"/>
    <s v="Jul"/>
    <n v="13"/>
    <d v="1986-07-13T00:00:00"/>
    <x v="476"/>
    <x v="0"/>
    <s v="tier - 2"/>
    <n v="38"/>
  </r>
  <r>
    <s v="Id484"/>
    <s v="  Helen"/>
    <n v="38.06"/>
    <x v="219"/>
    <s v="yes"/>
    <x v="0"/>
    <s v="Yes"/>
    <x v="3"/>
    <s v="No"/>
    <x v="0"/>
    <x v="2"/>
    <n v="1988"/>
    <s v="Sep"/>
    <n v="16"/>
    <d v="1988-09-16T00:00:00"/>
    <x v="477"/>
    <x v="0"/>
    <s v="tier - 1"/>
    <n v="36"/>
  </r>
  <r>
    <s v="Id485"/>
    <s v="  Matthew"/>
    <n v="51.47"/>
    <x v="327"/>
    <s v="No"/>
    <x v="0"/>
    <s v="No"/>
    <x v="0"/>
    <s v="No"/>
    <x v="0"/>
    <x v="0"/>
    <n v="1992"/>
    <s v="Aug"/>
    <n v="15"/>
    <d v="1992-08-15T00:00:00"/>
    <x v="478"/>
    <x v="0"/>
    <s v="tier - 3"/>
    <n v="32"/>
  </r>
  <r>
    <s v="Id486"/>
    <s v="  Jeff"/>
    <n v="29.8"/>
    <x v="123"/>
    <s v="yes"/>
    <x v="0"/>
    <s v="No"/>
    <x v="0"/>
    <s v="No"/>
    <x v="1"/>
    <x v="1"/>
    <n v="1994"/>
    <s v="Dec"/>
    <n v="29"/>
    <d v="1994-12-29T00:00:00"/>
    <x v="479"/>
    <x v="1"/>
    <s v="tier - 1"/>
    <n v="30"/>
  </r>
  <r>
    <s v="Id487"/>
    <s v="  Tara R"/>
    <n v="49.77"/>
    <x v="13"/>
    <s v="No"/>
    <x v="0"/>
    <s v="No"/>
    <x v="0"/>
    <s v="No"/>
    <x v="0"/>
    <x v="0"/>
    <n v="1993"/>
    <s v="Sep"/>
    <n v="4"/>
    <d v="1993-09-04T00:00:00"/>
    <x v="480"/>
    <x v="0"/>
    <s v="tier - 3"/>
    <n v="31"/>
  </r>
  <r>
    <s v="Id488"/>
    <s v="  Kristin"/>
    <n v="25.555"/>
    <x v="197"/>
    <s v="yes"/>
    <x v="0"/>
    <s v="No"/>
    <x v="0"/>
    <s v="yes"/>
    <x v="1"/>
    <x v="2"/>
    <n v="1993"/>
    <s v="Dec"/>
    <n v="23"/>
    <d v="1993-12-23T00:00:00"/>
    <x v="481"/>
    <x v="0"/>
    <s v="tier - 2"/>
    <n v="31"/>
  </r>
  <r>
    <s v="Id489"/>
    <s v="  Timothy"/>
    <n v="29.64"/>
    <x v="328"/>
    <s v="No"/>
    <x v="0"/>
    <s v="Yes"/>
    <x v="3"/>
    <s v="No"/>
    <x v="1"/>
    <x v="2"/>
    <n v="1994"/>
    <s v="Oct"/>
    <n v="8"/>
    <d v="1994-10-08T00:00:00"/>
    <x v="482"/>
    <x v="1"/>
    <s v="tier - 2"/>
    <n v="30"/>
  </r>
  <r>
    <s v="Id490"/>
    <s v="  Scott"/>
    <n v="53.93"/>
    <x v="45"/>
    <s v="yes"/>
    <x v="0"/>
    <s v="No"/>
    <x v="1"/>
    <s v="No"/>
    <x v="0"/>
    <x v="2"/>
    <n v="1994"/>
    <s v="Oct"/>
    <n v="24"/>
    <d v="1994-10-24T00:00:00"/>
    <x v="483"/>
    <x v="0"/>
    <s v="tier - 3"/>
    <n v="30"/>
  </r>
  <r>
    <s v="Id491"/>
    <s v="  Carly E"/>
    <n v="28.024999999999999"/>
    <x v="120"/>
    <s v="No"/>
    <x v="0"/>
    <s v="No"/>
    <x v="3"/>
    <s v="yes"/>
    <x v="1"/>
    <x v="2"/>
    <n v="1991"/>
    <s v="Sep"/>
    <n v="3"/>
    <d v="1991-09-03T00:00:00"/>
    <x v="484"/>
    <x v="3"/>
    <s v="tier - 2"/>
    <n v="33"/>
  </r>
  <r>
    <s v="Id492"/>
    <s v="  Lisa"/>
    <n v="27.5"/>
    <x v="326"/>
    <s v="No"/>
    <x v="0"/>
    <s v="No"/>
    <x v="0"/>
    <s v="No"/>
    <x v="1"/>
    <x v="2"/>
    <n v="1994"/>
    <s v="Jun"/>
    <n v="28"/>
    <d v="1994-06-28T00:00:00"/>
    <x v="485"/>
    <x v="3"/>
    <s v="tier - 2"/>
    <n v="31"/>
  </r>
  <r>
    <s v="Id493"/>
    <s v="  Stacey"/>
    <n v="21.8"/>
    <x v="110"/>
    <s v="No"/>
    <x v="0"/>
    <s v="No"/>
    <x v="0"/>
    <s v="yes"/>
    <x v="2"/>
    <x v="0"/>
    <n v="1990"/>
    <s v="Aug"/>
    <n v="8"/>
    <d v="1990-08-08T00:00:00"/>
    <x v="486"/>
    <x v="0"/>
    <s v="tier - 3"/>
    <n v="34"/>
  </r>
  <r>
    <s v="Id494"/>
    <s v="  Louis"/>
    <n v="26.41"/>
    <x v="329"/>
    <s v="yes"/>
    <x v="0"/>
    <s v="Yes"/>
    <x v="3"/>
    <s v="yes"/>
    <x v="1"/>
    <x v="2"/>
    <n v="1990"/>
    <s v="Jul"/>
    <n v="15"/>
    <d v="1990-07-15T00:00:00"/>
    <x v="487"/>
    <x v="0"/>
    <s v="tier - 3"/>
    <n v="34"/>
  </r>
  <r>
    <s v="Id495"/>
    <s v="  Brian R"/>
    <n v="27.835000000000001"/>
    <x v="229"/>
    <s v="yes"/>
    <x v="0"/>
    <s v="No"/>
    <x v="3"/>
    <s v="yes"/>
    <x v="1"/>
    <x v="1"/>
    <n v="1991"/>
    <s v="Jul"/>
    <n v="4"/>
    <d v="1991-07-04T00:00:00"/>
    <x v="488"/>
    <x v="1"/>
    <s v="tier - 3"/>
    <n v="34"/>
  </r>
  <r>
    <s v="Id496"/>
    <s v="  Jessica"/>
    <n v="51.74"/>
    <x v="244"/>
    <s v="yes"/>
    <x v="0"/>
    <s v="No"/>
    <x v="1"/>
    <s v="No"/>
    <x v="0"/>
    <x v="2"/>
    <n v="1999"/>
    <s v="Nov"/>
    <n v="20"/>
    <d v="1999-11-20T00:00:00"/>
    <x v="489"/>
    <x v="0"/>
    <s v="tier - 2"/>
    <n v="25"/>
  </r>
  <r>
    <s v="Id497"/>
    <s v="  Dawn M"/>
    <n v="23.37"/>
    <x v="330"/>
    <s v="No"/>
    <x v="0"/>
    <s v="No"/>
    <x v="0"/>
    <s v="yes"/>
    <x v="2"/>
    <x v="1"/>
    <n v="2004"/>
    <s v="Jul"/>
    <n v="18"/>
    <d v="2004-07-18T00:00:00"/>
    <x v="490"/>
    <x v="0"/>
    <s v="tier - 2"/>
    <n v="20"/>
  </r>
  <r>
    <s v="Id498"/>
    <s v="  Chris"/>
    <n v="29.7"/>
    <x v="200"/>
    <s v="yes"/>
    <x v="0"/>
    <s v="Yes"/>
    <x v="3"/>
    <s v="yes"/>
    <x v="1"/>
    <x v="1"/>
    <n v="1992"/>
    <s v="Jul"/>
    <n v="12"/>
    <d v="1992-07-12T00:00:00"/>
    <x v="491"/>
    <x v="0"/>
    <s v="tier - 3"/>
    <n v="32"/>
  </r>
  <r>
    <s v="Id499"/>
    <s v="  Karen"/>
    <n v="20.045000000000002"/>
    <x v="331"/>
    <s v="No"/>
    <x v="0"/>
    <s v="Yes"/>
    <x v="3"/>
    <s v="yes"/>
    <x v="2"/>
    <x v="1"/>
    <n v="1988"/>
    <s v="Jun"/>
    <n v="26"/>
    <d v="1988-06-26T00:00:00"/>
    <x v="492"/>
    <x v="0"/>
    <s v="tier - 1"/>
    <n v="37"/>
  </r>
  <r>
    <s v="Id500"/>
    <s v="  Jessica"/>
    <n v="27.83"/>
    <x v="332"/>
    <s v="No"/>
    <x v="0"/>
    <s v="No"/>
    <x v="1"/>
    <s v="No"/>
    <x v="1"/>
    <x v="2"/>
    <n v="1997"/>
    <s v="Oct"/>
    <n v="13"/>
    <d v="1997-10-13T00:00:00"/>
    <x v="493"/>
    <x v="3"/>
    <s v="tier - 2"/>
    <n v="27"/>
  </r>
  <r>
    <s v="Id501"/>
    <s v="  Mathieu"/>
    <n v="28.93"/>
    <x v="112"/>
    <s v="No"/>
    <x v="0"/>
    <s v="No"/>
    <x v="0"/>
    <s v="yes"/>
    <x v="1"/>
    <x v="2"/>
    <n v="1982"/>
    <s v="Sep"/>
    <n v="27"/>
    <d v="1982-09-27T00:00:00"/>
    <x v="494"/>
    <x v="0"/>
    <s v="tier - 3"/>
    <n v="42"/>
  </r>
  <r>
    <s v="Id502"/>
    <s v="  Kam S"/>
    <n v="33.82"/>
    <x v="140"/>
    <s v="No"/>
    <x v="0"/>
    <s v="No"/>
    <x v="0"/>
    <s v="No"/>
    <x v="0"/>
    <x v="2"/>
    <n v="1980"/>
    <s v="Jun"/>
    <n v="16"/>
    <d v="1980-06-16T00:00:00"/>
    <x v="495"/>
    <x v="0"/>
    <s v="tier - 3"/>
    <n v="45"/>
  </r>
  <r>
    <s v="Id503"/>
    <s v="  Valerie A"/>
    <n v="20.234999999999999"/>
    <x v="181"/>
    <s v="No"/>
    <x v="0"/>
    <s v="No"/>
    <x v="0"/>
    <s v="yes"/>
    <x v="2"/>
    <x v="0"/>
    <n v="2003"/>
    <s v="Oct"/>
    <n v="2"/>
    <d v="2003-10-02T00:00:00"/>
    <x v="496"/>
    <x v="0"/>
    <s v="tier - 3"/>
    <n v="21"/>
  </r>
  <r>
    <s v="Id504"/>
    <s v="  Freya R"/>
    <n v="49.2"/>
    <x v="333"/>
    <s v="yes"/>
    <x v="0"/>
    <s v="Yes"/>
    <x v="3"/>
    <s v="No"/>
    <x v="0"/>
    <x v="0"/>
    <n v="1987"/>
    <s v="Dec"/>
    <n v="5"/>
    <d v="1987-12-05T00:00:00"/>
    <x v="497"/>
    <x v="0"/>
    <s v="tier - 3"/>
    <n v="37"/>
  </r>
  <r>
    <s v="Id505"/>
    <s v="  Jennifer"/>
    <n v="26.4"/>
    <x v="189"/>
    <s v="yes"/>
    <x v="0"/>
    <s v="No"/>
    <x v="0"/>
    <s v="yes"/>
    <x v="1"/>
    <x v="2"/>
    <n v="1988"/>
    <s v="Dec"/>
    <n v="21"/>
    <d v="1988-12-21T00:00:00"/>
    <x v="498"/>
    <x v="0"/>
    <s v="tier - 2"/>
    <n v="36"/>
  </r>
  <r>
    <s v="Id506"/>
    <s v="  Kara"/>
    <n v="28.38"/>
    <x v="6"/>
    <s v="No"/>
    <x v="0"/>
    <s v="No"/>
    <x v="3"/>
    <s v="yes"/>
    <x v="1"/>
    <x v="1"/>
    <n v="1992"/>
    <s v="Aug"/>
    <n v="13"/>
    <d v="1992-08-13T00:00:00"/>
    <x v="499"/>
    <x v="0"/>
    <s v="tier - 2"/>
    <n v="32"/>
  </r>
  <r>
    <s v="Id507"/>
    <s v="  Bradley A"/>
    <n v="24.64"/>
    <x v="280"/>
    <s v="No"/>
    <x v="0"/>
    <s v="No"/>
    <x v="0"/>
    <s v="yes"/>
    <x v="2"/>
    <x v="2"/>
    <n v="1993"/>
    <s v="Jun"/>
    <n v="29"/>
    <d v="1993-06-29T00:00:00"/>
    <x v="500"/>
    <x v="0"/>
    <s v="tier - 1"/>
    <n v="32"/>
  </r>
  <r>
    <s v="Id508"/>
    <s v="  Brendan"/>
    <n v="39.71"/>
    <x v="334"/>
    <s v="No"/>
    <x v="0"/>
    <s v="No"/>
    <x v="3"/>
    <s v="No"/>
    <x v="0"/>
    <x v="1"/>
    <n v="1988"/>
    <s v="Jun"/>
    <n v="13"/>
    <d v="1988-06-13T00:00:00"/>
    <x v="501"/>
    <x v="0"/>
    <s v="tier - 2"/>
    <n v="37"/>
  </r>
  <r>
    <s v="Id509"/>
    <s v="  Amber R"/>
    <n v="22.22"/>
    <x v="335"/>
    <s v="No"/>
    <x v="0"/>
    <s v="No"/>
    <x v="0"/>
    <s v="yes"/>
    <x v="2"/>
    <x v="2"/>
    <n v="1990"/>
    <s v="Nov"/>
    <n v="17"/>
    <d v="1990-11-17T00:00:00"/>
    <x v="502"/>
    <x v="0"/>
    <s v="tier - 1"/>
    <n v="34"/>
  </r>
  <r>
    <s v="Id510"/>
    <s v="  Sean K"/>
    <n v="33.344999999999999"/>
    <x v="270"/>
    <s v="No"/>
    <x v="0"/>
    <s v="Yes"/>
    <x v="3"/>
    <s v="No"/>
    <x v="0"/>
    <x v="2"/>
    <n v="2004"/>
    <s v="Dec"/>
    <n v="22"/>
    <d v="2004-12-22T00:00:00"/>
    <x v="503"/>
    <x v="0"/>
    <s v="tier - 2"/>
    <n v="20"/>
  </r>
  <r>
    <s v="Id511"/>
    <s v="  Rick"/>
    <n v="24.42"/>
    <x v="336"/>
    <s v="No"/>
    <x v="0"/>
    <s v="No"/>
    <x v="3"/>
    <s v="yes"/>
    <x v="2"/>
    <x v="1"/>
    <n v="1990"/>
    <s v="Sep"/>
    <n v="20"/>
    <d v="1990-09-20T00:00:00"/>
    <x v="504"/>
    <x v="0"/>
    <s v="tier - 2"/>
    <n v="34"/>
  </r>
  <r>
    <s v="Id512"/>
    <s v="  Matthew"/>
    <n v="29.81"/>
    <x v="224"/>
    <s v="No"/>
    <x v="0"/>
    <s v="No"/>
    <x v="0"/>
    <s v="yes"/>
    <x v="1"/>
    <x v="2"/>
    <n v="1996"/>
    <s v="Dec"/>
    <n v="25"/>
    <d v="1996-12-25T00:00:00"/>
    <x v="505"/>
    <x v="0"/>
    <s v="tier - 2"/>
    <n v="28"/>
  </r>
  <r>
    <s v="Id513"/>
    <s v="  Brady"/>
    <n v="51.18"/>
    <x v="171"/>
    <s v="yes"/>
    <x v="0"/>
    <s v="No"/>
    <x v="1"/>
    <s v="No"/>
    <x v="0"/>
    <x v="2"/>
    <n v="1989"/>
    <s v="Sep"/>
    <n v="18"/>
    <d v="1989-09-18T00:00:00"/>
    <x v="506"/>
    <x v="0"/>
    <s v="tier - 2"/>
    <n v="35"/>
  </r>
  <r>
    <s v="Id514"/>
    <s v="  Kameko"/>
    <n v="51.37"/>
    <x v="222"/>
    <s v="yes"/>
    <x v="0"/>
    <s v="No"/>
    <x v="0"/>
    <s v="No"/>
    <x v="0"/>
    <x v="0"/>
    <n v="2000"/>
    <s v="Jul"/>
    <n v="2"/>
    <d v="2000-07-02T00:00:00"/>
    <x v="507"/>
    <x v="0"/>
    <s v="tier - 3"/>
    <n v="25"/>
  </r>
  <r>
    <s v="Id515"/>
    <s v="  Jeremy A"/>
    <n v="36.19"/>
    <x v="315"/>
    <s v="yes"/>
    <x v="0"/>
    <s v="No"/>
    <x v="0"/>
    <s v="No"/>
    <x v="0"/>
    <x v="2"/>
    <n v="1998"/>
    <s v="Jun"/>
    <n v="29"/>
    <d v="1998-06-29T00:00:00"/>
    <x v="508"/>
    <x v="0"/>
    <s v="tier - 1"/>
    <n v="27"/>
  </r>
  <r>
    <s v="Id516"/>
    <s v="  Daniel"/>
    <n v="25.9"/>
    <x v="95"/>
    <s v="No"/>
    <x v="0"/>
    <s v="No"/>
    <x v="0"/>
    <s v="yes"/>
    <x v="1"/>
    <x v="2"/>
    <n v="1985"/>
    <s v="Jun"/>
    <n v="22"/>
    <d v="1985-06-22T00:00:00"/>
    <x v="509"/>
    <x v="3"/>
    <s v="tier - 1"/>
    <n v="40"/>
  </r>
  <r>
    <s v="Id517"/>
    <s v="  Amanda"/>
    <n v="35.72"/>
    <x v="337"/>
    <s v="No"/>
    <x v="0"/>
    <s v="Yes"/>
    <x v="3"/>
    <s v="No"/>
    <x v="0"/>
    <x v="2"/>
    <n v="1996"/>
    <s v="Oct"/>
    <n v="25"/>
    <d v="1996-10-25T00:00:00"/>
    <x v="510"/>
    <x v="0"/>
    <s v="tier - 1"/>
    <n v="28"/>
  </r>
  <r>
    <s v="Id518"/>
    <s v="  Karen"/>
    <n v="27.94"/>
    <x v="338"/>
    <s v="No"/>
    <x v="0"/>
    <s v="Yes"/>
    <x v="3"/>
    <s v="yes"/>
    <x v="1"/>
    <x v="2"/>
    <n v="1990"/>
    <s v="Aug"/>
    <n v="5"/>
    <d v="1990-08-05T00:00:00"/>
    <x v="511"/>
    <x v="1"/>
    <s v="tier - 3"/>
    <n v="34"/>
  </r>
  <r>
    <s v="Id519"/>
    <s v="  Gregory"/>
    <n v="27.1"/>
    <x v="208"/>
    <s v="No"/>
    <x v="0"/>
    <s v="No"/>
    <x v="0"/>
    <s v="yes"/>
    <x v="1"/>
    <x v="1"/>
    <n v="1990"/>
    <s v="Sep"/>
    <n v="26"/>
    <d v="1990-09-26T00:00:00"/>
    <x v="512"/>
    <x v="0"/>
    <s v="tier - 2"/>
    <n v="34"/>
  </r>
  <r>
    <s v="Id520"/>
    <s v="  Sabine"/>
    <n v="18.3"/>
    <x v="339"/>
    <s v="yes"/>
    <x v="0"/>
    <s v="Yes"/>
    <x v="3"/>
    <s v="yes"/>
    <x v="3"/>
    <x v="2"/>
    <n v="1990"/>
    <s v="Jul"/>
    <n v="13"/>
    <d v="1990-07-13T00:00:00"/>
    <x v="513"/>
    <x v="0"/>
    <s v="tier - 1"/>
    <n v="34"/>
  </r>
  <r>
    <s v="Id521"/>
    <s v="  Joseph"/>
    <n v="25.3"/>
    <x v="340"/>
    <s v="yes"/>
    <x v="0"/>
    <s v="No"/>
    <x v="3"/>
    <s v="yes"/>
    <x v="1"/>
    <x v="2"/>
    <n v="1979"/>
    <s v="Oct"/>
    <n v="18"/>
    <d v="1979-10-18T00:00:00"/>
    <x v="514"/>
    <x v="0"/>
    <s v="tier - 1"/>
    <n v="45"/>
  </r>
  <r>
    <s v="Id522"/>
    <s v="  Adam"/>
    <n v="38.83"/>
    <x v="341"/>
    <s v="No"/>
    <x v="0"/>
    <s v="No"/>
    <x v="3"/>
    <s v="No"/>
    <x v="0"/>
    <x v="1"/>
    <n v="2003"/>
    <s v="Oct"/>
    <n v="4"/>
    <d v="2003-10-04T00:00:00"/>
    <x v="515"/>
    <x v="0"/>
    <s v="tier - 1"/>
    <n v="21"/>
  </r>
  <r>
    <s v="Id523"/>
    <s v="  Karolyn A"/>
    <n v="27.6"/>
    <x v="332"/>
    <s v="No"/>
    <x v="0"/>
    <s v="No"/>
    <x v="3"/>
    <s v="No"/>
    <x v="1"/>
    <x v="2"/>
    <n v="1990"/>
    <s v="Sep"/>
    <n v="4"/>
    <d v="1990-09-04T00:00:00"/>
    <x v="516"/>
    <x v="1"/>
    <s v="tier - 3"/>
    <n v="34"/>
  </r>
  <r>
    <s v="Id524"/>
    <s v="  Anita L"/>
    <n v="46.4"/>
    <x v="342"/>
    <s v="yes"/>
    <x v="0"/>
    <s v="Yes"/>
    <x v="3"/>
    <s v="No"/>
    <x v="0"/>
    <x v="0"/>
    <n v="2003"/>
    <s v="Jun"/>
    <n v="22"/>
    <d v="2003-06-22T00:00:00"/>
    <x v="517"/>
    <x v="0"/>
    <s v="tier - 3"/>
    <n v="22"/>
  </r>
  <r>
    <s v="Id525"/>
    <s v="  Laura E"/>
    <n v="51.92"/>
    <x v="107"/>
    <s v="yes"/>
    <x v="0"/>
    <s v="Yes"/>
    <x v="3"/>
    <s v="No"/>
    <x v="0"/>
    <x v="2"/>
    <n v="1977"/>
    <s v="Dec"/>
    <n v="4"/>
    <d v="1977-12-04T00:00:00"/>
    <x v="518"/>
    <x v="0"/>
    <s v="tier - 3"/>
    <n v="47"/>
  </r>
  <r>
    <s v="Id526"/>
    <s v="  Sarah"/>
    <n v="32.395000000000003"/>
    <x v="251"/>
    <s v="yes"/>
    <x v="0"/>
    <s v="No"/>
    <x v="3"/>
    <s v="No"/>
    <x v="0"/>
    <x v="2"/>
    <n v="1981"/>
    <s v="Aug"/>
    <n v="12"/>
    <d v="1981-08-12T00:00:00"/>
    <x v="519"/>
    <x v="0"/>
    <s v="tier - 3"/>
    <n v="43"/>
  </r>
  <r>
    <s v="Id527"/>
    <s v="  Ashley E"/>
    <n v="46.19"/>
    <x v="343"/>
    <s v="yes"/>
    <x v="0"/>
    <s v="Yes"/>
    <x v="3"/>
    <s v="No"/>
    <x v="0"/>
    <x v="0"/>
    <n v="1992"/>
    <s v="Oct"/>
    <n v="9"/>
    <d v="1992-10-09T00:00:00"/>
    <x v="520"/>
    <x v="0"/>
    <s v="tier - 3"/>
    <n v="32"/>
  </r>
  <r>
    <s v="Id528"/>
    <s v="  Lindsey"/>
    <n v="27.93"/>
    <x v="145"/>
    <s v="No"/>
    <x v="0"/>
    <s v="Yes"/>
    <x v="3"/>
    <s v="No"/>
    <x v="1"/>
    <x v="2"/>
    <n v="1992"/>
    <s v="Sep"/>
    <n v="28"/>
    <d v="1992-09-28T00:00:00"/>
    <x v="521"/>
    <x v="0"/>
    <s v="tier - 2"/>
    <n v="32"/>
  </r>
  <r>
    <s v="Id529"/>
    <s v="  Alan"/>
    <n v="45.62"/>
    <x v="344"/>
    <s v="No"/>
    <x v="0"/>
    <s v="No"/>
    <x v="0"/>
    <s v="No"/>
    <x v="0"/>
    <x v="0"/>
    <n v="1994"/>
    <s v="Aug"/>
    <n v="12"/>
    <d v="1994-08-12T00:00:00"/>
    <x v="522"/>
    <x v="0"/>
    <s v="tier - 1"/>
    <n v="30"/>
  </r>
  <r>
    <s v="Id530"/>
    <s v="  Dan R"/>
    <n v="35.31"/>
    <x v="231"/>
    <s v="No"/>
    <x v="0"/>
    <s v="Yes"/>
    <x v="3"/>
    <s v="No"/>
    <x v="0"/>
    <x v="1"/>
    <n v="1980"/>
    <s v="Jul"/>
    <n v="2"/>
    <d v="1980-07-02T00:00:00"/>
    <x v="523"/>
    <x v="0"/>
    <s v="tier - 3"/>
    <n v="45"/>
  </r>
  <r>
    <s v="Id531"/>
    <s v="  Katie"/>
    <n v="30.4"/>
    <x v="212"/>
    <s v="yes"/>
    <x v="0"/>
    <s v="No"/>
    <x v="3"/>
    <s v="No"/>
    <x v="0"/>
    <x v="2"/>
    <n v="1986"/>
    <s v="Sep"/>
    <n v="5"/>
    <d v="1986-09-05T00:00:00"/>
    <x v="524"/>
    <x v="0"/>
    <s v="tier - 1"/>
    <n v="38"/>
  </r>
  <r>
    <s v="Id532"/>
    <s v="  Eric"/>
    <n v="20.13"/>
    <x v="345"/>
    <s v="No"/>
    <x v="0"/>
    <s v="Yes"/>
    <x v="3"/>
    <s v="yes"/>
    <x v="2"/>
    <x v="0"/>
    <n v="1991"/>
    <s v="Oct"/>
    <n v="12"/>
    <d v="1991-10-12T00:00:00"/>
    <x v="525"/>
    <x v="0"/>
    <s v="tier - 3"/>
    <n v="33"/>
  </r>
  <r>
    <s v="Id533"/>
    <s v="  Cathryn"/>
    <n v="23.655000000000001"/>
    <x v="39"/>
    <s v="No"/>
    <x v="0"/>
    <s v="No"/>
    <x v="3"/>
    <s v="yes"/>
    <x v="2"/>
    <x v="2"/>
    <n v="2004"/>
    <s v="Nov"/>
    <n v="24"/>
    <d v="2004-11-24T00:00:00"/>
    <x v="526"/>
    <x v="0"/>
    <s v="tier - 3"/>
    <n v="20"/>
  </r>
  <r>
    <s v="Id534"/>
    <s v="  Brendan"/>
    <n v="49.05"/>
    <x v="68"/>
    <s v="yes"/>
    <x v="0"/>
    <s v="No"/>
    <x v="0"/>
    <s v="No"/>
    <x v="0"/>
    <x v="0"/>
    <n v="1987"/>
    <s v="Jun"/>
    <n v="5"/>
    <d v="1987-06-05T00:00:00"/>
    <x v="527"/>
    <x v="0"/>
    <s v="tier - 2"/>
    <n v="38"/>
  </r>
  <r>
    <s v="Id535"/>
    <s v="  Shauna"/>
    <n v="51.94"/>
    <x v="63"/>
    <s v="yes"/>
    <x v="0"/>
    <s v="No"/>
    <x v="1"/>
    <s v="No"/>
    <x v="0"/>
    <x v="0"/>
    <n v="1987"/>
    <s v="Sep"/>
    <n v="2"/>
    <d v="1987-09-02T00:00:00"/>
    <x v="528"/>
    <x v="0"/>
    <s v="tier - 2"/>
    <n v="37"/>
  </r>
  <r>
    <s v="Id536"/>
    <s v="  Terence"/>
    <n v="29.83"/>
    <x v="85"/>
    <s v="No"/>
    <x v="0"/>
    <s v="No"/>
    <x v="3"/>
    <s v="yes"/>
    <x v="1"/>
    <x v="1"/>
    <n v="1987"/>
    <s v="Nov"/>
    <n v="22"/>
    <d v="1987-11-22T00:00:00"/>
    <x v="529"/>
    <x v="1"/>
    <s v="tier - 1"/>
    <n v="37"/>
  </r>
  <r>
    <s v="Id537"/>
    <s v="  Marisol"/>
    <n v="22.6"/>
    <x v="346"/>
    <s v="yes"/>
    <x v="0"/>
    <s v="No"/>
    <x v="3"/>
    <s v="yes"/>
    <x v="2"/>
    <x v="0"/>
    <n v="1992"/>
    <s v="Aug"/>
    <n v="16"/>
    <d v="1992-08-16T00:00:00"/>
    <x v="530"/>
    <x v="0"/>
    <s v="tier - 3"/>
    <n v="32"/>
  </r>
  <r>
    <s v="Id538"/>
    <s v="  Lindsay"/>
    <n v="46.69"/>
    <x v="69"/>
    <s v="yes"/>
    <x v="0"/>
    <s v="No"/>
    <x v="3"/>
    <s v="No"/>
    <x v="0"/>
    <x v="2"/>
    <n v="1987"/>
    <s v="Sep"/>
    <n v="27"/>
    <d v="1987-09-27T00:00:00"/>
    <x v="531"/>
    <x v="1"/>
    <s v="tier - 3"/>
    <n v="37"/>
  </r>
  <r>
    <s v="Id539"/>
    <s v="  Katie"/>
    <n v="28.49"/>
    <x v="143"/>
    <s v="No"/>
    <x v="0"/>
    <s v="No"/>
    <x v="0"/>
    <s v="yes"/>
    <x v="1"/>
    <x v="2"/>
    <n v="1989"/>
    <s v="Aug"/>
    <n v="1"/>
    <d v="1989-08-01T00:00:00"/>
    <x v="532"/>
    <x v="0"/>
    <s v="tier - 3"/>
    <n v="35"/>
  </r>
  <r>
    <s v="Id540"/>
    <s v="  Daniel"/>
    <n v="28.5"/>
    <x v="122"/>
    <s v="yes"/>
    <x v="0"/>
    <s v="No"/>
    <x v="3"/>
    <s v="yes"/>
    <x v="1"/>
    <x v="2"/>
    <n v="1989"/>
    <s v="Dec"/>
    <n v="9"/>
    <d v="1989-12-09T00:00:00"/>
    <x v="533"/>
    <x v="0"/>
    <s v="tier - 3"/>
    <n v="35"/>
  </r>
  <r>
    <s v="Id541"/>
    <s v="  Brett W"/>
    <n v="24.4"/>
    <x v="193"/>
    <s v="No"/>
    <x v="0"/>
    <s v="No"/>
    <x v="3"/>
    <s v="yes"/>
    <x v="2"/>
    <x v="2"/>
    <n v="1987"/>
    <s v="Jun"/>
    <n v="22"/>
    <d v="1987-06-22T00:00:00"/>
    <x v="534"/>
    <x v="0"/>
    <s v="tier - 3"/>
    <n v="38"/>
  </r>
  <r>
    <s v="Id542"/>
    <s v="  Dylan J"/>
    <n v="29.15"/>
    <x v="150"/>
    <s v="yes"/>
    <x v="0"/>
    <s v="No"/>
    <x v="3"/>
    <s v="yes"/>
    <x v="1"/>
    <x v="2"/>
    <n v="1989"/>
    <s v="Dec"/>
    <n v="16"/>
    <d v="1989-12-16T00:00:00"/>
    <x v="535"/>
    <x v="0"/>
    <s v="tier - 1"/>
    <n v="35"/>
  </r>
  <r>
    <s v="Id543"/>
    <s v="  Elizabeth"/>
    <n v="27.28"/>
    <x v="18"/>
    <s v="No"/>
    <x v="1"/>
    <s v="No"/>
    <x v="3"/>
    <s v="yes"/>
    <x v="1"/>
    <x v="2"/>
    <n v="1978"/>
    <s v="Oct"/>
    <n v="3"/>
    <d v="1978-10-03T00:00:00"/>
    <x v="536"/>
    <x v="0"/>
    <s v="tier - 3"/>
    <n v="46"/>
  </r>
  <r>
    <s v="Id544"/>
    <s v="  Brooke M"/>
    <n v="32.229999999999997"/>
    <x v="347"/>
    <s v="yes"/>
    <x v="0"/>
    <s v="Yes"/>
    <x v="3"/>
    <s v="No"/>
    <x v="0"/>
    <x v="2"/>
    <n v="1981"/>
    <s v="Jul"/>
    <n v="3"/>
    <d v="1981-07-03T00:00:00"/>
    <x v="537"/>
    <x v="0"/>
    <s v="tier - 1"/>
    <n v="44"/>
  </r>
  <r>
    <s v="Id545"/>
    <s v="  Teiko"/>
    <n v="44.2"/>
    <x v="168"/>
    <s v="yes"/>
    <x v="0"/>
    <s v="Yes"/>
    <x v="3"/>
    <s v="No"/>
    <x v="0"/>
    <x v="0"/>
    <n v="1995"/>
    <s v="Dec"/>
    <n v="1"/>
    <d v="1995-12-01T00:00:00"/>
    <x v="538"/>
    <x v="3"/>
    <s v="tier - 2"/>
    <n v="29"/>
  </r>
  <r>
    <s v="Id546"/>
    <s v="  Zachary"/>
    <n v="29.734999999999999"/>
    <x v="165"/>
    <s v="No"/>
    <x v="0"/>
    <s v="Yes"/>
    <x v="3"/>
    <s v="No"/>
    <x v="1"/>
    <x v="2"/>
    <n v="2002"/>
    <s v="Jun"/>
    <n v="27"/>
    <d v="2002-06-27T00:00:00"/>
    <x v="539"/>
    <x v="0"/>
    <s v="tier - 1"/>
    <n v="23"/>
  </r>
  <r>
    <s v="Id547"/>
    <s v="  Johannah"/>
    <n v="28.31"/>
    <x v="348"/>
    <s v="No"/>
    <x v="0"/>
    <s v="No"/>
    <x v="0"/>
    <s v="yes"/>
    <x v="1"/>
    <x v="1"/>
    <n v="2000"/>
    <s v="Dec"/>
    <n v="11"/>
    <d v="2000-12-11T00:00:00"/>
    <x v="540"/>
    <x v="0"/>
    <s v="tier - 2"/>
    <n v="24"/>
  </r>
  <r>
    <s v="Id548"/>
    <s v="  Ryan A"/>
    <n v="46.62"/>
    <x v="349"/>
    <s v="No"/>
    <x v="0"/>
    <s v="No"/>
    <x v="0"/>
    <s v="No"/>
    <x v="0"/>
    <x v="0"/>
    <n v="1992"/>
    <s v="Sep"/>
    <n v="10"/>
    <d v="1992-09-10T00:00:00"/>
    <x v="541"/>
    <x v="1"/>
    <s v="tier - 2"/>
    <n v="32"/>
  </r>
  <r>
    <s v="Id549"/>
    <s v="  Andres Sr"/>
    <n v="51.75"/>
    <x v="350"/>
    <s v="yes"/>
    <x v="0"/>
    <s v="No"/>
    <x v="3"/>
    <s v="No"/>
    <x v="0"/>
    <x v="0"/>
    <n v="1984"/>
    <s v="Oct"/>
    <n v="15"/>
    <d v="1984-10-15T00:00:00"/>
    <x v="542"/>
    <x v="0"/>
    <s v="tier - 1"/>
    <n v="40"/>
  </r>
  <r>
    <s v="Id550"/>
    <s v="  Bryan"/>
    <n v="25.7"/>
    <x v="351"/>
    <s v="yes"/>
    <x v="0"/>
    <s v="No"/>
    <x v="0"/>
    <s v="yes"/>
    <x v="1"/>
    <x v="2"/>
    <n v="1995"/>
    <s v="Sep"/>
    <n v="29"/>
    <d v="1995-09-29T00:00:00"/>
    <x v="543"/>
    <x v="0"/>
    <s v="tier - 1"/>
    <n v="29"/>
  </r>
  <r>
    <s v="Id551"/>
    <s v="  Lizette"/>
    <n v="31.79"/>
    <x v="188"/>
    <s v="No"/>
    <x v="0"/>
    <s v="No"/>
    <x v="0"/>
    <s v="No"/>
    <x v="0"/>
    <x v="2"/>
    <n v="1979"/>
    <s v="Dec"/>
    <n v="13"/>
    <d v="1979-12-13T00:00:00"/>
    <x v="544"/>
    <x v="0"/>
    <s v="tier - 3"/>
    <n v="45"/>
  </r>
  <r>
    <s v="Id552"/>
    <s v="  Don"/>
    <n v="24.795000000000002"/>
    <x v="193"/>
    <s v="No"/>
    <x v="0"/>
    <s v="No"/>
    <x v="0"/>
    <s v="yes"/>
    <x v="2"/>
    <x v="2"/>
    <n v="1974"/>
    <s v="Sep"/>
    <n v="11"/>
    <d v="1974-09-11T00:00:00"/>
    <x v="545"/>
    <x v="0"/>
    <s v="tier - 2"/>
    <n v="50"/>
  </r>
  <r>
    <s v="Id553"/>
    <s v="  Jeb"/>
    <n v="53.98"/>
    <x v="103"/>
    <s v="No"/>
    <x v="0"/>
    <s v="Yes"/>
    <x v="3"/>
    <s v="No"/>
    <x v="0"/>
    <x v="2"/>
    <n v="2001"/>
    <s v="Jun"/>
    <n v="7"/>
    <d v="2001-06-07T00:00:00"/>
    <x v="546"/>
    <x v="0"/>
    <s v="tier - 3"/>
    <n v="24"/>
  </r>
  <r>
    <s v="Id554"/>
    <s v="  Amy R"/>
    <n v="41.325000000000003"/>
    <x v="299"/>
    <s v="yes"/>
    <x v="0"/>
    <s v="Yes"/>
    <x v="3"/>
    <s v="No"/>
    <x v="0"/>
    <x v="2"/>
    <n v="1995"/>
    <s v="Dec"/>
    <n v="27"/>
    <d v="1995-12-27T00:00:00"/>
    <x v="547"/>
    <x v="0"/>
    <s v="tier - 3"/>
    <n v="29"/>
  </r>
  <r>
    <s v="Id555"/>
    <s v="  Brian"/>
    <n v="51.65"/>
    <x v="352"/>
    <s v="yes"/>
    <x v="0"/>
    <s v="No"/>
    <x v="0"/>
    <s v="No"/>
    <x v="0"/>
    <x v="2"/>
    <n v="1989"/>
    <s v="Sep"/>
    <n v="1"/>
    <d v="1989-09-01T00:00:00"/>
    <x v="548"/>
    <x v="0"/>
    <s v="tier - 3"/>
    <n v="35"/>
  </r>
  <r>
    <s v="Id556"/>
    <s v="  Mike G"/>
    <n v="44.52"/>
    <x v="263"/>
    <s v="yes"/>
    <x v="0"/>
    <s v="Yes"/>
    <x v="3"/>
    <s v="No"/>
    <x v="0"/>
    <x v="0"/>
    <n v="1997"/>
    <s v="Sep"/>
    <n v="29"/>
    <d v="1997-09-29T00:00:00"/>
    <x v="549"/>
    <x v="0"/>
    <s v="tier - 3"/>
    <n v="27"/>
  </r>
  <r>
    <s v="Id557"/>
    <s v="  Simonezitrone Sr"/>
    <n v="53.29"/>
    <x v="79"/>
    <s v="No"/>
    <x v="0"/>
    <s v="Yes"/>
    <x v="3"/>
    <s v="No"/>
    <x v="0"/>
    <x v="2"/>
    <n v="1986"/>
    <s v="Dec"/>
    <n v="23"/>
    <d v="1986-12-23T00:00:00"/>
    <x v="550"/>
    <x v="0"/>
    <s v="tier - 1"/>
    <n v="38"/>
  </r>
  <r>
    <s v="Id558"/>
    <s v="  Nicholas"/>
    <n v="46.63"/>
    <x v="228"/>
    <s v="yes"/>
    <x v="0"/>
    <s v="No"/>
    <x v="1"/>
    <s v="No"/>
    <x v="0"/>
    <x v="2"/>
    <n v="1986"/>
    <s v="Oct"/>
    <n v="27"/>
    <d v="1986-10-27T00:00:00"/>
    <x v="551"/>
    <x v="0"/>
    <s v="tier - 1"/>
    <n v="38"/>
  </r>
  <r>
    <s v="Id559"/>
    <s v="  Angela M"/>
    <n v="28.88"/>
    <x v="353"/>
    <s v="No"/>
    <x v="0"/>
    <s v="Yes"/>
    <x v="3"/>
    <s v="yes"/>
    <x v="1"/>
    <x v="2"/>
    <n v="1989"/>
    <s v="Jul"/>
    <n v="10"/>
    <d v="1989-07-10T00:00:00"/>
    <x v="552"/>
    <x v="1"/>
    <s v="tier - 2"/>
    <n v="36"/>
  </r>
  <r>
    <s v="Id560"/>
    <s v="  Oz"/>
    <n v="23.98"/>
    <x v="166"/>
    <s v="No"/>
    <x v="0"/>
    <s v="No"/>
    <x v="0"/>
    <s v="Nil"/>
    <x v="2"/>
    <x v="2"/>
    <n v="1990"/>
    <s v="Nov"/>
    <n v="28"/>
    <d v="1990-11-28T00:00:00"/>
    <x v="553"/>
    <x v="0"/>
    <s v="tier - 3"/>
    <n v="34"/>
  </r>
  <r>
    <s v="Id561"/>
    <s v="  Erin M"/>
    <n v="23.65"/>
    <x v="146"/>
    <s v="No"/>
    <x v="0"/>
    <s v="No"/>
    <x v="0"/>
    <s v="No"/>
    <x v="2"/>
    <x v="2"/>
    <n v="1988"/>
    <s v="Sep"/>
    <n v="23"/>
    <d v="1988-09-23T00:00:00"/>
    <x v="554"/>
    <x v="1"/>
    <s v="tier - 3"/>
    <n v="36"/>
  </r>
  <r>
    <s v="Id562"/>
    <s v="  Bobby E"/>
    <n v="49.09"/>
    <x v="354"/>
    <s v="yes"/>
    <x v="0"/>
    <s v="No"/>
    <x v="1"/>
    <s v="No"/>
    <x v="0"/>
    <x v="0"/>
    <n v="1993"/>
    <s v="Jul"/>
    <n v="10"/>
    <d v="1993-07-10T00:00:00"/>
    <x v="555"/>
    <x v="0"/>
    <s v="tier - 1"/>
    <n v="32"/>
  </r>
  <r>
    <s v="Id563"/>
    <s v="  Daniel P"/>
    <n v="28.024999999999999"/>
    <x v="355"/>
    <s v="No"/>
    <x v="0"/>
    <s v="No"/>
    <x v="0"/>
    <s v="yes"/>
    <x v="1"/>
    <x v="0"/>
    <n v="1981"/>
    <s v="Oct"/>
    <n v="18"/>
    <d v="1981-10-18T00:00:00"/>
    <x v="556"/>
    <x v="0"/>
    <s v="tier - 3"/>
    <n v="43"/>
  </r>
  <r>
    <s v="Id564"/>
    <s v="  Marie E"/>
    <n v="43.32"/>
    <x v="356"/>
    <s v="yes"/>
    <x v="0"/>
    <s v="Yes"/>
    <x v="3"/>
    <s v="No"/>
    <x v="0"/>
    <x v="0"/>
    <n v="2002"/>
    <s v="Aug"/>
    <n v="21"/>
    <d v="2002-08-21T00:00:00"/>
    <x v="557"/>
    <x v="0"/>
    <s v="tier - 1"/>
    <n v="22"/>
  </r>
  <r>
    <s v="Id565"/>
    <s v="  Katie"/>
    <n v="45.92"/>
    <x v="118"/>
    <s v="No"/>
    <x v="0"/>
    <s v="No"/>
    <x v="0"/>
    <s v="No"/>
    <x v="0"/>
    <x v="0"/>
    <n v="1993"/>
    <s v="Aug"/>
    <n v="10"/>
    <d v="1993-08-10T00:00:00"/>
    <x v="558"/>
    <x v="0"/>
    <s v="tier - 2"/>
    <n v="31"/>
  </r>
  <r>
    <s v="Id566"/>
    <s v="  Eric D"/>
    <n v="44.03"/>
    <x v="357"/>
    <s v="No"/>
    <x v="0"/>
    <s v="No"/>
    <x v="0"/>
    <s v="No"/>
    <x v="0"/>
    <x v="0"/>
    <n v="1991"/>
    <s v="Aug"/>
    <n v="23"/>
    <d v="1991-08-23T00:00:00"/>
    <x v="559"/>
    <x v="0"/>
    <s v="tier - 3"/>
    <n v="33"/>
  </r>
  <r>
    <s v="Id567"/>
    <s v="  Tara"/>
    <n v="24.6"/>
    <x v="358"/>
    <s v="No"/>
    <x v="0"/>
    <s v="No"/>
    <x v="0"/>
    <s v="yes"/>
    <x v="2"/>
    <x v="2"/>
    <n v="1991"/>
    <s v="Nov"/>
    <n v="27"/>
    <d v="1991-11-27T00:00:00"/>
    <x v="560"/>
    <x v="0"/>
    <s v="tier - 3"/>
    <n v="33"/>
  </r>
  <r>
    <s v="Id568"/>
    <s v="  Haley L"/>
    <n v="49.15"/>
    <x v="359"/>
    <s v="No"/>
    <x v="0"/>
    <s v="No"/>
    <x v="0"/>
    <s v="No"/>
    <x v="0"/>
    <x v="0"/>
    <n v="1974"/>
    <s v="Jun"/>
    <n v="26"/>
    <d v="1974-06-26T00:00:00"/>
    <x v="561"/>
    <x v="0"/>
    <s v="tier - 2"/>
    <n v="51"/>
  </r>
  <r>
    <s v="Id569"/>
    <s v="  Kayla B"/>
    <n v="28.31"/>
    <x v="109"/>
    <s v="No"/>
    <x v="0"/>
    <s v="Yes"/>
    <x v="3"/>
    <s v="yes"/>
    <x v="1"/>
    <x v="1"/>
    <n v="1991"/>
    <s v="Aug"/>
    <n v="30"/>
    <d v="1991-08-30T00:00:00"/>
    <x v="562"/>
    <x v="0"/>
    <s v="tier - 1"/>
    <n v="33"/>
  </r>
  <r>
    <s v="Id570"/>
    <s v="  Mark D"/>
    <n v="22.99"/>
    <x v="109"/>
    <s v="No"/>
    <x v="0"/>
    <s v="No"/>
    <x v="3"/>
    <s v="yes"/>
    <x v="2"/>
    <x v="1"/>
    <n v="1973"/>
    <s v="Nov"/>
    <n v="7"/>
    <d v="1973-11-07T00:00:00"/>
    <x v="563"/>
    <x v="0"/>
    <s v="tier - 3"/>
    <n v="51"/>
  </r>
  <r>
    <s v="Id571"/>
    <s v="  Patrick J"/>
    <n v="29.07"/>
    <x v="89"/>
    <s v="No"/>
    <x v="0"/>
    <s v="Yes"/>
    <x v="3"/>
    <s v="yes"/>
    <x v="1"/>
    <x v="2"/>
    <n v="1988"/>
    <s v="Jun"/>
    <n v="24"/>
    <d v="1988-06-24T00:00:00"/>
    <x v="564"/>
    <x v="0"/>
    <s v="tier - 3"/>
    <n v="37"/>
  </r>
  <r>
    <s v="Id572"/>
    <s v="  Alejandro"/>
    <n v="42.02"/>
    <x v="360"/>
    <s v="yes"/>
    <x v="0"/>
    <s v="Yes"/>
    <x v="3"/>
    <s v="No"/>
    <x v="0"/>
    <x v="0"/>
    <n v="2001"/>
    <s v="Oct"/>
    <n v="5"/>
    <d v="2001-10-05T00:00:00"/>
    <x v="565"/>
    <x v="0"/>
    <s v="tier - 2"/>
    <n v="23"/>
  </r>
  <r>
    <s v="Id573"/>
    <s v="  Beth A"/>
    <n v="49.07"/>
    <x v="232"/>
    <s v="yes"/>
    <x v="0"/>
    <s v="No"/>
    <x v="3"/>
    <s v="No"/>
    <x v="0"/>
    <x v="0"/>
    <n v="1988"/>
    <s v="Sep"/>
    <n v="4"/>
    <d v="1988-09-04T00:00:00"/>
    <x v="566"/>
    <x v="0"/>
    <s v="tier - 2"/>
    <n v="36"/>
  </r>
  <r>
    <s v="Id574"/>
    <s v="  Jason R"/>
    <n v="19.8"/>
    <x v="48"/>
    <s v="No"/>
    <x v="0"/>
    <s v="No"/>
    <x v="0"/>
    <s v="yes"/>
    <x v="2"/>
    <x v="2"/>
    <n v="1977"/>
    <s v="Jun"/>
    <n v="9"/>
    <d v="1977-06-09T00:00:00"/>
    <x v="567"/>
    <x v="0"/>
    <s v="tier - 3"/>
    <n v="48"/>
  </r>
  <r>
    <s v="Id575"/>
    <s v="  Yoshinori"/>
    <n v="27.36"/>
    <x v="347"/>
    <s v="No"/>
    <x v="1"/>
    <s v="No"/>
    <x v="3"/>
    <s v="yes"/>
    <x v="1"/>
    <x v="2"/>
    <n v="1988"/>
    <s v="Jul"/>
    <n v="8"/>
    <d v="1988-07-08T00:00:00"/>
    <x v="568"/>
    <x v="0"/>
    <s v="tier - 3"/>
    <n v="37"/>
  </r>
  <r>
    <s v="Id576"/>
    <s v="  Adrienne G"/>
    <n v="42.95"/>
    <x v="361"/>
    <s v="yes"/>
    <x v="0"/>
    <s v="No"/>
    <x v="3"/>
    <s v="No"/>
    <x v="0"/>
    <x v="2"/>
    <n v="1988"/>
    <s v="Nov"/>
    <n v="9"/>
    <d v="1988-11-09T00:00:00"/>
    <x v="569"/>
    <x v="0"/>
    <s v="tier - 3"/>
    <n v="36"/>
  </r>
  <r>
    <s v="Id577"/>
    <s v="  Meredith"/>
    <n v="42.66"/>
    <x v="362"/>
    <s v="No"/>
    <x v="0"/>
    <s v="No"/>
    <x v="0"/>
    <s v="No"/>
    <x v="0"/>
    <x v="0"/>
    <n v="1985"/>
    <s v="Dec"/>
    <n v="28"/>
    <d v="1985-12-28T00:00:00"/>
    <x v="570"/>
    <x v="3"/>
    <s v="tier - 2"/>
    <n v="39"/>
  </r>
  <r>
    <s v="Id578"/>
    <s v="  Junyong"/>
    <n v="33.630000000000003"/>
    <x v="363"/>
    <s v="No"/>
    <x v="0"/>
    <s v="No"/>
    <x v="3"/>
    <s v="No"/>
    <x v="0"/>
    <x v="2"/>
    <n v="1991"/>
    <s v="Sep"/>
    <n v="10"/>
    <d v="1991-09-10T00:00:00"/>
    <x v="571"/>
    <x v="1"/>
    <s v="tier - 1"/>
    <n v="33"/>
  </r>
  <r>
    <s v="Id579"/>
    <s v="  Kristen A"/>
    <n v="26.84"/>
    <x v="364"/>
    <s v="No"/>
    <x v="0"/>
    <s v="No"/>
    <x v="0"/>
    <s v="yes"/>
    <x v="1"/>
    <x v="0"/>
    <n v="1986"/>
    <s v="Jun"/>
    <n v="29"/>
    <d v="1986-06-29T00:00:00"/>
    <x v="572"/>
    <x v="0"/>
    <s v="tier - 2"/>
    <n v="39"/>
  </r>
  <r>
    <s v="Id580"/>
    <s v="  Maria I"/>
    <n v="28.3"/>
    <x v="208"/>
    <s v="No"/>
    <x v="0"/>
    <s v="Yes"/>
    <x v="3"/>
    <s v="yes"/>
    <x v="1"/>
    <x v="1"/>
    <n v="1997"/>
    <s v="Dec"/>
    <n v="4"/>
    <d v="1997-12-04T00:00:00"/>
    <x v="573"/>
    <x v="0"/>
    <s v="tier - 2"/>
    <n v="27"/>
  </r>
  <r>
    <s v="Id581"/>
    <s v="  Jonathan"/>
    <n v="27.06"/>
    <x v="300"/>
    <s v="yes"/>
    <x v="0"/>
    <s v="No"/>
    <x v="0"/>
    <s v="yes"/>
    <x v="1"/>
    <x v="1"/>
    <n v="2001"/>
    <s v="Oct"/>
    <n v="16"/>
    <d v="2001-10-16T00:00:00"/>
    <x v="574"/>
    <x v="0"/>
    <s v="tier - 3"/>
    <n v="23"/>
  </r>
  <r>
    <s v="Id582"/>
    <s v="  Phil"/>
    <n v="47.13"/>
    <x v="234"/>
    <s v="No"/>
    <x v="0"/>
    <s v="No"/>
    <x v="0"/>
    <s v="No"/>
    <x v="0"/>
    <x v="0"/>
    <n v="1997"/>
    <s v="Jul"/>
    <n v="29"/>
    <d v="1997-07-29T00:00:00"/>
    <x v="575"/>
    <x v="0"/>
    <s v="tier - 2"/>
    <n v="27"/>
  </r>
  <r>
    <s v="Id583"/>
    <s v="  Benjamina C"/>
    <n v="51.72"/>
    <x v="111"/>
    <s v="No"/>
    <x v="0"/>
    <s v="No"/>
    <x v="0"/>
    <s v="No"/>
    <x v="0"/>
    <x v="2"/>
    <n v="1980"/>
    <s v="Sep"/>
    <n v="7"/>
    <d v="1980-09-07T00:00:00"/>
    <x v="576"/>
    <x v="0"/>
    <s v="tier - 2"/>
    <n v="44"/>
  </r>
  <r>
    <s v="Id584"/>
    <s v="  Christopher"/>
    <n v="48.59"/>
    <x v="252"/>
    <s v="No"/>
    <x v="0"/>
    <s v="No"/>
    <x v="0"/>
    <s v="No"/>
    <x v="0"/>
    <x v="2"/>
    <n v="1993"/>
    <s v="Jun"/>
    <n v="11"/>
    <d v="1993-06-11T00:00:00"/>
    <x v="577"/>
    <x v="0"/>
    <s v="tier - 1"/>
    <n v="32"/>
  </r>
  <r>
    <s v="Id585"/>
    <s v="  Alison B"/>
    <n v="45.18"/>
    <x v="50"/>
    <s v="No"/>
    <x v="0"/>
    <s v="No"/>
    <x v="0"/>
    <s v="No"/>
    <x v="0"/>
    <x v="0"/>
    <n v="1978"/>
    <s v="Nov"/>
    <n v="22"/>
    <d v="1978-11-22T00:00:00"/>
    <x v="578"/>
    <x v="0"/>
    <s v="tier - 3"/>
    <n v="46"/>
  </r>
  <r>
    <s v="Id586"/>
    <s v="  Caroline"/>
    <n v="27.9"/>
    <x v="216"/>
    <s v="No"/>
    <x v="0"/>
    <s v="Yes"/>
    <x v="3"/>
    <s v="yes"/>
    <x v="1"/>
    <x v="1"/>
    <n v="1997"/>
    <s v="Jul"/>
    <n v="14"/>
    <d v="1997-07-14T00:00:00"/>
    <x v="579"/>
    <x v="1"/>
    <s v="tier - 2"/>
    <n v="27"/>
  </r>
  <r>
    <s v="Id587"/>
    <s v="  Alexis N"/>
    <n v="51.33"/>
    <x v="365"/>
    <s v="No"/>
    <x v="0"/>
    <s v="No"/>
    <x v="0"/>
    <s v="No"/>
    <x v="0"/>
    <x v="0"/>
    <n v="1999"/>
    <s v="Jun"/>
    <n v="19"/>
    <d v="1999-06-19T00:00:00"/>
    <x v="580"/>
    <x v="0"/>
    <s v="tier - 2"/>
    <n v="26"/>
  </r>
  <r>
    <s v="Id588"/>
    <s v="  Shanda L"/>
    <n v="30.59"/>
    <x v="209"/>
    <s v="yes"/>
    <x v="0"/>
    <s v="No"/>
    <x v="3"/>
    <s v="No"/>
    <x v="0"/>
    <x v="2"/>
    <n v="1987"/>
    <s v="Nov"/>
    <n v="18"/>
    <d v="1987-11-18T00:00:00"/>
    <x v="581"/>
    <x v="0"/>
    <s v="tier - 2"/>
    <n v="37"/>
  </r>
  <r>
    <s v="Id589"/>
    <s v="  Lacey"/>
    <n v="39.229999999999997"/>
    <x v="113"/>
    <s v="No"/>
    <x v="0"/>
    <s v="No"/>
    <x v="0"/>
    <s v="No"/>
    <x v="0"/>
    <x v="0"/>
    <n v="1988"/>
    <s v="Nov"/>
    <n v="1"/>
    <d v="1988-11-01T00:00:00"/>
    <x v="582"/>
    <x v="0"/>
    <s v="tier - 3"/>
    <n v="36"/>
  </r>
  <r>
    <s v="Id590"/>
    <s v="  Laurette"/>
    <n v="19.094999999999999"/>
    <x v="366"/>
    <s v="No"/>
    <x v="0"/>
    <s v="No"/>
    <x v="0"/>
    <s v="yes"/>
    <x v="2"/>
    <x v="1"/>
    <n v="1987"/>
    <s v="Sep"/>
    <n v="13"/>
    <d v="1987-09-13T00:00:00"/>
    <x v="583"/>
    <x v="3"/>
    <s v="tier - 2"/>
    <n v="37"/>
  </r>
  <r>
    <s v="Id591"/>
    <s v="  Jason"/>
    <n v="49.72"/>
    <x v="367"/>
    <s v="No"/>
    <x v="0"/>
    <s v="No"/>
    <x v="0"/>
    <s v="No"/>
    <x v="0"/>
    <x v="0"/>
    <n v="1988"/>
    <s v="Sep"/>
    <n v="15"/>
    <d v="1988-09-15T00:00:00"/>
    <x v="584"/>
    <x v="0"/>
    <s v="tier - 1"/>
    <n v="36"/>
  </r>
  <r>
    <s v="Id592"/>
    <s v="  Mary"/>
    <n v="21.754999999999999"/>
    <x v="368"/>
    <s v="No"/>
    <x v="0"/>
    <s v="Yes"/>
    <x v="3"/>
    <s v="yes"/>
    <x v="2"/>
    <x v="2"/>
    <n v="1993"/>
    <s v="Dec"/>
    <n v="10"/>
    <d v="1993-12-10T00:00:00"/>
    <x v="585"/>
    <x v="0"/>
    <s v="tier - 2"/>
    <n v="31"/>
  </r>
  <r>
    <s v="Id593"/>
    <s v="  Kati A"/>
    <n v="48.39"/>
    <x v="152"/>
    <s v="No"/>
    <x v="0"/>
    <s v="No"/>
    <x v="0"/>
    <s v="No"/>
    <x v="0"/>
    <x v="2"/>
    <n v="1984"/>
    <s v="Aug"/>
    <n v="22"/>
    <d v="1984-08-22T00:00:00"/>
    <x v="586"/>
    <x v="0"/>
    <s v="tier - 1"/>
    <n v="40"/>
  </r>
  <r>
    <s v="Id594"/>
    <s v="  Kelly J"/>
    <n v="47.15"/>
    <x v="201"/>
    <s v="yes"/>
    <x v="0"/>
    <s v="No"/>
    <x v="3"/>
    <s v="No"/>
    <x v="0"/>
    <x v="0"/>
    <n v="1990"/>
    <s v="Aug"/>
    <n v="22"/>
    <d v="1990-08-22T00:00:00"/>
    <x v="587"/>
    <x v="0"/>
    <s v="tier - 2"/>
    <n v="34"/>
  </r>
  <r>
    <s v="Id595"/>
    <s v="  Greer D"/>
    <n v="47.59"/>
    <x v="369"/>
    <s v="yes"/>
    <x v="0"/>
    <s v="No"/>
    <x v="1"/>
    <s v="No"/>
    <x v="0"/>
    <x v="0"/>
    <n v="1990"/>
    <s v="Oct"/>
    <n v="9"/>
    <d v="1990-10-09T00:00:00"/>
    <x v="588"/>
    <x v="0"/>
    <s v="tier - 2"/>
    <n v="34"/>
  </r>
  <r>
    <s v="Id596"/>
    <s v="  Brent"/>
    <n v="39.81"/>
    <x v="370"/>
    <s v="yes"/>
    <x v="0"/>
    <s v="Yes"/>
    <x v="3"/>
    <s v="No"/>
    <x v="0"/>
    <x v="0"/>
    <n v="1991"/>
    <s v="Aug"/>
    <n v="29"/>
    <d v="1991-08-29T00:00:00"/>
    <x v="589"/>
    <x v="0"/>
    <s v="tier - 2"/>
    <n v="33"/>
  </r>
  <r>
    <s v="Id597"/>
    <s v="  Eugene M"/>
    <n v="31.02"/>
    <x v="231"/>
    <s v="yes"/>
    <x v="0"/>
    <s v="No"/>
    <x v="0"/>
    <s v="No"/>
    <x v="0"/>
    <x v="1"/>
    <n v="1984"/>
    <s v="Oct"/>
    <n v="16"/>
    <d v="1984-10-16T00:00:00"/>
    <x v="590"/>
    <x v="0"/>
    <s v="tier - 1"/>
    <n v="40"/>
  </r>
  <r>
    <s v="Id598"/>
    <s v="  Erin D"/>
    <n v="24.75"/>
    <x v="67"/>
    <s v="yes"/>
    <x v="0"/>
    <s v="No"/>
    <x v="3"/>
    <s v="yes"/>
    <x v="2"/>
    <x v="2"/>
    <n v="1979"/>
    <s v="Sep"/>
    <n v="12"/>
    <d v="1979-09-12T00:00:00"/>
    <x v="591"/>
    <x v="0"/>
    <s v="tier - 2"/>
    <n v="45"/>
  </r>
  <r>
    <s v="Id599"/>
    <s v="  Kamilla"/>
    <n v="30.114999999999998"/>
    <x v="371"/>
    <s v="No"/>
    <x v="0"/>
    <s v="No"/>
    <x v="2"/>
    <s v="No"/>
    <x v="0"/>
    <x v="0"/>
    <n v="2004"/>
    <s v="Jun"/>
    <n v="6"/>
    <d v="2004-06-06T00:00:00"/>
    <x v="592"/>
    <x v="0"/>
    <s v="tier - 2"/>
    <n v="21"/>
  </r>
  <r>
    <s v="Id600"/>
    <s v="  Wayne I"/>
    <n v="26.03"/>
    <x v="138"/>
    <s v="No"/>
    <x v="0"/>
    <s v="Yes"/>
    <x v="3"/>
    <s v="yes"/>
    <x v="1"/>
    <x v="2"/>
    <n v="1983"/>
    <s v="Oct"/>
    <n v="24"/>
    <d v="1983-10-24T00:00:00"/>
    <x v="593"/>
    <x v="0"/>
    <s v="tier - 2"/>
    <n v="41"/>
  </r>
  <r>
    <s v="Id601"/>
    <s v="  Tracy L"/>
    <n v="20.045000000000002"/>
    <x v="372"/>
    <s v="yes"/>
    <x v="0"/>
    <s v="No"/>
    <x v="3"/>
    <s v="yes"/>
    <x v="2"/>
    <x v="2"/>
    <n v="1993"/>
    <s v="Jun"/>
    <n v="17"/>
    <d v="1993-06-17T00:00:00"/>
    <x v="594"/>
    <x v="1"/>
    <s v="tier - 3"/>
    <n v="32"/>
  </r>
  <r>
    <s v="Id602"/>
    <s v="  Heather"/>
    <n v="40.24"/>
    <x v="373"/>
    <s v="No"/>
    <x v="0"/>
    <s v="No"/>
    <x v="0"/>
    <s v="No"/>
    <x v="0"/>
    <x v="0"/>
    <n v="1999"/>
    <s v="Dec"/>
    <n v="1"/>
    <d v="1999-12-01T00:00:00"/>
    <x v="595"/>
    <x v="0"/>
    <s v="tier - 1"/>
    <n v="25"/>
  </r>
  <r>
    <s v="Id603"/>
    <s v="  Megan C"/>
    <n v="43.15"/>
    <x v="105"/>
    <s v="yes"/>
    <x v="0"/>
    <s v="Yes"/>
    <x v="3"/>
    <s v="No"/>
    <x v="0"/>
    <x v="1"/>
    <n v="1995"/>
    <s v="Jun"/>
    <n v="6"/>
    <d v="1995-06-06T00:00:00"/>
    <x v="596"/>
    <x v="0"/>
    <s v="tier - 2"/>
    <n v="30"/>
  </r>
  <r>
    <s v="Id604"/>
    <s v="  Jonathan"/>
    <n v="27.7"/>
    <x v="374"/>
    <s v="No"/>
    <x v="0"/>
    <s v="Yes"/>
    <x v="3"/>
    <s v="yes"/>
    <x v="1"/>
    <x v="2"/>
    <n v="1987"/>
    <s v="Jun"/>
    <n v="29"/>
    <d v="1987-06-29T00:00:00"/>
    <x v="597"/>
    <x v="0"/>
    <s v="tier - 1"/>
    <n v="38"/>
  </r>
  <r>
    <s v="Id605"/>
    <s v="  Greg D"/>
    <n v="45.68"/>
    <x v="375"/>
    <s v="No"/>
    <x v="0"/>
    <s v="No"/>
    <x v="1"/>
    <s v="No"/>
    <x v="0"/>
    <x v="2"/>
    <n v="1987"/>
    <s v="Dec"/>
    <n v="26"/>
    <d v="1987-12-26T00:00:00"/>
    <x v="598"/>
    <x v="0"/>
    <s v="tier - 2"/>
    <n v="37"/>
  </r>
  <r>
    <s v="Id606"/>
    <s v="  Steven L"/>
    <n v="27.3"/>
    <x v="57"/>
    <s v="No"/>
    <x v="0"/>
    <s v="No"/>
    <x v="0"/>
    <s v="yes"/>
    <x v="1"/>
    <x v="0"/>
    <n v="1987"/>
    <s v="Jul"/>
    <n v="5"/>
    <d v="1987-07-05T00:00:00"/>
    <x v="599"/>
    <x v="0"/>
    <s v="tier - 2"/>
    <n v="38"/>
  </r>
  <r>
    <s v="Id607"/>
    <s v="  Gianfilippo"/>
    <n v="54.45"/>
    <x v="376"/>
    <s v="yes"/>
    <x v="0"/>
    <s v="No"/>
    <x v="3"/>
    <s v="No"/>
    <x v="0"/>
    <x v="2"/>
    <n v="1987"/>
    <s v="Sep"/>
    <n v="9"/>
    <d v="1987-09-09T00:00:00"/>
    <x v="600"/>
    <x v="0"/>
    <s v="tier - 3"/>
    <n v="37"/>
  </r>
  <r>
    <s v="Id608"/>
    <s v="  Hector"/>
    <n v="54.43"/>
    <x v="152"/>
    <s v="yes"/>
    <x v="0"/>
    <s v="No"/>
    <x v="3"/>
    <s v="No"/>
    <x v="0"/>
    <x v="2"/>
    <n v="1990"/>
    <s v="Jul"/>
    <n v="6"/>
    <d v="1990-07-06T00:00:00"/>
    <x v="601"/>
    <x v="1"/>
    <s v="tier - 3"/>
    <n v="35"/>
  </r>
  <r>
    <s v="Id609"/>
    <s v="  Mark W"/>
    <n v="48.01"/>
    <x v="377"/>
    <s v="No"/>
    <x v="0"/>
    <s v="No"/>
    <x v="0"/>
    <s v="No"/>
    <x v="0"/>
    <x v="0"/>
    <n v="1989"/>
    <s v="Nov"/>
    <n v="25"/>
    <d v="1989-11-25T00:00:00"/>
    <x v="602"/>
    <x v="0"/>
    <s v="tier - 2"/>
    <n v="35"/>
  </r>
  <r>
    <s v="Id610"/>
    <s v="  Aubri"/>
    <n v="48.32"/>
    <x v="169"/>
    <s v="No"/>
    <x v="0"/>
    <s v="No"/>
    <x v="0"/>
    <s v="No"/>
    <x v="0"/>
    <x v="1"/>
    <n v="1989"/>
    <s v="Jul"/>
    <n v="19"/>
    <d v="1989-07-19T00:00:00"/>
    <x v="603"/>
    <x v="0"/>
    <s v="tier - 2"/>
    <n v="35"/>
  </r>
  <r>
    <s v="Id611"/>
    <s v="  Justin"/>
    <n v="22.895"/>
    <x v="81"/>
    <s v="No"/>
    <x v="0"/>
    <s v="Yes"/>
    <x v="3"/>
    <s v="yes"/>
    <x v="2"/>
    <x v="2"/>
    <n v="1986"/>
    <s v="Oct"/>
    <n v="25"/>
    <d v="1986-10-25T00:00:00"/>
    <x v="604"/>
    <x v="0"/>
    <s v="tier - 2"/>
    <n v="38"/>
  </r>
  <r>
    <s v="Id612"/>
    <s v="  Megan A"/>
    <n v="54.85"/>
    <x v="166"/>
    <s v="No"/>
    <x v="0"/>
    <s v="No"/>
    <x v="3"/>
    <s v="No"/>
    <x v="0"/>
    <x v="2"/>
    <n v="1986"/>
    <s v="Sep"/>
    <n v="20"/>
    <d v="1986-09-20T00:00:00"/>
    <x v="605"/>
    <x v="0"/>
    <s v="tier - 2"/>
    <n v="38"/>
  </r>
  <r>
    <s v="Id613"/>
    <s v="  Erika M"/>
    <n v="21.85"/>
    <x v="315"/>
    <s v="No"/>
    <x v="0"/>
    <s v="Yes"/>
    <x v="3"/>
    <s v="yes"/>
    <x v="2"/>
    <x v="2"/>
    <n v="1986"/>
    <s v="Oct"/>
    <n v="20"/>
    <d v="1986-10-20T00:00:00"/>
    <x v="606"/>
    <x v="0"/>
    <s v="tier - 3"/>
    <n v="38"/>
  </r>
  <r>
    <s v="Id614"/>
    <s v="  Daniel G"/>
    <n v="51.86"/>
    <x v="112"/>
    <s v="yes"/>
    <x v="0"/>
    <s v="No"/>
    <x v="0"/>
    <s v="No"/>
    <x v="0"/>
    <x v="2"/>
    <n v="1987"/>
    <s v="Sep"/>
    <n v="1"/>
    <d v="1987-09-01T00:00:00"/>
    <x v="607"/>
    <x v="0"/>
    <s v="tier - 2"/>
    <n v="37"/>
  </r>
  <r>
    <s v="Id615"/>
    <s v="  Devin C"/>
    <n v="39.049999999999997"/>
    <x v="14"/>
    <s v="No"/>
    <x v="0"/>
    <s v="No"/>
    <x v="2"/>
    <s v="No"/>
    <x v="0"/>
    <x v="0"/>
    <n v="1974"/>
    <s v="Nov"/>
    <n v="12"/>
    <d v="1974-11-12T00:00:00"/>
    <x v="608"/>
    <x v="0"/>
    <s v="tier - 2"/>
    <n v="50"/>
  </r>
  <r>
    <s v="Id616"/>
    <s v="  Louise A"/>
    <n v="31.824999999999999"/>
    <x v="378"/>
    <s v="No"/>
    <x v="0"/>
    <s v="No"/>
    <x v="2"/>
    <s v="No"/>
    <x v="0"/>
    <x v="0"/>
    <n v="2004"/>
    <s v="Aug"/>
    <n v="22"/>
    <d v="2004-08-22T00:00:00"/>
    <x v="609"/>
    <x v="0"/>
    <s v="tier - 2"/>
    <n v="20"/>
  </r>
  <r>
    <s v="Id617"/>
    <s v="  Sarah"/>
    <n v="46.43"/>
    <x v="379"/>
    <s v="No"/>
    <x v="0"/>
    <s v="No"/>
    <x v="0"/>
    <s v="No"/>
    <x v="0"/>
    <x v="0"/>
    <n v="2000"/>
    <s v="Sep"/>
    <n v="9"/>
    <d v="2000-09-09T00:00:00"/>
    <x v="610"/>
    <x v="0"/>
    <s v="tier - 3"/>
    <n v="24"/>
  </r>
  <r>
    <s v="Id618"/>
    <s v="  Amy"/>
    <n v="53.63"/>
    <x v="324"/>
    <s v="yes"/>
    <x v="0"/>
    <s v="No"/>
    <x v="3"/>
    <s v="No"/>
    <x v="0"/>
    <x v="2"/>
    <n v="1994"/>
    <s v="Nov"/>
    <n v="13"/>
    <d v="1994-11-13T00:00:00"/>
    <x v="611"/>
    <x v="0"/>
    <s v="tier - 2"/>
    <n v="30"/>
  </r>
  <r>
    <s v="Id619"/>
    <s v="  Brittany L"/>
    <n v="48.7"/>
    <x v="380"/>
    <s v="No"/>
    <x v="0"/>
    <s v="No"/>
    <x v="0"/>
    <s v="No"/>
    <x v="0"/>
    <x v="2"/>
    <n v="1974"/>
    <s v="Sep"/>
    <n v="2"/>
    <d v="1974-09-02T00:00:00"/>
    <x v="612"/>
    <x v="0"/>
    <s v="tier - 1"/>
    <n v="50"/>
  </r>
  <r>
    <s v="Id620"/>
    <s v="  Jessica L"/>
    <n v="48.81"/>
    <x v="206"/>
    <s v="No"/>
    <x v="0"/>
    <s v="No"/>
    <x v="0"/>
    <s v="No"/>
    <x v="0"/>
    <x v="2"/>
    <n v="1992"/>
    <s v="Jun"/>
    <n v="18"/>
    <d v="1992-06-18T00:00:00"/>
    <x v="613"/>
    <x v="0"/>
    <s v="tier - 1"/>
    <n v="33"/>
  </r>
  <r>
    <s v="Id621"/>
    <s v="  Kristina K"/>
    <n v="47.53"/>
    <x v="18"/>
    <s v="No"/>
    <x v="0"/>
    <s v="No"/>
    <x v="0"/>
    <s v="No"/>
    <x v="0"/>
    <x v="2"/>
    <n v="1991"/>
    <s v="Aug"/>
    <n v="28"/>
    <d v="1991-08-28T00:00:00"/>
    <x v="614"/>
    <x v="0"/>
    <s v="tier - 1"/>
    <n v="33"/>
  </r>
  <r>
    <s v="Id622"/>
    <s v="  Brad"/>
    <n v="36.85"/>
    <x v="381"/>
    <s v="No"/>
    <x v="0"/>
    <s v="No"/>
    <x v="0"/>
    <s v="No"/>
    <x v="0"/>
    <x v="0"/>
    <n v="1972"/>
    <s v="Dec"/>
    <n v="15"/>
    <d v="1972-12-15T00:00:00"/>
    <x v="615"/>
    <x v="0"/>
    <s v="tier - 3"/>
    <n v="52"/>
  </r>
  <r>
    <s v="Id623"/>
    <s v="  Margaret O"/>
    <n v="29.3"/>
    <x v="335"/>
    <s v="No"/>
    <x v="0"/>
    <s v="No"/>
    <x v="0"/>
    <s v="No"/>
    <x v="1"/>
    <x v="2"/>
    <n v="1989"/>
    <s v="Nov"/>
    <n v="7"/>
    <d v="1989-11-07T00:00:00"/>
    <x v="616"/>
    <x v="0"/>
    <s v="tier - 3"/>
    <n v="35"/>
  </r>
  <r>
    <s v="Id624"/>
    <s v="  Craig R"/>
    <n v="19.3"/>
    <x v="135"/>
    <s v="No"/>
    <x v="0"/>
    <s v="No"/>
    <x v="3"/>
    <s v="yes"/>
    <x v="2"/>
    <x v="2"/>
    <n v="1994"/>
    <s v="Dec"/>
    <n v="7"/>
    <d v="1994-12-07T00:00:00"/>
    <x v="617"/>
    <x v="0"/>
    <s v="tier - 1"/>
    <n v="30"/>
  </r>
  <r>
    <s v="Id625"/>
    <s v="  Simo"/>
    <n v="24.13"/>
    <x v="319"/>
    <s v="yes"/>
    <x v="0"/>
    <s v="Yes"/>
    <x v="3"/>
    <s v="yes"/>
    <x v="2"/>
    <x v="2"/>
    <n v="1986"/>
    <s v="Jun"/>
    <n v="1"/>
    <d v="1986-06-01T00:00:00"/>
    <x v="618"/>
    <x v="0"/>
    <s v="tier - 2"/>
    <n v="39"/>
  </r>
  <r>
    <s v="Id626"/>
    <s v="  Christopher J"/>
    <n v="46.7"/>
    <x v="382"/>
    <s v="No"/>
    <x v="0"/>
    <s v="No"/>
    <x v="0"/>
    <s v="No"/>
    <x v="0"/>
    <x v="0"/>
    <n v="1989"/>
    <s v="Nov"/>
    <n v="18"/>
    <d v="1989-11-18T00:00:00"/>
    <x v="619"/>
    <x v="0"/>
    <s v="tier - 1"/>
    <n v="35"/>
  </r>
  <r>
    <s v="Id627"/>
    <s v="  Mario Sr"/>
    <n v="45.27"/>
    <x v="112"/>
    <s v="yes"/>
    <x v="0"/>
    <s v="No"/>
    <x v="0"/>
    <s v="No"/>
    <x v="0"/>
    <x v="2"/>
    <n v="1986"/>
    <s v="Jul"/>
    <n v="22"/>
    <d v="1986-07-22T00:00:00"/>
    <x v="620"/>
    <x v="0"/>
    <s v="tier - 3"/>
    <n v="38"/>
  </r>
  <r>
    <s v="Id628"/>
    <s v="  Meghann R"/>
    <n v="44.29"/>
    <x v="383"/>
    <s v="No"/>
    <x v="0"/>
    <s v="No"/>
    <x v="1"/>
    <s v="No"/>
    <x v="0"/>
    <x v="0"/>
    <n v="1984"/>
    <s v="Jun"/>
    <n v="1"/>
    <d v="1984-06-01T00:00:00"/>
    <x v="621"/>
    <x v="0"/>
    <s v="tier - 3"/>
    <n v="41"/>
  </r>
  <r>
    <s v="Id629"/>
    <s v="  Scott M"/>
    <n v="54.59"/>
    <x v="88"/>
    <s v="yes"/>
    <x v="0"/>
    <s v="No"/>
    <x v="3"/>
    <s v="No"/>
    <x v="0"/>
    <x v="2"/>
    <n v="1988"/>
    <s v="Aug"/>
    <n v="8"/>
    <d v="1988-08-08T00:00:00"/>
    <x v="622"/>
    <x v="0"/>
    <s v="tier - 3"/>
    <n v="36"/>
  </r>
  <r>
    <s v="Id630"/>
    <s v="  Caitlin E"/>
    <n v="32.965000000000003"/>
    <x v="384"/>
    <s v="No"/>
    <x v="0"/>
    <s v="No"/>
    <x v="0"/>
    <s v="No"/>
    <x v="0"/>
    <x v="0"/>
    <n v="1989"/>
    <s v="Nov"/>
    <n v="6"/>
    <d v="1989-11-06T00:00:00"/>
    <x v="623"/>
    <x v="0"/>
    <s v="tier - 3"/>
    <n v="35"/>
  </r>
  <r>
    <s v="Id631"/>
    <s v="  Samantha A"/>
    <n v="38.049999999999997"/>
    <x v="385"/>
    <s v="No"/>
    <x v="0"/>
    <s v="No"/>
    <x v="0"/>
    <s v="No"/>
    <x v="0"/>
    <x v="0"/>
    <n v="1984"/>
    <s v="Sep"/>
    <n v="3"/>
    <d v="1984-09-03T00:00:00"/>
    <x v="624"/>
    <x v="0"/>
    <s v="tier - 2"/>
    <n v="40"/>
  </r>
  <r>
    <s v="Id632"/>
    <s v="  Erik"/>
    <n v="46.14"/>
    <x v="386"/>
    <s v="No"/>
    <x v="0"/>
    <s v="No"/>
    <x v="0"/>
    <s v="No"/>
    <x v="0"/>
    <x v="0"/>
    <n v="1984"/>
    <s v="Aug"/>
    <n v="1"/>
    <d v="1984-08-01T00:00:00"/>
    <x v="625"/>
    <x v="0"/>
    <s v="tier - 2"/>
    <n v="40"/>
  </r>
  <r>
    <s v="Id633"/>
    <s v="  Christopher"/>
    <n v="41.325000000000003"/>
    <x v="78"/>
    <s v="yes"/>
    <x v="0"/>
    <s v="No"/>
    <x v="1"/>
    <s v="No"/>
    <x v="0"/>
    <x v="2"/>
    <n v="1985"/>
    <s v="Dec"/>
    <n v="23"/>
    <d v="1985-12-23T00:00:00"/>
    <x v="626"/>
    <x v="0"/>
    <s v="tier - 1"/>
    <n v="39"/>
  </r>
  <r>
    <s v="Id634"/>
    <s v="  Maya"/>
    <n v="44.64"/>
    <x v="387"/>
    <s v="No"/>
    <x v="0"/>
    <s v="No"/>
    <x v="0"/>
    <s v="No"/>
    <x v="0"/>
    <x v="0"/>
    <n v="1975"/>
    <s v="Sep"/>
    <n v="27"/>
    <d v="1975-09-27T00:00:00"/>
    <x v="627"/>
    <x v="0"/>
    <s v="tier - 3"/>
    <n v="49"/>
  </r>
  <r>
    <s v="Id635"/>
    <s v="  Zachary T"/>
    <n v="25.175000000000001"/>
    <x v="98"/>
    <s v="No"/>
    <x v="1"/>
    <s v="No"/>
    <x v="3"/>
    <s v="Nil"/>
    <x v="1"/>
    <x v="2"/>
    <n v="1982"/>
    <s v="Sep"/>
    <n v="27"/>
    <d v="1982-09-27T00:00:00"/>
    <x v="628"/>
    <x v="0"/>
    <s v="tier - 3"/>
    <n v="42"/>
  </r>
  <r>
    <s v="Id636"/>
    <s v="  Hilda"/>
    <n v="43.11"/>
    <x v="145"/>
    <s v="yes"/>
    <x v="0"/>
    <s v="No"/>
    <x v="0"/>
    <s v="No"/>
    <x v="0"/>
    <x v="2"/>
    <n v="1991"/>
    <s v="Jul"/>
    <n v="6"/>
    <d v="1991-07-06T00:00:00"/>
    <x v="629"/>
    <x v="0"/>
    <s v="tier - 1"/>
    <n v="34"/>
  </r>
  <r>
    <s v="Id637"/>
    <s v="  Stephanie"/>
    <n v="53.32"/>
    <x v="388"/>
    <s v="No"/>
    <x v="0"/>
    <s v="No"/>
    <x v="0"/>
    <s v="No"/>
    <x v="0"/>
    <x v="2"/>
    <n v="1992"/>
    <s v="Sep"/>
    <n v="17"/>
    <d v="1992-09-17T00:00:00"/>
    <x v="630"/>
    <x v="1"/>
    <s v="tier - 1"/>
    <n v="32"/>
  </r>
  <r>
    <s v="Id638"/>
    <s v="  Doug"/>
    <n v="38.04"/>
    <x v="340"/>
    <s v="yes"/>
    <x v="0"/>
    <s v="No"/>
    <x v="3"/>
    <s v="No"/>
    <x v="0"/>
    <x v="2"/>
    <n v="1978"/>
    <s v="Jun"/>
    <n v="8"/>
    <d v="1978-06-08T00:00:00"/>
    <x v="631"/>
    <x v="0"/>
    <s v="tier - 2"/>
    <n v="47"/>
  </r>
  <r>
    <s v="Id639"/>
    <s v="  Bethany N"/>
    <n v="37.9"/>
    <x v="389"/>
    <s v="No"/>
    <x v="0"/>
    <s v="No"/>
    <x v="0"/>
    <s v="No"/>
    <x v="0"/>
    <x v="0"/>
    <n v="1982"/>
    <s v="Aug"/>
    <n v="25"/>
    <d v="1982-08-25T00:00:00"/>
    <x v="632"/>
    <x v="1"/>
    <s v="tier - 2"/>
    <n v="42"/>
  </r>
  <r>
    <s v="Id640"/>
    <s v="  Sandra H"/>
    <n v="39.6"/>
    <x v="390"/>
    <s v="No"/>
    <x v="0"/>
    <s v="No"/>
    <x v="0"/>
    <s v="No"/>
    <x v="0"/>
    <x v="0"/>
    <n v="1986"/>
    <s v="Dec"/>
    <n v="25"/>
    <d v="1986-12-25T00:00:00"/>
    <x v="633"/>
    <x v="0"/>
    <s v="tier - 2"/>
    <n v="38"/>
  </r>
  <r>
    <s v="Id641"/>
    <s v="  Takuo"/>
    <n v="50.92"/>
    <x v="391"/>
    <s v="yes"/>
    <x v="0"/>
    <s v="No"/>
    <x v="3"/>
    <s v="No"/>
    <x v="0"/>
    <x v="2"/>
    <n v="1973"/>
    <s v="Oct"/>
    <n v="24"/>
    <d v="1973-10-24T00:00:00"/>
    <x v="634"/>
    <x v="0"/>
    <s v="tier - 2"/>
    <n v="51"/>
  </r>
  <r>
    <s v="Id642"/>
    <s v="  Kelly A"/>
    <n v="21.85"/>
    <x v="209"/>
    <s v="yes"/>
    <x v="0"/>
    <s v="No"/>
    <x v="0"/>
    <s v="yes"/>
    <x v="2"/>
    <x v="2"/>
    <n v="1986"/>
    <s v="Dec"/>
    <n v="2"/>
    <d v="1986-12-02T00:00:00"/>
    <x v="635"/>
    <x v="0"/>
    <s v="tier - 2"/>
    <n v="38"/>
  </r>
  <r>
    <s v="Id643"/>
    <s v="  Scott"/>
    <n v="36.08"/>
    <x v="392"/>
    <s v="yes"/>
    <x v="0"/>
    <s v="Yes"/>
    <x v="3"/>
    <s v="No"/>
    <x v="0"/>
    <x v="0"/>
    <n v="1986"/>
    <s v="Jul"/>
    <n v="12"/>
    <d v="1986-07-12T00:00:00"/>
    <x v="636"/>
    <x v="0"/>
    <s v="tier - 3"/>
    <n v="38"/>
  </r>
  <r>
    <s v="Id644"/>
    <s v="  Benoit"/>
    <n v="40.44"/>
    <x v="273"/>
    <s v="yes"/>
    <x v="0"/>
    <s v="Yes"/>
    <x v="3"/>
    <s v="No"/>
    <x v="0"/>
    <x v="2"/>
    <n v="1986"/>
    <s v="Sep"/>
    <n v="30"/>
    <d v="1986-09-30T00:00:00"/>
    <x v="637"/>
    <x v="0"/>
    <s v="tier - 3"/>
    <n v="38"/>
  </r>
  <r>
    <s v="Id645"/>
    <s v="  Elizabeth M"/>
    <n v="38.094999999999999"/>
    <x v="393"/>
    <s v="No"/>
    <x v="0"/>
    <s v="No"/>
    <x v="0"/>
    <s v="No"/>
    <x v="0"/>
    <x v="0"/>
    <n v="1984"/>
    <s v="Aug"/>
    <n v="26"/>
    <d v="1984-08-26T00:00:00"/>
    <x v="638"/>
    <x v="0"/>
    <s v="tier - 2"/>
    <n v="40"/>
  </r>
  <r>
    <s v="Id646"/>
    <s v="  Jessica A"/>
    <n v="44.95"/>
    <x v="394"/>
    <s v="No"/>
    <x v="0"/>
    <s v="No"/>
    <x v="0"/>
    <s v="No"/>
    <x v="0"/>
    <x v="0"/>
    <n v="1984"/>
    <s v="Aug"/>
    <n v="17"/>
    <d v="1984-08-17T00:00:00"/>
    <x v="639"/>
    <x v="0"/>
    <s v="tier - 3"/>
    <n v="40"/>
  </r>
  <r>
    <s v="Id647"/>
    <s v="  Monica K"/>
    <n v="35.54"/>
    <x v="156"/>
    <s v="No"/>
    <x v="0"/>
    <s v="No"/>
    <x v="0"/>
    <s v="No"/>
    <x v="0"/>
    <x v="0"/>
    <n v="1988"/>
    <s v="Jul"/>
    <n v="29"/>
    <d v="1988-07-29T00:00:00"/>
    <x v="640"/>
    <x v="0"/>
    <s v="tier - 2"/>
    <n v="36"/>
  </r>
  <r>
    <s v="Id648"/>
    <s v="  Kevin L"/>
    <n v="39.799999999999997"/>
    <x v="347"/>
    <s v="yes"/>
    <x v="0"/>
    <s v="No"/>
    <x v="1"/>
    <s v="No"/>
    <x v="0"/>
    <x v="2"/>
    <n v="1981"/>
    <s v="Nov"/>
    <n v="7"/>
    <d v="1981-11-07T00:00:00"/>
    <x v="641"/>
    <x v="0"/>
    <s v="tier - 2"/>
    <n v="43"/>
  </r>
  <r>
    <s v="Id649"/>
    <s v="  Gregory"/>
    <n v="33.659999999999997"/>
    <x v="120"/>
    <s v="yes"/>
    <x v="0"/>
    <s v="No"/>
    <x v="1"/>
    <s v="No"/>
    <x v="0"/>
    <x v="2"/>
    <n v="1980"/>
    <s v="Dec"/>
    <n v="7"/>
    <d v="1980-12-07T00:00:00"/>
    <x v="642"/>
    <x v="0"/>
    <s v="tier - 2"/>
    <n v="44"/>
  </r>
  <r>
    <s v="Id650"/>
    <s v="  Della"/>
    <n v="35.5"/>
    <x v="395"/>
    <s v="No"/>
    <x v="0"/>
    <s v="No"/>
    <x v="0"/>
    <s v="No"/>
    <x v="0"/>
    <x v="0"/>
    <n v="1999"/>
    <s v="Sep"/>
    <n v="22"/>
    <d v="1999-09-22T00:00:00"/>
    <x v="643"/>
    <x v="0"/>
    <s v="tier - 3"/>
    <n v="25"/>
  </r>
  <r>
    <s v="Id651"/>
    <s v="  David"/>
    <n v="41.63"/>
    <x v="396"/>
    <s v="No"/>
    <x v="0"/>
    <s v="No"/>
    <x v="0"/>
    <s v="No"/>
    <x v="0"/>
    <x v="0"/>
    <n v="1974"/>
    <s v="Sep"/>
    <n v="18"/>
    <d v="1974-09-18T00:00:00"/>
    <x v="644"/>
    <x v="0"/>
    <s v="tier - 3"/>
    <n v="50"/>
  </r>
  <r>
    <s v="Id652"/>
    <s v="  Victoria"/>
    <n v="46.49"/>
    <x v="397"/>
    <s v="No"/>
    <x v="0"/>
    <s v="No"/>
    <x v="0"/>
    <s v="No"/>
    <x v="0"/>
    <x v="0"/>
    <n v="1985"/>
    <s v="Sep"/>
    <n v="5"/>
    <d v="1985-09-05T00:00:00"/>
    <x v="645"/>
    <x v="0"/>
    <s v="tier - 1"/>
    <n v="39"/>
  </r>
  <r>
    <s v="Id653"/>
    <s v="  Tasos"/>
    <n v="43.29"/>
    <x v="353"/>
    <s v="No"/>
    <x v="0"/>
    <s v="No"/>
    <x v="1"/>
    <s v="No"/>
    <x v="0"/>
    <x v="2"/>
    <n v="1986"/>
    <s v="Nov"/>
    <n v="21"/>
    <d v="1986-11-21T00:00:00"/>
    <x v="646"/>
    <x v="1"/>
    <s v="tier - 1"/>
    <n v="38"/>
  </r>
  <r>
    <s v="Id654"/>
    <s v="  Thomas"/>
    <n v="43.08"/>
    <x v="254"/>
    <s v="yes"/>
    <x v="0"/>
    <s v="No"/>
    <x v="3"/>
    <s v="No"/>
    <x v="0"/>
    <x v="0"/>
    <n v="1983"/>
    <s v="Oct"/>
    <n v="3"/>
    <d v="1983-10-03T00:00:00"/>
    <x v="647"/>
    <x v="0"/>
    <s v="tier - 1"/>
    <n v="41"/>
  </r>
  <r>
    <s v="Id655"/>
    <s v="  Lukasz"/>
    <n v="39.07"/>
    <x v="398"/>
    <s v="No"/>
    <x v="0"/>
    <s v="No"/>
    <x v="0"/>
    <s v="No"/>
    <x v="0"/>
    <x v="0"/>
    <n v="1988"/>
    <s v="Nov"/>
    <n v="18"/>
    <d v="1988-11-18T00:00:00"/>
    <x v="648"/>
    <x v="0"/>
    <s v="tier - 3"/>
    <n v="36"/>
  </r>
  <r>
    <s v="Id656"/>
    <s v="  Matthew A"/>
    <n v="41.3"/>
    <x v="399"/>
    <s v="No"/>
    <x v="0"/>
    <s v="No"/>
    <x v="0"/>
    <s v="No"/>
    <x v="0"/>
    <x v="0"/>
    <n v="1978"/>
    <s v="Sep"/>
    <n v="11"/>
    <d v="1978-09-11T00:00:00"/>
    <x v="649"/>
    <x v="0"/>
    <s v="tier - 3"/>
    <n v="46"/>
  </r>
  <r>
    <s v="Id657"/>
    <s v="  Meta"/>
    <n v="42.95"/>
    <x v="26"/>
    <s v="yes"/>
    <x v="0"/>
    <s v="No"/>
    <x v="1"/>
    <s v="No"/>
    <x v="0"/>
    <x v="0"/>
    <n v="1994"/>
    <s v="Nov"/>
    <n v="15"/>
    <d v="1994-11-15T00:00:00"/>
    <x v="650"/>
    <x v="0"/>
    <s v="tier - 3"/>
    <n v="30"/>
  </r>
  <r>
    <s v="Id658"/>
    <s v="  Rachel E"/>
    <n v="46.96"/>
    <x v="202"/>
    <s v="No"/>
    <x v="0"/>
    <s v="Yes"/>
    <x v="3"/>
    <s v="No"/>
    <x v="0"/>
    <x v="2"/>
    <n v="1987"/>
    <s v="Dec"/>
    <n v="9"/>
    <d v="1987-12-09T00:00:00"/>
    <x v="651"/>
    <x v="0"/>
    <s v="tier - 3"/>
    <n v="37"/>
  </r>
  <r>
    <s v="Id659"/>
    <s v="  Angelica"/>
    <n v="30.495000000000001"/>
    <x v="201"/>
    <s v="No"/>
    <x v="0"/>
    <s v="No"/>
    <x v="0"/>
    <s v="No"/>
    <x v="0"/>
    <x v="0"/>
    <n v="1983"/>
    <s v="Jun"/>
    <n v="8"/>
    <d v="1983-06-08T00:00:00"/>
    <x v="652"/>
    <x v="0"/>
    <s v="tier - 3"/>
    <n v="42"/>
  </r>
  <r>
    <s v="Id660"/>
    <s v="  Kathleen"/>
    <n v="17.954999999999998"/>
    <x v="319"/>
    <s v="yes"/>
    <x v="0"/>
    <s v="No"/>
    <x v="3"/>
    <s v="yes"/>
    <x v="3"/>
    <x v="2"/>
    <n v="1978"/>
    <s v="Sep"/>
    <n v="27"/>
    <d v="1978-09-27T00:00:00"/>
    <x v="653"/>
    <x v="0"/>
    <s v="tier - 1"/>
    <n v="46"/>
  </r>
  <r>
    <s v="Id661"/>
    <s v="  Gabriel D"/>
    <n v="25.6"/>
    <x v="400"/>
    <s v="No"/>
    <x v="0"/>
    <s v="No"/>
    <x v="2"/>
    <s v="No"/>
    <x v="1"/>
    <x v="0"/>
    <n v="1983"/>
    <s v="Sep"/>
    <n v="3"/>
    <d v="1983-09-03T00:00:00"/>
    <x v="654"/>
    <x v="0"/>
    <s v="tier - 1"/>
    <n v="41"/>
  </r>
  <r>
    <s v="Id662"/>
    <s v="  Jeff T"/>
    <n v="34.21"/>
    <x v="401"/>
    <s v="No"/>
    <x v="0"/>
    <s v="No"/>
    <x v="0"/>
    <s v="No"/>
    <x v="0"/>
    <x v="0"/>
    <n v="1984"/>
    <s v="Aug"/>
    <n v="12"/>
    <d v="1984-08-12T00:00:00"/>
    <x v="655"/>
    <x v="0"/>
    <s v="tier - 2"/>
    <n v="40"/>
  </r>
  <r>
    <s v="Id663"/>
    <s v="  Neil D"/>
    <n v="39.74"/>
    <x v="285"/>
    <s v="No"/>
    <x v="0"/>
    <s v="No"/>
    <x v="0"/>
    <s v="No"/>
    <x v="0"/>
    <x v="0"/>
    <n v="1972"/>
    <s v="Oct"/>
    <n v="28"/>
    <d v="1972-10-28T00:00:00"/>
    <x v="656"/>
    <x v="0"/>
    <s v="tier - 1"/>
    <n v="52"/>
  </r>
  <r>
    <s v="Id664"/>
    <s v="  Katherine L"/>
    <n v="49.53"/>
    <x v="402"/>
    <s v="yes"/>
    <x v="0"/>
    <s v="No"/>
    <x v="0"/>
    <s v="No"/>
    <x v="0"/>
    <x v="0"/>
    <n v="1992"/>
    <s v="Nov"/>
    <n v="3"/>
    <d v="1992-11-03T00:00:00"/>
    <x v="657"/>
    <x v="0"/>
    <s v="tier - 3"/>
    <n v="32"/>
  </r>
  <r>
    <s v="Id665"/>
    <s v="  Ariel E"/>
    <n v="39.33"/>
    <x v="394"/>
    <s v="No"/>
    <x v="0"/>
    <s v="No"/>
    <x v="2"/>
    <s v="No"/>
    <x v="0"/>
    <x v="0"/>
    <n v="1974"/>
    <s v="Jul"/>
    <n v="6"/>
    <d v="1974-07-06T00:00:00"/>
    <x v="658"/>
    <x v="0"/>
    <s v="tier - 2"/>
    <n v="51"/>
  </r>
  <r>
    <s v="Id666"/>
    <s v="  Christopher P"/>
    <n v="39.979999999999997"/>
    <x v="403"/>
    <s v="yes"/>
    <x v="0"/>
    <s v="No"/>
    <x v="1"/>
    <s v="No"/>
    <x v="0"/>
    <x v="0"/>
    <n v="1981"/>
    <s v="Jun"/>
    <n v="15"/>
    <d v="1981-06-15T00:00:00"/>
    <x v="659"/>
    <x v="0"/>
    <s v="tier - 3"/>
    <n v="44"/>
  </r>
  <r>
    <s v="Id667"/>
    <s v="  Erin M"/>
    <n v="46.51"/>
    <x v="404"/>
    <s v="yes"/>
    <x v="0"/>
    <s v="No"/>
    <x v="0"/>
    <s v="No"/>
    <x v="0"/>
    <x v="0"/>
    <n v="1993"/>
    <s v="Nov"/>
    <n v="3"/>
    <d v="1993-11-03T00:00:00"/>
    <x v="660"/>
    <x v="0"/>
    <s v="tier - 1"/>
    <n v="31"/>
  </r>
  <r>
    <s v="Id668"/>
    <s v="  Molly K"/>
    <n v="43.58"/>
    <x v="80"/>
    <s v="No"/>
    <x v="0"/>
    <s v="Yes"/>
    <x v="3"/>
    <s v="No"/>
    <x v="0"/>
    <x v="2"/>
    <n v="1981"/>
    <s v="Aug"/>
    <n v="30"/>
    <d v="1981-08-30T00:00:00"/>
    <x v="661"/>
    <x v="1"/>
    <s v="tier - 3"/>
    <n v="43"/>
  </r>
  <r>
    <s v="Id669"/>
    <s v="  Ryan J"/>
    <n v="42.28"/>
    <x v="405"/>
    <s v="yes"/>
    <x v="0"/>
    <s v="No"/>
    <x v="3"/>
    <s v="No"/>
    <x v="0"/>
    <x v="0"/>
    <n v="1971"/>
    <s v="Dec"/>
    <n v="18"/>
    <d v="1971-12-18T00:00:00"/>
    <x v="662"/>
    <x v="0"/>
    <s v="tier - 1"/>
    <n v="53"/>
  </r>
  <r>
    <s v="Id670"/>
    <s v="  Jennifer"/>
    <n v="35.520000000000003"/>
    <x v="296"/>
    <s v="No"/>
    <x v="0"/>
    <s v="No"/>
    <x v="0"/>
    <s v="No"/>
    <x v="0"/>
    <x v="0"/>
    <n v="1987"/>
    <s v="Oct"/>
    <n v="19"/>
    <d v="1987-10-19T00:00:00"/>
    <x v="663"/>
    <x v="3"/>
    <s v="tier - 2"/>
    <n v="37"/>
  </r>
  <r>
    <s v="Id671"/>
    <s v="  Daniel M"/>
    <n v="33.6"/>
    <x v="406"/>
    <s v="No"/>
    <x v="0"/>
    <s v="No"/>
    <x v="0"/>
    <s v="No"/>
    <x v="0"/>
    <x v="0"/>
    <n v="1972"/>
    <s v="Aug"/>
    <n v="21"/>
    <d v="1972-08-21T00:00:00"/>
    <x v="664"/>
    <x v="0"/>
    <s v="tier - 3"/>
    <n v="52"/>
  </r>
  <r>
    <s v="Id672"/>
    <s v="  Hiruni"/>
    <n v="22.42"/>
    <x v="28"/>
    <s v="No"/>
    <x v="0"/>
    <s v="No"/>
    <x v="0"/>
    <s v="yes"/>
    <x v="2"/>
    <x v="0"/>
    <n v="1993"/>
    <s v="Jun"/>
    <n v="10"/>
    <d v="1993-06-10T00:00:00"/>
    <x v="665"/>
    <x v="0"/>
    <s v="tier - 1"/>
    <n v="32"/>
  </r>
  <r>
    <s v="Id673"/>
    <s v="  Reina H"/>
    <n v="46.86"/>
    <x v="189"/>
    <s v="No"/>
    <x v="0"/>
    <s v="No"/>
    <x v="0"/>
    <s v="No"/>
    <x v="0"/>
    <x v="2"/>
    <n v="1983"/>
    <s v="Aug"/>
    <n v="30"/>
    <d v="1983-08-30T00:00:00"/>
    <x v="666"/>
    <x v="0"/>
    <s v="tier - 3"/>
    <n v="41"/>
  </r>
  <r>
    <s v="Id674"/>
    <s v="  Kristi"/>
    <n v="32.965000000000003"/>
    <x v="407"/>
    <s v="No"/>
    <x v="0"/>
    <s v="No"/>
    <x v="2"/>
    <s v="No"/>
    <x v="0"/>
    <x v="0"/>
    <n v="2004"/>
    <s v="Nov"/>
    <n v="1"/>
    <d v="2004-11-01T00:00:00"/>
    <x v="667"/>
    <x v="0"/>
    <s v="tier - 3"/>
    <n v="20"/>
  </r>
  <r>
    <s v="Id675"/>
    <s v="  Meredith L"/>
    <n v="39.340000000000003"/>
    <x v="340"/>
    <s v="yes"/>
    <x v="0"/>
    <s v="Yes"/>
    <x v="3"/>
    <s v="No"/>
    <x v="0"/>
    <x v="2"/>
    <n v="1980"/>
    <s v="Sep"/>
    <n v="18"/>
    <d v="1980-09-18T00:00:00"/>
    <x v="668"/>
    <x v="0"/>
    <s v="tier - 3"/>
    <n v="44"/>
  </r>
  <r>
    <s v="Id676"/>
    <s v="  Jocelyn"/>
    <n v="47"/>
    <x v="257"/>
    <s v="yes"/>
    <x v="0"/>
    <s v="No"/>
    <x v="0"/>
    <s v="No"/>
    <x v="0"/>
    <x v="0"/>
    <n v="1972"/>
    <s v="Nov"/>
    <n v="2"/>
    <d v="1972-11-02T00:00:00"/>
    <x v="669"/>
    <x v="0"/>
    <s v="tier - 2"/>
    <n v="52"/>
  </r>
  <r>
    <s v="Id677"/>
    <s v="  Daphne"/>
    <n v="36.71"/>
    <x v="408"/>
    <s v="yes"/>
    <x v="0"/>
    <s v="No"/>
    <x v="0"/>
    <s v="No"/>
    <x v="0"/>
    <x v="0"/>
    <n v="2002"/>
    <s v="Jul"/>
    <n v="22"/>
    <d v="2002-07-22T00:00:00"/>
    <x v="670"/>
    <x v="0"/>
    <s v="tier - 2"/>
    <n v="22"/>
  </r>
  <r>
    <s v="Id678"/>
    <s v="  Margaret E"/>
    <n v="53.48"/>
    <x v="409"/>
    <s v="No"/>
    <x v="0"/>
    <s v="No"/>
    <x v="0"/>
    <s v="No"/>
    <x v="0"/>
    <x v="2"/>
    <n v="1971"/>
    <s v="Sep"/>
    <n v="27"/>
    <d v="1971-09-27T00:00:00"/>
    <x v="671"/>
    <x v="0"/>
    <s v="tier - 3"/>
    <n v="53"/>
  </r>
  <r>
    <s v="Id679"/>
    <s v="  Mario J"/>
    <n v="35.5"/>
    <x v="410"/>
    <s v="No"/>
    <x v="0"/>
    <s v="No"/>
    <x v="0"/>
    <s v="No"/>
    <x v="0"/>
    <x v="0"/>
    <n v="1987"/>
    <s v="Jul"/>
    <n v="27"/>
    <d v="1987-07-27T00:00:00"/>
    <x v="672"/>
    <x v="0"/>
    <s v="tier - 3"/>
    <n v="37"/>
  </r>
  <r>
    <s v="Id680"/>
    <s v="  Peter"/>
    <n v="36.979999999999997"/>
    <x v="411"/>
    <s v="yes"/>
    <x v="0"/>
    <s v="No"/>
    <x v="0"/>
    <s v="No"/>
    <x v="0"/>
    <x v="0"/>
    <n v="1995"/>
    <s v="Aug"/>
    <n v="20"/>
    <d v="1995-08-20T00:00:00"/>
    <x v="673"/>
    <x v="0"/>
    <s v="tier - 2"/>
    <n v="29"/>
  </r>
  <r>
    <s v="Id681"/>
    <s v="  Carolina"/>
    <n v="32.395000000000003"/>
    <x v="210"/>
    <s v="yes"/>
    <x v="0"/>
    <s v="Yes"/>
    <x v="3"/>
    <s v="No"/>
    <x v="0"/>
    <x v="0"/>
    <n v="1987"/>
    <s v="Sep"/>
    <n v="30"/>
    <d v="1987-09-30T00:00:00"/>
    <x v="674"/>
    <x v="0"/>
    <s v="tier - 2"/>
    <n v="37"/>
  </r>
  <r>
    <s v="Id682"/>
    <s v="  Jenny K"/>
    <n v="32.729999999999997"/>
    <x v="355"/>
    <s v="No"/>
    <x v="0"/>
    <s v="No"/>
    <x v="0"/>
    <s v="No"/>
    <x v="0"/>
    <x v="0"/>
    <n v="1985"/>
    <s v="Jun"/>
    <n v="18"/>
    <d v="1985-06-18T00:00:00"/>
    <x v="675"/>
    <x v="0"/>
    <s v="tier - 1"/>
    <n v="40"/>
  </r>
  <r>
    <s v="Id683"/>
    <s v="  Jessica"/>
    <n v="20.52"/>
    <x v="4"/>
    <s v="No"/>
    <x v="0"/>
    <s v="No"/>
    <x v="3"/>
    <s v="yes"/>
    <x v="2"/>
    <x v="2"/>
    <n v="1984"/>
    <s v="Nov"/>
    <n v="22"/>
    <d v="1984-11-22T00:00:00"/>
    <x v="676"/>
    <x v="0"/>
    <s v="tier - 3"/>
    <n v="40"/>
  </r>
  <r>
    <s v="Id684"/>
    <s v="  Kimberly D"/>
    <n v="51.72"/>
    <x v="136"/>
    <s v="No"/>
    <x v="0"/>
    <s v="No"/>
    <x v="0"/>
    <s v="No"/>
    <x v="0"/>
    <x v="1"/>
    <n v="1993"/>
    <s v="Oct"/>
    <n v="19"/>
    <d v="1993-10-19T00:00:00"/>
    <x v="677"/>
    <x v="0"/>
    <s v="tier - 2"/>
    <n v="31"/>
  </r>
  <r>
    <s v="Id685"/>
    <s v="  Marc-Olivier"/>
    <n v="50.2"/>
    <x v="66"/>
    <s v="No"/>
    <x v="0"/>
    <s v="No"/>
    <x v="0"/>
    <s v="No"/>
    <x v="0"/>
    <x v="2"/>
    <n v="1982"/>
    <s v="Jul"/>
    <n v="8"/>
    <d v="1982-07-08T00:00:00"/>
    <x v="678"/>
    <x v="0"/>
    <s v="tier - 1"/>
    <n v="43"/>
  </r>
  <r>
    <s v="Id686"/>
    <s v="  Russell J"/>
    <n v="25.52"/>
    <x v="348"/>
    <s v="No"/>
    <x v="0"/>
    <s v="Yes"/>
    <x v="3"/>
    <s v="No"/>
    <x v="1"/>
    <x v="1"/>
    <n v="1982"/>
    <s v="Dec"/>
    <n v="21"/>
    <d v="1982-12-21T00:00:00"/>
    <x v="679"/>
    <x v="0"/>
    <s v="tier - 1"/>
    <n v="42"/>
  </r>
  <r>
    <s v="Id687"/>
    <s v="  Karine"/>
    <n v="35.200000000000003"/>
    <x v="106"/>
    <s v="yes"/>
    <x v="0"/>
    <s v="No"/>
    <x v="1"/>
    <s v="No"/>
    <x v="0"/>
    <x v="1"/>
    <n v="1987"/>
    <s v="Jul"/>
    <n v="29"/>
    <d v="1987-07-29T00:00:00"/>
    <x v="680"/>
    <x v="1"/>
    <s v="tier - 3"/>
    <n v="37"/>
  </r>
  <r>
    <s v="Id688"/>
    <s v="  Cheryl"/>
    <n v="41.26"/>
    <x v="412"/>
    <s v="yes"/>
    <x v="0"/>
    <s v="No"/>
    <x v="0"/>
    <s v="No"/>
    <x v="0"/>
    <x v="1"/>
    <n v="1993"/>
    <s v="Aug"/>
    <n v="13"/>
    <d v="1993-08-13T00:00:00"/>
    <x v="681"/>
    <x v="0"/>
    <s v="tier - 2"/>
    <n v="31"/>
  </r>
  <r>
    <s v="Id689"/>
    <s v="  Allison M"/>
    <n v="17.195"/>
    <x v="319"/>
    <s v="yes"/>
    <x v="0"/>
    <s v="No"/>
    <x v="0"/>
    <s v="yes"/>
    <x v="3"/>
    <x v="2"/>
    <n v="1994"/>
    <s v="Jul"/>
    <n v="30"/>
    <d v="1994-07-30T00:00:00"/>
    <x v="682"/>
    <x v="0"/>
    <s v="tier - 1"/>
    <n v="30"/>
  </r>
  <r>
    <s v="Id690"/>
    <s v="  Adriana"/>
    <n v="23.085000000000001"/>
    <x v="159"/>
    <s v="yes"/>
    <x v="0"/>
    <s v="No"/>
    <x v="1"/>
    <s v="No"/>
    <x v="2"/>
    <x v="2"/>
    <n v="1987"/>
    <s v="Jul"/>
    <n v="14"/>
    <d v="1987-07-14T00:00:00"/>
    <x v="683"/>
    <x v="1"/>
    <s v="tier - 2"/>
    <n v="37"/>
  </r>
  <r>
    <s v="Id691"/>
    <s v="  Miranda J"/>
    <n v="21.66"/>
    <x v="112"/>
    <s v="yes"/>
    <x v="0"/>
    <s v="No"/>
    <x v="1"/>
    <s v="No"/>
    <x v="2"/>
    <x v="2"/>
    <n v="2003"/>
    <s v="Aug"/>
    <n v="13"/>
    <d v="2003-08-13T00:00:00"/>
    <x v="684"/>
    <x v="0"/>
    <s v="tier - 2"/>
    <n v="21"/>
  </r>
  <r>
    <s v="Id692"/>
    <s v="  Roberto"/>
    <n v="36.47"/>
    <x v="210"/>
    <s v="yes"/>
    <x v="0"/>
    <s v="No"/>
    <x v="0"/>
    <s v="No"/>
    <x v="0"/>
    <x v="0"/>
    <n v="2004"/>
    <s v="Jul"/>
    <n v="15"/>
    <d v="2004-07-15T00:00:00"/>
    <x v="685"/>
    <x v="0"/>
    <s v="tier - 1"/>
    <n v="20"/>
  </r>
  <r>
    <s v="Id693"/>
    <s v="  Rebecca B"/>
    <n v="36.08"/>
    <x v="413"/>
    <s v="yes"/>
    <x v="0"/>
    <s v="No"/>
    <x v="0"/>
    <s v="No"/>
    <x v="0"/>
    <x v="0"/>
    <n v="1980"/>
    <s v="Aug"/>
    <n v="5"/>
    <d v="1980-08-05T00:00:00"/>
    <x v="686"/>
    <x v="0"/>
    <s v="tier - 3"/>
    <n v="44"/>
  </r>
  <r>
    <s v="Id694"/>
    <s v="  Tiffany"/>
    <n v="23.18"/>
    <x v="297"/>
    <s v="No"/>
    <x v="0"/>
    <s v="No"/>
    <x v="0"/>
    <s v="No"/>
    <x v="2"/>
    <x v="1"/>
    <n v="1980"/>
    <s v="Jul"/>
    <n v="21"/>
    <d v="1980-07-21T00:00:00"/>
    <x v="687"/>
    <x v="1"/>
    <s v="tier - 3"/>
    <n v="44"/>
  </r>
  <r>
    <s v="Id695"/>
    <s v="  Alexander"/>
    <n v="39.159999999999997"/>
    <x v="359"/>
    <s v="No"/>
    <x v="0"/>
    <s v="No"/>
    <x v="2"/>
    <s v="No"/>
    <x v="0"/>
    <x v="0"/>
    <n v="1989"/>
    <s v="Jul"/>
    <n v="22"/>
    <d v="1989-07-22T00:00:00"/>
    <x v="688"/>
    <x v="0"/>
    <s v="tier - 2"/>
    <n v="35"/>
  </r>
  <r>
    <s v="Id696"/>
    <s v="  Rich M"/>
    <n v="38.19"/>
    <x v="414"/>
    <s v="No"/>
    <x v="0"/>
    <s v="No"/>
    <x v="2"/>
    <s v="No"/>
    <x v="0"/>
    <x v="0"/>
    <n v="1984"/>
    <s v="Sep"/>
    <n v="19"/>
    <d v="1984-09-19T00:00:00"/>
    <x v="689"/>
    <x v="0"/>
    <s v="tier - 3"/>
    <n v="40"/>
  </r>
  <r>
    <s v="Id697"/>
    <s v="  Aaron C"/>
    <n v="26.41"/>
    <x v="415"/>
    <s v="No"/>
    <x v="0"/>
    <s v="No"/>
    <x v="2"/>
    <s v="No"/>
    <x v="1"/>
    <x v="0"/>
    <n v="1984"/>
    <s v="Nov"/>
    <n v="11"/>
    <d v="1984-11-11T00:00:00"/>
    <x v="690"/>
    <x v="0"/>
    <s v="tier - 2"/>
    <n v="40"/>
  </r>
  <r>
    <s v="Id698"/>
    <s v="  Kate"/>
    <n v="28.785"/>
    <x v="416"/>
    <s v="No"/>
    <x v="0"/>
    <s v="No"/>
    <x v="0"/>
    <s v="No"/>
    <x v="1"/>
    <x v="0"/>
    <n v="1970"/>
    <s v="Jun"/>
    <n v="25"/>
    <d v="1970-06-25T00:00:00"/>
    <x v="691"/>
    <x v="0"/>
    <s v="tier - 3"/>
    <n v="55"/>
  </r>
  <r>
    <s v="Id699"/>
    <s v="  Maria M"/>
    <n v="26.695"/>
    <x v="417"/>
    <s v="yes"/>
    <x v="0"/>
    <s v="Yes"/>
    <x v="3"/>
    <s v="No"/>
    <x v="1"/>
    <x v="0"/>
    <n v="1980"/>
    <s v="Oct"/>
    <n v="10"/>
    <d v="1980-10-10T00:00:00"/>
    <x v="692"/>
    <x v="0"/>
    <s v="tier - 2"/>
    <n v="44"/>
  </r>
  <r>
    <s v="Id700"/>
    <s v="  Daven W"/>
    <n v="32.799999999999997"/>
    <x v="87"/>
    <s v="yes"/>
    <x v="0"/>
    <s v="No"/>
    <x v="3"/>
    <s v="No"/>
    <x v="0"/>
    <x v="1"/>
    <n v="1974"/>
    <s v="Oct"/>
    <n v="11"/>
    <d v="1974-10-11T00:00:00"/>
    <x v="693"/>
    <x v="0"/>
    <s v="tier - 3"/>
    <n v="50"/>
  </r>
  <r>
    <s v="Id701"/>
    <s v="  Brianne"/>
    <n v="35.869999999999997"/>
    <x v="418"/>
    <s v="yes"/>
    <x v="0"/>
    <s v="No"/>
    <x v="0"/>
    <s v="No"/>
    <x v="0"/>
    <x v="0"/>
    <n v="1988"/>
    <s v="Jun"/>
    <n v="10"/>
    <d v="1988-06-10T00:00:00"/>
    <x v="694"/>
    <x v="0"/>
    <s v="tier - 1"/>
    <n v="37"/>
  </r>
  <r>
    <s v="Id702"/>
    <s v="  Hiroki"/>
    <n v="21.66"/>
    <x v="419"/>
    <s v="yes"/>
    <x v="0"/>
    <s v="No"/>
    <x v="1"/>
    <s v="No"/>
    <x v="2"/>
    <x v="2"/>
    <n v="1974"/>
    <s v="Aug"/>
    <n v="17"/>
    <d v="1974-08-17T00:00:00"/>
    <x v="695"/>
    <x v="0"/>
    <s v="tier - 2"/>
    <n v="50"/>
  </r>
  <r>
    <s v="Id703"/>
    <s v="  Anders"/>
    <n v="37.72"/>
    <x v="24"/>
    <s v="yes"/>
    <x v="0"/>
    <s v="Yes"/>
    <x v="3"/>
    <s v="No"/>
    <x v="0"/>
    <x v="2"/>
    <n v="1980"/>
    <s v="Aug"/>
    <n v="8"/>
    <d v="1980-08-08T00:00:00"/>
    <x v="696"/>
    <x v="0"/>
    <s v="tier - 3"/>
    <n v="44"/>
  </r>
  <r>
    <s v="Id704"/>
    <s v="  Danielle"/>
    <n v="39.700000000000003"/>
    <x v="420"/>
    <s v="No"/>
    <x v="0"/>
    <s v="No"/>
    <x v="2"/>
    <s v="No"/>
    <x v="0"/>
    <x v="0"/>
    <n v="1989"/>
    <s v="Aug"/>
    <n v="16"/>
    <d v="1989-08-16T00:00:00"/>
    <x v="697"/>
    <x v="0"/>
    <s v="tier - 1"/>
    <n v="35"/>
  </r>
  <r>
    <s v="Id705"/>
    <s v="  Candace N"/>
    <n v="35.97"/>
    <x v="421"/>
    <s v="No"/>
    <x v="0"/>
    <s v="No"/>
    <x v="2"/>
    <s v="No"/>
    <x v="0"/>
    <x v="0"/>
    <n v="1996"/>
    <s v="Jul"/>
    <n v="28"/>
    <d v="1996-07-28T00:00:00"/>
    <x v="698"/>
    <x v="0"/>
    <s v="tier - 3"/>
    <n v="28"/>
  </r>
  <r>
    <s v="Id706"/>
    <s v="  Bruno F"/>
    <n v="37.85"/>
    <x v="422"/>
    <s v="No"/>
    <x v="0"/>
    <s v="No"/>
    <x v="0"/>
    <s v="No"/>
    <x v="0"/>
    <x v="0"/>
    <n v="1994"/>
    <s v="Nov"/>
    <n v="8"/>
    <d v="1994-11-08T00:00:00"/>
    <x v="699"/>
    <x v="0"/>
    <s v="tier - 2"/>
    <n v="30"/>
  </r>
  <r>
    <s v="Id707"/>
    <s v="  Emily"/>
    <n v="21.66"/>
    <x v="161"/>
    <s v="No"/>
    <x v="1"/>
    <s v="No"/>
    <x v="3"/>
    <s v="yes"/>
    <x v="2"/>
    <x v="2"/>
    <n v="1984"/>
    <s v="Sep"/>
    <n v="21"/>
    <d v="1984-09-21T00:00:00"/>
    <x v="700"/>
    <x v="1"/>
    <s v="tier - 1"/>
    <n v="40"/>
  </r>
  <r>
    <s v="Id708"/>
    <s v="  Katie"/>
    <n v="39.369999999999997"/>
    <x v="119"/>
    <s v="No"/>
    <x v="0"/>
    <s v="No"/>
    <x v="1"/>
    <s v="No"/>
    <x v="0"/>
    <x v="1"/>
    <n v="1979"/>
    <s v="Aug"/>
    <n v="8"/>
    <d v="1979-08-08T00:00:00"/>
    <x v="701"/>
    <x v="0"/>
    <s v="tier - 2"/>
    <n v="45"/>
  </r>
  <r>
    <s v="Id709"/>
    <s v="  Sally"/>
    <n v="40.880000000000003"/>
    <x v="370"/>
    <s v="No"/>
    <x v="0"/>
    <s v="No"/>
    <x v="0"/>
    <s v="No"/>
    <x v="0"/>
    <x v="0"/>
    <n v="1984"/>
    <s v="Oct"/>
    <n v="14"/>
    <d v="1984-10-14T00:00:00"/>
    <x v="702"/>
    <x v="3"/>
    <s v="tier - 1"/>
    <n v="40"/>
  </r>
  <r>
    <s v="Id710"/>
    <s v="  Meaghan J"/>
    <n v="26.22"/>
    <x v="191"/>
    <s v="yes"/>
    <x v="0"/>
    <s v="No"/>
    <x v="1"/>
    <s v="No"/>
    <x v="1"/>
    <x v="2"/>
    <n v="1984"/>
    <s v="Jul"/>
    <n v="25"/>
    <d v="1984-07-25T00:00:00"/>
    <x v="703"/>
    <x v="3"/>
    <s v="tier - 2"/>
    <n v="40"/>
  </r>
  <r>
    <s v="Id711"/>
    <s v="  Rina"/>
    <n v="25.08"/>
    <x v="56"/>
    <s v="yes"/>
    <x v="0"/>
    <s v="No"/>
    <x v="1"/>
    <s v="No"/>
    <x v="1"/>
    <x v="1"/>
    <n v="1970"/>
    <s v="Jun"/>
    <n v="9"/>
    <d v="1970-06-09T00:00:00"/>
    <x v="704"/>
    <x v="0"/>
    <s v="tier - 2"/>
    <n v="55"/>
  </r>
  <r>
    <s v="Id712"/>
    <s v="  Kristin P"/>
    <n v="39.1"/>
    <x v="423"/>
    <s v="yes"/>
    <x v="0"/>
    <s v="No"/>
    <x v="1"/>
    <s v="No"/>
    <x v="0"/>
    <x v="0"/>
    <n v="1995"/>
    <s v="Sep"/>
    <n v="9"/>
    <d v="1995-09-09T00:00:00"/>
    <x v="705"/>
    <x v="0"/>
    <s v="tier - 3"/>
    <n v="29"/>
  </r>
  <r>
    <s v="Id713"/>
    <s v="  Albert"/>
    <n v="37.905000000000001"/>
    <x v="355"/>
    <s v="No"/>
    <x v="0"/>
    <s v="No"/>
    <x v="2"/>
    <s v="No"/>
    <x v="0"/>
    <x v="0"/>
    <n v="1985"/>
    <s v="Jul"/>
    <n v="21"/>
    <d v="1985-07-21T00:00:00"/>
    <x v="706"/>
    <x v="0"/>
    <s v="tier - 1"/>
    <n v="39"/>
  </r>
  <r>
    <s v="Id714"/>
    <s v="  Ashley"/>
    <n v="43.35"/>
    <x v="86"/>
    <s v="yes"/>
    <x v="0"/>
    <s v="Yes"/>
    <x v="3"/>
    <s v="No"/>
    <x v="0"/>
    <x v="2"/>
    <n v="1991"/>
    <s v="Jul"/>
    <n v="25"/>
    <d v="1991-07-25T00:00:00"/>
    <x v="707"/>
    <x v="0"/>
    <s v="tier - 2"/>
    <n v="33"/>
  </r>
  <r>
    <s v="Id715"/>
    <s v="  Shannon L"/>
    <n v="36.15"/>
    <x v="424"/>
    <s v="No"/>
    <x v="0"/>
    <s v="No"/>
    <x v="0"/>
    <s v="No"/>
    <x v="0"/>
    <x v="0"/>
    <n v="1983"/>
    <s v="Aug"/>
    <n v="11"/>
    <d v="1983-08-11T00:00:00"/>
    <x v="708"/>
    <x v="0"/>
    <s v="tier - 3"/>
    <n v="41"/>
  </r>
  <r>
    <s v="Id716"/>
    <s v="  Amy B"/>
    <n v="44.98"/>
    <x v="425"/>
    <s v="No"/>
    <x v="0"/>
    <s v="No"/>
    <x v="3"/>
    <s v="No"/>
    <x v="0"/>
    <x v="1"/>
    <n v="1983"/>
    <s v="Nov"/>
    <n v="16"/>
    <d v="1983-11-16T00:00:00"/>
    <x v="709"/>
    <x v="1"/>
    <s v="tier - 2"/>
    <n v="41"/>
  </r>
  <r>
    <s v="Id717"/>
    <s v="  A Danielle"/>
    <n v="38.28"/>
    <x v="49"/>
    <s v="No"/>
    <x v="1"/>
    <s v="No"/>
    <x v="3"/>
    <s v="No"/>
    <x v="0"/>
    <x v="2"/>
    <n v="1990"/>
    <s v="Aug"/>
    <n v="18"/>
    <d v="1990-08-18T00:00:00"/>
    <x v="710"/>
    <x v="0"/>
    <s v="tier - 3"/>
    <n v="34"/>
  </r>
  <r>
    <s v="Id718"/>
    <s v="  Conrad F"/>
    <n v="32.299999999999997"/>
    <x v="426"/>
    <s v="yes"/>
    <x v="0"/>
    <s v="No"/>
    <x v="1"/>
    <s v="No"/>
    <x v="0"/>
    <x v="0"/>
    <n v="1969"/>
    <s v="Nov"/>
    <n v="9"/>
    <d v="1969-11-09T00:00:00"/>
    <x v="711"/>
    <x v="0"/>
    <s v="tier - 2"/>
    <n v="55"/>
  </r>
  <r>
    <s v="Id719"/>
    <s v="  Josh"/>
    <n v="39.51"/>
    <x v="427"/>
    <s v="yes"/>
    <x v="0"/>
    <s v="No"/>
    <x v="0"/>
    <s v="No"/>
    <x v="0"/>
    <x v="1"/>
    <n v="1978"/>
    <s v="Sep"/>
    <n v="5"/>
    <d v="1978-09-05T00:00:00"/>
    <x v="712"/>
    <x v="0"/>
    <s v="tier - 1"/>
    <n v="46"/>
  </r>
  <r>
    <s v="Id720"/>
    <s v="  Maxime"/>
    <n v="50.46"/>
    <x v="176"/>
    <s v="No"/>
    <x v="0"/>
    <s v="No"/>
    <x v="0"/>
    <s v="No"/>
    <x v="0"/>
    <x v="2"/>
    <n v="1976"/>
    <s v="Dec"/>
    <n v="12"/>
    <d v="1976-12-12T00:00:00"/>
    <x v="713"/>
    <x v="0"/>
    <s v="tier - 3"/>
    <n v="48"/>
  </r>
  <r>
    <s v="Id721"/>
    <s v="  Natalie"/>
    <n v="31.73"/>
    <x v="365"/>
    <s v="No"/>
    <x v="0"/>
    <s v="No"/>
    <x v="0"/>
    <s v="No"/>
    <x v="0"/>
    <x v="0"/>
    <n v="1970"/>
    <s v="Oct"/>
    <n v="14"/>
    <d v="1970-10-14T00:00:00"/>
    <x v="714"/>
    <x v="0"/>
    <s v="tier - 3"/>
    <n v="54"/>
  </r>
  <r>
    <s v="Id722"/>
    <s v="  Melissa"/>
    <n v="32.1"/>
    <x v="428"/>
    <s v="yes"/>
    <x v="0"/>
    <s v="Yes"/>
    <x v="3"/>
    <s v="No"/>
    <x v="0"/>
    <x v="0"/>
    <n v="1973"/>
    <s v="Nov"/>
    <n v="6"/>
    <d v="1973-11-06T00:00:00"/>
    <x v="715"/>
    <x v="0"/>
    <s v="tier - 3"/>
    <n v="51"/>
  </r>
  <r>
    <s v="Id723"/>
    <s v="  Laura P"/>
    <n v="27.83"/>
    <x v="429"/>
    <s v="yes"/>
    <x v="0"/>
    <s v="Yes"/>
    <x v="3"/>
    <s v="No"/>
    <x v="1"/>
    <x v="0"/>
    <n v="1985"/>
    <s v="Oct"/>
    <n v="15"/>
    <d v="1985-10-15T00:00:00"/>
    <x v="716"/>
    <x v="0"/>
    <s v="tier - 1"/>
    <n v="39"/>
  </r>
  <r>
    <s v="Id724"/>
    <s v="  Lisa"/>
    <n v="27.72"/>
    <x v="430"/>
    <s v="yes"/>
    <x v="0"/>
    <s v="Yes"/>
    <x v="3"/>
    <s v="No"/>
    <x v="1"/>
    <x v="0"/>
    <n v="1984"/>
    <s v="Oct"/>
    <n v="6"/>
    <d v="1984-10-06T00:00:00"/>
    <x v="717"/>
    <x v="0"/>
    <s v="tier - 1"/>
    <n v="40"/>
  </r>
  <r>
    <s v="Id725"/>
    <s v="  William D"/>
    <n v="36.765000000000001"/>
    <x v="338"/>
    <s v="yes"/>
    <x v="0"/>
    <s v="No"/>
    <x v="1"/>
    <s v="No"/>
    <x v="0"/>
    <x v="2"/>
    <n v="1985"/>
    <s v="Aug"/>
    <n v="9"/>
    <d v="1985-08-09T00:00:00"/>
    <x v="718"/>
    <x v="0"/>
    <s v="tier - 2"/>
    <n v="39"/>
  </r>
  <r>
    <s v="Id726"/>
    <s v="  James"/>
    <n v="48.36"/>
    <x v="337"/>
    <s v="No"/>
    <x v="0"/>
    <s v="No"/>
    <x v="0"/>
    <s v="No"/>
    <x v="0"/>
    <x v="2"/>
    <n v="1970"/>
    <s v="Oct"/>
    <n v="5"/>
    <d v="1970-10-05T00:00:00"/>
    <x v="719"/>
    <x v="0"/>
    <s v="tier - 2"/>
    <n v="54"/>
  </r>
  <r>
    <s v="Id727"/>
    <s v="  John"/>
    <n v="31.445"/>
    <x v="171"/>
    <s v="yes"/>
    <x v="0"/>
    <s v="No"/>
    <x v="1"/>
    <s v="No"/>
    <x v="0"/>
    <x v="2"/>
    <n v="1988"/>
    <s v="Nov"/>
    <n v="1"/>
    <d v="1988-11-01T00:00:00"/>
    <x v="720"/>
    <x v="0"/>
    <s v="tier - 3"/>
    <n v="36"/>
  </r>
  <r>
    <s v="Id728"/>
    <s v="  Adam S"/>
    <n v="27.55"/>
    <x v="431"/>
    <s v="No"/>
    <x v="0"/>
    <s v="No"/>
    <x v="0"/>
    <s v="No"/>
    <x v="1"/>
    <x v="0"/>
    <n v="1981"/>
    <s v="Nov"/>
    <n v="22"/>
    <d v="1981-11-22T00:00:00"/>
    <x v="721"/>
    <x v="0"/>
    <s v="tier - 1"/>
    <n v="43"/>
  </r>
  <r>
    <s v="Id729"/>
    <s v="  Armando"/>
    <n v="33.11"/>
    <x v="432"/>
    <s v="No"/>
    <x v="0"/>
    <s v="No"/>
    <x v="0"/>
    <s v="No"/>
    <x v="0"/>
    <x v="0"/>
    <n v="1981"/>
    <s v="Oct"/>
    <n v="1"/>
    <d v="1981-10-01T00:00:00"/>
    <x v="722"/>
    <x v="0"/>
    <s v="tier - 3"/>
    <n v="43"/>
  </r>
  <r>
    <s v="Id730"/>
    <s v="  Dana"/>
    <n v="36.85"/>
    <x v="200"/>
    <s v="yes"/>
    <x v="0"/>
    <s v="No"/>
    <x v="1"/>
    <s v="No"/>
    <x v="0"/>
    <x v="1"/>
    <n v="1988"/>
    <s v="Oct"/>
    <n v="23"/>
    <d v="1988-10-23T00:00:00"/>
    <x v="723"/>
    <x v="0"/>
    <s v="tier - 1"/>
    <n v="36"/>
  </r>
  <r>
    <s v="Id731"/>
    <s v="  Jennifer L"/>
    <n v="36.299999999999997"/>
    <x v="427"/>
    <s v="yes"/>
    <x v="0"/>
    <s v="No"/>
    <x v="1"/>
    <s v="No"/>
    <x v="0"/>
    <x v="1"/>
    <n v="1985"/>
    <s v="Jul"/>
    <n v="22"/>
    <d v="1985-07-22T00:00:00"/>
    <x v="724"/>
    <x v="0"/>
    <s v="tier - 1"/>
    <n v="39"/>
  </r>
  <r>
    <s v="Id732"/>
    <s v="  Benjamin"/>
    <n v="45.34"/>
    <x v="363"/>
    <s v="yes"/>
    <x v="0"/>
    <s v="No"/>
    <x v="0"/>
    <s v="No"/>
    <x v="0"/>
    <x v="2"/>
    <n v="1985"/>
    <s v="Dec"/>
    <n v="20"/>
    <d v="1985-12-20T00:00:00"/>
    <x v="725"/>
    <x v="3"/>
    <s v="tier - 2"/>
    <n v="39"/>
  </r>
  <r>
    <s v="Id733"/>
    <s v="  Tanya"/>
    <n v="31.8"/>
    <x v="332"/>
    <s v="yes"/>
    <x v="0"/>
    <s v="No"/>
    <x v="1"/>
    <s v="No"/>
    <x v="0"/>
    <x v="2"/>
    <n v="1985"/>
    <s v="Sep"/>
    <n v="22"/>
    <d v="1985-09-22T00:00:00"/>
    <x v="725"/>
    <x v="0"/>
    <s v="tier - 2"/>
    <n v="39"/>
  </r>
  <r>
    <s v="Id734"/>
    <s v="  Tracy"/>
    <n v="41.02"/>
    <x v="433"/>
    <s v="No"/>
    <x v="0"/>
    <s v="No"/>
    <x v="0"/>
    <s v="No"/>
    <x v="0"/>
    <x v="0"/>
    <n v="1999"/>
    <s v="Sep"/>
    <n v="10"/>
    <d v="1999-09-10T00:00:00"/>
    <x v="726"/>
    <x v="0"/>
    <s v="tier - 2"/>
    <n v="25"/>
  </r>
  <r>
    <s v="Id735"/>
    <s v="  Emily S"/>
    <n v="32.68"/>
    <x v="2"/>
    <s v="No"/>
    <x v="0"/>
    <s v="No"/>
    <x v="0"/>
    <s v="No"/>
    <x v="0"/>
    <x v="0"/>
    <n v="1992"/>
    <s v="Aug"/>
    <n v="12"/>
    <d v="1992-08-12T00:00:00"/>
    <x v="727"/>
    <x v="0"/>
    <s v="tier - 1"/>
    <n v="32"/>
  </r>
  <r>
    <s v="Id736"/>
    <s v="  Kelly R"/>
    <n v="21.7"/>
    <x v="166"/>
    <s v="No"/>
    <x v="0"/>
    <s v="Yes"/>
    <x v="3"/>
    <s v="yes"/>
    <x v="2"/>
    <x v="2"/>
    <n v="1972"/>
    <s v="Jun"/>
    <n v="29"/>
    <d v="1972-06-29T00:00:00"/>
    <x v="728"/>
    <x v="0"/>
    <s v="tier - 2"/>
    <n v="53"/>
  </r>
  <r>
    <s v="Id737"/>
    <s v="  Kyle"/>
    <n v="40.479999999999997"/>
    <x v="381"/>
    <s v="No"/>
    <x v="0"/>
    <s v="No"/>
    <x v="2"/>
    <s v="No"/>
    <x v="0"/>
    <x v="0"/>
    <n v="1978"/>
    <s v="Sep"/>
    <n v="19"/>
    <d v="1978-09-19T00:00:00"/>
    <x v="729"/>
    <x v="0"/>
    <s v="tier - 2"/>
    <n v="46"/>
  </r>
  <r>
    <s v="Id738"/>
    <s v="  Bruce A Jr"/>
    <n v="34.5"/>
    <x v="434"/>
    <s v="No"/>
    <x v="0"/>
    <s v="No"/>
    <x v="2"/>
    <s v="No"/>
    <x v="0"/>
    <x v="0"/>
    <n v="1983"/>
    <s v="Aug"/>
    <n v="11"/>
    <d v="1983-08-11T00:00:00"/>
    <x v="730"/>
    <x v="0"/>
    <s v="tier - 1"/>
    <n v="41"/>
  </r>
  <r>
    <s v="Id739"/>
    <s v="  Cary J"/>
    <n v="45.9"/>
    <x v="289"/>
    <s v="yes"/>
    <x v="0"/>
    <s v="No"/>
    <x v="3"/>
    <s v="No"/>
    <x v="0"/>
    <x v="0"/>
    <n v="1979"/>
    <s v="Oct"/>
    <n v="10"/>
    <d v="1979-10-10T00:00:00"/>
    <x v="731"/>
    <x v="0"/>
    <s v="tier - 1"/>
    <n v="45"/>
  </r>
  <r>
    <s v="Id740"/>
    <s v="  Jill M"/>
    <n v="33.479999999999997"/>
    <x v="435"/>
    <s v="yes"/>
    <x v="0"/>
    <s v="No"/>
    <x v="1"/>
    <s v="No"/>
    <x v="0"/>
    <x v="2"/>
    <n v="1972"/>
    <s v="Nov"/>
    <n v="11"/>
    <d v="1972-11-11T00:00:00"/>
    <x v="732"/>
    <x v="0"/>
    <s v="tier - 2"/>
    <n v="52"/>
  </r>
  <r>
    <s v="Id741"/>
    <s v="  Chris"/>
    <n v="28.31"/>
    <x v="10"/>
    <s v="yes"/>
    <x v="0"/>
    <s v="No"/>
    <x v="1"/>
    <s v="No"/>
    <x v="1"/>
    <x v="1"/>
    <n v="1972"/>
    <s v="Sep"/>
    <n v="8"/>
    <d v="1972-09-08T00:00:00"/>
    <x v="733"/>
    <x v="0"/>
    <s v="tier - 2"/>
    <n v="52"/>
  </r>
  <r>
    <s v="Id742"/>
    <s v="  Michael E"/>
    <n v="21.565000000000001"/>
    <x v="436"/>
    <s v="No"/>
    <x v="1"/>
    <s v="No"/>
    <x v="3"/>
    <s v="yes"/>
    <x v="2"/>
    <x v="2"/>
    <n v="1970"/>
    <s v="Oct"/>
    <n v="11"/>
    <d v="1970-10-11T00:00:00"/>
    <x v="734"/>
    <x v="0"/>
    <s v="tier - 2"/>
    <n v="54"/>
  </r>
  <r>
    <s v="Id743"/>
    <s v="  Lauren"/>
    <n v="35.590000000000003"/>
    <x v="127"/>
    <s v="yes"/>
    <x v="0"/>
    <s v="Yes"/>
    <x v="3"/>
    <s v="No"/>
    <x v="0"/>
    <x v="2"/>
    <n v="1995"/>
    <s v="Oct"/>
    <n v="17"/>
    <d v="1995-10-17T00:00:00"/>
    <x v="735"/>
    <x v="0"/>
    <s v="tier - 1"/>
    <n v="29"/>
  </r>
  <r>
    <s v="Id744"/>
    <s v="  Kathryn E"/>
    <n v="43.44"/>
    <x v="320"/>
    <s v="yes"/>
    <x v="0"/>
    <s v="No"/>
    <x v="0"/>
    <s v="No"/>
    <x v="0"/>
    <x v="2"/>
    <n v="1984"/>
    <s v="Sep"/>
    <n v="25"/>
    <d v="1984-09-25T00:00:00"/>
    <x v="736"/>
    <x v="0"/>
    <s v="tier - 1"/>
    <n v="40"/>
  </r>
  <r>
    <s v="Id745"/>
    <s v="  Polly"/>
    <n v="21.754999999999999"/>
    <x v="230"/>
    <s v="yes"/>
    <x v="0"/>
    <s v="No"/>
    <x v="0"/>
    <s v="No"/>
    <x v="2"/>
    <x v="0"/>
    <n v="1981"/>
    <s v="Jun"/>
    <n v="30"/>
    <d v="1981-06-30T00:00:00"/>
    <x v="737"/>
    <x v="3"/>
    <s v="tier - 3"/>
    <n v="44"/>
  </r>
  <r>
    <s v="Id746"/>
    <s v="  Mark H"/>
    <n v="44.55"/>
    <x v="437"/>
    <s v="yes"/>
    <x v="0"/>
    <s v="No"/>
    <x v="3"/>
    <s v="No"/>
    <x v="0"/>
    <x v="0"/>
    <n v="1993"/>
    <s v="Oct"/>
    <n v="16"/>
    <d v="1993-10-16T00:00:00"/>
    <x v="738"/>
    <x v="0"/>
    <s v="tier - 1"/>
    <n v="31"/>
  </r>
  <r>
    <s v="Id747"/>
    <s v="  Jessie M"/>
    <n v="43.32"/>
    <x v="145"/>
    <s v="yes"/>
    <x v="0"/>
    <s v="No"/>
    <x v="0"/>
    <s v="No"/>
    <x v="0"/>
    <x v="2"/>
    <n v="1981"/>
    <s v="Nov"/>
    <n v="24"/>
    <d v="1981-11-24T00:00:00"/>
    <x v="739"/>
    <x v="0"/>
    <s v="tier - 1"/>
    <n v="43"/>
  </r>
  <r>
    <s v="Id748"/>
    <s v="  Chris"/>
    <n v="31.23"/>
    <x v="438"/>
    <s v="yes"/>
    <x v="0"/>
    <s v="Yes"/>
    <x v="3"/>
    <s v="No"/>
    <x v="0"/>
    <x v="0"/>
    <n v="1981"/>
    <s v="Aug"/>
    <n v="26"/>
    <d v="1981-08-26T00:00:00"/>
    <x v="740"/>
    <x v="0"/>
    <s v="tier - 3"/>
    <n v="43"/>
  </r>
  <r>
    <s v="Id749"/>
    <s v="  Daniel"/>
    <n v="42.81"/>
    <x v="325"/>
    <s v="No"/>
    <x v="0"/>
    <s v="No"/>
    <x v="3"/>
    <s v="No"/>
    <x v="0"/>
    <x v="2"/>
    <n v="1996"/>
    <s v="Jul"/>
    <n v="4"/>
    <d v="1996-07-04T00:00:00"/>
    <x v="741"/>
    <x v="0"/>
    <s v="tier - 3"/>
    <n v="29"/>
  </r>
  <r>
    <s v="Id750"/>
    <s v="  Megan"/>
    <n v="35.909999999999997"/>
    <x v="379"/>
    <s v="yes"/>
    <x v="0"/>
    <s v="No"/>
    <x v="1"/>
    <s v="No"/>
    <x v="0"/>
    <x v="0"/>
    <n v="1974"/>
    <s v="Sep"/>
    <n v="17"/>
    <d v="1974-09-17T00:00:00"/>
    <x v="742"/>
    <x v="0"/>
    <s v="tier - 1"/>
    <n v="50"/>
  </r>
  <r>
    <s v="Id751"/>
    <s v="  Kevin"/>
    <n v="36.65"/>
    <x v="170"/>
    <s v="yes"/>
    <x v="0"/>
    <s v="Yes"/>
    <x v="3"/>
    <s v="No"/>
    <x v="0"/>
    <x v="2"/>
    <n v="1969"/>
    <s v="Sep"/>
    <n v="4"/>
    <d v="1969-09-04T00:00:00"/>
    <x v="743"/>
    <x v="0"/>
    <s v="tier - 2"/>
    <n v="55"/>
  </r>
  <r>
    <s v="Id752"/>
    <s v="  Caroline S"/>
    <n v="22.04"/>
    <x v="333"/>
    <s v="yes"/>
    <x v="0"/>
    <s v="No"/>
    <x v="1"/>
    <s v="No"/>
    <x v="2"/>
    <x v="0"/>
    <n v="2004"/>
    <s v="Jul"/>
    <n v="27"/>
    <d v="2004-07-27T00:00:00"/>
    <x v="744"/>
    <x v="0"/>
    <s v="tier - 2"/>
    <n v="20"/>
  </r>
  <r>
    <s v="Id753"/>
    <s v="  Nuta"/>
    <n v="31.824999999999999"/>
    <x v="315"/>
    <s v="yes"/>
    <x v="0"/>
    <s v="No"/>
    <x v="3"/>
    <s v="No"/>
    <x v="0"/>
    <x v="2"/>
    <n v="1985"/>
    <s v="Nov"/>
    <n v="19"/>
    <d v="1985-11-19T00:00:00"/>
    <x v="745"/>
    <x v="0"/>
    <s v="tier - 1"/>
    <n v="39"/>
  </r>
  <r>
    <s v="Id754"/>
    <s v="  Margie"/>
    <n v="53.58"/>
    <x v="188"/>
    <s v="No"/>
    <x v="0"/>
    <s v="No"/>
    <x v="3"/>
    <s v="No"/>
    <x v="0"/>
    <x v="2"/>
    <n v="1985"/>
    <s v="Dec"/>
    <n v="15"/>
    <d v="1985-12-15T00:00:00"/>
    <x v="746"/>
    <x v="0"/>
    <s v="tier - 1"/>
    <n v="39"/>
  </r>
  <r>
    <s v="Id755"/>
    <s v="  Heidi"/>
    <n v="34.299999999999997"/>
    <x v="439"/>
    <s v="No"/>
    <x v="0"/>
    <s v="No"/>
    <x v="0"/>
    <s v="No"/>
    <x v="0"/>
    <x v="0"/>
    <n v="1990"/>
    <s v="Aug"/>
    <n v="13"/>
    <d v="1990-08-13T00:00:00"/>
    <x v="747"/>
    <x v="0"/>
    <s v="tier - 2"/>
    <n v="34"/>
  </r>
  <r>
    <s v="Id756"/>
    <s v="  Diego J"/>
    <n v="32.11"/>
    <x v="440"/>
    <s v="No"/>
    <x v="0"/>
    <s v="No"/>
    <x v="0"/>
    <s v="No"/>
    <x v="0"/>
    <x v="0"/>
    <n v="1986"/>
    <s v="Sep"/>
    <n v="25"/>
    <d v="1986-09-25T00:00:00"/>
    <x v="748"/>
    <x v="0"/>
    <s v="tier - 2"/>
    <n v="38"/>
  </r>
  <r>
    <s v="Id757"/>
    <s v="  Enrique M Sr"/>
    <n v="31.78"/>
    <x v="441"/>
    <s v="yes"/>
    <x v="0"/>
    <s v="Yes"/>
    <x v="3"/>
    <s v="No"/>
    <x v="0"/>
    <x v="0"/>
    <n v="1983"/>
    <s v="Oct"/>
    <n v="21"/>
    <d v="1983-10-21T00:00:00"/>
    <x v="749"/>
    <x v="0"/>
    <s v="tier - 1"/>
    <n v="41"/>
  </r>
  <r>
    <s v="Id758"/>
    <s v="  Greg"/>
    <n v="46.89"/>
    <x v="315"/>
    <s v="No"/>
    <x v="0"/>
    <s v="No"/>
    <x v="0"/>
    <s v="No"/>
    <x v="0"/>
    <x v="2"/>
    <n v="1983"/>
    <s v="Aug"/>
    <n v="19"/>
    <d v="1983-08-19T00:00:00"/>
    <x v="750"/>
    <x v="1"/>
    <s v="tier - 2"/>
    <n v="41"/>
  </r>
  <r>
    <s v="Id759"/>
    <s v="  Filip"/>
    <n v="39.35"/>
    <x v="442"/>
    <s v="yes"/>
    <x v="0"/>
    <s v="No"/>
    <x v="3"/>
    <s v="No"/>
    <x v="0"/>
    <x v="0"/>
    <n v="1980"/>
    <s v="Oct"/>
    <n v="30"/>
    <d v="1980-10-30T00:00:00"/>
    <x v="751"/>
    <x v="0"/>
    <s v="tier - 1"/>
    <n v="44"/>
  </r>
  <r>
    <s v="Id760"/>
    <s v="  Rosemary E"/>
    <n v="39.200000000000003"/>
    <x v="22"/>
    <s v="No"/>
    <x v="0"/>
    <s v="No"/>
    <x v="0"/>
    <s v="No"/>
    <x v="0"/>
    <x v="0"/>
    <n v="1989"/>
    <s v="Jun"/>
    <n v="24"/>
    <d v="1989-06-24T00:00:00"/>
    <x v="752"/>
    <x v="0"/>
    <s v="tier - 2"/>
    <n v="36"/>
  </r>
  <r>
    <s v="Id761"/>
    <s v="  Lisa"/>
    <n v="39.159999999999997"/>
    <x v="443"/>
    <s v="No"/>
    <x v="0"/>
    <s v="No"/>
    <x v="0"/>
    <s v="No"/>
    <x v="0"/>
    <x v="0"/>
    <n v="1996"/>
    <s v="Jul"/>
    <n v="7"/>
    <d v="1996-07-07T00:00:00"/>
    <x v="753"/>
    <x v="0"/>
    <s v="tier - 3"/>
    <n v="29"/>
  </r>
  <r>
    <s v="Id762"/>
    <s v="  Jason"/>
    <n v="44.1"/>
    <x v="264"/>
    <s v="yes"/>
    <x v="0"/>
    <s v="No"/>
    <x v="0"/>
    <s v="No"/>
    <x v="0"/>
    <x v="2"/>
    <n v="1970"/>
    <s v="Nov"/>
    <n v="9"/>
    <d v="1970-11-09T00:00:00"/>
    <x v="754"/>
    <x v="0"/>
    <s v="tier - 1"/>
    <n v="54"/>
  </r>
  <r>
    <s v="Id763"/>
    <s v="  Courtney"/>
    <n v="33.200000000000003"/>
    <x v="444"/>
    <s v="No"/>
    <x v="0"/>
    <s v="No"/>
    <x v="0"/>
    <s v="No"/>
    <x v="0"/>
    <x v="0"/>
    <n v="1984"/>
    <s v="Aug"/>
    <n v="13"/>
    <d v="1984-08-13T00:00:00"/>
    <x v="755"/>
    <x v="0"/>
    <s v="tier - 1"/>
    <n v="40"/>
  </r>
  <r>
    <s v="Id764"/>
    <s v="  Jennifer R"/>
    <n v="29.92"/>
    <x v="445"/>
    <s v="No"/>
    <x v="0"/>
    <s v="No"/>
    <x v="0"/>
    <s v="No"/>
    <x v="0"/>
    <x v="0"/>
    <n v="1976"/>
    <s v="Nov"/>
    <n v="18"/>
    <d v="1976-11-18T00:00:00"/>
    <x v="756"/>
    <x v="0"/>
    <s v="tier - 2"/>
    <n v="48"/>
  </r>
  <r>
    <s v="Id765"/>
    <s v="  Lauren E"/>
    <n v="25"/>
    <x v="446"/>
    <s v="No"/>
    <x v="0"/>
    <s v="No"/>
    <x v="0"/>
    <s v="No"/>
    <x v="1"/>
    <x v="0"/>
    <n v="1982"/>
    <s v="Aug"/>
    <n v="6"/>
    <d v="1982-08-06T00:00:00"/>
    <x v="757"/>
    <x v="3"/>
    <s v="tier - 2"/>
    <n v="42"/>
  </r>
  <r>
    <s v="Id766"/>
    <s v="  Ashley M"/>
    <n v="38.869999999999997"/>
    <x v="447"/>
    <s v="yes"/>
    <x v="0"/>
    <s v="No"/>
    <x v="3"/>
    <s v="No"/>
    <x v="0"/>
    <x v="0"/>
    <n v="1997"/>
    <s v="Aug"/>
    <n v="16"/>
    <d v="1997-08-16T00:00:00"/>
    <x v="758"/>
    <x v="0"/>
    <s v="tier - 2"/>
    <n v="27"/>
  </r>
  <r>
    <s v="Id767"/>
    <s v="  Alison R"/>
    <n v="32.299999999999997"/>
    <x v="124"/>
    <s v="yes"/>
    <x v="0"/>
    <s v="No"/>
    <x v="1"/>
    <s v="No"/>
    <x v="0"/>
    <x v="2"/>
    <n v="1982"/>
    <s v="Oct"/>
    <n v="28"/>
    <d v="1982-10-28T00:00:00"/>
    <x v="759"/>
    <x v="0"/>
    <s v="tier - 1"/>
    <n v="42"/>
  </r>
  <r>
    <s v="Id768"/>
    <s v="  Madeleine"/>
    <n v="31.16"/>
    <x v="448"/>
    <s v="yes"/>
    <x v="0"/>
    <s v="No"/>
    <x v="1"/>
    <s v="No"/>
    <x v="0"/>
    <x v="0"/>
    <n v="1987"/>
    <s v="Sep"/>
    <n v="9"/>
    <d v="1987-09-09T00:00:00"/>
    <x v="760"/>
    <x v="0"/>
    <s v="tier - 3"/>
    <n v="37"/>
  </r>
  <r>
    <s v="Id769"/>
    <s v="  Stacey"/>
    <n v="54.59"/>
    <x v="159"/>
    <s v="No"/>
    <x v="0"/>
    <s v="No"/>
    <x v="0"/>
    <s v="No"/>
    <x v="0"/>
    <x v="2"/>
    <n v="1985"/>
    <s v="Dec"/>
    <n v="10"/>
    <d v="1985-12-10T00:00:00"/>
    <x v="761"/>
    <x v="3"/>
    <s v="tier - 3"/>
    <n v="39"/>
  </r>
  <r>
    <s v="Id770"/>
    <s v="  Kimberly"/>
    <n v="21.09"/>
    <x v="449"/>
    <s v="yes"/>
    <x v="0"/>
    <s v="No"/>
    <x v="1"/>
    <s v="No"/>
    <x v="2"/>
    <x v="0"/>
    <n v="1970"/>
    <s v="Aug"/>
    <n v="20"/>
    <d v="1970-08-20T00:00:00"/>
    <x v="762"/>
    <x v="0"/>
    <s v="tier - 1"/>
    <n v="54"/>
  </r>
  <r>
    <s v="Id771"/>
    <s v="  Matthew D"/>
    <n v="52.41"/>
    <x v="74"/>
    <s v="No"/>
    <x v="0"/>
    <s v="No"/>
    <x v="3"/>
    <s v="No"/>
    <x v="0"/>
    <x v="1"/>
    <n v="1971"/>
    <s v="Aug"/>
    <n v="22"/>
    <d v="1971-08-22T00:00:00"/>
    <x v="763"/>
    <x v="0"/>
    <s v="tier - 3"/>
    <n v="53"/>
  </r>
  <r>
    <s v="Id772"/>
    <s v="  Michael"/>
    <n v="41.47"/>
    <x v="236"/>
    <s v="yes"/>
    <x v="0"/>
    <s v="No"/>
    <x v="1"/>
    <s v="No"/>
    <x v="0"/>
    <x v="1"/>
    <n v="1987"/>
    <s v="Sep"/>
    <n v="4"/>
    <d v="1987-09-04T00:00:00"/>
    <x v="764"/>
    <x v="0"/>
    <s v="tier - 2"/>
    <n v="37"/>
  </r>
  <r>
    <s v="Id773"/>
    <s v="  Ben"/>
    <n v="33.1"/>
    <x v="27"/>
    <s v="yes"/>
    <x v="0"/>
    <s v="No"/>
    <x v="1"/>
    <s v="No"/>
    <x v="0"/>
    <x v="2"/>
    <n v="1976"/>
    <s v="Dec"/>
    <n v="30"/>
    <d v="1976-12-30T00:00:00"/>
    <x v="765"/>
    <x v="0"/>
    <s v="tier - 3"/>
    <n v="48"/>
  </r>
  <r>
    <s v="Id774"/>
    <s v="  Chris"/>
    <n v="30.8"/>
    <x v="161"/>
    <s v="yes"/>
    <x v="0"/>
    <s v="No"/>
    <x v="1"/>
    <s v="No"/>
    <x v="0"/>
    <x v="2"/>
    <n v="1975"/>
    <s v="Aug"/>
    <n v="5"/>
    <d v="1975-08-05T00:00:00"/>
    <x v="766"/>
    <x v="0"/>
    <s v="tier - 3"/>
    <n v="49"/>
  </r>
  <r>
    <s v="Id775"/>
    <s v="  Jeremy J"/>
    <n v="42.06"/>
    <x v="134"/>
    <s v="No"/>
    <x v="0"/>
    <s v="No"/>
    <x v="3"/>
    <s v="No"/>
    <x v="0"/>
    <x v="2"/>
    <n v="1985"/>
    <s v="Jul"/>
    <n v="22"/>
    <d v="1985-07-22T00:00:00"/>
    <x v="767"/>
    <x v="1"/>
    <s v="tier - 2"/>
    <n v="39"/>
  </r>
  <r>
    <s v="Id776"/>
    <s v="  Amy L"/>
    <n v="39.270000000000003"/>
    <x v="409"/>
    <s v="No"/>
    <x v="0"/>
    <s v="Yes"/>
    <x v="3"/>
    <s v="No"/>
    <x v="0"/>
    <x v="2"/>
    <n v="1984"/>
    <s v="Aug"/>
    <n v="26"/>
    <d v="1984-08-26T00:00:00"/>
    <x v="768"/>
    <x v="1"/>
    <s v="tier - 3"/>
    <n v="40"/>
  </r>
  <r>
    <s v="Id777"/>
    <s v="  Karen L"/>
    <n v="30.71"/>
    <x v="450"/>
    <s v="yes"/>
    <x v="0"/>
    <s v="No"/>
    <x v="3"/>
    <s v="No"/>
    <x v="0"/>
    <x v="2"/>
    <n v="1984"/>
    <s v="Nov"/>
    <n v="1"/>
    <d v="1984-11-01T00:00:00"/>
    <x v="769"/>
    <x v="0"/>
    <s v="tier - 3"/>
    <n v="40"/>
  </r>
  <r>
    <s v="Id778"/>
    <s v="  Tennille"/>
    <n v="47.19"/>
    <x v="319"/>
    <s v="No"/>
    <x v="0"/>
    <s v="No"/>
    <x v="0"/>
    <s v="No"/>
    <x v="0"/>
    <x v="2"/>
    <n v="1981"/>
    <s v="Jul"/>
    <n v="27"/>
    <d v="1981-07-27T00:00:00"/>
    <x v="770"/>
    <x v="0"/>
    <s v="tier - 2"/>
    <n v="43"/>
  </r>
  <r>
    <s v="Id779"/>
    <s v="  Matt"/>
    <n v="30.02"/>
    <x v="451"/>
    <s v="No"/>
    <x v="0"/>
    <s v="No"/>
    <x v="0"/>
    <s v="No"/>
    <x v="0"/>
    <x v="0"/>
    <n v="1980"/>
    <s v="Jun"/>
    <n v="8"/>
    <d v="1980-06-08T00:00:00"/>
    <x v="771"/>
    <x v="0"/>
    <s v="tier - 3"/>
    <n v="45"/>
  </r>
  <r>
    <s v="Id780"/>
    <s v="  Emily"/>
    <n v="37.909999999999997"/>
    <x v="251"/>
    <s v="yes"/>
    <x v="0"/>
    <s v="No"/>
    <x v="0"/>
    <s v="No"/>
    <x v="0"/>
    <x v="2"/>
    <n v="1970"/>
    <s v="Dec"/>
    <n v="1"/>
    <d v="1970-12-01T00:00:00"/>
    <x v="772"/>
    <x v="0"/>
    <s v="tier - 2"/>
    <n v="54"/>
  </r>
  <r>
    <s v="Id781"/>
    <s v="  Justin E"/>
    <n v="54.61"/>
    <x v="326"/>
    <s v="No"/>
    <x v="0"/>
    <s v="No"/>
    <x v="0"/>
    <s v="No"/>
    <x v="0"/>
    <x v="2"/>
    <n v="1982"/>
    <s v="Oct"/>
    <n v="9"/>
    <d v="1982-10-09T00:00:00"/>
    <x v="773"/>
    <x v="0"/>
    <s v="tier - 3"/>
    <n v="42"/>
  </r>
  <r>
    <s v="Id782"/>
    <s v="  Shalane"/>
    <n v="36.005000000000003"/>
    <x v="452"/>
    <s v="No"/>
    <x v="0"/>
    <s v="No"/>
    <x v="0"/>
    <s v="No"/>
    <x v="0"/>
    <x v="0"/>
    <n v="1982"/>
    <s v="Aug"/>
    <n v="28"/>
    <d v="1982-08-28T00:00:00"/>
    <x v="774"/>
    <x v="0"/>
    <s v="tier - 2"/>
    <n v="42"/>
  </r>
  <r>
    <s v="Id783"/>
    <s v="  Jessica N"/>
    <n v="28.7"/>
    <x v="453"/>
    <s v="No"/>
    <x v="0"/>
    <s v="No"/>
    <x v="0"/>
    <s v="No"/>
    <x v="1"/>
    <x v="0"/>
    <n v="1994"/>
    <s v="Jul"/>
    <n v="7"/>
    <d v="1994-07-07T00:00:00"/>
    <x v="775"/>
    <x v="0"/>
    <s v="tier - 1"/>
    <n v="31"/>
  </r>
  <r>
    <s v="Id784"/>
    <s v="  Melanie"/>
    <n v="34.295000000000002"/>
    <x v="454"/>
    <s v="No"/>
    <x v="0"/>
    <s v="No"/>
    <x v="0"/>
    <s v="No"/>
    <x v="0"/>
    <x v="0"/>
    <n v="1976"/>
    <s v="Oct"/>
    <n v="23"/>
    <d v="1976-10-23T00:00:00"/>
    <x v="776"/>
    <x v="0"/>
    <s v="tier - 1"/>
    <n v="48"/>
  </r>
  <r>
    <s v="Id785"/>
    <s v="  Ruth Angelica"/>
    <n v="27.55"/>
    <x v="455"/>
    <s v="No"/>
    <x v="0"/>
    <s v="No"/>
    <x v="0"/>
    <s v="No"/>
    <x v="1"/>
    <x v="0"/>
    <n v="1982"/>
    <s v="Aug"/>
    <n v="12"/>
    <d v="1982-08-12T00:00:00"/>
    <x v="777"/>
    <x v="0"/>
    <s v="tier - 1"/>
    <n v="42"/>
  </r>
  <r>
    <s v="Id786"/>
    <s v="  Una M"/>
    <n v="40.700000000000003"/>
    <x v="140"/>
    <s v="No"/>
    <x v="0"/>
    <s v="No"/>
    <x v="0"/>
    <s v="No"/>
    <x v="0"/>
    <x v="2"/>
    <n v="1982"/>
    <s v="Oct"/>
    <n v="2"/>
    <d v="1982-10-02T00:00:00"/>
    <x v="778"/>
    <x v="0"/>
    <s v="tier - 2"/>
    <n v="42"/>
  </r>
  <r>
    <s v="Id787"/>
    <s v="  Taralyn"/>
    <n v="18.335000000000001"/>
    <x v="221"/>
    <s v="No"/>
    <x v="0"/>
    <s v="No"/>
    <x v="0"/>
    <s v="No"/>
    <x v="3"/>
    <x v="0"/>
    <n v="1969"/>
    <s v="Dec"/>
    <n v="3"/>
    <d v="1969-12-03T00:00:00"/>
    <x v="779"/>
    <x v="0"/>
    <s v="tier - 3"/>
    <n v="55"/>
  </r>
  <r>
    <s v="Id788"/>
    <s v="  James A"/>
    <n v="33.914999999999999"/>
    <x v="411"/>
    <s v="yes"/>
    <x v="0"/>
    <s v="No"/>
    <x v="1"/>
    <s v="No"/>
    <x v="0"/>
    <x v="0"/>
    <n v="1986"/>
    <s v="Dec"/>
    <n v="18"/>
    <d v="1986-12-18T00:00:00"/>
    <x v="780"/>
    <x v="0"/>
    <s v="tier - 3"/>
    <n v="38"/>
  </r>
  <r>
    <s v="Id789"/>
    <s v="  Ning"/>
    <n v="33.534999999999997"/>
    <x v="108"/>
    <s v="yes"/>
    <x v="0"/>
    <s v="No"/>
    <x v="1"/>
    <s v="No"/>
    <x v="0"/>
    <x v="0"/>
    <n v="1989"/>
    <s v="Aug"/>
    <n v="6"/>
    <d v="1989-08-06T00:00:00"/>
    <x v="781"/>
    <x v="0"/>
    <s v="tier - 2"/>
    <n v="35"/>
  </r>
  <r>
    <s v="Id790"/>
    <s v="  Joel"/>
    <n v="23.655000000000001"/>
    <x v="456"/>
    <s v="yes"/>
    <x v="0"/>
    <s v="No"/>
    <x v="1"/>
    <s v="No"/>
    <x v="2"/>
    <x v="0"/>
    <n v="1968"/>
    <s v="Dec"/>
    <n v="11"/>
    <d v="1968-12-11T00:00:00"/>
    <x v="782"/>
    <x v="1"/>
    <s v="tier - 2"/>
    <n v="56"/>
  </r>
  <r>
    <s v="Id791"/>
    <s v="  Pamela J"/>
    <n v="28"/>
    <x v="252"/>
    <s v="No"/>
    <x v="0"/>
    <s v="No"/>
    <x v="0"/>
    <s v="No"/>
    <x v="1"/>
    <x v="2"/>
    <n v="1984"/>
    <s v="Sep"/>
    <n v="20"/>
    <d v="1984-09-20T00:00:00"/>
    <x v="783"/>
    <x v="0"/>
    <s v="tier - 2"/>
    <n v="40"/>
  </r>
  <r>
    <s v="Id792"/>
    <s v="  Brittney"/>
    <n v="30.23"/>
    <x v="457"/>
    <s v="yes"/>
    <x v="0"/>
    <s v="Yes"/>
    <x v="3"/>
    <s v="No"/>
    <x v="0"/>
    <x v="0"/>
    <n v="1981"/>
    <s v="Jul"/>
    <n v="20"/>
    <d v="1981-07-20T00:00:00"/>
    <x v="784"/>
    <x v="0"/>
    <s v="tier - 1"/>
    <n v="43"/>
  </r>
  <r>
    <s v="Id793"/>
    <s v="  Sheila"/>
    <n v="51.14"/>
    <x v="458"/>
    <s v="No"/>
    <x v="0"/>
    <s v="No"/>
    <x v="3"/>
    <s v="No"/>
    <x v="0"/>
    <x v="2"/>
    <n v="1984"/>
    <s v="Oct"/>
    <n v="5"/>
    <d v="1984-10-05T00:00:00"/>
    <x v="785"/>
    <x v="0"/>
    <s v="tier - 3"/>
    <n v="40"/>
  </r>
  <r>
    <s v="Id794"/>
    <s v="  Koji"/>
    <n v="24.32"/>
    <x v="459"/>
    <s v="No"/>
    <x v="0"/>
    <s v="No"/>
    <x v="0"/>
    <s v="No"/>
    <x v="2"/>
    <x v="0"/>
    <n v="1982"/>
    <s v="Nov"/>
    <n v="22"/>
    <d v="1982-11-22T00:00:00"/>
    <x v="786"/>
    <x v="0"/>
    <s v="tier - 1"/>
    <n v="42"/>
  </r>
  <r>
    <s v="Id795"/>
    <s v="  Sarah"/>
    <n v="38.06"/>
    <x v="460"/>
    <s v="No"/>
    <x v="0"/>
    <s v="No"/>
    <x v="0"/>
    <s v="No"/>
    <x v="0"/>
    <x v="0"/>
    <n v="1982"/>
    <s v="Dec"/>
    <n v="29"/>
    <d v="1982-12-29T00:00:00"/>
    <x v="787"/>
    <x v="1"/>
    <s v="tier - 2"/>
    <n v="42"/>
  </r>
  <r>
    <s v="Id796"/>
    <s v="  Colleen M"/>
    <n v="37.700000000000003"/>
    <x v="461"/>
    <s v="No"/>
    <x v="0"/>
    <s v="No"/>
    <x v="0"/>
    <s v="No"/>
    <x v="0"/>
    <x v="0"/>
    <n v="1982"/>
    <s v="Nov"/>
    <n v="7"/>
    <d v="1982-11-07T00:00:00"/>
    <x v="788"/>
    <x v="0"/>
    <s v="tier - 3"/>
    <n v="42"/>
  </r>
  <r>
    <s v="Id797"/>
    <s v="  Deedra G"/>
    <n v="44"/>
    <x v="390"/>
    <s v="yes"/>
    <x v="0"/>
    <s v="No"/>
    <x v="1"/>
    <s v="No"/>
    <x v="0"/>
    <x v="0"/>
    <n v="1982"/>
    <s v="Aug"/>
    <n v="28"/>
    <d v="1982-08-28T00:00:00"/>
    <x v="789"/>
    <x v="1"/>
    <s v="tier - 2"/>
    <n v="42"/>
  </r>
  <r>
    <s v="Id798"/>
    <s v="  Kulwinder"/>
    <n v="41.45"/>
    <x v="65"/>
    <s v="yes"/>
    <x v="0"/>
    <s v="No"/>
    <x v="0"/>
    <s v="No"/>
    <x v="0"/>
    <x v="1"/>
    <n v="1973"/>
    <s v="Aug"/>
    <n v="29"/>
    <d v="1973-08-29T00:00:00"/>
    <x v="790"/>
    <x v="0"/>
    <s v="tier - 1"/>
    <n v="51"/>
  </r>
  <r>
    <s v="Id799"/>
    <s v="  Ann M"/>
    <n v="25.364999999999998"/>
    <x v="462"/>
    <s v="yes"/>
    <x v="0"/>
    <s v="No"/>
    <x v="0"/>
    <s v="No"/>
    <x v="1"/>
    <x v="0"/>
    <n v="2003"/>
    <s v="Sep"/>
    <n v="4"/>
    <d v="2003-09-04T00:00:00"/>
    <x v="791"/>
    <x v="0"/>
    <s v="tier - 1"/>
    <n v="21"/>
  </r>
  <r>
    <s v="Id800"/>
    <s v="  Sarah E"/>
    <n v="34.56"/>
    <x v="85"/>
    <s v="yes"/>
    <x v="0"/>
    <s v="Yes"/>
    <x v="3"/>
    <s v="No"/>
    <x v="0"/>
    <x v="1"/>
    <n v="1990"/>
    <s v="Jun"/>
    <n v="6"/>
    <d v="1990-06-06T00:00:00"/>
    <x v="792"/>
    <x v="0"/>
    <s v="tier - 2"/>
    <n v="35"/>
  </r>
  <r>
    <s v="Id801"/>
    <s v="  Apryl J"/>
    <n v="28.2"/>
    <x v="463"/>
    <s v="yes"/>
    <x v="0"/>
    <s v="No"/>
    <x v="1"/>
    <s v="No"/>
    <x v="1"/>
    <x v="0"/>
    <n v="1984"/>
    <s v="Dec"/>
    <n v="8"/>
    <d v="1984-12-08T00:00:00"/>
    <x v="793"/>
    <x v="0"/>
    <s v="tier - 3"/>
    <n v="40"/>
  </r>
  <r>
    <s v="Id802"/>
    <s v="  Ilana"/>
    <n v="30.43"/>
    <x v="464"/>
    <s v="No"/>
    <x v="0"/>
    <s v="No"/>
    <x v="0"/>
    <s v="No"/>
    <x v="0"/>
    <x v="0"/>
    <n v="1970"/>
    <s v="Nov"/>
    <n v="8"/>
    <d v="1970-11-08T00:00:00"/>
    <x v="794"/>
    <x v="0"/>
    <s v="tier - 3"/>
    <n v="54"/>
  </r>
  <r>
    <s v="Id803"/>
    <s v="  Katherine"/>
    <n v="32.395000000000003"/>
    <x v="159"/>
    <s v="yes"/>
    <x v="0"/>
    <s v="No"/>
    <x v="3"/>
    <s v="No"/>
    <x v="0"/>
    <x v="2"/>
    <n v="1984"/>
    <s v="Jul"/>
    <n v="1"/>
    <d v="1984-07-01T00:00:00"/>
    <x v="795"/>
    <x v="1"/>
    <s v="tier - 2"/>
    <n v="41"/>
  </r>
  <r>
    <s v="Id804"/>
    <s v="  Katherine"/>
    <n v="24.035"/>
    <x v="308"/>
    <s v="No"/>
    <x v="0"/>
    <s v="No"/>
    <x v="0"/>
    <s v="No"/>
    <x v="2"/>
    <x v="0"/>
    <n v="1989"/>
    <s v="Nov"/>
    <n v="19"/>
    <d v="1989-11-19T00:00:00"/>
    <x v="796"/>
    <x v="0"/>
    <s v="tier - 1"/>
    <n v="35"/>
  </r>
  <r>
    <s v="Id805"/>
    <s v="  Karl"/>
    <n v="37.119999999999997"/>
    <x v="319"/>
    <s v="No"/>
    <x v="0"/>
    <s v="No"/>
    <x v="1"/>
    <s v="No"/>
    <x v="0"/>
    <x v="2"/>
    <n v="1982"/>
    <s v="Sep"/>
    <n v="27"/>
    <d v="1982-09-27T00:00:00"/>
    <x v="797"/>
    <x v="0"/>
    <s v="tier - 2"/>
    <n v="42"/>
  </r>
  <r>
    <s v="Id806"/>
    <s v="  Stephen"/>
    <n v="34.840000000000003"/>
    <x v="272"/>
    <s v="yes"/>
    <x v="0"/>
    <s v="Yes"/>
    <x v="3"/>
    <s v="No"/>
    <x v="0"/>
    <x v="1"/>
    <n v="1981"/>
    <s v="Sep"/>
    <n v="17"/>
    <d v="1981-09-17T00:00:00"/>
    <x v="798"/>
    <x v="1"/>
    <s v="tier - 1"/>
    <n v="43"/>
  </r>
  <r>
    <s v="Id807"/>
    <s v="  Will"/>
    <n v="29.53"/>
    <x v="257"/>
    <s v="No"/>
    <x v="0"/>
    <s v="No"/>
    <x v="0"/>
    <s v="No"/>
    <x v="1"/>
    <x v="0"/>
    <n v="1989"/>
    <s v="Oct"/>
    <n v="20"/>
    <d v="1989-10-20T00:00:00"/>
    <x v="799"/>
    <x v="1"/>
    <s v="tier - 1"/>
    <n v="35"/>
  </r>
  <r>
    <s v="Id808"/>
    <s v="  Bradley D"/>
    <n v="42.51"/>
    <x v="465"/>
    <s v="yes"/>
    <x v="0"/>
    <s v="No"/>
    <x v="0"/>
    <s v="No"/>
    <x v="0"/>
    <x v="0"/>
    <n v="1985"/>
    <s v="Jul"/>
    <n v="9"/>
    <d v="1985-07-09T00:00:00"/>
    <x v="800"/>
    <x v="0"/>
    <s v="tier - 3"/>
    <n v="40"/>
  </r>
  <r>
    <s v="Id809"/>
    <s v="  Amy M"/>
    <n v="38.14"/>
    <x v="224"/>
    <s v="No"/>
    <x v="0"/>
    <s v="Yes"/>
    <x v="3"/>
    <s v="No"/>
    <x v="0"/>
    <x v="2"/>
    <n v="1968"/>
    <s v="Jul"/>
    <n v="13"/>
    <d v="1968-07-13T00:00:00"/>
    <x v="801"/>
    <x v="1"/>
    <s v="tier - 1"/>
    <n v="56"/>
  </r>
  <r>
    <s v="Id810"/>
    <s v="  Matthew W"/>
    <n v="39.93"/>
    <x v="356"/>
    <s v="No"/>
    <x v="0"/>
    <s v="No"/>
    <x v="0"/>
    <s v="No"/>
    <x v="0"/>
    <x v="0"/>
    <n v="1971"/>
    <s v="Dec"/>
    <n v="12"/>
    <d v="1971-12-12T00:00:00"/>
    <x v="802"/>
    <x v="0"/>
    <s v="tier - 1"/>
    <n v="53"/>
  </r>
  <r>
    <s v="Id811"/>
    <s v="  Doug"/>
    <n v="38.83"/>
    <x v="466"/>
    <s v="No"/>
    <x v="0"/>
    <s v="No"/>
    <x v="0"/>
    <s v="No"/>
    <x v="0"/>
    <x v="0"/>
    <n v="1983"/>
    <s v="Jun"/>
    <n v="12"/>
    <d v="1983-06-12T00:00:00"/>
    <x v="803"/>
    <x v="1"/>
    <s v="tier - 3"/>
    <n v="42"/>
  </r>
  <r>
    <s v="Id812"/>
    <s v="  Tom"/>
    <n v="37.4"/>
    <x v="467"/>
    <s v="No"/>
    <x v="0"/>
    <s v="No"/>
    <x v="0"/>
    <s v="No"/>
    <x v="0"/>
    <x v="0"/>
    <n v="1994"/>
    <s v="Jun"/>
    <n v="13"/>
    <d v="1994-06-13T00:00:00"/>
    <x v="804"/>
    <x v="0"/>
    <s v="tier - 1"/>
    <n v="31"/>
  </r>
  <r>
    <s v="Id813"/>
    <s v="  Jonathan"/>
    <n v="21.4"/>
    <x v="211"/>
    <s v="No"/>
    <x v="0"/>
    <s v="No"/>
    <x v="0"/>
    <s v="No"/>
    <x v="2"/>
    <x v="0"/>
    <n v="1978"/>
    <s v="Oct"/>
    <n v="21"/>
    <d v="1978-10-21T00:00:00"/>
    <x v="805"/>
    <x v="0"/>
    <s v="tier - 3"/>
    <n v="46"/>
  </r>
  <r>
    <s v="Id814"/>
    <s v="  Wayne A"/>
    <n v="38.380000000000003"/>
    <x v="296"/>
    <s v="yes"/>
    <x v="0"/>
    <s v="No"/>
    <x v="1"/>
    <s v="No"/>
    <x v="0"/>
    <x v="0"/>
    <n v="1968"/>
    <s v="Jul"/>
    <n v="18"/>
    <d v="1968-07-18T00:00:00"/>
    <x v="806"/>
    <x v="1"/>
    <s v="tier - 1"/>
    <n v="56"/>
  </r>
  <r>
    <s v="Id815"/>
    <s v="  Nobuyori"/>
    <n v="33.659999999999997"/>
    <x v="140"/>
    <s v="yes"/>
    <x v="0"/>
    <s v="No"/>
    <x v="1"/>
    <s v="No"/>
    <x v="0"/>
    <x v="2"/>
    <n v="1986"/>
    <s v="Aug"/>
    <n v="7"/>
    <d v="1986-08-07T00:00:00"/>
    <x v="807"/>
    <x v="1"/>
    <s v="tier - 2"/>
    <n v="38"/>
  </r>
  <r>
    <s v="Id816"/>
    <s v="  Rich"/>
    <n v="31.79"/>
    <x v="468"/>
    <s v="yes"/>
    <x v="0"/>
    <s v="Yes"/>
    <x v="3"/>
    <s v="No"/>
    <x v="0"/>
    <x v="0"/>
    <n v="1986"/>
    <s v="Jun"/>
    <n v="5"/>
    <d v="1986-06-05T00:00:00"/>
    <x v="808"/>
    <x v="1"/>
    <s v="tier - 1"/>
    <n v="39"/>
  </r>
  <r>
    <s v="Id817"/>
    <s v="  Marcos S"/>
    <n v="29.7"/>
    <x v="469"/>
    <s v="yes"/>
    <x v="0"/>
    <s v="Yes"/>
    <x v="3"/>
    <s v="No"/>
    <x v="1"/>
    <x v="0"/>
    <n v="1970"/>
    <s v="Jun"/>
    <n v="17"/>
    <d v="1970-06-17T00:00:00"/>
    <x v="809"/>
    <x v="0"/>
    <s v="tier - 1"/>
    <n v="55"/>
  </r>
  <r>
    <s v="Id818"/>
    <s v="  Dave"/>
    <n v="25.46"/>
    <x v="97"/>
    <s v="yes"/>
    <x v="0"/>
    <s v="Yes"/>
    <x v="3"/>
    <s v="No"/>
    <x v="1"/>
    <x v="0"/>
    <n v="1966"/>
    <s v="Dec"/>
    <n v="9"/>
    <d v="1966-12-09T00:00:00"/>
    <x v="810"/>
    <x v="1"/>
    <s v="tier - 2"/>
    <n v="58"/>
  </r>
  <r>
    <s v="Id819"/>
    <s v="  Andy"/>
    <n v="39.14"/>
    <x v="470"/>
    <s v="No"/>
    <x v="1"/>
    <s v="No"/>
    <x v="3"/>
    <s v="No"/>
    <x v="0"/>
    <x v="2"/>
    <n v="1988"/>
    <s v="Oct"/>
    <n v="10"/>
    <d v="1988-10-10T00:00:00"/>
    <x v="811"/>
    <x v="0"/>
    <s v="tier - 2"/>
    <n v="36"/>
  </r>
  <r>
    <s v="Id820"/>
    <s v="  Mary"/>
    <n v="41.2"/>
    <x v="436"/>
    <s v="No"/>
    <x v="0"/>
    <s v="No"/>
    <x v="3"/>
    <s v="No"/>
    <x v="0"/>
    <x v="2"/>
    <n v="1981"/>
    <s v="Sep"/>
    <n v="21"/>
    <d v="1981-09-21T00:00:00"/>
    <x v="812"/>
    <x v="0"/>
    <s v="tier - 3"/>
    <n v="43"/>
  </r>
  <r>
    <s v="Id821"/>
    <s v="  Marcus B"/>
    <n v="28.81"/>
    <x v="471"/>
    <s v="yes"/>
    <x v="0"/>
    <s v="Yes"/>
    <x v="3"/>
    <s v="No"/>
    <x v="1"/>
    <x v="0"/>
    <n v="1981"/>
    <s v="Sep"/>
    <n v="3"/>
    <d v="1981-09-03T00:00:00"/>
    <x v="813"/>
    <x v="0"/>
    <s v="tier - 3"/>
    <n v="43"/>
  </r>
  <r>
    <s v="Id822"/>
    <s v="  Thomas K"/>
    <n v="37.409999999999997"/>
    <x v="472"/>
    <s v="No"/>
    <x v="0"/>
    <s v="No"/>
    <x v="1"/>
    <s v="No"/>
    <x v="0"/>
    <x v="0"/>
    <n v="1981"/>
    <s v="Oct"/>
    <n v="8"/>
    <d v="1981-10-08T00:00:00"/>
    <x v="814"/>
    <x v="0"/>
    <s v="tier - 1"/>
    <n v="43"/>
  </r>
  <r>
    <s v="Id823"/>
    <s v="  Robert"/>
    <n v="52.54"/>
    <x v="89"/>
    <s v="No"/>
    <x v="0"/>
    <s v="Yes"/>
    <x v="3"/>
    <s v="No"/>
    <x v="0"/>
    <x v="2"/>
    <n v="1980"/>
    <s v="Nov"/>
    <n v="23"/>
    <d v="1980-11-23T00:00:00"/>
    <x v="815"/>
    <x v="0"/>
    <s v="tier - 2"/>
    <n v="44"/>
  </r>
  <r>
    <s v="Id824"/>
    <s v="  Geoff"/>
    <n v="17.29"/>
    <x v="473"/>
    <s v="No"/>
    <x v="1"/>
    <s v="No"/>
    <x v="3"/>
    <s v="yes"/>
    <x v="3"/>
    <x v="2"/>
    <n v="1985"/>
    <s v="Dec"/>
    <n v="24"/>
    <d v="1985-12-24T00:00:00"/>
    <x v="816"/>
    <x v="1"/>
    <s v="tier - 3"/>
    <n v="39"/>
  </r>
  <r>
    <s v="Id825"/>
    <s v="  Chris J"/>
    <n v="31.74"/>
    <x v="474"/>
    <s v="yes"/>
    <x v="0"/>
    <s v="No"/>
    <x v="0"/>
    <s v="No"/>
    <x v="0"/>
    <x v="0"/>
    <n v="1991"/>
    <s v="Jun"/>
    <n v="29"/>
    <d v="1991-06-29T00:00:00"/>
    <x v="817"/>
    <x v="3"/>
    <s v="tier - 2"/>
    <n v="34"/>
  </r>
  <r>
    <s v="Id826"/>
    <s v="  Kate A"/>
    <n v="26.504999999999999"/>
    <x v="423"/>
    <s v="yes"/>
    <x v="0"/>
    <s v="Yes"/>
    <x v="3"/>
    <s v="No"/>
    <x v="1"/>
    <x v="0"/>
    <n v="1975"/>
    <s v="Aug"/>
    <n v="17"/>
    <d v="1975-08-17T00:00:00"/>
    <x v="818"/>
    <x v="0"/>
    <s v="tier - 1"/>
    <n v="49"/>
  </r>
  <r>
    <s v="Id827"/>
    <s v="  Kelli"/>
    <n v="36.479999999999997"/>
    <x v="305"/>
    <s v="No"/>
    <x v="0"/>
    <s v="No"/>
    <x v="0"/>
    <s v="No"/>
    <x v="0"/>
    <x v="0"/>
    <n v="1994"/>
    <s v="Jul"/>
    <n v="8"/>
    <d v="1994-07-08T00:00:00"/>
    <x v="819"/>
    <x v="0"/>
    <s v="tier - 2"/>
    <n v="31"/>
  </r>
  <r>
    <s v="Id828"/>
    <s v="  Maggie M"/>
    <n v="39.159999999999997"/>
    <x v="219"/>
    <s v="yes"/>
    <x v="0"/>
    <s v="Yes"/>
    <x v="3"/>
    <s v="No"/>
    <x v="0"/>
    <x v="2"/>
    <n v="1979"/>
    <s v="Jul"/>
    <n v="15"/>
    <d v="1979-07-15T00:00:00"/>
    <x v="820"/>
    <x v="1"/>
    <s v="tier - 1"/>
    <n v="45"/>
  </r>
  <r>
    <s v="Id829"/>
    <s v="  Michelle L"/>
    <n v="28.22"/>
    <x v="475"/>
    <s v="yes"/>
    <x v="0"/>
    <s v="Yes"/>
    <x v="3"/>
    <s v="No"/>
    <x v="1"/>
    <x v="0"/>
    <n v="2000"/>
    <s v="Nov"/>
    <n v="30"/>
    <d v="2000-11-30T00:00:00"/>
    <x v="821"/>
    <x v="0"/>
    <s v="tier - 1"/>
    <n v="24"/>
  </r>
  <r>
    <s v="Id830"/>
    <s v="  Ashley K"/>
    <n v="35"/>
    <x v="351"/>
    <s v="No"/>
    <x v="0"/>
    <s v="No"/>
    <x v="1"/>
    <s v="No"/>
    <x v="0"/>
    <x v="2"/>
    <n v="1977"/>
    <s v="Jun"/>
    <n v="15"/>
    <d v="1977-06-15T00:00:00"/>
    <x v="822"/>
    <x v="0"/>
    <s v="tier - 1"/>
    <n v="48"/>
  </r>
  <r>
    <s v="Id831"/>
    <s v="  Michael"/>
    <n v="36.24"/>
    <x v="354"/>
    <s v="yes"/>
    <x v="0"/>
    <s v="No"/>
    <x v="3"/>
    <s v="No"/>
    <x v="0"/>
    <x v="0"/>
    <n v="1979"/>
    <s v="Nov"/>
    <n v="4"/>
    <d v="1979-11-04T00:00:00"/>
    <x v="823"/>
    <x v="0"/>
    <s v="tier - 2"/>
    <n v="45"/>
  </r>
  <r>
    <s v="Id832"/>
    <s v="  Ryan K"/>
    <n v="36.954999999999998"/>
    <x v="476"/>
    <s v="No"/>
    <x v="0"/>
    <s v="No"/>
    <x v="0"/>
    <s v="No"/>
    <x v="0"/>
    <x v="0"/>
    <n v="1981"/>
    <s v="Jun"/>
    <n v="19"/>
    <d v="1981-06-19T00:00:00"/>
    <x v="824"/>
    <x v="0"/>
    <s v="tier - 2"/>
    <n v="44"/>
  </r>
  <r>
    <s v="Id833"/>
    <s v="  Matthew J"/>
    <n v="29.64"/>
    <x v="477"/>
    <s v="No"/>
    <x v="0"/>
    <s v="No"/>
    <x v="0"/>
    <s v="No"/>
    <x v="1"/>
    <x v="0"/>
    <n v="1978"/>
    <s v="Aug"/>
    <n v="5"/>
    <d v="1978-08-05T00:00:00"/>
    <x v="825"/>
    <x v="0"/>
    <s v="tier - 1"/>
    <n v="46"/>
  </r>
  <r>
    <s v="Id834"/>
    <s v="  Karine"/>
    <n v="42.74"/>
    <x v="478"/>
    <s v="yes"/>
    <x v="0"/>
    <s v="No"/>
    <x v="3"/>
    <s v="No"/>
    <x v="0"/>
    <x v="1"/>
    <n v="1969"/>
    <s v="Oct"/>
    <n v="23"/>
    <d v="1969-10-23T00:00:00"/>
    <x v="826"/>
    <x v="0"/>
    <s v="tier - 2"/>
    <n v="55"/>
  </r>
  <r>
    <s v="Id835"/>
    <s v="  Antonia G"/>
    <n v="36.130000000000003"/>
    <x v="463"/>
    <s v="yes"/>
    <x v="0"/>
    <s v="No"/>
    <x v="1"/>
    <s v="No"/>
    <x v="0"/>
    <x v="0"/>
    <n v="1981"/>
    <s v="Jun"/>
    <n v="23"/>
    <d v="1981-06-23T00:00:00"/>
    <x v="827"/>
    <x v="0"/>
    <s v="tier - 2"/>
    <n v="44"/>
  </r>
  <r>
    <s v="Id836"/>
    <s v="  Casondra L"/>
    <n v="31.55"/>
    <x v="184"/>
    <s v="yes"/>
    <x v="0"/>
    <s v="No"/>
    <x v="3"/>
    <s v="No"/>
    <x v="0"/>
    <x v="1"/>
    <n v="2004"/>
    <s v="Dec"/>
    <n v="24"/>
    <d v="2004-12-24T00:00:00"/>
    <x v="828"/>
    <x v="0"/>
    <s v="tier - 1"/>
    <n v="20"/>
  </r>
  <r>
    <s v="Id837"/>
    <s v="  Wendy"/>
    <n v="52.75"/>
    <x v="216"/>
    <s v="No"/>
    <x v="0"/>
    <s v="No"/>
    <x v="3"/>
    <s v="No"/>
    <x v="0"/>
    <x v="1"/>
    <n v="1985"/>
    <s v="Sep"/>
    <n v="10"/>
    <d v="1985-09-10T00:00:00"/>
    <x v="829"/>
    <x v="0"/>
    <s v="tier - 1"/>
    <n v="39"/>
  </r>
  <r>
    <s v="Id838"/>
    <s v="  Eric D"/>
    <n v="36.67"/>
    <x v="466"/>
    <s v="No"/>
    <x v="0"/>
    <s v="No"/>
    <x v="0"/>
    <s v="No"/>
    <x v="0"/>
    <x v="0"/>
    <n v="1989"/>
    <s v="Dec"/>
    <n v="21"/>
    <d v="1989-12-21T00:00:00"/>
    <x v="830"/>
    <x v="0"/>
    <s v="tier - 3"/>
    <n v="35"/>
  </r>
  <r>
    <s v="Id839"/>
    <s v="  Elizabeth"/>
    <n v="38.06"/>
    <x v="479"/>
    <s v="No"/>
    <x v="0"/>
    <s v="No"/>
    <x v="0"/>
    <s v="No"/>
    <x v="0"/>
    <x v="0"/>
    <n v="1984"/>
    <s v="Sep"/>
    <n v="5"/>
    <d v="1984-09-05T00:00:00"/>
    <x v="831"/>
    <x v="0"/>
    <s v="tier - 3"/>
    <n v="40"/>
  </r>
  <r>
    <s v="Id840"/>
    <s v="  Laura F"/>
    <n v="38"/>
    <x v="480"/>
    <s v="No"/>
    <x v="0"/>
    <s v="No"/>
    <x v="0"/>
    <s v="No"/>
    <x v="0"/>
    <x v="0"/>
    <n v="1978"/>
    <s v="Nov"/>
    <n v="29"/>
    <d v="1978-11-29T00:00:00"/>
    <x v="832"/>
    <x v="0"/>
    <s v="tier - 2"/>
    <n v="46"/>
  </r>
  <r>
    <s v="Id841"/>
    <s v="  Amelia F"/>
    <n v="35.1"/>
    <x v="481"/>
    <s v="No"/>
    <x v="0"/>
    <s v="No"/>
    <x v="0"/>
    <s v="No"/>
    <x v="0"/>
    <x v="0"/>
    <n v="1980"/>
    <s v="Aug"/>
    <n v="30"/>
    <d v="1980-08-30T00:00:00"/>
    <x v="833"/>
    <x v="0"/>
    <s v="tier - 2"/>
    <n v="44"/>
  </r>
  <r>
    <s v="Id842"/>
    <s v="  Amy L"/>
    <n v="33.82"/>
    <x v="256"/>
    <s v="yes"/>
    <x v="0"/>
    <s v="No"/>
    <x v="1"/>
    <s v="No"/>
    <x v="0"/>
    <x v="1"/>
    <n v="1980"/>
    <s v="Oct"/>
    <n v="5"/>
    <d v="1980-10-05T00:00:00"/>
    <x v="834"/>
    <x v="0"/>
    <s v="tier - 3"/>
    <n v="44"/>
  </r>
  <r>
    <s v="Id843"/>
    <s v="  Katie J"/>
    <n v="37.43"/>
    <x v="482"/>
    <s v="No"/>
    <x v="0"/>
    <s v="No"/>
    <x v="1"/>
    <s v="No"/>
    <x v="0"/>
    <x v="2"/>
    <n v="1978"/>
    <s v="Dec"/>
    <n v="15"/>
    <d v="1978-12-15T00:00:00"/>
    <x v="835"/>
    <x v="3"/>
    <s v="tier - 2"/>
    <n v="46"/>
  </r>
  <r>
    <s v="Id844"/>
    <s v="  Laura E"/>
    <n v="30.5"/>
    <x v="207"/>
    <s v="No"/>
    <x v="0"/>
    <s v="No"/>
    <x v="0"/>
    <s v="No"/>
    <x v="0"/>
    <x v="0"/>
    <n v="1980"/>
    <s v="Aug"/>
    <n v="18"/>
    <d v="1980-08-18T00:00:00"/>
    <x v="836"/>
    <x v="0"/>
    <s v="tier - 2"/>
    <n v="44"/>
  </r>
  <r>
    <s v="Id845"/>
    <s v="  Mayumi"/>
    <n v="24.53"/>
    <x v="290"/>
    <s v="No"/>
    <x v="0"/>
    <s v="No"/>
    <x v="0"/>
    <s v="No"/>
    <x v="2"/>
    <x v="0"/>
    <n v="1975"/>
    <s v="Jun"/>
    <n v="3"/>
    <d v="1975-06-03T00:00:00"/>
    <x v="837"/>
    <x v="0"/>
    <s v="tier - 3"/>
    <n v="50"/>
  </r>
  <r>
    <s v="Id846"/>
    <s v="  Vanessa"/>
    <n v="25.74"/>
    <x v="185"/>
    <s v="No"/>
    <x v="0"/>
    <s v="No"/>
    <x v="0"/>
    <s v="No"/>
    <x v="1"/>
    <x v="0"/>
    <n v="1985"/>
    <s v="Dec"/>
    <n v="10"/>
    <d v="1985-12-10T00:00:00"/>
    <x v="838"/>
    <x v="0"/>
    <s v="tier - 2"/>
    <n v="39"/>
  </r>
  <r>
    <s v="Id847"/>
    <s v="  Natali N"/>
    <n v="34.08"/>
    <x v="483"/>
    <s v="yes"/>
    <x v="0"/>
    <s v="No"/>
    <x v="1"/>
    <s v="No"/>
    <x v="0"/>
    <x v="0"/>
    <n v="1982"/>
    <s v="Oct"/>
    <n v="18"/>
    <d v="1982-10-18T00:00:00"/>
    <x v="839"/>
    <x v="1"/>
    <s v="tier - 1"/>
    <n v="42"/>
  </r>
  <r>
    <s v="Id848"/>
    <s v="  Beth"/>
    <n v="31.35"/>
    <x v="484"/>
    <s v="yes"/>
    <x v="0"/>
    <s v="Yes"/>
    <x v="3"/>
    <s v="No"/>
    <x v="0"/>
    <x v="0"/>
    <n v="1982"/>
    <s v="Sep"/>
    <n v="1"/>
    <d v="1982-09-01T00:00:00"/>
    <x v="840"/>
    <x v="0"/>
    <s v="tier - 1"/>
    <n v="42"/>
  </r>
  <r>
    <s v="Id849"/>
    <s v="  Alex"/>
    <n v="26.79"/>
    <x v="388"/>
    <s v="No"/>
    <x v="0"/>
    <s v="No"/>
    <x v="3"/>
    <s v="No"/>
    <x v="1"/>
    <x v="2"/>
    <n v="1969"/>
    <s v="Jul"/>
    <n v="6"/>
    <d v="1969-07-06T00:00:00"/>
    <x v="841"/>
    <x v="0"/>
    <s v="tier - 3"/>
    <n v="56"/>
  </r>
  <r>
    <s v="Id850"/>
    <s v="  Spencer"/>
    <n v="42.78"/>
    <x v="184"/>
    <s v="yes"/>
    <x v="0"/>
    <s v="No"/>
    <x v="3"/>
    <s v="No"/>
    <x v="0"/>
    <x v="1"/>
    <n v="1978"/>
    <s v="Jun"/>
    <n v="2"/>
    <d v="1978-06-02T00:00:00"/>
    <x v="842"/>
    <x v="0"/>
    <s v="tier - 2"/>
    <n v="47"/>
  </r>
  <r>
    <s v="Id851"/>
    <s v="  Andee W"/>
    <n v="46.75"/>
    <x v="485"/>
    <s v="yes"/>
    <x v="0"/>
    <s v="No"/>
    <x v="1"/>
    <s v="No"/>
    <x v="0"/>
    <x v="0"/>
    <n v="1995"/>
    <s v="Oct"/>
    <n v="29"/>
    <d v="1995-10-29T00:00:00"/>
    <x v="843"/>
    <x v="0"/>
    <s v="tier - 3"/>
    <n v="29"/>
  </r>
  <r>
    <s v="Id852"/>
    <s v="  Amy"/>
    <n v="32.15"/>
    <x v="93"/>
    <s v="yes"/>
    <x v="0"/>
    <s v="Yes"/>
    <x v="3"/>
    <s v="No"/>
    <x v="0"/>
    <x v="2"/>
    <n v="1980"/>
    <s v="Jul"/>
    <n v="26"/>
    <d v="1980-07-26T00:00:00"/>
    <x v="844"/>
    <x v="0"/>
    <s v="tier - 1"/>
    <n v="44"/>
  </r>
  <r>
    <s v="Id853"/>
    <s v="  Joshua"/>
    <n v="43.4"/>
    <x v="486"/>
    <s v="yes"/>
    <x v="0"/>
    <s v="No"/>
    <x v="1"/>
    <s v="No"/>
    <x v="0"/>
    <x v="0"/>
    <n v="1980"/>
    <s v="Oct"/>
    <n v="22"/>
    <d v="1980-10-22T00:00:00"/>
    <x v="845"/>
    <x v="0"/>
    <s v="tier - 3"/>
    <n v="44"/>
  </r>
  <r>
    <s v="Id854"/>
    <s v="  C Fred"/>
    <n v="31.57"/>
    <x v="487"/>
    <s v="yes"/>
    <x v="0"/>
    <s v="No"/>
    <x v="1"/>
    <s v="No"/>
    <x v="0"/>
    <x v="0"/>
    <n v="1980"/>
    <s v="Jul"/>
    <n v="21"/>
    <d v="1980-07-21T00:00:00"/>
    <x v="846"/>
    <x v="0"/>
    <s v="tier - 1"/>
    <n v="44"/>
  </r>
  <r>
    <s v="Id855"/>
    <s v="  Jeremy"/>
    <n v="24.32"/>
    <x v="488"/>
    <s v="No"/>
    <x v="0"/>
    <s v="No"/>
    <x v="0"/>
    <s v="No"/>
    <x v="2"/>
    <x v="0"/>
    <n v="1980"/>
    <s v="Jun"/>
    <n v="28"/>
    <d v="1980-06-28T00:00:00"/>
    <x v="847"/>
    <x v="0"/>
    <s v="tier - 3"/>
    <n v="45"/>
  </r>
  <r>
    <s v="Id856"/>
    <s v="  Patrick Sr"/>
    <n v="31.07"/>
    <x v="473"/>
    <s v="yes"/>
    <x v="0"/>
    <s v="No"/>
    <x v="1"/>
    <s v="No"/>
    <x v="0"/>
    <x v="2"/>
    <n v="1978"/>
    <s v="Jun"/>
    <n v="24"/>
    <d v="1978-06-24T00:00:00"/>
    <x v="848"/>
    <x v="0"/>
    <s v="tier - 2"/>
    <n v="47"/>
  </r>
  <r>
    <s v="Id857"/>
    <s v="  Kelly M"/>
    <n v="35.814999999999998"/>
    <x v="266"/>
    <s v="No"/>
    <x v="0"/>
    <s v="No"/>
    <x v="0"/>
    <s v="No"/>
    <x v="0"/>
    <x v="0"/>
    <n v="1982"/>
    <s v="Oct"/>
    <n v="6"/>
    <d v="1982-10-06T00:00:00"/>
    <x v="849"/>
    <x v="0"/>
    <s v="tier - 3"/>
    <n v="42"/>
  </r>
  <r>
    <s v="Id858"/>
    <s v="  Katherine"/>
    <n v="40.81"/>
    <x v="489"/>
    <s v="yes"/>
    <x v="0"/>
    <s v="No"/>
    <x v="0"/>
    <s v="No"/>
    <x v="0"/>
    <x v="0"/>
    <n v="1992"/>
    <s v="Jun"/>
    <n v="18"/>
    <d v="1992-06-18T00:00:00"/>
    <x v="850"/>
    <x v="0"/>
    <s v="tier - 2"/>
    <n v="33"/>
  </r>
  <r>
    <s v="Id859"/>
    <s v="  Keila L"/>
    <n v="24.605"/>
    <x v="488"/>
    <s v="No"/>
    <x v="0"/>
    <s v="No"/>
    <x v="0"/>
    <s v="No"/>
    <x v="2"/>
    <x v="0"/>
    <n v="1987"/>
    <s v="Aug"/>
    <n v="11"/>
    <d v="1987-08-11T00:00:00"/>
    <x v="851"/>
    <x v="0"/>
    <s v="tier - 1"/>
    <n v="37"/>
  </r>
  <r>
    <s v="Id860"/>
    <s v="  Zanae E"/>
    <n v="21.47"/>
    <x v="490"/>
    <s v="No"/>
    <x v="0"/>
    <s v="No"/>
    <x v="0"/>
    <s v="No"/>
    <x v="2"/>
    <x v="0"/>
    <n v="1968"/>
    <s v="Jun"/>
    <n v="29"/>
    <d v="1968-06-29T00:00:00"/>
    <x v="852"/>
    <x v="1"/>
    <s v="tier - 2"/>
    <n v="57"/>
  </r>
  <r>
    <s v="Id861"/>
    <s v="  Alex"/>
    <n v="52.89"/>
    <x v="98"/>
    <s v="yes"/>
    <x v="0"/>
    <s v="No"/>
    <x v="3"/>
    <s v="No"/>
    <x v="0"/>
    <x v="2"/>
    <n v="1993"/>
    <s v="Aug"/>
    <n v="1"/>
    <d v="1993-08-01T00:00:00"/>
    <x v="853"/>
    <x v="0"/>
    <s v="tier - 2"/>
    <n v="31"/>
  </r>
  <r>
    <s v="Id862"/>
    <s v="  Kathryn"/>
    <n v="32.965000000000003"/>
    <x v="259"/>
    <s v="yes"/>
    <x v="0"/>
    <s v="No"/>
    <x v="3"/>
    <s v="No"/>
    <x v="0"/>
    <x v="1"/>
    <n v="1984"/>
    <s v="Jul"/>
    <n v="7"/>
    <d v="1984-07-07T00:00:00"/>
    <x v="854"/>
    <x v="0"/>
    <s v="tier - 1"/>
    <n v="41"/>
  </r>
  <r>
    <s v="Id863"/>
    <s v="  Jason L"/>
    <n v="36.799999999999997"/>
    <x v="473"/>
    <s v="No"/>
    <x v="0"/>
    <s v="Yes"/>
    <x v="3"/>
    <s v="No"/>
    <x v="0"/>
    <x v="2"/>
    <n v="1999"/>
    <s v="Aug"/>
    <n v="8"/>
    <d v="1999-08-08T00:00:00"/>
    <x v="855"/>
    <x v="0"/>
    <s v="tier - 1"/>
    <n v="25"/>
  </r>
  <r>
    <s v="Id864"/>
    <s v="  Benjamin J"/>
    <n v="34.299999999999997"/>
    <x v="189"/>
    <s v="No"/>
    <x v="0"/>
    <s v="No"/>
    <x v="1"/>
    <s v="No"/>
    <x v="0"/>
    <x v="2"/>
    <n v="1984"/>
    <s v="Nov"/>
    <n v="21"/>
    <d v="1984-11-21T00:00:00"/>
    <x v="856"/>
    <x v="0"/>
    <s v="tier - 2"/>
    <n v="40"/>
  </r>
  <r>
    <s v="Id865"/>
    <s v="  Steven M"/>
    <n v="35.244999999999997"/>
    <x v="368"/>
    <s v="No"/>
    <x v="0"/>
    <s v="No"/>
    <x v="0"/>
    <s v="No"/>
    <x v="0"/>
    <x v="2"/>
    <n v="1976"/>
    <s v="Jun"/>
    <n v="24"/>
    <d v="1976-06-24T00:00:00"/>
    <x v="857"/>
    <x v="1"/>
    <s v="tier - 2"/>
    <n v="49"/>
  </r>
  <r>
    <s v="Id866"/>
    <s v="  Erika"/>
    <n v="26.23"/>
    <x v="398"/>
    <s v="No"/>
    <x v="0"/>
    <s v="No"/>
    <x v="0"/>
    <s v="No"/>
    <x v="1"/>
    <x v="0"/>
    <n v="1978"/>
    <s v="Jul"/>
    <n v="30"/>
    <d v="1978-07-30T00:00:00"/>
    <x v="858"/>
    <x v="0"/>
    <s v="tier - 3"/>
    <n v="46"/>
  </r>
  <r>
    <s v="Id867"/>
    <s v="  Chad"/>
    <n v="36.1"/>
    <x v="120"/>
    <s v="yes"/>
    <x v="0"/>
    <s v="No"/>
    <x v="1"/>
    <s v="No"/>
    <x v="0"/>
    <x v="2"/>
    <n v="1984"/>
    <s v="Jun"/>
    <n v="29"/>
    <d v="1984-06-29T00:00:00"/>
    <x v="859"/>
    <x v="0"/>
    <s v="tier - 2"/>
    <n v="41"/>
  </r>
  <r>
    <s v="Id868"/>
    <s v="  Mark"/>
    <n v="37.1"/>
    <x v="491"/>
    <s v="yes"/>
    <x v="0"/>
    <s v="Yes"/>
    <x v="3"/>
    <s v="No"/>
    <x v="0"/>
    <x v="0"/>
    <n v="1978"/>
    <s v="Sep"/>
    <n v="6"/>
    <d v="1978-09-06T00:00:00"/>
    <x v="860"/>
    <x v="1"/>
    <s v="tier - 2"/>
    <n v="46"/>
  </r>
  <r>
    <s v="Id869"/>
    <s v="  David"/>
    <n v="27.5"/>
    <x v="492"/>
    <s v="yes"/>
    <x v="0"/>
    <s v="Yes"/>
    <x v="3"/>
    <s v="No"/>
    <x v="1"/>
    <x v="0"/>
    <n v="1981"/>
    <s v="Jul"/>
    <n v="17"/>
    <d v="1981-07-17T00:00:00"/>
    <x v="861"/>
    <x v="0"/>
    <s v="tier - 1"/>
    <n v="43"/>
  </r>
  <r>
    <s v="Id870"/>
    <s v="  Matthew R"/>
    <n v="24.7"/>
    <x v="493"/>
    <s v="yes"/>
    <x v="0"/>
    <s v="Yes"/>
    <x v="3"/>
    <s v="No"/>
    <x v="2"/>
    <x v="0"/>
    <n v="1980"/>
    <s v="Jun"/>
    <n v="22"/>
    <d v="1980-06-22T00:00:00"/>
    <x v="862"/>
    <x v="0"/>
    <s v="tier - 2"/>
    <n v="45"/>
  </r>
  <r>
    <s v="Id871"/>
    <s v="  Orla"/>
    <n v="26.78"/>
    <x v="494"/>
    <s v="yes"/>
    <x v="0"/>
    <s v="Yes"/>
    <x v="3"/>
    <s v="No"/>
    <x v="1"/>
    <x v="0"/>
    <n v="1980"/>
    <s v="Oct"/>
    <n v="7"/>
    <d v="1980-10-07T00:00:00"/>
    <x v="863"/>
    <x v="0"/>
    <s v="tier - 1"/>
    <n v="44"/>
  </r>
  <r>
    <s v="Id872"/>
    <s v="  Shaista S"/>
    <n v="45.8"/>
    <x v="239"/>
    <s v="No"/>
    <x v="0"/>
    <s v="No"/>
    <x v="0"/>
    <s v="No"/>
    <x v="0"/>
    <x v="2"/>
    <n v="1980"/>
    <s v="Sep"/>
    <n v="30"/>
    <d v="1980-09-30T00:00:00"/>
    <x v="864"/>
    <x v="0"/>
    <s v="tier - 3"/>
    <n v="44"/>
  </r>
  <r>
    <s v="Id873"/>
    <s v="  Emily"/>
    <n v="29"/>
    <x v="495"/>
    <s v="yes"/>
    <x v="0"/>
    <s v="No"/>
    <x v="1"/>
    <s v="No"/>
    <x v="1"/>
    <x v="2"/>
    <n v="1982"/>
    <s v="Aug"/>
    <n v="16"/>
    <d v="1982-08-16T00:00:00"/>
    <x v="865"/>
    <x v="1"/>
    <s v="tier - 2"/>
    <n v="42"/>
  </r>
  <r>
    <s v="Id874"/>
    <s v="  Julie A"/>
    <n v="33.534999999999997"/>
    <x v="295"/>
    <s v="yes"/>
    <x v="0"/>
    <s v="No"/>
    <x v="0"/>
    <s v="No"/>
    <x v="0"/>
    <x v="0"/>
    <n v="1975"/>
    <s v="Jul"/>
    <n v="19"/>
    <d v="1975-07-19T00:00:00"/>
    <x v="866"/>
    <x v="0"/>
    <s v="tier - 3"/>
    <n v="49"/>
  </r>
  <r>
    <s v="Id875"/>
    <s v="  Megumi"/>
    <n v="32.774999999999999"/>
    <x v="68"/>
    <s v="yes"/>
    <x v="0"/>
    <s v="No"/>
    <x v="0"/>
    <s v="No"/>
    <x v="0"/>
    <x v="0"/>
    <n v="1968"/>
    <s v="Aug"/>
    <n v="26"/>
    <d v="1968-08-26T00:00:00"/>
    <x v="867"/>
    <x v="1"/>
    <s v="tier - 3"/>
    <n v="56"/>
  </r>
  <r>
    <s v="Id876"/>
    <s v="  Skylar"/>
    <n v="37.51"/>
    <x v="335"/>
    <s v="yes"/>
    <x v="0"/>
    <s v="No"/>
    <x v="1"/>
    <s v="No"/>
    <x v="0"/>
    <x v="2"/>
    <n v="1982"/>
    <s v="Sep"/>
    <n v="14"/>
    <d v="1982-09-14T00:00:00"/>
    <x v="868"/>
    <x v="1"/>
    <s v="tier - 2"/>
    <n v="42"/>
  </r>
  <r>
    <s v="Id877"/>
    <s v="  Victoria"/>
    <n v="39.86"/>
    <x v="496"/>
    <s v="yes"/>
    <x v="0"/>
    <s v="No"/>
    <x v="3"/>
    <s v="No"/>
    <x v="0"/>
    <x v="0"/>
    <n v="1983"/>
    <s v="Aug"/>
    <n v="11"/>
    <d v="1983-08-11T00:00:00"/>
    <x v="869"/>
    <x v="0"/>
    <s v="tier - 3"/>
    <n v="41"/>
  </r>
  <r>
    <s v="Id878"/>
    <s v="  Amanda L"/>
    <n v="42.13"/>
    <x v="497"/>
    <s v="No"/>
    <x v="0"/>
    <s v="No"/>
    <x v="0"/>
    <s v="No"/>
    <x v="0"/>
    <x v="2"/>
    <n v="1983"/>
    <s v="Nov"/>
    <n v="21"/>
    <d v="1983-11-21T00:00:00"/>
    <x v="870"/>
    <x v="0"/>
    <s v="tier - 3"/>
    <n v="41"/>
  </r>
  <r>
    <s v="Id879"/>
    <s v="  Renee"/>
    <n v="35.99"/>
    <x v="498"/>
    <s v="No"/>
    <x v="0"/>
    <s v="No"/>
    <x v="0"/>
    <s v="No"/>
    <x v="0"/>
    <x v="0"/>
    <n v="1991"/>
    <s v="Jun"/>
    <n v="28"/>
    <d v="1991-06-28T00:00:00"/>
    <x v="871"/>
    <x v="0"/>
    <s v="tier - 2"/>
    <n v="34"/>
  </r>
  <r>
    <s v="Id880"/>
    <s v="  Nellie A"/>
    <n v="35.200000000000003"/>
    <x v="55"/>
    <s v="yes"/>
    <x v="0"/>
    <s v="Yes"/>
    <x v="3"/>
    <s v="No"/>
    <x v="0"/>
    <x v="0"/>
    <n v="1977"/>
    <s v="Sep"/>
    <n v="15"/>
    <d v="1977-09-15T00:00:00"/>
    <x v="872"/>
    <x v="1"/>
    <s v="tier - 3"/>
    <n v="47"/>
  </r>
  <r>
    <s v="Id881"/>
    <s v="  Tamara"/>
    <n v="29.91"/>
    <x v="122"/>
    <s v="yes"/>
    <x v="0"/>
    <s v="No"/>
    <x v="1"/>
    <s v="No"/>
    <x v="0"/>
    <x v="2"/>
    <n v="1986"/>
    <s v="Jul"/>
    <n v="13"/>
    <d v="1986-07-13T00:00:00"/>
    <x v="873"/>
    <x v="0"/>
    <s v="tier - 1"/>
    <n v="38"/>
  </r>
  <r>
    <s v="Id882"/>
    <s v="  Joan"/>
    <n v="36.479999999999997"/>
    <x v="203"/>
    <s v="yes"/>
    <x v="0"/>
    <s v="No"/>
    <x v="3"/>
    <s v="No"/>
    <x v="0"/>
    <x v="2"/>
    <n v="1986"/>
    <s v="Sep"/>
    <n v="2"/>
    <d v="1986-09-02T00:00:00"/>
    <x v="874"/>
    <x v="0"/>
    <s v="tier - 3"/>
    <n v="38"/>
  </r>
  <r>
    <s v="Id883"/>
    <s v="  Aimee J"/>
    <n v="27.5"/>
    <x v="404"/>
    <s v="yes"/>
    <x v="0"/>
    <s v="Yes"/>
    <x v="3"/>
    <s v="No"/>
    <x v="1"/>
    <x v="0"/>
    <n v="1982"/>
    <s v="Jul"/>
    <n v="24"/>
    <d v="1982-07-24T00:00:00"/>
    <x v="875"/>
    <x v="0"/>
    <s v="tier - 1"/>
    <n v="42"/>
  </r>
  <r>
    <s v="Id884"/>
    <s v="  Suzanne"/>
    <n v="33.44"/>
    <x v="229"/>
    <s v="yes"/>
    <x v="0"/>
    <s v="No"/>
    <x v="3"/>
    <s v="No"/>
    <x v="0"/>
    <x v="1"/>
    <n v="1981"/>
    <s v="Aug"/>
    <n v="14"/>
    <d v="1981-08-14T00:00:00"/>
    <x v="876"/>
    <x v="1"/>
    <s v="tier - 2"/>
    <n v="43"/>
  </r>
  <r>
    <s v="Id885"/>
    <s v="  Kristin A"/>
    <n v="28.215"/>
    <x v="109"/>
    <s v="yes"/>
    <x v="0"/>
    <s v="No"/>
    <x v="3"/>
    <s v="No"/>
    <x v="1"/>
    <x v="1"/>
    <n v="1981"/>
    <s v="Jun"/>
    <n v="13"/>
    <d v="1981-06-13T00:00:00"/>
    <x v="877"/>
    <x v="1"/>
    <s v="tier - 3"/>
    <n v="44"/>
  </r>
  <r>
    <s v="Id886"/>
    <s v="  Bronwyn"/>
    <n v="27.17"/>
    <x v="85"/>
    <s v="yes"/>
    <x v="0"/>
    <s v="No"/>
    <x v="3"/>
    <s v="No"/>
    <x v="1"/>
    <x v="1"/>
    <n v="1973"/>
    <s v="Oct"/>
    <n v="25"/>
    <d v="1973-10-25T00:00:00"/>
    <x v="878"/>
    <x v="0"/>
    <s v="tier - 2"/>
    <n v="51"/>
  </r>
  <r>
    <s v="Id887"/>
    <s v="  Taylor J"/>
    <n v="35.380000000000003"/>
    <x v="65"/>
    <s v="No"/>
    <x v="0"/>
    <s v="No"/>
    <x v="0"/>
    <s v="No"/>
    <x v="0"/>
    <x v="1"/>
    <n v="1981"/>
    <s v="Aug"/>
    <n v="4"/>
    <d v="1981-08-04T00:00:00"/>
    <x v="879"/>
    <x v="1"/>
    <s v="tier - 3"/>
    <n v="43"/>
  </r>
  <r>
    <s v="Id888"/>
    <s v="  Kimberly M"/>
    <n v="43.48"/>
    <x v="149"/>
    <s v="No"/>
    <x v="0"/>
    <s v="No"/>
    <x v="0"/>
    <s v="No"/>
    <x v="0"/>
    <x v="1"/>
    <n v="1976"/>
    <s v="Dec"/>
    <n v="18"/>
    <d v="1976-12-18T00:00:00"/>
    <x v="880"/>
    <x v="0"/>
    <s v="tier - 1"/>
    <n v="48"/>
  </r>
  <r>
    <s v="Id889"/>
    <s v="  Joshua E"/>
    <n v="41.73"/>
    <x v="178"/>
    <s v="No"/>
    <x v="0"/>
    <s v="No"/>
    <x v="3"/>
    <s v="No"/>
    <x v="0"/>
    <x v="1"/>
    <n v="1985"/>
    <s v="Nov"/>
    <n v="2"/>
    <d v="1985-11-02T00:00:00"/>
    <x v="881"/>
    <x v="0"/>
    <s v="tier - 1"/>
    <n v="39"/>
  </r>
  <r>
    <s v="Id890"/>
    <s v="  Jeffrey"/>
    <n v="28.9"/>
    <x v="499"/>
    <s v="No"/>
    <x v="0"/>
    <s v="No"/>
    <x v="0"/>
    <s v="No"/>
    <x v="1"/>
    <x v="0"/>
    <n v="1966"/>
    <s v="Dec"/>
    <n v="26"/>
    <d v="1966-12-26T00:00:00"/>
    <x v="882"/>
    <x v="1"/>
    <s v="tier - 1"/>
    <n v="58"/>
  </r>
  <r>
    <s v="Id891"/>
    <s v="  Andrew R"/>
    <n v="25.74"/>
    <x v="469"/>
    <s v="No"/>
    <x v="0"/>
    <s v="No"/>
    <x v="0"/>
    <s v="No"/>
    <x v="1"/>
    <x v="0"/>
    <n v="1965"/>
    <s v="Jun"/>
    <n v="6"/>
    <d v="1965-06-06T00:00:00"/>
    <x v="883"/>
    <x v="1"/>
    <s v="tier - 3"/>
    <n v="60"/>
  </r>
  <r>
    <s v="Id892"/>
    <s v="  Francisco J"/>
    <n v="36.06"/>
    <x v="265"/>
    <s v="No"/>
    <x v="0"/>
    <s v="No"/>
    <x v="0"/>
    <s v="No"/>
    <x v="0"/>
    <x v="0"/>
    <n v="1965"/>
    <s v="Jun"/>
    <n v="25"/>
    <d v="1965-06-25T00:00:00"/>
    <x v="884"/>
    <x v="1"/>
    <s v="tier - 1"/>
    <n v="60"/>
  </r>
  <r>
    <s v="Id893"/>
    <s v="  Rhonda"/>
    <n v="43.28"/>
    <x v="500"/>
    <s v="No"/>
    <x v="0"/>
    <s v="No"/>
    <x v="0"/>
    <s v="No"/>
    <x v="0"/>
    <x v="2"/>
    <n v="1972"/>
    <s v="Aug"/>
    <n v="11"/>
    <d v="1972-08-11T00:00:00"/>
    <x v="885"/>
    <x v="0"/>
    <s v="tier - 3"/>
    <n v="52"/>
  </r>
  <r>
    <s v="Id894"/>
    <s v="  John"/>
    <n v="28.785"/>
    <x v="501"/>
    <s v="yes"/>
    <x v="0"/>
    <s v="Yes"/>
    <x v="3"/>
    <s v="No"/>
    <x v="1"/>
    <x v="0"/>
    <n v="1965"/>
    <s v="Jul"/>
    <n v="11"/>
    <d v="1965-07-11T00:00:00"/>
    <x v="886"/>
    <x v="1"/>
    <s v="tier - 3"/>
    <n v="59"/>
  </r>
  <r>
    <s v="Id895"/>
    <s v="  Miles J"/>
    <n v="25.46"/>
    <x v="453"/>
    <s v="yes"/>
    <x v="0"/>
    <s v="Yes"/>
    <x v="3"/>
    <s v="No"/>
    <x v="1"/>
    <x v="0"/>
    <n v="2004"/>
    <s v="Nov"/>
    <n v="15"/>
    <d v="2004-11-15T00:00:00"/>
    <x v="887"/>
    <x v="0"/>
    <s v="tier - 2"/>
    <n v="20"/>
  </r>
  <r>
    <s v="Id896"/>
    <s v="  Justyna I"/>
    <n v="30.8"/>
    <x v="400"/>
    <s v="No"/>
    <x v="0"/>
    <s v="No"/>
    <x v="0"/>
    <s v="No"/>
    <x v="0"/>
    <x v="0"/>
    <n v="1979"/>
    <s v="Jun"/>
    <n v="19"/>
    <d v="1979-06-19T00:00:00"/>
    <x v="888"/>
    <x v="0"/>
    <s v="tier - 3"/>
    <n v="46"/>
  </r>
  <r>
    <s v="Id897"/>
    <s v="  Lucille"/>
    <n v="28.88"/>
    <x v="20"/>
    <s v="No"/>
    <x v="0"/>
    <s v="No"/>
    <x v="0"/>
    <s v="No"/>
    <x v="1"/>
    <x v="0"/>
    <n v="1984"/>
    <s v="Jul"/>
    <n v="25"/>
    <d v="1984-07-25T00:00:00"/>
    <x v="889"/>
    <x v="0"/>
    <s v="tier - 1"/>
    <n v="40"/>
  </r>
  <r>
    <s v="Id898"/>
    <s v="  April"/>
    <n v="23"/>
    <x v="502"/>
    <s v="No"/>
    <x v="0"/>
    <s v="No"/>
    <x v="0"/>
    <s v="No"/>
    <x v="2"/>
    <x v="0"/>
    <n v="1979"/>
    <s v="Sep"/>
    <n v="19"/>
    <d v="1979-09-19T00:00:00"/>
    <x v="890"/>
    <x v="0"/>
    <s v="tier - 3"/>
    <n v="45"/>
  </r>
  <r>
    <s v="Id899"/>
    <s v="  Robert"/>
    <n v="38.25"/>
    <x v="58"/>
    <s v="No"/>
    <x v="0"/>
    <s v="No"/>
    <x v="3"/>
    <s v="No"/>
    <x v="0"/>
    <x v="1"/>
    <n v="1986"/>
    <s v="Jun"/>
    <n v="15"/>
    <d v="1986-06-15T00:00:00"/>
    <x v="891"/>
    <x v="0"/>
    <s v="tier - 2"/>
    <n v="39"/>
  </r>
  <r>
    <s v="Id900"/>
    <s v="  Alyssa"/>
    <n v="39.25"/>
    <x v="12"/>
    <s v="yes"/>
    <x v="0"/>
    <s v="No"/>
    <x v="3"/>
    <s v="No"/>
    <x v="0"/>
    <x v="0"/>
    <n v="1977"/>
    <s v="Dec"/>
    <n v="18"/>
    <d v="1977-12-18T00:00:00"/>
    <x v="892"/>
    <x v="0"/>
    <s v="tier - 1"/>
    <n v="47"/>
  </r>
  <r>
    <s v="Id901"/>
    <s v="  Jessica E"/>
    <n v="26.6"/>
    <x v="103"/>
    <s v="yes"/>
    <x v="0"/>
    <s v="No"/>
    <x v="1"/>
    <s v="No"/>
    <x v="1"/>
    <x v="2"/>
    <n v="1979"/>
    <s v="Jun"/>
    <n v="26"/>
    <d v="1979-06-26T00:00:00"/>
    <x v="893"/>
    <x v="0"/>
    <s v="tier - 1"/>
    <n v="46"/>
  </r>
  <r>
    <s v="Id902"/>
    <s v="  Patrick J"/>
    <n v="35.700000000000003"/>
    <x v="81"/>
    <s v="No"/>
    <x v="0"/>
    <s v="Yes"/>
    <x v="3"/>
    <s v="No"/>
    <x v="0"/>
    <x v="2"/>
    <n v="1977"/>
    <s v="Dec"/>
    <n v="1"/>
    <d v="1977-12-01T00:00:00"/>
    <x v="894"/>
    <x v="0"/>
    <s v="tier - 1"/>
    <n v="47"/>
  </r>
  <r>
    <s v="Id903"/>
    <s v="  Emilie"/>
    <n v="20.100000000000001"/>
    <x v="130"/>
    <s v="No"/>
    <x v="0"/>
    <s v="No"/>
    <x v="0"/>
    <s v="No"/>
    <x v="2"/>
    <x v="0"/>
    <n v="1993"/>
    <s v="Oct"/>
    <n v="5"/>
    <d v="1993-10-05T00:00:00"/>
    <x v="895"/>
    <x v="0"/>
    <s v="tier - 2"/>
    <n v="31"/>
  </r>
  <r>
    <s v="Id904"/>
    <s v="  Caitlin B"/>
    <n v="22.23"/>
    <x v="503"/>
    <s v="No"/>
    <x v="0"/>
    <s v="No"/>
    <x v="0"/>
    <s v="No"/>
    <x v="2"/>
    <x v="0"/>
    <n v="1983"/>
    <s v="Jun"/>
    <n v="21"/>
    <d v="1983-06-21T00:00:00"/>
    <x v="896"/>
    <x v="0"/>
    <s v="tier - 2"/>
    <n v="42"/>
  </r>
  <r>
    <s v="Id905"/>
    <s v="  Joseph W"/>
    <n v="36.47"/>
    <x v="200"/>
    <s v="No"/>
    <x v="0"/>
    <s v="No"/>
    <x v="0"/>
    <s v="No"/>
    <x v="0"/>
    <x v="1"/>
    <n v="1981"/>
    <s v="Jul"/>
    <n v="16"/>
    <d v="1981-07-16T00:00:00"/>
    <x v="897"/>
    <x v="0"/>
    <s v="tier - 3"/>
    <n v="43"/>
  </r>
  <r>
    <s v="Id906"/>
    <s v="  Wendy"/>
    <n v="49.64"/>
    <x v="70"/>
    <s v="No"/>
    <x v="0"/>
    <s v="Yes"/>
    <x v="3"/>
    <s v="No"/>
    <x v="0"/>
    <x v="2"/>
    <n v="1965"/>
    <s v="Dec"/>
    <n v="9"/>
    <d v="1965-12-09T00:00:00"/>
    <x v="898"/>
    <x v="1"/>
    <s v="tier - 3"/>
    <n v="59"/>
  </r>
  <r>
    <s v="Id907"/>
    <s v="  Leah L"/>
    <n v="36.799999999999997"/>
    <x v="208"/>
    <s v="yes"/>
    <x v="0"/>
    <s v="Yes"/>
    <x v="3"/>
    <s v="No"/>
    <x v="0"/>
    <x v="1"/>
    <n v="1981"/>
    <s v="Nov"/>
    <n v="24"/>
    <d v="1981-11-24T00:00:00"/>
    <x v="899"/>
    <x v="0"/>
    <s v="tier - 1"/>
    <n v="43"/>
  </r>
  <r>
    <s v="Id908"/>
    <s v="  Wayne L"/>
    <n v="33.880000000000003"/>
    <x v="386"/>
    <s v="yes"/>
    <x v="0"/>
    <s v="No"/>
    <x v="0"/>
    <s v="No"/>
    <x v="0"/>
    <x v="0"/>
    <n v="1993"/>
    <s v="Jul"/>
    <n v="22"/>
    <d v="1993-07-22T00:00:00"/>
    <x v="900"/>
    <x v="0"/>
    <s v="tier - 2"/>
    <n v="31"/>
  </r>
  <r>
    <s v="Id909"/>
    <s v="  Jason M"/>
    <n v="32.01"/>
    <x v="31"/>
    <s v="yes"/>
    <x v="0"/>
    <s v="No"/>
    <x v="3"/>
    <s v="No"/>
    <x v="0"/>
    <x v="2"/>
    <n v="1965"/>
    <s v="Dec"/>
    <n v="5"/>
    <d v="1965-12-05T00:00:00"/>
    <x v="901"/>
    <x v="1"/>
    <s v="tier - 2"/>
    <n v="59"/>
  </r>
  <r>
    <s v="Id910"/>
    <s v="  Floris"/>
    <n v="33.630000000000003"/>
    <x v="271"/>
    <s v="No"/>
    <x v="0"/>
    <s v="No"/>
    <x v="0"/>
    <s v="No"/>
    <x v="0"/>
    <x v="0"/>
    <n v="1983"/>
    <s v="Sep"/>
    <n v="19"/>
    <d v="1983-09-19T00:00:00"/>
    <x v="902"/>
    <x v="0"/>
    <s v="tier - 2"/>
    <n v="41"/>
  </r>
  <r>
    <s v="Id911"/>
    <s v="  Marc"/>
    <n v="34.865000000000002"/>
    <x v="353"/>
    <s v="yes"/>
    <x v="0"/>
    <s v="No"/>
    <x v="3"/>
    <s v="No"/>
    <x v="0"/>
    <x v="2"/>
    <n v="1978"/>
    <s v="Nov"/>
    <n v="12"/>
    <d v="1978-11-12T00:00:00"/>
    <x v="903"/>
    <x v="0"/>
    <s v="tier - 2"/>
    <n v="46"/>
  </r>
  <r>
    <s v="Id912"/>
    <s v="  Christopher"/>
    <n v="43.11"/>
    <x v="374"/>
    <s v="No"/>
    <x v="0"/>
    <s v="No"/>
    <x v="0"/>
    <s v="No"/>
    <x v="0"/>
    <x v="2"/>
    <n v="1978"/>
    <s v="Dec"/>
    <n v="2"/>
    <d v="1978-12-02T00:00:00"/>
    <x v="904"/>
    <x v="0"/>
    <s v="tier - 3"/>
    <n v="46"/>
  </r>
  <r>
    <s v="Id913"/>
    <s v="  Kevin"/>
    <n v="30.305"/>
    <x v="159"/>
    <s v="yes"/>
    <x v="0"/>
    <s v="No"/>
    <x v="3"/>
    <s v="No"/>
    <x v="0"/>
    <x v="2"/>
    <n v="1977"/>
    <s v="Aug"/>
    <n v="25"/>
    <d v="1977-08-25T00:00:00"/>
    <x v="905"/>
    <x v="1"/>
    <s v="tier - 2"/>
    <n v="47"/>
  </r>
  <r>
    <s v="Id914"/>
    <s v="  Aharon N"/>
    <n v="25.175000000000001"/>
    <x v="252"/>
    <s v="yes"/>
    <x v="0"/>
    <s v="No"/>
    <x v="3"/>
    <s v="No"/>
    <x v="1"/>
    <x v="2"/>
    <n v="1979"/>
    <s v="Sep"/>
    <n v="1"/>
    <d v="1979-09-01T00:00:00"/>
    <x v="906"/>
    <x v="1"/>
    <s v="tier - 2"/>
    <n v="45"/>
  </r>
  <r>
    <s v="Id915"/>
    <s v="  Lawrence D"/>
    <n v="26.8"/>
    <x v="251"/>
    <s v="yes"/>
    <x v="0"/>
    <s v="No"/>
    <x v="3"/>
    <s v="No"/>
    <x v="1"/>
    <x v="2"/>
    <n v="1980"/>
    <s v="Jul"/>
    <n v="7"/>
    <d v="1980-07-07T00:00:00"/>
    <x v="907"/>
    <x v="0"/>
    <s v="tier - 3"/>
    <n v="45"/>
  </r>
  <r>
    <s v="Id916"/>
    <s v="  Malcolm"/>
    <n v="21.78"/>
    <x v="352"/>
    <s v="No"/>
    <x v="1"/>
    <s v="No"/>
    <x v="3"/>
    <s v="No"/>
    <x v="2"/>
    <x v="2"/>
    <n v="1977"/>
    <s v="Sep"/>
    <n v="25"/>
    <d v="1977-09-25T00:00:00"/>
    <x v="908"/>
    <x v="1"/>
    <s v="tier - 1"/>
    <n v="47"/>
  </r>
  <r>
    <s v="Id917"/>
    <s v="  Anna E"/>
    <n v="30.14"/>
    <x v="306"/>
    <s v="yes"/>
    <x v="0"/>
    <s v="No"/>
    <x v="0"/>
    <s v="No"/>
    <x v="0"/>
    <x v="0"/>
    <n v="1977"/>
    <s v="Sep"/>
    <n v="30"/>
    <d v="1977-09-30T00:00:00"/>
    <x v="909"/>
    <x v="1"/>
    <s v="tier - 3"/>
    <n v="47"/>
  </r>
  <r>
    <s v="Id918"/>
    <s v="  Jenny"/>
    <n v="29.7"/>
    <x v="423"/>
    <s v="yes"/>
    <x v="0"/>
    <s v="No"/>
    <x v="0"/>
    <s v="No"/>
    <x v="1"/>
    <x v="0"/>
    <n v="2001"/>
    <s v="Jun"/>
    <n v="1"/>
    <d v="2001-06-01T00:00:00"/>
    <x v="910"/>
    <x v="0"/>
    <s v="tier - 2"/>
    <n v="24"/>
  </r>
  <r>
    <s v="Id919"/>
    <s v="  Melissa L"/>
    <n v="32.395000000000003"/>
    <x v="504"/>
    <s v="yes"/>
    <x v="0"/>
    <s v="No"/>
    <x v="0"/>
    <s v="No"/>
    <x v="0"/>
    <x v="0"/>
    <n v="1967"/>
    <s v="Aug"/>
    <n v="4"/>
    <d v="1967-08-04T00:00:00"/>
    <x v="911"/>
    <x v="1"/>
    <s v="tier - 3"/>
    <n v="57"/>
  </r>
  <r>
    <s v="Id920"/>
    <s v="  Chia J"/>
    <n v="36.64"/>
    <x v="279"/>
    <s v="No"/>
    <x v="0"/>
    <s v="No"/>
    <x v="0"/>
    <s v="No"/>
    <x v="0"/>
    <x v="0"/>
    <n v="1996"/>
    <s v="Jun"/>
    <n v="14"/>
    <d v="1996-06-14T00:00:00"/>
    <x v="912"/>
    <x v="0"/>
    <s v="tier - 3"/>
    <n v="29"/>
  </r>
  <r>
    <s v="Id921"/>
    <s v="  Laura A"/>
    <n v="39.049999999999997"/>
    <x v="173"/>
    <s v="yes"/>
    <x v="0"/>
    <s v="No"/>
    <x v="3"/>
    <s v="No"/>
    <x v="0"/>
    <x v="2"/>
    <n v="1988"/>
    <s v="Dec"/>
    <n v="15"/>
    <d v="1988-12-15T00:00:00"/>
    <x v="913"/>
    <x v="0"/>
    <s v="tier - 3"/>
    <n v="36"/>
  </r>
  <r>
    <s v="Id922"/>
    <s v="  Aditi"/>
    <n v="33.1"/>
    <x v="339"/>
    <s v="yes"/>
    <x v="0"/>
    <s v="No"/>
    <x v="3"/>
    <s v="No"/>
    <x v="0"/>
    <x v="2"/>
    <n v="1997"/>
    <s v="Oct"/>
    <n v="28"/>
    <d v="1997-10-28T00:00:00"/>
    <x v="914"/>
    <x v="0"/>
    <s v="tier - 1"/>
    <n v="27"/>
  </r>
  <r>
    <s v="Id923"/>
    <s v="  Leah A"/>
    <n v="31.824999999999999"/>
    <x v="480"/>
    <s v="No"/>
    <x v="0"/>
    <s v="No"/>
    <x v="0"/>
    <s v="No"/>
    <x v="0"/>
    <x v="0"/>
    <n v="1983"/>
    <s v="Jul"/>
    <n v="10"/>
    <d v="1983-07-10T00:00:00"/>
    <x v="915"/>
    <x v="1"/>
    <s v="tier - 2"/>
    <n v="42"/>
  </r>
  <r>
    <s v="Id924"/>
    <s v="  Marianne"/>
    <n v="29"/>
    <x v="69"/>
    <s v="yes"/>
    <x v="0"/>
    <s v="No"/>
    <x v="3"/>
    <s v="No"/>
    <x v="1"/>
    <x v="2"/>
    <n v="1978"/>
    <s v="Oct"/>
    <n v="18"/>
    <d v="1978-10-18T00:00:00"/>
    <x v="916"/>
    <x v="0"/>
    <s v="tier - 3"/>
    <n v="46"/>
  </r>
  <r>
    <s v="Id925"/>
    <s v="  Carla"/>
    <n v="30.495000000000001"/>
    <x v="64"/>
    <s v="No"/>
    <x v="0"/>
    <s v="No"/>
    <x v="0"/>
    <s v="No"/>
    <x v="0"/>
    <x v="0"/>
    <n v="1976"/>
    <s v="Oct"/>
    <n v="10"/>
    <d v="1976-10-10T00:00:00"/>
    <x v="917"/>
    <x v="1"/>
    <s v="tier - 1"/>
    <n v="48"/>
  </r>
  <r>
    <s v="Id926"/>
    <s v="  Oksana"/>
    <n v="25.2"/>
    <x v="178"/>
    <s v="yes"/>
    <x v="0"/>
    <s v="No"/>
    <x v="3"/>
    <s v="No"/>
    <x v="1"/>
    <x v="1"/>
    <n v="1978"/>
    <s v="Dec"/>
    <n v="14"/>
    <d v="1978-12-14T00:00:00"/>
    <x v="918"/>
    <x v="0"/>
    <s v="tier - 1"/>
    <n v="46"/>
  </r>
  <r>
    <s v="Id927"/>
    <s v="  Rebecca B"/>
    <n v="22.77"/>
    <x v="47"/>
    <s v="yes"/>
    <x v="0"/>
    <s v="No"/>
    <x v="3"/>
    <s v="No"/>
    <x v="2"/>
    <x v="2"/>
    <n v="1984"/>
    <s v="Aug"/>
    <n v="22"/>
    <d v="1984-08-22T00:00:00"/>
    <x v="919"/>
    <x v="0"/>
    <s v="tier - 2"/>
    <n v="40"/>
  </r>
  <r>
    <s v="Id928"/>
    <s v="  Maria A"/>
    <n v="23.18"/>
    <x v="205"/>
    <s v="No"/>
    <x v="0"/>
    <s v="No"/>
    <x v="0"/>
    <s v="No"/>
    <x v="2"/>
    <x v="0"/>
    <n v="1988"/>
    <s v="Dec"/>
    <n v="15"/>
    <d v="1988-12-15T00:00:00"/>
    <x v="920"/>
    <x v="0"/>
    <s v="tier - 2"/>
    <n v="36"/>
  </r>
  <r>
    <s v="Id929"/>
    <s v="  Lisa M"/>
    <n v="35.409999999999997"/>
    <x v="251"/>
    <s v="No"/>
    <x v="0"/>
    <s v="No"/>
    <x v="0"/>
    <s v="No"/>
    <x v="0"/>
    <x v="2"/>
    <n v="1994"/>
    <s v="Aug"/>
    <n v="14"/>
    <d v="1994-08-14T00:00:00"/>
    <x v="921"/>
    <x v="0"/>
    <s v="tier - 2"/>
    <n v="30"/>
  </r>
  <r>
    <s v="Id930"/>
    <s v="  Steve Jr"/>
    <n v="32.11"/>
    <x v="505"/>
    <s v="yes"/>
    <x v="0"/>
    <s v="No"/>
    <x v="1"/>
    <s v="No"/>
    <x v="0"/>
    <x v="2"/>
    <n v="1967"/>
    <s v="Jul"/>
    <n v="17"/>
    <d v="1967-07-17T00:00:00"/>
    <x v="922"/>
    <x v="1"/>
    <s v="tier - 2"/>
    <n v="57"/>
  </r>
  <r>
    <s v="Id931"/>
    <s v="  Tiffany"/>
    <n v="34.479999999999997"/>
    <x v="478"/>
    <s v="No"/>
    <x v="0"/>
    <s v="Yes"/>
    <x v="3"/>
    <s v="No"/>
    <x v="0"/>
    <x v="1"/>
    <n v="1997"/>
    <s v="Sep"/>
    <n v="30"/>
    <d v="1997-09-30T00:00:00"/>
    <x v="923"/>
    <x v="0"/>
    <s v="tier - 2"/>
    <n v="27"/>
  </r>
  <r>
    <s v="Id932"/>
    <s v="  Greg"/>
    <n v="34.39"/>
    <x v="288"/>
    <s v="yes"/>
    <x v="0"/>
    <s v="No"/>
    <x v="3"/>
    <s v="No"/>
    <x v="0"/>
    <x v="1"/>
    <n v="1968"/>
    <s v="Jul"/>
    <n v="3"/>
    <d v="1968-07-03T00:00:00"/>
    <x v="924"/>
    <x v="1"/>
    <s v="tier - 2"/>
    <n v="57"/>
  </r>
  <r>
    <s v="Id933"/>
    <s v="  Dale"/>
    <n v="26.4"/>
    <x v="506"/>
    <s v="yes"/>
    <x v="0"/>
    <s v="Yes"/>
    <x v="3"/>
    <s v="No"/>
    <x v="1"/>
    <x v="0"/>
    <n v="1996"/>
    <s v="Sep"/>
    <n v="17"/>
    <d v="1996-09-17T00:00:00"/>
    <x v="925"/>
    <x v="0"/>
    <s v="tier - 3"/>
    <n v="28"/>
  </r>
  <r>
    <s v="Id934"/>
    <s v="  Brittany A"/>
    <n v="28.1"/>
    <x v="427"/>
    <s v="yes"/>
    <x v="0"/>
    <s v="Yes"/>
    <x v="3"/>
    <s v="No"/>
    <x v="1"/>
    <x v="1"/>
    <n v="1978"/>
    <s v="Nov"/>
    <n v="28"/>
    <d v="1978-11-28T00:00:00"/>
    <x v="926"/>
    <x v="0"/>
    <s v="tier - 1"/>
    <n v="46"/>
  </r>
  <r>
    <s v="Id935"/>
    <s v="  Robert S"/>
    <n v="27"/>
    <x v="117"/>
    <s v="yes"/>
    <x v="0"/>
    <s v="No"/>
    <x v="3"/>
    <s v="No"/>
    <x v="1"/>
    <x v="2"/>
    <n v="1978"/>
    <s v="Nov"/>
    <n v="6"/>
    <d v="1978-11-06T00:00:00"/>
    <x v="927"/>
    <x v="0"/>
    <s v="tier - 1"/>
    <n v="46"/>
  </r>
  <r>
    <s v="Id936"/>
    <s v="  Cameron"/>
    <n v="28.594999999999999"/>
    <x v="82"/>
    <s v="yes"/>
    <x v="0"/>
    <s v="No"/>
    <x v="3"/>
    <s v="No"/>
    <x v="1"/>
    <x v="2"/>
    <n v="1978"/>
    <s v="Nov"/>
    <n v="29"/>
    <d v="1978-11-29T00:00:00"/>
    <x v="928"/>
    <x v="0"/>
    <s v="tier - 2"/>
    <n v="46"/>
  </r>
  <r>
    <s v="Id937"/>
    <s v="  Ulrike"/>
    <n v="36.799999999999997"/>
    <x v="169"/>
    <s v="No"/>
    <x v="0"/>
    <s v="No"/>
    <x v="3"/>
    <s v="No"/>
    <x v="0"/>
    <x v="1"/>
    <n v="1978"/>
    <s v="Aug"/>
    <n v="24"/>
    <d v="1978-08-24T00:00:00"/>
    <x v="929"/>
    <x v="0"/>
    <s v="tier - 1"/>
    <n v="46"/>
  </r>
  <r>
    <s v="Id938"/>
    <s v="  Katlyn A"/>
    <n v="23.75"/>
    <x v="140"/>
    <s v="yes"/>
    <x v="0"/>
    <s v="Yes"/>
    <x v="3"/>
    <s v="No"/>
    <x v="2"/>
    <x v="2"/>
    <n v="2001"/>
    <s v="Dec"/>
    <n v="13"/>
    <d v="2001-12-13T00:00:00"/>
    <x v="930"/>
    <x v="0"/>
    <s v="tier - 3"/>
    <n v="23"/>
  </r>
  <r>
    <s v="Id939"/>
    <s v="  Morgan B"/>
    <n v="35.619999999999997"/>
    <x v="243"/>
    <s v="No"/>
    <x v="0"/>
    <s v="No"/>
    <x v="0"/>
    <s v="No"/>
    <x v="0"/>
    <x v="2"/>
    <n v="1980"/>
    <s v="Jun"/>
    <n v="20"/>
    <d v="1980-06-20T00:00:00"/>
    <x v="931"/>
    <x v="0"/>
    <s v="tier - 2"/>
    <n v="45"/>
  </r>
  <r>
    <s v="Id940"/>
    <s v="  Peter"/>
    <n v="30.69"/>
    <x v="310"/>
    <s v="yes"/>
    <x v="0"/>
    <s v="No"/>
    <x v="1"/>
    <s v="No"/>
    <x v="0"/>
    <x v="0"/>
    <n v="1980"/>
    <s v="Jul"/>
    <n v="24"/>
    <d v="1980-07-24T00:00:00"/>
    <x v="932"/>
    <x v="0"/>
    <s v="tier - 1"/>
    <n v="44"/>
  </r>
  <r>
    <s v="Id941"/>
    <s v="  Chandler"/>
    <n v="35.799999999999997"/>
    <x v="507"/>
    <s v="yes"/>
    <x v="0"/>
    <s v="No"/>
    <x v="1"/>
    <s v="No"/>
    <x v="0"/>
    <x v="2"/>
    <n v="1999"/>
    <s v="Jun"/>
    <n v="15"/>
    <d v="1999-06-15T00:00:00"/>
    <x v="933"/>
    <x v="0"/>
    <s v="tier - 2"/>
    <n v="26"/>
  </r>
  <r>
    <s v="Id942"/>
    <s v="  Silvana M"/>
    <n v="28.785"/>
    <x v="180"/>
    <s v="yes"/>
    <x v="0"/>
    <s v="No"/>
    <x v="1"/>
    <s v="No"/>
    <x v="1"/>
    <x v="2"/>
    <n v="1980"/>
    <s v="Oct"/>
    <n v="16"/>
    <d v="1980-10-16T00:00:00"/>
    <x v="934"/>
    <x v="0"/>
    <s v="tier - 2"/>
    <n v="44"/>
  </r>
  <r>
    <s v="Id943"/>
    <s v="  Natty"/>
    <n v="28.594999999999999"/>
    <x v="98"/>
    <s v="yes"/>
    <x v="0"/>
    <s v="No"/>
    <x v="1"/>
    <s v="No"/>
    <x v="1"/>
    <x v="2"/>
    <n v="1993"/>
    <s v="Aug"/>
    <n v="10"/>
    <d v="1993-08-10T00:00:00"/>
    <x v="935"/>
    <x v="0"/>
    <s v="tier - 2"/>
    <n v="31"/>
  </r>
  <r>
    <s v="Id944"/>
    <s v="  Nicholas T"/>
    <n v="48.75"/>
    <x v="83"/>
    <s v="No"/>
    <x v="0"/>
    <s v="No"/>
    <x v="0"/>
    <s v="No"/>
    <x v="0"/>
    <x v="2"/>
    <n v="1998"/>
    <s v="Sep"/>
    <n v="30"/>
    <d v="1998-09-30T00:00:00"/>
    <x v="936"/>
    <x v="0"/>
    <s v="tier - 3"/>
    <n v="26"/>
  </r>
  <r>
    <s v="Id945"/>
    <s v="  Rebecca"/>
    <n v="28.31"/>
    <x v="508"/>
    <s v="yes"/>
    <x v="0"/>
    <s v="No"/>
    <x v="1"/>
    <s v="No"/>
    <x v="1"/>
    <x v="2"/>
    <n v="1965"/>
    <s v="Dec"/>
    <n v="27"/>
    <d v="1965-12-27T00:00:00"/>
    <x v="937"/>
    <x v="1"/>
    <s v="tier - 3"/>
    <n v="59"/>
  </r>
  <r>
    <s v="Id946"/>
    <s v="  John"/>
    <n v="38.39"/>
    <x v="509"/>
    <s v="yes"/>
    <x v="0"/>
    <s v="No"/>
    <x v="3"/>
    <s v="No"/>
    <x v="0"/>
    <x v="0"/>
    <n v="1976"/>
    <s v="Oct"/>
    <n v="9"/>
    <d v="1976-10-09T00:00:00"/>
    <x v="938"/>
    <x v="0"/>
    <s v="tier - 1"/>
    <n v="48"/>
  </r>
  <r>
    <s v="Id947"/>
    <s v="  Antony G"/>
    <n v="25.87"/>
    <x v="507"/>
    <s v="yes"/>
    <x v="0"/>
    <s v="No"/>
    <x v="3"/>
    <s v="No"/>
    <x v="1"/>
    <x v="2"/>
    <n v="1996"/>
    <s v="Nov"/>
    <n v="24"/>
    <d v="1996-11-24T00:00:00"/>
    <x v="939"/>
    <x v="0"/>
    <s v="tier - 2"/>
    <n v="28"/>
  </r>
  <r>
    <s v="Id948"/>
    <s v="  Eric"/>
    <n v="43.7"/>
    <x v="510"/>
    <s v="No"/>
    <x v="0"/>
    <s v="No"/>
    <x v="0"/>
    <s v="No"/>
    <x v="0"/>
    <x v="0"/>
    <n v="1995"/>
    <s v="Sep"/>
    <n v="13"/>
    <d v="1995-09-13T00:00:00"/>
    <x v="940"/>
    <x v="0"/>
    <s v="tier - 1"/>
    <n v="29"/>
  </r>
  <r>
    <s v="Id949"/>
    <s v="  Erik"/>
    <n v="40.945"/>
    <x v="511"/>
    <s v="No"/>
    <x v="0"/>
    <s v="No"/>
    <x v="0"/>
    <s v="No"/>
    <x v="0"/>
    <x v="0"/>
    <n v="1971"/>
    <s v="Oct"/>
    <n v="11"/>
    <d v="1971-10-11T00:00:00"/>
    <x v="941"/>
    <x v="0"/>
    <s v="tier - 1"/>
    <n v="53"/>
  </r>
  <r>
    <s v="Id950"/>
    <s v="  Matthew T"/>
    <n v="27.94"/>
    <x v="487"/>
    <s v="No"/>
    <x v="0"/>
    <s v="No"/>
    <x v="0"/>
    <s v="No"/>
    <x v="1"/>
    <x v="0"/>
    <n v="1981"/>
    <s v="Dec"/>
    <n v="19"/>
    <d v="1981-12-19T00:00:00"/>
    <x v="942"/>
    <x v="0"/>
    <s v="tier - 2"/>
    <n v="43"/>
  </r>
  <r>
    <s v="Id951"/>
    <s v="  Cassandra"/>
    <n v="31.9"/>
    <x v="371"/>
    <s v="No"/>
    <x v="0"/>
    <s v="No"/>
    <x v="1"/>
    <s v="No"/>
    <x v="0"/>
    <x v="0"/>
    <n v="1982"/>
    <s v="Dec"/>
    <n v="18"/>
    <d v="1982-12-18T00:00:00"/>
    <x v="943"/>
    <x v="0"/>
    <s v="tier - 1"/>
    <n v="42"/>
  </r>
  <r>
    <s v="Id952"/>
    <s v="  Rosemary C"/>
    <n v="31.64"/>
    <x v="512"/>
    <s v="No"/>
    <x v="0"/>
    <s v="No"/>
    <x v="0"/>
    <s v="No"/>
    <x v="0"/>
    <x v="0"/>
    <n v="1987"/>
    <s v="Jul"/>
    <n v="12"/>
    <d v="1987-07-12T00:00:00"/>
    <x v="944"/>
    <x v="0"/>
    <s v="tier - 3"/>
    <n v="37"/>
  </r>
  <r>
    <s v="Id953"/>
    <s v="  Carrie A"/>
    <n v="46.7"/>
    <x v="333"/>
    <s v="No"/>
    <x v="0"/>
    <s v="No"/>
    <x v="0"/>
    <s v="No"/>
    <x v="0"/>
    <x v="0"/>
    <n v="1978"/>
    <s v="Dec"/>
    <n v="29"/>
    <d v="1978-12-29T00:00:00"/>
    <x v="945"/>
    <x v="3"/>
    <s v="tier - 2"/>
    <n v="46"/>
  </r>
  <r>
    <s v="Id954"/>
    <s v="  Gerardo Sr"/>
    <n v="18.335000000000001"/>
    <x v="187"/>
    <s v="No"/>
    <x v="0"/>
    <s v="No"/>
    <x v="0"/>
    <s v="No"/>
    <x v="3"/>
    <x v="0"/>
    <n v="1979"/>
    <s v="Jun"/>
    <n v="2"/>
    <d v="1979-06-02T00:00:00"/>
    <x v="946"/>
    <x v="0"/>
    <s v="tier - 3"/>
    <n v="46"/>
  </r>
  <r>
    <s v="Id955"/>
    <s v="  Matthew R"/>
    <n v="31.24"/>
    <x v="513"/>
    <s v="yes"/>
    <x v="0"/>
    <s v="No"/>
    <x v="1"/>
    <s v="No"/>
    <x v="0"/>
    <x v="0"/>
    <n v="1980"/>
    <s v="Sep"/>
    <n v="10"/>
    <d v="1980-09-10T00:00:00"/>
    <x v="947"/>
    <x v="1"/>
    <s v="tier - 1"/>
    <n v="44"/>
  </r>
  <r>
    <s v="Id956"/>
    <s v="  Meghan E"/>
    <n v="39.22"/>
    <x v="133"/>
    <s v="yes"/>
    <x v="0"/>
    <s v="No"/>
    <x v="3"/>
    <s v="No"/>
    <x v="0"/>
    <x v="2"/>
    <n v="1978"/>
    <s v="Dec"/>
    <n v="4"/>
    <d v="1978-12-04T00:00:00"/>
    <x v="948"/>
    <x v="1"/>
    <s v="tier - 2"/>
    <n v="46"/>
  </r>
  <r>
    <s v="Id957"/>
    <s v="  Eric"/>
    <n v="24.414999999999999"/>
    <x v="323"/>
    <s v="No"/>
    <x v="0"/>
    <s v="No"/>
    <x v="0"/>
    <s v="No"/>
    <x v="2"/>
    <x v="0"/>
    <n v="1977"/>
    <s v="Aug"/>
    <n v="29"/>
    <d v="1977-08-29T00:00:00"/>
    <x v="949"/>
    <x v="0"/>
    <s v="tier - 3"/>
    <n v="47"/>
  </r>
  <r>
    <s v="Id958"/>
    <s v="  Lisa B"/>
    <n v="32.299999999999997"/>
    <x v="514"/>
    <s v="No"/>
    <x v="0"/>
    <s v="No"/>
    <x v="0"/>
    <s v="No"/>
    <x v="0"/>
    <x v="0"/>
    <n v="1965"/>
    <s v="Jul"/>
    <n v="18"/>
    <d v="1965-07-18T00:00:00"/>
    <x v="950"/>
    <x v="1"/>
    <s v="tier - 2"/>
    <n v="59"/>
  </r>
  <r>
    <s v="Id959"/>
    <s v="  Jane R"/>
    <n v="39.94"/>
    <x v="39"/>
    <s v="No"/>
    <x v="0"/>
    <s v="No"/>
    <x v="0"/>
    <s v="No"/>
    <x v="0"/>
    <x v="2"/>
    <n v="1978"/>
    <s v="Sep"/>
    <n v="4"/>
    <d v="1978-09-04T00:00:00"/>
    <x v="951"/>
    <x v="3"/>
    <s v="tier - 1"/>
    <n v="46"/>
  </r>
  <r>
    <s v="Id960"/>
    <s v="  Allison M"/>
    <n v="30"/>
    <x v="515"/>
    <s v="yes"/>
    <x v="0"/>
    <s v="Yes"/>
    <x v="3"/>
    <s v="No"/>
    <x v="0"/>
    <x v="2"/>
    <n v="1976"/>
    <s v="Dec"/>
    <n v="12"/>
    <d v="1976-12-12T00:00:00"/>
    <x v="952"/>
    <x v="1"/>
    <s v="tier - 2"/>
    <n v="48"/>
  </r>
  <r>
    <s v="Id961"/>
    <s v="  Sarah E"/>
    <n v="35.340000000000003"/>
    <x v="49"/>
    <s v="yes"/>
    <x v="0"/>
    <s v="Yes"/>
    <x v="3"/>
    <s v="No"/>
    <x v="0"/>
    <x v="2"/>
    <n v="1981"/>
    <s v="Jun"/>
    <n v="30"/>
    <d v="1981-06-30T00:00:00"/>
    <x v="953"/>
    <x v="0"/>
    <s v="tier - 1"/>
    <n v="44"/>
  </r>
  <r>
    <s v="Id962"/>
    <s v="  Philip J"/>
    <n v="32.204999999999998"/>
    <x v="354"/>
    <s v="yes"/>
    <x v="0"/>
    <s v="No"/>
    <x v="1"/>
    <s v="No"/>
    <x v="0"/>
    <x v="0"/>
    <n v="1997"/>
    <s v="Dec"/>
    <n v="21"/>
    <d v="1997-12-21T00:00:00"/>
    <x v="954"/>
    <x v="0"/>
    <s v="tier - 1"/>
    <n v="27"/>
  </r>
  <r>
    <s v="Id963"/>
    <s v="  Jillian A"/>
    <n v="33.880000000000003"/>
    <x v="82"/>
    <s v="No"/>
    <x v="1"/>
    <s v="No"/>
    <x v="3"/>
    <s v="No"/>
    <x v="0"/>
    <x v="2"/>
    <n v="1974"/>
    <s v="Dec"/>
    <n v="6"/>
    <d v="1974-12-06T00:00:00"/>
    <x v="955"/>
    <x v="3"/>
    <s v="tier - 3"/>
    <n v="50"/>
  </r>
  <r>
    <s v="Id964"/>
    <s v="  Laura D"/>
    <n v="26.63"/>
    <x v="67"/>
    <s v="yes"/>
    <x v="0"/>
    <s v="No"/>
    <x v="1"/>
    <s v="No"/>
    <x v="1"/>
    <x v="2"/>
    <n v="1999"/>
    <s v="Dec"/>
    <n v="25"/>
    <d v="1999-12-25T00:00:00"/>
    <x v="956"/>
    <x v="0"/>
    <s v="tier - 2"/>
    <n v="25"/>
  </r>
  <r>
    <s v="Id965"/>
    <s v="  Megan E"/>
    <n v="28.7"/>
    <x v="516"/>
    <s v="No"/>
    <x v="0"/>
    <s v="No"/>
    <x v="0"/>
    <s v="No"/>
    <x v="1"/>
    <x v="0"/>
    <n v="1997"/>
    <s v="Dec"/>
    <n v="2"/>
    <d v="1997-12-02T00:00:00"/>
    <x v="957"/>
    <x v="0"/>
    <s v="tier - 3"/>
    <n v="27"/>
  </r>
  <r>
    <s v="Id966"/>
    <s v="  Shannon J"/>
    <n v="25.65"/>
    <x v="458"/>
    <s v="yes"/>
    <x v="0"/>
    <s v="No"/>
    <x v="1"/>
    <s v="No"/>
    <x v="1"/>
    <x v="2"/>
    <n v="1974"/>
    <s v="Nov"/>
    <n v="9"/>
    <d v="1974-11-09T00:00:00"/>
    <x v="958"/>
    <x v="0"/>
    <s v="tier - 3"/>
    <n v="50"/>
  </r>
  <r>
    <s v="Id967"/>
    <s v="  Rachelle M"/>
    <n v="36.384999999999998"/>
    <x v="517"/>
    <s v="No"/>
    <x v="0"/>
    <s v="No"/>
    <x v="0"/>
    <s v="No"/>
    <x v="0"/>
    <x v="0"/>
    <n v="1991"/>
    <s v="Dec"/>
    <n v="21"/>
    <d v="1991-12-21T00:00:00"/>
    <x v="959"/>
    <x v="0"/>
    <s v="tier - 1"/>
    <n v="33"/>
  </r>
  <r>
    <s v="Id968"/>
    <s v="  Casey"/>
    <n v="34.69"/>
    <x v="120"/>
    <s v="No"/>
    <x v="0"/>
    <s v="No"/>
    <x v="0"/>
    <s v="No"/>
    <x v="0"/>
    <x v="2"/>
    <n v="1989"/>
    <s v="Oct"/>
    <n v="12"/>
    <d v="1989-10-12T00:00:00"/>
    <x v="960"/>
    <x v="0"/>
    <s v="tier - 2"/>
    <n v="35"/>
  </r>
  <r>
    <s v="Id969"/>
    <s v="  Jessica L"/>
    <n v="37.68"/>
    <x v="144"/>
    <s v="yes"/>
    <x v="0"/>
    <s v="No"/>
    <x v="0"/>
    <s v="No"/>
    <x v="0"/>
    <x v="2"/>
    <n v="2001"/>
    <s v="Oct"/>
    <n v="5"/>
    <d v="2001-10-05T00:00:00"/>
    <x v="961"/>
    <x v="0"/>
    <s v="tier - 2"/>
    <n v="23"/>
  </r>
  <r>
    <s v="Id970"/>
    <s v="  Brandon F"/>
    <n v="35.49"/>
    <x v="435"/>
    <s v="yes"/>
    <x v="0"/>
    <s v="Yes"/>
    <x v="3"/>
    <s v="No"/>
    <x v="0"/>
    <x v="2"/>
    <n v="1994"/>
    <s v="Nov"/>
    <n v="17"/>
    <d v="1994-11-17T00:00:00"/>
    <x v="962"/>
    <x v="0"/>
    <s v="tier - 3"/>
    <n v="30"/>
  </r>
  <r>
    <s v="Id971"/>
    <s v="  Melissa"/>
    <n v="44.7"/>
    <x v="518"/>
    <s v="yes"/>
    <x v="0"/>
    <s v="No"/>
    <x v="1"/>
    <s v="No"/>
    <x v="0"/>
    <x v="0"/>
    <n v="1962"/>
    <s v="Oct"/>
    <n v="10"/>
    <d v="1962-10-10T00:00:00"/>
    <x v="963"/>
    <x v="1"/>
    <s v="tier - 2"/>
    <n v="62"/>
  </r>
  <r>
    <s v="Id972"/>
    <s v="  Danielle N"/>
    <n v="38.380000000000003"/>
    <x v="519"/>
    <s v="yes"/>
    <x v="0"/>
    <s v="No"/>
    <x v="1"/>
    <s v="No"/>
    <x v="0"/>
    <x v="0"/>
    <n v="1977"/>
    <s v="Jul"/>
    <n v="20"/>
    <d v="1977-07-20T00:00:00"/>
    <x v="964"/>
    <x v="0"/>
    <s v="tier - 1"/>
    <n v="47"/>
  </r>
  <r>
    <s v="Id973"/>
    <s v="  Matthew"/>
    <n v="35.244999999999997"/>
    <x v="520"/>
    <s v="yes"/>
    <x v="0"/>
    <s v="No"/>
    <x v="0"/>
    <s v="No"/>
    <x v="0"/>
    <x v="0"/>
    <n v="1987"/>
    <s v="Oct"/>
    <n v="29"/>
    <d v="1987-10-29T00:00:00"/>
    <x v="965"/>
    <x v="0"/>
    <s v="tier - 3"/>
    <n v="37"/>
  </r>
  <r>
    <s v="Id974"/>
    <s v="  Bettina"/>
    <n v="49.84"/>
    <x v="199"/>
    <s v="yes"/>
    <x v="0"/>
    <s v="Yes"/>
    <x v="3"/>
    <s v="No"/>
    <x v="0"/>
    <x v="2"/>
    <n v="1966"/>
    <s v="Jul"/>
    <n v="9"/>
    <d v="1966-07-09T00:00:00"/>
    <x v="966"/>
    <x v="1"/>
    <s v="tier - 3"/>
    <n v="59"/>
  </r>
  <r>
    <s v="Id975"/>
    <s v="  Alexander"/>
    <n v="49.06"/>
    <x v="508"/>
    <s v="yes"/>
    <x v="0"/>
    <s v="No"/>
    <x v="3"/>
    <s v="No"/>
    <x v="0"/>
    <x v="2"/>
    <n v="1981"/>
    <s v="Dec"/>
    <n v="28"/>
    <d v="1981-12-28T00:00:00"/>
    <x v="967"/>
    <x v="0"/>
    <s v="tier - 2"/>
    <n v="43"/>
  </r>
  <r>
    <s v="Id976"/>
    <s v="  Holli"/>
    <n v="30.88"/>
    <x v="99"/>
    <s v="No"/>
    <x v="0"/>
    <s v="No"/>
    <x v="1"/>
    <s v="No"/>
    <x v="0"/>
    <x v="1"/>
    <n v="1970"/>
    <s v="Jun"/>
    <n v="19"/>
    <d v="1970-06-19T00:00:00"/>
    <x v="968"/>
    <x v="0"/>
    <s v="tier - 2"/>
    <n v="55"/>
  </r>
  <r>
    <s v="Id977"/>
    <s v="  Heather C"/>
    <n v="33.35"/>
    <x v="3"/>
    <s v="No"/>
    <x v="0"/>
    <s v="Yes"/>
    <x v="3"/>
    <s v="No"/>
    <x v="0"/>
    <x v="1"/>
    <n v="1975"/>
    <s v="Aug"/>
    <n v="10"/>
    <d v="1975-08-10T00:00:00"/>
    <x v="969"/>
    <x v="0"/>
    <s v="tier - 2"/>
    <n v="49"/>
  </r>
  <r>
    <s v="Id978"/>
    <s v="  Kyle"/>
    <n v="38"/>
    <x v="245"/>
    <s v="yes"/>
    <x v="0"/>
    <s v="No"/>
    <x v="3"/>
    <s v="No"/>
    <x v="0"/>
    <x v="1"/>
    <n v="1972"/>
    <s v="Nov"/>
    <n v="23"/>
    <d v="1972-11-23T00:00:00"/>
    <x v="970"/>
    <x v="0"/>
    <s v="tier - 2"/>
    <n v="52"/>
  </r>
  <r>
    <s v="Id979"/>
    <s v="  Thomas J"/>
    <n v="36.08"/>
    <x v="208"/>
    <s v="yes"/>
    <x v="0"/>
    <s v="No"/>
    <x v="3"/>
    <s v="No"/>
    <x v="0"/>
    <x v="1"/>
    <n v="1983"/>
    <s v="Aug"/>
    <n v="28"/>
    <d v="1983-08-28T00:00:00"/>
    <x v="971"/>
    <x v="0"/>
    <s v="tier - 1"/>
    <n v="41"/>
  </r>
  <r>
    <s v="Id980"/>
    <s v="  Chris"/>
    <n v="35.700000000000003"/>
    <x v="324"/>
    <s v="yes"/>
    <x v="0"/>
    <s v="No"/>
    <x v="3"/>
    <s v="No"/>
    <x v="0"/>
    <x v="2"/>
    <n v="1983"/>
    <s v="Aug"/>
    <n v="20"/>
    <d v="1983-08-20T00:00:00"/>
    <x v="972"/>
    <x v="0"/>
    <s v="tier - 3"/>
    <n v="41"/>
  </r>
  <r>
    <s v="Id981"/>
    <s v="  Graham"/>
    <n v="34.01"/>
    <x v="521"/>
    <s v="No"/>
    <x v="0"/>
    <s v="No"/>
    <x v="0"/>
    <s v="No"/>
    <x v="0"/>
    <x v="0"/>
    <n v="1962"/>
    <s v="Aug"/>
    <n v="22"/>
    <d v="1962-08-22T00:00:00"/>
    <x v="973"/>
    <x v="1"/>
    <s v="tier - 1"/>
    <n v="62"/>
  </r>
  <r>
    <s v="Id982"/>
    <s v="  Garrett"/>
    <n v="31.54"/>
    <x v="379"/>
    <s v="No"/>
    <x v="0"/>
    <s v="No"/>
    <x v="0"/>
    <s v="No"/>
    <x v="0"/>
    <x v="0"/>
    <n v="1995"/>
    <s v="Sep"/>
    <n v="18"/>
    <d v="1995-09-18T00:00:00"/>
    <x v="974"/>
    <x v="0"/>
    <s v="tier - 3"/>
    <n v="29"/>
  </r>
  <r>
    <s v="Id983"/>
    <s v="  Andrew"/>
    <n v="23.3"/>
    <x v="332"/>
    <s v="yes"/>
    <x v="0"/>
    <s v="No"/>
    <x v="3"/>
    <s v="No"/>
    <x v="2"/>
    <x v="2"/>
    <n v="1980"/>
    <s v="Nov"/>
    <n v="8"/>
    <d v="1980-11-08T00:00:00"/>
    <x v="975"/>
    <x v="0"/>
    <s v="tier - 2"/>
    <n v="44"/>
  </r>
  <r>
    <s v="Id984"/>
    <s v="  Annabelle M"/>
    <n v="27.75"/>
    <x v="502"/>
    <s v="No"/>
    <x v="0"/>
    <s v="No"/>
    <x v="0"/>
    <s v="No"/>
    <x v="1"/>
    <x v="0"/>
    <n v="1989"/>
    <s v="Nov"/>
    <n v="3"/>
    <d v="1989-11-03T00:00:00"/>
    <x v="976"/>
    <x v="0"/>
    <s v="tier - 1"/>
    <n v="35"/>
  </r>
  <r>
    <s v="Id985"/>
    <s v="  Daniel T"/>
    <n v="42.46"/>
    <x v="92"/>
    <s v="No"/>
    <x v="0"/>
    <s v="No"/>
    <x v="0"/>
    <s v="No"/>
    <x v="0"/>
    <x v="2"/>
    <n v="1978"/>
    <s v="Jul"/>
    <n v="17"/>
    <d v="1978-07-17T00:00:00"/>
    <x v="977"/>
    <x v="0"/>
    <s v="tier - 3"/>
    <n v="46"/>
  </r>
  <r>
    <s v="Id986"/>
    <s v="  Deanne"/>
    <n v="54.47"/>
    <x v="488"/>
    <s v="No"/>
    <x v="0"/>
    <s v="No"/>
    <x v="0"/>
    <s v="No"/>
    <x v="0"/>
    <x v="0"/>
    <n v="1976"/>
    <s v="Dec"/>
    <n v="20"/>
    <d v="1976-12-20T00:00:00"/>
    <x v="978"/>
    <x v="0"/>
    <s v="tier - 2"/>
    <n v="48"/>
  </r>
  <r>
    <s v="Id987"/>
    <s v="  Carrie"/>
    <n v="24.93"/>
    <x v="522"/>
    <s v="yes"/>
    <x v="0"/>
    <s v="Yes"/>
    <x v="3"/>
    <s v="No"/>
    <x v="1"/>
    <x v="0"/>
    <n v="1977"/>
    <s v="Nov"/>
    <n v="6"/>
    <d v="1977-11-06T00:00:00"/>
    <x v="979"/>
    <x v="1"/>
    <s v="tier - 2"/>
    <n v="47"/>
  </r>
  <r>
    <s v="Id988"/>
    <s v="  Suzanne"/>
    <n v="48.12"/>
    <x v="523"/>
    <s v="yes"/>
    <x v="0"/>
    <s v="No"/>
    <x v="3"/>
    <s v="No"/>
    <x v="0"/>
    <x v="2"/>
    <n v="2003"/>
    <s v="Dec"/>
    <n v="12"/>
    <d v="2003-12-12T00:00:00"/>
    <x v="980"/>
    <x v="0"/>
    <s v="tier - 2"/>
    <n v="21"/>
  </r>
  <r>
    <s v="Id989"/>
    <s v="  Jasmine P"/>
    <n v="24.91"/>
    <x v="524"/>
    <s v="yes"/>
    <x v="0"/>
    <s v="Yes"/>
    <x v="3"/>
    <s v="No"/>
    <x v="1"/>
    <x v="0"/>
    <n v="1985"/>
    <s v="Nov"/>
    <n v="28"/>
    <d v="1985-11-28T00:00:00"/>
    <x v="981"/>
    <x v="0"/>
    <s v="tier - 3"/>
    <n v="39"/>
  </r>
  <r>
    <s v="Id990"/>
    <s v="  Jennifer"/>
    <n v="27.645"/>
    <x v="525"/>
    <s v="No"/>
    <x v="0"/>
    <s v="No"/>
    <x v="0"/>
    <s v="No"/>
    <x v="1"/>
    <x v="0"/>
    <n v="1982"/>
    <s v="Dec"/>
    <n v="27"/>
    <d v="1982-12-27T00:00:00"/>
    <x v="982"/>
    <x v="0"/>
    <s v="tier - 3"/>
    <n v="42"/>
  </r>
  <r>
    <s v="Id991"/>
    <s v="  Tracie"/>
    <n v="33.700000000000003"/>
    <x v="138"/>
    <s v="No"/>
    <x v="0"/>
    <s v="No"/>
    <x v="1"/>
    <s v="No"/>
    <x v="0"/>
    <x v="2"/>
    <n v="1970"/>
    <s v="Dec"/>
    <n v="12"/>
    <d v="1970-12-12T00:00:00"/>
    <x v="983"/>
    <x v="0"/>
    <s v="tier - 1"/>
    <n v="54"/>
  </r>
  <r>
    <s v="Id992"/>
    <s v="  Tristan D"/>
    <n v="38.93"/>
    <x v="409"/>
    <s v="yes"/>
    <x v="0"/>
    <s v="No"/>
    <x v="3"/>
    <s v="No"/>
    <x v="0"/>
    <x v="2"/>
    <n v="1975"/>
    <s v="Jun"/>
    <n v="28"/>
    <d v="1975-06-28T00:00:00"/>
    <x v="984"/>
    <x v="1"/>
    <s v="tier - 3"/>
    <n v="50"/>
  </r>
  <r>
    <s v="Id993"/>
    <s v="  Peiweng"/>
    <n v="32.774999999999999"/>
    <x v="526"/>
    <s v="yes"/>
    <x v="0"/>
    <s v="No"/>
    <x v="1"/>
    <s v="No"/>
    <x v="0"/>
    <x v="0"/>
    <n v="1965"/>
    <s v="Aug"/>
    <n v="11"/>
    <d v="1965-08-11T00:00:00"/>
    <x v="985"/>
    <x v="1"/>
    <s v="tier - 1"/>
    <n v="59"/>
  </r>
  <r>
    <s v="Id994"/>
    <s v="  Theresa M"/>
    <n v="29.83"/>
    <x v="527"/>
    <s v="yes"/>
    <x v="0"/>
    <s v="No"/>
    <x v="0"/>
    <s v="No"/>
    <x v="1"/>
    <x v="0"/>
    <n v="1975"/>
    <s v="Dec"/>
    <n v="15"/>
    <d v="1975-12-15T00:00:00"/>
    <x v="986"/>
    <x v="1"/>
    <s v="tier - 2"/>
    <n v="49"/>
  </r>
  <r>
    <s v="Id995"/>
    <s v="  Daniel J"/>
    <n v="28.31"/>
    <x v="188"/>
    <s v="No"/>
    <x v="1"/>
    <s v="No"/>
    <x v="3"/>
    <s v="No"/>
    <x v="1"/>
    <x v="2"/>
    <n v="1965"/>
    <s v="Oct"/>
    <n v="21"/>
    <d v="1965-10-21T00:00:00"/>
    <x v="987"/>
    <x v="1"/>
    <s v="tier - 1"/>
    <n v="59"/>
  </r>
  <r>
    <s v="Id996"/>
    <s v="  Courtney M"/>
    <n v="29.79"/>
    <x v="211"/>
    <s v="No"/>
    <x v="0"/>
    <s v="No"/>
    <x v="0"/>
    <s v="No"/>
    <x v="1"/>
    <x v="0"/>
    <n v="1993"/>
    <s v="Nov"/>
    <n v="7"/>
    <d v="1993-11-07T00:00:00"/>
    <x v="988"/>
    <x v="0"/>
    <s v="tier - 1"/>
    <n v="31"/>
  </r>
  <r>
    <s v="Id997"/>
    <s v="  Jose A"/>
    <n v="36.6"/>
    <x v="112"/>
    <s v="yes"/>
    <x v="0"/>
    <s v="Yes"/>
    <x v="3"/>
    <s v="No"/>
    <x v="0"/>
    <x v="2"/>
    <n v="2001"/>
    <s v="Aug"/>
    <n v="28"/>
    <d v="2001-08-28T00:00:00"/>
    <x v="989"/>
    <x v="0"/>
    <s v="tier - 2"/>
    <n v="23"/>
  </r>
  <r>
    <s v="Id998"/>
    <s v="  Lauren"/>
    <n v="35.93"/>
    <x v="528"/>
    <s v="yes"/>
    <x v="0"/>
    <s v="No"/>
    <x v="0"/>
    <s v="No"/>
    <x v="0"/>
    <x v="0"/>
    <n v="1994"/>
    <s v="Oct"/>
    <n v="12"/>
    <d v="1994-10-12T00:00:00"/>
    <x v="990"/>
    <x v="0"/>
    <s v="tier - 2"/>
    <n v="30"/>
  </r>
  <r>
    <s v="Id999"/>
    <s v="  Jonathon M"/>
    <n v="28.6"/>
    <x v="209"/>
    <s v="yes"/>
    <x v="0"/>
    <s v="Yes"/>
    <x v="3"/>
    <s v="No"/>
    <x v="1"/>
    <x v="2"/>
    <n v="1975"/>
    <s v="Dec"/>
    <n v="21"/>
    <d v="1975-12-21T00:00:00"/>
    <x v="991"/>
    <x v="1"/>
    <s v="tier - 3"/>
    <n v="49"/>
  </r>
  <r>
    <s v="Id1000"/>
    <s v="  Stephanie A"/>
    <n v="39.17"/>
    <x v="325"/>
    <s v="No"/>
    <x v="0"/>
    <s v="No"/>
    <x v="0"/>
    <s v="No"/>
    <x v="0"/>
    <x v="2"/>
    <n v="1967"/>
    <s v="Jun"/>
    <n v="10"/>
    <d v="1967-06-10T00:00:00"/>
    <x v="992"/>
    <x v="1"/>
    <s v="tier - 1"/>
    <n v="58"/>
  </r>
  <r>
    <s v="Id1001"/>
    <s v="  Patrick"/>
    <n v="26.41"/>
    <x v="74"/>
    <s v="yes"/>
    <x v="0"/>
    <s v="Yes"/>
    <x v="3"/>
    <s v="No"/>
    <x v="1"/>
    <x v="1"/>
    <n v="1973"/>
    <s v="Oct"/>
    <n v="11"/>
    <d v="1973-10-11T00:00:00"/>
    <x v="993"/>
    <x v="0"/>
    <s v="tier - 2"/>
    <n v="51"/>
  </r>
  <r>
    <s v="Id1002"/>
    <s v="  Krista"/>
    <n v="30.63"/>
    <x v="330"/>
    <s v="yes"/>
    <x v="0"/>
    <s v="No"/>
    <x v="0"/>
    <s v="No"/>
    <x v="0"/>
    <x v="1"/>
    <n v="1978"/>
    <s v="Sep"/>
    <n v="1"/>
    <d v="1978-09-01T00:00:00"/>
    <x v="994"/>
    <x v="1"/>
    <s v="tier - 1"/>
    <n v="46"/>
  </r>
  <r>
    <s v="Id1003"/>
    <s v="  Jenessa"/>
    <n v="31.73"/>
    <x v="179"/>
    <s v="yes"/>
    <x v="0"/>
    <s v="No"/>
    <x v="1"/>
    <s v="No"/>
    <x v="0"/>
    <x v="0"/>
    <n v="1973"/>
    <s v="Dec"/>
    <n v="16"/>
    <d v="1973-12-16T00:00:00"/>
    <x v="995"/>
    <x v="1"/>
    <s v="tier - 1"/>
    <n v="51"/>
  </r>
  <r>
    <s v="Id1004"/>
    <s v="  Ryan M"/>
    <n v="30.7"/>
    <x v="361"/>
    <s v="No"/>
    <x v="0"/>
    <s v="No"/>
    <x v="1"/>
    <s v="No"/>
    <x v="0"/>
    <x v="2"/>
    <n v="1973"/>
    <s v="Aug"/>
    <n v="30"/>
    <d v="1973-08-30T00:00:00"/>
    <x v="996"/>
    <x v="1"/>
    <s v="tier - 1"/>
    <n v="51"/>
  </r>
  <r>
    <s v="Id1005"/>
    <s v="  Thomas"/>
    <n v="25.934999999999999"/>
    <x v="10"/>
    <s v="yes"/>
    <x v="0"/>
    <s v="No"/>
    <x v="1"/>
    <s v="No"/>
    <x v="1"/>
    <x v="1"/>
    <n v="1973"/>
    <s v="Sep"/>
    <n v="3"/>
    <d v="1973-09-03T00:00:00"/>
    <x v="997"/>
    <x v="0"/>
    <s v="tier - 2"/>
    <n v="51"/>
  </r>
  <r>
    <s v="Id1006"/>
    <s v="  Amanda N"/>
    <n v="35.9"/>
    <x v="239"/>
    <s v="yes"/>
    <x v="0"/>
    <s v="Yes"/>
    <x v="3"/>
    <s v="No"/>
    <x v="0"/>
    <x v="2"/>
    <n v="1990"/>
    <s v="Jun"/>
    <n v="21"/>
    <d v="1990-06-21T00:00:00"/>
    <x v="998"/>
    <x v="0"/>
    <s v="tier - 3"/>
    <n v="35"/>
  </r>
  <r>
    <s v="Id1007"/>
    <s v="  Teresa P"/>
    <n v="26.7"/>
    <x v="111"/>
    <s v="yes"/>
    <x v="0"/>
    <s v="Yes"/>
    <x v="3"/>
    <s v="No"/>
    <x v="1"/>
    <x v="2"/>
    <n v="1982"/>
    <s v="Jun"/>
    <n v="28"/>
    <d v="1982-06-28T00:00:00"/>
    <x v="999"/>
    <x v="1"/>
    <s v="tier - 3"/>
    <n v="43"/>
  </r>
  <r>
    <s v="Id1008"/>
    <s v="  Dorian"/>
    <n v="33.71"/>
    <x v="529"/>
    <s v="No"/>
    <x v="0"/>
    <s v="No"/>
    <x v="0"/>
    <s v="No"/>
    <x v="0"/>
    <x v="2"/>
    <n v="1963"/>
    <s v="Nov"/>
    <n v="5"/>
    <d v="1963-11-05T00:00:00"/>
    <x v="1000"/>
    <x v="1"/>
    <s v="tier - 1"/>
    <n v="61"/>
  </r>
  <r>
    <s v="Id1009"/>
    <s v="  Amy"/>
    <n v="41.91"/>
    <x v="329"/>
    <s v="yes"/>
    <x v="0"/>
    <s v="No"/>
    <x v="1"/>
    <s v="No"/>
    <x v="0"/>
    <x v="2"/>
    <n v="1983"/>
    <s v="Jun"/>
    <n v="8"/>
    <d v="1983-06-08T00:00:00"/>
    <x v="1001"/>
    <x v="0"/>
    <s v="tier - 2"/>
    <n v="42"/>
  </r>
  <r>
    <s v="Id1010"/>
    <s v="  Aberu"/>
    <n v="39.82"/>
    <x v="3"/>
    <s v="yes"/>
    <x v="0"/>
    <s v="No"/>
    <x v="1"/>
    <s v="No"/>
    <x v="0"/>
    <x v="1"/>
    <n v="1997"/>
    <s v="Oct"/>
    <n v="21"/>
    <d v="1997-10-21T00:00:00"/>
    <x v="1002"/>
    <x v="0"/>
    <s v="tier - 1"/>
    <n v="27"/>
  </r>
  <r>
    <s v="Id1011"/>
    <s v="  Ashley"/>
    <n v="28.12"/>
    <x v="145"/>
    <s v="No"/>
    <x v="0"/>
    <s v="No"/>
    <x v="1"/>
    <s v="No"/>
    <x v="1"/>
    <x v="2"/>
    <n v="1962"/>
    <s v="Nov"/>
    <n v="23"/>
    <d v="1962-11-23T00:00:00"/>
    <x v="1003"/>
    <x v="1"/>
    <s v="tier - 3"/>
    <n v="62"/>
  </r>
  <r>
    <s v="Id1012"/>
    <s v="  Anna E"/>
    <n v="26.98"/>
    <x v="241"/>
    <s v="yes"/>
    <x v="0"/>
    <s v="No"/>
    <x v="0"/>
    <s v="No"/>
    <x v="1"/>
    <x v="0"/>
    <n v="1978"/>
    <s v="Oct"/>
    <n v="24"/>
    <d v="1978-10-24T00:00:00"/>
    <x v="1004"/>
    <x v="0"/>
    <s v="tier - 3"/>
    <n v="46"/>
  </r>
  <r>
    <s v="Id1013"/>
    <s v="  Tania K"/>
    <n v="27.2"/>
    <x v="87"/>
    <s v="yes"/>
    <x v="0"/>
    <s v="No"/>
    <x v="1"/>
    <s v="No"/>
    <x v="1"/>
    <x v="1"/>
    <n v="1978"/>
    <s v="Jun"/>
    <n v="30"/>
    <d v="1978-06-30T00:00:00"/>
    <x v="1005"/>
    <x v="0"/>
    <s v="tier - 2"/>
    <n v="47"/>
  </r>
  <r>
    <s v="Id1014"/>
    <s v="  Ashley E"/>
    <n v="25.3"/>
    <x v="27"/>
    <s v="yes"/>
    <x v="0"/>
    <s v="No"/>
    <x v="1"/>
    <s v="No"/>
    <x v="1"/>
    <x v="2"/>
    <n v="1976"/>
    <s v="Sep"/>
    <n v="3"/>
    <d v="1976-09-03T00:00:00"/>
    <x v="1006"/>
    <x v="0"/>
    <s v="tier - 3"/>
    <n v="48"/>
  </r>
  <r>
    <s v="Id1015"/>
    <s v="  Aleksandra"/>
    <n v="30.25"/>
    <x v="307"/>
    <s v="No"/>
    <x v="0"/>
    <s v="No"/>
    <x v="0"/>
    <s v="No"/>
    <x v="0"/>
    <x v="0"/>
    <n v="1976"/>
    <s v="Jun"/>
    <n v="30"/>
    <d v="1976-06-30T00:00:00"/>
    <x v="1007"/>
    <x v="0"/>
    <s v="tier - 2"/>
    <n v="49"/>
  </r>
  <r>
    <s v="Id1016"/>
    <s v="  Valery L"/>
    <n v="54"/>
    <x v="82"/>
    <s v="yes"/>
    <x v="1"/>
    <s v="No"/>
    <x v="1"/>
    <s v="No"/>
    <x v="0"/>
    <x v="2"/>
    <n v="1976"/>
    <s v="Sep"/>
    <n v="2"/>
    <d v="1976-09-02T00:00:00"/>
    <x v="1008"/>
    <x v="0"/>
    <s v="tier - 2"/>
    <n v="48"/>
  </r>
  <r>
    <s v="Id1017"/>
    <s v="  Joanna G"/>
    <n v="51.86"/>
    <x v="134"/>
    <s v="yes"/>
    <x v="0"/>
    <s v="No"/>
    <x v="0"/>
    <s v="No"/>
    <x v="0"/>
    <x v="2"/>
    <n v="1982"/>
    <s v="Sep"/>
    <n v="27"/>
    <d v="1982-09-27T00:00:00"/>
    <x v="1009"/>
    <x v="0"/>
    <s v="tier - 2"/>
    <n v="42"/>
  </r>
  <r>
    <s v="Id1018"/>
    <s v="  Stefanie F"/>
    <n v="31.39"/>
    <x v="530"/>
    <s v="No"/>
    <x v="0"/>
    <s v="No"/>
    <x v="0"/>
    <s v="No"/>
    <x v="0"/>
    <x v="0"/>
    <n v="1964"/>
    <s v="Sep"/>
    <n v="5"/>
    <d v="1964-09-05T00:00:00"/>
    <x v="1010"/>
    <x v="1"/>
    <s v="tier - 3"/>
    <n v="60"/>
  </r>
  <r>
    <s v="Id1019"/>
    <s v="  Stephen"/>
    <n v="39.97"/>
    <x v="122"/>
    <s v="No"/>
    <x v="0"/>
    <s v="No"/>
    <x v="0"/>
    <s v="No"/>
    <x v="0"/>
    <x v="2"/>
    <n v="1974"/>
    <s v="Aug"/>
    <n v="5"/>
    <d v="1974-08-05T00:00:00"/>
    <x v="1011"/>
    <x v="0"/>
    <s v="tier - 1"/>
    <n v="50"/>
  </r>
  <r>
    <s v="Id1020"/>
    <s v="  Liza J"/>
    <n v="41.23"/>
    <x v="457"/>
    <s v="No"/>
    <x v="0"/>
    <s v="No"/>
    <x v="0"/>
    <s v="No"/>
    <x v="0"/>
    <x v="0"/>
    <n v="2000"/>
    <s v="Nov"/>
    <n v="28"/>
    <d v="2000-11-28T00:00:00"/>
    <x v="1012"/>
    <x v="0"/>
    <s v="tier - 1"/>
    <n v="24"/>
  </r>
  <r>
    <s v="Id1021"/>
    <s v="  Ian M"/>
    <n v="49.45"/>
    <x v="267"/>
    <s v="yes"/>
    <x v="0"/>
    <s v="No"/>
    <x v="0"/>
    <s v="No"/>
    <x v="0"/>
    <x v="2"/>
    <n v="1974"/>
    <s v="Sep"/>
    <n v="26"/>
    <d v="1974-09-26T00:00:00"/>
    <x v="1013"/>
    <x v="0"/>
    <s v="tier - 2"/>
    <n v="50"/>
  </r>
  <r>
    <s v="Id1022"/>
    <s v="  Claudia L"/>
    <n v="41.04"/>
    <x v="450"/>
    <s v="No"/>
    <x v="0"/>
    <s v="No"/>
    <x v="0"/>
    <s v="No"/>
    <x v="0"/>
    <x v="2"/>
    <n v="1974"/>
    <s v="Dec"/>
    <n v="22"/>
    <d v="1974-12-22T00:00:00"/>
    <x v="1014"/>
    <x v="0"/>
    <s v="tier - 2"/>
    <n v="50"/>
  </r>
  <r>
    <s v="Id1023"/>
    <s v="  Jessica M"/>
    <n v="27.93"/>
    <x v="531"/>
    <s v="No"/>
    <x v="0"/>
    <s v="No"/>
    <x v="0"/>
    <s v="No"/>
    <x v="1"/>
    <x v="0"/>
    <n v="1974"/>
    <s v="Jun"/>
    <n v="6"/>
    <d v="1974-06-06T00:00:00"/>
    <x v="1015"/>
    <x v="0"/>
    <s v="tier - 3"/>
    <n v="51"/>
  </r>
  <r>
    <s v="Id1024"/>
    <s v="  Billy Jr"/>
    <n v="21.01"/>
    <x v="36"/>
    <s v="No"/>
    <x v="0"/>
    <s v="No"/>
    <x v="0"/>
    <s v="No"/>
    <x v="2"/>
    <x v="0"/>
    <n v="1978"/>
    <s v="Jun"/>
    <n v="26"/>
    <d v="1978-06-26T00:00:00"/>
    <x v="1016"/>
    <x v="1"/>
    <s v="tier - 3"/>
    <n v="47"/>
  </r>
  <r>
    <s v="Id1025"/>
    <s v="  David"/>
    <n v="52.37"/>
    <x v="388"/>
    <s v="yes"/>
    <x v="1"/>
    <s v="No"/>
    <x v="1"/>
    <s v="No"/>
    <x v="0"/>
    <x v="2"/>
    <n v="1979"/>
    <s v="Aug"/>
    <n v="7"/>
    <d v="1979-08-07T00:00:00"/>
    <x v="1017"/>
    <x v="0"/>
    <s v="tier - 2"/>
    <n v="45"/>
  </r>
  <r>
    <s v="Id1026"/>
    <s v="  Tim"/>
    <n v="40.369999999999997"/>
    <x v="465"/>
    <s v="No"/>
    <x v="0"/>
    <s v="No"/>
    <x v="0"/>
    <s v="No"/>
    <x v="0"/>
    <x v="0"/>
    <n v="1993"/>
    <s v="Jun"/>
    <n v="22"/>
    <d v="1993-06-22T00:00:00"/>
    <x v="1018"/>
    <x v="0"/>
    <s v="tier - 1"/>
    <n v="32"/>
  </r>
  <r>
    <s v="Id1027"/>
    <s v="  Emma M"/>
    <n v="41.47"/>
    <x v="532"/>
    <s v="No"/>
    <x v="0"/>
    <s v="No"/>
    <x v="1"/>
    <s v="No"/>
    <x v="0"/>
    <x v="0"/>
    <n v="1976"/>
    <s v="Jul"/>
    <n v="12"/>
    <d v="1976-07-12T00:00:00"/>
    <x v="1019"/>
    <x v="1"/>
    <s v="tier - 2"/>
    <n v="48"/>
  </r>
  <r>
    <s v="Id1028"/>
    <s v="  Tim"/>
    <n v="33.725000000000001"/>
    <x v="49"/>
    <s v="yes"/>
    <x v="0"/>
    <s v="No"/>
    <x v="1"/>
    <s v="No"/>
    <x v="0"/>
    <x v="2"/>
    <n v="1976"/>
    <s v="Jul"/>
    <n v="20"/>
    <d v="1976-07-20T00:00:00"/>
    <x v="1020"/>
    <x v="1"/>
    <s v="tier - 2"/>
    <n v="48"/>
  </r>
  <r>
    <s v="Id1029"/>
    <s v="  Patrick"/>
    <n v="28.1"/>
    <x v="533"/>
    <s v="No"/>
    <x v="0"/>
    <s v="No"/>
    <x v="0"/>
    <s v="No"/>
    <x v="1"/>
    <x v="0"/>
    <n v="1976"/>
    <s v="Jul"/>
    <n v="7"/>
    <d v="1976-07-07T00:00:00"/>
    <x v="1021"/>
    <x v="1"/>
    <s v="tier - 1"/>
    <n v="49"/>
  </r>
  <r>
    <s v="Id1030"/>
    <s v="  Bridget K"/>
    <n v="37.43"/>
    <x v="261"/>
    <s v="yes"/>
    <x v="0"/>
    <s v="Yes"/>
    <x v="3"/>
    <s v="No"/>
    <x v="0"/>
    <x v="2"/>
    <n v="1976"/>
    <s v="Jun"/>
    <n v="12"/>
    <d v="1976-06-12T00:00:00"/>
    <x v="1022"/>
    <x v="0"/>
    <s v="tier - 1"/>
    <n v="49"/>
  </r>
  <r>
    <s v="Id1031"/>
    <s v="  Gabriel"/>
    <n v="23.7"/>
    <x v="446"/>
    <s v="No"/>
    <x v="0"/>
    <s v="No"/>
    <x v="0"/>
    <s v="No"/>
    <x v="2"/>
    <x v="0"/>
    <n v="1963"/>
    <s v="Sep"/>
    <n v="21"/>
    <d v="1963-09-21T00:00:00"/>
    <x v="1023"/>
    <x v="1"/>
    <s v="tier - 3"/>
    <n v="61"/>
  </r>
  <r>
    <s v="Id1032"/>
    <s v="  Natasha"/>
    <n v="24.795000000000002"/>
    <x v="212"/>
    <s v="yes"/>
    <x v="0"/>
    <s v="Yes"/>
    <x v="3"/>
    <s v="No"/>
    <x v="2"/>
    <x v="2"/>
    <n v="1971"/>
    <s v="Sep"/>
    <n v="4"/>
    <d v="1971-09-04T00:00:00"/>
    <x v="1024"/>
    <x v="0"/>
    <s v="tier - 3"/>
    <n v="53"/>
  </r>
  <r>
    <s v="Id1033"/>
    <s v="  Abby A"/>
    <n v="31.9"/>
    <x v="43"/>
    <s v="No"/>
    <x v="0"/>
    <s v="No"/>
    <x v="0"/>
    <s v="No"/>
    <x v="0"/>
    <x v="0"/>
    <n v="1971"/>
    <s v="Sep"/>
    <n v="18"/>
    <d v="1971-09-18T00:00:00"/>
    <x v="1025"/>
    <x v="0"/>
    <s v="tier - 3"/>
    <n v="53"/>
  </r>
  <r>
    <s v="Id1034"/>
    <s v="  Michelle"/>
    <n v="32.68"/>
    <x v="534"/>
    <s v="No"/>
    <x v="0"/>
    <s v="No"/>
    <x v="0"/>
    <s v="No"/>
    <x v="0"/>
    <x v="0"/>
    <n v="1979"/>
    <s v="Jun"/>
    <n v="11"/>
    <d v="1979-06-11T00:00:00"/>
    <x v="1026"/>
    <x v="0"/>
    <s v="tier - 2"/>
    <n v="46"/>
  </r>
  <r>
    <s v="Id1035"/>
    <s v="  Mckendree"/>
    <n v="47.13"/>
    <x v="283"/>
    <s v="No"/>
    <x v="0"/>
    <s v="No"/>
    <x v="0"/>
    <s v="No"/>
    <x v="0"/>
    <x v="2"/>
    <n v="1977"/>
    <s v="Sep"/>
    <n v="4"/>
    <d v="1977-09-04T00:00:00"/>
    <x v="1027"/>
    <x v="1"/>
    <s v="tier - 1"/>
    <n v="47"/>
  </r>
  <r>
    <s v="Id1036"/>
    <s v="  Tara"/>
    <n v="36.67"/>
    <x v="535"/>
    <s v="No"/>
    <x v="0"/>
    <s v="No"/>
    <x v="0"/>
    <s v="No"/>
    <x v="0"/>
    <x v="0"/>
    <n v="1975"/>
    <s v="Sep"/>
    <n v="28"/>
    <d v="1975-09-28T00:00:00"/>
    <x v="1028"/>
    <x v="1"/>
    <s v="tier - 2"/>
    <n v="49"/>
  </r>
  <r>
    <s v="Id1037"/>
    <s v="  Daniel"/>
    <n v="33.630000000000003"/>
    <x v="291"/>
    <s v="No"/>
    <x v="0"/>
    <s v="No"/>
    <x v="0"/>
    <s v="No"/>
    <x v="0"/>
    <x v="0"/>
    <n v="1963"/>
    <s v="Sep"/>
    <n v="24"/>
    <d v="1963-09-24T00:00:00"/>
    <x v="1029"/>
    <x v="1"/>
    <s v="tier - 2"/>
    <n v="61"/>
  </r>
  <r>
    <s v="Id1038"/>
    <s v="  Joshua P"/>
    <n v="32.67"/>
    <x v="536"/>
    <s v="yes"/>
    <x v="0"/>
    <s v="No"/>
    <x v="0"/>
    <s v="No"/>
    <x v="0"/>
    <x v="0"/>
    <n v="1972"/>
    <s v="Sep"/>
    <n v="9"/>
    <d v="1972-09-09T00:00:00"/>
    <x v="1030"/>
    <x v="0"/>
    <s v="tier - 3"/>
    <n v="52"/>
  </r>
  <r>
    <s v="Id1039"/>
    <s v="  Erin C"/>
    <n v="33.299999999999997"/>
    <x v="296"/>
    <s v="yes"/>
    <x v="0"/>
    <s v="No"/>
    <x v="1"/>
    <s v="No"/>
    <x v="0"/>
    <x v="0"/>
    <n v="1972"/>
    <s v="Sep"/>
    <n v="4"/>
    <d v="1972-09-04T00:00:00"/>
    <x v="1031"/>
    <x v="1"/>
    <s v="tier - 1"/>
    <n v="52"/>
  </r>
  <r>
    <s v="Id1040"/>
    <s v="  Shure"/>
    <n v="30.78"/>
    <x v="537"/>
    <s v="yes"/>
    <x v="0"/>
    <s v="No"/>
    <x v="1"/>
    <s v="No"/>
    <x v="0"/>
    <x v="0"/>
    <n v="1966"/>
    <s v="Jun"/>
    <n v="12"/>
    <d v="1966-06-12T00:00:00"/>
    <x v="1032"/>
    <x v="1"/>
    <s v="tier - 1"/>
    <n v="59"/>
  </r>
  <r>
    <s v="Id1041"/>
    <s v="  Richard"/>
    <n v="28.975000000000001"/>
    <x v="469"/>
    <s v="yes"/>
    <x v="0"/>
    <s v="No"/>
    <x v="0"/>
    <s v="No"/>
    <x v="1"/>
    <x v="0"/>
    <n v="1984"/>
    <s v="Jun"/>
    <n v="19"/>
    <d v="1984-06-19T00:00:00"/>
    <x v="1033"/>
    <x v="0"/>
    <s v="tier - 2"/>
    <n v="41"/>
  </r>
  <r>
    <s v="Id1042"/>
    <s v="  Brenda"/>
    <n v="33.4"/>
    <x v="95"/>
    <s v="No"/>
    <x v="0"/>
    <s v="No"/>
    <x v="0"/>
    <s v="No"/>
    <x v="0"/>
    <x v="2"/>
    <n v="1972"/>
    <s v="Dec"/>
    <n v="26"/>
    <d v="1972-12-26T00:00:00"/>
    <x v="1034"/>
    <x v="0"/>
    <s v="tier - 3"/>
    <n v="52"/>
  </r>
  <r>
    <s v="Id1043"/>
    <s v="  Joseph M"/>
    <n v="21.5"/>
    <x v="68"/>
    <s v="yes"/>
    <x v="0"/>
    <s v="No"/>
    <x v="0"/>
    <s v="No"/>
    <x v="2"/>
    <x v="0"/>
    <n v="1992"/>
    <s v="Sep"/>
    <n v="9"/>
    <d v="1992-09-09T00:00:00"/>
    <x v="1035"/>
    <x v="0"/>
    <s v="tier - 2"/>
    <n v="32"/>
  </r>
  <r>
    <s v="Id1044"/>
    <s v="  Stephen J"/>
    <n v="38.14"/>
    <x v="85"/>
    <s v="No"/>
    <x v="0"/>
    <s v="No"/>
    <x v="0"/>
    <s v="No"/>
    <x v="0"/>
    <x v="1"/>
    <n v="1993"/>
    <s v="Nov"/>
    <n v="10"/>
    <d v="1993-11-10T00:00:00"/>
    <x v="1036"/>
    <x v="0"/>
    <s v="tier - 1"/>
    <n v="31"/>
  </r>
  <r>
    <s v="Id1045"/>
    <s v="  Kathya"/>
    <n v="35.42"/>
    <x v="234"/>
    <s v="yes"/>
    <x v="0"/>
    <s v="No"/>
    <x v="3"/>
    <s v="No"/>
    <x v="0"/>
    <x v="0"/>
    <n v="1977"/>
    <s v="Dec"/>
    <n v="26"/>
    <d v="1977-12-26T00:00:00"/>
    <x v="1037"/>
    <x v="0"/>
    <s v="tier - 2"/>
    <n v="47"/>
  </r>
  <r>
    <s v="Id1046"/>
    <s v="  Wesley"/>
    <n v="35.625"/>
    <x v="9"/>
    <s v="No"/>
    <x v="0"/>
    <s v="No"/>
    <x v="0"/>
    <s v="No"/>
    <x v="0"/>
    <x v="0"/>
    <n v="1977"/>
    <s v="Jun"/>
    <n v="21"/>
    <d v="1977-06-21T00:00:00"/>
    <x v="1038"/>
    <x v="0"/>
    <s v="tier - 1"/>
    <n v="48"/>
  </r>
  <r>
    <s v="Id1047"/>
    <s v="  Tim"/>
    <n v="45.51"/>
    <x v="538"/>
    <s v="No"/>
    <x v="0"/>
    <s v="No"/>
    <x v="3"/>
    <s v="No"/>
    <x v="0"/>
    <x v="2"/>
    <n v="1977"/>
    <s v="Dec"/>
    <n v="29"/>
    <d v="1977-12-29T00:00:00"/>
    <x v="1039"/>
    <x v="0"/>
    <s v="tier - 3"/>
    <n v="47"/>
  </r>
  <r>
    <s v="Id1048"/>
    <s v="  Jamie L"/>
    <n v="37.1"/>
    <x v="463"/>
    <s v="yes"/>
    <x v="0"/>
    <s v="No"/>
    <x v="0"/>
    <s v="No"/>
    <x v="0"/>
    <x v="0"/>
    <n v="1979"/>
    <s v="Aug"/>
    <n v="13"/>
    <d v="1979-08-13T00:00:00"/>
    <x v="1040"/>
    <x v="0"/>
    <s v="tier - 2"/>
    <n v="45"/>
  </r>
  <r>
    <s v="Id1049"/>
    <s v="  Alexandra"/>
    <n v="30.5"/>
    <x v="539"/>
    <s v="yes"/>
    <x v="0"/>
    <s v="No"/>
    <x v="0"/>
    <s v="No"/>
    <x v="0"/>
    <x v="0"/>
    <n v="1977"/>
    <s v="Jul"/>
    <n v="26"/>
    <d v="1977-07-26T00:00:00"/>
    <x v="1041"/>
    <x v="0"/>
    <s v="tier - 2"/>
    <n v="47"/>
  </r>
  <r>
    <s v="Id1050"/>
    <s v="  Tiffany"/>
    <n v="28.16"/>
    <x v="209"/>
    <s v="No"/>
    <x v="0"/>
    <s v="No"/>
    <x v="1"/>
    <s v="No"/>
    <x v="1"/>
    <x v="2"/>
    <s v="?"/>
    <s v="Jul"/>
    <n v="24"/>
    <e v="#VALUE!"/>
    <x v="1042"/>
    <x v="0"/>
    <s v="tier - 3"/>
    <e v="#VALUE!"/>
  </r>
  <r>
    <s v="Id1051"/>
    <s v="  Rebecca J"/>
    <n v="29.1"/>
    <x v="409"/>
    <s v="yes"/>
    <x v="0"/>
    <s v="No"/>
    <x v="0"/>
    <s v="No"/>
    <x v="1"/>
    <x v="2"/>
    <n v="1981"/>
    <s v="Dec"/>
    <n v="27"/>
    <d v="1981-12-27T00:00:00"/>
    <x v="1043"/>
    <x v="0"/>
    <s v="tier - 3"/>
    <n v="43"/>
  </r>
  <r>
    <s v="Id1052"/>
    <s v="  Austin T"/>
    <n v="30.22"/>
    <x v="347"/>
    <s v="No"/>
    <x v="0"/>
    <s v="No"/>
    <x v="0"/>
    <s v="No"/>
    <x v="0"/>
    <x v="2"/>
    <n v="1975"/>
    <s v="Nov"/>
    <n v="6"/>
    <d v="1975-11-06T00:00:00"/>
    <x v="1044"/>
    <x v="0"/>
    <s v="tier - 3"/>
    <n v="49"/>
  </r>
  <r>
    <s v="Id1053"/>
    <s v="  Jamie T"/>
    <n v="24.29"/>
    <x v="290"/>
    <s v="No"/>
    <x v="0"/>
    <s v="No"/>
    <x v="0"/>
    <s v="No"/>
    <x v="2"/>
    <x v="0"/>
    <s v="?"/>
    <s v="Dec"/>
    <n v="12"/>
    <e v="#VALUE!"/>
    <x v="1045"/>
    <x v="0"/>
    <s v="tier - 1"/>
    <e v="#VALUE!"/>
  </r>
  <r>
    <s v="Id1054"/>
    <s v="  Matthew T"/>
    <n v="29.39"/>
    <x v="193"/>
    <s v="yes"/>
    <x v="0"/>
    <s v="No"/>
    <x v="0"/>
    <s v="No"/>
    <x v="1"/>
    <x v="2"/>
    <n v="1975"/>
    <s v="Aug"/>
    <n v="6"/>
    <d v="1975-08-06T00:00:00"/>
    <x v="1046"/>
    <x v="0"/>
    <s v="tier - 2"/>
    <n v="49"/>
  </r>
  <r>
    <s v="Id1055"/>
    <s v="  Emily"/>
    <n v="25.66"/>
    <x v="473"/>
    <s v="yes"/>
    <x v="0"/>
    <s v="No"/>
    <x v="3"/>
    <s v="No"/>
    <x v="1"/>
    <x v="2"/>
    <n v="1975"/>
    <s v="Aug"/>
    <n v="21"/>
    <d v="1975-08-21T00:00:00"/>
    <x v="1047"/>
    <x v="0"/>
    <s v="tier - 1"/>
    <n v="49"/>
  </r>
  <r>
    <s v="Id1056"/>
    <s v="  Gillian"/>
    <n v="39.11"/>
    <x v="231"/>
    <s v="No"/>
    <x v="0"/>
    <s v="No"/>
    <x v="0"/>
    <s v="No"/>
    <x v="0"/>
    <x v="1"/>
    <n v="1988"/>
    <s v="Sep"/>
    <n v="21"/>
    <d v="1988-09-21T00:00:00"/>
    <x v="1048"/>
    <x v="0"/>
    <s v="tier - 1"/>
    <n v="36"/>
  </r>
  <r>
    <s v="Id1057"/>
    <s v="  Brenn E"/>
    <n v="43.78"/>
    <x v="268"/>
    <s v="No"/>
    <x v="0"/>
    <s v="No"/>
    <x v="3"/>
    <s v="No"/>
    <x v="0"/>
    <x v="1"/>
    <n v="1975"/>
    <s v="Sep"/>
    <n v="26"/>
    <d v="1975-09-26T00:00:00"/>
    <x v="1049"/>
    <x v="0"/>
    <s v="tier - 3"/>
    <n v="49"/>
  </r>
  <r>
    <s v="Id1058"/>
    <s v="  Lisa M"/>
    <n v="24.35"/>
    <x v="232"/>
    <s v="No"/>
    <x v="0"/>
    <s v="No"/>
    <x v="0"/>
    <s v="No"/>
    <x v="2"/>
    <x v="0"/>
    <n v="1982"/>
    <s v="Dec"/>
    <n v="6"/>
    <d v="1982-12-06T00:00:00"/>
    <x v="1050"/>
    <x v="0"/>
    <s v="tier - 2"/>
    <n v="42"/>
  </r>
  <r>
    <s v="Id1059"/>
    <s v="  Matt"/>
    <n v="40.299999999999997"/>
    <x v="352"/>
    <s v="yes"/>
    <x v="0"/>
    <s v="No"/>
    <x v="1"/>
    <s v="No"/>
    <x v="0"/>
    <x v="2"/>
    <n v="1987"/>
    <s v="Nov"/>
    <n v="11"/>
    <d v="1987-11-11T00:00:00"/>
    <x v="1051"/>
    <x v="0"/>
    <s v="tier - 2"/>
    <n v="37"/>
  </r>
  <r>
    <s v="Id1060"/>
    <s v="  Thomas A"/>
    <n v="32.774999999999999"/>
    <x v="439"/>
    <s v="yes"/>
    <x v="0"/>
    <s v="No"/>
    <x v="0"/>
    <s v="No"/>
    <x v="0"/>
    <x v="0"/>
    <n v="1983"/>
    <s v="Dec"/>
    <n v="30"/>
    <d v="1983-12-30T00:00:00"/>
    <x v="1052"/>
    <x v="0"/>
    <s v="tier - 1"/>
    <n v="41"/>
  </r>
  <r>
    <s v="Id1061"/>
    <s v="  Kevin J"/>
    <n v="39.6"/>
    <x v="78"/>
    <s v="yes"/>
    <x v="0"/>
    <s v="No"/>
    <x v="1"/>
    <s v="No"/>
    <x v="0"/>
    <x v="2"/>
    <n v="1983"/>
    <s v="Jul"/>
    <n v="25"/>
    <d v="1983-07-25T00:00:00"/>
    <x v="1053"/>
    <x v="0"/>
    <s v="tier - 3"/>
    <n v="41"/>
  </r>
  <r>
    <s v="Id1062"/>
    <s v="  William H"/>
    <n v="30.97"/>
    <x v="540"/>
    <s v="No"/>
    <x v="0"/>
    <s v="No"/>
    <x v="1"/>
    <s v="No"/>
    <x v="0"/>
    <x v="2"/>
    <n v="1973"/>
    <s v="Jul"/>
    <n v="11"/>
    <d v="1973-07-11T00:00:00"/>
    <x v="1054"/>
    <x v="0"/>
    <s v="tier - 1"/>
    <n v="51"/>
  </r>
  <r>
    <s v="Id1063"/>
    <s v="  Gal"/>
    <n v="27.645"/>
    <x v="541"/>
    <s v="yes"/>
    <x v="0"/>
    <s v="No"/>
    <x v="0"/>
    <s v="No"/>
    <x v="1"/>
    <x v="0"/>
    <n v="1977"/>
    <s v="Sep"/>
    <n v="24"/>
    <d v="1977-09-24T00:00:00"/>
    <x v="1055"/>
    <x v="0"/>
    <s v="tier - 1"/>
    <n v="47"/>
  </r>
  <r>
    <s v="Id1064"/>
    <s v="  Anton"/>
    <n v="34.43"/>
    <x v="10"/>
    <s v="yes"/>
    <x v="0"/>
    <s v="No"/>
    <x v="1"/>
    <s v="No"/>
    <x v="0"/>
    <x v="1"/>
    <n v="1977"/>
    <s v="Nov"/>
    <n v="12"/>
    <d v="1977-11-12T00:00:00"/>
    <x v="1056"/>
    <x v="1"/>
    <s v="tier - 2"/>
    <n v="47"/>
  </r>
  <r>
    <s v="Id1065"/>
    <s v="  Yazmin"/>
    <n v="39.6"/>
    <x v="321"/>
    <s v="yes"/>
    <x v="0"/>
    <s v="Yes"/>
    <x v="3"/>
    <s v="No"/>
    <x v="0"/>
    <x v="2"/>
    <n v="1977"/>
    <s v="Oct"/>
    <n v="15"/>
    <d v="1977-10-15T00:00:00"/>
    <x v="1057"/>
    <x v="0"/>
    <s v="tier - 2"/>
    <n v="47"/>
  </r>
  <r>
    <s v="Id1066"/>
    <s v="  Florian"/>
    <n v="22.1"/>
    <x v="347"/>
    <s v="yes"/>
    <x v="0"/>
    <s v="No"/>
    <x v="1"/>
    <s v="No"/>
    <x v="2"/>
    <x v="2"/>
    <n v="1979"/>
    <s v="Jul"/>
    <n v="17"/>
    <d v="1979-07-17T00:00:00"/>
    <x v="1058"/>
    <x v="3"/>
    <s v="tier - 2"/>
    <n v="45"/>
  </r>
  <r>
    <s v="Id1067"/>
    <s v="  Karen L"/>
    <n v="33.25"/>
    <x v="409"/>
    <s v="yes"/>
    <x v="0"/>
    <s v="Yes"/>
    <x v="3"/>
    <s v="No"/>
    <x v="0"/>
    <x v="2"/>
    <n v="1977"/>
    <s v="Sep"/>
    <n v="2"/>
    <d v="1977-09-02T00:00:00"/>
    <x v="1059"/>
    <x v="0"/>
    <s v="tier - 3"/>
    <n v="47"/>
  </r>
  <r>
    <s v="Id1068"/>
    <s v="  Scott"/>
    <n v="33.33"/>
    <x v="542"/>
    <s v="No"/>
    <x v="0"/>
    <s v="No"/>
    <x v="0"/>
    <s v="No"/>
    <x v="0"/>
    <x v="0"/>
    <n v="1975"/>
    <s v="Aug"/>
    <n v="3"/>
    <d v="1975-08-03T00:00:00"/>
    <x v="1060"/>
    <x v="0"/>
    <s v="tier - 2"/>
    <n v="49"/>
  </r>
  <r>
    <s v="Id1069"/>
    <s v="  Claire"/>
    <n v="30.5"/>
    <x v="9"/>
    <s v="No"/>
    <x v="0"/>
    <s v="No"/>
    <x v="0"/>
    <s v="No"/>
    <x v="0"/>
    <x v="0"/>
    <n v="1965"/>
    <s v="Oct"/>
    <n v="21"/>
    <d v="1965-10-21T00:00:00"/>
    <x v="1061"/>
    <x v="1"/>
    <s v="tier - 2"/>
    <n v="59"/>
  </r>
  <r>
    <s v="Id1070"/>
    <s v="  Lynn M"/>
    <n v="30.3"/>
    <x v="180"/>
    <s v="No"/>
    <x v="0"/>
    <s v="No"/>
    <x v="0"/>
    <s v="No"/>
    <x v="0"/>
    <x v="2"/>
    <n v="1969"/>
    <s v="Aug"/>
    <n v="10"/>
    <d v="1969-08-10T00:00:00"/>
    <x v="1062"/>
    <x v="0"/>
    <s v="tier - 3"/>
    <n v="55"/>
  </r>
  <r>
    <s v="Id1071"/>
    <s v="  Sharon"/>
    <n v="26.22"/>
    <x v="334"/>
    <s v="No"/>
    <x v="0"/>
    <s v="No"/>
    <x v="1"/>
    <s v="No"/>
    <x v="1"/>
    <x v="1"/>
    <n v="1974"/>
    <s v="Aug"/>
    <n v="16"/>
    <d v="1974-08-16T00:00:00"/>
    <x v="1063"/>
    <x v="0"/>
    <s v="tier - 1"/>
    <n v="50"/>
  </r>
  <r>
    <s v="Id1072"/>
    <s v="  Candice"/>
    <n v="29.99"/>
    <x v="543"/>
    <s v="No"/>
    <x v="0"/>
    <s v="No"/>
    <x v="0"/>
    <s v="No"/>
    <x v="0"/>
    <x v="0"/>
    <n v="1973"/>
    <s v="Oct"/>
    <n v="11"/>
    <d v="1973-10-11T00:00:00"/>
    <x v="1064"/>
    <x v="0"/>
    <s v="tier - 1"/>
    <n v="51"/>
  </r>
  <r>
    <s v="Id1073"/>
    <s v="  Jennifer D"/>
    <n v="36.380000000000003"/>
    <x v="213"/>
    <s v="No"/>
    <x v="0"/>
    <s v="No"/>
    <x v="3"/>
    <s v="No"/>
    <x v="0"/>
    <x v="1"/>
    <n v="1980"/>
    <s v="Oct"/>
    <n v="28"/>
    <d v="1980-10-28T00:00:00"/>
    <x v="1065"/>
    <x v="0"/>
    <s v="tier - 3"/>
    <n v="44"/>
  </r>
  <r>
    <s v="Id1074"/>
    <s v="  Eric"/>
    <n v="31.16"/>
    <x v="228"/>
    <s v="yes"/>
    <x v="0"/>
    <s v="Yes"/>
    <x v="3"/>
    <s v="No"/>
    <x v="0"/>
    <x v="2"/>
    <n v="1973"/>
    <s v="Jun"/>
    <n v="25"/>
    <d v="1973-06-25T00:00:00"/>
    <x v="1066"/>
    <x v="1"/>
    <s v="tier - 3"/>
    <n v="52"/>
  </r>
  <r>
    <s v="Id1075"/>
    <s v="  Bryan"/>
    <n v="25.55"/>
    <x v="98"/>
    <s v="yes"/>
    <x v="0"/>
    <s v="No"/>
    <x v="3"/>
    <s v="No"/>
    <x v="1"/>
    <x v="2"/>
    <n v="1976"/>
    <s v="Jun"/>
    <n v="17"/>
    <d v="1976-06-17T00:00:00"/>
    <x v="1067"/>
    <x v="0"/>
    <s v="tier - 3"/>
    <n v="49"/>
  </r>
  <r>
    <s v="Id1076"/>
    <s v="  Devon R"/>
    <n v="28.77"/>
    <x v="544"/>
    <s v="yes"/>
    <x v="0"/>
    <s v="No"/>
    <x v="0"/>
    <s v="No"/>
    <x v="1"/>
    <x v="2"/>
    <n v="1999"/>
    <s v="Aug"/>
    <n v="23"/>
    <d v="1999-08-23T00:00:00"/>
    <x v="1068"/>
    <x v="0"/>
    <s v="tier - 3"/>
    <n v="25"/>
  </r>
  <r>
    <s v="Id1077"/>
    <s v="  Elena"/>
    <n v="23.14"/>
    <x v="325"/>
    <s v="yes"/>
    <x v="0"/>
    <s v="No"/>
    <x v="3"/>
    <s v="No"/>
    <x v="2"/>
    <x v="2"/>
    <n v="1969"/>
    <s v="Sep"/>
    <n v="9"/>
    <d v="1969-09-09T00:00:00"/>
    <x v="1069"/>
    <x v="0"/>
    <s v="tier - 1"/>
    <n v="55"/>
  </r>
  <r>
    <s v="Id1078"/>
    <s v="  Chris"/>
    <n v="39.6"/>
    <x v="545"/>
    <s v="No"/>
    <x v="0"/>
    <s v="No"/>
    <x v="0"/>
    <s v="No"/>
    <x v="0"/>
    <x v="0"/>
    <n v="1974"/>
    <s v="Sep"/>
    <n v="6"/>
    <d v="1974-09-06T00:00:00"/>
    <x v="1070"/>
    <x v="0"/>
    <s v="tier - 3"/>
    <n v="50"/>
  </r>
  <r>
    <s v="Id1079"/>
    <s v="  Bert"/>
    <n v="29.2"/>
    <x v="546"/>
    <s v="No"/>
    <x v="0"/>
    <s v="No"/>
    <x v="0"/>
    <s v="No"/>
    <x v="1"/>
    <x v="0"/>
    <n v="1971"/>
    <s v="Aug"/>
    <n v="23"/>
    <d v="1971-08-23T00:00:00"/>
    <x v="1071"/>
    <x v="0"/>
    <s v="tier - 3"/>
    <n v="53"/>
  </r>
  <r>
    <s v="Id1080"/>
    <s v="  John P"/>
    <n v="32.774999999999999"/>
    <x v="547"/>
    <s v="No"/>
    <x v="0"/>
    <s v="No"/>
    <x v="0"/>
    <s v="No"/>
    <x v="0"/>
    <x v="0"/>
    <n v="1971"/>
    <s v="Jun"/>
    <n v="18"/>
    <d v="1971-06-18T00:00:00"/>
    <x v="1072"/>
    <x v="0"/>
    <s v="tier - 1"/>
    <n v="54"/>
  </r>
  <r>
    <s v="Id1081"/>
    <s v="  Daniel P"/>
    <n v="24.035"/>
    <x v="519"/>
    <s v="No"/>
    <x v="0"/>
    <s v="No"/>
    <x v="0"/>
    <s v="No"/>
    <x v="2"/>
    <x v="0"/>
    <n v="1965"/>
    <s v="Aug"/>
    <n v="29"/>
    <d v="1965-08-29T00:00:00"/>
    <x v="1073"/>
    <x v="1"/>
    <s v="tier - 2"/>
    <n v="59"/>
  </r>
  <r>
    <s v="Id1082"/>
    <s v="  Lisa K"/>
    <n v="30.55"/>
    <x v="256"/>
    <s v="No"/>
    <x v="0"/>
    <s v="Yes"/>
    <x v="3"/>
    <s v="No"/>
    <x v="0"/>
    <x v="1"/>
    <n v="2001"/>
    <s v="Nov"/>
    <n v="7"/>
    <d v="2001-11-07T00:00:00"/>
    <x v="1074"/>
    <x v="0"/>
    <s v="tier - 3"/>
    <n v="23"/>
  </r>
  <r>
    <s v="Id1083"/>
    <s v="  Kristine"/>
    <n v="28.81"/>
    <x v="548"/>
    <s v="No"/>
    <x v="0"/>
    <s v="No"/>
    <x v="1"/>
    <s v="No"/>
    <x v="1"/>
    <x v="0"/>
    <n v="1976"/>
    <s v="Jun"/>
    <n v="14"/>
    <d v="1976-06-14T00:00:00"/>
    <x v="1075"/>
    <x v="0"/>
    <s v="tier - 1"/>
    <n v="49"/>
  </r>
  <r>
    <s v="Id1084"/>
    <s v="  Paul A"/>
    <n v="31.66"/>
    <x v="92"/>
    <s v="No"/>
    <x v="0"/>
    <s v="No"/>
    <x v="0"/>
    <s v="No"/>
    <x v="0"/>
    <x v="2"/>
    <n v="1976"/>
    <s v="Oct"/>
    <n v="19"/>
    <d v="1976-10-19T00:00:00"/>
    <x v="1076"/>
    <x v="0"/>
    <s v="tier - 3"/>
    <n v="48"/>
  </r>
  <r>
    <s v="Id1085"/>
    <s v="  Bryan"/>
    <n v="28.215"/>
    <x v="549"/>
    <s v="yes"/>
    <x v="0"/>
    <s v="No"/>
    <x v="3"/>
    <s v="No"/>
    <x v="1"/>
    <x v="0"/>
    <n v="1988"/>
    <s v="Aug"/>
    <n v="22"/>
    <d v="1988-08-22T00:00:00"/>
    <x v="1077"/>
    <x v="0"/>
    <s v="tier - 1"/>
    <n v="36"/>
  </r>
  <r>
    <s v="Id1086"/>
    <s v="  Chris"/>
    <n v="26.12"/>
    <x v="550"/>
    <s v="yes"/>
    <x v="0"/>
    <s v="Yes"/>
    <x v="3"/>
    <s v="No"/>
    <x v="1"/>
    <x v="2"/>
    <n v="1976"/>
    <s v="Jul"/>
    <n v="14"/>
    <d v="1976-07-14T00:00:00"/>
    <x v="1078"/>
    <x v="0"/>
    <s v="tier - 3"/>
    <n v="48"/>
  </r>
  <r>
    <s v="Id1087"/>
    <s v="  Milah B"/>
    <n v="36.630000000000003"/>
    <x v="551"/>
    <s v="No"/>
    <x v="0"/>
    <s v="No"/>
    <x v="1"/>
    <s v="No"/>
    <x v="0"/>
    <x v="0"/>
    <n v="1972"/>
    <s v="Nov"/>
    <n v="14"/>
    <d v="1972-11-14T00:00:00"/>
    <x v="1079"/>
    <x v="1"/>
    <s v="tier - 1"/>
    <n v="52"/>
  </r>
  <r>
    <s v="Id1088"/>
    <s v="  Annette M"/>
    <n v="33.344999999999999"/>
    <x v="524"/>
    <s v="No"/>
    <x v="0"/>
    <s v="No"/>
    <x v="1"/>
    <s v="No"/>
    <x v="0"/>
    <x v="0"/>
    <n v="1972"/>
    <s v="Nov"/>
    <n v="22"/>
    <d v="1972-11-22T00:00:00"/>
    <x v="1080"/>
    <x v="1"/>
    <s v="tier - 2"/>
    <n v="52"/>
  </r>
  <r>
    <s v="Id1089"/>
    <s v="  Yoko"/>
    <n v="27.11"/>
    <x v="381"/>
    <s v="No"/>
    <x v="0"/>
    <s v="No"/>
    <x v="0"/>
    <s v="No"/>
    <x v="1"/>
    <x v="0"/>
    <n v="1974"/>
    <s v="Jun"/>
    <n v="18"/>
    <d v="1974-06-18T00:00:00"/>
    <x v="1081"/>
    <x v="0"/>
    <s v="tier - 3"/>
    <n v="51"/>
  </r>
  <r>
    <s v="Id1090"/>
    <s v="  Laura"/>
    <n v="26.6"/>
    <x v="173"/>
    <s v="yes"/>
    <x v="0"/>
    <s v="Yes"/>
    <x v="3"/>
    <s v="No"/>
    <x v="1"/>
    <x v="2"/>
    <n v="1973"/>
    <s v="Sep"/>
    <n v="9"/>
    <d v="1973-09-09T00:00:00"/>
    <x v="1082"/>
    <x v="0"/>
    <s v="tier - 3"/>
    <n v="51"/>
  </r>
  <r>
    <s v="Id1091"/>
    <s v="  Tess A"/>
    <n v="30.41"/>
    <x v="55"/>
    <s v="No"/>
    <x v="0"/>
    <s v="No"/>
    <x v="0"/>
    <s v="No"/>
    <x v="0"/>
    <x v="0"/>
    <n v="1978"/>
    <s v="Dec"/>
    <n v="16"/>
    <d v="1978-12-16T00:00:00"/>
    <x v="1083"/>
    <x v="0"/>
    <s v="tier - 3"/>
    <n v="46"/>
  </r>
  <r>
    <s v="Id1092"/>
    <s v="  William G"/>
    <n v="28.98"/>
    <x v="64"/>
    <s v="No"/>
    <x v="0"/>
    <s v="No"/>
    <x v="1"/>
    <s v="No"/>
    <x v="1"/>
    <x v="0"/>
    <n v="1997"/>
    <s v="Nov"/>
    <n v="28"/>
    <d v="1997-11-28T00:00:00"/>
    <x v="1084"/>
    <x v="0"/>
    <s v="tier - 2"/>
    <n v="27"/>
  </r>
  <r>
    <s v="Id1093"/>
    <s v="  Paige"/>
    <n v="31.24"/>
    <x v="552"/>
    <s v="No"/>
    <x v="0"/>
    <s v="No"/>
    <x v="0"/>
    <s v="No"/>
    <x v="0"/>
    <x v="0"/>
    <n v="1967"/>
    <s v="Sep"/>
    <n v="6"/>
    <d v="1967-09-06T00:00:00"/>
    <x v="1085"/>
    <x v="1"/>
    <s v="tier - 2"/>
    <n v="57"/>
  </r>
  <r>
    <s v="Id1094"/>
    <s v="  Matthew J"/>
    <n v="31.54"/>
    <x v="321"/>
    <s v="No"/>
    <x v="0"/>
    <s v="No"/>
    <x v="0"/>
    <s v="No"/>
    <x v="0"/>
    <x v="2"/>
    <n v="1975"/>
    <s v="Jul"/>
    <n v="7"/>
    <d v="1975-07-07T00:00:00"/>
    <x v="1086"/>
    <x v="0"/>
    <s v="tier - 2"/>
    <n v="50"/>
  </r>
  <r>
    <s v="Id1095"/>
    <s v="  Matthew"/>
    <n v="38.6"/>
    <x v="463"/>
    <s v="yes"/>
    <x v="0"/>
    <s v="No"/>
    <x v="1"/>
    <s v="No"/>
    <x v="0"/>
    <x v="0"/>
    <n v="1972"/>
    <s v="Jun"/>
    <n v="6"/>
    <d v="1972-06-06T00:00:00"/>
    <x v="1087"/>
    <x v="0"/>
    <s v="tier - 1"/>
    <n v="53"/>
  </r>
  <r>
    <s v="Id1096"/>
    <s v="  Maria"/>
    <n v="37.950000000000003"/>
    <x v="87"/>
    <s v="No"/>
    <x v="0"/>
    <s v="No"/>
    <x v="0"/>
    <s v="No"/>
    <x v="0"/>
    <x v="1"/>
    <n v="1976"/>
    <s v="Dec"/>
    <n v="25"/>
    <d v="1976-12-25T00:00:00"/>
    <x v="1088"/>
    <x v="1"/>
    <s v="tier - 2"/>
    <n v="48"/>
  </r>
  <r>
    <s v="Id1097"/>
    <s v="  Stephanie D"/>
    <n v="38.97"/>
    <x v="89"/>
    <s v="No"/>
    <x v="0"/>
    <s v="No"/>
    <x v="0"/>
    <s v="No"/>
    <x v="0"/>
    <x v="2"/>
    <n v="1992"/>
    <s v="Sep"/>
    <n v="27"/>
    <d v="1992-09-27T00:00:00"/>
    <x v="1089"/>
    <x v="0"/>
    <s v="tier - 3"/>
    <n v="32"/>
  </r>
  <r>
    <s v="Id1098"/>
    <s v="  Tiffany"/>
    <n v="21.2"/>
    <x v="553"/>
    <s v="No"/>
    <x v="0"/>
    <s v="No"/>
    <x v="0"/>
    <s v="No"/>
    <x v="2"/>
    <x v="0"/>
    <n v="1974"/>
    <s v="Aug"/>
    <n v="17"/>
    <d v="1974-08-17T00:00:00"/>
    <x v="1090"/>
    <x v="1"/>
    <s v="tier - 2"/>
    <n v="50"/>
  </r>
  <r>
    <s v="Id1099"/>
    <s v="  Sara M"/>
    <n v="23.96"/>
    <x v="8"/>
    <s v="yes"/>
    <x v="0"/>
    <s v="Yes"/>
    <x v="3"/>
    <s v="No"/>
    <x v="2"/>
    <x v="0"/>
    <n v="1983"/>
    <s v="Jul"/>
    <n v="15"/>
    <d v="1983-07-15T00:00:00"/>
    <x v="1091"/>
    <x v="0"/>
    <s v="tier - 3"/>
    <n v="41"/>
  </r>
  <r>
    <s v="Id1100"/>
    <s v="  Scott A"/>
    <n v="35.93"/>
    <x v="554"/>
    <s v="yes"/>
    <x v="0"/>
    <s v="No"/>
    <x v="3"/>
    <s v="No"/>
    <x v="0"/>
    <x v="1"/>
    <n v="1974"/>
    <s v="Sep"/>
    <n v="8"/>
    <d v="1974-09-08T00:00:00"/>
    <x v="1092"/>
    <x v="1"/>
    <s v="tier - 2"/>
    <n v="50"/>
  </r>
  <r>
    <s v="Id1101"/>
    <s v="  Lauren"/>
    <n v="26.11"/>
    <x v="555"/>
    <s v="yes"/>
    <x v="0"/>
    <s v="No"/>
    <x v="1"/>
    <s v="No"/>
    <x v="1"/>
    <x v="0"/>
    <n v="1974"/>
    <s v="Jul"/>
    <n v="21"/>
    <d v="1974-07-21T00:00:00"/>
    <x v="1093"/>
    <x v="0"/>
    <s v="tier - 2"/>
    <n v="50"/>
  </r>
  <r>
    <s v="Id1102"/>
    <s v="  Scott"/>
    <n v="32.299999999999997"/>
    <x v="556"/>
    <s v="No"/>
    <x v="0"/>
    <s v="No"/>
    <x v="1"/>
    <s v="No"/>
    <x v="0"/>
    <x v="0"/>
    <n v="1973"/>
    <s v="Oct"/>
    <n v="11"/>
    <d v="1973-10-11T00:00:00"/>
    <x v="1094"/>
    <x v="0"/>
    <s v="tier - 1"/>
    <n v="51"/>
  </r>
  <r>
    <s v="Id1103"/>
    <s v="  Brian A"/>
    <n v="28.69"/>
    <x v="557"/>
    <s v="No"/>
    <x v="0"/>
    <s v="No"/>
    <x v="1"/>
    <s v="No"/>
    <x v="1"/>
    <x v="0"/>
    <n v="1979"/>
    <s v="Dec"/>
    <n v="16"/>
    <d v="1979-12-16T00:00:00"/>
    <x v="1095"/>
    <x v="0"/>
    <s v="tier - 1"/>
    <n v="45"/>
  </r>
  <r>
    <s v="Id1104"/>
    <s v="  Kaitlin R"/>
    <n v="31.28"/>
    <x v="457"/>
    <s v="yes"/>
    <x v="0"/>
    <s v="No"/>
    <x v="3"/>
    <s v="No"/>
    <x v="0"/>
    <x v="0"/>
    <n v="1993"/>
    <s v="Dec"/>
    <n v="1"/>
    <d v="1993-12-01T00:00:00"/>
    <x v="1096"/>
    <x v="0"/>
    <s v="tier - 3"/>
    <n v="31"/>
  </r>
  <r>
    <s v="Id1105"/>
    <s v="  Mohammad"/>
    <n v="30.21"/>
    <x v="558"/>
    <s v="No"/>
    <x v="0"/>
    <s v="No"/>
    <x v="0"/>
    <s v="No"/>
    <x v="0"/>
    <x v="0"/>
    <n v="1972"/>
    <s v="Dec"/>
    <n v="7"/>
    <d v="1972-12-07T00:00:00"/>
    <x v="1097"/>
    <x v="0"/>
    <s v="tier - 2"/>
    <n v="52"/>
  </r>
  <r>
    <s v="Id1106"/>
    <s v="  Charlie"/>
    <n v="38.28"/>
    <x v="559"/>
    <s v="yes"/>
    <x v="0"/>
    <s v="No"/>
    <x v="0"/>
    <s v="No"/>
    <x v="0"/>
    <x v="0"/>
    <n v="1972"/>
    <s v="Dec"/>
    <n v="2"/>
    <d v="1972-12-02T00:00:00"/>
    <x v="1098"/>
    <x v="1"/>
    <s v="tier - 2"/>
    <n v="52"/>
  </r>
  <r>
    <s v="Id1107"/>
    <s v="  Brent"/>
    <n v="29.9"/>
    <x v="254"/>
    <s v="yes"/>
    <x v="0"/>
    <s v="No"/>
    <x v="0"/>
    <s v="No"/>
    <x v="1"/>
    <x v="0"/>
    <n v="1977"/>
    <s v="Nov"/>
    <n v="4"/>
    <d v="1977-11-04T00:00:00"/>
    <x v="1099"/>
    <x v="0"/>
    <s v="tier - 2"/>
    <n v="47"/>
  </r>
  <r>
    <s v="Id1108"/>
    <s v="  Kelli M"/>
    <n v="23.18"/>
    <x v="560"/>
    <s v="yes"/>
    <x v="0"/>
    <s v="No"/>
    <x v="1"/>
    <s v="No"/>
    <x v="2"/>
    <x v="0"/>
    <n v="1965"/>
    <s v="Nov"/>
    <n v="9"/>
    <d v="1965-11-09T00:00:00"/>
    <x v="1100"/>
    <x v="1"/>
    <s v="tier - 1"/>
    <n v="59"/>
  </r>
  <r>
    <s v="Id1109"/>
    <s v="  Sheridan H"/>
    <n v="33.020000000000003"/>
    <x v="103"/>
    <s v="yes"/>
    <x v="0"/>
    <s v="No"/>
    <x v="0"/>
    <s v="No"/>
    <x v="0"/>
    <x v="2"/>
    <n v="1977"/>
    <s v="Dec"/>
    <n v="2"/>
    <d v="1977-12-02T00:00:00"/>
    <x v="1101"/>
    <x v="0"/>
    <s v="tier - 1"/>
    <n v="47"/>
  </r>
  <r>
    <s v="Id1110"/>
    <s v="  Sarah M"/>
    <n v="27.29"/>
    <x v="561"/>
    <s v="No"/>
    <x v="0"/>
    <s v="No"/>
    <x v="1"/>
    <s v="No"/>
    <x v="1"/>
    <x v="1"/>
    <n v="1970"/>
    <s v="Aug"/>
    <n v="12"/>
    <d v="1970-08-12T00:00:00"/>
    <x v="1102"/>
    <x v="1"/>
    <s v="tier - 3"/>
    <n v="54"/>
  </r>
  <r>
    <s v="Id1111"/>
    <s v="  Jennifer"/>
    <n v="23.18"/>
    <x v="525"/>
    <s v="No"/>
    <x v="0"/>
    <s v="No"/>
    <x v="1"/>
    <s v="No"/>
    <x v="2"/>
    <x v="0"/>
    <n v="1970"/>
    <s v="Oct"/>
    <n v="18"/>
    <d v="1970-10-18T00:00:00"/>
    <x v="1103"/>
    <x v="1"/>
    <s v="tier - 2"/>
    <n v="54"/>
  </r>
  <r>
    <s v="Id1112"/>
    <s v="  Laura J"/>
    <n v="32.659999999999997"/>
    <x v="282"/>
    <s v="yes"/>
    <x v="0"/>
    <s v="No"/>
    <x v="0"/>
    <s v="No"/>
    <x v="0"/>
    <x v="0"/>
    <n v="1982"/>
    <s v="Dec"/>
    <n v="8"/>
    <d v="1982-12-08T00:00:00"/>
    <x v="1104"/>
    <x v="0"/>
    <s v="tier - 1"/>
    <n v="42"/>
  </r>
  <r>
    <s v="Id1113"/>
    <s v="  Thomas"/>
    <n v="30.78"/>
    <x v="447"/>
    <s v="No"/>
    <x v="0"/>
    <s v="No"/>
    <x v="0"/>
    <s v="No"/>
    <x v="0"/>
    <x v="0"/>
    <n v="1990"/>
    <s v="Aug"/>
    <n v="23"/>
    <d v="1990-08-23T00:00:00"/>
    <x v="1105"/>
    <x v="0"/>
    <s v="tier - 2"/>
    <n v="34"/>
  </r>
  <r>
    <s v="Id1114"/>
    <s v="  Gisele"/>
    <n v="47.2"/>
    <x v="109"/>
    <s v="yes"/>
    <x v="0"/>
    <s v="Yes"/>
    <x v="3"/>
    <s v="No"/>
    <x v="0"/>
    <x v="1"/>
    <n v="1970"/>
    <s v="Oct"/>
    <n v="24"/>
    <d v="1970-10-24T00:00:00"/>
    <x v="1106"/>
    <x v="0"/>
    <s v="tier - 2"/>
    <n v="54"/>
  </r>
  <r>
    <s v="Id1115"/>
    <s v="  Myra L"/>
    <n v="31.6"/>
    <x v="56"/>
    <s v="No"/>
    <x v="0"/>
    <s v="No"/>
    <x v="1"/>
    <s v="No"/>
    <x v="0"/>
    <x v="1"/>
    <n v="1971"/>
    <s v="Dec"/>
    <n v="29"/>
    <d v="1971-12-29T00:00:00"/>
    <x v="1107"/>
    <x v="1"/>
    <s v="tier - 1"/>
    <n v="53"/>
  </r>
  <r>
    <s v="Id1116"/>
    <s v="  Melissa M"/>
    <n v="33.914999999999999"/>
    <x v="485"/>
    <s v="yes"/>
    <x v="0"/>
    <s v="No"/>
    <x v="3"/>
    <s v="No"/>
    <x v="0"/>
    <x v="0"/>
    <n v="1973"/>
    <s v="Dec"/>
    <n v="25"/>
    <d v="1973-12-25T00:00:00"/>
    <x v="1108"/>
    <x v="0"/>
    <s v="tier - 3"/>
    <n v="51"/>
  </r>
  <r>
    <s v="Id1117"/>
    <s v="  Eleanor F"/>
    <n v="23.54"/>
    <x v="199"/>
    <s v="No"/>
    <x v="0"/>
    <s v="No"/>
    <x v="1"/>
    <s v="No"/>
    <x v="2"/>
    <x v="2"/>
    <n v="1976"/>
    <s v="Sep"/>
    <n v="10"/>
    <d v="1976-09-10T00:00:00"/>
    <x v="1109"/>
    <x v="0"/>
    <s v="tier - 1"/>
    <n v="48"/>
  </r>
  <r>
    <s v="Id1118"/>
    <s v="  Elizabeth"/>
    <n v="27.074999999999999"/>
    <x v="500"/>
    <s v="No"/>
    <x v="0"/>
    <s v="No"/>
    <x v="1"/>
    <s v="No"/>
    <x v="1"/>
    <x v="2"/>
    <n v="1986"/>
    <s v="Dec"/>
    <n v="25"/>
    <d v="1986-12-25T00:00:00"/>
    <x v="1110"/>
    <x v="0"/>
    <s v="tier - 3"/>
    <n v="38"/>
  </r>
  <r>
    <s v="Id1119"/>
    <s v="  Kenneth"/>
    <n v="25.8"/>
    <x v="315"/>
    <s v="yes"/>
    <x v="0"/>
    <s v="No"/>
    <x v="0"/>
    <s v="No"/>
    <x v="1"/>
    <x v="2"/>
    <n v="1981"/>
    <s v="Dec"/>
    <n v="5"/>
    <d v="1981-12-05T00:00:00"/>
    <x v="1111"/>
    <x v="0"/>
    <s v="tier - 3"/>
    <n v="43"/>
  </r>
  <r>
    <s v="Id1120"/>
    <s v="  Robert G"/>
    <n v="36.1"/>
    <x v="473"/>
    <s v="yes"/>
    <x v="0"/>
    <s v="Yes"/>
    <x v="3"/>
    <s v="No"/>
    <x v="0"/>
    <x v="2"/>
    <n v="1975"/>
    <s v="Dec"/>
    <n v="6"/>
    <d v="1975-12-06T00:00:00"/>
    <x v="1112"/>
    <x v="1"/>
    <s v="tier - 3"/>
    <n v="49"/>
  </r>
  <r>
    <s v="Id1121"/>
    <s v="  Thomas C"/>
    <n v="30.495000000000001"/>
    <x v="300"/>
    <s v="yes"/>
    <x v="0"/>
    <s v="Yes"/>
    <x v="3"/>
    <s v="No"/>
    <x v="0"/>
    <x v="1"/>
    <n v="1980"/>
    <s v="Oct"/>
    <n v="5"/>
    <d v="1980-10-05T00:00:00"/>
    <x v="1113"/>
    <x v="0"/>
    <s v="tier - 1"/>
    <n v="44"/>
  </r>
  <r>
    <s v="Id1122"/>
    <s v="  Matthew J"/>
    <n v="21.4"/>
    <x v="562"/>
    <s v="yes"/>
    <x v="0"/>
    <s v="Yes"/>
    <x v="3"/>
    <s v="No"/>
    <x v="2"/>
    <x v="1"/>
    <n v="1974"/>
    <s v="Aug"/>
    <n v="21"/>
    <d v="1974-08-21T00:00:00"/>
    <x v="1114"/>
    <x v="0"/>
    <s v="tier - 1"/>
    <n v="50"/>
  </r>
  <r>
    <s v="Id1123"/>
    <s v="  Mallory D"/>
    <n v="32.299999999999997"/>
    <x v="172"/>
    <s v="No"/>
    <x v="0"/>
    <s v="No"/>
    <x v="0"/>
    <s v="No"/>
    <x v="0"/>
    <x v="0"/>
    <n v="1971"/>
    <s v="Aug"/>
    <n v="6"/>
    <d v="1971-08-06T00:00:00"/>
    <x v="1115"/>
    <x v="0"/>
    <s v="tier - 1"/>
    <n v="53"/>
  </r>
  <r>
    <s v="Id1124"/>
    <s v="  Christopher D"/>
    <n v="29.78"/>
    <x v="561"/>
    <s v="No"/>
    <x v="0"/>
    <s v="Yes"/>
    <x v="3"/>
    <s v="No"/>
    <x v="1"/>
    <x v="1"/>
    <n v="1973"/>
    <s v="Oct"/>
    <n v="27"/>
    <d v="1973-10-27T00:00:00"/>
    <x v="1116"/>
    <x v="1"/>
    <s v="tier - 2"/>
    <n v="51"/>
  </r>
  <r>
    <s v="Id1125"/>
    <s v="  Jamie"/>
    <n v="34.76"/>
    <x v="563"/>
    <s v="yes"/>
    <x v="0"/>
    <s v="No"/>
    <x v="3"/>
    <s v="No"/>
    <x v="0"/>
    <x v="1"/>
    <n v="1971"/>
    <s v="Jul"/>
    <n v="2"/>
    <d v="1971-07-02T00:00:00"/>
    <x v="1117"/>
    <x v="0"/>
    <s v="tier - 3"/>
    <n v="54"/>
  </r>
  <r>
    <s v="Id1126"/>
    <s v="  Ariell"/>
    <n v="18.335000000000001"/>
    <x v="564"/>
    <s v="yes"/>
    <x v="0"/>
    <s v="No"/>
    <x v="1"/>
    <s v="No"/>
    <x v="3"/>
    <x v="0"/>
    <n v="1969"/>
    <s v="Nov"/>
    <n v="26"/>
    <d v="1969-11-26T00:00:00"/>
    <x v="1118"/>
    <x v="0"/>
    <s v="tier - 3"/>
    <n v="55"/>
  </r>
  <r>
    <s v="Id1127"/>
    <s v="  Christopher"/>
    <n v="32.299999999999997"/>
    <x v="399"/>
    <s v="No"/>
    <x v="0"/>
    <s v="No"/>
    <x v="0"/>
    <s v="No"/>
    <x v="0"/>
    <x v="0"/>
    <n v="1973"/>
    <s v="Oct"/>
    <n v="16"/>
    <d v="1973-10-16T00:00:00"/>
    <x v="1119"/>
    <x v="0"/>
    <s v="tier - 3"/>
    <n v="51"/>
  </r>
  <r>
    <s v="Id1128"/>
    <s v="  Ryan"/>
    <n v="27.74"/>
    <x v="410"/>
    <s v="No"/>
    <x v="0"/>
    <s v="No"/>
    <x v="0"/>
    <s v="No"/>
    <x v="1"/>
    <x v="0"/>
    <n v="1973"/>
    <s v="Sep"/>
    <n v="18"/>
    <d v="1973-09-18T00:00:00"/>
    <x v="1120"/>
    <x v="1"/>
    <s v="tier - 3"/>
    <n v="51"/>
  </r>
  <r>
    <s v="Id1129"/>
    <s v="  Thomas B"/>
    <n v="24"/>
    <x v="138"/>
    <s v="yes"/>
    <x v="0"/>
    <s v="No"/>
    <x v="3"/>
    <s v="No"/>
    <x v="2"/>
    <x v="2"/>
    <n v="1976"/>
    <s v="Nov"/>
    <n v="3"/>
    <d v="1976-11-03T00:00:00"/>
    <x v="1121"/>
    <x v="0"/>
    <s v="tier - 1"/>
    <n v="48"/>
  </r>
  <r>
    <s v="Id1130"/>
    <s v="  Katie"/>
    <n v="31.78"/>
    <x v="180"/>
    <s v="yes"/>
    <x v="0"/>
    <s v="Yes"/>
    <x v="3"/>
    <s v="No"/>
    <x v="0"/>
    <x v="2"/>
    <n v="1973"/>
    <s v="Oct"/>
    <n v="16"/>
    <d v="1973-10-16T00:00:00"/>
    <x v="1122"/>
    <x v="1"/>
    <s v="tier - 3"/>
    <n v="51"/>
  </r>
  <r>
    <s v="Id1131"/>
    <s v="  Rachelle L"/>
    <n v="32.25"/>
    <x v="332"/>
    <s v="yes"/>
    <x v="0"/>
    <s v="No"/>
    <x v="0"/>
    <s v="No"/>
    <x v="0"/>
    <x v="2"/>
    <n v="1963"/>
    <s v="Jun"/>
    <n v="8"/>
    <d v="1963-06-08T00:00:00"/>
    <x v="1123"/>
    <x v="1"/>
    <s v="tier - 1"/>
    <n v="62"/>
  </r>
  <r>
    <s v="Id1132"/>
    <s v="  Colleen"/>
    <n v="30.114999999999998"/>
    <x v="115"/>
    <s v="No"/>
    <x v="0"/>
    <s v="No"/>
    <x v="1"/>
    <s v="No"/>
    <x v="0"/>
    <x v="2"/>
    <n v="1977"/>
    <s v="Oct"/>
    <n v="12"/>
    <d v="1977-10-12T00:00:00"/>
    <x v="1124"/>
    <x v="0"/>
    <s v="tier - 1"/>
    <n v="47"/>
  </r>
  <r>
    <s v="Id1133"/>
    <s v="  Gregory A"/>
    <n v="22.41"/>
    <x v="64"/>
    <s v="No"/>
    <x v="0"/>
    <s v="No"/>
    <x v="0"/>
    <s v="No"/>
    <x v="2"/>
    <x v="0"/>
    <n v="1988"/>
    <s v="Jul"/>
    <n v="9"/>
    <d v="1988-07-09T00:00:00"/>
    <x v="1125"/>
    <x v="0"/>
    <s v="tier - 1"/>
    <n v="37"/>
  </r>
  <r>
    <s v="Id1134"/>
    <s v="  Lara"/>
    <n v="45.72"/>
    <x v="80"/>
    <s v="yes"/>
    <x v="0"/>
    <s v="No"/>
    <x v="0"/>
    <s v="No"/>
    <x v="0"/>
    <x v="2"/>
    <n v="1996"/>
    <s v="Oct"/>
    <n v="12"/>
    <d v="1996-10-12T00:00:00"/>
    <x v="1126"/>
    <x v="0"/>
    <s v="tier - 1"/>
    <n v="28"/>
  </r>
  <r>
    <s v="Id1135"/>
    <s v="  Megan"/>
    <n v="25"/>
    <x v="134"/>
    <s v="yes"/>
    <x v="0"/>
    <s v="No"/>
    <x v="1"/>
    <s v="No"/>
    <x v="1"/>
    <x v="2"/>
    <n v="1988"/>
    <s v="Jul"/>
    <n v="1"/>
    <d v="1988-07-01T00:00:00"/>
    <x v="1127"/>
    <x v="0"/>
    <s v="tier - 1"/>
    <n v="37"/>
  </r>
  <r>
    <s v="Id1136"/>
    <s v="  Sara"/>
    <n v="39.5"/>
    <x v="485"/>
    <s v="No"/>
    <x v="0"/>
    <s v="No"/>
    <x v="0"/>
    <s v="No"/>
    <x v="0"/>
    <x v="0"/>
    <n v="1971"/>
    <s v="Oct"/>
    <n v="8"/>
    <d v="1971-10-08T00:00:00"/>
    <x v="1128"/>
    <x v="1"/>
    <s v="tier - 1"/>
    <n v="53"/>
  </r>
  <r>
    <s v="Id1137"/>
    <s v="  Lucie J"/>
    <n v="37.729999999999997"/>
    <x v="565"/>
    <s v="No"/>
    <x v="0"/>
    <s v="No"/>
    <x v="0"/>
    <s v="No"/>
    <x v="0"/>
    <x v="0"/>
    <n v="1969"/>
    <s v="Nov"/>
    <n v="24"/>
    <d v="1969-11-24T00:00:00"/>
    <x v="1129"/>
    <x v="0"/>
    <s v="tier - 3"/>
    <n v="55"/>
  </r>
  <r>
    <s v="Id1138"/>
    <s v="  Elizabeth S"/>
    <n v="40.659999999999997"/>
    <x v="220"/>
    <s v="No"/>
    <x v="0"/>
    <s v="No"/>
    <x v="0"/>
    <s v="No"/>
    <x v="0"/>
    <x v="0"/>
    <n v="1971"/>
    <s v="Nov"/>
    <n v="26"/>
    <d v="1971-11-26T00:00:00"/>
    <x v="1130"/>
    <x v="0"/>
    <s v="tier - 1"/>
    <n v="53"/>
  </r>
  <r>
    <s v="Id1139"/>
    <s v="  Carma S"/>
    <n v="34.200000000000003"/>
    <x v="566"/>
    <s v="No"/>
    <x v="0"/>
    <s v="No"/>
    <x v="0"/>
    <s v="No"/>
    <x v="0"/>
    <x v="0"/>
    <n v="1975"/>
    <s v="Dec"/>
    <n v="2"/>
    <d v="1975-12-02T00:00:00"/>
    <x v="1131"/>
    <x v="0"/>
    <s v="tier - 2"/>
    <n v="49"/>
  </r>
  <r>
    <s v="Id1140"/>
    <s v="  Ryan"/>
    <n v="46.51"/>
    <x v="85"/>
    <s v="No"/>
    <x v="0"/>
    <s v="No"/>
    <x v="3"/>
    <s v="No"/>
    <x v="0"/>
    <x v="1"/>
    <n v="1971"/>
    <s v="Dec"/>
    <n v="29"/>
    <d v="1971-12-29T00:00:00"/>
    <x v="1132"/>
    <x v="1"/>
    <s v="tier - 2"/>
    <n v="53"/>
  </r>
  <r>
    <s v="Id1141"/>
    <s v="  Daniel"/>
    <n v="28.88"/>
    <x v="320"/>
    <s v="yes"/>
    <x v="0"/>
    <s v="Yes"/>
    <x v="3"/>
    <s v="No"/>
    <x v="1"/>
    <x v="2"/>
    <n v="1971"/>
    <s v="Oct"/>
    <n v="20"/>
    <d v="1971-10-20T00:00:00"/>
    <x v="1133"/>
    <x v="1"/>
    <s v="tier - 3"/>
    <n v="53"/>
  </r>
  <r>
    <s v="Id1142"/>
    <s v="  Sarah"/>
    <n v="33.914999999999999"/>
    <x v="453"/>
    <s v="No"/>
    <x v="0"/>
    <s v="No"/>
    <x v="0"/>
    <s v="No"/>
    <x v="0"/>
    <x v="0"/>
    <n v="1976"/>
    <s v="Oct"/>
    <n v="17"/>
    <d v="1976-10-17T00:00:00"/>
    <x v="1134"/>
    <x v="0"/>
    <s v="tier - 3"/>
    <n v="48"/>
  </r>
  <r>
    <s v="Id1143"/>
    <s v="  Matthew J"/>
    <n v="24.32"/>
    <x v="259"/>
    <s v="yes"/>
    <x v="0"/>
    <s v="Yes"/>
    <x v="3"/>
    <s v="No"/>
    <x v="2"/>
    <x v="1"/>
    <n v="1976"/>
    <s v="Oct"/>
    <n v="30"/>
    <d v="1976-10-30T00:00:00"/>
    <x v="1135"/>
    <x v="0"/>
    <s v="tier - 2"/>
    <n v="48"/>
  </r>
  <r>
    <s v="Id1144"/>
    <s v="  Francesca"/>
    <n v="25.8"/>
    <x v="567"/>
    <s v="No"/>
    <x v="0"/>
    <s v="No"/>
    <x v="0"/>
    <s v="No"/>
    <x v="1"/>
    <x v="0"/>
    <n v="1976"/>
    <s v="Nov"/>
    <n v="3"/>
    <d v="1976-11-03T00:00:00"/>
    <x v="1136"/>
    <x v="0"/>
    <s v="tier - 1"/>
    <n v="48"/>
  </r>
  <r>
    <s v="Id1145"/>
    <s v="  Nicole"/>
    <n v="21.56"/>
    <x v="525"/>
    <s v="No"/>
    <x v="0"/>
    <s v="No"/>
    <x v="0"/>
    <s v="No"/>
    <x v="2"/>
    <x v="0"/>
    <n v="1974"/>
    <s v="Nov"/>
    <n v="27"/>
    <d v="1974-11-27T00:00:00"/>
    <x v="1137"/>
    <x v="0"/>
    <s v="tier - 1"/>
    <n v="50"/>
  </r>
  <r>
    <s v="Id1146"/>
    <s v="  Toshiyuki"/>
    <n v="31.6"/>
    <x v="423"/>
    <s v="No"/>
    <x v="0"/>
    <s v="No"/>
    <x v="0"/>
    <s v="No"/>
    <x v="0"/>
    <x v="0"/>
    <n v="1974"/>
    <s v="Jun"/>
    <n v="8"/>
    <d v="1974-06-08T00:00:00"/>
    <x v="1138"/>
    <x v="0"/>
    <s v="tier - 3"/>
    <n v="51"/>
  </r>
  <r>
    <s v="Id1147"/>
    <s v="  Tom L"/>
    <n v="42.93"/>
    <x v="375"/>
    <s v="No"/>
    <x v="0"/>
    <s v="No"/>
    <x v="3"/>
    <s v="No"/>
    <x v="0"/>
    <x v="2"/>
    <n v="1987"/>
    <s v="Nov"/>
    <n v="14"/>
    <d v="1987-11-14T00:00:00"/>
    <x v="1139"/>
    <x v="0"/>
    <s v="tier - 3"/>
    <n v="37"/>
  </r>
  <r>
    <s v="Id1148"/>
    <s v="  Brian"/>
    <n v="26.72"/>
    <x v="56"/>
    <s v="No"/>
    <x v="0"/>
    <s v="No"/>
    <x v="1"/>
    <s v="No"/>
    <x v="1"/>
    <x v="1"/>
    <n v="1979"/>
    <s v="Jul"/>
    <n v="17"/>
    <d v="1979-07-17T00:00:00"/>
    <x v="1140"/>
    <x v="0"/>
    <s v="tier - 2"/>
    <n v="45"/>
  </r>
  <r>
    <s v="Id1149"/>
    <s v="  Matthew"/>
    <n v="26.67"/>
    <x v="336"/>
    <s v="No"/>
    <x v="0"/>
    <s v="No"/>
    <x v="1"/>
    <s v="No"/>
    <x v="1"/>
    <x v="1"/>
    <n v="1969"/>
    <s v="Jun"/>
    <n v="4"/>
    <d v="1969-06-04T00:00:00"/>
    <x v="1141"/>
    <x v="0"/>
    <s v="tier - 2"/>
    <n v="56"/>
  </r>
  <r>
    <s v="Id1150"/>
    <s v="  Julee"/>
    <n v="42.68"/>
    <x v="568"/>
    <s v="No"/>
    <x v="0"/>
    <s v="No"/>
    <x v="1"/>
    <s v="No"/>
    <x v="0"/>
    <x v="0"/>
    <n v="1976"/>
    <s v="Nov"/>
    <n v="28"/>
    <d v="1976-11-28T00:00:00"/>
    <x v="1142"/>
    <x v="0"/>
    <s v="tier - 3"/>
    <n v="48"/>
  </r>
  <r>
    <s v="Id1151"/>
    <s v="  Christopher M"/>
    <n v="24.31"/>
    <x v="240"/>
    <s v="No"/>
    <x v="0"/>
    <s v="No"/>
    <x v="0"/>
    <s v="No"/>
    <x v="2"/>
    <x v="1"/>
    <n v="1969"/>
    <s v="Aug"/>
    <n v="24"/>
    <d v="1969-08-24T00:00:00"/>
    <x v="1143"/>
    <x v="1"/>
    <s v="tier - 2"/>
    <n v="55"/>
  </r>
  <r>
    <s v="Id1152"/>
    <s v="  Ciaran"/>
    <n v="44.75"/>
    <x v="111"/>
    <s v="yes"/>
    <x v="0"/>
    <s v="No"/>
    <x v="0"/>
    <s v="No"/>
    <x v="0"/>
    <x v="2"/>
    <n v="1992"/>
    <s v="Aug"/>
    <n v="22"/>
    <d v="1992-08-22T00:00:00"/>
    <x v="1144"/>
    <x v="0"/>
    <s v="tier - 1"/>
    <n v="32"/>
  </r>
  <r>
    <s v="Id1153"/>
    <s v="  Kara"/>
    <n v="30.78"/>
    <x v="569"/>
    <s v="No"/>
    <x v="0"/>
    <s v="No"/>
    <x v="1"/>
    <s v="No"/>
    <x v="0"/>
    <x v="0"/>
    <n v="1971"/>
    <s v="Nov"/>
    <n v="29"/>
    <d v="1971-11-29T00:00:00"/>
    <x v="1145"/>
    <x v="0"/>
    <s v="tier - 2"/>
    <n v="53"/>
  </r>
  <r>
    <s v="Id1154"/>
    <s v="  Makie"/>
    <n v="21.86"/>
    <x v="400"/>
    <s v="No"/>
    <x v="0"/>
    <s v="No"/>
    <x v="0"/>
    <s v="No"/>
    <x v="2"/>
    <x v="0"/>
    <n v="1973"/>
    <s v="Dec"/>
    <n v="21"/>
    <d v="1973-12-21T00:00:00"/>
    <x v="1146"/>
    <x v="0"/>
    <s v="tier - 3"/>
    <n v="51"/>
  </r>
  <r>
    <s v="Id1155"/>
    <s v="  Emily E"/>
    <n v="49.09"/>
    <x v="562"/>
    <s v="yes"/>
    <x v="0"/>
    <s v="No"/>
    <x v="0"/>
    <s v="No"/>
    <x v="0"/>
    <x v="1"/>
    <n v="1975"/>
    <s v="Jul"/>
    <n v="28"/>
    <d v="1975-07-28T00:00:00"/>
    <x v="1147"/>
    <x v="0"/>
    <s v="tier - 2"/>
    <n v="49"/>
  </r>
  <r>
    <s v="Id1156"/>
    <s v="  Cary"/>
    <n v="47.74"/>
    <x v="424"/>
    <s v="yes"/>
    <x v="0"/>
    <s v="No"/>
    <x v="1"/>
    <s v="No"/>
    <x v="0"/>
    <x v="0"/>
    <n v="1972"/>
    <s v="Sep"/>
    <n v="22"/>
    <d v="1972-09-22T00:00:00"/>
    <x v="1148"/>
    <x v="0"/>
    <s v="tier - 1"/>
    <n v="52"/>
  </r>
  <r>
    <s v="Id1157"/>
    <s v="  Steven"/>
    <n v="30.2"/>
    <x v="502"/>
    <s v="yes"/>
    <x v="0"/>
    <s v="No"/>
    <x v="1"/>
    <s v="No"/>
    <x v="0"/>
    <x v="0"/>
    <n v="1972"/>
    <s v="Sep"/>
    <n v="22"/>
    <d v="1972-09-22T00:00:00"/>
    <x v="1149"/>
    <x v="0"/>
    <s v="tier - 1"/>
    <n v="52"/>
  </r>
  <r>
    <s v="Id1158"/>
    <s v="  Jose Antonio Sr"/>
    <n v="33.25"/>
    <x v="513"/>
    <s v="yes"/>
    <x v="0"/>
    <s v="No"/>
    <x v="1"/>
    <s v="No"/>
    <x v="0"/>
    <x v="0"/>
    <n v="1974"/>
    <s v="Aug"/>
    <n v="14"/>
    <d v="1974-08-14T00:00:00"/>
    <x v="1150"/>
    <x v="1"/>
    <s v="tier - 1"/>
    <n v="50"/>
  </r>
  <r>
    <s v="Id1159"/>
    <s v="  Tatiana"/>
    <n v="26.6"/>
    <x v="113"/>
    <s v="yes"/>
    <x v="0"/>
    <s v="No"/>
    <x v="3"/>
    <s v="No"/>
    <x v="1"/>
    <x v="0"/>
    <n v="1973"/>
    <s v="Dec"/>
    <n v="1"/>
    <d v="1973-12-01T00:00:00"/>
    <x v="1151"/>
    <x v="0"/>
    <s v="tier - 1"/>
    <n v="51"/>
  </r>
  <r>
    <s v="Id1160"/>
    <s v="  Dan T"/>
    <n v="26.35"/>
    <x v="200"/>
    <s v="No"/>
    <x v="0"/>
    <s v="No"/>
    <x v="1"/>
    <s v="No"/>
    <x v="1"/>
    <x v="1"/>
    <n v="1966"/>
    <s v="Dec"/>
    <n v="4"/>
    <d v="1966-12-04T00:00:00"/>
    <x v="1152"/>
    <x v="1"/>
    <s v="tier - 2"/>
    <n v="58"/>
  </r>
  <r>
    <s v="Id1161"/>
    <s v="  Liisa A"/>
    <n v="39.994999999999997"/>
    <x v="347"/>
    <s v="No"/>
    <x v="0"/>
    <s v="No"/>
    <x v="0"/>
    <s v="No"/>
    <x v="0"/>
    <x v="2"/>
    <n v="1973"/>
    <s v="Nov"/>
    <n v="28"/>
    <d v="1973-11-28T00:00:00"/>
    <x v="1153"/>
    <x v="0"/>
    <s v="tier - 3"/>
    <n v="51"/>
  </r>
  <r>
    <s v="Id1162"/>
    <s v="  Kathryn E"/>
    <n v="22.92"/>
    <x v="231"/>
    <s v="yes"/>
    <x v="0"/>
    <s v="No"/>
    <x v="3"/>
    <s v="No"/>
    <x v="2"/>
    <x v="1"/>
    <n v="1981"/>
    <s v="Oct"/>
    <n v="18"/>
    <d v="1981-10-18T00:00:00"/>
    <x v="1154"/>
    <x v="0"/>
    <s v="tier - 1"/>
    <n v="43"/>
  </r>
  <r>
    <s v="Id1163"/>
    <s v="  Maxwell"/>
    <n v="24.78"/>
    <x v="180"/>
    <s v="yes"/>
    <x v="0"/>
    <s v="No"/>
    <x v="1"/>
    <s v="No"/>
    <x v="2"/>
    <x v="2"/>
    <n v="1964"/>
    <s v="Dec"/>
    <n v="15"/>
    <d v="1964-12-15T00:00:00"/>
    <x v="1155"/>
    <x v="1"/>
    <s v="tier - 3"/>
    <n v="60"/>
  </r>
  <r>
    <s v="Id1164"/>
    <s v="  Pascale"/>
    <n v="34.07"/>
    <x v="570"/>
    <s v="yes"/>
    <x v="0"/>
    <s v="No"/>
    <x v="0"/>
    <s v="No"/>
    <x v="0"/>
    <x v="0"/>
    <n v="1972"/>
    <s v="Dec"/>
    <n v="27"/>
    <d v="1972-12-27T00:00:00"/>
    <x v="1156"/>
    <x v="1"/>
    <s v="tier - 3"/>
    <n v="52"/>
  </r>
  <r>
    <s v="Id1165"/>
    <s v="  Becca"/>
    <n v="30.14"/>
    <x v="571"/>
    <s v="No"/>
    <x v="0"/>
    <s v="No"/>
    <x v="0"/>
    <s v="No"/>
    <x v="0"/>
    <x v="0"/>
    <n v="1982"/>
    <s v="Aug"/>
    <n v="29"/>
    <d v="1982-08-29T00:00:00"/>
    <x v="1157"/>
    <x v="0"/>
    <s v="tier - 1"/>
    <n v="42"/>
  </r>
  <r>
    <s v="Id1166"/>
    <s v="  Grace"/>
    <n v="18.05"/>
    <x v="457"/>
    <s v="No"/>
    <x v="0"/>
    <s v="No"/>
    <x v="0"/>
    <s v="No"/>
    <x v="3"/>
    <x v="0"/>
    <n v="1975"/>
    <s v="Oct"/>
    <n v="29"/>
    <d v="1975-10-29T00:00:00"/>
    <x v="1158"/>
    <x v="1"/>
    <s v="tier - 3"/>
    <n v="49"/>
  </r>
  <r>
    <s v="Id1167"/>
    <s v="  Samantha"/>
    <n v="37.4"/>
    <x v="521"/>
    <s v="yes"/>
    <x v="0"/>
    <s v="No"/>
    <x v="1"/>
    <s v="No"/>
    <x v="0"/>
    <x v="0"/>
    <n v="1970"/>
    <s v="Dec"/>
    <n v="16"/>
    <d v="1970-12-16T00:00:00"/>
    <x v="1159"/>
    <x v="0"/>
    <s v="tier - 3"/>
    <n v="54"/>
  </r>
  <r>
    <s v="Id1168"/>
    <s v="  Nicole R"/>
    <n v="25.75"/>
    <x v="572"/>
    <s v="No"/>
    <x v="0"/>
    <s v="No"/>
    <x v="0"/>
    <s v="No"/>
    <x v="1"/>
    <x v="0"/>
    <n v="1998"/>
    <s v="Jun"/>
    <n v="23"/>
    <d v="1998-06-23T00:00:00"/>
    <x v="1160"/>
    <x v="0"/>
    <s v="tier - 2"/>
    <n v="27"/>
  </r>
  <r>
    <s v="Id1169"/>
    <s v="  David W"/>
    <n v="32.299999999999997"/>
    <x v="161"/>
    <s v="No"/>
    <x v="0"/>
    <s v="No"/>
    <x v="1"/>
    <s v="No"/>
    <x v="0"/>
    <x v="2"/>
    <n v="1979"/>
    <s v="Dec"/>
    <n v="19"/>
    <d v="1979-12-19T00:00:00"/>
    <x v="1161"/>
    <x v="0"/>
    <s v="tier - 2"/>
    <n v="45"/>
  </r>
  <r>
    <s v="Id1170"/>
    <s v="  Grant"/>
    <n v="28.61"/>
    <x v="136"/>
    <s v="No"/>
    <x v="0"/>
    <s v="Yes"/>
    <x v="3"/>
    <s v="No"/>
    <x v="1"/>
    <x v="1"/>
    <n v="1972"/>
    <s v="Oct"/>
    <n v="23"/>
    <d v="1972-10-23T00:00:00"/>
    <x v="1162"/>
    <x v="0"/>
    <s v="tier - 2"/>
    <n v="52"/>
  </r>
  <r>
    <s v="Id1171"/>
    <s v="  Sophia"/>
    <n v="45.41"/>
    <x v="98"/>
    <s v="No"/>
    <x v="0"/>
    <s v="No"/>
    <x v="3"/>
    <s v="No"/>
    <x v="0"/>
    <x v="2"/>
    <n v="1968"/>
    <s v="Jun"/>
    <n v="22"/>
    <d v="1968-06-22T00:00:00"/>
    <x v="1163"/>
    <x v="1"/>
    <s v="tier - 2"/>
    <n v="57"/>
  </r>
  <r>
    <s v="Id1172"/>
    <s v="  Christina"/>
    <n v="31.2"/>
    <x v="573"/>
    <s v="yes"/>
    <x v="0"/>
    <s v="No"/>
    <x v="1"/>
    <s v="No"/>
    <x v="0"/>
    <x v="0"/>
    <n v="1970"/>
    <s v="Sep"/>
    <n v="30"/>
    <d v="1970-09-30T00:00:00"/>
    <x v="1164"/>
    <x v="0"/>
    <s v="tier - 2"/>
    <n v="54"/>
  </r>
  <r>
    <s v="Id1173"/>
    <s v="  Sam L"/>
    <n v="29.83"/>
    <x v="570"/>
    <s v="yes"/>
    <x v="0"/>
    <s v="No"/>
    <x v="3"/>
    <s v="No"/>
    <x v="1"/>
    <x v="0"/>
    <n v="1971"/>
    <s v="Jul"/>
    <n v="19"/>
    <d v="1971-07-19T00:00:00"/>
    <x v="1165"/>
    <x v="0"/>
    <s v="tier - 1"/>
    <n v="53"/>
  </r>
  <r>
    <s v="Id1174"/>
    <s v="  Haley R"/>
    <n v="29.06"/>
    <x v="188"/>
    <s v="No"/>
    <x v="0"/>
    <s v="No"/>
    <x v="0"/>
    <s v="No"/>
    <x v="1"/>
    <x v="2"/>
    <n v="1974"/>
    <s v="Jul"/>
    <n v="8"/>
    <d v="1974-07-08T00:00:00"/>
    <x v="1166"/>
    <x v="0"/>
    <s v="tier - 2"/>
    <n v="51"/>
  </r>
  <r>
    <s v="Id1175"/>
    <s v="  Ethan"/>
    <n v="27.454999999999998"/>
    <x v="297"/>
    <s v="No"/>
    <x v="0"/>
    <s v="No"/>
    <x v="1"/>
    <s v="No"/>
    <x v="1"/>
    <x v="1"/>
    <n v="1981"/>
    <s v="Aug"/>
    <n v="8"/>
    <d v="1981-08-08T00:00:00"/>
    <x v="1167"/>
    <x v="0"/>
    <s v="tier - 3"/>
    <n v="43"/>
  </r>
  <r>
    <s v="Id1176"/>
    <s v="  Andrew W"/>
    <n v="23.01"/>
    <x v="60"/>
    <s v="yes"/>
    <x v="0"/>
    <s v="No"/>
    <x v="3"/>
    <s v="No"/>
    <x v="2"/>
    <x v="1"/>
    <n v="1966"/>
    <s v="Sep"/>
    <n v="16"/>
    <d v="1966-09-16T00:00:00"/>
    <x v="1168"/>
    <x v="1"/>
    <s v="tier - 2"/>
    <n v="58"/>
  </r>
  <r>
    <s v="Id1177"/>
    <s v="  Mark G"/>
    <n v="31.39"/>
    <x v="574"/>
    <s v="yes"/>
    <x v="0"/>
    <s v="No"/>
    <x v="0"/>
    <s v="No"/>
    <x v="0"/>
    <x v="0"/>
    <n v="1964"/>
    <s v="Nov"/>
    <n v="7"/>
    <d v="1964-11-07T00:00:00"/>
    <x v="1169"/>
    <x v="1"/>
    <s v="tier - 3"/>
    <n v="60"/>
  </r>
  <r>
    <s v="Id1178"/>
    <s v="  Kasey E"/>
    <n v="34.770000000000003"/>
    <x v="116"/>
    <s v="No"/>
    <x v="0"/>
    <s v="No"/>
    <x v="1"/>
    <s v="No"/>
    <x v="0"/>
    <x v="0"/>
    <n v="1977"/>
    <s v="Sep"/>
    <n v="19"/>
    <d v="1977-09-19T00:00:00"/>
    <x v="1170"/>
    <x v="0"/>
    <s v="tier - 3"/>
    <n v="47"/>
  </r>
  <r>
    <s v="Id1179"/>
    <s v="  Jeff"/>
    <n v="24.48"/>
    <x v="161"/>
    <s v="yes"/>
    <x v="0"/>
    <s v="No"/>
    <x v="1"/>
    <s v="No"/>
    <x v="2"/>
    <x v="2"/>
    <n v="1972"/>
    <s v="Jul"/>
    <n v="10"/>
    <d v="1972-07-10T00:00:00"/>
    <x v="1171"/>
    <x v="0"/>
    <s v="tier - 1"/>
    <n v="52"/>
  </r>
  <r>
    <s v="Id1180"/>
    <s v="  Amy"/>
    <n v="22.61"/>
    <x v="575"/>
    <s v="No"/>
    <x v="0"/>
    <s v="No"/>
    <x v="1"/>
    <s v="No"/>
    <x v="2"/>
    <x v="0"/>
    <n v="1975"/>
    <s v="Jun"/>
    <n v="27"/>
    <d v="1975-06-27T00:00:00"/>
    <x v="1172"/>
    <x v="0"/>
    <s v="tier - 1"/>
    <n v="50"/>
  </r>
  <r>
    <s v="Id1181"/>
    <s v="  Adam"/>
    <n v="34.299999999999997"/>
    <x v="410"/>
    <s v="No"/>
    <x v="0"/>
    <s v="No"/>
    <x v="0"/>
    <s v="No"/>
    <x v="0"/>
    <x v="0"/>
    <n v="1970"/>
    <s v="Sep"/>
    <n v="12"/>
    <d v="1970-09-12T00:00:00"/>
    <x v="1173"/>
    <x v="1"/>
    <s v="tier - 1"/>
    <n v="54"/>
  </r>
  <r>
    <s v="Id1182"/>
    <s v="  Kristin M"/>
    <n v="46.09"/>
    <x v="576"/>
    <s v="No"/>
    <x v="0"/>
    <s v="No"/>
    <x v="1"/>
    <s v="No"/>
    <x v="0"/>
    <x v="2"/>
    <n v="1970"/>
    <s v="Aug"/>
    <n v="18"/>
    <d v="1970-08-18T00:00:00"/>
    <x v="1174"/>
    <x v="1"/>
    <s v="tier - 1"/>
    <n v="54"/>
  </r>
  <r>
    <s v="Id1183"/>
    <s v="  Mary-Lynn B"/>
    <n v="44.744999999999997"/>
    <x v="27"/>
    <s v="No"/>
    <x v="0"/>
    <s v="No"/>
    <x v="1"/>
    <s v="No"/>
    <x v="0"/>
    <x v="2"/>
    <n v="1970"/>
    <s v="Jul"/>
    <n v="4"/>
    <d v="1970-07-04T00:00:00"/>
    <x v="1175"/>
    <x v="0"/>
    <s v="tier - 1"/>
    <n v="55"/>
  </r>
  <r>
    <s v="Id1184"/>
    <s v="  Jamie A"/>
    <n v="26.33"/>
    <x v="242"/>
    <s v="yes"/>
    <x v="0"/>
    <s v="No"/>
    <x v="3"/>
    <s v="No"/>
    <x v="1"/>
    <x v="0"/>
    <n v="2001"/>
    <s v="Jul"/>
    <n v="14"/>
    <d v="2001-07-14T00:00:00"/>
    <x v="1176"/>
    <x v="0"/>
    <s v="tier - 2"/>
    <n v="23"/>
  </r>
  <r>
    <s v="Id1185"/>
    <s v="  Jeffrey A"/>
    <n v="26.6"/>
    <x v="354"/>
    <s v="No"/>
    <x v="0"/>
    <s v="No"/>
    <x v="1"/>
    <s v="No"/>
    <x v="1"/>
    <x v="0"/>
    <n v="1965"/>
    <s v="Sep"/>
    <n v="5"/>
    <d v="1965-09-05T00:00:00"/>
    <x v="1177"/>
    <x v="1"/>
    <s v="tier - 1"/>
    <n v="59"/>
  </r>
  <r>
    <s v="Id1186"/>
    <s v="  Nicole"/>
    <n v="27.5"/>
    <x v="483"/>
    <s v="No"/>
    <x v="0"/>
    <s v="No"/>
    <x v="0"/>
    <s v="No"/>
    <x v="1"/>
    <x v="0"/>
    <n v="1973"/>
    <s v="Jul"/>
    <n v="7"/>
    <d v="1973-07-07T00:00:00"/>
    <x v="1178"/>
    <x v="0"/>
    <s v="tier - 2"/>
    <n v="52"/>
  </r>
  <r>
    <s v="Id1187"/>
    <s v="  Audrey"/>
    <n v="41.55"/>
    <x v="152"/>
    <s v="No"/>
    <x v="0"/>
    <s v="No"/>
    <x v="3"/>
    <s v="No"/>
    <x v="0"/>
    <x v="2"/>
    <n v="1996"/>
    <s v="Aug"/>
    <n v="8"/>
    <d v="1996-08-08T00:00:00"/>
    <x v="1179"/>
    <x v="0"/>
    <s v="tier - 3"/>
    <n v="28"/>
  </r>
  <r>
    <s v="Id1188"/>
    <s v="  Jacob"/>
    <n v="41.47"/>
    <x v="577"/>
    <s v="yes"/>
    <x v="0"/>
    <s v="Yes"/>
    <x v="3"/>
    <s v="No"/>
    <x v="0"/>
    <x v="2"/>
    <n v="1977"/>
    <s v="Jun"/>
    <n v="7"/>
    <d v="1977-06-07T00:00:00"/>
    <x v="1180"/>
    <x v="1"/>
    <s v="tier - 2"/>
    <n v="48"/>
  </r>
  <r>
    <s v="Id1189"/>
    <s v="  Daniel S"/>
    <n v="24.795000000000002"/>
    <x v="3"/>
    <s v="yes"/>
    <x v="0"/>
    <s v="No"/>
    <x v="0"/>
    <s v="No"/>
    <x v="2"/>
    <x v="1"/>
    <n v="1973"/>
    <s v="Sep"/>
    <n v="17"/>
    <d v="1973-09-17T00:00:00"/>
    <x v="1181"/>
    <x v="0"/>
    <s v="tier - 1"/>
    <n v="51"/>
  </r>
  <r>
    <s v="Id1190"/>
    <s v="  Marc C"/>
    <n v="29.48"/>
    <x v="507"/>
    <s v="yes"/>
    <x v="0"/>
    <s v="Yes"/>
    <x v="3"/>
    <s v="No"/>
    <x v="1"/>
    <x v="2"/>
    <n v="1972"/>
    <s v="Jun"/>
    <n v="28"/>
    <d v="1972-06-28T00:00:00"/>
    <x v="1182"/>
    <x v="0"/>
    <s v="tier - 2"/>
    <n v="53"/>
  </r>
  <r>
    <s v="Id1191"/>
    <s v="  Mark S"/>
    <n v="28.09"/>
    <x v="87"/>
    <s v="No"/>
    <x v="0"/>
    <s v="Yes"/>
    <x v="3"/>
    <s v="No"/>
    <x v="1"/>
    <x v="1"/>
    <n v="1972"/>
    <s v="Sep"/>
    <n v="26"/>
    <d v="1972-09-26T00:00:00"/>
    <x v="1183"/>
    <x v="0"/>
    <s v="tier - 3"/>
    <n v="52"/>
  </r>
  <r>
    <s v="Id1192"/>
    <s v="  Dan"/>
    <n v="32.729999999999997"/>
    <x v="27"/>
    <s v="No"/>
    <x v="0"/>
    <s v="No"/>
    <x v="3"/>
    <s v="No"/>
    <x v="0"/>
    <x v="2"/>
    <n v="1992"/>
    <s v="Aug"/>
    <n v="13"/>
    <d v="1992-08-13T00:00:00"/>
    <x v="1184"/>
    <x v="0"/>
    <s v="tier - 1"/>
    <n v="32"/>
  </r>
  <r>
    <s v="Id1193"/>
    <s v="  Gabriela"/>
    <n v="27.36"/>
    <x v="254"/>
    <s v="No"/>
    <x v="0"/>
    <s v="No"/>
    <x v="0"/>
    <s v="No"/>
    <x v="1"/>
    <x v="0"/>
    <n v="1968"/>
    <s v="Nov"/>
    <n v="4"/>
    <d v="1968-11-04T00:00:00"/>
    <x v="1185"/>
    <x v="1"/>
    <s v="tier - 3"/>
    <n v="56"/>
  </r>
  <r>
    <s v="Id1194"/>
    <s v="  Amanda"/>
    <n v="27.265000000000001"/>
    <x v="271"/>
    <s v="No"/>
    <x v="0"/>
    <s v="No"/>
    <x v="0"/>
    <s v="No"/>
    <x v="1"/>
    <x v="0"/>
    <n v="1971"/>
    <s v="Oct"/>
    <n v="23"/>
    <d v="1971-10-23T00:00:00"/>
    <x v="1186"/>
    <x v="0"/>
    <s v="tier - 3"/>
    <n v="53"/>
  </r>
  <r>
    <s v="Id1195"/>
    <s v="  Dara"/>
    <n v="48.07"/>
    <x v="81"/>
    <s v="yes"/>
    <x v="0"/>
    <s v="No"/>
    <x v="0"/>
    <s v="No"/>
    <x v="0"/>
    <x v="2"/>
    <n v="1971"/>
    <s v="Jul"/>
    <n v="17"/>
    <d v="1971-07-17T00:00:00"/>
    <x v="1187"/>
    <x v="0"/>
    <s v="tier - 2"/>
    <n v="53"/>
  </r>
  <r>
    <s v="Id1196"/>
    <s v="  Rachelle R"/>
    <n v="30.8"/>
    <x v="182"/>
    <s v="yes"/>
    <x v="0"/>
    <s v="No"/>
    <x v="0"/>
    <s v="No"/>
    <x v="0"/>
    <x v="2"/>
    <n v="1969"/>
    <s v="Oct"/>
    <n v="20"/>
    <d v="1969-10-20T00:00:00"/>
    <x v="1188"/>
    <x v="1"/>
    <s v="tier - 3"/>
    <n v="55"/>
  </r>
  <r>
    <s v="Id1197"/>
    <s v="  Brenda J"/>
    <n v="32.299999999999997"/>
    <x v="203"/>
    <s v="yes"/>
    <x v="0"/>
    <s v="No"/>
    <x v="0"/>
    <s v="No"/>
    <x v="0"/>
    <x v="2"/>
    <n v="1971"/>
    <s v="Nov"/>
    <n v="9"/>
    <d v="1971-11-09T00:00:00"/>
    <x v="1189"/>
    <x v="0"/>
    <s v="tier - 3"/>
    <n v="53"/>
  </r>
  <r>
    <s v="Id1198"/>
    <s v="  Tim"/>
    <n v="39.700000000000003"/>
    <x v="578"/>
    <s v="No"/>
    <x v="0"/>
    <s v="No"/>
    <x v="0"/>
    <s v="No"/>
    <x v="0"/>
    <x v="0"/>
    <n v="1969"/>
    <s v="Aug"/>
    <n v="13"/>
    <d v="1969-08-13T00:00:00"/>
    <x v="1190"/>
    <x v="1"/>
    <s v="tier - 3"/>
    <n v="55"/>
  </r>
  <r>
    <s v="Id1199"/>
    <s v="  Sylvain"/>
    <n v="35.97"/>
    <x v="480"/>
    <s v="No"/>
    <x v="0"/>
    <s v="No"/>
    <x v="0"/>
    <s v="No"/>
    <x v="0"/>
    <x v="0"/>
    <n v="1998"/>
    <s v="Jul"/>
    <n v="6"/>
    <d v="1998-07-06T00:00:00"/>
    <x v="1191"/>
    <x v="0"/>
    <s v="tier - 2"/>
    <n v="27"/>
  </r>
  <r>
    <s v="Id1200"/>
    <s v="  Lisa M"/>
    <n v="25.86"/>
    <x v="407"/>
    <s v="yes"/>
    <x v="0"/>
    <s v="No"/>
    <x v="3"/>
    <s v="No"/>
    <x v="1"/>
    <x v="0"/>
    <n v="1971"/>
    <s v="Dec"/>
    <n v="22"/>
    <d v="1971-12-22T00:00:00"/>
    <x v="1192"/>
    <x v="0"/>
    <s v="tier - 2"/>
    <n v="53"/>
  </r>
  <r>
    <s v="Id1201"/>
    <s v="  Ryan"/>
    <n v="30.03"/>
    <x v="73"/>
    <s v="No"/>
    <x v="0"/>
    <s v="No"/>
    <x v="0"/>
    <s v="No"/>
    <x v="0"/>
    <x v="0"/>
    <n v="1971"/>
    <s v="Jul"/>
    <n v="3"/>
    <d v="1971-07-03T00:00:00"/>
    <x v="1193"/>
    <x v="0"/>
    <s v="tier - 3"/>
    <n v="54"/>
  </r>
  <r>
    <s v="Id1202"/>
    <s v="  Kaitlin M"/>
    <n v="25.76"/>
    <x v="216"/>
    <s v="yes"/>
    <x v="0"/>
    <s v="Yes"/>
    <x v="3"/>
    <s v="No"/>
    <x v="1"/>
    <x v="1"/>
    <n v="1971"/>
    <s v="Oct"/>
    <n v="3"/>
    <d v="1971-10-03T00:00:00"/>
    <x v="1194"/>
    <x v="0"/>
    <s v="tier - 1"/>
    <n v="53"/>
  </r>
  <r>
    <s v="Id1203"/>
    <s v="  William R"/>
    <n v="22.42"/>
    <x v="71"/>
    <s v="No"/>
    <x v="0"/>
    <s v="No"/>
    <x v="0"/>
    <s v="No"/>
    <x v="2"/>
    <x v="0"/>
    <n v="1971"/>
    <s v="Nov"/>
    <n v="8"/>
    <d v="1971-11-08T00:00:00"/>
    <x v="1195"/>
    <x v="0"/>
    <s v="tier - 3"/>
    <n v="53"/>
  </r>
  <r>
    <s v="Id1204"/>
    <s v="  Bruce"/>
    <n v="33.18"/>
    <x v="214"/>
    <s v="yes"/>
    <x v="0"/>
    <s v="No"/>
    <x v="3"/>
    <s v="No"/>
    <x v="0"/>
    <x v="1"/>
    <n v="1966"/>
    <s v="Nov"/>
    <n v="5"/>
    <d v="1966-11-05T00:00:00"/>
    <x v="1196"/>
    <x v="1"/>
    <s v="tier - 3"/>
    <n v="58"/>
  </r>
  <r>
    <s v="Id1205"/>
    <s v="  Veronica"/>
    <n v="43.04"/>
    <x v="229"/>
    <s v="yes"/>
    <x v="0"/>
    <s v="No"/>
    <x v="0"/>
    <s v="No"/>
    <x v="0"/>
    <x v="1"/>
    <n v="1996"/>
    <s v="Jul"/>
    <n v="8"/>
    <d v="1996-07-08T00:00:00"/>
    <x v="1197"/>
    <x v="0"/>
    <s v="tier - 3"/>
    <n v="29"/>
  </r>
  <r>
    <s v="Id1206"/>
    <s v="  Warren"/>
    <n v="34.15"/>
    <x v="326"/>
    <s v="yes"/>
    <x v="0"/>
    <s v="No"/>
    <x v="3"/>
    <s v="No"/>
    <x v="0"/>
    <x v="2"/>
    <n v="1962"/>
    <s v="Aug"/>
    <n v="17"/>
    <d v="1962-08-17T00:00:00"/>
    <x v="1198"/>
    <x v="1"/>
    <s v="tier - 2"/>
    <n v="62"/>
  </r>
  <r>
    <s v="Id1207"/>
    <s v="  Daniela"/>
    <n v="25.78"/>
    <x v="178"/>
    <s v="No"/>
    <x v="0"/>
    <s v="No"/>
    <x v="0"/>
    <s v="No"/>
    <x v="1"/>
    <x v="1"/>
    <n v="1972"/>
    <s v="Sep"/>
    <n v="14"/>
    <d v="1972-09-14T00:00:00"/>
    <x v="1199"/>
    <x v="0"/>
    <s v="tier - 3"/>
    <n v="52"/>
  </r>
  <r>
    <s v="Id1208"/>
    <s v="  Deirdre A"/>
    <n v="21.02"/>
    <x v="385"/>
    <s v="yes"/>
    <x v="0"/>
    <s v="Yes"/>
    <x v="3"/>
    <s v="No"/>
    <x v="2"/>
    <x v="0"/>
    <n v="1985"/>
    <s v="Aug"/>
    <n v="19"/>
    <d v="1985-08-19T00:00:00"/>
    <x v="1200"/>
    <x v="0"/>
    <s v="tier - 3"/>
    <n v="39"/>
  </r>
  <r>
    <s v="Id1209"/>
    <s v="  Mathias"/>
    <n v="37.51"/>
    <x v="579"/>
    <s v="No"/>
    <x v="0"/>
    <s v="No"/>
    <x v="1"/>
    <s v="No"/>
    <x v="0"/>
    <x v="0"/>
    <n v="1983"/>
    <s v="Dec"/>
    <n v="3"/>
    <d v="1983-12-03T00:00:00"/>
    <x v="1201"/>
    <x v="0"/>
    <s v="tier - 2"/>
    <n v="41"/>
  </r>
  <r>
    <s v="Id1210"/>
    <s v="  Matthew"/>
    <n v="25.745000000000001"/>
    <x v="184"/>
    <s v="yes"/>
    <x v="0"/>
    <s v="No"/>
    <x v="0"/>
    <s v="No"/>
    <x v="1"/>
    <x v="1"/>
    <n v="1964"/>
    <s v="Sep"/>
    <n v="11"/>
    <d v="1964-09-11T00:00:00"/>
    <x v="1202"/>
    <x v="1"/>
    <s v="tier - 3"/>
    <n v="60"/>
  </r>
  <r>
    <s v="Id1211"/>
    <s v="  Kurt"/>
    <n v="31.35"/>
    <x v="517"/>
    <s v="No"/>
    <x v="0"/>
    <s v="No"/>
    <x v="1"/>
    <s v="No"/>
    <x v="0"/>
    <x v="0"/>
    <n v="1971"/>
    <s v="Dec"/>
    <n v="26"/>
    <d v="1971-12-26T00:00:00"/>
    <x v="1203"/>
    <x v="0"/>
    <s v="tier - 3"/>
    <n v="53"/>
  </r>
  <r>
    <s v="Id1212"/>
    <s v="  Samuel"/>
    <n v="29.83"/>
    <x v="64"/>
    <s v="No"/>
    <x v="0"/>
    <s v="No"/>
    <x v="1"/>
    <s v="No"/>
    <x v="1"/>
    <x v="0"/>
    <n v="1971"/>
    <s v="Oct"/>
    <n v="6"/>
    <d v="1971-10-06T00:00:00"/>
    <x v="1204"/>
    <x v="0"/>
    <s v="tier - 2"/>
    <n v="53"/>
  </r>
  <r>
    <s v="Id1213"/>
    <s v="  Emily"/>
    <n v="25.49"/>
    <x v="251"/>
    <s v="yes"/>
    <x v="0"/>
    <s v="Yes"/>
    <x v="3"/>
    <s v="No"/>
    <x v="1"/>
    <x v="2"/>
    <n v="1970"/>
    <s v="Aug"/>
    <n v="11"/>
    <d v="1970-08-11T00:00:00"/>
    <x v="1205"/>
    <x v="0"/>
    <s v="tier - 3"/>
    <n v="54"/>
  </r>
  <r>
    <s v="Id1214"/>
    <s v="  Tiffany"/>
    <n v="34.1"/>
    <x v="113"/>
    <s v="No"/>
    <x v="0"/>
    <s v="No"/>
    <x v="0"/>
    <s v="No"/>
    <x v="0"/>
    <x v="0"/>
    <n v="1988"/>
    <s v="Jul"/>
    <n v="3"/>
    <d v="1988-07-03T00:00:00"/>
    <x v="1206"/>
    <x v="1"/>
    <s v="tier - 3"/>
    <n v="37"/>
  </r>
  <r>
    <s v="Id1215"/>
    <s v="  Alex F"/>
    <n v="25.84"/>
    <x v="349"/>
    <s v="No"/>
    <x v="0"/>
    <s v="No"/>
    <x v="1"/>
    <s v="No"/>
    <x v="1"/>
    <x v="0"/>
    <n v="1979"/>
    <s v="Dec"/>
    <n v="28"/>
    <d v="1979-12-28T00:00:00"/>
    <x v="1207"/>
    <x v="1"/>
    <s v="tier - 1"/>
    <n v="45"/>
  </r>
  <r>
    <s v="Id1216"/>
    <s v="  Alice"/>
    <n v="20.6"/>
    <x v="580"/>
    <s v="No"/>
    <x v="0"/>
    <s v="No"/>
    <x v="0"/>
    <s v="No"/>
    <x v="2"/>
    <x v="0"/>
    <n v="1974"/>
    <s v="Aug"/>
    <n v="30"/>
    <d v="1974-08-30T00:00:00"/>
    <x v="1208"/>
    <x v="1"/>
    <s v="tier - 2"/>
    <n v="50"/>
  </r>
  <r>
    <s v="Id1217"/>
    <s v="  Allison M"/>
    <n v="28.88"/>
    <x v="581"/>
    <s v="No"/>
    <x v="0"/>
    <s v="No"/>
    <x v="0"/>
    <s v="No"/>
    <x v="1"/>
    <x v="0"/>
    <n v="1969"/>
    <s v="Aug"/>
    <n v="22"/>
    <d v="1969-08-22T00:00:00"/>
    <x v="1209"/>
    <x v="1"/>
    <s v="tier - 2"/>
    <n v="55"/>
  </r>
  <r>
    <s v="Id1218"/>
    <s v="  Johannes Fiskerstand"/>
    <n v="28.24"/>
    <x v="332"/>
    <s v="No"/>
    <x v="0"/>
    <s v="No"/>
    <x v="0"/>
    <s v="No"/>
    <x v="1"/>
    <x v="2"/>
    <n v="1969"/>
    <s v="Oct"/>
    <n v="27"/>
    <d v="1969-10-27T00:00:00"/>
    <x v="1210"/>
    <x v="1"/>
    <s v="tier - 1"/>
    <n v="55"/>
  </r>
  <r>
    <s v="Id1219"/>
    <s v="  Stephen"/>
    <n v="25.46"/>
    <x v="384"/>
    <s v="yes"/>
    <x v="0"/>
    <s v="No"/>
    <x v="3"/>
    <s v="No"/>
    <x v="1"/>
    <x v="0"/>
    <n v="1969"/>
    <s v="Jul"/>
    <n v="3"/>
    <d v="1969-07-03T00:00:00"/>
    <x v="1211"/>
    <x v="1"/>
    <s v="tier - 3"/>
    <n v="56"/>
  </r>
  <r>
    <s v="Id1220"/>
    <s v="  Jon M"/>
    <n v="29.64"/>
    <x v="137"/>
    <s v="yes"/>
    <x v="0"/>
    <s v="No"/>
    <x v="0"/>
    <s v="No"/>
    <x v="1"/>
    <x v="0"/>
    <n v="1976"/>
    <s v="Dec"/>
    <n v="19"/>
    <d v="1976-12-19T00:00:00"/>
    <x v="1212"/>
    <x v="1"/>
    <s v="tier - 2"/>
    <n v="48"/>
  </r>
  <r>
    <s v="Id1221"/>
    <s v="  Fasil"/>
    <n v="31.27"/>
    <x v="582"/>
    <s v="yes"/>
    <x v="0"/>
    <s v="No"/>
    <x v="3"/>
    <s v="No"/>
    <x v="0"/>
    <x v="0"/>
    <n v="1972"/>
    <s v="Oct"/>
    <n v="19"/>
    <d v="1972-10-19T00:00:00"/>
    <x v="1213"/>
    <x v="1"/>
    <s v="tier - 1"/>
    <n v="52"/>
  </r>
  <r>
    <s v="Id1222"/>
    <s v="  Megan C"/>
    <n v="19.95"/>
    <x v="149"/>
    <s v="yes"/>
    <x v="0"/>
    <s v="No"/>
    <x v="0"/>
    <s v="No"/>
    <x v="2"/>
    <x v="1"/>
    <n v="1972"/>
    <s v="Aug"/>
    <n v="8"/>
    <d v="1972-08-08T00:00:00"/>
    <x v="1214"/>
    <x v="1"/>
    <s v="tier - 1"/>
    <n v="52"/>
  </r>
  <r>
    <s v="Id1223"/>
    <s v="  Lisa J"/>
    <n v="21.3"/>
    <x v="583"/>
    <s v="No"/>
    <x v="0"/>
    <s v="No"/>
    <x v="1"/>
    <s v="No"/>
    <x v="2"/>
    <x v="0"/>
    <n v="1975"/>
    <s v="Jul"/>
    <n v="2"/>
    <d v="1975-07-02T00:00:00"/>
    <x v="1215"/>
    <x v="1"/>
    <s v="tier - 3"/>
    <n v="50"/>
  </r>
  <r>
    <s v="Id1224"/>
    <s v="  Doron P"/>
    <n v="31.635000000000002"/>
    <x v="498"/>
    <s v="No"/>
    <x v="0"/>
    <s v="No"/>
    <x v="0"/>
    <s v="No"/>
    <x v="0"/>
    <x v="0"/>
    <n v="1972"/>
    <s v="Nov"/>
    <n v="16"/>
    <d v="1972-11-16T00:00:00"/>
    <x v="1216"/>
    <x v="1"/>
    <s v="tier - 3"/>
    <n v="52"/>
  </r>
  <r>
    <s v="Id1225"/>
    <s v="  Katharina"/>
    <n v="23.9"/>
    <x v="16"/>
    <s v="yes"/>
    <x v="0"/>
    <s v="No"/>
    <x v="1"/>
    <s v="No"/>
    <x v="2"/>
    <x v="0"/>
    <n v="1997"/>
    <s v="Sep"/>
    <n v="5"/>
    <d v="1997-09-05T00:00:00"/>
    <x v="1217"/>
    <x v="1"/>
    <s v="tier - 2"/>
    <n v="27"/>
  </r>
  <r>
    <s v="Id1226"/>
    <s v="  Carl"/>
    <n v="34.15"/>
    <x v="259"/>
    <s v="No"/>
    <x v="0"/>
    <s v="No"/>
    <x v="0"/>
    <s v="No"/>
    <x v="0"/>
    <x v="1"/>
    <n v="1974"/>
    <s v="Dec"/>
    <n v="30"/>
    <d v="1974-12-30T00:00:00"/>
    <x v="1218"/>
    <x v="1"/>
    <s v="tier - 1"/>
    <n v="50"/>
  </r>
  <r>
    <s v="Id1227"/>
    <s v="  Kelsey J"/>
    <n v="28.71"/>
    <x v="268"/>
    <s v="No"/>
    <x v="0"/>
    <s v="No"/>
    <x v="0"/>
    <s v="No"/>
    <x v="1"/>
    <x v="1"/>
    <n v="1981"/>
    <s v="Jun"/>
    <n v="12"/>
    <d v="1981-06-12T00:00:00"/>
    <x v="1219"/>
    <x v="1"/>
    <s v="tier - 1"/>
    <n v="44"/>
  </r>
  <r>
    <s v="Id1228"/>
    <s v="  Stephen A"/>
    <n v="36.700000000000003"/>
    <x v="234"/>
    <s v="yes"/>
    <x v="0"/>
    <s v="No"/>
    <x v="1"/>
    <s v="No"/>
    <x v="0"/>
    <x v="0"/>
    <n v="1973"/>
    <s v="Oct"/>
    <n v="13"/>
    <d v="1973-10-13T00:00:00"/>
    <x v="1220"/>
    <x v="1"/>
    <s v="tier - 2"/>
    <n v="51"/>
  </r>
  <r>
    <s v="Id1229"/>
    <s v="  Dan"/>
    <n v="34.1"/>
    <x v="275"/>
    <s v="yes"/>
    <x v="0"/>
    <s v="No"/>
    <x v="1"/>
    <s v="No"/>
    <x v="0"/>
    <x v="0"/>
    <n v="1972"/>
    <s v="Jul"/>
    <n v="10"/>
    <d v="1972-07-10T00:00:00"/>
    <x v="1221"/>
    <x v="1"/>
    <s v="tier - 3"/>
    <n v="52"/>
  </r>
  <r>
    <s v="Id1230"/>
    <s v="  Katie C"/>
    <n v="25.7"/>
    <x v="515"/>
    <s v="No"/>
    <x v="0"/>
    <s v="No"/>
    <x v="0"/>
    <s v="No"/>
    <x v="1"/>
    <x v="2"/>
    <n v="1985"/>
    <s v="Oct"/>
    <n v="16"/>
    <d v="1985-10-16T00:00:00"/>
    <x v="1222"/>
    <x v="1"/>
    <s v="tier - 2"/>
    <n v="39"/>
  </r>
  <r>
    <s v="Id1231"/>
    <s v="  Melissa K"/>
    <n v="21.68"/>
    <x v="584"/>
    <s v="No"/>
    <x v="0"/>
    <s v="No"/>
    <x v="0"/>
    <s v="No"/>
    <x v="2"/>
    <x v="0"/>
    <n v="1970"/>
    <s v="Dec"/>
    <n v="24"/>
    <d v="1970-12-24T00:00:00"/>
    <x v="1223"/>
    <x v="1"/>
    <s v="tier - 1"/>
    <n v="54"/>
  </r>
  <r>
    <s v="Id1232"/>
    <s v="  Kara H"/>
    <n v="25.175000000000001"/>
    <x v="435"/>
    <s v="No"/>
    <x v="0"/>
    <s v="No"/>
    <x v="0"/>
    <s v="No"/>
    <x v="1"/>
    <x v="2"/>
    <n v="1967"/>
    <s v="Sep"/>
    <n v="26"/>
    <d v="1967-09-26T00:00:00"/>
    <x v="1224"/>
    <x v="1"/>
    <s v="tier - 2"/>
    <n v="57"/>
  </r>
  <r>
    <s v="Id1233"/>
    <s v="  Juan Carlos"/>
    <n v="44.77"/>
    <x v="81"/>
    <s v="No"/>
    <x v="0"/>
    <s v="No"/>
    <x v="1"/>
    <s v="No"/>
    <x v="0"/>
    <x v="2"/>
    <n v="1967"/>
    <s v="Jun"/>
    <n v="28"/>
    <d v="1967-06-28T00:00:00"/>
    <x v="1225"/>
    <x v="1"/>
    <s v="tier - 3"/>
    <n v="58"/>
  </r>
  <r>
    <s v="Id1234"/>
    <s v="  John III"/>
    <n v="37.07"/>
    <x v="363"/>
    <s v="No"/>
    <x v="0"/>
    <s v="No"/>
    <x v="1"/>
    <s v="No"/>
    <x v="0"/>
    <x v="2"/>
    <n v="1968"/>
    <s v="Sep"/>
    <n v="23"/>
    <d v="1968-09-23T00:00:00"/>
    <x v="1226"/>
    <x v="1"/>
    <s v="tier - 1"/>
    <n v="56"/>
  </r>
  <r>
    <s v="Id1235"/>
    <s v="  Sarah M"/>
    <n v="39.799999999999997"/>
    <x v="585"/>
    <s v="No"/>
    <x v="0"/>
    <s v="Yes"/>
    <x v="3"/>
    <s v="No"/>
    <x v="0"/>
    <x v="2"/>
    <n v="1975"/>
    <s v="Aug"/>
    <n v="15"/>
    <d v="1975-08-15T00:00:00"/>
    <x v="1227"/>
    <x v="1"/>
    <s v="tier - 2"/>
    <n v="49"/>
  </r>
  <r>
    <s v="Id1236"/>
    <s v="  Kristin C"/>
    <n v="26.36"/>
    <x v="538"/>
    <s v="No"/>
    <x v="0"/>
    <s v="Yes"/>
    <x v="3"/>
    <s v="No"/>
    <x v="1"/>
    <x v="2"/>
    <n v="1973"/>
    <s v="Sep"/>
    <n v="5"/>
    <d v="1973-09-05T00:00:00"/>
    <x v="1228"/>
    <x v="1"/>
    <s v="tier - 2"/>
    <n v="51"/>
  </r>
  <r>
    <s v="Id1237"/>
    <s v="  Casey M"/>
    <n v="29.925000000000001"/>
    <x v="586"/>
    <s v="No"/>
    <x v="0"/>
    <s v="No"/>
    <x v="1"/>
    <s v="No"/>
    <x v="0"/>
    <x v="0"/>
    <n v="1973"/>
    <s v="Nov"/>
    <n v="27"/>
    <d v="1973-11-27T00:00:00"/>
    <x v="1229"/>
    <x v="1"/>
    <s v="tier - 3"/>
    <n v="51"/>
  </r>
  <r>
    <s v="Id1238"/>
    <s v="  Samuel"/>
    <n v="37.29"/>
    <x v="284"/>
    <s v="No"/>
    <x v="0"/>
    <s v="No"/>
    <x v="0"/>
    <s v="No"/>
    <x v="0"/>
    <x v="0"/>
    <n v="1970"/>
    <s v="Jun"/>
    <n v="21"/>
    <d v="1970-06-21T00:00:00"/>
    <x v="1230"/>
    <x v="1"/>
    <s v="tier - 1"/>
    <n v="55"/>
  </r>
  <r>
    <s v="Id1239"/>
    <s v="  Braulio"/>
    <n v="30.2"/>
    <x v="499"/>
    <s v="No"/>
    <x v="0"/>
    <s v="No"/>
    <x v="0"/>
    <s v="No"/>
    <x v="0"/>
    <x v="0"/>
    <n v="1988"/>
    <s v="Sep"/>
    <n v="14"/>
    <d v="1988-09-14T00:00:00"/>
    <x v="1231"/>
    <x v="1"/>
    <s v="tier - 1"/>
    <n v="36"/>
  </r>
  <r>
    <s v="Id1240"/>
    <s v="  Anne-Marie"/>
    <n v="24.225000000000001"/>
    <x v="69"/>
    <s v="yes"/>
    <x v="0"/>
    <s v="Yes"/>
    <x v="3"/>
    <s v="No"/>
    <x v="2"/>
    <x v="2"/>
    <n v="1963"/>
    <s v="Sep"/>
    <n v="24"/>
    <d v="1963-09-24T00:00:00"/>
    <x v="1232"/>
    <x v="1"/>
    <s v="tier - 1"/>
    <n v="61"/>
  </r>
  <r>
    <s v="Id1241"/>
    <s v="  Samuel K"/>
    <n v="31.445"/>
    <x v="509"/>
    <s v="No"/>
    <x v="0"/>
    <s v="No"/>
    <x v="0"/>
    <s v="No"/>
    <x v="0"/>
    <x v="0"/>
    <n v="1962"/>
    <s v="Jul"/>
    <n v="12"/>
    <d v="1962-07-12T00:00:00"/>
    <x v="1233"/>
    <x v="1"/>
    <s v="tier - 3"/>
    <n v="62"/>
  </r>
  <r>
    <s v="Id1242"/>
    <s v="  Yuki"/>
    <n v="38.880000000000003"/>
    <x v="144"/>
    <s v="No"/>
    <x v="0"/>
    <s v="No"/>
    <x v="3"/>
    <s v="No"/>
    <x v="0"/>
    <x v="2"/>
    <n v="1991"/>
    <s v="Nov"/>
    <n v="17"/>
    <d v="1991-11-17T00:00:00"/>
    <x v="1234"/>
    <x v="1"/>
    <s v="tier - 2"/>
    <n v="33"/>
  </r>
  <r>
    <s v="Id1243"/>
    <s v="  Rafer"/>
    <n v="43.89"/>
    <x v="147"/>
    <s v="yes"/>
    <x v="0"/>
    <s v="No"/>
    <x v="0"/>
    <s v="No"/>
    <x v="0"/>
    <x v="1"/>
    <n v="1991"/>
    <s v="Aug"/>
    <n v="21"/>
    <d v="1991-08-21T00:00:00"/>
    <x v="1235"/>
    <x v="1"/>
    <s v="tier - 1"/>
    <n v="33"/>
  </r>
  <r>
    <s v="Id1244"/>
    <s v="  Claire"/>
    <n v="25.6"/>
    <x v="120"/>
    <s v="No"/>
    <x v="0"/>
    <s v="No"/>
    <x v="1"/>
    <s v="No"/>
    <x v="1"/>
    <x v="2"/>
    <n v="1970"/>
    <s v="Dec"/>
    <n v="1"/>
    <d v="1970-12-01T00:00:00"/>
    <x v="1236"/>
    <x v="1"/>
    <s v="tier - 3"/>
    <n v="54"/>
  </r>
  <r>
    <s v="Id1245"/>
    <s v="  Erynn J"/>
    <n v="29.545000000000002"/>
    <x v="12"/>
    <s v="yes"/>
    <x v="0"/>
    <s v="No"/>
    <x v="3"/>
    <s v="No"/>
    <x v="1"/>
    <x v="0"/>
    <n v="1982"/>
    <s v="Jul"/>
    <n v="21"/>
    <d v="1982-07-21T00:00:00"/>
    <x v="1237"/>
    <x v="1"/>
    <s v="tier - 1"/>
    <n v="42"/>
  </r>
  <r>
    <s v="Id1246"/>
    <s v="  Mahesh"/>
    <n v="23.25"/>
    <x v="499"/>
    <s v="yes"/>
    <x v="0"/>
    <s v="No"/>
    <x v="0"/>
    <s v="No"/>
    <x v="2"/>
    <x v="0"/>
    <n v="1968"/>
    <s v="Jul"/>
    <n v="19"/>
    <d v="1968-07-19T00:00:00"/>
    <x v="1238"/>
    <x v="1"/>
    <s v="tier - 1"/>
    <n v="56"/>
  </r>
  <r>
    <s v="Id1247"/>
    <s v="  Stanley"/>
    <n v="43.95"/>
    <x v="587"/>
    <s v="yes"/>
    <x v="0"/>
    <s v="Yes"/>
    <x v="3"/>
    <s v="No"/>
    <x v="0"/>
    <x v="2"/>
    <n v="1973"/>
    <s v="Aug"/>
    <n v="8"/>
    <d v="1973-08-08T00:00:00"/>
    <x v="1239"/>
    <x v="1"/>
    <s v="tier - 2"/>
    <n v="51"/>
  </r>
  <r>
    <s v="Id1248"/>
    <s v="  Gregory"/>
    <n v="21.85"/>
    <x v="548"/>
    <s v="No"/>
    <x v="0"/>
    <s v="No"/>
    <x v="0"/>
    <s v="No"/>
    <x v="2"/>
    <x v="0"/>
    <n v="1974"/>
    <s v="Sep"/>
    <n v="29"/>
    <d v="1974-09-29T00:00:00"/>
    <x v="1240"/>
    <x v="1"/>
    <s v="tier - 1"/>
    <n v="50"/>
  </r>
  <r>
    <s v="Id1249"/>
    <s v="  Eric"/>
    <n v="25.73"/>
    <x v="588"/>
    <s v="No"/>
    <x v="0"/>
    <s v="No"/>
    <x v="1"/>
    <s v="No"/>
    <x v="1"/>
    <x v="0"/>
    <n v="1969"/>
    <s v="Jun"/>
    <n v="17"/>
    <d v="1969-06-17T00:00:00"/>
    <x v="1241"/>
    <x v="1"/>
    <s v="tier - 1"/>
    <n v="56"/>
  </r>
  <r>
    <s v="Id1250"/>
    <s v="  Rachel M"/>
    <n v="32.229999999999997"/>
    <x v="350"/>
    <s v="No"/>
    <x v="0"/>
    <s v="No"/>
    <x v="0"/>
    <s v="No"/>
    <x v="0"/>
    <x v="0"/>
    <n v="1971"/>
    <s v="Sep"/>
    <n v="6"/>
    <d v="1971-09-06T00:00:00"/>
    <x v="1242"/>
    <x v="1"/>
    <s v="tier - 1"/>
    <n v="53"/>
  </r>
  <r>
    <s v="Id1251"/>
    <s v="  Fritz"/>
    <n v="32.204999999999998"/>
    <x v="105"/>
    <s v="No"/>
    <x v="0"/>
    <s v="No"/>
    <x v="1"/>
    <s v="No"/>
    <x v="0"/>
    <x v="1"/>
    <n v="1973"/>
    <s v="Sep"/>
    <n v="29"/>
    <d v="1973-09-29T00:00:00"/>
    <x v="1243"/>
    <x v="1"/>
    <s v="tier - 3"/>
    <n v="51"/>
  </r>
  <r>
    <s v="Id1252"/>
    <s v="  Brad"/>
    <n v="26.41"/>
    <x v="337"/>
    <s v="No"/>
    <x v="0"/>
    <s v="No"/>
    <x v="1"/>
    <s v="No"/>
    <x v="1"/>
    <x v="2"/>
    <n v="1973"/>
    <s v="Sep"/>
    <n v="19"/>
    <d v="1973-09-19T00:00:00"/>
    <x v="1244"/>
    <x v="1"/>
    <s v="tier - 3"/>
    <n v="51"/>
  </r>
  <r>
    <s v="Id1253"/>
    <s v="  Claire M"/>
    <n v="30.2"/>
    <x v="178"/>
    <s v="yes"/>
    <x v="0"/>
    <s v="No"/>
    <x v="0"/>
    <s v="No"/>
    <x v="0"/>
    <x v="1"/>
    <n v="1969"/>
    <s v="Jul"/>
    <n v="7"/>
    <d v="1969-07-07T00:00:00"/>
    <x v="1245"/>
    <x v="1"/>
    <s v="tier - 2"/>
    <n v="56"/>
  </r>
  <r>
    <s v="Id1254"/>
    <s v="  Jennifer"/>
    <n v="31.26"/>
    <x v="425"/>
    <s v="yes"/>
    <x v="0"/>
    <s v="No"/>
    <x v="3"/>
    <s v="No"/>
    <x v="0"/>
    <x v="1"/>
    <n v="1975"/>
    <s v="Jun"/>
    <n v="5"/>
    <d v="1975-06-05T00:00:00"/>
    <x v="1246"/>
    <x v="1"/>
    <s v="tier - 1"/>
    <n v="50"/>
  </r>
  <r>
    <s v="Id1255"/>
    <s v="  Maria S"/>
    <n v="33.725000000000001"/>
    <x v="589"/>
    <s v="yes"/>
    <x v="0"/>
    <s v="No"/>
    <x v="0"/>
    <s v="No"/>
    <x v="0"/>
    <x v="0"/>
    <n v="1980"/>
    <s v="Oct"/>
    <n v="24"/>
    <d v="1980-10-24T00:00:00"/>
    <x v="1247"/>
    <x v="1"/>
    <s v="tier - 1"/>
    <n v="44"/>
  </r>
  <r>
    <s v="Id1256"/>
    <s v="  Katherine E"/>
    <n v="28.9"/>
    <x v="300"/>
    <s v="yes"/>
    <x v="0"/>
    <s v="No"/>
    <x v="0"/>
    <s v="No"/>
    <x v="1"/>
    <x v="1"/>
    <n v="1973"/>
    <s v="Oct"/>
    <n v="11"/>
    <d v="1973-10-11T00:00:00"/>
    <x v="1248"/>
    <x v="1"/>
    <s v="tier - 2"/>
    <n v="51"/>
  </r>
  <r>
    <s v="Id1257"/>
    <s v="  Michael"/>
    <n v="45.69"/>
    <x v="46"/>
    <s v="yes"/>
    <x v="0"/>
    <s v="No"/>
    <x v="0"/>
    <s v="No"/>
    <x v="0"/>
    <x v="2"/>
    <n v="1979"/>
    <s v="Nov"/>
    <n v="25"/>
    <d v="1979-11-25T00:00:00"/>
    <x v="1249"/>
    <x v="1"/>
    <s v="tier - 2"/>
    <n v="45"/>
  </r>
  <r>
    <s v="Id1258"/>
    <s v="  Roxanne"/>
    <n v="21.03"/>
    <x v="364"/>
    <s v="No"/>
    <x v="0"/>
    <s v="No"/>
    <x v="0"/>
    <s v="No"/>
    <x v="2"/>
    <x v="0"/>
    <n v="1968"/>
    <s v="Dec"/>
    <n v="27"/>
    <d v="1968-12-27T00:00:00"/>
    <x v="1250"/>
    <x v="1"/>
    <s v="tier - 1"/>
    <n v="56"/>
  </r>
  <r>
    <s v="Id1259"/>
    <s v="  Israel"/>
    <n v="37"/>
    <x v="356"/>
    <s v="No"/>
    <x v="0"/>
    <s v="No"/>
    <x v="0"/>
    <s v="No"/>
    <x v="0"/>
    <x v="0"/>
    <n v="1968"/>
    <s v="Aug"/>
    <n v="23"/>
    <d v="1968-08-23T00:00:00"/>
    <x v="1251"/>
    <x v="1"/>
    <s v="tier - 1"/>
    <n v="56"/>
  </r>
  <r>
    <s v="Id1260"/>
    <s v="  Samalya"/>
    <n v="25.4"/>
    <x v="499"/>
    <s v="No"/>
    <x v="0"/>
    <s v="No"/>
    <x v="0"/>
    <s v="No"/>
    <x v="1"/>
    <x v="0"/>
    <n v="1968"/>
    <s v="Aug"/>
    <n v="29"/>
    <d v="1968-08-29T00:00:00"/>
    <x v="1252"/>
    <x v="1"/>
    <s v="tier - 3"/>
    <n v="56"/>
  </r>
  <r>
    <s v="Id1261"/>
    <s v="  Peter"/>
    <n v="32.299999999999997"/>
    <x v="116"/>
    <s v="No"/>
    <x v="0"/>
    <s v="No"/>
    <x v="0"/>
    <s v="No"/>
    <x v="0"/>
    <x v="0"/>
    <n v="1968"/>
    <s v="Nov"/>
    <n v="8"/>
    <d v="1968-11-08T00:00:00"/>
    <x v="1253"/>
    <x v="1"/>
    <s v="tier - 1"/>
    <n v="56"/>
  </r>
  <r>
    <s v="Id1262"/>
    <s v="  Alicia"/>
    <n v="23.94"/>
    <x v="117"/>
    <s v="yes"/>
    <x v="0"/>
    <s v="Yes"/>
    <x v="3"/>
    <s v="No"/>
    <x v="2"/>
    <x v="2"/>
    <n v="1964"/>
    <s v="Oct"/>
    <n v="14"/>
    <d v="1964-10-14T00:00:00"/>
    <x v="1254"/>
    <x v="1"/>
    <s v="tier - 1"/>
    <n v="60"/>
  </r>
  <r>
    <s v="Id1263"/>
    <s v="  Sarah K"/>
    <n v="46.4"/>
    <x v="268"/>
    <s v="No"/>
    <x v="0"/>
    <s v="No"/>
    <x v="0"/>
    <s v="No"/>
    <x v="0"/>
    <x v="1"/>
    <n v="1976"/>
    <s v="Aug"/>
    <n v="3"/>
    <d v="1976-08-03T00:00:00"/>
    <x v="1255"/>
    <x v="1"/>
    <s v="tier - 2"/>
    <n v="48"/>
  </r>
  <r>
    <s v="Id1264"/>
    <s v="  Guomin"/>
    <n v="40.375"/>
    <x v="178"/>
    <s v="yes"/>
    <x v="0"/>
    <s v="No"/>
    <x v="0"/>
    <s v="No"/>
    <x v="0"/>
    <x v="1"/>
    <n v="1964"/>
    <s v="Jul"/>
    <n v="27"/>
    <d v="1964-07-27T00:00:00"/>
    <x v="1256"/>
    <x v="1"/>
    <s v="tier - 1"/>
    <n v="60"/>
  </r>
  <r>
    <s v="Id1265"/>
    <s v="  Javier"/>
    <n v="28.7"/>
    <x v="302"/>
    <s v="No"/>
    <x v="0"/>
    <s v="No"/>
    <x v="1"/>
    <s v="No"/>
    <x v="1"/>
    <x v="0"/>
    <n v="1969"/>
    <s v="Sep"/>
    <n v="22"/>
    <d v="1969-09-22T00:00:00"/>
    <x v="1257"/>
    <x v="1"/>
    <s v="tier - 1"/>
    <n v="55"/>
  </r>
  <r>
    <s v="Id1266"/>
    <s v="  Matt"/>
    <n v="26.63"/>
    <x v="155"/>
    <s v="No"/>
    <x v="0"/>
    <s v="No"/>
    <x v="0"/>
    <s v="No"/>
    <x v="1"/>
    <x v="1"/>
    <n v="1987"/>
    <s v="Jun"/>
    <n v="28"/>
    <d v="1987-06-28T00:00:00"/>
    <x v="1258"/>
    <x v="1"/>
    <s v="tier - 1"/>
    <n v="38"/>
  </r>
  <r>
    <s v="Id1267"/>
    <s v="  Thomas S"/>
    <n v="22.515000000000001"/>
    <x v="590"/>
    <s v="No"/>
    <x v="0"/>
    <s v="No"/>
    <x v="1"/>
    <s v="No"/>
    <x v="2"/>
    <x v="0"/>
    <n v="1978"/>
    <s v="Aug"/>
    <n v="21"/>
    <d v="1978-08-21T00:00:00"/>
    <x v="1259"/>
    <x v="1"/>
    <s v="tier - 3"/>
    <n v="46"/>
  </r>
  <r>
    <s v="Id1268"/>
    <s v="  Martha Patricia"/>
    <n v="36.575000000000003"/>
    <x v="455"/>
    <s v="No"/>
    <x v="0"/>
    <s v="No"/>
    <x v="0"/>
    <s v="No"/>
    <x v="0"/>
    <x v="0"/>
    <n v="1972"/>
    <s v="Oct"/>
    <n v="19"/>
    <d v="1972-10-19T00:00:00"/>
    <x v="1260"/>
    <x v="1"/>
    <s v="tier - 1"/>
    <n v="52"/>
  </r>
  <r>
    <s v="Id1269"/>
    <s v="  Alicia"/>
    <n v="23.66"/>
    <x v="78"/>
    <s v="yes"/>
    <x v="0"/>
    <s v="Yes"/>
    <x v="3"/>
    <s v="No"/>
    <x v="2"/>
    <x v="2"/>
    <n v="1977"/>
    <s v="Oct"/>
    <n v="25"/>
    <d v="1977-10-25T00:00:00"/>
    <x v="1261"/>
    <x v="1"/>
    <s v="tier - 1"/>
    <n v="47"/>
  </r>
  <r>
    <s v="Id1270"/>
    <s v="  Jennifer V"/>
    <n v="18.62"/>
    <x v="591"/>
    <s v="No"/>
    <x v="0"/>
    <s v="No"/>
    <x v="0"/>
    <s v="No"/>
    <x v="2"/>
    <x v="0"/>
    <n v="1971"/>
    <s v="Sep"/>
    <n v="26"/>
    <d v="1971-09-26T00:00:00"/>
    <x v="1262"/>
    <x v="1"/>
    <s v="tier - 3"/>
    <n v="53"/>
  </r>
  <r>
    <s v="Id1271"/>
    <s v="  Michael W"/>
    <n v="19.190000000000001"/>
    <x v="367"/>
    <s v="yes"/>
    <x v="0"/>
    <s v="No"/>
    <x v="3"/>
    <s v="No"/>
    <x v="2"/>
    <x v="0"/>
    <n v="1971"/>
    <s v="Jun"/>
    <n v="29"/>
    <d v="1971-06-29T00:00:00"/>
    <x v="1263"/>
    <x v="1"/>
    <s v="tier - 2"/>
    <n v="54"/>
  </r>
  <r>
    <s v="Id1272"/>
    <s v="  Eddie C"/>
    <n v="27.5"/>
    <x v="100"/>
    <s v="No"/>
    <x v="0"/>
    <s v="No"/>
    <x v="0"/>
    <s v="No"/>
    <x v="1"/>
    <x v="1"/>
    <n v="1969"/>
    <s v="Jul"/>
    <n v="17"/>
    <d v="1969-07-17T00:00:00"/>
    <x v="1264"/>
    <x v="1"/>
    <s v="tier - 1"/>
    <n v="55"/>
  </r>
  <r>
    <s v="Id1273"/>
    <s v="  Maxime M"/>
    <n v="27.36"/>
    <x v="10"/>
    <s v="No"/>
    <x v="0"/>
    <s v="Yes"/>
    <x v="3"/>
    <s v="No"/>
    <x v="1"/>
    <x v="1"/>
    <n v="1966"/>
    <s v="Dec"/>
    <n v="11"/>
    <d v="1966-12-11T00:00:00"/>
    <x v="1265"/>
    <x v="1"/>
    <s v="tier - 3"/>
    <n v="58"/>
  </r>
  <r>
    <s v="Id1274"/>
    <s v="  Mark D"/>
    <n v="20.350000000000001"/>
    <x v="243"/>
    <s v="No"/>
    <x v="0"/>
    <s v="No"/>
    <x v="0"/>
    <s v="No"/>
    <x v="2"/>
    <x v="2"/>
    <n v="1969"/>
    <s v="Dec"/>
    <n v="25"/>
    <d v="1969-12-25T00:00:00"/>
    <x v="1266"/>
    <x v="1"/>
    <s v="tier - 3"/>
    <n v="55"/>
  </r>
  <r>
    <s v="Id1275"/>
    <s v="  Adam"/>
    <n v="24.035"/>
    <x v="184"/>
    <s v="No"/>
    <x v="0"/>
    <s v="No"/>
    <x v="0"/>
    <s v="No"/>
    <x v="2"/>
    <x v="1"/>
    <n v="1966"/>
    <s v="Nov"/>
    <n v="3"/>
    <d v="1966-11-03T00:00:00"/>
    <x v="1267"/>
    <x v="1"/>
    <s v="tier - 3"/>
    <n v="58"/>
  </r>
  <r>
    <s v="Id1276"/>
    <s v="  Justin M"/>
    <n v="23.56"/>
    <x v="412"/>
    <s v="No"/>
    <x v="0"/>
    <s v="No"/>
    <x v="0"/>
    <s v="No"/>
    <x v="2"/>
    <x v="1"/>
    <n v="1967"/>
    <s v="Nov"/>
    <n v="29"/>
    <d v="1967-11-29T00:00:00"/>
    <x v="1268"/>
    <x v="1"/>
    <s v="tier - 1"/>
    <n v="57"/>
  </r>
  <r>
    <s v="Id1277"/>
    <s v="  Svetlana V"/>
    <n v="27.17"/>
    <x v="592"/>
    <s v="No"/>
    <x v="0"/>
    <s v="No"/>
    <x v="1"/>
    <s v="No"/>
    <x v="1"/>
    <x v="0"/>
    <n v="1972"/>
    <s v="Dec"/>
    <n v="14"/>
    <d v="1972-12-14T00:00:00"/>
    <x v="1269"/>
    <x v="1"/>
    <s v="tier - 1"/>
    <n v="52"/>
  </r>
  <r>
    <s v="Id1278"/>
    <s v="  Jana L"/>
    <n v="34.32"/>
    <x v="155"/>
    <s v="yes"/>
    <x v="0"/>
    <s v="Yes"/>
    <x v="3"/>
    <s v="No"/>
    <x v="0"/>
    <x v="1"/>
    <n v="1966"/>
    <s v="Jul"/>
    <n v="20"/>
    <d v="1966-07-20T00:00:00"/>
    <x v="1270"/>
    <x v="1"/>
    <s v="tier - 2"/>
    <n v="58"/>
  </r>
  <r>
    <s v="Id1279"/>
    <s v="  Laura"/>
    <n v="23.87"/>
    <x v="372"/>
    <s v="yes"/>
    <x v="0"/>
    <s v="Yes"/>
    <x v="3"/>
    <s v="No"/>
    <x v="2"/>
    <x v="2"/>
    <n v="1967"/>
    <s v="Jun"/>
    <n v="23"/>
    <d v="1967-06-23T00:00:00"/>
    <x v="1271"/>
    <x v="1"/>
    <s v="tier - 2"/>
    <n v="58"/>
  </r>
  <r>
    <s v="Id1280"/>
    <s v="  Torrey C III"/>
    <n v="30.15"/>
    <x v="69"/>
    <s v="No"/>
    <x v="0"/>
    <s v="No"/>
    <x v="3"/>
    <s v="No"/>
    <x v="0"/>
    <x v="2"/>
    <n v="1966"/>
    <s v="Jul"/>
    <n v="2"/>
    <d v="1966-07-02T00:00:00"/>
    <x v="1272"/>
    <x v="1"/>
    <s v="tier - 3"/>
    <n v="59"/>
  </r>
  <r>
    <s v="Id1281"/>
    <s v="  Paul"/>
    <n v="26.36"/>
    <x v="315"/>
    <s v="No"/>
    <x v="0"/>
    <s v="No"/>
    <x v="0"/>
    <s v="No"/>
    <x v="1"/>
    <x v="2"/>
    <n v="1965"/>
    <s v="Jun"/>
    <n v="27"/>
    <d v="1965-06-27T00:00:00"/>
    <x v="1273"/>
    <x v="1"/>
    <s v="tier - 3"/>
    <n v="60"/>
  </r>
  <r>
    <s v="Id1282"/>
    <s v="  Jennifer D"/>
    <n v="45.32"/>
    <x v="593"/>
    <s v="yes"/>
    <x v="0"/>
    <s v="No"/>
    <x v="3"/>
    <s v="No"/>
    <x v="0"/>
    <x v="0"/>
    <n v="1992"/>
    <s v="Jul"/>
    <n v="23"/>
    <d v="1992-07-23T00:00:00"/>
    <x v="1274"/>
    <x v="1"/>
    <s v="tier - 3"/>
    <n v="32"/>
  </r>
  <r>
    <s v="Id1283"/>
    <s v="  Erik"/>
    <n v="31.93"/>
    <x v="48"/>
    <s v="yes"/>
    <x v="0"/>
    <s v="No"/>
    <x v="3"/>
    <s v="No"/>
    <x v="0"/>
    <x v="2"/>
    <n v="1990"/>
    <s v="Jul"/>
    <n v="6"/>
    <d v="1990-07-06T00:00:00"/>
    <x v="1275"/>
    <x v="1"/>
    <s v="tier - 3"/>
    <n v="35"/>
  </r>
  <r>
    <s v="Id1284"/>
    <s v="  Lana J"/>
    <n v="36"/>
    <x v="539"/>
    <s v="yes"/>
    <x v="0"/>
    <s v="No"/>
    <x v="3"/>
    <s v="No"/>
    <x v="0"/>
    <x v="0"/>
    <n v="1964"/>
    <s v="Aug"/>
    <n v="8"/>
    <d v="1964-08-08T00:00:00"/>
    <x v="1276"/>
    <x v="1"/>
    <s v="tier - 3"/>
    <n v="60"/>
  </r>
  <r>
    <s v="Id1285"/>
    <s v="  Rebecca E"/>
    <n v="32"/>
    <x v="594"/>
    <s v="yes"/>
    <x v="0"/>
    <s v="No"/>
    <x v="3"/>
    <s v="No"/>
    <x v="0"/>
    <x v="0"/>
    <n v="1976"/>
    <s v="Nov"/>
    <n v="22"/>
    <d v="1976-11-22T00:00:00"/>
    <x v="1277"/>
    <x v="1"/>
    <s v="tier - 2"/>
    <n v="48"/>
  </r>
  <r>
    <s v="Id1286"/>
    <s v="  Katie M"/>
    <n v="29.37"/>
    <x v="126"/>
    <s v="yes"/>
    <x v="0"/>
    <s v="No"/>
    <x v="3"/>
    <s v="No"/>
    <x v="1"/>
    <x v="0"/>
    <n v="1962"/>
    <s v="Sep"/>
    <n v="7"/>
    <d v="1962-09-07T00:00:00"/>
    <x v="1278"/>
    <x v="1"/>
    <s v="tier - 3"/>
    <n v="62"/>
  </r>
  <r>
    <s v="Id1287"/>
    <s v="  Elizabeth A"/>
    <n v="23.6"/>
    <x v="565"/>
    <s v="yes"/>
    <x v="0"/>
    <s v="No"/>
    <x v="3"/>
    <s v="No"/>
    <x v="2"/>
    <x v="0"/>
    <n v="1977"/>
    <s v="Aug"/>
    <n v="2"/>
    <d v="1977-08-02T00:00:00"/>
    <x v="1279"/>
    <x v="1"/>
    <s v="tier - 2"/>
    <n v="47"/>
  </r>
  <r>
    <s v="Id1288"/>
    <s v="  Sarah"/>
    <n v="33.155000000000001"/>
    <x v="354"/>
    <s v="yes"/>
    <x v="0"/>
    <s v="No"/>
    <x v="0"/>
    <s v="No"/>
    <x v="0"/>
    <x v="0"/>
    <n v="1976"/>
    <s v="Sep"/>
    <n v="30"/>
    <d v="1976-09-30T00:00:00"/>
    <x v="1280"/>
    <x v="1"/>
    <s v="tier - 1"/>
    <n v="48"/>
  </r>
  <r>
    <s v="Id1289"/>
    <s v="  Annie J"/>
    <n v="24.32"/>
    <x v="162"/>
    <s v="yes"/>
    <x v="0"/>
    <s v="No"/>
    <x v="3"/>
    <s v="No"/>
    <x v="2"/>
    <x v="0"/>
    <n v="1972"/>
    <s v="Oct"/>
    <n v="24"/>
    <d v="1972-10-24T00:00:00"/>
    <x v="1281"/>
    <x v="1"/>
    <s v="tier - 3"/>
    <n v="52"/>
  </r>
  <r>
    <s v="Id1290"/>
    <s v="  Annie"/>
    <n v="36.299999999999997"/>
    <x v="152"/>
    <s v="No"/>
    <x v="0"/>
    <s v="No"/>
    <x v="0"/>
    <s v="No"/>
    <x v="0"/>
    <x v="2"/>
    <n v="1967"/>
    <s v="Jul"/>
    <n v="30"/>
    <d v="1967-07-30T00:00:00"/>
    <x v="1282"/>
    <x v="1"/>
    <s v="tier - 2"/>
    <n v="57"/>
  </r>
  <r>
    <s v="Id1291"/>
    <s v="  Lindsey"/>
    <n v="34.4"/>
    <x v="436"/>
    <s v="No"/>
    <x v="0"/>
    <s v="Yes"/>
    <x v="3"/>
    <s v="No"/>
    <x v="0"/>
    <x v="2"/>
    <n v="1967"/>
    <s v="Oct"/>
    <n v="5"/>
    <d v="1967-10-05T00:00:00"/>
    <x v="1283"/>
    <x v="1"/>
    <s v="tier - 3"/>
    <n v="57"/>
  </r>
  <r>
    <s v="Id1292"/>
    <s v="  Laura"/>
    <n v="30.9"/>
    <x v="264"/>
    <s v="No"/>
    <x v="0"/>
    <s v="No"/>
    <x v="0"/>
    <s v="No"/>
    <x v="0"/>
    <x v="2"/>
    <n v="1992"/>
    <s v="Jun"/>
    <n v="25"/>
    <d v="1992-06-25T00:00:00"/>
    <x v="1284"/>
    <x v="1"/>
    <s v="tier - 1"/>
    <n v="33"/>
  </r>
  <r>
    <s v="Id1293"/>
    <s v="  Amy T"/>
    <n v="28.6"/>
    <x v="140"/>
    <s v="No"/>
    <x v="0"/>
    <s v="No"/>
    <x v="0"/>
    <s v="No"/>
    <x v="1"/>
    <x v="2"/>
    <n v="1974"/>
    <s v="Dec"/>
    <n v="9"/>
    <d v="1974-12-09T00:00:00"/>
    <x v="1285"/>
    <x v="1"/>
    <s v="tier - 1"/>
    <n v="50"/>
  </r>
  <r>
    <s v="Id1294"/>
    <s v="  Katarina D"/>
    <n v="27.83"/>
    <x v="125"/>
    <s v="No"/>
    <x v="0"/>
    <s v="No"/>
    <x v="0"/>
    <s v="No"/>
    <x v="1"/>
    <x v="2"/>
    <n v="1986"/>
    <s v="Aug"/>
    <n v="29"/>
    <d v="1986-08-29T00:00:00"/>
    <x v="1286"/>
    <x v="1"/>
    <s v="tier - 1"/>
    <n v="38"/>
  </r>
  <r>
    <s v="Id1295"/>
    <s v="  B"/>
    <n v="39.64"/>
    <x v="272"/>
    <s v="No"/>
    <x v="0"/>
    <s v="Yes"/>
    <x v="3"/>
    <s v="No"/>
    <x v="0"/>
    <x v="1"/>
    <n v="1989"/>
    <s v="Nov"/>
    <n v="25"/>
    <d v="1989-11-25T00:00:00"/>
    <x v="1287"/>
    <x v="1"/>
    <s v="tier - 2"/>
    <n v="35"/>
  </r>
  <r>
    <s v="Id1296"/>
    <s v="  Alison"/>
    <n v="38.479999999999997"/>
    <x v="216"/>
    <s v="No"/>
    <x v="0"/>
    <s v="No"/>
    <x v="3"/>
    <s v="No"/>
    <x v="0"/>
    <x v="1"/>
    <n v="1967"/>
    <s v="Nov"/>
    <n v="11"/>
    <d v="1967-11-11T00:00:00"/>
    <x v="1288"/>
    <x v="1"/>
    <s v="tier - 2"/>
    <n v="57"/>
  </r>
  <r>
    <s v="Id1297"/>
    <s v="  Neil K"/>
    <n v="36.200000000000003"/>
    <x v="473"/>
    <s v="No"/>
    <x v="0"/>
    <s v="No"/>
    <x v="1"/>
    <s v="No"/>
    <x v="0"/>
    <x v="2"/>
    <n v="1999"/>
    <s v="Dec"/>
    <n v="24"/>
    <d v="1999-12-24T00:00:00"/>
    <x v="1289"/>
    <x v="1"/>
    <s v="tier - 1"/>
    <n v="25"/>
  </r>
  <r>
    <s v="Id1298"/>
    <s v="  Anne Hunter"/>
    <n v="27.13"/>
    <x v="450"/>
    <s v="No"/>
    <x v="0"/>
    <s v="No"/>
    <x v="3"/>
    <s v="No"/>
    <x v="1"/>
    <x v="2"/>
    <n v="1967"/>
    <s v="Oct"/>
    <n v="23"/>
    <d v="1967-10-23T00:00:00"/>
    <x v="1290"/>
    <x v="1"/>
    <s v="tier - 1"/>
    <n v="57"/>
  </r>
  <r>
    <s v="Id1299"/>
    <s v="  Sandra"/>
    <n v="20.75"/>
    <x v="107"/>
    <s v="yes"/>
    <x v="0"/>
    <s v="No"/>
    <x v="1"/>
    <s v="No"/>
    <x v="2"/>
    <x v="2"/>
    <n v="1970"/>
    <s v="Oct"/>
    <n v="28"/>
    <d v="1970-10-28T00:00:00"/>
    <x v="1291"/>
    <x v="1"/>
    <s v="tier - 2"/>
    <n v="54"/>
  </r>
  <r>
    <s v="Id1300"/>
    <s v="  Robert"/>
    <n v="26.6"/>
    <x v="109"/>
    <s v="No"/>
    <x v="0"/>
    <s v="No"/>
    <x v="1"/>
    <s v="No"/>
    <x v="1"/>
    <x v="1"/>
    <n v="1970"/>
    <s v="Dec"/>
    <n v="18"/>
    <d v="1970-12-18T00:00:00"/>
    <x v="1292"/>
    <x v="1"/>
    <s v="tier - 2"/>
    <n v="54"/>
  </r>
  <r>
    <s v="Id1301"/>
    <s v="  Rodney"/>
    <n v="25.3"/>
    <x v="326"/>
    <s v="No"/>
    <x v="0"/>
    <s v="No"/>
    <x v="1"/>
    <s v="No"/>
    <x v="1"/>
    <x v="2"/>
    <n v="1967"/>
    <s v="Oct"/>
    <n v="2"/>
    <d v="1967-10-02T00:00:00"/>
    <x v="1293"/>
    <x v="1"/>
    <s v="tier - 2"/>
    <n v="57"/>
  </r>
  <r>
    <s v="Id1302"/>
    <s v="  Carl R"/>
    <n v="18.84"/>
    <x v="131"/>
    <s v="yes"/>
    <x v="0"/>
    <s v="Yes"/>
    <x v="3"/>
    <s v="No"/>
    <x v="2"/>
    <x v="0"/>
    <n v="1968"/>
    <s v="Jul"/>
    <n v="28"/>
    <d v="1968-07-28T00:00:00"/>
    <x v="1294"/>
    <x v="1"/>
    <s v="tier - 3"/>
    <n v="56"/>
  </r>
  <r>
    <s v="Id1303"/>
    <s v="  Maximilian"/>
    <n v="19.57"/>
    <x v="534"/>
    <s v="yes"/>
    <x v="0"/>
    <s v="No"/>
    <x v="3"/>
    <s v="No"/>
    <x v="2"/>
    <x v="0"/>
    <n v="1971"/>
    <s v="Dec"/>
    <n v="20"/>
    <d v="1971-12-20T00:00:00"/>
    <x v="1295"/>
    <x v="1"/>
    <s v="tier - 3"/>
    <n v="53"/>
  </r>
  <r>
    <s v="Id1304"/>
    <s v="  Erik"/>
    <n v="30.495000000000001"/>
    <x v="412"/>
    <s v="No"/>
    <x v="0"/>
    <s v="No"/>
    <x v="0"/>
    <s v="No"/>
    <x v="0"/>
    <x v="1"/>
    <n v="1994"/>
    <s v="Sep"/>
    <n v="6"/>
    <d v="1994-09-06T00:00:00"/>
    <x v="1296"/>
    <x v="1"/>
    <s v="tier - 3"/>
    <n v="30"/>
  </r>
  <r>
    <s v="Id1305"/>
    <s v="  Christopher"/>
    <n v="30.114999999999998"/>
    <x v="300"/>
    <s v="No"/>
    <x v="0"/>
    <s v="Yes"/>
    <x v="3"/>
    <s v="No"/>
    <x v="0"/>
    <x v="1"/>
    <n v="1968"/>
    <s v="Nov"/>
    <n v="13"/>
    <d v="1968-11-13T00:00:00"/>
    <x v="1297"/>
    <x v="1"/>
    <s v="tier - 1"/>
    <n v="56"/>
  </r>
  <r>
    <s v="Id1306"/>
    <s v="  Eirik"/>
    <n v="24.78"/>
    <x v="571"/>
    <s v="No"/>
    <x v="0"/>
    <s v="No"/>
    <x v="0"/>
    <s v="No"/>
    <x v="2"/>
    <x v="0"/>
    <n v="1968"/>
    <s v="Nov"/>
    <n v="12"/>
    <d v="1968-11-12T00:00:00"/>
    <x v="1298"/>
    <x v="1"/>
    <s v="tier - 3"/>
    <n v="56"/>
  </r>
  <r>
    <s v="Id1307"/>
    <s v="  Rik"/>
    <n v="24.77"/>
    <x v="14"/>
    <s v="No"/>
    <x v="0"/>
    <s v="No"/>
    <x v="0"/>
    <s v="No"/>
    <x v="2"/>
    <x v="0"/>
    <n v="1969"/>
    <s v="Nov"/>
    <n v="10"/>
    <d v="1969-11-10T00:00:00"/>
    <x v="1299"/>
    <x v="1"/>
    <s v="tier - 3"/>
    <n v="55"/>
  </r>
  <r>
    <s v="Id1308"/>
    <s v="  Matthew R"/>
    <n v="16.579999999999998"/>
    <x v="42"/>
    <s v="yes"/>
    <x v="0"/>
    <s v="Yes"/>
    <x v="3"/>
    <s v="No"/>
    <x v="3"/>
    <x v="0"/>
    <n v="1965"/>
    <s v="Dec"/>
    <n v="4"/>
    <d v="1965-12-04T00:00:00"/>
    <x v="1300"/>
    <x v="1"/>
    <s v="tier - 3"/>
    <n v="59"/>
  </r>
  <r>
    <s v="Id1309"/>
    <s v="  Daniel G"/>
    <n v="38.17"/>
    <x v="376"/>
    <s v="yes"/>
    <x v="0"/>
    <s v="No"/>
    <x v="0"/>
    <s v="No"/>
    <x v="0"/>
    <x v="2"/>
    <n v="1969"/>
    <s v="Aug"/>
    <n v="14"/>
    <d v="1969-08-14T00:00:00"/>
    <x v="1301"/>
    <x v="1"/>
    <s v="tier - 3"/>
    <n v="55"/>
  </r>
  <r>
    <s v="Id1310"/>
    <s v="  Yannick"/>
    <n v="39.424999999999997"/>
    <x v="70"/>
    <s v="yes"/>
    <x v="0"/>
    <s v="No"/>
    <x v="0"/>
    <s v="No"/>
    <x v="0"/>
    <x v="2"/>
    <n v="1965"/>
    <s v="Jun"/>
    <n v="19"/>
    <d v="1965-06-19T00:00:00"/>
    <x v="1302"/>
    <x v="1"/>
    <s v="tier - 2"/>
    <n v="60"/>
  </r>
  <r>
    <s v="Id1311"/>
    <s v="  Sean R"/>
    <n v="33.44"/>
    <x v="149"/>
    <s v="yes"/>
    <x v="0"/>
    <s v="No"/>
    <x v="0"/>
    <s v="No"/>
    <x v="0"/>
    <x v="1"/>
    <n v="1966"/>
    <s v="Jul"/>
    <n v="9"/>
    <d v="1966-07-09T00:00:00"/>
    <x v="1303"/>
    <x v="1"/>
    <s v="tier - 2"/>
    <n v="59"/>
  </r>
  <r>
    <s v="Id1312"/>
    <s v="  Peter"/>
    <n v="33.344999999999999"/>
    <x v="576"/>
    <s v="yes"/>
    <x v="0"/>
    <s v="No"/>
    <x v="0"/>
    <s v="No"/>
    <x v="0"/>
    <x v="2"/>
    <n v="1973"/>
    <s v="Oct"/>
    <n v="21"/>
    <d v="1973-10-21T00:00:00"/>
    <x v="1304"/>
    <x v="1"/>
    <s v="tier - 1"/>
    <n v="51"/>
  </r>
  <r>
    <s v="Id1313"/>
    <s v="  Sara A"/>
    <n v="38.79"/>
    <x v="31"/>
    <s v="No"/>
    <x v="0"/>
    <s v="Yes"/>
    <x v="3"/>
    <s v="No"/>
    <x v="0"/>
    <x v="2"/>
    <n v="1965"/>
    <s v="Dec"/>
    <n v="18"/>
    <d v="1965-12-18T00:00:00"/>
    <x v="1305"/>
    <x v="1"/>
    <s v="tier - 3"/>
    <n v="59"/>
  </r>
  <r>
    <s v="Id1314"/>
    <s v="  Erin C"/>
    <n v="30.684999999999999"/>
    <x v="189"/>
    <s v="No"/>
    <x v="0"/>
    <s v="Yes"/>
    <x v="3"/>
    <s v="No"/>
    <x v="0"/>
    <x v="2"/>
    <n v="2000"/>
    <s v="Sep"/>
    <n v="17"/>
    <d v="2000-09-17T00:00:00"/>
    <x v="1306"/>
    <x v="1"/>
    <s v="tier - 3"/>
    <n v="24"/>
  </r>
  <r>
    <s v="Id1315"/>
    <s v="  Thibaud"/>
    <n v="22.135000000000002"/>
    <x v="595"/>
    <s v="No"/>
    <x v="0"/>
    <s v="No"/>
    <x v="0"/>
    <s v="No"/>
    <x v="2"/>
    <x v="0"/>
    <n v="1968"/>
    <s v="Oct"/>
    <n v="24"/>
    <d v="1968-10-24T00:00:00"/>
    <x v="1307"/>
    <x v="1"/>
    <s v="tier - 1"/>
    <n v="56"/>
  </r>
  <r>
    <s v="Id1316"/>
    <s v="  Lisa"/>
    <n v="33.33"/>
    <x v="596"/>
    <s v="No"/>
    <x v="0"/>
    <s v="No"/>
    <x v="0"/>
    <s v="No"/>
    <x v="0"/>
    <x v="0"/>
    <n v="1974"/>
    <s v="Dec"/>
    <n v="15"/>
    <d v="1974-12-15T00:00:00"/>
    <x v="1308"/>
    <x v="1"/>
    <s v="tier - 1"/>
    <n v="50"/>
  </r>
  <r>
    <s v="Id1317"/>
    <s v="  Gretchen K"/>
    <n v="31.13"/>
    <x v="481"/>
    <s v="No"/>
    <x v="0"/>
    <s v="No"/>
    <x v="0"/>
    <s v="No"/>
    <x v="0"/>
    <x v="0"/>
    <n v="1991"/>
    <s v="Jun"/>
    <n v="26"/>
    <d v="1991-06-26T00:00:00"/>
    <x v="1309"/>
    <x v="1"/>
    <s v="tier - 2"/>
    <n v="34"/>
  </r>
  <r>
    <s v="Id1318"/>
    <s v="  Martina"/>
    <n v="28.9"/>
    <x v="454"/>
    <s v="No"/>
    <x v="0"/>
    <s v="No"/>
    <x v="0"/>
    <s v="No"/>
    <x v="1"/>
    <x v="0"/>
    <n v="1996"/>
    <s v="Jul"/>
    <n v="21"/>
    <d v="1996-07-21T00:00:00"/>
    <x v="1310"/>
    <x v="1"/>
    <s v="tier - 3"/>
    <n v="28"/>
  </r>
  <r>
    <s v="Id1319"/>
    <s v="  Dustin J"/>
    <n v="43.31"/>
    <x v="148"/>
    <s v="yes"/>
    <x v="1"/>
    <s v="No"/>
    <x v="3"/>
    <s v="No"/>
    <x v="0"/>
    <x v="1"/>
    <n v="1974"/>
    <s v="Dec"/>
    <n v="10"/>
    <d v="1974-12-10T00:00:00"/>
    <x v="1311"/>
    <x v="1"/>
    <s v="tier - 3"/>
    <n v="50"/>
  </r>
  <r>
    <s v="Id1320"/>
    <s v="  Kelsey"/>
    <n v="22.8"/>
    <x v="42"/>
    <s v="No"/>
    <x v="0"/>
    <s v="No"/>
    <x v="0"/>
    <s v="No"/>
    <x v="2"/>
    <x v="0"/>
    <n v="1989"/>
    <s v="Oct"/>
    <n v="25"/>
    <d v="1989-10-25T00:00:00"/>
    <x v="1312"/>
    <x v="1"/>
    <s v="tier - 1"/>
    <n v="35"/>
  </r>
  <r>
    <s v="Id1321"/>
    <s v="  Daniel V"/>
    <n v="19.09"/>
    <x v="544"/>
    <s v="yes"/>
    <x v="0"/>
    <s v="No"/>
    <x v="3"/>
    <s v="No"/>
    <x v="2"/>
    <x v="2"/>
    <n v="1974"/>
    <s v="Aug"/>
    <n v="30"/>
    <d v="1974-08-30T00:00:00"/>
    <x v="1313"/>
    <x v="1"/>
    <s v="tier - 2"/>
    <n v="50"/>
  </r>
  <r>
    <s v="Id1322"/>
    <s v="  Saeger"/>
    <n v="23.37"/>
    <x v="80"/>
    <s v="No"/>
    <x v="0"/>
    <s v="No"/>
    <x v="0"/>
    <s v="No"/>
    <x v="2"/>
    <x v="2"/>
    <n v="2001"/>
    <s v="Dec"/>
    <n v="17"/>
    <d v="2001-12-17T00:00:00"/>
    <x v="1314"/>
    <x v="1"/>
    <s v="tier - 1"/>
    <n v="23"/>
  </r>
  <r>
    <s v="Id1323"/>
    <s v="  Buzunesh"/>
    <n v="33.44"/>
    <x v="18"/>
    <s v="yes"/>
    <x v="0"/>
    <s v="No"/>
    <x v="0"/>
    <s v="No"/>
    <x v="0"/>
    <x v="2"/>
    <n v="2000"/>
    <s v="Sep"/>
    <n v="18"/>
    <d v="2000-09-18T00:00:00"/>
    <x v="1315"/>
    <x v="1"/>
    <s v="tier - 1"/>
    <n v="24"/>
  </r>
  <r>
    <s v="Id1324"/>
    <s v="  Mirte"/>
    <n v="28.05"/>
    <x v="507"/>
    <s v="yes"/>
    <x v="0"/>
    <s v="No"/>
    <x v="0"/>
    <s v="No"/>
    <x v="1"/>
    <x v="2"/>
    <n v="1971"/>
    <s v="Nov"/>
    <n v="9"/>
    <d v="1971-11-09T00:00:00"/>
    <x v="1316"/>
    <x v="1"/>
    <s v="tier - 2"/>
    <n v="53"/>
  </r>
  <r>
    <s v="Id1325"/>
    <s v="  Megan"/>
    <n v="27.72"/>
    <x v="334"/>
    <s v="yes"/>
    <x v="0"/>
    <s v="No"/>
    <x v="0"/>
    <s v="No"/>
    <x v="1"/>
    <x v="1"/>
    <n v="1966"/>
    <s v="Nov"/>
    <n v="7"/>
    <d v="1966-11-07T00:00:00"/>
    <x v="1317"/>
    <x v="1"/>
    <s v="tier - 3"/>
    <n v="58"/>
  </r>
  <r>
    <s v="Id1326"/>
    <s v="  Kerry A"/>
    <n v="29.81"/>
    <x v="572"/>
    <s v="No"/>
    <x v="0"/>
    <s v="No"/>
    <x v="0"/>
    <s v="No"/>
    <x v="1"/>
    <x v="0"/>
    <n v="1966"/>
    <s v="Nov"/>
    <n v="20"/>
    <d v="1966-11-20T00:00:00"/>
    <x v="1318"/>
    <x v="1"/>
    <s v="tier - 3"/>
    <n v="58"/>
  </r>
  <r>
    <s v="Id1327"/>
    <s v="  Kristin"/>
    <n v="23.98"/>
    <x v="514"/>
    <s v="No"/>
    <x v="0"/>
    <s v="No"/>
    <x v="0"/>
    <s v="No"/>
    <x v="2"/>
    <x v="0"/>
    <n v="1967"/>
    <s v="Sep"/>
    <n v="4"/>
    <d v="1967-09-04T00:00:00"/>
    <x v="1319"/>
    <x v="1"/>
    <s v="tier - 2"/>
    <n v="57"/>
  </r>
  <r>
    <s v="Id1328"/>
    <s v="  Christopher R"/>
    <n v="17.34"/>
    <x v="597"/>
    <s v="No"/>
    <x v="0"/>
    <s v="No"/>
    <x v="0"/>
    <s v="No"/>
    <x v="3"/>
    <x v="0"/>
    <n v="1972"/>
    <s v="Oct"/>
    <n v="7"/>
    <d v="1972-10-07T00:00:00"/>
    <x v="1320"/>
    <x v="1"/>
    <s v="tier - 2"/>
    <n v="52"/>
  </r>
  <r>
    <s v="Id1329"/>
    <s v="  Elizabeth A"/>
    <n v="40.39"/>
    <x v="180"/>
    <s v="yes"/>
    <x v="0"/>
    <s v="Yes"/>
    <x v="3"/>
    <s v="No"/>
    <x v="0"/>
    <x v="2"/>
    <n v="1966"/>
    <s v="Sep"/>
    <n v="9"/>
    <d v="1966-09-09T00:00:00"/>
    <x v="1321"/>
    <x v="1"/>
    <s v="tier - 1"/>
    <n v="58"/>
  </r>
  <r>
    <s v="Id1330"/>
    <s v="  Andrew"/>
    <n v="25.96"/>
    <x v="82"/>
    <s v="yes"/>
    <x v="0"/>
    <s v="Yes"/>
    <x v="3"/>
    <s v="No"/>
    <x v="1"/>
    <x v="2"/>
    <n v="1966"/>
    <s v="Jul"/>
    <n v="5"/>
    <d v="1966-07-05T00:00:00"/>
    <x v="1322"/>
    <x v="1"/>
    <s v="tier - 1"/>
    <n v="59"/>
  </r>
  <r>
    <s v="Id1331"/>
    <s v="  Dawn M"/>
    <n v="17.68"/>
    <x v="598"/>
    <s v="yes"/>
    <x v="0"/>
    <s v="Yes"/>
    <x v="3"/>
    <s v="No"/>
    <x v="3"/>
    <x v="0"/>
    <n v="1980"/>
    <s v="Aug"/>
    <n v="20"/>
    <d v="1980-08-20T00:00:00"/>
    <x v="1323"/>
    <x v="1"/>
    <s v="tier - 1"/>
    <n v="44"/>
  </r>
  <r>
    <s v="Id1332"/>
    <s v="  Jonathan P"/>
    <n v="30.875"/>
    <x v="276"/>
    <s v="No"/>
    <x v="0"/>
    <s v="No"/>
    <x v="0"/>
    <s v="No"/>
    <x v="0"/>
    <x v="2"/>
    <n v="1969"/>
    <s v="Nov"/>
    <n v="30"/>
    <d v="1969-11-30T00:00:00"/>
    <x v="1324"/>
    <x v="1"/>
    <s v="tier - 2"/>
    <n v="55"/>
  </r>
  <r>
    <s v="Id1333"/>
    <s v="  Gina"/>
    <n v="30.81"/>
    <x v="326"/>
    <s v="No"/>
    <x v="0"/>
    <s v="No"/>
    <x v="0"/>
    <s v="No"/>
    <x v="0"/>
    <x v="2"/>
    <n v="1969"/>
    <s v="Jun"/>
    <n v="25"/>
    <d v="1969-06-25T00:00:00"/>
    <x v="1325"/>
    <x v="1"/>
    <s v="tier - 2"/>
    <n v="56"/>
  </r>
  <r>
    <s v="Id1334"/>
    <s v="  Dino"/>
    <n v="36.85"/>
    <x v="63"/>
    <s v="No"/>
    <x v="0"/>
    <s v="No"/>
    <x v="1"/>
    <s v="No"/>
    <x v="0"/>
    <x v="0"/>
    <n v="1966"/>
    <s v="Aug"/>
    <n v="6"/>
    <d v="1966-08-06T00:00:00"/>
    <x v="1326"/>
    <x v="1"/>
    <s v="tier - 1"/>
    <n v="58"/>
  </r>
  <r>
    <s v="Id1335"/>
    <s v="  Jan"/>
    <n v="35.86"/>
    <x v="7"/>
    <s v="No"/>
    <x v="0"/>
    <s v="No"/>
    <x v="1"/>
    <s v="No"/>
    <x v="0"/>
    <x v="0"/>
    <n v="1972"/>
    <s v="Sep"/>
    <n v="3"/>
    <d v="1972-09-03T00:00:00"/>
    <x v="1327"/>
    <x v="1"/>
    <s v="tier - 2"/>
    <n v="52"/>
  </r>
  <r>
    <s v="Id1336"/>
    <s v="  Jonathan E"/>
    <n v="30.3"/>
    <x v="306"/>
    <s v="No"/>
    <x v="0"/>
    <s v="No"/>
    <x v="1"/>
    <s v="No"/>
    <x v="0"/>
    <x v="0"/>
    <n v="1970"/>
    <s v="Jun"/>
    <n v="14"/>
    <d v="1970-06-14T00:00:00"/>
    <x v="1328"/>
    <x v="1"/>
    <s v="tier - 2"/>
    <n v="55"/>
  </r>
  <r>
    <s v="Id1337"/>
    <s v="  Mark A"/>
    <n v="32.015000000000001"/>
    <x v="16"/>
    <s v="No"/>
    <x v="0"/>
    <s v="No"/>
    <x v="0"/>
    <s v="No"/>
    <x v="0"/>
    <x v="0"/>
    <n v="1976"/>
    <s v="Jun"/>
    <n v="28"/>
    <d v="1976-06-28T00:00:00"/>
    <x v="1329"/>
    <x v="1"/>
    <s v="tier - 2"/>
    <n v="49"/>
  </r>
  <r>
    <s v="Id1338"/>
    <s v="  Mary"/>
    <n v="25.06"/>
    <x v="317"/>
    <s v="No"/>
    <x v="0"/>
    <s v="No"/>
    <x v="1"/>
    <s v="No"/>
    <x v="1"/>
    <x v="0"/>
    <n v="1969"/>
    <s v="Dec"/>
    <n v="30"/>
    <d v="1969-12-30T00:00:00"/>
    <x v="1330"/>
    <x v="1"/>
    <s v="tier - 1"/>
    <n v="55"/>
  </r>
  <r>
    <s v="Id1339"/>
    <s v="  Samuel"/>
    <n v="18.829999999999998"/>
    <x v="220"/>
    <s v="yes"/>
    <x v="0"/>
    <s v="No"/>
    <x v="0"/>
    <s v="No"/>
    <x v="2"/>
    <x v="0"/>
    <n v="1989"/>
    <s v="Dec"/>
    <n v="17"/>
    <d v="1989-12-17T00:00:00"/>
    <x v="1331"/>
    <x v="1"/>
    <s v="tier - 2"/>
    <n v="35"/>
  </r>
  <r>
    <s v="Id1340"/>
    <s v="  Stan J"/>
    <n v="47.52"/>
    <x v="271"/>
    <s v="yes"/>
    <x v="0"/>
    <s v="No"/>
    <x v="3"/>
    <s v="No"/>
    <x v="0"/>
    <x v="0"/>
    <n v="1969"/>
    <s v="Aug"/>
    <n v="20"/>
    <d v="1969-08-20T00:00:00"/>
    <x v="1332"/>
    <x v="1"/>
    <s v="tier - 1"/>
    <n v="55"/>
  </r>
  <r>
    <s v="Id1341"/>
    <s v="  Jessica L"/>
    <n v="37.82"/>
    <x v="341"/>
    <s v="No"/>
    <x v="0"/>
    <s v="No"/>
    <x v="0"/>
    <s v="No"/>
    <x v="0"/>
    <x v="1"/>
    <n v="1981"/>
    <s v="Oct"/>
    <n v="2"/>
    <d v="1981-10-02T00:00:00"/>
    <x v="1333"/>
    <x v="1"/>
    <s v="tier - 1"/>
    <n v="43"/>
  </r>
  <r>
    <s v="Id1342"/>
    <s v="  Krysta"/>
    <n v="44.16"/>
    <x v="391"/>
    <s v="yes"/>
    <x v="0"/>
    <s v="No"/>
    <x v="0"/>
    <s v="No"/>
    <x v="0"/>
    <x v="2"/>
    <n v="1969"/>
    <s v="Oct"/>
    <n v="11"/>
    <d v="1969-10-11T00:00:00"/>
    <x v="1334"/>
    <x v="1"/>
    <s v="tier - 2"/>
    <n v="55"/>
  </r>
  <r>
    <s v="Id1343"/>
    <s v="  Natascia"/>
    <n v="37.049999999999997"/>
    <x v="435"/>
    <s v="No"/>
    <x v="0"/>
    <s v="Yes"/>
    <x v="3"/>
    <s v="No"/>
    <x v="0"/>
    <x v="2"/>
    <n v="1971"/>
    <s v="Dec"/>
    <n v="26"/>
    <d v="1971-12-26T00:00:00"/>
    <x v="1335"/>
    <x v="1"/>
    <s v="tier - 1"/>
    <n v="53"/>
  </r>
  <r>
    <s v="Id1344"/>
    <s v="  Jenny"/>
    <n v="18.66"/>
    <x v="441"/>
    <s v="No"/>
    <x v="0"/>
    <s v="No"/>
    <x v="0"/>
    <s v="No"/>
    <x v="2"/>
    <x v="0"/>
    <n v="2004"/>
    <s v="Oct"/>
    <n v="4"/>
    <d v="2004-10-04T00:00:00"/>
    <x v="1336"/>
    <x v="1"/>
    <s v="tier - 2"/>
    <n v="20"/>
  </r>
  <r>
    <s v="Id1345"/>
    <s v="  Brian"/>
    <n v="36.200000000000003"/>
    <x v="599"/>
    <s v="yes"/>
    <x v="0"/>
    <s v="No"/>
    <x v="3"/>
    <s v="No"/>
    <x v="0"/>
    <x v="0"/>
    <n v="1967"/>
    <s v="Jun"/>
    <n v="14"/>
    <d v="1967-06-14T00:00:00"/>
    <x v="1337"/>
    <x v="1"/>
    <s v="tier - 3"/>
    <n v="58"/>
  </r>
  <r>
    <s v="Id1346"/>
    <s v="  Monica"/>
    <n v="18.87"/>
    <x v="432"/>
    <s v="No"/>
    <x v="0"/>
    <s v="No"/>
    <x v="0"/>
    <s v="No"/>
    <x v="2"/>
    <x v="0"/>
    <n v="1970"/>
    <s v="Jun"/>
    <n v="22"/>
    <d v="1970-06-22T00:00:00"/>
    <x v="1338"/>
    <x v="1"/>
    <s v="tier - 1"/>
    <n v="55"/>
  </r>
  <r>
    <s v="Id1347"/>
    <s v="  Tyler"/>
    <n v="32.299999999999997"/>
    <x v="28"/>
    <s v="yes"/>
    <x v="0"/>
    <s v="No"/>
    <x v="3"/>
    <s v="No"/>
    <x v="0"/>
    <x v="0"/>
    <n v="1988"/>
    <s v="Nov"/>
    <n v="14"/>
    <d v="1988-11-14T00:00:00"/>
    <x v="1339"/>
    <x v="1"/>
    <s v="tier - 1"/>
    <n v="36"/>
  </r>
  <r>
    <s v="Id1348"/>
    <s v="  Kelly C"/>
    <n v="22.64"/>
    <x v="600"/>
    <s v="yes"/>
    <x v="0"/>
    <s v="No"/>
    <x v="1"/>
    <s v="No"/>
    <x v="2"/>
    <x v="0"/>
    <n v="1972"/>
    <s v="Sep"/>
    <n v="25"/>
    <d v="1972-09-25T00:00:00"/>
    <x v="1340"/>
    <x v="1"/>
    <s v="tier - 2"/>
    <n v="52"/>
  </r>
  <r>
    <s v="Id1349"/>
    <s v="  Emily"/>
    <n v="28.69"/>
    <x v="66"/>
    <s v="No"/>
    <x v="0"/>
    <s v="No"/>
    <x v="0"/>
    <s v="No"/>
    <x v="1"/>
    <x v="2"/>
    <n v="1968"/>
    <s v="Oct"/>
    <n v="6"/>
    <d v="1968-10-06T00:00:00"/>
    <x v="1341"/>
    <x v="1"/>
    <s v="tier - 1"/>
    <n v="56"/>
  </r>
  <r>
    <s v="Id1350"/>
    <s v="  James V"/>
    <n v="28.16"/>
    <x v="224"/>
    <s v="yes"/>
    <x v="0"/>
    <s v="No"/>
    <x v="0"/>
    <s v="No"/>
    <x v="1"/>
    <x v="2"/>
    <n v="1963"/>
    <s v="Nov"/>
    <n v="22"/>
    <d v="1963-11-22T00:00:00"/>
    <x v="1342"/>
    <x v="1"/>
    <s v="tier - 3"/>
    <n v="61"/>
  </r>
  <r>
    <s v="Id1351"/>
    <s v="  Angie"/>
    <n v="45.54"/>
    <x v="85"/>
    <s v="No"/>
    <x v="0"/>
    <s v="Yes"/>
    <x v="3"/>
    <s v="No"/>
    <x v="0"/>
    <x v="1"/>
    <n v="1995"/>
    <s v="Dec"/>
    <n v="10"/>
    <d v="1995-12-10T00:00:00"/>
    <x v="1343"/>
    <x v="1"/>
    <s v="tier - 2"/>
    <n v="29"/>
  </r>
  <r>
    <s v="Id1352"/>
    <s v="  Michael J"/>
    <n v="28.7"/>
    <x v="267"/>
    <s v="No"/>
    <x v="0"/>
    <s v="No"/>
    <x v="0"/>
    <s v="No"/>
    <x v="1"/>
    <x v="2"/>
    <n v="1963"/>
    <s v="Jul"/>
    <n v="11"/>
    <d v="1963-07-11T00:00:00"/>
    <x v="1344"/>
    <x v="1"/>
    <s v="tier - 1"/>
    <n v="61"/>
  </r>
  <r>
    <s v="Id1353"/>
    <s v="  Sabina"/>
    <n v="27.74"/>
    <x v="87"/>
    <s v="yes"/>
    <x v="0"/>
    <s v="No"/>
    <x v="0"/>
    <s v="No"/>
    <x v="1"/>
    <x v="1"/>
    <n v="2002"/>
    <s v="Sep"/>
    <n v="20"/>
    <d v="2002-09-20T00:00:00"/>
    <x v="1345"/>
    <x v="1"/>
    <s v="tier - 3"/>
    <n v="22"/>
  </r>
  <r>
    <s v="Id1354"/>
    <s v="  Amy C"/>
    <n v="36.954999999999998"/>
    <x v="601"/>
    <s v="No"/>
    <x v="0"/>
    <s v="No"/>
    <x v="0"/>
    <s v="No"/>
    <x v="0"/>
    <x v="0"/>
    <n v="1989"/>
    <s v="Aug"/>
    <n v="19"/>
    <d v="1989-08-19T00:00:00"/>
    <x v="1346"/>
    <x v="1"/>
    <s v="tier - 3"/>
    <n v="35"/>
  </r>
  <r>
    <s v="Id1355"/>
    <s v="  Victoria U"/>
    <n v="30.69"/>
    <x v="259"/>
    <s v="No"/>
    <x v="0"/>
    <s v="No"/>
    <x v="0"/>
    <s v="No"/>
    <x v="0"/>
    <x v="1"/>
    <n v="1968"/>
    <s v="Nov"/>
    <n v="2"/>
    <d v="1968-11-02T00:00:00"/>
    <x v="1347"/>
    <x v="1"/>
    <s v="tier - 2"/>
    <n v="56"/>
  </r>
  <r>
    <s v="Id1356"/>
    <s v="  Amelia B"/>
    <n v="24.984999999999999"/>
    <x v="176"/>
    <s v="No"/>
    <x v="0"/>
    <s v="No"/>
    <x v="0"/>
    <s v="No"/>
    <x v="1"/>
    <x v="2"/>
    <n v="1964"/>
    <s v="Jul"/>
    <n v="12"/>
    <d v="1964-07-12T00:00:00"/>
    <x v="1348"/>
    <x v="1"/>
    <s v="tier - 3"/>
    <n v="60"/>
  </r>
  <r>
    <s v="Id1357"/>
    <s v="  Jackie J"/>
    <n v="39.42"/>
    <x v="18"/>
    <s v="yes"/>
    <x v="0"/>
    <s v="No"/>
    <x v="3"/>
    <s v="No"/>
    <x v="0"/>
    <x v="2"/>
    <n v="1965"/>
    <s v="Nov"/>
    <n v="29"/>
    <d v="1965-11-29T00:00:00"/>
    <x v="1349"/>
    <x v="1"/>
    <s v="tier - 1"/>
    <n v="59"/>
  </r>
  <r>
    <s v="Id1358"/>
    <s v="  Justin"/>
    <n v="16.8"/>
    <x v="602"/>
    <s v="No"/>
    <x v="0"/>
    <s v="No"/>
    <x v="0"/>
    <s v="No"/>
    <x v="3"/>
    <x v="0"/>
    <n v="1965"/>
    <s v="Sep"/>
    <n v="26"/>
    <d v="1965-09-26T00:00:00"/>
    <x v="1350"/>
    <x v="1"/>
    <s v="tier - 3"/>
    <n v="59"/>
  </r>
  <r>
    <s v="Id1359"/>
    <s v="  Kerry"/>
    <n v="23.274999999999999"/>
    <x v="106"/>
    <s v="yes"/>
    <x v="0"/>
    <s v="Yes"/>
    <x v="3"/>
    <s v="No"/>
    <x v="2"/>
    <x v="1"/>
    <n v="1964"/>
    <s v="Jul"/>
    <n v="4"/>
    <d v="1964-07-04T00:00:00"/>
    <x v="1351"/>
    <x v="1"/>
    <s v="tier - 1"/>
    <n v="61"/>
  </r>
  <r>
    <s v="Id1360"/>
    <s v="  Cindy G"/>
    <n v="22.8"/>
    <x v="144"/>
    <s v="yes"/>
    <x v="0"/>
    <s v="Yes"/>
    <x v="3"/>
    <s v="No"/>
    <x v="2"/>
    <x v="2"/>
    <n v="1964"/>
    <s v="Jul"/>
    <n v="3"/>
    <d v="1964-07-03T00:00:00"/>
    <x v="1352"/>
    <x v="1"/>
    <s v="tier - 1"/>
    <n v="61"/>
  </r>
  <r>
    <s v="Id1361"/>
    <s v="  Gennaro"/>
    <n v="24.3"/>
    <x v="508"/>
    <s v="No"/>
    <x v="0"/>
    <s v="No"/>
    <x v="1"/>
    <s v="No"/>
    <x v="2"/>
    <x v="2"/>
    <n v="1964"/>
    <s v="Dec"/>
    <n v="13"/>
    <d v="1964-12-13T00:00:00"/>
    <x v="1353"/>
    <x v="1"/>
    <s v="tier - 2"/>
    <n v="60"/>
  </r>
  <r>
    <s v="Id1362"/>
    <s v="  Terry"/>
    <n v="25.13"/>
    <x v="96"/>
    <s v="yes"/>
    <x v="0"/>
    <s v="No"/>
    <x v="3"/>
    <s v="No"/>
    <x v="1"/>
    <x v="0"/>
    <n v="1979"/>
    <s v="Jun"/>
    <n v="7"/>
    <d v="1979-06-07T00:00:00"/>
    <x v="1354"/>
    <x v="1"/>
    <s v="tier - 1"/>
    <n v="46"/>
  </r>
  <r>
    <s v="Id1363"/>
    <s v="  Patrick J"/>
    <n v="22.72"/>
    <x v="531"/>
    <s v="yes"/>
    <x v="0"/>
    <s v="No"/>
    <x v="1"/>
    <s v="No"/>
    <x v="2"/>
    <x v="0"/>
    <n v="1972"/>
    <s v="Dec"/>
    <n v="6"/>
    <d v="1972-12-06T00:00:00"/>
    <x v="1355"/>
    <x v="1"/>
    <s v="tier - 2"/>
    <n v="52"/>
  </r>
  <r>
    <s v="Id1364"/>
    <s v="  Keara"/>
    <n v="32.6"/>
    <x v="555"/>
    <s v="yes"/>
    <x v="0"/>
    <s v="No"/>
    <x v="0"/>
    <s v="No"/>
    <x v="0"/>
    <x v="0"/>
    <n v="1964"/>
    <s v="Jun"/>
    <n v="13"/>
    <d v="1964-06-13T00:00:00"/>
    <x v="1356"/>
    <x v="1"/>
    <s v="tier - 2"/>
    <n v="61"/>
  </r>
  <r>
    <s v="Id1365"/>
    <s v="  Nicole"/>
    <n v="17.28"/>
    <x v="21"/>
    <s v="yes"/>
    <x v="0"/>
    <s v="No"/>
    <x v="1"/>
    <s v="No"/>
    <x v="3"/>
    <x v="1"/>
    <n v="1997"/>
    <s v="Jul"/>
    <n v="28"/>
    <d v="1997-07-28T00:00:00"/>
    <x v="1357"/>
    <x v="1"/>
    <s v="tier - 2"/>
    <n v="27"/>
  </r>
  <r>
    <s v="Id1366"/>
    <s v="  Katena"/>
    <n v="27.92"/>
    <x v="427"/>
    <s v="No"/>
    <x v="0"/>
    <s v="No"/>
    <x v="3"/>
    <s v="No"/>
    <x v="1"/>
    <x v="1"/>
    <n v="1967"/>
    <s v="Dec"/>
    <n v="19"/>
    <d v="1967-12-19T00:00:00"/>
    <x v="1358"/>
    <x v="1"/>
    <s v="tier - 1"/>
    <n v="57"/>
  </r>
  <r>
    <s v="Id1367"/>
    <s v="  Bean K"/>
    <n v="38.284999999999997"/>
    <x v="86"/>
    <s v="No"/>
    <x v="0"/>
    <s v="No"/>
    <x v="0"/>
    <s v="No"/>
    <x v="0"/>
    <x v="2"/>
    <n v="1970"/>
    <s v="Oct"/>
    <n v="2"/>
    <d v="1970-10-02T00:00:00"/>
    <x v="1359"/>
    <x v="1"/>
    <s v="tier - 3"/>
    <n v="54"/>
  </r>
  <r>
    <s v="Id1368"/>
    <s v="  Brian"/>
    <n v="16.48"/>
    <x v="53"/>
    <s v="No"/>
    <x v="0"/>
    <s v="No"/>
    <x v="0"/>
    <s v="No"/>
    <x v="3"/>
    <x v="0"/>
    <n v="1970"/>
    <s v="Oct"/>
    <n v="7"/>
    <d v="1970-10-07T00:00:00"/>
    <x v="1360"/>
    <x v="1"/>
    <s v="tier - 2"/>
    <n v="54"/>
  </r>
  <r>
    <s v="Id1369"/>
    <s v="  Jan-Patrick"/>
    <n v="38.57"/>
    <x v="128"/>
    <s v="No"/>
    <x v="0"/>
    <s v="No"/>
    <x v="0"/>
    <s v="No"/>
    <x v="0"/>
    <x v="1"/>
    <n v="1983"/>
    <s v="Oct"/>
    <n v="23"/>
    <d v="1983-10-23T00:00:00"/>
    <x v="1361"/>
    <x v="1"/>
    <s v="tier - 1"/>
    <n v="41"/>
  </r>
  <r>
    <s v="Id1370"/>
    <s v="  Jesse J"/>
    <n v="43.85"/>
    <x v="372"/>
    <s v="yes"/>
    <x v="0"/>
    <s v="No"/>
    <x v="0"/>
    <s v="No"/>
    <x v="0"/>
    <x v="2"/>
    <n v="1985"/>
    <s v="Jun"/>
    <n v="9"/>
    <d v="1985-06-09T00:00:00"/>
    <x v="1362"/>
    <x v="1"/>
    <s v="tier - 1"/>
    <n v="40"/>
  </r>
  <r>
    <s v="Id1371"/>
    <s v="  Lindsey M"/>
    <n v="30.11"/>
    <x v="337"/>
    <s v="No"/>
    <x v="0"/>
    <s v="No"/>
    <x v="0"/>
    <s v="No"/>
    <x v="0"/>
    <x v="2"/>
    <n v="1980"/>
    <s v="Jul"/>
    <n v="17"/>
    <d v="1980-07-17T00:00:00"/>
    <x v="1363"/>
    <x v="1"/>
    <s v="tier - 3"/>
    <n v="44"/>
  </r>
  <r>
    <s v="Id1372"/>
    <s v="  Marguerite K"/>
    <n v="31.59"/>
    <x v="214"/>
    <s v="No"/>
    <x v="0"/>
    <s v="No"/>
    <x v="0"/>
    <s v="No"/>
    <x v="0"/>
    <x v="1"/>
    <n v="1971"/>
    <s v="Sep"/>
    <n v="12"/>
    <d v="1971-09-12T00:00:00"/>
    <x v="1364"/>
    <x v="1"/>
    <s v="tier - 3"/>
    <n v="53"/>
  </r>
  <r>
    <s v="Id1373"/>
    <s v="  Travis"/>
    <n v="40.15"/>
    <x v="496"/>
    <s v="No"/>
    <x v="0"/>
    <s v="No"/>
    <x v="0"/>
    <s v="No"/>
    <x v="0"/>
    <x v="0"/>
    <n v="1966"/>
    <s v="Jun"/>
    <n v="14"/>
    <d v="1966-06-14T00:00:00"/>
    <x v="1365"/>
    <x v="1"/>
    <s v="tier - 1"/>
    <n v="59"/>
  </r>
  <r>
    <s v="Id1374"/>
    <s v="  Ricky"/>
    <n v="40.700000000000003"/>
    <x v="128"/>
    <s v="yes"/>
    <x v="0"/>
    <s v="Yes"/>
    <x v="3"/>
    <s v="No"/>
    <x v="0"/>
    <x v="1"/>
    <n v="1965"/>
    <s v="Jun"/>
    <n v="23"/>
    <d v="1965-06-23T00:00:00"/>
    <x v="1366"/>
    <x v="1"/>
    <s v="tier - 2"/>
    <n v="60"/>
  </r>
  <r>
    <s v="Id1375"/>
    <s v="  Colleen L"/>
    <n v="40.76"/>
    <x v="124"/>
    <s v="No"/>
    <x v="0"/>
    <s v="No"/>
    <x v="0"/>
    <s v="No"/>
    <x v="0"/>
    <x v="2"/>
    <n v="1966"/>
    <s v="Sep"/>
    <n v="7"/>
    <d v="1966-09-07T00:00:00"/>
    <x v="1367"/>
    <x v="1"/>
    <s v="tier - 2"/>
    <n v="58"/>
  </r>
  <r>
    <s v="Id1376"/>
    <s v="  Charlie A"/>
    <n v="29.7"/>
    <x v="355"/>
    <s v="No"/>
    <x v="0"/>
    <s v="No"/>
    <x v="0"/>
    <s v="No"/>
    <x v="1"/>
    <x v="0"/>
    <n v="2004"/>
    <s v="Sep"/>
    <n v="10"/>
    <d v="2004-09-10T00:00:00"/>
    <x v="1368"/>
    <x v="1"/>
    <s v="tier - 2"/>
    <n v="20"/>
  </r>
  <r>
    <s v="Id1377"/>
    <s v="  Rick"/>
    <n v="40.58"/>
    <x v="134"/>
    <s v="yes"/>
    <x v="0"/>
    <s v="Yes"/>
    <x v="3"/>
    <s v="No"/>
    <x v="0"/>
    <x v="2"/>
    <n v="1970"/>
    <s v="Oct"/>
    <n v="13"/>
    <d v="1970-10-13T00:00:00"/>
    <x v="1369"/>
    <x v="1"/>
    <s v="tier - 1"/>
    <n v="54"/>
  </r>
  <r>
    <s v="Id1378"/>
    <s v="  Lauren C"/>
    <n v="33.06"/>
    <x v="399"/>
    <s v="yes"/>
    <x v="0"/>
    <s v="No"/>
    <x v="0"/>
    <s v="No"/>
    <x v="0"/>
    <x v="0"/>
    <n v="1983"/>
    <s v="Jun"/>
    <n v="7"/>
    <d v="1983-06-07T00:00:00"/>
    <x v="1370"/>
    <x v="1"/>
    <s v="tier - 3"/>
    <n v="42"/>
  </r>
  <r>
    <s v="Id1379"/>
    <s v="  Daniel"/>
    <n v="26.62"/>
    <x v="259"/>
    <s v="yes"/>
    <x v="0"/>
    <s v="No"/>
    <x v="0"/>
    <s v="No"/>
    <x v="1"/>
    <x v="1"/>
    <n v="1969"/>
    <s v="Aug"/>
    <n v="11"/>
    <d v="1969-08-11T00:00:00"/>
    <x v="1371"/>
    <x v="1"/>
    <s v="tier - 1"/>
    <n v="55"/>
  </r>
  <r>
    <s v="Id1380"/>
    <s v="  Jaime"/>
    <n v="37.1"/>
    <x v="421"/>
    <s v="No"/>
    <x v="0"/>
    <s v="No"/>
    <x v="0"/>
    <s v="No"/>
    <x v="0"/>
    <x v="0"/>
    <n v="1989"/>
    <s v="Oct"/>
    <n v="6"/>
    <d v="1989-10-06T00:00:00"/>
    <x v="1372"/>
    <x v="1"/>
    <s v="tier - 3"/>
    <n v="35"/>
  </r>
  <r>
    <s v="Id1381"/>
    <s v="  Erik R"/>
    <n v="18.28"/>
    <x v="547"/>
    <s v="No"/>
    <x v="0"/>
    <s v="No"/>
    <x v="0"/>
    <s v="No"/>
    <x v="3"/>
    <x v="0"/>
    <n v="1968"/>
    <s v="Jun"/>
    <n v="24"/>
    <d v="1968-06-24T00:00:00"/>
    <x v="1373"/>
    <x v="1"/>
    <s v="tier - 1"/>
    <n v="57"/>
  </r>
  <r>
    <s v="Id1382"/>
    <s v="  Katie"/>
    <n v="35.814999999999998"/>
    <x v="195"/>
    <s v="No"/>
    <x v="0"/>
    <s v="No"/>
    <x v="0"/>
    <s v="No"/>
    <x v="0"/>
    <x v="1"/>
    <n v="1971"/>
    <s v="Dec"/>
    <n v="19"/>
    <d v="1971-12-19T00:00:00"/>
    <x v="1374"/>
    <x v="1"/>
    <s v="tier - 1"/>
    <n v="53"/>
  </r>
  <r>
    <s v="Id1383"/>
    <s v="  Thomas A"/>
    <n v="30.69"/>
    <x v="364"/>
    <s v="No"/>
    <x v="0"/>
    <s v="No"/>
    <x v="0"/>
    <s v="No"/>
    <x v="0"/>
    <x v="0"/>
    <n v="1988"/>
    <s v="Jun"/>
    <n v="12"/>
    <d v="1988-06-12T00:00:00"/>
    <x v="1375"/>
    <x v="1"/>
    <s v="tier - 1"/>
    <n v="37"/>
  </r>
  <r>
    <s v="Id1384"/>
    <s v="  Jean-Marc"/>
    <n v="26.125"/>
    <x v="151"/>
    <s v="No"/>
    <x v="0"/>
    <s v="No"/>
    <x v="0"/>
    <s v="No"/>
    <x v="1"/>
    <x v="2"/>
    <n v="1970"/>
    <s v="Jul"/>
    <n v="23"/>
    <d v="1970-07-23T00:00:00"/>
    <x v="1376"/>
    <x v="1"/>
    <s v="tier - 1"/>
    <n v="54"/>
  </r>
  <r>
    <s v="Id1385"/>
    <s v="  Kerry L"/>
    <n v="34.58"/>
    <x v="562"/>
    <s v="No"/>
    <x v="0"/>
    <s v="Yes"/>
    <x v="3"/>
    <s v="No"/>
    <x v="0"/>
    <x v="1"/>
    <n v="1965"/>
    <s v="Oct"/>
    <n v="3"/>
    <d v="1965-10-03T00:00:00"/>
    <x v="1377"/>
    <x v="1"/>
    <s v="tier - 1"/>
    <n v="59"/>
  </r>
  <r>
    <s v="Id1386"/>
    <s v="  Ulrich"/>
    <n v="27.4"/>
    <x v="603"/>
    <s v="No"/>
    <x v="0"/>
    <s v="No"/>
    <x v="0"/>
    <s v="No"/>
    <x v="1"/>
    <x v="0"/>
    <n v="1968"/>
    <s v="Nov"/>
    <n v="14"/>
    <d v="1968-11-14T00:00:00"/>
    <x v="1378"/>
    <x v="1"/>
    <s v="tier - 1"/>
    <n v="56"/>
  </r>
  <r>
    <s v="Id1387"/>
    <s v="  Justin P"/>
    <n v="27.53"/>
    <x v="92"/>
    <s v="No"/>
    <x v="0"/>
    <s v="No"/>
    <x v="3"/>
    <s v="No"/>
    <x v="1"/>
    <x v="2"/>
    <n v="1971"/>
    <s v="Dec"/>
    <n v="1"/>
    <d v="1971-12-01T00:00:00"/>
    <x v="1379"/>
    <x v="1"/>
    <s v="tier - 1"/>
    <n v="53"/>
  </r>
  <r>
    <s v="Id1388"/>
    <s v="  Hannah E"/>
    <n v="33"/>
    <x v="90"/>
    <s v="No"/>
    <x v="0"/>
    <s v="No"/>
    <x v="0"/>
    <s v="No"/>
    <x v="0"/>
    <x v="2"/>
    <n v="1973"/>
    <s v="Jul"/>
    <n v="23"/>
    <d v="1973-07-23T00:00:00"/>
    <x v="1380"/>
    <x v="1"/>
    <s v="tier - 2"/>
    <n v="51"/>
  </r>
  <r>
    <s v="Id1389"/>
    <s v="  David"/>
    <n v="25.78"/>
    <x v="579"/>
    <s v="yes"/>
    <x v="0"/>
    <s v="No"/>
    <x v="0"/>
    <s v="No"/>
    <x v="1"/>
    <x v="0"/>
    <n v="1965"/>
    <s v="Oct"/>
    <n v="27"/>
    <d v="1965-10-27T00:00:00"/>
    <x v="1381"/>
    <x v="1"/>
    <s v="tier - 1"/>
    <n v="59"/>
  </r>
  <r>
    <s v="Id1390"/>
    <s v="  Jim"/>
    <n v="22.66"/>
    <x v="604"/>
    <s v="No"/>
    <x v="0"/>
    <s v="No"/>
    <x v="0"/>
    <s v="No"/>
    <x v="2"/>
    <x v="0"/>
    <n v="1965"/>
    <s v="Dec"/>
    <n v="25"/>
    <d v="1965-12-25T00:00:00"/>
    <x v="1382"/>
    <x v="1"/>
    <s v="tier - 3"/>
    <n v="59"/>
  </r>
  <r>
    <s v="Id1391"/>
    <s v="  Joseph P"/>
    <n v="38.81"/>
    <x v="105"/>
    <s v="yes"/>
    <x v="0"/>
    <s v="No"/>
    <x v="3"/>
    <s v="No"/>
    <x v="0"/>
    <x v="1"/>
    <n v="1965"/>
    <s v="Nov"/>
    <n v="6"/>
    <d v="1965-11-06T00:00:00"/>
    <x v="1383"/>
    <x v="1"/>
    <s v="tier - 3"/>
    <n v="59"/>
  </r>
  <r>
    <s v="Id1392"/>
    <s v="  Michael"/>
    <n v="38.51"/>
    <x v="4"/>
    <s v="yes"/>
    <x v="0"/>
    <s v="No"/>
    <x v="0"/>
    <s v="No"/>
    <x v="0"/>
    <x v="2"/>
    <n v="1964"/>
    <s v="Jun"/>
    <n v="20"/>
    <d v="1964-06-20T00:00:00"/>
    <x v="1384"/>
    <x v="1"/>
    <s v="tier - 1"/>
    <n v="61"/>
  </r>
  <r>
    <s v="Id1393"/>
    <s v="  Gina M"/>
    <n v="22.98"/>
    <x v="105"/>
    <s v="yes"/>
    <x v="0"/>
    <s v="No"/>
    <x v="0"/>
    <s v="No"/>
    <x v="2"/>
    <x v="1"/>
    <n v="1986"/>
    <s v="Jul"/>
    <n v="17"/>
    <d v="1986-07-17T00:00:00"/>
    <x v="1385"/>
    <x v="1"/>
    <s v="tier - 3"/>
    <n v="38"/>
  </r>
  <r>
    <s v="Id1394"/>
    <s v="  Shantel C"/>
    <n v="15.65"/>
    <x v="594"/>
    <s v="No"/>
    <x v="0"/>
    <s v="No"/>
    <x v="0"/>
    <s v="No"/>
    <x v="3"/>
    <x v="0"/>
    <n v="1966"/>
    <s v="Oct"/>
    <n v="4"/>
    <d v="1966-10-04T00:00:00"/>
    <x v="1386"/>
    <x v="1"/>
    <s v="tier - 2"/>
    <n v="58"/>
  </r>
  <r>
    <s v="Id1395"/>
    <s v="  Brian"/>
    <n v="39.97"/>
    <x v="197"/>
    <s v="No"/>
    <x v="0"/>
    <s v="No"/>
    <x v="3"/>
    <s v="No"/>
    <x v="0"/>
    <x v="2"/>
    <n v="1994"/>
    <s v="Jul"/>
    <n v="20"/>
    <d v="1994-07-20T00:00:00"/>
    <x v="1387"/>
    <x v="1"/>
    <s v="tier - 2"/>
    <n v="30"/>
  </r>
  <r>
    <s v="Id1396"/>
    <s v="  Brian"/>
    <n v="37.22"/>
    <x v="473"/>
    <s v="No"/>
    <x v="0"/>
    <s v="Yes"/>
    <x v="3"/>
    <s v="No"/>
    <x v="0"/>
    <x v="2"/>
    <n v="1966"/>
    <s v="Jul"/>
    <n v="6"/>
    <d v="1966-07-06T00:00:00"/>
    <x v="1388"/>
    <x v="1"/>
    <s v="tier - 1"/>
    <n v="59"/>
  </r>
  <r>
    <s v="Id1397"/>
    <s v="  Jessica R"/>
    <n v="41.325000000000003"/>
    <x v="1"/>
    <s v="No"/>
    <x v="0"/>
    <s v="No"/>
    <x v="0"/>
    <s v="No"/>
    <x v="0"/>
    <x v="1"/>
    <n v="1966"/>
    <s v="Aug"/>
    <n v="23"/>
    <d v="1966-08-23T00:00:00"/>
    <x v="1389"/>
    <x v="1"/>
    <s v="tier - 3"/>
    <n v="58"/>
  </r>
  <r>
    <s v="Id1398"/>
    <s v="  Robyn"/>
    <n v="40.31"/>
    <x v="85"/>
    <s v="No"/>
    <x v="0"/>
    <s v="No"/>
    <x v="0"/>
    <s v="No"/>
    <x v="0"/>
    <x v="1"/>
    <n v="1966"/>
    <s v="Nov"/>
    <n v="9"/>
    <d v="1966-11-09T00:00:00"/>
    <x v="1390"/>
    <x v="1"/>
    <s v="tier - 1"/>
    <n v="58"/>
  </r>
  <r>
    <s v="Id1399"/>
    <s v="  Ashley"/>
    <n v="29.48"/>
    <x v="470"/>
    <s v="No"/>
    <x v="0"/>
    <s v="No"/>
    <x v="0"/>
    <s v="No"/>
    <x v="1"/>
    <x v="2"/>
    <n v="1970"/>
    <s v="Dec"/>
    <n v="1"/>
    <d v="1970-12-01T00:00:00"/>
    <x v="1391"/>
    <x v="1"/>
    <s v="tier - 1"/>
    <n v="54"/>
  </r>
  <r>
    <s v="Id1400"/>
    <s v="  Dana"/>
    <n v="33.155000000000001"/>
    <x v="103"/>
    <s v="No"/>
    <x v="0"/>
    <s v="No"/>
    <x v="0"/>
    <s v="No"/>
    <x v="0"/>
    <x v="2"/>
    <n v="1982"/>
    <s v="Oct"/>
    <n v="21"/>
    <d v="1982-10-21T00:00:00"/>
    <x v="1392"/>
    <x v="1"/>
    <s v="tier - 2"/>
    <n v="42"/>
  </r>
  <r>
    <s v="Id1401"/>
    <s v="  Jessica F"/>
    <n v="42.85"/>
    <x v="336"/>
    <s v="yes"/>
    <x v="0"/>
    <s v="No"/>
    <x v="0"/>
    <s v="No"/>
    <x v="0"/>
    <x v="1"/>
    <n v="1969"/>
    <s v="Oct"/>
    <n v="12"/>
    <d v="1969-10-12T00:00:00"/>
    <x v="1393"/>
    <x v="1"/>
    <s v="tier - 1"/>
    <n v="55"/>
  </r>
  <r>
    <s v="Id1402"/>
    <s v="  Lindsey"/>
    <n v="32.340000000000003"/>
    <x v="533"/>
    <s v="No"/>
    <x v="0"/>
    <s v="No"/>
    <x v="0"/>
    <s v="No"/>
    <x v="0"/>
    <x v="0"/>
    <n v="1984"/>
    <s v="Nov"/>
    <n v="26"/>
    <d v="1984-11-26T00:00:00"/>
    <x v="1394"/>
    <x v="1"/>
    <s v="tier - 3"/>
    <n v="40"/>
  </r>
  <r>
    <s v="Id1403"/>
    <s v="  Kelly A"/>
    <n v="27.5"/>
    <x v="605"/>
    <s v="No"/>
    <x v="0"/>
    <s v="No"/>
    <x v="0"/>
    <s v="No"/>
    <x v="1"/>
    <x v="0"/>
    <n v="1964"/>
    <s v="Nov"/>
    <n v="9"/>
    <d v="1964-11-09T00:00:00"/>
    <x v="1395"/>
    <x v="1"/>
    <s v="tier - 1"/>
    <n v="60"/>
  </r>
  <r>
    <s v="Id1404"/>
    <s v="  Brooke E"/>
    <n v="25.8"/>
    <x v="606"/>
    <s v="No"/>
    <x v="0"/>
    <s v="No"/>
    <x v="0"/>
    <s v="No"/>
    <x v="1"/>
    <x v="0"/>
    <n v="1988"/>
    <s v="Sep"/>
    <n v="5"/>
    <d v="1988-09-05T00:00:00"/>
    <x v="1396"/>
    <x v="1"/>
    <s v="tier - 1"/>
    <n v="36"/>
  </r>
  <r>
    <s v="Id1405"/>
    <s v="  Katelyn E"/>
    <n v="25"/>
    <x v="607"/>
    <s v="No"/>
    <x v="0"/>
    <s v="No"/>
    <x v="0"/>
    <s v="No"/>
    <x v="1"/>
    <x v="0"/>
    <n v="1969"/>
    <s v="Nov"/>
    <n v="12"/>
    <d v="1969-11-12T00:00:00"/>
    <x v="1397"/>
    <x v="1"/>
    <s v="tier - 1"/>
    <n v="55"/>
  </r>
  <r>
    <s v="Id1406"/>
    <s v="  Adam"/>
    <n v="41.2"/>
    <x v="237"/>
    <s v="yes"/>
    <x v="0"/>
    <s v="No"/>
    <x v="0"/>
    <s v="No"/>
    <x v="0"/>
    <x v="2"/>
    <n v="1963"/>
    <s v="Jun"/>
    <n v="9"/>
    <d v="1963-06-09T00:00:00"/>
    <x v="1398"/>
    <x v="1"/>
    <s v="tier - 3"/>
    <n v="62"/>
  </r>
  <r>
    <s v="Id1407"/>
    <s v="  Dana"/>
    <n v="17.78"/>
    <x v="608"/>
    <s v="No"/>
    <x v="0"/>
    <s v="No"/>
    <x v="0"/>
    <s v="No"/>
    <x v="3"/>
    <x v="0"/>
    <n v="1964"/>
    <s v="Dec"/>
    <n v="2"/>
    <d v="1964-12-02T00:00:00"/>
    <x v="1399"/>
    <x v="1"/>
    <s v="tier - 1"/>
    <n v="60"/>
  </r>
  <r>
    <s v="Id1408"/>
    <s v="  Eric W"/>
    <n v="40.119999999999997"/>
    <x v="21"/>
    <s v="yes"/>
    <x v="0"/>
    <s v="Yes"/>
    <x v="3"/>
    <s v="No"/>
    <x v="0"/>
    <x v="1"/>
    <n v="1979"/>
    <s v="Nov"/>
    <n v="6"/>
    <d v="1979-11-06T00:00:00"/>
    <x v="1400"/>
    <x v="1"/>
    <s v="tier - 1"/>
    <n v="45"/>
  </r>
  <r>
    <s v="Id1409"/>
    <s v="  Matthew D"/>
    <n v="19.350000000000001"/>
    <x v="609"/>
    <s v="yes"/>
    <x v="0"/>
    <s v="No"/>
    <x v="0"/>
    <s v="No"/>
    <x v="2"/>
    <x v="0"/>
    <n v="1966"/>
    <s v="Jul"/>
    <n v="25"/>
    <d v="1966-07-25T00:00:00"/>
    <x v="1401"/>
    <x v="1"/>
    <s v="tier - 3"/>
    <n v="58"/>
  </r>
  <r>
    <s v="Id1410"/>
    <s v="  Eoghan"/>
    <n v="36.69"/>
    <x v="259"/>
    <s v="No"/>
    <x v="0"/>
    <s v="No"/>
    <x v="0"/>
    <s v="No"/>
    <x v="0"/>
    <x v="1"/>
    <n v="1982"/>
    <s v="Nov"/>
    <n v="20"/>
    <d v="1982-11-20T00:00:00"/>
    <x v="1402"/>
    <x v="1"/>
    <s v="tier - 3"/>
    <n v="42"/>
  </r>
  <r>
    <s v="Id1411"/>
    <s v="  Pamela W"/>
    <n v="28.51"/>
    <x v="120"/>
    <s v="yes"/>
    <x v="0"/>
    <s v="No"/>
    <x v="3"/>
    <s v="No"/>
    <x v="1"/>
    <x v="2"/>
    <n v="1965"/>
    <s v="Oct"/>
    <n v="3"/>
    <d v="1965-10-03T00:00:00"/>
    <x v="1403"/>
    <x v="1"/>
    <s v="tier - 1"/>
    <n v="59"/>
  </r>
  <r>
    <s v="Id1412"/>
    <s v="  Lindsey M"/>
    <n v="30.21"/>
    <x v="335"/>
    <s v="No"/>
    <x v="0"/>
    <s v="No"/>
    <x v="3"/>
    <s v="No"/>
    <x v="0"/>
    <x v="2"/>
    <n v="1964"/>
    <s v="Jun"/>
    <n v="27"/>
    <d v="1964-06-27T00:00:00"/>
    <x v="1404"/>
    <x v="1"/>
    <s v="tier - 3"/>
    <n v="61"/>
  </r>
  <r>
    <s v="Id1413"/>
    <s v="  Kassie"/>
    <n v="24.33"/>
    <x v="96"/>
    <s v="No"/>
    <x v="0"/>
    <s v="No"/>
    <x v="0"/>
    <s v="No"/>
    <x v="2"/>
    <x v="0"/>
    <n v="1964"/>
    <s v="Sep"/>
    <n v="11"/>
    <d v="1964-09-11T00:00:00"/>
    <x v="1405"/>
    <x v="1"/>
    <s v="tier - 3"/>
    <n v="60"/>
  </r>
  <r>
    <s v="Id1414"/>
    <s v="  Matthew"/>
    <n v="19.855"/>
    <x v="268"/>
    <s v="yes"/>
    <x v="0"/>
    <s v="No"/>
    <x v="0"/>
    <s v="No"/>
    <x v="2"/>
    <x v="1"/>
    <n v="1965"/>
    <s v="Sep"/>
    <n v="25"/>
    <d v="1965-09-25T00:00:00"/>
    <x v="1406"/>
    <x v="1"/>
    <s v="tier - 2"/>
    <n v="59"/>
  </r>
  <r>
    <s v="Id1415"/>
    <s v="  Ruben Dario"/>
    <n v="25.364999999999998"/>
    <x v="308"/>
    <s v="No"/>
    <x v="0"/>
    <s v="No"/>
    <x v="0"/>
    <s v="No"/>
    <x v="1"/>
    <x v="0"/>
    <n v="1964"/>
    <s v="Jul"/>
    <n v="11"/>
    <d v="1964-07-11T00:00:00"/>
    <x v="1407"/>
    <x v="1"/>
    <s v="tier - 2"/>
    <n v="60"/>
  </r>
  <r>
    <s v="Id1416"/>
    <s v="  Kevin"/>
    <n v="29.6"/>
    <x v="331"/>
    <s v="yes"/>
    <x v="0"/>
    <s v="Yes"/>
    <x v="3"/>
    <s v="No"/>
    <x v="1"/>
    <x v="1"/>
    <n v="1965"/>
    <s v="Nov"/>
    <n v="10"/>
    <d v="1965-11-10T00:00:00"/>
    <x v="1408"/>
    <x v="1"/>
    <s v="tier - 3"/>
    <n v="59"/>
  </r>
  <r>
    <s v="Id1417"/>
    <s v="  Lindsay M"/>
    <n v="39.43"/>
    <x v="148"/>
    <s v="yes"/>
    <x v="0"/>
    <s v="Yes"/>
    <x v="3"/>
    <s v="No"/>
    <x v="0"/>
    <x v="1"/>
    <n v="1964"/>
    <s v="Jun"/>
    <n v="27"/>
    <d v="1964-06-27T00:00:00"/>
    <x v="1409"/>
    <x v="1"/>
    <s v="tier - 2"/>
    <n v="61"/>
  </r>
  <r>
    <s v="Id1418"/>
    <s v="  Amanda"/>
    <n v="27.34"/>
    <x v="27"/>
    <s v="yes"/>
    <x v="0"/>
    <s v="No"/>
    <x v="3"/>
    <s v="No"/>
    <x v="1"/>
    <x v="2"/>
    <n v="1964"/>
    <s v="Sep"/>
    <n v="29"/>
    <d v="1964-09-29T00:00:00"/>
    <x v="1410"/>
    <x v="1"/>
    <s v="tier - 2"/>
    <n v="60"/>
  </r>
  <r>
    <s v="Id1419"/>
    <s v="  James"/>
    <n v="39.01"/>
    <x v="191"/>
    <s v="yes"/>
    <x v="0"/>
    <s v="No"/>
    <x v="0"/>
    <s v="No"/>
    <x v="0"/>
    <x v="2"/>
    <n v="1974"/>
    <s v="Jul"/>
    <n v="7"/>
    <d v="1974-07-07T00:00:00"/>
    <x v="1411"/>
    <x v="1"/>
    <s v="tier - 3"/>
    <n v="51"/>
  </r>
  <r>
    <s v="Id1420"/>
    <s v="  Samuel H"/>
    <n v="18.989999999999998"/>
    <x v="137"/>
    <s v="yes"/>
    <x v="0"/>
    <s v="No"/>
    <x v="0"/>
    <s v="No"/>
    <x v="2"/>
    <x v="0"/>
    <n v="1967"/>
    <s v="Aug"/>
    <n v="24"/>
    <d v="1967-08-24T00:00:00"/>
    <x v="1412"/>
    <x v="1"/>
    <s v="tier - 3"/>
    <n v="57"/>
  </r>
  <r>
    <s v="Id1421"/>
    <s v="  Jenni"/>
    <n v="42.3"/>
    <x v="87"/>
    <s v="yes"/>
    <x v="0"/>
    <s v="No"/>
    <x v="0"/>
    <s v="No"/>
    <x v="0"/>
    <x v="1"/>
    <n v="1967"/>
    <s v="Jul"/>
    <n v="14"/>
    <d v="1967-07-14T00:00:00"/>
    <x v="1413"/>
    <x v="1"/>
    <s v="tier - 2"/>
    <n v="57"/>
  </r>
  <r>
    <s v="Id1422"/>
    <s v="  Estuardo F"/>
    <n v="39.805"/>
    <x v="119"/>
    <s v="No"/>
    <x v="0"/>
    <s v="No"/>
    <x v="0"/>
    <s v="No"/>
    <x v="0"/>
    <x v="1"/>
    <n v="1967"/>
    <s v="Oct"/>
    <n v="29"/>
    <d v="1967-10-29T00:00:00"/>
    <x v="1414"/>
    <x v="1"/>
    <s v="tier - 1"/>
    <n v="57"/>
  </r>
  <r>
    <s v="Id1423"/>
    <s v="  Brett"/>
    <n v="33.700000000000003"/>
    <x v="231"/>
    <s v="No"/>
    <x v="0"/>
    <s v="No"/>
    <x v="0"/>
    <s v="No"/>
    <x v="0"/>
    <x v="1"/>
    <n v="2004"/>
    <s v="Jun"/>
    <n v="2"/>
    <d v="2004-06-02T00:00:00"/>
    <x v="1415"/>
    <x v="1"/>
    <s v="tier - 3"/>
    <n v="21"/>
  </r>
  <r>
    <s v="Id1424"/>
    <s v="  Sharon E"/>
    <n v="36.195"/>
    <x v="21"/>
    <s v="No"/>
    <x v="0"/>
    <s v="No"/>
    <x v="0"/>
    <s v="No"/>
    <x v="0"/>
    <x v="1"/>
    <n v="1964"/>
    <s v="Nov"/>
    <n v="19"/>
    <d v="1964-11-19T00:00:00"/>
    <x v="1416"/>
    <x v="1"/>
    <s v="tier - 1"/>
    <n v="60"/>
  </r>
  <r>
    <s v="Id1425"/>
    <s v="  Jacob W√¶ver"/>
    <n v="32.6"/>
    <x v="208"/>
    <s v="No"/>
    <x v="0"/>
    <s v="Yes"/>
    <x v="3"/>
    <s v="No"/>
    <x v="0"/>
    <x v="1"/>
    <n v="1964"/>
    <s v="Dec"/>
    <n v="20"/>
    <d v="1964-12-20T00:00:00"/>
    <x v="1417"/>
    <x v="1"/>
    <s v="tier - 1"/>
    <n v="60"/>
  </r>
  <r>
    <s v="Id1426"/>
    <s v="  Scott"/>
    <n v="30.2"/>
    <x v="155"/>
    <s v="No"/>
    <x v="0"/>
    <s v="No"/>
    <x v="0"/>
    <s v="No"/>
    <x v="0"/>
    <x v="1"/>
    <n v="1964"/>
    <s v="Aug"/>
    <n v="2"/>
    <d v="1964-08-02T00:00:00"/>
    <x v="1418"/>
    <x v="1"/>
    <s v="tier - 3"/>
    <n v="60"/>
  </r>
  <r>
    <s v="Id1427"/>
    <s v="  Brooke S"/>
    <n v="27.645"/>
    <x v="418"/>
    <s v="No"/>
    <x v="0"/>
    <s v="No"/>
    <x v="0"/>
    <s v="No"/>
    <x v="1"/>
    <x v="0"/>
    <n v="1991"/>
    <s v="Oct"/>
    <n v="19"/>
    <d v="1991-10-19T00:00:00"/>
    <x v="1419"/>
    <x v="1"/>
    <s v="tier - 1"/>
    <n v="33"/>
  </r>
  <r>
    <s v="Id1428"/>
    <s v="  Kaye A"/>
    <n v="26.41"/>
    <x v="154"/>
    <s v="No"/>
    <x v="0"/>
    <s v="No"/>
    <x v="0"/>
    <s v="No"/>
    <x v="1"/>
    <x v="0"/>
    <n v="1964"/>
    <s v="Dec"/>
    <n v="25"/>
    <d v="1964-12-25T00:00:00"/>
    <x v="1420"/>
    <x v="1"/>
    <s v="tier - 2"/>
    <n v="60"/>
  </r>
  <r>
    <s v="Id1429"/>
    <s v="  Carolyn"/>
    <n v="34.1"/>
    <x v="109"/>
    <s v="yes"/>
    <x v="0"/>
    <s v="Yes"/>
    <x v="3"/>
    <s v="No"/>
    <x v="0"/>
    <x v="1"/>
    <n v="1965"/>
    <s v="Nov"/>
    <n v="1"/>
    <d v="1965-11-01T00:00:00"/>
    <x v="1421"/>
    <x v="1"/>
    <s v="tier - 2"/>
    <n v="59"/>
  </r>
  <r>
    <s v="Id1430"/>
    <s v="  Daniel C"/>
    <n v="17.3"/>
    <x v="568"/>
    <s v="No"/>
    <x v="0"/>
    <s v="No"/>
    <x v="0"/>
    <s v="No"/>
    <x v="3"/>
    <x v="0"/>
    <n v="1964"/>
    <s v="Sep"/>
    <n v="29"/>
    <d v="1964-09-29T00:00:00"/>
    <x v="1422"/>
    <x v="1"/>
    <s v="tier - 2"/>
    <n v="60"/>
  </r>
  <r>
    <s v="Id1431"/>
    <s v="  Laurie A"/>
    <n v="35.020000000000003"/>
    <x v="226"/>
    <s v="No"/>
    <x v="0"/>
    <s v="Yes"/>
    <x v="3"/>
    <s v="No"/>
    <x v="0"/>
    <x v="2"/>
    <n v="1967"/>
    <s v="Dec"/>
    <n v="22"/>
    <d v="1967-12-22T00:00:00"/>
    <x v="1423"/>
    <x v="1"/>
    <s v="tier - 3"/>
    <n v="57"/>
  </r>
  <r>
    <s v="Id1432"/>
    <s v="  Nicole"/>
    <n v="37.1"/>
    <x v="541"/>
    <s v="yes"/>
    <x v="0"/>
    <s v="No"/>
    <x v="0"/>
    <s v="No"/>
    <x v="0"/>
    <x v="0"/>
    <n v="1983"/>
    <s v="Jul"/>
    <n v="4"/>
    <d v="1983-07-04T00:00:00"/>
    <x v="1424"/>
    <x v="1"/>
    <s v="tier - 2"/>
    <n v="42"/>
  </r>
  <r>
    <s v="Id1433"/>
    <s v="  Shelby"/>
    <n v="16.79"/>
    <x v="154"/>
    <s v="No"/>
    <x v="0"/>
    <s v="No"/>
    <x v="0"/>
    <s v="No"/>
    <x v="3"/>
    <x v="0"/>
    <n v="1993"/>
    <s v="Dec"/>
    <n v="12"/>
    <d v="1993-12-12T00:00:00"/>
    <x v="1425"/>
    <x v="1"/>
    <s v="tier - 2"/>
    <n v="31"/>
  </r>
  <r>
    <s v="Id1434"/>
    <s v="  Allison"/>
    <n v="31.635000000000002"/>
    <x v="402"/>
    <s v="yes"/>
    <x v="0"/>
    <s v="No"/>
    <x v="0"/>
    <s v="No"/>
    <x v="0"/>
    <x v="0"/>
    <n v="1982"/>
    <s v="Oct"/>
    <n v="17"/>
    <d v="1982-10-17T00:00:00"/>
    <x v="1426"/>
    <x v="1"/>
    <s v="tier - 3"/>
    <n v="42"/>
  </r>
  <r>
    <s v="Id1435"/>
    <s v="  Leticia"/>
    <n v="24.19"/>
    <x v="21"/>
    <s v="yes"/>
    <x v="0"/>
    <s v="Yes"/>
    <x v="3"/>
    <s v="No"/>
    <x v="2"/>
    <x v="1"/>
    <n v="1965"/>
    <s v="Jun"/>
    <n v="9"/>
    <d v="1965-06-09T00:00:00"/>
    <x v="1427"/>
    <x v="1"/>
    <s v="tier - 2"/>
    <n v="60"/>
  </r>
  <r>
    <s v="Id1436"/>
    <s v="  John S"/>
    <n v="35.29"/>
    <x v="229"/>
    <s v="No"/>
    <x v="0"/>
    <s v="Yes"/>
    <x v="3"/>
    <s v="No"/>
    <x v="0"/>
    <x v="1"/>
    <n v="1965"/>
    <s v="Oct"/>
    <n v="29"/>
    <d v="1965-10-29T00:00:00"/>
    <x v="1428"/>
    <x v="1"/>
    <s v="tier - 1"/>
    <n v="59"/>
  </r>
  <r>
    <s v="Id1437"/>
    <s v="  April"/>
    <n v="35.299999999999997"/>
    <x v="150"/>
    <s v="No"/>
    <x v="0"/>
    <s v="No"/>
    <x v="0"/>
    <s v="No"/>
    <x v="0"/>
    <x v="2"/>
    <n v="1979"/>
    <s v="Oct"/>
    <n v="16"/>
    <d v="1979-10-16T00:00:00"/>
    <x v="1429"/>
    <x v="1"/>
    <s v="tier - 3"/>
    <n v="45"/>
  </r>
  <r>
    <s v="Id1438"/>
    <s v="  Ashley N"/>
    <n v="35.64"/>
    <x v="331"/>
    <s v="No"/>
    <x v="0"/>
    <s v="Yes"/>
    <x v="3"/>
    <s v="No"/>
    <x v="0"/>
    <x v="1"/>
    <n v="1966"/>
    <s v="Nov"/>
    <n v="24"/>
    <d v="1966-11-24T00:00:00"/>
    <x v="1430"/>
    <x v="1"/>
    <s v="tier - 1"/>
    <n v="58"/>
  </r>
  <r>
    <s v="Id1439"/>
    <s v="  Madeleine"/>
    <n v="33.1"/>
    <x v="328"/>
    <s v="No"/>
    <x v="0"/>
    <s v="No"/>
    <x v="0"/>
    <s v="No"/>
    <x v="0"/>
    <x v="2"/>
    <n v="1986"/>
    <s v="Sep"/>
    <n v="7"/>
    <d v="1986-09-07T00:00:00"/>
    <x v="1431"/>
    <x v="1"/>
    <s v="tier - 2"/>
    <n v="38"/>
  </r>
  <r>
    <s v="Id1440"/>
    <s v="  Nelly S"/>
    <n v="26.41"/>
    <x v="179"/>
    <s v="yes"/>
    <x v="0"/>
    <s v="No"/>
    <x v="3"/>
    <s v="No"/>
    <x v="1"/>
    <x v="0"/>
    <n v="1984"/>
    <s v="Sep"/>
    <n v="2"/>
    <d v="1984-09-02T00:00:00"/>
    <x v="1432"/>
    <x v="1"/>
    <s v="tier - 2"/>
    <n v="40"/>
  </r>
  <r>
    <s v="Id1441"/>
    <s v="  Meredith S"/>
    <n v="29.9"/>
    <x v="173"/>
    <s v="No"/>
    <x v="0"/>
    <s v="Yes"/>
    <x v="3"/>
    <s v="No"/>
    <x v="1"/>
    <x v="2"/>
    <n v="1968"/>
    <s v="Jun"/>
    <n v="21"/>
    <d v="1968-06-21T00:00:00"/>
    <x v="1433"/>
    <x v="1"/>
    <s v="tier - 3"/>
    <n v="57"/>
  </r>
  <r>
    <s v="Id1442"/>
    <s v="  Kevin"/>
    <n v="25.24"/>
    <x v="99"/>
    <s v="No"/>
    <x v="0"/>
    <s v="No"/>
    <x v="3"/>
    <s v="No"/>
    <x v="1"/>
    <x v="1"/>
    <n v="1968"/>
    <s v="Dec"/>
    <n v="9"/>
    <d v="1968-12-09T00:00:00"/>
    <x v="1434"/>
    <x v="1"/>
    <s v="tier - 1"/>
    <n v="56"/>
  </r>
  <r>
    <s v="Id1443"/>
    <s v="  Lisa"/>
    <n v="25.08"/>
    <x v="330"/>
    <s v="No"/>
    <x v="0"/>
    <s v="Yes"/>
    <x v="3"/>
    <s v="No"/>
    <x v="1"/>
    <x v="1"/>
    <n v="1968"/>
    <s v="Oct"/>
    <n v="25"/>
    <d v="1968-10-25T00:00:00"/>
    <x v="1435"/>
    <x v="1"/>
    <s v="tier - 3"/>
    <n v="56"/>
  </r>
  <r>
    <s v="Id1444"/>
    <s v="  Katherine A"/>
    <n v="29.164999999999999"/>
    <x v="189"/>
    <s v="No"/>
    <x v="1"/>
    <s v="No"/>
    <x v="3"/>
    <s v="No"/>
    <x v="1"/>
    <x v="2"/>
    <n v="1963"/>
    <s v="Jul"/>
    <n v="20"/>
    <d v="1963-07-20T00:00:00"/>
    <x v="1436"/>
    <x v="1"/>
    <s v="tier - 1"/>
    <n v="61"/>
  </r>
  <r>
    <s v="Id1445"/>
    <s v="  Steve"/>
    <n v="15.05"/>
    <x v="584"/>
    <s v="No"/>
    <x v="0"/>
    <s v="No"/>
    <x v="0"/>
    <s v="No"/>
    <x v="3"/>
    <x v="0"/>
    <n v="1963"/>
    <s v="Jun"/>
    <n v="4"/>
    <d v="1963-06-04T00:00:00"/>
    <x v="1437"/>
    <x v="1"/>
    <s v="tier - 1"/>
    <n v="62"/>
  </r>
  <r>
    <s v="Id1446"/>
    <s v="  Kate L"/>
    <n v="19.95"/>
    <x v="67"/>
    <s v="No"/>
    <x v="0"/>
    <s v="No"/>
    <x v="1"/>
    <s v="No"/>
    <x v="2"/>
    <x v="2"/>
    <n v="1991"/>
    <s v="Nov"/>
    <n v="6"/>
    <d v="1991-11-06T00:00:00"/>
    <x v="1438"/>
    <x v="1"/>
    <s v="tier - 3"/>
    <n v="33"/>
  </r>
  <r>
    <s v="Id1447"/>
    <s v="  Beth"/>
    <n v="16.66"/>
    <x v="405"/>
    <s v="No"/>
    <x v="0"/>
    <s v="No"/>
    <x v="0"/>
    <s v="No"/>
    <x v="3"/>
    <x v="0"/>
    <n v="1974"/>
    <s v="Sep"/>
    <n v="16"/>
    <d v="1974-09-16T00:00:00"/>
    <x v="1439"/>
    <x v="1"/>
    <s v="tier - 3"/>
    <n v="50"/>
  </r>
  <r>
    <s v="Id1448"/>
    <s v="  Katharine"/>
    <n v="16.62"/>
    <x v="610"/>
    <s v="No"/>
    <x v="0"/>
    <s v="No"/>
    <x v="0"/>
    <s v="No"/>
    <x v="3"/>
    <x v="0"/>
    <n v="1962"/>
    <s v="Nov"/>
    <n v="4"/>
    <d v="1962-11-04T00:00:00"/>
    <x v="1440"/>
    <x v="1"/>
    <s v="tier - 2"/>
    <n v="62"/>
  </r>
  <r>
    <s v="Id1449"/>
    <s v="  Heather L"/>
    <n v="15.36"/>
    <x v="206"/>
    <s v="yes"/>
    <x v="0"/>
    <s v="No"/>
    <x v="1"/>
    <s v="No"/>
    <x v="3"/>
    <x v="2"/>
    <n v="1962"/>
    <s v="Sep"/>
    <n v="15"/>
    <d v="1962-09-15T00:00:00"/>
    <x v="1441"/>
    <x v="1"/>
    <s v="tier - 3"/>
    <n v="62"/>
  </r>
  <r>
    <s v="Id1450"/>
    <s v="  Desiree"/>
    <n v="27.74"/>
    <x v="10"/>
    <s v="yes"/>
    <x v="0"/>
    <s v="No"/>
    <x v="0"/>
    <s v="No"/>
    <x v="1"/>
    <x v="1"/>
    <n v="1987"/>
    <s v="Oct"/>
    <n v="5"/>
    <d v="1987-10-05T00:00:00"/>
    <x v="1442"/>
    <x v="1"/>
    <s v="tier - 3"/>
    <n v="37"/>
  </r>
  <r>
    <s v="Id1451"/>
    <s v="  Peter B"/>
    <n v="22.44"/>
    <x v="473"/>
    <s v="yes"/>
    <x v="0"/>
    <s v="No"/>
    <x v="0"/>
    <s v="No"/>
    <x v="2"/>
    <x v="2"/>
    <n v="1991"/>
    <s v="Aug"/>
    <n v="29"/>
    <d v="1991-08-29T00:00:00"/>
    <x v="1443"/>
    <x v="1"/>
    <s v="tier - 3"/>
    <n v="33"/>
  </r>
  <r>
    <s v="Id1452"/>
    <s v="  Adam"/>
    <n v="37.049999999999997"/>
    <x v="531"/>
    <s v="yes"/>
    <x v="0"/>
    <s v="No"/>
    <x v="0"/>
    <s v="No"/>
    <x v="0"/>
    <x v="0"/>
    <n v="1977"/>
    <s v="Aug"/>
    <n v="14"/>
    <d v="1977-08-14T00:00:00"/>
    <x v="1444"/>
    <x v="1"/>
    <s v="tier - 1"/>
    <n v="47"/>
  </r>
  <r>
    <s v="Id1453"/>
    <s v="  Jeremy J"/>
    <n v="22.95"/>
    <x v="317"/>
    <s v="No"/>
    <x v="0"/>
    <s v="No"/>
    <x v="1"/>
    <s v="No"/>
    <x v="2"/>
    <x v="0"/>
    <n v="1964"/>
    <s v="Jul"/>
    <n v="20"/>
    <d v="1964-07-20T00:00:00"/>
    <x v="1445"/>
    <x v="1"/>
    <s v="tier - 2"/>
    <n v="60"/>
  </r>
  <r>
    <s v="Id1454"/>
    <s v="  Adam C"/>
    <n v="34.200000000000003"/>
    <x v="611"/>
    <s v="yes"/>
    <x v="0"/>
    <s v="No"/>
    <x v="0"/>
    <s v="No"/>
    <x v="0"/>
    <x v="0"/>
    <n v="1964"/>
    <s v="Jul"/>
    <n v="2"/>
    <d v="1964-07-02T00:00:00"/>
    <x v="1446"/>
    <x v="1"/>
    <s v="tier - 1"/>
    <n v="61"/>
  </r>
  <r>
    <s v="Id1455"/>
    <s v="  Jon"/>
    <n v="30.59"/>
    <x v="612"/>
    <s v="yes"/>
    <x v="0"/>
    <s v="No"/>
    <x v="0"/>
    <s v="No"/>
    <x v="0"/>
    <x v="0"/>
    <n v="1964"/>
    <s v="Jun"/>
    <n v="24"/>
    <d v="1964-06-24T00:00:00"/>
    <x v="1447"/>
    <x v="1"/>
    <s v="tier - 3"/>
    <n v="61"/>
  </r>
  <r>
    <s v="Id1456"/>
    <s v="  Steven J"/>
    <n v="25.51"/>
    <x v="3"/>
    <s v="No"/>
    <x v="0"/>
    <s v="No"/>
    <x v="0"/>
    <s v="No"/>
    <x v="1"/>
    <x v="1"/>
    <n v="1963"/>
    <s v="Jul"/>
    <n v="19"/>
    <d v="1963-07-19T00:00:00"/>
    <x v="1448"/>
    <x v="1"/>
    <s v="tier - 1"/>
    <n v="61"/>
  </r>
  <r>
    <s v="Id1457"/>
    <s v="  Jessica P"/>
    <n v="29.04"/>
    <x v="525"/>
    <s v="yes"/>
    <x v="0"/>
    <s v="No"/>
    <x v="3"/>
    <s v="No"/>
    <x v="1"/>
    <x v="0"/>
    <n v="1964"/>
    <s v="Oct"/>
    <n v="15"/>
    <d v="1964-10-15T00:00:00"/>
    <x v="1449"/>
    <x v="1"/>
    <s v="tier - 3"/>
    <n v="60"/>
  </r>
  <r>
    <s v="Id1458"/>
    <s v="  Ashley"/>
    <n v="22.135000000000002"/>
    <x v="592"/>
    <s v="yes"/>
    <x v="0"/>
    <s v="No"/>
    <x v="3"/>
    <s v="No"/>
    <x v="2"/>
    <x v="0"/>
    <n v="1966"/>
    <s v="Jul"/>
    <n v="29"/>
    <d v="1966-07-29T00:00:00"/>
    <x v="1450"/>
    <x v="1"/>
    <s v="tier - 3"/>
    <n v="58"/>
  </r>
  <r>
    <s v="Id1459"/>
    <s v="  Arturo H"/>
    <n v="21.375"/>
    <x v="538"/>
    <s v="No"/>
    <x v="0"/>
    <s v="No"/>
    <x v="0"/>
    <s v="No"/>
    <x v="2"/>
    <x v="2"/>
    <n v="1963"/>
    <s v="Jul"/>
    <n v="17"/>
    <d v="1963-07-17T00:00:00"/>
    <x v="1451"/>
    <x v="1"/>
    <s v="tier - 1"/>
    <n v="61"/>
  </r>
  <r>
    <s v="Id1460"/>
    <s v="  Ketil"/>
    <n v="29.19"/>
    <x v="161"/>
    <s v="No"/>
    <x v="0"/>
    <s v="No"/>
    <x v="0"/>
    <s v="No"/>
    <x v="1"/>
    <x v="2"/>
    <n v="1974"/>
    <s v="Jun"/>
    <n v="23"/>
    <d v="1974-06-23T00:00:00"/>
    <x v="1452"/>
    <x v="1"/>
    <s v="tier - 1"/>
    <n v="51"/>
  </r>
  <r>
    <s v="Id1461"/>
    <s v="  Katie"/>
    <n v="31.92"/>
    <x v="358"/>
    <s v="yes"/>
    <x v="0"/>
    <s v="Yes"/>
    <x v="3"/>
    <s v="No"/>
    <x v="0"/>
    <x v="2"/>
    <n v="1989"/>
    <s v="Nov"/>
    <n v="23"/>
    <d v="1989-11-23T00:00:00"/>
    <x v="1453"/>
    <x v="1"/>
    <s v="tier - 3"/>
    <n v="35"/>
  </r>
  <r>
    <s v="Id1462"/>
    <s v="  Christi"/>
    <n v="26.315000000000001"/>
    <x v="176"/>
    <s v="yes"/>
    <x v="0"/>
    <s v="Yes"/>
    <x v="3"/>
    <s v="No"/>
    <x v="1"/>
    <x v="2"/>
    <n v="1986"/>
    <s v="Aug"/>
    <n v="13"/>
    <d v="1986-08-13T00:00:00"/>
    <x v="1454"/>
    <x v="1"/>
    <s v="tier - 2"/>
    <n v="38"/>
  </r>
  <r>
    <s v="Id1463"/>
    <s v="  Alan"/>
    <n v="35.299999999999997"/>
    <x v="495"/>
    <s v="No"/>
    <x v="0"/>
    <s v="No"/>
    <x v="0"/>
    <s v="No"/>
    <x v="0"/>
    <x v="2"/>
    <n v="1966"/>
    <s v="Dec"/>
    <n v="6"/>
    <d v="1966-12-06T00:00:00"/>
    <x v="1455"/>
    <x v="1"/>
    <s v="tier - 3"/>
    <n v="58"/>
  </r>
  <r>
    <s v="Id1464"/>
    <s v="  Edivaldo B"/>
    <n v="18.91"/>
    <x v="613"/>
    <s v="No"/>
    <x v="0"/>
    <s v="No"/>
    <x v="0"/>
    <s v="No"/>
    <x v="2"/>
    <x v="0"/>
    <n v="1967"/>
    <s v="Dec"/>
    <n v="30"/>
    <d v="1967-12-30T00:00:00"/>
    <x v="1456"/>
    <x v="1"/>
    <s v="tier - 1"/>
    <n v="57"/>
  </r>
  <r>
    <s v="Id1465"/>
    <s v="  Eve"/>
    <n v="22.41"/>
    <x v="433"/>
    <s v="yes"/>
    <x v="0"/>
    <s v="No"/>
    <x v="3"/>
    <s v="No"/>
    <x v="2"/>
    <x v="0"/>
    <n v="1967"/>
    <s v="Aug"/>
    <n v="28"/>
    <d v="1967-08-28T00:00:00"/>
    <x v="1457"/>
    <x v="1"/>
    <s v="tier - 2"/>
    <n v="57"/>
  </r>
  <r>
    <s v="Id1466"/>
    <s v="  Devin"/>
    <n v="22.704999999999998"/>
    <x v="105"/>
    <s v="No"/>
    <x v="0"/>
    <s v="No"/>
    <x v="0"/>
    <s v="No"/>
    <x v="2"/>
    <x v="1"/>
    <n v="1966"/>
    <s v="Nov"/>
    <n v="16"/>
    <d v="1966-11-16T00:00:00"/>
    <x v="1458"/>
    <x v="1"/>
    <s v="tier - 1"/>
    <n v="58"/>
  </r>
  <r>
    <s v="Id1467"/>
    <s v="  Shaun R"/>
    <n v="37.18"/>
    <x v="143"/>
    <s v="No"/>
    <x v="0"/>
    <s v="No"/>
    <x v="0"/>
    <s v="No"/>
    <x v="0"/>
    <x v="2"/>
    <n v="1990"/>
    <s v="Oct"/>
    <n v="29"/>
    <d v="1990-10-29T00:00:00"/>
    <x v="1459"/>
    <x v="1"/>
    <s v="tier - 1"/>
    <n v="34"/>
  </r>
  <r>
    <s v="Id1468"/>
    <s v="  Adrian"/>
    <n v="35.97"/>
    <x v="192"/>
    <s v="No"/>
    <x v="0"/>
    <s v="No"/>
    <x v="0"/>
    <s v="No"/>
    <x v="0"/>
    <x v="2"/>
    <n v="1963"/>
    <s v="Oct"/>
    <n v="28"/>
    <d v="1963-10-28T00:00:00"/>
    <x v="1460"/>
    <x v="1"/>
    <s v="tier - 1"/>
    <n v="61"/>
  </r>
  <r>
    <s v="Id1469"/>
    <s v="  Andrew"/>
    <n v="35.799999999999997"/>
    <x v="614"/>
    <s v="No"/>
    <x v="0"/>
    <s v="No"/>
    <x v="0"/>
    <s v="No"/>
    <x v="0"/>
    <x v="2"/>
    <n v="1963"/>
    <s v="Aug"/>
    <n v="29"/>
    <d v="1963-08-29T00:00:00"/>
    <x v="1461"/>
    <x v="1"/>
    <s v="tier - 3"/>
    <n v="61"/>
  </r>
  <r>
    <s v="Id1470"/>
    <s v="  Mallory"/>
    <n v="28.31"/>
    <x v="488"/>
    <s v="yes"/>
    <x v="0"/>
    <s v="No"/>
    <x v="0"/>
    <s v="No"/>
    <x v="1"/>
    <x v="0"/>
    <n v="1963"/>
    <s v="Aug"/>
    <n v="2"/>
    <d v="1963-08-02T00:00:00"/>
    <x v="1462"/>
    <x v="1"/>
    <s v="tier - 2"/>
    <n v="61"/>
  </r>
  <r>
    <s v="Id1471"/>
    <s v="  Shawn E"/>
    <n v="38.06"/>
    <x v="537"/>
    <s v="No"/>
    <x v="0"/>
    <s v="No"/>
    <x v="0"/>
    <s v="No"/>
    <x v="0"/>
    <x v="0"/>
    <n v="1963"/>
    <s v="Sep"/>
    <n v="22"/>
    <d v="1963-09-22T00:00:00"/>
    <x v="1463"/>
    <x v="1"/>
    <s v="tier - 3"/>
    <n v="61"/>
  </r>
  <r>
    <s v="Id1472"/>
    <s v="  Sarah E"/>
    <n v="28"/>
    <x v="27"/>
    <s v="No"/>
    <x v="0"/>
    <s v="No"/>
    <x v="3"/>
    <s v="No"/>
    <x v="1"/>
    <x v="2"/>
    <n v="1966"/>
    <s v="Dec"/>
    <n v="29"/>
    <d v="1966-12-29T00:00:00"/>
    <x v="1464"/>
    <x v="1"/>
    <s v="tier - 3"/>
    <n v="58"/>
  </r>
  <r>
    <s v="Id1473"/>
    <s v="  Josh"/>
    <n v="34.32"/>
    <x v="401"/>
    <s v="No"/>
    <x v="0"/>
    <s v="No"/>
    <x v="0"/>
    <s v="No"/>
    <x v="0"/>
    <x v="0"/>
    <n v="1962"/>
    <s v="Sep"/>
    <n v="26"/>
    <d v="1962-09-26T00:00:00"/>
    <x v="1465"/>
    <x v="1"/>
    <s v="tier - 2"/>
    <n v="62"/>
  </r>
  <r>
    <s v="Id1474"/>
    <s v="  Johann A"/>
    <n v="22.3"/>
    <x v="436"/>
    <s v="yes"/>
    <x v="0"/>
    <s v="No"/>
    <x v="0"/>
    <s v="No"/>
    <x v="2"/>
    <x v="2"/>
    <n v="1989"/>
    <s v="Dec"/>
    <n v="29"/>
    <d v="1989-12-29T00:00:00"/>
    <x v="1466"/>
    <x v="1"/>
    <s v="tier - 3"/>
    <n v="35"/>
  </r>
  <r>
    <s v="Id1475"/>
    <s v="  Robin M"/>
    <n v="27.835000000000001"/>
    <x v="100"/>
    <s v="No"/>
    <x v="0"/>
    <s v="No"/>
    <x v="3"/>
    <s v="No"/>
    <x v="1"/>
    <x v="1"/>
    <n v="1972"/>
    <s v="Aug"/>
    <n v="21"/>
    <d v="1972-08-21T00:00:00"/>
    <x v="1467"/>
    <x v="1"/>
    <s v="tier - 2"/>
    <n v="52"/>
  </r>
  <r>
    <s v="Id1476"/>
    <s v="  Kyle K"/>
    <n v="39.229999999999997"/>
    <x v="332"/>
    <s v="No"/>
    <x v="0"/>
    <s v="No"/>
    <x v="0"/>
    <s v="No"/>
    <x v="0"/>
    <x v="2"/>
    <n v="1979"/>
    <s v="Jul"/>
    <n v="14"/>
    <d v="1979-07-14T00:00:00"/>
    <x v="1468"/>
    <x v="1"/>
    <s v="tier - 1"/>
    <n v="45"/>
  </r>
  <r>
    <s v="Id1477"/>
    <s v="  Alison"/>
    <n v="19.95"/>
    <x v="184"/>
    <s v="No"/>
    <x v="0"/>
    <s v="No"/>
    <x v="3"/>
    <s v="No"/>
    <x v="2"/>
    <x v="1"/>
    <n v="1964"/>
    <s v="Aug"/>
    <n v="4"/>
    <d v="1964-08-04T00:00:00"/>
    <x v="1469"/>
    <x v="1"/>
    <s v="tier - 3"/>
    <n v="60"/>
  </r>
  <r>
    <s v="Id1478"/>
    <s v="  Michael A"/>
    <n v="34.64"/>
    <x v="316"/>
    <s v="No"/>
    <x v="0"/>
    <s v="Yes"/>
    <x v="3"/>
    <s v="No"/>
    <x v="0"/>
    <x v="2"/>
    <n v="1995"/>
    <s v="Aug"/>
    <n v="9"/>
    <d v="1995-08-09T00:00:00"/>
    <x v="1470"/>
    <x v="1"/>
    <s v="tier - 3"/>
    <n v="29"/>
  </r>
  <r>
    <s v="Id1479"/>
    <s v="  Byron A"/>
    <n v="18.75"/>
    <x v="379"/>
    <s v="No"/>
    <x v="0"/>
    <s v="No"/>
    <x v="0"/>
    <s v="No"/>
    <x v="2"/>
    <x v="0"/>
    <n v="1968"/>
    <s v="Nov"/>
    <n v="26"/>
    <d v="1968-11-26T00:00:00"/>
    <x v="1471"/>
    <x v="1"/>
    <s v="tier - 1"/>
    <n v="56"/>
  </r>
  <r>
    <s v="Id1480"/>
    <s v="  Carine A"/>
    <n v="26.48"/>
    <x v="267"/>
    <s v="No"/>
    <x v="0"/>
    <s v="No"/>
    <x v="3"/>
    <s v="No"/>
    <x v="1"/>
    <x v="2"/>
    <n v="1968"/>
    <s v="Nov"/>
    <n v="12"/>
    <d v="1968-11-12T00:00:00"/>
    <x v="1472"/>
    <x v="1"/>
    <s v="tier - 3"/>
    <n v="56"/>
  </r>
  <r>
    <s v="Id1481"/>
    <s v="  Nathaniel"/>
    <n v="34.83"/>
    <x v="427"/>
    <s v="No"/>
    <x v="0"/>
    <s v="No"/>
    <x v="3"/>
    <s v="No"/>
    <x v="0"/>
    <x v="1"/>
    <n v="1967"/>
    <s v="Sep"/>
    <n v="1"/>
    <d v="1967-09-01T00:00:00"/>
    <x v="1473"/>
    <x v="1"/>
    <s v="tier - 3"/>
    <n v="57"/>
  </r>
  <r>
    <s v="Id1482"/>
    <s v="  Lindsay A"/>
    <n v="25.46"/>
    <x v="144"/>
    <s v="No"/>
    <x v="0"/>
    <s v="No"/>
    <x v="0"/>
    <s v="No"/>
    <x v="1"/>
    <x v="2"/>
    <n v="1968"/>
    <s v="Dec"/>
    <n v="3"/>
    <d v="1968-12-03T00:00:00"/>
    <x v="1474"/>
    <x v="1"/>
    <s v="tier - 3"/>
    <n v="56"/>
  </r>
  <r>
    <s v="Id1483"/>
    <s v="  Justin R"/>
    <n v="23.31"/>
    <x v="615"/>
    <s v="No"/>
    <x v="0"/>
    <s v="No"/>
    <x v="0"/>
    <s v="No"/>
    <x v="2"/>
    <x v="0"/>
    <n v="1966"/>
    <s v="Jul"/>
    <n v="12"/>
    <d v="1966-07-12T00:00:00"/>
    <x v="1475"/>
    <x v="1"/>
    <s v="tier - 2"/>
    <n v="58"/>
  </r>
  <r>
    <s v="Id1484"/>
    <s v="  Casey"/>
    <n v="29"/>
    <x v="176"/>
    <s v="No"/>
    <x v="0"/>
    <s v="No"/>
    <x v="0"/>
    <s v="No"/>
    <x v="1"/>
    <x v="2"/>
    <n v="1962"/>
    <s v="Oct"/>
    <n v="16"/>
    <d v="1962-10-16T00:00:00"/>
    <x v="1476"/>
    <x v="1"/>
    <s v="tier - 3"/>
    <n v="62"/>
  </r>
  <r>
    <s v="Id1485"/>
    <s v="  Amanda L"/>
    <n v="32.869999999999997"/>
    <x v="196"/>
    <s v="No"/>
    <x v="0"/>
    <s v="No"/>
    <x v="0"/>
    <s v="No"/>
    <x v="0"/>
    <x v="2"/>
    <n v="1961"/>
    <s v="Nov"/>
    <n v="28"/>
    <d v="1961-11-28T00:00:00"/>
    <x v="1477"/>
    <x v="1"/>
    <s v="tier - 3"/>
    <n v="63"/>
  </r>
  <r>
    <s v="Id1486"/>
    <s v="  Ayako N"/>
    <n v="26.18"/>
    <x v="507"/>
    <s v="No"/>
    <x v="0"/>
    <s v="No"/>
    <x v="0"/>
    <s v="No"/>
    <x v="1"/>
    <x v="2"/>
    <n v="1961"/>
    <s v="Nov"/>
    <n v="28"/>
    <d v="1961-11-28T00:00:00"/>
    <x v="1478"/>
    <x v="1"/>
    <s v="tier - 1"/>
    <n v="63"/>
  </r>
  <r>
    <s v="Id1487"/>
    <s v="  Emilee"/>
    <n v="25.3"/>
    <x v="89"/>
    <s v="No"/>
    <x v="0"/>
    <s v="No"/>
    <x v="0"/>
    <s v="No"/>
    <x v="1"/>
    <x v="2"/>
    <n v="1969"/>
    <s v="Nov"/>
    <n v="26"/>
    <d v="1969-11-26T00:00:00"/>
    <x v="1479"/>
    <x v="1"/>
    <s v="tier - 1"/>
    <n v="55"/>
  </r>
  <r>
    <s v="Id1488"/>
    <s v="  Stephen M"/>
    <n v="36.94"/>
    <x v="616"/>
    <s v="yes"/>
    <x v="0"/>
    <s v="No"/>
    <x v="3"/>
    <s v="No"/>
    <x v="0"/>
    <x v="2"/>
    <n v="1970"/>
    <s v="Jun"/>
    <n v="18"/>
    <d v="1970-06-18T00:00:00"/>
    <x v="1480"/>
    <x v="1"/>
    <s v="tier - 2"/>
    <n v="55"/>
  </r>
  <r>
    <s v="Id1489"/>
    <s v="  Annemarie A"/>
    <n v="22.86"/>
    <x v="617"/>
    <s v="No"/>
    <x v="0"/>
    <s v="No"/>
    <x v="0"/>
    <s v="No"/>
    <x v="2"/>
    <x v="0"/>
    <n v="1988"/>
    <s v="Aug"/>
    <n v="11"/>
    <d v="1988-08-11T00:00:00"/>
    <x v="1481"/>
    <x v="1"/>
    <s v="tier - 1"/>
    <n v="36"/>
  </r>
  <r>
    <s v="Id1490"/>
    <s v="  Ashley R"/>
    <n v="18.760000000000002"/>
    <x v="316"/>
    <s v="yes"/>
    <x v="0"/>
    <s v="Yes"/>
    <x v="3"/>
    <s v="No"/>
    <x v="2"/>
    <x v="2"/>
    <n v="1998"/>
    <s v="Nov"/>
    <n v="18"/>
    <d v="1998-11-18T00:00:00"/>
    <x v="1482"/>
    <x v="1"/>
    <s v="tier - 3"/>
    <n v="26"/>
  </r>
  <r>
    <s v="Id1491"/>
    <s v="  Leslie A"/>
    <n v="24.36"/>
    <x v="252"/>
    <s v="No"/>
    <x v="0"/>
    <s v="No"/>
    <x v="0"/>
    <s v="No"/>
    <x v="2"/>
    <x v="2"/>
    <n v="1963"/>
    <s v="Aug"/>
    <n v="19"/>
    <d v="1963-08-19T00:00:00"/>
    <x v="1483"/>
    <x v="1"/>
    <s v="tier - 1"/>
    <n v="61"/>
  </r>
  <r>
    <s v="Id1492"/>
    <s v="  Mauricio J"/>
    <n v="32.299999999999997"/>
    <x v="391"/>
    <s v="No"/>
    <x v="0"/>
    <s v="No"/>
    <x v="0"/>
    <s v="No"/>
    <x v="0"/>
    <x v="2"/>
    <n v="1970"/>
    <s v="Dec"/>
    <n v="28"/>
    <d v="1970-12-28T00:00:00"/>
    <x v="1484"/>
    <x v="1"/>
    <s v="tier - 1"/>
    <n v="54"/>
  </r>
  <r>
    <s v="Id1493"/>
    <s v="  Kieran"/>
    <n v="22.704999999999998"/>
    <x v="90"/>
    <s v="yes"/>
    <x v="0"/>
    <s v="No"/>
    <x v="0"/>
    <s v="No"/>
    <x v="2"/>
    <x v="2"/>
    <n v="1965"/>
    <s v="Oct"/>
    <n v="4"/>
    <d v="1965-10-04T00:00:00"/>
    <x v="1485"/>
    <x v="1"/>
    <s v="tier - 1"/>
    <n v="59"/>
  </r>
  <r>
    <s v="Id1494"/>
    <s v="  Elizabeth A"/>
    <n v="21.79"/>
    <x v="234"/>
    <s v="yes"/>
    <x v="0"/>
    <s v="No"/>
    <x v="3"/>
    <s v="No"/>
    <x v="2"/>
    <x v="0"/>
    <n v="1962"/>
    <s v="Nov"/>
    <n v="22"/>
    <d v="1962-11-22T00:00:00"/>
    <x v="1486"/>
    <x v="1"/>
    <s v="tier - 3"/>
    <n v="62"/>
  </r>
  <r>
    <s v="Id1495"/>
    <s v="  Zeke M"/>
    <n v="24.52"/>
    <x v="70"/>
    <s v="No"/>
    <x v="0"/>
    <s v="No"/>
    <x v="0"/>
    <s v="No"/>
    <x v="2"/>
    <x v="2"/>
    <n v="1962"/>
    <s v="Jul"/>
    <n v="22"/>
    <d v="1962-07-22T00:00:00"/>
    <x v="1487"/>
    <x v="1"/>
    <s v="tier - 1"/>
    <n v="62"/>
  </r>
  <r>
    <s v="Id1496"/>
    <s v="  Chip"/>
    <n v="39.520000000000003"/>
    <x v="536"/>
    <s v="No"/>
    <x v="0"/>
    <s v="No"/>
    <x v="0"/>
    <s v="No"/>
    <x v="0"/>
    <x v="0"/>
    <n v="1972"/>
    <s v="Sep"/>
    <n v="5"/>
    <d v="1972-09-05T00:00:00"/>
    <x v="1488"/>
    <x v="1"/>
    <s v="tier - 1"/>
    <n v="52"/>
  </r>
  <r>
    <s v="Id1497"/>
    <s v="  Miguel Angel Sr"/>
    <n v="24.49"/>
    <x v="145"/>
    <s v="No"/>
    <x v="0"/>
    <s v="No"/>
    <x v="0"/>
    <s v="No"/>
    <x v="2"/>
    <x v="2"/>
    <n v="1966"/>
    <s v="Dec"/>
    <n v="17"/>
    <d v="1966-12-17T00:00:00"/>
    <x v="1489"/>
    <x v="1"/>
    <s v="tier - 1"/>
    <n v="58"/>
  </r>
  <r>
    <s v="Id1498"/>
    <s v="  Brian"/>
    <n v="26.315000000000001"/>
    <x v="216"/>
    <s v="No"/>
    <x v="0"/>
    <s v="No"/>
    <x v="0"/>
    <s v="No"/>
    <x v="1"/>
    <x v="1"/>
    <n v="1962"/>
    <s v="Jul"/>
    <n v="11"/>
    <d v="1962-07-11T00:00:00"/>
    <x v="1490"/>
    <x v="1"/>
    <s v="tier - 2"/>
    <n v="62"/>
  </r>
  <r>
    <s v="Id1499"/>
    <s v="  Meghan"/>
    <n v="22.58"/>
    <x v="258"/>
    <s v="No"/>
    <x v="0"/>
    <s v="No"/>
    <x v="0"/>
    <s v="No"/>
    <x v="2"/>
    <x v="0"/>
    <n v="1965"/>
    <s v="Sep"/>
    <n v="14"/>
    <d v="1965-09-14T00:00:00"/>
    <x v="1491"/>
    <x v="1"/>
    <s v="tier - 2"/>
    <n v="59"/>
  </r>
  <r>
    <s v="Id1500"/>
    <s v="  Meredith L"/>
    <n v="19.475000000000001"/>
    <x v="435"/>
    <s v="No"/>
    <x v="0"/>
    <s v="No"/>
    <x v="3"/>
    <s v="No"/>
    <x v="2"/>
    <x v="2"/>
    <n v="1962"/>
    <s v="Aug"/>
    <n v="27"/>
    <d v="1962-08-27T00:00:00"/>
    <x v="1492"/>
    <x v="1"/>
    <s v="tier - 2"/>
    <n v="62"/>
  </r>
  <r>
    <s v="Id1501"/>
    <s v="  Millicent M"/>
    <n v="26.33"/>
    <x v="270"/>
    <s v="No"/>
    <x v="0"/>
    <s v="No"/>
    <x v="0"/>
    <s v="No"/>
    <x v="1"/>
    <x v="2"/>
    <n v="1974"/>
    <s v="Sep"/>
    <n v="24"/>
    <d v="1974-09-24T00:00:00"/>
    <x v="1493"/>
    <x v="1"/>
    <s v="tier - 3"/>
    <n v="50"/>
  </r>
  <r>
    <s v="Id1502"/>
    <s v="  Kathleen"/>
    <n v="17.29"/>
    <x v="353"/>
    <s v="yes"/>
    <x v="0"/>
    <s v="No"/>
    <x v="0"/>
    <s v="No"/>
    <x v="3"/>
    <x v="2"/>
    <n v="1992"/>
    <s v="Jul"/>
    <n v="7"/>
    <d v="1992-07-07T00:00:00"/>
    <x v="1494"/>
    <x v="1"/>
    <s v="tier - 2"/>
    <n v="33"/>
  </r>
  <r>
    <s v="Id1503"/>
    <s v="  Kimberly K"/>
    <n v="42.88"/>
    <x v="189"/>
    <s v="No"/>
    <x v="1"/>
    <s v="No"/>
    <x v="3"/>
    <s v="No"/>
    <x v="0"/>
    <x v="2"/>
    <n v="1964"/>
    <s v="Nov"/>
    <n v="28"/>
    <d v="1964-11-28T00:00:00"/>
    <x v="1495"/>
    <x v="1"/>
    <s v="tier - 3"/>
    <n v="60"/>
  </r>
  <r>
    <s v="Id1504"/>
    <s v="  Justin C"/>
    <n v="32.200000000000003"/>
    <x v="618"/>
    <s v="yes"/>
    <x v="0"/>
    <s v="No"/>
    <x v="0"/>
    <s v="No"/>
    <x v="0"/>
    <x v="0"/>
    <n v="1970"/>
    <s v="Jul"/>
    <n v="8"/>
    <d v="1970-07-08T00:00:00"/>
    <x v="1496"/>
    <x v="1"/>
    <s v="tier - 1"/>
    <n v="55"/>
  </r>
  <r>
    <s v="Id1505"/>
    <s v="  Tristan P"/>
    <n v="18.75"/>
    <x v="324"/>
    <s v="yes"/>
    <x v="0"/>
    <s v="Yes"/>
    <x v="3"/>
    <s v="No"/>
    <x v="2"/>
    <x v="2"/>
    <n v="1988"/>
    <s v="Jul"/>
    <n v="17"/>
    <d v="1988-07-17T00:00:00"/>
    <x v="1497"/>
    <x v="1"/>
    <s v="tier - 1"/>
    <n v="36"/>
  </r>
  <r>
    <s v="Id1506"/>
    <s v="  Traci A"/>
    <n v="22.36"/>
    <x v="461"/>
    <s v="No"/>
    <x v="0"/>
    <s v="No"/>
    <x v="0"/>
    <s v="No"/>
    <x v="2"/>
    <x v="0"/>
    <n v="1962"/>
    <s v="Sep"/>
    <n v="2"/>
    <d v="1962-09-02T00:00:00"/>
    <x v="1498"/>
    <x v="1"/>
    <s v="tier - 3"/>
    <n v="62"/>
  </r>
  <r>
    <s v="Id1507"/>
    <s v="  Justin P"/>
    <n v="23.94"/>
    <x v="537"/>
    <s v="yes"/>
    <x v="0"/>
    <s v="No"/>
    <x v="0"/>
    <s v="No"/>
    <x v="2"/>
    <x v="0"/>
    <n v="1962"/>
    <s v="Oct"/>
    <n v="1"/>
    <d v="1962-10-01T00:00:00"/>
    <x v="1499"/>
    <x v="1"/>
    <s v="tier - 1"/>
    <n v="62"/>
  </r>
  <r>
    <s v="Id1508"/>
    <s v="  Logan M"/>
    <n v="30.1"/>
    <x v="495"/>
    <s v="No"/>
    <x v="0"/>
    <s v="Yes"/>
    <x v="3"/>
    <s v="No"/>
    <x v="0"/>
    <x v="2"/>
    <n v="1975"/>
    <s v="Sep"/>
    <n v="25"/>
    <d v="1975-09-25T00:00:00"/>
    <x v="1500"/>
    <x v="1"/>
    <s v="tier - 3"/>
    <n v="49"/>
  </r>
  <r>
    <s v="Id1509"/>
    <s v="  Sebastien"/>
    <n v="21.93"/>
    <x v="562"/>
    <s v="No"/>
    <x v="0"/>
    <s v="No"/>
    <x v="0"/>
    <s v="No"/>
    <x v="2"/>
    <x v="1"/>
    <n v="1972"/>
    <s v="Oct"/>
    <n v="7"/>
    <d v="1972-10-07T00:00:00"/>
    <x v="1501"/>
    <x v="1"/>
    <s v="tier - 3"/>
    <n v="52"/>
  </r>
  <r>
    <s v="Id1510"/>
    <s v="  Tiffany A"/>
    <n v="39.75"/>
    <x v="86"/>
    <s v="No"/>
    <x v="1"/>
    <s v="No"/>
    <x v="3"/>
    <s v="No"/>
    <x v="0"/>
    <x v="2"/>
    <n v="1963"/>
    <s v="Dec"/>
    <n v="5"/>
    <d v="1963-12-05T00:00:00"/>
    <x v="1502"/>
    <x v="1"/>
    <s v="tier - 3"/>
    <n v="61"/>
  </r>
  <r>
    <s v="Id1511"/>
    <s v="  Matthew"/>
    <n v="26.03"/>
    <x v="47"/>
    <s v="No"/>
    <x v="0"/>
    <s v="Yes"/>
    <x v="3"/>
    <s v="No"/>
    <x v="1"/>
    <x v="2"/>
    <n v="1983"/>
    <s v="Oct"/>
    <n v="29"/>
    <d v="1983-10-29T00:00:00"/>
    <x v="1503"/>
    <x v="1"/>
    <s v="tier - 1"/>
    <n v="41"/>
  </r>
  <r>
    <s v="Id1512"/>
    <s v="  Luke"/>
    <n v="34.51"/>
    <x v="106"/>
    <s v="No"/>
    <x v="0"/>
    <s v="No"/>
    <x v="0"/>
    <s v="No"/>
    <x v="0"/>
    <x v="1"/>
    <n v="1978"/>
    <s v="Jul"/>
    <n v="24"/>
    <d v="1978-07-24T00:00:00"/>
    <x v="1504"/>
    <x v="1"/>
    <s v="tier - 1"/>
    <n v="46"/>
  </r>
  <r>
    <s v="Id1513"/>
    <s v="  Leigh"/>
    <n v="19.32"/>
    <x v="619"/>
    <s v="yes"/>
    <x v="0"/>
    <s v="No"/>
    <x v="3"/>
    <s v="No"/>
    <x v="2"/>
    <x v="0"/>
    <n v="1963"/>
    <s v="Jul"/>
    <n v="20"/>
    <d v="1963-07-20T00:00:00"/>
    <x v="1505"/>
    <x v="1"/>
    <s v="tier - 3"/>
    <n v="61"/>
  </r>
  <r>
    <s v="Id1514"/>
    <s v="  Yosuke"/>
    <n v="28.5"/>
    <x v="67"/>
    <s v="No"/>
    <x v="0"/>
    <s v="No"/>
    <x v="0"/>
    <s v="No"/>
    <x v="1"/>
    <x v="2"/>
    <n v="1967"/>
    <s v="Sep"/>
    <n v="25"/>
    <d v="1967-09-25T00:00:00"/>
    <x v="1506"/>
    <x v="1"/>
    <s v="tier - 3"/>
    <n v="57"/>
  </r>
  <r>
    <s v="Id1515"/>
    <s v="  Matthew"/>
    <n v="30.875"/>
    <x v="419"/>
    <s v="yes"/>
    <x v="0"/>
    <s v="No"/>
    <x v="0"/>
    <s v="No"/>
    <x v="0"/>
    <x v="2"/>
    <n v="2004"/>
    <s v="Nov"/>
    <n v="9"/>
    <d v="2004-11-09T00:00:00"/>
    <x v="1507"/>
    <x v="1"/>
    <s v="tier - 3"/>
    <n v="20"/>
  </r>
  <r>
    <s v="Id1516"/>
    <s v="  Jacob"/>
    <n v="24.02"/>
    <x v="24"/>
    <s v="No"/>
    <x v="0"/>
    <s v="No"/>
    <x v="0"/>
    <s v="No"/>
    <x v="2"/>
    <x v="2"/>
    <n v="1993"/>
    <s v="Sep"/>
    <n v="27"/>
    <d v="1993-09-27T00:00:00"/>
    <x v="1508"/>
    <x v="1"/>
    <s v="tier - 2"/>
    <n v="31"/>
  </r>
  <r>
    <s v="Id1517"/>
    <s v="  Jodi"/>
    <n v="36.08"/>
    <x v="429"/>
    <s v="yes"/>
    <x v="0"/>
    <s v="No"/>
    <x v="0"/>
    <s v="No"/>
    <x v="0"/>
    <x v="0"/>
    <n v="1973"/>
    <s v="Sep"/>
    <n v="22"/>
    <d v="1973-09-22T00:00:00"/>
    <x v="1509"/>
    <x v="1"/>
    <s v="tier - 1"/>
    <n v="51"/>
  </r>
  <r>
    <s v="Id1518"/>
    <s v="  Lauren"/>
    <n v="32.200000000000003"/>
    <x v="620"/>
    <s v="yes"/>
    <x v="0"/>
    <s v="No"/>
    <x v="0"/>
    <s v="No"/>
    <x v="0"/>
    <x v="0"/>
    <n v="1963"/>
    <s v="Sep"/>
    <n v="27"/>
    <d v="1963-09-27T00:00:00"/>
    <x v="1510"/>
    <x v="1"/>
    <s v="tier - 3"/>
    <n v="61"/>
  </r>
  <r>
    <s v="Id1519"/>
    <s v="  Misti C"/>
    <n v="28.05"/>
    <x v="543"/>
    <s v="yes"/>
    <x v="0"/>
    <s v="No"/>
    <x v="0"/>
    <s v="No"/>
    <x v="1"/>
    <x v="0"/>
    <n v="1984"/>
    <s v="Aug"/>
    <n v="6"/>
    <d v="1984-08-06T00:00:00"/>
    <x v="1511"/>
    <x v="1"/>
    <s v="tier - 3"/>
    <n v="40"/>
  </r>
  <r>
    <s v="Id1520"/>
    <s v="  Angela J"/>
    <n v="19"/>
    <x v="339"/>
    <s v="yes"/>
    <x v="0"/>
    <s v="No"/>
    <x v="3"/>
    <s v="No"/>
    <x v="2"/>
    <x v="2"/>
    <n v="2004"/>
    <s v="Jul"/>
    <n v="9"/>
    <d v="2004-07-09T00:00:00"/>
    <x v="1512"/>
    <x v="1"/>
    <s v="tier - 1"/>
    <n v="21"/>
  </r>
  <r>
    <s v="Id1521"/>
    <s v="  Jonathan D"/>
    <n v="16.13"/>
    <x v="117"/>
    <s v="yes"/>
    <x v="0"/>
    <s v="No"/>
    <x v="1"/>
    <s v="No"/>
    <x v="3"/>
    <x v="2"/>
    <n v="1963"/>
    <s v="Aug"/>
    <n v="16"/>
    <d v="1963-08-16T00:00:00"/>
    <x v="1513"/>
    <x v="1"/>
    <s v="tier - 2"/>
    <n v="61"/>
  </r>
  <r>
    <s v="Id1522"/>
    <s v="  Victoria"/>
    <n v="18.77"/>
    <x v="621"/>
    <s v="yes"/>
    <x v="0"/>
    <s v="No"/>
    <x v="1"/>
    <s v="No"/>
    <x v="2"/>
    <x v="0"/>
    <n v="1963"/>
    <s v="Sep"/>
    <n v="1"/>
    <d v="1963-09-01T00:00:00"/>
    <x v="1514"/>
    <x v="1"/>
    <s v="tier - 2"/>
    <n v="61"/>
  </r>
  <r>
    <s v="Id1523"/>
    <s v="  Adrian R"/>
    <n v="28.88"/>
    <x v="5"/>
    <s v="yes"/>
    <x v="0"/>
    <s v="No"/>
    <x v="3"/>
    <s v="No"/>
    <x v="1"/>
    <x v="0"/>
    <n v="1963"/>
    <s v="Aug"/>
    <n v="14"/>
    <d v="1963-08-14T00:00:00"/>
    <x v="1515"/>
    <x v="1"/>
    <s v="tier - 2"/>
    <n v="61"/>
  </r>
  <r>
    <s v="Id1524"/>
    <s v="  Andrew"/>
    <n v="27.55"/>
    <x v="535"/>
    <s v="yes"/>
    <x v="0"/>
    <s v="No"/>
    <x v="3"/>
    <s v="No"/>
    <x v="1"/>
    <x v="0"/>
    <n v="1966"/>
    <s v="Dec"/>
    <n v="22"/>
    <d v="1966-12-22T00:00:00"/>
    <x v="1516"/>
    <x v="1"/>
    <s v="tier - 3"/>
    <n v="58"/>
  </r>
  <r>
    <s v="Id1525"/>
    <s v="  Jason A"/>
    <n v="15.6"/>
    <x v="461"/>
    <s v="No"/>
    <x v="0"/>
    <s v="No"/>
    <x v="0"/>
    <s v="No"/>
    <x v="3"/>
    <x v="0"/>
    <n v="1961"/>
    <s v="Aug"/>
    <n v="20"/>
    <d v="1961-08-20T00:00:00"/>
    <x v="1517"/>
    <x v="1"/>
    <s v="tier - 1"/>
    <n v="63"/>
  </r>
  <r>
    <s v="Id1526"/>
    <s v="  Rachel"/>
    <n v="21.99"/>
    <x v="104"/>
    <s v="No"/>
    <x v="0"/>
    <s v="No"/>
    <x v="0"/>
    <s v="No"/>
    <x v="2"/>
    <x v="0"/>
    <n v="1960"/>
    <s v="Nov"/>
    <n v="4"/>
    <d v="1960-11-04T00:00:00"/>
    <x v="1518"/>
    <x v="1"/>
    <s v="tier - 1"/>
    <n v="64"/>
  </r>
  <r>
    <s v="Id1527"/>
    <s v="  Susan"/>
    <n v="34.85"/>
    <x v="56"/>
    <s v="No"/>
    <x v="0"/>
    <s v="No"/>
    <x v="0"/>
    <s v="No"/>
    <x v="0"/>
    <x v="1"/>
    <n v="1960"/>
    <s v="Jun"/>
    <n v="22"/>
    <d v="1960-06-22T00:00:00"/>
    <x v="1519"/>
    <x v="1"/>
    <s v="tier - 1"/>
    <n v="65"/>
  </r>
  <r>
    <s v="Id1528"/>
    <s v="  Cameron M"/>
    <n v="24.51"/>
    <x v="249"/>
    <s v="yes"/>
    <x v="0"/>
    <s v="Yes"/>
    <x v="3"/>
    <s v="No"/>
    <x v="2"/>
    <x v="2"/>
    <n v="1960"/>
    <s v="Sep"/>
    <n v="23"/>
    <d v="1960-09-23T00:00:00"/>
    <x v="1520"/>
    <x v="1"/>
    <s v="tier - 3"/>
    <n v="64"/>
  </r>
  <r>
    <s v="Id1529"/>
    <s v="  Claudia A"/>
    <n v="19.399999999999999"/>
    <x v="398"/>
    <s v="No"/>
    <x v="0"/>
    <s v="No"/>
    <x v="0"/>
    <s v="No"/>
    <x v="2"/>
    <x v="0"/>
    <n v="1960"/>
    <s v="Nov"/>
    <n v="28"/>
    <d v="1960-11-28T00:00:00"/>
    <x v="1521"/>
    <x v="1"/>
    <s v="tier - 1"/>
    <n v="64"/>
  </r>
  <r>
    <s v="Id1530"/>
    <s v="  Kate"/>
    <n v="15.1"/>
    <x v="12"/>
    <s v="No"/>
    <x v="0"/>
    <s v="No"/>
    <x v="0"/>
    <s v="No"/>
    <x v="3"/>
    <x v="0"/>
    <n v="1979"/>
    <s v="Nov"/>
    <n v="27"/>
    <d v="1979-11-27T00:00:00"/>
    <x v="1522"/>
    <x v="1"/>
    <s v="tier - 2"/>
    <n v="45"/>
  </r>
  <r>
    <s v="Id1531"/>
    <s v="  Nicole M"/>
    <n v="23.37"/>
    <x v="450"/>
    <s v="yes"/>
    <x v="0"/>
    <s v="No"/>
    <x v="0"/>
    <s v="No"/>
    <x v="2"/>
    <x v="2"/>
    <n v="1981"/>
    <s v="Oct"/>
    <n v="30"/>
    <d v="1981-10-30T00:00:00"/>
    <x v="1523"/>
    <x v="1"/>
    <s v="tier - 1"/>
    <n v="43"/>
  </r>
  <r>
    <s v="Id1532"/>
    <s v="  Jack"/>
    <n v="42.4"/>
    <x v="81"/>
    <s v="No"/>
    <x v="0"/>
    <s v="No"/>
    <x v="0"/>
    <s v="No"/>
    <x v="0"/>
    <x v="2"/>
    <n v="1962"/>
    <s v="Jun"/>
    <n v="24"/>
    <d v="1962-06-24T00:00:00"/>
    <x v="1524"/>
    <x v="1"/>
    <s v="tier - 1"/>
    <n v="63"/>
  </r>
  <r>
    <s v="Id1533"/>
    <s v="  Gregory"/>
    <n v="28.405000000000001"/>
    <x v="13"/>
    <s v="yes"/>
    <x v="0"/>
    <s v="No"/>
    <x v="0"/>
    <s v="No"/>
    <x v="1"/>
    <x v="0"/>
    <n v="1969"/>
    <s v="Dec"/>
    <n v="13"/>
    <d v="1969-12-13T00:00:00"/>
    <x v="1525"/>
    <x v="1"/>
    <s v="tier - 3"/>
    <n v="55"/>
  </r>
  <r>
    <s v="Id1534"/>
    <s v="  Rebecca"/>
    <n v="23.4"/>
    <x v="47"/>
    <s v="No"/>
    <x v="0"/>
    <s v="No"/>
    <x v="0"/>
    <s v="No"/>
    <x v="2"/>
    <x v="2"/>
    <n v="1972"/>
    <s v="Sep"/>
    <n v="27"/>
    <d v="1972-09-27T00:00:00"/>
    <x v="1526"/>
    <x v="1"/>
    <s v="tier - 2"/>
    <n v="52"/>
  </r>
  <r>
    <s v="Id1535"/>
    <s v="  Adam"/>
    <n v="33.44"/>
    <x v="117"/>
    <s v="No"/>
    <x v="0"/>
    <s v="No"/>
    <x v="0"/>
    <s v="No"/>
    <x v="0"/>
    <x v="2"/>
    <n v="1962"/>
    <s v="Jul"/>
    <n v="20"/>
    <d v="1962-07-20T00:00:00"/>
    <x v="1527"/>
    <x v="1"/>
    <s v="tier - 1"/>
    <n v="62"/>
  </r>
  <r>
    <s v="Id1536"/>
    <s v="  Ryan"/>
    <n v="21.12"/>
    <x v="115"/>
    <s v="No"/>
    <x v="0"/>
    <s v="No"/>
    <x v="3"/>
    <s v="No"/>
    <x v="2"/>
    <x v="2"/>
    <n v="1964"/>
    <s v="Sep"/>
    <n v="23"/>
    <d v="1964-09-23T00:00:00"/>
    <x v="1528"/>
    <x v="1"/>
    <s v="tier - 1"/>
    <n v="60"/>
  </r>
  <r>
    <s v="Id1537"/>
    <s v="  Jackie K"/>
    <n v="18.48"/>
    <x v="293"/>
    <s v="yes"/>
    <x v="0"/>
    <s v="No"/>
    <x v="1"/>
    <s v="No"/>
    <x v="3"/>
    <x v="0"/>
    <n v="1965"/>
    <s v="Nov"/>
    <n v="4"/>
    <d v="1965-11-04T00:00:00"/>
    <x v="1529"/>
    <x v="1"/>
    <s v="tier - 2"/>
    <n v="59"/>
  </r>
  <r>
    <s v="Id1538"/>
    <s v="  Chris"/>
    <n v="16.815000000000001"/>
    <x v="507"/>
    <s v="No"/>
    <x v="0"/>
    <s v="No"/>
    <x v="3"/>
    <s v="No"/>
    <x v="3"/>
    <x v="2"/>
    <n v="1961"/>
    <s v="Nov"/>
    <n v="9"/>
    <d v="1961-11-09T00:00:00"/>
    <x v="1530"/>
    <x v="1"/>
    <s v="tier - 1"/>
    <n v="63"/>
  </r>
  <r>
    <s v="Id1539"/>
    <s v="  Tyler C"/>
    <n v="26.72"/>
    <x v="419"/>
    <s v="No"/>
    <x v="0"/>
    <s v="No"/>
    <x v="0"/>
    <s v="No"/>
    <x v="1"/>
    <x v="2"/>
    <n v="1969"/>
    <s v="Sep"/>
    <n v="23"/>
    <d v="1969-09-23T00:00:00"/>
    <x v="1531"/>
    <x v="1"/>
    <s v="tier - 1"/>
    <n v="55"/>
  </r>
  <r>
    <s v="Id1540"/>
    <s v="  Yoshie"/>
    <n v="41.42"/>
    <x v="587"/>
    <s v="No"/>
    <x v="0"/>
    <s v="Yes"/>
    <x v="3"/>
    <s v="No"/>
    <x v="0"/>
    <x v="2"/>
    <n v="1967"/>
    <s v="Aug"/>
    <n v="6"/>
    <d v="1967-08-06T00:00:00"/>
    <x v="1532"/>
    <x v="1"/>
    <s v="tier - 3"/>
    <n v="57"/>
  </r>
  <r>
    <s v="Id1541"/>
    <s v="  Lauren A"/>
    <n v="20.69"/>
    <x v="622"/>
    <s v="No"/>
    <x v="0"/>
    <s v="No"/>
    <x v="1"/>
    <s v="No"/>
    <x v="2"/>
    <x v="0"/>
    <n v="1985"/>
    <s v="Oct"/>
    <n v="26"/>
    <d v="1985-10-26T00:00:00"/>
    <x v="1533"/>
    <x v="1"/>
    <s v="tier - 1"/>
    <n v="39"/>
  </r>
  <r>
    <s v="Id1542"/>
    <s v="  Mason D"/>
    <n v="41.23"/>
    <x v="180"/>
    <s v="No"/>
    <x v="0"/>
    <s v="No"/>
    <x v="0"/>
    <s v="No"/>
    <x v="0"/>
    <x v="2"/>
    <n v="1961"/>
    <s v="Nov"/>
    <n v="6"/>
    <d v="1961-11-06T00:00:00"/>
    <x v="1534"/>
    <x v="1"/>
    <s v="tier - 2"/>
    <n v="63"/>
  </r>
  <r>
    <s v="Id1543"/>
    <s v="  Ryan"/>
    <n v="29.9"/>
    <x v="119"/>
    <s v="No"/>
    <x v="0"/>
    <s v="No"/>
    <x v="0"/>
    <s v="No"/>
    <x v="1"/>
    <x v="1"/>
    <n v="1978"/>
    <s v="Jul"/>
    <n v="17"/>
    <d v="1978-07-17T00:00:00"/>
    <x v="1535"/>
    <x v="1"/>
    <s v="tier - 2"/>
    <n v="46"/>
  </r>
  <r>
    <s v="Id1544"/>
    <s v="  Arturo"/>
    <n v="34.104999999999997"/>
    <x v="623"/>
    <s v="No"/>
    <x v="0"/>
    <s v="No"/>
    <x v="0"/>
    <s v="No"/>
    <x v="0"/>
    <x v="1"/>
    <n v="1971"/>
    <s v="Oct"/>
    <n v="30"/>
    <d v="1971-10-30T00:00:00"/>
    <x v="1536"/>
    <x v="1"/>
    <s v="tier - 2"/>
    <n v="53"/>
  </r>
  <r>
    <s v="Id1545"/>
    <s v="  Jake"/>
    <n v="24.97"/>
    <x v="585"/>
    <s v="No"/>
    <x v="0"/>
    <s v="No"/>
    <x v="0"/>
    <s v="No"/>
    <x v="1"/>
    <x v="2"/>
    <n v="1962"/>
    <s v="Aug"/>
    <n v="2"/>
    <d v="1962-08-02T00:00:00"/>
    <x v="1537"/>
    <x v="1"/>
    <s v="tier - 3"/>
    <n v="62"/>
  </r>
  <r>
    <s v="Id1546"/>
    <s v="  Sarah E"/>
    <n v="34.799999999999997"/>
    <x v="40"/>
    <s v="No"/>
    <x v="0"/>
    <s v="No"/>
    <x v="3"/>
    <s v="No"/>
    <x v="0"/>
    <x v="2"/>
    <n v="1992"/>
    <s v="Aug"/>
    <n v="12"/>
    <d v="1992-08-12T00:00:00"/>
    <x v="1538"/>
    <x v="1"/>
    <s v="tier - 2"/>
    <n v="32"/>
  </r>
  <r>
    <s v="Id1547"/>
    <s v="  Alison L"/>
    <n v="32.965000000000003"/>
    <x v="624"/>
    <s v="yes"/>
    <x v="0"/>
    <s v="No"/>
    <x v="0"/>
    <s v="No"/>
    <x v="0"/>
    <x v="0"/>
    <n v="1963"/>
    <s v="Sep"/>
    <n v="14"/>
    <d v="1963-09-14T00:00:00"/>
    <x v="1539"/>
    <x v="1"/>
    <s v="tier - 1"/>
    <n v="61"/>
  </r>
  <r>
    <s v="Id1548"/>
    <s v="  Karen A"/>
    <n v="27.265000000000001"/>
    <x v="49"/>
    <s v="No"/>
    <x v="0"/>
    <s v="No"/>
    <x v="3"/>
    <s v="No"/>
    <x v="1"/>
    <x v="2"/>
    <n v="1999"/>
    <s v="Aug"/>
    <n v="16"/>
    <d v="1999-08-16T00:00:00"/>
    <x v="1540"/>
    <x v="1"/>
    <s v="tier - 3"/>
    <n v="25"/>
  </r>
  <r>
    <s v="Id1549"/>
    <s v="  Thomas R"/>
    <n v="17.059999999999999"/>
    <x v="519"/>
    <s v="No"/>
    <x v="0"/>
    <s v="No"/>
    <x v="0"/>
    <s v="No"/>
    <x v="3"/>
    <x v="0"/>
    <n v="1961"/>
    <s v="Sep"/>
    <n v="7"/>
    <d v="1961-09-07T00:00:00"/>
    <x v="1541"/>
    <x v="1"/>
    <s v="tier - 2"/>
    <n v="63"/>
  </r>
  <r>
    <s v="Id1550"/>
    <s v="  Stephanie W"/>
    <n v="36.29"/>
    <x v="195"/>
    <s v="No"/>
    <x v="0"/>
    <s v="No"/>
    <x v="0"/>
    <s v="No"/>
    <x v="0"/>
    <x v="1"/>
    <n v="1961"/>
    <s v="Dec"/>
    <n v="6"/>
    <d v="1961-12-06T00:00:00"/>
    <x v="1542"/>
    <x v="1"/>
    <s v="tier - 2"/>
    <n v="63"/>
  </r>
  <r>
    <s v="Id1551"/>
    <s v="  Ezra"/>
    <n v="28.594999999999999"/>
    <x v="625"/>
    <s v="yes"/>
    <x v="0"/>
    <s v="No"/>
    <x v="3"/>
    <s v="No"/>
    <x v="1"/>
    <x v="0"/>
    <n v="1961"/>
    <s v="Dec"/>
    <n v="6"/>
    <d v="1961-12-06T00:00:00"/>
    <x v="1543"/>
    <x v="1"/>
    <s v="tier - 2"/>
    <n v="63"/>
  </r>
  <r>
    <s v="Id1552"/>
    <s v="  Jim"/>
    <n v="17.8"/>
    <x v="56"/>
    <s v="yes"/>
    <x v="0"/>
    <s v="Yes"/>
    <x v="3"/>
    <s v="No"/>
    <x v="3"/>
    <x v="1"/>
    <n v="1962"/>
    <s v="Aug"/>
    <n v="5"/>
    <d v="1962-08-05T00:00:00"/>
    <x v="1544"/>
    <x v="1"/>
    <s v="tier - 1"/>
    <n v="62"/>
  </r>
  <r>
    <s v="Id1553"/>
    <s v="  Ari L"/>
    <n v="21.4"/>
    <x v="374"/>
    <s v="No"/>
    <x v="0"/>
    <s v="No"/>
    <x v="0"/>
    <s v="No"/>
    <x v="2"/>
    <x v="2"/>
    <n v="1982"/>
    <s v="Oct"/>
    <n v="15"/>
    <d v="1982-10-15T00:00:00"/>
    <x v="1545"/>
    <x v="1"/>
    <s v="tier - 2"/>
    <n v="42"/>
  </r>
  <r>
    <s v="Id1554"/>
    <s v="  Fanny"/>
    <n v="23.01"/>
    <x v="82"/>
    <s v="No"/>
    <x v="0"/>
    <s v="No"/>
    <x v="0"/>
    <s v="No"/>
    <x v="2"/>
    <x v="2"/>
    <n v="1962"/>
    <s v="Dec"/>
    <n v="7"/>
    <d v="1962-12-07T00:00:00"/>
    <x v="1546"/>
    <x v="1"/>
    <s v="tier - 1"/>
    <n v="62"/>
  </r>
  <r>
    <s v="Id1555"/>
    <s v="  Heather"/>
    <n v="19.86"/>
    <x v="133"/>
    <s v="yes"/>
    <x v="0"/>
    <s v="No"/>
    <x v="0"/>
    <s v="No"/>
    <x v="2"/>
    <x v="2"/>
    <n v="1965"/>
    <s v="Nov"/>
    <n v="13"/>
    <d v="1965-11-13T00:00:00"/>
    <x v="1547"/>
    <x v="1"/>
    <s v="tier - 3"/>
    <n v="59"/>
  </r>
  <r>
    <s v="Id1556"/>
    <s v="  Peter W"/>
    <n v="33.58"/>
    <x v="31"/>
    <s v="No"/>
    <x v="0"/>
    <s v="No"/>
    <x v="0"/>
    <s v="No"/>
    <x v="0"/>
    <x v="2"/>
    <n v="1962"/>
    <s v="Nov"/>
    <n v="24"/>
    <d v="1962-11-24T00:00:00"/>
    <x v="1548"/>
    <x v="1"/>
    <s v="tier - 2"/>
    <n v="62"/>
  </r>
  <r>
    <s v="Id1557"/>
    <s v="  Catherine A"/>
    <n v="29.81"/>
    <x v="124"/>
    <s v="No"/>
    <x v="0"/>
    <s v="No"/>
    <x v="0"/>
    <s v="No"/>
    <x v="1"/>
    <x v="2"/>
    <n v="1962"/>
    <s v="Oct"/>
    <n v="11"/>
    <d v="1962-10-11T00:00:00"/>
    <x v="1549"/>
    <x v="1"/>
    <s v="tier - 3"/>
    <n v="62"/>
  </r>
  <r>
    <s v="Id1558"/>
    <s v="  Kelly A"/>
    <n v="27.4"/>
    <x v="152"/>
    <s v="No"/>
    <x v="0"/>
    <s v="No"/>
    <x v="0"/>
    <s v="No"/>
    <x v="1"/>
    <x v="2"/>
    <n v="1994"/>
    <s v="Jul"/>
    <n v="1"/>
    <d v="1994-07-01T00:00:00"/>
    <x v="1550"/>
    <x v="1"/>
    <s v="tier - 3"/>
    <n v="31"/>
  </r>
  <r>
    <s v="Id1559"/>
    <s v="  Janel N"/>
    <n v="17.98"/>
    <x v="428"/>
    <s v="yes"/>
    <x v="0"/>
    <s v="No"/>
    <x v="1"/>
    <s v="No"/>
    <x v="3"/>
    <x v="0"/>
    <n v="1976"/>
    <s v="Aug"/>
    <n v="23"/>
    <d v="1976-08-23T00:00:00"/>
    <x v="1551"/>
    <x v="1"/>
    <s v="tier - 2"/>
    <n v="48"/>
  </r>
  <r>
    <s v="Id1560"/>
    <s v="  Yann Kai"/>
    <n v="37.9"/>
    <x v="334"/>
    <s v="No"/>
    <x v="0"/>
    <s v="No"/>
    <x v="0"/>
    <s v="No"/>
    <x v="0"/>
    <x v="1"/>
    <n v="1960"/>
    <s v="Nov"/>
    <n v="11"/>
    <d v="1960-11-11T00:00:00"/>
    <x v="1552"/>
    <x v="1"/>
    <s v="tier - 1"/>
    <n v="64"/>
  </r>
  <r>
    <s v="Id1561"/>
    <s v="  Zachary R"/>
    <n v="25.27"/>
    <x v="42"/>
    <s v="yes"/>
    <x v="0"/>
    <s v="No"/>
    <x v="0"/>
    <s v="No"/>
    <x v="1"/>
    <x v="0"/>
    <n v="1990"/>
    <s v="Oct"/>
    <n v="2"/>
    <d v="1990-10-02T00:00:00"/>
    <x v="1553"/>
    <x v="1"/>
    <s v="tier - 1"/>
    <n v="34"/>
  </r>
  <r>
    <s v="Id1562"/>
    <s v="  Alejandro Sr"/>
    <n v="29.26"/>
    <x v="79"/>
    <s v="No"/>
    <x v="0"/>
    <s v="No"/>
    <x v="3"/>
    <s v="No"/>
    <x v="1"/>
    <x v="2"/>
    <n v="1964"/>
    <s v="Sep"/>
    <n v="24"/>
    <d v="1964-09-24T00:00:00"/>
    <x v="1554"/>
    <x v="1"/>
    <s v="tier - 2"/>
    <n v="60"/>
  </r>
  <r>
    <s v="Id1563"/>
    <s v="  Nicholas R"/>
    <n v="27.835000000000001"/>
    <x v="176"/>
    <s v="No"/>
    <x v="0"/>
    <s v="No"/>
    <x v="3"/>
    <s v="No"/>
    <x v="1"/>
    <x v="2"/>
    <n v="1979"/>
    <s v="Sep"/>
    <n v="30"/>
    <d v="1979-09-30T00:00:00"/>
    <x v="1555"/>
    <x v="1"/>
    <s v="tier - 3"/>
    <n v="45"/>
  </r>
  <r>
    <s v="Id1564"/>
    <s v="  Paul"/>
    <n v="46.53"/>
    <x v="626"/>
    <s v="yes"/>
    <x v="0"/>
    <s v="No"/>
    <x v="0"/>
    <s v="No"/>
    <x v="0"/>
    <x v="2"/>
    <n v="1984"/>
    <s v="Jun"/>
    <n v="6"/>
    <d v="1984-06-06T00:00:00"/>
    <x v="1556"/>
    <x v="1"/>
    <s v="tier - 2"/>
    <n v="41"/>
  </r>
  <r>
    <s v="Id1565"/>
    <s v="  Michael D"/>
    <n v="20.58"/>
    <x v="573"/>
    <s v="yes"/>
    <x v="0"/>
    <s v="No"/>
    <x v="3"/>
    <s v="No"/>
    <x v="2"/>
    <x v="0"/>
    <n v="1959"/>
    <s v="Dec"/>
    <n v="9"/>
    <d v="1959-12-09T00:00:00"/>
    <x v="1557"/>
    <x v="1"/>
    <s v="tier - 3"/>
    <n v="65"/>
  </r>
  <r>
    <s v="Id1566"/>
    <s v="  Marina"/>
    <n v="19.53"/>
    <x v="34"/>
    <s v="yes"/>
    <x v="0"/>
    <s v="No"/>
    <x v="0"/>
    <s v="No"/>
    <x v="2"/>
    <x v="1"/>
    <n v="1959"/>
    <s v="Nov"/>
    <n v="25"/>
    <d v="1959-11-25T00:00:00"/>
    <x v="1558"/>
    <x v="1"/>
    <s v="tier - 1"/>
    <n v="65"/>
  </r>
  <r>
    <s v="Id1567"/>
    <s v="  Caroline"/>
    <n v="27.7"/>
    <x v="380"/>
    <s v="No"/>
    <x v="0"/>
    <s v="No"/>
    <x v="3"/>
    <s v="No"/>
    <x v="1"/>
    <x v="2"/>
    <n v="1959"/>
    <s v="Dec"/>
    <n v="20"/>
    <d v="1959-12-20T00:00:00"/>
    <x v="1559"/>
    <x v="1"/>
    <s v="tier - 3"/>
    <n v="65"/>
  </r>
  <r>
    <s v="Id1568"/>
    <s v="  Ross P"/>
    <n v="18.920000000000002"/>
    <x v="222"/>
    <s v="No"/>
    <x v="0"/>
    <s v="No"/>
    <x v="0"/>
    <s v="No"/>
    <x v="2"/>
    <x v="0"/>
    <n v="1992"/>
    <s v="Dec"/>
    <n v="19"/>
    <d v="1992-12-19T00:00:00"/>
    <x v="1560"/>
    <x v="1"/>
    <s v="tier - 3"/>
    <n v="32"/>
  </r>
  <r>
    <s v="Id1569"/>
    <s v="  Aoife"/>
    <n v="17.760000000000002"/>
    <x v="590"/>
    <s v="yes"/>
    <x v="0"/>
    <s v="No"/>
    <x v="1"/>
    <s v="No"/>
    <x v="3"/>
    <x v="0"/>
    <n v="1961"/>
    <s v="Jul"/>
    <n v="22"/>
    <d v="1961-07-22T00:00:00"/>
    <x v="1561"/>
    <x v="1"/>
    <s v="tier - 2"/>
    <n v="63"/>
  </r>
  <r>
    <s v="Id1570"/>
    <s v="  Wesley"/>
    <n v="29.83"/>
    <x v="52"/>
    <s v="yes"/>
    <x v="0"/>
    <s v="No"/>
    <x v="0"/>
    <s v="No"/>
    <x v="1"/>
    <x v="2"/>
    <n v="1994"/>
    <s v="Jun"/>
    <n v="17"/>
    <d v="1994-06-17T00:00:00"/>
    <x v="1562"/>
    <x v="1"/>
    <s v="tier - 3"/>
    <n v="31"/>
  </r>
  <r>
    <s v="Id1571"/>
    <s v="  Rebecca J"/>
    <n v="23.465"/>
    <x v="209"/>
    <s v="No"/>
    <x v="0"/>
    <s v="No"/>
    <x v="3"/>
    <s v="No"/>
    <x v="2"/>
    <x v="2"/>
    <n v="1961"/>
    <s v="Nov"/>
    <n v="3"/>
    <d v="1961-11-03T00:00:00"/>
    <x v="1563"/>
    <x v="1"/>
    <s v="tier - 3"/>
    <n v="63"/>
  </r>
  <r>
    <s v="Id1572"/>
    <s v="  Barry P"/>
    <n v="29.355"/>
    <x v="280"/>
    <s v="No"/>
    <x v="0"/>
    <s v="No"/>
    <x v="0"/>
    <s v="No"/>
    <x v="1"/>
    <x v="2"/>
    <n v="1966"/>
    <s v="Nov"/>
    <n v="14"/>
    <d v="1966-11-14T00:00:00"/>
    <x v="1564"/>
    <x v="1"/>
    <s v="tier - 3"/>
    <n v="58"/>
  </r>
  <r>
    <s v="Id1573"/>
    <s v="  Maciej"/>
    <n v="35.49"/>
    <x v="127"/>
    <s v="yes"/>
    <x v="0"/>
    <s v="Yes"/>
    <x v="3"/>
    <s v="No"/>
    <x v="0"/>
    <x v="2"/>
    <n v="1975"/>
    <s v="Jun"/>
    <n v="29"/>
    <d v="1975-06-29T00:00:00"/>
    <x v="1565"/>
    <x v="1"/>
    <s v="tier - 2"/>
    <n v="50"/>
  </r>
  <r>
    <s v="Id1574"/>
    <s v="  Jerry D"/>
    <n v="26.315000000000001"/>
    <x v="256"/>
    <s v="No"/>
    <x v="0"/>
    <s v="No"/>
    <x v="0"/>
    <s v="No"/>
    <x v="1"/>
    <x v="1"/>
    <n v="1960"/>
    <s v="Aug"/>
    <n v="13"/>
    <d v="1960-08-13T00:00:00"/>
    <x v="1566"/>
    <x v="1"/>
    <s v="tier - 1"/>
    <n v="64"/>
  </r>
  <r>
    <s v="Id1575"/>
    <s v="  Eric A"/>
    <n v="19.79"/>
    <x v="358"/>
    <s v="yes"/>
    <x v="0"/>
    <s v="No"/>
    <x v="0"/>
    <s v="No"/>
    <x v="2"/>
    <x v="2"/>
    <n v="1960"/>
    <s v="Jul"/>
    <n v="11"/>
    <d v="1960-07-11T00:00:00"/>
    <x v="1567"/>
    <x v="1"/>
    <s v="tier - 1"/>
    <n v="64"/>
  </r>
  <r>
    <s v="Id1576"/>
    <s v="  Cathi"/>
    <n v="40.564999999999998"/>
    <x v="585"/>
    <s v="No"/>
    <x v="0"/>
    <s v="No"/>
    <x v="3"/>
    <s v="No"/>
    <x v="0"/>
    <x v="2"/>
    <n v="1960"/>
    <s v="Dec"/>
    <n v="16"/>
    <d v="1960-12-16T00:00:00"/>
    <x v="1568"/>
    <x v="1"/>
    <s v="tier - 2"/>
    <n v="64"/>
  </r>
  <r>
    <s v="Id1577"/>
    <s v="  Alex M"/>
    <n v="18.03"/>
    <x v="627"/>
    <s v="yes"/>
    <x v="0"/>
    <s v="No"/>
    <x v="1"/>
    <s v="No"/>
    <x v="3"/>
    <x v="0"/>
    <n v="1985"/>
    <s v="Aug"/>
    <n v="19"/>
    <d v="1985-08-19T00:00:00"/>
    <x v="1569"/>
    <x v="1"/>
    <s v="tier - 1"/>
    <n v="39"/>
  </r>
  <r>
    <s v="Id1578"/>
    <s v="  Liang"/>
    <n v="34.65"/>
    <x v="213"/>
    <s v="yes"/>
    <x v="0"/>
    <s v="No"/>
    <x v="0"/>
    <s v="No"/>
    <x v="0"/>
    <x v="1"/>
    <n v="1960"/>
    <s v="Jul"/>
    <n v="28"/>
    <d v="1960-07-28T00:00:00"/>
    <x v="1570"/>
    <x v="1"/>
    <s v="tier - 2"/>
    <n v="64"/>
  </r>
  <r>
    <s v="Id1579"/>
    <s v="  Lexy"/>
    <n v="42.94"/>
    <x v="83"/>
    <s v="No"/>
    <x v="0"/>
    <s v="No"/>
    <x v="0"/>
    <s v="No"/>
    <x v="0"/>
    <x v="2"/>
    <n v="1960"/>
    <s v="Jul"/>
    <n v="24"/>
    <d v="1960-07-24T00:00:00"/>
    <x v="1571"/>
    <x v="1"/>
    <s v="tier - 3"/>
    <n v="64"/>
  </r>
  <r>
    <s v="Id1580"/>
    <s v="  Michael"/>
    <n v="31.254999999999999"/>
    <x v="587"/>
    <s v="No"/>
    <x v="0"/>
    <s v="No"/>
    <x v="0"/>
    <s v="No"/>
    <x v="0"/>
    <x v="2"/>
    <n v="1975"/>
    <s v="Aug"/>
    <n v="7"/>
    <d v="1975-08-07T00:00:00"/>
    <x v="1572"/>
    <x v="1"/>
    <s v="tier - 2"/>
    <n v="49"/>
  </r>
  <r>
    <s v="Id1581"/>
    <s v="  Samuel L"/>
    <n v="45.43"/>
    <x v="80"/>
    <s v="yes"/>
    <x v="0"/>
    <s v="Yes"/>
    <x v="3"/>
    <s v="No"/>
    <x v="0"/>
    <x v="2"/>
    <n v="1990"/>
    <s v="Aug"/>
    <n v="30"/>
    <d v="1990-08-30T00:00:00"/>
    <x v="1573"/>
    <x v="1"/>
    <s v="tier - 2"/>
    <n v="34"/>
  </r>
  <r>
    <s v="Id1582"/>
    <s v="  Spencer A"/>
    <n v="32.340000000000003"/>
    <x v="316"/>
    <s v="yes"/>
    <x v="0"/>
    <s v="Yes"/>
    <x v="3"/>
    <s v="No"/>
    <x v="0"/>
    <x v="2"/>
    <n v="1963"/>
    <s v="Oct"/>
    <n v="14"/>
    <d v="1963-10-14T00:00:00"/>
    <x v="1574"/>
    <x v="1"/>
    <s v="tier - 1"/>
    <n v="61"/>
  </r>
  <r>
    <s v="Id1583"/>
    <s v="  Rochelle"/>
    <n v="25.46"/>
    <x v="628"/>
    <s v="yes"/>
    <x v="0"/>
    <s v="No"/>
    <x v="3"/>
    <s v="No"/>
    <x v="1"/>
    <x v="0"/>
    <n v="1960"/>
    <s v="Jul"/>
    <n v="11"/>
    <d v="1960-07-11T00:00:00"/>
    <x v="1575"/>
    <x v="1"/>
    <s v="tier - 3"/>
    <n v="64"/>
  </r>
  <r>
    <s v="Id1584"/>
    <s v="  Paula"/>
    <n v="37.145000000000003"/>
    <x v="134"/>
    <s v="No"/>
    <x v="0"/>
    <s v="No"/>
    <x v="0"/>
    <s v="No"/>
    <x v="0"/>
    <x v="2"/>
    <n v="1968"/>
    <s v="Jul"/>
    <n v="15"/>
    <d v="1968-07-15T00:00:00"/>
    <x v="1576"/>
    <x v="1"/>
    <s v="tier - 3"/>
    <n v="56"/>
  </r>
  <r>
    <s v="Id1585"/>
    <s v="  Madeline E"/>
    <n v="30.8"/>
    <x v="334"/>
    <s v="yes"/>
    <x v="0"/>
    <s v="No"/>
    <x v="0"/>
    <s v="No"/>
    <x v="0"/>
    <x v="1"/>
    <n v="1992"/>
    <s v="Aug"/>
    <n v="14"/>
    <d v="1992-08-14T00:00:00"/>
    <x v="1577"/>
    <x v="1"/>
    <s v="tier - 1"/>
    <n v="32"/>
  </r>
  <r>
    <s v="Id1586"/>
    <s v="  Maria Isabel"/>
    <n v="29.5"/>
    <x v="540"/>
    <s v="yes"/>
    <x v="0"/>
    <s v="No"/>
    <x v="0"/>
    <s v="No"/>
    <x v="1"/>
    <x v="2"/>
    <n v="1964"/>
    <s v="Sep"/>
    <n v="10"/>
    <d v="1964-09-10T00:00:00"/>
    <x v="1578"/>
    <x v="1"/>
    <s v="tier - 1"/>
    <n v="60"/>
  </r>
  <r>
    <s v="Id1587"/>
    <s v="  Arthur M"/>
    <n v="43.39"/>
    <x v="561"/>
    <s v="No"/>
    <x v="1"/>
    <s v="No"/>
    <x v="3"/>
    <s v="No"/>
    <x v="0"/>
    <x v="1"/>
    <n v="1961"/>
    <s v="Nov"/>
    <n v="18"/>
    <d v="1961-11-18T00:00:00"/>
    <x v="1579"/>
    <x v="1"/>
    <s v="tier - 3"/>
    <n v="63"/>
  </r>
  <r>
    <s v="Id1588"/>
    <s v="  Joseph R"/>
    <n v="15.08"/>
    <x v="239"/>
    <s v="yes"/>
    <x v="0"/>
    <s v="Yes"/>
    <x v="3"/>
    <s v="No"/>
    <x v="3"/>
    <x v="2"/>
    <n v="1969"/>
    <s v="Jul"/>
    <n v="26"/>
    <d v="1969-07-26T00:00:00"/>
    <x v="1580"/>
    <x v="1"/>
    <s v="tier - 3"/>
    <n v="55"/>
  </r>
  <r>
    <s v="Id1589"/>
    <s v="  Sachiko"/>
    <n v="20.48"/>
    <x v="305"/>
    <s v="No"/>
    <x v="0"/>
    <s v="No"/>
    <x v="0"/>
    <s v="No"/>
    <x v="2"/>
    <x v="0"/>
    <n v="1961"/>
    <s v="Dec"/>
    <n v="24"/>
    <d v="1961-12-24T00:00:00"/>
    <x v="1581"/>
    <x v="1"/>
    <s v="tier - 3"/>
    <n v="63"/>
  </r>
  <r>
    <s v="Id1590"/>
    <s v="  Christopher"/>
    <n v="34.450000000000003"/>
    <x v="224"/>
    <s v="yes"/>
    <x v="0"/>
    <s v="No"/>
    <x v="0"/>
    <s v="No"/>
    <x v="0"/>
    <x v="2"/>
    <n v="1984"/>
    <s v="Jul"/>
    <n v="20"/>
    <d v="1984-07-20T00:00:00"/>
    <x v="1582"/>
    <x v="1"/>
    <s v="tier - 3"/>
    <n v="40"/>
  </r>
  <r>
    <s v="Id1591"/>
    <s v="  Joseph"/>
    <n v="34.21"/>
    <x v="318"/>
    <s v="yes"/>
    <x v="0"/>
    <s v="No"/>
    <x v="0"/>
    <s v="No"/>
    <x v="0"/>
    <x v="0"/>
    <n v="1963"/>
    <s v="Aug"/>
    <n v="4"/>
    <d v="1963-08-04T00:00:00"/>
    <x v="1583"/>
    <x v="1"/>
    <s v="tier - 2"/>
    <n v="61"/>
  </r>
  <r>
    <s v="Id1592"/>
    <s v="  Lawrence"/>
    <n v="28.8"/>
    <x v="19"/>
    <s v="yes"/>
    <x v="0"/>
    <s v="No"/>
    <x v="0"/>
    <s v="No"/>
    <x v="1"/>
    <x v="0"/>
    <n v="1985"/>
    <s v="Sep"/>
    <n v="14"/>
    <d v="1985-09-14T00:00:00"/>
    <x v="1584"/>
    <x v="1"/>
    <s v="tier - 1"/>
    <n v="39"/>
  </r>
  <r>
    <s v="Id1593"/>
    <s v="  Katie"/>
    <n v="31.74"/>
    <x v="135"/>
    <s v="No"/>
    <x v="0"/>
    <s v="Yes"/>
    <x v="3"/>
    <s v="No"/>
    <x v="0"/>
    <x v="2"/>
    <n v="1986"/>
    <s v="Nov"/>
    <n v="24"/>
    <d v="1986-11-24T00:00:00"/>
    <x v="1585"/>
    <x v="1"/>
    <s v="tier - 2"/>
    <n v="38"/>
  </r>
  <r>
    <s v="Id1594"/>
    <s v="  Ruben"/>
    <n v="21.78"/>
    <x v="629"/>
    <s v="yes"/>
    <x v="0"/>
    <s v="No"/>
    <x v="0"/>
    <s v="No"/>
    <x v="2"/>
    <x v="0"/>
    <n v="1981"/>
    <s v="Aug"/>
    <n v="2"/>
    <d v="1981-08-02T00:00:00"/>
    <x v="1586"/>
    <x v="1"/>
    <s v="tier - 2"/>
    <n v="43"/>
  </r>
  <r>
    <s v="Id1595"/>
    <s v="  Sarah"/>
    <n v="23.75"/>
    <x v="52"/>
    <s v="No"/>
    <x v="0"/>
    <s v="No"/>
    <x v="3"/>
    <s v="No"/>
    <x v="2"/>
    <x v="2"/>
    <n v="1985"/>
    <s v="Aug"/>
    <n v="29"/>
    <d v="1985-08-29T00:00:00"/>
    <x v="1587"/>
    <x v="1"/>
    <s v="tier - 3"/>
    <n v="39"/>
  </r>
  <r>
    <s v="Id1596"/>
    <s v="  Angela R"/>
    <n v="33.21"/>
    <x v="103"/>
    <s v="yes"/>
    <x v="0"/>
    <s v="No"/>
    <x v="3"/>
    <s v="No"/>
    <x v="0"/>
    <x v="2"/>
    <n v="1969"/>
    <s v="Oct"/>
    <n v="23"/>
    <d v="1969-10-23T00:00:00"/>
    <x v="1588"/>
    <x v="1"/>
    <s v="tier - 2"/>
    <n v="55"/>
  </r>
  <r>
    <s v="Id1597"/>
    <s v="  Chatham"/>
    <n v="17.7"/>
    <x v="583"/>
    <s v="yes"/>
    <x v="0"/>
    <s v="No"/>
    <x v="1"/>
    <s v="No"/>
    <x v="3"/>
    <x v="0"/>
    <n v="2004"/>
    <s v="Jul"/>
    <n v="16"/>
    <d v="2004-07-16T00:00:00"/>
    <x v="1589"/>
    <x v="1"/>
    <s v="tier - 2"/>
    <n v="20"/>
  </r>
  <r>
    <s v="Id1598"/>
    <s v="  Derek"/>
    <n v="17.2"/>
    <x v="589"/>
    <s v="No"/>
    <x v="0"/>
    <s v="No"/>
    <x v="1"/>
    <s v="No"/>
    <x v="3"/>
    <x v="0"/>
    <n v="1959"/>
    <s v="Aug"/>
    <n v="6"/>
    <d v="1959-08-06T00:00:00"/>
    <x v="1590"/>
    <x v="1"/>
    <s v="tier - 1"/>
    <n v="65"/>
  </r>
  <r>
    <s v="Id1599"/>
    <s v="  Kalvin J"/>
    <n v="19.21"/>
    <x v="315"/>
    <s v="No"/>
    <x v="0"/>
    <s v="No"/>
    <x v="1"/>
    <s v="No"/>
    <x v="2"/>
    <x v="2"/>
    <n v="1966"/>
    <s v="Nov"/>
    <n v="10"/>
    <d v="1966-11-10T00:00:00"/>
    <x v="1591"/>
    <x v="1"/>
    <s v="tier - 3"/>
    <n v="58"/>
  </r>
  <r>
    <s v="Id1600"/>
    <s v="  Dave"/>
    <n v="23.2"/>
    <x v="500"/>
    <s v="No"/>
    <x v="0"/>
    <s v="Yes"/>
    <x v="3"/>
    <s v="No"/>
    <x v="2"/>
    <x v="2"/>
    <n v="1986"/>
    <s v="Dec"/>
    <n v="8"/>
    <d v="1986-12-08T00:00:00"/>
    <x v="1592"/>
    <x v="1"/>
    <s v="tier - 2"/>
    <n v="38"/>
  </r>
  <r>
    <s v="Id1601"/>
    <s v="  Barbara G"/>
    <n v="32.5"/>
    <x v="164"/>
    <s v="yes"/>
    <x v="0"/>
    <s v="Yes"/>
    <x v="3"/>
    <s v="No"/>
    <x v="0"/>
    <x v="2"/>
    <n v="1958"/>
    <s v="Nov"/>
    <n v="25"/>
    <d v="1958-11-25T00:00:00"/>
    <x v="1593"/>
    <x v="1"/>
    <s v="tier - 3"/>
    <n v="66"/>
  </r>
  <r>
    <s v="Id1602"/>
    <s v="  Skylar"/>
    <n v="20.9"/>
    <x v="457"/>
    <s v="No"/>
    <x v="0"/>
    <s v="No"/>
    <x v="0"/>
    <s v="No"/>
    <x v="2"/>
    <x v="0"/>
    <n v="1958"/>
    <s v="Dec"/>
    <n v="10"/>
    <d v="1958-12-10T00:00:00"/>
    <x v="1594"/>
    <x v="1"/>
    <s v="tier - 1"/>
    <n v="66"/>
  </r>
  <r>
    <s v="Id1603"/>
    <s v="  Nick"/>
    <n v="19.11"/>
    <x v="261"/>
    <s v="No"/>
    <x v="0"/>
    <s v="No"/>
    <x v="1"/>
    <s v="No"/>
    <x v="2"/>
    <x v="2"/>
    <n v="2003"/>
    <s v="Jun"/>
    <n v="7"/>
    <d v="2003-06-07T00:00:00"/>
    <x v="1595"/>
    <x v="0"/>
    <s v="tier - 1"/>
    <n v="22"/>
  </r>
  <r>
    <s v="Id1604"/>
    <s v="  Sunny S"/>
    <n v="31.17"/>
    <x v="124"/>
    <s v="No"/>
    <x v="0"/>
    <s v="No"/>
    <x v="3"/>
    <s v="No"/>
    <x v="0"/>
    <x v="2"/>
    <n v="1960"/>
    <s v="Jul"/>
    <n v="21"/>
    <d v="1960-07-21T00:00:00"/>
    <x v="1596"/>
    <x v="0"/>
    <s v="tier - 2"/>
    <n v="64"/>
  </r>
  <r>
    <s v="Id1605"/>
    <s v="  Anne-Marie"/>
    <n v="36.08"/>
    <x v="144"/>
    <s v="No"/>
    <x v="0"/>
    <s v="No"/>
    <x v="0"/>
    <s v="No"/>
    <x v="0"/>
    <x v="2"/>
    <n v="1978"/>
    <s v="Dec"/>
    <n v="19"/>
    <d v="1978-12-19T00:00:00"/>
    <x v="1597"/>
    <x v="0"/>
    <s v="tier - 1"/>
    <n v="46"/>
  </r>
  <r>
    <s v="Id1606"/>
    <s v="  Nicholas"/>
    <n v="28.024999999999999"/>
    <x v="363"/>
    <s v="yes"/>
    <x v="0"/>
    <s v="No"/>
    <x v="0"/>
    <s v="No"/>
    <x v="1"/>
    <x v="2"/>
    <n v="1959"/>
    <s v="Oct"/>
    <n v="5"/>
    <d v="1959-10-05T00:00:00"/>
    <x v="1598"/>
    <x v="0"/>
    <s v="tier - 2"/>
    <n v="65"/>
  </r>
  <r>
    <s v="Id1607"/>
    <s v="  Scott M"/>
    <n v="24.32"/>
    <x v="209"/>
    <s v="yes"/>
    <x v="0"/>
    <s v="No"/>
    <x v="0"/>
    <s v="No"/>
    <x v="2"/>
    <x v="2"/>
    <n v="1985"/>
    <s v="Sep"/>
    <n v="25"/>
    <d v="1985-09-25T00:00:00"/>
    <x v="1599"/>
    <x v="0"/>
    <s v="tier - 2"/>
    <n v="39"/>
  </r>
  <r>
    <s v="Id1608"/>
    <s v="  Marisa A"/>
    <n v="38"/>
    <x v="86"/>
    <s v="yes"/>
    <x v="0"/>
    <s v="No"/>
    <x v="3"/>
    <s v="No"/>
    <x v="0"/>
    <x v="2"/>
    <n v="1959"/>
    <s v="Dec"/>
    <n v="29"/>
    <d v="1959-12-29T00:00:00"/>
    <x v="1600"/>
    <x v="0"/>
    <s v="tier - 3"/>
    <n v="65"/>
  </r>
  <r>
    <s v="Id1609"/>
    <s v="  Katie"/>
    <n v="31.6"/>
    <x v="218"/>
    <s v="yes"/>
    <x v="0"/>
    <s v="No"/>
    <x v="0"/>
    <s v="No"/>
    <x v="0"/>
    <x v="0"/>
    <n v="1959"/>
    <s v="Jul"/>
    <n v="7"/>
    <d v="1959-07-07T00:00:00"/>
    <x v="1601"/>
    <x v="0"/>
    <s v="tier - 2"/>
    <n v="66"/>
  </r>
  <r>
    <s v="Id1610"/>
    <s v="  Amy L"/>
    <n v="31.02"/>
    <x v="630"/>
    <s v="yes"/>
    <x v="0"/>
    <s v="No"/>
    <x v="0"/>
    <s v="No"/>
    <x v="0"/>
    <x v="0"/>
    <n v="1962"/>
    <s v="Jul"/>
    <n v="27"/>
    <d v="1962-07-27T00:00:00"/>
    <x v="1602"/>
    <x v="0"/>
    <s v="tier - 2"/>
    <n v="62"/>
  </r>
  <r>
    <s v="Id1611"/>
    <s v="  Jenna M"/>
    <n v="29.26"/>
    <x v="251"/>
    <s v="yes"/>
    <x v="0"/>
    <s v="No"/>
    <x v="3"/>
    <s v="No"/>
    <x v="1"/>
    <x v="2"/>
    <n v="1960"/>
    <s v="Jun"/>
    <n v="18"/>
    <d v="1960-06-18T00:00:00"/>
    <x v="1603"/>
    <x v="0"/>
    <s v="tier - 1"/>
    <n v="65"/>
  </r>
  <r>
    <s v="Id1612"/>
    <s v="  Elizabeth M"/>
    <n v="15.09"/>
    <x v="14"/>
    <s v="yes"/>
    <x v="0"/>
    <s v="No"/>
    <x v="1"/>
    <s v="No"/>
    <x v="3"/>
    <x v="0"/>
    <n v="1959"/>
    <s v="Aug"/>
    <n v="29"/>
    <d v="1959-08-29T00:00:00"/>
    <x v="1604"/>
    <x v="0"/>
    <s v="tier - 2"/>
    <n v="65"/>
  </r>
  <r>
    <s v="Id1613"/>
    <s v="  Lyazid"/>
    <n v="22.63"/>
    <x v="111"/>
    <s v="yes"/>
    <x v="0"/>
    <s v="No"/>
    <x v="0"/>
    <s v="No"/>
    <x v="2"/>
    <x v="2"/>
    <n v="1990"/>
    <s v="Jul"/>
    <n v="13"/>
    <d v="1990-07-13T00:00:00"/>
    <x v="1605"/>
    <x v="0"/>
    <s v="tier - 1"/>
    <n v="34"/>
  </r>
  <r>
    <s v="Id1614"/>
    <s v="  Lindsey A"/>
    <n v="23.46"/>
    <x v="139"/>
    <s v="No"/>
    <x v="0"/>
    <s v="No"/>
    <x v="3"/>
    <s v="No"/>
    <x v="2"/>
    <x v="2"/>
    <n v="1959"/>
    <s v="Sep"/>
    <n v="6"/>
    <d v="1959-09-06T00:00:00"/>
    <x v="1606"/>
    <x v="0"/>
    <s v="tier - 1"/>
    <n v="65"/>
  </r>
  <r>
    <s v="Id1615"/>
    <s v="  Chris"/>
    <n v="22.56"/>
    <x v="83"/>
    <s v="yes"/>
    <x v="0"/>
    <s v="No"/>
    <x v="0"/>
    <s v="No"/>
    <x v="2"/>
    <x v="2"/>
    <n v="1963"/>
    <s v="Dec"/>
    <n v="23"/>
    <d v="1963-12-23T00:00:00"/>
    <x v="1607"/>
    <x v="0"/>
    <s v="tier - 1"/>
    <n v="61"/>
  </r>
  <r>
    <s v="Id1616"/>
    <s v="  Jennifer A"/>
    <n v="19.28"/>
    <x v="543"/>
    <s v="No"/>
    <x v="0"/>
    <s v="No"/>
    <x v="1"/>
    <s v="No"/>
    <x v="2"/>
    <x v="0"/>
    <n v="1963"/>
    <s v="Jul"/>
    <n v="6"/>
    <d v="1963-07-06T00:00:00"/>
    <x v="1608"/>
    <x v="0"/>
    <s v="tier - 2"/>
    <n v="62"/>
  </r>
  <r>
    <s v="Id1617"/>
    <s v="  Leif S"/>
    <n v="15.37"/>
    <x v="631"/>
    <s v="yes"/>
    <x v="0"/>
    <s v="No"/>
    <x v="1"/>
    <s v="No"/>
    <x v="3"/>
    <x v="0"/>
    <n v="1963"/>
    <s v="Jul"/>
    <n v="8"/>
    <d v="1963-07-08T00:00:00"/>
    <x v="1609"/>
    <x v="0"/>
    <s v="tier - 3"/>
    <n v="62"/>
  </r>
  <r>
    <s v="Id1618"/>
    <s v="  Stephanie A"/>
    <n v="18.71"/>
    <x v="319"/>
    <s v="yes"/>
    <x v="0"/>
    <s v="No"/>
    <x v="0"/>
    <s v="No"/>
    <x v="2"/>
    <x v="2"/>
    <n v="1960"/>
    <s v="Nov"/>
    <n v="8"/>
    <d v="1960-11-08T00:00:00"/>
    <x v="1610"/>
    <x v="0"/>
    <s v="tier - 3"/>
    <n v="64"/>
  </r>
  <r>
    <s v="Id1619"/>
    <s v="  Bo"/>
    <n v="20.61"/>
    <x v="632"/>
    <s v="No"/>
    <x v="0"/>
    <s v="No"/>
    <x v="0"/>
    <s v="No"/>
    <x v="2"/>
    <x v="0"/>
    <n v="1991"/>
    <s v="Sep"/>
    <n v="12"/>
    <d v="1991-09-12T00:00:00"/>
    <x v="1611"/>
    <x v="0"/>
    <s v="tier - 3"/>
    <n v="33"/>
  </r>
  <r>
    <s v="Id1620"/>
    <s v="  Leah"/>
    <n v="15.99"/>
    <x v="90"/>
    <s v="yes"/>
    <x v="0"/>
    <s v="Yes"/>
    <x v="3"/>
    <s v="No"/>
    <x v="3"/>
    <x v="2"/>
    <n v="1976"/>
    <s v="Sep"/>
    <n v="26"/>
    <d v="1976-09-26T00:00:00"/>
    <x v="1612"/>
    <x v="0"/>
    <s v="tier - 3"/>
    <n v="48"/>
  </r>
  <r>
    <s v="Id1621"/>
    <s v="  Kara Lynne"/>
    <n v="33.155000000000001"/>
    <x v="538"/>
    <s v="No"/>
    <x v="0"/>
    <s v="No"/>
    <x v="0"/>
    <s v="No"/>
    <x v="0"/>
    <x v="2"/>
    <n v="1961"/>
    <s v="Jun"/>
    <n v="14"/>
    <d v="1961-06-14T00:00:00"/>
    <x v="1613"/>
    <x v="0"/>
    <s v="tier - 1"/>
    <n v="64"/>
  </r>
  <r>
    <s v="Id1622"/>
    <s v="  Jeffrey"/>
    <n v="26.22"/>
    <x v="252"/>
    <s v="yes"/>
    <x v="0"/>
    <s v="Yes"/>
    <x v="3"/>
    <s v="No"/>
    <x v="1"/>
    <x v="2"/>
    <n v="2004"/>
    <s v="Jul"/>
    <n v="6"/>
    <d v="2004-07-06T00:00:00"/>
    <x v="1614"/>
    <x v="0"/>
    <s v="tier - 3"/>
    <n v="21"/>
  </r>
  <r>
    <s v="Id1623"/>
    <s v="  Justin"/>
    <n v="21.85"/>
    <x v="274"/>
    <s v="yes"/>
    <x v="0"/>
    <s v="Yes"/>
    <x v="3"/>
    <s v="No"/>
    <x v="2"/>
    <x v="2"/>
    <n v="1984"/>
    <s v="Jul"/>
    <n v="7"/>
    <d v="1984-07-07T00:00:00"/>
    <x v="1615"/>
    <x v="0"/>
    <s v="tier - 1"/>
    <n v="41"/>
  </r>
  <r>
    <s v="Id1624"/>
    <s v="  Emily"/>
    <n v="30.495000000000001"/>
    <x v="178"/>
    <s v="No"/>
    <x v="0"/>
    <s v="No"/>
    <x v="0"/>
    <s v="No"/>
    <x v="0"/>
    <x v="1"/>
    <n v="1968"/>
    <s v="Dec"/>
    <n v="25"/>
    <d v="1968-12-25T00:00:00"/>
    <x v="1616"/>
    <x v="0"/>
    <s v="tier - 1"/>
    <n v="56"/>
  </r>
  <r>
    <s v="Id1625"/>
    <s v="  Rebecca"/>
    <n v="34.104999999999997"/>
    <x v="215"/>
    <s v="yes"/>
    <x v="0"/>
    <s v="No"/>
    <x v="0"/>
    <s v="No"/>
    <x v="0"/>
    <x v="2"/>
    <n v="1983"/>
    <s v="Nov"/>
    <n v="17"/>
    <d v="1983-11-17T00:00:00"/>
    <x v="1617"/>
    <x v="0"/>
    <s v="tier - 1"/>
    <n v="41"/>
  </r>
  <r>
    <s v="Id1626"/>
    <s v="  Allie"/>
    <n v="32.770000000000003"/>
    <x v="614"/>
    <s v="yes"/>
    <x v="0"/>
    <s v="No"/>
    <x v="3"/>
    <s v="No"/>
    <x v="0"/>
    <x v="2"/>
    <n v="1958"/>
    <s v="Sep"/>
    <n v="21"/>
    <d v="1958-09-21T00:00:00"/>
    <x v="1618"/>
    <x v="0"/>
    <s v="tier - 2"/>
    <n v="66"/>
  </r>
  <r>
    <s v="Id1627"/>
    <s v="  Trasi"/>
    <n v="16.850000000000001"/>
    <x v="35"/>
    <s v="yes"/>
    <x v="0"/>
    <s v="No"/>
    <x v="1"/>
    <s v="No"/>
    <x v="3"/>
    <x v="0"/>
    <n v="1961"/>
    <s v="Sep"/>
    <n v="25"/>
    <d v="1961-09-25T00:00:00"/>
    <x v="1619"/>
    <x v="0"/>
    <s v="tier - 1"/>
    <n v="63"/>
  </r>
  <r>
    <s v="Id1628"/>
    <s v="  Kevin"/>
    <n v="34.700000000000003"/>
    <x v="87"/>
    <s v="No"/>
    <x v="0"/>
    <s v="No"/>
    <x v="3"/>
    <s v="No"/>
    <x v="0"/>
    <x v="1"/>
    <n v="1959"/>
    <s v="Oct"/>
    <n v="10"/>
    <d v="1959-10-10T00:00:00"/>
    <x v="1620"/>
    <x v="0"/>
    <s v="tier - 1"/>
    <n v="65"/>
  </r>
  <r>
    <s v="Id1629"/>
    <s v="  Fernando"/>
    <n v="37.049999999999997"/>
    <x v="233"/>
    <s v="No"/>
    <x v="0"/>
    <s v="No"/>
    <x v="3"/>
    <s v="No"/>
    <x v="0"/>
    <x v="2"/>
    <n v="1959"/>
    <s v="Nov"/>
    <n v="8"/>
    <d v="1959-11-08T00:00:00"/>
    <x v="1621"/>
    <x v="0"/>
    <s v="tier - 3"/>
    <n v="65"/>
  </r>
  <r>
    <s v="Id1630"/>
    <s v="  Ieva"/>
    <n v="18.78"/>
    <x v="150"/>
    <s v="No"/>
    <x v="0"/>
    <s v="Yes"/>
    <x v="3"/>
    <s v="No"/>
    <x v="2"/>
    <x v="2"/>
    <n v="1974"/>
    <s v="Dec"/>
    <n v="26"/>
    <d v="1974-12-26T00:00:00"/>
    <x v="1622"/>
    <x v="0"/>
    <s v="tier - 2"/>
    <n v="50"/>
  </r>
  <r>
    <s v="Id1631"/>
    <s v="  Chris"/>
    <n v="28.024999999999999"/>
    <x v="633"/>
    <s v="No"/>
    <x v="0"/>
    <s v="No"/>
    <x v="3"/>
    <s v="No"/>
    <x v="1"/>
    <x v="2"/>
    <n v="1972"/>
    <s v="Jul"/>
    <n v="13"/>
    <d v="1972-07-13T00:00:00"/>
    <x v="1623"/>
    <x v="0"/>
    <s v="tier - 2"/>
    <n v="52"/>
  </r>
  <r>
    <s v="Id1632"/>
    <s v="  Drew L"/>
    <n v="35.090000000000003"/>
    <x v="85"/>
    <s v="No"/>
    <x v="0"/>
    <s v="No"/>
    <x v="0"/>
    <s v="No"/>
    <x v="0"/>
    <x v="1"/>
    <n v="2004"/>
    <s v="Sep"/>
    <n v="6"/>
    <d v="2004-09-06T00:00:00"/>
    <x v="1624"/>
    <x v="0"/>
    <s v="tier - 2"/>
    <n v="20"/>
  </r>
  <r>
    <s v="Id1633"/>
    <s v="  Christina"/>
    <n v="34.42"/>
    <x v="127"/>
    <s v="yes"/>
    <x v="0"/>
    <s v="No"/>
    <x v="0"/>
    <s v="No"/>
    <x v="0"/>
    <x v="2"/>
    <n v="1968"/>
    <s v="Dec"/>
    <n v="15"/>
    <d v="1968-12-15T00:00:00"/>
    <x v="1625"/>
    <x v="0"/>
    <s v="tier - 3"/>
    <n v="56"/>
  </r>
  <r>
    <s v="Id1634"/>
    <s v="  Alexander G"/>
    <n v="29.4"/>
    <x v="228"/>
    <s v="No"/>
    <x v="0"/>
    <s v="No"/>
    <x v="0"/>
    <s v="No"/>
    <x v="1"/>
    <x v="2"/>
    <n v="1958"/>
    <s v="Oct"/>
    <n v="15"/>
    <d v="1958-10-15T00:00:00"/>
    <x v="1626"/>
    <x v="0"/>
    <s v="tier - 3"/>
    <n v="66"/>
  </r>
  <r>
    <s v="Id1635"/>
    <s v="  Meaghan"/>
    <n v="21.31"/>
    <x v="550"/>
    <s v="No"/>
    <x v="0"/>
    <s v="No"/>
    <x v="0"/>
    <s v="No"/>
    <x v="2"/>
    <x v="2"/>
    <n v="1958"/>
    <s v="Jul"/>
    <n v="10"/>
    <d v="1958-07-10T00:00:00"/>
    <x v="1627"/>
    <x v="0"/>
    <s v="tier - 2"/>
    <n v="67"/>
  </r>
  <r>
    <s v="Id1636"/>
    <s v="  Kristin"/>
    <n v="19.559999999999999"/>
    <x v="499"/>
    <s v="No"/>
    <x v="0"/>
    <s v="No"/>
    <x v="0"/>
    <s v="No"/>
    <x v="2"/>
    <x v="0"/>
    <n v="1969"/>
    <s v="Sep"/>
    <n v="26"/>
    <d v="1969-09-26T00:00:00"/>
    <x v="1628"/>
    <x v="0"/>
    <s v="tier - 3"/>
    <n v="55"/>
  </r>
  <r>
    <s v="Id1637"/>
    <s v="  Andrea K"/>
    <n v="37.335000000000001"/>
    <x v="106"/>
    <s v="yes"/>
    <x v="0"/>
    <s v="No"/>
    <x v="3"/>
    <s v="No"/>
    <x v="0"/>
    <x v="1"/>
    <n v="1959"/>
    <s v="Dec"/>
    <n v="24"/>
    <d v="1959-12-24T00:00:00"/>
    <x v="1629"/>
    <x v="0"/>
    <s v="tier - 2"/>
    <n v="65"/>
  </r>
  <r>
    <s v="Id1638"/>
    <s v="  Kris"/>
    <n v="19.53"/>
    <x v="41"/>
    <s v="No"/>
    <x v="0"/>
    <s v="No"/>
    <x v="0"/>
    <s v="No"/>
    <x v="2"/>
    <x v="0"/>
    <n v="1967"/>
    <s v="Oct"/>
    <n v="10"/>
    <d v="1967-10-10T00:00:00"/>
    <x v="1630"/>
    <x v="0"/>
    <s v="tier - 1"/>
    <n v="57"/>
  </r>
  <r>
    <s v="Id1639"/>
    <s v="  Alden W"/>
    <n v="34.1"/>
    <x v="361"/>
    <s v="No"/>
    <x v="0"/>
    <s v="No"/>
    <x v="0"/>
    <s v="No"/>
    <x v="0"/>
    <x v="2"/>
    <n v="1988"/>
    <s v="Nov"/>
    <n v="16"/>
    <d v="1988-11-16T00:00:00"/>
    <x v="1631"/>
    <x v="0"/>
    <s v="tier - 2"/>
    <n v="36"/>
  </r>
  <r>
    <s v="Id1640"/>
    <s v="  Suzanne M"/>
    <n v="16.5"/>
    <x v="452"/>
    <s v="yes"/>
    <x v="0"/>
    <s v="No"/>
    <x v="1"/>
    <s v="No"/>
    <x v="3"/>
    <x v="0"/>
    <n v="1963"/>
    <s v="Jul"/>
    <n v="16"/>
    <d v="1963-07-16T00:00:00"/>
    <x v="1632"/>
    <x v="0"/>
    <s v="tier - 2"/>
    <n v="61"/>
  </r>
  <r>
    <s v="Id1641"/>
    <s v="  Heidi Z"/>
    <n v="30.69"/>
    <x v="249"/>
    <s v="No"/>
    <x v="0"/>
    <s v="No"/>
    <x v="3"/>
    <s v="No"/>
    <x v="0"/>
    <x v="2"/>
    <n v="1965"/>
    <s v="Jun"/>
    <n v="22"/>
    <d v="1965-06-22T00:00:00"/>
    <x v="1633"/>
    <x v="0"/>
    <s v="tier - 3"/>
    <n v="60"/>
  </r>
  <r>
    <s v="Id1642"/>
    <s v="  Carolyn"/>
    <n v="28.93"/>
    <x v="189"/>
    <s v="No"/>
    <x v="0"/>
    <s v="No"/>
    <x v="3"/>
    <s v="No"/>
    <x v="1"/>
    <x v="2"/>
    <n v="1958"/>
    <s v="Sep"/>
    <n v="14"/>
    <d v="1958-09-14T00:00:00"/>
    <x v="1634"/>
    <x v="0"/>
    <s v="tier - 1"/>
    <n v="66"/>
  </r>
  <r>
    <s v="Id1643"/>
    <s v="  Sabine"/>
    <n v="38.9"/>
    <x v="141"/>
    <s v="No"/>
    <x v="0"/>
    <s v="No"/>
    <x v="0"/>
    <s v="No"/>
    <x v="0"/>
    <x v="2"/>
    <n v="1958"/>
    <s v="Jul"/>
    <n v="29"/>
    <d v="1958-07-29T00:00:00"/>
    <x v="1635"/>
    <x v="0"/>
    <s v="tier - 2"/>
    <n v="66"/>
  </r>
  <r>
    <s v="Id1644"/>
    <s v="  Bobby"/>
    <n v="26.9"/>
    <x v="212"/>
    <s v="No"/>
    <x v="0"/>
    <s v="No"/>
    <x v="0"/>
    <s v="No"/>
    <x v="1"/>
    <x v="2"/>
    <n v="1958"/>
    <s v="Sep"/>
    <n v="20"/>
    <d v="1958-09-20T00:00:00"/>
    <x v="1636"/>
    <x v="0"/>
    <s v="tier - 3"/>
    <n v="66"/>
  </r>
  <r>
    <s v="Id1645"/>
    <s v="  Fan"/>
    <n v="24.86"/>
    <x v="195"/>
    <s v="No"/>
    <x v="0"/>
    <s v="No"/>
    <x v="0"/>
    <s v="No"/>
    <x v="2"/>
    <x v="1"/>
    <n v="1999"/>
    <s v="Aug"/>
    <n v="10"/>
    <d v="1999-08-10T00:00:00"/>
    <x v="1637"/>
    <x v="0"/>
    <s v="tier - 1"/>
    <n v="25"/>
  </r>
  <r>
    <s v="Id1646"/>
    <s v="  Rachel M"/>
    <n v="39.14"/>
    <x v="149"/>
    <s v="No"/>
    <x v="1"/>
    <s v="No"/>
    <x v="3"/>
    <s v="No"/>
    <x v="0"/>
    <x v="1"/>
    <n v="1967"/>
    <s v="Aug"/>
    <n v="15"/>
    <d v="1967-08-15T00:00:00"/>
    <x v="1638"/>
    <x v="0"/>
    <s v="tier - 2"/>
    <n v="57"/>
  </r>
  <r>
    <s v="Id1647"/>
    <s v="  Greg"/>
    <n v="39.799999999999997"/>
    <x v="331"/>
    <s v="No"/>
    <x v="0"/>
    <s v="Yes"/>
    <x v="3"/>
    <s v="No"/>
    <x v="0"/>
    <x v="1"/>
    <n v="1967"/>
    <s v="Nov"/>
    <n v="4"/>
    <d v="1967-11-04T00:00:00"/>
    <x v="1639"/>
    <x v="0"/>
    <s v="tier - 2"/>
    <n v="57"/>
  </r>
  <r>
    <s v="Id1648"/>
    <s v="  Dan"/>
    <n v="34.32"/>
    <x v="361"/>
    <s v="No"/>
    <x v="0"/>
    <s v="No"/>
    <x v="3"/>
    <s v="No"/>
    <x v="0"/>
    <x v="2"/>
    <n v="1959"/>
    <s v="Jun"/>
    <n v="29"/>
    <d v="1959-06-29T00:00:00"/>
    <x v="1640"/>
    <x v="0"/>
    <s v="tier - 1"/>
    <n v="66"/>
  </r>
  <r>
    <s v="Id1649"/>
    <s v="  Jennifer A"/>
    <n v="32.51"/>
    <x v="167"/>
    <s v="No"/>
    <x v="0"/>
    <s v="No"/>
    <x v="0"/>
    <s v="No"/>
    <x v="0"/>
    <x v="2"/>
    <n v="1959"/>
    <s v="Aug"/>
    <n v="3"/>
    <d v="1959-08-03T00:00:00"/>
    <x v="1641"/>
    <x v="0"/>
    <s v="tier - 3"/>
    <n v="65"/>
  </r>
  <r>
    <s v="Id1650"/>
    <s v="  Jessica"/>
    <n v="30.71"/>
    <x v="105"/>
    <s v="No"/>
    <x v="0"/>
    <s v="Yes"/>
    <x v="3"/>
    <s v="No"/>
    <x v="0"/>
    <x v="1"/>
    <n v="1996"/>
    <s v="Nov"/>
    <n v="10"/>
    <d v="1996-11-10T00:00:00"/>
    <x v="1642"/>
    <x v="0"/>
    <s v="tier - 3"/>
    <n v="28"/>
  </r>
  <r>
    <s v="Id1651"/>
    <s v="  Chaiwat"/>
    <n v="28.9"/>
    <x v="332"/>
    <s v="No"/>
    <x v="0"/>
    <s v="No"/>
    <x v="3"/>
    <s v="No"/>
    <x v="1"/>
    <x v="2"/>
    <n v="1976"/>
    <s v="Nov"/>
    <n v="27"/>
    <d v="1976-11-27T00:00:00"/>
    <x v="1643"/>
    <x v="0"/>
    <s v="tier - 3"/>
    <n v="48"/>
  </r>
  <r>
    <s v="Id1652"/>
    <s v="  Kerri"/>
    <n v="36.19"/>
    <x v="167"/>
    <s v="No"/>
    <x v="0"/>
    <s v="No"/>
    <x v="0"/>
    <s v="No"/>
    <x v="0"/>
    <x v="2"/>
    <n v="1959"/>
    <s v="Nov"/>
    <n v="20"/>
    <d v="1959-11-20T00:00:00"/>
    <x v="1644"/>
    <x v="0"/>
    <s v="tier - 2"/>
    <n v="65"/>
  </r>
  <r>
    <s v="Id1653"/>
    <s v="  Lisa"/>
    <n v="29.6"/>
    <x v="197"/>
    <s v="No"/>
    <x v="0"/>
    <s v="No"/>
    <x v="0"/>
    <s v="No"/>
    <x v="1"/>
    <x v="2"/>
    <n v="1979"/>
    <s v="Oct"/>
    <n v="20"/>
    <d v="1979-10-20T00:00:00"/>
    <x v="1645"/>
    <x v="0"/>
    <s v="tier - 2"/>
    <n v="45"/>
  </r>
  <r>
    <s v="Id1654"/>
    <s v="  Nicholas G"/>
    <n v="30.95"/>
    <x v="128"/>
    <s v="No"/>
    <x v="0"/>
    <s v="Yes"/>
    <x v="3"/>
    <s v="No"/>
    <x v="0"/>
    <x v="1"/>
    <n v="1989"/>
    <s v="Jul"/>
    <n v="22"/>
    <d v="1989-07-22T00:00:00"/>
    <x v="1646"/>
    <x v="0"/>
    <s v="tier - 3"/>
    <n v="35"/>
  </r>
  <r>
    <s v="Id1655"/>
    <s v="  Vasilis S"/>
    <n v="19.95"/>
    <x v="125"/>
    <s v="No"/>
    <x v="0"/>
    <s v="No"/>
    <x v="3"/>
    <s v="No"/>
    <x v="2"/>
    <x v="2"/>
    <n v="1989"/>
    <s v="Jul"/>
    <n v="14"/>
    <d v="1989-07-14T00:00:00"/>
    <x v="1647"/>
    <x v="0"/>
    <s v="tier - 3"/>
    <n v="35"/>
  </r>
  <r>
    <s v="Id1656"/>
    <s v="  Michael P"/>
    <n v="23.65"/>
    <x v="56"/>
    <s v="yes"/>
    <x v="0"/>
    <s v="No"/>
    <x v="0"/>
    <s v="No"/>
    <x v="2"/>
    <x v="1"/>
    <n v="1998"/>
    <s v="Sep"/>
    <n v="12"/>
    <d v="1998-09-12T00:00:00"/>
    <x v="1648"/>
    <x v="0"/>
    <s v="tier - 1"/>
    <n v="26"/>
  </r>
  <r>
    <s v="Id1657"/>
    <s v="  Colleen C"/>
    <n v="43.34"/>
    <x v="470"/>
    <s v="No"/>
    <x v="0"/>
    <s v="No"/>
    <x v="3"/>
    <s v="No"/>
    <x v="0"/>
    <x v="2"/>
    <n v="1962"/>
    <s v="Dec"/>
    <n v="3"/>
    <d v="1962-12-03T00:00:00"/>
    <x v="1649"/>
    <x v="0"/>
    <s v="tier - 1"/>
    <n v="62"/>
  </r>
  <r>
    <s v="Id1658"/>
    <s v="  Annika"/>
    <n v="31.98"/>
    <x v="135"/>
    <s v="yes"/>
    <x v="0"/>
    <s v="No"/>
    <x v="3"/>
    <s v="No"/>
    <x v="0"/>
    <x v="2"/>
    <n v="1963"/>
    <s v="Oct"/>
    <n v="14"/>
    <d v="1963-10-14T00:00:00"/>
    <x v="1650"/>
    <x v="0"/>
    <s v="tier - 1"/>
    <n v="61"/>
  </r>
  <r>
    <s v="Id1659"/>
    <s v="  Kelly"/>
    <n v="35.86"/>
    <x v="21"/>
    <s v="No"/>
    <x v="0"/>
    <s v="No"/>
    <x v="3"/>
    <s v="No"/>
    <x v="0"/>
    <x v="1"/>
    <n v="1967"/>
    <s v="Jul"/>
    <n v="18"/>
    <d v="1967-07-18T00:00:00"/>
    <x v="1651"/>
    <x v="0"/>
    <s v="tier - 3"/>
    <n v="57"/>
  </r>
  <r>
    <s v="Id1660"/>
    <s v="  Nicholas C"/>
    <n v="15.2"/>
    <x v="163"/>
    <s v="No"/>
    <x v="0"/>
    <s v="No"/>
    <x v="0"/>
    <s v="No"/>
    <x v="3"/>
    <x v="0"/>
    <n v="1965"/>
    <s v="Nov"/>
    <n v="8"/>
    <d v="1965-11-08T00:00:00"/>
    <x v="1652"/>
    <x v="0"/>
    <s v="tier - 3"/>
    <n v="59"/>
  </r>
  <r>
    <s v="Id1661"/>
    <s v="  Kelly K"/>
    <n v="37.200000000000003"/>
    <x v="417"/>
    <s v="No"/>
    <x v="0"/>
    <s v="No"/>
    <x v="0"/>
    <s v="No"/>
    <x v="0"/>
    <x v="0"/>
    <n v="1991"/>
    <s v="Aug"/>
    <n v="21"/>
    <d v="1991-08-21T00:00:00"/>
    <x v="1653"/>
    <x v="0"/>
    <s v="tier - 3"/>
    <n v="33"/>
  </r>
  <r>
    <s v="Id1662"/>
    <s v="  Andrew"/>
    <n v="17.91"/>
    <x v="497"/>
    <s v="No"/>
    <x v="0"/>
    <s v="No"/>
    <x v="1"/>
    <s v="No"/>
    <x v="3"/>
    <x v="2"/>
    <n v="1967"/>
    <s v="Sep"/>
    <n v="1"/>
    <d v="1967-09-01T00:00:00"/>
    <x v="1654"/>
    <x v="0"/>
    <s v="tier - 3"/>
    <n v="57"/>
  </r>
  <r>
    <s v="Id1663"/>
    <s v="  Hannah"/>
    <n v="20.76"/>
    <x v="106"/>
    <s v="No"/>
    <x v="0"/>
    <s v="No"/>
    <x v="0"/>
    <s v="No"/>
    <x v="2"/>
    <x v="1"/>
    <n v="1981"/>
    <s v="Nov"/>
    <n v="13"/>
    <d v="1981-11-13T00:00:00"/>
    <x v="1655"/>
    <x v="0"/>
    <s v="tier - 1"/>
    <n v="43"/>
  </r>
  <r>
    <s v="Id1664"/>
    <s v="  Patricio Sr"/>
    <n v="38.99"/>
    <x v="127"/>
    <s v="No"/>
    <x v="1"/>
    <s v="No"/>
    <x v="3"/>
    <s v="No"/>
    <x v="0"/>
    <x v="2"/>
    <n v="1969"/>
    <s v="Oct"/>
    <n v="20"/>
    <d v="1969-10-20T00:00:00"/>
    <x v="1656"/>
    <x v="0"/>
    <s v="tier - 1"/>
    <n v="55"/>
  </r>
  <r>
    <s v="Id1665"/>
    <s v="  Robert B"/>
    <n v="42.655000000000001"/>
    <x v="425"/>
    <s v="yes"/>
    <x v="0"/>
    <s v="Yes"/>
    <x v="3"/>
    <s v="No"/>
    <x v="0"/>
    <x v="1"/>
    <n v="1958"/>
    <s v="Jul"/>
    <n v="23"/>
    <d v="1958-07-23T00:00:00"/>
    <x v="1657"/>
    <x v="0"/>
    <s v="tier - 1"/>
    <n v="66"/>
  </r>
  <r>
    <s v="Id1666"/>
    <s v="  Benjamin M"/>
    <n v="30.57"/>
    <x v="45"/>
    <s v="No"/>
    <x v="0"/>
    <s v="Yes"/>
    <x v="3"/>
    <s v="No"/>
    <x v="0"/>
    <x v="2"/>
    <n v="1982"/>
    <s v="Sep"/>
    <n v="4"/>
    <d v="1982-09-04T00:00:00"/>
    <x v="1658"/>
    <x v="0"/>
    <s v="tier - 2"/>
    <n v="42"/>
  </r>
  <r>
    <s v="Id1667"/>
    <s v="  Robert"/>
    <n v="17.7"/>
    <x v="245"/>
    <s v="No"/>
    <x v="0"/>
    <s v="No"/>
    <x v="1"/>
    <s v="No"/>
    <x v="3"/>
    <x v="1"/>
    <n v="2002"/>
    <s v="Sep"/>
    <n v="24"/>
    <d v="2002-09-24T00:00:00"/>
    <x v="1659"/>
    <x v="0"/>
    <s v="tier - 2"/>
    <n v="22"/>
  </r>
  <r>
    <s v="Id1668"/>
    <s v="  Eric R"/>
    <n v="34.770000000000003"/>
    <x v="47"/>
    <s v="No"/>
    <x v="0"/>
    <s v="No"/>
    <x v="3"/>
    <s v="No"/>
    <x v="0"/>
    <x v="2"/>
    <n v="1962"/>
    <s v="Jul"/>
    <n v="29"/>
    <d v="1962-07-29T00:00:00"/>
    <x v="1660"/>
    <x v="0"/>
    <s v="tier - 3"/>
    <n v="62"/>
  </r>
  <r>
    <s v="Id1669"/>
    <s v="  Matthew"/>
    <n v="16.88"/>
    <x v="531"/>
    <s v="No"/>
    <x v="0"/>
    <s v="No"/>
    <x v="0"/>
    <s v="No"/>
    <x v="3"/>
    <x v="0"/>
    <n v="1965"/>
    <s v="Jul"/>
    <n v="27"/>
    <d v="1965-07-27T00:00:00"/>
    <x v="1661"/>
    <x v="0"/>
    <s v="tier - 2"/>
    <n v="59"/>
  </r>
  <r>
    <s v="Id1670"/>
    <s v="  Bob R"/>
    <n v="40.26"/>
    <x v="634"/>
    <s v="yes"/>
    <x v="0"/>
    <s v="No"/>
    <x v="0"/>
    <s v="No"/>
    <x v="0"/>
    <x v="0"/>
    <n v="1975"/>
    <s v="Dec"/>
    <n v="10"/>
    <d v="1975-12-10T00:00:00"/>
    <x v="1662"/>
    <x v="0"/>
    <s v="tier - 3"/>
    <n v="49"/>
  </r>
  <r>
    <s v="Id1671"/>
    <s v="  Stephanie J"/>
    <n v="25.6"/>
    <x v="100"/>
    <s v="No"/>
    <x v="0"/>
    <s v="Yes"/>
    <x v="3"/>
    <s v="No"/>
    <x v="1"/>
    <x v="1"/>
    <n v="1979"/>
    <s v="Oct"/>
    <n v="18"/>
    <d v="1979-10-18T00:00:00"/>
    <x v="1663"/>
    <x v="0"/>
    <s v="tier - 3"/>
    <n v="45"/>
  </r>
  <r>
    <s v="Id1672"/>
    <s v="  Jake"/>
    <n v="33.549999999999997"/>
    <x v="333"/>
    <s v="yes"/>
    <x v="0"/>
    <s v="No"/>
    <x v="0"/>
    <s v="No"/>
    <x v="0"/>
    <x v="0"/>
    <n v="1981"/>
    <s v="Jun"/>
    <n v="5"/>
    <d v="1981-06-05T00:00:00"/>
    <x v="1664"/>
    <x v="0"/>
    <s v="tier - 3"/>
    <n v="44"/>
  </r>
  <r>
    <s v="Id1673"/>
    <s v="  Alison L"/>
    <n v="16.690000000000001"/>
    <x v="627"/>
    <s v="No"/>
    <x v="0"/>
    <s v="No"/>
    <x v="0"/>
    <s v="No"/>
    <x v="3"/>
    <x v="0"/>
    <n v="1970"/>
    <s v="Nov"/>
    <n v="11"/>
    <d v="1970-11-11T00:00:00"/>
    <x v="1665"/>
    <x v="0"/>
    <s v="tier - 2"/>
    <n v="54"/>
  </r>
  <r>
    <s v="Id1674"/>
    <s v="  Lindsay M"/>
    <n v="19.95"/>
    <x v="458"/>
    <s v="No"/>
    <x v="0"/>
    <s v="No"/>
    <x v="3"/>
    <s v="No"/>
    <x v="2"/>
    <x v="2"/>
    <n v="1958"/>
    <s v="Oct"/>
    <n v="17"/>
    <d v="1958-10-17T00:00:00"/>
    <x v="1666"/>
    <x v="0"/>
    <s v="tier - 2"/>
    <n v="66"/>
  </r>
  <r>
    <s v="Id1675"/>
    <s v="  Guillaume"/>
    <n v="17.55"/>
    <x v="80"/>
    <s v="No"/>
    <x v="0"/>
    <s v="No"/>
    <x v="1"/>
    <s v="No"/>
    <x v="3"/>
    <x v="2"/>
    <n v="1981"/>
    <s v="Jul"/>
    <n v="4"/>
    <d v="1981-07-04T00:00:00"/>
    <x v="1667"/>
    <x v="0"/>
    <s v="tier - 1"/>
    <n v="44"/>
  </r>
  <r>
    <s v="Id1676"/>
    <s v="  Kaylee"/>
    <n v="22.01"/>
    <x v="170"/>
    <s v="No"/>
    <x v="0"/>
    <s v="No"/>
    <x v="3"/>
    <s v="No"/>
    <x v="2"/>
    <x v="2"/>
    <n v="1968"/>
    <s v="Nov"/>
    <n v="8"/>
    <d v="1968-11-08T00:00:00"/>
    <x v="1668"/>
    <x v="0"/>
    <s v="tier - 2"/>
    <n v="56"/>
  </r>
  <r>
    <s v="Id1677"/>
    <s v="  Theresa"/>
    <n v="41.8"/>
    <x v="99"/>
    <s v="yes"/>
    <x v="0"/>
    <s v="Yes"/>
    <x v="3"/>
    <s v="No"/>
    <x v="0"/>
    <x v="1"/>
    <n v="1962"/>
    <s v="Nov"/>
    <n v="29"/>
    <d v="1962-11-29T00:00:00"/>
    <x v="1669"/>
    <x v="0"/>
    <s v="tier - 1"/>
    <n v="62"/>
  </r>
  <r>
    <s v="Id1678"/>
    <s v="  Travis G"/>
    <n v="19.170000000000002"/>
    <x v="569"/>
    <s v="No"/>
    <x v="0"/>
    <s v="No"/>
    <x v="0"/>
    <s v="No"/>
    <x v="2"/>
    <x v="0"/>
    <n v="1958"/>
    <s v="Jul"/>
    <n v="29"/>
    <d v="1958-07-29T00:00:00"/>
    <x v="1670"/>
    <x v="0"/>
    <s v="tier - 3"/>
    <n v="66"/>
  </r>
  <r>
    <s v="Id1679"/>
    <s v="  Emma L"/>
    <n v="32.799999999999997"/>
    <x v="635"/>
    <s v="yes"/>
    <x v="0"/>
    <s v="Yes"/>
    <x v="3"/>
    <s v="No"/>
    <x v="0"/>
    <x v="1"/>
    <n v="1995"/>
    <s v="Aug"/>
    <n v="2"/>
    <d v="1995-08-02T00:00:00"/>
    <x v="1671"/>
    <x v="0"/>
    <s v="tier - 2"/>
    <n v="29"/>
  </r>
  <r>
    <s v="Id1680"/>
    <s v="  Linda"/>
    <n v="35.814999999999998"/>
    <x v="325"/>
    <s v="No"/>
    <x v="0"/>
    <s v="No"/>
    <x v="3"/>
    <s v="No"/>
    <x v="0"/>
    <x v="2"/>
    <n v="1960"/>
    <s v="Aug"/>
    <n v="8"/>
    <d v="1960-08-08T00:00:00"/>
    <x v="1672"/>
    <x v="0"/>
    <s v="tier - 2"/>
    <n v="64"/>
  </r>
  <r>
    <s v="Id1681"/>
    <s v="  Owen R"/>
    <n v="24.3"/>
    <x v="195"/>
    <s v="No"/>
    <x v="0"/>
    <s v="No"/>
    <x v="0"/>
    <s v="No"/>
    <x v="2"/>
    <x v="1"/>
    <n v="1979"/>
    <s v="Nov"/>
    <n v="25"/>
    <d v="1979-11-25T00:00:00"/>
    <x v="1673"/>
    <x v="0"/>
    <s v="tier - 1"/>
    <n v="45"/>
  </r>
  <r>
    <s v="Id1682"/>
    <s v="  Jacob"/>
    <n v="19.059999999999999"/>
    <x v="534"/>
    <s v="No"/>
    <x v="0"/>
    <s v="No"/>
    <x v="0"/>
    <s v="No"/>
    <x v="2"/>
    <x v="0"/>
    <n v="1970"/>
    <s v="Sep"/>
    <n v="11"/>
    <d v="1970-09-11T00:00:00"/>
    <x v="1674"/>
    <x v="0"/>
    <s v="tier - 3"/>
    <n v="54"/>
  </r>
  <r>
    <s v="Id1683"/>
    <s v="  Jacqueline"/>
    <n v="33.25"/>
    <x v="133"/>
    <s v="yes"/>
    <x v="0"/>
    <s v="No"/>
    <x v="3"/>
    <s v="No"/>
    <x v="0"/>
    <x v="2"/>
    <n v="1971"/>
    <s v="Aug"/>
    <n v="15"/>
    <d v="1971-08-15T00:00:00"/>
    <x v="1675"/>
    <x v="0"/>
    <s v="tier - 3"/>
    <n v="53"/>
  </r>
  <r>
    <s v="Id1684"/>
    <s v="  Yefeng"/>
    <n v="21.37"/>
    <x v="117"/>
    <s v="yes"/>
    <x v="0"/>
    <s v="Yes"/>
    <x v="3"/>
    <s v="No"/>
    <x v="2"/>
    <x v="2"/>
    <n v="1968"/>
    <s v="Jun"/>
    <n v="12"/>
    <d v="1968-06-12T00:00:00"/>
    <x v="1676"/>
    <x v="0"/>
    <s v="tier - 2"/>
    <n v="57"/>
  </r>
  <r>
    <s v="Id1685"/>
    <s v="  Thomas J"/>
    <n v="34.43"/>
    <x v="636"/>
    <s v="yes"/>
    <x v="0"/>
    <s v="No"/>
    <x v="3"/>
    <s v="No"/>
    <x v="0"/>
    <x v="0"/>
    <n v="1975"/>
    <s v="Oct"/>
    <n v="26"/>
    <d v="1975-10-26T00:00:00"/>
    <x v="1677"/>
    <x v="0"/>
    <s v="tier - 1"/>
    <n v="49"/>
  </r>
  <r>
    <s v="Id1686"/>
    <s v="  Ken"/>
    <n v="20.86"/>
    <x v="67"/>
    <s v="yes"/>
    <x v="0"/>
    <s v="No"/>
    <x v="0"/>
    <s v="No"/>
    <x v="2"/>
    <x v="2"/>
    <n v="1972"/>
    <s v="Nov"/>
    <n v="7"/>
    <d v="1972-11-07T00:00:00"/>
    <x v="1678"/>
    <x v="0"/>
    <s v="tier - 1"/>
    <n v="52"/>
  </r>
  <r>
    <s v="Id1687"/>
    <s v="  Annie E"/>
    <n v="18.34"/>
    <x v="564"/>
    <s v="No"/>
    <x v="0"/>
    <s v="No"/>
    <x v="0"/>
    <s v="No"/>
    <x v="3"/>
    <x v="0"/>
    <n v="1978"/>
    <s v="Sep"/>
    <n v="5"/>
    <d v="1978-09-05T00:00:00"/>
    <x v="1679"/>
    <x v="0"/>
    <s v="tier - 1"/>
    <n v="46"/>
  </r>
  <r>
    <s v="Id1688"/>
    <s v="  Noel K"/>
    <n v="34.15"/>
    <x v="140"/>
    <s v="No"/>
    <x v="0"/>
    <s v="No"/>
    <x v="0"/>
    <s v="No"/>
    <x v="0"/>
    <x v="2"/>
    <n v="1971"/>
    <s v="Nov"/>
    <n v="25"/>
    <d v="1971-11-25T00:00:00"/>
    <x v="1680"/>
    <x v="0"/>
    <s v="tier - 1"/>
    <n v="53"/>
  </r>
  <r>
    <s v="Id1689"/>
    <s v="  Mark S"/>
    <n v="18.350000000000001"/>
    <x v="89"/>
    <s v="No"/>
    <x v="0"/>
    <s v="No"/>
    <x v="0"/>
    <s v="No"/>
    <x v="3"/>
    <x v="2"/>
    <n v="1962"/>
    <s v="Oct"/>
    <n v="25"/>
    <d v="1962-10-25T00:00:00"/>
    <x v="1681"/>
    <x v="0"/>
    <s v="tier - 2"/>
    <n v="62"/>
  </r>
  <r>
    <s v="Id1690"/>
    <s v="  Federica"/>
    <n v="22.13"/>
    <x v="77"/>
    <s v="yes"/>
    <x v="0"/>
    <s v="No"/>
    <x v="0"/>
    <s v="No"/>
    <x v="2"/>
    <x v="0"/>
    <n v="1959"/>
    <s v="Jun"/>
    <n v="4"/>
    <d v="1959-06-04T00:00:00"/>
    <x v="1682"/>
    <x v="0"/>
    <s v="tier - 1"/>
    <n v="66"/>
  </r>
  <r>
    <s v="Id1691"/>
    <s v="  Pamela L"/>
    <n v="22.51"/>
    <x v="637"/>
    <s v="yes"/>
    <x v="0"/>
    <s v="No"/>
    <x v="3"/>
    <s v="No"/>
    <x v="2"/>
    <x v="1"/>
    <n v="1959"/>
    <s v="Dec"/>
    <n v="3"/>
    <d v="1959-12-03T00:00:00"/>
    <x v="1683"/>
    <x v="0"/>
    <s v="tier - 3"/>
    <n v="65"/>
  </r>
  <r>
    <s v="Id1692"/>
    <s v="  Andrew W"/>
    <n v="31"/>
    <x v="372"/>
    <s v="No"/>
    <x v="0"/>
    <s v="No"/>
    <x v="3"/>
    <s v="No"/>
    <x v="0"/>
    <x v="2"/>
    <n v="1962"/>
    <s v="Jun"/>
    <n v="17"/>
    <d v="1962-06-17T00:00:00"/>
    <x v="1684"/>
    <x v="0"/>
    <s v="tier - 1"/>
    <n v="63"/>
  </r>
  <r>
    <s v="Id1693"/>
    <s v="  Randall"/>
    <n v="28.27"/>
    <x v="473"/>
    <s v="No"/>
    <x v="0"/>
    <s v="No"/>
    <x v="3"/>
    <s v="No"/>
    <x v="1"/>
    <x v="2"/>
    <n v="1978"/>
    <s v="Nov"/>
    <n v="23"/>
    <d v="1978-11-23T00:00:00"/>
    <x v="1685"/>
    <x v="0"/>
    <s v="tier - 1"/>
    <n v="46"/>
  </r>
  <r>
    <s v="Id1694"/>
    <s v="  Tracy L"/>
    <n v="29.92"/>
    <x v="269"/>
    <s v="yes"/>
    <x v="0"/>
    <s v="No"/>
    <x v="3"/>
    <s v="No"/>
    <x v="0"/>
    <x v="0"/>
    <n v="1960"/>
    <s v="Jul"/>
    <n v="25"/>
    <d v="1960-07-25T00:00:00"/>
    <x v="1686"/>
    <x v="0"/>
    <s v="tier - 2"/>
    <n v="64"/>
  </r>
  <r>
    <s v="Id1695"/>
    <s v="  Azelie"/>
    <n v="25.9"/>
    <x v="438"/>
    <s v="yes"/>
    <x v="0"/>
    <s v="No"/>
    <x v="3"/>
    <s v="No"/>
    <x v="1"/>
    <x v="0"/>
    <n v="1969"/>
    <s v="Sep"/>
    <n v="16"/>
    <d v="1969-09-16T00:00:00"/>
    <x v="1687"/>
    <x v="0"/>
    <s v="tier - 2"/>
    <n v="55"/>
  </r>
  <r>
    <s v="Id1696"/>
    <s v="  Monica M"/>
    <n v="27.74"/>
    <x v="179"/>
    <s v="yes"/>
    <x v="0"/>
    <s v="No"/>
    <x v="3"/>
    <s v="No"/>
    <x v="1"/>
    <x v="0"/>
    <n v="1963"/>
    <s v="Dec"/>
    <n v="13"/>
    <d v="1963-12-13T00:00:00"/>
    <x v="1688"/>
    <x v="0"/>
    <s v="tier - 3"/>
    <n v="61"/>
  </r>
  <r>
    <s v="Id1697"/>
    <s v="  Katarina K"/>
    <n v="17.260000000000002"/>
    <x v="638"/>
    <s v="No"/>
    <x v="0"/>
    <s v="No"/>
    <x v="1"/>
    <s v="No"/>
    <x v="3"/>
    <x v="0"/>
    <n v="2001"/>
    <s v="Jul"/>
    <n v="14"/>
    <d v="2001-07-14T00:00:00"/>
    <x v="1689"/>
    <x v="0"/>
    <s v="tier - 3"/>
    <n v="23"/>
  </r>
  <r>
    <s v="Id1698"/>
    <s v="  Jamie L"/>
    <n v="19.855"/>
    <x v="639"/>
    <s v="yes"/>
    <x v="0"/>
    <s v="No"/>
    <x v="3"/>
    <s v="No"/>
    <x v="2"/>
    <x v="0"/>
    <n v="1988"/>
    <s v="Dec"/>
    <n v="17"/>
    <d v="1988-12-17T00:00:00"/>
    <x v="1690"/>
    <x v="0"/>
    <s v="tier - 3"/>
    <n v="36"/>
  </r>
  <r>
    <s v="Id1699"/>
    <s v="  Brian"/>
    <n v="41.69"/>
    <x v="123"/>
    <s v="No"/>
    <x v="0"/>
    <s v="No"/>
    <x v="0"/>
    <s v="No"/>
    <x v="0"/>
    <x v="1"/>
    <n v="1968"/>
    <s v="Jul"/>
    <n v="18"/>
    <d v="1968-07-18T00:00:00"/>
    <x v="1691"/>
    <x v="0"/>
    <s v="tier - 1"/>
    <n v="56"/>
  </r>
  <r>
    <s v="Id1700"/>
    <s v="  Stacey L"/>
    <n v="16.12"/>
    <x v="446"/>
    <s v="No"/>
    <x v="0"/>
    <s v="No"/>
    <x v="0"/>
    <s v="No"/>
    <x v="3"/>
    <x v="0"/>
    <n v="1962"/>
    <s v="Sep"/>
    <n v="6"/>
    <d v="1962-09-06T00:00:00"/>
    <x v="1692"/>
    <x v="0"/>
    <s v="tier - 2"/>
    <n v="62"/>
  </r>
  <r>
    <s v="Id1701"/>
    <s v="  Stephen"/>
    <n v="37.43"/>
    <x v="193"/>
    <s v="No"/>
    <x v="0"/>
    <s v="No"/>
    <x v="3"/>
    <s v="No"/>
    <x v="0"/>
    <x v="2"/>
    <n v="1964"/>
    <s v="Sep"/>
    <n v="4"/>
    <d v="1964-09-04T00:00:00"/>
    <x v="1693"/>
    <x v="0"/>
    <s v="tier - 2"/>
    <n v="60"/>
  </r>
  <r>
    <s v="Id1702"/>
    <s v="  Joshua"/>
    <n v="31.065000000000001"/>
    <x v="268"/>
    <s v="No"/>
    <x v="0"/>
    <s v="No"/>
    <x v="0"/>
    <s v="No"/>
    <x v="0"/>
    <x v="1"/>
    <n v="1990"/>
    <s v="Oct"/>
    <n v="25"/>
    <d v="1990-10-25T00:00:00"/>
    <x v="1694"/>
    <x v="0"/>
    <s v="tier - 1"/>
    <n v="34"/>
  </r>
  <r>
    <s v="Id1703"/>
    <s v="  Josh"/>
    <n v="25.08"/>
    <x v="372"/>
    <s v="No"/>
    <x v="0"/>
    <s v="No"/>
    <x v="0"/>
    <s v="No"/>
    <x v="1"/>
    <x v="2"/>
    <n v="1976"/>
    <s v="Jul"/>
    <n v="20"/>
    <d v="1976-07-20T00:00:00"/>
    <x v="1695"/>
    <x v="0"/>
    <s v="tier - 1"/>
    <n v="48"/>
  </r>
  <r>
    <s v="Id1704"/>
    <s v="  Heather"/>
    <n v="15.2"/>
    <x v="570"/>
    <s v="yes"/>
    <x v="0"/>
    <s v="No"/>
    <x v="3"/>
    <s v="No"/>
    <x v="3"/>
    <x v="0"/>
    <n v="2004"/>
    <s v="Jul"/>
    <n v="17"/>
    <d v="2004-07-17T00:00:00"/>
    <x v="1696"/>
    <x v="0"/>
    <s v="tier - 3"/>
    <n v="20"/>
  </r>
  <r>
    <s v="Id1705"/>
    <s v="  James C"/>
    <n v="22.34"/>
    <x v="27"/>
    <s v="yes"/>
    <x v="0"/>
    <s v="No"/>
    <x v="0"/>
    <s v="No"/>
    <x v="2"/>
    <x v="2"/>
    <n v="1974"/>
    <s v="Jun"/>
    <n v="28"/>
    <d v="1974-06-28T00:00:00"/>
    <x v="1697"/>
    <x v="0"/>
    <s v="tier - 2"/>
    <n v="51"/>
  </r>
  <r>
    <s v="Id1706"/>
    <s v="  Kim"/>
    <n v="40.15"/>
    <x v="623"/>
    <s v="No"/>
    <x v="0"/>
    <s v="No"/>
    <x v="3"/>
    <s v="No"/>
    <x v="0"/>
    <x v="1"/>
    <n v="1959"/>
    <s v="Oct"/>
    <n v="2"/>
    <d v="1959-10-02T00:00:00"/>
    <x v="1698"/>
    <x v="0"/>
    <s v="tier - 3"/>
    <n v="65"/>
  </r>
  <r>
    <s v="Id1707"/>
    <s v="  Marie E"/>
    <n v="37.729999999999997"/>
    <x v="109"/>
    <s v="No"/>
    <x v="0"/>
    <s v="No"/>
    <x v="3"/>
    <s v="No"/>
    <x v="0"/>
    <x v="1"/>
    <n v="1974"/>
    <s v="Jul"/>
    <n v="30"/>
    <d v="1974-07-30T00:00:00"/>
    <x v="1699"/>
    <x v="0"/>
    <s v="tier - 2"/>
    <n v="50"/>
  </r>
  <r>
    <s v="Id1708"/>
    <s v="  Dariusz"/>
    <n v="25.35"/>
    <x v="166"/>
    <s v="No"/>
    <x v="0"/>
    <s v="No"/>
    <x v="0"/>
    <s v="No"/>
    <x v="1"/>
    <x v="2"/>
    <n v="1965"/>
    <s v="Oct"/>
    <n v="28"/>
    <d v="1965-10-28T00:00:00"/>
    <x v="1700"/>
    <x v="0"/>
    <s v="tier - 2"/>
    <n v="59"/>
  </r>
  <r>
    <s v="Id1709"/>
    <s v="  Jessica E"/>
    <n v="26.41"/>
    <x v="103"/>
    <s v="yes"/>
    <x v="0"/>
    <s v="No"/>
    <x v="3"/>
    <s v="No"/>
    <x v="1"/>
    <x v="2"/>
    <n v="1960"/>
    <s v="Jun"/>
    <n v="6"/>
    <d v="1960-06-06T00:00:00"/>
    <x v="1701"/>
    <x v="0"/>
    <s v="tier - 2"/>
    <n v="65"/>
  </r>
  <r>
    <s v="Id1710"/>
    <s v="  Kristen"/>
    <n v="27.6"/>
    <x v="196"/>
    <s v="No"/>
    <x v="0"/>
    <s v="No"/>
    <x v="3"/>
    <s v="No"/>
    <x v="1"/>
    <x v="2"/>
    <n v="1988"/>
    <s v="Dec"/>
    <n v="22"/>
    <d v="1988-12-22T00:00:00"/>
    <x v="1702"/>
    <x v="0"/>
    <s v="tier - 2"/>
    <n v="36"/>
  </r>
  <r>
    <s v="Id1711"/>
    <s v="  Jose Guadalupe P"/>
    <n v="33.82"/>
    <x v="640"/>
    <s v="yes"/>
    <x v="0"/>
    <s v="No"/>
    <x v="3"/>
    <s v="No"/>
    <x v="0"/>
    <x v="0"/>
    <n v="1973"/>
    <s v="Jun"/>
    <n v="26"/>
    <d v="1973-06-26T00:00:00"/>
    <x v="1703"/>
    <x v="0"/>
    <s v="tier - 2"/>
    <n v="52"/>
  </r>
  <r>
    <s v="Id1712"/>
    <s v="  Cynthia"/>
    <n v="32.9"/>
    <x v="261"/>
    <s v="No"/>
    <x v="0"/>
    <s v="No"/>
    <x v="0"/>
    <s v="No"/>
    <x v="0"/>
    <x v="2"/>
    <n v="1976"/>
    <s v="Sep"/>
    <n v="20"/>
    <d v="1976-09-20T00:00:00"/>
    <x v="1704"/>
    <x v="0"/>
    <s v="tier - 2"/>
    <n v="48"/>
  </r>
  <r>
    <s v="Id1713"/>
    <s v="  Tyler"/>
    <n v="30.875"/>
    <x v="114"/>
    <s v="yes"/>
    <x v="0"/>
    <s v="No"/>
    <x v="3"/>
    <s v="No"/>
    <x v="0"/>
    <x v="0"/>
    <n v="1974"/>
    <s v="Aug"/>
    <n v="29"/>
    <d v="1974-08-29T00:00:00"/>
    <x v="1705"/>
    <x v="0"/>
    <s v="tier - 1"/>
    <n v="50"/>
  </r>
  <r>
    <s v="Id1714"/>
    <s v="  Holly J"/>
    <n v="32.64"/>
    <x v="119"/>
    <s v="No"/>
    <x v="0"/>
    <s v="No"/>
    <x v="0"/>
    <s v="No"/>
    <x v="0"/>
    <x v="1"/>
    <n v="1997"/>
    <s v="Oct"/>
    <n v="9"/>
    <d v="1997-10-09T00:00:00"/>
    <x v="1706"/>
    <x v="0"/>
    <s v="tier - 2"/>
    <n v="27"/>
  </r>
  <r>
    <s v="Id1715"/>
    <s v="  Kristen"/>
    <n v="22.135000000000002"/>
    <x v="199"/>
    <s v="No"/>
    <x v="0"/>
    <s v="No"/>
    <x v="0"/>
    <s v="No"/>
    <x v="2"/>
    <x v="2"/>
    <n v="1984"/>
    <s v="Jun"/>
    <n v="26"/>
    <d v="1984-06-26T00:00:00"/>
    <x v="1707"/>
    <x v="0"/>
    <s v="tier - 3"/>
    <n v="41"/>
  </r>
  <r>
    <s v="Id1716"/>
    <s v="  Thomas"/>
    <n v="16.53"/>
    <x v="31"/>
    <s v="No"/>
    <x v="0"/>
    <s v="No"/>
    <x v="1"/>
    <s v="No"/>
    <x v="3"/>
    <x v="2"/>
    <n v="1982"/>
    <s v="Nov"/>
    <n v="11"/>
    <d v="1982-11-11T00:00:00"/>
    <x v="1708"/>
    <x v="0"/>
    <s v="tier - 3"/>
    <n v="42"/>
  </r>
  <r>
    <s v="Id1717"/>
    <s v="  Tricity M"/>
    <n v="32.774999999999999"/>
    <x v="505"/>
    <s v="No"/>
    <x v="0"/>
    <s v="No"/>
    <x v="0"/>
    <s v="No"/>
    <x v="0"/>
    <x v="2"/>
    <n v="1962"/>
    <s v="Dec"/>
    <n v="25"/>
    <d v="1962-12-25T00:00:00"/>
    <x v="1709"/>
    <x v="0"/>
    <s v="tier - 1"/>
    <n v="62"/>
  </r>
  <r>
    <s v="Id1718"/>
    <s v="  Sarah A"/>
    <n v="30.9"/>
    <x v="3"/>
    <s v="No"/>
    <x v="0"/>
    <s v="No"/>
    <x v="3"/>
    <s v="No"/>
    <x v="0"/>
    <x v="1"/>
    <n v="1980"/>
    <s v="Oct"/>
    <n v="12"/>
    <d v="1980-10-12T00:00:00"/>
    <x v="1710"/>
    <x v="0"/>
    <s v="tier - 3"/>
    <n v="44"/>
  </r>
  <r>
    <s v="Id1719"/>
    <s v="  Lisa M"/>
    <n v="15.58"/>
    <x v="162"/>
    <s v="No"/>
    <x v="0"/>
    <s v="No"/>
    <x v="0"/>
    <s v="No"/>
    <x v="3"/>
    <x v="0"/>
    <n v="1982"/>
    <s v="Jul"/>
    <n v="24"/>
    <d v="1982-07-24T00:00:00"/>
    <x v="1711"/>
    <x v="0"/>
    <s v="tier - 1"/>
    <n v="42"/>
  </r>
  <r>
    <s v="Id1720"/>
    <s v="  Tracy A"/>
    <n v="26.315000000000001"/>
    <x v="136"/>
    <s v="No"/>
    <x v="0"/>
    <s v="No"/>
    <x v="0"/>
    <s v="No"/>
    <x v="1"/>
    <x v="1"/>
    <n v="1980"/>
    <s v="Sep"/>
    <n v="19"/>
    <d v="1980-09-19T00:00:00"/>
    <x v="1712"/>
    <x v="0"/>
    <s v="tier - 2"/>
    <n v="44"/>
  </r>
  <r>
    <s v="Id1721"/>
    <s v="  Patrick"/>
    <n v="35.61"/>
    <x v="120"/>
    <s v="No"/>
    <x v="1"/>
    <s v="No"/>
    <x v="3"/>
    <s v="No"/>
    <x v="0"/>
    <x v="2"/>
    <n v="1988"/>
    <s v="Dec"/>
    <n v="5"/>
    <d v="1988-12-05T00:00:00"/>
    <x v="1713"/>
    <x v="0"/>
    <s v="tier - 3"/>
    <n v="36"/>
  </r>
  <r>
    <s v="Id1722"/>
    <s v="  Trent"/>
    <n v="37.56"/>
    <x v="169"/>
    <s v="No"/>
    <x v="1"/>
    <s v="No"/>
    <x v="3"/>
    <s v="No"/>
    <x v="0"/>
    <x v="1"/>
    <n v="1978"/>
    <s v="Sep"/>
    <n v="16"/>
    <d v="1978-09-16T00:00:00"/>
    <x v="1714"/>
    <x v="0"/>
    <s v="tier - 2"/>
    <n v="46"/>
  </r>
  <r>
    <s v="Id1723"/>
    <s v="  Julie"/>
    <n v="15.49"/>
    <x v="327"/>
    <s v="No"/>
    <x v="0"/>
    <s v="No"/>
    <x v="0"/>
    <s v="No"/>
    <x v="3"/>
    <x v="0"/>
    <n v="1958"/>
    <s v="Oct"/>
    <n v="22"/>
    <d v="1958-10-22T00:00:00"/>
    <x v="1715"/>
    <x v="0"/>
    <s v="tier - 2"/>
    <n v="66"/>
  </r>
  <r>
    <s v="Id1724"/>
    <s v="  Sawomir"/>
    <n v="23.48"/>
    <x v="149"/>
    <s v="No"/>
    <x v="0"/>
    <s v="No"/>
    <x v="3"/>
    <s v="No"/>
    <x v="2"/>
    <x v="1"/>
    <n v="1958"/>
    <s v="Jun"/>
    <n v="21"/>
    <d v="1958-06-21T00:00:00"/>
    <x v="1716"/>
    <x v="0"/>
    <s v="tier - 2"/>
    <n v="67"/>
  </r>
  <r>
    <s v="Id1725"/>
    <s v="  Micah"/>
    <n v="30.02"/>
    <x v="281"/>
    <s v="yes"/>
    <x v="0"/>
    <s v="No"/>
    <x v="3"/>
    <s v="No"/>
    <x v="0"/>
    <x v="0"/>
    <n v="1985"/>
    <s v="Aug"/>
    <n v="27"/>
    <d v="1985-08-27T00:00:00"/>
    <x v="1717"/>
    <x v="0"/>
    <s v="tier - 3"/>
    <n v="39"/>
  </r>
  <r>
    <s v="Id1726"/>
    <s v="  Kelly H"/>
    <n v="26.885000000000002"/>
    <x v="262"/>
    <s v="yes"/>
    <x v="0"/>
    <s v="No"/>
    <x v="3"/>
    <s v="No"/>
    <x v="1"/>
    <x v="0"/>
    <n v="1993"/>
    <s v="Aug"/>
    <n v="8"/>
    <d v="1993-08-08T00:00:00"/>
    <x v="1718"/>
    <x v="0"/>
    <s v="tier - 1"/>
    <n v="31"/>
  </r>
  <r>
    <s v="Id1727"/>
    <s v="  Lindsay M"/>
    <n v="25.84"/>
    <x v="641"/>
    <s v="yes"/>
    <x v="0"/>
    <s v="No"/>
    <x v="3"/>
    <s v="No"/>
    <x v="1"/>
    <x v="0"/>
    <n v="1987"/>
    <s v="Oct"/>
    <n v="6"/>
    <d v="1987-10-06T00:00:00"/>
    <x v="1719"/>
    <x v="0"/>
    <s v="tier - 1"/>
    <n v="37"/>
  </r>
  <r>
    <s v="Id1728"/>
    <s v="  Austen G"/>
    <n v="27.454999999999998"/>
    <x v="117"/>
    <s v="No"/>
    <x v="0"/>
    <s v="No"/>
    <x v="0"/>
    <s v="No"/>
    <x v="1"/>
    <x v="2"/>
    <n v="1993"/>
    <s v="Dec"/>
    <n v="12"/>
    <d v="1993-12-12T00:00:00"/>
    <x v="1720"/>
    <x v="0"/>
    <s v="tier - 3"/>
    <n v="31"/>
  </r>
  <r>
    <s v="Id1729"/>
    <s v="  Tory J"/>
    <n v="24.605"/>
    <x v="155"/>
    <s v="No"/>
    <x v="0"/>
    <s v="No"/>
    <x v="0"/>
    <s v="No"/>
    <x v="2"/>
    <x v="1"/>
    <n v="1982"/>
    <s v="Jul"/>
    <n v="6"/>
    <d v="1982-07-06T00:00:00"/>
    <x v="1721"/>
    <x v="0"/>
    <s v="tier - 1"/>
    <n v="43"/>
  </r>
  <r>
    <s v="Id1730"/>
    <s v="  Robert J"/>
    <n v="30.8"/>
    <x v="103"/>
    <s v="No"/>
    <x v="0"/>
    <s v="No"/>
    <x v="0"/>
    <s v="No"/>
    <x v="0"/>
    <x v="2"/>
    <n v="1974"/>
    <s v="Sep"/>
    <n v="11"/>
    <d v="1974-09-11T00:00:00"/>
    <x v="1722"/>
    <x v="0"/>
    <s v="tier - 3"/>
    <n v="50"/>
  </r>
  <r>
    <s v="Id1731"/>
    <s v="  Steph"/>
    <n v="34.799999999999997"/>
    <x v="24"/>
    <s v="No"/>
    <x v="0"/>
    <s v="No"/>
    <x v="3"/>
    <s v="No"/>
    <x v="0"/>
    <x v="2"/>
    <n v="1988"/>
    <s v="Aug"/>
    <n v="6"/>
    <d v="1988-08-06T00:00:00"/>
    <x v="1723"/>
    <x v="0"/>
    <s v="tier - 2"/>
    <n v="36"/>
  </r>
  <r>
    <s v="Id1732"/>
    <s v="  Kate"/>
    <n v="34.21"/>
    <x v="117"/>
    <s v="No"/>
    <x v="0"/>
    <s v="No"/>
    <x v="3"/>
    <s v="No"/>
    <x v="0"/>
    <x v="2"/>
    <n v="1988"/>
    <s v="Aug"/>
    <n v="21"/>
    <d v="1988-08-21T00:00:00"/>
    <x v="1724"/>
    <x v="0"/>
    <s v="tier - 1"/>
    <n v="36"/>
  </r>
  <r>
    <s v="Id1733"/>
    <s v="  Kristina"/>
    <n v="31"/>
    <x v="626"/>
    <s v="No"/>
    <x v="0"/>
    <s v="No"/>
    <x v="3"/>
    <s v="No"/>
    <x v="0"/>
    <x v="2"/>
    <n v="2002"/>
    <s v="Sep"/>
    <n v="8"/>
    <d v="2002-09-08T00:00:00"/>
    <x v="1725"/>
    <x v="0"/>
    <s v="tier - 1"/>
    <n v="22"/>
  </r>
  <r>
    <s v="Id1734"/>
    <s v="  Flo"/>
    <n v="26.125"/>
    <x v="122"/>
    <s v="No"/>
    <x v="0"/>
    <s v="No"/>
    <x v="3"/>
    <s v="No"/>
    <x v="1"/>
    <x v="2"/>
    <n v="1972"/>
    <s v="Jul"/>
    <n v="30"/>
    <d v="1972-07-30T00:00:00"/>
    <x v="1726"/>
    <x v="0"/>
    <s v="tier - 2"/>
    <n v="52"/>
  </r>
  <r>
    <s v="Id1735"/>
    <s v="  Sarah P"/>
    <n v="30.13"/>
    <x v="79"/>
    <s v="yes"/>
    <x v="0"/>
    <s v="No"/>
    <x v="3"/>
    <s v="No"/>
    <x v="0"/>
    <x v="2"/>
    <n v="2003"/>
    <s v="Aug"/>
    <n v="24"/>
    <d v="2003-08-24T00:00:00"/>
    <x v="1727"/>
    <x v="0"/>
    <s v="tier - 3"/>
    <n v="21"/>
  </r>
  <r>
    <s v="Id1736"/>
    <s v="  Anabel"/>
    <n v="34.19"/>
    <x v="40"/>
    <s v="No"/>
    <x v="0"/>
    <s v="No"/>
    <x v="0"/>
    <s v="No"/>
    <x v="0"/>
    <x v="2"/>
    <n v="1969"/>
    <s v="Aug"/>
    <n v="8"/>
    <d v="1969-08-08T00:00:00"/>
    <x v="1728"/>
    <x v="0"/>
    <s v="tier - 3"/>
    <n v="55"/>
  </r>
  <r>
    <s v="Id1737"/>
    <s v="  Ian"/>
    <n v="22.515000000000001"/>
    <x v="161"/>
    <s v="No"/>
    <x v="0"/>
    <s v="Yes"/>
    <x v="3"/>
    <s v="No"/>
    <x v="2"/>
    <x v="2"/>
    <n v="1965"/>
    <s v="Dec"/>
    <n v="5"/>
    <d v="1965-12-05T00:00:00"/>
    <x v="1729"/>
    <x v="0"/>
    <s v="tier - 3"/>
    <n v="59"/>
  </r>
  <r>
    <s v="Id1738"/>
    <s v="  Alex"/>
    <n v="18.239999999999998"/>
    <x v="391"/>
    <s v="yes"/>
    <x v="0"/>
    <s v="Yes"/>
    <x v="3"/>
    <s v="No"/>
    <x v="3"/>
    <x v="2"/>
    <n v="1995"/>
    <s v="Sep"/>
    <n v="28"/>
    <d v="1995-09-28T00:00:00"/>
    <x v="1730"/>
    <x v="0"/>
    <s v="tier - 3"/>
    <n v="29"/>
  </r>
  <r>
    <s v="Id1739"/>
    <s v="  Richard J"/>
    <n v="37.28"/>
    <x v="497"/>
    <s v="No"/>
    <x v="1"/>
    <s v="No"/>
    <x v="3"/>
    <s v="No"/>
    <x v="0"/>
    <x v="2"/>
    <n v="2003"/>
    <s v="Dec"/>
    <n v="20"/>
    <d v="2003-12-20T00:00:00"/>
    <x v="1731"/>
    <x v="0"/>
    <s v="tier - 1"/>
    <n v="21"/>
  </r>
  <r>
    <s v="Id1740"/>
    <s v="  Jacqueline N"/>
    <n v="18.2"/>
    <x v="366"/>
    <s v="No"/>
    <x v="0"/>
    <s v="Yes"/>
    <x v="3"/>
    <s v="No"/>
    <x v="3"/>
    <x v="1"/>
    <n v="1958"/>
    <s v="Oct"/>
    <n v="10"/>
    <d v="1958-10-10T00:00:00"/>
    <x v="1732"/>
    <x v="0"/>
    <s v="tier - 2"/>
    <n v="66"/>
  </r>
  <r>
    <s v="Id1741"/>
    <s v="  Cindy"/>
    <n v="20.53"/>
    <x v="320"/>
    <s v="No"/>
    <x v="0"/>
    <s v="No"/>
    <x v="3"/>
    <s v="No"/>
    <x v="2"/>
    <x v="2"/>
    <n v="1995"/>
    <s v="Dec"/>
    <n v="23"/>
    <d v="1995-12-23T00:00:00"/>
    <x v="1733"/>
    <x v="0"/>
    <s v="tier - 1"/>
    <n v="29"/>
  </r>
  <r>
    <s v="Id1742"/>
    <s v="  Marcia"/>
    <n v="23.79"/>
    <x v="435"/>
    <s v="No"/>
    <x v="0"/>
    <s v="No"/>
    <x v="0"/>
    <s v="No"/>
    <x v="2"/>
    <x v="2"/>
    <n v="2001"/>
    <s v="Jun"/>
    <n v="25"/>
    <d v="2001-06-25T00:00:00"/>
    <x v="1734"/>
    <x v="0"/>
    <s v="tier - 1"/>
    <n v="24"/>
  </r>
  <r>
    <s v="Id1743"/>
    <s v="  Samantha R"/>
    <n v="29.8"/>
    <x v="100"/>
    <s v="No"/>
    <x v="0"/>
    <s v="No"/>
    <x v="0"/>
    <s v="No"/>
    <x v="1"/>
    <x v="1"/>
    <n v="1963"/>
    <s v="Jun"/>
    <n v="25"/>
    <d v="1963-06-25T00:00:00"/>
    <x v="1735"/>
    <x v="0"/>
    <s v="tier - 2"/>
    <n v="62"/>
  </r>
  <r>
    <s v="Id1744"/>
    <s v="  Katie"/>
    <n v="31.54"/>
    <x v="380"/>
    <s v="No"/>
    <x v="0"/>
    <s v="No"/>
    <x v="0"/>
    <s v="No"/>
    <x v="0"/>
    <x v="2"/>
    <n v="1970"/>
    <s v="Jul"/>
    <n v="10"/>
    <d v="1970-07-10T00:00:00"/>
    <x v="1736"/>
    <x v="0"/>
    <s v="tier - 2"/>
    <n v="55"/>
  </r>
  <r>
    <s v="Id1745"/>
    <s v="  John P"/>
    <n v="20.82"/>
    <x v="122"/>
    <s v="No"/>
    <x v="0"/>
    <s v="No"/>
    <x v="3"/>
    <s v="No"/>
    <x v="2"/>
    <x v="2"/>
    <n v="1975"/>
    <s v="Jul"/>
    <n v="24"/>
    <d v="1975-07-24T00:00:00"/>
    <x v="1737"/>
    <x v="0"/>
    <s v="tier - 1"/>
    <n v="49"/>
  </r>
  <r>
    <s v="Id1746"/>
    <s v="  Rachel"/>
    <n v="38.83"/>
    <x v="226"/>
    <s v="No"/>
    <x v="0"/>
    <s v="Yes"/>
    <x v="3"/>
    <s v="No"/>
    <x v="0"/>
    <x v="2"/>
    <n v="1977"/>
    <s v="Sep"/>
    <n v="25"/>
    <d v="1977-09-25T00:00:00"/>
    <x v="1738"/>
    <x v="0"/>
    <s v="tier - 1"/>
    <n v="47"/>
  </r>
  <r>
    <s v="Id1747"/>
    <s v="  Isabelle"/>
    <n v="23.44"/>
    <x v="347"/>
    <s v="yes"/>
    <x v="0"/>
    <s v="No"/>
    <x v="3"/>
    <s v="No"/>
    <x v="2"/>
    <x v="2"/>
    <n v="1993"/>
    <s v="Nov"/>
    <n v="5"/>
    <d v="1993-11-05T00:00:00"/>
    <x v="1739"/>
    <x v="0"/>
    <s v="tier - 1"/>
    <n v="31"/>
  </r>
  <r>
    <s v="Id1748"/>
    <s v="  Neil"/>
    <n v="24.13"/>
    <x v="112"/>
    <s v="No"/>
    <x v="0"/>
    <s v="No"/>
    <x v="3"/>
    <s v="No"/>
    <x v="2"/>
    <x v="2"/>
    <n v="1974"/>
    <s v="Aug"/>
    <n v="28"/>
    <d v="1974-08-28T00:00:00"/>
    <x v="1740"/>
    <x v="0"/>
    <s v="tier - 1"/>
    <n v="50"/>
  </r>
  <r>
    <s v="Id1749"/>
    <s v="  Tom"/>
    <n v="42.13"/>
    <x v="117"/>
    <s v="yes"/>
    <x v="0"/>
    <s v="No"/>
    <x v="3"/>
    <s v="No"/>
    <x v="0"/>
    <x v="2"/>
    <n v="1989"/>
    <s v="Sep"/>
    <n v="23"/>
    <d v="1989-09-23T00:00:00"/>
    <x v="1741"/>
    <x v="0"/>
    <s v="tier - 2"/>
    <n v="35"/>
  </r>
  <r>
    <s v="Id1750"/>
    <s v="  Nathan"/>
    <n v="17.86"/>
    <x v="92"/>
    <s v="No"/>
    <x v="0"/>
    <s v="No"/>
    <x v="3"/>
    <s v="No"/>
    <x v="3"/>
    <x v="2"/>
    <n v="1962"/>
    <s v="Jul"/>
    <n v="29"/>
    <d v="1962-07-29T00:00:00"/>
    <x v="1742"/>
    <x v="0"/>
    <s v="tier - 2"/>
    <n v="62"/>
  </r>
  <r>
    <s v="Id1751"/>
    <s v="  Kelli N"/>
    <n v="32.78"/>
    <x v="368"/>
    <s v="No"/>
    <x v="0"/>
    <s v="No"/>
    <x v="0"/>
    <s v="No"/>
    <x v="0"/>
    <x v="2"/>
    <n v="1995"/>
    <s v="Oct"/>
    <n v="19"/>
    <d v="1995-10-19T00:00:00"/>
    <x v="1743"/>
    <x v="0"/>
    <s v="tier - 3"/>
    <n v="29"/>
  </r>
  <r>
    <s v="Id1752"/>
    <s v="  Scott M"/>
    <n v="23.9"/>
    <x v="87"/>
    <s v="yes"/>
    <x v="0"/>
    <s v="Yes"/>
    <x v="3"/>
    <s v="No"/>
    <x v="2"/>
    <x v="1"/>
    <n v="1974"/>
    <s v="Aug"/>
    <n v="8"/>
    <d v="1974-08-08T00:00:00"/>
    <x v="1744"/>
    <x v="0"/>
    <s v="tier - 3"/>
    <n v="50"/>
  </r>
  <r>
    <s v="Id1753"/>
    <s v="  Grant A"/>
    <n v="15.47"/>
    <x v="642"/>
    <s v="No"/>
    <x v="0"/>
    <s v="No"/>
    <x v="0"/>
    <s v="No"/>
    <x v="3"/>
    <x v="0"/>
    <n v="2003"/>
    <s v="Sep"/>
    <n v="10"/>
    <d v="2003-09-10T00:00:00"/>
    <x v="1745"/>
    <x v="0"/>
    <s v="tier - 2"/>
    <n v="21"/>
  </r>
  <r>
    <s v="Id1754"/>
    <s v="  Jonathan C"/>
    <n v="28.54"/>
    <x v="49"/>
    <s v="No"/>
    <x v="0"/>
    <s v="Yes"/>
    <x v="3"/>
    <s v="No"/>
    <x v="1"/>
    <x v="2"/>
    <n v="1968"/>
    <s v="Oct"/>
    <n v="21"/>
    <d v="1968-10-21T00:00:00"/>
    <x v="1746"/>
    <x v="0"/>
    <s v="tier - 3"/>
    <n v="56"/>
  </r>
  <r>
    <s v="Id1755"/>
    <s v="  Rachael M"/>
    <n v="18.54"/>
    <x v="436"/>
    <s v="No"/>
    <x v="0"/>
    <s v="No"/>
    <x v="0"/>
    <s v="No"/>
    <x v="2"/>
    <x v="2"/>
    <n v="1977"/>
    <s v="Aug"/>
    <n v="25"/>
    <d v="1977-08-25T00:00:00"/>
    <x v="1747"/>
    <x v="0"/>
    <s v="tier - 3"/>
    <n v="47"/>
  </r>
  <r>
    <s v="Id1756"/>
    <s v="  Pilar"/>
    <n v="32.18"/>
    <x v="643"/>
    <s v="yes"/>
    <x v="0"/>
    <s v="Yes"/>
    <x v="3"/>
    <s v="No"/>
    <x v="0"/>
    <x v="0"/>
    <n v="1980"/>
    <s v="Jul"/>
    <n v="16"/>
    <d v="1980-07-16T00:00:00"/>
    <x v="1748"/>
    <x v="0"/>
    <s v="tier - 3"/>
    <n v="44"/>
  </r>
  <r>
    <s v="Id1757"/>
    <s v="  Kyle M"/>
    <n v="37.380000000000003"/>
    <x v="3"/>
    <s v="yes"/>
    <x v="0"/>
    <s v="No"/>
    <x v="0"/>
    <s v="No"/>
    <x v="0"/>
    <x v="1"/>
    <n v="1971"/>
    <s v="Aug"/>
    <n v="22"/>
    <d v="1971-08-22T00:00:00"/>
    <x v="1749"/>
    <x v="0"/>
    <s v="tier - 2"/>
    <n v="53"/>
  </r>
  <r>
    <s v="Id1758"/>
    <s v="  Christie"/>
    <n v="31.12"/>
    <x v="70"/>
    <s v="yes"/>
    <x v="0"/>
    <s v="Yes"/>
    <x v="3"/>
    <s v="No"/>
    <x v="0"/>
    <x v="2"/>
    <n v="1996"/>
    <s v="Jun"/>
    <n v="10"/>
    <d v="1996-06-10T00:00:00"/>
    <x v="1750"/>
    <x v="0"/>
    <s v="tier - 3"/>
    <n v="29"/>
  </r>
  <r>
    <s v="Id1759"/>
    <s v="  David A"/>
    <n v="22.01"/>
    <x v="379"/>
    <s v="yes"/>
    <x v="0"/>
    <s v="No"/>
    <x v="3"/>
    <s v="No"/>
    <x v="2"/>
    <x v="0"/>
    <n v="2003"/>
    <s v="Dec"/>
    <n v="26"/>
    <d v="2003-12-26T00:00:00"/>
    <x v="1751"/>
    <x v="0"/>
    <s v="tier - 2"/>
    <n v="21"/>
  </r>
  <r>
    <s v="Id1760"/>
    <s v="  Masahiro"/>
    <n v="27.645"/>
    <x v="155"/>
    <s v="No"/>
    <x v="0"/>
    <s v="No"/>
    <x v="0"/>
    <s v="No"/>
    <x v="1"/>
    <x v="1"/>
    <n v="2002"/>
    <s v="Jun"/>
    <n v="28"/>
    <d v="2002-06-28T00:00:00"/>
    <x v="1752"/>
    <x v="0"/>
    <s v="tier - 3"/>
    <n v="23"/>
  </r>
  <r>
    <s v="Id1761"/>
    <s v="  Logan B"/>
    <n v="29.64"/>
    <x v="391"/>
    <s v="yes"/>
    <x v="0"/>
    <s v="No"/>
    <x v="0"/>
    <s v="No"/>
    <x v="1"/>
    <x v="2"/>
    <n v="1998"/>
    <s v="Jun"/>
    <n v="3"/>
    <d v="1998-06-03T00:00:00"/>
    <x v="1753"/>
    <x v="0"/>
    <s v="tier - 3"/>
    <n v="27"/>
  </r>
  <r>
    <s v="Id1762"/>
    <s v="  Stephanie L"/>
    <n v="33.700000000000003"/>
    <x v="538"/>
    <s v="yes"/>
    <x v="0"/>
    <s v="No"/>
    <x v="3"/>
    <s v="No"/>
    <x v="0"/>
    <x v="2"/>
    <n v="1965"/>
    <s v="Sep"/>
    <n v="16"/>
    <d v="1965-09-16T00:00:00"/>
    <x v="1754"/>
    <x v="0"/>
    <s v="tier - 2"/>
    <n v="59"/>
  </r>
  <r>
    <s v="Id1763"/>
    <s v="  Angela H"/>
    <n v="27.5"/>
    <x v="80"/>
    <s v="yes"/>
    <x v="0"/>
    <s v="No"/>
    <x v="3"/>
    <s v="No"/>
    <x v="1"/>
    <x v="2"/>
    <n v="1964"/>
    <s v="Jun"/>
    <n v="7"/>
    <d v="1964-06-07T00:00:00"/>
    <x v="1755"/>
    <x v="0"/>
    <s v="tier - 2"/>
    <n v="61"/>
  </r>
  <r>
    <s v="Id1764"/>
    <s v="  Britt K"/>
    <n v="16.12"/>
    <x v="34"/>
    <s v="No"/>
    <x v="0"/>
    <s v="No"/>
    <x v="0"/>
    <s v="No"/>
    <x v="3"/>
    <x v="1"/>
    <n v="2004"/>
    <s v="Aug"/>
    <n v="18"/>
    <d v="2004-08-18T00:00:00"/>
    <x v="1756"/>
    <x v="0"/>
    <s v="tier - 2"/>
    <n v="20"/>
  </r>
  <r>
    <s v="Id1765"/>
    <s v="  Joyce R"/>
    <n v="26.73"/>
    <x v="435"/>
    <s v="yes"/>
    <x v="0"/>
    <s v="No"/>
    <x v="3"/>
    <s v="No"/>
    <x v="1"/>
    <x v="2"/>
    <n v="1982"/>
    <s v="Oct"/>
    <n v="22"/>
    <d v="1982-10-22T00:00:00"/>
    <x v="1757"/>
    <x v="0"/>
    <s v="tier - 1"/>
    <n v="42"/>
  </r>
  <r>
    <s v="Id1766"/>
    <s v="  Ben"/>
    <n v="37.25"/>
    <x v="195"/>
    <s v="yes"/>
    <x v="0"/>
    <s v="No"/>
    <x v="0"/>
    <s v="No"/>
    <x v="0"/>
    <x v="1"/>
    <n v="1975"/>
    <s v="Aug"/>
    <n v="25"/>
    <d v="1975-08-25T00:00:00"/>
    <x v="1758"/>
    <x v="0"/>
    <s v="tier - 3"/>
    <n v="49"/>
  </r>
  <r>
    <s v="Id1767"/>
    <s v="  Sarah M"/>
    <n v="23.56"/>
    <x v="4"/>
    <s v="yes"/>
    <x v="0"/>
    <s v="No"/>
    <x v="3"/>
    <s v="No"/>
    <x v="2"/>
    <x v="2"/>
    <n v="1963"/>
    <s v="Jul"/>
    <n v="12"/>
    <d v="1963-07-12T00:00:00"/>
    <x v="1759"/>
    <x v="0"/>
    <s v="tier - 3"/>
    <n v="61"/>
  </r>
  <r>
    <s v="Id1768"/>
    <s v="  Sarah"/>
    <n v="15.84"/>
    <x v="532"/>
    <s v="No"/>
    <x v="0"/>
    <s v="No"/>
    <x v="1"/>
    <s v="No"/>
    <x v="3"/>
    <x v="0"/>
    <n v="2003"/>
    <s v="Nov"/>
    <n v="1"/>
    <d v="2003-11-01T00:00:00"/>
    <x v="1760"/>
    <x v="0"/>
    <s v="tier - 3"/>
    <n v="21"/>
  </r>
  <r>
    <s v="Id1769"/>
    <s v="  Katie"/>
    <n v="36.630000000000003"/>
    <x v="616"/>
    <s v="No"/>
    <x v="0"/>
    <s v="No"/>
    <x v="0"/>
    <s v="No"/>
    <x v="0"/>
    <x v="2"/>
    <n v="1992"/>
    <s v="Oct"/>
    <n v="18"/>
    <d v="1992-10-18T00:00:00"/>
    <x v="1761"/>
    <x v="0"/>
    <s v="tier - 1"/>
    <n v="32"/>
  </r>
  <r>
    <s v="Id1770"/>
    <s v="  Michaela L"/>
    <n v="16.47"/>
    <x v="644"/>
    <s v="No"/>
    <x v="0"/>
    <s v="No"/>
    <x v="0"/>
    <s v="No"/>
    <x v="3"/>
    <x v="0"/>
    <n v="2003"/>
    <s v="Nov"/>
    <n v="2"/>
    <d v="2003-11-02T00:00:00"/>
    <x v="1762"/>
    <x v="0"/>
    <s v="tier - 1"/>
    <n v="21"/>
  </r>
  <r>
    <s v="Id1771"/>
    <s v="  Shalaleh"/>
    <n v="25.8"/>
    <x v="319"/>
    <s v="No"/>
    <x v="0"/>
    <s v="No"/>
    <x v="0"/>
    <s v="No"/>
    <x v="1"/>
    <x v="2"/>
    <n v="1971"/>
    <s v="Jun"/>
    <n v="8"/>
    <d v="1971-06-08T00:00:00"/>
    <x v="1763"/>
    <x v="3"/>
    <s v="tier - 1"/>
    <n v="54"/>
  </r>
  <r>
    <s v="Id1772"/>
    <s v="  Karen"/>
    <n v="23.6"/>
    <x v="280"/>
    <s v="No"/>
    <x v="0"/>
    <s v="No"/>
    <x v="0"/>
    <s v="No"/>
    <x v="2"/>
    <x v="2"/>
    <n v="1990"/>
    <s v="Dec"/>
    <n v="29"/>
    <d v="1990-12-29T00:00:00"/>
    <x v="1764"/>
    <x v="3"/>
    <s v="tier - 2"/>
    <n v="34"/>
  </r>
  <r>
    <s v="Id1773"/>
    <s v="  Zuzana"/>
    <n v="32.11"/>
    <x v="149"/>
    <s v="No"/>
    <x v="0"/>
    <s v="Yes"/>
    <x v="3"/>
    <s v="No"/>
    <x v="0"/>
    <x v="1"/>
    <n v="1965"/>
    <s v="Jun"/>
    <n v="16"/>
    <d v="1965-06-16T00:00:00"/>
    <x v="1765"/>
    <x v="3"/>
    <s v="tier - 2"/>
    <n v="60"/>
  </r>
  <r>
    <s v="Id1774"/>
    <s v="  Daniel J"/>
    <n v="30.114999999999998"/>
    <x v="429"/>
    <s v="No"/>
    <x v="0"/>
    <s v="No"/>
    <x v="0"/>
    <s v="No"/>
    <x v="0"/>
    <x v="0"/>
    <n v="1968"/>
    <s v="Jul"/>
    <n v="12"/>
    <d v="1968-07-12T00:00:00"/>
    <x v="1766"/>
    <x v="3"/>
    <s v="tier - 1"/>
    <n v="56"/>
  </r>
  <r>
    <s v="Id1775"/>
    <s v="  Alexandra"/>
    <n v="20.28"/>
    <x v="445"/>
    <s v="yes"/>
    <x v="0"/>
    <s v="No"/>
    <x v="0"/>
    <s v="No"/>
    <x v="2"/>
    <x v="0"/>
    <n v="1963"/>
    <s v="Nov"/>
    <n v="16"/>
    <d v="1963-11-16T00:00:00"/>
    <x v="1767"/>
    <x v="3"/>
    <s v="tier - 2"/>
    <n v="61"/>
  </r>
  <r>
    <s v="Id1776"/>
    <s v="  Jessica"/>
    <n v="20.234999999999999"/>
    <x v="27"/>
    <s v="No"/>
    <x v="0"/>
    <s v="Yes"/>
    <x v="3"/>
    <s v="No"/>
    <x v="2"/>
    <x v="2"/>
    <n v="2002"/>
    <s v="Aug"/>
    <n v="25"/>
    <d v="2002-08-25T00:00:00"/>
    <x v="1768"/>
    <x v="3"/>
    <s v="tier - 1"/>
    <n v="22"/>
  </r>
  <r>
    <s v="Id1777"/>
    <s v="  Matthew M"/>
    <n v="25.27"/>
    <x v="155"/>
    <s v="yes"/>
    <x v="0"/>
    <s v="No"/>
    <x v="3"/>
    <s v="No"/>
    <x v="1"/>
    <x v="1"/>
    <n v="1970"/>
    <s v="Jul"/>
    <n v="26"/>
    <d v="1970-07-26T00:00:00"/>
    <x v="1769"/>
    <x v="3"/>
    <s v="tier - 3"/>
    <n v="54"/>
  </r>
  <r>
    <s v="Id1778"/>
    <s v="  Nadine A"/>
    <n v="24.24"/>
    <x v="259"/>
    <s v="No"/>
    <x v="0"/>
    <s v="No"/>
    <x v="0"/>
    <s v="No"/>
    <x v="2"/>
    <x v="1"/>
    <n v="1990"/>
    <s v="Oct"/>
    <n v="25"/>
    <d v="1990-10-25T00:00:00"/>
    <x v="1770"/>
    <x v="3"/>
    <s v="tier - 3"/>
    <n v="34"/>
  </r>
  <r>
    <s v="Id1779"/>
    <s v="  Peter J"/>
    <n v="35.75"/>
    <x v="103"/>
    <s v="No"/>
    <x v="0"/>
    <s v="No"/>
    <x v="0"/>
    <s v="No"/>
    <x v="0"/>
    <x v="2"/>
    <n v="1994"/>
    <s v="Jul"/>
    <n v="1"/>
    <d v="1994-07-01T00:00:00"/>
    <x v="1771"/>
    <x v="3"/>
    <s v="tier - 3"/>
    <n v="31"/>
  </r>
  <r>
    <s v="Id1780"/>
    <s v="  Colleen M"/>
    <n v="29.92"/>
    <x v="221"/>
    <s v="yes"/>
    <x v="0"/>
    <s v="No"/>
    <x v="3"/>
    <s v="No"/>
    <x v="0"/>
    <x v="0"/>
    <n v="2003"/>
    <s v="Jul"/>
    <n v="14"/>
    <d v="2003-07-14T00:00:00"/>
    <x v="1772"/>
    <x v="3"/>
    <s v="tier - 1"/>
    <n v="21"/>
  </r>
  <r>
    <s v="Id1781"/>
    <s v="  Julie A"/>
    <n v="26.2"/>
    <x v="185"/>
    <s v="yes"/>
    <x v="0"/>
    <s v="No"/>
    <x v="3"/>
    <s v="No"/>
    <x v="1"/>
    <x v="0"/>
    <n v="1966"/>
    <s v="Jun"/>
    <n v="21"/>
    <d v="1966-06-21T00:00:00"/>
    <x v="1773"/>
    <x v="3"/>
    <s v="tier - 3"/>
    <n v="59"/>
  </r>
  <r>
    <s v="Id1782"/>
    <s v="  Douglas W"/>
    <n v="26.695"/>
    <x v="139"/>
    <s v="yes"/>
    <x v="0"/>
    <s v="Yes"/>
    <x v="3"/>
    <s v="No"/>
    <x v="1"/>
    <x v="2"/>
    <n v="1979"/>
    <s v="Oct"/>
    <n v="10"/>
    <d v="1979-10-10T00:00:00"/>
    <x v="1774"/>
    <x v="3"/>
    <s v="tier - 2"/>
    <n v="45"/>
  </r>
  <r>
    <s v="Id1783"/>
    <s v="  Catherine"/>
    <n v="23.16"/>
    <x v="335"/>
    <s v="No"/>
    <x v="0"/>
    <s v="No"/>
    <x v="0"/>
    <s v="No"/>
    <x v="2"/>
    <x v="2"/>
    <n v="1963"/>
    <s v="Dec"/>
    <n v="8"/>
    <d v="1963-12-08T00:00:00"/>
    <x v="1775"/>
    <x v="3"/>
    <s v="tier - 2"/>
    <n v="61"/>
  </r>
  <r>
    <s v="Id1784"/>
    <s v="  James A"/>
    <n v="32.585000000000001"/>
    <x v="328"/>
    <s v="yes"/>
    <x v="0"/>
    <s v="No"/>
    <x v="3"/>
    <s v="No"/>
    <x v="0"/>
    <x v="2"/>
    <n v="1976"/>
    <s v="Dec"/>
    <n v="12"/>
    <d v="1976-12-12T00:00:00"/>
    <x v="1776"/>
    <x v="3"/>
    <s v="tier - 2"/>
    <n v="48"/>
  </r>
  <r>
    <s v="Id1785"/>
    <s v="  Youngseong"/>
    <n v="33.97"/>
    <x v="374"/>
    <s v="yes"/>
    <x v="0"/>
    <s v="No"/>
    <x v="0"/>
    <s v="No"/>
    <x v="0"/>
    <x v="2"/>
    <n v="1997"/>
    <s v="Aug"/>
    <n v="26"/>
    <d v="1997-08-26T00:00:00"/>
    <x v="1777"/>
    <x v="3"/>
    <s v="tier - 2"/>
    <n v="27"/>
  </r>
  <r>
    <s v="Id1786"/>
    <s v="  John"/>
    <n v="16.57"/>
    <x v="645"/>
    <s v="No"/>
    <x v="0"/>
    <s v="No"/>
    <x v="0"/>
    <s v="No"/>
    <x v="3"/>
    <x v="0"/>
    <n v="1979"/>
    <s v="Nov"/>
    <n v="12"/>
    <d v="1979-11-12T00:00:00"/>
    <x v="1778"/>
    <x v="3"/>
    <s v="tier - 3"/>
    <n v="45"/>
  </r>
  <r>
    <s v="Id1787"/>
    <s v="  Brandon S"/>
    <n v="17.55"/>
    <x v="623"/>
    <s v="No"/>
    <x v="0"/>
    <s v="Yes"/>
    <x v="3"/>
    <s v="No"/>
    <x v="3"/>
    <x v="1"/>
    <n v="1989"/>
    <s v="Dec"/>
    <n v="4"/>
    <d v="1989-12-04T00:00:00"/>
    <x v="1779"/>
    <x v="3"/>
    <s v="tier - 2"/>
    <n v="35"/>
  </r>
  <r>
    <s v="Id1788"/>
    <s v="  Sean P"/>
    <n v="29.41"/>
    <x v="109"/>
    <s v="yes"/>
    <x v="0"/>
    <s v="No"/>
    <x v="3"/>
    <s v="No"/>
    <x v="1"/>
    <x v="1"/>
    <n v="1977"/>
    <s v="Oct"/>
    <n v="17"/>
    <d v="1977-10-17T00:00:00"/>
    <x v="1780"/>
    <x v="3"/>
    <s v="tier - 2"/>
    <n v="47"/>
  </r>
  <r>
    <s v="Id1789"/>
    <s v="  Scott"/>
    <n v="17.91"/>
    <x v="120"/>
    <s v="No"/>
    <x v="0"/>
    <s v="No"/>
    <x v="3"/>
    <s v="No"/>
    <x v="3"/>
    <x v="2"/>
    <n v="2001"/>
    <s v="Sep"/>
    <n v="28"/>
    <d v="2001-09-28T00:00:00"/>
    <x v="1781"/>
    <x v="3"/>
    <s v="tier - 2"/>
    <n v="23"/>
  </r>
  <r>
    <s v="Id1790"/>
    <s v="  Janez"/>
    <n v="31.57"/>
    <x v="259"/>
    <s v="No"/>
    <x v="0"/>
    <s v="No"/>
    <x v="3"/>
    <s v="No"/>
    <x v="0"/>
    <x v="1"/>
    <n v="1975"/>
    <s v="Jun"/>
    <n v="27"/>
    <d v="1975-06-27T00:00:00"/>
    <x v="1782"/>
    <x v="3"/>
    <s v="tier - 3"/>
    <n v="50"/>
  </r>
  <r>
    <s v="Id1791"/>
    <s v="  John I"/>
    <n v="33.18"/>
    <x v="151"/>
    <s v="No"/>
    <x v="1"/>
    <s v="No"/>
    <x v="3"/>
    <s v="No"/>
    <x v="0"/>
    <x v="2"/>
    <n v="1965"/>
    <s v="Oct"/>
    <n v="17"/>
    <d v="1965-10-17T00:00:00"/>
    <x v="1783"/>
    <x v="3"/>
    <s v="tier - 2"/>
    <n v="59"/>
  </r>
  <r>
    <s v="Id1792"/>
    <s v="  Heather"/>
    <n v="37"/>
    <x v="278"/>
    <s v="No"/>
    <x v="0"/>
    <s v="No"/>
    <x v="0"/>
    <s v="No"/>
    <x v="0"/>
    <x v="0"/>
    <n v="1999"/>
    <s v="Oct"/>
    <n v="24"/>
    <d v="1999-10-24T00:00:00"/>
    <x v="1784"/>
    <x v="3"/>
    <s v="tier - 1"/>
    <n v="25"/>
  </r>
  <r>
    <s v="Id1793"/>
    <s v="  Michael"/>
    <n v="18.905000000000001"/>
    <x v="470"/>
    <s v="yes"/>
    <x v="0"/>
    <s v="No"/>
    <x v="3"/>
    <s v="No"/>
    <x v="2"/>
    <x v="2"/>
    <n v="1993"/>
    <s v="Jul"/>
    <n v="12"/>
    <d v="1993-07-12T00:00:00"/>
    <x v="1785"/>
    <x v="3"/>
    <s v="tier - 1"/>
    <n v="31"/>
  </r>
  <r>
    <s v="Id1794"/>
    <s v="  Kathleen"/>
    <n v="20.03"/>
    <x v="646"/>
    <s v="yes"/>
    <x v="0"/>
    <s v="No"/>
    <x v="0"/>
    <s v="No"/>
    <x v="2"/>
    <x v="0"/>
    <n v="1963"/>
    <s v="Jul"/>
    <n v="4"/>
    <d v="1963-07-04T00:00:00"/>
    <x v="1786"/>
    <x v="3"/>
    <s v="tier - 2"/>
    <n v="62"/>
  </r>
  <r>
    <s v="Id1795"/>
    <s v="  Ryan M"/>
    <n v="16.7"/>
    <x v="647"/>
    <s v="No"/>
    <x v="0"/>
    <s v="No"/>
    <x v="0"/>
    <s v="No"/>
    <x v="3"/>
    <x v="0"/>
    <n v="1997"/>
    <s v="Jun"/>
    <n v="15"/>
    <d v="1997-06-15T00:00:00"/>
    <x v="1787"/>
    <x v="3"/>
    <s v="tier - 1"/>
    <n v="28"/>
  </r>
  <r>
    <s v="Id1796"/>
    <s v="  Sara"/>
    <n v="39.82"/>
    <x v="87"/>
    <s v="No"/>
    <x v="0"/>
    <s v="No"/>
    <x v="0"/>
    <s v="No"/>
    <x v="0"/>
    <x v="1"/>
    <n v="2004"/>
    <s v="Sep"/>
    <n v="10"/>
    <d v="2004-09-10T00:00:00"/>
    <x v="1788"/>
    <x v="3"/>
    <s v="tier - 3"/>
    <n v="20"/>
  </r>
  <r>
    <s v="Id1797"/>
    <s v="  Deniz"/>
    <n v="22.04"/>
    <x v="236"/>
    <s v="No"/>
    <x v="0"/>
    <s v="No"/>
    <x v="3"/>
    <s v="No"/>
    <x v="2"/>
    <x v="1"/>
    <n v="1995"/>
    <s v="Aug"/>
    <n v="3"/>
    <d v="1995-08-03T00:00:00"/>
    <x v="1789"/>
    <x v="3"/>
    <s v="tier - 1"/>
    <n v="29"/>
  </r>
  <r>
    <s v="Id1798"/>
    <s v="  Shannon L"/>
    <n v="28.27"/>
    <x v="196"/>
    <s v="No"/>
    <x v="0"/>
    <s v="No"/>
    <x v="0"/>
    <s v="No"/>
    <x v="1"/>
    <x v="2"/>
    <n v="1992"/>
    <s v="Dec"/>
    <n v="25"/>
    <d v="1992-12-25T00:00:00"/>
    <x v="1790"/>
    <x v="3"/>
    <s v="tier - 3"/>
    <n v="32"/>
  </r>
  <r>
    <s v="Id1799"/>
    <s v="  Kaitlin M"/>
    <n v="18.5"/>
    <x v="196"/>
    <s v="No"/>
    <x v="0"/>
    <s v="No"/>
    <x v="0"/>
    <s v="No"/>
    <x v="2"/>
    <x v="2"/>
    <n v="1995"/>
    <s v="Jul"/>
    <n v="4"/>
    <d v="1995-07-04T00:00:00"/>
    <x v="1791"/>
    <x v="3"/>
    <s v="tier - 3"/>
    <n v="30"/>
  </r>
  <r>
    <s v="Id1800"/>
    <s v="  Alfredo"/>
    <n v="38.6"/>
    <x v="216"/>
    <s v="No"/>
    <x v="0"/>
    <s v="No"/>
    <x v="3"/>
    <s v="No"/>
    <x v="0"/>
    <x v="1"/>
    <n v="1999"/>
    <s v="Dec"/>
    <n v="15"/>
    <d v="1999-12-15T00:00:00"/>
    <x v="1792"/>
    <x v="3"/>
    <s v="tier - 2"/>
    <n v="25"/>
  </r>
  <r>
    <s v="Id1801"/>
    <s v="  Kristen"/>
    <n v="43.12"/>
    <x v="178"/>
    <s v="No"/>
    <x v="0"/>
    <s v="No"/>
    <x v="3"/>
    <s v="No"/>
    <x v="0"/>
    <x v="1"/>
    <n v="1964"/>
    <s v="Sep"/>
    <n v="26"/>
    <d v="1964-09-26T00:00:00"/>
    <x v="1793"/>
    <x v="3"/>
    <s v="tier - 2"/>
    <n v="60"/>
  </r>
  <r>
    <s v="Id1802"/>
    <s v="  Daniel"/>
    <n v="30.5"/>
    <x v="358"/>
    <s v="No"/>
    <x v="0"/>
    <s v="No"/>
    <x v="3"/>
    <s v="No"/>
    <x v="0"/>
    <x v="2"/>
    <n v="1986"/>
    <s v="Aug"/>
    <n v="12"/>
    <d v="1986-08-12T00:00:00"/>
    <x v="1794"/>
    <x v="3"/>
    <s v="tier - 3"/>
    <n v="38"/>
  </r>
  <r>
    <s v="Id1803"/>
    <s v="  Jonathan"/>
    <n v="27.61"/>
    <x v="192"/>
    <s v="No"/>
    <x v="0"/>
    <s v="No"/>
    <x v="3"/>
    <s v="No"/>
    <x v="1"/>
    <x v="2"/>
    <n v="1998"/>
    <s v="Sep"/>
    <n v="23"/>
    <d v="1998-09-23T00:00:00"/>
    <x v="1795"/>
    <x v="3"/>
    <s v="tier - 1"/>
    <n v="26"/>
  </r>
  <r>
    <s v="Id1804"/>
    <s v="  Troy"/>
    <n v="27.1"/>
    <x v="31"/>
    <s v="No"/>
    <x v="0"/>
    <s v="No"/>
    <x v="3"/>
    <s v="No"/>
    <x v="1"/>
    <x v="2"/>
    <n v="1970"/>
    <s v="Oct"/>
    <n v="17"/>
    <d v="1970-10-17T00:00:00"/>
    <x v="1796"/>
    <x v="3"/>
    <s v="tier - 3"/>
    <n v="54"/>
  </r>
  <r>
    <s v="Id1805"/>
    <s v="  Daniel C"/>
    <n v="35.93"/>
    <x v="508"/>
    <s v="No"/>
    <x v="1"/>
    <s v="No"/>
    <x v="3"/>
    <s v="No"/>
    <x v="0"/>
    <x v="2"/>
    <n v="1967"/>
    <s v="Aug"/>
    <n v="30"/>
    <d v="1967-08-30T00:00:00"/>
    <x v="1797"/>
    <x v="3"/>
    <s v="tier - 1"/>
    <n v="57"/>
  </r>
  <r>
    <s v="Id1806"/>
    <s v="  Lauren"/>
    <n v="32.68"/>
    <x v="576"/>
    <s v="No"/>
    <x v="0"/>
    <s v="No"/>
    <x v="0"/>
    <s v="No"/>
    <x v="0"/>
    <x v="2"/>
    <n v="1992"/>
    <s v="Dec"/>
    <n v="27"/>
    <d v="1992-12-27T00:00:00"/>
    <x v="1798"/>
    <x v="3"/>
    <s v="tier - 2"/>
    <n v="32"/>
  </r>
  <r>
    <s v="Id1807"/>
    <s v="  Jennefer"/>
    <n v="20.74"/>
    <x v="648"/>
    <s v="yes"/>
    <x v="0"/>
    <s v="No"/>
    <x v="3"/>
    <s v="No"/>
    <x v="2"/>
    <x v="0"/>
    <n v="1979"/>
    <s v="Nov"/>
    <n v="19"/>
    <d v="1979-11-19T00:00:00"/>
    <x v="1799"/>
    <x v="3"/>
    <s v="tier - 1"/>
    <n v="45"/>
  </r>
  <r>
    <s v="Id1808"/>
    <s v="  Tracey L"/>
    <n v="15.57"/>
    <x v="6"/>
    <s v="No"/>
    <x v="0"/>
    <s v="No"/>
    <x v="0"/>
    <s v="No"/>
    <x v="3"/>
    <x v="1"/>
    <n v="1995"/>
    <s v="Nov"/>
    <n v="28"/>
    <d v="1995-11-28T00:00:00"/>
    <x v="1800"/>
    <x v="3"/>
    <s v="tier - 1"/>
    <n v="29"/>
  </r>
  <r>
    <s v="Id1809"/>
    <s v="  Ashley"/>
    <n v="23.844999999999999"/>
    <x v="67"/>
    <s v="No"/>
    <x v="0"/>
    <s v="No"/>
    <x v="0"/>
    <s v="No"/>
    <x v="2"/>
    <x v="2"/>
    <n v="1979"/>
    <s v="Oct"/>
    <n v="15"/>
    <d v="1979-10-15T00:00:00"/>
    <x v="1801"/>
    <x v="3"/>
    <s v="tier - 2"/>
    <n v="45"/>
  </r>
  <r>
    <s v="Id1810"/>
    <s v="  Cindy"/>
    <n v="22.895"/>
    <x v="219"/>
    <s v="No"/>
    <x v="0"/>
    <s v="No"/>
    <x v="3"/>
    <s v="No"/>
    <x v="2"/>
    <x v="2"/>
    <n v="1962"/>
    <s v="Dec"/>
    <n v="18"/>
    <d v="1962-12-18T00:00:00"/>
    <x v="1802"/>
    <x v="3"/>
    <s v="tier - 1"/>
    <n v="62"/>
  </r>
  <r>
    <s v="Id1811"/>
    <s v="  Esther"/>
    <n v="21.945"/>
    <x v="191"/>
    <s v="No"/>
    <x v="0"/>
    <s v="No"/>
    <x v="3"/>
    <s v="No"/>
    <x v="2"/>
    <x v="2"/>
    <n v="2003"/>
    <s v="Jul"/>
    <n v="24"/>
    <d v="2003-07-24T00:00:00"/>
    <x v="1803"/>
    <x v="3"/>
    <s v="tier - 3"/>
    <n v="21"/>
  </r>
  <r>
    <s v="Id1812"/>
    <s v="  Jackie"/>
    <n v="19.47"/>
    <x v="416"/>
    <s v="yes"/>
    <x v="0"/>
    <s v="No"/>
    <x v="0"/>
    <s v="No"/>
    <x v="2"/>
    <x v="0"/>
    <n v="1963"/>
    <s v="Dec"/>
    <n v="6"/>
    <d v="1963-12-06T00:00:00"/>
    <x v="1804"/>
    <x v="3"/>
    <s v="tier - 1"/>
    <n v="61"/>
  </r>
  <r>
    <s v="Id1813"/>
    <s v="  Timothy P"/>
    <n v="15.61"/>
    <x v="1"/>
    <s v="No"/>
    <x v="0"/>
    <s v="No"/>
    <x v="0"/>
    <s v="No"/>
    <x v="3"/>
    <x v="1"/>
    <n v="1995"/>
    <s v="Sep"/>
    <n v="27"/>
    <d v="1995-09-27T00:00:00"/>
    <x v="1805"/>
    <x v="3"/>
    <s v="tier - 2"/>
    <n v="29"/>
  </r>
  <r>
    <s v="Id1814"/>
    <s v="  Lauren"/>
    <n v="28.6"/>
    <x v="637"/>
    <s v="No"/>
    <x v="0"/>
    <s v="Yes"/>
    <x v="3"/>
    <s v="No"/>
    <x v="1"/>
    <x v="1"/>
    <n v="1969"/>
    <s v="Aug"/>
    <n v="3"/>
    <d v="1969-08-03T00:00:00"/>
    <x v="1806"/>
    <x v="3"/>
    <s v="tier - 3"/>
    <n v="55"/>
  </r>
  <r>
    <s v="Id1815"/>
    <s v="  Benjamin"/>
    <n v="46.53"/>
    <x v="243"/>
    <s v="No"/>
    <x v="0"/>
    <s v="No"/>
    <x v="0"/>
    <s v="No"/>
    <x v="0"/>
    <x v="2"/>
    <n v="1963"/>
    <s v="Oct"/>
    <n v="20"/>
    <d v="1963-10-20T00:00:00"/>
    <x v="1807"/>
    <x v="3"/>
    <s v="tier - 1"/>
    <n v="61"/>
  </r>
  <r>
    <s v="Id1816"/>
    <s v="  Hugo M"/>
    <n v="34.99"/>
    <x v="199"/>
    <s v="No"/>
    <x v="0"/>
    <s v="Yes"/>
    <x v="3"/>
    <s v="No"/>
    <x v="0"/>
    <x v="2"/>
    <n v="1998"/>
    <s v="Aug"/>
    <n v="6"/>
    <d v="1998-08-06T00:00:00"/>
    <x v="1808"/>
    <x v="3"/>
    <s v="tier - 3"/>
    <n v="26"/>
  </r>
  <r>
    <s v="Id1817"/>
    <s v="  Daniel J"/>
    <n v="17.05"/>
    <x v="352"/>
    <s v="No"/>
    <x v="0"/>
    <s v="Yes"/>
    <x v="3"/>
    <s v="No"/>
    <x v="3"/>
    <x v="2"/>
    <n v="1992"/>
    <s v="Nov"/>
    <n v="30"/>
    <d v="1992-11-30T00:00:00"/>
    <x v="1809"/>
    <x v="3"/>
    <s v="tier - 1"/>
    <n v="32"/>
  </r>
  <r>
    <s v="Id1818"/>
    <s v="  Justin R"/>
    <n v="37.18"/>
    <x v="166"/>
    <s v="No"/>
    <x v="0"/>
    <s v="No"/>
    <x v="0"/>
    <s v="No"/>
    <x v="0"/>
    <x v="2"/>
    <n v="1988"/>
    <s v="Oct"/>
    <n v="24"/>
    <d v="1988-10-24T00:00:00"/>
    <x v="1810"/>
    <x v="3"/>
    <s v="tier - 3"/>
    <n v="36"/>
  </r>
  <r>
    <s v="Id1819"/>
    <s v="  Colin"/>
    <n v="35.200000000000003"/>
    <x v="122"/>
    <s v="No"/>
    <x v="0"/>
    <s v="No"/>
    <x v="0"/>
    <s v="No"/>
    <x v="0"/>
    <x v="2"/>
    <n v="1983"/>
    <s v="Dec"/>
    <n v="19"/>
    <d v="1983-12-19T00:00:00"/>
    <x v="1811"/>
    <x v="3"/>
    <s v="tier - 3"/>
    <n v="41"/>
  </r>
  <r>
    <s v="Id1820"/>
    <s v="  Rob"/>
    <n v="37.335000000000001"/>
    <x v="436"/>
    <s v="No"/>
    <x v="0"/>
    <s v="No"/>
    <x v="0"/>
    <s v="No"/>
    <x v="0"/>
    <x v="2"/>
    <n v="1989"/>
    <s v="Jun"/>
    <n v="5"/>
    <d v="1989-06-05T00:00:00"/>
    <x v="1812"/>
    <x v="3"/>
    <s v="tier - 3"/>
    <n v="36"/>
  </r>
  <r>
    <s v="Id1821"/>
    <s v="  Patrick"/>
    <n v="27.265000000000001"/>
    <x v="649"/>
    <s v="yes"/>
    <x v="0"/>
    <s v="No"/>
    <x v="0"/>
    <s v="No"/>
    <x v="1"/>
    <x v="0"/>
    <n v="1993"/>
    <s v="Sep"/>
    <n v="28"/>
    <d v="1993-09-28T00:00:00"/>
    <x v="1813"/>
    <x v="3"/>
    <s v="tier - 2"/>
    <n v="31"/>
  </r>
  <r>
    <s v="Id1822"/>
    <s v="  Austin D"/>
    <n v="30.8"/>
    <x v="166"/>
    <s v="yes"/>
    <x v="0"/>
    <s v="No"/>
    <x v="0"/>
    <s v="No"/>
    <x v="0"/>
    <x v="2"/>
    <n v="1979"/>
    <s v="Jul"/>
    <n v="2"/>
    <d v="1979-07-02T00:00:00"/>
    <x v="1814"/>
    <x v="3"/>
    <s v="tier - 1"/>
    <n v="46"/>
  </r>
  <r>
    <s v="Id1823"/>
    <s v="  Brittany"/>
    <n v="30.21"/>
    <x v="127"/>
    <s v="No"/>
    <x v="0"/>
    <s v="No"/>
    <x v="3"/>
    <s v="No"/>
    <x v="0"/>
    <x v="2"/>
    <n v="1991"/>
    <s v="Sep"/>
    <n v="16"/>
    <d v="1991-09-16T00:00:00"/>
    <x v="1815"/>
    <x v="3"/>
    <s v="tier - 3"/>
    <n v="33"/>
  </r>
  <r>
    <s v="Id1824"/>
    <s v="  Matthew T"/>
    <n v="35.340000000000003"/>
    <x v="351"/>
    <s v="No"/>
    <x v="1"/>
    <s v="No"/>
    <x v="3"/>
    <s v="No"/>
    <x v="0"/>
    <x v="2"/>
    <n v="1985"/>
    <s v="Dec"/>
    <n v="28"/>
    <d v="1985-12-28T00:00:00"/>
    <x v="1816"/>
    <x v="3"/>
    <s v="tier - 3"/>
    <n v="39"/>
  </r>
  <r>
    <s v="Id1825"/>
    <s v="  Becky G"/>
    <n v="26.695"/>
    <x v="124"/>
    <s v="No"/>
    <x v="0"/>
    <s v="No"/>
    <x v="0"/>
    <s v="No"/>
    <x v="1"/>
    <x v="2"/>
    <n v="1967"/>
    <s v="Jul"/>
    <n v="29"/>
    <d v="1967-07-29T00:00:00"/>
    <x v="1817"/>
    <x v="3"/>
    <s v="tier - 1"/>
    <n v="57"/>
  </r>
  <r>
    <s v="Id1826"/>
    <s v="  Virginie"/>
    <n v="29.355"/>
    <x v="82"/>
    <s v="yes"/>
    <x v="0"/>
    <s v="No"/>
    <x v="0"/>
    <s v="No"/>
    <x v="1"/>
    <x v="2"/>
    <n v="1966"/>
    <s v="Nov"/>
    <n v="15"/>
    <d v="1966-11-15T00:00:00"/>
    <x v="1818"/>
    <x v="3"/>
    <s v="tier - 1"/>
    <n v="58"/>
  </r>
  <r>
    <s v="Id1827"/>
    <s v="  Allison A"/>
    <n v="29.59"/>
    <x v="81"/>
    <s v="No"/>
    <x v="0"/>
    <s v="No"/>
    <x v="0"/>
    <s v="No"/>
    <x v="1"/>
    <x v="2"/>
    <n v="1991"/>
    <s v="Aug"/>
    <n v="24"/>
    <d v="1991-08-24T00:00:00"/>
    <x v="1819"/>
    <x v="3"/>
    <s v="tier - 3"/>
    <n v="33"/>
  </r>
  <r>
    <s v="Id1828"/>
    <s v="  Julie"/>
    <n v="31.35"/>
    <x v="267"/>
    <s v="No"/>
    <x v="1"/>
    <s v="No"/>
    <x v="3"/>
    <s v="No"/>
    <x v="0"/>
    <x v="2"/>
    <n v="1987"/>
    <s v="Jun"/>
    <n v="30"/>
    <d v="1987-06-30T00:00:00"/>
    <x v="1820"/>
    <x v="3"/>
    <s v="tier - 3"/>
    <n v="38"/>
  </r>
  <r>
    <s v="Id1829"/>
    <s v="  Katherine"/>
    <n v="20.52"/>
    <x v="249"/>
    <s v="No"/>
    <x v="0"/>
    <s v="No"/>
    <x v="0"/>
    <s v="No"/>
    <x v="2"/>
    <x v="2"/>
    <n v="1993"/>
    <s v="Sep"/>
    <n v="6"/>
    <d v="1993-09-06T00:00:00"/>
    <x v="1821"/>
    <x v="3"/>
    <s v="tier - 3"/>
    <n v="31"/>
  </r>
  <r>
    <s v="Id1830"/>
    <s v="  Caleb"/>
    <n v="42.9"/>
    <x v="189"/>
    <s v="yes"/>
    <x v="0"/>
    <s v="No"/>
    <x v="3"/>
    <s v="No"/>
    <x v="0"/>
    <x v="2"/>
    <n v="1982"/>
    <s v="Dec"/>
    <n v="15"/>
    <d v="1982-12-15T00:00:00"/>
    <x v="1822"/>
    <x v="3"/>
    <s v="tier - 1"/>
    <n v="42"/>
  </r>
  <r>
    <s v="Id1831"/>
    <s v="  Jaime"/>
    <n v="24.6"/>
    <x v="236"/>
    <s v="No"/>
    <x v="0"/>
    <s v="Yes"/>
    <x v="3"/>
    <s v="No"/>
    <x v="2"/>
    <x v="1"/>
    <n v="1987"/>
    <s v="Nov"/>
    <n v="30"/>
    <d v="1987-11-30T00:00:00"/>
    <x v="1823"/>
    <x v="3"/>
    <s v="tier - 3"/>
    <n v="37"/>
  </r>
  <r>
    <s v="Id1832"/>
    <s v="  Hannah"/>
    <n v="28.405000000000001"/>
    <x v="198"/>
    <s v="No"/>
    <x v="0"/>
    <s v="No"/>
    <x v="3"/>
    <s v="No"/>
    <x v="1"/>
    <x v="2"/>
    <n v="1980"/>
    <s v="Nov"/>
    <n v="8"/>
    <d v="1980-11-08T00:00:00"/>
    <x v="1824"/>
    <x v="3"/>
    <s v="tier - 1"/>
    <n v="44"/>
  </r>
  <r>
    <s v="Id1833"/>
    <s v="  Zachariah"/>
    <n v="34.674999999999997"/>
    <x v="268"/>
    <s v="yes"/>
    <x v="0"/>
    <s v="No"/>
    <x v="3"/>
    <s v="No"/>
    <x v="0"/>
    <x v="1"/>
    <n v="1992"/>
    <s v="Aug"/>
    <n v="19"/>
    <d v="1992-08-19T00:00:00"/>
    <x v="1825"/>
    <x v="3"/>
    <s v="tier - 2"/>
    <n v="32"/>
  </r>
  <r>
    <s v="Id1834"/>
    <s v="  Patricia A"/>
    <n v="18.850000000000001"/>
    <x v="100"/>
    <s v="No"/>
    <x v="0"/>
    <s v="No"/>
    <x v="3"/>
    <s v="No"/>
    <x v="2"/>
    <x v="1"/>
    <n v="1985"/>
    <s v="Sep"/>
    <n v="17"/>
    <d v="1985-09-17T00:00:00"/>
    <x v="1826"/>
    <x v="3"/>
    <s v="tier - 1"/>
    <n v="39"/>
  </r>
  <r>
    <s v="Id1835"/>
    <s v="  Elizabeth A"/>
    <n v="34.130000000000003"/>
    <x v="120"/>
    <s v="No"/>
    <x v="0"/>
    <s v="Yes"/>
    <x v="3"/>
    <s v="No"/>
    <x v="0"/>
    <x v="2"/>
    <n v="1963"/>
    <s v="Jul"/>
    <n v="14"/>
    <d v="1963-07-14T00:00:00"/>
    <x v="1827"/>
    <x v="3"/>
    <s v="tier - 3"/>
    <n v="61"/>
  </r>
  <r>
    <s v="Id1836"/>
    <s v="  Benjamin"/>
    <n v="17.34"/>
    <x v="203"/>
    <s v="No"/>
    <x v="0"/>
    <s v="No"/>
    <x v="0"/>
    <s v="No"/>
    <x v="3"/>
    <x v="2"/>
    <n v="1978"/>
    <s v="Sep"/>
    <n v="24"/>
    <d v="1978-09-24T00:00:00"/>
    <x v="1828"/>
    <x v="3"/>
    <s v="tier - 1"/>
    <n v="46"/>
  </r>
  <r>
    <s v="Id1837"/>
    <s v="  Breno"/>
    <n v="17.440000000000001"/>
    <x v="106"/>
    <s v="No"/>
    <x v="0"/>
    <s v="No"/>
    <x v="0"/>
    <s v="No"/>
    <x v="3"/>
    <x v="1"/>
    <n v="1994"/>
    <s v="Aug"/>
    <n v="27"/>
    <d v="1994-08-27T00:00:00"/>
    <x v="1829"/>
    <x v="3"/>
    <s v="tier - 2"/>
    <n v="30"/>
  </r>
  <r>
    <s v="Id1838"/>
    <s v="  Takaya"/>
    <n v="33.659999999999997"/>
    <x v="337"/>
    <s v="yes"/>
    <x v="0"/>
    <s v="Yes"/>
    <x v="3"/>
    <s v="No"/>
    <x v="0"/>
    <x v="2"/>
    <n v="1990"/>
    <s v="Aug"/>
    <n v="8"/>
    <d v="1990-08-08T00:00:00"/>
    <x v="1830"/>
    <x v="3"/>
    <s v="tier - 2"/>
    <n v="34"/>
  </r>
  <r>
    <s v="Id1839"/>
    <s v="  Thomas IV"/>
    <n v="21.375"/>
    <x v="366"/>
    <s v="yes"/>
    <x v="0"/>
    <s v="No"/>
    <x v="3"/>
    <s v="No"/>
    <x v="2"/>
    <x v="1"/>
    <n v="1972"/>
    <s v="Jun"/>
    <n v="14"/>
    <d v="1972-06-14T00:00:00"/>
    <x v="1831"/>
    <x v="3"/>
    <s v="tier - 3"/>
    <n v="53"/>
  </r>
  <r>
    <s v="Id1840"/>
    <s v="  Bradley E"/>
    <n v="27.14"/>
    <x v="214"/>
    <s v="No"/>
    <x v="0"/>
    <s v="No"/>
    <x v="3"/>
    <s v="No"/>
    <x v="1"/>
    <x v="1"/>
    <n v="1979"/>
    <s v="Oct"/>
    <n v="30"/>
    <d v="1979-10-30T00:00:00"/>
    <x v="1832"/>
    <x v="3"/>
    <s v="tier - 1"/>
    <n v="45"/>
  </r>
  <r>
    <s v="Id1841"/>
    <s v="  Megan"/>
    <n v="35.78"/>
    <x v="6"/>
    <s v="No"/>
    <x v="1"/>
    <s v="No"/>
    <x v="3"/>
    <s v="No"/>
    <x v="0"/>
    <x v="1"/>
    <n v="1997"/>
    <s v="Oct"/>
    <n v="18"/>
    <d v="1997-10-18T00:00:00"/>
    <x v="1833"/>
    <x v="3"/>
    <s v="tier - 3"/>
    <n v="27"/>
  </r>
  <r>
    <s v="Id1842"/>
    <s v="  Ruby J"/>
    <n v="34.96"/>
    <x v="507"/>
    <s v="No"/>
    <x v="0"/>
    <s v="No"/>
    <x v="0"/>
    <s v="No"/>
    <x v="0"/>
    <x v="2"/>
    <n v="1980"/>
    <s v="Oct"/>
    <n v="9"/>
    <d v="1980-10-09T00:00:00"/>
    <x v="1834"/>
    <x v="3"/>
    <s v="tier - 2"/>
    <n v="44"/>
  </r>
  <r>
    <s v="Id1843"/>
    <s v="  Bart"/>
    <n v="38.39"/>
    <x v="3"/>
    <s v="No"/>
    <x v="0"/>
    <s v="No"/>
    <x v="0"/>
    <s v="No"/>
    <x v="0"/>
    <x v="1"/>
    <n v="1966"/>
    <s v="Aug"/>
    <n v="10"/>
    <d v="1966-08-10T00:00:00"/>
    <x v="1835"/>
    <x v="3"/>
    <s v="tier - 3"/>
    <n v="58"/>
  </r>
  <r>
    <s v="Id1844"/>
    <s v="  Robert A"/>
    <n v="33.82"/>
    <x v="347"/>
    <s v="No"/>
    <x v="0"/>
    <s v="No"/>
    <x v="0"/>
    <s v="No"/>
    <x v="0"/>
    <x v="2"/>
    <n v="1988"/>
    <s v="Jul"/>
    <n v="25"/>
    <d v="1988-07-25T00:00:00"/>
    <x v="1836"/>
    <x v="0"/>
    <s v="tier - 1"/>
    <n v="36"/>
  </r>
  <r>
    <s v="Id1845"/>
    <s v="  Adam"/>
    <n v="27.835000000000001"/>
    <x v="191"/>
    <s v="No"/>
    <x v="0"/>
    <s v="No"/>
    <x v="0"/>
    <s v="No"/>
    <x v="1"/>
    <x v="2"/>
    <n v="1983"/>
    <s v="Oct"/>
    <n v="6"/>
    <d v="1983-10-06T00:00:00"/>
    <x v="1837"/>
    <x v="0"/>
    <s v="tier - 1"/>
    <n v="41"/>
  </r>
  <r>
    <s v="Id1846"/>
    <s v="  Yemane Adhane"/>
    <n v="33"/>
    <x v="125"/>
    <s v="No"/>
    <x v="0"/>
    <s v="No"/>
    <x v="0"/>
    <s v="No"/>
    <x v="0"/>
    <x v="2"/>
    <n v="2002"/>
    <s v="Jul"/>
    <n v="9"/>
    <d v="2002-07-09T00:00:00"/>
    <x v="1838"/>
    <x v="1"/>
    <s v="tier - 3"/>
    <n v="23"/>
  </r>
  <r>
    <s v="Id1847"/>
    <s v="  Jesse A"/>
    <n v="26.885000000000002"/>
    <x v="236"/>
    <s v="No"/>
    <x v="0"/>
    <s v="No"/>
    <x v="0"/>
    <s v="No"/>
    <x v="1"/>
    <x v="1"/>
    <n v="1994"/>
    <s v="Jun"/>
    <n v="8"/>
    <d v="1994-06-08T00:00:00"/>
    <x v="1839"/>
    <x v="0"/>
    <s v="tier - 1"/>
    <n v="31"/>
  </r>
  <r>
    <s v="Id1848"/>
    <s v="  Bird"/>
    <n v="29.26"/>
    <x v="321"/>
    <s v="No"/>
    <x v="0"/>
    <s v="No"/>
    <x v="0"/>
    <s v="No"/>
    <x v="1"/>
    <x v="2"/>
    <n v="1987"/>
    <s v="Oct"/>
    <n v="17"/>
    <d v="1987-10-17T00:00:00"/>
    <x v="1840"/>
    <x v="0"/>
    <s v="tier - 3"/>
    <n v="37"/>
  </r>
  <r>
    <s v="Id1849"/>
    <s v="  Patrick M"/>
    <n v="26.98"/>
    <x v="500"/>
    <s v="No"/>
    <x v="0"/>
    <s v="No"/>
    <x v="0"/>
    <s v="No"/>
    <x v="1"/>
    <x v="2"/>
    <n v="1966"/>
    <s v="Aug"/>
    <n v="22"/>
    <d v="1966-08-22T00:00:00"/>
    <x v="1841"/>
    <x v="0"/>
    <s v="tier - 3"/>
    <n v="58"/>
  </r>
  <r>
    <s v="Id1850"/>
    <s v="  Kyle"/>
    <n v="32.11"/>
    <x v="27"/>
    <s v="No"/>
    <x v="0"/>
    <s v="Yes"/>
    <x v="3"/>
    <s v="No"/>
    <x v="0"/>
    <x v="2"/>
    <n v="1993"/>
    <s v="Sep"/>
    <n v="7"/>
    <d v="1993-09-07T00:00:00"/>
    <x v="1842"/>
    <x v="1"/>
    <s v="tier - 3"/>
    <n v="31"/>
  </r>
  <r>
    <s v="Id1851"/>
    <s v="  Ryan"/>
    <n v="31.73"/>
    <x v="361"/>
    <s v="No"/>
    <x v="0"/>
    <s v="Yes"/>
    <x v="3"/>
    <s v="No"/>
    <x v="0"/>
    <x v="2"/>
    <n v="1985"/>
    <s v="Sep"/>
    <n v="17"/>
    <d v="1985-09-17T00:00:00"/>
    <x v="1843"/>
    <x v="1"/>
    <s v="tier - 1"/>
    <n v="39"/>
  </r>
  <r>
    <s v="Id1852"/>
    <s v="  Yuri"/>
    <n v="22.515000000000001"/>
    <x v="180"/>
    <s v="No"/>
    <x v="0"/>
    <s v="No"/>
    <x v="0"/>
    <s v="No"/>
    <x v="2"/>
    <x v="2"/>
    <n v="1962"/>
    <s v="Jul"/>
    <n v="2"/>
    <d v="1962-07-02T00:00:00"/>
    <x v="1844"/>
    <x v="1"/>
    <s v="tier - 2"/>
    <n v="63"/>
  </r>
  <r>
    <s v="Id1853"/>
    <s v="  Ryan"/>
    <n v="25.9"/>
    <x v="4"/>
    <s v="No"/>
    <x v="0"/>
    <s v="No"/>
    <x v="3"/>
    <s v="No"/>
    <x v="1"/>
    <x v="2"/>
    <n v="1985"/>
    <s v="Jul"/>
    <n v="12"/>
    <d v="1985-07-12T00:00:00"/>
    <x v="1845"/>
    <x v="1"/>
    <s v="tier - 2"/>
    <n v="39"/>
  </r>
  <r>
    <s v="Id1854"/>
    <s v="  Debbie"/>
    <n v="27.72"/>
    <x v="52"/>
    <s v="yes"/>
    <x v="0"/>
    <s v="No"/>
    <x v="3"/>
    <s v="No"/>
    <x v="1"/>
    <x v="2"/>
    <n v="1962"/>
    <s v="Oct"/>
    <n v="18"/>
    <d v="1962-10-18T00:00:00"/>
    <x v="1846"/>
    <x v="0"/>
    <s v="tier - 1"/>
    <n v="62"/>
  </r>
  <r>
    <s v="Id1855"/>
    <s v="  Mark D"/>
    <n v="31.5"/>
    <x v="385"/>
    <s v="yes"/>
    <x v="0"/>
    <s v="No"/>
    <x v="3"/>
    <s v="No"/>
    <x v="0"/>
    <x v="0"/>
    <n v="1969"/>
    <s v="Oct"/>
    <n v="13"/>
    <d v="1969-10-13T00:00:00"/>
    <x v="1847"/>
    <x v="0"/>
    <s v="tier - 2"/>
    <n v="55"/>
  </r>
  <r>
    <s v="Id1856"/>
    <s v="  Christopher"/>
    <n v="29.7"/>
    <x v="650"/>
    <s v="yes"/>
    <x v="0"/>
    <s v="No"/>
    <x v="3"/>
    <s v="No"/>
    <x v="1"/>
    <x v="0"/>
    <n v="1966"/>
    <s v="Jul"/>
    <n v="9"/>
    <d v="1966-07-09T00:00:00"/>
    <x v="1848"/>
    <x v="1"/>
    <s v="tier - 2"/>
    <n v="59"/>
  </r>
  <r>
    <s v="Id1857"/>
    <s v="  Daniell L"/>
    <n v="21.26"/>
    <x v="332"/>
    <s v="yes"/>
    <x v="0"/>
    <s v="No"/>
    <x v="3"/>
    <s v="No"/>
    <x v="2"/>
    <x v="2"/>
    <n v="1967"/>
    <s v="Dec"/>
    <n v="17"/>
    <d v="1967-12-17T00:00:00"/>
    <x v="1849"/>
    <x v="0"/>
    <s v="tier - 3"/>
    <n v="57"/>
  </r>
  <r>
    <s v="Id1858"/>
    <s v="  Janne"/>
    <n v="17.09"/>
    <x v="363"/>
    <s v="No"/>
    <x v="0"/>
    <s v="No"/>
    <x v="0"/>
    <s v="No"/>
    <x v="3"/>
    <x v="2"/>
    <n v="1965"/>
    <s v="Aug"/>
    <n v="1"/>
    <d v="1965-08-01T00:00:00"/>
    <x v="1850"/>
    <x v="1"/>
    <s v="tier - 2"/>
    <n v="59"/>
  </r>
  <r>
    <s v="Id1859"/>
    <s v="  Martina"/>
    <n v="24.3"/>
    <x v="166"/>
    <s v="yes"/>
    <x v="0"/>
    <s v="Yes"/>
    <x v="3"/>
    <s v="No"/>
    <x v="2"/>
    <x v="2"/>
    <n v="1992"/>
    <s v="Sep"/>
    <n v="14"/>
    <d v="1992-09-14T00:00:00"/>
    <x v="1851"/>
    <x v="1"/>
    <s v="tier - 1"/>
    <n v="32"/>
  </r>
  <r>
    <s v="Id1860"/>
    <s v="  Elizabeth L"/>
    <n v="29.734999999999999"/>
    <x v="123"/>
    <s v="No"/>
    <x v="0"/>
    <s v="No"/>
    <x v="0"/>
    <s v="No"/>
    <x v="1"/>
    <x v="1"/>
    <n v="1986"/>
    <s v="Aug"/>
    <n v="4"/>
    <d v="1986-08-04T00:00:00"/>
    <x v="1852"/>
    <x v="0"/>
    <s v="tier - 3"/>
    <n v="38"/>
  </r>
  <r>
    <s v="Id1861"/>
    <s v="  Stephanie C"/>
    <n v="29.26"/>
    <x v="577"/>
    <s v="No"/>
    <x v="0"/>
    <s v="No"/>
    <x v="0"/>
    <s v="No"/>
    <x v="1"/>
    <x v="2"/>
    <n v="1967"/>
    <s v="Sep"/>
    <n v="8"/>
    <d v="1967-09-08T00:00:00"/>
    <x v="1853"/>
    <x v="0"/>
    <s v="tier - 3"/>
    <n v="57"/>
  </r>
  <r>
    <s v="Id1862"/>
    <s v="  Katie"/>
    <n v="33"/>
    <x v="288"/>
    <s v="No"/>
    <x v="0"/>
    <s v="No"/>
    <x v="0"/>
    <s v="No"/>
    <x v="0"/>
    <x v="1"/>
    <n v="1975"/>
    <s v="Dec"/>
    <n v="8"/>
    <d v="1975-12-08T00:00:00"/>
    <x v="1854"/>
    <x v="0"/>
    <s v="tier - 1"/>
    <n v="49"/>
  </r>
  <r>
    <s v="Id1863"/>
    <s v="  Callie"/>
    <n v="31.065000000000001"/>
    <x v="80"/>
    <s v="No"/>
    <x v="0"/>
    <s v="No"/>
    <x v="0"/>
    <s v="No"/>
    <x v="0"/>
    <x v="2"/>
    <n v="1964"/>
    <s v="Nov"/>
    <n v="19"/>
    <d v="1964-11-19T00:00:00"/>
    <x v="1855"/>
    <x v="0"/>
    <s v="tier - 3"/>
    <n v="60"/>
  </r>
  <r>
    <s v="Id1864"/>
    <s v="  Inna"/>
    <n v="26.51"/>
    <x v="331"/>
    <s v="No"/>
    <x v="0"/>
    <s v="No"/>
    <x v="0"/>
    <s v="No"/>
    <x v="1"/>
    <x v="1"/>
    <n v="1987"/>
    <s v="Nov"/>
    <n v="27"/>
    <d v="1987-11-27T00:00:00"/>
    <x v="1856"/>
    <x v="0"/>
    <s v="tier - 2"/>
    <n v="37"/>
  </r>
  <r>
    <s v="Id1865"/>
    <s v="  Mary K"/>
    <n v="28.88"/>
    <x v="98"/>
    <s v="No"/>
    <x v="0"/>
    <s v="No"/>
    <x v="0"/>
    <s v="No"/>
    <x v="1"/>
    <x v="2"/>
    <n v="1983"/>
    <s v="Jul"/>
    <n v="2"/>
    <d v="1983-07-02T00:00:00"/>
    <x v="1857"/>
    <x v="1"/>
    <s v="tier - 2"/>
    <n v="42"/>
  </r>
  <r>
    <s v="Id1866"/>
    <s v="  Samuel M"/>
    <n v="35.814999999999998"/>
    <x v="78"/>
    <s v="yes"/>
    <x v="0"/>
    <s v="No"/>
    <x v="3"/>
    <s v="No"/>
    <x v="0"/>
    <x v="2"/>
    <n v="1977"/>
    <s v="Nov"/>
    <n v="23"/>
    <d v="1977-11-23T00:00:00"/>
    <x v="1858"/>
    <x v="1"/>
    <s v="tier - 3"/>
    <n v="47"/>
  </r>
  <r>
    <s v="Id1867"/>
    <s v="  Kimberly"/>
    <n v="21.28"/>
    <x v="458"/>
    <s v="No"/>
    <x v="1"/>
    <s v="No"/>
    <x v="3"/>
    <s v="No"/>
    <x v="2"/>
    <x v="2"/>
    <n v="1969"/>
    <s v="Aug"/>
    <n v="26"/>
    <d v="1969-08-26T00:00:00"/>
    <x v="1859"/>
    <x v="1"/>
    <s v="tier - 1"/>
    <n v="55"/>
  </r>
  <r>
    <s v="Id1868"/>
    <s v="  Tom J"/>
    <n v="33.81"/>
    <x v="651"/>
    <s v="No"/>
    <x v="0"/>
    <s v="Yes"/>
    <x v="3"/>
    <s v="No"/>
    <x v="0"/>
    <x v="0"/>
    <n v="1974"/>
    <s v="Oct"/>
    <n v="14"/>
    <d v="1974-10-14T00:00:00"/>
    <x v="1860"/>
    <x v="1"/>
    <s v="tier - 2"/>
    <n v="50"/>
  </r>
  <r>
    <s v="Id1869"/>
    <s v="  Zachary"/>
    <n v="44.22"/>
    <x v="40"/>
    <s v="No"/>
    <x v="0"/>
    <s v="No"/>
    <x v="3"/>
    <s v="No"/>
    <x v="0"/>
    <x v="2"/>
    <n v="1974"/>
    <s v="Sep"/>
    <n v="3"/>
    <d v="1974-09-03T00:00:00"/>
    <x v="1861"/>
    <x v="1"/>
    <s v="tier - 2"/>
    <n v="50"/>
  </r>
  <r>
    <s v="Id1870"/>
    <s v="  Dane"/>
    <n v="15.46"/>
    <x v="115"/>
    <s v="yes"/>
    <x v="0"/>
    <s v="Yes"/>
    <x v="3"/>
    <s v="No"/>
    <x v="3"/>
    <x v="2"/>
    <n v="1980"/>
    <s v="Dec"/>
    <n v="10"/>
    <d v="1980-12-10T00:00:00"/>
    <x v="1862"/>
    <x v="1"/>
    <s v="tier - 3"/>
    <n v="44"/>
  </r>
  <r>
    <s v="Id1871"/>
    <s v="  Dougie J"/>
    <n v="30.3"/>
    <x v="372"/>
    <s v="yes"/>
    <x v="0"/>
    <s v="No"/>
    <x v="3"/>
    <s v="No"/>
    <x v="0"/>
    <x v="2"/>
    <n v="2004"/>
    <s v="Aug"/>
    <n v="4"/>
    <d v="2004-08-04T00:00:00"/>
    <x v="1863"/>
    <x v="1"/>
    <s v="tier - 1"/>
    <n v="20"/>
  </r>
  <r>
    <s v="Id1872"/>
    <s v="  Jeremiah H"/>
    <n v="16.670000000000002"/>
    <x v="339"/>
    <s v="No"/>
    <x v="0"/>
    <s v="No"/>
    <x v="0"/>
    <s v="No"/>
    <x v="3"/>
    <x v="2"/>
    <n v="1980"/>
    <s v="Sep"/>
    <n v="4"/>
    <d v="1980-09-04T00:00:00"/>
    <x v="1864"/>
    <x v="0"/>
    <s v="tier - 1"/>
    <n v="44"/>
  </r>
  <r>
    <s v="Id1873"/>
    <s v="  Ashley J"/>
    <n v="28.594999999999999"/>
    <x v="508"/>
    <s v="No"/>
    <x v="0"/>
    <s v="No"/>
    <x v="0"/>
    <s v="No"/>
    <x v="1"/>
    <x v="2"/>
    <n v="1990"/>
    <s v="Nov"/>
    <n v="21"/>
    <d v="1990-11-21T00:00:00"/>
    <x v="1865"/>
    <x v="0"/>
    <s v="tier - 2"/>
    <n v="34"/>
  </r>
  <r>
    <s v="Id1874"/>
    <s v="  Turner J"/>
    <n v="25.934999999999999"/>
    <x v="144"/>
    <s v="No"/>
    <x v="0"/>
    <s v="No"/>
    <x v="0"/>
    <s v="No"/>
    <x v="1"/>
    <x v="2"/>
    <n v="1999"/>
    <s v="Jun"/>
    <n v="12"/>
    <d v="1999-06-12T00:00:00"/>
    <x v="1866"/>
    <x v="0"/>
    <s v="tier - 3"/>
    <n v="26"/>
  </r>
  <r>
    <s v="Id1875"/>
    <s v="  Roger"/>
    <n v="27.645"/>
    <x v="174"/>
    <s v="No"/>
    <x v="0"/>
    <s v="No"/>
    <x v="3"/>
    <s v="No"/>
    <x v="1"/>
    <x v="2"/>
    <n v="1983"/>
    <s v="Dec"/>
    <n v="25"/>
    <d v="1983-12-25T00:00:00"/>
    <x v="1867"/>
    <x v="1"/>
    <s v="tier - 3"/>
    <n v="41"/>
  </r>
  <r>
    <s v="Id1876"/>
    <s v="  Pamela"/>
    <n v="30.1"/>
    <x v="299"/>
    <s v="No"/>
    <x v="0"/>
    <s v="No"/>
    <x v="3"/>
    <s v="No"/>
    <x v="0"/>
    <x v="2"/>
    <n v="1962"/>
    <s v="Nov"/>
    <n v="16"/>
    <d v="1962-11-16T00:00:00"/>
    <x v="1868"/>
    <x v="0"/>
    <s v="tier - 2"/>
    <n v="62"/>
  </r>
  <r>
    <s v="Id1877"/>
    <s v="  Allison M"/>
    <n v="26.79"/>
    <x v="633"/>
    <s v="yes"/>
    <x v="0"/>
    <s v="Yes"/>
    <x v="3"/>
    <s v="No"/>
    <x v="1"/>
    <x v="2"/>
    <n v="1976"/>
    <s v="Jul"/>
    <n v="18"/>
    <d v="1976-07-18T00:00:00"/>
    <x v="1869"/>
    <x v="1"/>
    <s v="tier - 1"/>
    <n v="48"/>
  </r>
  <r>
    <s v="Id1878"/>
    <s v="  Katherine H"/>
    <n v="27.1"/>
    <x v="138"/>
    <s v="yes"/>
    <x v="0"/>
    <s v="No"/>
    <x v="3"/>
    <s v="No"/>
    <x v="1"/>
    <x v="2"/>
    <n v="1979"/>
    <s v="Sep"/>
    <n v="20"/>
    <d v="1979-09-20T00:00:00"/>
    <x v="1870"/>
    <x v="1"/>
    <s v="tier - 1"/>
    <n v="45"/>
  </r>
  <r>
    <s v="Id1879"/>
    <s v="  Robin"/>
    <n v="24.31"/>
    <x v="66"/>
    <s v="No"/>
    <x v="0"/>
    <s v="No"/>
    <x v="0"/>
    <s v="No"/>
    <x v="2"/>
    <x v="2"/>
    <n v="1979"/>
    <s v="Sep"/>
    <n v="28"/>
    <d v="1979-09-28T00:00:00"/>
    <x v="1871"/>
    <x v="1"/>
    <s v="tier - 2"/>
    <n v="45"/>
  </r>
  <r>
    <s v="Id1880"/>
    <s v="  Terri"/>
    <n v="15.53"/>
    <x v="336"/>
    <s v="No"/>
    <x v="0"/>
    <s v="No"/>
    <x v="3"/>
    <s v="No"/>
    <x v="3"/>
    <x v="1"/>
    <n v="1963"/>
    <s v="Aug"/>
    <n v="27"/>
    <d v="1963-08-27T00:00:00"/>
    <x v="1872"/>
    <x v="1"/>
    <s v="tier - 1"/>
    <n v="61"/>
  </r>
  <r>
    <s v="Id1881"/>
    <s v="  Eddie"/>
    <n v="30.7"/>
    <x v="99"/>
    <s v="No"/>
    <x v="0"/>
    <s v="No"/>
    <x v="3"/>
    <s v="No"/>
    <x v="0"/>
    <x v="1"/>
    <n v="1979"/>
    <s v="Aug"/>
    <n v="17"/>
    <d v="1979-08-17T00:00:00"/>
    <x v="1873"/>
    <x v="1"/>
    <s v="tier - 1"/>
    <n v="45"/>
  </r>
  <r>
    <s v="Id1882"/>
    <s v="  Pamela"/>
    <n v="33.33"/>
    <x v="48"/>
    <s v="No"/>
    <x v="0"/>
    <s v="No"/>
    <x v="3"/>
    <s v="No"/>
    <x v="0"/>
    <x v="2"/>
    <n v="2003"/>
    <s v="Sep"/>
    <n v="28"/>
    <d v="2003-09-28T00:00:00"/>
    <x v="1874"/>
    <x v="0"/>
    <s v="tier - 1"/>
    <n v="21"/>
  </r>
  <r>
    <s v="Id1883"/>
    <s v="  Joyce"/>
    <n v="32.4"/>
    <x v="31"/>
    <s v="No"/>
    <x v="0"/>
    <s v="No"/>
    <x v="3"/>
    <s v="No"/>
    <x v="0"/>
    <x v="2"/>
    <n v="1975"/>
    <s v="Dec"/>
    <n v="19"/>
    <d v="1975-12-19T00:00:00"/>
    <x v="1875"/>
    <x v="1"/>
    <s v="tier - 3"/>
    <n v="49"/>
  </r>
  <r>
    <s v="Id1884"/>
    <s v="  Alison W"/>
    <n v="27.93"/>
    <x v="450"/>
    <s v="No"/>
    <x v="0"/>
    <s v="No"/>
    <x v="3"/>
    <s v="No"/>
    <x v="1"/>
    <x v="2"/>
    <n v="1989"/>
    <s v="Oct"/>
    <n v="14"/>
    <d v="1989-10-14T00:00:00"/>
    <x v="1876"/>
    <x v="1"/>
    <s v="tier - 1"/>
    <n v="35"/>
  </r>
  <r>
    <s v="Id1885"/>
    <s v="  Tammara C"/>
    <n v="21.754999999999999"/>
    <x v="89"/>
    <s v="No"/>
    <x v="0"/>
    <s v="No"/>
    <x v="0"/>
    <s v="No"/>
    <x v="2"/>
    <x v="2"/>
    <n v="2001"/>
    <s v="Aug"/>
    <n v="28"/>
    <d v="2001-08-28T00:00:00"/>
    <x v="1877"/>
    <x v="1"/>
    <s v="tier - 1"/>
    <n v="23"/>
  </r>
  <r>
    <s v="Id1886"/>
    <s v="  Dorota"/>
    <n v="25.934999999999999"/>
    <x v="436"/>
    <s v="No"/>
    <x v="0"/>
    <s v="No"/>
    <x v="0"/>
    <s v="No"/>
    <x v="1"/>
    <x v="2"/>
    <n v="1980"/>
    <s v="Sep"/>
    <n v="12"/>
    <d v="1980-09-12T00:00:00"/>
    <x v="1878"/>
    <x v="0"/>
    <s v="tier - 2"/>
    <n v="44"/>
  </r>
  <r>
    <s v="Id1887"/>
    <s v="  Jose Norberto Sr"/>
    <n v="31.5"/>
    <x v="635"/>
    <s v="No"/>
    <x v="0"/>
    <s v="No"/>
    <x v="0"/>
    <s v="No"/>
    <x v="0"/>
    <x v="1"/>
    <n v="1965"/>
    <s v="Aug"/>
    <n v="24"/>
    <d v="1965-08-24T00:00:00"/>
    <x v="1879"/>
    <x v="1"/>
    <s v="tier - 1"/>
    <n v="59"/>
  </r>
  <r>
    <s v="Id1888"/>
    <s v="  Peter"/>
    <n v="30.03"/>
    <x v="652"/>
    <s v="No"/>
    <x v="0"/>
    <s v="No"/>
    <x v="0"/>
    <s v="No"/>
    <x v="0"/>
    <x v="0"/>
    <n v="1971"/>
    <s v="Jun"/>
    <n v="16"/>
    <d v="1971-06-16T00:00:00"/>
    <x v="1880"/>
    <x v="0"/>
    <s v="tier - 3"/>
    <n v="54"/>
  </r>
  <r>
    <s v="Id1889"/>
    <s v="  Bryant"/>
    <n v="33.479999999999997"/>
    <x v="653"/>
    <s v="No"/>
    <x v="0"/>
    <s v="No"/>
    <x v="0"/>
    <s v="No"/>
    <x v="0"/>
    <x v="0"/>
    <n v="1982"/>
    <s v="Dec"/>
    <n v="27"/>
    <d v="1982-12-27T00:00:00"/>
    <x v="1881"/>
    <x v="0"/>
    <s v="tier - 3"/>
    <n v="42"/>
  </r>
  <r>
    <s v="Id1890"/>
    <s v="  Christina"/>
    <n v="16.510000000000002"/>
    <x v="614"/>
    <s v="yes"/>
    <x v="0"/>
    <s v="Yes"/>
    <x v="3"/>
    <s v="No"/>
    <x v="3"/>
    <x v="2"/>
    <n v="1999"/>
    <s v="Aug"/>
    <n v="26"/>
    <d v="1999-08-26T00:00:00"/>
    <x v="1882"/>
    <x v="1"/>
    <s v="tier - 2"/>
    <n v="25"/>
  </r>
  <r>
    <s v="Id1891"/>
    <s v="  John"/>
    <n v="33.155000000000001"/>
    <x v="352"/>
    <s v="yes"/>
    <x v="0"/>
    <s v="No"/>
    <x v="3"/>
    <s v="No"/>
    <x v="0"/>
    <x v="2"/>
    <n v="1966"/>
    <s v="Aug"/>
    <n v="18"/>
    <d v="1966-08-18T00:00:00"/>
    <x v="1883"/>
    <x v="1"/>
    <s v="tier - 3"/>
    <n v="58"/>
  </r>
  <r>
    <s v="Id1892"/>
    <s v="  Eduardo"/>
    <n v="37.29"/>
    <x v="202"/>
    <s v="No"/>
    <x v="0"/>
    <s v="Yes"/>
    <x v="3"/>
    <s v="No"/>
    <x v="0"/>
    <x v="2"/>
    <n v="1983"/>
    <s v="Dec"/>
    <n v="21"/>
    <d v="1983-12-21T00:00:00"/>
    <x v="1884"/>
    <x v="1"/>
    <s v="tier - 1"/>
    <n v="41"/>
  </r>
  <r>
    <s v="Id1893"/>
    <s v="  Laura M"/>
    <n v="20.23"/>
    <x v="635"/>
    <s v="yes"/>
    <x v="0"/>
    <s v="No"/>
    <x v="3"/>
    <s v="No"/>
    <x v="2"/>
    <x v="1"/>
    <n v="1979"/>
    <s v="Nov"/>
    <n v="14"/>
    <d v="1979-11-14T00:00:00"/>
    <x v="1885"/>
    <x v="1"/>
    <s v="tier - 2"/>
    <n v="45"/>
  </r>
  <r>
    <s v="Id1894"/>
    <s v="  Charlie"/>
    <n v="28.975000000000001"/>
    <x v="198"/>
    <s v="No"/>
    <x v="0"/>
    <s v="Yes"/>
    <x v="3"/>
    <s v="No"/>
    <x v="1"/>
    <x v="2"/>
    <n v="2003"/>
    <s v="Jul"/>
    <n v="25"/>
    <d v="2003-07-25T00:00:00"/>
    <x v="1886"/>
    <x v="0"/>
    <s v="tier - 1"/>
    <n v="21"/>
  </r>
  <r>
    <s v="Id1895"/>
    <s v="  Melissa D"/>
    <n v="16.420000000000002"/>
    <x v="1"/>
    <s v="yes"/>
    <x v="0"/>
    <s v="Yes"/>
    <x v="3"/>
    <s v="No"/>
    <x v="3"/>
    <x v="1"/>
    <n v="1970"/>
    <s v="Nov"/>
    <n v="9"/>
    <d v="1970-11-09T00:00:00"/>
    <x v="1887"/>
    <x v="0"/>
    <s v="tier - 2"/>
    <n v="54"/>
  </r>
  <r>
    <s v="Id1896"/>
    <s v="  Dan C"/>
    <n v="17.559999999999999"/>
    <x v="58"/>
    <s v="No"/>
    <x v="0"/>
    <s v="No"/>
    <x v="3"/>
    <s v="No"/>
    <x v="3"/>
    <x v="1"/>
    <n v="1975"/>
    <s v="Sep"/>
    <n v="9"/>
    <d v="1975-09-09T00:00:00"/>
    <x v="1888"/>
    <x v="0"/>
    <s v="tier - 2"/>
    <n v="49"/>
  </r>
  <r>
    <s v="Id1897"/>
    <s v="  Matthew"/>
    <n v="24.13"/>
    <x v="495"/>
    <s v="No"/>
    <x v="0"/>
    <s v="No"/>
    <x v="3"/>
    <s v="No"/>
    <x v="2"/>
    <x v="2"/>
    <n v="2003"/>
    <s v="Dec"/>
    <n v="14"/>
    <d v="2003-12-14T00:00:00"/>
    <x v="1889"/>
    <x v="0"/>
    <s v="tier - 2"/>
    <n v="21"/>
  </r>
  <r>
    <s v="Id1898"/>
    <s v="  Wesley C"/>
    <n v="19.95"/>
    <x v="273"/>
    <s v="No"/>
    <x v="1"/>
    <s v="No"/>
    <x v="1"/>
    <s v="No"/>
    <x v="2"/>
    <x v="2"/>
    <n v="1997"/>
    <s v="Aug"/>
    <n v="7"/>
    <d v="1997-08-07T00:00:00"/>
    <x v="1890"/>
    <x v="0"/>
    <s v="tier - 3"/>
    <n v="27"/>
  </r>
  <r>
    <s v="Id1899"/>
    <s v="  Christopher"/>
    <n v="21.24"/>
    <x v="326"/>
    <s v="No"/>
    <x v="0"/>
    <s v="No"/>
    <x v="0"/>
    <s v="No"/>
    <x v="2"/>
    <x v="2"/>
    <n v="1969"/>
    <s v="Nov"/>
    <n v="14"/>
    <d v="1969-11-14T00:00:00"/>
    <x v="1891"/>
    <x v="0"/>
    <s v="tier - 3"/>
    <n v="55"/>
  </r>
  <r>
    <s v="Id1900"/>
    <s v="  Jessica"/>
    <n v="44.22"/>
    <x v="348"/>
    <s v="No"/>
    <x v="0"/>
    <s v="No"/>
    <x v="0"/>
    <s v="No"/>
    <x v="0"/>
    <x v="1"/>
    <n v="1994"/>
    <s v="Oct"/>
    <n v="3"/>
    <d v="1994-10-03T00:00:00"/>
    <x v="1892"/>
    <x v="0"/>
    <s v="tier - 3"/>
    <n v="30"/>
  </r>
  <r>
    <s v="Id1901"/>
    <s v="  Christin"/>
    <n v="41.1"/>
    <x v="427"/>
    <s v="No"/>
    <x v="0"/>
    <s v="No"/>
    <x v="0"/>
    <s v="No"/>
    <x v="0"/>
    <x v="1"/>
    <n v="1973"/>
    <s v="Oct"/>
    <n v="22"/>
    <d v="1973-10-22T00:00:00"/>
    <x v="1893"/>
    <x v="0"/>
    <s v="tier - 2"/>
    <n v="51"/>
  </r>
  <r>
    <s v="Id1902"/>
    <s v="  Sara"/>
    <n v="34.200000000000003"/>
    <x v="226"/>
    <s v="yes"/>
    <x v="0"/>
    <s v="No"/>
    <x v="0"/>
    <s v="No"/>
    <x v="0"/>
    <x v="2"/>
    <n v="1975"/>
    <s v="Nov"/>
    <n v="13"/>
    <d v="1975-11-13T00:00:00"/>
    <x v="1894"/>
    <x v="0"/>
    <s v="tier - 3"/>
    <n v="49"/>
  </r>
  <r>
    <s v="Id1903"/>
    <s v="  Elizabeth"/>
    <n v="29.92"/>
    <x v="216"/>
    <s v="yes"/>
    <x v="0"/>
    <s v="No"/>
    <x v="0"/>
    <s v="No"/>
    <x v="0"/>
    <x v="1"/>
    <n v="1983"/>
    <s v="Aug"/>
    <n v="26"/>
    <d v="1983-08-26T00:00:00"/>
    <x v="1895"/>
    <x v="0"/>
    <s v="tier - 2"/>
    <n v="41"/>
  </r>
  <r>
    <s v="Id1904"/>
    <s v="  Margaret P"/>
    <n v="28.93"/>
    <x v="321"/>
    <s v="No"/>
    <x v="0"/>
    <s v="No"/>
    <x v="0"/>
    <s v="No"/>
    <x v="1"/>
    <x v="2"/>
    <n v="1974"/>
    <s v="Jun"/>
    <n v="2"/>
    <d v="1974-06-02T00:00:00"/>
    <x v="1896"/>
    <x v="0"/>
    <s v="tier - 2"/>
    <n v="51"/>
  </r>
  <r>
    <s v="Id1905"/>
    <s v="  Tiffany K"/>
    <n v="31.254999999999999"/>
    <x v="85"/>
    <s v="yes"/>
    <x v="0"/>
    <s v="No"/>
    <x v="3"/>
    <s v="No"/>
    <x v="0"/>
    <x v="1"/>
    <n v="1973"/>
    <s v="Jun"/>
    <n v="27"/>
    <d v="1973-06-27T00:00:00"/>
    <x v="1897"/>
    <x v="0"/>
    <s v="tier - 3"/>
    <n v="52"/>
  </r>
  <r>
    <s v="Id1906"/>
    <s v="  David M"/>
    <n v="29.83"/>
    <x v="125"/>
    <s v="No"/>
    <x v="0"/>
    <s v="No"/>
    <x v="0"/>
    <s v="No"/>
    <x v="1"/>
    <x v="2"/>
    <n v="1970"/>
    <s v="Aug"/>
    <n v="8"/>
    <d v="1970-08-08T00:00:00"/>
    <x v="1898"/>
    <x v="0"/>
    <s v="tier - 3"/>
    <n v="54"/>
  </r>
  <r>
    <s v="Id1907"/>
    <s v="  Christine E"/>
    <n v="29.59"/>
    <x v="635"/>
    <s v="No"/>
    <x v="0"/>
    <s v="Yes"/>
    <x v="3"/>
    <s v="No"/>
    <x v="1"/>
    <x v="1"/>
    <n v="1971"/>
    <s v="Jul"/>
    <n v="10"/>
    <d v="1971-07-10T00:00:00"/>
    <x v="1899"/>
    <x v="0"/>
    <s v="tier - 2"/>
    <n v="54"/>
  </r>
  <r>
    <s v="Id1908"/>
    <s v="  Donna"/>
    <n v="31.16"/>
    <x v="326"/>
    <s v="No"/>
    <x v="0"/>
    <s v="Yes"/>
    <x v="3"/>
    <s v="No"/>
    <x v="0"/>
    <x v="2"/>
    <n v="2003"/>
    <s v="Dec"/>
    <n v="30"/>
    <d v="2003-12-30T00:00:00"/>
    <x v="1900"/>
    <x v="0"/>
    <s v="tier - 2"/>
    <n v="21"/>
  </r>
  <r>
    <s v="Id1909"/>
    <s v="  Rod"/>
    <n v="34.21"/>
    <x v="338"/>
    <s v="yes"/>
    <x v="0"/>
    <s v="No"/>
    <x v="3"/>
    <s v="No"/>
    <x v="0"/>
    <x v="2"/>
    <n v="1973"/>
    <s v="Jun"/>
    <n v="13"/>
    <d v="1973-06-13T00:00:00"/>
    <x v="1901"/>
    <x v="0"/>
    <s v="tier - 2"/>
    <n v="52"/>
  </r>
  <r>
    <s v="Id1910"/>
    <s v="  Joe"/>
    <n v="34.86"/>
    <x v="221"/>
    <s v="No"/>
    <x v="0"/>
    <s v="No"/>
    <x v="0"/>
    <s v="No"/>
    <x v="0"/>
    <x v="0"/>
    <n v="1974"/>
    <s v="Sep"/>
    <n v="10"/>
    <d v="1974-09-10T00:00:00"/>
    <x v="1902"/>
    <x v="0"/>
    <s v="tier - 1"/>
    <n v="50"/>
  </r>
  <r>
    <s v="Id1911"/>
    <s v="  Kayleigh"/>
    <n v="34.58"/>
    <x v="39"/>
    <s v="No"/>
    <x v="1"/>
    <s v="No"/>
    <x v="1"/>
    <s v="No"/>
    <x v="0"/>
    <x v="2"/>
    <n v="1964"/>
    <s v="Dec"/>
    <n v="16"/>
    <d v="1964-12-16T00:00:00"/>
    <x v="1903"/>
    <x v="0"/>
    <s v="tier - 1"/>
    <n v="60"/>
  </r>
  <r>
    <s v="Id1912"/>
    <s v="  Lorcan A"/>
    <n v="17.940000000000001"/>
    <x v="587"/>
    <s v="yes"/>
    <x v="0"/>
    <s v="No"/>
    <x v="0"/>
    <s v="No"/>
    <x v="3"/>
    <x v="2"/>
    <n v="2004"/>
    <s v="Aug"/>
    <n v="3"/>
    <d v="2004-08-03T00:00:00"/>
    <x v="1904"/>
    <x v="0"/>
    <s v="tier - 1"/>
    <n v="20"/>
  </r>
  <r>
    <s v="Id1913"/>
    <s v="  Billy"/>
    <n v="26.8"/>
    <x v="194"/>
    <s v="yes"/>
    <x v="0"/>
    <s v="Yes"/>
    <x v="3"/>
    <s v="No"/>
    <x v="1"/>
    <x v="1"/>
    <n v="1999"/>
    <s v="Oct"/>
    <n v="7"/>
    <d v="1999-10-07T00:00:00"/>
    <x v="1905"/>
    <x v="0"/>
    <s v="tier - 1"/>
    <n v="25"/>
  </r>
  <r>
    <s v="Id1914"/>
    <s v="  Paul M"/>
    <n v="17.690000000000001"/>
    <x v="269"/>
    <s v="yes"/>
    <x v="0"/>
    <s v="No"/>
    <x v="0"/>
    <s v="No"/>
    <x v="3"/>
    <x v="0"/>
    <n v="1970"/>
    <s v="Nov"/>
    <n v="30"/>
    <d v="1970-11-30T00:00:00"/>
    <x v="1906"/>
    <x v="0"/>
    <s v="tier - 3"/>
    <n v="54"/>
  </r>
  <r>
    <s v="Id1915"/>
    <s v="  Brenda M"/>
    <n v="25.77"/>
    <x v="46"/>
    <s v="No"/>
    <x v="0"/>
    <s v="Yes"/>
    <x v="3"/>
    <s v="No"/>
    <x v="1"/>
    <x v="2"/>
    <n v="1968"/>
    <s v="Jul"/>
    <n v="6"/>
    <d v="1968-07-06T00:00:00"/>
    <x v="1907"/>
    <x v="0"/>
    <s v="tier - 2"/>
    <n v="57"/>
  </r>
  <r>
    <s v="Id1916"/>
    <s v="  Jeff H"/>
    <n v="34.46"/>
    <x v="550"/>
    <s v="No"/>
    <x v="1"/>
    <s v="No"/>
    <x v="3"/>
    <s v="No"/>
    <x v="0"/>
    <x v="2"/>
    <n v="1961"/>
    <s v="Oct"/>
    <n v="21"/>
    <d v="1961-10-21T00:00:00"/>
    <x v="1908"/>
    <x v="0"/>
    <s v="tier - 2"/>
    <n v="63"/>
  </r>
  <r>
    <s v="Id1917"/>
    <s v="  Michael"/>
    <n v="30.875"/>
    <x v="436"/>
    <s v="yes"/>
    <x v="0"/>
    <s v="No"/>
    <x v="0"/>
    <s v="No"/>
    <x v="0"/>
    <x v="2"/>
    <n v="1972"/>
    <s v="Sep"/>
    <n v="14"/>
    <d v="1972-09-14T00:00:00"/>
    <x v="1909"/>
    <x v="0"/>
    <s v="tier - 3"/>
    <n v="52"/>
  </r>
  <r>
    <s v="Id1918"/>
    <s v="  Jan"/>
    <n v="39.49"/>
    <x v="273"/>
    <s v="No"/>
    <x v="0"/>
    <s v="No"/>
    <x v="0"/>
    <s v="No"/>
    <x v="0"/>
    <x v="2"/>
    <n v="1975"/>
    <s v="Jun"/>
    <n v="13"/>
    <d v="1975-06-13T00:00:00"/>
    <x v="1910"/>
    <x v="0"/>
    <s v="tier - 2"/>
    <n v="50"/>
  </r>
  <r>
    <s v="Id1919"/>
    <s v="  Bernard"/>
    <n v="28.88"/>
    <x v="276"/>
    <s v="No"/>
    <x v="0"/>
    <s v="No"/>
    <x v="0"/>
    <s v="No"/>
    <x v="1"/>
    <x v="2"/>
    <n v="1976"/>
    <s v="Oct"/>
    <n v="12"/>
    <d v="1976-10-12T00:00:00"/>
    <x v="1911"/>
    <x v="0"/>
    <s v="tier - 2"/>
    <n v="48"/>
  </r>
  <r>
    <s v="Id1920"/>
    <s v="  Craig"/>
    <n v="20.234999999999999"/>
    <x v="170"/>
    <s v="yes"/>
    <x v="0"/>
    <s v="No"/>
    <x v="0"/>
    <s v="No"/>
    <x v="2"/>
    <x v="2"/>
    <n v="1970"/>
    <s v="Jun"/>
    <n v="12"/>
    <d v="1970-06-12T00:00:00"/>
    <x v="1912"/>
    <x v="0"/>
    <s v="tier - 3"/>
    <n v="55"/>
  </r>
  <r>
    <s v="Id1921"/>
    <s v="  Bryn"/>
    <n v="30.67"/>
    <x v="111"/>
    <s v="yes"/>
    <x v="0"/>
    <s v="No"/>
    <x v="0"/>
    <s v="No"/>
    <x v="0"/>
    <x v="2"/>
    <n v="1996"/>
    <s v="Aug"/>
    <n v="28"/>
    <d v="1996-08-28T00:00:00"/>
    <x v="1913"/>
    <x v="0"/>
    <s v="tier - 1"/>
    <n v="28"/>
  </r>
  <r>
    <s v="Id1922"/>
    <s v="  Michael"/>
    <n v="30.875"/>
    <x v="651"/>
    <s v="No"/>
    <x v="0"/>
    <s v="No"/>
    <x v="0"/>
    <s v="No"/>
    <x v="0"/>
    <x v="0"/>
    <n v="1992"/>
    <s v="Oct"/>
    <n v="11"/>
    <d v="1992-10-11T00:00:00"/>
    <x v="1914"/>
    <x v="0"/>
    <s v="tier - 3"/>
    <n v="32"/>
  </r>
  <r>
    <s v="Id1923"/>
    <s v="  Benjamin"/>
    <n v="23.8"/>
    <x v="337"/>
    <s v="No"/>
    <x v="0"/>
    <s v="No"/>
    <x v="0"/>
    <s v="No"/>
    <x v="2"/>
    <x v="2"/>
    <n v="1994"/>
    <s v="Sep"/>
    <n v="9"/>
    <d v="1994-09-09T00:00:00"/>
    <x v="1915"/>
    <x v="0"/>
    <s v="tier - 2"/>
    <n v="30"/>
  </r>
  <r>
    <s v="Id1924"/>
    <s v="  Jay"/>
    <n v="15.37"/>
    <x v="447"/>
    <s v="yes"/>
    <x v="0"/>
    <s v="No"/>
    <x v="0"/>
    <s v="No"/>
    <x v="3"/>
    <x v="0"/>
    <n v="1995"/>
    <s v="Jun"/>
    <n v="10"/>
    <d v="1995-06-10T00:00:00"/>
    <x v="1916"/>
    <x v="0"/>
    <s v="tier - 3"/>
    <n v="30"/>
  </r>
  <r>
    <s v="Id1925"/>
    <s v="  William"/>
    <n v="30.4"/>
    <x v="124"/>
    <s v="No"/>
    <x v="0"/>
    <s v="No"/>
    <x v="0"/>
    <s v="No"/>
    <x v="0"/>
    <x v="2"/>
    <n v="1970"/>
    <s v="Nov"/>
    <n v="26"/>
    <d v="1970-11-26T00:00:00"/>
    <x v="1917"/>
    <x v="0"/>
    <s v="tier - 2"/>
    <n v="54"/>
  </r>
  <r>
    <s v="Id1926"/>
    <s v="  Shelley"/>
    <n v="19.48"/>
    <x v="507"/>
    <s v="yes"/>
    <x v="0"/>
    <s v="No"/>
    <x v="3"/>
    <s v="No"/>
    <x v="2"/>
    <x v="2"/>
    <n v="1969"/>
    <s v="Jul"/>
    <n v="23"/>
    <d v="1969-07-23T00:00:00"/>
    <x v="1918"/>
    <x v="0"/>
    <s v="tier - 1"/>
    <n v="55"/>
  </r>
  <r>
    <s v="Id1927"/>
    <s v="  Jekaterina"/>
    <n v="16.96"/>
    <x v="62"/>
    <s v="yes"/>
    <x v="0"/>
    <s v="No"/>
    <x v="0"/>
    <s v="No"/>
    <x v="3"/>
    <x v="0"/>
    <n v="1987"/>
    <s v="Jun"/>
    <n v="14"/>
    <d v="1987-06-14T00:00:00"/>
    <x v="1919"/>
    <x v="0"/>
    <s v="tier - 1"/>
    <n v="38"/>
  </r>
  <r>
    <s v="Id1928"/>
    <s v="  Daniel"/>
    <n v="19.05"/>
    <x v="329"/>
    <s v="No"/>
    <x v="0"/>
    <s v="No"/>
    <x v="3"/>
    <s v="No"/>
    <x v="2"/>
    <x v="2"/>
    <n v="1975"/>
    <s v="Nov"/>
    <n v="14"/>
    <d v="1975-11-14T00:00:00"/>
    <x v="1920"/>
    <x v="0"/>
    <s v="tier - 3"/>
    <n v="49"/>
  </r>
  <r>
    <s v="Id1929"/>
    <s v="  Pauline"/>
    <n v="37.619999999999997"/>
    <x v="237"/>
    <s v="No"/>
    <x v="0"/>
    <s v="No"/>
    <x v="0"/>
    <s v="No"/>
    <x v="0"/>
    <x v="2"/>
    <n v="1995"/>
    <s v="Dec"/>
    <n v="4"/>
    <d v="1995-12-04T00:00:00"/>
    <x v="1921"/>
    <x v="0"/>
    <s v="tier - 2"/>
    <n v="29"/>
  </r>
  <r>
    <s v="Id1930"/>
    <s v="  Colleen"/>
    <n v="29.1"/>
    <x v="145"/>
    <s v="No"/>
    <x v="0"/>
    <s v="No"/>
    <x v="0"/>
    <s v="No"/>
    <x v="1"/>
    <x v="2"/>
    <n v="1998"/>
    <s v="Jun"/>
    <n v="14"/>
    <d v="1998-06-14T00:00:00"/>
    <x v="1922"/>
    <x v="0"/>
    <s v="tier - 2"/>
    <n v="27"/>
  </r>
  <r>
    <s v="Id1931"/>
    <s v="  Aleah K"/>
    <n v="26.62"/>
    <x v="149"/>
    <s v="No"/>
    <x v="0"/>
    <s v="No"/>
    <x v="0"/>
    <s v="No"/>
    <x v="1"/>
    <x v="1"/>
    <n v="1998"/>
    <s v="Nov"/>
    <n v="24"/>
    <d v="1998-11-24T00:00:00"/>
    <x v="1923"/>
    <x v="0"/>
    <s v="tier - 3"/>
    <n v="26"/>
  </r>
  <r>
    <s v="Id1932"/>
    <s v="  Mare"/>
    <n v="25.74"/>
    <x v="74"/>
    <s v="No"/>
    <x v="0"/>
    <s v="No"/>
    <x v="0"/>
    <s v="No"/>
    <x v="1"/>
    <x v="1"/>
    <n v="1975"/>
    <s v="Dec"/>
    <n v="14"/>
    <d v="1975-12-14T00:00:00"/>
    <x v="1924"/>
    <x v="0"/>
    <s v="tier - 1"/>
    <n v="49"/>
  </r>
  <r>
    <s v="Id1933"/>
    <s v="  Kevin"/>
    <n v="18.22"/>
    <x v="172"/>
    <s v="yes"/>
    <x v="0"/>
    <s v="No"/>
    <x v="3"/>
    <s v="No"/>
    <x v="3"/>
    <x v="0"/>
    <n v="1972"/>
    <s v="Sep"/>
    <n v="26"/>
    <d v="1972-09-26T00:00:00"/>
    <x v="1925"/>
    <x v="0"/>
    <s v="tier - 2"/>
    <n v="52"/>
  </r>
  <r>
    <s v="Id1934"/>
    <s v="  Jessica"/>
    <n v="26.03"/>
    <x v="412"/>
    <s v="No"/>
    <x v="0"/>
    <s v="Yes"/>
    <x v="3"/>
    <s v="No"/>
    <x v="1"/>
    <x v="1"/>
    <n v="1968"/>
    <s v="Aug"/>
    <n v="22"/>
    <d v="1968-08-22T00:00:00"/>
    <x v="1926"/>
    <x v="0"/>
    <s v="tier - 2"/>
    <n v="56"/>
  </r>
  <r>
    <s v="Id1935"/>
    <s v="  Amanda R"/>
    <n v="17.29"/>
    <x v="244"/>
    <s v="No"/>
    <x v="0"/>
    <s v="No"/>
    <x v="0"/>
    <s v="No"/>
    <x v="3"/>
    <x v="2"/>
    <n v="1968"/>
    <s v="Dec"/>
    <n v="11"/>
    <d v="1968-12-11T00:00:00"/>
    <x v="1927"/>
    <x v="0"/>
    <s v="tier - 3"/>
    <n v="56"/>
  </r>
  <r>
    <s v="Id1936"/>
    <s v="  Murray W"/>
    <n v="18.170000000000002"/>
    <x v="654"/>
    <s v="yes"/>
    <x v="0"/>
    <s v="No"/>
    <x v="3"/>
    <s v="No"/>
    <x v="3"/>
    <x v="0"/>
    <n v="2001"/>
    <s v="Aug"/>
    <n v="2"/>
    <d v="2001-08-02T00:00:00"/>
    <x v="1928"/>
    <x v="0"/>
    <s v="tier - 1"/>
    <n v="23"/>
  </r>
  <r>
    <s v="Id1937"/>
    <s v="  Meghan P"/>
    <n v="32.54"/>
    <x v="245"/>
    <s v="No"/>
    <x v="1"/>
    <s v="No"/>
    <x v="3"/>
    <s v="No"/>
    <x v="0"/>
    <x v="1"/>
    <n v="1972"/>
    <s v="Jul"/>
    <n v="17"/>
    <d v="1972-07-17T00:00:00"/>
    <x v="1929"/>
    <x v="0"/>
    <s v="tier - 3"/>
    <n v="52"/>
  </r>
  <r>
    <s v="Id1938"/>
    <s v="  David"/>
    <n v="30.25"/>
    <x v="372"/>
    <s v="No"/>
    <x v="0"/>
    <s v="No"/>
    <x v="0"/>
    <s v="No"/>
    <x v="0"/>
    <x v="2"/>
    <n v="1963"/>
    <s v="Aug"/>
    <n v="21"/>
    <d v="1963-08-21T00:00:00"/>
    <x v="1930"/>
    <x v="0"/>
    <s v="tier - 3"/>
    <n v="61"/>
  </r>
  <r>
    <s v="Id1939"/>
    <s v="  Seth"/>
    <n v="19.59"/>
    <x v="60"/>
    <s v="yes"/>
    <x v="0"/>
    <s v="No"/>
    <x v="3"/>
    <s v="No"/>
    <x v="2"/>
    <x v="1"/>
    <n v="1970"/>
    <s v="Dec"/>
    <n v="3"/>
    <d v="1970-12-03T00:00:00"/>
    <x v="1931"/>
    <x v="0"/>
    <s v="tier - 2"/>
    <n v="54"/>
  </r>
  <r>
    <s v="Id1940"/>
    <s v="  Michael P"/>
    <n v="45.9"/>
    <x v="167"/>
    <s v="yes"/>
    <x v="0"/>
    <s v="No"/>
    <x v="3"/>
    <s v="No"/>
    <x v="0"/>
    <x v="2"/>
    <n v="2001"/>
    <s v="Jun"/>
    <n v="5"/>
    <d v="2001-06-05T00:00:00"/>
    <x v="1932"/>
    <x v="0"/>
    <s v="tier - 2"/>
    <n v="24"/>
  </r>
  <r>
    <s v="Id1941"/>
    <s v="  Russell M"/>
    <n v="17.059999999999999"/>
    <x v="356"/>
    <s v="yes"/>
    <x v="0"/>
    <s v="No"/>
    <x v="0"/>
    <s v="No"/>
    <x v="3"/>
    <x v="0"/>
    <n v="2000"/>
    <s v="Dec"/>
    <n v="26"/>
    <d v="2000-12-26T00:00:00"/>
    <x v="1933"/>
    <x v="0"/>
    <s v="tier - 3"/>
    <n v="24"/>
  </r>
  <r>
    <s v="Id1942"/>
    <s v="  Martin"/>
    <n v="32.07"/>
    <x v="174"/>
    <s v="No"/>
    <x v="0"/>
    <s v="Yes"/>
    <x v="3"/>
    <s v="No"/>
    <x v="0"/>
    <x v="2"/>
    <n v="1966"/>
    <s v="Jul"/>
    <n v="9"/>
    <d v="1966-07-09T00:00:00"/>
    <x v="1934"/>
    <x v="0"/>
    <s v="tier - 3"/>
    <n v="59"/>
  </r>
  <r>
    <s v="Id1943"/>
    <s v="  Michael"/>
    <n v="16.5"/>
    <x v="52"/>
    <s v="No"/>
    <x v="0"/>
    <s v="No"/>
    <x v="3"/>
    <s v="No"/>
    <x v="3"/>
    <x v="2"/>
    <n v="2002"/>
    <s v="Oct"/>
    <n v="11"/>
    <d v="2002-10-11T00:00:00"/>
    <x v="1935"/>
    <x v="0"/>
    <s v="tier - 1"/>
    <n v="22"/>
  </r>
  <r>
    <s v="Id1944"/>
    <s v="  Miles"/>
    <n v="31.4"/>
    <x v="169"/>
    <s v="No"/>
    <x v="0"/>
    <s v="No"/>
    <x v="3"/>
    <s v="No"/>
    <x v="0"/>
    <x v="1"/>
    <n v="1973"/>
    <s v="Jul"/>
    <n v="7"/>
    <d v="1973-07-07T00:00:00"/>
    <x v="1936"/>
    <x v="0"/>
    <s v="tier - 3"/>
    <n v="52"/>
  </r>
  <r>
    <s v="Id1945"/>
    <s v="  Amanda"/>
    <n v="20.36"/>
    <x v="326"/>
    <s v="No"/>
    <x v="0"/>
    <s v="No"/>
    <x v="0"/>
    <s v="No"/>
    <x v="2"/>
    <x v="2"/>
    <n v="1975"/>
    <s v="Jun"/>
    <n v="4"/>
    <d v="1975-06-04T00:00:00"/>
    <x v="1937"/>
    <x v="0"/>
    <s v="tier - 1"/>
    <n v="50"/>
  </r>
  <r>
    <s v="Id1946"/>
    <s v="  Roger"/>
    <n v="25.46"/>
    <x v="419"/>
    <s v="No"/>
    <x v="0"/>
    <s v="No"/>
    <x v="3"/>
    <s v="No"/>
    <x v="1"/>
    <x v="2"/>
    <n v="2004"/>
    <s v="Dec"/>
    <n v="5"/>
    <d v="2004-12-05T00:00:00"/>
    <x v="1938"/>
    <x v="0"/>
    <s v="tier - 3"/>
    <n v="20"/>
  </r>
  <r>
    <s v="Id1947"/>
    <s v="  Brock J"/>
    <n v="17.09"/>
    <x v="330"/>
    <s v="yes"/>
    <x v="0"/>
    <s v="No"/>
    <x v="0"/>
    <s v="No"/>
    <x v="3"/>
    <x v="1"/>
    <n v="1974"/>
    <s v="Sep"/>
    <n v="21"/>
    <d v="1974-09-21T00:00:00"/>
    <x v="1939"/>
    <x v="0"/>
    <s v="tier - 2"/>
    <n v="50"/>
  </r>
  <r>
    <s v="Id1948"/>
    <s v="  Stephen F"/>
    <n v="20.83"/>
    <x v="89"/>
    <s v="No"/>
    <x v="0"/>
    <s v="No"/>
    <x v="0"/>
    <s v="No"/>
    <x v="2"/>
    <x v="2"/>
    <n v="1970"/>
    <s v="Aug"/>
    <n v="27"/>
    <d v="1970-08-27T00:00:00"/>
    <x v="1940"/>
    <x v="0"/>
    <s v="tier - 3"/>
    <n v="54"/>
  </r>
  <r>
    <s v="Id1949"/>
    <s v="  Missy"/>
    <n v="18.920000000000002"/>
    <x v="213"/>
    <s v="yes"/>
    <x v="0"/>
    <s v="No"/>
    <x v="3"/>
    <s v="No"/>
    <x v="2"/>
    <x v="1"/>
    <n v="2004"/>
    <s v="Sep"/>
    <n v="5"/>
    <d v="2004-09-05T00:00:00"/>
    <x v="1941"/>
    <x v="0"/>
    <s v="tier - 2"/>
    <n v="20"/>
  </r>
  <r>
    <s v="Id1950"/>
    <s v="  William"/>
    <n v="37.1"/>
    <x v="339"/>
    <s v="No"/>
    <x v="0"/>
    <s v="No"/>
    <x v="0"/>
    <s v="No"/>
    <x v="0"/>
    <x v="2"/>
    <n v="1988"/>
    <s v="Jul"/>
    <n v="22"/>
    <d v="1988-07-22T00:00:00"/>
    <x v="1942"/>
    <x v="0"/>
    <s v="tier - 1"/>
    <n v="36"/>
  </r>
  <r>
    <s v="Id1951"/>
    <s v="  Lauren M"/>
    <n v="22.515000000000001"/>
    <x v="470"/>
    <s v="yes"/>
    <x v="0"/>
    <s v="Yes"/>
    <x v="3"/>
    <s v="No"/>
    <x v="2"/>
    <x v="2"/>
    <n v="1991"/>
    <s v="Aug"/>
    <n v="22"/>
    <d v="1991-08-22T00:00:00"/>
    <x v="1943"/>
    <x v="0"/>
    <s v="tier - 2"/>
    <n v="33"/>
  </r>
  <r>
    <s v="Id1952"/>
    <s v="  Apolo U"/>
    <n v="32.700000000000003"/>
    <x v="497"/>
    <s v="No"/>
    <x v="0"/>
    <s v="No"/>
    <x v="0"/>
    <s v="No"/>
    <x v="0"/>
    <x v="2"/>
    <n v="1958"/>
    <s v="Dec"/>
    <n v="25"/>
    <d v="1958-12-25T00:00:00"/>
    <x v="1944"/>
    <x v="0"/>
    <s v="tier - 1"/>
    <n v="66"/>
  </r>
  <r>
    <s v="Id1953"/>
    <s v="  Alfons"/>
    <n v="17.75"/>
    <x v="555"/>
    <s v="yes"/>
    <x v="0"/>
    <s v="No"/>
    <x v="3"/>
    <s v="No"/>
    <x v="3"/>
    <x v="0"/>
    <n v="2002"/>
    <s v="Jun"/>
    <n v="17"/>
    <d v="2002-06-17T00:00:00"/>
    <x v="1945"/>
    <x v="0"/>
    <s v="tier - 2"/>
    <n v="23"/>
  </r>
  <r>
    <s v="Id1954"/>
    <s v="  Amber"/>
    <n v="33.630000000000003"/>
    <x v="47"/>
    <s v="yes"/>
    <x v="0"/>
    <s v="No"/>
    <x v="0"/>
    <s v="No"/>
    <x v="0"/>
    <x v="2"/>
    <n v="2000"/>
    <s v="Nov"/>
    <n v="9"/>
    <d v="2000-11-09T00:00:00"/>
    <x v="1946"/>
    <x v="0"/>
    <s v="tier - 3"/>
    <n v="24"/>
  </r>
  <r>
    <s v="Id1955"/>
    <s v="  Leah C"/>
    <n v="34.799999999999997"/>
    <x v="337"/>
    <s v="yes"/>
    <x v="0"/>
    <s v="No"/>
    <x v="3"/>
    <s v="No"/>
    <x v="0"/>
    <x v="2"/>
    <n v="1960"/>
    <s v="Jul"/>
    <n v="9"/>
    <d v="1960-07-09T00:00:00"/>
    <x v="1947"/>
    <x v="0"/>
    <s v="tier - 2"/>
    <n v="65"/>
  </r>
  <r>
    <s v="Id1956"/>
    <s v="  Lilia"/>
    <n v="16.809999999999999"/>
    <x v="49"/>
    <s v="yes"/>
    <x v="0"/>
    <s v="No"/>
    <x v="3"/>
    <s v="No"/>
    <x v="3"/>
    <x v="2"/>
    <n v="1958"/>
    <s v="Jun"/>
    <n v="30"/>
    <d v="1958-06-30T00:00:00"/>
    <x v="1948"/>
    <x v="0"/>
    <s v="tier - 2"/>
    <n v="67"/>
  </r>
  <r>
    <s v="Id1957"/>
    <s v="  Danny"/>
    <n v="16.690000000000001"/>
    <x v="655"/>
    <s v="yes"/>
    <x v="0"/>
    <s v="No"/>
    <x v="0"/>
    <s v="No"/>
    <x v="3"/>
    <x v="0"/>
    <n v="1994"/>
    <s v="Jul"/>
    <n v="2"/>
    <d v="1994-07-02T00:00:00"/>
    <x v="1949"/>
    <x v="0"/>
    <s v="tier - 2"/>
    <n v="31"/>
  </r>
  <r>
    <s v="Id1958"/>
    <s v="  Lauren"/>
    <n v="23.21"/>
    <x v="39"/>
    <s v="yes"/>
    <x v="0"/>
    <s v="No"/>
    <x v="3"/>
    <s v="No"/>
    <x v="2"/>
    <x v="2"/>
    <n v="1990"/>
    <s v="Dec"/>
    <n v="13"/>
    <d v="1990-12-13T00:00:00"/>
    <x v="1950"/>
    <x v="0"/>
    <s v="tier - 3"/>
    <n v="34"/>
  </r>
  <r>
    <s v="Id1959"/>
    <s v="  Courtney"/>
    <n v="25.175000000000001"/>
    <x v="127"/>
    <s v="yes"/>
    <x v="0"/>
    <s v="No"/>
    <x v="3"/>
    <s v="No"/>
    <x v="1"/>
    <x v="2"/>
    <n v="1970"/>
    <s v="Oct"/>
    <n v="2"/>
    <d v="1970-10-02T00:00:00"/>
    <x v="1951"/>
    <x v="0"/>
    <s v="tier - 2"/>
    <n v="54"/>
  </r>
  <r>
    <s v="Id1960"/>
    <s v="  Elizabeth"/>
    <n v="34.770000000000003"/>
    <x v="195"/>
    <s v="No"/>
    <x v="0"/>
    <s v="No"/>
    <x v="0"/>
    <s v="No"/>
    <x v="0"/>
    <x v="1"/>
    <n v="1965"/>
    <s v="Dec"/>
    <n v="21"/>
    <d v="1965-12-21T00:00:00"/>
    <x v="1952"/>
    <x v="0"/>
    <s v="tier - 1"/>
    <n v="59"/>
  </r>
  <r>
    <s v="Id1961"/>
    <s v="  Satomi"/>
    <n v="27.7"/>
    <x v="374"/>
    <s v="No"/>
    <x v="0"/>
    <s v="No"/>
    <x v="3"/>
    <s v="No"/>
    <x v="1"/>
    <x v="2"/>
    <n v="1999"/>
    <s v="Dec"/>
    <n v="2"/>
    <d v="1999-12-02T00:00:00"/>
    <x v="1953"/>
    <x v="0"/>
    <s v="tier - 1"/>
    <n v="25"/>
  </r>
  <r>
    <s v="Id1962"/>
    <s v="  Matthew D"/>
    <n v="19.12"/>
    <x v="18"/>
    <s v="yes"/>
    <x v="0"/>
    <s v="No"/>
    <x v="3"/>
    <s v="No"/>
    <x v="2"/>
    <x v="2"/>
    <n v="1968"/>
    <s v="Jun"/>
    <n v="6"/>
    <d v="1968-06-06T00:00:00"/>
    <x v="1954"/>
    <x v="0"/>
    <s v="tier - 2"/>
    <n v="57"/>
  </r>
  <r>
    <s v="Id1963"/>
    <s v="  Peter T II"/>
    <n v="32.67"/>
    <x v="145"/>
    <s v="No"/>
    <x v="0"/>
    <s v="Yes"/>
    <x v="3"/>
    <s v="No"/>
    <x v="0"/>
    <x v="2"/>
    <n v="1969"/>
    <s v="Oct"/>
    <n v="16"/>
    <d v="1969-10-16T00:00:00"/>
    <x v="1955"/>
    <x v="0"/>
    <s v="tier - 2"/>
    <n v="55"/>
  </r>
  <r>
    <s v="Id1964"/>
    <s v="  Manuel"/>
    <n v="28.5"/>
    <x v="184"/>
    <s v="No"/>
    <x v="0"/>
    <s v="No"/>
    <x v="3"/>
    <s v="No"/>
    <x v="1"/>
    <x v="1"/>
    <n v="1988"/>
    <s v="Sep"/>
    <n v="15"/>
    <d v="1988-09-15T00:00:00"/>
    <x v="1956"/>
    <x v="0"/>
    <s v="tier - 3"/>
    <n v="36"/>
  </r>
  <r>
    <s v="Id1965"/>
    <s v="  Kindsey P"/>
    <n v="39.270000000000003"/>
    <x v="178"/>
    <s v="No"/>
    <x v="0"/>
    <s v="No"/>
    <x v="0"/>
    <s v="No"/>
    <x v="0"/>
    <x v="1"/>
    <n v="1985"/>
    <s v="Dec"/>
    <n v="5"/>
    <d v="1985-12-05T00:00:00"/>
    <x v="1957"/>
    <x v="0"/>
    <s v="tier - 1"/>
    <n v="39"/>
  </r>
  <r>
    <s v="Id1966"/>
    <s v="  Thomas G"/>
    <n v="32.49"/>
    <x v="544"/>
    <s v="yes"/>
    <x v="0"/>
    <s v="No"/>
    <x v="0"/>
    <s v="No"/>
    <x v="0"/>
    <x v="2"/>
    <n v="1981"/>
    <s v="Oct"/>
    <n v="3"/>
    <d v="1981-10-03T00:00:00"/>
    <x v="1958"/>
    <x v="0"/>
    <s v="tier - 1"/>
    <n v="43"/>
  </r>
  <r>
    <s v="Id1967"/>
    <s v="  Kyle S"/>
    <n v="23.7"/>
    <x v="122"/>
    <s v="yes"/>
    <x v="0"/>
    <s v="No"/>
    <x v="0"/>
    <s v="No"/>
    <x v="2"/>
    <x v="2"/>
    <n v="1965"/>
    <s v="Oct"/>
    <n v="19"/>
    <d v="1965-10-19T00:00:00"/>
    <x v="1959"/>
    <x v="0"/>
    <s v="tier - 3"/>
    <n v="59"/>
  </r>
  <r>
    <s v="Id1968"/>
    <s v="  Alexander J"/>
    <n v="30.4"/>
    <x v="33"/>
    <s v="No"/>
    <x v="1"/>
    <s v="No"/>
    <x v="3"/>
    <s v="No"/>
    <x v="0"/>
    <x v="1"/>
    <n v="1984"/>
    <s v="Jul"/>
    <n v="22"/>
    <d v="1984-07-22T00:00:00"/>
    <x v="1960"/>
    <x v="0"/>
    <s v="tier - 2"/>
    <n v="40"/>
  </r>
  <r>
    <s v="Id1969"/>
    <s v="  Dustin L"/>
    <n v="38.94"/>
    <x v="67"/>
    <s v="No"/>
    <x v="0"/>
    <s v="Yes"/>
    <x v="3"/>
    <s v="No"/>
    <x v="0"/>
    <x v="2"/>
    <n v="1985"/>
    <s v="Nov"/>
    <n v="6"/>
    <d v="1985-11-06T00:00:00"/>
    <x v="1961"/>
    <x v="0"/>
    <s v="tier - 1"/>
    <n v="39"/>
  </r>
  <r>
    <s v="Id1970"/>
    <s v="  Chloe"/>
    <n v="31.02"/>
    <x v="95"/>
    <s v="No"/>
    <x v="0"/>
    <s v="Yes"/>
    <x v="3"/>
    <s v="No"/>
    <x v="0"/>
    <x v="2"/>
    <n v="1992"/>
    <s v="Jun"/>
    <n v="11"/>
    <d v="1992-06-11T00:00:00"/>
    <x v="1962"/>
    <x v="0"/>
    <s v="tier - 3"/>
    <n v="33"/>
  </r>
  <r>
    <s v="Id1971"/>
    <s v="  Cailtlin"/>
    <n v="17.5"/>
    <x v="176"/>
    <s v="No"/>
    <x v="0"/>
    <s v="No"/>
    <x v="3"/>
    <s v="No"/>
    <x v="3"/>
    <x v="2"/>
    <n v="1997"/>
    <s v="Sep"/>
    <n v="9"/>
    <d v="1997-09-09T00:00:00"/>
    <x v="1963"/>
    <x v="0"/>
    <s v="tier - 3"/>
    <n v="27"/>
  </r>
  <r>
    <s v="Id1972"/>
    <s v="  Joshua"/>
    <n v="34.799999999999997"/>
    <x v="614"/>
    <s v="yes"/>
    <x v="1"/>
    <s v="No"/>
    <x v="1"/>
    <s v="No"/>
    <x v="0"/>
    <x v="2"/>
    <n v="1997"/>
    <s v="Oct"/>
    <n v="7"/>
    <d v="1997-10-07T00:00:00"/>
    <x v="1964"/>
    <x v="3"/>
    <s v="tier - 1"/>
    <n v="27"/>
  </r>
  <r>
    <s v="Id1973"/>
    <s v="  Chuy"/>
    <n v="17.3"/>
    <x v="223"/>
    <s v="yes"/>
    <x v="0"/>
    <s v="No"/>
    <x v="3"/>
    <s v="No"/>
    <x v="3"/>
    <x v="0"/>
    <n v="1992"/>
    <s v="Jul"/>
    <n v="3"/>
    <d v="1992-07-03T00:00:00"/>
    <x v="1965"/>
    <x v="3"/>
    <s v="tier - 2"/>
    <n v="33"/>
  </r>
  <r>
    <s v="Id1974"/>
    <s v="  Laurie B"/>
    <n v="32.25"/>
    <x v="112"/>
    <s v="yes"/>
    <x v="0"/>
    <s v="No"/>
    <x v="0"/>
    <s v="No"/>
    <x v="0"/>
    <x v="2"/>
    <n v="2002"/>
    <s v="Dec"/>
    <n v="6"/>
    <d v="2002-12-06T00:00:00"/>
    <x v="1966"/>
    <x v="3"/>
    <s v="tier - 3"/>
    <n v="22"/>
  </r>
  <r>
    <s v="Id1975"/>
    <s v="  Rachel B"/>
    <n v="42.4"/>
    <x v="102"/>
    <s v="yes"/>
    <x v="0"/>
    <s v="No"/>
    <x v="0"/>
    <s v="No"/>
    <x v="0"/>
    <x v="2"/>
    <n v="1960"/>
    <s v="Jul"/>
    <n v="6"/>
    <d v="1960-07-06T00:00:00"/>
    <x v="1967"/>
    <x v="3"/>
    <s v="tier - 1"/>
    <n v="65"/>
  </r>
  <r>
    <s v="Id1976"/>
    <s v="  Liza"/>
    <n v="38.664999999999999"/>
    <x v="320"/>
    <s v="No"/>
    <x v="1"/>
    <s v="No"/>
    <x v="3"/>
    <s v="No"/>
    <x v="0"/>
    <x v="2"/>
    <n v="1985"/>
    <s v="Dec"/>
    <n v="4"/>
    <d v="1985-12-04T00:00:00"/>
    <x v="1968"/>
    <x v="3"/>
    <s v="tier - 1"/>
    <n v="39"/>
  </r>
  <r>
    <s v="Id1977"/>
    <s v="  Lindsey"/>
    <n v="29.92"/>
    <x v="206"/>
    <s v="yes"/>
    <x v="0"/>
    <s v="No"/>
    <x v="0"/>
    <s v="No"/>
    <x v="0"/>
    <x v="2"/>
    <n v="1989"/>
    <s v="Nov"/>
    <n v="21"/>
    <d v="1989-11-21T00:00:00"/>
    <x v="1969"/>
    <x v="3"/>
    <s v="tier - 2"/>
    <n v="35"/>
  </r>
  <r>
    <s v="Id1978"/>
    <s v="  Lindsay E"/>
    <n v="29.48"/>
    <x v="197"/>
    <s v="yes"/>
    <x v="0"/>
    <s v="No"/>
    <x v="0"/>
    <s v="No"/>
    <x v="1"/>
    <x v="2"/>
    <n v="1991"/>
    <s v="Jun"/>
    <n v="4"/>
    <d v="1991-06-04T00:00:00"/>
    <x v="1970"/>
    <x v="3"/>
    <s v="tier - 3"/>
    <n v="34"/>
  </r>
  <r>
    <s v="Id1979"/>
    <s v="  Kathleen M"/>
    <n v="28.785"/>
    <x v="283"/>
    <s v="yes"/>
    <x v="0"/>
    <s v="No"/>
    <x v="0"/>
    <s v="No"/>
    <x v="1"/>
    <x v="2"/>
    <n v="1961"/>
    <s v="Jul"/>
    <n v="28"/>
    <d v="1961-07-28T00:00:00"/>
    <x v="1971"/>
    <x v="3"/>
    <s v="tier - 3"/>
    <n v="63"/>
  </r>
  <r>
    <s v="Id1980"/>
    <s v="  Aya"/>
    <n v="19.8"/>
    <x v="544"/>
    <s v="yes"/>
    <x v="0"/>
    <s v="No"/>
    <x v="0"/>
    <s v="No"/>
    <x v="2"/>
    <x v="2"/>
    <n v="1999"/>
    <s v="Dec"/>
    <n v="21"/>
    <d v="1999-12-21T00:00:00"/>
    <x v="1972"/>
    <x v="3"/>
    <s v="tier - 1"/>
    <n v="25"/>
  </r>
  <r>
    <s v="Id1981"/>
    <s v="  Carolyn R"/>
    <n v="35.53"/>
    <x v="82"/>
    <s v="No"/>
    <x v="0"/>
    <s v="Yes"/>
    <x v="3"/>
    <s v="No"/>
    <x v="0"/>
    <x v="2"/>
    <n v="1985"/>
    <s v="Nov"/>
    <n v="29"/>
    <d v="1985-11-29T00:00:00"/>
    <x v="1973"/>
    <x v="3"/>
    <s v="tier - 2"/>
    <n v="39"/>
  </r>
  <r>
    <s v="Id1982"/>
    <s v="  Bethany"/>
    <n v="21.47"/>
    <x v="93"/>
    <s v="yes"/>
    <x v="0"/>
    <s v="No"/>
    <x v="3"/>
    <s v="No"/>
    <x v="2"/>
    <x v="2"/>
    <n v="1960"/>
    <s v="Nov"/>
    <n v="22"/>
    <d v="1960-11-22T00:00:00"/>
    <x v="1974"/>
    <x v="3"/>
    <s v="tier - 2"/>
    <n v="64"/>
  </r>
  <r>
    <s v="Id1983"/>
    <s v="  Holly A"/>
    <n v="25.9"/>
    <x v="89"/>
    <s v="No"/>
    <x v="0"/>
    <s v="Yes"/>
    <x v="3"/>
    <s v="No"/>
    <x v="1"/>
    <x v="2"/>
    <n v="1999"/>
    <s v="Sep"/>
    <n v="6"/>
    <d v="1999-09-06T00:00:00"/>
    <x v="1975"/>
    <x v="3"/>
    <s v="tier - 3"/>
    <n v="25"/>
  </r>
  <r>
    <s v="Id1984"/>
    <s v="  Ping"/>
    <n v="20.81"/>
    <x v="315"/>
    <s v="No"/>
    <x v="0"/>
    <s v="No"/>
    <x v="0"/>
    <s v="No"/>
    <x v="2"/>
    <x v="2"/>
    <n v="1963"/>
    <s v="Nov"/>
    <n v="25"/>
    <d v="1963-11-25T00:00:00"/>
    <x v="1976"/>
    <x v="3"/>
    <s v="tier - 1"/>
    <n v="61"/>
  </r>
  <r>
    <s v="Id1985"/>
    <s v="  Tim"/>
    <n v="25.84"/>
    <x v="336"/>
    <s v="yes"/>
    <x v="0"/>
    <s v="Yes"/>
    <x v="3"/>
    <s v="No"/>
    <x v="1"/>
    <x v="1"/>
    <n v="1990"/>
    <s v="Dec"/>
    <n v="24"/>
    <d v="1990-12-24T00:00:00"/>
    <x v="1977"/>
    <x v="3"/>
    <s v="tier - 2"/>
    <n v="34"/>
  </r>
  <r>
    <s v="Id1986"/>
    <s v="  John"/>
    <n v="30.95"/>
    <x v="361"/>
    <s v="No"/>
    <x v="0"/>
    <s v="Yes"/>
    <x v="3"/>
    <s v="No"/>
    <x v="0"/>
    <x v="2"/>
    <n v="1977"/>
    <s v="Dec"/>
    <n v="2"/>
    <d v="1977-12-02T00:00:00"/>
    <x v="1978"/>
    <x v="3"/>
    <s v="tier - 2"/>
    <n v="47"/>
  </r>
  <r>
    <s v="Id1987"/>
    <s v="  Cynthia"/>
    <n v="30.54"/>
    <x v="633"/>
    <s v="No"/>
    <x v="0"/>
    <s v="Yes"/>
    <x v="3"/>
    <s v="No"/>
    <x v="0"/>
    <x v="2"/>
    <n v="1974"/>
    <s v="Sep"/>
    <n v="16"/>
    <d v="1974-09-16T00:00:00"/>
    <x v="1979"/>
    <x v="3"/>
    <s v="tier - 1"/>
    <n v="50"/>
  </r>
  <r>
    <s v="Id1988"/>
    <s v="  Emmett"/>
    <n v="33.914999999999999"/>
    <x v="85"/>
    <s v="yes"/>
    <x v="0"/>
    <s v="No"/>
    <x v="0"/>
    <s v="No"/>
    <x v="0"/>
    <x v="1"/>
    <n v="1982"/>
    <s v="Dec"/>
    <n v="11"/>
    <d v="1982-12-11T00:00:00"/>
    <x v="1980"/>
    <x v="3"/>
    <s v="tier - 2"/>
    <n v="42"/>
  </r>
  <r>
    <s v="Id1989"/>
    <s v="  Kate"/>
    <n v="33.31"/>
    <x v="40"/>
    <s v="No"/>
    <x v="0"/>
    <s v="Yes"/>
    <x v="3"/>
    <s v="No"/>
    <x v="0"/>
    <x v="2"/>
    <n v="1985"/>
    <s v="Sep"/>
    <n v="27"/>
    <d v="1985-09-27T00:00:00"/>
    <x v="1981"/>
    <x v="3"/>
    <s v="tier - 3"/>
    <n v="39"/>
  </r>
  <r>
    <s v="Id1990"/>
    <s v="  Christopher L"/>
    <n v="25.745000000000001"/>
    <x v="473"/>
    <s v="yes"/>
    <x v="0"/>
    <s v="No"/>
    <x v="0"/>
    <s v="No"/>
    <x v="1"/>
    <x v="2"/>
    <n v="1990"/>
    <s v="Dec"/>
    <n v="5"/>
    <d v="1990-12-05T00:00:00"/>
    <x v="1982"/>
    <x v="3"/>
    <s v="tier - 3"/>
    <n v="34"/>
  </r>
  <r>
    <s v="Id1991"/>
    <s v="  Christopher P"/>
    <n v="37.1"/>
    <x v="149"/>
    <s v="No"/>
    <x v="0"/>
    <s v="No"/>
    <x v="0"/>
    <s v="No"/>
    <x v="0"/>
    <x v="1"/>
    <n v="1961"/>
    <s v="Aug"/>
    <n v="3"/>
    <d v="1961-08-03T00:00:00"/>
    <x v="1983"/>
    <x v="3"/>
    <s v="tier - 2"/>
    <n v="63"/>
  </r>
  <r>
    <s v="Id1992"/>
    <s v="  Christopher W"/>
    <n v="35.435000000000002"/>
    <x v="336"/>
    <s v="No"/>
    <x v="0"/>
    <s v="No"/>
    <x v="0"/>
    <s v="No"/>
    <x v="0"/>
    <x v="1"/>
    <n v="1962"/>
    <s v="Jul"/>
    <n v="25"/>
    <d v="1962-07-25T00:00:00"/>
    <x v="1984"/>
    <x v="3"/>
    <s v="tier - 1"/>
    <n v="62"/>
  </r>
  <r>
    <s v="Id1993"/>
    <s v="  Norman H"/>
    <n v="20.399999999999999"/>
    <x v="249"/>
    <s v="No"/>
    <x v="0"/>
    <s v="No"/>
    <x v="0"/>
    <s v="No"/>
    <x v="2"/>
    <x v="2"/>
    <n v="1959"/>
    <s v="Dec"/>
    <n v="5"/>
    <d v="1959-12-05T00:00:00"/>
    <x v="1985"/>
    <x v="3"/>
    <s v="tier - 1"/>
    <n v="65"/>
  </r>
  <r>
    <s v="Id1994"/>
    <s v="  Susan"/>
    <n v="42.13"/>
    <x v="186"/>
    <s v="yes"/>
    <x v="0"/>
    <s v="Yes"/>
    <x v="3"/>
    <s v="No"/>
    <x v="0"/>
    <x v="1"/>
    <n v="2003"/>
    <s v="Sep"/>
    <n v="1"/>
    <d v="2003-09-01T00:00:00"/>
    <x v="1986"/>
    <x v="3"/>
    <s v="tier - 3"/>
    <n v="21"/>
  </r>
  <r>
    <s v="Id1995"/>
    <s v="  Tatyana K"/>
    <n v="33.99"/>
    <x v="249"/>
    <s v="yes"/>
    <x v="0"/>
    <s v="Yes"/>
    <x v="3"/>
    <s v="No"/>
    <x v="0"/>
    <x v="2"/>
    <n v="1992"/>
    <s v="Jul"/>
    <n v="7"/>
    <d v="1992-07-07T00:00:00"/>
    <x v="1987"/>
    <x v="3"/>
    <s v="tier - 3"/>
    <n v="33"/>
  </r>
  <r>
    <s v="Id1996"/>
    <s v="  Chrissy"/>
    <n v="28.594999999999999"/>
    <x v="419"/>
    <s v="yes"/>
    <x v="0"/>
    <s v="Yes"/>
    <x v="3"/>
    <s v="No"/>
    <x v="1"/>
    <x v="2"/>
    <n v="1980"/>
    <s v="Jul"/>
    <n v="14"/>
    <d v="1980-07-14T00:00:00"/>
    <x v="1988"/>
    <x v="3"/>
    <s v="tier - 3"/>
    <n v="44"/>
  </r>
  <r>
    <s v="Id1997"/>
    <s v="  Carrie"/>
    <n v="20.8"/>
    <x v="212"/>
    <s v="yes"/>
    <x v="0"/>
    <s v="Yes"/>
    <x v="3"/>
    <s v="No"/>
    <x v="2"/>
    <x v="2"/>
    <n v="1978"/>
    <s v="Nov"/>
    <n v="29"/>
    <d v="1978-11-29T00:00:00"/>
    <x v="1989"/>
    <x v="3"/>
    <s v="tier - 1"/>
    <n v="46"/>
  </r>
  <r>
    <s v="Id1998"/>
    <s v="  Halle"/>
    <n v="23.465"/>
    <x v="106"/>
    <s v="yes"/>
    <x v="0"/>
    <s v="Yes"/>
    <x v="3"/>
    <s v="No"/>
    <x v="2"/>
    <x v="1"/>
    <n v="1961"/>
    <s v="Dec"/>
    <n v="24"/>
    <d v="1961-12-24T00:00:00"/>
    <x v="1990"/>
    <x v="3"/>
    <s v="tier - 3"/>
    <n v="63"/>
  </r>
  <r>
    <s v="Id1999"/>
    <s v="  Carolyn"/>
    <n v="40.185000000000002"/>
    <x v="169"/>
    <s v="yes"/>
    <x v="0"/>
    <s v="No"/>
    <x v="0"/>
    <s v="No"/>
    <x v="0"/>
    <x v="1"/>
    <n v="1976"/>
    <s v="Nov"/>
    <n v="8"/>
    <d v="1976-11-08T00:00:00"/>
    <x v="1991"/>
    <x v="3"/>
    <s v="tier - 2"/>
    <n v="48"/>
  </r>
  <r>
    <s v="Id2000"/>
    <s v="  Tara D"/>
    <n v="21.89"/>
    <x v="186"/>
    <s v="yes"/>
    <x v="0"/>
    <s v="No"/>
    <x v="0"/>
    <s v="No"/>
    <x v="2"/>
    <x v="1"/>
    <n v="1969"/>
    <s v="Jul"/>
    <n v="9"/>
    <d v="1969-07-09T00:00:00"/>
    <x v="1992"/>
    <x v="3"/>
    <s v="tier - 3"/>
    <n v="56"/>
  </r>
  <r>
    <s v="Id2001"/>
    <s v="  Rasim M"/>
    <n v="29.34"/>
    <x v="34"/>
    <s v="yes"/>
    <x v="1"/>
    <s v="No"/>
    <x v="1"/>
    <s v="No"/>
    <x v="1"/>
    <x v="1"/>
    <n v="1978"/>
    <s v="Jul"/>
    <n v="21"/>
    <d v="1978-07-21T00:00:00"/>
    <x v="1993"/>
    <x v="3"/>
    <s v="tier - 3"/>
    <n v="46"/>
  </r>
  <r>
    <s v="Id2002"/>
    <s v="  Dina"/>
    <n v="22.61"/>
    <x v="69"/>
    <s v="yes"/>
    <x v="0"/>
    <s v="No"/>
    <x v="0"/>
    <s v="No"/>
    <x v="2"/>
    <x v="2"/>
    <n v="1958"/>
    <s v="Jun"/>
    <n v="5"/>
    <d v="1958-06-05T00:00:00"/>
    <x v="1994"/>
    <x v="3"/>
    <s v="tier - 2"/>
    <n v="67"/>
  </r>
  <r>
    <s v="Id2003"/>
    <s v="  Lisa"/>
    <n v="22.23"/>
    <x v="34"/>
    <s v="yes"/>
    <x v="0"/>
    <s v="No"/>
    <x v="0"/>
    <s v="No"/>
    <x v="2"/>
    <x v="1"/>
    <n v="1985"/>
    <s v="Nov"/>
    <n v="7"/>
    <d v="1985-11-07T00:00:00"/>
    <x v="1995"/>
    <x v="3"/>
    <s v="tier - 1"/>
    <n v="39"/>
  </r>
  <r>
    <s v="Id2004"/>
    <s v="  Caitrin"/>
    <n v="33.4"/>
    <x v="49"/>
    <s v="No"/>
    <x v="0"/>
    <s v="No"/>
    <x v="0"/>
    <s v="No"/>
    <x v="0"/>
    <x v="2"/>
    <n v="1987"/>
    <s v="Jul"/>
    <n v="16"/>
    <d v="1987-07-16T00:00:00"/>
    <x v="1996"/>
    <x v="3"/>
    <s v="tier - 1"/>
    <n v="37"/>
  </r>
  <r>
    <s v="Id2005"/>
    <s v="  Adriana S"/>
    <n v="33.11"/>
    <x v="507"/>
    <s v="No"/>
    <x v="0"/>
    <s v="No"/>
    <x v="0"/>
    <s v="No"/>
    <x v="0"/>
    <x v="2"/>
    <n v="1959"/>
    <s v="Oct"/>
    <n v="20"/>
    <d v="1959-10-20T00:00:00"/>
    <x v="1997"/>
    <x v="3"/>
    <s v="tier - 2"/>
    <n v="65"/>
  </r>
  <r>
    <s v="Id2006"/>
    <s v="  Megan"/>
    <n v="16.815000000000001"/>
    <x v="319"/>
    <s v="yes"/>
    <x v="0"/>
    <s v="No"/>
    <x v="0"/>
    <s v="No"/>
    <x v="3"/>
    <x v="2"/>
    <n v="1975"/>
    <s v="Nov"/>
    <n v="3"/>
    <d v="1975-11-03T00:00:00"/>
    <x v="1998"/>
    <x v="3"/>
    <s v="tier - 1"/>
    <n v="49"/>
  </r>
  <r>
    <s v="Id2007"/>
    <s v="  Kristen M"/>
    <n v="25.61"/>
    <x v="544"/>
    <s v="No"/>
    <x v="0"/>
    <s v="Yes"/>
    <x v="3"/>
    <s v="No"/>
    <x v="1"/>
    <x v="2"/>
    <n v="1993"/>
    <s v="Jul"/>
    <n v="27"/>
    <d v="1993-07-27T00:00:00"/>
    <x v="1999"/>
    <x v="3"/>
    <s v="tier - 1"/>
    <n v="31"/>
  </r>
  <r>
    <s v="Id2008"/>
    <s v="  Alix"/>
    <n v="25.8"/>
    <x v="206"/>
    <s v="No"/>
    <x v="0"/>
    <s v="No"/>
    <x v="0"/>
    <s v="No"/>
    <x v="1"/>
    <x v="2"/>
    <n v="1973"/>
    <s v="Aug"/>
    <n v="23"/>
    <d v="1973-08-23T00:00:00"/>
    <x v="2000"/>
    <x v="3"/>
    <s v="tier - 3"/>
    <n v="51"/>
  </r>
  <r>
    <s v="Id2009"/>
    <s v="  Kakushin"/>
    <n v="27.39"/>
    <x v="45"/>
    <s v="No"/>
    <x v="0"/>
    <s v="No"/>
    <x v="0"/>
    <s v="No"/>
    <x v="1"/>
    <x v="2"/>
    <n v="1998"/>
    <s v="Jun"/>
    <n v="20"/>
    <d v="1998-06-20T00:00:00"/>
    <x v="2001"/>
    <x v="3"/>
    <s v="tier - 2"/>
    <n v="27"/>
  </r>
  <r>
    <s v="Id2010"/>
    <s v="  Michael J"/>
    <n v="17.03"/>
    <x v="198"/>
    <s v="No"/>
    <x v="0"/>
    <s v="No"/>
    <x v="3"/>
    <s v="No"/>
    <x v="3"/>
    <x v="2"/>
    <n v="1981"/>
    <s v="Aug"/>
    <n v="13"/>
    <d v="1981-08-13T00:00:00"/>
    <x v="2002"/>
    <x v="3"/>
    <s v="tier - 2"/>
    <n v="43"/>
  </r>
  <r>
    <s v="Id2011"/>
    <s v="  Bradley"/>
    <n v="23.75"/>
    <x v="206"/>
    <s v="yes"/>
    <x v="0"/>
    <s v="No"/>
    <x v="0"/>
    <s v="No"/>
    <x v="2"/>
    <x v="2"/>
    <n v="1982"/>
    <s v="Oct"/>
    <n v="29"/>
    <d v="1982-10-29T00:00:00"/>
    <x v="2003"/>
    <x v="3"/>
    <s v="tier - 1"/>
    <n v="42"/>
  </r>
  <r>
    <s v="Id2012"/>
    <s v="  Matt"/>
    <n v="26.03"/>
    <x v="78"/>
    <s v="yes"/>
    <x v="0"/>
    <s v="No"/>
    <x v="3"/>
    <s v="No"/>
    <x v="1"/>
    <x v="2"/>
    <n v="1989"/>
    <s v="Dec"/>
    <n v="30"/>
    <d v="1989-12-30T00:00:00"/>
    <x v="2004"/>
    <x v="3"/>
    <s v="tier - 3"/>
    <n v="35"/>
  </r>
  <r>
    <s v="Id2013"/>
    <s v="  Amanda C"/>
    <n v="16.079999999999998"/>
    <x v="425"/>
    <s v="No"/>
    <x v="0"/>
    <s v="No"/>
    <x v="0"/>
    <s v="No"/>
    <x v="3"/>
    <x v="1"/>
    <n v="1975"/>
    <s v="Aug"/>
    <n v="19"/>
    <d v="1975-08-19T00:00:00"/>
    <x v="2005"/>
    <x v="3"/>
    <s v="tier - 3"/>
    <n v="49"/>
  </r>
  <r>
    <s v="Id2014"/>
    <s v="  Valur"/>
    <n v="30.875"/>
    <x v="540"/>
    <s v="No"/>
    <x v="0"/>
    <s v="No"/>
    <x v="0"/>
    <s v="No"/>
    <x v="0"/>
    <x v="2"/>
    <n v="1988"/>
    <s v="Dec"/>
    <n v="30"/>
    <d v="1988-12-30T00:00:00"/>
    <x v="2006"/>
    <x v="3"/>
    <s v="tier - 1"/>
    <n v="36"/>
  </r>
  <r>
    <s v="Id2015"/>
    <s v="  Erica J"/>
    <n v="31.79"/>
    <x v="656"/>
    <s v="No"/>
    <x v="0"/>
    <s v="No"/>
    <x v="0"/>
    <s v="No"/>
    <x v="0"/>
    <x v="0"/>
    <n v="1976"/>
    <s v="Jun"/>
    <n v="12"/>
    <d v="1976-06-12T00:00:00"/>
    <x v="2007"/>
    <x v="3"/>
    <s v="tier - 1"/>
    <n v="49"/>
  </r>
  <r>
    <s v="Id2016"/>
    <s v="  Stephen F"/>
    <n v="28.48"/>
    <x v="21"/>
    <s v="yes"/>
    <x v="0"/>
    <s v="Yes"/>
    <x v="3"/>
    <s v="No"/>
    <x v="1"/>
    <x v="1"/>
    <n v="1991"/>
    <s v="Oct"/>
    <n v="5"/>
    <d v="1991-10-05T00:00:00"/>
    <x v="2008"/>
    <x v="3"/>
    <s v="tier - 1"/>
    <n v="33"/>
  </r>
  <r>
    <s v="Id2017"/>
    <s v="  Lissa"/>
    <n v="26.6"/>
    <x v="280"/>
    <s v="No"/>
    <x v="0"/>
    <s v="No"/>
    <x v="3"/>
    <s v="No"/>
    <x v="1"/>
    <x v="2"/>
    <n v="1981"/>
    <s v="Aug"/>
    <n v="4"/>
    <d v="1981-08-04T00:00:00"/>
    <x v="2009"/>
    <x v="0"/>
    <s v="tier - 3"/>
    <n v="43"/>
  </r>
  <r>
    <s v="Id2018"/>
    <s v="  Megan"/>
    <n v="25.27"/>
    <x v="334"/>
    <s v="No"/>
    <x v="0"/>
    <s v="No"/>
    <x v="3"/>
    <s v="No"/>
    <x v="1"/>
    <x v="1"/>
    <n v="1967"/>
    <s v="Jun"/>
    <n v="16"/>
    <d v="1967-06-16T00:00:00"/>
    <x v="2010"/>
    <x v="3"/>
    <s v="tier - 1"/>
    <n v="58"/>
  </r>
  <r>
    <s v="Id2019"/>
    <s v="  Alyson"/>
    <n v="34.484999999999999"/>
    <x v="577"/>
    <s v="yes"/>
    <x v="0"/>
    <s v="Yes"/>
    <x v="3"/>
    <s v="No"/>
    <x v="0"/>
    <x v="2"/>
    <n v="1979"/>
    <s v="Sep"/>
    <n v="2"/>
    <d v="1979-09-02T00:00:00"/>
    <x v="2011"/>
    <x v="0"/>
    <s v="tier - 3"/>
    <n v="45"/>
  </r>
  <r>
    <s v="Id2020"/>
    <s v="  Chance B"/>
    <n v="15.57"/>
    <x v="212"/>
    <s v="yes"/>
    <x v="0"/>
    <s v="No"/>
    <x v="3"/>
    <s v="No"/>
    <x v="3"/>
    <x v="2"/>
    <n v="1971"/>
    <s v="Dec"/>
    <n v="25"/>
    <d v="1971-12-25T00:00:00"/>
    <x v="2012"/>
    <x v="0"/>
    <s v="tier - 3"/>
    <n v="53"/>
  </r>
  <r>
    <s v="Id2021"/>
    <s v="  Sean P"/>
    <n v="30.36"/>
    <x v="464"/>
    <s v="No"/>
    <x v="0"/>
    <s v="No"/>
    <x v="0"/>
    <s v="No"/>
    <x v="0"/>
    <x v="0"/>
    <n v="1958"/>
    <s v="Aug"/>
    <n v="11"/>
    <d v="1958-08-11T00:00:00"/>
    <x v="2013"/>
    <x v="3"/>
    <s v="tier - 3"/>
    <n v="66"/>
  </r>
  <r>
    <s v="Id2022"/>
    <s v="  Therese"/>
    <n v="19.37"/>
    <x v="237"/>
    <s v="No"/>
    <x v="0"/>
    <s v="No"/>
    <x v="0"/>
    <s v="No"/>
    <x v="2"/>
    <x v="2"/>
    <n v="1963"/>
    <s v="Sep"/>
    <n v="13"/>
    <d v="1963-09-13T00:00:00"/>
    <x v="2014"/>
    <x v="3"/>
    <s v="tier - 1"/>
    <n v="61"/>
  </r>
  <r>
    <s v="Id2023"/>
    <s v="  Beau"/>
    <n v="16.71"/>
    <x v="237"/>
    <s v="No"/>
    <x v="0"/>
    <s v="No"/>
    <x v="3"/>
    <s v="No"/>
    <x v="3"/>
    <x v="2"/>
    <n v="1962"/>
    <s v="Sep"/>
    <n v="15"/>
    <d v="1962-09-15T00:00:00"/>
    <x v="2015"/>
    <x v="3"/>
    <s v="tier - 1"/>
    <n v="62"/>
  </r>
  <r>
    <s v="Id2024"/>
    <s v="  Kelsey M"/>
    <n v="24.1"/>
    <x v="171"/>
    <s v="yes"/>
    <x v="0"/>
    <s v="No"/>
    <x v="3"/>
    <s v="No"/>
    <x v="2"/>
    <x v="2"/>
    <n v="1972"/>
    <s v="Jul"/>
    <n v="24"/>
    <d v="1972-07-24T00:00:00"/>
    <x v="2016"/>
    <x v="3"/>
    <s v="tier - 1"/>
    <n v="52"/>
  </r>
  <r>
    <s v="Id2025"/>
    <s v="  Gretchen"/>
    <n v="29.77"/>
    <x v="207"/>
    <s v="No"/>
    <x v="0"/>
    <s v="No"/>
    <x v="0"/>
    <s v="No"/>
    <x v="1"/>
    <x v="0"/>
    <n v="2004"/>
    <s v="Jun"/>
    <n v="1"/>
    <d v="2004-06-01T00:00:00"/>
    <x v="2017"/>
    <x v="0"/>
    <s v="tier - 2"/>
    <n v="21"/>
  </r>
  <r>
    <s v="Id2026"/>
    <s v="  Nicholas E"/>
    <n v="46.53"/>
    <x v="95"/>
    <s v="yes"/>
    <x v="0"/>
    <s v="No"/>
    <x v="0"/>
    <s v="No"/>
    <x v="0"/>
    <x v="2"/>
    <n v="1969"/>
    <s v="Jul"/>
    <n v="30"/>
    <d v="1969-07-30T00:00:00"/>
    <x v="2018"/>
    <x v="0"/>
    <s v="tier - 2"/>
    <n v="55"/>
  </r>
  <r>
    <s v="Id2027"/>
    <s v="  Deborah"/>
    <n v="23.4"/>
    <x v="102"/>
    <s v="No"/>
    <x v="0"/>
    <s v="Yes"/>
    <x v="3"/>
    <s v="No"/>
    <x v="2"/>
    <x v="2"/>
    <n v="1976"/>
    <s v="Sep"/>
    <n v="3"/>
    <d v="1976-09-03T00:00:00"/>
    <x v="2019"/>
    <x v="0"/>
    <s v="tier - 3"/>
    <n v="48"/>
  </r>
  <r>
    <s v="Id2028"/>
    <s v="  Chuck W"/>
    <n v="30"/>
    <x v="280"/>
    <s v="yes"/>
    <x v="0"/>
    <s v="No"/>
    <x v="0"/>
    <s v="No"/>
    <x v="0"/>
    <x v="2"/>
    <n v="1998"/>
    <s v="Oct"/>
    <n v="28"/>
    <d v="1998-10-28T00:00:00"/>
    <x v="2020"/>
    <x v="0"/>
    <s v="tier - 3"/>
    <n v="26"/>
  </r>
  <r>
    <s v="Id2029"/>
    <s v="  Daniel"/>
    <n v="29.15"/>
    <x v="470"/>
    <s v="yes"/>
    <x v="0"/>
    <s v="No"/>
    <x v="0"/>
    <s v="No"/>
    <x v="1"/>
    <x v="2"/>
    <n v="1983"/>
    <s v="Sep"/>
    <n v="3"/>
    <d v="1983-09-03T00:00:00"/>
    <x v="2021"/>
    <x v="0"/>
    <s v="tier - 1"/>
    <n v="41"/>
  </r>
  <r>
    <s v="Id2030"/>
    <s v="  Amany"/>
    <n v="34.865000000000002"/>
    <x v="375"/>
    <s v="No"/>
    <x v="0"/>
    <s v="No"/>
    <x v="0"/>
    <s v="No"/>
    <x v="0"/>
    <x v="2"/>
    <n v="1986"/>
    <s v="Aug"/>
    <n v="10"/>
    <d v="1986-08-10T00:00:00"/>
    <x v="2022"/>
    <x v="0"/>
    <s v="tier - 1"/>
    <n v="38"/>
  </r>
  <r>
    <s v="Id2031"/>
    <s v="  Kipling"/>
    <n v="28.12"/>
    <x v="122"/>
    <s v="yes"/>
    <x v="1"/>
    <s v="No"/>
    <x v="1"/>
    <s v="No"/>
    <x v="1"/>
    <x v="2"/>
    <n v="1970"/>
    <s v="Nov"/>
    <n v="11"/>
    <d v="1970-11-11T00:00:00"/>
    <x v="2023"/>
    <x v="0"/>
    <s v="tier - 3"/>
    <n v="54"/>
  </r>
  <r>
    <s v="Id2032"/>
    <s v="  Duncan"/>
    <n v="29.45"/>
    <x v="219"/>
    <s v="yes"/>
    <x v="0"/>
    <s v="No"/>
    <x v="0"/>
    <s v="No"/>
    <x v="1"/>
    <x v="2"/>
    <n v="1999"/>
    <s v="Sep"/>
    <n v="21"/>
    <d v="1999-09-21T00:00:00"/>
    <x v="2024"/>
    <x v="3"/>
    <s v="tier - 2"/>
    <n v="25"/>
  </r>
  <r>
    <s v="Id2033"/>
    <s v="  Louis C"/>
    <n v="27.94"/>
    <x v="637"/>
    <s v="No"/>
    <x v="0"/>
    <s v="Yes"/>
    <x v="3"/>
    <s v="No"/>
    <x v="1"/>
    <x v="1"/>
    <n v="1983"/>
    <s v="Dec"/>
    <n v="21"/>
    <d v="1983-12-21T00:00:00"/>
    <x v="2025"/>
    <x v="0"/>
    <s v="tier - 3"/>
    <n v="41"/>
  </r>
  <r>
    <s v="Id2034"/>
    <s v="  Daniel J"/>
    <n v="27.2"/>
    <x v="334"/>
    <s v="No"/>
    <x v="0"/>
    <s v="Yes"/>
    <x v="3"/>
    <s v="No"/>
    <x v="1"/>
    <x v="1"/>
    <n v="1988"/>
    <s v="Sep"/>
    <n v="5"/>
    <d v="1988-09-05T00:00:00"/>
    <x v="2026"/>
    <x v="0"/>
    <s v="tier - 1"/>
    <n v="36"/>
  </r>
  <r>
    <s v="Id2035"/>
    <s v="  Ildiko M"/>
    <n v="33.344999999999999"/>
    <x v="144"/>
    <s v="No"/>
    <x v="0"/>
    <s v="No"/>
    <x v="3"/>
    <s v="No"/>
    <x v="0"/>
    <x v="2"/>
    <n v="1961"/>
    <s v="Sep"/>
    <n v="9"/>
    <d v="1961-09-09T00:00:00"/>
    <x v="2027"/>
    <x v="0"/>
    <s v="tier - 2"/>
    <n v="63"/>
  </r>
  <r>
    <s v="Id2036"/>
    <s v="  Melinda E"/>
    <n v="29.925000000000001"/>
    <x v="352"/>
    <s v="No"/>
    <x v="0"/>
    <s v="No"/>
    <x v="3"/>
    <s v="No"/>
    <x v="0"/>
    <x v="2"/>
    <n v="2004"/>
    <s v="Nov"/>
    <n v="9"/>
    <d v="2004-11-09T00:00:00"/>
    <x v="2028"/>
    <x v="0"/>
    <s v="tier - 1"/>
    <n v="20"/>
  </r>
  <r>
    <s v="Id2037"/>
    <s v="  Ashley M"/>
    <n v="24.225000000000001"/>
    <x v="614"/>
    <s v="No"/>
    <x v="0"/>
    <s v="No"/>
    <x v="3"/>
    <s v="No"/>
    <x v="2"/>
    <x v="2"/>
    <n v="2000"/>
    <s v="Jul"/>
    <n v="22"/>
    <d v="2000-07-22T00:00:00"/>
    <x v="2029"/>
    <x v="3"/>
    <s v="tier - 1"/>
    <n v="24"/>
  </r>
  <r>
    <s v="Id2038"/>
    <s v="  Stephanie"/>
    <n v="29.68"/>
    <x v="251"/>
    <s v="No"/>
    <x v="1"/>
    <s v="No"/>
    <x v="3"/>
    <s v="No"/>
    <x v="1"/>
    <x v="2"/>
    <n v="1968"/>
    <s v="Jul"/>
    <n v="9"/>
    <d v="1968-07-09T00:00:00"/>
    <x v="2030"/>
    <x v="0"/>
    <s v="tier - 1"/>
    <n v="57"/>
  </r>
  <r>
    <s v="Id2039"/>
    <s v="  Sean P"/>
    <n v="20.614999999999998"/>
    <x v="3"/>
    <s v="No"/>
    <x v="0"/>
    <s v="Yes"/>
    <x v="3"/>
    <s v="No"/>
    <x v="2"/>
    <x v="1"/>
    <n v="1995"/>
    <s v="Sep"/>
    <n v="27"/>
    <d v="1995-09-27T00:00:00"/>
    <x v="2031"/>
    <x v="0"/>
    <s v="tier - 2"/>
    <n v="29"/>
  </r>
  <r>
    <s v="Id2040"/>
    <s v="  Emily G"/>
    <n v="32.119999999999997"/>
    <x v="196"/>
    <s v="No"/>
    <x v="1"/>
    <s v="No"/>
    <x v="3"/>
    <s v="No"/>
    <x v="0"/>
    <x v="2"/>
    <n v="1974"/>
    <s v="Oct"/>
    <n v="8"/>
    <d v="1974-10-08T00:00:00"/>
    <x v="2032"/>
    <x v="0"/>
    <s v="tier - 3"/>
    <n v="50"/>
  </r>
  <r>
    <s v="Id2041"/>
    <s v="  Malcolm"/>
    <n v="27.36"/>
    <x v="21"/>
    <s v="No"/>
    <x v="0"/>
    <s v="No"/>
    <x v="0"/>
    <s v="No"/>
    <x v="1"/>
    <x v="1"/>
    <n v="1975"/>
    <s v="Oct"/>
    <n v="29"/>
    <d v="1975-10-29T00:00:00"/>
    <x v="2033"/>
    <x v="0"/>
    <s v="tier - 1"/>
    <n v="49"/>
  </r>
  <r>
    <s v="Id2042"/>
    <s v="  Danilo"/>
    <n v="17.385000000000002"/>
    <x v="85"/>
    <s v="No"/>
    <x v="0"/>
    <s v="No"/>
    <x v="0"/>
    <s v="No"/>
    <x v="3"/>
    <x v="1"/>
    <n v="1960"/>
    <s v="Dec"/>
    <n v="13"/>
    <d v="1960-12-13T00:00:00"/>
    <x v="2034"/>
    <x v="0"/>
    <s v="tier - 1"/>
    <n v="64"/>
  </r>
  <r>
    <s v="Id2043"/>
    <s v="  Mikko"/>
    <n v="30.13"/>
    <x v="268"/>
    <s v="No"/>
    <x v="1"/>
    <s v="No"/>
    <x v="3"/>
    <s v="No"/>
    <x v="0"/>
    <x v="1"/>
    <n v="1977"/>
    <s v="Oct"/>
    <n v="14"/>
    <d v="1977-10-14T00:00:00"/>
    <x v="2035"/>
    <x v="0"/>
    <s v="tier - 2"/>
    <n v="47"/>
  </r>
  <r>
    <s v="Id2044"/>
    <s v="  Paula C"/>
    <n v="25.44"/>
    <x v="60"/>
    <s v="yes"/>
    <x v="0"/>
    <s v="Yes"/>
    <x v="3"/>
    <s v="No"/>
    <x v="1"/>
    <x v="1"/>
    <n v="1984"/>
    <s v="Sep"/>
    <n v="10"/>
    <d v="1984-09-10T00:00:00"/>
    <x v="2036"/>
    <x v="0"/>
    <s v="tier - 1"/>
    <n v="40"/>
  </r>
  <r>
    <s v="Id2045"/>
    <s v="  Kirsten N"/>
    <n v="39.805"/>
    <x v="24"/>
    <s v="No"/>
    <x v="1"/>
    <s v="No"/>
    <x v="3"/>
    <s v="No"/>
    <x v="0"/>
    <x v="2"/>
    <n v="1975"/>
    <s v="Sep"/>
    <n v="25"/>
    <d v="1975-09-25T00:00:00"/>
    <x v="2037"/>
    <x v="0"/>
    <s v="tier - 3"/>
    <n v="49"/>
  </r>
  <r>
    <s v="Id2046"/>
    <s v="  Christy"/>
    <n v="30.4"/>
    <x v="209"/>
    <s v="yes"/>
    <x v="1"/>
    <s v="No"/>
    <x v="3"/>
    <s v="No"/>
    <x v="0"/>
    <x v="2"/>
    <n v="1972"/>
    <s v="Sep"/>
    <n v="21"/>
    <d v="1972-09-21T00:00:00"/>
    <x v="2038"/>
    <x v="0"/>
    <s v="tier - 1"/>
    <n v="52"/>
  </r>
  <r>
    <s v="Id2047"/>
    <s v="  Jennifer"/>
    <n v="23.18"/>
    <x v="180"/>
    <s v="No"/>
    <x v="1"/>
    <s v="No"/>
    <x v="3"/>
    <s v="No"/>
    <x v="2"/>
    <x v="2"/>
    <n v="1993"/>
    <s v="Sep"/>
    <n v="13"/>
    <d v="1993-09-13T00:00:00"/>
    <x v="2039"/>
    <x v="3"/>
    <s v="tier - 3"/>
    <n v="31"/>
  </r>
  <r>
    <s v="Id2048"/>
    <s v="  Jingjing"/>
    <n v="39.615000000000002"/>
    <x v="147"/>
    <s v="No"/>
    <x v="0"/>
    <s v="Yes"/>
    <x v="3"/>
    <s v="No"/>
    <x v="0"/>
    <x v="1"/>
    <n v="1978"/>
    <s v="Nov"/>
    <n v="10"/>
    <d v="1978-11-10T00:00:00"/>
    <x v="2040"/>
    <x v="3"/>
    <s v="tier - 3"/>
    <n v="46"/>
  </r>
  <r>
    <s v="Id2049"/>
    <s v="  Morgan"/>
    <n v="30.59"/>
    <x v="562"/>
    <s v="yes"/>
    <x v="0"/>
    <s v="Yes"/>
    <x v="3"/>
    <s v="No"/>
    <x v="0"/>
    <x v="1"/>
    <n v="1969"/>
    <s v="Sep"/>
    <n v="11"/>
    <d v="1969-09-11T00:00:00"/>
    <x v="2041"/>
    <x v="3"/>
    <s v="tier - 2"/>
    <n v="55"/>
  </r>
  <r>
    <s v="Id2050"/>
    <s v="  Patrick J"/>
    <n v="16.72"/>
    <x v="24"/>
    <s v="yes"/>
    <x v="0"/>
    <s v="No"/>
    <x v="3"/>
    <s v="No"/>
    <x v="3"/>
    <x v="2"/>
    <n v="1994"/>
    <s v="Sep"/>
    <n v="8"/>
    <d v="1994-09-08T00:00:00"/>
    <x v="2042"/>
    <x v="0"/>
    <s v="tier - 1"/>
    <n v="30"/>
  </r>
  <r>
    <s v="Id2051"/>
    <s v="  Frankline"/>
    <n v="26.22"/>
    <x v="347"/>
    <s v="yes"/>
    <x v="0"/>
    <s v="Yes"/>
    <x v="3"/>
    <s v="No"/>
    <x v="1"/>
    <x v="2"/>
    <n v="1975"/>
    <s v="Dec"/>
    <n v="17"/>
    <d v="1975-12-17T00:00:00"/>
    <x v="2043"/>
    <x v="0"/>
    <s v="tier - 3"/>
    <n v="49"/>
  </r>
  <r>
    <s v="Id2052"/>
    <s v="  Laura T"/>
    <n v="31.824999999999999"/>
    <x v="577"/>
    <s v="No"/>
    <x v="0"/>
    <s v="Yes"/>
    <x v="3"/>
    <s v="No"/>
    <x v="0"/>
    <x v="2"/>
    <n v="1986"/>
    <s v="Dec"/>
    <n v="2"/>
    <d v="1986-12-02T00:00:00"/>
    <x v="2044"/>
    <x v="0"/>
    <s v="tier - 2"/>
    <n v="38"/>
  </r>
  <r>
    <s v="Id2053"/>
    <s v="  Natalia"/>
    <n v="25.745000000000001"/>
    <x v="83"/>
    <s v="No"/>
    <x v="0"/>
    <s v="Yes"/>
    <x v="3"/>
    <s v="No"/>
    <x v="1"/>
    <x v="2"/>
    <n v="1972"/>
    <s v="Oct"/>
    <n v="19"/>
    <d v="1972-10-19T00:00:00"/>
    <x v="2045"/>
    <x v="0"/>
    <s v="tier - 2"/>
    <n v="52"/>
  </r>
  <r>
    <s v="Id2054"/>
    <s v="  Jennifer L"/>
    <n v="24.605"/>
    <x v="133"/>
    <s v="No"/>
    <x v="0"/>
    <s v="Yes"/>
    <x v="3"/>
    <s v="No"/>
    <x v="2"/>
    <x v="2"/>
    <n v="1976"/>
    <s v="Aug"/>
    <n v="9"/>
    <d v="1976-08-09T00:00:00"/>
    <x v="2046"/>
    <x v="0"/>
    <s v="tier - 3"/>
    <n v="48"/>
  </r>
  <r>
    <s v="Id2055"/>
    <s v="  Brooke"/>
    <n v="24.51"/>
    <x v="180"/>
    <s v="No"/>
    <x v="0"/>
    <s v="Yes"/>
    <x v="3"/>
    <s v="No"/>
    <x v="2"/>
    <x v="2"/>
    <n v="1981"/>
    <s v="Sep"/>
    <n v="27"/>
    <d v="1981-09-27T00:00:00"/>
    <x v="2047"/>
    <x v="0"/>
    <s v="tier - 2"/>
    <n v="43"/>
  </r>
  <r>
    <s v="Id2056"/>
    <s v="  Jeremy M"/>
    <n v="31.065000000000001"/>
    <x v="90"/>
    <s v="yes"/>
    <x v="0"/>
    <s v="No"/>
    <x v="0"/>
    <s v="No"/>
    <x v="0"/>
    <x v="2"/>
    <n v="1976"/>
    <s v="Sep"/>
    <n v="19"/>
    <d v="1976-09-19T00:00:00"/>
    <x v="2048"/>
    <x v="0"/>
    <s v="tier - 1"/>
    <n v="48"/>
  </r>
  <r>
    <s v="Id2057"/>
    <s v="  Megan L"/>
    <n v="28.12"/>
    <x v="203"/>
    <s v="No"/>
    <x v="0"/>
    <s v="No"/>
    <x v="0"/>
    <s v="No"/>
    <x v="1"/>
    <x v="2"/>
    <n v="2003"/>
    <s v="Oct"/>
    <n v="8"/>
    <d v="2003-10-08T00:00:00"/>
    <x v="2049"/>
    <x v="3"/>
    <s v="tier - 2"/>
    <n v="21"/>
  </r>
  <r>
    <s v="Id2058"/>
    <s v="  Bryan"/>
    <n v="38.06"/>
    <x v="635"/>
    <s v="No"/>
    <x v="0"/>
    <s v="No"/>
    <x v="0"/>
    <s v="No"/>
    <x v="0"/>
    <x v="1"/>
    <n v="1990"/>
    <s v="Jul"/>
    <n v="13"/>
    <d v="1990-07-13T00:00:00"/>
    <x v="2050"/>
    <x v="3"/>
    <s v="tier - 1"/>
    <n v="34"/>
  </r>
  <r>
    <s v="Id2059"/>
    <s v="  Marny"/>
    <n v="24.96"/>
    <x v="90"/>
    <s v="No"/>
    <x v="0"/>
    <s v="No"/>
    <x v="0"/>
    <s v="No"/>
    <x v="1"/>
    <x v="2"/>
    <n v="1968"/>
    <s v="Nov"/>
    <n v="1"/>
    <d v="1968-11-01T00:00:00"/>
    <x v="2051"/>
    <x v="0"/>
    <s v="tier - 3"/>
    <n v="56"/>
  </r>
  <r>
    <s v="Id2060"/>
    <s v="  Marc"/>
    <n v="17.670000000000002"/>
    <x v="102"/>
    <s v="yes"/>
    <x v="0"/>
    <s v="No"/>
    <x v="0"/>
    <s v="No"/>
    <x v="3"/>
    <x v="2"/>
    <n v="1990"/>
    <s v="Sep"/>
    <n v="30"/>
    <d v="1990-09-30T00:00:00"/>
    <x v="2052"/>
    <x v="3"/>
    <s v="tier - 2"/>
    <n v="34"/>
  </r>
  <r>
    <s v="Id2061"/>
    <s v="  Benjamin L"/>
    <n v="31.35"/>
    <x v="85"/>
    <s v="No"/>
    <x v="1"/>
    <s v="No"/>
    <x v="3"/>
    <s v="No"/>
    <x v="0"/>
    <x v="1"/>
    <n v="1990"/>
    <s v="Jul"/>
    <n v="9"/>
    <d v="1990-07-09T00:00:00"/>
    <x v="2053"/>
    <x v="0"/>
    <s v="tier - 1"/>
    <n v="35"/>
  </r>
  <r>
    <s v="Id2062"/>
    <s v="  Rob G"/>
    <n v="28.31"/>
    <x v="652"/>
    <s v="No"/>
    <x v="1"/>
    <s v="No"/>
    <x v="3"/>
    <s v="No"/>
    <x v="1"/>
    <x v="0"/>
    <n v="1974"/>
    <s v="Dec"/>
    <n v="6"/>
    <d v="1974-12-06T00:00:00"/>
    <x v="2054"/>
    <x v="3"/>
    <s v="tier - 1"/>
    <n v="50"/>
  </r>
  <r>
    <s v="Id2063"/>
    <s v="  Stefanie A"/>
    <n v="30.3"/>
    <x v="376"/>
    <s v="yes"/>
    <x v="0"/>
    <s v="Yes"/>
    <x v="3"/>
    <s v="No"/>
    <x v="0"/>
    <x v="2"/>
    <n v="1972"/>
    <s v="Nov"/>
    <n v="7"/>
    <d v="1972-11-07T00:00:00"/>
    <x v="2055"/>
    <x v="0"/>
    <s v="tier - 2"/>
    <n v="52"/>
  </r>
  <r>
    <s v="Id2064"/>
    <s v="  Stephanie"/>
    <n v="26.4"/>
    <x v="21"/>
    <s v="yes"/>
    <x v="0"/>
    <s v="No"/>
    <x v="0"/>
    <s v="No"/>
    <x v="1"/>
    <x v="1"/>
    <n v="1980"/>
    <s v="Dec"/>
    <n v="12"/>
    <d v="1980-12-12T00:00:00"/>
    <x v="2056"/>
    <x v="3"/>
    <s v="tier - 3"/>
    <n v="44"/>
  </r>
  <r>
    <s v="Id2065"/>
    <s v="  Caroline F"/>
    <n v="22.135000000000002"/>
    <x v="135"/>
    <s v="yes"/>
    <x v="0"/>
    <s v="No"/>
    <x v="0"/>
    <s v="No"/>
    <x v="2"/>
    <x v="2"/>
    <n v="1995"/>
    <s v="Dec"/>
    <n v="4"/>
    <d v="1995-12-04T00:00:00"/>
    <x v="2057"/>
    <x v="3"/>
    <s v="tier - 2"/>
    <n v="29"/>
  </r>
  <r>
    <s v="Id2066"/>
    <s v="  Julia J"/>
    <n v="17.399999999999999"/>
    <x v="146"/>
    <s v="yes"/>
    <x v="0"/>
    <s v="No"/>
    <x v="0"/>
    <s v="No"/>
    <x v="3"/>
    <x v="2"/>
    <n v="1981"/>
    <s v="Nov"/>
    <n v="17"/>
    <d v="1981-11-17T00:00:00"/>
    <x v="2058"/>
    <x v="0"/>
    <s v="tier - 3"/>
    <n v="43"/>
  </r>
  <r>
    <s v="Id2067"/>
    <s v="  Jack"/>
    <n v="28.06"/>
    <x v="640"/>
    <s v="No"/>
    <x v="0"/>
    <s v="No"/>
    <x v="0"/>
    <s v="No"/>
    <x v="1"/>
    <x v="0"/>
    <n v="1971"/>
    <s v="Aug"/>
    <n v="24"/>
    <d v="1971-08-24T00:00:00"/>
    <x v="2059"/>
    <x v="0"/>
    <s v="tier - 1"/>
    <n v="53"/>
  </r>
  <r>
    <s v="Id2068"/>
    <s v="  Bernat"/>
    <n v="31.13"/>
    <x v="657"/>
    <s v="No"/>
    <x v="0"/>
    <s v="No"/>
    <x v="0"/>
    <s v="No"/>
    <x v="0"/>
    <x v="0"/>
    <n v="1995"/>
    <s v="Jul"/>
    <n v="8"/>
    <d v="1995-07-08T00:00:00"/>
    <x v="2060"/>
    <x v="3"/>
    <s v="tier - 1"/>
    <n v="30"/>
  </r>
  <r>
    <s v="Id2069"/>
    <s v="  Hicham"/>
    <n v="18.46"/>
    <x v="174"/>
    <s v="No"/>
    <x v="0"/>
    <s v="No"/>
    <x v="0"/>
    <s v="No"/>
    <x v="3"/>
    <x v="2"/>
    <n v="1967"/>
    <s v="Jul"/>
    <n v="10"/>
    <d v="1967-07-10T00:00:00"/>
    <x v="2061"/>
    <x v="0"/>
    <s v="tier - 3"/>
    <n v="58"/>
  </r>
  <r>
    <s v="Id2070"/>
    <s v="  Sarah"/>
    <n v="17.3"/>
    <x v="505"/>
    <s v="No"/>
    <x v="0"/>
    <s v="No"/>
    <x v="0"/>
    <s v="No"/>
    <x v="3"/>
    <x v="2"/>
    <n v="1994"/>
    <s v="Jul"/>
    <n v="28"/>
    <d v="1994-07-28T00:00:00"/>
    <x v="2062"/>
    <x v="3"/>
    <s v="tier - 2"/>
    <n v="30"/>
  </r>
  <r>
    <s v="Id2071"/>
    <s v="  Anthony S"/>
    <n v="35.625"/>
    <x v="82"/>
    <s v="yes"/>
    <x v="0"/>
    <s v="Yes"/>
    <x v="3"/>
    <s v="No"/>
    <x v="0"/>
    <x v="2"/>
    <n v="1962"/>
    <s v="Jul"/>
    <n v="1"/>
    <d v="1962-07-01T00:00:00"/>
    <x v="2063"/>
    <x v="3"/>
    <s v="tier - 2"/>
    <n v="63"/>
  </r>
  <r>
    <s v="Id2072"/>
    <s v="  Elisabetta"/>
    <n v="20.234999999999999"/>
    <x v="331"/>
    <s v="yes"/>
    <x v="1"/>
    <s v="No"/>
    <x v="1"/>
    <s v="No"/>
    <x v="2"/>
    <x v="1"/>
    <n v="1969"/>
    <s v="Oct"/>
    <n v="30"/>
    <d v="1969-10-30T00:00:00"/>
    <x v="2064"/>
    <x v="0"/>
    <s v="tier - 2"/>
    <n v="55"/>
  </r>
  <r>
    <s v="Id2073"/>
    <s v="  Trevor N"/>
    <n v="27.55"/>
    <x v="176"/>
    <s v="yes"/>
    <x v="0"/>
    <s v="Yes"/>
    <x v="3"/>
    <s v="No"/>
    <x v="1"/>
    <x v="2"/>
    <n v="1985"/>
    <s v="Jul"/>
    <n v="15"/>
    <d v="1985-07-15T00:00:00"/>
    <x v="2065"/>
    <x v="0"/>
    <s v="tier - 1"/>
    <n v="39"/>
  </r>
  <r>
    <s v="Id2074"/>
    <s v="  Nancy"/>
    <n v="17.97"/>
    <x v="562"/>
    <s v="No"/>
    <x v="0"/>
    <s v="No"/>
    <x v="0"/>
    <s v="No"/>
    <x v="3"/>
    <x v="1"/>
    <n v="1990"/>
    <s v="Oct"/>
    <n v="12"/>
    <d v="1990-10-12T00:00:00"/>
    <x v="2066"/>
    <x v="0"/>
    <s v="tier - 1"/>
    <n v="34"/>
  </r>
  <r>
    <s v="Id2075"/>
    <s v="  Allison R"/>
    <n v="29.98"/>
    <x v="100"/>
    <s v="No"/>
    <x v="1"/>
    <s v="No"/>
    <x v="3"/>
    <s v="No"/>
    <x v="0"/>
    <x v="1"/>
    <n v="2003"/>
    <s v="Nov"/>
    <n v="28"/>
    <d v="2003-11-28T00:00:00"/>
    <x v="2067"/>
    <x v="0"/>
    <s v="tier - 3"/>
    <n v="21"/>
  </r>
  <r>
    <s v="Id2076"/>
    <s v="  Robert J"/>
    <n v="33.659999999999997"/>
    <x v="267"/>
    <s v="yes"/>
    <x v="0"/>
    <s v="No"/>
    <x v="3"/>
    <s v="No"/>
    <x v="0"/>
    <x v="2"/>
    <n v="1972"/>
    <s v="Sep"/>
    <n v="5"/>
    <d v="1972-09-05T00:00:00"/>
    <x v="2068"/>
    <x v="0"/>
    <s v="tier - 3"/>
    <n v="52"/>
  </r>
  <r>
    <s v="Id2077"/>
    <s v="  Nicholas"/>
    <n v="32.67"/>
    <x v="515"/>
    <s v="yes"/>
    <x v="0"/>
    <s v="No"/>
    <x v="3"/>
    <s v="No"/>
    <x v="0"/>
    <x v="2"/>
    <n v="1985"/>
    <s v="Dec"/>
    <n v="7"/>
    <d v="1985-12-07T00:00:00"/>
    <x v="2069"/>
    <x v="0"/>
    <s v="tier - 2"/>
    <n v="39"/>
  </r>
  <r>
    <s v="Id2078"/>
    <s v="  Kevin L"/>
    <n v="30.5"/>
    <x v="169"/>
    <s v="yes"/>
    <x v="0"/>
    <s v="No"/>
    <x v="3"/>
    <s v="No"/>
    <x v="0"/>
    <x v="1"/>
    <n v="1970"/>
    <s v="Jun"/>
    <n v="18"/>
    <d v="1970-06-18T00:00:00"/>
    <x v="2070"/>
    <x v="0"/>
    <s v="tier - 2"/>
    <n v="55"/>
  </r>
  <r>
    <s v="Id2079"/>
    <s v="  Bryan"/>
    <n v="23.1"/>
    <x v="563"/>
    <s v="yes"/>
    <x v="0"/>
    <s v="No"/>
    <x v="3"/>
    <s v="No"/>
    <x v="2"/>
    <x v="1"/>
    <n v="2002"/>
    <s v="Aug"/>
    <n v="25"/>
    <d v="2002-08-25T00:00:00"/>
    <x v="2071"/>
    <x v="3"/>
    <s v="tier - 1"/>
    <n v="22"/>
  </r>
  <r>
    <s v="Id2080"/>
    <s v="  Janae N"/>
    <n v="39.49"/>
    <x v="358"/>
    <s v="No"/>
    <x v="0"/>
    <s v="No"/>
    <x v="3"/>
    <s v="No"/>
    <x v="0"/>
    <x v="2"/>
    <n v="1984"/>
    <s v="Jul"/>
    <n v="22"/>
    <d v="1984-07-22T00:00:00"/>
    <x v="2072"/>
    <x v="0"/>
    <s v="tier - 3"/>
    <n v="40"/>
  </r>
  <r>
    <s v="Id2081"/>
    <s v="  Audrey"/>
    <n v="33.99"/>
    <x v="188"/>
    <s v="No"/>
    <x v="0"/>
    <s v="No"/>
    <x v="3"/>
    <s v="No"/>
    <x v="0"/>
    <x v="2"/>
    <n v="2003"/>
    <s v="Sep"/>
    <n v="9"/>
    <d v="2003-09-09T00:00:00"/>
    <x v="2073"/>
    <x v="3"/>
    <s v="tier - 2"/>
    <n v="21"/>
  </r>
  <r>
    <s v="Id2082"/>
    <s v="  Laura"/>
    <n v="27.72"/>
    <x v="658"/>
    <s v="No"/>
    <x v="0"/>
    <s v="No"/>
    <x v="3"/>
    <s v="No"/>
    <x v="1"/>
    <x v="0"/>
    <n v="1993"/>
    <s v="Nov"/>
    <n v="28"/>
    <d v="1993-11-28T00:00:00"/>
    <x v="2074"/>
    <x v="0"/>
    <s v="tier - 2"/>
    <n v="31"/>
  </r>
  <r>
    <s v="Id2083"/>
    <s v="  Nicole F"/>
    <n v="30.59"/>
    <x v="659"/>
    <s v="No"/>
    <x v="0"/>
    <s v="No"/>
    <x v="0"/>
    <s v="No"/>
    <x v="0"/>
    <x v="0"/>
    <n v="2004"/>
    <s v="Nov"/>
    <n v="1"/>
    <d v="2004-11-01T00:00:00"/>
    <x v="2075"/>
    <x v="3"/>
    <s v="tier - 1"/>
    <n v="20"/>
  </r>
  <r>
    <s v="Id2084"/>
    <s v="  Krista L"/>
    <n v="22.6"/>
    <x v="60"/>
    <s v="No"/>
    <x v="0"/>
    <s v="No"/>
    <x v="3"/>
    <s v="No"/>
    <x v="2"/>
    <x v="1"/>
    <n v="2003"/>
    <s v="Sep"/>
    <n v="12"/>
    <d v="2003-09-12T00:00:00"/>
    <x v="2076"/>
    <x v="3"/>
    <s v="tier - 3"/>
    <n v="21"/>
  </r>
  <r>
    <s v="Id2085"/>
    <s v="  Denise"/>
    <n v="28.785"/>
    <x v="163"/>
    <s v="No"/>
    <x v="0"/>
    <s v="No"/>
    <x v="0"/>
    <s v="No"/>
    <x v="1"/>
    <x v="0"/>
    <n v="1962"/>
    <s v="Dec"/>
    <n v="11"/>
    <d v="1962-12-11T00:00:00"/>
    <x v="2077"/>
    <x v="3"/>
    <s v="tier - 3"/>
    <n v="62"/>
  </r>
  <r>
    <s v="Id2086"/>
    <s v="  Ariel"/>
    <n v="50.38"/>
    <x v="330"/>
    <s v="No"/>
    <x v="0"/>
    <s v="No"/>
    <x v="0"/>
    <s v="No"/>
    <x v="0"/>
    <x v="1"/>
    <n v="2000"/>
    <s v="Oct"/>
    <n v="26"/>
    <d v="2000-10-26T00:00:00"/>
    <x v="2078"/>
    <x v="0"/>
    <s v="tier - 3"/>
    <n v="24"/>
  </r>
  <r>
    <s v="Id2087"/>
    <s v="  Jeremy"/>
    <n v="35.200000000000003"/>
    <x v="141"/>
    <s v="No"/>
    <x v="0"/>
    <s v="No"/>
    <x v="0"/>
    <s v="No"/>
    <x v="0"/>
    <x v="2"/>
    <n v="1997"/>
    <s v="Aug"/>
    <n v="9"/>
    <d v="1997-08-09T00:00:00"/>
    <x v="2079"/>
    <x v="0"/>
    <s v="tier - 3"/>
    <n v="27"/>
  </r>
  <r>
    <s v="Id2088"/>
    <s v="  Rosalie"/>
    <n v="35.72"/>
    <x v="335"/>
    <s v="yes"/>
    <x v="0"/>
    <s v="No"/>
    <x v="0"/>
    <s v="No"/>
    <x v="0"/>
    <x v="2"/>
    <n v="2000"/>
    <s v="Dec"/>
    <n v="27"/>
    <d v="2000-12-27T00:00:00"/>
    <x v="2080"/>
    <x v="0"/>
    <s v="tier - 2"/>
    <n v="24"/>
  </r>
  <r>
    <s v="Id2089"/>
    <s v="  Jay"/>
    <n v="24.51"/>
    <x v="164"/>
    <s v="No"/>
    <x v="0"/>
    <s v="No"/>
    <x v="0"/>
    <s v="No"/>
    <x v="2"/>
    <x v="2"/>
    <n v="1994"/>
    <s v="Sep"/>
    <n v="25"/>
    <d v="1994-09-25T00:00:00"/>
    <x v="2081"/>
    <x v="0"/>
    <s v="tier - 2"/>
    <n v="30"/>
  </r>
  <r>
    <s v="Id2090"/>
    <s v="  Vitaliy"/>
    <n v="23.844999999999999"/>
    <x v="46"/>
    <s v="No"/>
    <x v="0"/>
    <s v="No"/>
    <x v="0"/>
    <s v="No"/>
    <x v="2"/>
    <x v="2"/>
    <n v="1972"/>
    <s v="Jul"/>
    <n v="26"/>
    <d v="1972-07-26T00:00:00"/>
    <x v="2082"/>
    <x v="0"/>
    <s v="tier - 2"/>
    <n v="52"/>
  </r>
  <r>
    <s v="Id2091"/>
    <s v="  Benjamin W"/>
    <n v="15.68"/>
    <x v="635"/>
    <s v="yes"/>
    <x v="0"/>
    <s v="No"/>
    <x v="3"/>
    <s v="No"/>
    <x v="3"/>
    <x v="1"/>
    <n v="2002"/>
    <s v="Dec"/>
    <n v="26"/>
    <d v="2002-12-26T00:00:00"/>
    <x v="2083"/>
    <x v="0"/>
    <s v="tier - 3"/>
    <n v="22"/>
  </r>
  <r>
    <s v="Id2092"/>
    <s v="  Jesse"/>
    <n v="32.395000000000003"/>
    <x v="485"/>
    <s v="No"/>
    <x v="0"/>
    <s v="No"/>
    <x v="0"/>
    <s v="No"/>
    <x v="0"/>
    <x v="0"/>
    <n v="1999"/>
    <s v="Nov"/>
    <n v="6"/>
    <d v="1999-11-06T00:00:00"/>
    <x v="2084"/>
    <x v="0"/>
    <s v="tier - 3"/>
    <n v="25"/>
  </r>
  <r>
    <s v="Id2093"/>
    <s v="  Mark"/>
    <n v="23.655000000000001"/>
    <x v="563"/>
    <s v="No"/>
    <x v="0"/>
    <s v="No"/>
    <x v="3"/>
    <s v="No"/>
    <x v="2"/>
    <x v="1"/>
    <n v="1971"/>
    <s v="Aug"/>
    <n v="25"/>
    <d v="1971-08-25T00:00:00"/>
    <x v="2085"/>
    <x v="0"/>
    <s v="tier - 2"/>
    <n v="53"/>
  </r>
  <r>
    <s v="Id2094"/>
    <s v="  Lauren"/>
    <n v="28.4"/>
    <x v="412"/>
    <s v="No"/>
    <x v="0"/>
    <s v="Yes"/>
    <x v="3"/>
    <s v="No"/>
    <x v="1"/>
    <x v="1"/>
    <n v="1975"/>
    <s v="Jul"/>
    <n v="21"/>
    <d v="1975-07-21T00:00:00"/>
    <x v="2086"/>
    <x v="0"/>
    <s v="tier - 1"/>
    <n v="49"/>
  </r>
  <r>
    <s v="Id2095"/>
    <s v="  Massimiliano"/>
    <n v="35.42"/>
    <x v="202"/>
    <s v="yes"/>
    <x v="0"/>
    <s v="No"/>
    <x v="0"/>
    <s v="No"/>
    <x v="0"/>
    <x v="2"/>
    <n v="1962"/>
    <s v="Jul"/>
    <n v="5"/>
    <d v="1962-07-05T00:00:00"/>
    <x v="2087"/>
    <x v="3"/>
    <s v="tier - 1"/>
    <n v="63"/>
  </r>
  <r>
    <s v="Id2096"/>
    <s v="  Josh"/>
    <n v="26.18"/>
    <x v="65"/>
    <s v="No"/>
    <x v="1"/>
    <s v="No"/>
    <x v="3"/>
    <s v="No"/>
    <x v="1"/>
    <x v="1"/>
    <n v="1998"/>
    <s v="Jun"/>
    <n v="11"/>
    <d v="1998-06-11T00:00:00"/>
    <x v="2088"/>
    <x v="3"/>
    <s v="tier - 3"/>
    <n v="27"/>
  </r>
  <r>
    <s v="Id2097"/>
    <s v="  Kiyokatsu"/>
    <n v="20.8"/>
    <x v="189"/>
    <s v="yes"/>
    <x v="0"/>
    <s v="No"/>
    <x v="0"/>
    <s v="No"/>
    <x v="2"/>
    <x v="2"/>
    <n v="1995"/>
    <s v="Oct"/>
    <n v="30"/>
    <d v="1995-10-30T00:00:00"/>
    <x v="2089"/>
    <x v="3"/>
    <s v="tier - 1"/>
    <n v="29"/>
  </r>
  <r>
    <s v="Id2098"/>
    <s v="  Amanda L"/>
    <n v="15.82"/>
    <x v="192"/>
    <s v="No"/>
    <x v="0"/>
    <s v="No"/>
    <x v="0"/>
    <s v="No"/>
    <x v="3"/>
    <x v="2"/>
    <n v="1986"/>
    <s v="Oct"/>
    <n v="11"/>
    <d v="1986-10-11T00:00:00"/>
    <x v="2090"/>
    <x v="3"/>
    <s v="tier - 2"/>
    <n v="38"/>
  </r>
  <r>
    <s v="Id2099"/>
    <s v="  Matthew"/>
    <n v="17.670000000000002"/>
    <x v="226"/>
    <s v="No"/>
    <x v="0"/>
    <s v="No"/>
    <x v="0"/>
    <s v="No"/>
    <x v="3"/>
    <x v="2"/>
    <n v="2004"/>
    <s v="Nov"/>
    <n v="1"/>
    <d v="2004-11-01T00:00:00"/>
    <x v="2091"/>
    <x v="3"/>
    <s v="tier - 3"/>
    <n v="20"/>
  </r>
  <r>
    <s v="Id2100"/>
    <s v="  Julia M"/>
    <n v="31.92"/>
    <x v="53"/>
    <s v="No"/>
    <x v="0"/>
    <s v="No"/>
    <x v="0"/>
    <s v="No"/>
    <x v="0"/>
    <x v="0"/>
    <n v="1983"/>
    <s v="Oct"/>
    <n v="2"/>
    <d v="1983-10-02T00:00:00"/>
    <x v="2092"/>
    <x v="0"/>
    <s v="tier - 2"/>
    <n v="41"/>
  </r>
  <r>
    <s v="Id2101"/>
    <s v="  Rhea"/>
    <n v="28.975000000000001"/>
    <x v="580"/>
    <s v="No"/>
    <x v="0"/>
    <s v="No"/>
    <x v="0"/>
    <s v="No"/>
    <x v="1"/>
    <x v="0"/>
    <n v="1984"/>
    <s v="Oct"/>
    <n v="1"/>
    <d v="1984-10-01T00:00:00"/>
    <x v="2093"/>
    <x v="0"/>
    <s v="tier - 3"/>
    <n v="40"/>
  </r>
  <r>
    <s v="Id2102"/>
    <s v="  Justin"/>
    <n v="31.73"/>
    <x v="226"/>
    <s v="yes"/>
    <x v="1"/>
    <s v="No"/>
    <x v="1"/>
    <s v="No"/>
    <x v="0"/>
    <x v="2"/>
    <n v="2003"/>
    <s v="Oct"/>
    <n v="5"/>
    <d v="2003-10-05T00:00:00"/>
    <x v="2094"/>
    <x v="0"/>
    <s v="tier - 1"/>
    <n v="21"/>
  </r>
  <r>
    <s v="Id2103"/>
    <s v="  Shamus M"/>
    <n v="28.88"/>
    <x v="34"/>
    <s v="yes"/>
    <x v="1"/>
    <s v="No"/>
    <x v="1"/>
    <s v="No"/>
    <x v="1"/>
    <x v="1"/>
    <n v="1990"/>
    <s v="Sep"/>
    <n v="24"/>
    <d v="1990-09-24T00:00:00"/>
    <x v="2095"/>
    <x v="3"/>
    <s v="tier - 2"/>
    <n v="34"/>
  </r>
  <r>
    <s v="Id2104"/>
    <s v="  Mike"/>
    <n v="25.555"/>
    <x v="78"/>
    <s v="No"/>
    <x v="0"/>
    <s v="Yes"/>
    <x v="3"/>
    <s v="No"/>
    <x v="1"/>
    <x v="2"/>
    <n v="1998"/>
    <s v="Jun"/>
    <n v="24"/>
    <d v="1998-06-24T00:00:00"/>
    <x v="2096"/>
    <x v="3"/>
    <s v="tier - 3"/>
    <n v="27"/>
  </r>
  <r>
    <s v="Id2105"/>
    <s v="  Mary Beth"/>
    <n v="37.29"/>
    <x v="135"/>
    <s v="No"/>
    <x v="1"/>
    <s v="No"/>
    <x v="3"/>
    <s v="No"/>
    <x v="0"/>
    <x v="2"/>
    <n v="1976"/>
    <s v="Nov"/>
    <n v="25"/>
    <d v="1976-11-25T00:00:00"/>
    <x v="2097"/>
    <x v="0"/>
    <s v="tier - 3"/>
    <n v="48"/>
  </r>
  <r>
    <s v="Id2106"/>
    <s v="  Erin"/>
    <n v="40.28"/>
    <x v="184"/>
    <s v="No"/>
    <x v="1"/>
    <s v="No"/>
    <x v="3"/>
    <s v="No"/>
    <x v="0"/>
    <x v="1"/>
    <n v="2004"/>
    <s v="Oct"/>
    <n v="9"/>
    <d v="2004-10-09T00:00:00"/>
    <x v="2098"/>
    <x v="3"/>
    <s v="tier - 3"/>
    <n v="20"/>
  </r>
  <r>
    <s v="Id2107"/>
    <s v="  Hallie"/>
    <n v="40.185000000000002"/>
    <x v="497"/>
    <s v="No"/>
    <x v="1"/>
    <s v="No"/>
    <x v="3"/>
    <s v="No"/>
    <x v="0"/>
    <x v="2"/>
    <n v="1994"/>
    <s v="Jul"/>
    <n v="7"/>
    <d v="1994-07-07T00:00:00"/>
    <x v="2099"/>
    <x v="3"/>
    <s v="tier - 3"/>
    <n v="31"/>
  </r>
  <r>
    <s v="Id2108"/>
    <s v="  Paige P"/>
    <n v="23.57"/>
    <x v="105"/>
    <s v="No"/>
    <x v="0"/>
    <s v="No"/>
    <x v="0"/>
    <s v="No"/>
    <x v="2"/>
    <x v="1"/>
    <n v="2003"/>
    <s v="Jul"/>
    <n v="3"/>
    <d v="2003-07-03T00:00:00"/>
    <x v="2100"/>
    <x v="3"/>
    <s v="tier - 2"/>
    <n v="22"/>
  </r>
  <r>
    <s v="Id2109"/>
    <s v="  Ji"/>
    <n v="35.625"/>
    <x v="200"/>
    <s v="No"/>
    <x v="1"/>
    <s v="No"/>
    <x v="3"/>
    <s v="No"/>
    <x v="0"/>
    <x v="1"/>
    <n v="1995"/>
    <s v="Dec"/>
    <n v="27"/>
    <d v="1995-12-27T00:00:00"/>
    <x v="2101"/>
    <x v="3"/>
    <s v="tier - 2"/>
    <n v="29"/>
  </r>
  <r>
    <s v="Id2110"/>
    <s v="  Carissa A"/>
    <n v="33.155000000000001"/>
    <x v="192"/>
    <s v="No"/>
    <x v="1"/>
    <s v="No"/>
    <x v="3"/>
    <s v="No"/>
    <x v="0"/>
    <x v="2"/>
    <n v="2003"/>
    <s v="Sep"/>
    <n v="17"/>
    <d v="2003-09-17T00:00:00"/>
    <x v="2102"/>
    <x v="3"/>
    <s v="tier - 3"/>
    <n v="21"/>
  </r>
  <r>
    <s v="Id2111"/>
    <s v="  Mona"/>
    <n v="31.92"/>
    <x v="264"/>
    <s v="No"/>
    <x v="1"/>
    <s v="No"/>
    <x v="3"/>
    <s v="No"/>
    <x v="0"/>
    <x v="2"/>
    <n v="1995"/>
    <s v="Oct"/>
    <n v="17"/>
    <d v="1995-10-17T00:00:00"/>
    <x v="2103"/>
    <x v="0"/>
    <s v="tier - 3"/>
    <n v="29"/>
  </r>
  <r>
    <s v="Id2112"/>
    <s v="  Kristin R"/>
    <n v="30.305"/>
    <x v="31"/>
    <s v="No"/>
    <x v="1"/>
    <s v="No"/>
    <x v="3"/>
    <s v="No"/>
    <x v="0"/>
    <x v="2"/>
    <n v="1983"/>
    <s v="Jul"/>
    <n v="29"/>
    <d v="1983-07-29T00:00:00"/>
    <x v="2104"/>
    <x v="0"/>
    <s v="tier - 3"/>
    <n v="41"/>
  </r>
  <r>
    <s v="Id2113"/>
    <s v="  Beth"/>
    <n v="30.114999999999998"/>
    <x v="24"/>
    <s v="No"/>
    <x v="1"/>
    <s v="No"/>
    <x v="3"/>
    <s v="No"/>
    <x v="0"/>
    <x v="2"/>
    <n v="1967"/>
    <s v="Oct"/>
    <n v="7"/>
    <d v="1967-10-07T00:00:00"/>
    <x v="2105"/>
    <x v="0"/>
    <s v="tier - 2"/>
    <n v="57"/>
  </r>
  <r>
    <s v="Id2114"/>
    <s v="  Allison"/>
    <n v="24.09"/>
    <x v="270"/>
    <s v="No"/>
    <x v="1"/>
    <s v="No"/>
    <x v="3"/>
    <s v="No"/>
    <x v="2"/>
    <x v="2"/>
    <n v="1998"/>
    <s v="Aug"/>
    <n v="22"/>
    <d v="1998-08-22T00:00:00"/>
    <x v="2106"/>
    <x v="0"/>
    <s v="tier - 1"/>
    <n v="26"/>
  </r>
  <r>
    <s v="Id2115"/>
    <s v="  Ashley E"/>
    <n v="28.215"/>
    <x v="139"/>
    <s v="No"/>
    <x v="1"/>
    <s v="No"/>
    <x v="3"/>
    <s v="No"/>
    <x v="1"/>
    <x v="2"/>
    <n v="1997"/>
    <s v="Aug"/>
    <n v="22"/>
    <d v="1997-08-22T00:00:00"/>
    <x v="2107"/>
    <x v="0"/>
    <s v="tier - 2"/>
    <n v="27"/>
  </r>
  <r>
    <s v="Id2116"/>
    <s v="  Hilary K"/>
    <n v="26.315000000000001"/>
    <x v="324"/>
    <s v="No"/>
    <x v="1"/>
    <s v="No"/>
    <x v="3"/>
    <s v="No"/>
    <x v="1"/>
    <x v="2"/>
    <n v="1982"/>
    <s v="Jul"/>
    <n v="5"/>
    <d v="1982-07-05T00:00:00"/>
    <x v="2108"/>
    <x v="0"/>
    <s v="tier - 3"/>
    <n v="43"/>
  </r>
  <r>
    <s v="Id2117"/>
    <s v="  Dominique"/>
    <n v="25.08"/>
    <x v="111"/>
    <s v="No"/>
    <x v="1"/>
    <s v="No"/>
    <x v="3"/>
    <s v="No"/>
    <x v="1"/>
    <x v="2"/>
    <n v="1975"/>
    <s v="Aug"/>
    <n v="29"/>
    <d v="1975-08-29T00:00:00"/>
    <x v="2109"/>
    <x v="0"/>
    <s v="tier - 1"/>
    <n v="49"/>
  </r>
  <r>
    <s v="Id2118"/>
    <s v="  Carlos I"/>
    <n v="15.41"/>
    <x v="31"/>
    <s v="No"/>
    <x v="0"/>
    <s v="No"/>
    <x v="0"/>
    <s v="No"/>
    <x v="3"/>
    <x v="2"/>
    <n v="1977"/>
    <s v="Jun"/>
    <n v="29"/>
    <d v="1977-06-29T00:00:00"/>
    <x v="2110"/>
    <x v="3"/>
    <s v="tier - 1"/>
    <n v="48"/>
  </r>
  <r>
    <s v="Id2119"/>
    <s v="  Matthew"/>
    <n v="23.83"/>
    <x v="251"/>
    <s v="No"/>
    <x v="0"/>
    <s v="No"/>
    <x v="0"/>
    <s v="No"/>
    <x v="2"/>
    <x v="2"/>
    <n v="1998"/>
    <s v="Dec"/>
    <n v="22"/>
    <d v="1998-12-22T00:00:00"/>
    <x v="2111"/>
    <x v="3"/>
    <s v="tier - 1"/>
    <n v="26"/>
  </r>
  <r>
    <s v="Id2120"/>
    <s v="  Kara"/>
    <n v="36"/>
    <x v="497"/>
    <s v="No"/>
    <x v="1"/>
    <s v="No"/>
    <x v="3"/>
    <s v="No"/>
    <x v="0"/>
    <x v="2"/>
    <n v="1967"/>
    <s v="Dec"/>
    <n v="30"/>
    <d v="1967-12-30T00:00:00"/>
    <x v="2112"/>
    <x v="0"/>
    <s v="tier - 2"/>
    <n v="57"/>
  </r>
  <r>
    <s v="Id2121"/>
    <s v="  Sarah S"/>
    <n v="28.82"/>
    <x v="450"/>
    <s v="No"/>
    <x v="1"/>
    <s v="No"/>
    <x v="3"/>
    <s v="No"/>
    <x v="1"/>
    <x v="2"/>
    <n v="1997"/>
    <s v="Jul"/>
    <n v="9"/>
    <d v="1997-07-09T00:00:00"/>
    <x v="2113"/>
    <x v="3"/>
    <s v="tier - 2"/>
    <n v="28"/>
  </r>
  <r>
    <s v="Id2122"/>
    <s v="  Shauna R"/>
    <n v="28.05"/>
    <x v="58"/>
    <s v="No"/>
    <x v="1"/>
    <s v="No"/>
    <x v="3"/>
    <s v="No"/>
    <x v="1"/>
    <x v="1"/>
    <n v="1988"/>
    <s v="Sep"/>
    <n v="19"/>
    <d v="1988-09-19T00:00:00"/>
    <x v="2114"/>
    <x v="0"/>
    <s v="tier - 1"/>
    <n v="36"/>
  </r>
  <r>
    <s v="Id2123"/>
    <s v="  Lindsay J"/>
    <n v="27.1"/>
    <x v="150"/>
    <s v="No"/>
    <x v="1"/>
    <s v="No"/>
    <x v="3"/>
    <s v="No"/>
    <x v="1"/>
    <x v="2"/>
    <n v="1971"/>
    <s v="Sep"/>
    <n v="22"/>
    <d v="1971-09-22T00:00:00"/>
    <x v="2115"/>
    <x v="0"/>
    <s v="tier - 3"/>
    <n v="53"/>
  </r>
  <r>
    <s v="Id2124"/>
    <s v="  Danya A"/>
    <n v="24.3"/>
    <x v="148"/>
    <s v="yes"/>
    <x v="1"/>
    <s v="No"/>
    <x v="3"/>
    <s v="No"/>
    <x v="2"/>
    <x v="1"/>
    <n v="1988"/>
    <s v="Nov"/>
    <n v="20"/>
    <d v="1988-11-20T00:00:00"/>
    <x v="2116"/>
    <x v="3"/>
    <s v="tier - 2"/>
    <n v="36"/>
  </r>
  <r>
    <s v="Id2125"/>
    <s v="  Lorraine"/>
    <n v="30.72"/>
    <x v="87"/>
    <s v="No"/>
    <x v="1"/>
    <s v="No"/>
    <x v="3"/>
    <s v="No"/>
    <x v="0"/>
    <x v="1"/>
    <n v="1973"/>
    <s v="Dec"/>
    <n v="16"/>
    <d v="1973-12-16T00:00:00"/>
    <x v="2117"/>
    <x v="0"/>
    <s v="tier - 2"/>
    <n v="51"/>
  </r>
  <r>
    <s v="Id2126"/>
    <s v="  Jennifer L"/>
    <n v="37.43"/>
    <x v="176"/>
    <s v="No"/>
    <x v="0"/>
    <s v="Yes"/>
    <x v="3"/>
    <s v="No"/>
    <x v="0"/>
    <x v="2"/>
    <n v="1992"/>
    <s v="Sep"/>
    <n v="13"/>
    <d v="1992-09-13T00:00:00"/>
    <x v="2118"/>
    <x v="0"/>
    <s v="tier - 3"/>
    <n v="32"/>
  </r>
  <r>
    <s v="Id2127"/>
    <s v="  Jesus Sr"/>
    <n v="25.74"/>
    <x v="652"/>
    <s v="yes"/>
    <x v="0"/>
    <s v="Yes"/>
    <x v="3"/>
    <s v="No"/>
    <x v="1"/>
    <x v="0"/>
    <n v="1973"/>
    <s v="Oct"/>
    <n v="27"/>
    <d v="1973-10-27T00:00:00"/>
    <x v="2119"/>
    <x v="3"/>
    <s v="tier - 1"/>
    <n v="51"/>
  </r>
  <r>
    <s v="Id2128"/>
    <s v="  Kristen"/>
    <n v="36.575000000000003"/>
    <x v="252"/>
    <s v="No"/>
    <x v="0"/>
    <s v="Yes"/>
    <x v="3"/>
    <s v="No"/>
    <x v="0"/>
    <x v="2"/>
    <n v="1964"/>
    <s v="Aug"/>
    <n v="29"/>
    <d v="1964-08-29T00:00:00"/>
    <x v="2120"/>
    <x v="0"/>
    <s v="tier - 1"/>
    <n v="60"/>
  </r>
  <r>
    <s v="Id2129"/>
    <s v="  Catherine C"/>
    <n v="35.15"/>
    <x v="324"/>
    <s v="No"/>
    <x v="0"/>
    <s v="Yes"/>
    <x v="3"/>
    <s v="No"/>
    <x v="0"/>
    <x v="2"/>
    <n v="1971"/>
    <s v="Aug"/>
    <n v="10"/>
    <d v="1971-08-10T00:00:00"/>
    <x v="2121"/>
    <x v="3"/>
    <s v="tier - 3"/>
    <n v="53"/>
  </r>
  <r>
    <s v="Id2130"/>
    <s v="  Paula"/>
    <n v="32.11"/>
    <x v="46"/>
    <s v="No"/>
    <x v="0"/>
    <s v="Yes"/>
    <x v="3"/>
    <s v="No"/>
    <x v="0"/>
    <x v="2"/>
    <n v="2000"/>
    <s v="Oct"/>
    <n v="13"/>
    <d v="2000-10-13T00:00:00"/>
    <x v="2122"/>
    <x v="3"/>
    <s v="tier - 2"/>
    <n v="24"/>
  </r>
  <r>
    <s v="Id2131"/>
    <s v="  Evan"/>
    <n v="30.495000000000001"/>
    <x v="436"/>
    <s v="No"/>
    <x v="0"/>
    <s v="Yes"/>
    <x v="3"/>
    <s v="No"/>
    <x v="0"/>
    <x v="2"/>
    <n v="2000"/>
    <s v="Nov"/>
    <n v="19"/>
    <d v="2000-11-19T00:00:00"/>
    <x v="2122"/>
    <x v="0"/>
    <s v="tier - 3"/>
    <n v="24"/>
  </r>
  <r>
    <s v="Id2132"/>
    <s v="  Nathan J"/>
    <n v="29.24"/>
    <x v="299"/>
    <s v="No"/>
    <x v="1"/>
    <s v="No"/>
    <x v="3"/>
    <s v="No"/>
    <x v="1"/>
    <x v="2"/>
    <n v="2000"/>
    <s v="Dec"/>
    <n v="17"/>
    <d v="2000-12-17T00:00:00"/>
    <x v="2123"/>
    <x v="0"/>
    <s v="tier - 3"/>
    <n v="24"/>
  </r>
  <r>
    <s v="Id2133"/>
    <s v="  Ashley M"/>
    <n v="22.515000000000001"/>
    <x v="623"/>
    <s v="No"/>
    <x v="0"/>
    <s v="Yes"/>
    <x v="3"/>
    <s v="No"/>
    <x v="2"/>
    <x v="1"/>
    <n v="1978"/>
    <s v="Dec"/>
    <n v="19"/>
    <d v="1978-12-19T00:00:00"/>
    <x v="2124"/>
    <x v="0"/>
    <s v="tier - 1"/>
    <n v="46"/>
  </r>
  <r>
    <s v="Id2134"/>
    <s v="  Jason"/>
    <n v="15.65"/>
    <x v="80"/>
    <s v="No"/>
    <x v="0"/>
    <s v="No"/>
    <x v="0"/>
    <s v="No"/>
    <x v="3"/>
    <x v="2"/>
    <n v="1974"/>
    <s v="Jul"/>
    <n v="15"/>
    <d v="1974-07-15T00:00:00"/>
    <x v="2125"/>
    <x v="0"/>
    <s v="tier - 3"/>
    <n v="50"/>
  </r>
  <r>
    <s v="Id2135"/>
    <s v="  Marshall"/>
    <n v="27.36"/>
    <x v="450"/>
    <s v="yes"/>
    <x v="0"/>
    <s v="No"/>
    <x v="0"/>
    <s v="No"/>
    <x v="1"/>
    <x v="2"/>
    <n v="1976"/>
    <s v="Oct"/>
    <n v="4"/>
    <d v="1976-10-04T00:00:00"/>
    <x v="2126"/>
    <x v="0"/>
    <s v="tier - 2"/>
    <n v="48"/>
  </r>
  <r>
    <s v="Id2136"/>
    <s v="  Lavar"/>
    <n v="22.3"/>
    <x v="143"/>
    <s v="yes"/>
    <x v="0"/>
    <s v="No"/>
    <x v="0"/>
    <s v="No"/>
    <x v="2"/>
    <x v="2"/>
    <n v="1992"/>
    <s v="Jun"/>
    <n v="18"/>
    <d v="1992-06-18T00:00:00"/>
    <x v="2127"/>
    <x v="0"/>
    <s v="tier - 1"/>
    <n v="33"/>
  </r>
  <r>
    <s v="Id2137"/>
    <s v="  Charlie T"/>
    <n v="26.03"/>
    <x v="336"/>
    <s v="yes"/>
    <x v="0"/>
    <s v="No"/>
    <x v="0"/>
    <s v="No"/>
    <x v="1"/>
    <x v="1"/>
    <n v="1981"/>
    <s v="Nov"/>
    <n v="22"/>
    <d v="1981-11-22T00:00:00"/>
    <x v="2128"/>
    <x v="3"/>
    <s v="tier - 3"/>
    <n v="43"/>
  </r>
  <r>
    <s v="Id2138"/>
    <s v="  Lauren"/>
    <n v="27.74"/>
    <x v="144"/>
    <s v="No"/>
    <x v="1"/>
    <s v="No"/>
    <x v="3"/>
    <s v="No"/>
    <x v="1"/>
    <x v="2"/>
    <n v="1999"/>
    <s v="Sep"/>
    <n v="4"/>
    <d v="1999-09-04T00:00:00"/>
    <x v="2129"/>
    <x v="0"/>
    <s v="tier - 3"/>
    <n v="25"/>
  </r>
  <r>
    <s v="Id2139"/>
    <s v="  Arthur"/>
    <n v="32.11"/>
    <x v="79"/>
    <s v="yes"/>
    <x v="1"/>
    <s v="No"/>
    <x v="1"/>
    <s v="No"/>
    <x v="0"/>
    <x v="2"/>
    <n v="1963"/>
    <s v="Jul"/>
    <n v="22"/>
    <d v="1963-07-22T00:00:00"/>
    <x v="2130"/>
    <x v="0"/>
    <s v="tier - 1"/>
    <n v="61"/>
  </r>
  <r>
    <s v="Id2140"/>
    <s v="  Thomas"/>
    <n v="25.175000000000001"/>
    <x v="109"/>
    <s v="yes"/>
    <x v="1"/>
    <s v="No"/>
    <x v="1"/>
    <s v="No"/>
    <x v="1"/>
    <x v="1"/>
    <n v="1996"/>
    <s v="Aug"/>
    <n v="20"/>
    <d v="1996-08-20T00:00:00"/>
    <x v="2131"/>
    <x v="3"/>
    <s v="tier - 1"/>
    <n v="28"/>
  </r>
  <r>
    <s v="Id2141"/>
    <s v="  Jennifer"/>
    <n v="39.49"/>
    <x v="338"/>
    <s v="yes"/>
    <x v="0"/>
    <s v="No"/>
    <x v="0"/>
    <s v="No"/>
    <x v="0"/>
    <x v="2"/>
    <n v="1979"/>
    <s v="Nov"/>
    <n v="4"/>
    <d v="1979-11-04T00:00:00"/>
    <x v="2132"/>
    <x v="0"/>
    <s v="tier - 2"/>
    <n v="45"/>
  </r>
  <r>
    <s v="Id2142"/>
    <s v="  Tammy"/>
    <n v="34.869999999999997"/>
    <x v="49"/>
    <s v="yes"/>
    <x v="0"/>
    <s v="No"/>
    <x v="0"/>
    <s v="No"/>
    <x v="0"/>
    <x v="2"/>
    <n v="1997"/>
    <s v="Jun"/>
    <n v="12"/>
    <d v="1997-06-12T00:00:00"/>
    <x v="2133"/>
    <x v="3"/>
    <s v="tier - 3"/>
    <n v="28"/>
  </r>
  <r>
    <s v="Id2143"/>
    <s v="  Lena"/>
    <n v="34.6"/>
    <x v="146"/>
    <s v="yes"/>
    <x v="0"/>
    <s v="No"/>
    <x v="0"/>
    <s v="No"/>
    <x v="0"/>
    <x v="2"/>
    <n v="2004"/>
    <s v="Aug"/>
    <n v="30"/>
    <d v="2004-08-30T00:00:00"/>
    <x v="2134"/>
    <x v="0"/>
    <s v="tier - 2"/>
    <n v="20"/>
  </r>
  <r>
    <s v="Id2144"/>
    <s v="  Valentina"/>
    <n v="25.8"/>
    <x v="109"/>
    <s v="yes"/>
    <x v="0"/>
    <s v="No"/>
    <x v="0"/>
    <s v="No"/>
    <x v="1"/>
    <x v="1"/>
    <n v="1974"/>
    <s v="Dec"/>
    <n v="6"/>
    <d v="1974-12-06T00:00:00"/>
    <x v="2135"/>
    <x v="0"/>
    <s v="tier - 3"/>
    <n v="50"/>
  </r>
  <r>
    <s v="Id2145"/>
    <s v="  Russell N"/>
    <n v="35.86"/>
    <x v="280"/>
    <s v="No"/>
    <x v="0"/>
    <s v="No"/>
    <x v="3"/>
    <s v="No"/>
    <x v="0"/>
    <x v="2"/>
    <n v="1999"/>
    <s v="Oct"/>
    <n v="1"/>
    <d v="1999-10-01T00:00:00"/>
    <x v="2136"/>
    <x v="3"/>
    <s v="tier - 3"/>
    <n v="25"/>
  </r>
  <r>
    <s v="Id2146"/>
    <s v="  Scott R"/>
    <n v="40.47"/>
    <x v="660"/>
    <s v="No"/>
    <x v="0"/>
    <s v="No"/>
    <x v="0"/>
    <s v="No"/>
    <x v="0"/>
    <x v="0"/>
    <n v="1993"/>
    <s v="Dec"/>
    <n v="28"/>
    <d v="1993-12-28T00:00:00"/>
    <x v="2137"/>
    <x v="3"/>
    <s v="tier - 3"/>
    <n v="31"/>
  </r>
  <r>
    <s v="Id2147"/>
    <s v="  Jose Francisco Sr"/>
    <n v="32.01"/>
    <x v="589"/>
    <s v="No"/>
    <x v="0"/>
    <s v="No"/>
    <x v="3"/>
    <s v="No"/>
    <x v="0"/>
    <x v="0"/>
    <n v="2003"/>
    <s v="Sep"/>
    <n v="5"/>
    <d v="2003-09-05T00:00:00"/>
    <x v="2138"/>
    <x v="3"/>
    <s v="tier - 1"/>
    <n v="21"/>
  </r>
  <r>
    <s v="Id2148"/>
    <s v="  Paul J"/>
    <n v="33"/>
    <x v="101"/>
    <s v="No"/>
    <x v="0"/>
    <s v="No"/>
    <x v="0"/>
    <s v="No"/>
    <x v="0"/>
    <x v="0"/>
    <n v="2004"/>
    <s v="Dec"/>
    <n v="25"/>
    <d v="2004-12-25T00:00:00"/>
    <x v="2139"/>
    <x v="3"/>
    <s v="tier - 2"/>
    <n v="20"/>
  </r>
  <r>
    <s v="Id2149"/>
    <s v="  Adam"/>
    <n v="29.3"/>
    <x v="259"/>
    <s v="No"/>
    <x v="0"/>
    <s v="No"/>
    <x v="3"/>
    <s v="No"/>
    <x v="1"/>
    <x v="1"/>
    <n v="1992"/>
    <s v="Jun"/>
    <n v="16"/>
    <d v="1992-06-16T00:00:00"/>
    <x v="2140"/>
    <x v="0"/>
    <s v="tier - 2"/>
    <n v="33"/>
  </r>
  <r>
    <s v="Id2150"/>
    <s v="  Edward J"/>
    <n v="25.8"/>
    <x v="351"/>
    <s v="No"/>
    <x v="0"/>
    <s v="No"/>
    <x v="3"/>
    <s v="No"/>
    <x v="1"/>
    <x v="2"/>
    <n v="1967"/>
    <s v="Oct"/>
    <n v="18"/>
    <d v="1967-10-18T00:00:00"/>
    <x v="2141"/>
    <x v="3"/>
    <s v="tier - 3"/>
    <n v="57"/>
  </r>
  <r>
    <s v="Id2151"/>
    <s v="  Patrick A"/>
    <n v="23.4"/>
    <x v="180"/>
    <s v="No"/>
    <x v="0"/>
    <s v="No"/>
    <x v="3"/>
    <s v="No"/>
    <x v="2"/>
    <x v="2"/>
    <n v="1975"/>
    <s v="Jun"/>
    <n v="5"/>
    <d v="1975-06-05T00:00:00"/>
    <x v="2142"/>
    <x v="3"/>
    <s v="tier - 2"/>
    <n v="50"/>
  </r>
  <r>
    <s v="Id2152"/>
    <s v="  Geraint H"/>
    <n v="27.93"/>
    <x v="502"/>
    <s v="No"/>
    <x v="0"/>
    <s v="No"/>
    <x v="0"/>
    <s v="No"/>
    <x v="1"/>
    <x v="0"/>
    <n v="2003"/>
    <s v="Dec"/>
    <n v="9"/>
    <d v="2003-12-09T00:00:00"/>
    <x v="2143"/>
    <x v="0"/>
    <s v="tier - 3"/>
    <n v="21"/>
  </r>
  <r>
    <s v="Id2153"/>
    <s v="  Dj"/>
    <n v="22"/>
    <x v="292"/>
    <s v="No"/>
    <x v="0"/>
    <s v="No"/>
    <x v="0"/>
    <s v="No"/>
    <x v="2"/>
    <x v="0"/>
    <n v="1962"/>
    <s v="Nov"/>
    <n v="19"/>
    <d v="1962-11-19T00:00:00"/>
    <x v="2144"/>
    <x v="0"/>
    <s v="tier - 2"/>
    <n v="62"/>
  </r>
  <r>
    <s v="Id2154"/>
    <s v="  Zachary A"/>
    <n v="36.86"/>
    <x v="482"/>
    <s v="yes"/>
    <x v="0"/>
    <s v="No"/>
    <x v="0"/>
    <s v="No"/>
    <x v="0"/>
    <x v="2"/>
    <n v="1973"/>
    <s v="Aug"/>
    <n v="9"/>
    <d v="1973-08-09T00:00:00"/>
    <x v="2145"/>
    <x v="0"/>
    <s v="tier - 3"/>
    <n v="51"/>
  </r>
  <r>
    <s v="Id2155"/>
    <s v="  Brian W"/>
    <n v="31.254999999999999"/>
    <x v="206"/>
    <s v="yes"/>
    <x v="0"/>
    <s v="No"/>
    <x v="0"/>
    <s v="No"/>
    <x v="0"/>
    <x v="2"/>
    <n v="1992"/>
    <s v="Oct"/>
    <n v="9"/>
    <d v="1992-10-09T00:00:00"/>
    <x v="2146"/>
    <x v="3"/>
    <s v="tier - 2"/>
    <n v="32"/>
  </r>
  <r>
    <s v="Id2156"/>
    <s v="  Joe"/>
    <n v="23.06"/>
    <x v="47"/>
    <s v="No"/>
    <x v="0"/>
    <s v="No"/>
    <x v="0"/>
    <s v="No"/>
    <x v="2"/>
    <x v="2"/>
    <n v="1961"/>
    <s v="Jul"/>
    <n v="29"/>
    <d v="1961-07-29T00:00:00"/>
    <x v="2147"/>
    <x v="0"/>
    <s v="tier - 2"/>
    <n v="63"/>
  </r>
  <r>
    <s v="Id2157"/>
    <s v="  Stephen"/>
    <n v="28.975000000000001"/>
    <x v="83"/>
    <s v="yes"/>
    <x v="0"/>
    <s v="No"/>
    <x v="0"/>
    <s v="No"/>
    <x v="1"/>
    <x v="2"/>
    <n v="1970"/>
    <s v="Jul"/>
    <n v="14"/>
    <d v="1970-07-14T00:00:00"/>
    <x v="2148"/>
    <x v="3"/>
    <s v="tier - 1"/>
    <n v="54"/>
  </r>
  <r>
    <s v="Id2158"/>
    <s v="  Ellen L"/>
    <n v="33.299999999999997"/>
    <x v="661"/>
    <s v="No"/>
    <x v="0"/>
    <s v="No"/>
    <x v="0"/>
    <s v="No"/>
    <x v="0"/>
    <x v="0"/>
    <n v="1965"/>
    <s v="Dec"/>
    <n v="28"/>
    <d v="1965-12-28T00:00:00"/>
    <x v="2149"/>
    <x v="0"/>
    <s v="tier - 1"/>
    <n v="59"/>
  </r>
  <r>
    <s v="Id2159"/>
    <s v="  Cindy"/>
    <n v="33"/>
    <x v="307"/>
    <s v="No"/>
    <x v="0"/>
    <s v="No"/>
    <x v="0"/>
    <s v="No"/>
    <x v="0"/>
    <x v="0"/>
    <n v="1992"/>
    <s v="Oct"/>
    <n v="6"/>
    <d v="1992-10-06T00:00:00"/>
    <x v="2150"/>
    <x v="3"/>
    <s v="tier - 2"/>
    <n v="32"/>
  </r>
  <r>
    <s v="Id2160"/>
    <s v="  Abigail R"/>
    <n v="31.46"/>
    <x v="217"/>
    <s v="No"/>
    <x v="0"/>
    <s v="No"/>
    <x v="0"/>
    <s v="No"/>
    <x v="0"/>
    <x v="0"/>
    <n v="1992"/>
    <s v="Jul"/>
    <n v="4"/>
    <d v="1992-07-04T00:00:00"/>
    <x v="2150"/>
    <x v="0"/>
    <s v="tier - 3"/>
    <n v="33"/>
  </r>
  <r>
    <s v="Id2161"/>
    <s v="  Amy L"/>
    <n v="29.6"/>
    <x v="303"/>
    <s v="No"/>
    <x v="0"/>
    <s v="No"/>
    <x v="0"/>
    <s v="No"/>
    <x v="1"/>
    <x v="0"/>
    <n v="1972"/>
    <s v="Dec"/>
    <n v="5"/>
    <d v="1972-12-05T00:00:00"/>
    <x v="2151"/>
    <x v="3"/>
    <s v="tier - 3"/>
    <n v="52"/>
  </r>
  <r>
    <s v="Id2162"/>
    <s v="  Amy"/>
    <n v="22.05"/>
    <x v="46"/>
    <s v="yes"/>
    <x v="0"/>
    <s v="No"/>
    <x v="0"/>
    <s v="No"/>
    <x v="2"/>
    <x v="2"/>
    <n v="2003"/>
    <s v="Jun"/>
    <n v="21"/>
    <d v="2003-06-21T00:00:00"/>
    <x v="2152"/>
    <x v="0"/>
    <s v="tier - 1"/>
    <n v="22"/>
  </r>
  <r>
    <s v="Id2163"/>
    <s v="  Grace H"/>
    <n v="27.06"/>
    <x v="105"/>
    <s v="No"/>
    <x v="1"/>
    <s v="No"/>
    <x v="3"/>
    <s v="No"/>
    <x v="1"/>
    <x v="1"/>
    <n v="1963"/>
    <s v="Jul"/>
    <n v="24"/>
    <d v="1963-07-24T00:00:00"/>
    <x v="2153"/>
    <x v="0"/>
    <s v="tier - 2"/>
    <n v="61"/>
  </r>
  <r>
    <s v="Id2164"/>
    <s v="  Caitie J"/>
    <n v="20.49"/>
    <x v="189"/>
    <s v="No"/>
    <x v="0"/>
    <s v="No"/>
    <x v="0"/>
    <s v="No"/>
    <x v="2"/>
    <x v="2"/>
    <n v="1991"/>
    <s v="Jun"/>
    <n v="10"/>
    <d v="1991-06-10T00:00:00"/>
    <x v="2154"/>
    <x v="0"/>
    <s v="tier - 2"/>
    <n v="34"/>
  </r>
  <r>
    <s v="Id2165"/>
    <s v="  Benjamin"/>
    <n v="28.4"/>
    <x v="167"/>
    <s v="No"/>
    <x v="0"/>
    <s v="Yes"/>
    <x v="3"/>
    <s v="No"/>
    <x v="1"/>
    <x v="2"/>
    <n v="1968"/>
    <s v="Oct"/>
    <n v="22"/>
    <d v="1968-10-22T00:00:00"/>
    <x v="2155"/>
    <x v="0"/>
    <s v="tier - 1"/>
    <n v="56"/>
  </r>
  <r>
    <s v="Id2166"/>
    <s v="  Ian T"/>
    <n v="41.91"/>
    <x v="366"/>
    <s v="No"/>
    <x v="0"/>
    <s v="No"/>
    <x v="0"/>
    <s v="No"/>
    <x v="0"/>
    <x v="1"/>
    <n v="1977"/>
    <s v="Aug"/>
    <n v="13"/>
    <d v="1977-08-13T00:00:00"/>
    <x v="2156"/>
    <x v="0"/>
    <s v="tier - 1"/>
    <n v="47"/>
  </r>
  <r>
    <s v="Id2167"/>
    <s v="  Tadese"/>
    <n v="24.6"/>
    <x v="366"/>
    <s v="No"/>
    <x v="0"/>
    <s v="Yes"/>
    <x v="3"/>
    <s v="No"/>
    <x v="2"/>
    <x v="1"/>
    <n v="1992"/>
    <s v="Aug"/>
    <n v="25"/>
    <d v="1992-08-25T00:00:00"/>
    <x v="2157"/>
    <x v="3"/>
    <s v="tier - 1"/>
    <n v="32"/>
  </r>
  <r>
    <s v="Id2168"/>
    <s v="  Jonathan"/>
    <n v="20.9"/>
    <x v="89"/>
    <s v="No"/>
    <x v="0"/>
    <s v="Yes"/>
    <x v="3"/>
    <s v="No"/>
    <x v="2"/>
    <x v="2"/>
    <n v="1992"/>
    <s v="Sep"/>
    <n v="13"/>
    <d v="1992-09-13T00:00:00"/>
    <x v="2158"/>
    <x v="0"/>
    <s v="tier - 3"/>
    <n v="32"/>
  </r>
  <r>
    <s v="Id2169"/>
    <s v="  Dathan"/>
    <n v="34.4"/>
    <x v="299"/>
    <s v="No"/>
    <x v="0"/>
    <s v="No"/>
    <x v="0"/>
    <s v="No"/>
    <x v="0"/>
    <x v="2"/>
    <n v="1991"/>
    <s v="Nov"/>
    <n v="1"/>
    <d v="1991-11-01T00:00:00"/>
    <x v="2159"/>
    <x v="0"/>
    <s v="tier - 2"/>
    <n v="33"/>
  </r>
  <r>
    <s v="Id2170"/>
    <s v="  Eric"/>
    <n v="32.56"/>
    <x v="332"/>
    <s v="No"/>
    <x v="0"/>
    <s v="No"/>
    <x v="0"/>
    <s v="No"/>
    <x v="0"/>
    <x v="2"/>
    <n v="1988"/>
    <s v="Dec"/>
    <n v="17"/>
    <d v="1988-12-17T00:00:00"/>
    <x v="2160"/>
    <x v="0"/>
    <s v="tier - 1"/>
    <n v="36"/>
  </r>
  <r>
    <s v="Id2171"/>
    <s v="  Allison M"/>
    <n v="27.98"/>
    <x v="24"/>
    <s v="No"/>
    <x v="1"/>
    <s v="No"/>
    <x v="3"/>
    <s v="No"/>
    <x v="1"/>
    <x v="2"/>
    <n v="1989"/>
    <s v="Jun"/>
    <n v="10"/>
    <d v="1989-06-10T00:00:00"/>
    <x v="2161"/>
    <x v="0"/>
    <s v="tier - 3"/>
    <n v="36"/>
  </r>
  <r>
    <s v="Id2172"/>
    <s v="  Paul"/>
    <n v="26.51"/>
    <x v="253"/>
    <s v="No"/>
    <x v="0"/>
    <s v="No"/>
    <x v="0"/>
    <s v="No"/>
    <x v="1"/>
    <x v="2"/>
    <n v="1995"/>
    <s v="Oct"/>
    <n v="30"/>
    <d v="1995-10-30T00:00:00"/>
    <x v="2162"/>
    <x v="0"/>
    <s v="tier - 2"/>
    <n v="29"/>
  </r>
  <r>
    <s v="Id2173"/>
    <s v="  Aaron R"/>
    <n v="29.734999999999999"/>
    <x v="397"/>
    <s v="No"/>
    <x v="0"/>
    <s v="No"/>
    <x v="0"/>
    <s v="No"/>
    <x v="1"/>
    <x v="0"/>
    <n v="2000"/>
    <s v="Sep"/>
    <n v="5"/>
    <d v="2000-09-05T00:00:00"/>
    <x v="2163"/>
    <x v="3"/>
    <s v="tier - 3"/>
    <n v="24"/>
  </r>
  <r>
    <s v="Id2174"/>
    <s v="  Caitlin H"/>
    <n v="40.5"/>
    <x v="66"/>
    <s v="No"/>
    <x v="0"/>
    <s v="Yes"/>
    <x v="3"/>
    <s v="No"/>
    <x v="0"/>
    <x v="2"/>
    <n v="1990"/>
    <s v="Oct"/>
    <n v="17"/>
    <d v="1990-10-17T00:00:00"/>
    <x v="2164"/>
    <x v="0"/>
    <s v="tier - 2"/>
    <n v="34"/>
  </r>
  <r>
    <s v="Id2175"/>
    <s v="  Harald E"/>
    <n v="25.64"/>
    <x v="70"/>
    <s v="No"/>
    <x v="0"/>
    <s v="No"/>
    <x v="3"/>
    <s v="No"/>
    <x v="1"/>
    <x v="2"/>
    <n v="1985"/>
    <s v="Nov"/>
    <n v="17"/>
    <d v="1985-11-17T00:00:00"/>
    <x v="2165"/>
    <x v="0"/>
    <s v="tier - 1"/>
    <n v="39"/>
  </r>
  <r>
    <s v="Id2176"/>
    <s v="  Siobhan A"/>
    <n v="32.9"/>
    <x v="226"/>
    <s v="No"/>
    <x v="0"/>
    <s v="Yes"/>
    <x v="3"/>
    <s v="No"/>
    <x v="0"/>
    <x v="2"/>
    <n v="1975"/>
    <s v="Nov"/>
    <n v="9"/>
    <d v="1975-11-09T00:00:00"/>
    <x v="2166"/>
    <x v="0"/>
    <s v="tier - 3"/>
    <n v="49"/>
  </r>
  <r>
    <s v="Id2177"/>
    <s v="  Andrea J"/>
    <n v="29.8"/>
    <x v="228"/>
    <s v="No"/>
    <x v="0"/>
    <s v="Yes"/>
    <x v="3"/>
    <s v="No"/>
    <x v="1"/>
    <x v="2"/>
    <n v="1969"/>
    <s v="Oct"/>
    <n v="30"/>
    <d v="1969-10-30T00:00:00"/>
    <x v="2167"/>
    <x v="3"/>
    <s v="tier - 3"/>
    <n v="55"/>
  </r>
  <r>
    <s v="Id2178"/>
    <s v="  Marie"/>
    <n v="28.9"/>
    <x v="561"/>
    <s v="No"/>
    <x v="0"/>
    <s v="Yes"/>
    <x v="3"/>
    <s v="No"/>
    <x v="1"/>
    <x v="1"/>
    <n v="1979"/>
    <s v="Aug"/>
    <n v="3"/>
    <d v="1979-08-03T00:00:00"/>
    <x v="2168"/>
    <x v="0"/>
    <s v="tier - 1"/>
    <n v="45"/>
  </r>
  <r>
    <s v="Id2179"/>
    <s v="  Rachel A"/>
    <n v="24.7"/>
    <x v="134"/>
    <s v="No"/>
    <x v="0"/>
    <s v="Yes"/>
    <x v="3"/>
    <s v="No"/>
    <x v="2"/>
    <x v="2"/>
    <n v="2002"/>
    <s v="Sep"/>
    <n v="27"/>
    <d v="2002-09-27T00:00:00"/>
    <x v="2169"/>
    <x v="3"/>
    <s v="tier - 2"/>
    <n v="22"/>
  </r>
  <r>
    <s v="Id2180"/>
    <s v="  Emma"/>
    <n v="20.6"/>
    <x v="39"/>
    <s v="No"/>
    <x v="0"/>
    <s v="Yes"/>
    <x v="3"/>
    <s v="No"/>
    <x v="2"/>
    <x v="2"/>
    <n v="2000"/>
    <s v="Oct"/>
    <n v="12"/>
    <d v="2000-10-12T00:00:00"/>
    <x v="2170"/>
    <x v="3"/>
    <s v="tier - 1"/>
    <n v="24"/>
  </r>
  <r>
    <s v="Id2181"/>
    <s v="  Kiersten"/>
    <n v="18.600000000000001"/>
    <x v="633"/>
    <s v="No"/>
    <x v="0"/>
    <s v="Yes"/>
    <x v="3"/>
    <s v="No"/>
    <x v="2"/>
    <x v="2"/>
    <n v="1990"/>
    <s v="Nov"/>
    <n v="16"/>
    <d v="1990-11-16T00:00:00"/>
    <x v="2171"/>
    <x v="3"/>
    <s v="tier - 2"/>
    <n v="34"/>
  </r>
  <r>
    <s v="Id2182"/>
    <s v="  Rachael"/>
    <n v="17.8"/>
    <x v="188"/>
    <s v="No"/>
    <x v="0"/>
    <s v="Yes"/>
    <x v="3"/>
    <s v="No"/>
    <x v="3"/>
    <x v="2"/>
    <n v="1982"/>
    <s v="Jun"/>
    <n v="20"/>
    <d v="1982-06-20T00:00:00"/>
    <x v="2172"/>
    <x v="0"/>
    <s v="tier - 2"/>
    <n v="43"/>
  </r>
  <r>
    <s v="Id2183"/>
    <s v="  Timothy P"/>
    <n v="35.200000000000003"/>
    <x v="412"/>
    <s v="No"/>
    <x v="1"/>
    <s v="No"/>
    <x v="3"/>
    <s v="No"/>
    <x v="0"/>
    <x v="1"/>
    <n v="1970"/>
    <s v="Oct"/>
    <n v="28"/>
    <d v="1970-10-28T00:00:00"/>
    <x v="2173"/>
    <x v="0"/>
    <s v="tier - 3"/>
    <n v="54"/>
  </r>
  <r>
    <s v="Id2184"/>
    <s v="  Lelisa"/>
    <n v="33.770000000000003"/>
    <x v="93"/>
    <s v="No"/>
    <x v="1"/>
    <s v="No"/>
    <x v="3"/>
    <s v="No"/>
    <x v="0"/>
    <x v="2"/>
    <n v="1988"/>
    <s v="Oct"/>
    <n v="10"/>
    <d v="1988-10-10T00:00:00"/>
    <x v="2174"/>
    <x v="0"/>
    <s v="tier - 3"/>
    <n v="36"/>
  </r>
  <r>
    <s v="Id2185"/>
    <s v="  Nate"/>
    <n v="30.03"/>
    <x v="299"/>
    <s v="No"/>
    <x v="1"/>
    <s v="No"/>
    <x v="3"/>
    <s v="No"/>
    <x v="0"/>
    <x v="2"/>
    <n v="1976"/>
    <s v="Sep"/>
    <n v="18"/>
    <d v="1976-09-18T00:00:00"/>
    <x v="2175"/>
    <x v="0"/>
    <s v="tier - 2"/>
    <n v="48"/>
  </r>
  <r>
    <s v="Id2186"/>
    <s v="  Chris C"/>
    <n v="29.37"/>
    <x v="540"/>
    <s v="No"/>
    <x v="1"/>
    <s v="No"/>
    <x v="3"/>
    <s v="No"/>
    <x v="1"/>
    <x v="2"/>
    <n v="1986"/>
    <s v="Aug"/>
    <n v="15"/>
    <d v="1986-08-15T00:00:00"/>
    <x v="2176"/>
    <x v="3"/>
    <s v="tier - 1"/>
    <n v="38"/>
  </r>
  <r>
    <s v="Id2187"/>
    <s v="  Scott"/>
    <n v="28.5"/>
    <x v="79"/>
    <s v="No"/>
    <x v="1"/>
    <s v="No"/>
    <x v="3"/>
    <s v="No"/>
    <x v="1"/>
    <x v="2"/>
    <n v="1983"/>
    <s v="Jul"/>
    <n v="26"/>
    <d v="1983-07-26T00:00:00"/>
    <x v="2177"/>
    <x v="0"/>
    <s v="tier - 2"/>
    <n v="41"/>
  </r>
  <r>
    <s v="Id2188"/>
    <s v="  Kevin"/>
    <n v="23.32"/>
    <x v="133"/>
    <s v="No"/>
    <x v="1"/>
    <s v="No"/>
    <x v="3"/>
    <s v="No"/>
    <x v="2"/>
    <x v="2"/>
    <n v="1979"/>
    <s v="Sep"/>
    <n v="9"/>
    <d v="1979-09-09T00:00:00"/>
    <x v="2178"/>
    <x v="3"/>
    <s v="tier - 2"/>
    <n v="45"/>
  </r>
  <r>
    <s v="Id2189"/>
    <s v="  Erik C"/>
    <n v="26.125"/>
    <x v="173"/>
    <s v="No"/>
    <x v="1"/>
    <s v="No"/>
    <x v="3"/>
    <s v="No"/>
    <x v="1"/>
    <x v="2"/>
    <n v="1998"/>
    <s v="Jul"/>
    <n v="29"/>
    <d v="1998-07-29T00:00:00"/>
    <x v="2179"/>
    <x v="3"/>
    <s v="tier - 3"/>
    <n v="26"/>
  </r>
  <r>
    <s v="Id2190"/>
    <s v="  Shawn C"/>
    <n v="25.46"/>
    <x v="107"/>
    <s v="No"/>
    <x v="1"/>
    <s v="No"/>
    <x v="3"/>
    <s v="No"/>
    <x v="1"/>
    <x v="2"/>
    <n v="1972"/>
    <s v="Nov"/>
    <n v="19"/>
    <d v="1972-11-19T00:00:00"/>
    <x v="2180"/>
    <x v="0"/>
    <s v="tier - 2"/>
    <n v="52"/>
  </r>
  <r>
    <s v="Id2191"/>
    <s v="  Vajin L"/>
    <n v="23.75"/>
    <x v="173"/>
    <s v="No"/>
    <x v="1"/>
    <s v="No"/>
    <x v="3"/>
    <s v="No"/>
    <x v="2"/>
    <x v="2"/>
    <n v="1989"/>
    <s v="Sep"/>
    <n v="8"/>
    <d v="1989-09-08T00:00:00"/>
    <x v="2181"/>
    <x v="0"/>
    <s v="tier - 3"/>
    <n v="35"/>
  </r>
  <r>
    <s v="Id2192"/>
    <s v="  John K"/>
    <n v="23.085000000000001"/>
    <x v="133"/>
    <s v="No"/>
    <x v="1"/>
    <s v="No"/>
    <x v="3"/>
    <s v="No"/>
    <x v="2"/>
    <x v="2"/>
    <n v="1964"/>
    <s v="Jun"/>
    <n v="16"/>
    <d v="1964-06-16T00:00:00"/>
    <x v="2182"/>
    <x v="0"/>
    <s v="tier - 3"/>
    <n v="61"/>
  </r>
  <r>
    <s v="Id2193"/>
    <s v="  Kevin J"/>
    <n v="22.99"/>
    <x v="388"/>
    <s v="No"/>
    <x v="1"/>
    <s v="No"/>
    <x v="3"/>
    <s v="No"/>
    <x v="2"/>
    <x v="2"/>
    <n v="1980"/>
    <s v="Aug"/>
    <n v="16"/>
    <d v="1980-08-16T00:00:00"/>
    <x v="2183"/>
    <x v="3"/>
    <s v="tier - 2"/>
    <n v="44"/>
  </r>
  <r>
    <s v="Id2194"/>
    <s v="  Kirby W"/>
    <n v="21.47"/>
    <x v="164"/>
    <s v="No"/>
    <x v="1"/>
    <s v="No"/>
    <x v="3"/>
    <s v="No"/>
    <x v="2"/>
    <x v="2"/>
    <n v="1989"/>
    <s v="Oct"/>
    <n v="30"/>
    <d v="1989-10-30T00:00:00"/>
    <x v="2184"/>
    <x v="3"/>
    <s v="tier - 2"/>
    <n v="35"/>
  </r>
  <r>
    <s v="Id2195"/>
    <s v="  J A"/>
    <n v="15.96"/>
    <x v="576"/>
    <s v="No"/>
    <x v="1"/>
    <s v="No"/>
    <x v="3"/>
    <s v="No"/>
    <x v="3"/>
    <x v="2"/>
    <n v="1980"/>
    <s v="Jun"/>
    <n v="12"/>
    <d v="1980-06-12T00:00:00"/>
    <x v="2185"/>
    <x v="3"/>
    <s v="tier - 3"/>
    <n v="45"/>
  </r>
  <r>
    <s v="Id2196"/>
    <s v="  Dustin G"/>
    <n v="39.5"/>
    <x v="203"/>
    <s v="No"/>
    <x v="1"/>
    <s v="No"/>
    <x v="3"/>
    <s v="No"/>
    <x v="0"/>
    <x v="2"/>
    <n v="2002"/>
    <s v="Sep"/>
    <n v="17"/>
    <d v="2002-09-17T00:00:00"/>
    <x v="2186"/>
    <x v="3"/>
    <s v="tier - 3"/>
    <n v="22"/>
  </r>
  <r>
    <s v="Id2197"/>
    <s v="  Anthony G"/>
    <n v="33.770000000000003"/>
    <x v="272"/>
    <s v="No"/>
    <x v="1"/>
    <s v="No"/>
    <x v="3"/>
    <s v="No"/>
    <x v="0"/>
    <x v="1"/>
    <n v="1970"/>
    <s v="Aug"/>
    <n v="22"/>
    <d v="1970-08-22T00:00:00"/>
    <x v="2187"/>
    <x v="0"/>
    <s v="tier - 3"/>
    <n v="54"/>
  </r>
  <r>
    <s v="Id2198"/>
    <s v="  Ryan"/>
    <n v="26.84"/>
    <x v="74"/>
    <s v="yes"/>
    <x v="1"/>
    <s v="No"/>
    <x v="3"/>
    <s v="No"/>
    <x v="1"/>
    <x v="1"/>
    <n v="1971"/>
    <s v="Dec"/>
    <n v="23"/>
    <d v="1971-12-23T00:00:00"/>
    <x v="2188"/>
    <x v="0"/>
    <s v="tier - 1"/>
    <n v="53"/>
  </r>
  <r>
    <s v="Id2199"/>
    <s v="  Eric N"/>
    <n v="35.53"/>
    <x v="67"/>
    <s v="No"/>
    <x v="0"/>
    <s v="Yes"/>
    <x v="3"/>
    <s v="No"/>
    <x v="0"/>
    <x v="2"/>
    <n v="1986"/>
    <s v="Jun"/>
    <n v="21"/>
    <d v="1986-06-21T00:00:00"/>
    <x v="2189"/>
    <x v="3"/>
    <s v="tier - 2"/>
    <n v="39"/>
  </r>
  <r>
    <s v="Id2200"/>
    <s v="  Connor"/>
    <n v="30.59"/>
    <x v="500"/>
    <s v="No"/>
    <x v="0"/>
    <s v="Yes"/>
    <x v="3"/>
    <s v="No"/>
    <x v="0"/>
    <x v="2"/>
    <n v="1999"/>
    <s v="Nov"/>
    <n v="12"/>
    <d v="1999-11-12T00:00:00"/>
    <x v="2190"/>
    <x v="0"/>
    <s v="tier - 2"/>
    <n v="25"/>
  </r>
  <r>
    <s v="Id2201"/>
    <s v="  Patrick H"/>
    <n v="30.59"/>
    <x v="550"/>
    <s v="No"/>
    <x v="0"/>
    <s v="Yes"/>
    <x v="3"/>
    <s v="No"/>
    <x v="0"/>
    <x v="2"/>
    <n v="1990"/>
    <s v="Jul"/>
    <n v="13"/>
    <d v="1990-07-13T00:00:00"/>
    <x v="2191"/>
    <x v="0"/>
    <s v="tier - 2"/>
    <n v="34"/>
  </r>
  <r>
    <s v="Id2202"/>
    <s v="  Tyler"/>
    <n v="27.835000000000001"/>
    <x v="321"/>
    <s v="No"/>
    <x v="0"/>
    <s v="Yes"/>
    <x v="3"/>
    <s v="No"/>
    <x v="1"/>
    <x v="2"/>
    <n v="1986"/>
    <s v="Jul"/>
    <n v="20"/>
    <d v="1986-07-20T00:00:00"/>
    <x v="2192"/>
    <x v="3"/>
    <s v="tier - 3"/>
    <n v="38"/>
  </r>
  <r>
    <s v="Id2203"/>
    <s v="  Deborah L"/>
    <n v="40.26"/>
    <x v="315"/>
    <s v="No"/>
    <x v="1"/>
    <s v="No"/>
    <x v="3"/>
    <s v="No"/>
    <x v="0"/>
    <x v="2"/>
    <n v="1991"/>
    <s v="Nov"/>
    <n v="22"/>
    <d v="1991-11-22T00:00:00"/>
    <x v="2193"/>
    <x v="3"/>
    <s v="tier - 3"/>
    <n v="33"/>
  </r>
  <r>
    <s v="Id2204"/>
    <s v="  Andrea K"/>
    <n v="39.82"/>
    <x v="214"/>
    <s v="No"/>
    <x v="1"/>
    <s v="No"/>
    <x v="3"/>
    <s v="No"/>
    <x v="0"/>
    <x v="1"/>
    <n v="1991"/>
    <s v="Nov"/>
    <n v="2"/>
    <d v="1991-11-02T00:00:00"/>
    <x v="2193"/>
    <x v="0"/>
    <s v="tier - 2"/>
    <n v="33"/>
  </r>
  <r>
    <s v="Id2205"/>
    <s v="  Elleree"/>
    <n v="39.159999999999997"/>
    <x v="336"/>
    <s v="No"/>
    <x v="1"/>
    <s v="No"/>
    <x v="3"/>
    <s v="No"/>
    <x v="0"/>
    <x v="1"/>
    <n v="1976"/>
    <s v="Jun"/>
    <n v="15"/>
    <d v="1976-06-15T00:00:00"/>
    <x v="2194"/>
    <x v="0"/>
    <s v="tier - 2"/>
    <n v="49"/>
  </r>
  <r>
    <s v="Id2206"/>
    <s v="  Brandon J"/>
    <n v="25.555"/>
    <x v="161"/>
    <s v="No"/>
    <x v="0"/>
    <s v="Yes"/>
    <x v="3"/>
    <s v="No"/>
    <x v="1"/>
    <x v="2"/>
    <n v="1991"/>
    <s v="Nov"/>
    <n v="8"/>
    <d v="1991-11-08T00:00:00"/>
    <x v="2195"/>
    <x v="3"/>
    <s v="tier - 2"/>
    <n v="33"/>
  </r>
  <r>
    <s v="Id2207"/>
    <s v="  Steve"/>
    <n v="25.175000000000001"/>
    <x v="300"/>
    <s v="No"/>
    <x v="0"/>
    <s v="Yes"/>
    <x v="3"/>
    <s v="No"/>
    <x v="1"/>
    <x v="1"/>
    <n v="2004"/>
    <s v="Dec"/>
    <n v="5"/>
    <d v="2004-12-05T00:00:00"/>
    <x v="2196"/>
    <x v="0"/>
    <s v="tier - 2"/>
    <n v="20"/>
  </r>
  <r>
    <s v="Id2208"/>
    <s v="  Nina Wavik Sr"/>
    <n v="38.28"/>
    <x v="125"/>
    <s v="No"/>
    <x v="1"/>
    <s v="No"/>
    <x v="3"/>
    <s v="No"/>
    <x v="0"/>
    <x v="2"/>
    <n v="1979"/>
    <s v="Dec"/>
    <n v="3"/>
    <d v="1979-12-03T00:00:00"/>
    <x v="2197"/>
    <x v="0"/>
    <s v="tier - 1"/>
    <n v="45"/>
  </r>
  <r>
    <s v="Id2209"/>
    <s v="  Dani"/>
    <n v="38.17"/>
    <x v="212"/>
    <s v="No"/>
    <x v="1"/>
    <s v="No"/>
    <x v="3"/>
    <s v="No"/>
    <x v="0"/>
    <x v="2"/>
    <n v="1964"/>
    <s v="Jun"/>
    <n v="6"/>
    <d v="1964-06-06T00:00:00"/>
    <x v="2198"/>
    <x v="0"/>
    <s v="tier - 2"/>
    <n v="61"/>
  </r>
  <r>
    <s v="Id2210"/>
    <s v="  Jennifer A"/>
    <n v="36.85"/>
    <x v="206"/>
    <s v="No"/>
    <x v="1"/>
    <s v="No"/>
    <x v="3"/>
    <s v="No"/>
    <x v="0"/>
    <x v="2"/>
    <n v="1967"/>
    <s v="Jul"/>
    <n v="30"/>
    <d v="1967-07-30T00:00:00"/>
    <x v="2199"/>
    <x v="3"/>
    <s v="tier - 2"/>
    <n v="57"/>
  </r>
  <r>
    <s v="Id2211"/>
    <s v="  Martin"/>
    <n v="22.61"/>
    <x v="251"/>
    <s v="No"/>
    <x v="0"/>
    <s v="Yes"/>
    <x v="3"/>
    <s v="No"/>
    <x v="2"/>
    <x v="2"/>
    <n v="1987"/>
    <s v="Jun"/>
    <n v="16"/>
    <d v="1987-06-16T00:00:00"/>
    <x v="2200"/>
    <x v="0"/>
    <s v="tier - 2"/>
    <n v="38"/>
  </r>
  <r>
    <s v="Id2212"/>
    <s v="  Steve"/>
    <n v="21.754999999999999"/>
    <x v="34"/>
    <s v="No"/>
    <x v="0"/>
    <s v="Yes"/>
    <x v="3"/>
    <s v="No"/>
    <x v="2"/>
    <x v="1"/>
    <n v="1976"/>
    <s v="Dec"/>
    <n v="15"/>
    <d v="1976-12-15T00:00:00"/>
    <x v="2201"/>
    <x v="0"/>
    <s v="tier - 3"/>
    <n v="48"/>
  </r>
  <r>
    <s v="Id2213"/>
    <s v="  Christopher"/>
    <n v="20.425000000000001"/>
    <x v="102"/>
    <s v="No"/>
    <x v="0"/>
    <s v="Yes"/>
    <x v="3"/>
    <s v="No"/>
    <x v="2"/>
    <x v="2"/>
    <n v="1980"/>
    <s v="Sep"/>
    <n v="24"/>
    <d v="1980-09-24T00:00:00"/>
    <x v="2202"/>
    <x v="0"/>
    <s v="tier - 3"/>
    <n v="44"/>
  </r>
  <r>
    <s v="Id2214"/>
    <s v="  Kathryn M"/>
    <n v="31.35"/>
    <x v="141"/>
    <s v="No"/>
    <x v="1"/>
    <s v="No"/>
    <x v="3"/>
    <s v="No"/>
    <x v="0"/>
    <x v="2"/>
    <n v="1978"/>
    <s v="Oct"/>
    <n v="12"/>
    <d v="1978-10-12T00:00:00"/>
    <x v="2203"/>
    <x v="3"/>
    <s v="tier - 1"/>
    <n v="46"/>
  </r>
  <r>
    <s v="Id2215"/>
    <s v="  Emily"/>
    <n v="31.13"/>
    <x v="214"/>
    <s v="No"/>
    <x v="1"/>
    <s v="No"/>
    <x v="3"/>
    <s v="No"/>
    <x v="0"/>
    <x v="1"/>
    <n v="1985"/>
    <s v="Sep"/>
    <n v="20"/>
    <d v="1985-09-20T00:00:00"/>
    <x v="2204"/>
    <x v="3"/>
    <s v="tier - 3"/>
    <n v="39"/>
  </r>
  <r>
    <s v="Id2216"/>
    <s v="  Trent A"/>
    <n v="17.48"/>
    <x v="662"/>
    <s v="No"/>
    <x v="0"/>
    <s v="Yes"/>
    <x v="3"/>
    <s v="No"/>
    <x v="3"/>
    <x v="2"/>
    <n v="1982"/>
    <s v="Aug"/>
    <n v="4"/>
    <d v="1982-08-04T00:00:00"/>
    <x v="2205"/>
    <x v="3"/>
    <s v="tier - 1"/>
    <n v="42"/>
  </r>
  <r>
    <s v="Id2217"/>
    <s v="  Jennifer E"/>
    <n v="22.57"/>
    <x v="330"/>
    <s v="yes"/>
    <x v="0"/>
    <s v="No"/>
    <x v="3"/>
    <s v="No"/>
    <x v="2"/>
    <x v="1"/>
    <n v="1962"/>
    <s v="Jul"/>
    <n v="7"/>
    <d v="1962-07-07T00:00:00"/>
    <x v="2206"/>
    <x v="0"/>
    <s v="tier - 1"/>
    <n v="63"/>
  </r>
  <r>
    <s v="Id2218"/>
    <s v="  Polly"/>
    <n v="26.73"/>
    <x v="31"/>
    <s v="No"/>
    <x v="1"/>
    <s v="No"/>
    <x v="3"/>
    <s v="No"/>
    <x v="1"/>
    <x v="2"/>
    <n v="1992"/>
    <s v="Nov"/>
    <n v="30"/>
    <d v="1992-11-30T00:00:00"/>
    <x v="2207"/>
    <x v="3"/>
    <s v="tier - 3"/>
    <n v="32"/>
  </r>
  <r>
    <s v="Id2219"/>
    <s v="  Elizabeth"/>
    <n v="20.79"/>
    <x v="85"/>
    <s v="No"/>
    <x v="1"/>
    <s v="No"/>
    <x v="3"/>
    <s v="No"/>
    <x v="2"/>
    <x v="1"/>
    <n v="1982"/>
    <s v="Aug"/>
    <n v="16"/>
    <d v="1982-08-16T00:00:00"/>
    <x v="2208"/>
    <x v="0"/>
    <s v="tier - 3"/>
    <n v="42"/>
  </r>
  <r>
    <s v="Id2220"/>
    <s v="  Tiffany A"/>
    <n v="20.149999999999999"/>
    <x v="325"/>
    <s v="No"/>
    <x v="0"/>
    <s v="No"/>
    <x v="3"/>
    <s v="No"/>
    <x v="2"/>
    <x v="2"/>
    <n v="1978"/>
    <s v="Aug"/>
    <n v="5"/>
    <d v="1978-08-05T00:00:00"/>
    <x v="2209"/>
    <x v="0"/>
    <s v="tier - 3"/>
    <n v="46"/>
  </r>
  <r>
    <s v="Id2221"/>
    <s v="  Cole"/>
    <n v="36.85"/>
    <x v="67"/>
    <s v="yes"/>
    <x v="0"/>
    <s v="No"/>
    <x v="0"/>
    <s v="No"/>
    <x v="0"/>
    <x v="2"/>
    <n v="1966"/>
    <s v="Jun"/>
    <n v="24"/>
    <d v="1966-06-24T00:00:00"/>
    <x v="2210"/>
    <x v="0"/>
    <s v="tier - 2"/>
    <n v="59"/>
  </r>
  <r>
    <s v="Id2222"/>
    <s v="  Matthew T"/>
    <n v="35.53"/>
    <x v="188"/>
    <s v="yes"/>
    <x v="0"/>
    <s v="No"/>
    <x v="0"/>
    <s v="No"/>
    <x v="0"/>
    <x v="2"/>
    <n v="1978"/>
    <s v="Jul"/>
    <n v="12"/>
    <d v="1978-07-12T00:00:00"/>
    <x v="2211"/>
    <x v="3"/>
    <s v="tier - 2"/>
    <n v="46"/>
  </r>
  <r>
    <s v="Id2223"/>
    <s v="  Zachary"/>
    <n v="31.1"/>
    <x v="161"/>
    <s v="yes"/>
    <x v="0"/>
    <s v="No"/>
    <x v="0"/>
    <s v="No"/>
    <x v="0"/>
    <x v="2"/>
    <n v="1981"/>
    <s v="Jul"/>
    <n v="5"/>
    <d v="1981-07-05T00:00:00"/>
    <x v="2212"/>
    <x v="3"/>
    <s v="tier - 2"/>
    <n v="44"/>
  </r>
  <r>
    <s v="Id2224"/>
    <s v="  Matthew T"/>
    <n v="23.21"/>
    <x v="219"/>
    <s v="yes"/>
    <x v="0"/>
    <s v="No"/>
    <x v="0"/>
    <s v="No"/>
    <x v="2"/>
    <x v="2"/>
    <n v="1995"/>
    <s v="Aug"/>
    <n v="7"/>
    <d v="1995-08-07T00:00:00"/>
    <x v="2213"/>
    <x v="3"/>
    <s v="tier - 3"/>
    <n v="29"/>
  </r>
  <r>
    <s v="Id2225"/>
    <s v="  Pat"/>
    <n v="18.36"/>
    <x v="10"/>
    <s v="No"/>
    <x v="0"/>
    <s v="No"/>
    <x v="3"/>
    <s v="No"/>
    <x v="3"/>
    <x v="1"/>
    <n v="1977"/>
    <s v="Dec"/>
    <n v="17"/>
    <d v="1977-12-17T00:00:00"/>
    <x v="2214"/>
    <x v="0"/>
    <s v="tier - 1"/>
    <n v="47"/>
  </r>
  <r>
    <s v="Id2226"/>
    <s v="  Ashley"/>
    <n v="15.92"/>
    <x v="70"/>
    <s v="yes"/>
    <x v="0"/>
    <s v="No"/>
    <x v="3"/>
    <s v="No"/>
    <x v="3"/>
    <x v="2"/>
    <n v="1968"/>
    <s v="Sep"/>
    <n v="29"/>
    <d v="1968-09-29T00:00:00"/>
    <x v="2215"/>
    <x v="0"/>
    <s v="tier - 2"/>
    <n v="56"/>
  </r>
  <r>
    <s v="Id2227"/>
    <s v="  Elizabeth A"/>
    <n v="15.17"/>
    <x v="167"/>
    <s v="yes"/>
    <x v="0"/>
    <s v="Yes"/>
    <x v="3"/>
    <s v="No"/>
    <x v="3"/>
    <x v="2"/>
    <n v="2003"/>
    <s v="Jul"/>
    <n v="16"/>
    <d v="2003-07-16T00:00:00"/>
    <x v="2216"/>
    <x v="3"/>
    <s v="tier - 1"/>
    <n v="21"/>
  </r>
  <r>
    <s v="Id2228"/>
    <s v="  Rebecca M"/>
    <n v="16.63"/>
    <x v="146"/>
    <s v="No"/>
    <x v="0"/>
    <s v="No"/>
    <x v="3"/>
    <s v="No"/>
    <x v="3"/>
    <x v="2"/>
    <n v="1977"/>
    <s v="Aug"/>
    <n v="12"/>
    <d v="1977-08-12T00:00:00"/>
    <x v="2217"/>
    <x v="0"/>
    <s v="tier - 1"/>
    <n v="47"/>
  </r>
  <r>
    <s v="Id2229"/>
    <s v="  Ruth"/>
    <n v="19.39"/>
    <x v="450"/>
    <s v="No"/>
    <x v="0"/>
    <s v="Yes"/>
    <x v="3"/>
    <s v="No"/>
    <x v="2"/>
    <x v="2"/>
    <n v="1973"/>
    <s v="Dec"/>
    <n v="17"/>
    <d v="1973-12-17T00:00:00"/>
    <x v="2218"/>
    <x v="3"/>
    <s v="tier - 2"/>
    <n v="51"/>
  </r>
  <r>
    <s v="Id2230"/>
    <s v="  Gregory S"/>
    <n v="17.34"/>
    <x v="109"/>
    <s v="yes"/>
    <x v="0"/>
    <s v="Yes"/>
    <x v="3"/>
    <s v="No"/>
    <x v="3"/>
    <x v="1"/>
    <n v="1987"/>
    <s v="Jul"/>
    <n v="24"/>
    <d v="1987-07-24T00:00:00"/>
    <x v="2219"/>
    <x v="3"/>
    <s v="tier - 1"/>
    <n v="37"/>
  </r>
  <r>
    <s v="Id2231"/>
    <s v="  Alexandra S"/>
    <n v="17.940000000000001"/>
    <x v="40"/>
    <s v="No"/>
    <x v="1"/>
    <s v="No"/>
    <x v="3"/>
    <s v="No"/>
    <x v="3"/>
    <x v="2"/>
    <n v="1985"/>
    <s v="Jul"/>
    <n v="17"/>
    <d v="1985-07-17T00:00:00"/>
    <x v="2220"/>
    <x v="0"/>
    <s v="tier - 1"/>
    <n v="39"/>
  </r>
  <r>
    <s v="Id2232"/>
    <s v="  Hillary"/>
    <n v="16.670000000000002"/>
    <x v="577"/>
    <s v="yes"/>
    <x v="0"/>
    <s v="Yes"/>
    <x v="3"/>
    <s v="No"/>
    <x v="3"/>
    <x v="2"/>
    <n v="1983"/>
    <s v="Jun"/>
    <n v="1"/>
    <d v="1983-06-01T00:00:00"/>
    <x v="2221"/>
    <x v="0"/>
    <s v="tier - 2"/>
    <n v="42"/>
  </r>
  <r>
    <s v="Id2233"/>
    <s v="  Amy K"/>
    <n v="20.58"/>
    <x v="409"/>
    <s v="yes"/>
    <x v="0"/>
    <s v="No"/>
    <x v="0"/>
    <s v="No"/>
    <x v="2"/>
    <x v="2"/>
    <n v="1985"/>
    <s v="Aug"/>
    <n v="22"/>
    <d v="1985-08-22T00:00:00"/>
    <x v="2222"/>
    <x v="3"/>
    <s v="tier - 2"/>
    <n v="39"/>
  </r>
  <r>
    <s v="Id2234"/>
    <s v="  Scott"/>
    <n v="16.5"/>
    <x v="92"/>
    <s v="yes"/>
    <x v="0"/>
    <s v="No"/>
    <x v="0"/>
    <s v="No"/>
    <x v="3"/>
    <x v="2"/>
    <n v="1975"/>
    <s v="Dec"/>
    <n v="2"/>
    <d v="1975-12-02T00:00:00"/>
    <x v="2223"/>
    <x v="0"/>
    <s v="tier - 2"/>
    <n v="49"/>
  </r>
  <r>
    <s v="Id2235"/>
    <s v="  John"/>
    <n v="15.41"/>
    <x v="508"/>
    <s v="yes"/>
    <x v="0"/>
    <s v="Yes"/>
    <x v="3"/>
    <s v="No"/>
    <x v="3"/>
    <x v="2"/>
    <n v="1987"/>
    <s v="Aug"/>
    <n v="8"/>
    <d v="1987-08-08T00:00:00"/>
    <x v="2224"/>
    <x v="0"/>
    <s v="tier - 3"/>
    <n v="37"/>
  </r>
  <r>
    <s v="Id2236"/>
    <s v="  Maaikel"/>
    <n v="24.59"/>
    <x v="24"/>
    <s v="No"/>
    <x v="0"/>
    <s v="No"/>
    <x v="3"/>
    <s v="No"/>
    <x v="2"/>
    <x v="2"/>
    <n v="1982"/>
    <s v="Dec"/>
    <n v="25"/>
    <d v="1982-12-25T00:00:00"/>
    <x v="2225"/>
    <x v="3"/>
    <s v="tier - 1"/>
    <n v="42"/>
  </r>
  <r>
    <s v="Id2237"/>
    <s v="  Daniel C"/>
    <n v="33.33"/>
    <x v="663"/>
    <s v="No"/>
    <x v="0"/>
    <s v="No"/>
    <x v="0"/>
    <s v="No"/>
    <x v="0"/>
    <x v="0"/>
    <n v="1978"/>
    <s v="Dec"/>
    <n v="20"/>
    <d v="1978-12-20T00:00:00"/>
    <x v="2226"/>
    <x v="3"/>
    <s v="tier - 3"/>
    <n v="46"/>
  </r>
  <r>
    <s v="Id2238"/>
    <s v="  Christopher S"/>
    <n v="18.5"/>
    <x v="496"/>
    <s v="No"/>
    <x v="0"/>
    <s v="No"/>
    <x v="0"/>
    <s v="No"/>
    <x v="2"/>
    <x v="0"/>
    <n v="1966"/>
    <s v="Aug"/>
    <n v="12"/>
    <d v="1966-08-12T00:00:00"/>
    <x v="2227"/>
    <x v="3"/>
    <s v="tier - 3"/>
    <n v="58"/>
  </r>
  <r>
    <s v="Id2239"/>
    <s v="  William R"/>
    <n v="18.579999999999998"/>
    <x v="21"/>
    <s v="No"/>
    <x v="0"/>
    <s v="No"/>
    <x v="0"/>
    <s v="No"/>
    <x v="2"/>
    <x v="1"/>
    <n v="1983"/>
    <s v="Oct"/>
    <n v="14"/>
    <d v="1983-10-14T00:00:00"/>
    <x v="2228"/>
    <x v="3"/>
    <s v="tier - 2"/>
    <n v="41"/>
  </r>
  <r>
    <s v="Id2240"/>
    <s v="  Lyndsy"/>
    <n v="16.64"/>
    <x v="564"/>
    <s v="No"/>
    <x v="0"/>
    <s v="No"/>
    <x v="0"/>
    <s v="No"/>
    <x v="3"/>
    <x v="0"/>
    <n v="1985"/>
    <s v="Oct"/>
    <n v="21"/>
    <d v="1985-10-21T00:00:00"/>
    <x v="2229"/>
    <x v="3"/>
    <s v="tier - 2"/>
    <n v="39"/>
  </r>
  <r>
    <s v="Id2241"/>
    <s v="  Jessica"/>
    <n v="19.329999999999998"/>
    <x v="538"/>
    <s v="No"/>
    <x v="0"/>
    <s v="No"/>
    <x v="3"/>
    <s v="No"/>
    <x v="2"/>
    <x v="2"/>
    <n v="1979"/>
    <s v="Aug"/>
    <n v="18"/>
    <d v="1979-08-18T00:00:00"/>
    <x v="2230"/>
    <x v="3"/>
    <s v="tier - 3"/>
    <n v="45"/>
  </r>
  <r>
    <s v="Id2242"/>
    <s v="  Anna"/>
    <n v="21.26"/>
    <x v="120"/>
    <s v="yes"/>
    <x v="0"/>
    <s v="Yes"/>
    <x v="3"/>
    <s v="No"/>
    <x v="2"/>
    <x v="2"/>
    <n v="1981"/>
    <s v="Jul"/>
    <n v="28"/>
    <d v="1981-07-28T00:00:00"/>
    <x v="2231"/>
    <x v="3"/>
    <s v="tier - 2"/>
    <n v="43"/>
  </r>
  <r>
    <s v="Id2243"/>
    <s v="  Jordan"/>
    <n v="15.6"/>
    <x v="198"/>
    <s v="yes"/>
    <x v="0"/>
    <s v="No"/>
    <x v="3"/>
    <s v="No"/>
    <x v="3"/>
    <x v="2"/>
    <n v="1981"/>
    <s v="Oct"/>
    <n v="4"/>
    <d v="1981-10-04T00:00:00"/>
    <x v="2232"/>
    <x v="3"/>
    <s v="tier - 3"/>
    <n v="43"/>
  </r>
  <r>
    <s v="Id2244"/>
    <s v="  Brian"/>
    <n v="24.39"/>
    <x v="149"/>
    <s v="No"/>
    <x v="0"/>
    <s v="No"/>
    <x v="3"/>
    <s v="No"/>
    <x v="2"/>
    <x v="1"/>
    <n v="1977"/>
    <s v="Jun"/>
    <n v="27"/>
    <d v="1977-06-27T00:00:00"/>
    <x v="2233"/>
    <x v="3"/>
    <s v="tier - 3"/>
    <n v="48"/>
  </r>
  <r>
    <s v="Id2245"/>
    <s v="  Katherine A"/>
    <n v="24.75"/>
    <x v="249"/>
    <s v="No"/>
    <x v="0"/>
    <s v="No"/>
    <x v="0"/>
    <s v="No"/>
    <x v="2"/>
    <x v="2"/>
    <n v="1962"/>
    <s v="Sep"/>
    <n v="4"/>
    <d v="1962-09-04T00:00:00"/>
    <x v="2234"/>
    <x v="3"/>
    <s v="tier - 3"/>
    <n v="62"/>
  </r>
  <r>
    <s v="Id2246"/>
    <s v="  Melanie"/>
    <n v="20.88"/>
    <x v="565"/>
    <s v="No"/>
    <x v="0"/>
    <s v="No"/>
    <x v="0"/>
    <s v="No"/>
    <x v="2"/>
    <x v="0"/>
    <n v="1966"/>
    <s v="Aug"/>
    <n v="12"/>
    <d v="1966-08-12T00:00:00"/>
    <x v="2235"/>
    <x v="3"/>
    <s v="tier - 3"/>
    <n v="58"/>
  </r>
  <r>
    <s v="Id2247"/>
    <s v="  Jessica"/>
    <n v="20.43"/>
    <x v="117"/>
    <s v="No"/>
    <x v="0"/>
    <s v="No"/>
    <x v="0"/>
    <s v="No"/>
    <x v="2"/>
    <x v="2"/>
    <n v="1985"/>
    <s v="Nov"/>
    <n v="3"/>
    <d v="1985-11-03T00:00:00"/>
    <x v="2236"/>
    <x v="3"/>
    <s v="tier - 2"/>
    <n v="39"/>
  </r>
  <r>
    <s v="Id2248"/>
    <s v="  Eric S"/>
    <n v="15.18"/>
    <x v="498"/>
    <s v="No"/>
    <x v="0"/>
    <s v="No"/>
    <x v="0"/>
    <s v="No"/>
    <x v="3"/>
    <x v="0"/>
    <n v="1975"/>
    <s v="Jul"/>
    <n v="10"/>
    <d v="1975-07-10T00:00:00"/>
    <x v="2237"/>
    <x v="3"/>
    <s v="tier - 3"/>
    <n v="50"/>
  </r>
  <r>
    <s v="Id2249"/>
    <s v="  Joseph"/>
    <n v="15.12"/>
    <x v="79"/>
    <s v="yes"/>
    <x v="0"/>
    <s v="No"/>
    <x v="0"/>
    <s v="No"/>
    <x v="3"/>
    <x v="2"/>
    <n v="1970"/>
    <s v="Sep"/>
    <n v="25"/>
    <d v="1970-09-25T00:00:00"/>
    <x v="2238"/>
    <x v="3"/>
    <s v="tier - 1"/>
    <n v="54"/>
  </r>
  <r>
    <s v="Id2250"/>
    <s v="  Mary"/>
    <n v="23.88"/>
    <x v="523"/>
    <s v="No"/>
    <x v="0"/>
    <s v="No"/>
    <x v="3"/>
    <s v="No"/>
    <x v="2"/>
    <x v="2"/>
    <n v="1976"/>
    <s v="Dec"/>
    <n v="26"/>
    <d v="1976-12-26T00:00:00"/>
    <x v="2239"/>
    <x v="3"/>
    <s v="tier - 3"/>
    <n v="48"/>
  </r>
  <r>
    <s v="Id2251"/>
    <s v="  Natalie"/>
    <n v="16.13"/>
    <x v="209"/>
    <s v="No"/>
    <x v="1"/>
    <s v="No"/>
    <x v="3"/>
    <s v="No"/>
    <x v="3"/>
    <x v="2"/>
    <n v="1972"/>
    <s v="Jun"/>
    <n v="10"/>
    <d v="1972-06-10T00:00:00"/>
    <x v="2240"/>
    <x v="3"/>
    <s v="tier - 3"/>
    <n v="53"/>
  </r>
  <r>
    <s v="Id2252"/>
    <s v="  Christopher"/>
    <n v="24.09"/>
    <x v="276"/>
    <s v="No"/>
    <x v="1"/>
    <s v="No"/>
    <x v="3"/>
    <s v="No"/>
    <x v="2"/>
    <x v="2"/>
    <n v="1999"/>
    <s v="Jul"/>
    <n v="2"/>
    <d v="1999-07-02T00:00:00"/>
    <x v="2241"/>
    <x v="3"/>
    <s v="tier - 1"/>
    <n v="26"/>
  </r>
  <r>
    <s v="Id2253"/>
    <s v="  Sonja"/>
    <n v="19.43"/>
    <x v="561"/>
    <s v="No"/>
    <x v="1"/>
    <s v="No"/>
    <x v="3"/>
    <s v="No"/>
    <x v="2"/>
    <x v="1"/>
    <n v="1992"/>
    <s v="Aug"/>
    <n v="4"/>
    <d v="1992-08-04T00:00:00"/>
    <x v="2242"/>
    <x v="3"/>
    <s v="tier - 2"/>
    <n v="32"/>
  </r>
  <r>
    <s v="Id2254"/>
    <s v="  Alexandra"/>
    <n v="15.22"/>
    <x v="329"/>
    <s v="yes"/>
    <x v="0"/>
    <s v="Yes"/>
    <x v="3"/>
    <s v="No"/>
    <x v="3"/>
    <x v="2"/>
    <n v="1979"/>
    <s v="Sep"/>
    <n v="16"/>
    <d v="1979-09-16T00:00:00"/>
    <x v="2243"/>
    <x v="3"/>
    <s v="tier - 2"/>
    <n v="45"/>
  </r>
  <r>
    <s v="Id2255"/>
    <s v="  Martha L"/>
    <n v="20.72"/>
    <x v="403"/>
    <s v="No"/>
    <x v="0"/>
    <s v="No"/>
    <x v="0"/>
    <s v="No"/>
    <x v="2"/>
    <x v="0"/>
    <n v="1983"/>
    <s v="Sep"/>
    <n v="8"/>
    <d v="1983-09-08T00:00:00"/>
    <x v="2244"/>
    <x v="3"/>
    <s v="tier - 2"/>
    <n v="41"/>
  </r>
  <r>
    <s v="Id2256"/>
    <s v="  Ryan C"/>
    <n v="35.4"/>
    <x v="425"/>
    <s v="No"/>
    <x v="0"/>
    <s v="Yes"/>
    <x v="3"/>
    <s v="No"/>
    <x v="0"/>
    <x v="1"/>
    <n v="1974"/>
    <s v="Jun"/>
    <n v="5"/>
    <d v="1974-06-05T00:00:00"/>
    <x v="2245"/>
    <x v="3"/>
    <s v="tier - 2"/>
    <n v="51"/>
  </r>
  <r>
    <s v="Id2257"/>
    <s v="  Cliff"/>
    <n v="34.4"/>
    <x v="155"/>
    <s v="No"/>
    <x v="0"/>
    <s v="Yes"/>
    <x v="3"/>
    <s v="No"/>
    <x v="0"/>
    <x v="1"/>
    <n v="1979"/>
    <s v="Oct"/>
    <n v="11"/>
    <d v="1979-10-11T00:00:00"/>
    <x v="2246"/>
    <x v="3"/>
    <s v="tier - 3"/>
    <n v="45"/>
  </r>
  <r>
    <s v="Id2258"/>
    <s v="  Blue"/>
    <n v="34.1"/>
    <x v="351"/>
    <s v="No"/>
    <x v="0"/>
    <s v="Yes"/>
    <x v="3"/>
    <s v="No"/>
    <x v="0"/>
    <x v="2"/>
    <n v="1972"/>
    <s v="Aug"/>
    <n v="12"/>
    <d v="1972-08-12T00:00:00"/>
    <x v="2247"/>
    <x v="3"/>
    <s v="tier - 2"/>
    <n v="52"/>
  </r>
  <r>
    <s v="Id2259"/>
    <s v="  Jeffrey M"/>
    <n v="30.4"/>
    <x v="372"/>
    <s v="No"/>
    <x v="0"/>
    <s v="Yes"/>
    <x v="3"/>
    <s v="No"/>
    <x v="0"/>
    <x v="2"/>
    <n v="1972"/>
    <s v="Sep"/>
    <n v="6"/>
    <d v="1972-09-06T00:00:00"/>
    <x v="2248"/>
    <x v="3"/>
    <s v="tier - 3"/>
    <n v="52"/>
  </r>
  <r>
    <s v="Id2260"/>
    <s v="  Andrew"/>
    <n v="28.7"/>
    <x v="115"/>
    <s v="No"/>
    <x v="0"/>
    <s v="Yes"/>
    <x v="3"/>
    <s v="No"/>
    <x v="1"/>
    <x v="2"/>
    <n v="1969"/>
    <s v="Aug"/>
    <n v="8"/>
    <d v="1969-08-08T00:00:00"/>
    <x v="2249"/>
    <x v="3"/>
    <s v="tier - 2"/>
    <n v="55"/>
  </r>
  <r>
    <s v="Id2261"/>
    <s v="  Julia"/>
    <n v="17.440000000000001"/>
    <x v="614"/>
    <s v="yes"/>
    <x v="0"/>
    <s v="Yes"/>
    <x v="3"/>
    <s v="No"/>
    <x v="3"/>
    <x v="2"/>
    <n v="1964"/>
    <s v="Jun"/>
    <n v="6"/>
    <d v="1964-06-06T00:00:00"/>
    <x v="2250"/>
    <x v="3"/>
    <s v="tier - 3"/>
    <n v="61"/>
  </r>
  <r>
    <s v="Id2262"/>
    <s v="  Daniel"/>
    <n v="27.6"/>
    <x v="138"/>
    <s v="No"/>
    <x v="0"/>
    <s v="Yes"/>
    <x v="3"/>
    <s v="No"/>
    <x v="1"/>
    <x v="2"/>
    <n v="1977"/>
    <s v="Aug"/>
    <n v="27"/>
    <d v="1977-08-27T00:00:00"/>
    <x v="2251"/>
    <x v="3"/>
    <s v="tier - 2"/>
    <n v="47"/>
  </r>
  <r>
    <s v="Id2263"/>
    <s v="  Jaime"/>
    <n v="20.7"/>
    <x v="326"/>
    <s v="No"/>
    <x v="0"/>
    <s v="Yes"/>
    <x v="3"/>
    <s v="No"/>
    <x v="2"/>
    <x v="2"/>
    <n v="1964"/>
    <s v="Oct"/>
    <n v="7"/>
    <d v="1964-10-07T00:00:00"/>
    <x v="2252"/>
    <x v="3"/>
    <s v="tier - 2"/>
    <n v="60"/>
  </r>
  <r>
    <s v="Id2264"/>
    <s v="  Mohd Syahidan"/>
    <n v="20.3"/>
    <x v="240"/>
    <s v="No"/>
    <x v="0"/>
    <s v="Yes"/>
    <x v="3"/>
    <s v="No"/>
    <x v="2"/>
    <x v="1"/>
    <n v="1971"/>
    <s v="Oct"/>
    <n v="16"/>
    <d v="1971-10-16T00:00:00"/>
    <x v="2253"/>
    <x v="3"/>
    <s v="tier - 2"/>
    <n v="53"/>
  </r>
  <r>
    <s v="Id2265"/>
    <s v="  Matthew"/>
    <n v="19.8"/>
    <x v="89"/>
    <s v="No"/>
    <x v="0"/>
    <s v="Yes"/>
    <x v="3"/>
    <s v="No"/>
    <x v="2"/>
    <x v="2"/>
    <n v="1967"/>
    <s v="Dec"/>
    <n v="22"/>
    <d v="1967-12-22T00:00:00"/>
    <x v="2254"/>
    <x v="3"/>
    <s v="tier - 2"/>
    <n v="57"/>
  </r>
  <r>
    <s v="Id2266"/>
    <s v="  Elizabeth S"/>
    <n v="21.87"/>
    <x v="350"/>
    <s v="No"/>
    <x v="0"/>
    <s v="No"/>
    <x v="0"/>
    <s v="No"/>
    <x v="2"/>
    <x v="0"/>
    <n v="1974"/>
    <s v="Nov"/>
    <n v="24"/>
    <d v="1974-11-24T00:00:00"/>
    <x v="2255"/>
    <x v="3"/>
    <s v="tier - 1"/>
    <n v="50"/>
  </r>
  <r>
    <s v="Id2267"/>
    <s v="  Katie"/>
    <n v="16.600000000000001"/>
    <x v="231"/>
    <s v="No"/>
    <x v="0"/>
    <s v="No"/>
    <x v="3"/>
    <s v="No"/>
    <x v="3"/>
    <x v="1"/>
    <n v="1976"/>
    <s v="Oct"/>
    <n v="29"/>
    <d v="1976-10-29T00:00:00"/>
    <x v="2256"/>
    <x v="3"/>
    <s v="tier - 3"/>
    <n v="48"/>
  </r>
  <r>
    <s v="Id2268"/>
    <s v="  Christi A"/>
    <n v="21.98"/>
    <x v="355"/>
    <s v="No"/>
    <x v="0"/>
    <s v="No"/>
    <x v="0"/>
    <s v="No"/>
    <x v="2"/>
    <x v="0"/>
    <n v="1975"/>
    <s v="Nov"/>
    <n v="14"/>
    <d v="1975-11-14T00:00:00"/>
    <x v="2257"/>
    <x v="3"/>
    <s v="tier - 2"/>
    <n v="49"/>
  </r>
  <r>
    <s v="Id2269"/>
    <s v="  Sandra K"/>
    <n v="19.7"/>
    <x v="49"/>
    <s v="No"/>
    <x v="0"/>
    <s v="No"/>
    <x v="3"/>
    <s v="No"/>
    <x v="2"/>
    <x v="2"/>
    <n v="1975"/>
    <s v="Sep"/>
    <n v="29"/>
    <d v="1975-09-29T00:00:00"/>
    <x v="2258"/>
    <x v="3"/>
    <s v="tier - 1"/>
    <n v="49"/>
  </r>
  <r>
    <s v="Id2270"/>
    <s v="  Katharine"/>
    <n v="19.21"/>
    <x v="70"/>
    <s v="No"/>
    <x v="1"/>
    <s v="No"/>
    <x v="3"/>
    <s v="No"/>
    <x v="2"/>
    <x v="2"/>
    <n v="1962"/>
    <s v="Sep"/>
    <n v="22"/>
    <d v="1962-09-22T00:00:00"/>
    <x v="2259"/>
    <x v="3"/>
    <s v="tier - 3"/>
    <n v="62"/>
  </r>
  <r>
    <s v="Id2271"/>
    <s v="  Jerome"/>
    <n v="19.3"/>
    <x v="577"/>
    <s v="No"/>
    <x v="1"/>
    <s v="No"/>
    <x v="3"/>
    <s v="No"/>
    <x v="2"/>
    <x v="2"/>
    <n v="1966"/>
    <s v="Sep"/>
    <n v="21"/>
    <d v="1966-09-21T00:00:00"/>
    <x v="2260"/>
    <x v="3"/>
    <s v="tier - 3"/>
    <n v="58"/>
  </r>
  <r>
    <s v="Id2272"/>
    <s v="  Julia R"/>
    <n v="16.22"/>
    <x v="200"/>
    <s v="yes"/>
    <x v="0"/>
    <s v="No"/>
    <x v="0"/>
    <s v="No"/>
    <x v="3"/>
    <x v="1"/>
    <n v="1972"/>
    <s v="Jun"/>
    <n v="8"/>
    <d v="1972-06-08T00:00:00"/>
    <x v="2261"/>
    <x v="3"/>
    <s v="tier - 1"/>
    <n v="53"/>
  </r>
  <r>
    <s v="Id2273"/>
    <s v="  Sean Henry"/>
    <n v="17.12"/>
    <x v="193"/>
    <s v="No"/>
    <x v="1"/>
    <s v="No"/>
    <x v="3"/>
    <s v="No"/>
    <x v="3"/>
    <x v="2"/>
    <n v="1984"/>
    <s v="Nov"/>
    <n v="10"/>
    <d v="1984-11-10T00:00:00"/>
    <x v="2262"/>
    <x v="3"/>
    <s v="tier - 1"/>
    <n v="40"/>
  </r>
  <r>
    <s v="Id2274"/>
    <s v="  Rachel A"/>
    <n v="19.07"/>
    <x v="4"/>
    <s v="No"/>
    <x v="0"/>
    <s v="No"/>
    <x v="3"/>
    <s v="No"/>
    <x v="2"/>
    <x v="2"/>
    <n v="1968"/>
    <s v="Dec"/>
    <n v="19"/>
    <d v="1968-12-19T00:00:00"/>
    <x v="2263"/>
    <x v="3"/>
    <s v="tier - 3"/>
    <n v="56"/>
  </r>
  <r>
    <s v="Id2275"/>
    <s v="  Jim"/>
    <n v="15.56"/>
    <x v="614"/>
    <s v="No"/>
    <x v="0"/>
    <s v="No"/>
    <x v="0"/>
    <s v="No"/>
    <x v="3"/>
    <x v="2"/>
    <n v="1976"/>
    <s v="Nov"/>
    <n v="28"/>
    <d v="1976-11-28T00:00:00"/>
    <x v="2264"/>
    <x v="3"/>
    <s v="tier - 1"/>
    <n v="48"/>
  </r>
  <r>
    <s v="Id2276"/>
    <s v="  Tim"/>
    <n v="22.76"/>
    <x v="664"/>
    <s v="No"/>
    <x v="0"/>
    <s v="No"/>
    <x v="0"/>
    <s v="No"/>
    <x v="2"/>
    <x v="0"/>
    <n v="1997"/>
    <s v="Dec"/>
    <n v="9"/>
    <d v="1997-12-09T00:00:00"/>
    <x v="2265"/>
    <x v="3"/>
    <s v="tier - 3"/>
    <n v="27"/>
  </r>
  <r>
    <s v="Id2277"/>
    <s v="  Abby L"/>
    <n v="22.79"/>
    <x v="259"/>
    <s v="yes"/>
    <x v="0"/>
    <s v="Yes"/>
    <x v="3"/>
    <s v="No"/>
    <x v="2"/>
    <x v="1"/>
    <n v="1979"/>
    <s v="Jul"/>
    <n v="3"/>
    <d v="1979-07-03T00:00:00"/>
    <x v="2266"/>
    <x v="3"/>
    <s v="tier - 1"/>
    <n v="46"/>
  </r>
  <r>
    <s v="Id2278"/>
    <s v="  Mark"/>
    <n v="17.41"/>
    <x v="273"/>
    <s v="yes"/>
    <x v="0"/>
    <s v="No"/>
    <x v="0"/>
    <s v="No"/>
    <x v="3"/>
    <x v="2"/>
    <n v="1973"/>
    <s v="Sep"/>
    <n v="18"/>
    <d v="1973-09-18T00:00:00"/>
    <x v="2267"/>
    <x v="3"/>
    <s v="tier - 1"/>
    <n v="51"/>
  </r>
  <r>
    <s v="Id2279"/>
    <s v="  Ali"/>
    <n v="19.32"/>
    <x v="98"/>
    <s v="yes"/>
    <x v="0"/>
    <s v="No"/>
    <x v="0"/>
    <s v="No"/>
    <x v="2"/>
    <x v="2"/>
    <n v="1975"/>
    <s v="Aug"/>
    <n v="15"/>
    <d v="1975-08-15T00:00:00"/>
    <x v="2268"/>
    <x v="3"/>
    <s v="tier - 3"/>
    <n v="49"/>
  </r>
  <r>
    <s v="Id2280"/>
    <s v="  Joshua"/>
    <n v="18.25"/>
    <x v="400"/>
    <s v="No"/>
    <x v="0"/>
    <s v="No"/>
    <x v="0"/>
    <s v="No"/>
    <x v="3"/>
    <x v="0"/>
    <n v="1967"/>
    <s v="Jun"/>
    <n v="28"/>
    <d v="1967-06-28T00:00:00"/>
    <x v="2269"/>
    <x v="3"/>
    <s v="tier - 2"/>
    <n v="58"/>
  </r>
  <r>
    <s v="Id2281"/>
    <s v="  Pierre"/>
    <n v="53.13"/>
    <x v="321"/>
    <s v="No"/>
    <x v="1"/>
    <s v="No"/>
    <x v="3"/>
    <s v="No"/>
    <x v="0"/>
    <x v="2"/>
    <n v="1968"/>
    <s v="Aug"/>
    <n v="3"/>
    <d v="1968-08-03T00:00:00"/>
    <x v="2270"/>
    <x v="3"/>
    <s v="tier - 2"/>
    <n v="56"/>
  </r>
  <r>
    <s v="Id2282"/>
    <s v="  Kate"/>
    <n v="20.46"/>
    <x v="93"/>
    <s v="No"/>
    <x v="0"/>
    <s v="No"/>
    <x v="0"/>
    <s v="No"/>
    <x v="2"/>
    <x v="2"/>
    <n v="1967"/>
    <s v="Jun"/>
    <n v="27"/>
    <d v="1967-06-27T00:00:00"/>
    <x v="2271"/>
    <x v="3"/>
    <s v="tier - 3"/>
    <n v="58"/>
  </r>
  <r>
    <s v="Id2283"/>
    <s v="  David"/>
    <n v="43.01"/>
    <x v="576"/>
    <s v="No"/>
    <x v="1"/>
    <s v="No"/>
    <x v="3"/>
    <s v="No"/>
    <x v="0"/>
    <x v="2"/>
    <n v="1979"/>
    <s v="Dec"/>
    <n v="27"/>
    <d v="1979-12-27T00:00:00"/>
    <x v="2272"/>
    <x v="3"/>
    <s v="tier - 3"/>
    <n v="45"/>
  </r>
  <r>
    <s v="Id2284"/>
    <s v="  Carla"/>
    <n v="15.01"/>
    <x v="325"/>
    <s v="No"/>
    <x v="0"/>
    <s v="Yes"/>
    <x v="3"/>
    <s v="No"/>
    <x v="3"/>
    <x v="2"/>
    <n v="1971"/>
    <s v="Nov"/>
    <n v="3"/>
    <d v="1971-11-03T00:00:00"/>
    <x v="2273"/>
    <x v="3"/>
    <s v="tier - 3"/>
    <n v="53"/>
  </r>
  <r>
    <s v="Id2285"/>
    <s v="  Alvaro Sr"/>
    <n v="41.14"/>
    <x v="216"/>
    <s v="No"/>
    <x v="1"/>
    <s v="No"/>
    <x v="3"/>
    <s v="No"/>
    <x v="0"/>
    <x v="1"/>
    <n v="1977"/>
    <s v="Oct"/>
    <n v="21"/>
    <d v="1977-10-21T00:00:00"/>
    <x v="2274"/>
    <x v="3"/>
    <s v="tier - 2"/>
    <n v="47"/>
  </r>
  <r>
    <s v="Id2286"/>
    <s v="  Hope"/>
    <n v="16.55"/>
    <x v="582"/>
    <s v="No"/>
    <x v="0"/>
    <s v="No"/>
    <x v="0"/>
    <s v="No"/>
    <x v="3"/>
    <x v="0"/>
    <n v="1965"/>
    <s v="Oct"/>
    <n v="29"/>
    <d v="1965-10-29T00:00:00"/>
    <x v="2275"/>
    <x v="3"/>
    <s v="tier - 2"/>
    <n v="59"/>
  </r>
  <r>
    <s v="Id2287"/>
    <s v="  Mark P"/>
    <n v="37.29"/>
    <x v="52"/>
    <s v="No"/>
    <x v="1"/>
    <s v="No"/>
    <x v="3"/>
    <s v="No"/>
    <x v="0"/>
    <x v="2"/>
    <n v="1972"/>
    <s v="Sep"/>
    <n v="10"/>
    <d v="1972-09-10T00:00:00"/>
    <x v="2276"/>
    <x v="3"/>
    <s v="tier - 1"/>
    <n v="52"/>
  </r>
  <r>
    <s v="Id2288"/>
    <s v="  Desiree"/>
    <n v="16.739999999999998"/>
    <x v="337"/>
    <s v="yes"/>
    <x v="0"/>
    <s v="No"/>
    <x v="0"/>
    <s v="No"/>
    <x v="3"/>
    <x v="2"/>
    <n v="1975"/>
    <s v="Oct"/>
    <n v="23"/>
    <d v="1975-10-23T00:00:00"/>
    <x v="2277"/>
    <x v="3"/>
    <s v="tier - 3"/>
    <n v="49"/>
  </r>
  <r>
    <s v="Id2289"/>
    <s v="  Mario Jr"/>
    <n v="34.43"/>
    <x v="159"/>
    <s v="No"/>
    <x v="1"/>
    <s v="No"/>
    <x v="3"/>
    <s v="No"/>
    <x v="0"/>
    <x v="2"/>
    <n v="1978"/>
    <s v="Nov"/>
    <n v="4"/>
    <d v="1978-11-04T00:00:00"/>
    <x v="2278"/>
    <x v="3"/>
    <s v="tier - 2"/>
    <n v="46"/>
  </r>
  <r>
    <s v="Id2290"/>
    <s v="  Lusapho"/>
    <n v="34.1"/>
    <x v="212"/>
    <s v="No"/>
    <x v="1"/>
    <s v="No"/>
    <x v="3"/>
    <s v="No"/>
    <x v="0"/>
    <x v="2"/>
    <n v="1965"/>
    <s v="Nov"/>
    <n v="29"/>
    <d v="1965-11-29T00:00:00"/>
    <x v="2279"/>
    <x v="0"/>
    <s v="tier - 2"/>
    <n v="59"/>
  </r>
  <r>
    <s v="Id2291"/>
    <s v="  Erin C"/>
    <n v="19.3"/>
    <x v="665"/>
    <s v="No"/>
    <x v="0"/>
    <s v="No"/>
    <x v="0"/>
    <s v="No"/>
    <x v="2"/>
    <x v="0"/>
    <n v="1969"/>
    <s v="Dec"/>
    <n v="3"/>
    <d v="1969-12-03T00:00:00"/>
    <x v="2280"/>
    <x v="0"/>
    <s v="tier - 2"/>
    <n v="55"/>
  </r>
  <r>
    <s v="Id2292"/>
    <s v="  Alan F"/>
    <n v="33.659999999999997"/>
    <x v="268"/>
    <s v="No"/>
    <x v="1"/>
    <s v="No"/>
    <x v="3"/>
    <s v="No"/>
    <x v="0"/>
    <x v="1"/>
    <n v="1965"/>
    <s v="Aug"/>
    <n v="22"/>
    <d v="1965-08-22T00:00:00"/>
    <x v="2281"/>
    <x v="0"/>
    <s v="tier - 2"/>
    <n v="59"/>
  </r>
  <r>
    <s v="Id2293"/>
    <s v="  Ryan"/>
    <n v="33.33"/>
    <x v="637"/>
    <s v="No"/>
    <x v="1"/>
    <s v="No"/>
    <x v="3"/>
    <s v="No"/>
    <x v="0"/>
    <x v="1"/>
    <n v="1986"/>
    <s v="Dec"/>
    <n v="29"/>
    <d v="1986-12-29T00:00:00"/>
    <x v="2282"/>
    <x v="0"/>
    <s v="tier - 1"/>
    <n v="38"/>
  </r>
  <r>
    <s v="Id2294"/>
    <s v="  Hope"/>
    <n v="21.84"/>
    <x v="268"/>
    <s v="No"/>
    <x v="1"/>
    <s v="No"/>
    <x v="3"/>
    <s v="No"/>
    <x v="2"/>
    <x v="1"/>
    <n v="1966"/>
    <s v="Oct"/>
    <n v="25"/>
    <d v="1966-10-25T00:00:00"/>
    <x v="2283"/>
    <x v="0"/>
    <s v="tier - 2"/>
    <n v="58"/>
  </r>
  <r>
    <s v="Id2295"/>
    <s v="  Josh"/>
    <n v="16.87"/>
    <x v="402"/>
    <s v="No"/>
    <x v="0"/>
    <s v="No"/>
    <x v="0"/>
    <s v="No"/>
    <x v="3"/>
    <x v="0"/>
    <n v="1966"/>
    <s v="Jul"/>
    <n v="2"/>
    <d v="1966-07-02T00:00:00"/>
    <x v="2284"/>
    <x v="0"/>
    <s v="tier - 3"/>
    <n v="59"/>
  </r>
  <r>
    <s v="Id2296"/>
    <s v="  Jacob J"/>
    <n v="30.14"/>
    <x v="206"/>
    <s v="No"/>
    <x v="1"/>
    <s v="No"/>
    <x v="3"/>
    <s v="No"/>
    <x v="0"/>
    <x v="2"/>
    <n v="1980"/>
    <s v="Nov"/>
    <n v="10"/>
    <d v="1980-11-10T00:00:00"/>
    <x v="2285"/>
    <x v="0"/>
    <s v="tier - 1"/>
    <n v="44"/>
  </r>
  <r>
    <s v="Id2297"/>
    <s v="  Jose Tomas"/>
    <n v="23.21"/>
    <x v="161"/>
    <s v="No"/>
    <x v="1"/>
    <s v="No"/>
    <x v="3"/>
    <s v="No"/>
    <x v="2"/>
    <x v="2"/>
    <n v="1966"/>
    <s v="Oct"/>
    <n v="5"/>
    <d v="1966-10-05T00:00:00"/>
    <x v="2286"/>
    <x v="0"/>
    <s v="tier - 2"/>
    <n v="58"/>
  </r>
  <r>
    <s v="Id2298"/>
    <s v="  Mary Evan"/>
    <n v="17.170000000000002"/>
    <x v="666"/>
    <s v="No"/>
    <x v="0"/>
    <s v="No"/>
    <x v="0"/>
    <s v="No"/>
    <x v="3"/>
    <x v="0"/>
    <n v="1988"/>
    <s v="Jul"/>
    <n v="16"/>
    <d v="1988-07-16T00:00:00"/>
    <x v="2287"/>
    <x v="0"/>
    <s v="tier - 1"/>
    <n v="36"/>
  </r>
  <r>
    <s v="Id2299"/>
    <s v="  Justin K"/>
    <n v="15.61"/>
    <x v="124"/>
    <s v="No"/>
    <x v="0"/>
    <s v="No"/>
    <x v="3"/>
    <s v="No"/>
    <x v="3"/>
    <x v="2"/>
    <n v="1975"/>
    <s v="Jun"/>
    <n v="1"/>
    <d v="1975-06-01T00:00:00"/>
    <x v="2288"/>
    <x v="0"/>
    <s v="tier - 2"/>
    <n v="50"/>
  </r>
  <r>
    <s v="Id2300"/>
    <s v="  Patrick"/>
    <n v="17.98"/>
    <x v="196"/>
    <s v="yes"/>
    <x v="0"/>
    <s v="Yes"/>
    <x v="3"/>
    <s v="No"/>
    <x v="3"/>
    <x v="2"/>
    <n v="1968"/>
    <s v="Nov"/>
    <n v="24"/>
    <d v="1968-11-24T00:00:00"/>
    <x v="2289"/>
    <x v="0"/>
    <s v="tier - 1"/>
    <n v="56"/>
  </r>
  <r>
    <s v="Id2301"/>
    <s v="  Roman"/>
    <n v="21.64"/>
    <x v="335"/>
    <s v="No"/>
    <x v="1"/>
    <s v="No"/>
    <x v="3"/>
    <s v="No"/>
    <x v="2"/>
    <x v="2"/>
    <n v="1971"/>
    <s v="Oct"/>
    <n v="29"/>
    <d v="1971-10-29T00:00:00"/>
    <x v="2290"/>
    <x v="0"/>
    <s v="tier - 2"/>
    <n v="53"/>
  </r>
  <r>
    <s v="Id2302"/>
    <s v="  David"/>
    <n v="16.399999999999999"/>
    <x v="66"/>
    <s v="No"/>
    <x v="0"/>
    <s v="Yes"/>
    <x v="3"/>
    <s v="No"/>
    <x v="3"/>
    <x v="2"/>
    <n v="1967"/>
    <s v="Sep"/>
    <n v="14"/>
    <d v="1967-09-14T00:00:00"/>
    <x v="2291"/>
    <x v="0"/>
    <s v="tier - 3"/>
    <n v="57"/>
  </r>
  <r>
    <s v="Id2303"/>
    <s v="  Evelyn L"/>
    <n v="15.77"/>
    <x v="3"/>
    <s v="yes"/>
    <x v="0"/>
    <s v="No"/>
    <x v="3"/>
    <s v="No"/>
    <x v="3"/>
    <x v="1"/>
    <n v="2000"/>
    <s v="Aug"/>
    <n v="2"/>
    <d v="2000-08-02T00:00:00"/>
    <x v="2292"/>
    <x v="0"/>
    <s v="tier - 3"/>
    <n v="24"/>
  </r>
  <r>
    <s v="Id2304"/>
    <s v="  Jim"/>
    <n v="18.27"/>
    <x v="467"/>
    <s v="No"/>
    <x v="0"/>
    <s v="No"/>
    <x v="0"/>
    <s v="No"/>
    <x v="3"/>
    <x v="0"/>
    <n v="1993"/>
    <s v="Oct"/>
    <n v="11"/>
    <d v="1993-10-11T00:00:00"/>
    <x v="2293"/>
    <x v="0"/>
    <s v="tier - 2"/>
    <n v="31"/>
  </r>
  <r>
    <s v="Id2305"/>
    <s v="  Matthew S"/>
    <n v="16.489999999999998"/>
    <x v="456"/>
    <s v="No"/>
    <x v="0"/>
    <s v="No"/>
    <x v="0"/>
    <s v="No"/>
    <x v="3"/>
    <x v="0"/>
    <n v="1971"/>
    <s v="Aug"/>
    <n v="13"/>
    <d v="1971-08-13T00:00:00"/>
    <x v="2294"/>
    <x v="0"/>
    <s v="tier - 3"/>
    <n v="53"/>
  </r>
  <r>
    <s v="Id2306"/>
    <s v="  Kenneth"/>
    <n v="16.14"/>
    <x v="320"/>
    <s v="No"/>
    <x v="0"/>
    <s v="No"/>
    <x v="0"/>
    <s v="No"/>
    <x v="3"/>
    <x v="2"/>
    <n v="1962"/>
    <s v="Dec"/>
    <n v="17"/>
    <d v="1962-12-17T00:00:00"/>
    <x v="2295"/>
    <x v="0"/>
    <s v="tier - 2"/>
    <n v="62"/>
  </r>
  <r>
    <s v="Id2307"/>
    <s v="  Andrea"/>
    <n v="20.85"/>
    <x v="150"/>
    <s v="yes"/>
    <x v="0"/>
    <s v="No"/>
    <x v="3"/>
    <s v="No"/>
    <x v="2"/>
    <x v="2"/>
    <n v="1974"/>
    <s v="Aug"/>
    <n v="9"/>
    <d v="1974-08-09T00:00:00"/>
    <x v="2296"/>
    <x v="0"/>
    <s v="tier - 2"/>
    <n v="50"/>
  </r>
  <r>
    <s v="Id2308"/>
    <s v="  Kristina"/>
    <n v="15.88"/>
    <x v="67"/>
    <s v="No"/>
    <x v="0"/>
    <s v="No"/>
    <x v="0"/>
    <s v="No"/>
    <x v="3"/>
    <x v="2"/>
    <n v="1960"/>
    <s v="Dec"/>
    <n v="21"/>
    <d v="1960-12-21T00:00:00"/>
    <x v="2297"/>
    <x v="0"/>
    <s v="tier - 2"/>
    <n v="64"/>
  </r>
  <r>
    <s v="Id2309"/>
    <s v="  Kristen"/>
    <n v="20.66"/>
    <x v="330"/>
    <s v="No"/>
    <x v="1"/>
    <s v="No"/>
    <x v="3"/>
    <s v="No"/>
    <x v="2"/>
    <x v="1"/>
    <n v="1979"/>
    <s v="Aug"/>
    <n v="12"/>
    <d v="1979-08-12T00:00:00"/>
    <x v="2298"/>
    <x v="0"/>
    <s v="tier - 1"/>
    <n v="45"/>
  </r>
  <r>
    <s v="Id2310"/>
    <s v="  Matthew"/>
    <n v="20.399999999999999"/>
    <x v="173"/>
    <s v="No"/>
    <x v="0"/>
    <s v="No"/>
    <x v="0"/>
    <s v="No"/>
    <x v="2"/>
    <x v="2"/>
    <n v="1985"/>
    <s v="Sep"/>
    <n v="30"/>
    <d v="1985-09-30T00:00:00"/>
    <x v="2299"/>
    <x v="0"/>
    <s v="tier - 3"/>
    <n v="39"/>
  </r>
  <r>
    <s v="Id2311"/>
    <s v="  Kathleen"/>
    <n v="25.19"/>
    <x v="409"/>
    <s v="yes"/>
    <x v="0"/>
    <s v="No"/>
    <x v="0"/>
    <s v="No"/>
    <x v="1"/>
    <x v="2"/>
    <n v="1962"/>
    <s v="Dec"/>
    <n v="4"/>
    <d v="1962-12-04T00:00:00"/>
    <x v="2300"/>
    <x v="3"/>
    <s v="tier - 1"/>
    <n v="62"/>
  </r>
  <r>
    <s v="Id2312"/>
    <s v="  Lindsey"/>
    <n v="20.54"/>
    <x v="267"/>
    <s v="yes"/>
    <x v="0"/>
    <s v="No"/>
    <x v="3"/>
    <s v="No"/>
    <x v="2"/>
    <x v="2"/>
    <n v="1976"/>
    <s v="Dec"/>
    <n v="2"/>
    <d v="1976-12-02T00:00:00"/>
    <x v="2301"/>
    <x v="3"/>
    <s v="tier - 3"/>
    <n v="48"/>
  </r>
  <r>
    <s v="Id2313"/>
    <s v="  Robert"/>
    <n v="20.13"/>
    <x v="140"/>
    <s v="No"/>
    <x v="0"/>
    <s v="No"/>
    <x v="0"/>
    <s v="No"/>
    <x v="2"/>
    <x v="2"/>
    <n v="1978"/>
    <s v="Aug"/>
    <n v="17"/>
    <d v="1978-08-17T00:00:00"/>
    <x v="2302"/>
    <x v="3"/>
    <s v="tier - 1"/>
    <n v="46"/>
  </r>
  <r>
    <s v="Id2314"/>
    <s v="  Sarah E"/>
    <n v="18.93"/>
    <x v="184"/>
    <s v="No"/>
    <x v="0"/>
    <s v="Yes"/>
    <x v="3"/>
    <s v="No"/>
    <x v="2"/>
    <x v="1"/>
    <n v="1971"/>
    <s v="Dec"/>
    <n v="6"/>
    <d v="1971-12-06T00:00:00"/>
    <x v="2303"/>
    <x v="3"/>
    <s v="tier - 3"/>
    <n v="53"/>
  </r>
  <r>
    <s v="Id2315"/>
    <s v="  Flannery"/>
    <n v="24.14"/>
    <x v="319"/>
    <s v="No"/>
    <x v="1"/>
    <s v="No"/>
    <x v="3"/>
    <s v="No"/>
    <x v="2"/>
    <x v="2"/>
    <n v="1961"/>
    <s v="Aug"/>
    <n v="8"/>
    <d v="1961-08-08T00:00:00"/>
    <x v="2304"/>
    <x v="3"/>
    <s v="tier - 1"/>
    <n v="63"/>
  </r>
  <r>
    <s v="Id2316"/>
    <s v="  John T"/>
    <n v="25.03"/>
    <x v="119"/>
    <s v="No"/>
    <x v="1"/>
    <s v="No"/>
    <x v="3"/>
    <s v="No"/>
    <x v="1"/>
    <x v="1"/>
    <n v="1969"/>
    <s v="Jun"/>
    <n v="23"/>
    <d v="1969-06-23T00:00:00"/>
    <x v="2305"/>
    <x v="3"/>
    <s v="tier - 3"/>
    <n v="56"/>
  </r>
  <r>
    <s v="Id2317"/>
    <s v="  Koji"/>
    <n v="20.47"/>
    <x v="336"/>
    <s v="yes"/>
    <x v="0"/>
    <s v="No"/>
    <x v="3"/>
    <s v="No"/>
    <x v="2"/>
    <x v="1"/>
    <n v="1960"/>
    <s v="Nov"/>
    <n v="17"/>
    <d v="1960-11-17T00:00:00"/>
    <x v="2306"/>
    <x v="3"/>
    <s v="tier - 1"/>
    <n v="64"/>
  </r>
  <r>
    <s v="Id2318"/>
    <s v="  Candice M"/>
    <n v="18.82"/>
    <x v="49"/>
    <s v="yes"/>
    <x v="0"/>
    <s v="No"/>
    <x v="0"/>
    <s v="No"/>
    <x v="2"/>
    <x v="2"/>
    <n v="1958"/>
    <s v="Sep"/>
    <n v="15"/>
    <d v="1958-09-15T00:00:00"/>
    <x v="2307"/>
    <x v="0"/>
    <s v="tier - 3"/>
    <n v="66"/>
  </r>
  <r>
    <s v="Id2319"/>
    <s v="  Theodore A"/>
    <n v="17.079999999999998"/>
    <x v="208"/>
    <s v="No"/>
    <x v="0"/>
    <s v="Yes"/>
    <x v="3"/>
    <s v="No"/>
    <x v="3"/>
    <x v="1"/>
    <n v="1959"/>
    <s v="Jul"/>
    <n v="14"/>
    <d v="1959-07-14T00:00:00"/>
    <x v="2308"/>
    <x v="0"/>
    <s v="tier - 1"/>
    <n v="65"/>
  </r>
  <r>
    <s v="Id2320"/>
    <s v="  Lindy"/>
    <n v="19.21"/>
    <x v="102"/>
    <s v="yes"/>
    <x v="0"/>
    <s v="No"/>
    <x v="0"/>
    <s v="No"/>
    <x v="2"/>
    <x v="2"/>
    <n v="1970"/>
    <s v="Dec"/>
    <n v="28"/>
    <d v="1970-12-28T00:00:00"/>
    <x v="2309"/>
    <x v="3"/>
    <s v="tier - 2"/>
    <n v="54"/>
  </r>
  <r>
    <s v="Id2321"/>
    <s v="  Thomas"/>
    <n v="17.86"/>
    <x v="508"/>
    <s v="No"/>
    <x v="0"/>
    <s v="Yes"/>
    <x v="3"/>
    <s v="No"/>
    <x v="3"/>
    <x v="2"/>
    <n v="1958"/>
    <s v="Sep"/>
    <n v="3"/>
    <d v="1958-09-03T00:00:00"/>
    <x v="2310"/>
    <x v="0"/>
    <s v="tier - 1"/>
    <n v="66"/>
  </r>
  <r>
    <s v="Id2322"/>
    <s v="  Holly"/>
    <n v="21.38"/>
    <x v="126"/>
    <s v="No"/>
    <x v="0"/>
    <s v="No"/>
    <x v="0"/>
    <s v="No"/>
    <x v="2"/>
    <x v="0"/>
    <n v="1959"/>
    <s v="Oct"/>
    <n v="4"/>
    <d v="1959-10-04T00:00:00"/>
    <x v="2311"/>
    <x v="0"/>
    <s v="tier - 1"/>
    <n v="65"/>
  </r>
  <r>
    <s v="Id2323"/>
    <s v="  Matthew"/>
    <n v="23.35"/>
    <x v="425"/>
    <s v="No"/>
    <x v="0"/>
    <s v="No"/>
    <x v="0"/>
    <s v="No"/>
    <x v="2"/>
    <x v="1"/>
    <n v="1961"/>
    <s v="Jun"/>
    <n v="13"/>
    <d v="1961-06-13T00:00:00"/>
    <x v="2312"/>
    <x v="3"/>
    <s v="tier - 3"/>
    <n v="64"/>
  </r>
  <r>
    <s v="Id2324"/>
    <s v="  Meghan K"/>
    <n v="22.24"/>
    <x v="264"/>
    <s v="No"/>
    <x v="0"/>
    <s v="No"/>
    <x v="0"/>
    <s v="No"/>
    <x v="2"/>
    <x v="2"/>
    <n v="1971"/>
    <s v="Sep"/>
    <n v="27"/>
    <d v="1971-09-27T00:00:00"/>
    <x v="2313"/>
    <x v="3"/>
    <s v="tier - 2"/>
    <n v="53"/>
  </r>
  <r>
    <s v="Id2325"/>
    <s v="  Fred"/>
    <n v="24.76"/>
    <x v="117"/>
    <s v="yes"/>
    <x v="0"/>
    <s v="No"/>
    <x v="0"/>
    <s v="No"/>
    <x v="2"/>
    <x v="2"/>
    <n v="1964"/>
    <s v="Nov"/>
    <n v="7"/>
    <d v="1964-11-07T00:00:00"/>
    <x v="2314"/>
    <x v="3"/>
    <s v="tier - 3"/>
    <n v="60"/>
  </r>
  <r>
    <s v="Id2326"/>
    <s v="  Sebastian"/>
    <n v="20.100000000000001"/>
    <x v="374"/>
    <s v="yes"/>
    <x v="0"/>
    <s v="Yes"/>
    <x v="3"/>
    <s v="No"/>
    <x v="2"/>
    <x v="2"/>
    <n v="1963"/>
    <s v="Aug"/>
    <n v="5"/>
    <d v="1963-08-05T00:00:00"/>
    <x v="2315"/>
    <x v="3"/>
    <s v="tier - 3"/>
    <n v="61"/>
  </r>
  <r>
    <s v="Id2327"/>
    <s v="  Laura"/>
    <n v="21.77"/>
    <x v="156"/>
    <s v="No"/>
    <x v="0"/>
    <s v="No"/>
    <x v="0"/>
    <s v="No"/>
    <x v="2"/>
    <x v="0"/>
    <n v="1958"/>
    <s v="Nov"/>
    <n v="16"/>
    <d v="1958-11-16T00:00:00"/>
    <x v="2316"/>
    <x v="0"/>
    <s v="tier - 3"/>
    <n v="66"/>
  </r>
  <r>
    <s v="Id2328"/>
    <s v="  Nicole"/>
    <n v="17.82"/>
    <x v="274"/>
    <s v="yes"/>
    <x v="0"/>
    <s v="No"/>
    <x v="3"/>
    <s v="No"/>
    <x v="3"/>
    <x v="2"/>
    <n v="1962"/>
    <s v="Aug"/>
    <n v="27"/>
    <d v="1962-08-27T00:00:00"/>
    <x v="2317"/>
    <x v="3"/>
    <s v="tier - 3"/>
    <n v="62"/>
  </r>
  <r>
    <s v="Id2329"/>
    <s v="  Susan E"/>
    <n v="17.07"/>
    <x v="151"/>
    <s v="No"/>
    <x v="0"/>
    <s v="Yes"/>
    <x v="3"/>
    <s v="No"/>
    <x v="3"/>
    <x v="2"/>
    <n v="1961"/>
    <s v="Dec"/>
    <n v="21"/>
    <d v="1961-12-21T00:00:00"/>
    <x v="2318"/>
    <x v="3"/>
    <s v="tier - 3"/>
    <n v="63"/>
  </r>
  <r>
    <s v="Id2330"/>
    <s v="  Katy"/>
    <n v="22.24"/>
    <x v="144"/>
    <s v="yes"/>
    <x v="0"/>
    <s v="No"/>
    <x v="0"/>
    <s v="No"/>
    <x v="2"/>
    <x v="2"/>
    <n v="1968"/>
    <s v="Dec"/>
    <n v="1"/>
    <d v="1968-12-01T00:00:00"/>
    <x v="2319"/>
    <x v="3"/>
    <s v="tier - 3"/>
    <n v="56"/>
  </r>
  <r>
    <s v="Id2331"/>
    <s v="  Jordan"/>
    <n v="22.34"/>
    <x v="252"/>
    <s v="No"/>
    <x v="0"/>
    <s v="No"/>
    <x v="3"/>
    <s v="No"/>
    <x v="2"/>
    <x v="2"/>
    <n v="1962"/>
    <s v="Oct"/>
    <n v="11"/>
    <d v="1962-10-11T00:00:00"/>
    <x v="2320"/>
    <x v="3"/>
    <s v="tier - 2"/>
    <n v="62"/>
  </r>
  <r>
    <s v="Id2332"/>
    <s v="  Juan D"/>
    <n v="17.7"/>
    <x v="288"/>
    <s v="No"/>
    <x v="0"/>
    <s v="No"/>
    <x v="3"/>
    <s v="No"/>
    <x v="3"/>
    <x v="1"/>
    <n v="1965"/>
    <s v="Oct"/>
    <n v="27"/>
    <d v="1965-10-27T00:00:00"/>
    <x v="2321"/>
    <x v="3"/>
    <s v="tier - 2"/>
    <n v="59"/>
  </r>
  <r>
    <s v="Id2333"/>
    <s v="  Julie"/>
    <n v="16.47"/>
    <x v="348"/>
    <s v="No"/>
    <x v="0"/>
    <s v="Yes"/>
    <x v="3"/>
    <s v="No"/>
    <x v="3"/>
    <x v="1"/>
    <n v="1959"/>
    <s v="Jul"/>
    <n v="22"/>
    <d v="1959-07-22T00:00:00"/>
    <x v="2322"/>
    <x v="0"/>
    <s v="tier - 1"/>
    <n v="65"/>
  </r>
  <r>
    <s v="Id2334"/>
    <s v="  Evan P"/>
    <n v="17.600000000000001"/>
    <x v="495"/>
    <s v="No"/>
    <x v="0"/>
    <s v="No"/>
    <x v="3"/>
    <s v="No"/>
    <x v="3"/>
    <x v="2"/>
    <n v="1978"/>
    <s v="Dec"/>
    <n v="29"/>
    <d v="1978-12-29T00:00:00"/>
    <x v="2323"/>
    <x v="3"/>
    <s v="tier - 2"/>
    <n v="46"/>
  </r>
  <r>
    <s v="Id2335"/>
    <s v="  Aaron K"/>
    <n v="17.579999999999998"/>
    <x v="523"/>
    <s v="No"/>
    <x v="0"/>
    <s v="No"/>
    <x v="3"/>
    <s v="No"/>
    <x v="3"/>
    <x v="2"/>
    <n v="1963"/>
    <s v="Sep"/>
    <n v="4"/>
    <d v="1963-09-04T00:00:00"/>
    <x v="2324"/>
    <x v="3"/>
    <s v="tier - 2"/>
    <n v="6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  Kelly"/>
    <x v="0"/>
    <n v="7.47"/>
    <s v="No"/>
    <s v="No"/>
    <s v="No"/>
    <n v="0"/>
    <s v="yes"/>
    <s v="Obesity"/>
    <s v="Diabetes"/>
    <n v="1992"/>
    <s v="Jul"/>
    <n v="9"/>
    <d v="1992-07-09T00:00:00"/>
    <n v="563.84"/>
    <x v="0"/>
    <s v="tier - 3"/>
    <x v="0"/>
    <x v="0"/>
  </r>
  <r>
    <s v="Id2"/>
    <s v="  Matthew D"/>
    <x v="1"/>
    <n v="5.77"/>
    <s v="No"/>
    <s v="No"/>
    <s v="No"/>
    <n v="0"/>
    <s v="yes"/>
    <s v="Obesity"/>
    <s v="Prediabetes"/>
    <n v="1992"/>
    <s v="Nov"/>
    <n v="30"/>
    <d v="1992-11-30T00:00:00"/>
    <n v="570.62"/>
    <x v="0"/>
    <s v="tier - 1"/>
    <x v="1"/>
    <x v="0"/>
  </r>
  <r>
    <s v="Id3"/>
    <s v="  Phil"/>
    <x v="2"/>
    <n v="11.87"/>
    <s v="yes"/>
    <s v="No"/>
    <s v="No"/>
    <n v="2"/>
    <s v="yes"/>
    <s v="Obesity"/>
    <s v="Diabetes"/>
    <n v="1993"/>
    <s v="Jun"/>
    <n v="30"/>
    <d v="1993-06-30T00:00:00"/>
    <n v="600"/>
    <x v="0"/>
    <s v="tier - 1"/>
    <x v="1"/>
    <x v="0"/>
  </r>
  <r>
    <s v="Id4"/>
    <s v="  Kelsey"/>
    <x v="3"/>
    <n v="6.05"/>
    <s v="No"/>
    <s v="No"/>
    <s v="No"/>
    <n v="0"/>
    <s v="yes"/>
    <s v="Obesity"/>
    <s v="Prediabetes"/>
    <n v="1992"/>
    <s v="Sep"/>
    <n v="13"/>
    <d v="1992-09-13T00:00:00"/>
    <n v="604.54"/>
    <x v="1"/>
    <s v="tier - 3"/>
    <x v="1"/>
    <x v="0"/>
  </r>
  <r>
    <s v="Id5"/>
    <s v="  Kristyn"/>
    <x v="4"/>
    <n v="5.45"/>
    <s v="No"/>
    <s v="No"/>
    <s v="No"/>
    <n v="0"/>
    <s v="yes"/>
    <s v="Obesity"/>
    <s v="Normal"/>
    <n v="1998"/>
    <s v="Jul"/>
    <n v="27"/>
    <d v="1998-07-27T00:00:00"/>
    <n v="637.26"/>
    <x v="1"/>
    <s v="tier - 3"/>
    <x v="2"/>
    <x v="0"/>
  </r>
  <r>
    <s v="Id6"/>
    <s v="  Russell B"/>
    <x v="5"/>
    <n v="6.59"/>
    <s v="No"/>
    <s v="No"/>
    <s v="No"/>
    <n v="0"/>
    <s v="yes"/>
    <s v="Obesity"/>
    <s v="Diabetes"/>
    <n v="2001"/>
    <s v="Nov"/>
    <n v="20"/>
    <d v="2001-11-20T00:00:00"/>
    <n v="646.14"/>
    <x v="1"/>
    <s v="tier - 3"/>
    <x v="3"/>
    <x v="1"/>
  </r>
  <r>
    <s v="Id7"/>
    <s v="  Scott"/>
    <x v="6"/>
    <n v="6.07"/>
    <s v="No"/>
    <s v="No"/>
    <s v="No"/>
    <n v="0"/>
    <s v="yes"/>
    <s v="Obesity"/>
    <s v="Prediabetes"/>
    <n v="1993"/>
    <s v="Jun"/>
    <n v="1"/>
    <d v="1993-06-01T00:00:00"/>
    <n v="650"/>
    <x v="1"/>
    <s v="tier - 3"/>
    <x v="1"/>
    <x v="0"/>
  </r>
  <r>
    <s v="Id8"/>
    <s v="  Stephen"/>
    <x v="7"/>
    <n v="7.93"/>
    <s v="No"/>
    <s v="No"/>
    <s v="No"/>
    <n v="3"/>
    <s v="yes"/>
    <s v="Obesity"/>
    <s v="Diabetes"/>
    <n v="1995"/>
    <s v="Jul"/>
    <n v="4"/>
    <d v="1995-07-04T00:00:00"/>
    <n v="650"/>
    <x v="1"/>
    <s v="tier - 3"/>
    <x v="4"/>
    <x v="0"/>
  </r>
  <r>
    <s v="Id9"/>
    <s v="  Patrick R"/>
    <x v="8"/>
    <n v="9.58"/>
    <s v="yes"/>
    <s v="No"/>
    <s v="Yes"/>
    <n v="1"/>
    <s v="yes"/>
    <s v="Obesity"/>
    <s v="Diabetes"/>
    <n v="2002"/>
    <s v="Nov"/>
    <n v="29"/>
    <d v="2002-11-29T00:00:00"/>
    <n v="668"/>
    <x v="1"/>
    <s v="tier - 2"/>
    <x v="5"/>
    <x v="1"/>
  </r>
  <r>
    <s v="Id10"/>
    <s v="  Brooke N"/>
    <x v="9"/>
    <n v="10.79"/>
    <s v="No"/>
    <s v="No"/>
    <s v="No"/>
    <n v="0"/>
    <s v="yes"/>
    <s v="Obesity"/>
    <s v="Diabetes"/>
    <n v="1997"/>
    <s v="Nov"/>
    <n v="9"/>
    <d v="1997-11-09T00:00:00"/>
    <n v="670"/>
    <x v="1"/>
    <s v="tier - 3"/>
    <x v="6"/>
    <x v="0"/>
  </r>
  <r>
    <s v="Id11"/>
    <s v="  Paola Andrea"/>
    <x v="10"/>
    <n v="5.96"/>
    <s v="yes"/>
    <s v="No"/>
    <s v="No"/>
    <n v="2"/>
    <s v="yes"/>
    <s v="Obesity"/>
    <s v="Prediabetes"/>
    <n v="2001"/>
    <s v="Sep"/>
    <n v="12"/>
    <d v="2001-09-12T00:00:00"/>
    <n v="687.54"/>
    <x v="1"/>
    <s v="tier - 2"/>
    <x v="3"/>
    <x v="0"/>
  </r>
  <r>
    <s v="Id12"/>
    <s v="  David"/>
    <x v="11"/>
    <n v="11.9"/>
    <s v="No"/>
    <s v="No"/>
    <s v="No"/>
    <n v="0"/>
    <s v="yes"/>
    <s v="Obesity"/>
    <s v="Diabetes"/>
    <n v="1999"/>
    <s v="Dec"/>
    <n v="26"/>
    <d v="1999-12-26T00:00:00"/>
    <n v="700"/>
    <x v="2"/>
    <s v="tier - 3"/>
    <x v="7"/>
    <x v="0"/>
  </r>
  <r>
    <s v="Id13"/>
    <s v="  Wade"/>
    <x v="12"/>
    <n v="8.41"/>
    <s v="No"/>
    <s v="No"/>
    <s v="No"/>
    <n v="0"/>
    <s v="yes"/>
    <s v="Obesity"/>
    <s v="Diabetes"/>
    <n v="1999"/>
    <s v="Dec"/>
    <n v="14"/>
    <d v="1999-12-14T00:00:00"/>
    <n v="722.99"/>
    <x v="1"/>
    <s v="tier - 1"/>
    <x v="7"/>
    <x v="0"/>
  </r>
  <r>
    <s v="Id14"/>
    <s v="  Franklin"/>
    <x v="13"/>
    <n v="7.02"/>
    <s v="No"/>
    <s v="No"/>
    <s v="No"/>
    <n v="0"/>
    <s v="yes"/>
    <s v="Obesity"/>
    <s v="Diabetes"/>
    <n v="2002"/>
    <s v="Sep"/>
    <n v="19"/>
    <d v="2002-09-19T00:00:00"/>
    <n v="750"/>
    <x v="1"/>
    <s v="tier - 1"/>
    <x v="5"/>
    <x v="1"/>
  </r>
  <r>
    <s v="Id15"/>
    <s v="  Leilani M"/>
    <x v="14"/>
    <n v="7.59"/>
    <s v="yes"/>
    <s v="No"/>
    <s v="No"/>
    <n v="2"/>
    <s v="yes"/>
    <s v="Obesity"/>
    <s v="Diabetes"/>
    <n v="1993"/>
    <s v="Aug"/>
    <n v="9"/>
    <d v="1993-08-09T00:00:00"/>
    <n v="760"/>
    <x v="1"/>
    <s v="tier - 1"/>
    <x v="8"/>
    <x v="0"/>
  </r>
  <r>
    <s v="Id16"/>
    <s v="  Philippe"/>
    <x v="15"/>
    <n v="11.32"/>
    <s v="No"/>
    <s v="No"/>
    <s v="No"/>
    <n v="0"/>
    <s v="yes"/>
    <s v="Obesity"/>
    <s v="Diabetes"/>
    <n v="1996"/>
    <s v="Oct"/>
    <n v="22"/>
    <d v="1996-10-22T00:00:00"/>
    <n v="760"/>
    <x v="1"/>
    <s v="tier - 3"/>
    <x v="9"/>
    <x v="0"/>
  </r>
  <r>
    <s v="Id17"/>
    <s v="  Jennifer A"/>
    <x v="16"/>
    <n v="7.67"/>
    <s v="No"/>
    <s v="No"/>
    <s v="No"/>
    <n v="3"/>
    <s v="yes"/>
    <s v="Obesity"/>
    <s v="Diabetes"/>
    <n v="1993"/>
    <s v="Jun"/>
    <n v="28"/>
    <d v="1993-06-28T00:00:00"/>
    <n v="770"/>
    <x v="1"/>
    <s v="tier - 3"/>
    <x v="1"/>
    <x v="0"/>
  </r>
  <r>
    <s v="Id18"/>
    <s v="  Christina M"/>
    <x v="17"/>
    <n v="7.29"/>
    <s v="yes"/>
    <s v="No"/>
    <s v="Yes"/>
    <n v="1"/>
    <s v="yes"/>
    <s v="Obesity"/>
    <s v="Diabetes"/>
    <n v="1996"/>
    <s v="Sep"/>
    <n v="18"/>
    <d v="1996-09-18T00:00:00"/>
    <n v="770.38"/>
    <x v="1"/>
    <s v="UNKNOWN"/>
    <x v="9"/>
    <x v="1"/>
  </r>
  <r>
    <s v="Id19"/>
    <s v="  Said Sr"/>
    <x v="18"/>
    <n v="4.72"/>
    <s v="yes"/>
    <s v="No"/>
    <s v="No"/>
    <n v="1"/>
    <s v="yes"/>
    <s v="Obesity"/>
    <s v="Normal"/>
    <n v="1995"/>
    <s v="Dec"/>
    <n v="7"/>
    <d v="1995-12-07T00:00:00"/>
    <n v="773.54"/>
    <x v="1"/>
    <s v="tier - 2"/>
    <x v="10"/>
    <x v="0"/>
  </r>
  <r>
    <s v="Id20"/>
    <s v="  John"/>
    <x v="19"/>
    <n v="11.41"/>
    <s v="No"/>
    <s v="No"/>
    <s v="No"/>
    <n v="0"/>
    <s v="yes"/>
    <s v="Obesity"/>
    <s v="Diabetes"/>
    <n v="2004"/>
    <s v="Oct"/>
    <n v="7"/>
    <d v="2004-10-07T00:00:00"/>
    <n v="830.52"/>
    <x v="1"/>
    <s v="tier - 2"/>
    <x v="11"/>
    <x v="2"/>
  </r>
  <r>
    <s v="Id21"/>
    <s v="  Myles"/>
    <x v="20"/>
    <n v="11.5"/>
    <s v="yes"/>
    <s v="No"/>
    <s v="No"/>
    <n v="2"/>
    <s v="yes"/>
    <s v="Obesity"/>
    <s v="Diabetes"/>
    <n v="2000"/>
    <s v="Nov"/>
    <n v="18"/>
    <d v="2000-11-18T00:00:00"/>
    <n v="865.41"/>
    <x v="1"/>
    <s v="tier - 1"/>
    <x v="12"/>
    <x v="0"/>
  </r>
  <r>
    <s v="Id22"/>
    <s v="  Madelyn C"/>
    <x v="21"/>
    <n v="6.22"/>
    <s v="yes"/>
    <s v="No"/>
    <s v="No"/>
    <n v="2"/>
    <s v="yes"/>
    <s v="Obesity"/>
    <s v="Prediabetes"/>
    <n v="1993"/>
    <s v="Nov"/>
    <n v="27"/>
    <d v="1993-11-27T00:00:00"/>
    <n v="896.21"/>
    <x v="1"/>
    <s v="tier - 1"/>
    <x v="8"/>
    <x v="0"/>
  </r>
  <r>
    <s v="Id23"/>
    <s v="  Nicole"/>
    <x v="22"/>
    <n v="11.38"/>
    <s v="No"/>
    <s v="No"/>
    <s v="No"/>
    <n v="3"/>
    <s v="yes"/>
    <s v="Obesity"/>
    <s v="Diabetes"/>
    <n v="1994"/>
    <s v="Oct"/>
    <n v="30"/>
    <d v="1994-10-30T00:00:00"/>
    <n v="915.07"/>
    <x v="1"/>
    <s v="tier - 1"/>
    <x v="4"/>
    <x v="0"/>
  </r>
  <r>
    <s v="Id24"/>
    <s v="  Eric A"/>
    <x v="23"/>
    <n v="7.89"/>
    <s v="yes"/>
    <s v="No"/>
    <s v="No"/>
    <n v="2"/>
    <s v="yes"/>
    <s v="Obesity"/>
    <s v="Diabetes"/>
    <n v="1995"/>
    <s v="Oct"/>
    <n v="28"/>
    <d v="1995-10-28T00:00:00"/>
    <n v="928.59"/>
    <x v="1"/>
    <s v="tier - 1"/>
    <x v="10"/>
    <x v="0"/>
  </r>
  <r>
    <s v="Id25"/>
    <s v="  Emiliano I"/>
    <x v="24"/>
    <n v="4.38"/>
    <s v="yes"/>
    <s v="No"/>
    <s v="No"/>
    <n v="2"/>
    <s v="yes"/>
    <s v="Obesity"/>
    <s v="Normal"/>
    <n v="2001"/>
    <s v="Aug"/>
    <n v="19"/>
    <d v="2001-08-19T00:00:00"/>
    <n v="964.71"/>
    <x v="1"/>
    <s v="tier - 2"/>
    <x v="3"/>
    <x v="0"/>
  </r>
  <r>
    <s v="Id26"/>
    <s v="  Adam"/>
    <x v="25"/>
    <n v="7.01"/>
    <s v="No"/>
    <s v="No"/>
    <s v="No"/>
    <n v="3"/>
    <s v="yes"/>
    <s v="Obesity"/>
    <s v="Diabetes"/>
    <n v="1994"/>
    <s v="Nov"/>
    <n v="22"/>
    <d v="1994-11-22T00:00:00"/>
    <n v="1006.65"/>
    <x v="1"/>
    <s v="tier - 2"/>
    <x v="4"/>
    <x v="0"/>
  </r>
  <r>
    <s v="Id27"/>
    <s v="  Zach"/>
    <x v="26"/>
    <n v="11.88"/>
    <s v="No"/>
    <s v="No"/>
    <s v="No"/>
    <n v="0"/>
    <s v="yes"/>
    <s v="Obesity"/>
    <s v="Diabetes"/>
    <n v="2000"/>
    <s v="Oct"/>
    <n v="9"/>
    <d v="2000-10-09T00:00:00"/>
    <n v="1012"/>
    <x v="1"/>
    <s v="tier - 2"/>
    <x v="12"/>
    <x v="0"/>
  </r>
  <r>
    <s v="Id28"/>
    <s v="  Stephanie W"/>
    <x v="27"/>
    <n v="5.19"/>
    <s v="yes"/>
    <s v="No"/>
    <s v="Yes"/>
    <n v="1"/>
    <s v="yes"/>
    <s v="Obesity"/>
    <s v="Normal"/>
    <n v="1999"/>
    <s v="Aug"/>
    <n v="5"/>
    <d v="1999-08-05T00:00:00"/>
    <n v="1019"/>
    <x v="1"/>
    <s v="tier - 2"/>
    <x v="7"/>
    <x v="0"/>
  </r>
  <r>
    <s v="Id29"/>
    <s v="  Stephen"/>
    <x v="28"/>
    <n v="6.74"/>
    <s v="yes"/>
    <s v="No"/>
    <s v="No"/>
    <n v="2"/>
    <s v="yes"/>
    <s v="Obesity"/>
    <s v="Diabetes"/>
    <n v="1995"/>
    <s v="Oct"/>
    <n v="5"/>
    <d v="1995-10-05T00:00:00"/>
    <n v="1033.74"/>
    <x v="1"/>
    <s v="tier - 1"/>
    <x v="10"/>
    <x v="0"/>
  </r>
  <r>
    <s v="Id30"/>
    <s v="  Natalie"/>
    <x v="29"/>
    <n v="8.44"/>
    <s v="No"/>
    <s v="No"/>
    <s v="No"/>
    <n v="0"/>
    <s v="yes"/>
    <s v="Obesity"/>
    <s v="Diabetes"/>
    <n v="1994"/>
    <s v="Nov"/>
    <n v="17"/>
    <d v="1994-11-17T00:00:00"/>
    <n v="1044"/>
    <x v="1"/>
    <s v="tier - 2"/>
    <x v="4"/>
    <x v="0"/>
  </r>
  <r>
    <s v="Id31"/>
    <s v="  Nicole J"/>
    <x v="30"/>
    <n v="8.7100000000000009"/>
    <s v="No"/>
    <s v="No"/>
    <s v="No"/>
    <n v="0"/>
    <s v="yes"/>
    <s v="Obesity"/>
    <s v="Diabetes"/>
    <n v="2002"/>
    <s v="Jul"/>
    <n v="20"/>
    <d v="2002-07-20T00:00:00"/>
    <n v="1047"/>
    <x v="1"/>
    <s v="tier - 1"/>
    <x v="5"/>
    <x v="0"/>
  </r>
  <r>
    <s v="Id32"/>
    <s v="  Jefferson D"/>
    <x v="31"/>
    <n v="5.08"/>
    <s v="yes"/>
    <s v="No"/>
    <s v="No"/>
    <n v="0"/>
    <s v="yes"/>
    <s v="Obesity"/>
    <s v="Normal"/>
    <n v="2002"/>
    <s v="Jul"/>
    <n v="1"/>
    <d v="2002-07-01T00:00:00"/>
    <n v="1049"/>
    <x v="1"/>
    <s v="tier - 2"/>
    <x v="3"/>
    <x v="1"/>
  </r>
  <r>
    <s v="Id33"/>
    <s v="  Brendan D"/>
    <x v="32"/>
    <n v="6.86"/>
    <s v="No"/>
    <s v="No"/>
    <s v="No"/>
    <n v="0"/>
    <s v="yes"/>
    <s v="Obesity"/>
    <s v="Diabetes"/>
    <n v="1995"/>
    <s v="Jun"/>
    <n v="1"/>
    <d v="1995-06-01T00:00:00"/>
    <n v="1056"/>
    <x v="1"/>
    <s v="tier - 2"/>
    <x v="4"/>
    <x v="0"/>
  </r>
  <r>
    <s v="Id34"/>
    <s v="  Courtney"/>
    <x v="33"/>
    <n v="5.95"/>
    <s v="yes"/>
    <s v="No"/>
    <s v="No"/>
    <n v="0"/>
    <s v="yes"/>
    <s v="Obesity"/>
    <s v="Prediabetes"/>
    <n v="1993"/>
    <s v="Sep"/>
    <n v="28"/>
    <d v="1993-09-28T00:00:00"/>
    <n v="1068"/>
    <x v="1"/>
    <s v="tier - 1"/>
    <x v="8"/>
    <x v="0"/>
  </r>
  <r>
    <s v="Id35"/>
    <s v="  Sydney L"/>
    <x v="34"/>
    <n v="6.09"/>
    <s v="No"/>
    <s v="No"/>
    <s v="Yes"/>
    <n v="1"/>
    <s v="yes"/>
    <s v="Obesity"/>
    <s v="Prediabetes"/>
    <n v="2004"/>
    <s v="Aug"/>
    <n v="24"/>
    <d v="2004-08-24T00:00:00"/>
    <n v="1070"/>
    <x v="1"/>
    <s v="tier - 3"/>
    <x v="11"/>
    <x v="0"/>
  </r>
  <r>
    <s v="Id36"/>
    <s v="  Julien"/>
    <x v="35"/>
    <n v="11.75"/>
    <s v="No"/>
    <s v="No"/>
    <s v="No"/>
    <n v="0"/>
    <s v="yes"/>
    <s v="Obesity"/>
    <s v="Diabetes"/>
    <n v="1997"/>
    <s v="Aug"/>
    <n v="13"/>
    <d v="1997-08-13T00:00:00"/>
    <n v="1071"/>
    <x v="1"/>
    <s v="tier - 3"/>
    <x v="6"/>
    <x v="0"/>
  </r>
  <r>
    <s v="Id37"/>
    <s v="  Ryan M"/>
    <x v="13"/>
    <n v="7.37"/>
    <s v="No"/>
    <s v="No"/>
    <s v="No"/>
    <n v="0"/>
    <s v="yes"/>
    <s v="Obesity"/>
    <s v="Diabetes"/>
    <n v="1998"/>
    <s v="Dec"/>
    <n v="26"/>
    <d v="1998-12-26T00:00:00"/>
    <n v="1082"/>
    <x v="1"/>
    <s v="tier - 2"/>
    <x v="2"/>
    <x v="0"/>
  </r>
  <r>
    <s v="Id38"/>
    <s v="  Anna H"/>
    <x v="36"/>
    <n v="11.91"/>
    <s v="No"/>
    <s v="No"/>
    <s v="No"/>
    <n v="0"/>
    <s v="yes"/>
    <s v="Obesity"/>
    <s v="Diabetes"/>
    <n v="2002"/>
    <s v="Aug"/>
    <n v="13"/>
    <d v="2002-08-13T00:00:00"/>
    <n v="1086"/>
    <x v="1"/>
    <s v="tier - 3"/>
    <x v="5"/>
    <x v="0"/>
  </r>
  <r>
    <s v="Id39"/>
    <s v="  Samantha"/>
    <x v="37"/>
    <n v="6.52"/>
    <s v="No"/>
    <s v="No"/>
    <s v="No"/>
    <n v="0"/>
    <s v="yes"/>
    <s v="Obesity"/>
    <s v="Diabetes"/>
    <n v="2004"/>
    <s v="Nov"/>
    <n v="12"/>
    <d v="2004-11-12T00:00:00"/>
    <n v="1121.8699999999999"/>
    <x v="1"/>
    <s v="tier - 1"/>
    <x v="11"/>
    <x v="0"/>
  </r>
  <r>
    <s v="Id40"/>
    <s v="  Robert"/>
    <x v="38"/>
    <n v="5.14"/>
    <s v="No"/>
    <s v="No"/>
    <s v="Yes"/>
    <n v="1"/>
    <s v="yes"/>
    <s v="Obesity"/>
    <s v="Normal"/>
    <n v="2004"/>
    <s v="Jun"/>
    <n v="14"/>
    <d v="2004-06-14T00:00:00"/>
    <n v="1131.51"/>
    <x v="1"/>
    <s v="tier - 1"/>
    <x v="13"/>
    <x v="0"/>
  </r>
  <r>
    <s v="Id41"/>
    <s v="  James R"/>
    <x v="39"/>
    <n v="4.1900000000000004"/>
    <s v="No"/>
    <s v="yes"/>
    <s v="No"/>
    <n v="1"/>
    <s v="yes"/>
    <s v="Obesity"/>
    <s v="Normal"/>
    <n v="2002"/>
    <s v="Jul"/>
    <n v="19"/>
    <d v="2002-07-19T00:00:00"/>
    <n v="1132"/>
    <x v="1"/>
    <s v="tier - 1"/>
    <x v="5"/>
    <x v="0"/>
  </r>
  <r>
    <s v="Id42"/>
    <s v="  Roseann"/>
    <x v="40"/>
    <n v="11.68"/>
    <s v="yes"/>
    <s v="No"/>
    <s v="No"/>
    <n v="0"/>
    <s v="yes"/>
    <s v="Obesity"/>
    <s v="Diabetes"/>
    <n v="2004"/>
    <s v="Oct"/>
    <n v="6"/>
    <d v="2004-10-06T00:00:00"/>
    <n v="1135"/>
    <x v="1"/>
    <s v="tier - 3"/>
    <x v="11"/>
    <x v="0"/>
  </r>
  <r>
    <s v="Id43"/>
    <s v="  Nicole"/>
    <x v="9"/>
    <n v="6.98"/>
    <s v="No"/>
    <s v="No"/>
    <s v="No"/>
    <n v="0"/>
    <s v="yes"/>
    <s v="Obesity"/>
    <s v="Diabetes"/>
    <n v="2004"/>
    <s v="Jun"/>
    <n v="11"/>
    <d v="2004-06-11T00:00:00"/>
    <n v="1135.94"/>
    <x v="1"/>
    <s v="tier - 3"/>
    <x v="13"/>
    <x v="0"/>
  </r>
  <r>
    <s v="Id44"/>
    <s v="  Spencer"/>
    <x v="41"/>
    <n v="8.34"/>
    <s v="No"/>
    <s v="No"/>
    <s v="No"/>
    <n v="0"/>
    <s v="yes"/>
    <s v="Obesity"/>
    <s v="Diabetes"/>
    <n v="2004"/>
    <s v="Nov"/>
    <n v="28"/>
    <d v="2004-11-28T00:00:00"/>
    <n v="1136.4000000000001"/>
    <x v="1"/>
    <s v="tier - 3"/>
    <x v="11"/>
    <x v="0"/>
  </r>
  <r>
    <s v="Id45"/>
    <s v="  Eric W"/>
    <x v="42"/>
    <n v="8.49"/>
    <s v="yes"/>
    <s v="No"/>
    <s v="No"/>
    <n v="1"/>
    <s v="yes"/>
    <s v="Obesity"/>
    <s v="Diabetes"/>
    <n v="2002"/>
    <s v="Aug"/>
    <n v="11"/>
    <d v="2002-08-11T00:00:00"/>
    <n v="1137"/>
    <x v="1"/>
    <s v="tier - 1"/>
    <x v="5"/>
    <x v="0"/>
  </r>
  <r>
    <s v="Id46"/>
    <s v="  Brianna L"/>
    <x v="43"/>
    <n v="5.34"/>
    <s v="yes"/>
    <s v="No"/>
    <s v="No"/>
    <n v="1"/>
    <s v="yes"/>
    <s v="Obesity"/>
    <s v="Normal"/>
    <n v="2004"/>
    <s v="Nov"/>
    <n v="6"/>
    <d v="2004-11-06T00:00:00"/>
    <n v="1137.01"/>
    <x v="1"/>
    <s v="tier - 1"/>
    <x v="11"/>
    <x v="0"/>
  </r>
  <r>
    <s v="Id47"/>
    <s v="  Thomas J"/>
    <x v="44"/>
    <n v="4.43"/>
    <s v="yes"/>
    <s v="No"/>
    <s v="No"/>
    <n v="2"/>
    <s v="yes"/>
    <s v="Obesity"/>
    <s v="Normal"/>
    <n v="2004"/>
    <s v="Oct"/>
    <n v="15"/>
    <d v="2004-10-15T00:00:00"/>
    <n v="1137.01"/>
    <x v="1"/>
    <s v="tier - 1"/>
    <x v="11"/>
    <x v="0"/>
  </r>
  <r>
    <s v="Id48"/>
    <s v="  Melissa L"/>
    <x v="45"/>
    <n v="4.47"/>
    <s v="No"/>
    <s v="No"/>
    <s v="No"/>
    <n v="0"/>
    <s v="yes"/>
    <s v="Obesity"/>
    <s v="Normal"/>
    <n v="2004"/>
    <s v="Nov"/>
    <n v="27"/>
    <d v="2004-11-27T00:00:00"/>
    <n v="1137.47"/>
    <x v="1"/>
    <s v="tier - 2"/>
    <x v="11"/>
    <x v="0"/>
  </r>
  <r>
    <s v="Id49"/>
    <s v="  Flavio"/>
    <x v="46"/>
    <n v="4.82"/>
    <s v="yes"/>
    <s v="No"/>
    <s v="No"/>
    <n v="2"/>
    <s v="yes"/>
    <s v="Obesity"/>
    <s v="Normal"/>
    <n v="2001"/>
    <s v="Oct"/>
    <n v="25"/>
    <d v="2001-10-25T00:00:00"/>
    <n v="1141"/>
    <x v="1"/>
    <s v="tier - 1"/>
    <x v="3"/>
    <x v="0"/>
  </r>
  <r>
    <s v="Id50"/>
    <s v="  Ryan"/>
    <x v="47"/>
    <n v="5.51"/>
    <s v="yes"/>
    <s v="No"/>
    <s v="No"/>
    <n v="2"/>
    <s v="yes"/>
    <s v="Obesity"/>
    <s v="Normal"/>
    <n v="2004"/>
    <s v="Sep"/>
    <n v="12"/>
    <d v="2004-09-12T00:00:00"/>
    <n v="1141.45"/>
    <x v="1"/>
    <s v="tier - 3"/>
    <x v="11"/>
    <x v="0"/>
  </r>
  <r>
    <s v="Id51"/>
    <s v="  Anthony J"/>
    <x v="48"/>
    <n v="10.87"/>
    <s v="yes"/>
    <s v="No"/>
    <s v="No"/>
    <n v="1"/>
    <s v="yes"/>
    <s v="Obesity"/>
    <s v="Diabetes"/>
    <n v="2002"/>
    <s v="Oct"/>
    <n v="1"/>
    <d v="2002-10-01T00:00:00"/>
    <n v="1142"/>
    <x v="1"/>
    <s v="tier - 2"/>
    <x v="5"/>
    <x v="2"/>
  </r>
  <r>
    <s v="Id52"/>
    <s v="  Alex"/>
    <x v="49"/>
    <n v="9.34"/>
    <s v="No"/>
    <s v="No"/>
    <s v="No"/>
    <n v="0"/>
    <s v="yes"/>
    <s v="Obesity"/>
    <s v="Diabetes"/>
    <n v="2004"/>
    <s v="Jun"/>
    <n v="10"/>
    <d v="2004-06-10T00:00:00"/>
    <n v="1146.8"/>
    <x v="0"/>
    <s v="tier - 2"/>
    <x v="13"/>
    <x v="0"/>
  </r>
  <r>
    <s v="Id53"/>
    <s v="  David"/>
    <x v="50"/>
    <n v="5.03"/>
    <s v="yes"/>
    <s v="No"/>
    <s v="Yes"/>
    <n v="1"/>
    <s v="yes"/>
    <s v="Obesity"/>
    <s v="Normal"/>
    <n v="2003"/>
    <s v="Jun"/>
    <n v="12"/>
    <d v="2003-06-12T00:00:00"/>
    <n v="1149"/>
    <x v="0"/>
    <s v="tier - 1"/>
    <x v="5"/>
    <x v="1"/>
  </r>
  <r>
    <s v="Id54"/>
    <s v="  Andrew B"/>
    <x v="51"/>
    <n v="11.05"/>
    <s v="No"/>
    <s v="No"/>
    <s v="No"/>
    <n v="0"/>
    <s v="yes"/>
    <s v="Obesity"/>
    <s v="Diabetes"/>
    <n v="2004"/>
    <s v="Jul"/>
    <n v="18"/>
    <d v="2004-07-18T00:00:00"/>
    <n v="1149.4000000000001"/>
    <x v="0"/>
    <s v="tier - 2"/>
    <x v="11"/>
    <x v="0"/>
  </r>
  <r>
    <s v="Id55"/>
    <s v="  Dara E"/>
    <x v="52"/>
    <n v="11.95"/>
    <s v="No"/>
    <s v="No"/>
    <s v="No"/>
    <n v="0"/>
    <s v="yes"/>
    <s v="Obesity"/>
    <s v="Diabetes"/>
    <n v="1994"/>
    <s v="Jul"/>
    <n v="26"/>
    <d v="1994-07-26T00:00:00"/>
    <n v="1158.32"/>
    <x v="0"/>
    <s v="tier - 1"/>
    <x v="4"/>
    <x v="0"/>
  </r>
  <r>
    <s v="Id56"/>
    <s v="  Inna"/>
    <x v="53"/>
    <n v="7.72"/>
    <s v="yes"/>
    <s v="No"/>
    <s v="No"/>
    <n v="1"/>
    <s v="yes"/>
    <s v="Obesity"/>
    <s v="Diabetes"/>
    <n v="2004"/>
    <s v="Nov"/>
    <n v="11"/>
    <d v="2004-11-11T00:00:00"/>
    <n v="1163.46"/>
    <x v="0"/>
    <s v="tier - 3"/>
    <x v="11"/>
    <x v="0"/>
  </r>
  <r>
    <s v="Id57"/>
    <s v="  Ari"/>
    <x v="54"/>
    <n v="5.75"/>
    <s v="No"/>
    <s v="No"/>
    <s v="No"/>
    <n v="2"/>
    <s v="yes"/>
    <s v="Obesity"/>
    <s v="Prediabetes"/>
    <n v="2002"/>
    <s v="Jun"/>
    <n v="11"/>
    <d v="2002-06-11T00:00:00"/>
    <n v="1165"/>
    <x v="0"/>
    <s v="tier - 3"/>
    <x v="3"/>
    <x v="1"/>
  </r>
  <r>
    <s v="Id58"/>
    <s v="  Lindsey"/>
    <x v="55"/>
    <n v="11.89"/>
    <s v="No"/>
    <s v="No"/>
    <s v="No"/>
    <n v="0"/>
    <s v="yes"/>
    <s v="Obesity"/>
    <s v="Diabetes"/>
    <n v="2001"/>
    <s v="Nov"/>
    <n v="12"/>
    <d v="2001-11-12T00:00:00"/>
    <n v="1167"/>
    <x v="0"/>
    <s v="tier - 1"/>
    <x v="3"/>
    <x v="0"/>
  </r>
  <r>
    <s v="Id59"/>
    <s v="  Kenny"/>
    <x v="56"/>
    <n v="6.2"/>
    <s v="No"/>
    <s v="No"/>
    <s v="No"/>
    <n v="0"/>
    <s v="yes"/>
    <s v="Obesity"/>
    <s v="Prediabetes"/>
    <n v="1996"/>
    <s v="Aug"/>
    <n v="11"/>
    <d v="1996-08-11T00:00:00"/>
    <n v="1178"/>
    <x v="0"/>
    <s v="tier - 3"/>
    <x v="9"/>
    <x v="0"/>
  </r>
  <r>
    <s v="Id60"/>
    <s v="  Louise"/>
    <x v="57"/>
    <n v="10.61"/>
    <s v="No"/>
    <s v="No"/>
    <s v="No"/>
    <n v="0"/>
    <s v="yes"/>
    <s v="Obesity"/>
    <s v="Diabetes"/>
    <n v="1997"/>
    <s v="Jun"/>
    <n v="28"/>
    <d v="1997-06-28T00:00:00"/>
    <n v="1178.07"/>
    <x v="0"/>
    <s v="tier - 2"/>
    <x v="9"/>
    <x v="0"/>
  </r>
  <r>
    <s v="Id61"/>
    <s v="  Cameron"/>
    <x v="9"/>
    <n v="6.04"/>
    <s v="No"/>
    <s v="No"/>
    <s v="Yes"/>
    <n v="1"/>
    <s v="yes"/>
    <s v="Obesity"/>
    <s v="Prediabetes"/>
    <n v="2002"/>
    <s v="Aug"/>
    <n v="26"/>
    <d v="2002-08-26T00:00:00"/>
    <n v="1191"/>
    <x v="0"/>
    <s v="tier - 1"/>
    <x v="5"/>
    <x v="0"/>
  </r>
  <r>
    <s v="Id62"/>
    <s v="  Katie T"/>
    <x v="58"/>
    <n v="9.33"/>
    <s v="yes"/>
    <s v="No"/>
    <s v="No"/>
    <n v="0"/>
    <s v="yes"/>
    <s v="Obesity"/>
    <s v="Diabetes"/>
    <n v="1999"/>
    <s v="Jun"/>
    <n v="28"/>
    <d v="1999-06-28T00:00:00"/>
    <n v="1200"/>
    <x v="0"/>
    <s v="tier - 3"/>
    <x v="2"/>
    <x v="1"/>
  </r>
  <r>
    <s v="Id63"/>
    <s v="  Casey"/>
    <x v="59"/>
    <n v="11.47"/>
    <s v="No"/>
    <s v="No"/>
    <s v="No"/>
    <n v="0"/>
    <s v="yes"/>
    <s v="Obesity"/>
    <s v="Diabetes"/>
    <n v="1992"/>
    <s v="Oct"/>
    <n v="6"/>
    <d v="1992-10-06T00:00:00"/>
    <n v="1200.55"/>
    <x v="0"/>
    <s v="tier - 3"/>
    <x v="1"/>
    <x v="0"/>
  </r>
  <r>
    <s v="Id64"/>
    <s v="  David"/>
    <x v="60"/>
    <n v="7.02"/>
    <s v="yes"/>
    <s v="No"/>
    <s v="No"/>
    <n v="0"/>
    <s v="yes"/>
    <s v="Obesity"/>
    <s v="Diabetes"/>
    <n v="2004"/>
    <s v="Jun"/>
    <n v="2"/>
    <d v="2004-06-02T00:00:00"/>
    <n v="1210"/>
    <x v="0"/>
    <s v="tier - 1"/>
    <x v="13"/>
    <x v="0"/>
  </r>
  <r>
    <s v="Id65"/>
    <s v="  Bryson C"/>
    <x v="61"/>
    <n v="8.8000000000000007"/>
    <s v="yes"/>
    <s v="No"/>
    <s v="No"/>
    <n v="1"/>
    <s v="yes"/>
    <s v="Obesity"/>
    <s v="Diabetes"/>
    <n v="1996"/>
    <s v="Nov"/>
    <n v="4"/>
    <d v="1996-11-04T00:00:00"/>
    <n v="1220"/>
    <x v="0"/>
    <s v="tier - 3"/>
    <x v="9"/>
    <x v="1"/>
  </r>
  <r>
    <s v="Id66"/>
    <s v="  Megan"/>
    <x v="62"/>
    <n v="8.68"/>
    <s v="No"/>
    <s v="No"/>
    <s v="No"/>
    <n v="2"/>
    <s v="yes"/>
    <s v="Obesity"/>
    <s v="Diabetes"/>
    <n v="2004"/>
    <s v="Jul"/>
    <n v="9"/>
    <d v="2004-07-09T00:00:00"/>
    <n v="1224"/>
    <x v="0"/>
    <s v="tier - 1"/>
    <x v="13"/>
    <x v="0"/>
  </r>
  <r>
    <s v="Id67"/>
    <s v="  Daniel"/>
    <x v="63"/>
    <n v="6.12"/>
    <s v="No"/>
    <s v="No"/>
    <s v="Yes"/>
    <n v="1"/>
    <s v="yes"/>
    <s v="Obesity"/>
    <s v="Prediabetes"/>
    <n v="2004"/>
    <s v="Oct"/>
    <n v="16"/>
    <d v="2004-10-16T00:00:00"/>
    <n v="1228"/>
    <x v="0"/>
    <s v="tier - 1"/>
    <x v="11"/>
    <x v="1"/>
  </r>
  <r>
    <s v="Id68"/>
    <s v="  Steven M"/>
    <x v="64"/>
    <n v="5.4"/>
    <s v="yes"/>
    <s v="No"/>
    <s v="Yes"/>
    <n v="1"/>
    <s v="yes"/>
    <s v="Obesity"/>
    <s v="Normal"/>
    <n v="1998"/>
    <s v="Jul"/>
    <n v="13"/>
    <d v="1998-07-13T00:00:00"/>
    <n v="1234"/>
    <x v="0"/>
    <s v="tier - 1"/>
    <x v="2"/>
    <x v="0"/>
  </r>
  <r>
    <s v="Id69"/>
    <s v="  Jenna L"/>
    <x v="4"/>
    <n v="4.3600000000000003"/>
    <s v="yes"/>
    <s v="No"/>
    <s v="No"/>
    <n v="0"/>
    <s v="yes"/>
    <s v="Obesity"/>
    <s v="Normal"/>
    <n v="2002"/>
    <s v="Dec"/>
    <n v="12"/>
    <d v="2002-12-12T00:00:00"/>
    <n v="1237"/>
    <x v="0"/>
    <s v="tier - 2"/>
    <x v="5"/>
    <x v="0"/>
  </r>
  <r>
    <s v="Id70"/>
    <s v="  Freeman"/>
    <x v="65"/>
    <n v="9.77"/>
    <s v="No"/>
    <s v="No"/>
    <s v="No"/>
    <n v="0"/>
    <s v="yes"/>
    <s v="Obesity"/>
    <s v="Diabetes"/>
    <n v="1998"/>
    <s v="Oct"/>
    <n v="11"/>
    <d v="1998-10-11T00:00:00"/>
    <n v="1240"/>
    <x v="0"/>
    <s v="tier - 1"/>
    <x v="2"/>
    <x v="1"/>
  </r>
  <r>
    <s v="Id71"/>
    <s v="  Jeff"/>
    <x v="66"/>
    <n v="4.25"/>
    <s v="No"/>
    <s v="No"/>
    <s v="No"/>
    <n v="1"/>
    <s v="yes"/>
    <s v="Obesity"/>
    <s v="Normal"/>
    <n v="2002"/>
    <s v="Jul"/>
    <n v="1"/>
    <d v="2002-07-01T00:00:00"/>
    <n v="1241"/>
    <x v="0"/>
    <s v="tier - 2"/>
    <x v="3"/>
    <x v="0"/>
  </r>
  <r>
    <s v="Id72"/>
    <s v="  Elenilton V"/>
    <x v="67"/>
    <n v="4.76"/>
    <s v="No"/>
    <s v="No"/>
    <s v="No"/>
    <n v="2"/>
    <s v="yes"/>
    <s v="Obesity"/>
    <s v="Normal"/>
    <n v="2003"/>
    <s v="Aug"/>
    <n v="2"/>
    <d v="2003-08-02T00:00:00"/>
    <n v="1241.57"/>
    <x v="0"/>
    <s v="tier - 2"/>
    <x v="13"/>
    <x v="2"/>
  </r>
  <r>
    <s v="Id73"/>
    <s v="  Maurya"/>
    <x v="68"/>
    <n v="6.22"/>
    <s v="yes"/>
    <s v="No"/>
    <s v="No"/>
    <n v="2"/>
    <s v="yes"/>
    <s v="Obesity"/>
    <s v="Prediabetes"/>
    <n v="2003"/>
    <s v="Sep"/>
    <n v="15"/>
    <d v="2003-09-15T00:00:00"/>
    <n v="1242.26"/>
    <x v="0"/>
    <s v="tier - 1"/>
    <x v="13"/>
    <x v="2"/>
  </r>
  <r>
    <s v="Id74"/>
    <s v="  Samantha C"/>
    <x v="69"/>
    <n v="7.96"/>
    <s v="No"/>
    <s v="No"/>
    <s v="No"/>
    <n v="0"/>
    <s v="yes"/>
    <s v="Obesity"/>
    <s v="Diabetes"/>
    <n v="2003"/>
    <s v="Sep"/>
    <n v="8"/>
    <d v="2003-09-08T00:00:00"/>
    <n v="1242.82"/>
    <x v="0"/>
    <s v="tier - 1"/>
    <x v="13"/>
    <x v="2"/>
  </r>
  <r>
    <s v="Id75"/>
    <s v="  Bethany A"/>
    <x v="70"/>
    <n v="10.92"/>
    <s v="yes"/>
    <s v="No"/>
    <s v="No"/>
    <n v="1"/>
    <s v="yes"/>
    <s v="Obesity"/>
    <s v="Diabetes"/>
    <n v="2003"/>
    <s v="Sep"/>
    <n v="15"/>
    <d v="2003-09-15T00:00:00"/>
    <n v="1252.4100000000001"/>
    <x v="0"/>
    <s v="tier - 3"/>
    <x v="13"/>
    <x v="2"/>
  </r>
  <r>
    <s v="Id76"/>
    <s v="  Yves"/>
    <x v="71"/>
    <n v="11.51"/>
    <s v="yes"/>
    <s v="No"/>
    <s v="No"/>
    <n v="1"/>
    <s v="yes"/>
    <s v="Obesity"/>
    <s v="Diabetes"/>
    <n v="1997"/>
    <s v="Nov"/>
    <n v="4"/>
    <d v="1997-11-04T00:00:00"/>
    <n v="1253"/>
    <x v="0"/>
    <s v="tier - 2"/>
    <x v="6"/>
    <x v="0"/>
  </r>
  <r>
    <s v="Id77"/>
    <s v="  Danielle"/>
    <x v="72"/>
    <n v="5.99"/>
    <s v="yes"/>
    <s v="No"/>
    <s v="No"/>
    <n v="0"/>
    <s v="yes"/>
    <s v="Obesity"/>
    <s v="Prediabetes"/>
    <n v="2003"/>
    <s v="Dec"/>
    <n v="10"/>
    <d v="2003-12-10T00:00:00"/>
    <n v="1253.94"/>
    <x v="0"/>
    <s v="tier - 2"/>
    <x v="13"/>
    <x v="2"/>
  </r>
  <r>
    <s v="Id78"/>
    <s v="  Julia"/>
    <x v="73"/>
    <n v="11.57"/>
    <s v="No"/>
    <s v="No"/>
    <s v="No"/>
    <n v="0"/>
    <s v="yes"/>
    <s v="Obesity"/>
    <s v="Diabetes"/>
    <n v="2003"/>
    <s v="Oct"/>
    <n v="13"/>
    <d v="2003-10-13T00:00:00"/>
    <n v="1256.3"/>
    <x v="0"/>
    <s v="tier - 3"/>
    <x v="13"/>
    <x v="2"/>
  </r>
  <r>
    <s v="Id79"/>
    <s v="  Joshua"/>
    <x v="74"/>
    <n v="6.67"/>
    <s v="yes"/>
    <s v="No"/>
    <s v="No"/>
    <n v="0"/>
    <s v="yes"/>
    <s v="Obesity"/>
    <s v="Diabetes"/>
    <n v="2003"/>
    <s v="Oct"/>
    <n v="30"/>
    <d v="2003-10-30T00:00:00"/>
    <n v="1261.44"/>
    <x v="0"/>
    <s v="tier - 3"/>
    <x v="13"/>
    <x v="2"/>
  </r>
  <r>
    <s v="Id80"/>
    <s v="  Jennifer"/>
    <x v="75"/>
    <n v="9.1999999999999993"/>
    <s v="No"/>
    <s v="No"/>
    <s v="No"/>
    <n v="0"/>
    <s v="yes"/>
    <s v="Obesity"/>
    <s v="Diabetes"/>
    <n v="2003"/>
    <s v="Aug"/>
    <n v="15"/>
    <d v="2003-08-15T00:00:00"/>
    <n v="1261.8599999999999"/>
    <x v="0"/>
    <s v="tier - 3"/>
    <x v="13"/>
    <x v="2"/>
  </r>
  <r>
    <s v="Id81"/>
    <s v="  Gwen M"/>
    <x v="76"/>
    <n v="5.1100000000000003"/>
    <s v="yes"/>
    <s v="No"/>
    <s v="No"/>
    <n v="1"/>
    <s v="yes"/>
    <s v="Obesity"/>
    <s v="Normal"/>
    <n v="2003"/>
    <s v="Nov"/>
    <n v="21"/>
    <d v="2003-11-21T00:00:00"/>
    <n v="1263.25"/>
    <x v="0"/>
    <s v="tier - 3"/>
    <x v="13"/>
    <x v="2"/>
  </r>
  <r>
    <s v="Id82"/>
    <s v="  Patrick"/>
    <x v="77"/>
    <n v="5.34"/>
    <s v="No"/>
    <s v="No"/>
    <s v="No"/>
    <n v="0"/>
    <s v="yes"/>
    <s v="Obesity"/>
    <s v="Normal"/>
    <n v="2002"/>
    <s v="Dec"/>
    <n v="4"/>
    <d v="2002-12-04T00:00:00"/>
    <n v="1267"/>
    <x v="0"/>
    <s v="tier - 1"/>
    <x v="5"/>
    <x v="0"/>
  </r>
  <r>
    <s v="Id83"/>
    <s v="  Kate"/>
    <x v="78"/>
    <n v="4.03"/>
    <s v="yes"/>
    <s v="No"/>
    <s v="No"/>
    <n v="1"/>
    <s v="yes"/>
    <s v="Obesity"/>
    <s v="Normal"/>
    <n v="1997"/>
    <s v="Oct"/>
    <n v="26"/>
    <d v="1997-10-26T00:00:00"/>
    <n v="1276"/>
    <x v="0"/>
    <s v="tier - 2"/>
    <x v="6"/>
    <x v="1"/>
  </r>
  <r>
    <s v="Id84"/>
    <s v="  Kevin"/>
    <x v="79"/>
    <n v="4.2300000000000004"/>
    <s v="yes"/>
    <s v="No"/>
    <s v="Yes"/>
    <n v="1"/>
    <s v="yes"/>
    <s v="Obesity"/>
    <s v="Normal"/>
    <n v="2004"/>
    <s v="Sep"/>
    <n v="30"/>
    <d v="2004-09-30T00:00:00"/>
    <n v="1283"/>
    <x v="0"/>
    <s v="tier - 1"/>
    <x v="11"/>
    <x v="0"/>
  </r>
  <r>
    <s v="Id85"/>
    <s v="  Stephen II"/>
    <x v="80"/>
    <n v="4.0599999999999996"/>
    <s v="No"/>
    <s v="No"/>
    <s v="No"/>
    <n v="2"/>
    <s v="yes"/>
    <s v="Obesity"/>
    <s v="Normal"/>
    <n v="2004"/>
    <s v="Jul"/>
    <n v="28"/>
    <d v="2004-07-28T00:00:00"/>
    <n v="1285"/>
    <x v="0"/>
    <s v="tier - 3"/>
    <x v="11"/>
    <x v="0"/>
  </r>
  <r>
    <s v="Id86"/>
    <s v="  Philip"/>
    <x v="81"/>
    <n v="4.68"/>
    <s v="No"/>
    <s v="No"/>
    <s v="No"/>
    <n v="2"/>
    <s v="yes"/>
    <s v="Obesity"/>
    <s v="Normal"/>
    <n v="2000"/>
    <s v="Jun"/>
    <n v="26"/>
    <d v="2000-06-26T00:00:00"/>
    <n v="1286"/>
    <x v="0"/>
    <s v="tier - 2"/>
    <x v="7"/>
    <x v="0"/>
  </r>
  <r>
    <s v="Id87"/>
    <s v="  Brett A"/>
    <x v="37"/>
    <n v="4.34"/>
    <s v="No"/>
    <s v="No"/>
    <s v="Yes"/>
    <n v="1"/>
    <s v="yes"/>
    <s v="Obesity"/>
    <s v="Normal"/>
    <n v="1998"/>
    <s v="Jun"/>
    <n v="4"/>
    <d v="1998-06-04T00:00:00"/>
    <n v="1290.93"/>
    <x v="0"/>
    <s v="tier - 2"/>
    <x v="6"/>
    <x v="0"/>
  </r>
  <r>
    <s v="Id88"/>
    <s v="  Rebecca"/>
    <x v="82"/>
    <n v="10.51"/>
    <s v="No"/>
    <s v="No"/>
    <s v="No"/>
    <n v="0"/>
    <s v="yes"/>
    <s v="Obesity"/>
    <s v="Diabetes"/>
    <n v="2001"/>
    <s v="Nov"/>
    <n v="29"/>
    <d v="2001-11-29T00:00:00"/>
    <n v="1293"/>
    <x v="0"/>
    <s v="tier - 3"/>
    <x v="3"/>
    <x v="1"/>
  </r>
  <r>
    <s v="Id89"/>
    <s v="  Kelley"/>
    <x v="83"/>
    <n v="5.84"/>
    <s v="yes"/>
    <s v="No"/>
    <s v="Yes"/>
    <n v="1"/>
    <s v="yes"/>
    <s v="Obesity"/>
    <s v="Prediabetes"/>
    <n v="2002"/>
    <s v="Dec"/>
    <n v="10"/>
    <d v="2002-12-10T00:00:00"/>
    <n v="1304"/>
    <x v="0"/>
    <s v="tier - 2"/>
    <x v="5"/>
    <x v="1"/>
  </r>
  <r>
    <s v="Id90"/>
    <s v="  Abigail K"/>
    <x v="84"/>
    <n v="5.41"/>
    <s v="No"/>
    <s v="No"/>
    <s v="Yes"/>
    <n v="1"/>
    <s v="yes"/>
    <s v="Obesity"/>
    <s v="Normal"/>
    <n v="1999"/>
    <s v="Dec"/>
    <n v="2"/>
    <d v="1999-12-02T00:00:00"/>
    <n v="1304"/>
    <x v="0"/>
    <s v="tier - 2"/>
    <x v="7"/>
    <x v="0"/>
  </r>
  <r>
    <s v="Id91"/>
    <s v="  Hope"/>
    <x v="85"/>
    <n v="6.06"/>
    <s v="No"/>
    <s v="No"/>
    <s v="No"/>
    <n v="1"/>
    <s v="yes"/>
    <s v="Obesity"/>
    <s v="Prediabetes"/>
    <n v="2002"/>
    <s v="Oct"/>
    <n v="13"/>
    <d v="2002-10-13T00:00:00"/>
    <n v="1315"/>
    <x v="0"/>
    <s v="tier - 2"/>
    <x v="5"/>
    <x v="0"/>
  </r>
  <r>
    <s v="Id92"/>
    <s v="  Elyse M"/>
    <x v="86"/>
    <n v="4.22"/>
    <s v="No"/>
    <s v="No"/>
    <s v="No"/>
    <n v="0"/>
    <s v="yes"/>
    <s v="Obesity"/>
    <s v="Normal"/>
    <n v="1999"/>
    <s v="Oct"/>
    <n v="14"/>
    <d v="1999-10-14T00:00:00"/>
    <n v="1329.17"/>
    <x v="0"/>
    <s v="tier - 3"/>
    <x v="7"/>
    <x v="0"/>
  </r>
  <r>
    <s v="Id93"/>
    <s v="  Nicholas"/>
    <x v="87"/>
    <n v="5.12"/>
    <s v="No"/>
    <s v="No"/>
    <s v="No"/>
    <n v="2"/>
    <s v="yes"/>
    <s v="Obesity"/>
    <s v="Normal"/>
    <n v="1998"/>
    <s v="Jul"/>
    <n v="12"/>
    <d v="1998-07-12T00:00:00"/>
    <n v="1332.61"/>
    <x v="0"/>
    <s v="tier - 3"/>
    <x v="2"/>
    <x v="0"/>
  </r>
  <r>
    <s v="Id94"/>
    <s v="  David"/>
    <x v="88"/>
    <n v="4.57"/>
    <s v="yes"/>
    <s v="No"/>
    <s v="No"/>
    <n v="0"/>
    <s v="yes"/>
    <s v="Obesity"/>
    <s v="Normal"/>
    <n v="1995"/>
    <s v="Jul"/>
    <n v="30"/>
    <d v="1995-07-30T00:00:00"/>
    <n v="1338"/>
    <x v="0"/>
    <s v="tier - 3"/>
    <x v="10"/>
    <x v="1"/>
  </r>
  <r>
    <s v="Id95"/>
    <s v="  Natalie"/>
    <x v="89"/>
    <n v="9.58"/>
    <s v="yes"/>
    <s v="No"/>
    <s v="No"/>
    <n v="2"/>
    <s v="yes"/>
    <s v="Obesity"/>
    <s v="Diabetes"/>
    <n v="1997"/>
    <s v="Nov"/>
    <n v="7"/>
    <d v="1997-11-07T00:00:00"/>
    <n v="1341.16"/>
    <x v="0"/>
    <s v="tier - 2"/>
    <x v="6"/>
    <x v="1"/>
  </r>
  <r>
    <s v="Id96"/>
    <s v="  Thomas"/>
    <x v="90"/>
    <n v="9.7799999999999994"/>
    <s v="yes"/>
    <s v="No"/>
    <s v="No"/>
    <n v="1"/>
    <s v="yes"/>
    <s v="Obesity"/>
    <s v="Diabetes"/>
    <n v="1998"/>
    <s v="Dec"/>
    <n v="3"/>
    <d v="1998-12-03T00:00:00"/>
    <n v="1359"/>
    <x v="0"/>
    <s v="tier - 1"/>
    <x v="2"/>
    <x v="0"/>
  </r>
  <r>
    <s v="Id97"/>
    <s v="  Pamela J"/>
    <x v="66"/>
    <n v="4.1100000000000003"/>
    <s v="yes"/>
    <s v="No"/>
    <s v="No"/>
    <n v="0"/>
    <s v="yes"/>
    <s v="Obesity"/>
    <s v="Normal"/>
    <n v="2002"/>
    <s v="Aug"/>
    <n v="15"/>
    <d v="2002-08-15T00:00:00"/>
    <n v="1382"/>
    <x v="0"/>
    <s v="tier - 1"/>
    <x v="5"/>
    <x v="0"/>
  </r>
  <r>
    <s v="Id98"/>
    <s v="  Jessica"/>
    <x v="91"/>
    <n v="4.0199999999999996"/>
    <s v="yes"/>
    <s v="No"/>
    <s v="No"/>
    <n v="2"/>
    <s v="yes"/>
    <s v="Obesity"/>
    <s v="Normal"/>
    <n v="1999"/>
    <s v="Jul"/>
    <n v="6"/>
    <d v="1999-07-06T00:00:00"/>
    <n v="1389"/>
    <x v="0"/>
    <s v="tier - 2"/>
    <x v="2"/>
    <x v="0"/>
  </r>
  <r>
    <s v="Id99"/>
    <s v="  Ron N"/>
    <x v="92"/>
    <n v="6.92"/>
    <s v="No"/>
    <s v="No"/>
    <s v="No"/>
    <n v="0"/>
    <s v="yes"/>
    <s v="Obesity"/>
    <s v="Diabetes"/>
    <n v="2002"/>
    <s v="Nov"/>
    <n v="14"/>
    <d v="2002-11-14T00:00:00"/>
    <n v="1390"/>
    <x v="0"/>
    <s v="tier - 2"/>
    <x v="5"/>
    <x v="0"/>
  </r>
  <r>
    <s v="Id100"/>
    <s v="  Daniel"/>
    <x v="93"/>
    <n v="4.84"/>
    <s v="No"/>
    <s v="No"/>
    <s v="No"/>
    <n v="0"/>
    <s v="yes"/>
    <s v="Obesity"/>
    <s v="Normal"/>
    <n v="2002"/>
    <s v="Dec"/>
    <n v="22"/>
    <d v="2002-12-22T00:00:00"/>
    <n v="1391.53"/>
    <x v="0"/>
    <s v="tier - 1"/>
    <x v="5"/>
    <x v="0"/>
  </r>
  <r>
    <s v="Id101"/>
    <s v="  Brian"/>
    <x v="94"/>
    <n v="8"/>
    <s v="yes"/>
    <s v="No"/>
    <s v="No"/>
    <n v="0"/>
    <s v="yes"/>
    <s v="Obesity"/>
    <s v="Diabetes"/>
    <n v="1998"/>
    <s v="Sep"/>
    <n v="5"/>
    <d v="1998-09-05T00:00:00"/>
    <n v="1400.44"/>
    <x v="0"/>
    <s v="tier - 2"/>
    <x v="2"/>
    <x v="0"/>
  </r>
  <r>
    <s v="Id102"/>
    <s v="  Sari"/>
    <x v="95"/>
    <n v="8.77"/>
    <s v="yes"/>
    <s v="No"/>
    <s v="No"/>
    <n v="0"/>
    <s v="yes"/>
    <s v="Obesity"/>
    <s v="Diabetes"/>
    <n v="1997"/>
    <s v="Oct"/>
    <n v="27"/>
    <d v="1997-10-27T00:00:00"/>
    <n v="1402"/>
    <x v="0"/>
    <s v="tier - 3"/>
    <x v="6"/>
    <x v="2"/>
  </r>
  <r>
    <s v="Id103"/>
    <s v="  Robert M"/>
    <x v="96"/>
    <n v="4.96"/>
    <s v="No"/>
    <s v="No"/>
    <s v="Yes"/>
    <n v="1"/>
    <s v="yes"/>
    <s v="Obesity"/>
    <s v="Normal"/>
    <n v="1996"/>
    <s v="Jun"/>
    <n v="23"/>
    <d v="1996-06-23T00:00:00"/>
    <n v="1417"/>
    <x v="0"/>
    <s v="tier - 3"/>
    <x v="10"/>
    <x v="0"/>
  </r>
  <r>
    <s v="Id104"/>
    <s v="  Ricardo"/>
    <x v="97"/>
    <n v="4.43"/>
    <s v="yes"/>
    <s v="No"/>
    <s v="No"/>
    <n v="0"/>
    <s v="yes"/>
    <s v="Obesity"/>
    <s v="Normal"/>
    <n v="2001"/>
    <s v="Aug"/>
    <n v="23"/>
    <d v="2001-08-23T00:00:00"/>
    <n v="1421"/>
    <x v="0"/>
    <s v="tier - 2"/>
    <x v="3"/>
    <x v="0"/>
  </r>
  <r>
    <s v="Id105"/>
    <s v="  Gedion"/>
    <x v="98"/>
    <n v="5.82"/>
    <s v="yes"/>
    <s v="No"/>
    <s v="Yes"/>
    <n v="1"/>
    <s v="yes"/>
    <s v="Obesity"/>
    <s v="Prediabetes"/>
    <n v="1997"/>
    <s v="Dec"/>
    <n v="5"/>
    <d v="1997-12-05T00:00:00"/>
    <n v="1422"/>
    <x v="0"/>
    <s v="tier - 2"/>
    <x v="6"/>
    <x v="0"/>
  </r>
  <r>
    <s v="Id106"/>
    <s v="  Mark"/>
    <x v="99"/>
    <n v="6.03"/>
    <s v="yes"/>
    <s v="No"/>
    <s v="No"/>
    <n v="2"/>
    <s v="yes"/>
    <s v="Obesity"/>
    <s v="Prediabetes"/>
    <n v="2000"/>
    <s v="Sep"/>
    <n v="1"/>
    <d v="2000-09-01T00:00:00"/>
    <n v="1438"/>
    <x v="0"/>
    <s v="tier - 2"/>
    <x v="12"/>
    <x v="0"/>
  </r>
  <r>
    <s v="Id107"/>
    <s v="  Gamini P"/>
    <x v="100"/>
    <n v="9.27"/>
    <s v="No"/>
    <s v="No"/>
    <s v="No"/>
    <n v="0"/>
    <s v="yes"/>
    <s v="Obesity"/>
    <s v="Diabetes"/>
    <n v="1997"/>
    <s v="Jun"/>
    <n v="19"/>
    <d v="1997-06-19T00:00:00"/>
    <n v="1445"/>
    <x v="0"/>
    <s v="tier - 1"/>
    <x v="9"/>
    <x v="0"/>
  </r>
  <r>
    <s v="Id108"/>
    <s v="  Emily J"/>
    <x v="101"/>
    <n v="5.53"/>
    <s v="No"/>
    <s v="No"/>
    <s v="No"/>
    <n v="0"/>
    <s v="yes"/>
    <s v="Obesity"/>
    <s v="Normal"/>
    <n v="2003"/>
    <s v="Jun"/>
    <n v="20"/>
    <d v="2003-06-20T00:00:00"/>
    <n v="1467"/>
    <x v="0"/>
    <s v="tier - 2"/>
    <x v="5"/>
    <x v="0"/>
  </r>
  <r>
    <s v="Id109"/>
    <s v="  Amanda"/>
    <x v="50"/>
    <n v="5.07"/>
    <s v="No"/>
    <s v="No"/>
    <s v="No"/>
    <n v="1"/>
    <s v="yes"/>
    <s v="Obesity"/>
    <s v="Normal"/>
    <n v="1998"/>
    <s v="Dec"/>
    <n v="7"/>
    <d v="1998-12-07T00:00:00"/>
    <n v="1477"/>
    <x v="0"/>
    <s v="tier - 1"/>
    <x v="2"/>
    <x v="0"/>
  </r>
  <r>
    <s v="Id110"/>
    <s v="  Nicholas"/>
    <x v="102"/>
    <n v="11.17"/>
    <s v="yes"/>
    <s v="No"/>
    <s v="No"/>
    <n v="1"/>
    <s v="yes"/>
    <s v="Obesity"/>
    <s v="Diabetes"/>
    <n v="1997"/>
    <s v="Jun"/>
    <n v="9"/>
    <d v="1997-06-09T00:00:00"/>
    <n v="1481"/>
    <x v="0"/>
    <s v="tier - 1"/>
    <x v="9"/>
    <x v="1"/>
  </r>
  <r>
    <s v="Id111"/>
    <s v="  Knox"/>
    <x v="103"/>
    <n v="6.14"/>
    <s v="yes"/>
    <s v="No"/>
    <s v="No"/>
    <n v="0"/>
    <s v="yes"/>
    <s v="Obesity"/>
    <s v="Prediabetes"/>
    <n v="1995"/>
    <s v="Oct"/>
    <n v="7"/>
    <d v="1995-10-07T00:00:00"/>
    <n v="1493"/>
    <x v="0"/>
    <s v="tier - 3"/>
    <x v="10"/>
    <x v="0"/>
  </r>
  <r>
    <s v="Id112"/>
    <s v="  Yianna"/>
    <x v="104"/>
    <n v="6.26"/>
    <s v="yes"/>
    <s v="No"/>
    <s v="Yes"/>
    <n v="1"/>
    <s v="yes"/>
    <s v="Obesity"/>
    <s v="Prediabetes"/>
    <n v="1998"/>
    <s v="Jun"/>
    <n v="19"/>
    <d v="1998-06-19T00:00:00"/>
    <n v="1497"/>
    <x v="0"/>
    <s v="tier - 2"/>
    <x v="6"/>
    <x v="0"/>
  </r>
  <r>
    <s v="Id113"/>
    <s v="  Roberta"/>
    <x v="105"/>
    <n v="4.72"/>
    <s v="yes"/>
    <s v="No"/>
    <s v="No"/>
    <n v="0"/>
    <s v="yes"/>
    <s v="Obesity"/>
    <s v="Normal"/>
    <n v="2001"/>
    <s v="Aug"/>
    <n v="25"/>
    <d v="2001-08-25T00:00:00"/>
    <n v="1515.34"/>
    <x v="0"/>
    <s v="tier - 3"/>
    <x v="3"/>
    <x v="0"/>
  </r>
  <r>
    <s v="Id114"/>
    <s v="  Benjamin P"/>
    <x v="106"/>
    <n v="5.18"/>
    <s v="No"/>
    <s v="No"/>
    <s v="No"/>
    <n v="1"/>
    <s v="yes"/>
    <s v="Obesity"/>
    <s v="Normal"/>
    <n v="2001"/>
    <s v="Jul"/>
    <n v="7"/>
    <d v="2001-07-07T00:00:00"/>
    <n v="1526.31"/>
    <x v="0"/>
    <s v="tier - 3"/>
    <x v="12"/>
    <x v="2"/>
  </r>
  <r>
    <s v="Id115"/>
    <s v="  Craig"/>
    <x v="107"/>
    <n v="9.4"/>
    <s v="No"/>
    <s v="No"/>
    <s v="No"/>
    <n v="2"/>
    <s v="yes"/>
    <s v="Obesity"/>
    <s v="Diabetes"/>
    <n v="2001"/>
    <s v="Jun"/>
    <n v="2"/>
    <d v="2001-06-02T00:00:00"/>
    <n v="1532.47"/>
    <x v="0"/>
    <s v="tier - 2"/>
    <x v="12"/>
    <x v="0"/>
  </r>
  <r>
    <s v="Id116"/>
    <s v="  Ann"/>
    <x v="88"/>
    <n v="6.29"/>
    <s v="No"/>
    <s v="No"/>
    <s v="No"/>
    <n v="0"/>
    <s v="yes"/>
    <s v="Obesity"/>
    <s v="Prediabetes"/>
    <n v="2001"/>
    <s v="Dec"/>
    <n v="5"/>
    <d v="2001-12-05T00:00:00"/>
    <n v="1534.3"/>
    <x v="0"/>
    <s v="tier - 2"/>
    <x v="3"/>
    <x v="0"/>
  </r>
  <r>
    <s v="Id117"/>
    <s v="  Jamie P"/>
    <x v="108"/>
    <n v="6.04"/>
    <s v="No"/>
    <s v="No"/>
    <s v="Yes"/>
    <n v="1"/>
    <s v="yes"/>
    <s v="Obesity"/>
    <s v="Prediabetes"/>
    <n v="1992"/>
    <s v="Sep"/>
    <n v="22"/>
    <d v="1992-09-22T00:00:00"/>
    <n v="1566.88"/>
    <x v="0"/>
    <s v="tier - 1"/>
    <x v="1"/>
    <x v="0"/>
  </r>
  <r>
    <s v="Id118"/>
    <s v="  John"/>
    <x v="109"/>
    <n v="10.55"/>
    <s v="No"/>
    <s v="No"/>
    <s v="No"/>
    <n v="0"/>
    <s v="yes"/>
    <s v="Obesity"/>
    <s v="Diabetes"/>
    <n v="2004"/>
    <s v="Nov"/>
    <n v="19"/>
    <d v="2004-11-19T00:00:00"/>
    <n v="1607.51"/>
    <x v="0"/>
    <s v="tier - 3"/>
    <x v="11"/>
    <x v="0"/>
  </r>
  <r>
    <s v="Id119"/>
    <s v="  Charlie"/>
    <x v="110"/>
    <n v="5.09"/>
    <s v="No"/>
    <s v="No"/>
    <s v="No"/>
    <n v="0"/>
    <s v="yes"/>
    <s v="Obesity"/>
    <s v="Normal"/>
    <n v="2004"/>
    <s v="Jul"/>
    <n v="22"/>
    <d v="2004-07-22T00:00:00"/>
    <n v="1615.77"/>
    <x v="0"/>
    <s v="tier - 1"/>
    <x v="11"/>
    <x v="0"/>
  </r>
  <r>
    <s v="Id120"/>
    <s v="  Meb"/>
    <x v="11"/>
    <n v="5.2"/>
    <s v="yes"/>
    <s v="No"/>
    <s v="No"/>
    <n v="1"/>
    <s v="yes"/>
    <s v="Obesity"/>
    <s v="Normal"/>
    <n v="1995"/>
    <s v="Aug"/>
    <n v="5"/>
    <d v="1995-08-05T00:00:00"/>
    <n v="1617.16"/>
    <x v="0"/>
    <s v="tier - 1"/>
    <x v="10"/>
    <x v="0"/>
  </r>
  <r>
    <s v="Id121"/>
    <s v="  Aaqib L"/>
    <x v="111"/>
    <n v="8.4499999999999993"/>
    <s v="yes"/>
    <s v="No"/>
    <s v="No"/>
    <n v="0"/>
    <s v="yes"/>
    <s v="Obesity"/>
    <s v="Diabetes"/>
    <n v="2003"/>
    <s v="Sep"/>
    <n v="14"/>
    <d v="2003-09-14T00:00:00"/>
    <n v="1621.34"/>
    <x v="0"/>
    <s v="tier - 2"/>
    <x v="13"/>
    <x v="1"/>
  </r>
  <r>
    <s v="Id122"/>
    <s v="  Craig A"/>
    <x v="32"/>
    <n v="9.5399999999999991"/>
    <s v="No"/>
    <s v="No"/>
    <s v="No"/>
    <n v="0"/>
    <s v="yes"/>
    <s v="Obesity"/>
    <s v="Diabetes"/>
    <n v="2004"/>
    <s v="Aug"/>
    <n v="21"/>
    <d v="2004-08-21T00:00:00"/>
    <n v="1621.88"/>
    <x v="0"/>
    <s v="tier - 2"/>
    <x v="11"/>
    <x v="0"/>
  </r>
  <r>
    <s v="Id123"/>
    <s v="  Meredith"/>
    <x v="112"/>
    <n v="4.99"/>
    <s v="yes"/>
    <s v="No"/>
    <s v="No"/>
    <n v="2"/>
    <s v="yes"/>
    <s v="Obesity"/>
    <s v="Normal"/>
    <n v="2004"/>
    <s v="Jul"/>
    <n v="25"/>
    <d v="2004-07-25T00:00:00"/>
    <n v="1622.19"/>
    <x v="0"/>
    <s v="tier - 1"/>
    <x v="11"/>
    <x v="0"/>
  </r>
  <r>
    <s v="Id124"/>
    <s v="  Doug"/>
    <x v="113"/>
    <n v="10.54"/>
    <s v="No"/>
    <s v="No"/>
    <s v="No"/>
    <n v="0"/>
    <s v="yes"/>
    <s v="Obesity"/>
    <s v="Diabetes"/>
    <n v="2003"/>
    <s v="Sep"/>
    <n v="9"/>
    <d v="2003-09-09T00:00:00"/>
    <n v="1625.43"/>
    <x v="0"/>
    <s v="tier - 3"/>
    <x v="13"/>
    <x v="1"/>
  </r>
  <r>
    <s v="Id125"/>
    <s v="  Elizabeth J"/>
    <x v="114"/>
    <n v="4.54"/>
    <s v="No"/>
    <s v="No"/>
    <s v="No"/>
    <n v="0"/>
    <s v="yes"/>
    <s v="Obesity"/>
    <s v="Normal"/>
    <n v="2003"/>
    <s v="Dec"/>
    <n v="4"/>
    <d v="2003-12-04T00:00:00"/>
    <n v="1627.28"/>
    <x v="0"/>
    <s v="tier - 2"/>
    <x v="13"/>
    <x v="1"/>
  </r>
  <r>
    <s v="Id126"/>
    <s v="  Matthew P"/>
    <x v="115"/>
    <n v="6.29"/>
    <s v="No"/>
    <s v="No"/>
    <s v="No"/>
    <n v="1"/>
    <s v="yes"/>
    <s v="Obesity"/>
    <s v="Prediabetes"/>
    <n v="2003"/>
    <s v="Jul"/>
    <n v="17"/>
    <d v="2003-07-17T00:00:00"/>
    <n v="1628.47"/>
    <x v="0"/>
    <s v="tier - 1"/>
    <x v="13"/>
    <x v="1"/>
  </r>
  <r>
    <s v="Id127"/>
    <s v="  Guillermo Sr"/>
    <x v="116"/>
    <n v="9.51"/>
    <s v="No"/>
    <s v="No"/>
    <s v="No"/>
    <n v="0"/>
    <s v="yes"/>
    <s v="Obesity"/>
    <s v="Diabetes"/>
    <n v="2004"/>
    <s v="Oct"/>
    <n v="4"/>
    <d v="2004-10-04T00:00:00"/>
    <n v="1629.83"/>
    <x v="0"/>
    <s v="tier - 2"/>
    <x v="11"/>
    <x v="0"/>
  </r>
  <r>
    <s v="Id128"/>
    <s v="  Ryan C"/>
    <x v="101"/>
    <n v="4.72"/>
    <s v="No"/>
    <s v="No"/>
    <s v="No"/>
    <n v="0"/>
    <s v="yes"/>
    <s v="Obesity"/>
    <s v="Normal"/>
    <n v="2004"/>
    <s v="Dec"/>
    <n v="5"/>
    <d v="2004-12-05T00:00:00"/>
    <n v="1631.67"/>
    <x v="0"/>
    <s v="tier - 3"/>
    <x v="11"/>
    <x v="0"/>
  </r>
  <r>
    <s v="Id129"/>
    <s v="  Dane"/>
    <x v="54"/>
    <n v="5.91"/>
    <s v="yes"/>
    <s v="No"/>
    <s v="No"/>
    <n v="0"/>
    <s v="yes"/>
    <s v="Obesity"/>
    <s v="Prediabetes"/>
    <n v="2004"/>
    <s v="Jul"/>
    <n v="9"/>
    <d v="2004-07-09T00:00:00"/>
    <n v="1631.82"/>
    <x v="0"/>
    <s v="tier - 1"/>
    <x v="13"/>
    <x v="0"/>
  </r>
  <r>
    <s v="Id130"/>
    <s v="  Jonas"/>
    <x v="117"/>
    <n v="9.58"/>
    <s v="No"/>
    <s v="No"/>
    <s v="No"/>
    <n v="0"/>
    <s v="yes"/>
    <s v="Obesity"/>
    <s v="Diabetes"/>
    <n v="2003"/>
    <s v="Oct"/>
    <n v="3"/>
    <d v="2003-10-03T00:00:00"/>
    <n v="1632.04"/>
    <x v="0"/>
    <s v="tier - 2"/>
    <x v="13"/>
    <x v="1"/>
  </r>
  <r>
    <s v="Id131"/>
    <s v="  George E"/>
    <x v="118"/>
    <n v="5.77"/>
    <s v="No"/>
    <s v="No"/>
    <s v="No"/>
    <n v="0"/>
    <s v="yes"/>
    <s v="Obesity"/>
    <s v="Prediabetes"/>
    <n v="2003"/>
    <s v="Sep"/>
    <n v="16"/>
    <d v="2003-09-16T00:00:00"/>
    <n v="1632.56"/>
    <x v="0"/>
    <s v="tier - 2"/>
    <x v="13"/>
    <x v="1"/>
  </r>
  <r>
    <s v="Id132"/>
    <s v="  Sara S"/>
    <x v="119"/>
    <n v="4.38"/>
    <s v="yes"/>
    <s v="No"/>
    <s v="No"/>
    <n v="0"/>
    <s v="yes"/>
    <s v="Obesity"/>
    <s v="Normal"/>
    <n v="2004"/>
    <s v="Dec"/>
    <n v="13"/>
    <d v="2004-12-13T00:00:00"/>
    <n v="1633.04"/>
    <x v="0"/>
    <s v="tier - 2"/>
    <x v="11"/>
    <x v="0"/>
  </r>
  <r>
    <s v="Id133"/>
    <s v="  Nick"/>
    <x v="120"/>
    <n v="5.65"/>
    <s v="No"/>
    <s v="No"/>
    <s v="No"/>
    <n v="1"/>
    <s v="yes"/>
    <s v="Obesity"/>
    <s v="Normal"/>
    <n v="2004"/>
    <s v="Aug"/>
    <n v="8"/>
    <d v="2004-08-08T00:00:00"/>
    <n v="1633.96"/>
    <x v="0"/>
    <s v="tier - 1"/>
    <x v="11"/>
    <x v="0"/>
  </r>
  <r>
    <s v="Id134"/>
    <s v="  Timothy"/>
    <x v="121"/>
    <n v="7.54"/>
    <s v="yes"/>
    <s v="No"/>
    <s v="No"/>
    <n v="0"/>
    <s v="yes"/>
    <s v="Obesity"/>
    <s v="Diabetes"/>
    <n v="2004"/>
    <s v="Jun"/>
    <n v="13"/>
    <d v="2004-06-13T00:00:00"/>
    <n v="1634.57"/>
    <x v="0"/>
    <s v="tier - 2"/>
    <x v="13"/>
    <x v="0"/>
  </r>
  <r>
    <s v="Id135"/>
    <s v="  Becky L"/>
    <x v="66"/>
    <n v="5.1100000000000003"/>
    <s v="yes"/>
    <s v="No"/>
    <s v="No"/>
    <n v="1"/>
    <s v="yes"/>
    <s v="Obesity"/>
    <s v="Normal"/>
    <n v="2003"/>
    <s v="Dec"/>
    <n v="30"/>
    <d v="2003-12-30T00:00:00"/>
    <n v="1635.73"/>
    <x v="0"/>
    <s v="tier - 3"/>
    <x v="13"/>
    <x v="1"/>
  </r>
  <r>
    <s v="Id136"/>
    <s v="  Steph K"/>
    <x v="122"/>
    <n v="4.25"/>
    <s v="No"/>
    <s v="No"/>
    <s v="Yes"/>
    <n v="1"/>
    <s v="yes"/>
    <s v="Obesity"/>
    <s v="Normal"/>
    <n v="2003"/>
    <s v="Sep"/>
    <n v="16"/>
    <d v="2003-09-16T00:00:00"/>
    <n v="1639.56"/>
    <x v="0"/>
    <s v="tier - 2"/>
    <x v="13"/>
    <x v="1"/>
  </r>
  <r>
    <s v="Id137"/>
    <s v="  Kristine B"/>
    <x v="123"/>
    <n v="5.55"/>
    <s v="No"/>
    <s v="yes"/>
    <s v="No"/>
    <n v="1"/>
    <s v="yes"/>
    <s v="Obesity"/>
    <s v="Normal"/>
    <n v="2003"/>
    <s v="Aug"/>
    <n v="21"/>
    <d v="2003-08-21T00:00:00"/>
    <n v="1639.56"/>
    <x v="0"/>
    <s v="tier - 2"/>
    <x v="13"/>
    <x v="1"/>
  </r>
  <r>
    <s v="Id138"/>
    <s v="  Taylor B"/>
    <x v="124"/>
    <n v="5.78"/>
    <s v="No"/>
    <s v="No"/>
    <s v="No"/>
    <n v="0"/>
    <s v="yes"/>
    <s v="Obesity"/>
    <s v="Prediabetes"/>
    <n v="2003"/>
    <s v="Dec"/>
    <n v="30"/>
    <d v="2003-12-30T00:00:00"/>
    <n v="1646.43"/>
    <x v="0"/>
    <s v="tier - 1"/>
    <x v="13"/>
    <x v="1"/>
  </r>
  <r>
    <s v="Id139"/>
    <s v="  William"/>
    <x v="125"/>
    <n v="5.28"/>
    <s v="yes"/>
    <s v="No"/>
    <s v="No"/>
    <n v="0"/>
    <s v="yes"/>
    <s v="Obesity"/>
    <s v="Normal"/>
    <n v="2000"/>
    <s v="Oct"/>
    <n v="23"/>
    <d v="2000-10-23T00:00:00"/>
    <n v="1665"/>
    <x v="0"/>
    <s v="tier - 2"/>
    <x v="12"/>
    <x v="0"/>
  </r>
  <r>
    <s v="Id140"/>
    <s v="  Sage"/>
    <x v="20"/>
    <n v="5.39"/>
    <s v="No"/>
    <s v="No"/>
    <s v="No"/>
    <n v="0"/>
    <s v="yes"/>
    <s v="Obesity"/>
    <s v="Normal"/>
    <n v="2000"/>
    <s v="Jun"/>
    <n v="10"/>
    <d v="2000-06-10T00:00:00"/>
    <n v="1674.63"/>
    <x v="0"/>
    <s v="tier - 2"/>
    <x v="7"/>
    <x v="0"/>
  </r>
  <r>
    <s v="Id141"/>
    <s v="  Cole"/>
    <x v="40"/>
    <n v="8.01"/>
    <s v="yes"/>
    <s v="No"/>
    <s v="No"/>
    <n v="1"/>
    <s v="yes"/>
    <s v="Obesity"/>
    <s v="Diabetes"/>
    <n v="2000"/>
    <s v="Oct"/>
    <n v="21"/>
    <d v="2000-10-21T00:00:00"/>
    <n v="1682.6"/>
    <x v="0"/>
    <s v="tier - 2"/>
    <x v="12"/>
    <x v="2"/>
  </r>
  <r>
    <s v="Id142"/>
    <s v="  Jesse"/>
    <x v="126"/>
    <n v="5.21"/>
    <s v="No"/>
    <s v="No"/>
    <s v="No"/>
    <n v="0"/>
    <s v="yes"/>
    <s v="Obesity"/>
    <s v="Normal"/>
    <n v="2004"/>
    <s v="Nov"/>
    <n v="17"/>
    <d v="2004-11-17T00:00:00"/>
    <n v="1694.8"/>
    <x v="0"/>
    <s v="tier - 2"/>
    <x v="11"/>
    <x v="3"/>
  </r>
  <r>
    <s v="Id143"/>
    <s v="  Tammi J"/>
    <x v="106"/>
    <n v="6.27"/>
    <s v="No"/>
    <s v="No"/>
    <s v="No"/>
    <n v="0"/>
    <s v="yes"/>
    <s v="Obesity"/>
    <s v="Prediabetes"/>
    <n v="2004"/>
    <s v="Dec"/>
    <n v="10"/>
    <d v="2004-12-10T00:00:00"/>
    <n v="1702.46"/>
    <x v="0"/>
    <s v="tier - 3"/>
    <x v="11"/>
    <x v="4"/>
  </r>
  <r>
    <s v="Id144"/>
    <s v="  Matthew S"/>
    <x v="127"/>
    <n v="10.73"/>
    <s v="yes"/>
    <s v="No"/>
    <s v="No"/>
    <n v="1"/>
    <s v="yes"/>
    <s v="Obesity"/>
    <s v="Diabetes"/>
    <n v="2004"/>
    <s v="Nov"/>
    <n v="7"/>
    <d v="2004-11-07T00:00:00"/>
    <n v="1704.57"/>
    <x v="0"/>
    <s v="tier - 1"/>
    <x v="11"/>
    <x v="5"/>
  </r>
  <r>
    <s v="Id145"/>
    <s v="  Eric"/>
    <x v="128"/>
    <n v="10.52"/>
    <s v="No"/>
    <s v="No"/>
    <s v="No"/>
    <n v="0"/>
    <s v="yes"/>
    <s v="Obesity"/>
    <s v="Diabetes"/>
    <n v="2004"/>
    <s v="Dec"/>
    <n v="14"/>
    <d v="2004-12-14T00:00:00"/>
    <n v="1704.7"/>
    <x v="0"/>
    <s v="tier - 3"/>
    <x v="11"/>
    <x v="6"/>
  </r>
  <r>
    <s v="Id146"/>
    <s v="  Valeria R"/>
    <x v="129"/>
    <n v="11.82"/>
    <s v="yes"/>
    <s v="No"/>
    <s v="No"/>
    <n v="2"/>
    <s v="yes"/>
    <s v="Obesity"/>
    <s v="Diabetes"/>
    <n v="2004"/>
    <s v="Dec"/>
    <n v="6"/>
    <d v="2004-12-06T00:00:00"/>
    <n v="1705.62"/>
    <x v="0"/>
    <s v="tier - 2"/>
    <x v="11"/>
    <x v="3"/>
  </r>
  <r>
    <s v="Id147"/>
    <s v="  Michael P"/>
    <x v="130"/>
    <n v="6.76"/>
    <s v="No"/>
    <s v="No"/>
    <s v="No"/>
    <n v="0"/>
    <s v="yes"/>
    <s v="Obesity"/>
    <s v="Diabetes"/>
    <n v="2004"/>
    <s v="Oct"/>
    <n v="17"/>
    <d v="2004-10-17T00:00:00"/>
    <n v="1708"/>
    <x v="1"/>
    <s v="tier - 2"/>
    <x v="11"/>
    <x v="5"/>
  </r>
  <r>
    <s v="Id148"/>
    <s v="  Rami"/>
    <x v="131"/>
    <n v="5.62"/>
    <s v="No"/>
    <s v="No"/>
    <s v="No"/>
    <n v="0"/>
    <s v="yes"/>
    <s v="Obesity"/>
    <s v="Normal"/>
    <n v="2004"/>
    <s v="Dec"/>
    <n v="12"/>
    <d v="2004-12-12T00:00:00"/>
    <n v="1708.93"/>
    <x v="1"/>
    <s v="tier - 1"/>
    <x v="11"/>
    <x v="4"/>
  </r>
  <r>
    <s v="Id149"/>
    <s v="  Denis"/>
    <x v="94"/>
    <n v="4.1900000000000004"/>
    <s v="No"/>
    <s v="No"/>
    <s v="No"/>
    <n v="0"/>
    <s v="yes"/>
    <s v="Obesity"/>
    <s v="Normal"/>
    <n v="2004"/>
    <s v="Sep"/>
    <n v="19"/>
    <d v="2004-09-19T00:00:00"/>
    <n v="1711.03"/>
    <x v="1"/>
    <s v="tier - 3"/>
    <x v="11"/>
    <x v="0"/>
  </r>
  <r>
    <s v="Id150"/>
    <s v="  Brian E"/>
    <x v="132"/>
    <n v="5.32"/>
    <s v="No"/>
    <s v="No"/>
    <s v="No"/>
    <n v="0"/>
    <s v="yes"/>
    <s v="Over Weight"/>
    <s v="Normal"/>
    <n v="2004"/>
    <s v="Sep"/>
    <n v="21"/>
    <d v="2004-09-21T00:00:00"/>
    <n v="1712.23"/>
    <x v="1"/>
    <s v="tier - 1"/>
    <x v="11"/>
    <x v="5"/>
  </r>
  <r>
    <s v="Id151"/>
    <s v="  Bonnie"/>
    <x v="133"/>
    <n v="4.46"/>
    <s v="yes"/>
    <s v="No"/>
    <s v="No"/>
    <n v="1"/>
    <s v="yes"/>
    <s v="Obesity"/>
    <s v="Normal"/>
    <n v="2004"/>
    <s v="Jun"/>
    <n v="10"/>
    <d v="2004-06-10T00:00:00"/>
    <n v="1719.44"/>
    <x v="1"/>
    <s v="tier - 3"/>
    <x v="13"/>
    <x v="0"/>
  </r>
  <r>
    <s v="Id152"/>
    <s v="  Michael P"/>
    <x v="134"/>
    <n v="5.65"/>
    <s v="No"/>
    <s v="No"/>
    <s v="No"/>
    <n v="0"/>
    <s v="yes"/>
    <s v="Obesity"/>
    <s v="Normal"/>
    <n v="2004"/>
    <s v="Sep"/>
    <n v="11"/>
    <d v="2004-09-11T00:00:00"/>
    <n v="1720.35"/>
    <x v="1"/>
    <s v="tier - 3"/>
    <x v="11"/>
    <x v="0"/>
  </r>
  <r>
    <s v="Id153"/>
    <s v="  Paul"/>
    <x v="135"/>
    <n v="6.04"/>
    <s v="No"/>
    <s v="No"/>
    <s v="No"/>
    <n v="2"/>
    <s v="yes"/>
    <s v="Obesity"/>
    <s v="Prediabetes"/>
    <n v="2004"/>
    <s v="Oct"/>
    <n v="21"/>
    <d v="2004-10-21T00:00:00"/>
    <n v="1725.55"/>
    <x v="1"/>
    <s v="tier - 2"/>
    <x v="11"/>
    <x v="0"/>
  </r>
  <r>
    <s v="Id154"/>
    <s v="  Michael"/>
    <x v="136"/>
    <n v="5.76"/>
    <s v="No"/>
    <s v="No"/>
    <s v="No"/>
    <n v="1"/>
    <s v="yes"/>
    <s v="Obesity"/>
    <s v="Prediabetes"/>
    <n v="2004"/>
    <s v="Sep"/>
    <n v="9"/>
    <d v="2004-09-09T00:00:00"/>
    <n v="1727.54"/>
    <x v="1"/>
    <s v="tier - 1"/>
    <x v="11"/>
    <x v="0"/>
  </r>
  <r>
    <s v="Id155"/>
    <s v="  Samuel"/>
    <x v="137"/>
    <n v="4.3600000000000003"/>
    <s v="No"/>
    <s v="No"/>
    <s v="Yes"/>
    <n v="1"/>
    <s v="yes"/>
    <s v="Over Weight"/>
    <s v="Normal"/>
    <n v="2003"/>
    <s v="Nov"/>
    <n v="21"/>
    <d v="2003-11-21T00:00:00"/>
    <n v="1727.79"/>
    <x v="1"/>
    <s v="tier - 3"/>
    <x v="13"/>
    <x v="2"/>
  </r>
  <r>
    <s v="Id156"/>
    <s v="  Matthew"/>
    <x v="138"/>
    <n v="4.76"/>
    <s v="yes"/>
    <s v="No"/>
    <s v="Yes"/>
    <n v="1"/>
    <s v="yes"/>
    <s v="Obesity"/>
    <s v="Normal"/>
    <n v="2003"/>
    <s v="Sep"/>
    <n v="1"/>
    <d v="2003-09-01T00:00:00"/>
    <n v="1728.9"/>
    <x v="1"/>
    <s v="tier - 2"/>
    <x v="13"/>
    <x v="2"/>
  </r>
  <r>
    <s v="Id157"/>
    <s v="  Daniel"/>
    <x v="139"/>
    <n v="10.82"/>
    <s v="yes"/>
    <s v="No"/>
    <s v="No"/>
    <n v="1"/>
    <s v="yes"/>
    <s v="Obesity"/>
    <s v="Diabetes"/>
    <n v="2003"/>
    <s v="Nov"/>
    <n v="9"/>
    <d v="2003-11-09T00:00:00"/>
    <n v="1731.68"/>
    <x v="1"/>
    <s v="tier - 2"/>
    <x v="13"/>
    <x v="2"/>
  </r>
  <r>
    <s v="Id158"/>
    <s v="  Syndy"/>
    <x v="140"/>
    <n v="4.01"/>
    <s v="yes"/>
    <s v="No"/>
    <s v="No"/>
    <n v="0"/>
    <s v="yes"/>
    <s v="Obesity"/>
    <s v="Normal"/>
    <n v="2003"/>
    <s v="Nov"/>
    <n v="14"/>
    <d v="2003-11-14T00:00:00"/>
    <n v="1737.38"/>
    <x v="1"/>
    <s v="tier - 2"/>
    <x v="13"/>
    <x v="2"/>
  </r>
  <r>
    <s v="Id159"/>
    <s v="  Aleksandra"/>
    <x v="141"/>
    <n v="5.12"/>
    <s v="yes"/>
    <s v="No"/>
    <s v="No"/>
    <n v="1"/>
    <s v="yes"/>
    <s v="Obesity"/>
    <s v="Normal"/>
    <n v="2003"/>
    <s v="Jul"/>
    <n v="25"/>
    <d v="2003-07-25T00:00:00"/>
    <n v="1743.21"/>
    <x v="1"/>
    <s v="tier - 1"/>
    <x v="13"/>
    <x v="2"/>
  </r>
  <r>
    <s v="Id160"/>
    <s v="  Steeve T Sr"/>
    <x v="142"/>
    <n v="10.54"/>
    <s v="yes"/>
    <s v="No"/>
    <s v="No"/>
    <n v="2"/>
    <s v="yes"/>
    <s v="Obesity"/>
    <s v="Diabetes"/>
    <n v="2003"/>
    <s v="Jul"/>
    <n v="28"/>
    <d v="2003-07-28T00:00:00"/>
    <n v="1744.47"/>
    <x v="1"/>
    <s v="tier - 1"/>
    <x v="13"/>
    <x v="2"/>
  </r>
  <r>
    <s v="Id161"/>
    <s v="  Richard"/>
    <x v="143"/>
    <n v="4.21"/>
    <s v="No"/>
    <s v="No"/>
    <s v="No"/>
    <n v="0"/>
    <s v="yes"/>
    <s v="Obesity"/>
    <s v="Normal"/>
    <n v="2003"/>
    <s v="Sep"/>
    <n v="26"/>
    <d v="2003-09-26T00:00:00"/>
    <n v="1748.77"/>
    <x v="1"/>
    <s v="tier - 1"/>
    <x v="13"/>
    <x v="2"/>
  </r>
  <r>
    <s v="Id162"/>
    <s v="  Aaron T"/>
    <x v="44"/>
    <n v="5.42"/>
    <s v="No"/>
    <s v="No"/>
    <s v="No"/>
    <n v="0"/>
    <s v="yes"/>
    <s v="Obesity"/>
    <s v="Normal"/>
    <n v="1998"/>
    <s v="Oct"/>
    <n v="7"/>
    <d v="1998-10-07T00:00:00"/>
    <n v="1756.6"/>
    <x v="1"/>
    <s v="tier - 3"/>
    <x v="2"/>
    <x v="0"/>
  </r>
  <r>
    <s v="Id163"/>
    <s v="  Akira"/>
    <x v="103"/>
    <n v="4.28"/>
    <s v="No"/>
    <s v="yes"/>
    <s v="No"/>
    <n v="1"/>
    <s v="yes"/>
    <s v="Obesity"/>
    <s v="Normal"/>
    <n v="2003"/>
    <s v="Nov"/>
    <n v="19"/>
    <d v="2003-11-19T00:00:00"/>
    <n v="1759.34"/>
    <x v="1"/>
    <s v="tier - 1"/>
    <x v="13"/>
    <x v="2"/>
  </r>
  <r>
    <s v="Id164"/>
    <s v="  Ben"/>
    <x v="144"/>
    <n v="8.9"/>
    <s v="No"/>
    <s v="No"/>
    <s v="No"/>
    <n v="0"/>
    <s v="yes"/>
    <s v="Obesity"/>
    <s v="Diabetes"/>
    <n v="2002"/>
    <s v="Dec"/>
    <n v="13"/>
    <d v="2002-12-13T00:00:00"/>
    <n v="1769.53"/>
    <x v="1"/>
    <s v="tier - 3"/>
    <x v="5"/>
    <x v="1"/>
  </r>
  <r>
    <s v="Id165"/>
    <s v="  Jana"/>
    <x v="145"/>
    <n v="4.8899999999999997"/>
    <s v="No"/>
    <s v="No"/>
    <s v="Yes"/>
    <n v="1"/>
    <s v="yes"/>
    <s v="Obesity"/>
    <s v="Normal"/>
    <n v="1999"/>
    <s v="Sep"/>
    <n v="25"/>
    <d v="1999-09-25T00:00:00"/>
    <n v="1815.88"/>
    <x v="1"/>
    <s v="tier - 3"/>
    <x v="7"/>
    <x v="0"/>
  </r>
  <r>
    <s v="Id166"/>
    <s v="  Jay T"/>
    <x v="146"/>
    <n v="4.29"/>
    <s v="yes"/>
    <s v="No"/>
    <s v="Yes"/>
    <n v="1"/>
    <s v="yes"/>
    <s v="Obesity"/>
    <s v="Normal"/>
    <n v="2004"/>
    <s v="Aug"/>
    <n v="19"/>
    <d v="2004-08-19T00:00:00"/>
    <n v="1822.54"/>
    <x v="1"/>
    <s v="tier - 1"/>
    <x v="11"/>
    <x v="1"/>
  </r>
  <r>
    <s v="Id167"/>
    <s v="  Marie-Helene"/>
    <x v="147"/>
    <n v="8"/>
    <s v="yes"/>
    <s v="No"/>
    <s v="No"/>
    <n v="1"/>
    <s v="yes"/>
    <s v="Obesity"/>
    <s v="Diabetes"/>
    <n v="1999"/>
    <s v="Nov"/>
    <n v="17"/>
    <d v="1999-11-17T00:00:00"/>
    <n v="1824.29"/>
    <x v="1"/>
    <s v="tier - 3"/>
    <x v="7"/>
    <x v="0"/>
  </r>
  <r>
    <s v="Id168"/>
    <s v="  Bret R"/>
    <x v="111"/>
    <n v="4.67"/>
    <s v="yes"/>
    <s v="No"/>
    <s v="No"/>
    <n v="0"/>
    <s v="yes"/>
    <s v="Obesity"/>
    <s v="Normal"/>
    <n v="1999"/>
    <s v="Oct"/>
    <n v="1"/>
    <d v="1999-10-01T00:00:00"/>
    <n v="1826.84"/>
    <x v="1"/>
    <s v="tier - 2"/>
    <x v="7"/>
    <x v="2"/>
  </r>
  <r>
    <s v="Id169"/>
    <s v="  Gardner L"/>
    <x v="148"/>
    <n v="4.5"/>
    <s v="No"/>
    <s v="No"/>
    <s v="No"/>
    <n v="0"/>
    <s v="yes"/>
    <s v="Obesity"/>
    <s v="Normal"/>
    <n v="2003"/>
    <s v="Aug"/>
    <n v="11"/>
    <d v="2003-08-11T00:00:00"/>
    <n v="1832.09"/>
    <x v="1"/>
    <s v="tier - 3"/>
    <x v="13"/>
    <x v="2"/>
  </r>
  <r>
    <s v="Id170"/>
    <s v="  Bobby"/>
    <x v="149"/>
    <n v="6.32"/>
    <s v="yes"/>
    <s v="yes"/>
    <s v="No"/>
    <n v="2"/>
    <s v="yes"/>
    <s v="Obesity"/>
    <s v="Prediabetes"/>
    <n v="2003"/>
    <s v="Aug"/>
    <n v="4"/>
    <d v="2003-08-04T00:00:00"/>
    <n v="1837.24"/>
    <x v="1"/>
    <s v="tier - 2"/>
    <x v="13"/>
    <x v="2"/>
  </r>
  <r>
    <s v="Id171"/>
    <s v="  Natalie"/>
    <x v="61"/>
    <n v="6.1"/>
    <s v="yes"/>
    <s v="No"/>
    <s v="No"/>
    <n v="1"/>
    <s v="yes"/>
    <s v="Obesity"/>
    <s v="Prediabetes"/>
    <n v="1999"/>
    <s v="Dec"/>
    <n v="12"/>
    <d v="1999-12-12T00:00:00"/>
    <n v="1837.28"/>
    <x v="1"/>
    <s v="tier - 2"/>
    <x v="7"/>
    <x v="0"/>
  </r>
  <r>
    <s v="Id172"/>
    <s v="  Lina"/>
    <x v="150"/>
    <n v="5.4"/>
    <s v="No"/>
    <s v="No"/>
    <s v="No"/>
    <n v="0"/>
    <s v="yes"/>
    <s v="Obesity"/>
    <s v="Normal"/>
    <n v="2003"/>
    <s v="Jul"/>
    <n v="20"/>
    <d v="2003-07-20T00:00:00"/>
    <n v="1842.52"/>
    <x v="1"/>
    <s v="tier - 2"/>
    <x v="13"/>
    <x v="2"/>
  </r>
  <r>
    <s v="Id173"/>
    <s v="  Zebulon"/>
    <x v="151"/>
    <n v="6.24"/>
    <s v="yes"/>
    <s v="No"/>
    <s v="No"/>
    <n v="1"/>
    <s v="yes"/>
    <s v="Obesity"/>
    <s v="Prediabetes"/>
    <n v="1994"/>
    <s v="Dec"/>
    <n v="6"/>
    <d v="1994-12-06T00:00:00"/>
    <n v="1850.55"/>
    <x v="1"/>
    <s v="tier - 2"/>
    <x v="4"/>
    <x v="1"/>
  </r>
  <r>
    <s v="Id174"/>
    <s v="  Amanda"/>
    <x v="152"/>
    <n v="4.45"/>
    <s v="No"/>
    <s v="No"/>
    <s v="No"/>
    <n v="0"/>
    <s v="yes"/>
    <s v="Obesity"/>
    <s v="Normal"/>
    <n v="2004"/>
    <s v="Dec"/>
    <n v="27"/>
    <d v="2004-12-27T00:00:00"/>
    <n v="1863.45"/>
    <x v="1"/>
    <s v="tier - 1"/>
    <x v="11"/>
    <x v="7"/>
  </r>
  <r>
    <s v="Id175"/>
    <s v="  Greg"/>
    <x v="153"/>
    <n v="5.22"/>
    <s v="No"/>
    <s v="No"/>
    <s v="No"/>
    <n v="1"/>
    <s v="yes"/>
    <s v="Obesity"/>
    <s v="Normal"/>
    <n v="1996"/>
    <s v="Jul"/>
    <n v="2"/>
    <d v="1996-07-02T00:00:00"/>
    <n v="1865.98"/>
    <x v="1"/>
    <s v="tier - 3"/>
    <x v="10"/>
    <x v="1"/>
  </r>
  <r>
    <s v="Id176"/>
    <s v="  John"/>
    <x v="4"/>
    <n v="4.6100000000000003"/>
    <s v="No"/>
    <s v="No"/>
    <s v="No"/>
    <n v="1"/>
    <s v="yes"/>
    <s v="Obesity"/>
    <s v="Normal"/>
    <n v="2002"/>
    <s v="Sep"/>
    <n v="22"/>
    <d v="2002-09-22T00:00:00"/>
    <n v="1875.34"/>
    <x v="1"/>
    <s v="tier - 2"/>
    <x v="5"/>
    <x v="2"/>
  </r>
  <r>
    <s v="Id177"/>
    <s v="  Kelsey A"/>
    <x v="154"/>
    <n v="6.24"/>
    <s v="No"/>
    <s v="No"/>
    <s v="No"/>
    <n v="0"/>
    <s v="yes"/>
    <s v="Obesity"/>
    <s v="Prediabetes"/>
    <n v="2002"/>
    <s v="Oct"/>
    <n v="29"/>
    <d v="2002-10-29T00:00:00"/>
    <n v="1877.93"/>
    <x v="1"/>
    <s v="tier - 1"/>
    <x v="5"/>
    <x v="0"/>
  </r>
  <r>
    <s v="Id178"/>
    <s v="  Bronwen L"/>
    <x v="155"/>
    <n v="10.039999999999999"/>
    <s v="No"/>
    <s v="No"/>
    <s v="No"/>
    <n v="0"/>
    <s v="yes"/>
    <s v="Obesity"/>
    <s v="Diabetes"/>
    <n v="2002"/>
    <s v="Aug"/>
    <n v="29"/>
    <d v="2002-08-29T00:00:00"/>
    <n v="1880.07"/>
    <x v="1"/>
    <s v="tier - 2"/>
    <x v="5"/>
    <x v="0"/>
  </r>
  <r>
    <s v="Id179"/>
    <s v="  Manuela"/>
    <x v="156"/>
    <n v="6.09"/>
    <s v="No"/>
    <s v="No"/>
    <s v="No"/>
    <n v="0"/>
    <s v="yes"/>
    <s v="Obesity"/>
    <s v="Prediabetes"/>
    <n v="2002"/>
    <s v="Aug"/>
    <n v="21"/>
    <d v="2002-08-21T00:00:00"/>
    <n v="1880.49"/>
    <x v="1"/>
    <s v="tier - 1"/>
    <x v="5"/>
    <x v="2"/>
  </r>
  <r>
    <s v="Id180"/>
    <s v="  Jennifer L"/>
    <x v="105"/>
    <n v="11.4"/>
    <s v="yes"/>
    <s v="No"/>
    <s v="Yes"/>
    <n v="1"/>
    <s v="No"/>
    <s v="Obesity"/>
    <s v="Diabetes"/>
    <n v="2001"/>
    <s v="Aug"/>
    <n v="10"/>
    <d v="2001-08-10T00:00:00"/>
    <n v="1906.36"/>
    <x v="1"/>
    <s v="tier - 1"/>
    <x v="3"/>
    <x v="1"/>
  </r>
  <r>
    <s v="Id181"/>
    <s v="  Abby W"/>
    <x v="157"/>
    <n v="4.29"/>
    <s v="No"/>
    <s v="No"/>
    <s v="Yes"/>
    <n v="1"/>
    <s v="yes"/>
    <s v="Obesity"/>
    <s v="Normal"/>
    <n v="1994"/>
    <s v="Oct"/>
    <n v="6"/>
    <d v="1994-10-06T00:00:00"/>
    <n v="1908.9"/>
    <x v="1"/>
    <s v="tier - 3"/>
    <x v="4"/>
    <x v="0"/>
  </r>
  <r>
    <s v="Id182"/>
    <s v="  Tyler"/>
    <x v="158"/>
    <n v="5.7"/>
    <s v="No"/>
    <s v="No"/>
    <s v="No"/>
    <n v="2"/>
    <s v="yes"/>
    <s v="Obesity"/>
    <s v="Prediabetes"/>
    <n v="2001"/>
    <s v="Aug"/>
    <n v="3"/>
    <d v="2001-08-03T00:00:00"/>
    <n v="1909.53"/>
    <x v="1"/>
    <s v="tier - 3"/>
    <x v="3"/>
    <x v="1"/>
  </r>
  <r>
    <s v="Id183"/>
    <s v="  Jeffrey"/>
    <x v="98"/>
    <n v="6.09"/>
    <s v="No"/>
    <s v="No"/>
    <s v="No"/>
    <n v="1"/>
    <s v="yes"/>
    <s v="Obesity"/>
    <s v="Prediabetes"/>
    <n v="2001"/>
    <s v="Dec"/>
    <n v="9"/>
    <d v="2001-12-09T00:00:00"/>
    <n v="1917.32"/>
    <x v="1"/>
    <s v="tier - 2"/>
    <x v="3"/>
    <x v="1"/>
  </r>
  <r>
    <s v="Id184"/>
    <s v="  Matthew F"/>
    <x v="159"/>
    <n v="10.67"/>
    <s v="No"/>
    <s v="No"/>
    <s v="No"/>
    <n v="0"/>
    <s v="yes"/>
    <s v="Obesity"/>
    <s v="Diabetes"/>
    <n v="2002"/>
    <s v="Sep"/>
    <n v="7"/>
    <d v="2002-09-07T00:00:00"/>
    <n v="1964.78"/>
    <x v="1"/>
    <s v="tier - 1"/>
    <x v="5"/>
    <x v="2"/>
  </r>
  <r>
    <s v="Id185"/>
    <s v="  Ryan J"/>
    <x v="160"/>
    <n v="6.75"/>
    <s v="yes"/>
    <s v="No"/>
    <s v="No"/>
    <n v="2"/>
    <s v="yes"/>
    <s v="Obesity"/>
    <s v="Diabetes"/>
    <n v="2002"/>
    <s v="Jul"/>
    <n v="29"/>
    <d v="2002-07-29T00:00:00"/>
    <n v="1967.02"/>
    <x v="1"/>
    <s v="tier - 2"/>
    <x v="5"/>
    <x v="5"/>
  </r>
  <r>
    <s v="Id186"/>
    <s v="  Amy"/>
    <x v="161"/>
    <n v="9.26"/>
    <s v="yes"/>
    <s v="No"/>
    <s v="No"/>
    <n v="2"/>
    <s v="No"/>
    <s v="Obesity"/>
    <s v="Diabetes"/>
    <n v="1998"/>
    <s v="Sep"/>
    <n v="28"/>
    <d v="1998-09-28T00:00:00"/>
    <n v="1969.61"/>
    <x v="1"/>
    <s v="tier - 3"/>
    <x v="2"/>
    <x v="2"/>
  </r>
  <r>
    <s v="Id187"/>
    <s v="  Andrew P"/>
    <x v="162"/>
    <n v="4.2699999999999996"/>
    <s v="No"/>
    <s v="No"/>
    <s v="No"/>
    <n v="1"/>
    <s v="yes"/>
    <s v="Obesity"/>
    <s v="Normal"/>
    <n v="1998"/>
    <s v="Oct"/>
    <n v="5"/>
    <d v="1998-10-05T00:00:00"/>
    <n v="1972.95"/>
    <x v="1"/>
    <s v="tier - 1"/>
    <x v="2"/>
    <x v="2"/>
  </r>
  <r>
    <s v="Id188"/>
    <s v="  George M"/>
    <x v="163"/>
    <n v="11.51"/>
    <s v="No"/>
    <s v="No"/>
    <s v="No"/>
    <n v="2"/>
    <s v="yes"/>
    <s v="Obesity"/>
    <s v="Diabetes"/>
    <n v="1998"/>
    <s v="Sep"/>
    <n v="29"/>
    <d v="1998-09-29T00:00:00"/>
    <n v="1977.82"/>
    <x v="1"/>
    <s v="tier - 1"/>
    <x v="2"/>
    <x v="2"/>
  </r>
  <r>
    <s v="Id189"/>
    <s v="  Sarah"/>
    <x v="164"/>
    <n v="7.22"/>
    <s v="No"/>
    <s v="No"/>
    <s v="No"/>
    <n v="0"/>
    <s v="yes"/>
    <s v="Over Weight"/>
    <s v="Diabetes"/>
    <n v="2002"/>
    <s v="Jul"/>
    <n v="16"/>
    <d v="2002-07-16T00:00:00"/>
    <n v="1980.07"/>
    <x v="1"/>
    <s v="tier - 3"/>
    <x v="5"/>
    <x v="2"/>
  </r>
  <r>
    <s v="Id190"/>
    <s v="  Lara"/>
    <x v="165"/>
    <n v="4.37"/>
    <s v="No"/>
    <s v="No"/>
    <s v="Yes"/>
    <n v="1"/>
    <s v="yes"/>
    <s v="Obesity"/>
    <s v="Normal"/>
    <n v="1998"/>
    <s v="Dec"/>
    <n v="29"/>
    <d v="1998-12-29T00:00:00"/>
    <n v="1981.58"/>
    <x v="1"/>
    <s v="tier - 1"/>
    <x v="2"/>
    <x v="0"/>
  </r>
  <r>
    <s v="Id191"/>
    <s v="  Sebastien"/>
    <x v="166"/>
    <n v="11.56"/>
    <s v="yes"/>
    <s v="No"/>
    <s v="No"/>
    <n v="1"/>
    <s v="yes"/>
    <s v="Obesity"/>
    <s v="Diabetes"/>
    <n v="2002"/>
    <s v="Sep"/>
    <n v="29"/>
    <d v="2002-09-29T00:00:00"/>
    <n v="1984.45"/>
    <x v="1"/>
    <s v="tier - 3"/>
    <x v="5"/>
    <x v="5"/>
  </r>
  <r>
    <s v="Id192"/>
    <s v="  Padraig"/>
    <x v="167"/>
    <n v="8.82"/>
    <s v="yes"/>
    <s v="No"/>
    <s v="No"/>
    <n v="0"/>
    <s v="yes"/>
    <s v="Obesity"/>
    <s v="Diabetes"/>
    <n v="1998"/>
    <s v="Sep"/>
    <n v="14"/>
    <d v="1998-09-14T00:00:00"/>
    <n v="1986.93"/>
    <x v="1"/>
    <s v="tier - 2"/>
    <x v="2"/>
    <x v="0"/>
  </r>
  <r>
    <s v="Id193"/>
    <s v="  Heather"/>
    <x v="59"/>
    <n v="4.6900000000000004"/>
    <s v="No"/>
    <s v="No"/>
    <s v="No"/>
    <n v="1"/>
    <s v="yes"/>
    <s v="Obesity"/>
    <s v="Normal"/>
    <n v="2001"/>
    <s v="Aug"/>
    <n v="14"/>
    <d v="2001-08-14T00:00:00"/>
    <n v="2007.95"/>
    <x v="1"/>
    <s v="tier - 2"/>
    <x v="3"/>
    <x v="2"/>
  </r>
  <r>
    <s v="Id194"/>
    <s v="  Jorge"/>
    <x v="168"/>
    <n v="4.53"/>
    <s v="No"/>
    <s v="yes"/>
    <s v="No"/>
    <n v="1"/>
    <s v="yes"/>
    <s v="Obesity"/>
    <s v="Normal"/>
    <n v="2001"/>
    <s v="Jul"/>
    <n v="1"/>
    <d v="2001-07-01T00:00:00"/>
    <n v="2020.18"/>
    <x v="1"/>
    <s v="tier - 1"/>
    <x v="12"/>
    <x v="2"/>
  </r>
  <r>
    <s v="Id195"/>
    <s v="  Jack R"/>
    <x v="18"/>
    <n v="5.84"/>
    <s v="No"/>
    <s v="No"/>
    <s v="Yes"/>
    <n v="1"/>
    <s v="yes"/>
    <s v="Obesity"/>
    <s v="Prediabetes"/>
    <n v="2001"/>
    <s v="Sep"/>
    <n v="6"/>
    <d v="2001-09-06T00:00:00"/>
    <n v="2020.55"/>
    <x v="1"/>
    <s v="tier - 2"/>
    <x v="3"/>
    <x v="0"/>
  </r>
  <r>
    <s v="Id196"/>
    <s v="  Felix"/>
    <x v="169"/>
    <n v="4.9000000000000004"/>
    <s v="No"/>
    <s v="No"/>
    <s v="Yes"/>
    <n v="1"/>
    <s v="yes"/>
    <s v="Obesity"/>
    <s v="Normal"/>
    <n v="2001"/>
    <s v="Aug"/>
    <n v="4"/>
    <d v="2001-08-04T00:00:00"/>
    <n v="2026.97"/>
    <x v="1"/>
    <s v="tier - 2"/>
    <x v="3"/>
    <x v="0"/>
  </r>
  <r>
    <s v="Id197"/>
    <s v="  Christopher C"/>
    <x v="170"/>
    <n v="4.3"/>
    <s v="No"/>
    <s v="No"/>
    <s v="No"/>
    <n v="0"/>
    <s v="yes"/>
    <s v="Obesity"/>
    <s v="Normal"/>
    <n v="2000"/>
    <s v="Sep"/>
    <n v="2"/>
    <d v="2000-09-02T00:00:00"/>
    <n v="2045.69"/>
    <x v="1"/>
    <s v="tier - 3"/>
    <x v="12"/>
    <x v="1"/>
  </r>
  <r>
    <s v="Id198"/>
    <s v="  Jesse"/>
    <x v="171"/>
    <n v="11.34"/>
    <s v="No"/>
    <s v="No"/>
    <s v="No"/>
    <n v="0"/>
    <s v="yes"/>
    <s v="Obesity"/>
    <s v="Diabetes"/>
    <n v="2000"/>
    <s v="Jul"/>
    <n v="26"/>
    <d v="2000-07-26T00:00:00"/>
    <n v="2055.3200000000002"/>
    <x v="1"/>
    <s v="tier - 3"/>
    <x v="12"/>
    <x v="1"/>
  </r>
  <r>
    <s v="Id199"/>
    <s v="  Jill"/>
    <x v="172"/>
    <n v="5.88"/>
    <s v="No"/>
    <s v="yes"/>
    <s v="No"/>
    <n v="1"/>
    <s v="yes"/>
    <s v="Obesity"/>
    <s v="Prediabetes"/>
    <n v="2004"/>
    <s v="Jun"/>
    <n v="12"/>
    <d v="2004-06-12T00:00:00"/>
    <n v="2094.1"/>
    <x v="1"/>
    <s v="tier - 2"/>
    <x v="13"/>
    <x v="7"/>
  </r>
  <r>
    <s v="Id200"/>
    <s v="  William"/>
    <x v="161"/>
    <n v="5.01"/>
    <s v="yes"/>
    <s v="No"/>
    <s v="Yes"/>
    <n v="1"/>
    <s v="yes"/>
    <s v="Obesity"/>
    <s v="Normal"/>
    <n v="2001"/>
    <s v="Aug"/>
    <n v="14"/>
    <d v="2001-08-14T00:00:00"/>
    <n v="2102.2600000000002"/>
    <x v="1"/>
    <s v="tier - 2"/>
    <x v="3"/>
    <x v="4"/>
  </r>
  <r>
    <s v="Id201"/>
    <s v="  Alejandro"/>
    <x v="173"/>
    <n v="4.4000000000000004"/>
    <s v="No"/>
    <s v="No"/>
    <s v="Yes"/>
    <n v="1"/>
    <s v="yes"/>
    <s v="Obesity"/>
    <s v="Normal"/>
    <n v="2001"/>
    <s v="Jun"/>
    <n v="22"/>
    <d v="2001-06-22T00:00:00"/>
    <n v="2103.08"/>
    <x v="1"/>
    <s v="tier - 2"/>
    <x v="12"/>
    <x v="2"/>
  </r>
  <r>
    <s v="Id202"/>
    <s v="  Ian E"/>
    <x v="174"/>
    <n v="6.26"/>
    <s v="yes"/>
    <s v="No"/>
    <s v="No"/>
    <n v="0"/>
    <s v="yes"/>
    <s v="Obesity"/>
    <s v="Prediabetes"/>
    <n v="2001"/>
    <s v="Nov"/>
    <n v="28"/>
    <d v="2001-11-28T00:00:00"/>
    <n v="2104.11"/>
    <x v="0"/>
    <s v="tier - 1"/>
    <x v="3"/>
    <x v="5"/>
  </r>
  <r>
    <s v="Id203"/>
    <s v="  Hector Sr"/>
    <x v="175"/>
    <n v="10.27"/>
    <s v="yes"/>
    <s v="No"/>
    <s v="Yes"/>
    <n v="1"/>
    <s v="yes"/>
    <s v="Over Weight"/>
    <s v="Diabetes"/>
    <n v="1989"/>
    <s v="Jul"/>
    <n v="21"/>
    <d v="1989-07-21T00:00:00"/>
    <n v="2106.2600000000002"/>
    <x v="0"/>
    <s v="tier - 2"/>
    <x v="14"/>
    <x v="0"/>
  </r>
  <r>
    <s v="Id204"/>
    <s v="  Rebecca"/>
    <x v="176"/>
    <n v="5.27"/>
    <s v="No"/>
    <s v="No"/>
    <s v="No"/>
    <n v="0"/>
    <s v="yes"/>
    <s v="Obesity"/>
    <s v="Normal"/>
    <n v="2003"/>
    <s v="Sep"/>
    <n v="30"/>
    <d v="2003-09-30T00:00:00"/>
    <n v="2117.34"/>
    <x v="0"/>
    <s v="tier - 3"/>
    <x v="13"/>
    <x v="1"/>
  </r>
  <r>
    <s v="Id205"/>
    <s v="  Matt"/>
    <x v="177"/>
    <n v="10.73"/>
    <s v="yes"/>
    <s v="No"/>
    <s v="No"/>
    <n v="0"/>
    <s v="yes"/>
    <s v="Obesity"/>
    <s v="Diabetes"/>
    <n v="2004"/>
    <s v="Nov"/>
    <n v="4"/>
    <d v="2004-11-04T00:00:00"/>
    <n v="2118.61"/>
    <x v="0"/>
    <s v="tier - 1"/>
    <x v="11"/>
    <x v="1"/>
  </r>
  <r>
    <s v="Id206"/>
    <s v="  Elizabeth H"/>
    <x v="178"/>
    <n v="4.45"/>
    <s v="No"/>
    <s v="No"/>
    <s v="No"/>
    <n v="1"/>
    <s v="yes"/>
    <s v="Obesity"/>
    <s v="Normal"/>
    <n v="2003"/>
    <s v="Aug"/>
    <n v="30"/>
    <d v="2003-08-30T00:00:00"/>
    <n v="2128.4299999999998"/>
    <x v="0"/>
    <s v="tier - 1"/>
    <x v="13"/>
    <x v="1"/>
  </r>
  <r>
    <s v="Id207"/>
    <s v="  Grace"/>
    <x v="179"/>
    <n v="5.25"/>
    <s v="yes"/>
    <s v="No"/>
    <s v="No"/>
    <n v="0"/>
    <s v="yes"/>
    <s v="Obesity"/>
    <s v="Normal"/>
    <n v="2003"/>
    <s v="Dec"/>
    <n v="22"/>
    <d v="2003-12-22T00:00:00"/>
    <n v="2130.6799999999998"/>
    <x v="0"/>
    <s v="tier - 3"/>
    <x v="13"/>
    <x v="1"/>
  </r>
  <r>
    <s v="Id208"/>
    <s v="  Jaime"/>
    <x v="180"/>
    <n v="9.51"/>
    <s v="No"/>
    <s v="No"/>
    <s v="No"/>
    <n v="0"/>
    <s v="yes"/>
    <s v="Obesity"/>
    <s v="Diabetes"/>
    <n v="2003"/>
    <s v="Sep"/>
    <n v="1"/>
    <d v="2003-09-01T00:00:00"/>
    <n v="2134.9"/>
    <x v="0"/>
    <s v="tier - 3"/>
    <x v="13"/>
    <x v="1"/>
  </r>
  <r>
    <s v="Id209"/>
    <s v="  Calesse"/>
    <x v="172"/>
    <n v="11.12"/>
    <s v="No"/>
    <s v="No"/>
    <s v="No"/>
    <n v="0"/>
    <s v="yes"/>
    <s v="Obesity"/>
    <s v="Diabetes"/>
    <n v="2003"/>
    <s v="Sep"/>
    <n v="26"/>
    <d v="2003-09-26T00:00:00"/>
    <n v="2136.88"/>
    <x v="0"/>
    <s v="tier - 2"/>
    <x v="13"/>
    <x v="1"/>
  </r>
  <r>
    <s v="Id210"/>
    <s v="  Kate L"/>
    <x v="181"/>
    <n v="4.5599999999999996"/>
    <s v="No"/>
    <s v="yes"/>
    <s v="No"/>
    <n v="1"/>
    <s v="yes"/>
    <s v="Obesity"/>
    <s v="Normal"/>
    <n v="1997"/>
    <s v="Sep"/>
    <n v="3"/>
    <d v="1997-09-03T00:00:00"/>
    <n v="2137.65"/>
    <x v="1"/>
    <s v="tier - 1"/>
    <x v="6"/>
    <x v="0"/>
  </r>
  <r>
    <s v="Id211"/>
    <s v="  Sergey"/>
    <x v="182"/>
    <n v="4.0199999999999996"/>
    <s v="yes"/>
    <s v="yes"/>
    <s v="No"/>
    <n v="2"/>
    <s v="yes"/>
    <s v="Obesity"/>
    <s v="Normal"/>
    <n v="2003"/>
    <s v="Aug"/>
    <n v="19"/>
    <d v="2003-08-19T00:00:00"/>
    <n v="2138.0700000000002"/>
    <x v="0"/>
    <s v="tier - 1"/>
    <x v="13"/>
    <x v="1"/>
  </r>
  <r>
    <s v="Id212"/>
    <s v="  Timothy V"/>
    <x v="124"/>
    <n v="8.7200000000000006"/>
    <s v="No"/>
    <s v="No"/>
    <s v="No"/>
    <n v="0"/>
    <s v="yes"/>
    <s v="Obesity"/>
    <s v="Diabetes"/>
    <n v="2004"/>
    <s v="Oct"/>
    <n v="4"/>
    <d v="2004-10-04T00:00:00"/>
    <n v="2144.85"/>
    <x v="0"/>
    <s v="tier - 1"/>
    <x v="11"/>
    <x v="2"/>
  </r>
  <r>
    <s v="Id213"/>
    <s v="  Andrew S"/>
    <x v="183"/>
    <n v="6.25"/>
    <s v="yes"/>
    <s v="No"/>
    <s v="No"/>
    <n v="1"/>
    <s v="yes"/>
    <s v="Over Weight"/>
    <s v="Prediabetes"/>
    <n v="2000"/>
    <s v="Dec"/>
    <n v="27"/>
    <d v="2000-12-27T00:00:00"/>
    <n v="2150.4699999999998"/>
    <x v="0"/>
    <s v="tier - 3"/>
    <x v="12"/>
    <x v="2"/>
  </r>
  <r>
    <s v="Id214"/>
    <s v="  Matthew D"/>
    <x v="184"/>
    <n v="7.32"/>
    <s v="No"/>
    <s v="No"/>
    <s v="No"/>
    <n v="2"/>
    <s v="yes"/>
    <s v="Obesity"/>
    <s v="Diabetes"/>
    <n v="2000"/>
    <s v="Oct"/>
    <n v="22"/>
    <d v="2000-10-22T00:00:00"/>
    <n v="2154.36"/>
    <x v="0"/>
    <s v="tier - 2"/>
    <x v="12"/>
    <x v="2"/>
  </r>
  <r>
    <s v="Id215"/>
    <s v="  Jessica"/>
    <x v="185"/>
    <n v="4.24"/>
    <s v="No"/>
    <s v="No"/>
    <s v="No"/>
    <n v="1"/>
    <s v="yes"/>
    <s v="Obesity"/>
    <s v="Normal"/>
    <n v="2000"/>
    <s v="Nov"/>
    <n v="29"/>
    <d v="2000-11-29T00:00:00"/>
    <n v="2155.6799999999998"/>
    <x v="0"/>
    <s v="tier - 3"/>
    <x v="12"/>
    <x v="0"/>
  </r>
  <r>
    <s v="Id216"/>
    <s v="  Lawrence"/>
    <x v="186"/>
    <n v="6.84"/>
    <s v="No"/>
    <s v="No"/>
    <s v="No"/>
    <n v="2"/>
    <s v="yes"/>
    <s v="Obesity"/>
    <s v="Diabetes"/>
    <n v="2000"/>
    <s v="Dec"/>
    <n v="10"/>
    <d v="2000-12-10T00:00:00"/>
    <n v="2156.75"/>
    <x v="0"/>
    <s v="tier - 2"/>
    <x v="12"/>
    <x v="0"/>
  </r>
  <r>
    <s v="Id217"/>
    <s v="  Alex"/>
    <x v="65"/>
    <n v="5.23"/>
    <s v="yes"/>
    <s v="No"/>
    <s v="No"/>
    <n v="1"/>
    <s v="yes"/>
    <s v="Obesity"/>
    <s v="Normal"/>
    <n v="2000"/>
    <s v="Aug"/>
    <n v="23"/>
    <d v="2000-08-23T00:00:00"/>
    <n v="2166.73"/>
    <x v="0"/>
    <s v="tier - 2"/>
    <x v="12"/>
    <x v="2"/>
  </r>
  <r>
    <s v="Id218"/>
    <s v="  Kevin"/>
    <x v="187"/>
    <n v="9.68"/>
    <s v="No"/>
    <s v="No"/>
    <s v="No"/>
    <n v="0"/>
    <s v="yes"/>
    <s v="Obesity"/>
    <s v="Diabetes"/>
    <n v="1994"/>
    <s v="Sep"/>
    <n v="27"/>
    <d v="1994-09-27T00:00:00"/>
    <n v="2170.08"/>
    <x v="0"/>
    <s v="tier - 2"/>
    <x v="4"/>
    <x v="0"/>
  </r>
  <r>
    <s v="Id219"/>
    <s v="  Gavin M"/>
    <x v="188"/>
    <n v="6.05"/>
    <s v="yes"/>
    <s v="No"/>
    <s v="No"/>
    <n v="1"/>
    <s v="yes"/>
    <s v="Obesity"/>
    <s v="Prediabetes"/>
    <n v="1991"/>
    <s v="Dec"/>
    <n v="16"/>
    <d v="1991-12-16T00:00:00"/>
    <n v="2193.1999999999998"/>
    <x v="0"/>
    <s v="tier - 2"/>
    <x v="0"/>
    <x v="1"/>
  </r>
  <r>
    <s v="Id220"/>
    <s v="  Rick E"/>
    <x v="189"/>
    <n v="6.11"/>
    <s v="yes"/>
    <s v="No"/>
    <s v="Yes"/>
    <n v="1"/>
    <s v="yes"/>
    <s v="Obesity"/>
    <s v="Prediabetes"/>
    <n v="2004"/>
    <s v="Dec"/>
    <n v="7"/>
    <d v="2004-12-07T00:00:00"/>
    <n v="2196.4699999999998"/>
    <x v="0"/>
    <s v="tier - 3"/>
    <x v="11"/>
    <x v="8"/>
  </r>
  <r>
    <s v="Id221"/>
    <s v="  Andrea H"/>
    <x v="190"/>
    <n v="10.93"/>
    <s v="yes"/>
    <s v="No"/>
    <s v="No"/>
    <n v="0"/>
    <s v="No"/>
    <s v="Over Weight"/>
    <s v="Diabetes"/>
    <n v="2004"/>
    <s v="Sep"/>
    <n v="3"/>
    <d v="2004-09-03T00:00:00"/>
    <n v="2198.19"/>
    <x v="0"/>
    <s v="tier - 1"/>
    <x v="11"/>
    <x v="9"/>
  </r>
  <r>
    <s v="Id222"/>
    <s v="  Anthony S"/>
    <x v="191"/>
    <n v="5.12"/>
    <s v="No"/>
    <s v="No"/>
    <s v="No"/>
    <n v="1"/>
    <s v="yes"/>
    <s v="Over Weight"/>
    <s v="Normal"/>
    <n v="2004"/>
    <s v="Sep"/>
    <n v="12"/>
    <d v="2004-09-12T00:00:00"/>
    <n v="2200.83"/>
    <x v="0"/>
    <s v="tier - 2"/>
    <x v="11"/>
    <x v="8"/>
  </r>
  <r>
    <s v="Id223"/>
    <s v="  Erik"/>
    <x v="192"/>
    <n v="5.72"/>
    <s v="No"/>
    <s v="No"/>
    <s v="No"/>
    <n v="0"/>
    <s v="yes"/>
    <s v="Normal Weight"/>
    <s v="Prediabetes"/>
    <n v="2004"/>
    <s v="Jul"/>
    <n v="27"/>
    <d v="2004-07-27T00:00:00"/>
    <n v="2201.1"/>
    <x v="0"/>
    <s v="tier - 3"/>
    <x v="11"/>
    <x v="0"/>
  </r>
  <r>
    <s v="Id224"/>
    <s v="  Kiley D"/>
    <x v="193"/>
    <n v="11.83"/>
    <s v="yes"/>
    <s v="No"/>
    <s v="No"/>
    <n v="1"/>
    <s v="yes"/>
    <s v="Obesity"/>
    <s v="Diabetes"/>
    <n v="2004"/>
    <s v="Aug"/>
    <n v="6"/>
    <d v="2004-08-06T00:00:00"/>
    <n v="2203.4699999999998"/>
    <x v="0"/>
    <s v="tier - 2"/>
    <x v="11"/>
    <x v="8"/>
  </r>
  <r>
    <s v="Id225"/>
    <s v="  Jennifer"/>
    <x v="194"/>
    <n v="4.55"/>
    <s v="No"/>
    <s v="No"/>
    <s v="No"/>
    <n v="0"/>
    <s v="yes"/>
    <s v="Obesity"/>
    <s v="Normal"/>
    <n v="2004"/>
    <s v="Oct"/>
    <n v="28"/>
    <d v="2004-10-28T00:00:00"/>
    <n v="2203.7399999999998"/>
    <x v="0"/>
    <s v="tier - 2"/>
    <x v="11"/>
    <x v="8"/>
  </r>
  <r>
    <s v="Id226"/>
    <s v="  Chris"/>
    <x v="195"/>
    <n v="4.87"/>
    <s v="yes"/>
    <s v="No"/>
    <s v="Yes"/>
    <n v="1"/>
    <s v="yes"/>
    <s v="Obesity"/>
    <s v="Normal"/>
    <n v="2004"/>
    <s v="Nov"/>
    <n v="13"/>
    <d v="2004-11-13T00:00:00"/>
    <n v="2205.98"/>
    <x v="0"/>
    <s v="tier - 3"/>
    <x v="11"/>
    <x v="8"/>
  </r>
  <r>
    <s v="Id227"/>
    <s v="  Marian M"/>
    <x v="196"/>
    <n v="4.45"/>
    <s v="No"/>
    <s v="No"/>
    <s v="No"/>
    <n v="1"/>
    <s v="yes"/>
    <s v="Obesity"/>
    <s v="Normal"/>
    <n v="2004"/>
    <s v="Aug"/>
    <n v="6"/>
    <d v="2004-08-06T00:00:00"/>
    <n v="2207.6999999999998"/>
    <x v="0"/>
    <s v="tier - 2"/>
    <x v="11"/>
    <x v="8"/>
  </r>
  <r>
    <s v="Id228"/>
    <s v="  Jeremy"/>
    <x v="197"/>
    <n v="9.42"/>
    <s v="yes"/>
    <s v="No"/>
    <s v="No"/>
    <n v="0"/>
    <s v="yes"/>
    <s v="Over Weight"/>
    <s v="Diabetes"/>
    <n v="2004"/>
    <s v="Jul"/>
    <n v="27"/>
    <d v="2004-07-27T00:00:00"/>
    <n v="2211.13"/>
    <x v="0"/>
    <s v="tier - 2"/>
    <x v="11"/>
    <x v="8"/>
  </r>
  <r>
    <s v="Id229"/>
    <s v="  Allison H"/>
    <x v="198"/>
    <n v="5.37"/>
    <s v="yes"/>
    <s v="No"/>
    <s v="Yes"/>
    <n v="1"/>
    <s v="yes"/>
    <s v="Obesity"/>
    <s v="Normal"/>
    <n v="1994"/>
    <s v="Nov"/>
    <n v="17"/>
    <d v="1994-11-17T00:00:00"/>
    <n v="2213.21"/>
    <x v="0"/>
    <s v="tier - 2"/>
    <x v="4"/>
    <x v="0"/>
  </r>
  <r>
    <s v="Id230"/>
    <s v="  Elizabeth"/>
    <x v="199"/>
    <n v="4.5999999999999996"/>
    <s v="yes"/>
    <s v="No"/>
    <s v="No"/>
    <n v="1"/>
    <s v="yes"/>
    <s v="Obesity"/>
    <s v="Normal"/>
    <n v="2004"/>
    <s v="Jun"/>
    <n v="13"/>
    <d v="2004-06-13T00:00:00"/>
    <n v="2217.4699999999998"/>
    <x v="0"/>
    <s v="tier - 1"/>
    <x v="13"/>
    <x v="8"/>
  </r>
  <r>
    <s v="Id231"/>
    <s v="  Andrew"/>
    <x v="200"/>
    <n v="6.22"/>
    <s v="No"/>
    <s v="No"/>
    <s v="Yes"/>
    <n v="1"/>
    <s v="yes"/>
    <s v="Obesity"/>
    <s v="Prediabetes"/>
    <n v="2004"/>
    <s v="Sep"/>
    <n v="25"/>
    <d v="2004-09-25T00:00:00"/>
    <n v="2217.6"/>
    <x v="0"/>
    <s v="tier - 1"/>
    <x v="11"/>
    <x v="8"/>
  </r>
  <r>
    <s v="Id232"/>
    <s v="  Anders J"/>
    <x v="201"/>
    <n v="4.5199999999999996"/>
    <s v="yes"/>
    <s v="No"/>
    <s v="No"/>
    <n v="1"/>
    <s v="yes"/>
    <s v="Obesity"/>
    <s v="Normal"/>
    <n v="2004"/>
    <s v="Dec"/>
    <n v="12"/>
    <d v="2004-12-12T00:00:00"/>
    <n v="2219.4499999999998"/>
    <x v="0"/>
    <s v="tier - 1"/>
    <x v="11"/>
    <x v="0"/>
  </r>
  <r>
    <s v="Id233"/>
    <s v="  Sean"/>
    <x v="105"/>
    <n v="6.18"/>
    <s v="No"/>
    <s v="No"/>
    <s v="Yes"/>
    <n v="1"/>
    <s v="yes"/>
    <s v="Obesity"/>
    <s v="Prediabetes"/>
    <n v="2003"/>
    <s v="Dec"/>
    <n v="10"/>
    <d v="2003-12-10T00:00:00"/>
    <n v="2221.56"/>
    <x v="0"/>
    <s v="tier - 3"/>
    <x v="13"/>
    <x v="1"/>
  </r>
  <r>
    <s v="Id234"/>
    <s v="  Brian M"/>
    <x v="202"/>
    <n v="4.4000000000000004"/>
    <s v="No"/>
    <s v="No"/>
    <s v="No"/>
    <n v="0"/>
    <s v="yes"/>
    <s v="Obesity"/>
    <s v="Normal"/>
    <n v="2000"/>
    <s v="Jun"/>
    <n v="30"/>
    <d v="2000-06-30T00:00:00"/>
    <n v="2250.84"/>
    <x v="0"/>
    <s v="tier - 2"/>
    <x v="7"/>
    <x v="6"/>
  </r>
  <r>
    <s v="Id235"/>
    <s v="  Jeremy"/>
    <x v="203"/>
    <n v="6.23"/>
    <s v="No"/>
    <s v="yes"/>
    <s v="No"/>
    <n v="1"/>
    <s v="yes"/>
    <s v="Obesity"/>
    <s v="Prediabetes"/>
    <n v="2000"/>
    <s v="Dec"/>
    <n v="11"/>
    <d v="2000-12-11T00:00:00"/>
    <n v="2254.8000000000002"/>
    <x v="0"/>
    <s v="tier - 3"/>
    <x v="12"/>
    <x v="5"/>
  </r>
  <r>
    <s v="Id236"/>
    <s v="  Susannah"/>
    <x v="141"/>
    <n v="5.33"/>
    <s v="yes"/>
    <s v="No"/>
    <s v="No"/>
    <n v="0"/>
    <s v="yes"/>
    <s v="Obesity"/>
    <s v="Normal"/>
    <n v="2002"/>
    <s v="Jul"/>
    <n v="15"/>
    <d v="2002-07-15T00:00:00"/>
    <n v="2257.48"/>
    <x v="0"/>
    <s v="tier - 1"/>
    <x v="5"/>
    <x v="1"/>
  </r>
  <r>
    <s v="Id237"/>
    <s v="  Randy"/>
    <x v="204"/>
    <n v="4.09"/>
    <s v="No"/>
    <s v="No"/>
    <s v="No"/>
    <n v="1"/>
    <s v="yes"/>
    <s v="Obesity"/>
    <s v="Normal"/>
    <n v="2002"/>
    <s v="Nov"/>
    <n v="12"/>
    <d v="2002-11-12T00:00:00"/>
    <n v="2261.5700000000002"/>
    <x v="0"/>
    <s v="tier - 1"/>
    <x v="5"/>
    <x v="1"/>
  </r>
  <r>
    <s v="Id238"/>
    <s v="  Leslie"/>
    <x v="205"/>
    <n v="5.19"/>
    <s v="No"/>
    <s v="No"/>
    <s v="No"/>
    <n v="0"/>
    <s v="yes"/>
    <s v="Obesity"/>
    <s v="Normal"/>
    <n v="1991"/>
    <s v="Jun"/>
    <n v="16"/>
    <d v="1991-06-16T00:00:00"/>
    <n v="2277.7199999999998"/>
    <x v="0"/>
    <s v="tier - 1"/>
    <x v="15"/>
    <x v="0"/>
  </r>
  <r>
    <s v="Id239"/>
    <s v="  Brittany L"/>
    <x v="82"/>
    <n v="4.12"/>
    <s v="No"/>
    <s v="No"/>
    <s v="Yes"/>
    <n v="1"/>
    <s v="yes"/>
    <s v="Obesity"/>
    <s v="Normal"/>
    <n v="1989"/>
    <s v="Oct"/>
    <n v="5"/>
    <d v="1989-10-05T00:00:00"/>
    <n v="2295.2399999999998"/>
    <x v="0"/>
    <s v="tier - 1"/>
    <x v="14"/>
    <x v="0"/>
  </r>
  <r>
    <s v="Id240"/>
    <s v="  Cassie J"/>
    <x v="206"/>
    <n v="5.0999999999999996"/>
    <s v="No"/>
    <s v="No"/>
    <s v="No"/>
    <n v="1"/>
    <s v="yes"/>
    <s v="Obesity"/>
    <s v="Normal"/>
    <n v="1996"/>
    <s v="Nov"/>
    <n v="28"/>
    <d v="1996-11-28T00:00:00"/>
    <n v="2302.3000000000002"/>
    <x v="3"/>
    <s v="tier - 2"/>
    <x v="9"/>
    <x v="2"/>
  </r>
  <r>
    <s v="Id241"/>
    <s v="  Peter W"/>
    <x v="207"/>
    <n v="6.21"/>
    <s v="yes"/>
    <s v="No"/>
    <s v="Yes"/>
    <n v="1"/>
    <s v="yes"/>
    <s v="Obesity"/>
    <s v="Prediabetes"/>
    <n v="2004"/>
    <s v="Sep"/>
    <n v="6"/>
    <d v="2004-09-06T00:00:00"/>
    <n v="2304"/>
    <x v="0"/>
    <s v="tier - 3"/>
    <x v="11"/>
    <x v="0"/>
  </r>
  <r>
    <s v="Id242"/>
    <s v="  Douglas"/>
    <x v="208"/>
    <n v="9.5299999999999994"/>
    <s v="yes"/>
    <s v="No"/>
    <s v="No"/>
    <n v="1"/>
    <s v="yes"/>
    <s v="Obesity"/>
    <s v="Diabetes"/>
    <n v="1996"/>
    <s v="Dec"/>
    <n v="17"/>
    <d v="1996-12-17T00:00:00"/>
    <n v="2322.62"/>
    <x v="0"/>
    <s v="tier - 1"/>
    <x v="9"/>
    <x v="0"/>
  </r>
  <r>
    <s v="Id243"/>
    <s v="  Dan"/>
    <x v="209"/>
    <n v="4.6399999999999997"/>
    <s v="yes"/>
    <s v="No"/>
    <s v="No"/>
    <n v="1"/>
    <s v="yes"/>
    <s v="Obesity"/>
    <s v="Normal"/>
    <n v="2003"/>
    <s v="Nov"/>
    <n v="18"/>
    <d v="2003-11-18T00:00:00"/>
    <n v="2331.52"/>
    <x v="0"/>
    <s v="tier - 3"/>
    <x v="13"/>
    <x v="2"/>
  </r>
  <r>
    <s v="Id244"/>
    <s v="  Dan M"/>
    <x v="210"/>
    <n v="5.05"/>
    <s v="No"/>
    <s v="No"/>
    <s v="No"/>
    <n v="1"/>
    <s v="yes"/>
    <s v="Obesity"/>
    <s v="Normal"/>
    <n v="1998"/>
    <s v="Oct"/>
    <n v="21"/>
    <d v="1998-10-21T00:00:00"/>
    <n v="2352.9699999999998"/>
    <x v="1"/>
    <s v="tier - 3"/>
    <x v="2"/>
    <x v="1"/>
  </r>
  <r>
    <s v="Id245"/>
    <s v="  Eric L"/>
    <x v="211"/>
    <n v="10.38"/>
    <s v="No"/>
    <s v="No"/>
    <s v="No"/>
    <n v="0"/>
    <s v="yes"/>
    <s v="Normal Weight"/>
    <s v="Diabetes"/>
    <n v="2002"/>
    <s v="Nov"/>
    <n v="5"/>
    <d v="2002-11-05T00:00:00"/>
    <n v="2362.23"/>
    <x v="0"/>
    <s v="tier - 1"/>
    <x v="5"/>
    <x v="1"/>
  </r>
  <r>
    <s v="Id246"/>
    <s v="  Les J"/>
    <x v="212"/>
    <n v="8.31"/>
    <s v="yes"/>
    <s v="No"/>
    <s v="No"/>
    <n v="1"/>
    <s v="yes"/>
    <s v="Obesity"/>
    <s v="Diabetes"/>
    <n v="1988"/>
    <s v="Dec"/>
    <n v="12"/>
    <d v="1988-12-12T00:00:00"/>
    <n v="2373.3000000000002"/>
    <x v="0"/>
    <s v="tier - 2"/>
    <x v="16"/>
    <x v="0"/>
  </r>
  <r>
    <s v="Id247"/>
    <s v="  Stephanie"/>
    <x v="213"/>
    <n v="7.59"/>
    <s v="No"/>
    <s v="No"/>
    <s v="No"/>
    <n v="0"/>
    <s v="yes"/>
    <s v="Obesity"/>
    <s v="Diabetes"/>
    <n v="1999"/>
    <s v="Dec"/>
    <n v="17"/>
    <d v="1999-12-17T00:00:00"/>
    <n v="2395.17"/>
    <x v="0"/>
    <s v="tier - 1"/>
    <x v="7"/>
    <x v="10"/>
  </r>
  <r>
    <s v="Id248"/>
    <s v="  Melissa Y"/>
    <x v="199"/>
    <n v="5.49"/>
    <s v="No"/>
    <s v="No"/>
    <s v="No"/>
    <n v="0"/>
    <s v="yes"/>
    <s v="Obesity"/>
    <s v="Normal"/>
    <n v="1999"/>
    <s v="Aug"/>
    <n v="10"/>
    <d v="1999-08-10T00:00:00"/>
    <n v="2396.1"/>
    <x v="0"/>
    <s v="tier - 1"/>
    <x v="7"/>
    <x v="4"/>
  </r>
  <r>
    <s v="Id249"/>
    <s v="  Ashley"/>
    <x v="214"/>
    <n v="11.68"/>
    <s v="No"/>
    <s v="No"/>
    <s v="No"/>
    <n v="0"/>
    <s v="yes"/>
    <s v="Obesity"/>
    <s v="Diabetes"/>
    <n v="2001"/>
    <s v="Jun"/>
    <n v="3"/>
    <d v="2001-06-03T00:00:00"/>
    <n v="2404.73"/>
    <x v="0"/>
    <s v="tier - 3"/>
    <x v="12"/>
    <x v="1"/>
  </r>
  <r>
    <s v="Id250"/>
    <s v="  Stephanie M"/>
    <x v="215"/>
    <n v="4.1900000000000004"/>
    <s v="No"/>
    <s v="No"/>
    <s v="No"/>
    <n v="2"/>
    <s v="yes"/>
    <s v="Obesity"/>
    <s v="Normal"/>
    <n v="1999"/>
    <s v="Nov"/>
    <n v="12"/>
    <d v="1999-11-12T00:00:00"/>
    <n v="2416.96"/>
    <x v="0"/>
    <s v="tier - 2"/>
    <x v="7"/>
    <x v="2"/>
  </r>
  <r>
    <s v="Id251"/>
    <s v="  Kylie"/>
    <x v="216"/>
    <n v="4.01"/>
    <s v="No"/>
    <s v="No"/>
    <s v="No"/>
    <n v="0"/>
    <s v="yes"/>
    <s v="Obesity"/>
    <s v="Normal"/>
    <n v="1999"/>
    <s v="Nov"/>
    <n v="21"/>
    <d v="1999-11-21T00:00:00"/>
    <n v="2438.06"/>
    <x v="0"/>
    <s v="tier - 2"/>
    <x v="7"/>
    <x v="0"/>
  </r>
  <r>
    <s v="Id252"/>
    <s v="  Kelly"/>
    <x v="217"/>
    <n v="5.91"/>
    <s v="No"/>
    <s v="yes"/>
    <s v="No"/>
    <n v="2"/>
    <s v="yes"/>
    <s v="Obesity"/>
    <s v="Prediabetes"/>
    <n v="2002"/>
    <s v="Jul"/>
    <n v="29"/>
    <d v="2002-07-29T00:00:00"/>
    <n v="2457.21"/>
    <x v="0"/>
    <s v="tier - 1"/>
    <x v="5"/>
    <x v="8"/>
  </r>
  <r>
    <s v="Id253"/>
    <s v="  Carrie"/>
    <x v="117"/>
    <n v="4.47"/>
    <s v="yes"/>
    <s v="No"/>
    <s v="Yes"/>
    <n v="1"/>
    <s v="yes"/>
    <s v="Obesity"/>
    <s v="Normal"/>
    <n v="1998"/>
    <s v="Nov"/>
    <n v="19"/>
    <d v="1998-11-19T00:00:00"/>
    <n v="2457.5"/>
    <x v="0"/>
    <s v="tier - 1"/>
    <x v="2"/>
    <x v="2"/>
  </r>
  <r>
    <s v="Id254"/>
    <s v="  Alex"/>
    <x v="218"/>
    <n v="4.5599999999999996"/>
    <s v="yes"/>
    <s v="yes"/>
    <s v="No"/>
    <n v="2"/>
    <s v="yes"/>
    <s v="Obesity"/>
    <s v="Normal"/>
    <n v="2002"/>
    <s v="Jul"/>
    <n v="11"/>
    <d v="2002-07-11T00:00:00"/>
    <n v="2459.7199999999998"/>
    <x v="0"/>
    <s v="tier - 2"/>
    <x v="5"/>
    <x v="8"/>
  </r>
  <r>
    <s v="Id255"/>
    <s v="  Zach S"/>
    <x v="219"/>
    <n v="9.9"/>
    <s v="No"/>
    <s v="No"/>
    <s v="No"/>
    <n v="0"/>
    <s v="yes"/>
    <s v="Normal Weight"/>
    <s v="Diabetes"/>
    <n v="1998"/>
    <s v="Aug"/>
    <n v="17"/>
    <d v="1998-08-17T00:00:00"/>
    <n v="2464.62"/>
    <x v="0"/>
    <s v="tier - 3"/>
    <x v="2"/>
    <x v="0"/>
  </r>
  <r>
    <s v="Id256"/>
    <s v="  Alan"/>
    <x v="141"/>
    <n v="5.1100000000000003"/>
    <s v="No"/>
    <s v="No"/>
    <s v="Yes"/>
    <n v="1"/>
    <s v="yes"/>
    <s v="Obesity"/>
    <s v="Normal"/>
    <n v="1998"/>
    <s v="Jul"/>
    <n v="2"/>
    <d v="1998-07-02T00:00:00"/>
    <n v="2473.33"/>
    <x v="0"/>
    <s v="tier - 3"/>
    <x v="6"/>
    <x v="0"/>
  </r>
  <r>
    <s v="Id257"/>
    <s v="  Nate"/>
    <x v="170"/>
    <n v="5.73"/>
    <s v="No"/>
    <s v="yes"/>
    <s v="No"/>
    <n v="1"/>
    <s v="yes"/>
    <s v="Obesity"/>
    <s v="Prediabetes"/>
    <n v="1998"/>
    <s v="Jun"/>
    <n v="20"/>
    <d v="1998-06-20T00:00:00"/>
    <n v="2480.98"/>
    <x v="0"/>
    <s v="tier - 2"/>
    <x v="6"/>
    <x v="0"/>
  </r>
  <r>
    <s v="Id258"/>
    <s v="  Jesse G"/>
    <x v="220"/>
    <n v="6.04"/>
    <s v="No"/>
    <s v="No"/>
    <s v="Yes"/>
    <n v="1"/>
    <s v="yes"/>
    <s v="Obesity"/>
    <s v="Prediabetes"/>
    <n v="1995"/>
    <s v="Nov"/>
    <n v="6"/>
    <d v="1995-11-06T00:00:00"/>
    <n v="2483.7399999999998"/>
    <x v="1"/>
    <s v="tier - 2"/>
    <x v="10"/>
    <x v="0"/>
  </r>
  <r>
    <s v="Id259"/>
    <s v="  Jason"/>
    <x v="221"/>
    <n v="5.19"/>
    <s v="No"/>
    <s v="No"/>
    <s v="Yes"/>
    <n v="1"/>
    <s v="yes"/>
    <s v="Obesity"/>
    <s v="Normal"/>
    <n v="1995"/>
    <s v="Oct"/>
    <n v="14"/>
    <d v="1995-10-14T00:00:00"/>
    <n v="2494.02"/>
    <x v="1"/>
    <s v="tier - 1"/>
    <x v="10"/>
    <x v="2"/>
  </r>
  <r>
    <s v="Id260"/>
    <s v="  Megan A"/>
    <x v="222"/>
    <n v="5.56"/>
    <s v="No"/>
    <s v="No"/>
    <s v="No"/>
    <n v="1"/>
    <s v="yes"/>
    <s v="Obesity"/>
    <s v="Normal"/>
    <n v="1995"/>
    <s v="Jul"/>
    <n v="9"/>
    <d v="1995-07-09T00:00:00"/>
    <n v="2497.04"/>
    <x v="1"/>
    <s v="tier - 3"/>
    <x v="4"/>
    <x v="0"/>
  </r>
  <r>
    <s v="Id261"/>
    <s v="  Luke M"/>
    <x v="60"/>
    <n v="8.23"/>
    <s v="No"/>
    <s v="No"/>
    <s v="No"/>
    <n v="0"/>
    <s v="yes"/>
    <s v="Obesity"/>
    <s v="Diabetes"/>
    <n v="1995"/>
    <s v="Oct"/>
    <n v="15"/>
    <d v="1995-10-15T00:00:00"/>
    <n v="2498.41"/>
    <x v="1"/>
    <s v="tier - 3"/>
    <x v="10"/>
    <x v="0"/>
  </r>
  <r>
    <s v="Id262"/>
    <s v="  Jacy D"/>
    <x v="223"/>
    <n v="9.0299999999999994"/>
    <s v="yes"/>
    <s v="No"/>
    <s v="No"/>
    <n v="2"/>
    <s v="No"/>
    <s v="Obesity"/>
    <s v="Diabetes"/>
    <n v="2004"/>
    <s v="Sep"/>
    <n v="6"/>
    <d v="2004-09-06T00:00:00"/>
    <n v="2500.9299999999998"/>
    <x v="0"/>
    <s v="tier - 2"/>
    <x v="11"/>
    <x v="1"/>
  </r>
  <r>
    <s v="Id263"/>
    <s v="  Simon G"/>
    <x v="224"/>
    <n v="4.07"/>
    <s v="yes"/>
    <s v="No"/>
    <s v="No"/>
    <n v="0"/>
    <s v="yes"/>
    <s v="Obesity"/>
    <s v="Normal"/>
    <n v="1991"/>
    <s v="Aug"/>
    <n v="5"/>
    <d v="1991-08-05T00:00:00"/>
    <n v="2510.79"/>
    <x v="0"/>
    <s v="tier - 1"/>
    <x v="0"/>
    <x v="0"/>
  </r>
  <r>
    <s v="Id264"/>
    <s v="  Ainsley E"/>
    <x v="225"/>
    <n v="5.77"/>
    <s v="No"/>
    <s v="No"/>
    <s v="No"/>
    <n v="2"/>
    <s v="yes"/>
    <s v="Over Weight"/>
    <s v="Prediabetes"/>
    <n v="1997"/>
    <s v="Nov"/>
    <n v="2"/>
    <d v="1997-11-02T00:00:00"/>
    <n v="2523.17"/>
    <x v="1"/>
    <s v="tier - 1"/>
    <x v="6"/>
    <x v="1"/>
  </r>
  <r>
    <s v="Id265"/>
    <s v="  Erica A"/>
    <x v="226"/>
    <n v="5.98"/>
    <s v="No"/>
    <s v="No"/>
    <s v="Yes"/>
    <n v="1"/>
    <s v="yes"/>
    <s v="Obesity"/>
    <s v="Prediabetes"/>
    <n v="2000"/>
    <s v="Aug"/>
    <n v="25"/>
    <d v="2000-08-25T00:00:00"/>
    <n v="2527.8200000000002"/>
    <x v="0"/>
    <s v="tier - 3"/>
    <x v="12"/>
    <x v="1"/>
  </r>
  <r>
    <s v="Id266"/>
    <s v="  Erik"/>
    <x v="227"/>
    <n v="6.01"/>
    <s v="No"/>
    <s v="No"/>
    <s v="No"/>
    <n v="0"/>
    <s v="yes"/>
    <s v="Obesity"/>
    <s v="Prediabetes"/>
    <n v="1997"/>
    <s v="Jul"/>
    <n v="28"/>
    <d v="1997-07-28T00:00:00"/>
    <n v="2534.39"/>
    <x v="1"/>
    <s v="tier - 3"/>
    <x v="6"/>
    <x v="1"/>
  </r>
  <r>
    <s v="Id267"/>
    <s v="  Erin C"/>
    <x v="228"/>
    <n v="5.67"/>
    <s v="yes"/>
    <s v="No"/>
    <s v="No"/>
    <n v="0"/>
    <s v="yes"/>
    <s v="Obesity"/>
    <s v="Normal"/>
    <n v="1990"/>
    <s v="Oct"/>
    <n v="1"/>
    <d v="1990-10-01T00:00:00"/>
    <n v="2540.39"/>
    <x v="0"/>
    <s v="tier - 2"/>
    <x v="15"/>
    <x v="0"/>
  </r>
  <r>
    <s v="Id268"/>
    <s v="  Adrienne"/>
    <x v="229"/>
    <n v="6.02"/>
    <s v="yes"/>
    <s v="No"/>
    <s v="Yes"/>
    <n v="1"/>
    <s v="yes"/>
    <s v="Over Weight"/>
    <s v="Prediabetes"/>
    <n v="1991"/>
    <s v="Nov"/>
    <n v="17"/>
    <d v="1991-11-17T00:00:00"/>
    <n v="2545.6799999999998"/>
    <x v="0"/>
    <s v="tier - 1"/>
    <x v="0"/>
    <x v="0"/>
  </r>
  <r>
    <s v="Id269"/>
    <s v="  Adam"/>
    <x v="230"/>
    <n v="11.19"/>
    <s v="No"/>
    <s v="No"/>
    <s v="No"/>
    <n v="0"/>
    <s v="yes"/>
    <s v="Normal Weight"/>
    <s v="Diabetes"/>
    <n v="2002"/>
    <s v="Oct"/>
    <n v="11"/>
    <d v="2002-10-11T00:00:00"/>
    <n v="2566.4699999999998"/>
    <x v="0"/>
    <s v="tier - 3"/>
    <x v="5"/>
    <x v="0"/>
  </r>
  <r>
    <s v="Id270"/>
    <s v="  Yutaka"/>
    <x v="231"/>
    <n v="5.1100000000000003"/>
    <s v="No"/>
    <s v="No"/>
    <s v="No"/>
    <n v="0"/>
    <s v="yes"/>
    <s v="Obesity"/>
    <s v="Normal"/>
    <n v="2002"/>
    <s v="Jul"/>
    <n v="20"/>
    <d v="2002-07-20T00:00:00"/>
    <n v="2585.04"/>
    <x v="0"/>
    <s v="tier - 2"/>
    <x v="5"/>
    <x v="11"/>
  </r>
  <r>
    <s v="Id271"/>
    <s v="  Tyler M"/>
    <x v="232"/>
    <n v="10.85"/>
    <s v="yes"/>
    <s v="No"/>
    <s v="No"/>
    <n v="0"/>
    <s v="yes"/>
    <s v="Normal Weight"/>
    <s v="Diabetes"/>
    <n v="2001"/>
    <s v="Oct"/>
    <n v="15"/>
    <d v="2001-10-15T00:00:00"/>
    <n v="2585.27"/>
    <x v="0"/>
    <s v="tier - 3"/>
    <x v="3"/>
    <x v="2"/>
  </r>
  <r>
    <s v="Id272"/>
    <s v="  Stephen"/>
    <x v="233"/>
    <n v="5.24"/>
    <s v="yes"/>
    <s v="No"/>
    <s v="No"/>
    <n v="1"/>
    <s v="yes"/>
    <s v="Obesity"/>
    <s v="Normal"/>
    <n v="2001"/>
    <s v="Jul"/>
    <n v="28"/>
    <d v="2001-07-28T00:00:00"/>
    <n v="2585.85"/>
    <x v="0"/>
    <s v="tier - 2"/>
    <x v="3"/>
    <x v="8"/>
  </r>
  <r>
    <s v="Id273"/>
    <s v="  Andrew B"/>
    <x v="234"/>
    <n v="10.08"/>
    <s v="No"/>
    <s v="No"/>
    <s v="No"/>
    <n v="0"/>
    <s v="yes"/>
    <s v="Over Weight"/>
    <s v="Diabetes"/>
    <n v="2001"/>
    <s v="Aug"/>
    <n v="26"/>
    <d v="2001-08-26T00:00:00"/>
    <n v="2597.7800000000002"/>
    <x v="0"/>
    <s v="tier - 1"/>
    <x v="3"/>
    <x v="2"/>
  </r>
  <r>
    <s v="Id274"/>
    <s v="  James"/>
    <x v="235"/>
    <n v="10.97"/>
    <s v="yes"/>
    <s v="No"/>
    <s v="No"/>
    <n v="0"/>
    <s v="yes"/>
    <s v="Obesity"/>
    <s v="Diabetes"/>
    <n v="1997"/>
    <s v="Aug"/>
    <n v="26"/>
    <d v="1997-08-26T00:00:00"/>
    <n v="2632.99"/>
    <x v="0"/>
    <s v="tier - 1"/>
    <x v="6"/>
    <x v="2"/>
  </r>
  <r>
    <s v="Id275"/>
    <s v="  Shawn P"/>
    <x v="236"/>
    <n v="4.9000000000000004"/>
    <s v="yes"/>
    <s v="No"/>
    <s v="No"/>
    <n v="1"/>
    <s v="yes"/>
    <s v="Obesity"/>
    <s v="Normal"/>
    <n v="2000"/>
    <s v="Jun"/>
    <n v="24"/>
    <d v="2000-06-24T00:00:00"/>
    <n v="2639.04"/>
    <x v="0"/>
    <s v="tier - 2"/>
    <x v="7"/>
    <x v="1"/>
  </r>
  <r>
    <s v="Id276"/>
    <s v="  Matt"/>
    <x v="237"/>
    <n v="5.33"/>
    <s v="No"/>
    <s v="No"/>
    <s v="No"/>
    <n v="0"/>
    <s v="yes"/>
    <s v="Over Weight"/>
    <s v="Normal"/>
    <n v="2000"/>
    <s v="Dec"/>
    <n v="9"/>
    <d v="2000-12-09T00:00:00"/>
    <n v="2643.27"/>
    <x v="0"/>
    <s v="tier - 1"/>
    <x v="12"/>
    <x v="1"/>
  </r>
  <r>
    <s v="Id277"/>
    <s v="  Nathaniel"/>
    <x v="238"/>
    <n v="4.6100000000000003"/>
    <s v="No"/>
    <s v="No"/>
    <s v="No"/>
    <n v="2"/>
    <s v="yes"/>
    <s v="Over Weight"/>
    <s v="Normal"/>
    <n v="1996"/>
    <s v="Aug"/>
    <n v="5"/>
    <d v="1996-08-05T00:00:00"/>
    <n v="2680.95"/>
    <x v="1"/>
    <s v="tier - 2"/>
    <x v="9"/>
    <x v="1"/>
  </r>
  <r>
    <s v="Id278"/>
    <s v="  Kevin D"/>
    <x v="239"/>
    <n v="8.18"/>
    <s v="No"/>
    <s v="No"/>
    <s v="No"/>
    <n v="0"/>
    <s v="yes"/>
    <s v="Over Weight"/>
    <s v="Diabetes"/>
    <n v="1994"/>
    <s v="Sep"/>
    <n v="17"/>
    <d v="1994-09-17T00:00:00"/>
    <n v="2684.69"/>
    <x v="0"/>
    <s v="tier - 2"/>
    <x v="4"/>
    <x v="0"/>
  </r>
  <r>
    <s v="Id279"/>
    <s v="  Joan"/>
    <x v="240"/>
    <n v="5.62"/>
    <s v="No"/>
    <s v="No"/>
    <s v="No"/>
    <n v="0"/>
    <s v="yes"/>
    <s v="Under Weight"/>
    <s v="Normal"/>
    <n v="1994"/>
    <s v="Oct"/>
    <n v="2"/>
    <d v="1994-10-02T00:00:00"/>
    <n v="2689.5"/>
    <x v="1"/>
    <s v="tier - 2"/>
    <x v="4"/>
    <x v="0"/>
  </r>
  <r>
    <s v="Id280"/>
    <s v="  Christopher A"/>
    <x v="241"/>
    <n v="5.82"/>
    <s v="No"/>
    <s v="No"/>
    <s v="No"/>
    <n v="0"/>
    <s v="yes"/>
    <s v="Obesity"/>
    <s v="Prediabetes"/>
    <n v="1999"/>
    <s v="Jun"/>
    <n v="11"/>
    <d v="1999-06-11T00:00:00"/>
    <n v="2690.11"/>
    <x v="0"/>
    <s v="tier - 2"/>
    <x v="2"/>
    <x v="1"/>
  </r>
  <r>
    <s v="Id281"/>
    <s v="  Kacy L"/>
    <x v="242"/>
    <n v="7.66"/>
    <s v="No"/>
    <s v="No"/>
    <s v="No"/>
    <n v="0"/>
    <s v="yes"/>
    <s v="Normal Weight"/>
    <s v="Diabetes"/>
    <n v="1996"/>
    <s v="Jun"/>
    <n v="13"/>
    <d v="1996-06-13T00:00:00"/>
    <n v="2699.57"/>
    <x v="0"/>
    <s v="tier - 1"/>
    <x v="10"/>
    <x v="1"/>
  </r>
  <r>
    <s v="Id282"/>
    <s v="  Benjamin H"/>
    <x v="243"/>
    <n v="4.2300000000000004"/>
    <s v="No"/>
    <s v="No"/>
    <s v="No"/>
    <n v="0"/>
    <s v="yes"/>
    <s v="Obesity"/>
    <s v="Normal"/>
    <n v="2003"/>
    <s v="Jul"/>
    <n v="17"/>
    <d v="2003-07-17T00:00:00"/>
    <n v="2709.11"/>
    <x v="0"/>
    <s v="tier - 2"/>
    <x v="13"/>
    <x v="1"/>
  </r>
  <r>
    <s v="Id283"/>
    <s v="  Xaviour J"/>
    <x v="215"/>
    <n v="5.58"/>
    <s v="No"/>
    <s v="No"/>
    <s v="Yes"/>
    <n v="1"/>
    <s v="yes"/>
    <s v="Obesity"/>
    <s v="Normal"/>
    <n v="2003"/>
    <s v="Nov"/>
    <n v="21"/>
    <d v="2003-11-21T00:00:00"/>
    <n v="2709.24"/>
    <x v="0"/>
    <s v="tier - 2"/>
    <x v="13"/>
    <x v="1"/>
  </r>
  <r>
    <s v="Id284"/>
    <s v="  Michael T"/>
    <x v="244"/>
    <n v="6.26"/>
    <s v="yes"/>
    <s v="No"/>
    <s v="No"/>
    <n v="0"/>
    <s v="yes"/>
    <s v="Over Weight"/>
    <s v="Prediabetes"/>
    <n v="2003"/>
    <s v="Dec"/>
    <n v="1"/>
    <d v="2003-12-01T00:00:00"/>
    <n v="2710.83"/>
    <x v="0"/>
    <s v="tier - 3"/>
    <x v="13"/>
    <x v="1"/>
  </r>
  <r>
    <s v="Id285"/>
    <s v="  Bradley"/>
    <x v="245"/>
    <n v="10.6"/>
    <s v="yes"/>
    <s v="No"/>
    <s v="No"/>
    <n v="0"/>
    <s v="yes"/>
    <s v="Obesity"/>
    <s v="Diabetes"/>
    <n v="2003"/>
    <s v="Aug"/>
    <n v="6"/>
    <d v="2003-08-06T00:00:00"/>
    <n v="2719.28"/>
    <x v="0"/>
    <s v="tier - 2"/>
    <x v="13"/>
    <x v="1"/>
  </r>
  <r>
    <s v="Id286"/>
    <s v="  Andrea"/>
    <x v="246"/>
    <n v="4.78"/>
    <s v="yes"/>
    <s v="No"/>
    <s v="No"/>
    <n v="0"/>
    <s v="yes"/>
    <s v="Over Weight"/>
    <s v="Normal"/>
    <n v="1997"/>
    <s v="Oct"/>
    <n v="30"/>
    <d v="1997-10-30T00:00:00"/>
    <n v="2721.32"/>
    <x v="3"/>
    <s v="tier - 3"/>
    <x v="6"/>
    <x v="10"/>
  </r>
  <r>
    <s v="Id287"/>
    <s v="  Nancy M"/>
    <x v="247"/>
    <n v="6.03"/>
    <s v="No"/>
    <s v="No"/>
    <s v="No"/>
    <n v="2"/>
    <s v="yes"/>
    <s v="Over Weight"/>
    <s v="Prediabetes"/>
    <n v="1988"/>
    <s v="Aug"/>
    <n v="20"/>
    <d v="1988-08-20T00:00:00"/>
    <n v="2726.06"/>
    <x v="0"/>
    <s v="tier - 2"/>
    <x v="16"/>
    <x v="0"/>
  </r>
  <r>
    <s v="Id288"/>
    <s v="  Matt"/>
    <x v="248"/>
    <n v="11.55"/>
    <s v="yes"/>
    <s v="No"/>
    <s v="No"/>
    <n v="1"/>
    <s v="yes"/>
    <s v="Obesity"/>
    <s v="Diabetes"/>
    <n v="1997"/>
    <s v="Oct"/>
    <n v="6"/>
    <d v="1997-10-06T00:00:00"/>
    <n v="2727.4"/>
    <x v="1"/>
    <s v="tier - 3"/>
    <x v="6"/>
    <x v="5"/>
  </r>
  <r>
    <s v="Id289"/>
    <s v="  Lee"/>
    <x v="249"/>
    <n v="7.59"/>
    <s v="yes"/>
    <s v="No"/>
    <s v="No"/>
    <n v="1"/>
    <s v="yes"/>
    <s v="Normal Weight"/>
    <s v="Diabetes"/>
    <n v="2003"/>
    <s v="Dec"/>
    <n v="3"/>
    <d v="2003-12-03T00:00:00"/>
    <n v="2730.11"/>
    <x v="0"/>
    <s v="tier - 3"/>
    <x v="13"/>
    <x v="1"/>
  </r>
  <r>
    <s v="Id290"/>
    <s v="  Chris"/>
    <x v="250"/>
    <n v="4.26"/>
    <s v="No"/>
    <s v="No"/>
    <s v="No"/>
    <n v="0"/>
    <s v="yes"/>
    <s v="Obesity"/>
    <s v="Normal"/>
    <n v="2000"/>
    <s v="Dec"/>
    <n v="17"/>
    <d v="2000-12-17T00:00:00"/>
    <n v="2731.91"/>
    <x v="0"/>
    <s v="tier - 3"/>
    <x v="12"/>
    <x v="8"/>
  </r>
  <r>
    <s v="Id291"/>
    <s v="  Erik T"/>
    <x v="251"/>
    <n v="5.9"/>
    <s v="yes"/>
    <s v="No"/>
    <s v="Yes"/>
    <n v="1"/>
    <s v="yes"/>
    <s v="Normal Weight"/>
    <s v="Prediabetes"/>
    <n v="2000"/>
    <s v="Oct"/>
    <n v="3"/>
    <d v="2000-10-03T00:00:00"/>
    <n v="2741.95"/>
    <x v="0"/>
    <s v="tier - 3"/>
    <x v="12"/>
    <x v="8"/>
  </r>
  <r>
    <s v="Id292"/>
    <s v="  Rod W"/>
    <x v="252"/>
    <n v="7.79"/>
    <s v="No"/>
    <s v="No"/>
    <s v="No"/>
    <n v="0"/>
    <s v="No"/>
    <s v="Over Weight"/>
    <s v="Diabetes"/>
    <n v="2000"/>
    <s v="Oct"/>
    <n v="11"/>
    <d v="2000-10-11T00:00:00"/>
    <n v="2755.02"/>
    <x v="0"/>
    <s v="tier - 1"/>
    <x v="12"/>
    <x v="8"/>
  </r>
  <r>
    <s v="Id293"/>
    <s v="  Joey"/>
    <x v="253"/>
    <n v="5.28"/>
    <s v="No"/>
    <s v="No"/>
    <s v="Yes"/>
    <n v="1"/>
    <s v="yes"/>
    <s v="Obesity"/>
    <s v="Normal"/>
    <n v="1997"/>
    <s v="Aug"/>
    <n v="10"/>
    <d v="1997-08-10T00:00:00"/>
    <n v="2758.99"/>
    <x v="0"/>
    <s v="tier - 1"/>
    <x v="6"/>
    <x v="1"/>
  </r>
  <r>
    <s v="Id294"/>
    <s v="  Hillary L"/>
    <x v="254"/>
    <n v="5.87"/>
    <s v="No"/>
    <s v="No"/>
    <s v="No"/>
    <n v="2"/>
    <s v="yes"/>
    <s v="Normal Weight"/>
    <s v="Prediabetes"/>
    <n v="2004"/>
    <s v="Nov"/>
    <n v="14"/>
    <d v="2004-11-14T00:00:00"/>
    <n v="2773.46"/>
    <x v="0"/>
    <s v="tier - 1"/>
    <x v="11"/>
    <x v="11"/>
  </r>
  <r>
    <s v="Id295"/>
    <s v="  Eric J"/>
    <x v="255"/>
    <n v="9.08"/>
    <s v="yes"/>
    <s v="No"/>
    <s v="No"/>
    <n v="1"/>
    <s v="yes"/>
    <s v="Over Weight"/>
    <s v="Diabetes"/>
    <n v="1999"/>
    <s v="Jun"/>
    <n v="9"/>
    <d v="1999-06-09T00:00:00"/>
    <n v="2775.19"/>
    <x v="0"/>
    <s v="tier - 1"/>
    <x v="2"/>
    <x v="1"/>
  </r>
  <r>
    <s v="Id296"/>
    <s v="  Nicolas"/>
    <x v="256"/>
    <n v="5.2"/>
    <s v="No"/>
    <s v="No"/>
    <s v="No"/>
    <n v="1"/>
    <s v="yes"/>
    <s v="Over Weight"/>
    <s v="Normal"/>
    <n v="1999"/>
    <s v="Aug"/>
    <n v="29"/>
    <d v="1999-08-29T00:00:00"/>
    <n v="2775.19"/>
    <x v="0"/>
    <s v="tier - 1"/>
    <x v="7"/>
    <x v="1"/>
  </r>
  <r>
    <s v="Id297"/>
    <s v="  Marcel"/>
    <x v="257"/>
    <n v="5.48"/>
    <s v="No"/>
    <s v="No"/>
    <s v="No"/>
    <n v="0"/>
    <s v="yes"/>
    <s v="Normal Weight"/>
    <s v="Normal"/>
    <n v="1999"/>
    <s v="Dec"/>
    <n v="24"/>
    <d v="1999-12-24T00:00:00"/>
    <n v="2789.06"/>
    <x v="0"/>
    <s v="tier - 3"/>
    <x v="7"/>
    <x v="1"/>
  </r>
  <r>
    <s v="Id298"/>
    <s v="  Ashley N"/>
    <x v="27"/>
    <n v="11.95"/>
    <s v="No"/>
    <s v="No"/>
    <s v="No"/>
    <n v="0"/>
    <s v="No"/>
    <s v="Obesity"/>
    <s v="Diabetes"/>
    <n v="2004"/>
    <s v="Aug"/>
    <n v="4"/>
    <d v="2004-08-04T00:00:00"/>
    <n v="2801.26"/>
    <x v="0"/>
    <s v="tier - 3"/>
    <x v="11"/>
    <x v="0"/>
  </r>
  <r>
    <s v="Id299"/>
    <s v="  Evan D"/>
    <x v="258"/>
    <n v="8.6999999999999993"/>
    <s v="yes"/>
    <s v="No"/>
    <s v="No"/>
    <n v="1"/>
    <s v="yes"/>
    <s v="Normal Weight"/>
    <s v="Diabetes"/>
    <n v="2003"/>
    <s v="Sep"/>
    <n v="23"/>
    <d v="2003-09-23T00:00:00"/>
    <n v="2803.7"/>
    <x v="0"/>
    <s v="tier - 1"/>
    <x v="13"/>
    <x v="1"/>
  </r>
  <r>
    <s v="Id300"/>
    <s v="  Krisana"/>
    <x v="259"/>
    <n v="7.84"/>
    <s v="No"/>
    <s v="No"/>
    <s v="No"/>
    <n v="0"/>
    <s v="yes"/>
    <s v="Normal Weight"/>
    <s v="Diabetes"/>
    <n v="2000"/>
    <s v="Oct"/>
    <n v="1"/>
    <d v="2000-10-01T00:00:00"/>
    <n v="2819.51"/>
    <x v="0"/>
    <s v="tier - 3"/>
    <x v="12"/>
    <x v="2"/>
  </r>
  <r>
    <s v="Id301"/>
    <s v="  Kyle"/>
    <x v="260"/>
    <n v="5.19"/>
    <s v="yes"/>
    <s v="No"/>
    <s v="No"/>
    <n v="1"/>
    <s v="yes"/>
    <s v="Obesity"/>
    <s v="Normal"/>
    <n v="1998"/>
    <s v="Nov"/>
    <n v="15"/>
    <d v="1998-11-15T00:00:00"/>
    <n v="2842.76"/>
    <x v="0"/>
    <s v="tier - 3"/>
    <x v="2"/>
    <x v="1"/>
  </r>
  <r>
    <s v="Id302"/>
    <s v="  Kate"/>
    <x v="261"/>
    <n v="8.41"/>
    <s v="No"/>
    <s v="No"/>
    <s v="No"/>
    <n v="0"/>
    <s v="yes"/>
    <s v="Normal Weight"/>
    <s v="Diabetes"/>
    <n v="1998"/>
    <s v="Jun"/>
    <n v="17"/>
    <d v="1998-06-17T00:00:00"/>
    <n v="2850.68"/>
    <x v="0"/>
    <s v="tier - 3"/>
    <x v="6"/>
    <x v="1"/>
  </r>
  <r>
    <s v="Id303"/>
    <s v="  Martin A"/>
    <x v="262"/>
    <n v="5.86"/>
    <s v="yes"/>
    <s v="yes"/>
    <s v="No"/>
    <n v="2"/>
    <s v="yes"/>
    <s v="Obesity"/>
    <s v="Prediabetes"/>
    <n v="1998"/>
    <s v="Sep"/>
    <n v="4"/>
    <d v="1998-09-04T00:00:00"/>
    <n v="2855.44"/>
    <x v="0"/>
    <s v="tier - 3"/>
    <x v="2"/>
    <x v="1"/>
  </r>
  <r>
    <s v="Id304"/>
    <s v="  Stacey"/>
    <x v="263"/>
    <n v="4.18"/>
    <s v="No"/>
    <s v="yes"/>
    <s v="No"/>
    <n v="1"/>
    <s v="yes"/>
    <s v="Obesity"/>
    <s v="Normal"/>
    <n v="1993"/>
    <s v="Nov"/>
    <n v="1"/>
    <d v="1993-11-01T00:00:00"/>
    <n v="2866.09"/>
    <x v="1"/>
    <s v="tier - 3"/>
    <x v="8"/>
    <x v="2"/>
  </r>
  <r>
    <s v="Id305"/>
    <s v="  Christine"/>
    <x v="264"/>
    <n v="11.99"/>
    <s v="yes"/>
    <s v="No"/>
    <s v="No"/>
    <n v="2"/>
    <s v="yes"/>
    <s v="Obesity"/>
    <s v="Diabetes"/>
    <n v="1993"/>
    <s v="Aug"/>
    <n v="12"/>
    <d v="1993-08-12T00:00:00"/>
    <n v="2867.12"/>
    <x v="3"/>
    <s v="tier - 3"/>
    <x v="8"/>
    <x v="0"/>
  </r>
  <r>
    <s v="Id306"/>
    <s v="  Sarah C"/>
    <x v="265"/>
    <n v="4.8499999999999996"/>
    <s v="yes"/>
    <s v="No"/>
    <s v="No"/>
    <n v="1"/>
    <s v="yes"/>
    <s v="Over Weight"/>
    <s v="Normal"/>
    <n v="1996"/>
    <s v="Jun"/>
    <n v="21"/>
    <d v="1996-06-21T00:00:00"/>
    <n v="2897.32"/>
    <x v="1"/>
    <s v="tier - 3"/>
    <x v="10"/>
    <x v="5"/>
  </r>
  <r>
    <s v="Id307"/>
    <s v="  Megan"/>
    <x v="266"/>
    <n v="6.18"/>
    <s v="yes"/>
    <s v="No"/>
    <s v="Yes"/>
    <n v="1"/>
    <s v="yes"/>
    <s v="Normal Weight"/>
    <s v="Prediabetes"/>
    <n v="2000"/>
    <s v="Jul"/>
    <n v="14"/>
    <d v="2000-07-14T00:00:00"/>
    <n v="2897.46"/>
    <x v="0"/>
    <s v="tier - 1"/>
    <x v="12"/>
    <x v="1"/>
  </r>
  <r>
    <s v="Id308"/>
    <s v="  Jason W"/>
    <x v="267"/>
    <n v="6.37"/>
    <s v="No"/>
    <s v="No"/>
    <s v="No"/>
    <n v="0"/>
    <s v="yes"/>
    <s v="Obesity"/>
    <s v="Prediabetes"/>
    <n v="1999"/>
    <s v="Nov"/>
    <n v="1"/>
    <d v="1999-11-01T00:00:00"/>
    <n v="2899.49"/>
    <x v="0"/>
    <s v="tier - 2"/>
    <x v="7"/>
    <x v="8"/>
  </r>
  <r>
    <s v="Id309"/>
    <s v="  Michele"/>
    <x v="268"/>
    <n v="9.81"/>
    <s v="yes"/>
    <s v="No"/>
    <s v="No"/>
    <n v="2"/>
    <s v="yes"/>
    <s v="Normal Weight"/>
    <s v="Diabetes"/>
    <n v="1996"/>
    <s v="Oct"/>
    <n v="24"/>
    <d v="1996-10-24T00:00:00"/>
    <n v="2902.91"/>
    <x v="0"/>
    <s v="tier - 2"/>
    <x v="9"/>
    <x v="0"/>
  </r>
  <r>
    <s v="Id310"/>
    <s v="  Nikki"/>
    <x v="269"/>
    <n v="11.8"/>
    <s v="yes"/>
    <s v="No"/>
    <s v="No"/>
    <n v="1"/>
    <s v="yes"/>
    <s v="Over Weight"/>
    <s v="Diabetes"/>
    <n v="1996"/>
    <s v="Jun"/>
    <n v="13"/>
    <d v="1996-06-13T00:00:00"/>
    <n v="2904.09"/>
    <x v="0"/>
    <s v="tier - 2"/>
    <x v="10"/>
    <x v="2"/>
  </r>
  <r>
    <s v="Id311"/>
    <s v="  Philip J"/>
    <x v="270"/>
    <n v="5.86"/>
    <s v="yes"/>
    <s v="No"/>
    <s v="Yes"/>
    <n v="1"/>
    <s v="yes"/>
    <s v="Normal Weight"/>
    <s v="Prediabetes"/>
    <n v="2003"/>
    <s v="Jun"/>
    <n v="5"/>
    <d v="2003-06-05T00:00:00"/>
    <n v="2913.57"/>
    <x v="0"/>
    <s v="tier - 2"/>
    <x v="5"/>
    <x v="2"/>
  </r>
  <r>
    <s v="Id312"/>
    <s v="  Bryan L"/>
    <x v="271"/>
    <n v="4.28"/>
    <s v="No"/>
    <s v="No"/>
    <s v="No"/>
    <n v="1"/>
    <s v="yes"/>
    <s v="Obesity"/>
    <s v="Normal"/>
    <n v="1996"/>
    <s v="Jun"/>
    <n v="30"/>
    <d v="1996-06-30T00:00:00"/>
    <n v="2927.06"/>
    <x v="0"/>
    <s v="tier - 2"/>
    <x v="10"/>
    <x v="0"/>
  </r>
  <r>
    <s v="Id313"/>
    <s v="  Timothy F"/>
    <x v="272"/>
    <n v="4.16"/>
    <s v="yes"/>
    <s v="No"/>
    <s v="No"/>
    <n v="0"/>
    <s v="yes"/>
    <s v="Under Weight"/>
    <s v="Normal"/>
    <n v="2002"/>
    <s v="Sep"/>
    <n v="30"/>
    <d v="2002-09-30T00:00:00"/>
    <n v="2943.41"/>
    <x v="0"/>
    <s v="tier - 3"/>
    <x v="5"/>
    <x v="1"/>
  </r>
  <r>
    <s v="Id314"/>
    <s v="  Angielyn M"/>
    <x v="273"/>
    <n v="4.9800000000000004"/>
    <s v="yes"/>
    <s v="No"/>
    <s v="Yes"/>
    <n v="1"/>
    <s v="yes"/>
    <s v="Under Weight"/>
    <s v="Normal"/>
    <n v="1995"/>
    <s v="Sep"/>
    <n v="24"/>
    <d v="1995-09-24T00:00:00"/>
    <n v="2974.13"/>
    <x v="0"/>
    <s v="tier - 1"/>
    <x v="10"/>
    <x v="2"/>
  </r>
  <r>
    <s v="Id315"/>
    <s v="  Jeanie M"/>
    <x v="274"/>
    <n v="6.38"/>
    <s v="No"/>
    <s v="yes"/>
    <s v="No"/>
    <n v="1"/>
    <s v="yes"/>
    <s v="Obesity"/>
    <s v="Prediabetes"/>
    <n v="1987"/>
    <s v="Jun"/>
    <n v="18"/>
    <d v="1987-06-18T00:00:00"/>
    <n v="2979.52"/>
    <x v="0"/>
    <s v="tier - 3"/>
    <x v="17"/>
    <x v="0"/>
  </r>
  <r>
    <s v="Id316"/>
    <s v="  Greg"/>
    <x v="275"/>
    <n v="5.19"/>
    <s v="No"/>
    <s v="No"/>
    <s v="No"/>
    <n v="2"/>
    <s v="No"/>
    <s v="Over Weight"/>
    <s v="Normal"/>
    <n v="1991"/>
    <s v="Nov"/>
    <n v="20"/>
    <d v="1991-11-20T00:00:00"/>
    <n v="2985.67"/>
    <x v="0"/>
    <s v="tier - 2"/>
    <x v="0"/>
    <x v="0"/>
  </r>
  <r>
    <s v="Id317"/>
    <s v="  John"/>
    <x v="276"/>
    <n v="10.210000000000001"/>
    <s v="No"/>
    <s v="No"/>
    <s v="No"/>
    <n v="0"/>
    <s v="No"/>
    <s v="Over Weight"/>
    <s v="Diabetes"/>
    <n v="2002"/>
    <s v="Dec"/>
    <n v="15"/>
    <d v="2002-12-15T00:00:00"/>
    <n v="3012.22"/>
    <x v="0"/>
    <s v="tier - 3"/>
    <x v="5"/>
    <x v="1"/>
  </r>
  <r>
    <s v="Id318"/>
    <s v="  Aliaksandr"/>
    <x v="277"/>
    <n v="9.6999999999999993"/>
    <s v="yes"/>
    <s v="No"/>
    <s v="Yes"/>
    <n v="1"/>
    <s v="yes"/>
    <s v="Over Weight"/>
    <s v="Diabetes"/>
    <n v="1988"/>
    <s v="Sep"/>
    <n v="28"/>
    <d v="1988-09-28T00:00:00"/>
    <n v="3018.04"/>
    <x v="0"/>
    <s v="tier - 2"/>
    <x v="16"/>
    <x v="1"/>
  </r>
  <r>
    <s v="Id319"/>
    <s v="  Jason M"/>
    <x v="278"/>
    <n v="10.25"/>
    <s v="No"/>
    <s v="No"/>
    <s v="No"/>
    <n v="3"/>
    <s v="No"/>
    <s v="Normal Weight"/>
    <s v="Diabetes"/>
    <n v="1997"/>
    <s v="Dec"/>
    <n v="19"/>
    <d v="1997-12-19T00:00:00"/>
    <n v="3021.81"/>
    <x v="0"/>
    <s v="tier - 3"/>
    <x v="6"/>
    <x v="1"/>
  </r>
  <r>
    <s v="Id320"/>
    <s v="  Sheera K"/>
    <x v="279"/>
    <n v="9.77"/>
    <s v="No"/>
    <s v="No"/>
    <s v="No"/>
    <n v="0"/>
    <s v="yes"/>
    <s v="Under Weight"/>
    <s v="Diabetes"/>
    <n v="1998"/>
    <s v="Sep"/>
    <n v="15"/>
    <d v="1998-09-15T00:00:00"/>
    <n v="3044.21"/>
    <x v="0"/>
    <s v="tier - 3"/>
    <x v="2"/>
    <x v="8"/>
  </r>
  <r>
    <s v="Id321"/>
    <s v="  Janice"/>
    <x v="280"/>
    <n v="4.83"/>
    <s v="No"/>
    <s v="No"/>
    <s v="Yes"/>
    <n v="1"/>
    <s v="yes"/>
    <s v="Normal Weight"/>
    <s v="Normal"/>
    <n v="1998"/>
    <s v="Aug"/>
    <n v="9"/>
    <d v="1998-08-09T00:00:00"/>
    <n v="3046.06"/>
    <x v="0"/>
    <s v="tier - 1"/>
    <x v="2"/>
    <x v="9"/>
  </r>
  <r>
    <s v="Id322"/>
    <s v="  Timothy G"/>
    <x v="281"/>
    <n v="10.86"/>
    <s v="yes"/>
    <s v="No"/>
    <s v="No"/>
    <n v="0"/>
    <s v="No"/>
    <s v="Obesity"/>
    <s v="Diabetes"/>
    <n v="1997"/>
    <s v="Dec"/>
    <n v="22"/>
    <d v="1997-12-22T00:00:00"/>
    <n v="3051.73"/>
    <x v="0"/>
    <s v="tier - 2"/>
    <x v="6"/>
    <x v="2"/>
  </r>
  <r>
    <s v="Id323"/>
    <s v="  Alan R"/>
    <x v="282"/>
    <n v="9.5299999999999994"/>
    <s v="yes"/>
    <s v="No"/>
    <s v="No"/>
    <n v="0"/>
    <s v="yes"/>
    <s v="Normal Weight"/>
    <s v="Diabetes"/>
    <n v="2002"/>
    <s v="Jun"/>
    <n v="21"/>
    <d v="2002-06-21T00:00:00"/>
    <n v="3056.39"/>
    <x v="0"/>
    <s v="tier - 3"/>
    <x v="3"/>
    <x v="0"/>
  </r>
  <r>
    <s v="Id324"/>
    <s v="  Michael"/>
    <x v="283"/>
    <n v="5.68"/>
    <s v="No"/>
    <s v="No"/>
    <s v="No"/>
    <n v="0"/>
    <s v="yes"/>
    <s v="Over Weight"/>
    <s v="Normal"/>
    <n v="1994"/>
    <s v="Sep"/>
    <n v="26"/>
    <d v="1994-09-26T00:00:00"/>
    <n v="3062.51"/>
    <x v="1"/>
    <s v="tier - 1"/>
    <x v="4"/>
    <x v="1"/>
  </r>
  <r>
    <s v="Id325"/>
    <s v="  Marie-France"/>
    <x v="272"/>
    <n v="5.57"/>
    <s v="yes"/>
    <s v="No"/>
    <s v="No"/>
    <n v="0"/>
    <s v="yes"/>
    <s v="Under Weight"/>
    <s v="Normal"/>
    <n v="1989"/>
    <s v="Oct"/>
    <n v="1"/>
    <d v="1989-10-01T00:00:00"/>
    <n v="3065.49"/>
    <x v="0"/>
    <s v="tier - 1"/>
    <x v="14"/>
    <x v="1"/>
  </r>
  <r>
    <s v="Id326"/>
    <s v="  Erik F"/>
    <x v="284"/>
    <n v="4.58"/>
    <s v="yes"/>
    <s v="No"/>
    <s v="No"/>
    <n v="1"/>
    <s v="yes"/>
    <s v="Over Weight"/>
    <s v="Normal"/>
    <n v="1995"/>
    <s v="Sep"/>
    <n v="10"/>
    <d v="1995-09-10T00:00:00"/>
    <n v="3070.81"/>
    <x v="1"/>
    <s v="tier - 1"/>
    <x v="10"/>
    <x v="12"/>
  </r>
  <r>
    <s v="Id327"/>
    <s v="  Andrew"/>
    <x v="285"/>
    <n v="8.9600000000000009"/>
    <s v="yes"/>
    <s v="No"/>
    <s v="No"/>
    <n v="1"/>
    <s v="yes"/>
    <s v="Normal Weight"/>
    <s v="Diabetes"/>
    <n v="2001"/>
    <s v="Oct"/>
    <n v="13"/>
    <d v="2001-10-13T00:00:00"/>
    <n v="3077.1"/>
    <x v="0"/>
    <s v="tier - 1"/>
    <x v="3"/>
    <x v="1"/>
  </r>
  <r>
    <s v="Id328"/>
    <s v="  Anthony"/>
    <x v="286"/>
    <n v="6.09"/>
    <s v="No"/>
    <s v="No"/>
    <s v="No"/>
    <n v="0"/>
    <s v="yes"/>
    <s v="Over Weight"/>
    <s v="Prediabetes"/>
    <n v="1987"/>
    <s v="Aug"/>
    <n v="1"/>
    <d v="1987-08-01T00:00:00"/>
    <n v="3088.06"/>
    <x v="0"/>
    <s v="tier - 2"/>
    <x v="18"/>
    <x v="0"/>
  </r>
  <r>
    <s v="Id329"/>
    <s v="  Chris"/>
    <x v="287"/>
    <n v="4.3600000000000003"/>
    <s v="No"/>
    <s v="No"/>
    <s v="No"/>
    <n v="0"/>
    <s v="yes"/>
    <s v="Normal Weight"/>
    <s v="Normal"/>
    <n v="1999"/>
    <s v="Jun"/>
    <n v="25"/>
    <d v="1999-06-25T00:00:00"/>
    <n v="3128.35"/>
    <x v="0"/>
    <s v="tier - 3"/>
    <x v="2"/>
    <x v="11"/>
  </r>
  <r>
    <s v="Id330"/>
    <s v="  Yu"/>
    <x v="288"/>
    <n v="11.74"/>
    <s v="yes"/>
    <s v="No"/>
    <s v="No"/>
    <n v="0"/>
    <s v="yes"/>
    <s v="Normal Weight"/>
    <s v="Diabetes"/>
    <n v="1994"/>
    <s v="Jul"/>
    <n v="10"/>
    <d v="1994-07-10T00:00:00"/>
    <n v="3161.45"/>
    <x v="0"/>
    <s v="tier - 1"/>
    <x v="8"/>
    <x v="2"/>
  </r>
  <r>
    <s v="Id331"/>
    <s v="  Caleb N"/>
    <x v="289"/>
    <n v="5.89"/>
    <s v="No"/>
    <s v="No"/>
    <s v="No"/>
    <n v="1"/>
    <s v="yes"/>
    <s v="Obesity"/>
    <s v="Prediabetes"/>
    <n v="1993"/>
    <s v="Sep"/>
    <n v="25"/>
    <d v="1993-09-25T00:00:00"/>
    <n v="3162.02"/>
    <x v="0"/>
    <s v="tier - 3"/>
    <x v="8"/>
    <x v="0"/>
  </r>
  <r>
    <s v="Id332"/>
    <s v="  Jason M"/>
    <x v="290"/>
    <n v="10.64"/>
    <s v="No"/>
    <s v="No"/>
    <s v="No"/>
    <n v="2"/>
    <s v="yes"/>
    <s v="Normal Weight"/>
    <s v="Diabetes"/>
    <n v="2001"/>
    <s v="Aug"/>
    <n v="29"/>
    <d v="2001-08-29T00:00:00"/>
    <n v="3167.46"/>
    <x v="0"/>
    <s v="tier - 3"/>
    <x v="3"/>
    <x v="8"/>
  </r>
  <r>
    <s v="Id333"/>
    <s v="  Angela R"/>
    <x v="291"/>
    <n v="6.06"/>
    <s v="No"/>
    <s v="No"/>
    <s v="Yes"/>
    <n v="1"/>
    <s v="yes"/>
    <s v="Obesity"/>
    <s v="Prediabetes"/>
    <n v="1994"/>
    <s v="Oct"/>
    <n v="25"/>
    <d v="1994-10-25T00:00:00"/>
    <n v="3171.61"/>
    <x v="0"/>
    <s v="tier - 3"/>
    <x v="4"/>
    <x v="0"/>
  </r>
  <r>
    <s v="Id334"/>
    <s v="  Keith J"/>
    <x v="272"/>
    <n v="7.46"/>
    <s v="yes"/>
    <s v="No"/>
    <s v="No"/>
    <n v="1"/>
    <s v="yes"/>
    <s v="Under Weight"/>
    <s v="Diabetes"/>
    <n v="1994"/>
    <s v="Jul"/>
    <n v="6"/>
    <d v="1994-07-06T00:00:00"/>
    <n v="3172.02"/>
    <x v="0"/>
    <s v="tier - 1"/>
    <x v="8"/>
    <x v="2"/>
  </r>
  <r>
    <s v="Id335"/>
    <s v="  Emma"/>
    <x v="292"/>
    <n v="4.68"/>
    <s v="yes"/>
    <s v="No"/>
    <s v="No"/>
    <n v="2"/>
    <s v="yes"/>
    <s v="Over Weight"/>
    <s v="Normal"/>
    <n v="1996"/>
    <s v="Aug"/>
    <n v="14"/>
    <d v="1996-08-14T00:00:00"/>
    <n v="3176.29"/>
    <x v="0"/>
    <s v="tier - 2"/>
    <x v="9"/>
    <x v="1"/>
  </r>
  <r>
    <s v="Id336"/>
    <s v="  Nathan A"/>
    <x v="293"/>
    <n v="6.15"/>
    <s v="No"/>
    <s v="No"/>
    <s v="No"/>
    <n v="1"/>
    <s v="yes"/>
    <s v="Normal Weight"/>
    <s v="Prediabetes"/>
    <n v="1996"/>
    <s v="Jul"/>
    <n v="3"/>
    <d v="1996-07-03T00:00:00"/>
    <n v="3176.82"/>
    <x v="0"/>
    <s v="tier - 1"/>
    <x v="10"/>
    <x v="1"/>
  </r>
  <r>
    <s v="Id337"/>
    <s v="  Kathryn"/>
    <x v="294"/>
    <n v="4.28"/>
    <s v="yes"/>
    <s v="No"/>
    <s v="No"/>
    <n v="0"/>
    <s v="yes"/>
    <s v="Normal Weight"/>
    <s v="Normal"/>
    <n v="2000"/>
    <s v="Sep"/>
    <n v="23"/>
    <d v="2000-09-23T00:00:00"/>
    <n v="3179.96"/>
    <x v="0"/>
    <s v="tier - 2"/>
    <x v="12"/>
    <x v="1"/>
  </r>
  <r>
    <s v="Id338"/>
    <s v="  Elizabeth H"/>
    <x v="295"/>
    <n v="9.86"/>
    <s v="No"/>
    <s v="No"/>
    <s v="No"/>
    <n v="3"/>
    <s v="yes"/>
    <s v="Over Weight"/>
    <s v="Diabetes"/>
    <n v="2001"/>
    <s v="Sep"/>
    <n v="2"/>
    <d v="2001-09-02T00:00:00"/>
    <n v="3180.51"/>
    <x v="0"/>
    <s v="tier - 2"/>
    <x v="3"/>
    <x v="0"/>
  </r>
  <r>
    <s v="Id339"/>
    <s v="  Ben"/>
    <x v="296"/>
    <n v="11.19"/>
    <s v="No"/>
    <s v="No"/>
    <s v="No"/>
    <n v="0"/>
    <s v="yes"/>
    <s v="Under Weight"/>
    <s v="Diabetes"/>
    <n v="1996"/>
    <s v="Oct"/>
    <n v="11"/>
    <d v="1996-10-11T00:00:00"/>
    <n v="3201.25"/>
    <x v="0"/>
    <s v="tier - 3"/>
    <x v="9"/>
    <x v="1"/>
  </r>
  <r>
    <s v="Id340"/>
    <s v="  Cheryl A"/>
    <x v="67"/>
    <n v="4.8899999999999997"/>
    <s v="yes"/>
    <s v="No"/>
    <s v="Yes"/>
    <n v="1"/>
    <s v="No"/>
    <s v="Obesity"/>
    <s v="Normal"/>
    <n v="1997"/>
    <s v="Jul"/>
    <n v="5"/>
    <d v="1997-07-05T00:00:00"/>
    <n v="3206.49"/>
    <x v="0"/>
    <s v="tier - 3"/>
    <x v="9"/>
    <x v="8"/>
  </r>
  <r>
    <s v="Id341"/>
    <s v="  Kimberly A"/>
    <x v="297"/>
    <n v="4.3499999999999996"/>
    <s v="yes"/>
    <s v="No"/>
    <s v="No"/>
    <n v="0"/>
    <s v="yes"/>
    <s v="Under Weight"/>
    <s v="Normal"/>
    <n v="1997"/>
    <s v="Dec"/>
    <n v="22"/>
    <d v="1997-12-22T00:00:00"/>
    <n v="3208.79"/>
    <x v="0"/>
    <s v="tier - 3"/>
    <x v="6"/>
    <x v="2"/>
  </r>
  <r>
    <s v="Id342"/>
    <s v="  Cynthia"/>
    <x v="298"/>
    <n v="8.66"/>
    <s v="yes"/>
    <s v="No"/>
    <s v="No"/>
    <n v="2"/>
    <s v="yes"/>
    <s v="Over Weight"/>
    <s v="Diabetes"/>
    <n v="1997"/>
    <s v="Jul"/>
    <n v="6"/>
    <d v="1997-07-06T00:00:00"/>
    <n v="3213.62"/>
    <x v="0"/>
    <s v="tier - 2"/>
    <x v="9"/>
    <x v="8"/>
  </r>
  <r>
    <s v="Id343"/>
    <s v="  Jessica"/>
    <x v="299"/>
    <n v="8.64"/>
    <s v="No"/>
    <s v="No"/>
    <s v="No"/>
    <n v="0"/>
    <s v="yes"/>
    <s v="Under Weight"/>
    <s v="Diabetes"/>
    <n v="1997"/>
    <s v="Aug"/>
    <n v="2"/>
    <d v="1997-08-02T00:00:00"/>
    <n v="3227.12"/>
    <x v="0"/>
    <s v="tier - 3"/>
    <x v="6"/>
    <x v="0"/>
  </r>
  <r>
    <s v="Id344"/>
    <s v="  Bruce"/>
    <x v="300"/>
    <n v="4.2699999999999996"/>
    <s v="No"/>
    <s v="No"/>
    <s v="No"/>
    <n v="0"/>
    <s v="yes"/>
    <s v="Normal Weight"/>
    <s v="Normal"/>
    <n v="1997"/>
    <s v="Sep"/>
    <n v="2"/>
    <d v="1997-09-02T00:00:00"/>
    <n v="3238.44"/>
    <x v="0"/>
    <s v="tier - 3"/>
    <x v="6"/>
    <x v="0"/>
  </r>
  <r>
    <s v="Id345"/>
    <s v="  Allison"/>
    <x v="301"/>
    <n v="4.21"/>
    <s v="No"/>
    <s v="No"/>
    <s v="No"/>
    <n v="1"/>
    <s v="yes"/>
    <s v="Obesity"/>
    <s v="Normal"/>
    <n v="1991"/>
    <s v="Nov"/>
    <n v="13"/>
    <d v="1991-11-13T00:00:00"/>
    <n v="3260.2"/>
    <x v="1"/>
    <s v="tier - 2"/>
    <x v="0"/>
    <x v="2"/>
  </r>
  <r>
    <s v="Id346"/>
    <s v="  Alex"/>
    <x v="302"/>
    <n v="5.04"/>
    <s v="No"/>
    <s v="No"/>
    <s v="Yes"/>
    <n v="1"/>
    <s v="yes"/>
    <s v="Obesity"/>
    <s v="Normal"/>
    <n v="1994"/>
    <s v="Dec"/>
    <n v="2"/>
    <d v="1994-12-02T00:00:00"/>
    <n v="3268.85"/>
    <x v="1"/>
    <s v="tier - 1"/>
    <x v="4"/>
    <x v="5"/>
  </r>
  <r>
    <s v="Id347"/>
    <s v="  Gabriela"/>
    <x v="303"/>
    <n v="5.21"/>
    <s v="yes"/>
    <s v="No"/>
    <s v="No"/>
    <n v="2"/>
    <s v="yes"/>
    <s v="Over Weight"/>
    <s v="Normal"/>
    <n v="1994"/>
    <s v="Jul"/>
    <n v="1"/>
    <d v="1994-07-01T00:00:00"/>
    <n v="3277.16"/>
    <x v="0"/>
    <s v="tier - 3"/>
    <x v="8"/>
    <x v="2"/>
  </r>
  <r>
    <s v="Id348"/>
    <s v="  Sharon"/>
    <x v="304"/>
    <n v="8.83"/>
    <s v="No"/>
    <s v="No"/>
    <s v="No"/>
    <n v="0"/>
    <s v="No"/>
    <s v="Over Weight"/>
    <s v="Diabetes"/>
    <n v="2001"/>
    <s v="Oct"/>
    <n v="6"/>
    <d v="2001-10-06T00:00:00"/>
    <n v="3279.87"/>
    <x v="0"/>
    <s v="tier - 1"/>
    <x v="3"/>
    <x v="12"/>
  </r>
  <r>
    <s v="Id349"/>
    <s v="  Jason A"/>
    <x v="237"/>
    <n v="8.4700000000000006"/>
    <s v="yes"/>
    <s v="No"/>
    <s v="No"/>
    <n v="2"/>
    <s v="yes"/>
    <s v="Over Weight"/>
    <s v="Diabetes"/>
    <n v="2003"/>
    <s v="Jul"/>
    <n v="3"/>
    <d v="2003-07-03T00:00:00"/>
    <n v="3280.22"/>
    <x v="0"/>
    <s v="tier - 3"/>
    <x v="5"/>
    <x v="2"/>
  </r>
  <r>
    <s v="Id350"/>
    <s v="  Chelsey C"/>
    <x v="305"/>
    <n v="4.2"/>
    <s v="No"/>
    <s v="No"/>
    <s v="No"/>
    <n v="0"/>
    <s v="yes"/>
    <s v="Normal Weight"/>
    <s v="Normal"/>
    <n v="1996"/>
    <s v="Nov"/>
    <n v="17"/>
    <d v="1996-11-17T00:00:00"/>
    <n v="3292.53"/>
    <x v="0"/>
    <s v="tier - 2"/>
    <x v="9"/>
    <x v="1"/>
  </r>
  <r>
    <s v="Id351"/>
    <s v="  Devon A"/>
    <x v="306"/>
    <n v="6.14"/>
    <s v="yes"/>
    <s v="No"/>
    <s v="No"/>
    <n v="0"/>
    <s v="yes"/>
    <s v="Normal Weight"/>
    <s v="Prediabetes"/>
    <n v="2003"/>
    <s v="Dec"/>
    <n v="5"/>
    <d v="2003-12-05T00:00:00"/>
    <n v="3300.7"/>
    <x v="0"/>
    <s v="tier - 2"/>
    <x v="13"/>
    <x v="7"/>
  </r>
  <r>
    <s v="Id352"/>
    <s v="  Joni L"/>
    <x v="307"/>
    <n v="6.07"/>
    <s v="No"/>
    <s v="No"/>
    <s v="No"/>
    <n v="0"/>
    <s v="No"/>
    <s v="Obesity"/>
    <s v="Prediabetes"/>
    <n v="2003"/>
    <s v="Nov"/>
    <n v="18"/>
    <d v="2003-11-18T00:00:00"/>
    <n v="3308.46"/>
    <x v="0"/>
    <s v="tier - 1"/>
    <x v="13"/>
    <x v="11"/>
  </r>
  <r>
    <s v="Id353"/>
    <s v="  Colin"/>
    <x v="106"/>
    <n v="10.210000000000001"/>
    <s v="No"/>
    <s v="No"/>
    <s v="No"/>
    <n v="0"/>
    <s v="No"/>
    <s v="Obesity"/>
    <s v="Diabetes"/>
    <n v="1997"/>
    <s v="Jun"/>
    <n v="20"/>
    <d v="1997-06-20T00:00:00"/>
    <n v="3309.79"/>
    <x v="1"/>
    <s v="tier - 3"/>
    <x v="9"/>
    <x v="12"/>
  </r>
  <r>
    <s v="Id354"/>
    <s v="  Rachael"/>
    <x v="308"/>
    <n v="4.6900000000000004"/>
    <s v="No"/>
    <s v="No"/>
    <s v="No"/>
    <n v="0"/>
    <s v="No"/>
    <s v="Over Weight"/>
    <s v="Normal"/>
    <n v="1991"/>
    <s v="Sep"/>
    <n v="1"/>
    <d v="1991-09-01T00:00:00"/>
    <n v="3342.79"/>
    <x v="0"/>
    <s v="tier - 1"/>
    <x v="0"/>
    <x v="0"/>
  </r>
  <r>
    <s v="Id355"/>
    <s v="  Maricela"/>
    <x v="309"/>
    <n v="5.71"/>
    <s v="No"/>
    <s v="No"/>
    <s v="No"/>
    <n v="0"/>
    <s v="yes"/>
    <s v="Normal Weight"/>
    <s v="Prediabetes"/>
    <n v="1993"/>
    <s v="Oct"/>
    <n v="28"/>
    <d v="1993-10-28T00:00:00"/>
    <n v="3353.28"/>
    <x v="0"/>
    <s v="tier - 1"/>
    <x v="8"/>
    <x v="2"/>
  </r>
  <r>
    <s v="Id356"/>
    <s v="  Marie"/>
    <x v="310"/>
    <n v="9.07"/>
    <s v="yes"/>
    <s v="No"/>
    <s v="Yes"/>
    <n v="1"/>
    <s v="No"/>
    <s v="Obesity"/>
    <s v="Diabetes"/>
    <n v="1995"/>
    <s v="Jun"/>
    <n v="23"/>
    <d v="1995-06-23T00:00:00"/>
    <n v="3353.47"/>
    <x v="0"/>
    <s v="tier - 3"/>
    <x v="4"/>
    <x v="1"/>
  </r>
  <r>
    <s v="Id357"/>
    <s v="  Frank"/>
    <x v="311"/>
    <n v="4.99"/>
    <s v="No"/>
    <s v="No"/>
    <s v="No"/>
    <n v="0"/>
    <s v="yes"/>
    <s v="Obesity"/>
    <s v="Normal"/>
    <n v="1993"/>
    <s v="Oct"/>
    <n v="7"/>
    <d v="1993-10-07T00:00:00"/>
    <n v="3366.67"/>
    <x v="0"/>
    <s v="tier - 2"/>
    <x v="8"/>
    <x v="0"/>
  </r>
  <r>
    <s v="Id358"/>
    <s v="  Jeffry"/>
    <x v="312"/>
    <n v="8.31"/>
    <s v="No"/>
    <s v="No"/>
    <s v="No"/>
    <n v="0"/>
    <s v="yes"/>
    <s v="Over Weight"/>
    <s v="Diabetes"/>
    <n v="1996"/>
    <s v="Dec"/>
    <n v="14"/>
    <d v="1996-12-14T00:00:00"/>
    <n v="3378.91"/>
    <x v="0"/>
    <s v="tier - 1"/>
    <x v="9"/>
    <x v="2"/>
  </r>
  <r>
    <s v="Id359"/>
    <s v="  Mike"/>
    <x v="313"/>
    <n v="5.07"/>
    <s v="yes"/>
    <s v="No"/>
    <s v="No"/>
    <n v="0"/>
    <s v="yes"/>
    <s v="Under Weight"/>
    <s v="Normal"/>
    <n v="1996"/>
    <s v="Nov"/>
    <n v="13"/>
    <d v="1996-11-13T00:00:00"/>
    <n v="3385.4"/>
    <x v="0"/>
    <s v="tier - 2"/>
    <x v="9"/>
    <x v="8"/>
  </r>
  <r>
    <s v="Id360"/>
    <s v="  Rick"/>
    <x v="314"/>
    <n v="4.79"/>
    <s v="No"/>
    <s v="No"/>
    <s v="No"/>
    <n v="0"/>
    <s v="yes"/>
    <s v="Obesity"/>
    <s v="Normal"/>
    <n v="1996"/>
    <s v="Aug"/>
    <n v="10"/>
    <d v="1996-08-10T00:00:00"/>
    <n v="3392.37"/>
    <x v="0"/>
    <s v="tier - 3"/>
    <x v="9"/>
    <x v="0"/>
  </r>
  <r>
    <s v="Id361"/>
    <s v="  Pierre-Michel"/>
    <x v="315"/>
    <n v="11.39"/>
    <s v="yes"/>
    <s v="No"/>
    <s v="No"/>
    <n v="2"/>
    <s v="No"/>
    <s v="Obesity"/>
    <s v="Diabetes"/>
    <n v="1996"/>
    <s v="Oct"/>
    <n v="27"/>
    <d v="1996-10-27T00:00:00"/>
    <n v="3392.98"/>
    <x v="0"/>
    <s v="tier - 3"/>
    <x v="9"/>
    <x v="0"/>
  </r>
  <r>
    <s v="Id362"/>
    <s v="  Daniel"/>
    <x v="316"/>
    <n v="6"/>
    <s v="No"/>
    <s v="No"/>
    <s v="No"/>
    <n v="0"/>
    <s v="yes"/>
    <s v="Normal Weight"/>
    <s v="Prediabetes"/>
    <n v="2004"/>
    <s v="Jul"/>
    <n v="16"/>
    <d v="2004-07-16T00:00:00"/>
    <n v="3393.36"/>
    <x v="0"/>
    <s v="tier - 2"/>
    <x v="11"/>
    <x v="9"/>
  </r>
  <r>
    <s v="Id363"/>
    <s v="  Brian L"/>
    <x v="317"/>
    <n v="5.13"/>
    <s v="No"/>
    <s v="No"/>
    <s v="No"/>
    <n v="0"/>
    <s v="yes"/>
    <s v="Normal Weight"/>
    <s v="Normal"/>
    <n v="1996"/>
    <s v="Dec"/>
    <n v="19"/>
    <d v="1996-12-19T00:00:00"/>
    <n v="3410.32"/>
    <x v="0"/>
    <s v="tier - 2"/>
    <x v="9"/>
    <x v="2"/>
  </r>
  <r>
    <s v="Id364"/>
    <s v="  Morgan M"/>
    <x v="318"/>
    <n v="5.26"/>
    <s v="yes"/>
    <s v="No"/>
    <s v="No"/>
    <n v="0"/>
    <s v="yes"/>
    <s v="Under Weight"/>
    <s v="Normal"/>
    <n v="2001"/>
    <s v="Dec"/>
    <n v="26"/>
    <d v="2001-12-26T00:00:00"/>
    <n v="3434.38"/>
    <x v="0"/>
    <s v="tier - 2"/>
    <x v="3"/>
    <x v="2"/>
  </r>
  <r>
    <s v="Id365"/>
    <s v="  Caroline"/>
    <x v="319"/>
    <n v="6.84"/>
    <s v="No"/>
    <s v="No"/>
    <s v="No"/>
    <n v="0"/>
    <s v="yes"/>
    <s v="Over Weight"/>
    <s v="Diabetes"/>
    <n v="1986"/>
    <s v="Aug"/>
    <n v="27"/>
    <d v="1986-08-27T00:00:00"/>
    <n v="3436.5"/>
    <x v="0"/>
    <s v="tier - 1"/>
    <x v="17"/>
    <x v="0"/>
  </r>
  <r>
    <s v="Id366"/>
    <s v="  Drew T"/>
    <x v="320"/>
    <n v="9.0399999999999991"/>
    <s v="No"/>
    <s v="No"/>
    <s v="No"/>
    <n v="0"/>
    <s v="No"/>
    <s v="Obesity"/>
    <s v="Diabetes"/>
    <n v="2000"/>
    <s v="Jun"/>
    <n v="20"/>
    <d v="2000-06-20T00:00:00"/>
    <n v="3443.06"/>
    <x v="0"/>
    <s v="tier - 1"/>
    <x v="7"/>
    <x v="2"/>
  </r>
  <r>
    <s v="Id367"/>
    <s v="  Austin W"/>
    <x v="321"/>
    <n v="4.0999999999999996"/>
    <s v="No"/>
    <s v="No"/>
    <s v="No"/>
    <n v="1"/>
    <s v="yes"/>
    <s v="Over Weight"/>
    <s v="Normal"/>
    <n v="1987"/>
    <s v="Sep"/>
    <n v="14"/>
    <d v="1987-09-14T00:00:00"/>
    <n v="3453.77"/>
    <x v="0"/>
    <s v="tier - 1"/>
    <x v="18"/>
    <x v="2"/>
  </r>
  <r>
    <s v="Id368"/>
    <s v="  Berenice"/>
    <x v="322"/>
    <n v="4.2300000000000004"/>
    <s v="yes"/>
    <s v="No"/>
    <s v="Yes"/>
    <n v="1"/>
    <s v="yes"/>
    <s v="Obesity"/>
    <s v="Normal"/>
    <n v="2003"/>
    <s v="Jul"/>
    <n v="29"/>
    <d v="2003-07-29T00:00:00"/>
    <n v="3463.51"/>
    <x v="0"/>
    <s v="tier - 1"/>
    <x v="13"/>
    <x v="7"/>
  </r>
  <r>
    <s v="Id369"/>
    <s v="  Kenneth A"/>
    <x v="323"/>
    <n v="6.48"/>
    <s v="yes"/>
    <s v="No"/>
    <s v="Yes"/>
    <n v="1"/>
    <s v="yes"/>
    <s v="Obesity"/>
    <s v="Diabetes"/>
    <n v="1993"/>
    <s v="Oct"/>
    <n v="12"/>
    <d v="1993-10-12T00:00:00"/>
    <n v="3471.41"/>
    <x v="0"/>
    <s v="tier - 2"/>
    <x v="8"/>
    <x v="0"/>
  </r>
  <r>
    <s v="Id370"/>
    <s v="  Miguel"/>
    <x v="190"/>
    <n v="5.53"/>
    <s v="No"/>
    <s v="No"/>
    <s v="No"/>
    <n v="1"/>
    <s v="yes"/>
    <s v="Over Weight"/>
    <s v="Normal"/>
    <n v="2004"/>
    <s v="Jun"/>
    <n v="26"/>
    <d v="2004-06-26T00:00:00"/>
    <n v="3481.87"/>
    <x v="0"/>
    <s v="tier - 3"/>
    <x v="13"/>
    <x v="5"/>
  </r>
  <r>
    <s v="Id371"/>
    <s v="  Hadley T"/>
    <x v="324"/>
    <n v="4.07"/>
    <s v="yes"/>
    <s v="No"/>
    <s v="No"/>
    <n v="0"/>
    <s v="yes"/>
    <s v="Under Weight"/>
    <s v="Normal"/>
    <n v="1996"/>
    <s v="Sep"/>
    <n v="19"/>
    <d v="1996-09-19T00:00:00"/>
    <n v="3484.33"/>
    <x v="1"/>
    <s v="tier - 3"/>
    <x v="9"/>
    <x v="2"/>
  </r>
  <r>
    <s v="Id372"/>
    <s v="  Taylor"/>
    <x v="325"/>
    <n v="5.51"/>
    <s v="No"/>
    <s v="No"/>
    <s v="No"/>
    <n v="1"/>
    <s v="yes"/>
    <s v="Under Weight"/>
    <s v="Normal"/>
    <n v="1996"/>
    <s v="Sep"/>
    <n v="18"/>
    <d v="1996-09-18T00:00:00"/>
    <n v="3490.55"/>
    <x v="3"/>
    <s v="tier - 2"/>
    <x v="9"/>
    <x v="3"/>
  </r>
  <r>
    <s v="Id373"/>
    <s v="  Tenielle M"/>
    <x v="326"/>
    <n v="11.66"/>
    <s v="No"/>
    <s v="No"/>
    <s v="No"/>
    <n v="0"/>
    <s v="yes"/>
    <s v="Over Weight"/>
    <s v="Diabetes"/>
    <n v="1999"/>
    <s v="Sep"/>
    <n v="22"/>
    <d v="1999-09-22T00:00:00"/>
    <n v="3500.61"/>
    <x v="0"/>
    <s v="tier - 2"/>
    <x v="7"/>
    <x v="0"/>
  </r>
  <r>
    <s v="Id374"/>
    <s v="  Andrea"/>
    <x v="327"/>
    <n v="7.26"/>
    <s v="yes"/>
    <s v="No"/>
    <s v="No"/>
    <n v="0"/>
    <s v="yes"/>
    <s v="Under Weight"/>
    <s v="Diabetes"/>
    <n v="1998"/>
    <s v="Sep"/>
    <n v="16"/>
    <d v="1998-09-16T00:00:00"/>
    <n v="3537.7"/>
    <x v="1"/>
    <s v="tier - 3"/>
    <x v="2"/>
    <x v="1"/>
  </r>
  <r>
    <s v="Id375"/>
    <s v="  Nora P"/>
    <x v="328"/>
    <n v="4.79"/>
    <s v="yes"/>
    <s v="No"/>
    <s v="No"/>
    <n v="0"/>
    <s v="yes"/>
    <s v="Under Weight"/>
    <s v="Normal"/>
    <n v="2003"/>
    <s v="Aug"/>
    <n v="24"/>
    <d v="2003-08-24T00:00:00"/>
    <n v="3538.9"/>
    <x v="0"/>
    <s v="tier - 2"/>
    <x v="13"/>
    <x v="1"/>
  </r>
  <r>
    <s v="Id376"/>
    <s v="  Zachary"/>
    <x v="329"/>
    <n v="4.68"/>
    <s v="yes"/>
    <s v="No"/>
    <s v="No"/>
    <n v="1"/>
    <s v="No"/>
    <s v="Normal Weight"/>
    <s v="Normal"/>
    <n v="1988"/>
    <s v="Oct"/>
    <n v="15"/>
    <d v="1988-10-15T00:00:00"/>
    <n v="3540.12"/>
    <x v="0"/>
    <s v="tier - 1"/>
    <x v="16"/>
    <x v="0"/>
  </r>
  <r>
    <s v="Id377"/>
    <s v="  Michael"/>
    <x v="32"/>
    <n v="4.33"/>
    <s v="yes"/>
    <s v="No"/>
    <s v="Yes"/>
    <n v="1"/>
    <s v="No"/>
    <s v="Obesity"/>
    <s v="Normal"/>
    <n v="1992"/>
    <s v="Dec"/>
    <n v="22"/>
    <d v="1992-12-22T00:00:00"/>
    <n v="3554.2"/>
    <x v="0"/>
    <s v="tier - 3"/>
    <x v="1"/>
    <x v="2"/>
  </r>
  <r>
    <s v="Id378"/>
    <s v="  Alyssa K"/>
    <x v="330"/>
    <n v="11.89"/>
    <s v="No"/>
    <s v="No"/>
    <s v="No"/>
    <n v="0"/>
    <s v="No"/>
    <s v="Obesity"/>
    <s v="Diabetes"/>
    <n v="1994"/>
    <s v="Sep"/>
    <n v="24"/>
    <d v="1994-09-24T00:00:00"/>
    <n v="3556.92"/>
    <x v="0"/>
    <s v="tier - 3"/>
    <x v="4"/>
    <x v="1"/>
  </r>
  <r>
    <s v="Id379"/>
    <s v="  Heather"/>
    <x v="323"/>
    <n v="5.24"/>
    <s v="No"/>
    <s v="No"/>
    <s v="No"/>
    <n v="0"/>
    <s v="yes"/>
    <s v="Obesity"/>
    <s v="Normal"/>
    <n v="1995"/>
    <s v="Oct"/>
    <n v="9"/>
    <d v="1995-10-09T00:00:00"/>
    <n v="3558.62"/>
    <x v="0"/>
    <s v="tier - 3"/>
    <x v="10"/>
    <x v="8"/>
  </r>
  <r>
    <s v="Id380"/>
    <s v="  Dante"/>
    <x v="331"/>
    <n v="7.63"/>
    <s v="No"/>
    <s v="No"/>
    <s v="No"/>
    <n v="0"/>
    <s v="yes"/>
    <s v="Over Weight"/>
    <s v="Diabetes"/>
    <n v="1995"/>
    <s v="Jun"/>
    <n v="16"/>
    <d v="1995-06-16T00:00:00"/>
    <n v="3561.89"/>
    <x v="0"/>
    <s v="tier - 1"/>
    <x v="4"/>
    <x v="0"/>
  </r>
  <r>
    <s v="Id381"/>
    <s v="  Sara E"/>
    <x v="332"/>
    <n v="8.92"/>
    <s v="yes"/>
    <s v="No"/>
    <s v="No"/>
    <n v="2"/>
    <s v="No"/>
    <s v="Normal Weight"/>
    <s v="Diabetes"/>
    <n v="1981"/>
    <s v="Oct"/>
    <n v="10"/>
    <d v="1981-10-10T00:00:00"/>
    <n v="3562.87"/>
    <x v="0"/>
    <s v="tier - 1"/>
    <x v="19"/>
    <x v="0"/>
  </r>
  <r>
    <s v="Id382"/>
    <s v="  Scott"/>
    <x v="333"/>
    <n v="5.37"/>
    <s v="No"/>
    <s v="No"/>
    <s v="No"/>
    <n v="0"/>
    <s v="yes"/>
    <s v="Normal Weight"/>
    <s v="Normal"/>
    <n v="1988"/>
    <s v="Aug"/>
    <n v="18"/>
    <d v="1988-08-18T00:00:00"/>
    <n v="3569.96"/>
    <x v="0"/>
    <s v="tier - 1"/>
    <x v="16"/>
    <x v="1"/>
  </r>
  <r>
    <s v="Id383"/>
    <s v="  Sean"/>
    <x v="334"/>
    <n v="4.3099999999999996"/>
    <s v="No"/>
    <s v="No"/>
    <s v="No"/>
    <n v="0"/>
    <s v="yes"/>
    <s v="Over Weight"/>
    <s v="Normal"/>
    <n v="1995"/>
    <s v="Aug"/>
    <n v="23"/>
    <d v="1995-08-23T00:00:00"/>
    <n v="3578"/>
    <x v="0"/>
    <s v="tier - 3"/>
    <x v="10"/>
    <x v="2"/>
  </r>
  <r>
    <s v="Id384"/>
    <s v="  Danielle"/>
    <x v="335"/>
    <n v="10.46"/>
    <s v="No"/>
    <s v="No"/>
    <s v="No"/>
    <n v="3"/>
    <s v="yes"/>
    <s v="Normal Weight"/>
    <s v="Diabetes"/>
    <n v="2001"/>
    <s v="Nov"/>
    <n v="11"/>
    <d v="2001-11-11T00:00:00"/>
    <n v="3579.83"/>
    <x v="0"/>
    <s v="tier - 2"/>
    <x v="3"/>
    <x v="1"/>
  </r>
  <r>
    <s v="Id385"/>
    <s v="  Andrew D"/>
    <x v="336"/>
    <n v="7.39"/>
    <s v="No"/>
    <s v="No"/>
    <s v="No"/>
    <n v="0"/>
    <s v="No"/>
    <s v="Obesity"/>
    <s v="Diabetes"/>
    <n v="1986"/>
    <s v="Dec"/>
    <n v="27"/>
    <d v="1986-12-27T00:00:00"/>
    <n v="3589.14"/>
    <x v="0"/>
    <s v="tier - 2"/>
    <x v="17"/>
    <x v="0"/>
  </r>
  <r>
    <s v="Id386"/>
    <s v="  Joel D"/>
    <x v="337"/>
    <n v="6.18"/>
    <s v="No"/>
    <s v="yes"/>
    <s v="No"/>
    <n v="2"/>
    <s v="yes"/>
    <s v="Obesity"/>
    <s v="Prediabetes"/>
    <n v="1999"/>
    <s v="Jun"/>
    <n v="6"/>
    <d v="1999-06-06T00:00:00"/>
    <n v="3591.48"/>
    <x v="0"/>
    <s v="tier - 3"/>
    <x v="2"/>
    <x v="2"/>
  </r>
  <r>
    <s v="Id387"/>
    <s v="  Michelle"/>
    <x v="338"/>
    <n v="8.86"/>
    <s v="No"/>
    <s v="No"/>
    <s v="No"/>
    <n v="0"/>
    <s v="yes"/>
    <s v="Obesity"/>
    <s v="Diabetes"/>
    <n v="1997"/>
    <s v="Nov"/>
    <n v="4"/>
    <d v="1997-11-04T00:00:00"/>
    <n v="3594.17"/>
    <x v="0"/>
    <s v="tier - 2"/>
    <x v="6"/>
    <x v="1"/>
  </r>
  <r>
    <s v="Id388"/>
    <s v="  Michael J"/>
    <x v="339"/>
    <n v="10.96"/>
    <s v="No"/>
    <s v="No"/>
    <s v="No"/>
    <n v="3"/>
    <s v="yes"/>
    <s v="Normal Weight"/>
    <s v="Diabetes"/>
    <n v="1999"/>
    <s v="Aug"/>
    <n v="12"/>
    <d v="1999-08-12T00:00:00"/>
    <n v="3597.6"/>
    <x v="0"/>
    <s v="tier - 2"/>
    <x v="7"/>
    <x v="2"/>
  </r>
  <r>
    <s v="Id389"/>
    <s v="  Nikki"/>
    <x v="340"/>
    <n v="6.28"/>
    <s v="No"/>
    <s v="No"/>
    <s v="No"/>
    <n v="0"/>
    <s v="yes"/>
    <s v="Normal Weight"/>
    <s v="Prediabetes"/>
    <n v="1988"/>
    <s v="Nov"/>
    <n v="4"/>
    <d v="1988-11-04T00:00:00"/>
    <n v="3603.6"/>
    <x v="0"/>
    <s v="tier - 1"/>
    <x v="16"/>
    <x v="0"/>
  </r>
  <r>
    <s v="Id390"/>
    <s v="  Summer B"/>
    <x v="341"/>
    <n v="6.29"/>
    <s v="yes"/>
    <s v="No"/>
    <s v="No"/>
    <n v="1"/>
    <s v="yes"/>
    <s v="Under Weight"/>
    <s v="Prediabetes"/>
    <n v="1990"/>
    <s v="Oct"/>
    <n v="11"/>
    <d v="1990-10-11T00:00:00"/>
    <n v="3606.43"/>
    <x v="0"/>
    <s v="tier - 1"/>
    <x v="15"/>
    <x v="0"/>
  </r>
  <r>
    <s v="Id391"/>
    <s v="  Edward"/>
    <x v="342"/>
    <n v="4.0199999999999996"/>
    <s v="No"/>
    <s v="yes"/>
    <s v="No"/>
    <n v="1"/>
    <s v="yes"/>
    <s v="Obesity"/>
    <s v="Normal"/>
    <n v="1985"/>
    <s v="Jun"/>
    <n v="14"/>
    <d v="1985-06-14T00:00:00"/>
    <n v="3622.13"/>
    <x v="0"/>
    <s v="tier - 1"/>
    <x v="20"/>
    <x v="0"/>
  </r>
  <r>
    <s v="Id392"/>
    <s v="  Ryan"/>
    <x v="17"/>
    <n v="11.95"/>
    <s v="yes"/>
    <s v="No"/>
    <s v="No"/>
    <n v="2"/>
    <s v="No"/>
    <s v="Obesity"/>
    <s v="Diabetes"/>
    <n v="1992"/>
    <s v="Nov"/>
    <n v="17"/>
    <d v="1992-11-17T00:00:00"/>
    <n v="3645.09"/>
    <x v="3"/>
    <s v="tier - 2"/>
    <x v="1"/>
    <x v="10"/>
  </r>
  <r>
    <s v="Id393"/>
    <s v="  Kacee"/>
    <x v="343"/>
    <n v="8.7100000000000009"/>
    <s v="No"/>
    <s v="No"/>
    <s v="No"/>
    <n v="0"/>
    <s v="No"/>
    <s v="Obesity"/>
    <s v="Diabetes"/>
    <n v="1990"/>
    <s v="Nov"/>
    <n v="8"/>
    <d v="1990-11-08T00:00:00"/>
    <n v="3653.29"/>
    <x v="0"/>
    <s v="tier - 3"/>
    <x v="15"/>
    <x v="2"/>
  </r>
  <r>
    <s v="Id394"/>
    <s v="  Dave"/>
    <x v="344"/>
    <n v="4.67"/>
    <s v="No"/>
    <s v="yes"/>
    <s v="No"/>
    <n v="1"/>
    <s v="yes"/>
    <s v="Obesity"/>
    <s v="Normal"/>
    <n v="1992"/>
    <s v="Sep"/>
    <n v="14"/>
    <d v="1992-09-14T00:00:00"/>
    <n v="3659.35"/>
    <x v="1"/>
    <s v="tier - 1"/>
    <x v="1"/>
    <x v="2"/>
  </r>
  <r>
    <s v="Id395"/>
    <s v="  Maryanna"/>
    <x v="345"/>
    <n v="11.14"/>
    <s v="yes"/>
    <s v="No"/>
    <s v="No"/>
    <n v="1"/>
    <s v="No"/>
    <s v="Normal Weight"/>
    <s v="Diabetes"/>
    <n v="1984"/>
    <s v="Jul"/>
    <n v="6"/>
    <d v="1984-07-06T00:00:00"/>
    <n v="3678.86"/>
    <x v="0"/>
    <s v="tier - 3"/>
    <x v="21"/>
    <x v="0"/>
  </r>
  <r>
    <s v="Id396"/>
    <s v="  Jessica H"/>
    <x v="346"/>
    <n v="9.0500000000000007"/>
    <s v="No"/>
    <s v="No"/>
    <s v="No"/>
    <n v="2"/>
    <s v="No"/>
    <s v="Over Weight"/>
    <s v="Diabetes"/>
    <n v="2003"/>
    <s v="Jul"/>
    <n v="10"/>
    <d v="2003-07-10T00:00:00"/>
    <n v="3688.35"/>
    <x v="0"/>
    <s v="tier - 2"/>
    <x v="5"/>
    <x v="11"/>
  </r>
  <r>
    <s v="Id397"/>
    <s v="  Deanna"/>
    <x v="347"/>
    <n v="11.31"/>
    <s v="No"/>
    <s v="No"/>
    <s v="No"/>
    <n v="0"/>
    <s v="yes"/>
    <s v="Normal Weight"/>
    <s v="Diabetes"/>
    <n v="1981"/>
    <s v="Dec"/>
    <n v="14"/>
    <d v="1981-12-14T00:00:00"/>
    <n v="3688.38"/>
    <x v="0"/>
    <s v="tier - 2"/>
    <x v="19"/>
    <x v="0"/>
  </r>
  <r>
    <s v="Id398"/>
    <s v="  Peter"/>
    <x v="312"/>
    <n v="4.68"/>
    <s v="yes"/>
    <s v="No"/>
    <s v="No"/>
    <n v="2"/>
    <s v="yes"/>
    <s v="Over Weight"/>
    <s v="Normal"/>
    <n v="1995"/>
    <s v="Oct"/>
    <n v="21"/>
    <d v="1995-10-21T00:00:00"/>
    <n v="3693.43"/>
    <x v="0"/>
    <s v="tier - 3"/>
    <x v="10"/>
    <x v="2"/>
  </r>
  <r>
    <s v="Id399"/>
    <s v="  Rebecca"/>
    <x v="348"/>
    <n v="6.05"/>
    <s v="yes"/>
    <s v="yes"/>
    <s v="No"/>
    <n v="1"/>
    <s v="yes"/>
    <s v="Over Weight"/>
    <s v="Prediabetes"/>
    <n v="1988"/>
    <s v="Aug"/>
    <n v="18"/>
    <d v="1988-08-18T00:00:00"/>
    <n v="3699.54"/>
    <x v="0"/>
    <s v="tier - 3"/>
    <x v="16"/>
    <x v="0"/>
  </r>
  <r>
    <s v="Id400"/>
    <s v="  Elizabeth M"/>
    <x v="349"/>
    <n v="4.68"/>
    <s v="yes"/>
    <s v="No"/>
    <s v="No"/>
    <n v="0"/>
    <s v="No"/>
    <s v="Obesity"/>
    <s v="Normal"/>
    <n v="1989"/>
    <s v="Dec"/>
    <n v="2"/>
    <d v="1989-12-02T00:00:00"/>
    <n v="3704.35"/>
    <x v="0"/>
    <s v="tier - 2"/>
    <x v="14"/>
    <x v="0"/>
  </r>
  <r>
    <s v="Id401"/>
    <s v="  Gregory"/>
    <x v="350"/>
    <n v="9.5"/>
    <s v="yes"/>
    <s v="No"/>
    <s v="No"/>
    <n v="2"/>
    <s v="No"/>
    <s v="Over Weight"/>
    <s v="Diabetes"/>
    <n v="2004"/>
    <s v="Nov"/>
    <n v="5"/>
    <d v="2004-11-05T00:00:00"/>
    <n v="3722.23"/>
    <x v="0"/>
    <s v="tier - 2"/>
    <x v="11"/>
    <x v="7"/>
  </r>
  <r>
    <s v="Id402"/>
    <s v="  Sarah E"/>
    <x v="351"/>
    <n v="10.84"/>
    <s v="yes"/>
    <s v="No"/>
    <s v="Yes"/>
    <n v="1"/>
    <s v="yes"/>
    <s v="Normal Weight"/>
    <s v="Diabetes"/>
    <n v="1986"/>
    <s v="Dec"/>
    <n v="1"/>
    <d v="1986-12-01T00:00:00"/>
    <n v="3731.6"/>
    <x v="0"/>
    <s v="tier - 2"/>
    <x v="17"/>
    <x v="0"/>
  </r>
  <r>
    <s v="Id403"/>
    <s v="  Anne Elise"/>
    <x v="352"/>
    <n v="5.88"/>
    <s v="No"/>
    <s v="No"/>
    <s v="No"/>
    <n v="2"/>
    <s v="No"/>
    <s v="Over Weight"/>
    <s v="Prediabetes"/>
    <n v="1994"/>
    <s v="Aug"/>
    <n v="22"/>
    <d v="1994-08-22T00:00:00"/>
    <n v="3732.63"/>
    <x v="0"/>
    <s v="tier - 3"/>
    <x v="4"/>
    <x v="8"/>
  </r>
  <r>
    <s v="Id404"/>
    <s v="  Christopher R"/>
    <x v="353"/>
    <n v="5.24"/>
    <s v="yes"/>
    <s v="No"/>
    <s v="No"/>
    <n v="0"/>
    <s v="yes"/>
    <s v="Over Weight"/>
    <s v="Normal"/>
    <n v="1993"/>
    <s v="Jun"/>
    <n v="22"/>
    <d v="1993-06-22T00:00:00"/>
    <n v="3736.46"/>
    <x v="0"/>
    <s v="tier - 2"/>
    <x v="1"/>
    <x v="1"/>
  </r>
  <r>
    <s v="Id405"/>
    <s v="  Elliot"/>
    <x v="247"/>
    <n v="11.75"/>
    <s v="No"/>
    <s v="No"/>
    <s v="No"/>
    <n v="0"/>
    <s v="No"/>
    <s v="Over Weight"/>
    <s v="Diabetes"/>
    <n v="1986"/>
    <s v="Sep"/>
    <n v="9"/>
    <d v="1986-09-09T00:00:00"/>
    <n v="3748.56"/>
    <x v="0"/>
    <s v="tier - 2"/>
    <x v="17"/>
    <x v="0"/>
  </r>
  <r>
    <s v="Id406"/>
    <s v="  Christopher D"/>
    <x v="354"/>
    <n v="6.97"/>
    <s v="No"/>
    <s v="No"/>
    <s v="No"/>
    <n v="0"/>
    <s v="yes"/>
    <s v="Over Weight"/>
    <s v="Diabetes"/>
    <n v="1991"/>
    <s v="Oct"/>
    <n v="28"/>
    <d v="1991-10-28T00:00:00"/>
    <n v="3756.62"/>
    <x v="0"/>
    <s v="tier - 2"/>
    <x v="0"/>
    <x v="0"/>
  </r>
  <r>
    <s v="Id407"/>
    <s v="  Corey"/>
    <x v="355"/>
    <n v="4.76"/>
    <s v="No"/>
    <s v="No"/>
    <s v="No"/>
    <n v="2"/>
    <s v="No"/>
    <s v="Obesity"/>
    <s v="Normal"/>
    <n v="1991"/>
    <s v="Aug"/>
    <n v="25"/>
    <d v="1991-08-25T00:00:00"/>
    <n v="3757.84"/>
    <x v="0"/>
    <s v="tier - 1"/>
    <x v="0"/>
    <x v="0"/>
  </r>
  <r>
    <s v="Id408"/>
    <s v="  Patrick D"/>
    <x v="356"/>
    <n v="8.24"/>
    <s v="yes"/>
    <s v="No"/>
    <s v="No"/>
    <n v="1"/>
    <s v="yes"/>
    <s v="Over Weight"/>
    <s v="Diabetes"/>
    <n v="1991"/>
    <s v="Oct"/>
    <n v="24"/>
    <d v="1991-10-24T00:00:00"/>
    <n v="3761.29"/>
    <x v="0"/>
    <s v="tier - 3"/>
    <x v="0"/>
    <x v="2"/>
  </r>
  <r>
    <s v="Id409"/>
    <s v="  Anthony D"/>
    <x v="357"/>
    <n v="4.76"/>
    <s v="No"/>
    <s v="No"/>
    <s v="No"/>
    <n v="1"/>
    <s v="yes"/>
    <s v="Normal Weight"/>
    <s v="Normal"/>
    <n v="1994"/>
    <s v="Nov"/>
    <n v="21"/>
    <d v="1994-11-21T00:00:00"/>
    <n v="3766.88"/>
    <x v="0"/>
    <s v="tier - 1"/>
    <x v="4"/>
    <x v="0"/>
  </r>
  <r>
    <s v="Id410"/>
    <s v="  Melissa"/>
    <x v="358"/>
    <n v="6.03"/>
    <s v="No"/>
    <s v="No"/>
    <s v="No"/>
    <n v="1"/>
    <s v="No"/>
    <s v="Normal Weight"/>
    <s v="Prediabetes"/>
    <n v="1987"/>
    <s v="Oct"/>
    <n v="24"/>
    <d v="1987-10-24T00:00:00"/>
    <n v="3773.23"/>
    <x v="0"/>
    <s v="tier - 3"/>
    <x v="18"/>
    <x v="0"/>
  </r>
  <r>
    <s v="Id411"/>
    <s v="  Raven"/>
    <x v="359"/>
    <n v="4.07"/>
    <s v="yes"/>
    <s v="No"/>
    <s v="No"/>
    <n v="1"/>
    <s v="yes"/>
    <s v="Normal Weight"/>
    <s v="Normal"/>
    <n v="1981"/>
    <s v="Dec"/>
    <n v="13"/>
    <d v="1981-12-13T00:00:00"/>
    <n v="3785.77"/>
    <x v="0"/>
    <s v="tier - 1"/>
    <x v="19"/>
    <x v="0"/>
  </r>
  <r>
    <s v="Id412"/>
    <s v="  Christopher"/>
    <x v="360"/>
    <n v="8.26"/>
    <s v="yes"/>
    <s v="No"/>
    <s v="No"/>
    <n v="1"/>
    <s v="yes"/>
    <s v="Over Weight"/>
    <s v="Diabetes"/>
    <n v="1988"/>
    <s v="Aug"/>
    <n v="28"/>
    <d v="1988-08-28T00:00:00"/>
    <n v="3793.55"/>
    <x v="0"/>
    <s v="tier - 3"/>
    <x v="16"/>
    <x v="0"/>
  </r>
  <r>
    <s v="Id413"/>
    <s v="  Kendra A"/>
    <x v="3"/>
    <n v="4.76"/>
    <s v="No"/>
    <s v="No"/>
    <s v="No"/>
    <n v="1"/>
    <s v="No"/>
    <s v="Obesity"/>
    <s v="Normal"/>
    <n v="1999"/>
    <s v="Jun"/>
    <n v="24"/>
    <d v="1999-06-24T00:00:00"/>
    <n v="3796.36"/>
    <x v="0"/>
    <s v="tier - 3"/>
    <x v="2"/>
    <x v="1"/>
  </r>
  <r>
    <s v="Id414"/>
    <s v="  Jordan"/>
    <x v="361"/>
    <n v="6.13"/>
    <s v="yes"/>
    <s v="No"/>
    <s v="Yes"/>
    <n v="1"/>
    <s v="yes"/>
    <s v="Normal Weight"/>
    <s v="Prediabetes"/>
    <n v="1981"/>
    <s v="Sep"/>
    <n v="29"/>
    <d v="1981-09-29T00:00:00"/>
    <n v="3797.2"/>
    <x v="0"/>
    <s v="tier - 3"/>
    <x v="19"/>
    <x v="1"/>
  </r>
  <r>
    <s v="Id415"/>
    <s v="  Nils"/>
    <x v="362"/>
    <n v="10.47"/>
    <s v="yes"/>
    <s v="No"/>
    <s v="No"/>
    <n v="2"/>
    <s v="yes"/>
    <s v="Normal Weight"/>
    <s v="Diabetes"/>
    <n v="1994"/>
    <s v="Aug"/>
    <n v="12"/>
    <d v="1994-08-12T00:00:00"/>
    <n v="3847.67"/>
    <x v="1"/>
    <s v="tier - 2"/>
    <x v="4"/>
    <x v="2"/>
  </r>
  <r>
    <s v="Id416"/>
    <s v="  Scott"/>
    <x v="363"/>
    <n v="4.04"/>
    <s v="yes"/>
    <s v="No"/>
    <s v="No"/>
    <n v="1"/>
    <s v="yes"/>
    <s v="Normal Weight"/>
    <s v="Normal"/>
    <n v="1991"/>
    <s v="Aug"/>
    <n v="19"/>
    <d v="1991-08-19T00:00:00"/>
    <n v="3857.76"/>
    <x v="1"/>
    <s v="tier - 1"/>
    <x v="0"/>
    <x v="5"/>
  </r>
  <r>
    <s v="Id417"/>
    <s v="  Angela"/>
    <x v="364"/>
    <n v="5.74"/>
    <s v="No"/>
    <s v="No"/>
    <s v="No"/>
    <n v="0"/>
    <s v="yes"/>
    <s v="Normal Weight"/>
    <s v="Prediabetes"/>
    <n v="2001"/>
    <s v="Jun"/>
    <n v="6"/>
    <d v="2001-06-06T00:00:00"/>
    <n v="3858.51"/>
    <x v="0"/>
    <s v="tier - 3"/>
    <x v="12"/>
    <x v="7"/>
  </r>
  <r>
    <s v="Id418"/>
    <s v="  Allison"/>
    <x v="365"/>
    <n v="6.33"/>
    <s v="No"/>
    <s v="No"/>
    <s v="No"/>
    <n v="1"/>
    <s v="yes"/>
    <s v="Under Weight"/>
    <s v="Prediabetes"/>
    <n v="2001"/>
    <s v="Oct"/>
    <n v="18"/>
    <d v="2001-10-18T00:00:00"/>
    <n v="3861.21"/>
    <x v="0"/>
    <s v="tier - 2"/>
    <x v="3"/>
    <x v="5"/>
  </r>
  <r>
    <s v="Id419"/>
    <s v="  Caitlin O"/>
    <x v="366"/>
    <n v="4.28"/>
    <s v="yes"/>
    <s v="No"/>
    <s v="No"/>
    <n v="0"/>
    <s v="No"/>
    <s v="Over Weight"/>
    <s v="Normal"/>
    <n v="1990"/>
    <s v="Jun"/>
    <n v="24"/>
    <d v="1990-06-24T00:00:00"/>
    <n v="3866.86"/>
    <x v="3"/>
    <s v="tier - 1"/>
    <x v="14"/>
    <x v="1"/>
  </r>
  <r>
    <s v="Id420"/>
    <s v="  Tracy M"/>
    <x v="367"/>
    <n v="9.4700000000000006"/>
    <s v="yes"/>
    <s v="No"/>
    <s v="No"/>
    <n v="2"/>
    <s v="yes"/>
    <s v="Over Weight"/>
    <s v="Diabetes"/>
    <n v="1991"/>
    <s v="Jul"/>
    <n v="25"/>
    <d v="1991-07-25T00:00:00"/>
    <n v="3875.73"/>
    <x v="0"/>
    <s v="tier - 3"/>
    <x v="0"/>
    <x v="0"/>
  </r>
  <r>
    <s v="Id421"/>
    <s v="  Dustin M"/>
    <x v="368"/>
    <n v="4.8499999999999996"/>
    <s v="yes"/>
    <s v="No"/>
    <s v="No"/>
    <n v="0"/>
    <s v="No"/>
    <s v="Over Weight"/>
    <s v="Normal"/>
    <n v="1996"/>
    <s v="Oct"/>
    <n v="23"/>
    <d v="1996-10-23T00:00:00"/>
    <n v="3877.3"/>
    <x v="3"/>
    <s v="tier - 3"/>
    <x v="9"/>
    <x v="1"/>
  </r>
  <r>
    <s v="Id422"/>
    <s v="  Jenny"/>
    <x v="308"/>
    <n v="11.03"/>
    <s v="yes"/>
    <s v="No"/>
    <s v="No"/>
    <n v="1"/>
    <s v="yes"/>
    <s v="Over Weight"/>
    <s v="Diabetes"/>
    <n v="2004"/>
    <s v="Jul"/>
    <n v="13"/>
    <d v="2004-07-13T00:00:00"/>
    <n v="3889.2"/>
    <x v="0"/>
    <s v="tier - 2"/>
    <x v="11"/>
    <x v="1"/>
  </r>
  <r>
    <s v="Id423"/>
    <s v="  Emily"/>
    <x v="368"/>
    <n v="5.22"/>
    <s v="No"/>
    <s v="No"/>
    <s v="No"/>
    <n v="2"/>
    <s v="yes"/>
    <s v="Over Weight"/>
    <s v="Normal"/>
    <n v="1993"/>
    <s v="Sep"/>
    <n v="14"/>
    <d v="1993-09-14T00:00:00"/>
    <n v="3898.35"/>
    <x v="0"/>
    <s v="tier - 2"/>
    <x v="8"/>
    <x v="1"/>
  </r>
  <r>
    <s v="Id424"/>
    <s v="  Fabienne"/>
    <x v="369"/>
    <n v="9.52"/>
    <s v="yes"/>
    <s v="No"/>
    <s v="No"/>
    <n v="2"/>
    <s v="No"/>
    <s v="Over Weight"/>
    <s v="Diabetes"/>
    <n v="1981"/>
    <s v="Aug"/>
    <n v="27"/>
    <d v="1981-08-27T00:00:00"/>
    <n v="3902.07"/>
    <x v="0"/>
    <s v="tier - 2"/>
    <x v="19"/>
    <x v="0"/>
  </r>
  <r>
    <s v="Id425"/>
    <s v="  Jordan"/>
    <x v="226"/>
    <n v="11.09"/>
    <s v="No"/>
    <s v="No"/>
    <s v="No"/>
    <n v="0"/>
    <s v="No"/>
    <s v="Obesity"/>
    <s v="Diabetes"/>
    <n v="1997"/>
    <s v="Nov"/>
    <n v="24"/>
    <d v="1997-11-24T00:00:00"/>
    <n v="3906.13"/>
    <x v="1"/>
    <s v="tier - 3"/>
    <x v="6"/>
    <x v="2"/>
  </r>
  <r>
    <s v="Id426"/>
    <s v="  Matt"/>
    <x v="352"/>
    <n v="9.4499999999999993"/>
    <s v="yes"/>
    <s v="No"/>
    <s v="No"/>
    <n v="2"/>
    <s v="yes"/>
    <s v="Over Weight"/>
    <s v="Diabetes"/>
    <n v="1985"/>
    <s v="Jul"/>
    <n v="5"/>
    <d v="1985-07-05T00:00:00"/>
    <n v="3910.44"/>
    <x v="0"/>
    <s v="tier - 2"/>
    <x v="20"/>
    <x v="0"/>
  </r>
  <r>
    <s v="Id427"/>
    <s v="  Taryn L"/>
    <x v="370"/>
    <n v="5.51"/>
    <s v="No"/>
    <s v="No"/>
    <s v="No"/>
    <n v="0"/>
    <s v="yes"/>
    <s v="Normal Weight"/>
    <s v="Normal"/>
    <n v="2000"/>
    <s v="Jul"/>
    <n v="10"/>
    <d v="2000-07-10T00:00:00"/>
    <n v="3925.76"/>
    <x v="0"/>
    <s v="tier - 2"/>
    <x v="12"/>
    <x v="8"/>
  </r>
  <r>
    <s v="Id428"/>
    <s v="  Temima"/>
    <x v="371"/>
    <n v="4.18"/>
    <s v="No"/>
    <s v="yes"/>
    <s v="No"/>
    <n v="1"/>
    <s v="yes"/>
    <s v="Over Weight"/>
    <s v="Normal"/>
    <n v="2002"/>
    <s v="Jun"/>
    <n v="15"/>
    <d v="2002-06-15T00:00:00"/>
    <n v="3931.51"/>
    <x v="0"/>
    <s v="tier - 3"/>
    <x v="3"/>
    <x v="2"/>
  </r>
  <r>
    <s v="Id429"/>
    <s v="  Jennifer"/>
    <x v="372"/>
    <n v="5.98"/>
    <s v="yes"/>
    <s v="No"/>
    <s v="No"/>
    <n v="1"/>
    <s v="No"/>
    <s v="Obesity"/>
    <s v="Prediabetes"/>
    <n v="1988"/>
    <s v="Oct"/>
    <n v="24"/>
    <d v="1988-10-24T00:00:00"/>
    <n v="3935.18"/>
    <x v="1"/>
    <s v="tier - 1"/>
    <x v="16"/>
    <x v="0"/>
  </r>
  <r>
    <s v="Id430"/>
    <s v="  Serena M"/>
    <x v="373"/>
    <n v="10.16"/>
    <s v="No"/>
    <s v="No"/>
    <s v="No"/>
    <n v="0"/>
    <s v="yes"/>
    <s v="Over Weight"/>
    <s v="Diabetes"/>
    <n v="1993"/>
    <s v="Sep"/>
    <n v="29"/>
    <d v="1993-09-29T00:00:00"/>
    <n v="3943.6"/>
    <x v="0"/>
    <s v="tier - 3"/>
    <x v="8"/>
    <x v="8"/>
  </r>
  <r>
    <s v="Id431"/>
    <s v="  Victoria M"/>
    <x v="374"/>
    <n v="11.71"/>
    <s v="No"/>
    <s v="No"/>
    <s v="No"/>
    <n v="2"/>
    <s v="yes"/>
    <s v="Normal Weight"/>
    <s v="Diabetes"/>
    <n v="1993"/>
    <s v="Nov"/>
    <n v="11"/>
    <d v="1993-11-11T00:00:00"/>
    <n v="3947.41"/>
    <x v="0"/>
    <s v="tier - 2"/>
    <x v="8"/>
    <x v="0"/>
  </r>
  <r>
    <s v="Id432"/>
    <s v="  Phoebe"/>
    <x v="375"/>
    <n v="5.23"/>
    <s v="No"/>
    <s v="No"/>
    <s v="Yes"/>
    <n v="1"/>
    <s v="No"/>
    <s v="Obesity"/>
    <s v="Normal"/>
    <n v="1999"/>
    <s v="Jul"/>
    <n v="10"/>
    <d v="1999-07-10T00:00:00"/>
    <n v="3955.98"/>
    <x v="0"/>
    <s v="tier - 3"/>
    <x v="2"/>
    <x v="11"/>
  </r>
  <r>
    <s v="Id433"/>
    <s v="  Corey"/>
    <x v="376"/>
    <n v="6.85"/>
    <s v="No"/>
    <s v="No"/>
    <s v="No"/>
    <n v="0"/>
    <s v="yes"/>
    <s v="Normal Weight"/>
    <s v="Diabetes"/>
    <n v="1995"/>
    <s v="Jul"/>
    <n v="11"/>
    <d v="1995-07-11T00:00:00"/>
    <n v="3956.07"/>
    <x v="0"/>
    <s v="tier - 2"/>
    <x v="10"/>
    <x v="1"/>
  </r>
  <r>
    <s v="Id434"/>
    <s v="  Rebecca"/>
    <x v="377"/>
    <n v="7.05"/>
    <s v="yes"/>
    <s v="No"/>
    <s v="No"/>
    <n v="2"/>
    <s v="yes"/>
    <s v="Normal Weight"/>
    <s v="Diabetes"/>
    <n v="1990"/>
    <s v="Jul"/>
    <n v="29"/>
    <d v="1990-07-29T00:00:00"/>
    <n v="3972.92"/>
    <x v="0"/>
    <s v="tier - 3"/>
    <x v="15"/>
    <x v="0"/>
  </r>
  <r>
    <s v="Id435"/>
    <s v="  Nicholas D"/>
    <x v="304"/>
    <n v="11.64"/>
    <s v="No"/>
    <s v="No"/>
    <s v="No"/>
    <n v="2"/>
    <s v="yes"/>
    <s v="Over Weight"/>
    <s v="Diabetes"/>
    <n v="1996"/>
    <s v="Aug"/>
    <n v="17"/>
    <d v="1996-08-17T00:00:00"/>
    <n v="3981.98"/>
    <x v="0"/>
    <s v="tier - 2"/>
    <x v="9"/>
    <x v="0"/>
  </r>
  <r>
    <s v="Id436"/>
    <s v="  Christian"/>
    <x v="378"/>
    <n v="10.52"/>
    <s v="No"/>
    <s v="No"/>
    <s v="No"/>
    <n v="0"/>
    <s v="yes"/>
    <s v="Over Weight"/>
    <s v="Diabetes"/>
    <n v="1996"/>
    <s v="Sep"/>
    <n v="8"/>
    <d v="1996-09-08T00:00:00"/>
    <n v="3987.93"/>
    <x v="0"/>
    <s v="tier - 2"/>
    <x v="9"/>
    <x v="2"/>
  </r>
  <r>
    <s v="Id437"/>
    <s v="  Jonathon S"/>
    <x v="97"/>
    <n v="4.01"/>
    <s v="yes"/>
    <s v="No"/>
    <s v="Yes"/>
    <n v="1"/>
    <s v="No"/>
    <s v="Obesity"/>
    <s v="Normal"/>
    <n v="1990"/>
    <s v="Nov"/>
    <n v="22"/>
    <d v="1990-11-22T00:00:00"/>
    <n v="3989.84"/>
    <x v="0"/>
    <s v="tier - 2"/>
    <x v="15"/>
    <x v="2"/>
  </r>
  <r>
    <s v="Id438"/>
    <s v="  Caroline"/>
    <x v="379"/>
    <n v="8.56"/>
    <s v="yes"/>
    <s v="No"/>
    <s v="No"/>
    <n v="1"/>
    <s v="yes"/>
    <s v="Over Weight"/>
    <s v="Diabetes"/>
    <n v="1990"/>
    <s v="Nov"/>
    <n v="1"/>
    <d v="1990-11-01T00:00:00"/>
    <n v="3994.18"/>
    <x v="0"/>
    <s v="tier - 2"/>
    <x v="15"/>
    <x v="0"/>
  </r>
  <r>
    <s v="Id439"/>
    <s v="  Joshua D"/>
    <x v="380"/>
    <n v="10.5"/>
    <s v="No"/>
    <s v="No"/>
    <s v="No"/>
    <n v="2"/>
    <s v="yes"/>
    <s v="Over Weight"/>
    <s v="Diabetes"/>
    <n v="1989"/>
    <s v="Jul"/>
    <n v="10"/>
    <d v="1989-07-10T00:00:00"/>
    <n v="4002.36"/>
    <x v="0"/>
    <s v="tier - 1"/>
    <x v="16"/>
    <x v="0"/>
  </r>
  <r>
    <s v="Id440"/>
    <s v="  Nichole"/>
    <x v="362"/>
    <n v="6.39"/>
    <s v="No"/>
    <s v="No"/>
    <s v="No"/>
    <n v="0"/>
    <s v="No"/>
    <s v="Normal Weight"/>
    <s v="Prediabetes"/>
    <n v="2000"/>
    <s v="Sep"/>
    <n v="13"/>
    <d v="2000-09-13T00:00:00"/>
    <n v="4005.42"/>
    <x v="0"/>
    <s v="tier - 1"/>
    <x v="12"/>
    <x v="3"/>
  </r>
  <r>
    <s v="Id441"/>
    <s v="  Denise M"/>
    <x v="251"/>
    <n v="5.71"/>
    <s v="yes"/>
    <s v="No"/>
    <s v="Yes"/>
    <n v="1"/>
    <s v="yes"/>
    <s v="Normal Weight"/>
    <s v="Prediabetes"/>
    <n v="1992"/>
    <s v="Oct"/>
    <n v="11"/>
    <d v="1992-10-11T00:00:00"/>
    <n v="4032.24"/>
    <x v="1"/>
    <s v="tier - 3"/>
    <x v="1"/>
    <x v="1"/>
  </r>
  <r>
    <s v="Id442"/>
    <s v="  Peter R"/>
    <x v="381"/>
    <n v="4.43"/>
    <s v="yes"/>
    <s v="No"/>
    <s v="Yes"/>
    <n v="1"/>
    <s v="No"/>
    <s v="Over Weight"/>
    <s v="Normal"/>
    <n v="1984"/>
    <s v="Jul"/>
    <n v="7"/>
    <d v="1984-07-07T00:00:00"/>
    <n v="4038.41"/>
    <x v="0"/>
    <s v="tier - 1"/>
    <x v="21"/>
    <x v="0"/>
  </r>
  <r>
    <s v="Id443"/>
    <s v="  Johnson K"/>
    <x v="382"/>
    <n v="5.52"/>
    <s v="No"/>
    <s v="No"/>
    <s v="Yes"/>
    <n v="1"/>
    <s v="No"/>
    <s v="Obesity"/>
    <s v="Normal"/>
    <n v="1983"/>
    <s v="Nov"/>
    <n v="10"/>
    <d v="1983-11-10T00:00:00"/>
    <n v="4039.9"/>
    <x v="0"/>
    <s v="tier - 1"/>
    <x v="21"/>
    <x v="0"/>
  </r>
  <r>
    <s v="Id444"/>
    <s v="  Katherine"/>
    <x v="383"/>
    <n v="9.1999999999999993"/>
    <s v="yes"/>
    <s v="No"/>
    <s v="No"/>
    <n v="1"/>
    <s v="yes"/>
    <s v="Over Weight"/>
    <s v="Diabetes"/>
    <n v="1993"/>
    <s v="Dec"/>
    <n v="26"/>
    <d v="1993-12-26T00:00:00"/>
    <n v="4040.56"/>
    <x v="1"/>
    <s v="tier - 3"/>
    <x v="8"/>
    <x v="3"/>
  </r>
  <r>
    <s v="Id445"/>
    <s v="  Lynda"/>
    <x v="26"/>
    <n v="10.97"/>
    <s v="yes"/>
    <s v="No"/>
    <s v="No"/>
    <n v="2"/>
    <s v="No"/>
    <s v="Obesity"/>
    <s v="Diabetes"/>
    <n v="1988"/>
    <s v="Nov"/>
    <n v="30"/>
    <d v="1988-11-30T00:00:00"/>
    <n v="4047.94"/>
    <x v="0"/>
    <s v="tier - 1"/>
    <x v="16"/>
    <x v="0"/>
  </r>
  <r>
    <s v="Id446"/>
    <s v="  Anthony"/>
    <x v="384"/>
    <n v="4.25"/>
    <s v="No"/>
    <s v="No"/>
    <s v="Yes"/>
    <n v="1"/>
    <s v="No"/>
    <s v="Over Weight"/>
    <s v="Normal"/>
    <n v="1993"/>
    <s v="Aug"/>
    <n v="13"/>
    <d v="1993-08-13T00:00:00"/>
    <n v="4058.12"/>
    <x v="0"/>
    <s v="tier - 1"/>
    <x v="8"/>
    <x v="0"/>
  </r>
  <r>
    <s v="Id447"/>
    <s v="  Linnea C"/>
    <x v="385"/>
    <n v="5.23"/>
    <s v="No"/>
    <s v="No"/>
    <s v="Yes"/>
    <n v="1"/>
    <s v="yes"/>
    <s v="Over Weight"/>
    <s v="Normal"/>
    <n v="1995"/>
    <s v="Sep"/>
    <n v="14"/>
    <d v="1995-09-14T00:00:00"/>
    <n v="4058.71"/>
    <x v="1"/>
    <s v="tier - 3"/>
    <x v="10"/>
    <x v="1"/>
  </r>
  <r>
    <s v="Id448"/>
    <s v="  Massimiliano A"/>
    <x v="386"/>
    <n v="5.96"/>
    <s v="yes"/>
    <s v="No"/>
    <s v="Yes"/>
    <n v="1"/>
    <s v="yes"/>
    <s v="Obesity"/>
    <s v="Prediabetes"/>
    <n v="1983"/>
    <s v="Sep"/>
    <n v="16"/>
    <d v="1983-09-16T00:00:00"/>
    <n v="4070.42"/>
    <x v="0"/>
    <s v="tier - 1"/>
    <x v="21"/>
    <x v="0"/>
  </r>
  <r>
    <s v="Id449"/>
    <s v="  James M"/>
    <x v="387"/>
    <n v="4.29"/>
    <s v="yes"/>
    <s v="No"/>
    <s v="No"/>
    <n v="2"/>
    <s v="yes"/>
    <s v="Normal Weight"/>
    <s v="Normal"/>
    <n v="2002"/>
    <s v="Oct"/>
    <n v="18"/>
    <d v="2002-10-18T00:00:00"/>
    <n v="4070.51"/>
    <x v="0"/>
    <s v="tier - 1"/>
    <x v="5"/>
    <x v="1"/>
  </r>
  <r>
    <s v="Id450"/>
    <s v="  Lauren"/>
    <x v="388"/>
    <n v="4.09"/>
    <s v="No"/>
    <s v="No"/>
    <s v="No"/>
    <n v="0"/>
    <s v="No"/>
    <s v="Normal Weight"/>
    <s v="Normal"/>
    <n v="1990"/>
    <s v="Dec"/>
    <n v="1"/>
    <d v="1990-12-01T00:00:00"/>
    <n v="4074.45"/>
    <x v="1"/>
    <s v="tier - 2"/>
    <x v="15"/>
    <x v="0"/>
  </r>
  <r>
    <s v="Id451"/>
    <s v="  Michele V"/>
    <x v="389"/>
    <n v="4.88"/>
    <s v="No"/>
    <s v="No"/>
    <s v="No"/>
    <n v="0"/>
    <s v="yes"/>
    <s v="Over Weight"/>
    <s v="Normal"/>
    <n v="1990"/>
    <s v="Dec"/>
    <n v="14"/>
    <d v="1990-12-14T00:00:00"/>
    <n v="4076.5"/>
    <x v="0"/>
    <s v="tier - 3"/>
    <x v="15"/>
    <x v="2"/>
  </r>
  <r>
    <s v="Id452"/>
    <s v="  Xiao"/>
    <x v="358"/>
    <n v="6.76"/>
    <s v="No"/>
    <s v="No"/>
    <s v="No"/>
    <n v="0"/>
    <s v="yes"/>
    <s v="Normal Weight"/>
    <s v="Diabetes"/>
    <n v="1994"/>
    <s v="Aug"/>
    <n v="21"/>
    <d v="1994-08-21T00:00:00"/>
    <n v="4133.6400000000003"/>
    <x v="0"/>
    <s v="tier - 3"/>
    <x v="4"/>
    <x v="1"/>
  </r>
  <r>
    <s v="Id453"/>
    <s v="  Harper L"/>
    <x v="390"/>
    <n v="10.67"/>
    <s v="No"/>
    <s v="No"/>
    <s v="No"/>
    <n v="0"/>
    <s v="No"/>
    <s v="Normal Weight"/>
    <s v="Diabetes"/>
    <n v="1991"/>
    <s v="Aug"/>
    <n v="6"/>
    <d v="1991-08-06T00:00:00"/>
    <n v="4134.08"/>
    <x v="0"/>
    <s v="tier - 1"/>
    <x v="0"/>
    <x v="1"/>
  </r>
  <r>
    <s v="Id454"/>
    <s v="  Nick"/>
    <x v="391"/>
    <n v="6.21"/>
    <s v="No"/>
    <s v="No"/>
    <s v="No"/>
    <n v="0"/>
    <s v="yes"/>
    <s v="Obesity"/>
    <s v="Prediabetes"/>
    <n v="1992"/>
    <s v="Jun"/>
    <n v="18"/>
    <d v="1992-06-18T00:00:00"/>
    <n v="4137.5200000000004"/>
    <x v="0"/>
    <s v="tier - 3"/>
    <x v="0"/>
    <x v="8"/>
  </r>
  <r>
    <s v="Id455"/>
    <s v="  Scott"/>
    <x v="392"/>
    <n v="5.03"/>
    <s v="yes"/>
    <s v="No"/>
    <s v="No"/>
    <n v="0"/>
    <s v="yes"/>
    <s v="Under Weight"/>
    <s v="Normal"/>
    <n v="1992"/>
    <s v="Jun"/>
    <n v="28"/>
    <d v="1992-06-28T00:00:00"/>
    <n v="4149.74"/>
    <x v="0"/>
    <s v="tier - 1"/>
    <x v="0"/>
    <x v="2"/>
  </r>
  <r>
    <s v="Id456"/>
    <s v="  Wilson"/>
    <x v="393"/>
    <n v="5.27"/>
    <s v="No"/>
    <s v="No"/>
    <s v="No"/>
    <n v="0"/>
    <s v="No"/>
    <s v="Normal Weight"/>
    <s v="Normal"/>
    <n v="1992"/>
    <s v="Aug"/>
    <n v="4"/>
    <d v="1992-08-04T00:00:00"/>
    <n v="4151.03"/>
    <x v="0"/>
    <s v="tier - 2"/>
    <x v="1"/>
    <x v="0"/>
  </r>
  <r>
    <s v="Id457"/>
    <s v="  Lee"/>
    <x v="394"/>
    <n v="10.53"/>
    <s v="yes"/>
    <s v="No"/>
    <s v="No"/>
    <n v="1"/>
    <s v="yes"/>
    <s v="Over Weight"/>
    <s v="Diabetes"/>
    <n v="1998"/>
    <s v="Nov"/>
    <n v="26"/>
    <d v="1998-11-26T00:00:00"/>
    <n v="4154.97"/>
    <x v="0"/>
    <s v="tier - 1"/>
    <x v="2"/>
    <x v="1"/>
  </r>
  <r>
    <s v="Id458"/>
    <s v="  Shizhong"/>
    <x v="395"/>
    <n v="5.78"/>
    <s v="No"/>
    <s v="No"/>
    <s v="Yes"/>
    <n v="1"/>
    <s v="yes"/>
    <s v="Under Weight"/>
    <s v="Prediabetes"/>
    <n v="1984"/>
    <s v="Sep"/>
    <n v="16"/>
    <d v="1984-09-16T00:00:00"/>
    <n v="4163.21"/>
    <x v="0"/>
    <s v="tier - 2"/>
    <x v="20"/>
    <x v="1"/>
  </r>
  <r>
    <s v="Id459"/>
    <s v="  Marie-Claire"/>
    <x v="278"/>
    <n v="4.3600000000000003"/>
    <s v="No"/>
    <s v="No"/>
    <s v="Yes"/>
    <n v="1"/>
    <s v="yes"/>
    <s v="Normal Weight"/>
    <s v="Normal"/>
    <n v="1989"/>
    <s v="Jun"/>
    <n v="25"/>
    <d v="1989-06-25T00:00:00"/>
    <n v="4185.1000000000004"/>
    <x v="0"/>
    <s v="tier - 3"/>
    <x v="16"/>
    <x v="0"/>
  </r>
  <r>
    <s v="Id460"/>
    <s v="  Todd J"/>
    <x v="396"/>
    <n v="9.7200000000000006"/>
    <s v="yes"/>
    <s v="No"/>
    <s v="Yes"/>
    <n v="1"/>
    <s v="No"/>
    <s v="Obesity"/>
    <s v="Diabetes"/>
    <n v="1995"/>
    <s v="Oct"/>
    <n v="3"/>
    <d v="1995-10-03T00:00:00"/>
    <n v="4188.7299999999996"/>
    <x v="0"/>
    <s v="tier - 2"/>
    <x v="10"/>
    <x v="7"/>
  </r>
  <r>
    <s v="Id461"/>
    <s v="  Carolyn"/>
    <x v="295"/>
    <n v="5.18"/>
    <s v="No"/>
    <s v="No"/>
    <s v="Yes"/>
    <n v="1"/>
    <s v="yes"/>
    <s v="Over Weight"/>
    <s v="Normal"/>
    <n v="1997"/>
    <s v="Sep"/>
    <n v="6"/>
    <d v="1997-09-06T00:00:00"/>
    <n v="4189.1099999999997"/>
    <x v="0"/>
    <s v="tier - 2"/>
    <x v="6"/>
    <x v="1"/>
  </r>
  <r>
    <s v="Id462"/>
    <s v="  Lindsey"/>
    <x v="397"/>
    <n v="5.29"/>
    <s v="No"/>
    <s v="No"/>
    <s v="Yes"/>
    <n v="1"/>
    <s v="yes"/>
    <s v="Over Weight"/>
    <s v="Normal"/>
    <n v="1998"/>
    <s v="Dec"/>
    <n v="14"/>
    <d v="1998-12-14T00:00:00"/>
    <n v="4234.93"/>
    <x v="0"/>
    <s v="tier - 1"/>
    <x v="2"/>
    <x v="2"/>
  </r>
  <r>
    <s v="Id463"/>
    <s v="  Marissa D"/>
    <x v="351"/>
    <n v="4.8600000000000003"/>
    <s v="yes"/>
    <s v="No"/>
    <s v="No"/>
    <n v="0"/>
    <s v="yes"/>
    <s v="Normal Weight"/>
    <s v="Normal"/>
    <n v="1992"/>
    <s v="Jun"/>
    <n v="27"/>
    <d v="1992-06-27T00:00:00"/>
    <n v="4237.13"/>
    <x v="1"/>
    <s v="tier - 1"/>
    <x v="0"/>
    <x v="5"/>
  </r>
  <r>
    <s v="Id464"/>
    <s v="  Jean Luc"/>
    <x v="398"/>
    <n v="7.66"/>
    <s v="No"/>
    <s v="No"/>
    <s v="No"/>
    <n v="0"/>
    <s v="No"/>
    <s v="Obesity"/>
    <s v="Diabetes"/>
    <n v="1991"/>
    <s v="Nov"/>
    <n v="3"/>
    <d v="1991-11-03T00:00:00"/>
    <n v="4239.8900000000003"/>
    <x v="0"/>
    <s v="tier - 2"/>
    <x v="0"/>
    <x v="1"/>
  </r>
  <r>
    <s v="Id465"/>
    <s v="  Danielle"/>
    <x v="399"/>
    <n v="6.1"/>
    <s v="yes"/>
    <s v="No"/>
    <s v="Yes"/>
    <n v="1"/>
    <s v="yes"/>
    <s v="Normal Weight"/>
    <s v="Prediabetes"/>
    <n v="1991"/>
    <s v="Dec"/>
    <n v="1"/>
    <d v="1991-12-01T00:00:00"/>
    <n v="4243.59"/>
    <x v="1"/>
    <s v="tier - 1"/>
    <x v="0"/>
    <x v="1"/>
  </r>
  <r>
    <s v="Id466"/>
    <s v="  Jim"/>
    <x v="400"/>
    <n v="4.4400000000000004"/>
    <s v="No"/>
    <s v="No"/>
    <s v="No"/>
    <n v="0"/>
    <s v="No"/>
    <s v="Normal Weight"/>
    <s v="Normal"/>
    <n v="1982"/>
    <s v="Jun"/>
    <n v="16"/>
    <d v="1982-06-16T00:00:00"/>
    <n v="4250.24"/>
    <x v="0"/>
    <s v="tier - 3"/>
    <x v="19"/>
    <x v="0"/>
  </r>
  <r>
    <s v="Id467"/>
    <s v="  Matthew T"/>
    <x v="389"/>
    <n v="6.15"/>
    <s v="No"/>
    <s v="No"/>
    <s v="No"/>
    <n v="0"/>
    <s v="yes"/>
    <s v="Over Weight"/>
    <s v="Prediabetes"/>
    <n v="1995"/>
    <s v="Oct"/>
    <n v="14"/>
    <d v="1995-10-14T00:00:00"/>
    <n v="4260.74"/>
    <x v="1"/>
    <s v="tier - 2"/>
    <x v="10"/>
    <x v="2"/>
  </r>
  <r>
    <s v="Id468"/>
    <s v="  Rachel L"/>
    <x v="401"/>
    <n v="4.53"/>
    <s v="No"/>
    <s v="No"/>
    <s v="No"/>
    <n v="0"/>
    <s v="yes"/>
    <s v="Over Weight"/>
    <s v="Normal"/>
    <n v="1983"/>
    <s v="Nov"/>
    <n v="20"/>
    <d v="1983-11-20T00:00:00"/>
    <n v="4265.01"/>
    <x v="0"/>
    <s v="tier - 1"/>
    <x v="21"/>
    <x v="1"/>
  </r>
  <r>
    <s v="Id469"/>
    <s v="  Corina"/>
    <x v="402"/>
    <n v="5.48"/>
    <s v="No"/>
    <s v="yes"/>
    <s v="No"/>
    <n v="1"/>
    <s v="No"/>
    <s v="Obesity"/>
    <s v="Normal"/>
    <n v="1992"/>
    <s v="Jun"/>
    <n v="18"/>
    <d v="1992-06-18T00:00:00"/>
    <n v="4266.17"/>
    <x v="1"/>
    <s v="tier - 2"/>
    <x v="0"/>
    <x v="0"/>
  </r>
  <r>
    <s v="Id470"/>
    <s v="  Guannan"/>
    <x v="403"/>
    <n v="5.48"/>
    <s v="No"/>
    <s v="No"/>
    <s v="No"/>
    <n v="0"/>
    <s v="yes"/>
    <s v="Normal Weight"/>
    <s v="Normal"/>
    <n v="2003"/>
    <s v="Jun"/>
    <n v="8"/>
    <d v="2003-06-08T00:00:00"/>
    <n v="4278.55"/>
    <x v="0"/>
    <s v="tier - 1"/>
    <x v="5"/>
    <x v="11"/>
  </r>
  <r>
    <s v="Id471"/>
    <s v="  Don"/>
    <x v="404"/>
    <n v="8.1"/>
    <s v="No"/>
    <s v="No"/>
    <s v="No"/>
    <n v="0"/>
    <s v="No"/>
    <s v="Over Weight"/>
    <s v="Diabetes"/>
    <n v="2000"/>
    <s v="Nov"/>
    <n v="25"/>
    <d v="2000-11-25T00:00:00"/>
    <n v="4296.2700000000004"/>
    <x v="0"/>
    <s v="tier - 3"/>
    <x v="12"/>
    <x v="1"/>
  </r>
  <r>
    <s v="Id472"/>
    <s v="  Chris"/>
    <x v="347"/>
    <n v="7.16"/>
    <s v="No"/>
    <s v="No"/>
    <s v="No"/>
    <n v="0"/>
    <s v="yes"/>
    <s v="Normal Weight"/>
    <s v="Diabetes"/>
    <n v="1988"/>
    <s v="Dec"/>
    <n v="19"/>
    <d v="1988-12-19T00:00:00"/>
    <n v="4320.41"/>
    <x v="0"/>
    <s v="tier - 1"/>
    <x v="16"/>
    <x v="1"/>
  </r>
  <r>
    <s v="Id473"/>
    <s v="  Gavin V"/>
    <x v="405"/>
    <n v="4.55"/>
    <s v="yes"/>
    <s v="No"/>
    <s v="Yes"/>
    <n v="1"/>
    <s v="yes"/>
    <s v="Normal Weight"/>
    <s v="Normal"/>
    <n v="1994"/>
    <s v="Nov"/>
    <n v="2"/>
    <d v="1994-11-02T00:00:00"/>
    <n v="4337.74"/>
    <x v="0"/>
    <s v="tier - 1"/>
    <x v="4"/>
    <x v="8"/>
  </r>
  <r>
    <s v="Id474"/>
    <s v="  David"/>
    <x v="192"/>
    <n v="6.03"/>
    <s v="No"/>
    <s v="No"/>
    <s v="No"/>
    <n v="0"/>
    <s v="yes"/>
    <s v="Normal Weight"/>
    <s v="Prediabetes"/>
    <n v="1994"/>
    <s v="Oct"/>
    <n v="26"/>
    <d v="1994-10-26T00:00:00"/>
    <n v="4340.4399999999996"/>
    <x v="0"/>
    <s v="tier - 1"/>
    <x v="4"/>
    <x v="0"/>
  </r>
  <r>
    <s v="Id475"/>
    <s v="  Jatin"/>
    <x v="406"/>
    <n v="5.47"/>
    <s v="yes"/>
    <s v="No"/>
    <s v="Yes"/>
    <n v="1"/>
    <s v="yes"/>
    <s v="Over Weight"/>
    <s v="Normal"/>
    <n v="1991"/>
    <s v="Jun"/>
    <n v="1"/>
    <d v="1991-06-01T00:00:00"/>
    <n v="4347.0200000000004"/>
    <x v="0"/>
    <s v="tier - 1"/>
    <x v="15"/>
    <x v="8"/>
  </r>
  <r>
    <s v="Id476"/>
    <s v="  J P"/>
    <x v="407"/>
    <n v="4.1500000000000004"/>
    <s v="yes"/>
    <s v="No"/>
    <s v="No"/>
    <n v="1"/>
    <s v="No"/>
    <s v="Obesity"/>
    <s v="Normal"/>
    <n v="1994"/>
    <s v="Nov"/>
    <n v="1"/>
    <d v="1994-11-01T00:00:00"/>
    <n v="4349.46"/>
    <x v="0"/>
    <s v="tier - 2"/>
    <x v="4"/>
    <x v="0"/>
  </r>
  <r>
    <s v="Id477"/>
    <s v="  Angela M"/>
    <x v="408"/>
    <n v="11.32"/>
    <s v="yes"/>
    <s v="No"/>
    <s v="No"/>
    <n v="1"/>
    <s v="No"/>
    <s v="Obesity"/>
    <s v="Diabetes"/>
    <n v="1991"/>
    <s v="Sep"/>
    <n v="13"/>
    <d v="1991-09-13T00:00:00"/>
    <n v="4350.51"/>
    <x v="0"/>
    <s v="tier - 2"/>
    <x v="0"/>
    <x v="0"/>
  </r>
  <r>
    <s v="Id478"/>
    <s v="  Blake K"/>
    <x v="409"/>
    <n v="9.51"/>
    <s v="yes"/>
    <s v="No"/>
    <s v="No"/>
    <n v="0"/>
    <s v="No"/>
    <s v="Obesity"/>
    <s v="Diabetes"/>
    <n v="1990"/>
    <s v="Aug"/>
    <n v="28"/>
    <d v="1990-08-28T00:00:00"/>
    <n v="4357.04"/>
    <x v="0"/>
    <s v="tier - 3"/>
    <x v="15"/>
    <x v="1"/>
  </r>
  <r>
    <s v="Id479"/>
    <s v="  Brian T"/>
    <x v="410"/>
    <n v="7.67"/>
    <s v="yes"/>
    <s v="No"/>
    <s v="No"/>
    <n v="1"/>
    <s v="yes"/>
    <s v="Over Weight"/>
    <s v="Diabetes"/>
    <n v="1997"/>
    <s v="Nov"/>
    <n v="29"/>
    <d v="1997-11-29T00:00:00"/>
    <n v="4391.6499999999996"/>
    <x v="0"/>
    <s v="tier - 2"/>
    <x v="6"/>
    <x v="2"/>
  </r>
  <r>
    <s v="Id480"/>
    <s v="  Damon"/>
    <x v="411"/>
    <n v="6.23"/>
    <s v="No"/>
    <s v="No"/>
    <s v="No"/>
    <n v="1"/>
    <s v="yes"/>
    <s v="Over Weight"/>
    <s v="Prediabetes"/>
    <n v="1982"/>
    <s v="Jun"/>
    <n v="29"/>
    <d v="1982-06-29T00:00:00"/>
    <n v="4392.7"/>
    <x v="0"/>
    <s v="tier - 2"/>
    <x v="19"/>
    <x v="0"/>
  </r>
  <r>
    <s v="Id481"/>
    <s v="  Jeffrey"/>
    <x v="412"/>
    <n v="8.9"/>
    <s v="No"/>
    <s v="No"/>
    <s v="No"/>
    <n v="0"/>
    <s v="No"/>
    <s v="Obesity"/>
    <s v="Diabetes"/>
    <n v="1988"/>
    <s v="Jul"/>
    <n v="18"/>
    <d v="1988-07-18T00:00:00"/>
    <n v="4397.3100000000004"/>
    <x v="0"/>
    <s v="tier - 2"/>
    <x v="16"/>
    <x v="0"/>
  </r>
  <r>
    <s v="Id482"/>
    <s v="  Malcolm J"/>
    <x v="413"/>
    <n v="7.79"/>
    <s v="yes"/>
    <s v="No"/>
    <s v="No"/>
    <n v="0"/>
    <s v="No"/>
    <s v="Obesity"/>
    <s v="Diabetes"/>
    <n v="1986"/>
    <s v="Aug"/>
    <n v="11"/>
    <d v="1986-08-11T00:00:00"/>
    <n v="4399.7299999999996"/>
    <x v="1"/>
    <s v="tier - 2"/>
    <x v="17"/>
    <x v="0"/>
  </r>
  <r>
    <s v="Id483"/>
    <s v="  Margaret B"/>
    <x v="414"/>
    <n v="4.49"/>
    <s v="yes"/>
    <s v="No"/>
    <s v="No"/>
    <n v="2"/>
    <s v="No"/>
    <s v="Obesity"/>
    <s v="Normal"/>
    <n v="1986"/>
    <s v="Jul"/>
    <n v="13"/>
    <d v="1986-07-13T00:00:00"/>
    <n v="4402.2299999999996"/>
    <x v="0"/>
    <s v="tier - 2"/>
    <x v="17"/>
    <x v="2"/>
  </r>
  <r>
    <s v="Id484"/>
    <s v="  Helen"/>
    <x v="9"/>
    <n v="5.24"/>
    <s v="yes"/>
    <s v="No"/>
    <s v="Yes"/>
    <n v="1"/>
    <s v="No"/>
    <s v="Obesity"/>
    <s v="Normal"/>
    <n v="1988"/>
    <s v="Sep"/>
    <n v="16"/>
    <d v="1988-09-16T00:00:00"/>
    <n v="4415.16"/>
    <x v="0"/>
    <s v="tier - 1"/>
    <x v="16"/>
    <x v="0"/>
  </r>
  <r>
    <s v="Id485"/>
    <s v="  Matthew"/>
    <x v="415"/>
    <n v="9.6"/>
    <s v="No"/>
    <s v="No"/>
    <s v="No"/>
    <n v="0"/>
    <s v="No"/>
    <s v="Obesity"/>
    <s v="Diabetes"/>
    <n v="1992"/>
    <s v="Aug"/>
    <n v="15"/>
    <d v="1992-08-15T00:00:00"/>
    <n v="4420.95"/>
    <x v="0"/>
    <s v="tier - 3"/>
    <x v="1"/>
    <x v="13"/>
  </r>
  <r>
    <s v="Id486"/>
    <s v="  Jeff"/>
    <x v="356"/>
    <n v="5.78"/>
    <s v="yes"/>
    <s v="No"/>
    <s v="No"/>
    <n v="0"/>
    <s v="No"/>
    <s v="Over Weight"/>
    <s v="Prediabetes"/>
    <n v="1994"/>
    <s v="Dec"/>
    <n v="29"/>
    <d v="1994-12-29T00:00:00"/>
    <n v="4428.8900000000003"/>
    <x v="1"/>
    <s v="tier - 1"/>
    <x v="4"/>
    <x v="12"/>
  </r>
  <r>
    <s v="Id487"/>
    <s v="  Tara R"/>
    <x v="416"/>
    <n v="7.02"/>
    <s v="No"/>
    <s v="No"/>
    <s v="No"/>
    <n v="0"/>
    <s v="No"/>
    <s v="Obesity"/>
    <s v="Diabetes"/>
    <n v="1993"/>
    <s v="Sep"/>
    <n v="4"/>
    <d v="1993-09-04T00:00:00"/>
    <n v="4433.3900000000003"/>
    <x v="0"/>
    <s v="tier - 3"/>
    <x v="8"/>
    <x v="1"/>
  </r>
  <r>
    <s v="Id488"/>
    <s v="  Kristin"/>
    <x v="417"/>
    <n v="4.09"/>
    <s v="yes"/>
    <s v="No"/>
    <s v="No"/>
    <n v="0"/>
    <s v="yes"/>
    <s v="Over Weight"/>
    <s v="Normal"/>
    <n v="1993"/>
    <s v="Dec"/>
    <n v="23"/>
    <d v="1993-12-23T00:00:00"/>
    <n v="4433.92"/>
    <x v="0"/>
    <s v="tier - 2"/>
    <x v="8"/>
    <x v="1"/>
  </r>
  <r>
    <s v="Id489"/>
    <s v="  Timothy"/>
    <x v="366"/>
    <n v="4.93"/>
    <s v="No"/>
    <s v="No"/>
    <s v="Yes"/>
    <n v="1"/>
    <s v="No"/>
    <s v="Over Weight"/>
    <s v="Normal"/>
    <n v="1994"/>
    <s v="Oct"/>
    <n v="8"/>
    <d v="1994-10-08T00:00:00"/>
    <n v="4435.09"/>
    <x v="1"/>
    <s v="tier - 2"/>
    <x v="4"/>
    <x v="5"/>
  </r>
  <r>
    <s v="Id490"/>
    <s v="  Scott"/>
    <x v="418"/>
    <n v="5.34"/>
    <s v="yes"/>
    <s v="No"/>
    <s v="No"/>
    <n v="2"/>
    <s v="No"/>
    <s v="Obesity"/>
    <s v="Normal"/>
    <n v="1994"/>
    <s v="Oct"/>
    <n v="24"/>
    <d v="1994-10-24T00:00:00"/>
    <n v="4438.26"/>
    <x v="0"/>
    <s v="tier - 3"/>
    <x v="4"/>
    <x v="12"/>
  </r>
  <r>
    <s v="Id491"/>
    <s v="  Carly E"/>
    <x v="410"/>
    <n v="5.65"/>
    <s v="No"/>
    <s v="No"/>
    <s v="No"/>
    <n v="1"/>
    <s v="yes"/>
    <s v="Over Weight"/>
    <s v="Normal"/>
    <n v="1991"/>
    <s v="Sep"/>
    <n v="3"/>
    <d v="1991-09-03T00:00:00"/>
    <n v="4441.21"/>
    <x v="3"/>
    <s v="tier - 2"/>
    <x v="0"/>
    <x v="10"/>
  </r>
  <r>
    <s v="Id492"/>
    <s v="  Lisa"/>
    <x v="419"/>
    <n v="4.49"/>
    <s v="No"/>
    <s v="No"/>
    <s v="No"/>
    <n v="0"/>
    <s v="No"/>
    <s v="Over Weight"/>
    <s v="Normal"/>
    <n v="1994"/>
    <s v="Jun"/>
    <n v="28"/>
    <d v="1994-06-28T00:00:00"/>
    <n v="4449.46"/>
    <x v="3"/>
    <s v="tier - 2"/>
    <x v="8"/>
    <x v="0"/>
  </r>
  <r>
    <s v="Id493"/>
    <s v="  Stacey"/>
    <x v="420"/>
    <n v="10.55"/>
    <s v="No"/>
    <s v="No"/>
    <s v="No"/>
    <n v="0"/>
    <s v="yes"/>
    <s v="Normal Weight"/>
    <s v="Diabetes"/>
    <n v="1990"/>
    <s v="Aug"/>
    <n v="8"/>
    <d v="1990-08-08T00:00:00"/>
    <n v="4454.3999999999996"/>
    <x v="0"/>
    <s v="tier - 3"/>
    <x v="15"/>
    <x v="1"/>
  </r>
  <r>
    <s v="Id494"/>
    <s v="  Louis"/>
    <x v="421"/>
    <n v="4.92"/>
    <s v="yes"/>
    <s v="No"/>
    <s v="Yes"/>
    <n v="1"/>
    <s v="yes"/>
    <s v="Over Weight"/>
    <s v="Normal"/>
    <n v="1990"/>
    <s v="Jul"/>
    <n v="15"/>
    <d v="1990-07-15T00:00:00"/>
    <n v="4462.72"/>
    <x v="0"/>
    <s v="tier - 3"/>
    <x v="15"/>
    <x v="1"/>
  </r>
  <r>
    <s v="Id495"/>
    <s v="  Brian R"/>
    <x v="422"/>
    <n v="5.9"/>
    <s v="yes"/>
    <s v="No"/>
    <s v="No"/>
    <n v="1"/>
    <s v="yes"/>
    <s v="Over Weight"/>
    <s v="Prediabetes"/>
    <n v="1991"/>
    <s v="Jul"/>
    <n v="4"/>
    <d v="1991-07-04T00:00:00"/>
    <n v="4463.21"/>
    <x v="1"/>
    <s v="tier - 3"/>
    <x v="15"/>
    <x v="0"/>
  </r>
  <r>
    <s v="Id496"/>
    <s v="  Jessica"/>
    <x v="423"/>
    <n v="4.9800000000000004"/>
    <s v="yes"/>
    <s v="No"/>
    <s v="No"/>
    <n v="2"/>
    <s v="No"/>
    <s v="Obesity"/>
    <s v="Normal"/>
    <n v="1999"/>
    <s v="Nov"/>
    <n v="20"/>
    <d v="1999-11-20T00:00:00"/>
    <n v="4466.62"/>
    <x v="0"/>
    <s v="tier - 2"/>
    <x v="7"/>
    <x v="1"/>
  </r>
  <r>
    <s v="Id497"/>
    <s v="  Dawn M"/>
    <x v="424"/>
    <n v="5.8"/>
    <s v="No"/>
    <s v="No"/>
    <s v="No"/>
    <n v="0"/>
    <s v="yes"/>
    <s v="Normal Weight"/>
    <s v="Prediabetes"/>
    <n v="2004"/>
    <s v="Jul"/>
    <n v="18"/>
    <d v="2004-07-18T00:00:00"/>
    <n v="4468.25"/>
    <x v="0"/>
    <s v="tier - 2"/>
    <x v="11"/>
    <x v="1"/>
  </r>
  <r>
    <s v="Id498"/>
    <s v="  Chris"/>
    <x v="425"/>
    <n v="6.21"/>
    <s v="yes"/>
    <s v="No"/>
    <s v="Yes"/>
    <n v="1"/>
    <s v="yes"/>
    <s v="Over Weight"/>
    <s v="Prediabetes"/>
    <n v="1992"/>
    <s v="Jul"/>
    <n v="12"/>
    <d v="1992-07-12T00:00:00"/>
    <n v="4488.58"/>
    <x v="0"/>
    <s v="tier - 3"/>
    <x v="1"/>
    <x v="1"/>
  </r>
  <r>
    <s v="Id499"/>
    <s v="  Karen"/>
    <x v="426"/>
    <n v="6.17"/>
    <s v="No"/>
    <s v="No"/>
    <s v="Yes"/>
    <n v="1"/>
    <s v="yes"/>
    <s v="Normal Weight"/>
    <s v="Prediabetes"/>
    <n v="1988"/>
    <s v="Jun"/>
    <n v="26"/>
    <d v="1988-06-26T00:00:00"/>
    <n v="4500.34"/>
    <x v="0"/>
    <s v="tier - 1"/>
    <x v="18"/>
    <x v="12"/>
  </r>
  <r>
    <s v="Id500"/>
    <s v="  Jessica"/>
    <x v="383"/>
    <n v="5.36"/>
    <s v="No"/>
    <s v="No"/>
    <s v="No"/>
    <n v="2"/>
    <s v="No"/>
    <s v="Over Weight"/>
    <s v="Normal"/>
    <n v="1997"/>
    <s v="Oct"/>
    <n v="13"/>
    <d v="1997-10-13T00:00:00"/>
    <n v="4504.66"/>
    <x v="3"/>
    <s v="tier - 2"/>
    <x v="6"/>
    <x v="0"/>
  </r>
  <r>
    <s v="Id501"/>
    <s v="  Mathieu"/>
    <x v="427"/>
    <n v="5.2"/>
    <s v="No"/>
    <s v="No"/>
    <s v="No"/>
    <n v="0"/>
    <s v="yes"/>
    <s v="Over Weight"/>
    <s v="Normal"/>
    <n v="1982"/>
    <s v="Sep"/>
    <n v="27"/>
    <d v="1982-09-27T00:00:00"/>
    <n v="4511.41"/>
    <x v="0"/>
    <s v="tier - 3"/>
    <x v="22"/>
    <x v="0"/>
  </r>
  <r>
    <s v="Id502"/>
    <s v="  Kam S"/>
    <x v="428"/>
    <n v="5.42"/>
    <s v="No"/>
    <s v="No"/>
    <s v="No"/>
    <n v="0"/>
    <s v="No"/>
    <s v="Obesity"/>
    <s v="Normal"/>
    <n v="1980"/>
    <s v="Jun"/>
    <n v="16"/>
    <d v="1980-06-16T00:00:00"/>
    <n v="4515.71"/>
    <x v="0"/>
    <s v="tier - 3"/>
    <x v="23"/>
    <x v="0"/>
  </r>
  <r>
    <s v="Id503"/>
    <s v="  Valerie A"/>
    <x v="429"/>
    <n v="6.84"/>
    <s v="No"/>
    <s v="No"/>
    <s v="No"/>
    <n v="0"/>
    <s v="yes"/>
    <s v="Normal Weight"/>
    <s v="Diabetes"/>
    <n v="2003"/>
    <s v="Oct"/>
    <n v="2"/>
    <d v="2003-10-02T00:00:00"/>
    <n v="4518.3999999999996"/>
    <x v="0"/>
    <s v="tier - 3"/>
    <x v="13"/>
    <x v="14"/>
  </r>
  <r>
    <s v="Id504"/>
    <s v="  Freya R"/>
    <x v="430"/>
    <n v="10.9"/>
    <s v="yes"/>
    <s v="No"/>
    <s v="Yes"/>
    <n v="1"/>
    <s v="No"/>
    <s v="Obesity"/>
    <s v="Diabetes"/>
    <n v="1987"/>
    <s v="Dec"/>
    <n v="5"/>
    <d v="1987-12-05T00:00:00"/>
    <n v="4518.7700000000004"/>
    <x v="0"/>
    <s v="tier - 3"/>
    <x v="18"/>
    <x v="1"/>
  </r>
  <r>
    <s v="Id505"/>
    <s v="  Jennifer"/>
    <x v="350"/>
    <n v="4.87"/>
    <s v="yes"/>
    <s v="No"/>
    <s v="No"/>
    <n v="0"/>
    <s v="yes"/>
    <s v="Over Weight"/>
    <s v="Normal"/>
    <n v="1988"/>
    <s v="Dec"/>
    <n v="21"/>
    <d v="1988-12-21T00:00:00"/>
    <n v="4518.83"/>
    <x v="0"/>
    <s v="tier - 2"/>
    <x v="16"/>
    <x v="12"/>
  </r>
  <r>
    <s v="Id506"/>
    <s v="  Kara"/>
    <x v="431"/>
    <n v="6.07"/>
    <s v="No"/>
    <s v="No"/>
    <s v="No"/>
    <n v="1"/>
    <s v="yes"/>
    <s v="Over Weight"/>
    <s v="Prediabetes"/>
    <n v="1992"/>
    <s v="Aug"/>
    <n v="13"/>
    <d v="1992-08-13T00:00:00"/>
    <n v="4527.18"/>
    <x v="0"/>
    <s v="tier - 2"/>
    <x v="1"/>
    <x v="1"/>
  </r>
  <r>
    <s v="Id507"/>
    <s v="  Bradley A"/>
    <x v="432"/>
    <n v="4.33"/>
    <s v="No"/>
    <s v="No"/>
    <s v="No"/>
    <n v="0"/>
    <s v="yes"/>
    <s v="Normal Weight"/>
    <s v="Normal"/>
    <n v="1993"/>
    <s v="Jun"/>
    <n v="29"/>
    <d v="1993-06-29T00:00:00"/>
    <n v="4529.4799999999996"/>
    <x v="0"/>
    <s v="tier - 1"/>
    <x v="1"/>
    <x v="2"/>
  </r>
  <r>
    <s v="Id508"/>
    <s v="  Brendan"/>
    <x v="433"/>
    <n v="5.83"/>
    <s v="No"/>
    <s v="No"/>
    <s v="No"/>
    <n v="1"/>
    <s v="No"/>
    <s v="Obesity"/>
    <s v="Prediabetes"/>
    <n v="1988"/>
    <s v="Jun"/>
    <n v="13"/>
    <d v="1988-06-13T00:00:00"/>
    <n v="4536.26"/>
    <x v="0"/>
    <s v="tier - 2"/>
    <x v="18"/>
    <x v="2"/>
  </r>
  <r>
    <s v="Id509"/>
    <s v="  Amber R"/>
    <x v="434"/>
    <n v="5.5"/>
    <s v="No"/>
    <s v="No"/>
    <s v="No"/>
    <n v="0"/>
    <s v="yes"/>
    <s v="Normal Weight"/>
    <s v="Normal"/>
    <n v="1990"/>
    <s v="Nov"/>
    <n v="17"/>
    <d v="1990-11-17T00:00:00"/>
    <n v="4544.2299999999996"/>
    <x v="0"/>
    <s v="tier - 1"/>
    <x v="15"/>
    <x v="8"/>
  </r>
  <r>
    <s v="Id510"/>
    <s v="  Sean K"/>
    <x v="408"/>
    <n v="4.79"/>
    <s v="No"/>
    <s v="No"/>
    <s v="Yes"/>
    <n v="1"/>
    <s v="No"/>
    <s v="Obesity"/>
    <s v="Normal"/>
    <n v="2004"/>
    <s v="Dec"/>
    <n v="22"/>
    <d v="2004-12-22T00:00:00"/>
    <n v="4561.1899999999996"/>
    <x v="0"/>
    <s v="tier - 2"/>
    <x v="11"/>
    <x v="8"/>
  </r>
  <r>
    <s v="Id511"/>
    <s v="  Rick"/>
    <x v="347"/>
    <n v="5.81"/>
    <s v="No"/>
    <s v="No"/>
    <s v="No"/>
    <n v="1"/>
    <s v="yes"/>
    <s v="Normal Weight"/>
    <s v="Prediabetes"/>
    <n v="1990"/>
    <s v="Sep"/>
    <n v="20"/>
    <d v="1990-09-20T00:00:00"/>
    <n v="4562.84"/>
    <x v="0"/>
    <s v="tier - 2"/>
    <x v="15"/>
    <x v="0"/>
  </r>
  <r>
    <s v="Id512"/>
    <s v="  Matthew"/>
    <x v="326"/>
    <n v="5.58"/>
    <s v="No"/>
    <s v="No"/>
    <s v="No"/>
    <n v="0"/>
    <s v="yes"/>
    <s v="Over Weight"/>
    <s v="Normal"/>
    <n v="1996"/>
    <s v="Dec"/>
    <n v="25"/>
    <d v="1996-12-25T00:00:00"/>
    <n v="4564.1899999999996"/>
    <x v="0"/>
    <s v="tier - 2"/>
    <x v="9"/>
    <x v="8"/>
  </r>
  <r>
    <s v="Id513"/>
    <s v="  Brady"/>
    <x v="218"/>
    <n v="4.4000000000000004"/>
    <s v="yes"/>
    <s v="No"/>
    <s v="No"/>
    <n v="2"/>
    <s v="No"/>
    <s v="Obesity"/>
    <s v="Normal"/>
    <n v="1989"/>
    <s v="Sep"/>
    <n v="18"/>
    <d v="1989-09-18T00:00:00"/>
    <n v="4571.41"/>
    <x v="0"/>
    <s v="tier - 2"/>
    <x v="14"/>
    <x v="1"/>
  </r>
  <r>
    <s v="Id514"/>
    <s v="  Kameko"/>
    <x v="435"/>
    <n v="8.18"/>
    <s v="yes"/>
    <s v="No"/>
    <s v="No"/>
    <n v="0"/>
    <s v="No"/>
    <s v="Obesity"/>
    <s v="Diabetes"/>
    <n v="2000"/>
    <s v="Jul"/>
    <n v="2"/>
    <d v="2000-07-02T00:00:00"/>
    <n v="4608.03"/>
    <x v="0"/>
    <s v="tier - 3"/>
    <x v="7"/>
    <x v="2"/>
  </r>
  <r>
    <s v="Id515"/>
    <s v="  Jeremy A"/>
    <x v="71"/>
    <n v="5.52"/>
    <s v="yes"/>
    <s v="No"/>
    <s v="No"/>
    <n v="0"/>
    <s v="No"/>
    <s v="Obesity"/>
    <s v="Normal"/>
    <n v="1998"/>
    <s v="Jun"/>
    <n v="29"/>
    <d v="1998-06-29T00:00:00"/>
    <n v="4618.08"/>
    <x v="0"/>
    <s v="tier - 1"/>
    <x v="6"/>
    <x v="1"/>
  </r>
  <r>
    <s v="Id516"/>
    <s v="  Daniel"/>
    <x v="436"/>
    <n v="4.84"/>
    <s v="No"/>
    <s v="No"/>
    <s v="No"/>
    <n v="0"/>
    <s v="yes"/>
    <s v="Over Weight"/>
    <s v="Normal"/>
    <n v="1985"/>
    <s v="Jun"/>
    <n v="22"/>
    <d v="1985-06-22T00:00:00"/>
    <n v="4646.76"/>
    <x v="3"/>
    <s v="tier - 1"/>
    <x v="20"/>
    <x v="2"/>
  </r>
  <r>
    <s v="Id517"/>
    <s v="  Amanda"/>
    <x v="437"/>
    <n v="4.08"/>
    <s v="No"/>
    <s v="No"/>
    <s v="Yes"/>
    <n v="1"/>
    <s v="No"/>
    <s v="Obesity"/>
    <s v="Normal"/>
    <n v="1996"/>
    <s v="Oct"/>
    <n v="25"/>
    <d v="1996-10-25T00:00:00"/>
    <n v="4661.29"/>
    <x v="0"/>
    <s v="tier - 1"/>
    <x v="9"/>
    <x v="12"/>
  </r>
  <r>
    <s v="Id518"/>
    <s v="  Karen"/>
    <x v="438"/>
    <n v="4.4800000000000004"/>
    <s v="No"/>
    <s v="No"/>
    <s v="Yes"/>
    <n v="1"/>
    <s v="yes"/>
    <s v="Over Weight"/>
    <s v="Normal"/>
    <n v="1990"/>
    <s v="Aug"/>
    <n v="5"/>
    <d v="1990-08-05T00:00:00"/>
    <n v="4667.6099999999997"/>
    <x v="1"/>
    <s v="tier - 3"/>
    <x v="15"/>
    <x v="5"/>
  </r>
  <r>
    <s v="Id519"/>
    <s v="  Gregory"/>
    <x v="346"/>
    <n v="5.73"/>
    <s v="No"/>
    <s v="No"/>
    <s v="No"/>
    <n v="0"/>
    <s v="yes"/>
    <s v="Over Weight"/>
    <s v="Prediabetes"/>
    <n v="1990"/>
    <s v="Sep"/>
    <n v="26"/>
    <d v="1990-09-26T00:00:00"/>
    <n v="4670.6400000000003"/>
    <x v="0"/>
    <s v="tier - 2"/>
    <x v="15"/>
    <x v="2"/>
  </r>
  <r>
    <s v="Id520"/>
    <s v="  Sabine"/>
    <x v="439"/>
    <n v="5.46"/>
    <s v="yes"/>
    <s v="No"/>
    <s v="Yes"/>
    <n v="1"/>
    <s v="yes"/>
    <s v="Under Weight"/>
    <s v="Normal"/>
    <n v="1990"/>
    <s v="Jul"/>
    <n v="13"/>
    <d v="1990-07-13T00:00:00"/>
    <n v="4673.3900000000003"/>
    <x v="0"/>
    <s v="tier - 1"/>
    <x v="15"/>
    <x v="0"/>
  </r>
  <r>
    <s v="Id521"/>
    <s v="  Joseph"/>
    <x v="367"/>
    <n v="5.0199999999999996"/>
    <s v="yes"/>
    <s v="No"/>
    <s v="No"/>
    <n v="1"/>
    <s v="yes"/>
    <s v="Over Weight"/>
    <s v="Normal"/>
    <n v="1979"/>
    <s v="Oct"/>
    <n v="18"/>
    <d v="1979-10-18T00:00:00"/>
    <n v="4674.2"/>
    <x v="0"/>
    <s v="tier - 1"/>
    <x v="23"/>
    <x v="0"/>
  </r>
  <r>
    <s v="Id522"/>
    <s v="  Adam"/>
    <x v="440"/>
    <n v="6.36"/>
    <s v="No"/>
    <s v="No"/>
    <s v="No"/>
    <n v="1"/>
    <s v="No"/>
    <s v="Obesity"/>
    <s v="Prediabetes"/>
    <n v="2003"/>
    <s v="Oct"/>
    <n v="4"/>
    <d v="2003-10-04T00:00:00"/>
    <n v="4678.8"/>
    <x v="0"/>
    <s v="tier - 1"/>
    <x v="13"/>
    <x v="11"/>
  </r>
  <r>
    <s v="Id523"/>
    <s v="  Karolyn A"/>
    <x v="368"/>
    <n v="5.36"/>
    <s v="No"/>
    <s v="No"/>
    <s v="No"/>
    <n v="1"/>
    <s v="No"/>
    <s v="Over Weight"/>
    <s v="Normal"/>
    <n v="1990"/>
    <s v="Sep"/>
    <n v="4"/>
    <d v="1990-09-04T00:00:00"/>
    <n v="4686.3900000000003"/>
    <x v="1"/>
    <s v="tier - 3"/>
    <x v="15"/>
    <x v="0"/>
  </r>
  <r>
    <s v="Id524"/>
    <s v="  Anita L"/>
    <x v="441"/>
    <n v="8.3699999999999992"/>
    <s v="yes"/>
    <s v="No"/>
    <s v="Yes"/>
    <n v="1"/>
    <s v="No"/>
    <s v="Obesity"/>
    <s v="Diabetes"/>
    <n v="2003"/>
    <s v="Jun"/>
    <n v="22"/>
    <d v="2003-06-22T00:00:00"/>
    <n v="4687.8"/>
    <x v="0"/>
    <s v="tier - 3"/>
    <x v="5"/>
    <x v="2"/>
  </r>
  <r>
    <s v="Id525"/>
    <s v="  Laura E"/>
    <x v="442"/>
    <n v="5.18"/>
    <s v="yes"/>
    <s v="No"/>
    <s v="Yes"/>
    <n v="1"/>
    <s v="No"/>
    <s v="Obesity"/>
    <s v="Normal"/>
    <n v="1977"/>
    <s v="Dec"/>
    <n v="4"/>
    <d v="1977-12-04T00:00:00"/>
    <n v="4699.47"/>
    <x v="0"/>
    <s v="tier - 3"/>
    <x v="24"/>
    <x v="0"/>
  </r>
  <r>
    <s v="Id526"/>
    <s v="  Sarah"/>
    <x v="443"/>
    <n v="5.68"/>
    <s v="yes"/>
    <s v="No"/>
    <s v="No"/>
    <n v="1"/>
    <s v="No"/>
    <s v="Obesity"/>
    <s v="Normal"/>
    <n v="1981"/>
    <s v="Aug"/>
    <n v="12"/>
    <d v="1981-08-12T00:00:00"/>
    <n v="4712.12"/>
    <x v="0"/>
    <s v="tier - 3"/>
    <x v="19"/>
    <x v="2"/>
  </r>
  <r>
    <s v="Id527"/>
    <s v="  Ashley E"/>
    <x v="444"/>
    <n v="7.31"/>
    <s v="yes"/>
    <s v="No"/>
    <s v="Yes"/>
    <n v="1"/>
    <s v="No"/>
    <s v="Obesity"/>
    <s v="Diabetes"/>
    <n v="1992"/>
    <s v="Oct"/>
    <n v="9"/>
    <d v="1992-10-09T00:00:00"/>
    <n v="4718.2"/>
    <x v="0"/>
    <s v="tier - 3"/>
    <x v="1"/>
    <x v="8"/>
  </r>
  <r>
    <s v="Id528"/>
    <s v="  Lindsey"/>
    <x v="445"/>
    <n v="4.67"/>
    <s v="No"/>
    <s v="No"/>
    <s v="Yes"/>
    <n v="1"/>
    <s v="No"/>
    <s v="Over Weight"/>
    <s v="Normal"/>
    <n v="1992"/>
    <s v="Sep"/>
    <n v="28"/>
    <d v="1992-09-28T00:00:00"/>
    <n v="4719.5200000000004"/>
    <x v="0"/>
    <s v="tier - 2"/>
    <x v="1"/>
    <x v="8"/>
  </r>
  <r>
    <s v="Id529"/>
    <s v="  Alan"/>
    <x v="446"/>
    <n v="6.87"/>
    <s v="No"/>
    <s v="No"/>
    <s v="No"/>
    <n v="0"/>
    <s v="No"/>
    <s v="Obesity"/>
    <s v="Diabetes"/>
    <n v="1994"/>
    <s v="Aug"/>
    <n v="12"/>
    <d v="1994-08-12T00:00:00"/>
    <n v="4719.74"/>
    <x v="0"/>
    <s v="tier - 1"/>
    <x v="4"/>
    <x v="1"/>
  </r>
  <r>
    <s v="Id530"/>
    <s v="  Dan R"/>
    <x v="320"/>
    <n v="5.87"/>
    <s v="No"/>
    <s v="No"/>
    <s v="Yes"/>
    <n v="1"/>
    <s v="No"/>
    <s v="Obesity"/>
    <s v="Prediabetes"/>
    <n v="1980"/>
    <s v="Jul"/>
    <n v="2"/>
    <d v="1980-07-02T00:00:00"/>
    <n v="4728.71"/>
    <x v="0"/>
    <s v="tier - 3"/>
    <x v="23"/>
    <x v="1"/>
  </r>
  <r>
    <s v="Id531"/>
    <s v="  Katie"/>
    <x v="217"/>
    <n v="4.07"/>
    <s v="yes"/>
    <s v="No"/>
    <s v="No"/>
    <n v="1"/>
    <s v="No"/>
    <s v="Obesity"/>
    <s v="Normal"/>
    <n v="1986"/>
    <s v="Sep"/>
    <n v="5"/>
    <d v="1986-09-05T00:00:00"/>
    <n v="4734.6400000000003"/>
    <x v="0"/>
    <s v="tier - 1"/>
    <x v="17"/>
    <x v="0"/>
  </r>
  <r>
    <s v="Id532"/>
    <s v="  Eric"/>
    <x v="447"/>
    <n v="6.47"/>
    <s v="No"/>
    <s v="No"/>
    <s v="Yes"/>
    <n v="1"/>
    <s v="yes"/>
    <s v="Normal Weight"/>
    <s v="Diabetes"/>
    <n v="1991"/>
    <s v="Oct"/>
    <n v="12"/>
    <d v="1991-10-12T00:00:00"/>
    <n v="4738.2700000000004"/>
    <x v="0"/>
    <s v="tier - 3"/>
    <x v="0"/>
    <x v="1"/>
  </r>
  <r>
    <s v="Id533"/>
    <s v="  Cathryn"/>
    <x v="351"/>
    <n v="5.14"/>
    <s v="No"/>
    <s v="No"/>
    <s v="No"/>
    <n v="1"/>
    <s v="yes"/>
    <s v="Normal Weight"/>
    <s v="Normal"/>
    <n v="2004"/>
    <s v="Nov"/>
    <n v="24"/>
    <d v="2004-11-24T00:00:00"/>
    <n v="4740.78"/>
    <x v="0"/>
    <s v="tier - 3"/>
    <x v="11"/>
    <x v="11"/>
  </r>
  <r>
    <s v="Id534"/>
    <s v="  Brendan"/>
    <x v="448"/>
    <n v="9.77"/>
    <s v="yes"/>
    <s v="No"/>
    <s v="No"/>
    <n v="0"/>
    <s v="No"/>
    <s v="Obesity"/>
    <s v="Diabetes"/>
    <n v="1987"/>
    <s v="Jun"/>
    <n v="5"/>
    <d v="1987-06-05T00:00:00"/>
    <n v="4746.34"/>
    <x v="0"/>
    <s v="tier - 2"/>
    <x v="17"/>
    <x v="2"/>
  </r>
  <r>
    <s v="Id535"/>
    <s v="  Shauna"/>
    <x v="449"/>
    <n v="8.8000000000000007"/>
    <s v="yes"/>
    <s v="No"/>
    <s v="No"/>
    <n v="2"/>
    <s v="No"/>
    <s v="Obesity"/>
    <s v="Diabetes"/>
    <n v="1987"/>
    <s v="Sep"/>
    <n v="2"/>
    <d v="1987-09-02T00:00:00"/>
    <n v="4747.05"/>
    <x v="0"/>
    <s v="tier - 2"/>
    <x v="18"/>
    <x v="0"/>
  </r>
  <r>
    <s v="Id536"/>
    <s v="  Terence"/>
    <x v="277"/>
    <n v="5.84"/>
    <s v="No"/>
    <s v="No"/>
    <s v="No"/>
    <n v="1"/>
    <s v="yes"/>
    <s v="Over Weight"/>
    <s v="Prediabetes"/>
    <n v="1987"/>
    <s v="Nov"/>
    <n v="22"/>
    <d v="1987-11-22T00:00:00"/>
    <n v="4751.07"/>
    <x v="1"/>
    <s v="tier - 1"/>
    <x v="18"/>
    <x v="2"/>
  </r>
  <r>
    <s v="Id537"/>
    <s v="  Marisol"/>
    <x v="450"/>
    <n v="10.43"/>
    <s v="yes"/>
    <s v="No"/>
    <s v="No"/>
    <n v="1"/>
    <s v="yes"/>
    <s v="Normal Weight"/>
    <s v="Diabetes"/>
    <n v="1992"/>
    <s v="Aug"/>
    <n v="16"/>
    <d v="1992-08-16T00:00:00"/>
    <n v="4753.6400000000003"/>
    <x v="0"/>
    <s v="tier - 3"/>
    <x v="1"/>
    <x v="0"/>
  </r>
  <r>
    <s v="Id538"/>
    <s v="  Lindsay"/>
    <x v="451"/>
    <n v="4.25"/>
    <s v="yes"/>
    <s v="No"/>
    <s v="No"/>
    <n v="1"/>
    <s v="No"/>
    <s v="Obesity"/>
    <s v="Normal"/>
    <n v="1987"/>
    <s v="Sep"/>
    <n v="27"/>
    <d v="1987-09-27T00:00:00"/>
    <n v="4762.33"/>
    <x v="1"/>
    <s v="tier - 3"/>
    <x v="18"/>
    <x v="2"/>
  </r>
  <r>
    <s v="Id539"/>
    <s v="  Katie"/>
    <x v="452"/>
    <n v="4.8899999999999997"/>
    <s v="No"/>
    <s v="No"/>
    <s v="No"/>
    <n v="0"/>
    <s v="yes"/>
    <s v="Over Weight"/>
    <s v="Normal"/>
    <n v="1989"/>
    <s v="Aug"/>
    <n v="1"/>
    <d v="1989-08-01T00:00:00"/>
    <n v="4766.0200000000004"/>
    <x v="0"/>
    <s v="tier - 3"/>
    <x v="14"/>
    <x v="2"/>
  </r>
  <r>
    <s v="Id540"/>
    <s v="  Daniel"/>
    <x v="191"/>
    <n v="5.55"/>
    <s v="yes"/>
    <s v="No"/>
    <s v="No"/>
    <n v="1"/>
    <s v="yes"/>
    <s v="Over Weight"/>
    <s v="Normal"/>
    <n v="1989"/>
    <s v="Dec"/>
    <n v="9"/>
    <d v="1989-12-09T00:00:00"/>
    <n v="4779.6000000000004"/>
    <x v="0"/>
    <s v="tier - 3"/>
    <x v="14"/>
    <x v="0"/>
  </r>
  <r>
    <s v="Id541"/>
    <s v="  Brett W"/>
    <x v="453"/>
    <n v="4.5199999999999996"/>
    <s v="No"/>
    <s v="No"/>
    <s v="No"/>
    <n v="1"/>
    <s v="yes"/>
    <s v="Normal Weight"/>
    <s v="Normal"/>
    <n v="1987"/>
    <s v="Jun"/>
    <n v="22"/>
    <d v="1987-06-22T00:00:00"/>
    <n v="4787.42"/>
    <x v="0"/>
    <s v="tier - 3"/>
    <x v="17"/>
    <x v="0"/>
  </r>
  <r>
    <s v="Id542"/>
    <s v="  Dylan J"/>
    <x v="454"/>
    <n v="4.45"/>
    <s v="yes"/>
    <s v="No"/>
    <s v="No"/>
    <n v="1"/>
    <s v="yes"/>
    <s v="Over Weight"/>
    <s v="Normal"/>
    <n v="1989"/>
    <s v="Dec"/>
    <n v="16"/>
    <d v="1989-12-16T00:00:00"/>
    <n v="4795.66"/>
    <x v="0"/>
    <s v="tier - 1"/>
    <x v="14"/>
    <x v="0"/>
  </r>
  <r>
    <s v="Id543"/>
    <s v="  Elizabeth"/>
    <x v="455"/>
    <n v="4.72"/>
    <s v="No"/>
    <s v="yes"/>
    <s v="No"/>
    <n v="1"/>
    <s v="yes"/>
    <s v="Over Weight"/>
    <s v="Normal"/>
    <n v="1978"/>
    <s v="Oct"/>
    <n v="3"/>
    <d v="1978-10-03T00:00:00"/>
    <n v="4812.34"/>
    <x v="0"/>
    <s v="tier - 3"/>
    <x v="25"/>
    <x v="0"/>
  </r>
  <r>
    <s v="Id544"/>
    <s v="  Brooke M"/>
    <x v="456"/>
    <n v="4.6500000000000004"/>
    <s v="yes"/>
    <s v="No"/>
    <s v="Yes"/>
    <n v="1"/>
    <s v="No"/>
    <s v="Obesity"/>
    <s v="Normal"/>
    <n v="1981"/>
    <s v="Jul"/>
    <n v="3"/>
    <d v="1981-07-03T00:00:00"/>
    <n v="4827.1000000000004"/>
    <x v="0"/>
    <s v="tier - 1"/>
    <x v="26"/>
    <x v="0"/>
  </r>
  <r>
    <s v="Id545"/>
    <s v="  Teiko"/>
    <x v="457"/>
    <n v="11.34"/>
    <s v="yes"/>
    <s v="No"/>
    <s v="Yes"/>
    <n v="1"/>
    <s v="No"/>
    <s v="Obesity"/>
    <s v="Diabetes"/>
    <n v="1995"/>
    <s v="Dec"/>
    <n v="1"/>
    <d v="1995-12-01T00:00:00"/>
    <n v="4827.8999999999996"/>
    <x v="3"/>
    <s v="tier - 2"/>
    <x v="10"/>
    <x v="15"/>
  </r>
  <r>
    <s v="Id546"/>
    <s v="  Zachary"/>
    <x v="252"/>
    <n v="4.53"/>
    <s v="No"/>
    <s v="No"/>
    <s v="Yes"/>
    <n v="1"/>
    <s v="No"/>
    <s v="Over Weight"/>
    <s v="Normal"/>
    <n v="2002"/>
    <s v="Jun"/>
    <n v="27"/>
    <d v="2002-06-27T00:00:00"/>
    <n v="4830.63"/>
    <x v="0"/>
    <s v="tier - 1"/>
    <x v="3"/>
    <x v="2"/>
  </r>
  <r>
    <s v="Id547"/>
    <s v="  Johannah"/>
    <x v="237"/>
    <n v="6.35"/>
    <s v="No"/>
    <s v="No"/>
    <s v="No"/>
    <n v="0"/>
    <s v="yes"/>
    <s v="Over Weight"/>
    <s v="Prediabetes"/>
    <n v="2000"/>
    <s v="Dec"/>
    <n v="11"/>
    <d v="2000-12-11T00:00:00"/>
    <n v="4835.43"/>
    <x v="0"/>
    <s v="tier - 2"/>
    <x v="12"/>
    <x v="11"/>
  </r>
  <r>
    <s v="Id548"/>
    <s v="  Ryan A"/>
    <x v="458"/>
    <n v="8.51"/>
    <s v="No"/>
    <s v="No"/>
    <s v="No"/>
    <n v="0"/>
    <s v="No"/>
    <s v="Obesity"/>
    <s v="Diabetes"/>
    <n v="1992"/>
    <s v="Sep"/>
    <n v="10"/>
    <d v="1992-09-10T00:00:00"/>
    <n v="4837.58"/>
    <x v="1"/>
    <s v="tier - 2"/>
    <x v="1"/>
    <x v="0"/>
  </r>
  <r>
    <s v="Id549"/>
    <s v="  Andres Sr"/>
    <x v="459"/>
    <n v="8.59"/>
    <s v="yes"/>
    <s v="No"/>
    <s v="No"/>
    <n v="1"/>
    <s v="No"/>
    <s v="Obesity"/>
    <s v="Diabetes"/>
    <n v="1984"/>
    <s v="Oct"/>
    <n v="15"/>
    <d v="1984-10-15T00:00:00"/>
    <n v="4839.18"/>
    <x v="0"/>
    <s v="tier - 1"/>
    <x v="20"/>
    <x v="1"/>
  </r>
  <r>
    <s v="Id550"/>
    <s v="  Bryan"/>
    <x v="460"/>
    <n v="4.13"/>
    <s v="yes"/>
    <s v="No"/>
    <s v="No"/>
    <n v="0"/>
    <s v="yes"/>
    <s v="Over Weight"/>
    <s v="Normal"/>
    <n v="1995"/>
    <s v="Sep"/>
    <n v="29"/>
    <d v="1995-09-29T00:00:00"/>
    <n v="4840.95"/>
    <x v="0"/>
    <s v="tier - 1"/>
    <x v="10"/>
    <x v="11"/>
  </r>
  <r>
    <s v="Id551"/>
    <s v="  Lizette"/>
    <x v="47"/>
    <n v="4.55"/>
    <s v="No"/>
    <s v="No"/>
    <s v="No"/>
    <n v="0"/>
    <s v="No"/>
    <s v="Obesity"/>
    <s v="Normal"/>
    <n v="1979"/>
    <s v="Dec"/>
    <n v="13"/>
    <d v="1979-12-13T00:00:00"/>
    <n v="4843.79"/>
    <x v="0"/>
    <s v="tier - 3"/>
    <x v="23"/>
    <x v="0"/>
  </r>
  <r>
    <s v="Id552"/>
    <s v="  Don"/>
    <x v="376"/>
    <n v="4.5199999999999996"/>
    <s v="No"/>
    <s v="No"/>
    <s v="No"/>
    <n v="0"/>
    <s v="yes"/>
    <s v="Normal Weight"/>
    <s v="Normal"/>
    <n v="1974"/>
    <s v="Sep"/>
    <n v="11"/>
    <d v="1974-09-11T00:00:00"/>
    <n v="4844.67"/>
    <x v="0"/>
    <s v="tier - 2"/>
    <x v="27"/>
    <x v="0"/>
  </r>
  <r>
    <s v="Id553"/>
    <s v="  Jeb"/>
    <x v="461"/>
    <n v="5.07"/>
    <s v="No"/>
    <s v="No"/>
    <s v="Yes"/>
    <n v="1"/>
    <s v="No"/>
    <s v="Obesity"/>
    <s v="Normal"/>
    <n v="2001"/>
    <s v="Jun"/>
    <n v="7"/>
    <d v="2001-06-07T00:00:00"/>
    <n v="4846.53"/>
    <x v="0"/>
    <s v="tier - 3"/>
    <x v="12"/>
    <x v="11"/>
  </r>
  <r>
    <s v="Id554"/>
    <s v="  Amy R"/>
    <x v="462"/>
    <n v="4.04"/>
    <s v="yes"/>
    <s v="No"/>
    <s v="Yes"/>
    <n v="1"/>
    <s v="No"/>
    <s v="Obesity"/>
    <s v="Normal"/>
    <n v="1995"/>
    <s v="Dec"/>
    <n v="27"/>
    <d v="1995-12-27T00:00:00"/>
    <n v="4846.92"/>
    <x v="0"/>
    <s v="tier - 3"/>
    <x v="10"/>
    <x v="12"/>
  </r>
  <r>
    <s v="Id555"/>
    <s v="  Brian"/>
    <x v="463"/>
    <n v="5.3"/>
    <s v="yes"/>
    <s v="No"/>
    <s v="No"/>
    <n v="0"/>
    <s v="No"/>
    <s v="Obesity"/>
    <s v="Normal"/>
    <n v="1989"/>
    <s v="Sep"/>
    <n v="1"/>
    <d v="1989-09-01T00:00:00"/>
    <n v="4859.8900000000003"/>
    <x v="0"/>
    <s v="tier - 3"/>
    <x v="14"/>
    <x v="2"/>
  </r>
  <r>
    <s v="Id556"/>
    <s v="  Mike G"/>
    <x v="464"/>
    <n v="8.64"/>
    <s v="yes"/>
    <s v="No"/>
    <s v="Yes"/>
    <n v="1"/>
    <s v="No"/>
    <s v="Obesity"/>
    <s v="Diabetes"/>
    <n v="1997"/>
    <s v="Sep"/>
    <n v="29"/>
    <d v="1997-09-29T00:00:00"/>
    <n v="4877.9799999999996"/>
    <x v="0"/>
    <s v="tier - 3"/>
    <x v="6"/>
    <x v="1"/>
  </r>
  <r>
    <s v="Id557"/>
    <s v="  Simonezitrone Sr"/>
    <x v="465"/>
    <n v="4.03"/>
    <s v="No"/>
    <s v="No"/>
    <s v="Yes"/>
    <n v="1"/>
    <s v="No"/>
    <s v="Obesity"/>
    <s v="Normal"/>
    <n v="1986"/>
    <s v="Dec"/>
    <n v="23"/>
    <d v="1986-12-23T00:00:00"/>
    <n v="4883.87"/>
    <x v="0"/>
    <s v="tier - 1"/>
    <x v="17"/>
    <x v="2"/>
  </r>
  <r>
    <s v="Id558"/>
    <s v="  Nicholas"/>
    <x v="466"/>
    <n v="4.26"/>
    <s v="yes"/>
    <s v="No"/>
    <s v="No"/>
    <n v="2"/>
    <s v="No"/>
    <s v="Obesity"/>
    <s v="Normal"/>
    <n v="1986"/>
    <s v="Oct"/>
    <n v="27"/>
    <d v="1986-10-27T00:00:00"/>
    <n v="4889.04"/>
    <x v="0"/>
    <s v="tier - 1"/>
    <x v="17"/>
    <x v="0"/>
  </r>
  <r>
    <s v="Id559"/>
    <s v="  Angela M"/>
    <x v="467"/>
    <n v="5.35"/>
    <s v="No"/>
    <s v="No"/>
    <s v="Yes"/>
    <n v="1"/>
    <s v="yes"/>
    <s v="Over Weight"/>
    <s v="Normal"/>
    <n v="1989"/>
    <s v="Jul"/>
    <n v="10"/>
    <d v="1989-07-10T00:00:00"/>
    <n v="4890"/>
    <x v="1"/>
    <s v="tier - 2"/>
    <x v="16"/>
    <x v="0"/>
  </r>
  <r>
    <s v="Id560"/>
    <s v="  Oz"/>
    <x v="390"/>
    <n v="4.9000000000000004"/>
    <s v="No"/>
    <s v="No"/>
    <s v="No"/>
    <n v="0"/>
    <s v="Nil"/>
    <s v="Normal Weight"/>
    <s v="Normal"/>
    <n v="1990"/>
    <s v="Nov"/>
    <n v="28"/>
    <d v="1990-11-28T00:00:00"/>
    <n v="4894.3900000000003"/>
    <x v="0"/>
    <s v="tier - 3"/>
    <x v="15"/>
    <x v="0"/>
  </r>
  <r>
    <s v="Id561"/>
    <s v="  Erin M"/>
    <x v="468"/>
    <n v="4.5"/>
    <s v="No"/>
    <s v="No"/>
    <s v="No"/>
    <n v="0"/>
    <s v="No"/>
    <s v="Normal Weight"/>
    <s v="Normal"/>
    <n v="1988"/>
    <s v="Sep"/>
    <n v="23"/>
    <d v="1988-09-23T00:00:00"/>
    <n v="4894.75"/>
    <x v="1"/>
    <s v="tier - 3"/>
    <x v="16"/>
    <x v="1"/>
  </r>
  <r>
    <s v="Id562"/>
    <s v="  Bobby E"/>
    <x v="469"/>
    <n v="8.3800000000000008"/>
    <s v="yes"/>
    <s v="No"/>
    <s v="No"/>
    <n v="2"/>
    <s v="No"/>
    <s v="Obesity"/>
    <s v="Diabetes"/>
    <n v="1993"/>
    <s v="Jul"/>
    <n v="10"/>
    <d v="1993-07-10T00:00:00"/>
    <n v="4906.41"/>
    <x v="0"/>
    <s v="tier - 1"/>
    <x v="1"/>
    <x v="1"/>
  </r>
  <r>
    <s v="Id563"/>
    <s v="  Daniel P"/>
    <x v="410"/>
    <n v="7.03"/>
    <s v="No"/>
    <s v="No"/>
    <s v="No"/>
    <n v="0"/>
    <s v="yes"/>
    <s v="Over Weight"/>
    <s v="Diabetes"/>
    <n v="1981"/>
    <s v="Oct"/>
    <n v="18"/>
    <d v="1981-10-18T00:00:00"/>
    <n v="4911.8900000000003"/>
    <x v="0"/>
    <s v="tier - 3"/>
    <x v="19"/>
    <x v="0"/>
  </r>
  <r>
    <s v="Id564"/>
    <s v="  Marie E"/>
    <x v="470"/>
    <n v="8.75"/>
    <s v="yes"/>
    <s v="No"/>
    <s v="Yes"/>
    <n v="1"/>
    <s v="No"/>
    <s v="Obesity"/>
    <s v="Diabetes"/>
    <n v="2002"/>
    <s v="Aug"/>
    <n v="21"/>
    <d v="2002-08-21T00:00:00"/>
    <n v="4915.0600000000004"/>
    <x v="0"/>
    <s v="tier - 1"/>
    <x v="5"/>
    <x v="12"/>
  </r>
  <r>
    <s v="Id565"/>
    <s v="  Katie"/>
    <x v="471"/>
    <n v="9.51"/>
    <s v="No"/>
    <s v="No"/>
    <s v="No"/>
    <n v="0"/>
    <s v="No"/>
    <s v="Obesity"/>
    <s v="Diabetes"/>
    <n v="1993"/>
    <s v="Aug"/>
    <n v="10"/>
    <d v="1993-08-10T00:00:00"/>
    <n v="4922.92"/>
    <x v="0"/>
    <s v="tier - 2"/>
    <x v="8"/>
    <x v="1"/>
  </r>
  <r>
    <s v="Id566"/>
    <s v="  Eric D"/>
    <x v="472"/>
    <n v="9.36"/>
    <s v="No"/>
    <s v="No"/>
    <s v="No"/>
    <n v="0"/>
    <s v="No"/>
    <s v="Obesity"/>
    <s v="Diabetes"/>
    <n v="1991"/>
    <s v="Aug"/>
    <n v="23"/>
    <d v="1991-08-23T00:00:00"/>
    <n v="4931.6499999999996"/>
    <x v="0"/>
    <s v="tier - 3"/>
    <x v="0"/>
    <x v="2"/>
  </r>
  <r>
    <s v="Id567"/>
    <s v="  Tara"/>
    <x v="473"/>
    <n v="4.8099999999999996"/>
    <s v="No"/>
    <s v="No"/>
    <s v="No"/>
    <n v="0"/>
    <s v="yes"/>
    <s v="Normal Weight"/>
    <s v="Normal"/>
    <n v="1991"/>
    <s v="Nov"/>
    <n v="27"/>
    <d v="1991-11-27T00:00:00"/>
    <n v="4934.71"/>
    <x v="0"/>
    <s v="tier - 3"/>
    <x v="0"/>
    <x v="2"/>
  </r>
  <r>
    <s v="Id568"/>
    <s v="  Haley L"/>
    <x v="474"/>
    <n v="8.08"/>
    <s v="No"/>
    <s v="No"/>
    <s v="No"/>
    <n v="0"/>
    <s v="No"/>
    <s v="Obesity"/>
    <s v="Diabetes"/>
    <n v="1974"/>
    <s v="Jun"/>
    <n v="26"/>
    <d v="1974-06-26T00:00:00"/>
    <n v="4942.0600000000004"/>
    <x v="0"/>
    <s v="tier - 2"/>
    <x v="28"/>
    <x v="0"/>
  </r>
  <r>
    <s v="Id569"/>
    <s v="  Kayla B"/>
    <x v="237"/>
    <n v="6.29"/>
    <s v="No"/>
    <s v="No"/>
    <s v="Yes"/>
    <n v="1"/>
    <s v="yes"/>
    <s v="Over Weight"/>
    <s v="Prediabetes"/>
    <n v="1991"/>
    <s v="Aug"/>
    <n v="30"/>
    <d v="1991-08-30T00:00:00"/>
    <n v="4949.76"/>
    <x v="0"/>
    <s v="tier - 1"/>
    <x v="0"/>
    <x v="0"/>
  </r>
  <r>
    <s v="Id570"/>
    <s v="  Mark D"/>
    <x v="335"/>
    <n v="6.29"/>
    <s v="No"/>
    <s v="No"/>
    <s v="No"/>
    <n v="1"/>
    <s v="yes"/>
    <s v="Normal Weight"/>
    <s v="Prediabetes"/>
    <n v="1973"/>
    <s v="Nov"/>
    <n v="7"/>
    <d v="1973-11-07T00:00:00"/>
    <n v="4985.22"/>
    <x v="0"/>
    <s v="tier - 3"/>
    <x v="28"/>
    <x v="0"/>
  </r>
  <r>
    <s v="Id571"/>
    <s v="  Patrick J"/>
    <x v="298"/>
    <n v="5.12"/>
    <s v="No"/>
    <s v="No"/>
    <s v="Yes"/>
    <n v="1"/>
    <s v="yes"/>
    <s v="Over Weight"/>
    <s v="Normal"/>
    <n v="1988"/>
    <s v="Jun"/>
    <n v="24"/>
    <d v="1988-06-24T00:00:00"/>
    <n v="4992.38"/>
    <x v="0"/>
    <s v="tier - 3"/>
    <x v="18"/>
    <x v="8"/>
  </r>
  <r>
    <s v="Id572"/>
    <s v="  Alejandro"/>
    <x v="475"/>
    <n v="9.9499999999999993"/>
    <s v="yes"/>
    <s v="No"/>
    <s v="Yes"/>
    <n v="1"/>
    <s v="No"/>
    <s v="Obesity"/>
    <s v="Diabetes"/>
    <n v="2001"/>
    <s v="Oct"/>
    <n v="5"/>
    <d v="2001-10-05T00:00:00"/>
    <n v="4999.04"/>
    <x v="0"/>
    <s v="tier - 2"/>
    <x v="3"/>
    <x v="2"/>
  </r>
  <r>
    <s v="Id573"/>
    <s v="  Beth A"/>
    <x v="476"/>
    <n v="9.08"/>
    <s v="yes"/>
    <s v="No"/>
    <s v="No"/>
    <n v="1"/>
    <s v="No"/>
    <s v="Obesity"/>
    <s v="Diabetes"/>
    <n v="1988"/>
    <s v="Sep"/>
    <n v="4"/>
    <d v="1988-09-04T00:00:00"/>
    <n v="5002.78"/>
    <x v="0"/>
    <s v="tier - 2"/>
    <x v="16"/>
    <x v="0"/>
  </r>
  <r>
    <s v="Id574"/>
    <s v="  Jason R"/>
    <x v="477"/>
    <n v="4.82"/>
    <s v="No"/>
    <s v="No"/>
    <s v="No"/>
    <n v="0"/>
    <s v="yes"/>
    <s v="Normal Weight"/>
    <s v="Normal"/>
    <n v="1977"/>
    <s v="Jun"/>
    <n v="9"/>
    <d v="1977-06-09T00:00:00"/>
    <n v="5003.7700000000004"/>
    <x v="0"/>
    <s v="tier - 3"/>
    <x v="29"/>
    <x v="0"/>
  </r>
  <r>
    <s v="Id575"/>
    <s v="  Yoshinori"/>
    <x v="352"/>
    <n v="4.6500000000000004"/>
    <s v="No"/>
    <s v="yes"/>
    <s v="No"/>
    <n v="1"/>
    <s v="yes"/>
    <s v="Over Weight"/>
    <s v="Normal"/>
    <n v="1988"/>
    <s v="Jul"/>
    <n v="8"/>
    <d v="1988-07-08T00:00:00"/>
    <n v="5003.8500000000004"/>
    <x v="0"/>
    <s v="tier - 3"/>
    <x v="18"/>
    <x v="2"/>
  </r>
  <r>
    <s v="Id576"/>
    <s v="  Adrienne G"/>
    <x v="478"/>
    <n v="5.16"/>
    <s v="yes"/>
    <s v="No"/>
    <s v="No"/>
    <n v="1"/>
    <s v="No"/>
    <s v="Obesity"/>
    <s v="Normal"/>
    <n v="1988"/>
    <s v="Nov"/>
    <n v="9"/>
    <d v="1988-11-09T00:00:00"/>
    <n v="5012.47"/>
    <x v="0"/>
    <s v="tier - 3"/>
    <x v="16"/>
    <x v="2"/>
  </r>
  <r>
    <s v="Id577"/>
    <s v="  Meredith"/>
    <x v="479"/>
    <n v="10.44"/>
    <s v="No"/>
    <s v="No"/>
    <s v="No"/>
    <n v="0"/>
    <s v="No"/>
    <s v="Obesity"/>
    <s v="Diabetes"/>
    <n v="1985"/>
    <s v="Dec"/>
    <n v="28"/>
    <d v="1985-12-28T00:00:00"/>
    <n v="5028.1499999999996"/>
    <x v="3"/>
    <s v="tier - 2"/>
    <x v="30"/>
    <x v="1"/>
  </r>
  <r>
    <s v="Id578"/>
    <s v="  Junyong"/>
    <x v="44"/>
    <n v="5.69"/>
    <s v="No"/>
    <s v="No"/>
    <s v="No"/>
    <n v="1"/>
    <s v="No"/>
    <s v="Obesity"/>
    <s v="Normal"/>
    <n v="1991"/>
    <s v="Sep"/>
    <n v="10"/>
    <d v="1991-09-10T00:00:00"/>
    <n v="5031.2700000000004"/>
    <x v="1"/>
    <s v="tier - 1"/>
    <x v="0"/>
    <x v="5"/>
  </r>
  <r>
    <s v="Id579"/>
    <s v="  Kristen A"/>
    <x v="480"/>
    <n v="6.5"/>
    <s v="No"/>
    <s v="No"/>
    <s v="No"/>
    <n v="0"/>
    <s v="yes"/>
    <s v="Over Weight"/>
    <s v="Diabetes"/>
    <n v="1986"/>
    <s v="Jun"/>
    <n v="29"/>
    <d v="1986-06-29T00:00:00"/>
    <n v="5034.1000000000004"/>
    <x v="0"/>
    <s v="tier - 2"/>
    <x v="30"/>
    <x v="0"/>
  </r>
  <r>
    <s v="Id580"/>
    <s v="  Maria I"/>
    <x v="406"/>
    <n v="5.73"/>
    <s v="No"/>
    <s v="No"/>
    <s v="Yes"/>
    <n v="1"/>
    <s v="yes"/>
    <s v="Over Weight"/>
    <s v="Prediabetes"/>
    <n v="1997"/>
    <s v="Dec"/>
    <n v="4"/>
    <d v="1997-12-04T00:00:00"/>
    <n v="5038.57"/>
    <x v="0"/>
    <s v="tier - 2"/>
    <x v="6"/>
    <x v="7"/>
  </r>
  <r>
    <s v="Id581"/>
    <s v="  Jonathan"/>
    <x v="481"/>
    <n v="5.74"/>
    <s v="yes"/>
    <s v="No"/>
    <s v="No"/>
    <n v="0"/>
    <s v="yes"/>
    <s v="Over Weight"/>
    <s v="Prediabetes"/>
    <n v="2001"/>
    <s v="Oct"/>
    <n v="16"/>
    <d v="2001-10-16T00:00:00"/>
    <n v="5043.13"/>
    <x v="0"/>
    <s v="tier - 3"/>
    <x v="3"/>
    <x v="2"/>
  </r>
  <r>
    <s v="Id582"/>
    <s v="  Phil"/>
    <x v="482"/>
    <n v="8.6999999999999993"/>
    <s v="No"/>
    <s v="No"/>
    <s v="No"/>
    <n v="0"/>
    <s v="No"/>
    <s v="Obesity"/>
    <s v="Diabetes"/>
    <n v="1997"/>
    <s v="Jul"/>
    <n v="29"/>
    <d v="1997-07-29T00:00:00"/>
    <n v="5045.1499999999996"/>
    <x v="0"/>
    <s v="tier - 2"/>
    <x v="6"/>
    <x v="1"/>
  </r>
  <r>
    <s v="Id583"/>
    <s v="  Benjamina C"/>
    <x v="483"/>
    <n v="5.09"/>
    <s v="No"/>
    <s v="No"/>
    <s v="No"/>
    <n v="0"/>
    <s v="No"/>
    <s v="Obesity"/>
    <s v="Normal"/>
    <n v="1980"/>
    <s v="Sep"/>
    <n v="7"/>
    <d v="1980-09-07T00:00:00"/>
    <n v="5054.05"/>
    <x v="0"/>
    <s v="tier - 2"/>
    <x v="26"/>
    <x v="0"/>
  </r>
  <r>
    <s v="Id584"/>
    <s v="  Christopher"/>
    <x v="484"/>
    <n v="5.57"/>
    <s v="No"/>
    <s v="No"/>
    <s v="No"/>
    <n v="0"/>
    <s v="No"/>
    <s v="Obesity"/>
    <s v="Normal"/>
    <n v="1993"/>
    <s v="Jun"/>
    <n v="11"/>
    <d v="1993-06-11T00:00:00"/>
    <n v="5059.5600000000004"/>
    <x v="0"/>
    <s v="tier - 1"/>
    <x v="1"/>
    <x v="11"/>
  </r>
  <r>
    <s v="Id585"/>
    <s v="  Alison B"/>
    <x v="485"/>
    <n v="10.87"/>
    <s v="No"/>
    <s v="No"/>
    <s v="No"/>
    <n v="0"/>
    <s v="No"/>
    <s v="Obesity"/>
    <s v="Diabetes"/>
    <n v="1978"/>
    <s v="Nov"/>
    <n v="22"/>
    <d v="1978-11-22T00:00:00"/>
    <n v="5077.1899999999996"/>
    <x v="0"/>
    <s v="tier - 3"/>
    <x v="25"/>
    <x v="1"/>
  </r>
  <r>
    <s v="Id586"/>
    <s v="  Caroline"/>
    <x v="486"/>
    <n v="6.02"/>
    <s v="No"/>
    <s v="No"/>
    <s v="Yes"/>
    <n v="1"/>
    <s v="yes"/>
    <s v="Over Weight"/>
    <s v="Prediabetes"/>
    <n v="1997"/>
    <s v="Jul"/>
    <n v="14"/>
    <d v="1997-07-14T00:00:00"/>
    <n v="5080.1000000000004"/>
    <x v="1"/>
    <s v="tier - 2"/>
    <x v="6"/>
    <x v="2"/>
  </r>
  <r>
    <s v="Id587"/>
    <s v="  Alexis N"/>
    <x v="487"/>
    <n v="7"/>
    <s v="No"/>
    <s v="No"/>
    <s v="No"/>
    <n v="0"/>
    <s v="No"/>
    <s v="Obesity"/>
    <s v="Diabetes"/>
    <n v="1999"/>
    <s v="Jun"/>
    <n v="19"/>
    <d v="1999-06-19T00:00:00"/>
    <n v="5087.92"/>
    <x v="0"/>
    <s v="tier - 2"/>
    <x v="2"/>
    <x v="14"/>
  </r>
  <r>
    <s v="Id588"/>
    <s v="  Shanda L"/>
    <x v="375"/>
    <n v="5.56"/>
    <s v="yes"/>
    <s v="No"/>
    <s v="No"/>
    <n v="1"/>
    <s v="No"/>
    <s v="Obesity"/>
    <s v="Normal"/>
    <n v="1987"/>
    <s v="Nov"/>
    <n v="18"/>
    <d v="1987-11-18T00:00:00"/>
    <n v="5116.5"/>
    <x v="0"/>
    <s v="tier - 2"/>
    <x v="18"/>
    <x v="1"/>
  </r>
  <r>
    <s v="Id589"/>
    <s v="  Lacey"/>
    <x v="488"/>
    <n v="8.4499999999999993"/>
    <s v="No"/>
    <s v="No"/>
    <s v="No"/>
    <n v="0"/>
    <s v="No"/>
    <s v="Obesity"/>
    <s v="Diabetes"/>
    <n v="1988"/>
    <s v="Nov"/>
    <n v="1"/>
    <d v="1988-11-01T00:00:00"/>
    <n v="5124.1899999999996"/>
    <x v="0"/>
    <s v="tier - 3"/>
    <x v="16"/>
    <x v="0"/>
  </r>
  <r>
    <s v="Id590"/>
    <s v="  Laurette"/>
    <x v="489"/>
    <n v="6.19"/>
    <s v="No"/>
    <s v="No"/>
    <s v="No"/>
    <n v="0"/>
    <s v="yes"/>
    <s v="Normal Weight"/>
    <s v="Prediabetes"/>
    <n v="1987"/>
    <s v="Sep"/>
    <n v="13"/>
    <d v="1987-09-13T00:00:00"/>
    <n v="5125.22"/>
    <x v="3"/>
    <s v="tier - 2"/>
    <x v="18"/>
    <x v="1"/>
  </r>
  <r>
    <s v="Id591"/>
    <s v="  Jason"/>
    <x v="490"/>
    <n v="7.71"/>
    <s v="No"/>
    <s v="No"/>
    <s v="No"/>
    <n v="0"/>
    <s v="No"/>
    <s v="Obesity"/>
    <s v="Diabetes"/>
    <n v="1988"/>
    <s v="Sep"/>
    <n v="15"/>
    <d v="1988-09-15T00:00:00"/>
    <n v="5136.75"/>
    <x v="0"/>
    <s v="tier - 1"/>
    <x v="16"/>
    <x v="0"/>
  </r>
  <r>
    <s v="Id592"/>
    <s v="  Mary"/>
    <x v="491"/>
    <n v="4.63"/>
    <s v="No"/>
    <s v="No"/>
    <s v="Yes"/>
    <n v="1"/>
    <s v="yes"/>
    <s v="Normal Weight"/>
    <s v="Normal"/>
    <n v="1993"/>
    <s v="Dec"/>
    <n v="10"/>
    <d v="1993-12-10T00:00:00"/>
    <n v="5138.26"/>
    <x v="0"/>
    <s v="tier - 2"/>
    <x v="8"/>
    <x v="0"/>
  </r>
  <r>
    <s v="Id593"/>
    <s v="  Kati A"/>
    <x v="492"/>
    <n v="4.6100000000000003"/>
    <s v="No"/>
    <s v="No"/>
    <s v="No"/>
    <n v="0"/>
    <s v="No"/>
    <s v="Obesity"/>
    <s v="Normal"/>
    <n v="1984"/>
    <s v="Aug"/>
    <n v="22"/>
    <d v="1984-08-22T00:00:00"/>
    <n v="5144.18"/>
    <x v="0"/>
    <s v="tier - 1"/>
    <x v="20"/>
    <x v="0"/>
  </r>
  <r>
    <s v="Id594"/>
    <s v="  Kelly J"/>
    <x v="493"/>
    <n v="9.5299999999999994"/>
    <s v="yes"/>
    <s v="No"/>
    <s v="No"/>
    <n v="1"/>
    <s v="No"/>
    <s v="Obesity"/>
    <s v="Diabetes"/>
    <n v="1990"/>
    <s v="Aug"/>
    <n v="22"/>
    <d v="1990-08-22T00:00:00"/>
    <n v="5148.55"/>
    <x v="0"/>
    <s v="tier - 2"/>
    <x v="15"/>
    <x v="8"/>
  </r>
  <r>
    <s v="Id595"/>
    <s v="  Greer D"/>
    <x v="494"/>
    <n v="11.43"/>
    <s v="yes"/>
    <s v="No"/>
    <s v="No"/>
    <n v="2"/>
    <s v="No"/>
    <s v="Obesity"/>
    <s v="Diabetes"/>
    <n v="1990"/>
    <s v="Oct"/>
    <n v="9"/>
    <d v="1990-10-09T00:00:00"/>
    <n v="5152.13"/>
    <x v="0"/>
    <s v="tier - 2"/>
    <x v="15"/>
    <x v="2"/>
  </r>
  <r>
    <s v="Id596"/>
    <s v="  Brent"/>
    <x v="495"/>
    <n v="7.65"/>
    <s v="yes"/>
    <s v="No"/>
    <s v="Yes"/>
    <n v="1"/>
    <s v="No"/>
    <s v="Obesity"/>
    <s v="Diabetes"/>
    <n v="1991"/>
    <s v="Aug"/>
    <n v="29"/>
    <d v="1991-08-29T00:00:00"/>
    <n v="5166.96"/>
    <x v="0"/>
    <s v="tier - 2"/>
    <x v="0"/>
    <x v="1"/>
  </r>
  <r>
    <s v="Id597"/>
    <s v="  Eugene M"/>
    <x v="181"/>
    <n v="5.87"/>
    <s v="yes"/>
    <s v="No"/>
    <s v="No"/>
    <n v="0"/>
    <s v="No"/>
    <s v="Obesity"/>
    <s v="Prediabetes"/>
    <n v="1984"/>
    <s v="Oct"/>
    <n v="16"/>
    <d v="1984-10-16T00:00:00"/>
    <n v="5177.12"/>
    <x v="0"/>
    <s v="tier - 1"/>
    <x v="20"/>
    <x v="0"/>
  </r>
  <r>
    <s v="Id598"/>
    <s v="  Erin D"/>
    <x v="496"/>
    <n v="4.3600000000000003"/>
    <s v="yes"/>
    <s v="No"/>
    <s v="No"/>
    <n v="1"/>
    <s v="yes"/>
    <s v="Normal Weight"/>
    <s v="Normal"/>
    <n v="1979"/>
    <s v="Sep"/>
    <n v="12"/>
    <d v="1979-09-12T00:00:00"/>
    <n v="5195.58"/>
    <x v="0"/>
    <s v="tier - 2"/>
    <x v="23"/>
    <x v="0"/>
  </r>
  <r>
    <s v="Id599"/>
    <s v="  Kamilla"/>
    <x v="402"/>
    <n v="10.119999999999999"/>
    <s v="No"/>
    <s v="No"/>
    <s v="No"/>
    <n v="3"/>
    <s v="No"/>
    <s v="Obesity"/>
    <s v="Diabetes"/>
    <n v="2004"/>
    <s v="Jun"/>
    <n v="6"/>
    <d v="2004-06-06T00:00:00"/>
    <n v="5198.6899999999996"/>
    <x v="0"/>
    <s v="tier - 2"/>
    <x v="13"/>
    <x v="16"/>
  </r>
  <r>
    <s v="Id600"/>
    <s v="  Wayne I"/>
    <x v="497"/>
    <n v="4.01"/>
    <s v="No"/>
    <s v="No"/>
    <s v="Yes"/>
    <n v="1"/>
    <s v="yes"/>
    <s v="Over Weight"/>
    <s v="Normal"/>
    <n v="1983"/>
    <s v="Oct"/>
    <n v="24"/>
    <d v="1983-10-24T00:00:00"/>
    <n v="5207.97"/>
    <x v="0"/>
    <s v="tier - 2"/>
    <x v="21"/>
    <x v="1"/>
  </r>
  <r>
    <s v="Id601"/>
    <s v="  Tracy L"/>
    <x v="426"/>
    <n v="4.7699999999999996"/>
    <s v="yes"/>
    <s v="No"/>
    <s v="No"/>
    <n v="1"/>
    <s v="yes"/>
    <s v="Normal Weight"/>
    <s v="Normal"/>
    <n v="1993"/>
    <s v="Jun"/>
    <n v="17"/>
    <d v="1993-06-17T00:00:00"/>
    <n v="5209.58"/>
    <x v="1"/>
    <s v="tier - 3"/>
    <x v="1"/>
    <x v="12"/>
  </r>
  <r>
    <s v="Id602"/>
    <s v="  Heather"/>
    <x v="498"/>
    <n v="6.83"/>
    <s v="No"/>
    <s v="No"/>
    <s v="No"/>
    <n v="0"/>
    <s v="No"/>
    <s v="Obesity"/>
    <s v="Diabetes"/>
    <n v="1999"/>
    <s v="Dec"/>
    <n v="1"/>
    <d v="1999-12-01T00:00:00"/>
    <n v="5213.22"/>
    <x v="0"/>
    <s v="tier - 1"/>
    <x v="7"/>
    <x v="1"/>
  </r>
  <r>
    <s v="Id603"/>
    <s v="  Megan C"/>
    <x v="499"/>
    <n v="6.14"/>
    <s v="yes"/>
    <s v="No"/>
    <s v="Yes"/>
    <n v="1"/>
    <s v="No"/>
    <s v="Obesity"/>
    <s v="Prediabetes"/>
    <n v="1995"/>
    <s v="Jun"/>
    <n v="6"/>
    <d v="1995-06-06T00:00:00"/>
    <n v="5216.4799999999996"/>
    <x v="0"/>
    <s v="tier - 2"/>
    <x v="4"/>
    <x v="7"/>
  </r>
  <r>
    <s v="Id604"/>
    <s v="  Jonathan"/>
    <x v="500"/>
    <n v="5.6"/>
    <s v="No"/>
    <s v="No"/>
    <s v="Yes"/>
    <n v="1"/>
    <s v="yes"/>
    <s v="Over Weight"/>
    <s v="Normal"/>
    <n v="1987"/>
    <s v="Jun"/>
    <n v="29"/>
    <d v="1987-06-29T00:00:00"/>
    <n v="5227.99"/>
    <x v="0"/>
    <s v="tier - 1"/>
    <x v="17"/>
    <x v="8"/>
  </r>
  <r>
    <s v="Id605"/>
    <s v="  Greg D"/>
    <x v="501"/>
    <n v="4.8"/>
    <s v="No"/>
    <s v="No"/>
    <s v="No"/>
    <n v="2"/>
    <s v="No"/>
    <s v="Obesity"/>
    <s v="Normal"/>
    <n v="1987"/>
    <s v="Dec"/>
    <n v="26"/>
    <d v="1987-12-26T00:00:00"/>
    <n v="5240.7700000000004"/>
    <x v="0"/>
    <s v="tier - 2"/>
    <x v="18"/>
    <x v="2"/>
  </r>
  <r>
    <s v="Id606"/>
    <s v="  Steven L"/>
    <x v="502"/>
    <n v="11.89"/>
    <s v="No"/>
    <s v="No"/>
    <s v="No"/>
    <n v="0"/>
    <s v="yes"/>
    <s v="Over Weight"/>
    <s v="Diabetes"/>
    <n v="1987"/>
    <s v="Jul"/>
    <n v="5"/>
    <d v="1987-07-05T00:00:00"/>
    <n v="5245.23"/>
    <x v="0"/>
    <s v="tier - 2"/>
    <x v="17"/>
    <x v="0"/>
  </r>
  <r>
    <s v="Id607"/>
    <s v="  Gianfilippo"/>
    <x v="503"/>
    <n v="4.7300000000000004"/>
    <s v="yes"/>
    <s v="No"/>
    <s v="No"/>
    <n v="1"/>
    <s v="No"/>
    <s v="Obesity"/>
    <s v="Normal"/>
    <n v="1987"/>
    <s v="Sep"/>
    <n v="9"/>
    <d v="1987-09-09T00:00:00"/>
    <n v="5246.05"/>
    <x v="0"/>
    <s v="tier - 3"/>
    <x v="18"/>
    <x v="2"/>
  </r>
  <r>
    <s v="Id608"/>
    <s v="  Hector"/>
    <x v="504"/>
    <n v="4.6100000000000003"/>
    <s v="yes"/>
    <s v="No"/>
    <s v="No"/>
    <n v="1"/>
    <s v="No"/>
    <s v="Obesity"/>
    <s v="Normal"/>
    <n v="1990"/>
    <s v="Jul"/>
    <n v="6"/>
    <d v="1990-07-06T00:00:00"/>
    <n v="5253.52"/>
    <x v="1"/>
    <s v="tier - 3"/>
    <x v="14"/>
    <x v="2"/>
  </r>
  <r>
    <s v="Id609"/>
    <s v="  Mark W"/>
    <x v="505"/>
    <n v="7.3"/>
    <s v="No"/>
    <s v="No"/>
    <s v="No"/>
    <n v="0"/>
    <s v="No"/>
    <s v="Obesity"/>
    <s v="Diabetes"/>
    <n v="1989"/>
    <s v="Nov"/>
    <n v="25"/>
    <d v="1989-11-25T00:00:00"/>
    <n v="5257.51"/>
    <x v="0"/>
    <s v="tier - 2"/>
    <x v="14"/>
    <x v="1"/>
  </r>
  <r>
    <s v="Id610"/>
    <s v="  Aubri"/>
    <x v="118"/>
    <n v="5.88"/>
    <s v="No"/>
    <s v="No"/>
    <s v="No"/>
    <n v="0"/>
    <s v="No"/>
    <s v="Obesity"/>
    <s v="Prediabetes"/>
    <n v="1989"/>
    <s v="Jul"/>
    <n v="19"/>
    <d v="1989-07-19T00:00:00"/>
    <n v="5261.47"/>
    <x v="0"/>
    <s v="tier - 2"/>
    <x v="14"/>
    <x v="1"/>
  </r>
  <r>
    <s v="Id611"/>
    <s v="  Justin"/>
    <x v="192"/>
    <n v="4.0599999999999996"/>
    <s v="No"/>
    <s v="No"/>
    <s v="Yes"/>
    <n v="1"/>
    <s v="yes"/>
    <s v="Normal Weight"/>
    <s v="Normal"/>
    <n v="1986"/>
    <s v="Oct"/>
    <n v="25"/>
    <d v="1986-10-25T00:00:00"/>
    <n v="5266.37"/>
    <x v="0"/>
    <s v="tier - 2"/>
    <x v="17"/>
    <x v="1"/>
  </r>
  <r>
    <s v="Id612"/>
    <s v="  Megan A"/>
    <x v="506"/>
    <n v="4.9000000000000004"/>
    <s v="No"/>
    <s v="No"/>
    <s v="No"/>
    <n v="1"/>
    <s v="No"/>
    <s v="Obesity"/>
    <s v="Normal"/>
    <n v="1986"/>
    <s v="Sep"/>
    <n v="20"/>
    <d v="1986-09-20T00:00:00"/>
    <n v="5267.82"/>
    <x v="0"/>
    <s v="tier - 2"/>
    <x v="17"/>
    <x v="1"/>
  </r>
  <r>
    <s v="Id613"/>
    <s v="  Erika M"/>
    <x v="507"/>
    <n v="5.52"/>
    <s v="No"/>
    <s v="No"/>
    <s v="Yes"/>
    <n v="1"/>
    <s v="yes"/>
    <s v="Normal Weight"/>
    <s v="Normal"/>
    <n v="1986"/>
    <s v="Oct"/>
    <n v="20"/>
    <d v="1986-10-20T00:00:00"/>
    <n v="5272.18"/>
    <x v="0"/>
    <s v="tier - 3"/>
    <x v="17"/>
    <x v="1"/>
  </r>
  <r>
    <s v="Id614"/>
    <s v="  Daniel G"/>
    <x v="508"/>
    <n v="5.2"/>
    <s v="yes"/>
    <s v="No"/>
    <s v="No"/>
    <n v="0"/>
    <s v="No"/>
    <s v="Obesity"/>
    <s v="Normal"/>
    <n v="1987"/>
    <s v="Sep"/>
    <n v="1"/>
    <d v="1987-09-01T00:00:00"/>
    <n v="5275.86"/>
    <x v="0"/>
    <s v="tier - 2"/>
    <x v="18"/>
    <x v="0"/>
  </r>
  <r>
    <s v="Id615"/>
    <s v="  Devin C"/>
    <x v="85"/>
    <n v="7.59"/>
    <s v="No"/>
    <s v="No"/>
    <s v="No"/>
    <n v="3"/>
    <s v="No"/>
    <s v="Obesity"/>
    <s v="Diabetes"/>
    <n v="1974"/>
    <s v="Nov"/>
    <n v="12"/>
    <d v="1974-11-12T00:00:00"/>
    <n v="5291.71"/>
    <x v="0"/>
    <s v="tier - 2"/>
    <x v="27"/>
    <x v="1"/>
  </r>
  <r>
    <s v="Id616"/>
    <s v="  Louise A"/>
    <x v="80"/>
    <n v="8.2799999999999994"/>
    <s v="No"/>
    <s v="No"/>
    <s v="No"/>
    <n v="3"/>
    <s v="No"/>
    <s v="Obesity"/>
    <s v="Diabetes"/>
    <n v="2004"/>
    <s v="Aug"/>
    <n v="22"/>
    <d v="2004-08-22T00:00:00"/>
    <n v="5293.67"/>
    <x v="0"/>
    <s v="tier - 2"/>
    <x v="11"/>
    <x v="16"/>
  </r>
  <r>
    <s v="Id617"/>
    <s v="  Sarah"/>
    <x v="509"/>
    <n v="6.72"/>
    <s v="No"/>
    <s v="No"/>
    <s v="No"/>
    <n v="0"/>
    <s v="No"/>
    <s v="Obesity"/>
    <s v="Diabetes"/>
    <n v="2000"/>
    <s v="Sep"/>
    <n v="9"/>
    <d v="2000-09-09T00:00:00"/>
    <n v="5306.7"/>
    <x v="0"/>
    <s v="tier - 3"/>
    <x v="12"/>
    <x v="1"/>
  </r>
  <r>
    <s v="Id618"/>
    <s v="  Amy"/>
    <x v="510"/>
    <n v="5.47"/>
    <s v="yes"/>
    <s v="No"/>
    <s v="No"/>
    <n v="1"/>
    <s v="No"/>
    <s v="Obesity"/>
    <s v="Normal"/>
    <n v="1994"/>
    <s v="Nov"/>
    <n v="13"/>
    <d v="1994-11-13T00:00:00"/>
    <n v="5312.17"/>
    <x v="0"/>
    <s v="tier - 2"/>
    <x v="4"/>
    <x v="1"/>
  </r>
  <r>
    <s v="Id619"/>
    <s v="  Brittany L"/>
    <x v="511"/>
    <n v="4.71"/>
    <s v="No"/>
    <s v="No"/>
    <s v="No"/>
    <n v="0"/>
    <s v="No"/>
    <s v="Obesity"/>
    <s v="Normal"/>
    <n v="1974"/>
    <s v="Sep"/>
    <n v="2"/>
    <d v="1974-09-02T00:00:00"/>
    <n v="5322.24"/>
    <x v="0"/>
    <s v="tier - 1"/>
    <x v="27"/>
    <x v="1"/>
  </r>
  <r>
    <s v="Id620"/>
    <s v="  Jessica L"/>
    <x v="512"/>
    <n v="5.49"/>
    <s v="No"/>
    <s v="No"/>
    <s v="No"/>
    <n v="0"/>
    <s v="No"/>
    <s v="Obesity"/>
    <s v="Normal"/>
    <n v="1992"/>
    <s v="Jun"/>
    <n v="18"/>
    <d v="1992-06-18T00:00:00"/>
    <n v="5325.65"/>
    <x v="0"/>
    <s v="tier - 1"/>
    <x v="0"/>
    <x v="2"/>
  </r>
  <r>
    <s v="Id621"/>
    <s v="  Kristina K"/>
    <x v="513"/>
    <n v="4.72"/>
    <s v="No"/>
    <s v="No"/>
    <s v="No"/>
    <n v="0"/>
    <s v="No"/>
    <s v="Obesity"/>
    <s v="Normal"/>
    <n v="1991"/>
    <s v="Aug"/>
    <n v="28"/>
    <d v="1991-08-28T00:00:00"/>
    <n v="5327.4"/>
    <x v="0"/>
    <s v="tier - 1"/>
    <x v="0"/>
    <x v="1"/>
  </r>
  <r>
    <s v="Id622"/>
    <s v="  Brad"/>
    <x v="172"/>
    <n v="6.7"/>
    <s v="No"/>
    <s v="No"/>
    <s v="No"/>
    <n v="0"/>
    <s v="No"/>
    <s v="Obesity"/>
    <s v="Diabetes"/>
    <n v="1972"/>
    <s v="Dec"/>
    <n v="15"/>
    <d v="1972-12-15T00:00:00"/>
    <n v="5344.81"/>
    <x v="0"/>
    <s v="tier - 3"/>
    <x v="31"/>
    <x v="0"/>
  </r>
  <r>
    <s v="Id623"/>
    <s v="  Margaret O"/>
    <x v="514"/>
    <n v="5.5"/>
    <s v="No"/>
    <s v="No"/>
    <s v="No"/>
    <n v="0"/>
    <s v="No"/>
    <s v="Over Weight"/>
    <s v="Normal"/>
    <n v="1989"/>
    <s v="Nov"/>
    <n v="7"/>
    <d v="1989-11-07T00:00:00"/>
    <n v="5354.07"/>
    <x v="0"/>
    <s v="tier - 3"/>
    <x v="14"/>
    <x v="8"/>
  </r>
  <r>
    <s v="Id624"/>
    <s v="  Craig R"/>
    <x v="515"/>
    <n v="4.46"/>
    <s v="No"/>
    <s v="No"/>
    <s v="No"/>
    <n v="1"/>
    <s v="yes"/>
    <s v="Normal Weight"/>
    <s v="Normal"/>
    <n v="1994"/>
    <s v="Dec"/>
    <n v="7"/>
    <d v="1994-12-07T00:00:00"/>
    <n v="5364.66"/>
    <x v="0"/>
    <s v="tier - 1"/>
    <x v="4"/>
    <x v="2"/>
  </r>
  <r>
    <s v="Id625"/>
    <s v="  Simo"/>
    <x v="377"/>
    <n v="5.29"/>
    <s v="yes"/>
    <s v="No"/>
    <s v="Yes"/>
    <n v="1"/>
    <s v="yes"/>
    <s v="Normal Weight"/>
    <s v="Normal"/>
    <n v="1986"/>
    <s v="Jun"/>
    <n v="1"/>
    <d v="1986-06-01T00:00:00"/>
    <n v="5373.36"/>
    <x v="0"/>
    <s v="tier - 2"/>
    <x v="30"/>
    <x v="1"/>
  </r>
  <r>
    <s v="Id626"/>
    <s v="  Christopher J"/>
    <x v="516"/>
    <n v="10.99"/>
    <s v="No"/>
    <s v="No"/>
    <s v="No"/>
    <n v="0"/>
    <s v="No"/>
    <s v="Obesity"/>
    <s v="Diabetes"/>
    <n v="1989"/>
    <s v="Nov"/>
    <n v="18"/>
    <d v="1989-11-18T00:00:00"/>
    <n v="5375.04"/>
    <x v="0"/>
    <s v="tier - 1"/>
    <x v="14"/>
    <x v="2"/>
  </r>
  <r>
    <s v="Id627"/>
    <s v="  Mario Sr"/>
    <x v="517"/>
    <n v="5.2"/>
    <s v="yes"/>
    <s v="No"/>
    <s v="No"/>
    <n v="0"/>
    <s v="No"/>
    <s v="Obesity"/>
    <s v="Normal"/>
    <n v="1986"/>
    <s v="Jul"/>
    <n v="22"/>
    <d v="1986-07-22T00:00:00"/>
    <n v="5377.46"/>
    <x v="0"/>
    <s v="tier - 3"/>
    <x v="17"/>
    <x v="1"/>
  </r>
  <r>
    <s v="Id628"/>
    <s v="  Meghann R"/>
    <x v="518"/>
    <n v="9.66"/>
    <s v="No"/>
    <s v="No"/>
    <s v="No"/>
    <n v="2"/>
    <s v="No"/>
    <s v="Obesity"/>
    <s v="Diabetes"/>
    <n v="1984"/>
    <s v="Jun"/>
    <n v="1"/>
    <d v="1984-06-01T00:00:00"/>
    <n v="5383.54"/>
    <x v="0"/>
    <s v="tier - 3"/>
    <x v="21"/>
    <x v="2"/>
  </r>
  <r>
    <s v="Id629"/>
    <s v="  Scott M"/>
    <x v="519"/>
    <n v="4.22"/>
    <s v="yes"/>
    <s v="No"/>
    <s v="No"/>
    <n v="1"/>
    <s v="No"/>
    <s v="Obesity"/>
    <s v="Normal"/>
    <n v="1988"/>
    <s v="Aug"/>
    <n v="8"/>
    <d v="1988-08-08T00:00:00"/>
    <n v="5385.34"/>
    <x v="0"/>
    <s v="tier - 3"/>
    <x v="16"/>
    <x v="1"/>
  </r>
  <r>
    <s v="Id630"/>
    <s v="  Caitlin E"/>
    <x v="520"/>
    <n v="11.78"/>
    <s v="No"/>
    <s v="No"/>
    <s v="No"/>
    <n v="0"/>
    <s v="No"/>
    <s v="Obesity"/>
    <s v="Diabetes"/>
    <n v="1989"/>
    <s v="Nov"/>
    <n v="6"/>
    <d v="1989-11-06T00:00:00"/>
    <n v="5396.44"/>
    <x v="0"/>
    <s v="tier - 3"/>
    <x v="14"/>
    <x v="0"/>
  </r>
  <r>
    <s v="Id631"/>
    <s v="  Samantha A"/>
    <x v="521"/>
    <n v="9.6199999999999992"/>
    <s v="No"/>
    <s v="No"/>
    <s v="No"/>
    <n v="0"/>
    <s v="No"/>
    <s v="Obesity"/>
    <s v="Diabetes"/>
    <n v="1984"/>
    <s v="Sep"/>
    <n v="3"/>
    <d v="1984-09-03T00:00:00"/>
    <n v="5397.62"/>
    <x v="0"/>
    <s v="tier - 2"/>
    <x v="20"/>
    <x v="0"/>
  </r>
  <r>
    <s v="Id632"/>
    <s v="  Erik"/>
    <x v="522"/>
    <n v="10.78"/>
    <s v="No"/>
    <s v="No"/>
    <s v="No"/>
    <n v="0"/>
    <s v="No"/>
    <s v="Obesity"/>
    <s v="Diabetes"/>
    <n v="1984"/>
    <s v="Aug"/>
    <n v="1"/>
    <d v="1984-08-01T00:00:00"/>
    <n v="5400.98"/>
    <x v="0"/>
    <s v="tier - 2"/>
    <x v="20"/>
    <x v="0"/>
  </r>
  <r>
    <s v="Id633"/>
    <s v="  Christopher"/>
    <x v="462"/>
    <n v="5.1100000000000003"/>
    <s v="yes"/>
    <s v="No"/>
    <s v="No"/>
    <n v="2"/>
    <s v="No"/>
    <s v="Obesity"/>
    <s v="Normal"/>
    <n v="1985"/>
    <s v="Dec"/>
    <n v="23"/>
    <d v="1985-12-23T00:00:00"/>
    <n v="5402.89"/>
    <x v="0"/>
    <s v="tier - 1"/>
    <x v="30"/>
    <x v="0"/>
  </r>
  <r>
    <s v="Id634"/>
    <s v="  Maya"/>
    <x v="523"/>
    <n v="7.18"/>
    <s v="No"/>
    <s v="No"/>
    <s v="No"/>
    <n v="0"/>
    <s v="No"/>
    <s v="Obesity"/>
    <s v="Diabetes"/>
    <n v="1975"/>
    <s v="Sep"/>
    <n v="27"/>
    <d v="1975-09-27T00:00:00"/>
    <n v="5411.99"/>
    <x v="0"/>
    <s v="tier - 3"/>
    <x v="32"/>
    <x v="1"/>
  </r>
  <r>
    <s v="Id635"/>
    <s v="  Zachary T"/>
    <x v="524"/>
    <n v="4.96"/>
    <s v="No"/>
    <s v="yes"/>
    <s v="No"/>
    <n v="1"/>
    <s v="Nil"/>
    <s v="Over Weight"/>
    <s v="Normal"/>
    <n v="1982"/>
    <s v="Sep"/>
    <n v="27"/>
    <d v="1982-09-27T00:00:00"/>
    <n v="5415.66"/>
    <x v="0"/>
    <s v="tier - 3"/>
    <x v="22"/>
    <x v="0"/>
  </r>
  <r>
    <s v="Id636"/>
    <s v="  Hilda"/>
    <x v="525"/>
    <n v="4.67"/>
    <s v="yes"/>
    <s v="No"/>
    <s v="No"/>
    <n v="0"/>
    <s v="No"/>
    <s v="Obesity"/>
    <s v="Normal"/>
    <n v="1991"/>
    <s v="Jul"/>
    <n v="6"/>
    <d v="1991-07-06T00:00:00"/>
    <n v="5425.02"/>
    <x v="0"/>
    <s v="tier - 1"/>
    <x v="15"/>
    <x v="1"/>
  </r>
  <r>
    <s v="Id637"/>
    <s v="  Stephanie"/>
    <x v="526"/>
    <n v="5.0599999999999996"/>
    <s v="No"/>
    <s v="No"/>
    <s v="No"/>
    <n v="0"/>
    <s v="No"/>
    <s v="Obesity"/>
    <s v="Normal"/>
    <n v="1992"/>
    <s v="Sep"/>
    <n v="17"/>
    <d v="1992-09-17T00:00:00"/>
    <n v="5428.73"/>
    <x v="1"/>
    <s v="tier - 1"/>
    <x v="1"/>
    <x v="12"/>
  </r>
  <r>
    <s v="Id638"/>
    <s v="  Doug"/>
    <x v="527"/>
    <n v="5.0199999999999996"/>
    <s v="yes"/>
    <s v="No"/>
    <s v="No"/>
    <n v="1"/>
    <s v="No"/>
    <s v="Obesity"/>
    <s v="Normal"/>
    <n v="1978"/>
    <s v="Jun"/>
    <n v="8"/>
    <d v="1978-06-08T00:00:00"/>
    <n v="5428.98"/>
    <x v="0"/>
    <s v="tier - 2"/>
    <x v="24"/>
    <x v="1"/>
  </r>
  <r>
    <s v="Id639"/>
    <s v="  Bethany N"/>
    <x v="528"/>
    <n v="7.76"/>
    <s v="No"/>
    <s v="No"/>
    <s v="No"/>
    <n v="0"/>
    <s v="No"/>
    <s v="Obesity"/>
    <s v="Diabetes"/>
    <n v="1982"/>
    <s v="Aug"/>
    <n v="25"/>
    <d v="1982-08-25T00:00:00"/>
    <n v="5438.75"/>
    <x v="1"/>
    <s v="tier - 2"/>
    <x v="22"/>
    <x v="0"/>
  </r>
  <r>
    <s v="Id640"/>
    <s v="  Sandra H"/>
    <x v="529"/>
    <n v="9.32"/>
    <s v="No"/>
    <s v="No"/>
    <s v="No"/>
    <n v="0"/>
    <s v="No"/>
    <s v="Obesity"/>
    <s v="Diabetes"/>
    <n v="1986"/>
    <s v="Dec"/>
    <n v="25"/>
    <d v="1986-12-25T00:00:00"/>
    <n v="5458.05"/>
    <x v="0"/>
    <s v="tier - 2"/>
    <x v="17"/>
    <x v="8"/>
  </r>
  <r>
    <s v="Id641"/>
    <s v="  Takuo"/>
    <x v="530"/>
    <n v="5.31"/>
    <s v="yes"/>
    <s v="No"/>
    <s v="No"/>
    <n v="1"/>
    <s v="No"/>
    <s v="Obesity"/>
    <s v="Normal"/>
    <n v="1973"/>
    <s v="Oct"/>
    <n v="24"/>
    <d v="1973-10-24T00:00:00"/>
    <n v="5466.88"/>
    <x v="0"/>
    <s v="tier - 2"/>
    <x v="28"/>
    <x v="0"/>
  </r>
  <r>
    <s v="Id642"/>
    <s v="  Kelly A"/>
    <x v="507"/>
    <n v="5.56"/>
    <s v="yes"/>
    <s v="No"/>
    <s v="No"/>
    <n v="0"/>
    <s v="yes"/>
    <s v="Normal Weight"/>
    <s v="Normal"/>
    <n v="1986"/>
    <s v="Dec"/>
    <n v="2"/>
    <d v="1986-12-02T00:00:00"/>
    <n v="5469.01"/>
    <x v="0"/>
    <s v="tier - 2"/>
    <x v="17"/>
    <x v="8"/>
  </r>
  <r>
    <s v="Id643"/>
    <s v="  Scott"/>
    <x v="61"/>
    <n v="7.11"/>
    <s v="yes"/>
    <s v="No"/>
    <s v="Yes"/>
    <n v="1"/>
    <s v="No"/>
    <s v="Obesity"/>
    <s v="Diabetes"/>
    <n v="1986"/>
    <s v="Jul"/>
    <n v="12"/>
    <d v="1986-07-12T00:00:00"/>
    <n v="5472.45"/>
    <x v="0"/>
    <s v="tier - 3"/>
    <x v="17"/>
    <x v="2"/>
  </r>
  <r>
    <s v="Id644"/>
    <s v="  Benoit"/>
    <x v="531"/>
    <n v="5.13"/>
    <s v="yes"/>
    <s v="No"/>
    <s v="Yes"/>
    <n v="1"/>
    <s v="No"/>
    <s v="Obesity"/>
    <s v="Normal"/>
    <n v="1986"/>
    <s v="Sep"/>
    <n v="30"/>
    <d v="1986-09-30T00:00:00"/>
    <n v="5478.04"/>
    <x v="0"/>
    <s v="tier - 3"/>
    <x v="17"/>
    <x v="0"/>
  </r>
  <r>
    <s v="Id645"/>
    <s v="  Elizabeth M"/>
    <x v="3"/>
    <n v="10.199999999999999"/>
    <s v="No"/>
    <s v="No"/>
    <s v="No"/>
    <n v="0"/>
    <s v="No"/>
    <s v="Obesity"/>
    <s v="Diabetes"/>
    <n v="1984"/>
    <s v="Aug"/>
    <n v="26"/>
    <d v="1984-08-26T00:00:00"/>
    <n v="5484.47"/>
    <x v="0"/>
    <s v="tier - 2"/>
    <x v="20"/>
    <x v="0"/>
  </r>
  <r>
    <s v="Id646"/>
    <s v="  Jessica A"/>
    <x v="532"/>
    <n v="10.4"/>
    <s v="No"/>
    <s v="No"/>
    <s v="No"/>
    <n v="0"/>
    <s v="No"/>
    <s v="Obesity"/>
    <s v="Diabetes"/>
    <n v="1984"/>
    <s v="Aug"/>
    <n v="17"/>
    <d v="1984-08-17T00:00:00"/>
    <n v="5488.26"/>
    <x v="0"/>
    <s v="tier - 3"/>
    <x v="20"/>
    <x v="2"/>
  </r>
  <r>
    <s v="Id647"/>
    <s v="  Monica K"/>
    <x v="533"/>
    <n v="10.67"/>
    <s v="No"/>
    <s v="No"/>
    <s v="No"/>
    <n v="0"/>
    <s v="No"/>
    <s v="Obesity"/>
    <s v="Diabetes"/>
    <n v="1988"/>
    <s v="Jul"/>
    <n v="29"/>
    <d v="1988-07-29T00:00:00"/>
    <n v="5503.36"/>
    <x v="0"/>
    <s v="tier - 2"/>
    <x v="16"/>
    <x v="1"/>
  </r>
  <r>
    <s v="Id648"/>
    <s v="  Kevin L"/>
    <x v="142"/>
    <n v="4.6500000000000004"/>
    <s v="yes"/>
    <s v="No"/>
    <s v="No"/>
    <n v="2"/>
    <s v="No"/>
    <s v="Obesity"/>
    <s v="Normal"/>
    <n v="1981"/>
    <s v="Nov"/>
    <n v="7"/>
    <d v="1981-11-07T00:00:00"/>
    <n v="5539.4"/>
    <x v="0"/>
    <s v="tier - 2"/>
    <x v="19"/>
    <x v="0"/>
  </r>
  <r>
    <s v="Id649"/>
    <s v="  Gregory"/>
    <x v="534"/>
    <n v="5.65"/>
    <s v="yes"/>
    <s v="No"/>
    <s v="No"/>
    <n v="2"/>
    <s v="No"/>
    <s v="Obesity"/>
    <s v="Normal"/>
    <n v="1980"/>
    <s v="Dec"/>
    <n v="7"/>
    <d v="1980-12-07T00:00:00"/>
    <n v="5540.35"/>
    <x v="0"/>
    <s v="tier - 2"/>
    <x v="26"/>
    <x v="1"/>
  </r>
  <r>
    <s v="Id650"/>
    <s v="  Della"/>
    <x v="38"/>
    <n v="11.97"/>
    <s v="No"/>
    <s v="No"/>
    <s v="No"/>
    <n v="0"/>
    <s v="No"/>
    <s v="Obesity"/>
    <s v="Diabetes"/>
    <n v="1999"/>
    <s v="Sep"/>
    <n v="22"/>
    <d v="1999-09-22T00:00:00"/>
    <n v="5552.61"/>
    <x v="0"/>
    <s v="tier - 3"/>
    <x v="7"/>
    <x v="14"/>
  </r>
  <r>
    <s v="Id651"/>
    <s v="  David"/>
    <x v="535"/>
    <n v="6.71"/>
    <s v="No"/>
    <s v="No"/>
    <s v="No"/>
    <n v="0"/>
    <s v="No"/>
    <s v="Obesity"/>
    <s v="Diabetes"/>
    <n v="1974"/>
    <s v="Sep"/>
    <n v="18"/>
    <d v="1974-09-18T00:00:00"/>
    <n v="5576.35"/>
    <x v="0"/>
    <s v="tier - 3"/>
    <x v="27"/>
    <x v="0"/>
  </r>
  <r>
    <s v="Id652"/>
    <s v="  Victoria"/>
    <x v="536"/>
    <n v="11.92"/>
    <s v="No"/>
    <s v="No"/>
    <s v="No"/>
    <n v="0"/>
    <s v="No"/>
    <s v="Obesity"/>
    <s v="Diabetes"/>
    <n v="1985"/>
    <s v="Sep"/>
    <n v="5"/>
    <d v="1985-09-05T00:00:00"/>
    <n v="5582.95"/>
    <x v="0"/>
    <s v="tier - 1"/>
    <x v="30"/>
    <x v="1"/>
  </r>
  <r>
    <s v="Id653"/>
    <s v="  Tasos"/>
    <x v="537"/>
    <n v="5.35"/>
    <s v="No"/>
    <s v="No"/>
    <s v="No"/>
    <n v="2"/>
    <s v="No"/>
    <s v="Obesity"/>
    <s v="Normal"/>
    <n v="1986"/>
    <s v="Nov"/>
    <n v="21"/>
    <d v="1986-11-21T00:00:00"/>
    <n v="5584.31"/>
    <x v="1"/>
    <s v="tier - 1"/>
    <x v="17"/>
    <x v="0"/>
  </r>
  <r>
    <s v="Id654"/>
    <s v="  Thomas"/>
    <x v="538"/>
    <n v="8.9600000000000009"/>
    <s v="yes"/>
    <s v="No"/>
    <s v="No"/>
    <n v="1"/>
    <s v="No"/>
    <s v="Obesity"/>
    <s v="Diabetes"/>
    <n v="1983"/>
    <s v="Oct"/>
    <n v="3"/>
    <d v="1983-10-03T00:00:00"/>
    <n v="5587.59"/>
    <x v="0"/>
    <s v="tier - 1"/>
    <x v="21"/>
    <x v="0"/>
  </r>
  <r>
    <s v="Id655"/>
    <s v="  Lukasz"/>
    <x v="539"/>
    <n v="11.93"/>
    <s v="No"/>
    <s v="No"/>
    <s v="No"/>
    <n v="0"/>
    <s v="No"/>
    <s v="Obesity"/>
    <s v="Diabetes"/>
    <n v="1988"/>
    <s v="Nov"/>
    <n v="18"/>
    <d v="1988-11-18T00:00:00"/>
    <n v="5594.85"/>
    <x v="0"/>
    <s v="tier - 3"/>
    <x v="16"/>
    <x v="8"/>
  </r>
  <r>
    <s v="Id656"/>
    <s v="  Matthew A"/>
    <x v="540"/>
    <n v="9.59"/>
    <s v="No"/>
    <s v="No"/>
    <s v="No"/>
    <n v="0"/>
    <s v="No"/>
    <s v="Obesity"/>
    <s v="Diabetes"/>
    <n v="1978"/>
    <s v="Sep"/>
    <n v="11"/>
    <d v="1978-09-11T00:00:00"/>
    <n v="5612.83"/>
    <x v="0"/>
    <s v="tier - 3"/>
    <x v="25"/>
    <x v="0"/>
  </r>
  <r>
    <s v="Id657"/>
    <s v="  Meta"/>
    <x v="478"/>
    <n v="11.88"/>
    <s v="yes"/>
    <s v="No"/>
    <s v="No"/>
    <n v="2"/>
    <s v="No"/>
    <s v="Obesity"/>
    <s v="Diabetes"/>
    <n v="1994"/>
    <s v="Nov"/>
    <n v="15"/>
    <d v="1994-11-15T00:00:00"/>
    <n v="5615.37"/>
    <x v="0"/>
    <s v="tier - 3"/>
    <x v="4"/>
    <x v="2"/>
  </r>
  <r>
    <s v="Id658"/>
    <s v="  Rachel E"/>
    <x v="541"/>
    <n v="4.6399999999999997"/>
    <s v="No"/>
    <s v="No"/>
    <s v="Yes"/>
    <n v="1"/>
    <s v="No"/>
    <s v="Obesity"/>
    <s v="Normal"/>
    <n v="1987"/>
    <s v="Dec"/>
    <n v="9"/>
    <d v="1987-12-09T00:00:00"/>
    <n v="5630.46"/>
    <x v="0"/>
    <s v="tier - 3"/>
    <x v="18"/>
    <x v="1"/>
  </r>
  <r>
    <s v="Id659"/>
    <s v="  Angelica"/>
    <x v="88"/>
    <n v="9.5299999999999994"/>
    <s v="No"/>
    <s v="No"/>
    <s v="No"/>
    <n v="0"/>
    <s v="No"/>
    <s v="Obesity"/>
    <s v="Diabetes"/>
    <n v="1983"/>
    <s v="Jun"/>
    <n v="8"/>
    <d v="1983-06-08T00:00:00"/>
    <n v="5649.72"/>
    <x v="0"/>
    <s v="tier - 3"/>
    <x v="22"/>
    <x v="2"/>
  </r>
  <r>
    <s v="Id660"/>
    <s v="  Kathleen"/>
    <x v="542"/>
    <n v="5.29"/>
    <s v="yes"/>
    <s v="No"/>
    <s v="No"/>
    <n v="1"/>
    <s v="yes"/>
    <s v="Under Weight"/>
    <s v="Normal"/>
    <n v="1978"/>
    <s v="Sep"/>
    <n v="27"/>
    <d v="1978-09-27T00:00:00"/>
    <n v="5650.14"/>
    <x v="0"/>
    <s v="tier - 1"/>
    <x v="25"/>
    <x v="0"/>
  </r>
  <r>
    <s v="Id661"/>
    <s v="  Gabriel D"/>
    <x v="380"/>
    <n v="10.95"/>
    <s v="No"/>
    <s v="No"/>
    <s v="No"/>
    <n v="3"/>
    <s v="No"/>
    <s v="Over Weight"/>
    <s v="Diabetes"/>
    <n v="1983"/>
    <s v="Sep"/>
    <n v="3"/>
    <d v="1983-09-03T00:00:00"/>
    <n v="5662.23"/>
    <x v="0"/>
    <s v="tier - 1"/>
    <x v="21"/>
    <x v="0"/>
  </r>
  <r>
    <s v="Id662"/>
    <s v="  Jeff T"/>
    <x v="41"/>
    <n v="9.17"/>
    <s v="No"/>
    <s v="No"/>
    <s v="No"/>
    <n v="0"/>
    <s v="No"/>
    <s v="Obesity"/>
    <s v="Diabetes"/>
    <n v="1984"/>
    <s v="Aug"/>
    <n v="12"/>
    <d v="1984-08-12T00:00:00"/>
    <n v="5679.13"/>
    <x v="0"/>
    <s v="tier - 2"/>
    <x v="20"/>
    <x v="0"/>
  </r>
  <r>
    <s v="Id663"/>
    <s v="  Neil D"/>
    <x v="543"/>
    <n v="7.39"/>
    <s v="No"/>
    <s v="No"/>
    <s v="No"/>
    <n v="0"/>
    <s v="No"/>
    <s v="Obesity"/>
    <s v="Diabetes"/>
    <n v="1972"/>
    <s v="Oct"/>
    <n v="28"/>
    <d v="1972-10-28T00:00:00"/>
    <n v="5690.79"/>
    <x v="0"/>
    <s v="tier - 1"/>
    <x v="31"/>
    <x v="0"/>
  </r>
  <r>
    <s v="Id664"/>
    <s v="  Katherine L"/>
    <x v="544"/>
    <n v="9.1300000000000008"/>
    <s v="yes"/>
    <s v="No"/>
    <s v="No"/>
    <n v="0"/>
    <s v="No"/>
    <s v="Obesity"/>
    <s v="Diabetes"/>
    <n v="1992"/>
    <s v="Nov"/>
    <n v="3"/>
    <d v="1992-11-03T00:00:00"/>
    <n v="5693.43"/>
    <x v="0"/>
    <s v="tier - 3"/>
    <x v="1"/>
    <x v="1"/>
  </r>
  <r>
    <s v="Id665"/>
    <s v="  Ariel E"/>
    <x v="545"/>
    <n v="10.4"/>
    <s v="No"/>
    <s v="No"/>
    <s v="No"/>
    <n v="3"/>
    <s v="No"/>
    <s v="Obesity"/>
    <s v="Diabetes"/>
    <n v="1974"/>
    <s v="Jul"/>
    <n v="6"/>
    <d v="1974-07-06T00:00:00"/>
    <n v="5698.74"/>
    <x v="0"/>
    <s v="tier - 2"/>
    <x v="28"/>
    <x v="1"/>
  </r>
  <r>
    <s v="Id666"/>
    <s v="  Christopher P"/>
    <x v="546"/>
    <n v="9.4600000000000009"/>
    <s v="yes"/>
    <s v="No"/>
    <s v="No"/>
    <n v="2"/>
    <s v="No"/>
    <s v="Obesity"/>
    <s v="Diabetes"/>
    <n v="1981"/>
    <s v="Jun"/>
    <n v="15"/>
    <d v="1981-06-15T00:00:00"/>
    <n v="5699.84"/>
    <x v="0"/>
    <s v="tier - 3"/>
    <x v="26"/>
    <x v="0"/>
  </r>
  <r>
    <s v="Id667"/>
    <s v="  Erin M"/>
    <x v="547"/>
    <n v="8.69"/>
    <s v="yes"/>
    <s v="No"/>
    <s v="No"/>
    <n v="0"/>
    <s v="No"/>
    <s v="Obesity"/>
    <s v="Diabetes"/>
    <n v="1993"/>
    <s v="Nov"/>
    <n v="3"/>
    <d v="1993-11-03T00:00:00"/>
    <n v="5708.87"/>
    <x v="0"/>
    <s v="tier - 1"/>
    <x v="8"/>
    <x v="2"/>
  </r>
  <r>
    <s v="Id668"/>
    <s v="  Molly K"/>
    <x v="548"/>
    <n v="4.2300000000000004"/>
    <s v="No"/>
    <s v="No"/>
    <s v="Yes"/>
    <n v="1"/>
    <s v="No"/>
    <s v="Obesity"/>
    <s v="Normal"/>
    <n v="1981"/>
    <s v="Aug"/>
    <n v="30"/>
    <d v="1981-08-30T00:00:00"/>
    <n v="5709.16"/>
    <x v="1"/>
    <s v="tier - 3"/>
    <x v="19"/>
    <x v="0"/>
  </r>
  <r>
    <s v="Id669"/>
    <s v="  Ryan J"/>
    <x v="549"/>
    <n v="9.16"/>
    <s v="yes"/>
    <s v="No"/>
    <s v="No"/>
    <n v="1"/>
    <s v="No"/>
    <s v="Obesity"/>
    <s v="Diabetes"/>
    <n v="1971"/>
    <s v="Dec"/>
    <n v="18"/>
    <d v="1971-12-18T00:00:00"/>
    <n v="5720.38"/>
    <x v="0"/>
    <s v="tier - 1"/>
    <x v="33"/>
    <x v="0"/>
  </r>
  <r>
    <s v="Id670"/>
    <s v="  Jennifer"/>
    <x v="550"/>
    <n v="8.26"/>
    <s v="No"/>
    <s v="No"/>
    <s v="No"/>
    <n v="0"/>
    <s v="No"/>
    <s v="Obesity"/>
    <s v="Diabetes"/>
    <n v="1987"/>
    <s v="Oct"/>
    <n v="19"/>
    <d v="1987-10-19T00:00:00"/>
    <n v="5729.01"/>
    <x v="3"/>
    <s v="tier - 2"/>
    <x v="18"/>
    <x v="1"/>
  </r>
  <r>
    <s v="Id671"/>
    <s v="  Daniel M"/>
    <x v="551"/>
    <n v="11.25"/>
    <s v="No"/>
    <s v="No"/>
    <s v="No"/>
    <n v="0"/>
    <s v="No"/>
    <s v="Obesity"/>
    <s v="Diabetes"/>
    <n v="1972"/>
    <s v="Aug"/>
    <n v="21"/>
    <d v="1972-08-21T00:00:00"/>
    <n v="5741.67"/>
    <x v="0"/>
    <s v="tier - 3"/>
    <x v="31"/>
    <x v="0"/>
  </r>
  <r>
    <s v="Id672"/>
    <s v="  Hiruni"/>
    <x v="329"/>
    <n v="6.74"/>
    <s v="No"/>
    <s v="No"/>
    <s v="No"/>
    <n v="0"/>
    <s v="yes"/>
    <s v="Normal Weight"/>
    <s v="Diabetes"/>
    <n v="1993"/>
    <s v="Jun"/>
    <n v="10"/>
    <d v="1993-06-10T00:00:00"/>
    <n v="5748.13"/>
    <x v="0"/>
    <s v="tier - 1"/>
    <x v="1"/>
    <x v="11"/>
  </r>
  <r>
    <s v="Id673"/>
    <s v="  Reina H"/>
    <x v="552"/>
    <n v="4.87"/>
    <s v="No"/>
    <s v="No"/>
    <s v="No"/>
    <n v="0"/>
    <s v="No"/>
    <s v="Obesity"/>
    <s v="Normal"/>
    <n v="1983"/>
    <s v="Aug"/>
    <n v="30"/>
    <d v="1983-08-30T00:00:00"/>
    <n v="5757.41"/>
    <x v="0"/>
    <s v="tier - 3"/>
    <x v="21"/>
    <x v="4"/>
  </r>
  <r>
    <s v="Id674"/>
    <s v="  Kristi"/>
    <x v="520"/>
    <n v="6.68"/>
    <s v="No"/>
    <s v="No"/>
    <s v="No"/>
    <n v="3"/>
    <s v="No"/>
    <s v="Obesity"/>
    <s v="Diabetes"/>
    <n v="2004"/>
    <s v="Nov"/>
    <n v="1"/>
    <d v="2004-11-01T00:00:00"/>
    <n v="5778.71"/>
    <x v="0"/>
    <s v="tier - 3"/>
    <x v="11"/>
    <x v="16"/>
  </r>
  <r>
    <s v="Id675"/>
    <s v="  Meredith L"/>
    <x v="553"/>
    <n v="5.0199999999999996"/>
    <s v="yes"/>
    <s v="No"/>
    <s v="Yes"/>
    <n v="1"/>
    <s v="No"/>
    <s v="Obesity"/>
    <s v="Normal"/>
    <n v="1980"/>
    <s v="Sep"/>
    <n v="18"/>
    <d v="1980-09-18T00:00:00"/>
    <n v="5807.06"/>
    <x v="0"/>
    <s v="tier - 3"/>
    <x v="26"/>
    <x v="0"/>
  </r>
  <r>
    <s v="Id676"/>
    <s v="  Jocelyn"/>
    <x v="554"/>
    <n v="10.64"/>
    <s v="yes"/>
    <s v="No"/>
    <s v="No"/>
    <n v="0"/>
    <s v="No"/>
    <s v="Obesity"/>
    <s v="Diabetes"/>
    <n v="1972"/>
    <s v="Nov"/>
    <n v="2"/>
    <d v="1972-11-02T00:00:00"/>
    <n v="5812.9"/>
    <x v="0"/>
    <s v="tier - 2"/>
    <x v="31"/>
    <x v="0"/>
  </r>
  <r>
    <s v="Id677"/>
    <s v="  Daphne"/>
    <x v="555"/>
    <n v="8.74"/>
    <s v="yes"/>
    <s v="No"/>
    <s v="No"/>
    <n v="0"/>
    <s v="No"/>
    <s v="Obesity"/>
    <s v="Diabetes"/>
    <n v="2002"/>
    <s v="Jul"/>
    <n v="22"/>
    <d v="2002-07-22T00:00:00"/>
    <n v="5816.58"/>
    <x v="0"/>
    <s v="tier - 2"/>
    <x v="5"/>
    <x v="14"/>
  </r>
  <r>
    <s v="Id678"/>
    <s v="  Margaret E"/>
    <x v="556"/>
    <n v="5.64"/>
    <s v="No"/>
    <s v="No"/>
    <s v="No"/>
    <n v="0"/>
    <s v="No"/>
    <s v="Obesity"/>
    <s v="Normal"/>
    <n v="1971"/>
    <s v="Sep"/>
    <n v="27"/>
    <d v="1971-09-27T00:00:00"/>
    <n v="5832.6"/>
    <x v="0"/>
    <s v="tier - 3"/>
    <x v="33"/>
    <x v="1"/>
  </r>
  <r>
    <s v="Id679"/>
    <s v="  Mario J"/>
    <x v="38"/>
    <n v="10.37"/>
    <s v="No"/>
    <s v="No"/>
    <s v="No"/>
    <n v="0"/>
    <s v="No"/>
    <s v="Obesity"/>
    <s v="Diabetes"/>
    <n v="1987"/>
    <s v="Jul"/>
    <n v="27"/>
    <d v="1987-07-27T00:00:00"/>
    <n v="5836.52"/>
    <x v="0"/>
    <s v="tier - 3"/>
    <x v="18"/>
    <x v="0"/>
  </r>
  <r>
    <s v="Id680"/>
    <s v="  Peter"/>
    <x v="557"/>
    <n v="9.56"/>
    <s v="yes"/>
    <s v="No"/>
    <s v="No"/>
    <n v="0"/>
    <s v="No"/>
    <s v="Obesity"/>
    <s v="Diabetes"/>
    <n v="1995"/>
    <s v="Aug"/>
    <n v="20"/>
    <d v="1995-08-20T00:00:00"/>
    <n v="5843.99"/>
    <x v="0"/>
    <s v="tier - 2"/>
    <x v="10"/>
    <x v="7"/>
  </r>
  <r>
    <s v="Id681"/>
    <s v="  Carolina"/>
    <x v="443"/>
    <n v="8.23"/>
    <s v="yes"/>
    <s v="No"/>
    <s v="Yes"/>
    <n v="1"/>
    <s v="No"/>
    <s v="Obesity"/>
    <s v="Diabetes"/>
    <n v="1987"/>
    <s v="Sep"/>
    <n v="30"/>
    <d v="1987-09-30T00:00:00"/>
    <n v="5846.92"/>
    <x v="0"/>
    <s v="tier - 2"/>
    <x v="18"/>
    <x v="0"/>
  </r>
  <r>
    <s v="Id682"/>
    <s v="  Jenny K"/>
    <x v="558"/>
    <n v="7.03"/>
    <s v="No"/>
    <s v="No"/>
    <s v="No"/>
    <n v="0"/>
    <s v="No"/>
    <s v="Obesity"/>
    <s v="Diabetes"/>
    <n v="1985"/>
    <s v="Jun"/>
    <n v="18"/>
    <d v="1985-06-18T00:00:00"/>
    <n v="5847.24"/>
    <x v="0"/>
    <s v="tier - 1"/>
    <x v="20"/>
    <x v="0"/>
  </r>
  <r>
    <s v="Id683"/>
    <s v="  Jessica"/>
    <x v="559"/>
    <n v="5.45"/>
    <s v="No"/>
    <s v="No"/>
    <s v="No"/>
    <n v="1"/>
    <s v="yes"/>
    <s v="Normal Weight"/>
    <s v="Normal"/>
    <n v="1984"/>
    <s v="Nov"/>
    <n v="22"/>
    <d v="1984-11-22T00:00:00"/>
    <n v="5855.9"/>
    <x v="0"/>
    <s v="tier - 3"/>
    <x v="20"/>
    <x v="1"/>
  </r>
  <r>
    <s v="Id684"/>
    <s v="  Kimberly D"/>
    <x v="483"/>
    <n v="5.76"/>
    <s v="No"/>
    <s v="No"/>
    <s v="No"/>
    <n v="0"/>
    <s v="No"/>
    <s v="Obesity"/>
    <s v="Prediabetes"/>
    <n v="1993"/>
    <s v="Oct"/>
    <n v="19"/>
    <d v="1993-10-19T00:00:00"/>
    <n v="5877.02"/>
    <x v="0"/>
    <s v="tier - 2"/>
    <x v="8"/>
    <x v="11"/>
  </r>
  <r>
    <s v="Id685"/>
    <s v="  Marc-Olivier"/>
    <x v="560"/>
    <n v="5.4"/>
    <s v="No"/>
    <s v="No"/>
    <s v="No"/>
    <n v="0"/>
    <s v="No"/>
    <s v="Obesity"/>
    <s v="Normal"/>
    <n v="1982"/>
    <s v="Jul"/>
    <n v="8"/>
    <d v="1982-07-08T00:00:00"/>
    <n v="5910.94"/>
    <x v="0"/>
    <s v="tier - 1"/>
    <x v="19"/>
    <x v="2"/>
  </r>
  <r>
    <s v="Id686"/>
    <s v="  Russell J"/>
    <x v="561"/>
    <n v="6.35"/>
    <s v="No"/>
    <s v="No"/>
    <s v="Yes"/>
    <n v="1"/>
    <s v="No"/>
    <s v="Over Weight"/>
    <s v="Prediabetes"/>
    <n v="1982"/>
    <s v="Dec"/>
    <n v="21"/>
    <d v="1982-12-21T00:00:00"/>
    <n v="5920.1"/>
    <x v="0"/>
    <s v="tier - 1"/>
    <x v="22"/>
    <x v="0"/>
  </r>
  <r>
    <s v="Id687"/>
    <s v="  Karine"/>
    <x v="40"/>
    <n v="6.26"/>
    <s v="yes"/>
    <s v="No"/>
    <s v="No"/>
    <n v="2"/>
    <s v="No"/>
    <s v="Obesity"/>
    <s v="Prediabetes"/>
    <n v="1987"/>
    <s v="Jul"/>
    <n v="29"/>
    <d v="1987-07-29T00:00:00"/>
    <n v="5926.85"/>
    <x v="1"/>
    <s v="tier - 3"/>
    <x v="18"/>
    <x v="2"/>
  </r>
  <r>
    <s v="Id688"/>
    <s v="  Cheryl"/>
    <x v="562"/>
    <n v="5.97"/>
    <s v="yes"/>
    <s v="No"/>
    <s v="No"/>
    <n v="0"/>
    <s v="No"/>
    <s v="Obesity"/>
    <s v="Prediabetes"/>
    <n v="1993"/>
    <s v="Aug"/>
    <n v="13"/>
    <d v="1993-08-13T00:00:00"/>
    <n v="5926.93"/>
    <x v="0"/>
    <s v="tier - 2"/>
    <x v="8"/>
    <x v="7"/>
  </r>
  <r>
    <s v="Id689"/>
    <s v="  Allison M"/>
    <x v="563"/>
    <n v="5.29"/>
    <s v="yes"/>
    <s v="No"/>
    <s v="No"/>
    <n v="0"/>
    <s v="yes"/>
    <s v="Under Weight"/>
    <s v="Normal"/>
    <n v="1994"/>
    <s v="Jul"/>
    <n v="30"/>
    <d v="1994-07-30T00:00:00"/>
    <n v="5927.65"/>
    <x v="0"/>
    <s v="tier - 1"/>
    <x v="4"/>
    <x v="1"/>
  </r>
  <r>
    <s v="Id690"/>
    <s v="  Adriana"/>
    <x v="564"/>
    <n v="4.2699999999999996"/>
    <s v="yes"/>
    <s v="No"/>
    <s v="No"/>
    <n v="2"/>
    <s v="No"/>
    <s v="Normal Weight"/>
    <s v="Normal"/>
    <n v="1987"/>
    <s v="Jul"/>
    <n v="14"/>
    <d v="1987-07-14T00:00:00"/>
    <n v="5934.38"/>
    <x v="1"/>
    <s v="tier - 2"/>
    <x v="18"/>
    <x v="0"/>
  </r>
  <r>
    <s v="Id691"/>
    <s v="  Miranda J"/>
    <x v="565"/>
    <n v="5.2"/>
    <s v="yes"/>
    <s v="No"/>
    <s v="No"/>
    <n v="2"/>
    <s v="No"/>
    <s v="Normal Weight"/>
    <s v="Normal"/>
    <n v="2003"/>
    <s v="Aug"/>
    <n v="13"/>
    <d v="2003-08-13T00:00:00"/>
    <n v="5957.35"/>
    <x v="0"/>
    <s v="tier - 2"/>
    <x v="13"/>
    <x v="1"/>
  </r>
  <r>
    <s v="Id692"/>
    <s v="  Roberto"/>
    <x v="566"/>
    <n v="8.23"/>
    <s v="yes"/>
    <s v="No"/>
    <s v="No"/>
    <n v="0"/>
    <s v="No"/>
    <s v="Obesity"/>
    <s v="Diabetes"/>
    <n v="2004"/>
    <s v="Jul"/>
    <n v="15"/>
    <d v="2004-07-15T00:00:00"/>
    <n v="5960.91"/>
    <x v="0"/>
    <s v="tier - 1"/>
    <x v="11"/>
    <x v="14"/>
  </r>
  <r>
    <s v="Id693"/>
    <s v="  Rebecca B"/>
    <x v="61"/>
    <n v="10.33"/>
    <s v="yes"/>
    <s v="No"/>
    <s v="No"/>
    <n v="0"/>
    <s v="No"/>
    <s v="Obesity"/>
    <s v="Diabetes"/>
    <n v="1980"/>
    <s v="Aug"/>
    <n v="5"/>
    <d v="1980-08-05T00:00:00"/>
    <n v="5966.89"/>
    <x v="0"/>
    <s v="tier - 3"/>
    <x v="26"/>
    <x v="0"/>
  </r>
  <r>
    <s v="Id694"/>
    <s v="  Tiffany"/>
    <x v="567"/>
    <n v="6.13"/>
    <s v="No"/>
    <s v="No"/>
    <s v="No"/>
    <n v="0"/>
    <s v="No"/>
    <s v="Normal Weight"/>
    <s v="Prediabetes"/>
    <n v="1980"/>
    <s v="Jul"/>
    <n v="21"/>
    <d v="1980-07-21T00:00:00"/>
    <n v="5969.72"/>
    <x v="1"/>
    <s v="tier - 3"/>
    <x v="26"/>
    <x v="2"/>
  </r>
  <r>
    <s v="Id695"/>
    <s v="  Alexander"/>
    <x v="568"/>
    <n v="8.08"/>
    <s v="No"/>
    <s v="No"/>
    <s v="No"/>
    <n v="3"/>
    <s v="No"/>
    <s v="Obesity"/>
    <s v="Diabetes"/>
    <n v="1989"/>
    <s v="Jul"/>
    <n v="22"/>
    <d v="1989-07-22T00:00:00"/>
    <n v="5972.38"/>
    <x v="0"/>
    <s v="tier - 2"/>
    <x v="14"/>
    <x v="2"/>
  </r>
  <r>
    <s v="Id696"/>
    <s v="  Rich M"/>
    <x v="569"/>
    <n v="10.49"/>
    <s v="No"/>
    <s v="No"/>
    <s v="No"/>
    <n v="3"/>
    <s v="No"/>
    <s v="Obesity"/>
    <s v="Diabetes"/>
    <n v="1984"/>
    <s v="Sep"/>
    <n v="19"/>
    <d v="1984-09-19T00:00:00"/>
    <n v="5974.38"/>
    <x v="0"/>
    <s v="tier - 3"/>
    <x v="20"/>
    <x v="0"/>
  </r>
  <r>
    <s v="Id697"/>
    <s v="  Aaron C"/>
    <x v="421"/>
    <n v="8.11"/>
    <s v="No"/>
    <s v="No"/>
    <s v="No"/>
    <n v="3"/>
    <s v="No"/>
    <s v="Over Weight"/>
    <s v="Diabetes"/>
    <n v="1984"/>
    <s v="Nov"/>
    <n v="11"/>
    <d v="1984-11-11T00:00:00"/>
    <n v="5976.83"/>
    <x v="0"/>
    <s v="tier - 2"/>
    <x v="20"/>
    <x v="0"/>
  </r>
  <r>
    <s v="Id698"/>
    <s v="  Kate"/>
    <x v="570"/>
    <n v="6.6"/>
    <s v="No"/>
    <s v="No"/>
    <s v="No"/>
    <n v="0"/>
    <s v="No"/>
    <s v="Over Weight"/>
    <s v="Diabetes"/>
    <n v="1970"/>
    <s v="Jun"/>
    <n v="25"/>
    <d v="1970-06-25T00:00:00"/>
    <n v="5979.66"/>
    <x v="0"/>
    <s v="tier - 3"/>
    <x v="34"/>
    <x v="0"/>
  </r>
  <r>
    <s v="Id699"/>
    <s v="  Maria M"/>
    <x v="312"/>
    <n v="10.14"/>
    <s v="yes"/>
    <s v="No"/>
    <s v="Yes"/>
    <n v="1"/>
    <s v="No"/>
    <s v="Over Weight"/>
    <s v="Diabetes"/>
    <n v="1980"/>
    <s v="Oct"/>
    <n v="10"/>
    <d v="1980-10-10T00:00:00"/>
    <n v="5979.73"/>
    <x v="0"/>
    <s v="tier - 2"/>
    <x v="26"/>
    <x v="2"/>
  </r>
  <r>
    <s v="Id700"/>
    <s v="  Daven W"/>
    <x v="5"/>
    <n v="6.06"/>
    <s v="yes"/>
    <s v="No"/>
    <s v="No"/>
    <n v="1"/>
    <s v="No"/>
    <s v="Obesity"/>
    <s v="Prediabetes"/>
    <n v="1974"/>
    <s v="Oct"/>
    <n v="11"/>
    <d v="1974-10-11T00:00:00"/>
    <n v="5979.99"/>
    <x v="0"/>
    <s v="tier - 3"/>
    <x v="27"/>
    <x v="0"/>
  </r>
  <r>
    <s v="Id701"/>
    <s v="  Brianne"/>
    <x v="571"/>
    <n v="9.91"/>
    <s v="yes"/>
    <s v="No"/>
    <s v="No"/>
    <n v="0"/>
    <s v="No"/>
    <s v="Obesity"/>
    <s v="Diabetes"/>
    <n v="1988"/>
    <s v="Jun"/>
    <n v="10"/>
    <d v="1988-06-10T00:00:00"/>
    <n v="5989.52"/>
    <x v="0"/>
    <s v="tier - 1"/>
    <x v="18"/>
    <x v="1"/>
  </r>
  <r>
    <s v="Id702"/>
    <s v="  Hiroki"/>
    <x v="565"/>
    <n v="4.1399999999999997"/>
    <s v="yes"/>
    <s v="No"/>
    <s v="No"/>
    <n v="2"/>
    <s v="No"/>
    <s v="Normal Weight"/>
    <s v="Normal"/>
    <n v="1974"/>
    <s v="Aug"/>
    <n v="17"/>
    <d v="1974-08-17T00:00:00"/>
    <n v="5990.17"/>
    <x v="0"/>
    <s v="tier - 2"/>
    <x v="27"/>
    <x v="0"/>
  </r>
  <r>
    <s v="Id703"/>
    <s v="  Anders"/>
    <x v="572"/>
    <n v="4.38"/>
    <s v="yes"/>
    <s v="No"/>
    <s v="Yes"/>
    <n v="1"/>
    <s v="No"/>
    <s v="Obesity"/>
    <s v="Normal"/>
    <n v="1980"/>
    <s v="Aug"/>
    <n v="8"/>
    <d v="1980-08-08T00:00:00"/>
    <n v="5993.62"/>
    <x v="0"/>
    <s v="tier - 3"/>
    <x v="26"/>
    <x v="0"/>
  </r>
  <r>
    <s v="Id704"/>
    <s v="  Danielle"/>
    <x v="573"/>
    <n v="9.83"/>
    <s v="No"/>
    <s v="No"/>
    <s v="No"/>
    <n v="3"/>
    <s v="No"/>
    <s v="Obesity"/>
    <s v="Diabetes"/>
    <n v="1989"/>
    <s v="Aug"/>
    <n v="16"/>
    <d v="1989-08-16T00:00:00"/>
    <n v="6059.17"/>
    <x v="0"/>
    <s v="tier - 1"/>
    <x v="14"/>
    <x v="2"/>
  </r>
  <r>
    <s v="Id705"/>
    <s v="  Candace N"/>
    <x v="63"/>
    <n v="11.08"/>
    <s v="No"/>
    <s v="No"/>
    <s v="No"/>
    <n v="3"/>
    <s v="No"/>
    <s v="Obesity"/>
    <s v="Diabetes"/>
    <n v="1996"/>
    <s v="Jul"/>
    <n v="28"/>
    <d v="1996-07-28T00:00:00"/>
    <n v="6061.8"/>
    <x v="0"/>
    <s v="tier - 3"/>
    <x v="9"/>
    <x v="1"/>
  </r>
  <r>
    <s v="Id706"/>
    <s v="  Bruno F"/>
    <x v="574"/>
    <n v="11.01"/>
    <s v="No"/>
    <s v="No"/>
    <s v="No"/>
    <n v="0"/>
    <s v="No"/>
    <s v="Obesity"/>
    <s v="Diabetes"/>
    <n v="1994"/>
    <s v="Nov"/>
    <n v="8"/>
    <d v="1994-11-08T00:00:00"/>
    <n v="6064.37"/>
    <x v="0"/>
    <s v="tier - 2"/>
    <x v="4"/>
    <x v="2"/>
  </r>
  <r>
    <s v="Id707"/>
    <s v="  Emily"/>
    <x v="565"/>
    <n v="4.37"/>
    <s v="No"/>
    <s v="yes"/>
    <s v="No"/>
    <n v="1"/>
    <s v="yes"/>
    <s v="Normal Weight"/>
    <s v="Normal"/>
    <n v="1984"/>
    <s v="Sep"/>
    <n v="21"/>
    <d v="1984-09-21T00:00:00"/>
    <n v="6067.13"/>
    <x v="1"/>
    <s v="tier - 1"/>
    <x v="20"/>
    <x v="5"/>
  </r>
  <r>
    <s v="Id708"/>
    <s v="  Katie"/>
    <x v="575"/>
    <n v="5.91"/>
    <s v="No"/>
    <s v="No"/>
    <s v="No"/>
    <n v="2"/>
    <s v="No"/>
    <s v="Obesity"/>
    <s v="Prediabetes"/>
    <n v="1979"/>
    <s v="Aug"/>
    <n v="8"/>
    <d v="1979-08-08T00:00:00"/>
    <n v="6074.37"/>
    <x v="0"/>
    <s v="tier - 2"/>
    <x v="23"/>
    <x v="1"/>
  </r>
  <r>
    <s v="Id709"/>
    <s v="  Sally"/>
    <x v="576"/>
    <n v="7.65"/>
    <s v="No"/>
    <s v="No"/>
    <s v="No"/>
    <n v="0"/>
    <s v="No"/>
    <s v="Obesity"/>
    <s v="Diabetes"/>
    <n v="1984"/>
    <s v="Oct"/>
    <n v="14"/>
    <d v="1984-10-14T00:00:00"/>
    <n v="6079.67"/>
    <x v="3"/>
    <s v="tier - 1"/>
    <x v="20"/>
    <x v="10"/>
  </r>
  <r>
    <s v="Id710"/>
    <s v="  Meaghan J"/>
    <x v="577"/>
    <n v="5.37"/>
    <s v="yes"/>
    <s v="No"/>
    <s v="No"/>
    <n v="2"/>
    <s v="No"/>
    <s v="Over Weight"/>
    <s v="Normal"/>
    <n v="1984"/>
    <s v="Jul"/>
    <n v="25"/>
    <d v="1984-07-25T00:00:00"/>
    <n v="6082.41"/>
    <x v="3"/>
    <s v="tier - 2"/>
    <x v="20"/>
    <x v="2"/>
  </r>
  <r>
    <s v="Id711"/>
    <s v="  Rina"/>
    <x v="369"/>
    <n v="5.75"/>
    <s v="yes"/>
    <s v="No"/>
    <s v="No"/>
    <n v="2"/>
    <s v="No"/>
    <s v="Over Weight"/>
    <s v="Prediabetes"/>
    <n v="1970"/>
    <s v="Jun"/>
    <n v="9"/>
    <d v="1970-06-09T00:00:00"/>
    <n v="6098.38"/>
    <x v="0"/>
    <s v="tier - 2"/>
    <x v="34"/>
    <x v="0"/>
  </r>
  <r>
    <s v="Id712"/>
    <s v="  Kristin P"/>
    <x v="578"/>
    <n v="6.79"/>
    <s v="yes"/>
    <s v="No"/>
    <s v="No"/>
    <n v="2"/>
    <s v="No"/>
    <s v="Obesity"/>
    <s v="Diabetes"/>
    <n v="1995"/>
    <s v="Sep"/>
    <n v="9"/>
    <d v="1995-09-09T00:00:00"/>
    <n v="6111.95"/>
    <x v="0"/>
    <s v="tier - 3"/>
    <x v="10"/>
    <x v="14"/>
  </r>
  <r>
    <s v="Id713"/>
    <s v="  Albert"/>
    <x v="579"/>
    <n v="7.03"/>
    <s v="No"/>
    <s v="No"/>
    <s v="No"/>
    <n v="3"/>
    <s v="No"/>
    <s v="Obesity"/>
    <s v="Diabetes"/>
    <n v="1985"/>
    <s v="Jul"/>
    <n v="21"/>
    <d v="1985-07-21T00:00:00"/>
    <n v="6112.35"/>
    <x v="0"/>
    <s v="tier - 1"/>
    <x v="30"/>
    <x v="1"/>
  </r>
  <r>
    <s v="Id714"/>
    <s v="  Ashley"/>
    <x v="580"/>
    <n v="5.41"/>
    <s v="yes"/>
    <s v="No"/>
    <s v="Yes"/>
    <n v="1"/>
    <s v="No"/>
    <s v="Obesity"/>
    <s v="Normal"/>
    <n v="1991"/>
    <s v="Jul"/>
    <n v="25"/>
    <d v="1991-07-25T00:00:00"/>
    <n v="6113.23"/>
    <x v="0"/>
    <s v="tier - 2"/>
    <x v="0"/>
    <x v="8"/>
  </r>
  <r>
    <s v="Id715"/>
    <s v="  Shannon L"/>
    <x v="581"/>
    <n v="8.0500000000000007"/>
    <s v="No"/>
    <s v="No"/>
    <s v="No"/>
    <n v="0"/>
    <s v="No"/>
    <s v="Obesity"/>
    <s v="Diabetes"/>
    <n v="1983"/>
    <s v="Aug"/>
    <n v="11"/>
    <d v="1983-08-11T00:00:00"/>
    <n v="6117.49"/>
    <x v="0"/>
    <s v="tier - 3"/>
    <x v="21"/>
    <x v="1"/>
  </r>
  <r>
    <s v="Id716"/>
    <s v="  Amy B"/>
    <x v="582"/>
    <n v="5.94"/>
    <s v="No"/>
    <s v="No"/>
    <s v="No"/>
    <n v="1"/>
    <s v="No"/>
    <s v="Obesity"/>
    <s v="Prediabetes"/>
    <n v="1983"/>
    <s v="Nov"/>
    <n v="16"/>
    <d v="1983-11-16T00:00:00"/>
    <n v="6123.57"/>
    <x v="1"/>
    <s v="tier - 2"/>
    <x v="21"/>
    <x v="1"/>
  </r>
  <r>
    <s v="Id717"/>
    <s v="  A Danielle"/>
    <x v="166"/>
    <n v="5.51"/>
    <s v="No"/>
    <s v="yes"/>
    <s v="No"/>
    <n v="1"/>
    <s v="No"/>
    <s v="Obesity"/>
    <s v="Normal"/>
    <n v="1990"/>
    <s v="Aug"/>
    <n v="18"/>
    <d v="1990-08-18T00:00:00"/>
    <n v="6128.8"/>
    <x v="0"/>
    <s v="tier - 3"/>
    <x v="15"/>
    <x v="1"/>
  </r>
  <r>
    <s v="Id718"/>
    <s v="  Conrad F"/>
    <x v="67"/>
    <n v="6.55"/>
    <s v="yes"/>
    <s v="No"/>
    <s v="No"/>
    <n v="2"/>
    <s v="No"/>
    <s v="Obesity"/>
    <s v="Diabetes"/>
    <n v="1969"/>
    <s v="Nov"/>
    <n v="9"/>
    <d v="1969-11-09T00:00:00"/>
    <n v="6138.5"/>
    <x v="0"/>
    <s v="tier - 2"/>
    <x v="34"/>
    <x v="2"/>
  </r>
  <r>
    <s v="Id719"/>
    <s v="  Josh"/>
    <x v="583"/>
    <n v="5.79"/>
    <s v="yes"/>
    <s v="No"/>
    <s v="No"/>
    <n v="0"/>
    <s v="No"/>
    <s v="Obesity"/>
    <s v="Prediabetes"/>
    <n v="1978"/>
    <s v="Sep"/>
    <n v="5"/>
    <d v="1978-09-05T00:00:00"/>
    <n v="6138.58"/>
    <x v="0"/>
    <s v="tier - 1"/>
    <x v="25"/>
    <x v="0"/>
  </r>
  <r>
    <s v="Id720"/>
    <s v="  Maxime"/>
    <x v="584"/>
    <n v="4.5599999999999996"/>
    <s v="No"/>
    <s v="No"/>
    <s v="No"/>
    <n v="0"/>
    <s v="No"/>
    <s v="Obesity"/>
    <s v="Normal"/>
    <n v="1976"/>
    <s v="Dec"/>
    <n v="12"/>
    <d v="1976-12-12T00:00:00"/>
    <n v="6139.14"/>
    <x v="0"/>
    <s v="tier - 3"/>
    <x v="29"/>
    <x v="0"/>
  </r>
  <r>
    <s v="Id721"/>
    <s v="  Natalie"/>
    <x v="170"/>
    <n v="7"/>
    <s v="No"/>
    <s v="No"/>
    <s v="No"/>
    <n v="0"/>
    <s v="No"/>
    <s v="Obesity"/>
    <s v="Diabetes"/>
    <n v="1970"/>
    <s v="Oct"/>
    <n v="14"/>
    <d v="1970-10-14T00:00:00"/>
    <n v="6147.12"/>
    <x v="0"/>
    <s v="tier - 3"/>
    <x v="35"/>
    <x v="1"/>
  </r>
  <r>
    <s v="Id722"/>
    <s v="  Melissa"/>
    <x v="585"/>
    <n v="6.57"/>
    <s v="yes"/>
    <s v="No"/>
    <s v="Yes"/>
    <n v="1"/>
    <s v="No"/>
    <s v="Obesity"/>
    <s v="Diabetes"/>
    <n v="1973"/>
    <s v="Nov"/>
    <n v="6"/>
    <d v="1973-11-06T00:00:00"/>
    <n v="6152.05"/>
    <x v="0"/>
    <s v="tier - 3"/>
    <x v="28"/>
    <x v="0"/>
  </r>
  <r>
    <s v="Id723"/>
    <s v="  Laura P"/>
    <x v="383"/>
    <n v="11.61"/>
    <s v="yes"/>
    <s v="No"/>
    <s v="Yes"/>
    <n v="1"/>
    <s v="No"/>
    <s v="Over Weight"/>
    <s v="Diabetes"/>
    <n v="1985"/>
    <s v="Oct"/>
    <n v="15"/>
    <d v="1985-10-15T00:00:00"/>
    <n v="6159.57"/>
    <x v="0"/>
    <s v="tier - 1"/>
    <x v="30"/>
    <x v="1"/>
  </r>
  <r>
    <s v="Id724"/>
    <s v="  Lisa"/>
    <x v="586"/>
    <n v="8.16"/>
    <s v="yes"/>
    <s v="No"/>
    <s v="Yes"/>
    <n v="1"/>
    <s v="No"/>
    <s v="Over Weight"/>
    <s v="Diabetes"/>
    <n v="1984"/>
    <s v="Oct"/>
    <n v="6"/>
    <d v="1984-10-06T00:00:00"/>
    <n v="6170.96"/>
    <x v="0"/>
    <s v="tier - 1"/>
    <x v="20"/>
    <x v="0"/>
  </r>
  <r>
    <s v="Id725"/>
    <s v="  William D"/>
    <x v="17"/>
    <n v="4.4800000000000004"/>
    <s v="yes"/>
    <s v="No"/>
    <s v="No"/>
    <n v="2"/>
    <s v="No"/>
    <s v="Obesity"/>
    <s v="Normal"/>
    <n v="1985"/>
    <s v="Aug"/>
    <n v="9"/>
    <d v="1985-08-09T00:00:00"/>
    <n v="6183.32"/>
    <x v="0"/>
    <s v="tier - 2"/>
    <x v="30"/>
    <x v="1"/>
  </r>
  <r>
    <s v="Id726"/>
    <s v="  James"/>
    <x v="587"/>
    <n v="4.08"/>
    <s v="No"/>
    <s v="No"/>
    <s v="No"/>
    <n v="0"/>
    <s v="No"/>
    <s v="Obesity"/>
    <s v="Normal"/>
    <n v="1970"/>
    <s v="Oct"/>
    <n v="5"/>
    <d v="1970-10-05T00:00:00"/>
    <n v="6183.46"/>
    <x v="0"/>
    <s v="tier - 2"/>
    <x v="35"/>
    <x v="1"/>
  </r>
  <r>
    <s v="Id727"/>
    <s v="  John"/>
    <x v="588"/>
    <n v="4.4000000000000004"/>
    <s v="yes"/>
    <s v="No"/>
    <s v="No"/>
    <n v="2"/>
    <s v="No"/>
    <s v="Obesity"/>
    <s v="Normal"/>
    <n v="1988"/>
    <s v="Nov"/>
    <n v="1"/>
    <d v="1988-11-01T00:00:00"/>
    <n v="6184.3"/>
    <x v="0"/>
    <s v="tier - 3"/>
    <x v="16"/>
    <x v="0"/>
  </r>
  <r>
    <s v="Id728"/>
    <s v="  Adam S"/>
    <x v="589"/>
    <n v="9.02"/>
    <s v="No"/>
    <s v="No"/>
    <s v="No"/>
    <n v="0"/>
    <s v="No"/>
    <s v="Over Weight"/>
    <s v="Diabetes"/>
    <n v="1981"/>
    <s v="Nov"/>
    <n v="22"/>
    <d v="1981-11-22T00:00:00"/>
    <n v="6185.32"/>
    <x v="0"/>
    <s v="tier - 1"/>
    <x v="19"/>
    <x v="0"/>
  </r>
  <r>
    <s v="Id729"/>
    <s v="  Armando"/>
    <x v="82"/>
    <n v="8.06"/>
    <s v="No"/>
    <s v="No"/>
    <s v="No"/>
    <n v="0"/>
    <s v="No"/>
    <s v="Obesity"/>
    <s v="Diabetes"/>
    <n v="1981"/>
    <s v="Oct"/>
    <n v="1"/>
    <d v="1981-10-01T00:00:00"/>
    <n v="6186.13"/>
    <x v="0"/>
    <s v="tier - 3"/>
    <x v="19"/>
    <x v="2"/>
  </r>
  <r>
    <s v="Id730"/>
    <s v="  Dana"/>
    <x v="172"/>
    <n v="6.21"/>
    <s v="yes"/>
    <s v="No"/>
    <s v="No"/>
    <n v="2"/>
    <s v="No"/>
    <s v="Obesity"/>
    <s v="Prediabetes"/>
    <n v="1988"/>
    <s v="Oct"/>
    <n v="23"/>
    <d v="1988-10-23T00:00:00"/>
    <n v="6196.45"/>
    <x v="0"/>
    <s v="tier - 1"/>
    <x v="16"/>
    <x v="2"/>
  </r>
  <r>
    <s v="Id731"/>
    <s v="  Jennifer L"/>
    <x v="20"/>
    <n v="5.79"/>
    <s v="yes"/>
    <s v="No"/>
    <s v="No"/>
    <n v="2"/>
    <s v="No"/>
    <s v="Obesity"/>
    <s v="Prediabetes"/>
    <n v="1985"/>
    <s v="Jul"/>
    <n v="22"/>
    <d v="1985-07-22T00:00:00"/>
    <n v="6198.75"/>
    <x v="0"/>
    <s v="tier - 1"/>
    <x v="30"/>
    <x v="1"/>
  </r>
  <r>
    <s v="Id732"/>
    <s v="  Benjamin"/>
    <x v="590"/>
    <n v="5.69"/>
    <s v="yes"/>
    <s v="No"/>
    <s v="No"/>
    <n v="0"/>
    <s v="No"/>
    <s v="Obesity"/>
    <s v="Normal"/>
    <n v="1985"/>
    <s v="Dec"/>
    <n v="20"/>
    <d v="1985-12-20T00:00:00"/>
    <n v="6203.9"/>
    <x v="3"/>
    <s v="tier - 2"/>
    <x v="30"/>
    <x v="1"/>
  </r>
  <r>
    <s v="Id733"/>
    <s v="  Tanya"/>
    <x v="591"/>
    <n v="5.36"/>
    <s v="yes"/>
    <s v="No"/>
    <s v="No"/>
    <n v="2"/>
    <s v="No"/>
    <s v="Obesity"/>
    <s v="Normal"/>
    <n v="1985"/>
    <s v="Sep"/>
    <n v="22"/>
    <d v="1985-09-22T00:00:00"/>
    <n v="6203.9"/>
    <x v="0"/>
    <s v="tier - 2"/>
    <x v="30"/>
    <x v="1"/>
  </r>
  <r>
    <s v="Id734"/>
    <s v="  Tracy"/>
    <x v="592"/>
    <n v="11.37"/>
    <s v="No"/>
    <s v="No"/>
    <s v="No"/>
    <n v="0"/>
    <s v="No"/>
    <s v="Obesity"/>
    <s v="Diabetes"/>
    <n v="1999"/>
    <s v="Sep"/>
    <n v="10"/>
    <d v="1999-09-10T00:00:00"/>
    <n v="6207.26"/>
    <x v="0"/>
    <s v="tier - 2"/>
    <x v="7"/>
    <x v="14"/>
  </r>
  <r>
    <s v="Id735"/>
    <s v="  Emily S"/>
    <x v="349"/>
    <n v="11.87"/>
    <s v="No"/>
    <s v="No"/>
    <s v="No"/>
    <n v="0"/>
    <s v="No"/>
    <s v="Obesity"/>
    <s v="Diabetes"/>
    <n v="1992"/>
    <s v="Aug"/>
    <n v="12"/>
    <d v="1992-08-12T00:00:00"/>
    <n v="6208.5"/>
    <x v="0"/>
    <s v="tier - 1"/>
    <x v="1"/>
    <x v="11"/>
  </r>
  <r>
    <s v="Id736"/>
    <s v="  Kelly R"/>
    <x v="593"/>
    <n v="4.9000000000000004"/>
    <s v="No"/>
    <s v="No"/>
    <s v="Yes"/>
    <n v="1"/>
    <s v="yes"/>
    <s v="Normal Weight"/>
    <s v="Normal"/>
    <n v="1972"/>
    <s v="Jun"/>
    <n v="29"/>
    <d v="1972-06-29T00:00:00"/>
    <n v="6219.93"/>
    <x v="0"/>
    <s v="tier - 2"/>
    <x v="33"/>
    <x v="0"/>
  </r>
  <r>
    <s v="Id737"/>
    <s v="  Kyle"/>
    <x v="594"/>
    <n v="6.7"/>
    <s v="No"/>
    <s v="No"/>
    <s v="No"/>
    <n v="3"/>
    <s v="No"/>
    <s v="Obesity"/>
    <s v="Diabetes"/>
    <n v="1978"/>
    <s v="Sep"/>
    <n v="19"/>
    <d v="1978-09-19T00:00:00"/>
    <n v="6236.95"/>
    <x v="0"/>
    <s v="tier - 2"/>
    <x v="25"/>
    <x v="0"/>
  </r>
  <r>
    <s v="Id738"/>
    <s v="  Bruce A Jr"/>
    <x v="224"/>
    <n v="10.3"/>
    <s v="No"/>
    <s v="No"/>
    <s v="No"/>
    <n v="3"/>
    <s v="No"/>
    <s v="Obesity"/>
    <s v="Diabetes"/>
    <n v="1983"/>
    <s v="Aug"/>
    <n v="11"/>
    <d v="1983-08-11T00:00:00"/>
    <n v="6238.3"/>
    <x v="0"/>
    <s v="tier - 1"/>
    <x v="21"/>
    <x v="2"/>
  </r>
  <r>
    <s v="Id739"/>
    <s v="  Cary J"/>
    <x v="595"/>
    <n v="11.14"/>
    <s v="yes"/>
    <s v="No"/>
    <s v="No"/>
    <n v="1"/>
    <s v="No"/>
    <s v="Obesity"/>
    <s v="Diabetes"/>
    <n v="1979"/>
    <s v="Oct"/>
    <n v="10"/>
    <d v="1979-10-10T00:00:00"/>
    <n v="6250.44"/>
    <x v="0"/>
    <s v="tier - 1"/>
    <x v="23"/>
    <x v="2"/>
  </r>
  <r>
    <s v="Id740"/>
    <s v="  Jill M"/>
    <x v="596"/>
    <n v="4.74"/>
    <s v="yes"/>
    <s v="No"/>
    <s v="No"/>
    <n v="2"/>
    <s v="No"/>
    <s v="Obesity"/>
    <s v="Normal"/>
    <n v="1972"/>
    <s v="Nov"/>
    <n v="11"/>
    <d v="1972-11-11T00:00:00"/>
    <n v="6253.85"/>
    <x v="0"/>
    <s v="tier - 2"/>
    <x v="31"/>
    <x v="0"/>
  </r>
  <r>
    <s v="Id741"/>
    <s v="  Chris"/>
    <x v="237"/>
    <n v="5.96"/>
    <s v="yes"/>
    <s v="No"/>
    <s v="No"/>
    <n v="2"/>
    <s v="No"/>
    <s v="Over Weight"/>
    <s v="Prediabetes"/>
    <n v="1972"/>
    <s v="Sep"/>
    <n v="8"/>
    <d v="1972-09-08T00:00:00"/>
    <n v="6254.13"/>
    <x v="0"/>
    <s v="tier - 2"/>
    <x v="31"/>
    <x v="1"/>
  </r>
  <r>
    <s v="Id742"/>
    <s v="  Michael E"/>
    <x v="597"/>
    <n v="4.95"/>
    <s v="No"/>
    <s v="yes"/>
    <s v="No"/>
    <n v="1"/>
    <s v="yes"/>
    <s v="Normal Weight"/>
    <s v="Normal"/>
    <n v="1970"/>
    <s v="Oct"/>
    <n v="11"/>
    <d v="1970-10-11T00:00:00"/>
    <n v="6255.38"/>
    <x v="0"/>
    <s v="tier - 2"/>
    <x v="35"/>
    <x v="0"/>
  </r>
  <r>
    <s v="Id743"/>
    <s v="  Lauren"/>
    <x v="598"/>
    <n v="5.21"/>
    <s v="yes"/>
    <s v="No"/>
    <s v="Yes"/>
    <n v="1"/>
    <s v="No"/>
    <s v="Obesity"/>
    <s v="Normal"/>
    <n v="1995"/>
    <s v="Oct"/>
    <n v="17"/>
    <d v="1995-10-17T00:00:00"/>
    <n v="6261.2"/>
    <x v="0"/>
    <s v="tier - 1"/>
    <x v="10"/>
    <x v="14"/>
  </r>
  <r>
    <s v="Id744"/>
    <s v="  Kathryn E"/>
    <x v="599"/>
    <n v="4.8600000000000003"/>
    <s v="yes"/>
    <s v="No"/>
    <s v="No"/>
    <n v="0"/>
    <s v="No"/>
    <s v="Obesity"/>
    <s v="Normal"/>
    <n v="1984"/>
    <s v="Sep"/>
    <n v="25"/>
    <d v="1984-09-25T00:00:00"/>
    <n v="6269.33"/>
    <x v="0"/>
    <s v="tier - 1"/>
    <x v="20"/>
    <x v="0"/>
  </r>
  <r>
    <s v="Id745"/>
    <s v="  Polly"/>
    <x v="491"/>
    <n v="7.79"/>
    <s v="yes"/>
    <s v="No"/>
    <s v="No"/>
    <n v="0"/>
    <s v="No"/>
    <s v="Normal Weight"/>
    <s v="Diabetes"/>
    <n v="1981"/>
    <s v="Jun"/>
    <n v="30"/>
    <d v="1981-06-30T00:00:00"/>
    <n v="6272.48"/>
    <x v="3"/>
    <s v="tier - 3"/>
    <x v="26"/>
    <x v="0"/>
  </r>
  <r>
    <s v="Id746"/>
    <s v="  Mark H"/>
    <x v="600"/>
    <n v="7.12"/>
    <s v="yes"/>
    <s v="No"/>
    <s v="No"/>
    <n v="1"/>
    <s v="No"/>
    <s v="Obesity"/>
    <s v="Diabetes"/>
    <n v="1993"/>
    <s v="Oct"/>
    <n v="16"/>
    <d v="1993-10-16T00:00:00"/>
    <n v="6276.3"/>
    <x v="0"/>
    <s v="tier - 1"/>
    <x v="8"/>
    <x v="7"/>
  </r>
  <r>
    <s v="Id747"/>
    <s v="  Jessie M"/>
    <x v="470"/>
    <n v="4.67"/>
    <s v="yes"/>
    <s v="No"/>
    <s v="No"/>
    <n v="0"/>
    <s v="No"/>
    <s v="Obesity"/>
    <s v="Normal"/>
    <n v="1981"/>
    <s v="Nov"/>
    <n v="24"/>
    <d v="1981-11-24T00:00:00"/>
    <n v="6282.24"/>
    <x v="0"/>
    <s v="tier - 1"/>
    <x v="19"/>
    <x v="2"/>
  </r>
  <r>
    <s v="Id748"/>
    <s v="  Chris"/>
    <x v="601"/>
    <n v="9.1199999999999992"/>
    <s v="yes"/>
    <s v="No"/>
    <s v="Yes"/>
    <n v="1"/>
    <s v="No"/>
    <s v="Obesity"/>
    <s v="Diabetes"/>
    <n v="1981"/>
    <s v="Aug"/>
    <n v="26"/>
    <d v="1981-08-26T00:00:00"/>
    <n v="6289.75"/>
    <x v="0"/>
    <s v="tier - 3"/>
    <x v="19"/>
    <x v="0"/>
  </r>
  <r>
    <s v="Id749"/>
    <s v="  Daniel"/>
    <x v="602"/>
    <n v="4.1500000000000004"/>
    <s v="No"/>
    <s v="No"/>
    <s v="No"/>
    <n v="1"/>
    <s v="No"/>
    <s v="Obesity"/>
    <s v="Normal"/>
    <n v="1996"/>
    <s v="Jul"/>
    <n v="4"/>
    <d v="1996-07-04T00:00:00"/>
    <n v="6293.63"/>
    <x v="0"/>
    <s v="tier - 3"/>
    <x v="10"/>
    <x v="11"/>
  </r>
  <r>
    <s v="Id750"/>
    <s v="  Megan"/>
    <x v="343"/>
    <n v="6.72"/>
    <s v="yes"/>
    <s v="No"/>
    <s v="No"/>
    <n v="2"/>
    <s v="No"/>
    <s v="Obesity"/>
    <s v="Diabetes"/>
    <n v="1974"/>
    <s v="Sep"/>
    <n v="17"/>
    <d v="1974-09-17T00:00:00"/>
    <n v="6302.23"/>
    <x v="0"/>
    <s v="tier - 1"/>
    <x v="27"/>
    <x v="0"/>
  </r>
  <r>
    <s v="Id751"/>
    <s v="  Kevin"/>
    <x v="603"/>
    <n v="5.01"/>
    <s v="yes"/>
    <s v="No"/>
    <s v="Yes"/>
    <n v="1"/>
    <s v="No"/>
    <s v="Obesity"/>
    <s v="Normal"/>
    <n v="1969"/>
    <s v="Sep"/>
    <n v="4"/>
    <d v="1969-09-04T00:00:00"/>
    <n v="6305.61"/>
    <x v="0"/>
    <s v="tier - 2"/>
    <x v="34"/>
    <x v="1"/>
  </r>
  <r>
    <s v="Id752"/>
    <s v="  Caroline S"/>
    <x v="604"/>
    <n v="10.9"/>
    <s v="yes"/>
    <s v="No"/>
    <s v="No"/>
    <n v="2"/>
    <s v="No"/>
    <s v="Normal Weight"/>
    <s v="Diabetes"/>
    <n v="2004"/>
    <s v="Jul"/>
    <n v="27"/>
    <d v="2004-07-27T00:00:00"/>
    <n v="6311.11"/>
    <x v="0"/>
    <s v="tier - 2"/>
    <x v="11"/>
    <x v="2"/>
  </r>
  <r>
    <s v="Id753"/>
    <s v="  Nuta"/>
    <x v="80"/>
    <n v="5.52"/>
    <s v="yes"/>
    <s v="No"/>
    <s v="No"/>
    <n v="1"/>
    <s v="No"/>
    <s v="Obesity"/>
    <s v="Normal"/>
    <n v="1985"/>
    <s v="Nov"/>
    <n v="19"/>
    <d v="1985-11-19T00:00:00"/>
    <n v="6311.95"/>
    <x v="0"/>
    <s v="tier - 1"/>
    <x v="30"/>
    <x v="2"/>
  </r>
  <r>
    <s v="Id754"/>
    <s v="  Margie"/>
    <x v="605"/>
    <n v="4.55"/>
    <s v="No"/>
    <s v="No"/>
    <s v="No"/>
    <n v="1"/>
    <s v="No"/>
    <s v="Obesity"/>
    <s v="Normal"/>
    <n v="1985"/>
    <s v="Dec"/>
    <n v="15"/>
    <d v="1985-12-15T00:00:00"/>
    <n v="6313.76"/>
    <x v="0"/>
    <s v="tier - 1"/>
    <x v="30"/>
    <x v="0"/>
  </r>
  <r>
    <s v="Id755"/>
    <s v="  Heidi"/>
    <x v="606"/>
    <n v="11.76"/>
    <s v="No"/>
    <s v="No"/>
    <s v="No"/>
    <n v="0"/>
    <s v="No"/>
    <s v="Obesity"/>
    <s v="Diabetes"/>
    <n v="1990"/>
    <s v="Aug"/>
    <n v="13"/>
    <d v="1990-08-13T00:00:00"/>
    <n v="6334.34"/>
    <x v="0"/>
    <s v="tier - 2"/>
    <x v="15"/>
    <x v="8"/>
  </r>
  <r>
    <s v="Id756"/>
    <s v="  Diego J"/>
    <x v="355"/>
    <n v="7.06"/>
    <s v="No"/>
    <s v="No"/>
    <s v="No"/>
    <n v="0"/>
    <s v="No"/>
    <s v="Obesity"/>
    <s v="Diabetes"/>
    <n v="1986"/>
    <s v="Sep"/>
    <n v="25"/>
    <d v="1986-09-25T00:00:00"/>
    <n v="6335.64"/>
    <x v="0"/>
    <s v="tier - 2"/>
    <x v="17"/>
    <x v="0"/>
  </r>
  <r>
    <s v="Id757"/>
    <s v="  Enrique M Sr"/>
    <x v="607"/>
    <n v="11.35"/>
    <s v="yes"/>
    <s v="No"/>
    <s v="Yes"/>
    <n v="1"/>
    <s v="No"/>
    <s v="Obesity"/>
    <s v="Diabetes"/>
    <n v="1983"/>
    <s v="Oct"/>
    <n v="21"/>
    <d v="1983-10-21T00:00:00"/>
    <n v="6338.08"/>
    <x v="0"/>
    <s v="tier - 1"/>
    <x v="21"/>
    <x v="0"/>
  </r>
  <r>
    <s v="Id758"/>
    <s v="  Greg"/>
    <x v="608"/>
    <n v="5.52"/>
    <s v="No"/>
    <s v="No"/>
    <s v="No"/>
    <n v="0"/>
    <s v="No"/>
    <s v="Obesity"/>
    <s v="Normal"/>
    <n v="1983"/>
    <s v="Aug"/>
    <n v="19"/>
    <d v="1983-08-19T00:00:00"/>
    <n v="6356.27"/>
    <x v="1"/>
    <s v="tier - 2"/>
    <x v="21"/>
    <x v="0"/>
  </r>
  <r>
    <s v="Id759"/>
    <s v="  Filip"/>
    <x v="609"/>
    <n v="7.86"/>
    <s v="yes"/>
    <s v="No"/>
    <s v="No"/>
    <n v="1"/>
    <s v="No"/>
    <s v="Obesity"/>
    <s v="Diabetes"/>
    <n v="1980"/>
    <s v="Oct"/>
    <n v="30"/>
    <d v="1980-10-30T00:00:00"/>
    <n v="6358.78"/>
    <x v="0"/>
    <s v="tier - 1"/>
    <x v="26"/>
    <x v="1"/>
  </r>
  <r>
    <s v="Id760"/>
    <s v="  Rosemary E"/>
    <x v="610"/>
    <n v="11.38"/>
    <s v="No"/>
    <s v="No"/>
    <s v="No"/>
    <n v="0"/>
    <s v="No"/>
    <s v="Obesity"/>
    <s v="Diabetes"/>
    <n v="1989"/>
    <s v="Jun"/>
    <n v="24"/>
    <d v="1989-06-24T00:00:00"/>
    <n v="6360.99"/>
    <x v="0"/>
    <s v="tier - 2"/>
    <x v="16"/>
    <x v="1"/>
  </r>
  <r>
    <s v="Id761"/>
    <s v="  Lisa"/>
    <x v="568"/>
    <n v="10.48"/>
    <s v="No"/>
    <s v="No"/>
    <s v="No"/>
    <n v="0"/>
    <s v="No"/>
    <s v="Obesity"/>
    <s v="Diabetes"/>
    <n v="1996"/>
    <s v="Jul"/>
    <n v="7"/>
    <d v="1996-07-07T00:00:00"/>
    <n v="6361.47"/>
    <x v="0"/>
    <s v="tier - 3"/>
    <x v="10"/>
    <x v="11"/>
  </r>
  <r>
    <s v="Id762"/>
    <s v="  Jason"/>
    <x v="611"/>
    <n v="5.04"/>
    <s v="yes"/>
    <s v="No"/>
    <s v="No"/>
    <n v="0"/>
    <s v="No"/>
    <s v="Obesity"/>
    <s v="Normal"/>
    <n v="1970"/>
    <s v="Nov"/>
    <n v="9"/>
    <d v="1970-11-09T00:00:00"/>
    <n v="6367.31"/>
    <x v="0"/>
    <s v="tier - 1"/>
    <x v="35"/>
    <x v="0"/>
  </r>
  <r>
    <s v="Id763"/>
    <s v="  Courtney"/>
    <x v="612"/>
    <n v="9.06"/>
    <s v="No"/>
    <s v="No"/>
    <s v="No"/>
    <n v="0"/>
    <s v="No"/>
    <s v="Obesity"/>
    <s v="Diabetes"/>
    <n v="1984"/>
    <s v="Aug"/>
    <n v="13"/>
    <d v="1984-08-13T00:00:00"/>
    <n v="6373.56"/>
    <x v="0"/>
    <s v="tier - 1"/>
    <x v="20"/>
    <x v="1"/>
  </r>
  <r>
    <s v="Id764"/>
    <s v="  Jennifer R"/>
    <x v="264"/>
    <n v="11.07"/>
    <s v="No"/>
    <s v="No"/>
    <s v="No"/>
    <n v="0"/>
    <s v="No"/>
    <s v="Obesity"/>
    <s v="Diabetes"/>
    <n v="1976"/>
    <s v="Nov"/>
    <n v="18"/>
    <d v="1976-11-18T00:00:00"/>
    <n v="6374.16"/>
    <x v="0"/>
    <s v="tier - 2"/>
    <x v="29"/>
    <x v="0"/>
  </r>
  <r>
    <s v="Id765"/>
    <s v="  Lauren E"/>
    <x v="613"/>
    <n v="10.45"/>
    <s v="No"/>
    <s v="No"/>
    <s v="No"/>
    <n v="0"/>
    <s v="No"/>
    <s v="Over Weight"/>
    <s v="Diabetes"/>
    <n v="1982"/>
    <s v="Aug"/>
    <n v="6"/>
    <d v="1982-08-06T00:00:00"/>
    <n v="6389.38"/>
    <x v="3"/>
    <s v="tier - 2"/>
    <x v="22"/>
    <x v="1"/>
  </r>
  <r>
    <s v="Id766"/>
    <s v="  Ashley M"/>
    <x v="614"/>
    <n v="8.6300000000000008"/>
    <s v="yes"/>
    <s v="No"/>
    <s v="No"/>
    <n v="1"/>
    <s v="No"/>
    <s v="Obesity"/>
    <s v="Diabetes"/>
    <n v="1997"/>
    <s v="Aug"/>
    <n v="16"/>
    <d v="1997-08-16T00:00:00"/>
    <n v="6389.53"/>
    <x v="0"/>
    <s v="tier - 2"/>
    <x v="6"/>
    <x v="11"/>
  </r>
  <r>
    <s v="Id767"/>
    <s v="  Alison R"/>
    <x v="67"/>
    <n v="5.28"/>
    <s v="yes"/>
    <s v="No"/>
    <s v="No"/>
    <n v="2"/>
    <s v="No"/>
    <s v="Obesity"/>
    <s v="Normal"/>
    <n v="1982"/>
    <s v="Oct"/>
    <n v="28"/>
    <d v="1982-10-28T00:00:00"/>
    <n v="6393.6"/>
    <x v="0"/>
    <s v="tier - 1"/>
    <x v="22"/>
    <x v="1"/>
  </r>
  <r>
    <s v="Id768"/>
    <s v="  Madeleine"/>
    <x v="49"/>
    <n v="7.49"/>
    <s v="yes"/>
    <s v="No"/>
    <s v="No"/>
    <n v="2"/>
    <s v="No"/>
    <s v="Obesity"/>
    <s v="Diabetes"/>
    <n v="1987"/>
    <s v="Sep"/>
    <n v="9"/>
    <d v="1987-09-09T00:00:00"/>
    <n v="6402.29"/>
    <x v="0"/>
    <s v="tier - 3"/>
    <x v="18"/>
    <x v="8"/>
  </r>
  <r>
    <s v="Id769"/>
    <s v="  Stacey"/>
    <x v="519"/>
    <n v="4.2699999999999996"/>
    <s v="No"/>
    <s v="No"/>
    <s v="No"/>
    <n v="0"/>
    <s v="No"/>
    <s v="Obesity"/>
    <s v="Normal"/>
    <n v="1985"/>
    <s v="Dec"/>
    <n v="10"/>
    <d v="1985-12-10T00:00:00"/>
    <n v="6406.41"/>
    <x v="3"/>
    <s v="tier - 3"/>
    <x v="30"/>
    <x v="10"/>
  </r>
  <r>
    <s v="Id770"/>
    <s v="  Kimberly"/>
    <x v="615"/>
    <n v="9.2200000000000006"/>
    <s v="yes"/>
    <s v="No"/>
    <s v="No"/>
    <n v="2"/>
    <s v="No"/>
    <s v="Normal Weight"/>
    <s v="Diabetes"/>
    <n v="1970"/>
    <s v="Aug"/>
    <n v="20"/>
    <d v="1970-08-20T00:00:00"/>
    <n v="6407.05"/>
    <x v="0"/>
    <s v="tier - 1"/>
    <x v="35"/>
    <x v="0"/>
  </r>
  <r>
    <s v="Id771"/>
    <s v="  Matthew D"/>
    <x v="616"/>
    <n v="5.99"/>
    <s v="No"/>
    <s v="No"/>
    <s v="No"/>
    <n v="1"/>
    <s v="No"/>
    <s v="Obesity"/>
    <s v="Prediabetes"/>
    <n v="1971"/>
    <s v="Aug"/>
    <n v="22"/>
    <d v="1971-08-22T00:00:00"/>
    <n v="6412.34"/>
    <x v="0"/>
    <s v="tier - 3"/>
    <x v="33"/>
    <x v="0"/>
  </r>
  <r>
    <s v="Id772"/>
    <s v="  Michael"/>
    <x v="617"/>
    <n v="5.86"/>
    <s v="yes"/>
    <s v="No"/>
    <s v="No"/>
    <n v="2"/>
    <s v="No"/>
    <s v="Obesity"/>
    <s v="Prediabetes"/>
    <n v="1987"/>
    <s v="Sep"/>
    <n v="4"/>
    <d v="1987-09-04T00:00:00"/>
    <n v="6414.18"/>
    <x v="0"/>
    <s v="tier - 2"/>
    <x v="18"/>
    <x v="2"/>
  </r>
  <r>
    <s v="Id773"/>
    <s v="  Ben"/>
    <x v="382"/>
    <n v="5.19"/>
    <s v="yes"/>
    <s v="No"/>
    <s v="No"/>
    <n v="2"/>
    <s v="No"/>
    <s v="Obesity"/>
    <s v="Normal"/>
    <n v="1976"/>
    <s v="Dec"/>
    <n v="30"/>
    <d v="1976-12-30T00:00:00"/>
    <n v="6417.28"/>
    <x v="0"/>
    <s v="tier - 3"/>
    <x v="29"/>
    <x v="0"/>
  </r>
  <r>
    <s v="Id774"/>
    <s v="  Chris"/>
    <x v="65"/>
    <n v="4.37"/>
    <s v="yes"/>
    <s v="No"/>
    <s v="No"/>
    <n v="2"/>
    <s v="No"/>
    <s v="Obesity"/>
    <s v="Normal"/>
    <n v="1975"/>
    <s v="Aug"/>
    <n v="5"/>
    <d v="1975-08-05T00:00:00"/>
    <n v="6423.48"/>
    <x v="0"/>
    <s v="tier - 3"/>
    <x v="32"/>
    <x v="0"/>
  </r>
  <r>
    <s v="Id775"/>
    <s v="  Jeremy J"/>
    <x v="618"/>
    <n v="5.32"/>
    <s v="No"/>
    <s v="No"/>
    <s v="No"/>
    <n v="1"/>
    <s v="No"/>
    <s v="Obesity"/>
    <s v="Normal"/>
    <n v="1985"/>
    <s v="Jul"/>
    <n v="22"/>
    <d v="1985-07-22T00:00:00"/>
    <n v="6435.62"/>
    <x v="1"/>
    <s v="tier - 2"/>
    <x v="30"/>
    <x v="0"/>
  </r>
  <r>
    <s v="Id776"/>
    <s v="  Amy L"/>
    <x v="619"/>
    <n v="5.64"/>
    <s v="No"/>
    <s v="No"/>
    <s v="Yes"/>
    <n v="1"/>
    <s v="No"/>
    <s v="Obesity"/>
    <s v="Normal"/>
    <n v="1984"/>
    <s v="Aug"/>
    <n v="26"/>
    <d v="1984-08-26T00:00:00"/>
    <n v="6455.86"/>
    <x v="1"/>
    <s v="tier - 3"/>
    <x v="20"/>
    <x v="1"/>
  </r>
  <r>
    <s v="Id777"/>
    <s v="  Karen L"/>
    <x v="620"/>
    <n v="5.59"/>
    <s v="yes"/>
    <s v="No"/>
    <s v="No"/>
    <n v="1"/>
    <s v="No"/>
    <s v="Obesity"/>
    <s v="Normal"/>
    <n v="1984"/>
    <s v="Nov"/>
    <n v="1"/>
    <d v="1984-11-01T00:00:00"/>
    <n v="6457.84"/>
    <x v="0"/>
    <s v="tier - 3"/>
    <x v="20"/>
    <x v="1"/>
  </r>
  <r>
    <s v="Id778"/>
    <s v="  Tennille"/>
    <x v="621"/>
    <n v="5.29"/>
    <s v="No"/>
    <s v="No"/>
    <s v="No"/>
    <n v="0"/>
    <s v="No"/>
    <s v="Obesity"/>
    <s v="Normal"/>
    <n v="1981"/>
    <s v="Jul"/>
    <n v="27"/>
    <d v="1981-07-27T00:00:00"/>
    <n v="6473.15"/>
    <x v="0"/>
    <s v="tier - 2"/>
    <x v="19"/>
    <x v="0"/>
  </r>
  <r>
    <s v="Id779"/>
    <s v="  Matt"/>
    <x v="226"/>
    <n v="6.65"/>
    <s v="No"/>
    <s v="No"/>
    <s v="No"/>
    <n v="0"/>
    <s v="No"/>
    <s v="Obesity"/>
    <s v="Diabetes"/>
    <n v="1980"/>
    <s v="Jun"/>
    <n v="8"/>
    <d v="1980-06-08T00:00:00"/>
    <n v="6474.01"/>
    <x v="0"/>
    <s v="tier - 3"/>
    <x v="23"/>
    <x v="2"/>
  </r>
  <r>
    <s v="Id780"/>
    <s v="  Emily"/>
    <x v="622"/>
    <n v="5.68"/>
    <s v="yes"/>
    <s v="No"/>
    <s v="No"/>
    <n v="0"/>
    <s v="No"/>
    <s v="Obesity"/>
    <s v="Normal"/>
    <n v="1970"/>
    <s v="Dec"/>
    <n v="1"/>
    <d v="1970-12-01T00:00:00"/>
    <n v="6481.67"/>
    <x v="0"/>
    <s v="tier - 2"/>
    <x v="35"/>
    <x v="0"/>
  </r>
  <r>
    <s v="Id781"/>
    <s v="  Justin E"/>
    <x v="623"/>
    <n v="4.49"/>
    <s v="No"/>
    <s v="No"/>
    <s v="No"/>
    <n v="0"/>
    <s v="No"/>
    <s v="Obesity"/>
    <s v="Normal"/>
    <n v="1982"/>
    <s v="Oct"/>
    <n v="9"/>
    <d v="1982-10-09T00:00:00"/>
    <n v="6496.89"/>
    <x v="0"/>
    <s v="tier - 3"/>
    <x v="22"/>
    <x v="2"/>
  </r>
  <r>
    <s v="Id782"/>
    <s v="  Shalane"/>
    <x v="624"/>
    <n v="6.9"/>
    <s v="No"/>
    <s v="No"/>
    <s v="No"/>
    <n v="0"/>
    <s v="No"/>
    <s v="Obesity"/>
    <s v="Diabetes"/>
    <n v="1982"/>
    <s v="Aug"/>
    <n v="28"/>
    <d v="1982-08-28T00:00:00"/>
    <n v="6500.24"/>
    <x v="0"/>
    <s v="tier - 2"/>
    <x v="22"/>
    <x v="0"/>
  </r>
  <r>
    <s v="Id783"/>
    <s v="  Jessica N"/>
    <x v="625"/>
    <n v="11.52"/>
    <s v="No"/>
    <s v="No"/>
    <s v="No"/>
    <n v="0"/>
    <s v="No"/>
    <s v="Over Weight"/>
    <s v="Diabetes"/>
    <n v="1994"/>
    <s v="Jul"/>
    <n v="7"/>
    <d v="1994-07-07T00:00:00"/>
    <n v="6512.24"/>
    <x v="0"/>
    <s v="tier - 1"/>
    <x v="8"/>
    <x v="11"/>
  </r>
  <r>
    <s v="Id784"/>
    <s v="  Melanie"/>
    <x v="626"/>
    <n v="11.24"/>
    <s v="No"/>
    <s v="No"/>
    <s v="No"/>
    <n v="0"/>
    <s v="No"/>
    <s v="Obesity"/>
    <s v="Diabetes"/>
    <n v="1976"/>
    <s v="Oct"/>
    <n v="23"/>
    <d v="1976-10-23T00:00:00"/>
    <n v="6529.21"/>
    <x v="0"/>
    <s v="tier - 1"/>
    <x v="29"/>
    <x v="0"/>
  </r>
  <r>
    <s v="Id785"/>
    <s v="  Ruth Angelica"/>
    <x v="589"/>
    <n v="10.98"/>
    <s v="No"/>
    <s v="No"/>
    <s v="No"/>
    <n v="0"/>
    <s v="No"/>
    <s v="Over Weight"/>
    <s v="Diabetes"/>
    <n v="1982"/>
    <s v="Aug"/>
    <n v="12"/>
    <d v="1982-08-12T00:00:00"/>
    <n v="6532.04"/>
    <x v="0"/>
    <s v="tier - 1"/>
    <x v="22"/>
    <x v="0"/>
  </r>
  <r>
    <s v="Id786"/>
    <s v="  Una M"/>
    <x v="627"/>
    <n v="5.42"/>
    <s v="No"/>
    <s v="No"/>
    <s v="No"/>
    <n v="0"/>
    <s v="No"/>
    <s v="Obesity"/>
    <s v="Normal"/>
    <n v="1982"/>
    <s v="Oct"/>
    <n v="2"/>
    <d v="1982-10-02T00:00:00"/>
    <n v="6536.68"/>
    <x v="0"/>
    <s v="tier - 2"/>
    <x v="22"/>
    <x v="1"/>
  </r>
  <r>
    <s v="Id787"/>
    <s v="  Taralyn"/>
    <x v="628"/>
    <n v="10.97"/>
    <s v="No"/>
    <s v="No"/>
    <s v="No"/>
    <n v="0"/>
    <s v="No"/>
    <s v="Under Weight"/>
    <s v="Diabetes"/>
    <n v="1969"/>
    <s v="Dec"/>
    <n v="3"/>
    <d v="1969-12-03T00:00:00"/>
    <n v="6546.16"/>
    <x v="0"/>
    <s v="tier - 3"/>
    <x v="34"/>
    <x v="0"/>
  </r>
  <r>
    <s v="Id788"/>
    <s v="  James A"/>
    <x v="629"/>
    <n v="9.56"/>
    <s v="yes"/>
    <s v="No"/>
    <s v="No"/>
    <n v="2"/>
    <s v="No"/>
    <s v="Obesity"/>
    <s v="Diabetes"/>
    <n v="1986"/>
    <s v="Dec"/>
    <n v="18"/>
    <d v="1986-12-18T00:00:00"/>
    <n v="6548.2"/>
    <x v="0"/>
    <s v="tier - 3"/>
    <x v="17"/>
    <x v="1"/>
  </r>
  <r>
    <s v="Id789"/>
    <s v="  Ning"/>
    <x v="203"/>
    <n v="9.4"/>
    <s v="yes"/>
    <s v="No"/>
    <s v="No"/>
    <n v="2"/>
    <s v="No"/>
    <s v="Obesity"/>
    <s v="Diabetes"/>
    <n v="1989"/>
    <s v="Aug"/>
    <n v="6"/>
    <d v="1989-08-06T00:00:00"/>
    <n v="6551.75"/>
    <x v="0"/>
    <s v="tier - 2"/>
    <x v="14"/>
    <x v="8"/>
  </r>
  <r>
    <s v="Id790"/>
    <s v="  Joel"/>
    <x v="351"/>
    <n v="8.48"/>
    <s v="yes"/>
    <s v="No"/>
    <s v="No"/>
    <n v="2"/>
    <s v="No"/>
    <s v="Normal Weight"/>
    <s v="Diabetes"/>
    <n v="1968"/>
    <s v="Dec"/>
    <n v="11"/>
    <d v="1968-12-11T00:00:00"/>
    <n v="6552.01"/>
    <x v="1"/>
    <s v="tier - 2"/>
    <x v="36"/>
    <x v="0"/>
  </r>
  <r>
    <s v="Id791"/>
    <s v="  Pamela J"/>
    <x v="378"/>
    <n v="5.57"/>
    <s v="No"/>
    <s v="No"/>
    <s v="No"/>
    <n v="0"/>
    <s v="No"/>
    <s v="Over Weight"/>
    <s v="Normal"/>
    <n v="1984"/>
    <s v="Sep"/>
    <n v="20"/>
    <d v="1984-09-20T00:00:00"/>
    <n v="6555.07"/>
    <x v="0"/>
    <s v="tier - 2"/>
    <x v="20"/>
    <x v="8"/>
  </r>
  <r>
    <s v="Id792"/>
    <s v="  Brittney"/>
    <x v="322"/>
    <n v="6.94"/>
    <s v="yes"/>
    <s v="No"/>
    <s v="Yes"/>
    <n v="1"/>
    <s v="No"/>
    <s v="Obesity"/>
    <s v="Diabetes"/>
    <n v="1981"/>
    <s v="Jul"/>
    <n v="20"/>
    <d v="1981-07-20T00:00:00"/>
    <n v="6571.02"/>
    <x v="0"/>
    <s v="tier - 1"/>
    <x v="19"/>
    <x v="1"/>
  </r>
  <r>
    <s v="Id793"/>
    <s v="  Sheila"/>
    <x v="630"/>
    <n v="4.05"/>
    <s v="No"/>
    <s v="No"/>
    <s v="No"/>
    <n v="1"/>
    <s v="No"/>
    <s v="Obesity"/>
    <s v="Normal"/>
    <n v="1984"/>
    <s v="Oct"/>
    <n v="5"/>
    <d v="1984-10-05T00:00:00"/>
    <n v="6571.54"/>
    <x v="0"/>
    <s v="tier - 3"/>
    <x v="20"/>
    <x v="2"/>
  </r>
  <r>
    <s v="Id794"/>
    <s v="  Koji"/>
    <x v="362"/>
    <n v="10.220000000000001"/>
    <s v="No"/>
    <s v="No"/>
    <s v="No"/>
    <n v="0"/>
    <s v="No"/>
    <s v="Normal Weight"/>
    <s v="Diabetes"/>
    <n v="1982"/>
    <s v="Nov"/>
    <n v="22"/>
    <d v="1982-11-22T00:00:00"/>
    <n v="6593.51"/>
    <x v="0"/>
    <s v="tier - 1"/>
    <x v="22"/>
    <x v="0"/>
  </r>
  <r>
    <s v="Id795"/>
    <s v="  Sarah"/>
    <x v="9"/>
    <n v="9.24"/>
    <s v="No"/>
    <s v="No"/>
    <s v="No"/>
    <n v="0"/>
    <s v="No"/>
    <s v="Obesity"/>
    <s v="Diabetes"/>
    <n v="1982"/>
    <s v="Dec"/>
    <n v="29"/>
    <d v="1982-12-29T00:00:00"/>
    <n v="6600.21"/>
    <x v="1"/>
    <s v="tier - 2"/>
    <x v="22"/>
    <x v="5"/>
  </r>
  <r>
    <s v="Id796"/>
    <s v="  Colleen M"/>
    <x v="10"/>
    <n v="8.6"/>
    <s v="No"/>
    <s v="No"/>
    <s v="No"/>
    <n v="0"/>
    <s v="No"/>
    <s v="Obesity"/>
    <s v="Diabetes"/>
    <n v="1982"/>
    <s v="Nov"/>
    <n v="7"/>
    <d v="1982-11-07T00:00:00"/>
    <n v="6600.36"/>
    <x v="0"/>
    <s v="tier - 3"/>
    <x v="22"/>
    <x v="2"/>
  </r>
  <r>
    <s v="Id797"/>
    <s v="  Deedra G"/>
    <x v="631"/>
    <n v="9.32"/>
    <s v="yes"/>
    <s v="No"/>
    <s v="No"/>
    <n v="2"/>
    <s v="No"/>
    <s v="Obesity"/>
    <s v="Diabetes"/>
    <n v="1982"/>
    <s v="Aug"/>
    <n v="28"/>
    <d v="1982-08-28T00:00:00"/>
    <n v="6610.11"/>
    <x v="1"/>
    <s v="tier - 2"/>
    <x v="22"/>
    <x v="3"/>
  </r>
  <r>
    <s v="Id798"/>
    <s v="  Kulwinder"/>
    <x v="632"/>
    <n v="6.12"/>
    <s v="yes"/>
    <s v="No"/>
    <s v="No"/>
    <n v="0"/>
    <s v="No"/>
    <s v="Obesity"/>
    <s v="Prediabetes"/>
    <n v="1973"/>
    <s v="Aug"/>
    <n v="29"/>
    <d v="1973-08-29T00:00:00"/>
    <n v="6630.31"/>
    <x v="0"/>
    <s v="tier - 1"/>
    <x v="28"/>
    <x v="0"/>
  </r>
  <r>
    <s v="Id799"/>
    <s v="  Ann M"/>
    <x v="275"/>
    <n v="9.19"/>
    <s v="yes"/>
    <s v="No"/>
    <s v="No"/>
    <n v="0"/>
    <s v="No"/>
    <s v="Over Weight"/>
    <s v="Diabetes"/>
    <n v="2003"/>
    <s v="Sep"/>
    <n v="4"/>
    <d v="2003-09-04T00:00:00"/>
    <n v="6638.16"/>
    <x v="0"/>
    <s v="tier - 1"/>
    <x v="13"/>
    <x v="1"/>
  </r>
  <r>
    <s v="Id800"/>
    <s v="  Sarah E"/>
    <x v="633"/>
    <n v="5.84"/>
    <s v="yes"/>
    <s v="No"/>
    <s v="Yes"/>
    <n v="1"/>
    <s v="No"/>
    <s v="Obesity"/>
    <s v="Prediabetes"/>
    <n v="1990"/>
    <s v="Jun"/>
    <n v="6"/>
    <d v="1990-06-06T00:00:00"/>
    <n v="6639.3"/>
    <x v="0"/>
    <s v="tier - 2"/>
    <x v="14"/>
    <x v="11"/>
  </r>
  <r>
    <s v="Id801"/>
    <s v="  Apryl J"/>
    <x v="634"/>
    <n v="7.19"/>
    <s v="yes"/>
    <s v="No"/>
    <s v="No"/>
    <n v="2"/>
    <s v="No"/>
    <s v="Over Weight"/>
    <s v="Diabetes"/>
    <n v="1984"/>
    <s v="Dec"/>
    <n v="8"/>
    <d v="1984-12-08T00:00:00"/>
    <n v="6640.54"/>
    <x v="0"/>
    <s v="tier - 3"/>
    <x v="20"/>
    <x v="4"/>
  </r>
  <r>
    <s v="Id802"/>
    <s v="  Ilana"/>
    <x v="635"/>
    <n v="9.39"/>
    <s v="No"/>
    <s v="No"/>
    <s v="No"/>
    <n v="0"/>
    <s v="No"/>
    <s v="Obesity"/>
    <s v="Diabetes"/>
    <n v="1970"/>
    <s v="Nov"/>
    <n v="8"/>
    <d v="1970-11-08T00:00:00"/>
    <n v="6651.26"/>
    <x v="0"/>
    <s v="tier - 3"/>
    <x v="35"/>
    <x v="0"/>
  </r>
  <r>
    <s v="Id803"/>
    <s v="  Katherine"/>
    <x v="443"/>
    <n v="4.2699999999999996"/>
    <s v="yes"/>
    <s v="No"/>
    <s v="No"/>
    <n v="1"/>
    <s v="No"/>
    <s v="Obesity"/>
    <s v="Normal"/>
    <n v="1984"/>
    <s v="Jul"/>
    <n v="1"/>
    <d v="1984-07-01T00:00:00"/>
    <n v="6652.53"/>
    <x v="1"/>
    <s v="tier - 2"/>
    <x v="21"/>
    <x v="0"/>
  </r>
  <r>
    <s v="Id804"/>
    <s v="  Katherine"/>
    <x v="636"/>
    <n v="11.71"/>
    <s v="No"/>
    <s v="No"/>
    <s v="No"/>
    <n v="0"/>
    <s v="No"/>
    <s v="Normal Weight"/>
    <s v="Diabetes"/>
    <n v="1989"/>
    <s v="Nov"/>
    <n v="19"/>
    <d v="1989-11-19T00:00:00"/>
    <n v="6653.79"/>
    <x v="0"/>
    <s v="tier - 1"/>
    <x v="14"/>
    <x v="0"/>
  </r>
  <r>
    <s v="Id805"/>
    <s v="  Karl"/>
    <x v="637"/>
    <n v="5.29"/>
    <s v="No"/>
    <s v="No"/>
    <s v="No"/>
    <n v="2"/>
    <s v="No"/>
    <s v="Obesity"/>
    <s v="Normal"/>
    <n v="1982"/>
    <s v="Sep"/>
    <n v="27"/>
    <d v="1982-09-27T00:00:00"/>
    <n v="6664.32"/>
    <x v="0"/>
    <s v="tier - 2"/>
    <x v="22"/>
    <x v="0"/>
  </r>
  <r>
    <s v="Id806"/>
    <s v="  Stephen"/>
    <x v="638"/>
    <n v="6"/>
    <s v="yes"/>
    <s v="No"/>
    <s v="Yes"/>
    <n v="1"/>
    <s v="No"/>
    <s v="Obesity"/>
    <s v="Prediabetes"/>
    <n v="1981"/>
    <s v="Sep"/>
    <n v="17"/>
    <d v="1981-09-17T00:00:00"/>
    <n v="6664.69"/>
    <x v="1"/>
    <s v="tier - 1"/>
    <x v="19"/>
    <x v="1"/>
  </r>
  <r>
    <s v="Id807"/>
    <s v="  Will"/>
    <x v="639"/>
    <n v="10.64"/>
    <s v="No"/>
    <s v="No"/>
    <s v="No"/>
    <n v="0"/>
    <s v="No"/>
    <s v="Over Weight"/>
    <s v="Diabetes"/>
    <n v="1989"/>
    <s v="Oct"/>
    <n v="20"/>
    <d v="1989-10-20T00:00:00"/>
    <n v="6666.24"/>
    <x v="1"/>
    <s v="tier - 1"/>
    <x v="14"/>
    <x v="2"/>
  </r>
  <r>
    <s v="Id808"/>
    <s v="  Bradley D"/>
    <x v="640"/>
    <n v="8.2100000000000009"/>
    <s v="yes"/>
    <s v="No"/>
    <s v="No"/>
    <n v="0"/>
    <s v="No"/>
    <s v="Obesity"/>
    <s v="Diabetes"/>
    <n v="1985"/>
    <s v="Jul"/>
    <n v="9"/>
    <d v="1985-07-09T00:00:00"/>
    <n v="6686.43"/>
    <x v="0"/>
    <s v="tier - 3"/>
    <x v="20"/>
    <x v="1"/>
  </r>
  <r>
    <s v="Id809"/>
    <s v="  Amy M"/>
    <x v="641"/>
    <n v="5.58"/>
    <s v="No"/>
    <s v="No"/>
    <s v="Yes"/>
    <n v="1"/>
    <s v="No"/>
    <s v="Obesity"/>
    <s v="Normal"/>
    <n v="1968"/>
    <s v="Jul"/>
    <n v="13"/>
    <d v="1968-07-13T00:00:00"/>
    <n v="6700.56"/>
    <x v="1"/>
    <s v="tier - 1"/>
    <x v="36"/>
    <x v="1"/>
  </r>
  <r>
    <s v="Id810"/>
    <s v="  Matthew W"/>
    <x v="642"/>
    <n v="8.75"/>
    <s v="No"/>
    <s v="No"/>
    <s v="No"/>
    <n v="0"/>
    <s v="No"/>
    <s v="Obesity"/>
    <s v="Diabetes"/>
    <n v="1971"/>
    <s v="Dec"/>
    <n v="12"/>
    <d v="1971-12-12T00:00:00"/>
    <n v="6706.47"/>
    <x v="0"/>
    <s v="tier - 1"/>
    <x v="33"/>
    <x v="0"/>
  </r>
  <r>
    <s v="Id811"/>
    <s v="  Doug"/>
    <x v="440"/>
    <n v="11.86"/>
    <s v="No"/>
    <s v="No"/>
    <s v="No"/>
    <n v="0"/>
    <s v="No"/>
    <s v="Obesity"/>
    <s v="Diabetes"/>
    <n v="1983"/>
    <s v="Jun"/>
    <n v="12"/>
    <d v="1983-06-12T00:00:00"/>
    <n v="6710.19"/>
    <x v="1"/>
    <s v="tier - 3"/>
    <x v="22"/>
    <x v="1"/>
  </r>
  <r>
    <s v="Id812"/>
    <s v="  Tom"/>
    <x v="396"/>
    <n v="11.46"/>
    <s v="No"/>
    <s v="No"/>
    <s v="No"/>
    <n v="0"/>
    <s v="No"/>
    <s v="Obesity"/>
    <s v="Diabetes"/>
    <n v="1994"/>
    <s v="Jun"/>
    <n v="13"/>
    <d v="1994-06-13T00:00:00"/>
    <n v="6721.37"/>
    <x v="0"/>
    <s v="tier - 1"/>
    <x v="8"/>
    <x v="1"/>
  </r>
  <r>
    <s v="Id813"/>
    <s v="  Jonathan"/>
    <x v="643"/>
    <n v="9.0299999999999994"/>
    <s v="No"/>
    <s v="No"/>
    <s v="No"/>
    <n v="0"/>
    <s v="No"/>
    <s v="Normal Weight"/>
    <s v="Diabetes"/>
    <n v="1978"/>
    <s v="Oct"/>
    <n v="21"/>
    <d v="1978-10-21T00:00:00"/>
    <n v="6737.98"/>
    <x v="0"/>
    <s v="tier - 3"/>
    <x v="25"/>
    <x v="0"/>
  </r>
  <r>
    <s v="Id814"/>
    <s v="  Wayne A"/>
    <x v="644"/>
    <n v="8.26"/>
    <s v="yes"/>
    <s v="No"/>
    <s v="No"/>
    <n v="2"/>
    <s v="No"/>
    <s v="Obesity"/>
    <s v="Diabetes"/>
    <n v="1968"/>
    <s v="Jul"/>
    <n v="18"/>
    <d v="1968-07-18T00:00:00"/>
    <n v="6738.84"/>
    <x v="1"/>
    <s v="tier - 1"/>
    <x v="36"/>
    <x v="1"/>
  </r>
  <r>
    <s v="Id815"/>
    <s v="  Nobuyori"/>
    <x v="534"/>
    <n v="5.42"/>
    <s v="yes"/>
    <s v="No"/>
    <s v="No"/>
    <n v="2"/>
    <s v="No"/>
    <s v="Obesity"/>
    <s v="Normal"/>
    <n v="1986"/>
    <s v="Aug"/>
    <n v="7"/>
    <d v="1986-08-07T00:00:00"/>
    <n v="6746.74"/>
    <x v="1"/>
    <s v="tier - 2"/>
    <x v="17"/>
    <x v="5"/>
  </r>
  <r>
    <s v="Id816"/>
    <s v="  Rich"/>
    <x v="47"/>
    <n v="11.33"/>
    <s v="yes"/>
    <s v="No"/>
    <s v="Yes"/>
    <n v="1"/>
    <s v="No"/>
    <s v="Obesity"/>
    <s v="Diabetes"/>
    <n v="1986"/>
    <s v="Jun"/>
    <n v="5"/>
    <d v="1986-06-05T00:00:00"/>
    <n v="6748.59"/>
    <x v="1"/>
    <s v="tier - 1"/>
    <x v="30"/>
    <x v="5"/>
  </r>
  <r>
    <s v="Id817"/>
    <s v="  Marcos S"/>
    <x v="425"/>
    <n v="7.69"/>
    <s v="yes"/>
    <s v="No"/>
    <s v="Yes"/>
    <n v="1"/>
    <s v="No"/>
    <s v="Over Weight"/>
    <s v="Diabetes"/>
    <n v="1970"/>
    <s v="Jun"/>
    <n v="17"/>
    <d v="1970-06-17T00:00:00"/>
    <n v="6749.63"/>
    <x v="0"/>
    <s v="tier - 1"/>
    <x v="34"/>
    <x v="0"/>
  </r>
  <r>
    <s v="Id818"/>
    <s v="  Dave"/>
    <x v="247"/>
    <n v="8.77"/>
    <s v="yes"/>
    <s v="No"/>
    <s v="Yes"/>
    <n v="1"/>
    <s v="No"/>
    <s v="Over Weight"/>
    <s v="Diabetes"/>
    <n v="1966"/>
    <s v="Dec"/>
    <n v="9"/>
    <d v="1966-12-09T00:00:00"/>
    <n v="6750.27"/>
    <x v="1"/>
    <s v="tier - 2"/>
    <x v="37"/>
    <x v="0"/>
  </r>
  <r>
    <s v="Id819"/>
    <s v="  Andy"/>
    <x v="173"/>
    <n v="4.91"/>
    <s v="No"/>
    <s v="yes"/>
    <s v="No"/>
    <n v="1"/>
    <s v="No"/>
    <s v="Obesity"/>
    <s v="Normal"/>
    <n v="1988"/>
    <s v="Oct"/>
    <n v="10"/>
    <d v="1988-10-10T00:00:00"/>
    <n v="6753.04"/>
    <x v="0"/>
    <s v="tier - 2"/>
    <x v="16"/>
    <x v="8"/>
  </r>
  <r>
    <s v="Id820"/>
    <s v="  Mary"/>
    <x v="645"/>
    <n v="4.95"/>
    <s v="No"/>
    <s v="No"/>
    <s v="No"/>
    <n v="1"/>
    <s v="No"/>
    <s v="Obesity"/>
    <s v="Normal"/>
    <n v="1981"/>
    <s v="Sep"/>
    <n v="21"/>
    <d v="1981-09-21T00:00:00"/>
    <n v="6770.19"/>
    <x v="0"/>
    <s v="tier - 3"/>
    <x v="19"/>
    <x v="0"/>
  </r>
  <r>
    <s v="Id821"/>
    <s v="  Marcus B"/>
    <x v="646"/>
    <n v="10.8"/>
    <s v="yes"/>
    <s v="No"/>
    <s v="Yes"/>
    <n v="1"/>
    <s v="No"/>
    <s v="Over Weight"/>
    <s v="Diabetes"/>
    <n v="1981"/>
    <s v="Sep"/>
    <n v="3"/>
    <d v="1981-09-03T00:00:00"/>
    <n v="6775.96"/>
    <x v="0"/>
    <s v="tier - 3"/>
    <x v="19"/>
    <x v="2"/>
  </r>
  <r>
    <s v="Id822"/>
    <s v="  Thomas K"/>
    <x v="647"/>
    <n v="7.21"/>
    <s v="No"/>
    <s v="No"/>
    <s v="No"/>
    <n v="2"/>
    <s v="No"/>
    <s v="Obesity"/>
    <s v="Diabetes"/>
    <n v="1981"/>
    <s v="Oct"/>
    <n v="8"/>
    <d v="1981-10-08T00:00:00"/>
    <n v="6781.35"/>
    <x v="0"/>
    <s v="tier - 1"/>
    <x v="19"/>
    <x v="0"/>
  </r>
  <r>
    <s v="Id823"/>
    <s v="  Robert"/>
    <x v="648"/>
    <n v="5.12"/>
    <s v="No"/>
    <s v="No"/>
    <s v="Yes"/>
    <n v="1"/>
    <s v="No"/>
    <s v="Obesity"/>
    <s v="Normal"/>
    <n v="1980"/>
    <s v="Nov"/>
    <n v="23"/>
    <d v="1980-11-23T00:00:00"/>
    <n v="6781.52"/>
    <x v="0"/>
    <s v="tier - 2"/>
    <x v="26"/>
    <x v="0"/>
  </r>
  <r>
    <s v="Id824"/>
    <s v="  Geoff"/>
    <x v="649"/>
    <n v="4.62"/>
    <s v="No"/>
    <s v="yes"/>
    <s v="No"/>
    <n v="1"/>
    <s v="yes"/>
    <s v="Under Weight"/>
    <s v="Normal"/>
    <n v="1985"/>
    <s v="Dec"/>
    <n v="24"/>
    <d v="1985-12-24T00:00:00"/>
    <n v="6796.86"/>
    <x v="1"/>
    <s v="tier - 3"/>
    <x v="30"/>
    <x v="1"/>
  </r>
  <r>
    <s v="Id825"/>
    <s v="  Chris J"/>
    <x v="650"/>
    <n v="7.68"/>
    <s v="yes"/>
    <s v="No"/>
    <s v="No"/>
    <n v="0"/>
    <s v="No"/>
    <s v="Obesity"/>
    <s v="Diabetes"/>
    <n v="1991"/>
    <s v="Jun"/>
    <n v="29"/>
    <d v="1991-06-29T00:00:00"/>
    <n v="6799.46"/>
    <x v="3"/>
    <s v="tier - 2"/>
    <x v="15"/>
    <x v="10"/>
  </r>
  <r>
    <s v="Id826"/>
    <s v="  Kate A"/>
    <x v="651"/>
    <n v="6.79"/>
    <s v="yes"/>
    <s v="No"/>
    <s v="Yes"/>
    <n v="1"/>
    <s v="No"/>
    <s v="Over Weight"/>
    <s v="Diabetes"/>
    <n v="1975"/>
    <s v="Aug"/>
    <n v="17"/>
    <d v="1975-08-17T00:00:00"/>
    <n v="6809.46"/>
    <x v="0"/>
    <s v="tier - 1"/>
    <x v="32"/>
    <x v="1"/>
  </r>
  <r>
    <s v="Id827"/>
    <s v="  Kelli"/>
    <x v="56"/>
    <n v="11.09"/>
    <s v="No"/>
    <s v="No"/>
    <s v="No"/>
    <n v="0"/>
    <s v="No"/>
    <s v="Obesity"/>
    <s v="Diabetes"/>
    <n v="1994"/>
    <s v="Jul"/>
    <n v="8"/>
    <d v="1994-07-08T00:00:00"/>
    <n v="6827.69"/>
    <x v="0"/>
    <s v="tier - 2"/>
    <x v="8"/>
    <x v="11"/>
  </r>
  <r>
    <s v="Id828"/>
    <s v="  Maggie M"/>
    <x v="568"/>
    <n v="5.24"/>
    <s v="yes"/>
    <s v="No"/>
    <s v="Yes"/>
    <n v="1"/>
    <s v="No"/>
    <s v="Obesity"/>
    <s v="Normal"/>
    <n v="1979"/>
    <s v="Jul"/>
    <n v="15"/>
    <d v="1979-07-15T00:00:00"/>
    <n v="6837.37"/>
    <x v="1"/>
    <s v="tier - 1"/>
    <x v="23"/>
    <x v="5"/>
  </r>
  <r>
    <s v="Id829"/>
    <s v="  Michelle L"/>
    <x v="652"/>
    <n v="7.51"/>
    <s v="yes"/>
    <s v="No"/>
    <s v="Yes"/>
    <n v="1"/>
    <s v="No"/>
    <s v="Over Weight"/>
    <s v="Diabetes"/>
    <n v="2000"/>
    <s v="Nov"/>
    <n v="30"/>
    <d v="2000-11-30T00:00:00"/>
    <n v="6842.28"/>
    <x v="0"/>
    <s v="tier - 1"/>
    <x v="12"/>
    <x v="1"/>
  </r>
  <r>
    <s v="Id830"/>
    <s v="  Ashley K"/>
    <x v="653"/>
    <n v="4.13"/>
    <s v="No"/>
    <s v="No"/>
    <s v="No"/>
    <n v="2"/>
    <s v="No"/>
    <s v="Obesity"/>
    <s v="Normal"/>
    <n v="1977"/>
    <s v="Jun"/>
    <n v="15"/>
    <d v="1977-06-15T00:00:00"/>
    <n v="6843.17"/>
    <x v="0"/>
    <s v="tier - 1"/>
    <x v="29"/>
    <x v="0"/>
  </r>
  <r>
    <s v="Id831"/>
    <s v="  Michael"/>
    <x v="654"/>
    <n v="8.3800000000000008"/>
    <s v="yes"/>
    <s v="No"/>
    <s v="No"/>
    <n v="1"/>
    <s v="No"/>
    <s v="Obesity"/>
    <s v="Diabetes"/>
    <n v="1979"/>
    <s v="Nov"/>
    <n v="4"/>
    <d v="1979-11-04T00:00:00"/>
    <n v="6849.03"/>
    <x v="0"/>
    <s v="tier - 2"/>
    <x v="23"/>
    <x v="2"/>
  </r>
  <r>
    <s v="Id832"/>
    <s v="  Ryan K"/>
    <x v="18"/>
    <n v="8.07"/>
    <s v="No"/>
    <s v="No"/>
    <s v="No"/>
    <n v="0"/>
    <s v="No"/>
    <s v="Obesity"/>
    <s v="Diabetes"/>
    <n v="1981"/>
    <s v="Jun"/>
    <n v="19"/>
    <d v="1981-06-19T00:00:00"/>
    <n v="6858.48"/>
    <x v="0"/>
    <s v="tier - 2"/>
    <x v="26"/>
    <x v="4"/>
  </r>
  <r>
    <s v="Id833"/>
    <s v="  Matthew J"/>
    <x v="366"/>
    <n v="8.9499999999999993"/>
    <s v="No"/>
    <s v="No"/>
    <s v="No"/>
    <n v="0"/>
    <s v="No"/>
    <s v="Over Weight"/>
    <s v="Diabetes"/>
    <n v="1978"/>
    <s v="Aug"/>
    <n v="5"/>
    <d v="1978-08-05T00:00:00"/>
    <n v="6863.49"/>
    <x v="0"/>
    <s v="tier - 1"/>
    <x v="25"/>
    <x v="0"/>
  </r>
  <r>
    <s v="Id834"/>
    <s v="  Karine"/>
    <x v="655"/>
    <n v="6.31"/>
    <s v="yes"/>
    <s v="No"/>
    <s v="No"/>
    <n v="1"/>
    <s v="No"/>
    <s v="Obesity"/>
    <s v="Prediabetes"/>
    <n v="1969"/>
    <s v="Oct"/>
    <n v="23"/>
    <d v="1969-10-23T00:00:00"/>
    <n v="6868.39"/>
    <x v="0"/>
    <s v="tier - 2"/>
    <x v="34"/>
    <x v="0"/>
  </r>
  <r>
    <s v="Id835"/>
    <s v="  Antonia G"/>
    <x v="656"/>
    <n v="7.19"/>
    <s v="yes"/>
    <s v="No"/>
    <s v="No"/>
    <n v="2"/>
    <s v="No"/>
    <s v="Obesity"/>
    <s v="Diabetes"/>
    <n v="1981"/>
    <s v="Jun"/>
    <n v="23"/>
    <d v="1981-06-23T00:00:00"/>
    <n v="6875.96"/>
    <x v="0"/>
    <s v="tier - 2"/>
    <x v="26"/>
    <x v="2"/>
  </r>
  <r>
    <s v="Id836"/>
    <s v="  Casondra L"/>
    <x v="657"/>
    <n v="6.11"/>
    <s v="yes"/>
    <s v="No"/>
    <s v="No"/>
    <n v="1"/>
    <s v="No"/>
    <s v="Obesity"/>
    <s v="Prediabetes"/>
    <n v="2004"/>
    <s v="Dec"/>
    <n v="24"/>
    <d v="2004-12-24T00:00:00"/>
    <n v="6876.53"/>
    <x v="0"/>
    <s v="tier - 1"/>
    <x v="11"/>
    <x v="1"/>
  </r>
  <r>
    <s v="Id837"/>
    <s v="  Wendy"/>
    <x v="658"/>
    <n v="6.02"/>
    <s v="No"/>
    <s v="No"/>
    <s v="No"/>
    <n v="1"/>
    <s v="No"/>
    <s v="Obesity"/>
    <s v="Prediabetes"/>
    <n v="1985"/>
    <s v="Sep"/>
    <n v="10"/>
    <d v="1985-09-10T00:00:00"/>
    <n v="6877.98"/>
    <x v="0"/>
    <s v="tier - 1"/>
    <x v="30"/>
    <x v="8"/>
  </r>
  <r>
    <s v="Id838"/>
    <s v="  Eric D"/>
    <x v="106"/>
    <n v="11.86"/>
    <s v="No"/>
    <s v="No"/>
    <s v="No"/>
    <n v="0"/>
    <s v="No"/>
    <s v="Obesity"/>
    <s v="Diabetes"/>
    <n v="1989"/>
    <s v="Dec"/>
    <n v="21"/>
    <d v="1989-12-21T00:00:00"/>
    <n v="6895.19"/>
    <x v="0"/>
    <s v="tier - 3"/>
    <x v="14"/>
    <x v="8"/>
  </r>
  <r>
    <s v="Id839"/>
    <s v="  Elizabeth"/>
    <x v="9"/>
    <n v="8.25"/>
    <s v="No"/>
    <s v="No"/>
    <s v="No"/>
    <n v="0"/>
    <s v="No"/>
    <s v="Obesity"/>
    <s v="Diabetes"/>
    <n v="1984"/>
    <s v="Sep"/>
    <n v="5"/>
    <d v="1984-09-05T00:00:00"/>
    <n v="6933.24"/>
    <x v="0"/>
    <s v="tier - 3"/>
    <x v="20"/>
    <x v="1"/>
  </r>
  <r>
    <s v="Id840"/>
    <s v="  Laura F"/>
    <x v="659"/>
    <n v="8.1300000000000008"/>
    <s v="No"/>
    <s v="No"/>
    <s v="No"/>
    <n v="0"/>
    <s v="No"/>
    <s v="Obesity"/>
    <s v="Diabetes"/>
    <n v="1978"/>
    <s v="Nov"/>
    <n v="29"/>
    <d v="1978-11-29T00:00:00"/>
    <n v="6938.11"/>
    <x v="0"/>
    <s v="tier - 2"/>
    <x v="25"/>
    <x v="0"/>
  </r>
  <r>
    <s v="Id841"/>
    <s v="  Amelia F"/>
    <x v="660"/>
    <n v="10.1"/>
    <s v="No"/>
    <s v="No"/>
    <s v="No"/>
    <n v="0"/>
    <s v="No"/>
    <s v="Obesity"/>
    <s v="Diabetes"/>
    <n v="1980"/>
    <s v="Aug"/>
    <n v="30"/>
    <d v="1980-08-30T00:00:00"/>
    <n v="6940.91"/>
    <x v="0"/>
    <s v="tier - 2"/>
    <x v="26"/>
    <x v="1"/>
  </r>
  <r>
    <s v="Id842"/>
    <s v="  Amy L"/>
    <x v="428"/>
    <n v="5.89"/>
    <s v="yes"/>
    <s v="No"/>
    <s v="No"/>
    <n v="2"/>
    <s v="No"/>
    <s v="Obesity"/>
    <s v="Prediabetes"/>
    <n v="1980"/>
    <s v="Oct"/>
    <n v="5"/>
    <d v="1980-10-05T00:00:00"/>
    <n v="6940.94"/>
    <x v="0"/>
    <s v="tier - 3"/>
    <x v="26"/>
    <x v="0"/>
  </r>
  <r>
    <s v="Id843"/>
    <s v="  Katie J"/>
    <x v="661"/>
    <n v="4.97"/>
    <s v="No"/>
    <s v="No"/>
    <s v="No"/>
    <n v="2"/>
    <s v="No"/>
    <s v="Obesity"/>
    <s v="Normal"/>
    <n v="1978"/>
    <s v="Dec"/>
    <n v="15"/>
    <d v="1978-12-15T00:00:00"/>
    <n v="6948.7"/>
    <x v="3"/>
    <s v="tier - 2"/>
    <x v="25"/>
    <x v="1"/>
  </r>
  <r>
    <s v="Id844"/>
    <s v="  Laura E"/>
    <x v="662"/>
    <n v="9.9"/>
    <s v="No"/>
    <s v="No"/>
    <s v="No"/>
    <n v="0"/>
    <s v="No"/>
    <s v="Obesity"/>
    <s v="Diabetes"/>
    <n v="1980"/>
    <s v="Aug"/>
    <n v="18"/>
    <d v="1980-08-18T00:00:00"/>
    <n v="6951.12"/>
    <x v="0"/>
    <s v="tier - 2"/>
    <x v="26"/>
    <x v="0"/>
  </r>
  <r>
    <s v="Id845"/>
    <s v="  Mayumi"/>
    <x v="663"/>
    <n v="9.0500000000000007"/>
    <s v="No"/>
    <s v="No"/>
    <s v="No"/>
    <n v="0"/>
    <s v="No"/>
    <s v="Normal Weight"/>
    <s v="Diabetes"/>
    <n v="1975"/>
    <s v="Jun"/>
    <n v="3"/>
    <d v="1975-06-03T00:00:00"/>
    <n v="6965.21"/>
    <x v="0"/>
    <s v="tier - 3"/>
    <x v="27"/>
    <x v="0"/>
  </r>
  <r>
    <s v="Id846"/>
    <s v="  Vanessa"/>
    <x v="664"/>
    <n v="10.93"/>
    <s v="No"/>
    <s v="No"/>
    <s v="No"/>
    <n v="0"/>
    <s v="No"/>
    <s v="Over Weight"/>
    <s v="Diabetes"/>
    <n v="1985"/>
    <s v="Dec"/>
    <n v="10"/>
    <d v="1985-12-10T00:00:00"/>
    <n v="6985.51"/>
    <x v="0"/>
    <s v="tier - 2"/>
    <x v="30"/>
    <x v="4"/>
  </r>
  <r>
    <s v="Id847"/>
    <s v="  Natali N"/>
    <x v="665"/>
    <n v="7.58"/>
    <s v="yes"/>
    <s v="No"/>
    <s v="No"/>
    <n v="2"/>
    <s v="No"/>
    <s v="Obesity"/>
    <s v="Diabetes"/>
    <n v="1982"/>
    <s v="Oct"/>
    <n v="18"/>
    <d v="1982-10-18T00:00:00"/>
    <n v="6986.7"/>
    <x v="1"/>
    <s v="tier - 1"/>
    <x v="22"/>
    <x v="1"/>
  </r>
  <r>
    <s v="Id848"/>
    <s v="  Beth"/>
    <x v="32"/>
    <n v="11"/>
    <s v="yes"/>
    <s v="No"/>
    <s v="Yes"/>
    <n v="1"/>
    <s v="No"/>
    <s v="Obesity"/>
    <s v="Diabetes"/>
    <n v="1982"/>
    <s v="Sep"/>
    <n v="1"/>
    <d v="1982-09-01T00:00:00"/>
    <n v="6989.95"/>
    <x v="0"/>
    <s v="tier - 1"/>
    <x v="22"/>
    <x v="0"/>
  </r>
  <r>
    <s v="Id849"/>
    <s v="  Alex"/>
    <x v="666"/>
    <n v="5.0599999999999996"/>
    <s v="No"/>
    <s v="No"/>
    <s v="No"/>
    <n v="1"/>
    <s v="No"/>
    <s v="Over Weight"/>
    <s v="Normal"/>
    <n v="1969"/>
    <s v="Jul"/>
    <n v="6"/>
    <d v="1969-07-06T00:00:00"/>
    <n v="7003.1"/>
    <x v="0"/>
    <s v="tier - 3"/>
    <x v="36"/>
    <x v="0"/>
  </r>
  <r>
    <s v="Id850"/>
    <s v="  Spencer"/>
    <x v="667"/>
    <n v="6.11"/>
    <s v="yes"/>
    <s v="No"/>
    <s v="No"/>
    <n v="1"/>
    <s v="No"/>
    <s v="Obesity"/>
    <s v="Prediabetes"/>
    <n v="1978"/>
    <s v="Jun"/>
    <n v="2"/>
    <d v="1978-06-02T00:00:00"/>
    <n v="7033.08"/>
    <x v="0"/>
    <s v="tier - 2"/>
    <x v="24"/>
    <x v="0"/>
  </r>
  <r>
    <s v="Id851"/>
    <s v="  Andee W"/>
    <x v="668"/>
    <n v="6.66"/>
    <s v="yes"/>
    <s v="No"/>
    <s v="No"/>
    <n v="2"/>
    <s v="No"/>
    <s v="Obesity"/>
    <s v="Diabetes"/>
    <n v="1995"/>
    <s v="Oct"/>
    <n v="29"/>
    <d v="1995-10-29T00:00:00"/>
    <n v="7042.11"/>
    <x v="0"/>
    <s v="tier - 3"/>
    <x v="10"/>
    <x v="1"/>
  </r>
  <r>
    <s v="Id852"/>
    <s v="  Amy"/>
    <x v="669"/>
    <n v="4.0199999999999996"/>
    <s v="yes"/>
    <s v="No"/>
    <s v="Yes"/>
    <n v="1"/>
    <s v="No"/>
    <s v="Obesity"/>
    <s v="Normal"/>
    <n v="1980"/>
    <s v="Jul"/>
    <n v="26"/>
    <d v="1980-07-26T00:00:00"/>
    <n v="7045.5"/>
    <x v="0"/>
    <s v="tier - 1"/>
    <x v="26"/>
    <x v="2"/>
  </r>
  <r>
    <s v="Id853"/>
    <s v="  Joshua"/>
    <x v="670"/>
    <n v="8.81"/>
    <s v="yes"/>
    <s v="No"/>
    <s v="No"/>
    <n v="2"/>
    <s v="No"/>
    <s v="Obesity"/>
    <s v="Diabetes"/>
    <n v="1980"/>
    <s v="Oct"/>
    <n v="22"/>
    <d v="1980-10-22T00:00:00"/>
    <n v="7046.72"/>
    <x v="0"/>
    <s v="tier - 3"/>
    <x v="26"/>
    <x v="0"/>
  </r>
  <r>
    <s v="Id854"/>
    <s v="  C Fred"/>
    <x v="671"/>
    <n v="7.92"/>
    <s v="yes"/>
    <s v="No"/>
    <s v="No"/>
    <n v="2"/>
    <s v="No"/>
    <s v="Obesity"/>
    <s v="Diabetes"/>
    <n v="1980"/>
    <s v="Jul"/>
    <n v="21"/>
    <d v="1980-07-21T00:00:00"/>
    <n v="7050.02"/>
    <x v="0"/>
    <s v="tier - 1"/>
    <x v="26"/>
    <x v="8"/>
  </r>
  <r>
    <s v="Id855"/>
    <s v="  Jeremy"/>
    <x v="362"/>
    <n v="7.48"/>
    <s v="No"/>
    <s v="No"/>
    <s v="No"/>
    <n v="0"/>
    <s v="No"/>
    <s v="Normal Weight"/>
    <s v="Diabetes"/>
    <n v="1980"/>
    <s v="Jun"/>
    <n v="28"/>
    <d v="1980-06-28T00:00:00"/>
    <n v="7050.64"/>
    <x v="0"/>
    <s v="tier - 3"/>
    <x v="23"/>
    <x v="2"/>
  </r>
  <r>
    <s v="Id856"/>
    <s v="  Patrick Sr"/>
    <x v="672"/>
    <n v="4.62"/>
    <s v="yes"/>
    <s v="No"/>
    <s v="No"/>
    <n v="2"/>
    <s v="No"/>
    <s v="Obesity"/>
    <s v="Normal"/>
    <n v="1978"/>
    <s v="Jun"/>
    <n v="24"/>
    <d v="1978-06-24T00:00:00"/>
    <n v="7054.41"/>
    <x v="0"/>
    <s v="tier - 2"/>
    <x v="24"/>
    <x v="0"/>
  </r>
  <r>
    <s v="Id857"/>
    <s v="  Kelly M"/>
    <x v="673"/>
    <n v="8.4700000000000006"/>
    <s v="No"/>
    <s v="No"/>
    <s v="No"/>
    <n v="0"/>
    <s v="No"/>
    <s v="Obesity"/>
    <s v="Diabetes"/>
    <n v="1982"/>
    <s v="Oct"/>
    <n v="6"/>
    <d v="1982-10-06T00:00:00"/>
    <n v="7077.19"/>
    <x v="0"/>
    <s v="tier - 3"/>
    <x v="22"/>
    <x v="8"/>
  </r>
  <r>
    <s v="Id858"/>
    <s v="  Katherine"/>
    <x v="674"/>
    <n v="10.58"/>
    <s v="yes"/>
    <s v="No"/>
    <s v="No"/>
    <n v="0"/>
    <s v="No"/>
    <s v="Obesity"/>
    <s v="Diabetes"/>
    <n v="1992"/>
    <s v="Jun"/>
    <n v="18"/>
    <d v="1992-06-18T00:00:00"/>
    <n v="7096.98"/>
    <x v="0"/>
    <s v="tier - 2"/>
    <x v="0"/>
    <x v="1"/>
  </r>
  <r>
    <s v="Id859"/>
    <s v="  Keila L"/>
    <x v="403"/>
    <n v="7.48"/>
    <s v="No"/>
    <s v="No"/>
    <s v="No"/>
    <n v="0"/>
    <s v="No"/>
    <s v="Normal Weight"/>
    <s v="Diabetes"/>
    <n v="1987"/>
    <s v="Aug"/>
    <n v="11"/>
    <d v="1987-08-11T00:00:00"/>
    <n v="7106.81"/>
    <x v="0"/>
    <s v="tier - 1"/>
    <x v="18"/>
    <x v="1"/>
  </r>
  <r>
    <s v="Id860"/>
    <s v="  Zanae E"/>
    <x v="675"/>
    <n v="7.82"/>
    <s v="No"/>
    <s v="No"/>
    <s v="No"/>
    <n v="0"/>
    <s v="No"/>
    <s v="Normal Weight"/>
    <s v="Diabetes"/>
    <n v="1968"/>
    <s v="Jun"/>
    <n v="29"/>
    <d v="1968-06-29T00:00:00"/>
    <n v="7125.25"/>
    <x v="1"/>
    <s v="tier - 2"/>
    <x v="38"/>
    <x v="0"/>
  </r>
  <r>
    <s v="Id861"/>
    <s v="  Alex"/>
    <x v="676"/>
    <n v="4.96"/>
    <s v="yes"/>
    <s v="No"/>
    <s v="No"/>
    <n v="1"/>
    <s v="No"/>
    <s v="Obesity"/>
    <s v="Normal"/>
    <n v="1993"/>
    <s v="Aug"/>
    <n v="1"/>
    <d v="1993-08-01T00:00:00"/>
    <n v="7128.64"/>
    <x v="0"/>
    <s v="tier - 2"/>
    <x v="8"/>
    <x v="11"/>
  </r>
  <r>
    <s v="Id862"/>
    <s v="  Kathryn"/>
    <x v="520"/>
    <n v="6.15"/>
    <s v="yes"/>
    <s v="No"/>
    <s v="No"/>
    <n v="1"/>
    <s v="No"/>
    <s v="Obesity"/>
    <s v="Prediabetes"/>
    <n v="1984"/>
    <s v="Jul"/>
    <n v="7"/>
    <d v="1984-07-07T00:00:00"/>
    <n v="7133.9"/>
    <x v="0"/>
    <s v="tier - 1"/>
    <x v="21"/>
    <x v="8"/>
  </r>
  <r>
    <s v="Id863"/>
    <s v="  Jason L"/>
    <x v="677"/>
    <n v="4.62"/>
    <s v="No"/>
    <s v="No"/>
    <s v="Yes"/>
    <n v="1"/>
    <s v="No"/>
    <s v="Obesity"/>
    <s v="Normal"/>
    <n v="1999"/>
    <s v="Aug"/>
    <n v="8"/>
    <d v="1999-08-08T00:00:00"/>
    <n v="7144.4"/>
    <x v="0"/>
    <s v="tier - 1"/>
    <x v="7"/>
    <x v="16"/>
  </r>
  <r>
    <s v="Id864"/>
    <s v="  Benjamin J"/>
    <x v="606"/>
    <n v="4.87"/>
    <s v="No"/>
    <s v="No"/>
    <s v="No"/>
    <n v="2"/>
    <s v="No"/>
    <s v="Obesity"/>
    <s v="Normal"/>
    <n v="1984"/>
    <s v="Nov"/>
    <n v="21"/>
    <d v="1984-11-21T00:00:00"/>
    <n v="7144.86"/>
    <x v="0"/>
    <s v="tier - 2"/>
    <x v="20"/>
    <x v="8"/>
  </r>
  <r>
    <s v="Id865"/>
    <s v="  Steven M"/>
    <x v="678"/>
    <n v="4.63"/>
    <s v="No"/>
    <s v="No"/>
    <s v="No"/>
    <n v="0"/>
    <s v="No"/>
    <s v="Obesity"/>
    <s v="Normal"/>
    <n v="1976"/>
    <s v="Jun"/>
    <n v="24"/>
    <d v="1976-06-24T00:00:00"/>
    <n v="7147.11"/>
    <x v="1"/>
    <s v="tier - 2"/>
    <x v="32"/>
    <x v="2"/>
  </r>
  <r>
    <s v="Id866"/>
    <s v="  Erika"/>
    <x v="679"/>
    <n v="11.93"/>
    <s v="No"/>
    <s v="No"/>
    <s v="No"/>
    <n v="0"/>
    <s v="No"/>
    <s v="Over Weight"/>
    <s v="Diabetes"/>
    <n v="1978"/>
    <s v="Jul"/>
    <n v="30"/>
    <d v="1978-07-30T00:00:00"/>
    <n v="7147.47"/>
    <x v="0"/>
    <s v="tier - 3"/>
    <x v="25"/>
    <x v="0"/>
  </r>
  <r>
    <s v="Id867"/>
    <s v="  Chad"/>
    <x v="315"/>
    <n v="5.65"/>
    <s v="yes"/>
    <s v="No"/>
    <s v="No"/>
    <n v="2"/>
    <s v="No"/>
    <s v="Obesity"/>
    <s v="Normal"/>
    <n v="1984"/>
    <s v="Jun"/>
    <n v="29"/>
    <d v="1984-06-29T00:00:00"/>
    <n v="7151.09"/>
    <x v="0"/>
    <s v="tier - 2"/>
    <x v="21"/>
    <x v="2"/>
  </r>
  <r>
    <s v="Id868"/>
    <s v="  Mark"/>
    <x v="680"/>
    <n v="11.21"/>
    <s v="yes"/>
    <s v="No"/>
    <s v="Yes"/>
    <n v="1"/>
    <s v="No"/>
    <s v="Obesity"/>
    <s v="Diabetes"/>
    <n v="1978"/>
    <s v="Sep"/>
    <n v="6"/>
    <d v="1978-09-06T00:00:00"/>
    <n v="7152.67"/>
    <x v="1"/>
    <s v="tier - 2"/>
    <x v="25"/>
    <x v="0"/>
  </r>
  <r>
    <s v="Id869"/>
    <s v="  David"/>
    <x v="419"/>
    <n v="10.62"/>
    <s v="yes"/>
    <s v="No"/>
    <s v="Yes"/>
    <n v="1"/>
    <s v="No"/>
    <s v="Over Weight"/>
    <s v="Diabetes"/>
    <n v="1981"/>
    <s v="Jul"/>
    <n v="17"/>
    <d v="1981-07-17T00:00:00"/>
    <n v="7153.55"/>
    <x v="0"/>
    <s v="tier - 1"/>
    <x v="19"/>
    <x v="1"/>
  </r>
  <r>
    <s v="Id870"/>
    <s v="  Matthew R"/>
    <x v="278"/>
    <n v="10.7"/>
    <s v="yes"/>
    <s v="No"/>
    <s v="Yes"/>
    <n v="1"/>
    <s v="No"/>
    <s v="Normal Weight"/>
    <s v="Diabetes"/>
    <n v="1980"/>
    <s v="Jun"/>
    <n v="22"/>
    <d v="1980-06-22T00:00:00"/>
    <n v="7160.09"/>
    <x v="0"/>
    <s v="tier - 2"/>
    <x v="23"/>
    <x v="2"/>
  </r>
  <r>
    <s v="Id871"/>
    <s v="  Orla"/>
    <x v="681"/>
    <n v="10.02"/>
    <s v="yes"/>
    <s v="No"/>
    <s v="Yes"/>
    <n v="1"/>
    <s v="No"/>
    <s v="Over Weight"/>
    <s v="Diabetes"/>
    <n v="1980"/>
    <s v="Oct"/>
    <n v="7"/>
    <d v="1980-10-07T00:00:00"/>
    <n v="7160.33"/>
    <x v="0"/>
    <s v="tier - 1"/>
    <x v="26"/>
    <x v="0"/>
  </r>
  <r>
    <s v="Id872"/>
    <s v="  Shaista S"/>
    <x v="682"/>
    <n v="4.8499999999999996"/>
    <s v="No"/>
    <s v="No"/>
    <s v="No"/>
    <n v="0"/>
    <s v="No"/>
    <s v="Obesity"/>
    <s v="Normal"/>
    <n v="1980"/>
    <s v="Sep"/>
    <n v="30"/>
    <d v="1980-09-30T00:00:00"/>
    <n v="7162.01"/>
    <x v="0"/>
    <s v="tier - 3"/>
    <x v="26"/>
    <x v="0"/>
  </r>
  <r>
    <s v="Id873"/>
    <s v="  Emily"/>
    <x v="683"/>
    <n v="4.3899999999999997"/>
    <s v="yes"/>
    <s v="No"/>
    <s v="No"/>
    <n v="2"/>
    <s v="No"/>
    <s v="Over Weight"/>
    <s v="Normal"/>
    <n v="1982"/>
    <s v="Aug"/>
    <n v="16"/>
    <d v="1982-08-16T00:00:00"/>
    <n v="7173.36"/>
    <x v="1"/>
    <s v="tier - 2"/>
    <x v="22"/>
    <x v="5"/>
  </r>
  <r>
    <s v="Id874"/>
    <s v="  Julie A"/>
    <x v="203"/>
    <n v="8.24"/>
    <s v="yes"/>
    <s v="No"/>
    <s v="No"/>
    <n v="0"/>
    <s v="No"/>
    <s v="Obesity"/>
    <s v="Diabetes"/>
    <n v="1975"/>
    <s v="Jul"/>
    <n v="19"/>
    <d v="1975-07-19T00:00:00"/>
    <n v="7175.51"/>
    <x v="0"/>
    <s v="tier - 3"/>
    <x v="32"/>
    <x v="0"/>
  </r>
  <r>
    <s v="Id875"/>
    <s v="  Megumi"/>
    <x v="101"/>
    <n v="9.77"/>
    <s v="yes"/>
    <s v="No"/>
    <s v="No"/>
    <n v="0"/>
    <s v="No"/>
    <s v="Obesity"/>
    <s v="Diabetes"/>
    <n v="1968"/>
    <s v="Aug"/>
    <n v="26"/>
    <d v="1968-08-26T00:00:00"/>
    <n v="7179.52"/>
    <x v="1"/>
    <s v="tier - 3"/>
    <x v="36"/>
    <x v="0"/>
  </r>
  <r>
    <s v="Id876"/>
    <s v="  Skylar"/>
    <x v="684"/>
    <n v="5.5"/>
    <s v="yes"/>
    <s v="No"/>
    <s v="No"/>
    <n v="2"/>
    <s v="No"/>
    <s v="Obesity"/>
    <s v="Normal"/>
    <n v="1982"/>
    <s v="Sep"/>
    <n v="14"/>
    <d v="1982-09-14T00:00:00"/>
    <n v="7196.87"/>
    <x v="1"/>
    <s v="tier - 2"/>
    <x v="22"/>
    <x v="2"/>
  </r>
  <r>
    <s v="Id877"/>
    <s v="  Victoria"/>
    <x v="685"/>
    <n v="11.84"/>
    <s v="yes"/>
    <s v="No"/>
    <s v="No"/>
    <n v="1"/>
    <s v="No"/>
    <s v="Obesity"/>
    <s v="Diabetes"/>
    <n v="1983"/>
    <s v="Aug"/>
    <n v="11"/>
    <d v="1983-08-11T00:00:00"/>
    <n v="7201.7"/>
    <x v="0"/>
    <s v="tier - 3"/>
    <x v="21"/>
    <x v="1"/>
  </r>
  <r>
    <s v="Id878"/>
    <s v="  Amanda L"/>
    <x v="11"/>
    <n v="4.66"/>
    <s v="No"/>
    <s v="No"/>
    <s v="No"/>
    <n v="0"/>
    <s v="No"/>
    <s v="Obesity"/>
    <s v="Normal"/>
    <n v="1983"/>
    <s v="Nov"/>
    <n v="21"/>
    <d v="1983-11-21T00:00:00"/>
    <n v="7209.49"/>
    <x v="0"/>
    <s v="tier - 3"/>
    <x v="21"/>
    <x v="1"/>
  </r>
  <r>
    <s v="Id879"/>
    <s v="  Renee"/>
    <x v="243"/>
    <n v="11.11"/>
    <s v="No"/>
    <s v="No"/>
    <s v="No"/>
    <n v="0"/>
    <s v="No"/>
    <s v="Obesity"/>
    <s v="Diabetes"/>
    <n v="1991"/>
    <s v="Jun"/>
    <n v="28"/>
    <d v="1991-06-28T00:00:00"/>
    <n v="7220.25"/>
    <x v="0"/>
    <s v="tier - 2"/>
    <x v="15"/>
    <x v="11"/>
  </r>
  <r>
    <s v="Id880"/>
    <s v="  Nellie A"/>
    <x v="40"/>
    <n v="7.72"/>
    <s v="yes"/>
    <s v="No"/>
    <s v="Yes"/>
    <n v="1"/>
    <s v="No"/>
    <s v="Obesity"/>
    <s v="Diabetes"/>
    <n v="1977"/>
    <s v="Sep"/>
    <n v="15"/>
    <d v="1977-09-15T00:00:00"/>
    <n v="7222.79"/>
    <x v="1"/>
    <s v="tier - 3"/>
    <x v="24"/>
    <x v="1"/>
  </r>
  <r>
    <s v="Id881"/>
    <s v="  Tamara"/>
    <x v="686"/>
    <n v="5.55"/>
    <s v="yes"/>
    <s v="No"/>
    <s v="No"/>
    <n v="2"/>
    <s v="No"/>
    <s v="Obesity"/>
    <s v="Normal"/>
    <n v="1986"/>
    <s v="Jul"/>
    <n v="13"/>
    <d v="1986-07-13T00:00:00"/>
    <n v="7228.22"/>
    <x v="0"/>
    <s v="tier - 1"/>
    <x v="17"/>
    <x v="8"/>
  </r>
  <r>
    <s v="Id882"/>
    <s v="  Joan"/>
    <x v="56"/>
    <n v="5.05"/>
    <s v="yes"/>
    <s v="No"/>
    <s v="No"/>
    <n v="1"/>
    <s v="No"/>
    <s v="Obesity"/>
    <s v="Normal"/>
    <n v="1986"/>
    <s v="Sep"/>
    <n v="2"/>
    <d v="1986-09-02T00:00:00"/>
    <n v="7243.81"/>
    <x v="0"/>
    <s v="tier - 3"/>
    <x v="17"/>
    <x v="0"/>
  </r>
  <r>
    <s v="Id883"/>
    <s v="  Aimee J"/>
    <x v="419"/>
    <n v="8.69"/>
    <s v="yes"/>
    <s v="No"/>
    <s v="Yes"/>
    <n v="1"/>
    <s v="No"/>
    <s v="Over Weight"/>
    <s v="Diabetes"/>
    <n v="1982"/>
    <s v="Jul"/>
    <n v="24"/>
    <d v="1982-07-24T00:00:00"/>
    <n v="7248.71"/>
    <x v="0"/>
    <s v="tier - 1"/>
    <x v="22"/>
    <x v="0"/>
  </r>
  <r>
    <s v="Id884"/>
    <s v="  Suzanne"/>
    <x v="687"/>
    <n v="5.9"/>
    <s v="yes"/>
    <s v="No"/>
    <s v="No"/>
    <n v="1"/>
    <s v="No"/>
    <s v="Obesity"/>
    <s v="Prediabetes"/>
    <n v="1981"/>
    <s v="Aug"/>
    <n v="14"/>
    <d v="1981-08-14T00:00:00"/>
    <n v="7256.72"/>
    <x v="1"/>
    <s v="tier - 2"/>
    <x v="19"/>
    <x v="1"/>
  </r>
  <r>
    <s v="Id885"/>
    <s v="  Kristin A"/>
    <x v="360"/>
    <n v="6.29"/>
    <s v="yes"/>
    <s v="No"/>
    <s v="No"/>
    <n v="1"/>
    <s v="No"/>
    <s v="Over Weight"/>
    <s v="Prediabetes"/>
    <n v="1981"/>
    <s v="Jun"/>
    <n v="13"/>
    <d v="1981-06-13T00:00:00"/>
    <n v="7261.74"/>
    <x v="1"/>
    <s v="tier - 3"/>
    <x v="26"/>
    <x v="1"/>
  </r>
  <r>
    <s v="Id886"/>
    <s v="  Bronwyn"/>
    <x v="688"/>
    <n v="5.84"/>
    <s v="yes"/>
    <s v="No"/>
    <s v="No"/>
    <n v="1"/>
    <s v="No"/>
    <s v="Over Weight"/>
    <s v="Prediabetes"/>
    <n v="1973"/>
    <s v="Oct"/>
    <n v="25"/>
    <d v="1973-10-25T00:00:00"/>
    <n v="7265.58"/>
    <x v="0"/>
    <s v="tier - 2"/>
    <x v="28"/>
    <x v="0"/>
  </r>
  <r>
    <s v="Id887"/>
    <s v="  Taylor J"/>
    <x v="689"/>
    <n v="6.12"/>
    <s v="No"/>
    <s v="No"/>
    <s v="No"/>
    <n v="0"/>
    <s v="No"/>
    <s v="Obesity"/>
    <s v="Prediabetes"/>
    <n v="1981"/>
    <s v="Aug"/>
    <n v="4"/>
    <d v="1981-08-04T00:00:00"/>
    <n v="7265.7"/>
    <x v="1"/>
    <s v="tier - 3"/>
    <x v="19"/>
    <x v="1"/>
  </r>
  <r>
    <s v="Id888"/>
    <s v="  Kimberly M"/>
    <x v="690"/>
    <n v="6.24"/>
    <s v="No"/>
    <s v="No"/>
    <s v="No"/>
    <n v="0"/>
    <s v="No"/>
    <s v="Obesity"/>
    <s v="Prediabetes"/>
    <n v="1976"/>
    <s v="Dec"/>
    <n v="18"/>
    <d v="1976-12-18T00:00:00"/>
    <n v="7273.02"/>
    <x v="0"/>
    <s v="tier - 1"/>
    <x v="29"/>
    <x v="0"/>
  </r>
  <r>
    <s v="Id889"/>
    <s v="  Joshua E"/>
    <x v="691"/>
    <n v="6.25"/>
    <s v="No"/>
    <s v="No"/>
    <s v="No"/>
    <n v="1"/>
    <s v="No"/>
    <s v="Obesity"/>
    <s v="Prediabetes"/>
    <n v="1985"/>
    <s v="Nov"/>
    <n v="2"/>
    <d v="1985-11-02T00:00:00"/>
    <n v="7281.51"/>
    <x v="0"/>
    <s v="tier - 1"/>
    <x v="30"/>
    <x v="1"/>
  </r>
  <r>
    <s v="Id890"/>
    <s v="  Jeffrey"/>
    <x v="692"/>
    <n v="11.96"/>
    <s v="No"/>
    <s v="No"/>
    <s v="No"/>
    <n v="0"/>
    <s v="No"/>
    <s v="Over Weight"/>
    <s v="Diabetes"/>
    <n v="1966"/>
    <s v="Dec"/>
    <n v="26"/>
    <d v="1966-12-26T00:00:00"/>
    <n v="7302.46"/>
    <x v="1"/>
    <s v="tier - 1"/>
    <x v="37"/>
    <x v="1"/>
  </r>
  <r>
    <s v="Id891"/>
    <s v="  Andrew R"/>
    <x v="664"/>
    <n v="7.69"/>
    <s v="No"/>
    <s v="No"/>
    <s v="No"/>
    <n v="0"/>
    <s v="No"/>
    <s v="Over Weight"/>
    <s v="Diabetes"/>
    <n v="1965"/>
    <s v="Jun"/>
    <n v="6"/>
    <d v="1965-06-06T00:00:00"/>
    <n v="7304.65"/>
    <x v="1"/>
    <s v="tier - 3"/>
    <x v="39"/>
    <x v="0"/>
  </r>
  <r>
    <s v="Id892"/>
    <s v="  Francisco J"/>
    <x v="693"/>
    <n v="8.83"/>
    <s v="No"/>
    <s v="No"/>
    <s v="No"/>
    <n v="0"/>
    <s v="No"/>
    <s v="Obesity"/>
    <s v="Diabetes"/>
    <n v="1965"/>
    <s v="Jun"/>
    <n v="25"/>
    <d v="1965-06-25T00:00:00"/>
    <n v="7318.21"/>
    <x v="1"/>
    <s v="tier - 1"/>
    <x v="39"/>
    <x v="0"/>
  </r>
  <r>
    <s v="Id893"/>
    <s v="  Rhonda"/>
    <x v="694"/>
    <n v="4.41"/>
    <s v="No"/>
    <s v="No"/>
    <s v="No"/>
    <n v="0"/>
    <s v="No"/>
    <s v="Obesity"/>
    <s v="Normal"/>
    <n v="1972"/>
    <s v="Aug"/>
    <n v="11"/>
    <d v="1972-08-11T00:00:00"/>
    <n v="7318.22"/>
    <x v="0"/>
    <s v="tier - 3"/>
    <x v="31"/>
    <x v="1"/>
  </r>
  <r>
    <s v="Id894"/>
    <s v="  John"/>
    <x v="570"/>
    <n v="9.1"/>
    <s v="yes"/>
    <s v="No"/>
    <s v="Yes"/>
    <n v="1"/>
    <s v="No"/>
    <s v="Over Weight"/>
    <s v="Diabetes"/>
    <n v="1965"/>
    <s v="Jul"/>
    <n v="11"/>
    <d v="1965-07-11T00:00:00"/>
    <n v="7322.86"/>
    <x v="1"/>
    <s v="tier - 3"/>
    <x v="40"/>
    <x v="1"/>
  </r>
  <r>
    <s v="Id895"/>
    <s v="  Miles J"/>
    <x v="247"/>
    <n v="11.52"/>
    <s v="yes"/>
    <s v="No"/>
    <s v="Yes"/>
    <n v="1"/>
    <s v="No"/>
    <s v="Over Weight"/>
    <s v="Diabetes"/>
    <n v="2004"/>
    <s v="Nov"/>
    <n v="15"/>
    <d v="2004-11-15T00:00:00"/>
    <n v="7323.73"/>
    <x v="0"/>
    <s v="tier - 2"/>
    <x v="11"/>
    <x v="8"/>
  </r>
  <r>
    <s v="Id896"/>
    <s v="  Justyna I"/>
    <x v="65"/>
    <n v="10.95"/>
    <s v="No"/>
    <s v="No"/>
    <s v="No"/>
    <n v="0"/>
    <s v="No"/>
    <s v="Obesity"/>
    <s v="Diabetes"/>
    <n v="1979"/>
    <s v="Jun"/>
    <n v="19"/>
    <d v="1979-06-19T00:00:00"/>
    <n v="7325.05"/>
    <x v="0"/>
    <s v="tier - 3"/>
    <x v="25"/>
    <x v="8"/>
  </r>
  <r>
    <s v="Id897"/>
    <s v="  Lucille"/>
    <x v="467"/>
    <n v="11.5"/>
    <s v="No"/>
    <s v="No"/>
    <s v="No"/>
    <n v="0"/>
    <s v="No"/>
    <s v="Over Weight"/>
    <s v="Diabetes"/>
    <n v="1984"/>
    <s v="Jul"/>
    <n v="25"/>
    <d v="1984-07-25T00:00:00"/>
    <n v="7325.47"/>
    <x v="0"/>
    <s v="tier - 1"/>
    <x v="20"/>
    <x v="1"/>
  </r>
  <r>
    <s v="Id898"/>
    <s v="  April"/>
    <x v="257"/>
    <n v="9.8800000000000008"/>
    <s v="No"/>
    <s v="No"/>
    <s v="No"/>
    <n v="0"/>
    <s v="No"/>
    <s v="Normal Weight"/>
    <s v="Diabetes"/>
    <n v="1979"/>
    <s v="Sep"/>
    <n v="19"/>
    <d v="1979-09-19T00:00:00"/>
    <n v="7337.75"/>
    <x v="0"/>
    <s v="tier - 3"/>
    <x v="23"/>
    <x v="2"/>
  </r>
  <r>
    <s v="Id899"/>
    <s v="  Robert"/>
    <x v="695"/>
    <n v="6.2"/>
    <s v="No"/>
    <s v="No"/>
    <s v="No"/>
    <n v="1"/>
    <s v="No"/>
    <s v="Obesity"/>
    <s v="Prediabetes"/>
    <n v="1986"/>
    <s v="Jun"/>
    <n v="15"/>
    <d v="1986-06-15T00:00:00"/>
    <n v="7339.93"/>
    <x v="0"/>
    <s v="tier - 2"/>
    <x v="30"/>
    <x v="1"/>
  </r>
  <r>
    <s v="Id900"/>
    <s v="  Alyssa"/>
    <x v="696"/>
    <n v="8.41"/>
    <s v="yes"/>
    <s v="No"/>
    <s v="No"/>
    <n v="1"/>
    <s v="No"/>
    <s v="Obesity"/>
    <s v="Diabetes"/>
    <n v="1977"/>
    <s v="Dec"/>
    <n v="18"/>
    <d v="1977-12-18T00:00:00"/>
    <n v="7345.08"/>
    <x v="0"/>
    <s v="tier - 1"/>
    <x v="24"/>
    <x v="2"/>
  </r>
  <r>
    <s v="Id901"/>
    <s v="  Jessica E"/>
    <x v="401"/>
    <n v="5.07"/>
    <s v="yes"/>
    <s v="No"/>
    <s v="No"/>
    <n v="2"/>
    <s v="No"/>
    <s v="Over Weight"/>
    <s v="Normal"/>
    <n v="1979"/>
    <s v="Jun"/>
    <n v="26"/>
    <d v="1979-06-26T00:00:00"/>
    <n v="7345.73"/>
    <x v="0"/>
    <s v="tier - 1"/>
    <x v="25"/>
    <x v="0"/>
  </r>
  <r>
    <s v="Id902"/>
    <s v="  Patrick J"/>
    <x v="697"/>
    <n v="4.0599999999999996"/>
    <s v="No"/>
    <s v="No"/>
    <s v="Yes"/>
    <n v="1"/>
    <s v="No"/>
    <s v="Obesity"/>
    <s v="Normal"/>
    <n v="1977"/>
    <s v="Dec"/>
    <n v="1"/>
    <d v="1977-12-01T00:00:00"/>
    <n v="7348.14"/>
    <x v="0"/>
    <s v="tier - 1"/>
    <x v="24"/>
    <x v="2"/>
  </r>
  <r>
    <s v="Id903"/>
    <s v="  Emilie"/>
    <x v="698"/>
    <n v="10.52"/>
    <s v="No"/>
    <s v="No"/>
    <s v="No"/>
    <n v="0"/>
    <s v="No"/>
    <s v="Normal Weight"/>
    <s v="Diabetes"/>
    <n v="1993"/>
    <s v="Oct"/>
    <n v="5"/>
    <d v="1993-10-05T00:00:00"/>
    <n v="7349.12"/>
    <x v="0"/>
    <s v="tier - 2"/>
    <x v="8"/>
    <x v="11"/>
  </r>
  <r>
    <s v="Id904"/>
    <s v="  Caitlin B"/>
    <x v="699"/>
    <n v="9.65"/>
    <s v="No"/>
    <s v="No"/>
    <s v="No"/>
    <n v="0"/>
    <s v="No"/>
    <s v="Normal Weight"/>
    <s v="Diabetes"/>
    <n v="1983"/>
    <s v="Jun"/>
    <n v="21"/>
    <d v="1983-06-21T00:00:00"/>
    <n v="7357.49"/>
    <x v="0"/>
    <s v="tier - 2"/>
    <x v="22"/>
    <x v="1"/>
  </r>
  <r>
    <s v="Id905"/>
    <s v="  Joseph W"/>
    <x v="566"/>
    <n v="6.21"/>
    <s v="No"/>
    <s v="No"/>
    <s v="No"/>
    <n v="0"/>
    <s v="No"/>
    <s v="Obesity"/>
    <s v="Prediabetes"/>
    <n v="1981"/>
    <s v="Jul"/>
    <n v="16"/>
    <d v="1981-07-16T00:00:00"/>
    <n v="7358.18"/>
    <x v="0"/>
    <s v="tier - 3"/>
    <x v="19"/>
    <x v="8"/>
  </r>
  <r>
    <s v="Id906"/>
    <s v="  Wendy"/>
    <x v="700"/>
    <n v="4.76"/>
    <s v="No"/>
    <s v="No"/>
    <s v="Yes"/>
    <n v="1"/>
    <s v="No"/>
    <s v="Obesity"/>
    <s v="Normal"/>
    <n v="1965"/>
    <s v="Dec"/>
    <n v="9"/>
    <d v="1965-12-09T00:00:00"/>
    <n v="7362.31"/>
    <x v="1"/>
    <s v="tier - 3"/>
    <x v="40"/>
    <x v="0"/>
  </r>
  <r>
    <s v="Id907"/>
    <s v="  Leah L"/>
    <x v="677"/>
    <n v="5.73"/>
    <s v="yes"/>
    <s v="No"/>
    <s v="Yes"/>
    <n v="1"/>
    <s v="No"/>
    <s v="Obesity"/>
    <s v="Prediabetes"/>
    <n v="1981"/>
    <s v="Nov"/>
    <n v="24"/>
    <d v="1981-11-24T00:00:00"/>
    <n v="7371.77"/>
    <x v="0"/>
    <s v="tier - 1"/>
    <x v="19"/>
    <x v="2"/>
  </r>
  <r>
    <s v="Id908"/>
    <s v="  Wayne L"/>
    <x v="25"/>
    <n v="10.78"/>
    <s v="yes"/>
    <s v="No"/>
    <s v="No"/>
    <n v="0"/>
    <s v="No"/>
    <s v="Obesity"/>
    <s v="Diabetes"/>
    <n v="1993"/>
    <s v="Jul"/>
    <n v="22"/>
    <d v="1993-07-22T00:00:00"/>
    <n v="7388.85"/>
    <x v="0"/>
    <s v="tier - 2"/>
    <x v="8"/>
    <x v="14"/>
  </r>
  <r>
    <s v="Id909"/>
    <s v="  Jason M"/>
    <x v="701"/>
    <n v="5.08"/>
    <s v="yes"/>
    <s v="No"/>
    <s v="No"/>
    <n v="1"/>
    <s v="No"/>
    <s v="Obesity"/>
    <s v="Normal"/>
    <n v="1965"/>
    <s v="Dec"/>
    <n v="5"/>
    <d v="1965-12-05T00:00:00"/>
    <n v="7403.98"/>
    <x v="1"/>
    <s v="tier - 2"/>
    <x v="40"/>
    <x v="0"/>
  </r>
  <r>
    <s v="Id910"/>
    <s v="  Floris"/>
    <x v="44"/>
    <n v="11.39"/>
    <s v="No"/>
    <s v="No"/>
    <s v="No"/>
    <n v="0"/>
    <s v="No"/>
    <s v="Obesity"/>
    <s v="Diabetes"/>
    <n v="1983"/>
    <s v="Sep"/>
    <n v="19"/>
    <d v="1983-09-19T00:00:00"/>
    <n v="7418.52"/>
    <x v="0"/>
    <s v="tier - 2"/>
    <x v="21"/>
    <x v="2"/>
  </r>
  <r>
    <s v="Id911"/>
    <s v="  Marc"/>
    <x v="702"/>
    <n v="5.35"/>
    <s v="yes"/>
    <s v="No"/>
    <s v="No"/>
    <n v="1"/>
    <s v="No"/>
    <s v="Obesity"/>
    <s v="Normal"/>
    <n v="1978"/>
    <s v="Nov"/>
    <n v="12"/>
    <d v="1978-11-12T00:00:00"/>
    <n v="7419.48"/>
    <x v="0"/>
    <s v="tier - 2"/>
    <x v="25"/>
    <x v="1"/>
  </r>
  <r>
    <s v="Id912"/>
    <s v="  Christopher"/>
    <x v="525"/>
    <n v="5.6"/>
    <s v="No"/>
    <s v="No"/>
    <s v="No"/>
    <n v="0"/>
    <s v="No"/>
    <s v="Obesity"/>
    <s v="Normal"/>
    <n v="1978"/>
    <s v="Dec"/>
    <n v="2"/>
    <d v="1978-12-02T00:00:00"/>
    <n v="7421.19"/>
    <x v="0"/>
    <s v="tier - 3"/>
    <x v="25"/>
    <x v="1"/>
  </r>
  <r>
    <s v="Id913"/>
    <s v="  Kevin"/>
    <x v="703"/>
    <n v="4.2699999999999996"/>
    <s v="yes"/>
    <s v="No"/>
    <s v="No"/>
    <n v="1"/>
    <s v="No"/>
    <s v="Obesity"/>
    <s v="Normal"/>
    <n v="1977"/>
    <s v="Aug"/>
    <n v="25"/>
    <d v="1977-08-25T00:00:00"/>
    <n v="7441.05"/>
    <x v="1"/>
    <s v="tier - 2"/>
    <x v="24"/>
    <x v="2"/>
  </r>
  <r>
    <s v="Id914"/>
    <s v="  Aharon N"/>
    <x v="524"/>
    <n v="5.57"/>
    <s v="yes"/>
    <s v="No"/>
    <s v="No"/>
    <n v="1"/>
    <s v="No"/>
    <s v="Over Weight"/>
    <s v="Normal"/>
    <n v="1979"/>
    <s v="Sep"/>
    <n v="1"/>
    <d v="1979-09-01T00:00:00"/>
    <n v="7441.5"/>
    <x v="1"/>
    <s v="tier - 2"/>
    <x v="23"/>
    <x v="2"/>
  </r>
  <r>
    <s v="Id915"/>
    <s v="  Lawrence D"/>
    <x v="190"/>
    <n v="5.68"/>
    <s v="yes"/>
    <s v="No"/>
    <s v="No"/>
    <n v="1"/>
    <s v="No"/>
    <s v="Over Weight"/>
    <s v="Normal"/>
    <n v="1980"/>
    <s v="Jul"/>
    <n v="7"/>
    <d v="1980-07-07T00:00:00"/>
    <n v="7443.64"/>
    <x v="0"/>
    <s v="tier - 3"/>
    <x v="23"/>
    <x v="1"/>
  </r>
  <r>
    <s v="Id916"/>
    <s v="  Malcolm"/>
    <x v="704"/>
    <n v="5.3"/>
    <s v="No"/>
    <s v="yes"/>
    <s v="No"/>
    <n v="1"/>
    <s v="No"/>
    <s v="Normal Weight"/>
    <s v="Normal"/>
    <n v="1977"/>
    <s v="Sep"/>
    <n v="25"/>
    <d v="1977-09-25T00:00:00"/>
    <n v="7445.92"/>
    <x v="1"/>
    <s v="tier - 1"/>
    <x v="24"/>
    <x v="2"/>
  </r>
  <r>
    <s v="Id917"/>
    <s v="  Anna E"/>
    <x v="705"/>
    <n v="9.4499999999999993"/>
    <s v="yes"/>
    <s v="No"/>
    <s v="No"/>
    <n v="0"/>
    <s v="No"/>
    <s v="Obesity"/>
    <s v="Diabetes"/>
    <n v="1977"/>
    <s v="Sep"/>
    <n v="30"/>
    <d v="1977-09-30T00:00:00"/>
    <n v="7448.4"/>
    <x v="1"/>
    <s v="tier - 3"/>
    <x v="24"/>
    <x v="12"/>
  </r>
  <r>
    <s v="Id918"/>
    <s v="  Jenny"/>
    <x v="425"/>
    <n v="6.79"/>
    <s v="yes"/>
    <s v="No"/>
    <s v="No"/>
    <n v="0"/>
    <s v="No"/>
    <s v="Over Weight"/>
    <s v="Diabetes"/>
    <n v="2001"/>
    <s v="Jun"/>
    <n v="1"/>
    <d v="2001-06-01T00:00:00"/>
    <n v="7450.36"/>
    <x v="0"/>
    <s v="tier - 2"/>
    <x v="12"/>
    <x v="1"/>
  </r>
  <r>
    <s v="Id919"/>
    <s v="  Melissa L"/>
    <x v="443"/>
    <n v="11.1"/>
    <s v="yes"/>
    <s v="No"/>
    <s v="No"/>
    <n v="0"/>
    <s v="No"/>
    <s v="Obesity"/>
    <s v="Diabetes"/>
    <n v="1967"/>
    <s v="Aug"/>
    <n v="4"/>
    <d v="1967-08-04T00:00:00"/>
    <n v="7463.51"/>
    <x v="1"/>
    <s v="tier - 3"/>
    <x v="38"/>
    <x v="0"/>
  </r>
  <r>
    <s v="Id920"/>
    <s v="  Chia J"/>
    <x v="171"/>
    <n v="7.26"/>
    <s v="No"/>
    <s v="No"/>
    <s v="No"/>
    <n v="0"/>
    <s v="No"/>
    <s v="Obesity"/>
    <s v="Diabetes"/>
    <n v="1996"/>
    <s v="Jun"/>
    <n v="14"/>
    <d v="1996-06-14T00:00:00"/>
    <n v="7487.38"/>
    <x v="0"/>
    <s v="tier - 3"/>
    <x v="10"/>
    <x v="1"/>
  </r>
  <r>
    <s v="Id921"/>
    <s v="  Laura A"/>
    <x v="85"/>
    <n v="5.27"/>
    <s v="yes"/>
    <s v="No"/>
    <s v="No"/>
    <n v="1"/>
    <s v="No"/>
    <s v="Obesity"/>
    <s v="Normal"/>
    <n v="1988"/>
    <s v="Dec"/>
    <n v="15"/>
    <d v="1988-12-15T00:00:00"/>
    <n v="7494.63"/>
    <x v="0"/>
    <s v="tier - 3"/>
    <x v="16"/>
    <x v="7"/>
  </r>
  <r>
    <s v="Id922"/>
    <s v="  Aditi"/>
    <x v="382"/>
    <n v="5.46"/>
    <s v="yes"/>
    <s v="No"/>
    <s v="No"/>
    <n v="1"/>
    <s v="No"/>
    <s v="Obesity"/>
    <s v="Normal"/>
    <n v="1997"/>
    <s v="Oct"/>
    <n v="28"/>
    <d v="1997-10-28T00:00:00"/>
    <n v="7504.3"/>
    <x v="0"/>
    <s v="tier - 1"/>
    <x v="6"/>
    <x v="1"/>
  </r>
  <r>
    <s v="Id923"/>
    <s v="  Leah A"/>
    <x v="80"/>
    <n v="8.1300000000000008"/>
    <s v="No"/>
    <s v="No"/>
    <s v="No"/>
    <n v="0"/>
    <s v="No"/>
    <s v="Obesity"/>
    <s v="Diabetes"/>
    <n v="1983"/>
    <s v="Jul"/>
    <n v="10"/>
    <d v="1983-07-10T00:00:00"/>
    <n v="7512.27"/>
    <x v="1"/>
    <s v="tier - 2"/>
    <x v="22"/>
    <x v="2"/>
  </r>
  <r>
    <s v="Id924"/>
    <s v="  Marianne"/>
    <x v="683"/>
    <n v="4.25"/>
    <s v="yes"/>
    <s v="No"/>
    <s v="No"/>
    <n v="1"/>
    <s v="No"/>
    <s v="Over Weight"/>
    <s v="Normal"/>
    <n v="1978"/>
    <s v="Oct"/>
    <n v="18"/>
    <d v="1978-10-18T00:00:00"/>
    <n v="7518.03"/>
    <x v="0"/>
    <s v="tier - 3"/>
    <x v="25"/>
    <x v="1"/>
  </r>
  <r>
    <s v="Id925"/>
    <s v="  Carla"/>
    <x v="88"/>
    <n v="8.68"/>
    <s v="No"/>
    <s v="No"/>
    <s v="No"/>
    <n v="0"/>
    <s v="No"/>
    <s v="Obesity"/>
    <s v="Diabetes"/>
    <n v="1976"/>
    <s v="Oct"/>
    <n v="10"/>
    <d v="1976-10-10T00:00:00"/>
    <n v="7526.71"/>
    <x v="1"/>
    <s v="tier - 1"/>
    <x v="29"/>
    <x v="1"/>
  </r>
  <r>
    <s v="Id926"/>
    <s v="  Oksana"/>
    <x v="706"/>
    <n v="6.25"/>
    <s v="yes"/>
    <s v="No"/>
    <s v="No"/>
    <n v="1"/>
    <s v="No"/>
    <s v="Over Weight"/>
    <s v="Prediabetes"/>
    <n v="1978"/>
    <s v="Dec"/>
    <n v="14"/>
    <d v="1978-12-14T00:00:00"/>
    <n v="7531.7"/>
    <x v="0"/>
    <s v="tier - 1"/>
    <x v="25"/>
    <x v="0"/>
  </r>
  <r>
    <s v="Id927"/>
    <s v="  Rebecca B"/>
    <x v="316"/>
    <n v="4.47"/>
    <s v="yes"/>
    <s v="No"/>
    <s v="No"/>
    <n v="1"/>
    <s v="No"/>
    <s v="Normal Weight"/>
    <s v="Normal"/>
    <n v="1984"/>
    <s v="Aug"/>
    <n v="22"/>
    <d v="1984-08-22T00:00:00"/>
    <n v="7537.16"/>
    <x v="0"/>
    <s v="tier - 2"/>
    <x v="20"/>
    <x v="1"/>
  </r>
  <r>
    <s v="Id928"/>
    <s v="  Maria A"/>
    <x v="567"/>
    <n v="8.31"/>
    <s v="No"/>
    <s v="No"/>
    <s v="No"/>
    <n v="0"/>
    <s v="No"/>
    <s v="Normal Weight"/>
    <s v="Diabetes"/>
    <n v="1988"/>
    <s v="Dec"/>
    <n v="15"/>
    <d v="1988-12-15T00:00:00"/>
    <n v="7538.52"/>
    <x v="0"/>
    <s v="tier - 2"/>
    <x v="16"/>
    <x v="1"/>
  </r>
  <r>
    <s v="Id929"/>
    <s v="  Lisa M"/>
    <x v="707"/>
    <n v="5.68"/>
    <s v="No"/>
    <s v="No"/>
    <s v="No"/>
    <n v="0"/>
    <s v="No"/>
    <s v="Obesity"/>
    <s v="Normal"/>
    <n v="1994"/>
    <s v="Aug"/>
    <n v="14"/>
    <d v="1994-08-14T00:00:00"/>
    <n v="7567.13"/>
    <x v="0"/>
    <s v="tier - 2"/>
    <x v="4"/>
    <x v="11"/>
  </r>
  <r>
    <s v="Id930"/>
    <s v="  Steve Jr"/>
    <x v="355"/>
    <n v="4.75"/>
    <s v="yes"/>
    <s v="No"/>
    <s v="No"/>
    <n v="2"/>
    <s v="No"/>
    <s v="Obesity"/>
    <s v="Normal"/>
    <n v="1967"/>
    <s v="Jul"/>
    <n v="17"/>
    <d v="1967-07-17T00:00:00"/>
    <n v="7585.62"/>
    <x v="1"/>
    <s v="tier - 2"/>
    <x v="38"/>
    <x v="0"/>
  </r>
  <r>
    <s v="Id931"/>
    <s v="  Tiffany"/>
    <x v="708"/>
    <n v="6.31"/>
    <s v="No"/>
    <s v="No"/>
    <s v="Yes"/>
    <n v="1"/>
    <s v="No"/>
    <s v="Obesity"/>
    <s v="Prediabetes"/>
    <n v="1997"/>
    <s v="Sep"/>
    <n v="30"/>
    <d v="1997-09-30T00:00:00"/>
    <n v="7607.03"/>
    <x v="0"/>
    <s v="tier - 2"/>
    <x v="6"/>
    <x v="1"/>
  </r>
  <r>
    <s v="Id932"/>
    <s v="  Greg"/>
    <x v="124"/>
    <n v="6.28"/>
    <s v="yes"/>
    <s v="No"/>
    <s v="No"/>
    <n v="1"/>
    <s v="No"/>
    <s v="Obesity"/>
    <s v="Prediabetes"/>
    <n v="1968"/>
    <s v="Jul"/>
    <n v="3"/>
    <d v="1968-07-03T00:00:00"/>
    <n v="7609.6"/>
    <x v="1"/>
    <s v="tier - 2"/>
    <x v="38"/>
    <x v="1"/>
  </r>
  <r>
    <s v="Id933"/>
    <s v="  Dale"/>
    <x v="350"/>
    <n v="9.2899999999999991"/>
    <s v="yes"/>
    <s v="No"/>
    <s v="Yes"/>
    <n v="1"/>
    <s v="No"/>
    <s v="Over Weight"/>
    <s v="Diabetes"/>
    <n v="1996"/>
    <s v="Sep"/>
    <n v="17"/>
    <d v="1996-09-17T00:00:00"/>
    <n v="7623.13"/>
    <x v="0"/>
    <s v="tier - 3"/>
    <x v="9"/>
    <x v="2"/>
  </r>
  <r>
    <s v="Id934"/>
    <s v="  Brittany A"/>
    <x v="709"/>
    <n v="5.79"/>
    <s v="yes"/>
    <s v="No"/>
    <s v="Yes"/>
    <n v="1"/>
    <s v="No"/>
    <s v="Over Weight"/>
    <s v="Prediabetes"/>
    <n v="1978"/>
    <s v="Nov"/>
    <n v="28"/>
    <d v="1978-11-28T00:00:00"/>
    <n v="7623.52"/>
    <x v="0"/>
    <s v="tier - 1"/>
    <x v="25"/>
    <x v="2"/>
  </r>
  <r>
    <s v="Id935"/>
    <s v="  Robert S"/>
    <x v="710"/>
    <n v="4.54"/>
    <s v="yes"/>
    <s v="No"/>
    <s v="No"/>
    <n v="1"/>
    <s v="No"/>
    <s v="Over Weight"/>
    <s v="Normal"/>
    <n v="1978"/>
    <s v="Nov"/>
    <n v="6"/>
    <d v="1978-11-06T00:00:00"/>
    <n v="7624.63"/>
    <x v="0"/>
    <s v="tier - 1"/>
    <x v="25"/>
    <x v="2"/>
  </r>
  <r>
    <s v="Id936"/>
    <s v="  Cameron"/>
    <x v="276"/>
    <n v="4.68"/>
    <s v="yes"/>
    <s v="No"/>
    <s v="No"/>
    <n v="1"/>
    <s v="No"/>
    <s v="Over Weight"/>
    <s v="Normal"/>
    <n v="1978"/>
    <s v="Nov"/>
    <n v="29"/>
    <d v="1978-11-29T00:00:00"/>
    <n v="7626.99"/>
    <x v="0"/>
    <s v="tier - 2"/>
    <x v="25"/>
    <x v="2"/>
  </r>
  <r>
    <s v="Id937"/>
    <s v="  Ulrike"/>
    <x v="677"/>
    <n v="5.88"/>
    <s v="No"/>
    <s v="No"/>
    <s v="No"/>
    <n v="1"/>
    <s v="No"/>
    <s v="Obesity"/>
    <s v="Prediabetes"/>
    <n v="1978"/>
    <s v="Aug"/>
    <n v="24"/>
    <d v="1978-08-24T00:00:00"/>
    <n v="7633.72"/>
    <x v="0"/>
    <s v="tier - 1"/>
    <x v="25"/>
    <x v="0"/>
  </r>
  <r>
    <s v="Id938"/>
    <s v="  Katlyn A"/>
    <x v="711"/>
    <n v="5.42"/>
    <s v="yes"/>
    <s v="No"/>
    <s v="Yes"/>
    <n v="1"/>
    <s v="No"/>
    <s v="Normal Weight"/>
    <s v="Normal"/>
    <n v="2001"/>
    <s v="Dec"/>
    <n v="13"/>
    <d v="2001-12-13T00:00:00"/>
    <n v="7636.92"/>
    <x v="0"/>
    <s v="tier - 3"/>
    <x v="3"/>
    <x v="1"/>
  </r>
  <r>
    <s v="Id939"/>
    <s v="  Morgan B"/>
    <x v="712"/>
    <n v="4.16"/>
    <s v="No"/>
    <s v="No"/>
    <s v="No"/>
    <n v="0"/>
    <s v="No"/>
    <s v="Obesity"/>
    <s v="Normal"/>
    <n v="1980"/>
    <s v="Jun"/>
    <n v="20"/>
    <d v="1980-06-20T00:00:00"/>
    <n v="7639.42"/>
    <x v="0"/>
    <s v="tier - 2"/>
    <x v="23"/>
    <x v="8"/>
  </r>
  <r>
    <s v="Id940"/>
    <s v="  Peter"/>
    <x v="713"/>
    <n v="7.05"/>
    <s v="yes"/>
    <s v="No"/>
    <s v="No"/>
    <n v="2"/>
    <s v="No"/>
    <s v="Obesity"/>
    <s v="Diabetes"/>
    <n v="1980"/>
    <s v="Jul"/>
    <n v="24"/>
    <d v="1980-07-24T00:00:00"/>
    <n v="7640.31"/>
    <x v="0"/>
    <s v="tier - 1"/>
    <x v="26"/>
    <x v="0"/>
  </r>
  <r>
    <s v="Id941"/>
    <s v="  Chandler"/>
    <x v="184"/>
    <n v="5.63"/>
    <s v="yes"/>
    <s v="No"/>
    <s v="No"/>
    <n v="2"/>
    <s v="No"/>
    <s v="Obesity"/>
    <s v="Normal"/>
    <n v="1999"/>
    <s v="Jun"/>
    <n v="15"/>
    <d v="1999-06-15T00:00:00"/>
    <n v="7642.05"/>
    <x v="0"/>
    <s v="tier - 2"/>
    <x v="2"/>
    <x v="14"/>
  </r>
  <r>
    <s v="Id942"/>
    <s v="  Silvana M"/>
    <x v="570"/>
    <n v="4.24"/>
    <s v="yes"/>
    <s v="No"/>
    <s v="No"/>
    <n v="2"/>
    <s v="No"/>
    <s v="Over Weight"/>
    <s v="Normal"/>
    <n v="1980"/>
    <s v="Oct"/>
    <n v="16"/>
    <d v="1980-10-16T00:00:00"/>
    <n v="7650.77"/>
    <x v="0"/>
    <s v="tier - 2"/>
    <x v="26"/>
    <x v="8"/>
  </r>
  <r>
    <s v="Id943"/>
    <s v="  Natty"/>
    <x v="276"/>
    <n v="4.96"/>
    <s v="yes"/>
    <s v="No"/>
    <s v="No"/>
    <n v="2"/>
    <s v="No"/>
    <s v="Over Weight"/>
    <s v="Normal"/>
    <n v="1993"/>
    <s v="Aug"/>
    <n v="10"/>
    <d v="1993-08-10T00:00:00"/>
    <n v="7650.8"/>
    <x v="0"/>
    <s v="tier - 2"/>
    <x v="8"/>
    <x v="1"/>
  </r>
  <r>
    <s v="Id944"/>
    <s v="  Nicholas T"/>
    <x v="209"/>
    <n v="4.34"/>
    <s v="No"/>
    <s v="No"/>
    <s v="No"/>
    <n v="0"/>
    <s v="No"/>
    <s v="Obesity"/>
    <s v="Normal"/>
    <n v="1998"/>
    <s v="Sep"/>
    <n v="30"/>
    <d v="1998-09-30T00:00:00"/>
    <n v="7652.26"/>
    <x v="0"/>
    <s v="tier - 3"/>
    <x v="2"/>
    <x v="9"/>
  </r>
  <r>
    <s v="Id945"/>
    <s v="  Rebecca"/>
    <x v="237"/>
    <n v="5.43"/>
    <s v="yes"/>
    <s v="No"/>
    <s v="No"/>
    <n v="2"/>
    <s v="No"/>
    <s v="Over Weight"/>
    <s v="Normal"/>
    <n v="1965"/>
    <s v="Dec"/>
    <n v="27"/>
    <d v="1965-12-27T00:00:00"/>
    <n v="7657.69"/>
    <x v="1"/>
    <s v="tier - 3"/>
    <x v="40"/>
    <x v="1"/>
  </r>
  <r>
    <s v="Id946"/>
    <s v="  John"/>
    <x v="66"/>
    <n v="8.33"/>
    <s v="yes"/>
    <s v="No"/>
    <s v="No"/>
    <n v="1"/>
    <s v="No"/>
    <s v="Obesity"/>
    <s v="Diabetes"/>
    <n v="1976"/>
    <s v="Oct"/>
    <n v="9"/>
    <d v="1976-10-09T00:00:00"/>
    <n v="7662.47"/>
    <x v="0"/>
    <s v="tier - 1"/>
    <x v="29"/>
    <x v="2"/>
  </r>
  <r>
    <s v="Id947"/>
    <s v="  Antony G"/>
    <x v="714"/>
    <n v="5.63"/>
    <s v="yes"/>
    <s v="No"/>
    <s v="No"/>
    <n v="1"/>
    <s v="No"/>
    <s v="Over Weight"/>
    <s v="Normal"/>
    <n v="1996"/>
    <s v="Nov"/>
    <n v="24"/>
    <d v="1996-11-24T00:00:00"/>
    <n v="7670.75"/>
    <x v="0"/>
    <s v="tier - 2"/>
    <x v="9"/>
    <x v="16"/>
  </r>
  <r>
    <s v="Id948"/>
    <s v="  Eric"/>
    <x v="715"/>
    <n v="7.23"/>
    <s v="No"/>
    <s v="No"/>
    <s v="No"/>
    <n v="0"/>
    <s v="No"/>
    <s v="Obesity"/>
    <s v="Diabetes"/>
    <n v="1995"/>
    <s v="Sep"/>
    <n v="13"/>
    <d v="1995-09-13T00:00:00"/>
    <n v="7676.4"/>
    <x v="0"/>
    <s v="tier - 1"/>
    <x v="10"/>
    <x v="1"/>
  </r>
  <r>
    <s v="Id949"/>
    <s v="  Erik"/>
    <x v="716"/>
    <n v="10.57"/>
    <s v="No"/>
    <s v="No"/>
    <s v="No"/>
    <n v="0"/>
    <s v="No"/>
    <s v="Obesity"/>
    <s v="Diabetes"/>
    <n v="1971"/>
    <s v="Oct"/>
    <n v="11"/>
    <d v="1971-10-11T00:00:00"/>
    <n v="7680.92"/>
    <x v="0"/>
    <s v="tier - 1"/>
    <x v="33"/>
    <x v="0"/>
  </r>
  <r>
    <s v="Id950"/>
    <s v="  Matthew T"/>
    <x v="438"/>
    <n v="7.92"/>
    <s v="No"/>
    <s v="No"/>
    <s v="No"/>
    <n v="0"/>
    <s v="No"/>
    <s v="Over Weight"/>
    <s v="Diabetes"/>
    <n v="1981"/>
    <s v="Dec"/>
    <n v="19"/>
    <d v="1981-12-19T00:00:00"/>
    <n v="7681.17"/>
    <x v="0"/>
    <s v="tier - 2"/>
    <x v="19"/>
    <x v="13"/>
  </r>
  <r>
    <s v="Id951"/>
    <s v="  Cassandra"/>
    <x v="330"/>
    <n v="10.119999999999999"/>
    <s v="No"/>
    <s v="No"/>
    <s v="No"/>
    <n v="2"/>
    <s v="No"/>
    <s v="Obesity"/>
    <s v="Diabetes"/>
    <n v="1982"/>
    <s v="Dec"/>
    <n v="18"/>
    <d v="1982-12-18T00:00:00"/>
    <n v="7682.67"/>
    <x v="0"/>
    <s v="tier - 1"/>
    <x v="22"/>
    <x v="0"/>
  </r>
  <r>
    <s v="Id952"/>
    <s v="  Rosemary C"/>
    <x v="717"/>
    <n v="7.91"/>
    <s v="No"/>
    <s v="No"/>
    <s v="No"/>
    <n v="0"/>
    <s v="No"/>
    <s v="Obesity"/>
    <s v="Diabetes"/>
    <n v="1987"/>
    <s v="Jul"/>
    <n v="12"/>
    <d v="1987-07-12T00:00:00"/>
    <n v="7684.62"/>
    <x v="0"/>
    <s v="tier - 3"/>
    <x v="18"/>
    <x v="11"/>
  </r>
  <r>
    <s v="Id953"/>
    <s v="  Carrie A"/>
    <x v="516"/>
    <n v="10.9"/>
    <s v="No"/>
    <s v="No"/>
    <s v="No"/>
    <n v="0"/>
    <s v="No"/>
    <s v="Obesity"/>
    <s v="Diabetes"/>
    <n v="1978"/>
    <s v="Dec"/>
    <n v="29"/>
    <d v="1978-12-29T00:00:00"/>
    <n v="7726.85"/>
    <x v="3"/>
    <s v="tier - 2"/>
    <x v="25"/>
    <x v="2"/>
  </r>
  <r>
    <s v="Id954"/>
    <s v="  Gerardo Sr"/>
    <x v="628"/>
    <n v="11.83"/>
    <s v="No"/>
    <s v="No"/>
    <s v="No"/>
    <n v="0"/>
    <s v="No"/>
    <s v="Under Weight"/>
    <s v="Diabetes"/>
    <n v="1979"/>
    <s v="Jun"/>
    <n v="2"/>
    <d v="1979-06-02T00:00:00"/>
    <n v="7727.25"/>
    <x v="0"/>
    <s v="tier - 3"/>
    <x v="25"/>
    <x v="1"/>
  </r>
  <r>
    <s v="Id955"/>
    <s v="  Matthew R"/>
    <x v="718"/>
    <n v="7.42"/>
    <s v="yes"/>
    <s v="No"/>
    <s v="No"/>
    <n v="2"/>
    <s v="No"/>
    <s v="Obesity"/>
    <s v="Diabetes"/>
    <n v="1980"/>
    <s v="Sep"/>
    <n v="10"/>
    <d v="1980-09-10T00:00:00"/>
    <n v="7729.65"/>
    <x v="1"/>
    <s v="tier - 1"/>
    <x v="26"/>
    <x v="5"/>
  </r>
  <r>
    <s v="Id956"/>
    <s v="  Meghan E"/>
    <x v="719"/>
    <n v="5.62"/>
    <s v="yes"/>
    <s v="No"/>
    <s v="No"/>
    <n v="1"/>
    <s v="No"/>
    <s v="Obesity"/>
    <s v="Normal"/>
    <n v="1978"/>
    <s v="Dec"/>
    <n v="4"/>
    <d v="1978-12-04T00:00:00"/>
    <n v="7731.43"/>
    <x v="1"/>
    <s v="tier - 2"/>
    <x v="25"/>
    <x v="0"/>
  </r>
  <r>
    <s v="Id957"/>
    <s v="  Eric"/>
    <x v="720"/>
    <n v="7.16"/>
    <s v="No"/>
    <s v="No"/>
    <s v="No"/>
    <n v="0"/>
    <s v="No"/>
    <s v="Normal Weight"/>
    <s v="Diabetes"/>
    <n v="1977"/>
    <s v="Aug"/>
    <n v="29"/>
    <d v="1977-08-29T00:00:00"/>
    <n v="7731.86"/>
    <x v="0"/>
    <s v="tier - 3"/>
    <x v="24"/>
    <x v="1"/>
  </r>
  <r>
    <s v="Id958"/>
    <s v="  Lisa B"/>
    <x v="67"/>
    <n v="9.89"/>
    <s v="No"/>
    <s v="No"/>
    <s v="No"/>
    <n v="0"/>
    <s v="No"/>
    <s v="Obesity"/>
    <s v="Diabetes"/>
    <n v="1965"/>
    <s v="Jul"/>
    <n v="18"/>
    <d v="1965-07-18T00:00:00"/>
    <n v="7736.39"/>
    <x v="1"/>
    <s v="tier - 2"/>
    <x v="40"/>
    <x v="0"/>
  </r>
  <r>
    <s v="Id959"/>
    <s v="  Jane R"/>
    <x v="721"/>
    <n v="5.14"/>
    <s v="No"/>
    <s v="No"/>
    <s v="No"/>
    <n v="0"/>
    <s v="No"/>
    <s v="Obesity"/>
    <s v="Normal"/>
    <n v="1978"/>
    <s v="Sep"/>
    <n v="4"/>
    <d v="1978-09-04T00:00:00"/>
    <n v="7740.34"/>
    <x v="3"/>
    <s v="tier - 1"/>
    <x v="25"/>
    <x v="2"/>
  </r>
  <r>
    <s v="Id960"/>
    <s v="  Allison M"/>
    <x v="391"/>
    <n v="5.61"/>
    <s v="yes"/>
    <s v="No"/>
    <s v="Yes"/>
    <n v="1"/>
    <s v="No"/>
    <s v="Obesity"/>
    <s v="Normal"/>
    <n v="1976"/>
    <s v="Dec"/>
    <n v="12"/>
    <d v="1976-12-12T00:00:00"/>
    <n v="7742.11"/>
    <x v="1"/>
    <s v="tier - 2"/>
    <x v="29"/>
    <x v="0"/>
  </r>
  <r>
    <s v="Id961"/>
    <s v="  Sarah E"/>
    <x v="722"/>
    <n v="5.51"/>
    <s v="yes"/>
    <s v="No"/>
    <s v="Yes"/>
    <n v="1"/>
    <s v="No"/>
    <s v="Obesity"/>
    <s v="Normal"/>
    <n v="1981"/>
    <s v="Jun"/>
    <n v="30"/>
    <d v="1981-06-30T00:00:00"/>
    <n v="7749.16"/>
    <x v="0"/>
    <s v="tier - 1"/>
    <x v="26"/>
    <x v="1"/>
  </r>
  <r>
    <s v="Id962"/>
    <s v="  Philip J"/>
    <x v="723"/>
    <n v="8.3800000000000008"/>
    <s v="yes"/>
    <s v="No"/>
    <s v="No"/>
    <n v="2"/>
    <s v="No"/>
    <s v="Obesity"/>
    <s v="Diabetes"/>
    <n v="1997"/>
    <s v="Dec"/>
    <n v="21"/>
    <d v="1997-12-21T00:00:00"/>
    <n v="7763.06"/>
    <x v="0"/>
    <s v="tier - 1"/>
    <x v="6"/>
    <x v="1"/>
  </r>
  <r>
    <s v="Id963"/>
    <s v="  Jillian A"/>
    <x v="25"/>
    <n v="4.68"/>
    <s v="No"/>
    <s v="yes"/>
    <s v="No"/>
    <n v="1"/>
    <s v="No"/>
    <s v="Obesity"/>
    <s v="Normal"/>
    <n v="1974"/>
    <s v="Dec"/>
    <n v="6"/>
    <d v="1974-12-06T00:00:00"/>
    <n v="7789.64"/>
    <x v="3"/>
    <s v="tier - 3"/>
    <x v="27"/>
    <x v="0"/>
  </r>
  <r>
    <s v="Id964"/>
    <s v="  Laura D"/>
    <x v="724"/>
    <n v="4.3600000000000003"/>
    <s v="yes"/>
    <s v="No"/>
    <s v="No"/>
    <n v="2"/>
    <s v="No"/>
    <s v="Over Weight"/>
    <s v="Normal"/>
    <n v="1999"/>
    <s v="Dec"/>
    <n v="25"/>
    <d v="1999-12-25T00:00:00"/>
    <n v="7794.68"/>
    <x v="0"/>
    <s v="tier - 2"/>
    <x v="7"/>
    <x v="14"/>
  </r>
  <r>
    <s v="Id965"/>
    <s v="  Megan E"/>
    <x v="625"/>
    <n v="7.74"/>
    <s v="No"/>
    <s v="No"/>
    <s v="No"/>
    <n v="0"/>
    <s v="No"/>
    <s v="Over Weight"/>
    <s v="Diabetes"/>
    <n v="1997"/>
    <s v="Dec"/>
    <n v="2"/>
    <d v="1997-12-02T00:00:00"/>
    <n v="7803.77"/>
    <x v="0"/>
    <s v="tier - 3"/>
    <x v="6"/>
    <x v="1"/>
  </r>
  <r>
    <s v="Id966"/>
    <s v="  Shannon J"/>
    <x v="725"/>
    <n v="4.05"/>
    <s v="yes"/>
    <s v="No"/>
    <s v="No"/>
    <n v="2"/>
    <s v="No"/>
    <s v="Over Weight"/>
    <s v="Normal"/>
    <n v="1974"/>
    <s v="Nov"/>
    <n v="9"/>
    <d v="1974-11-09T00:00:00"/>
    <n v="7804.16"/>
    <x v="0"/>
    <s v="tier - 3"/>
    <x v="27"/>
    <x v="0"/>
  </r>
  <r>
    <s v="Id967"/>
    <s v="  Rachelle M"/>
    <x v="14"/>
    <n v="11.49"/>
    <s v="No"/>
    <s v="No"/>
    <s v="No"/>
    <n v="0"/>
    <s v="No"/>
    <s v="Obesity"/>
    <s v="Diabetes"/>
    <n v="1991"/>
    <s v="Dec"/>
    <n v="21"/>
    <d v="1991-12-21T00:00:00"/>
    <n v="7812.67"/>
    <x v="0"/>
    <s v="tier - 1"/>
    <x v="0"/>
    <x v="1"/>
  </r>
  <r>
    <s v="Id968"/>
    <s v="  Casey"/>
    <x v="726"/>
    <n v="5.65"/>
    <s v="No"/>
    <s v="No"/>
    <s v="No"/>
    <n v="0"/>
    <s v="No"/>
    <s v="Obesity"/>
    <s v="Normal"/>
    <n v="1989"/>
    <s v="Oct"/>
    <n v="12"/>
    <d v="1989-10-12T00:00:00"/>
    <n v="7824.37"/>
    <x v="0"/>
    <s v="tier - 2"/>
    <x v="14"/>
    <x v="1"/>
  </r>
  <r>
    <s v="Id969"/>
    <s v="  Jessica L"/>
    <x v="727"/>
    <n v="4.29"/>
    <s v="yes"/>
    <s v="No"/>
    <s v="No"/>
    <n v="0"/>
    <s v="No"/>
    <s v="Obesity"/>
    <s v="Normal"/>
    <n v="2001"/>
    <s v="Oct"/>
    <n v="5"/>
    <d v="2001-10-05T00:00:00"/>
    <n v="7844.8"/>
    <x v="0"/>
    <s v="tier - 2"/>
    <x v="3"/>
    <x v="1"/>
  </r>
  <r>
    <s v="Id970"/>
    <s v="  Brandon F"/>
    <x v="728"/>
    <n v="4.74"/>
    <s v="yes"/>
    <s v="No"/>
    <s v="Yes"/>
    <n v="1"/>
    <s v="No"/>
    <s v="Obesity"/>
    <s v="Normal"/>
    <n v="1994"/>
    <s v="Nov"/>
    <n v="17"/>
    <d v="1994-11-17T00:00:00"/>
    <n v="7851.85"/>
    <x v="0"/>
    <s v="tier - 3"/>
    <x v="4"/>
    <x v="1"/>
  </r>
  <r>
    <s v="Id971"/>
    <s v="  Melissa"/>
    <x v="729"/>
    <n v="7.6"/>
    <s v="yes"/>
    <s v="No"/>
    <s v="No"/>
    <n v="2"/>
    <s v="No"/>
    <s v="Obesity"/>
    <s v="Diabetes"/>
    <n v="1962"/>
    <s v="Oct"/>
    <n v="10"/>
    <d v="1962-10-10T00:00:00"/>
    <n v="7896.41"/>
    <x v="1"/>
    <s v="tier - 2"/>
    <x v="41"/>
    <x v="0"/>
  </r>
  <r>
    <s v="Id972"/>
    <s v="  Danielle N"/>
    <x v="644"/>
    <n v="8.5"/>
    <s v="yes"/>
    <s v="No"/>
    <s v="No"/>
    <n v="2"/>
    <s v="No"/>
    <s v="Obesity"/>
    <s v="Diabetes"/>
    <n v="1977"/>
    <s v="Jul"/>
    <n v="20"/>
    <d v="1977-07-20T00:00:00"/>
    <n v="7935.29"/>
    <x v="0"/>
    <s v="tier - 1"/>
    <x v="24"/>
    <x v="8"/>
  </r>
  <r>
    <s v="Id973"/>
    <s v="  Matthew"/>
    <x v="678"/>
    <n v="11.22"/>
    <s v="yes"/>
    <s v="No"/>
    <s v="No"/>
    <n v="0"/>
    <s v="No"/>
    <s v="Obesity"/>
    <s v="Diabetes"/>
    <n v="1987"/>
    <s v="Oct"/>
    <n v="29"/>
    <d v="1987-10-29T00:00:00"/>
    <n v="7948.22"/>
    <x v="0"/>
    <s v="tier - 3"/>
    <x v="18"/>
    <x v="7"/>
  </r>
  <r>
    <s v="Id974"/>
    <s v="  Bettina"/>
    <x v="730"/>
    <n v="5.0999999999999996"/>
    <s v="yes"/>
    <s v="No"/>
    <s v="Yes"/>
    <n v="1"/>
    <s v="No"/>
    <s v="Obesity"/>
    <s v="Normal"/>
    <n v="1966"/>
    <s v="Jul"/>
    <n v="9"/>
    <d v="1966-07-09T00:00:00"/>
    <n v="7953.72"/>
    <x v="1"/>
    <s v="tier - 3"/>
    <x v="40"/>
    <x v="1"/>
  </r>
  <r>
    <s v="Id975"/>
    <s v="  Alexander"/>
    <x v="731"/>
    <n v="5.43"/>
    <s v="yes"/>
    <s v="No"/>
    <s v="No"/>
    <n v="1"/>
    <s v="No"/>
    <s v="Obesity"/>
    <s v="Normal"/>
    <n v="1981"/>
    <s v="Dec"/>
    <n v="28"/>
    <d v="1981-12-28T00:00:00"/>
    <n v="7954.52"/>
    <x v="0"/>
    <s v="tier - 2"/>
    <x v="19"/>
    <x v="2"/>
  </r>
  <r>
    <s v="Id976"/>
    <s v="  Holli"/>
    <x v="732"/>
    <n v="5.82"/>
    <s v="No"/>
    <s v="No"/>
    <s v="No"/>
    <n v="2"/>
    <s v="No"/>
    <s v="Obesity"/>
    <s v="Prediabetes"/>
    <n v="1970"/>
    <s v="Jun"/>
    <n v="19"/>
    <d v="1970-06-19T00:00:00"/>
    <n v="7958.13"/>
    <x v="0"/>
    <s v="tier - 2"/>
    <x v="34"/>
    <x v="0"/>
  </r>
  <r>
    <s v="Id977"/>
    <s v="  Heather C"/>
    <x v="733"/>
    <n v="6.05"/>
    <s v="No"/>
    <s v="No"/>
    <s v="Yes"/>
    <n v="1"/>
    <s v="No"/>
    <s v="Obesity"/>
    <s v="Prediabetes"/>
    <n v="1975"/>
    <s v="Aug"/>
    <n v="10"/>
    <d v="1975-08-10T00:00:00"/>
    <n v="7966.81"/>
    <x v="0"/>
    <s v="tier - 2"/>
    <x v="32"/>
    <x v="0"/>
  </r>
  <r>
    <s v="Id978"/>
    <s v="  Kyle"/>
    <x v="659"/>
    <n v="6.38"/>
    <s v="yes"/>
    <s v="No"/>
    <s v="No"/>
    <n v="1"/>
    <s v="No"/>
    <s v="Obesity"/>
    <s v="Prediabetes"/>
    <n v="1972"/>
    <s v="Nov"/>
    <n v="23"/>
    <d v="1972-11-23T00:00:00"/>
    <n v="7980.34"/>
    <x v="0"/>
    <s v="tier - 2"/>
    <x v="31"/>
    <x v="0"/>
  </r>
  <r>
    <s v="Id979"/>
    <s v="  Thomas J"/>
    <x v="61"/>
    <n v="5.73"/>
    <s v="yes"/>
    <s v="No"/>
    <s v="No"/>
    <n v="1"/>
    <s v="No"/>
    <s v="Obesity"/>
    <s v="Prediabetes"/>
    <n v="1983"/>
    <s v="Aug"/>
    <n v="28"/>
    <d v="1983-08-28T00:00:00"/>
    <n v="7985.82"/>
    <x v="0"/>
    <s v="tier - 1"/>
    <x v="21"/>
    <x v="8"/>
  </r>
  <r>
    <s v="Id980"/>
    <s v="  Chris"/>
    <x v="697"/>
    <n v="5.47"/>
    <s v="yes"/>
    <s v="No"/>
    <s v="No"/>
    <n v="1"/>
    <s v="No"/>
    <s v="Obesity"/>
    <s v="Normal"/>
    <n v="1983"/>
    <s v="Aug"/>
    <n v="20"/>
    <d v="1983-08-20T00:00:00"/>
    <n v="7986.48"/>
    <x v="0"/>
    <s v="tier - 3"/>
    <x v="21"/>
    <x v="8"/>
  </r>
  <r>
    <s v="Id981"/>
    <s v="  Graham"/>
    <x v="734"/>
    <n v="11.3"/>
    <s v="No"/>
    <s v="No"/>
    <s v="No"/>
    <n v="0"/>
    <s v="No"/>
    <s v="Obesity"/>
    <s v="Diabetes"/>
    <n v="1962"/>
    <s v="Aug"/>
    <n v="22"/>
    <d v="1962-08-22T00:00:00"/>
    <n v="8004.96"/>
    <x v="1"/>
    <s v="tier - 1"/>
    <x v="41"/>
    <x v="0"/>
  </r>
  <r>
    <s v="Id982"/>
    <s v="  Garrett"/>
    <x v="735"/>
    <n v="6.72"/>
    <s v="No"/>
    <s v="No"/>
    <s v="No"/>
    <n v="0"/>
    <s v="No"/>
    <s v="Obesity"/>
    <s v="Diabetes"/>
    <n v="1995"/>
    <s v="Sep"/>
    <n v="18"/>
    <d v="1995-09-18T00:00:00"/>
    <n v="8014.62"/>
    <x v="0"/>
    <s v="tier - 3"/>
    <x v="10"/>
    <x v="1"/>
  </r>
  <r>
    <s v="Id983"/>
    <s v="  Andrew"/>
    <x v="736"/>
    <n v="5.36"/>
    <s v="yes"/>
    <s v="No"/>
    <s v="No"/>
    <n v="1"/>
    <s v="No"/>
    <s v="Normal Weight"/>
    <s v="Normal"/>
    <n v="1980"/>
    <s v="Nov"/>
    <n v="8"/>
    <d v="1980-11-08T00:00:00"/>
    <n v="8017.06"/>
    <x v="0"/>
    <s v="tier - 2"/>
    <x v="26"/>
    <x v="1"/>
  </r>
  <r>
    <s v="Id984"/>
    <s v="  Annabelle M"/>
    <x v="737"/>
    <n v="9.8800000000000008"/>
    <s v="No"/>
    <s v="No"/>
    <s v="No"/>
    <n v="0"/>
    <s v="No"/>
    <s v="Over Weight"/>
    <s v="Diabetes"/>
    <n v="1989"/>
    <s v="Nov"/>
    <n v="3"/>
    <d v="1989-11-03T00:00:00"/>
    <n v="8021.11"/>
    <x v="0"/>
    <s v="tier - 1"/>
    <x v="14"/>
    <x v="1"/>
  </r>
  <r>
    <s v="Id985"/>
    <s v="  Daniel T"/>
    <x v="738"/>
    <n v="4.1100000000000003"/>
    <s v="No"/>
    <s v="No"/>
    <s v="No"/>
    <n v="0"/>
    <s v="No"/>
    <s v="Obesity"/>
    <s v="Normal"/>
    <n v="1978"/>
    <s v="Jul"/>
    <n v="17"/>
    <d v="1978-07-17T00:00:00"/>
    <n v="8023.14"/>
    <x v="0"/>
    <s v="tier - 3"/>
    <x v="25"/>
    <x v="1"/>
  </r>
  <r>
    <s v="Id986"/>
    <s v="  Deanne"/>
    <x v="414"/>
    <n v="7.48"/>
    <s v="No"/>
    <s v="No"/>
    <s v="No"/>
    <n v="0"/>
    <s v="No"/>
    <s v="Obesity"/>
    <s v="Diabetes"/>
    <n v="1976"/>
    <s v="Dec"/>
    <n v="20"/>
    <d v="1976-12-20T00:00:00"/>
    <n v="8026.67"/>
    <x v="0"/>
    <s v="tier - 2"/>
    <x v="29"/>
    <x v="1"/>
  </r>
  <r>
    <s v="Id987"/>
    <s v="  Carrie"/>
    <x v="739"/>
    <n v="9.18"/>
    <s v="yes"/>
    <s v="No"/>
    <s v="Yes"/>
    <n v="1"/>
    <s v="No"/>
    <s v="Over Weight"/>
    <s v="Diabetes"/>
    <n v="1977"/>
    <s v="Nov"/>
    <n v="6"/>
    <d v="1977-11-06T00:00:00"/>
    <n v="8027.97"/>
    <x v="1"/>
    <s v="tier - 2"/>
    <x v="24"/>
    <x v="2"/>
  </r>
  <r>
    <s v="Id988"/>
    <s v="  Suzanne"/>
    <x v="740"/>
    <n v="4.51"/>
    <s v="yes"/>
    <s v="No"/>
    <s v="No"/>
    <n v="1"/>
    <s v="No"/>
    <s v="Obesity"/>
    <s v="Normal"/>
    <n v="2003"/>
    <s v="Dec"/>
    <n v="12"/>
    <d v="2003-12-12T00:00:00"/>
    <n v="8035.64"/>
    <x v="0"/>
    <s v="tier - 2"/>
    <x v="13"/>
    <x v="1"/>
  </r>
  <r>
    <s v="Id989"/>
    <s v="  Jasmine P"/>
    <x v="741"/>
    <n v="7.33"/>
    <s v="yes"/>
    <s v="No"/>
    <s v="Yes"/>
    <n v="1"/>
    <s v="No"/>
    <s v="Over Weight"/>
    <s v="Diabetes"/>
    <n v="1985"/>
    <s v="Nov"/>
    <n v="28"/>
    <d v="1985-11-28T00:00:00"/>
    <n v="8059.06"/>
    <x v="0"/>
    <s v="tier - 3"/>
    <x v="30"/>
    <x v="1"/>
  </r>
  <r>
    <s v="Id990"/>
    <s v="  Jennifer"/>
    <x v="308"/>
    <n v="10.56"/>
    <s v="No"/>
    <s v="No"/>
    <s v="No"/>
    <n v="0"/>
    <s v="No"/>
    <s v="Over Weight"/>
    <s v="Diabetes"/>
    <n v="1982"/>
    <s v="Dec"/>
    <n v="27"/>
    <d v="1982-12-27T00:00:00"/>
    <n v="8059.68"/>
    <x v="0"/>
    <s v="tier - 3"/>
    <x v="22"/>
    <x v="1"/>
  </r>
  <r>
    <s v="Id991"/>
    <s v="  Tracie"/>
    <x v="742"/>
    <n v="4.01"/>
    <s v="No"/>
    <s v="No"/>
    <s v="No"/>
    <n v="2"/>
    <s v="No"/>
    <s v="Obesity"/>
    <s v="Normal"/>
    <n v="1970"/>
    <s v="Dec"/>
    <n v="12"/>
    <d v="1970-12-12T00:00:00"/>
    <n v="8062.31"/>
    <x v="0"/>
    <s v="tier - 1"/>
    <x v="35"/>
    <x v="0"/>
  </r>
  <r>
    <s v="Id992"/>
    <s v="  Tristan D"/>
    <x v="743"/>
    <n v="5.64"/>
    <s v="yes"/>
    <s v="No"/>
    <s v="No"/>
    <n v="1"/>
    <s v="No"/>
    <s v="Obesity"/>
    <s v="Normal"/>
    <n v="1975"/>
    <s v="Jun"/>
    <n v="28"/>
    <d v="1975-06-28T00:00:00"/>
    <n v="8062.76"/>
    <x v="1"/>
    <s v="tier - 3"/>
    <x v="27"/>
    <x v="2"/>
  </r>
  <r>
    <s v="Id993"/>
    <s v="  Peiweng"/>
    <x v="101"/>
    <n v="8.02"/>
    <s v="yes"/>
    <s v="No"/>
    <s v="No"/>
    <n v="2"/>
    <s v="No"/>
    <s v="Obesity"/>
    <s v="Diabetes"/>
    <n v="1965"/>
    <s v="Aug"/>
    <n v="11"/>
    <d v="1965-08-11T00:00:00"/>
    <n v="8067.83"/>
    <x v="1"/>
    <s v="tier - 1"/>
    <x v="40"/>
    <x v="0"/>
  </r>
  <r>
    <s v="Id994"/>
    <s v="  Theresa M"/>
    <x v="277"/>
    <n v="7.2"/>
    <s v="yes"/>
    <s v="No"/>
    <s v="No"/>
    <n v="0"/>
    <s v="No"/>
    <s v="Over Weight"/>
    <s v="Diabetes"/>
    <n v="1975"/>
    <s v="Dec"/>
    <n v="15"/>
    <d v="1975-12-15T00:00:00"/>
    <n v="8068.19"/>
    <x v="1"/>
    <s v="tier - 2"/>
    <x v="32"/>
    <x v="2"/>
  </r>
  <r>
    <s v="Id995"/>
    <s v="  Daniel J"/>
    <x v="237"/>
    <n v="4.55"/>
    <s v="No"/>
    <s v="yes"/>
    <s v="No"/>
    <n v="1"/>
    <s v="No"/>
    <s v="Over Weight"/>
    <s v="Normal"/>
    <n v="1965"/>
    <s v="Oct"/>
    <n v="21"/>
    <d v="1965-10-21T00:00:00"/>
    <n v="8071.57"/>
    <x v="1"/>
    <s v="tier - 1"/>
    <x v="40"/>
    <x v="2"/>
  </r>
  <r>
    <s v="Id996"/>
    <s v="  Courtney M"/>
    <x v="744"/>
    <n v="9.0299999999999994"/>
    <s v="No"/>
    <s v="No"/>
    <s v="No"/>
    <n v="0"/>
    <s v="No"/>
    <s v="Over Weight"/>
    <s v="Diabetes"/>
    <n v="1993"/>
    <s v="Nov"/>
    <n v="7"/>
    <d v="1993-11-07T00:00:00"/>
    <n v="8077.41"/>
    <x v="0"/>
    <s v="tier - 1"/>
    <x v="8"/>
    <x v="14"/>
  </r>
  <r>
    <s v="Id997"/>
    <s v="  Jose A"/>
    <x v="745"/>
    <n v="5.2"/>
    <s v="yes"/>
    <s v="No"/>
    <s v="Yes"/>
    <n v="1"/>
    <s v="No"/>
    <s v="Obesity"/>
    <s v="Normal"/>
    <n v="2001"/>
    <s v="Aug"/>
    <n v="28"/>
    <d v="2001-08-28T00:00:00"/>
    <n v="8081.26"/>
    <x v="0"/>
    <s v="tier - 2"/>
    <x v="3"/>
    <x v="1"/>
  </r>
  <r>
    <s v="Id998"/>
    <s v="  Lauren"/>
    <x v="746"/>
    <n v="8.3000000000000007"/>
    <s v="yes"/>
    <s v="No"/>
    <s v="No"/>
    <n v="0"/>
    <s v="No"/>
    <s v="Obesity"/>
    <s v="Diabetes"/>
    <n v="1994"/>
    <s v="Oct"/>
    <n v="12"/>
    <d v="1994-10-12T00:00:00"/>
    <n v="8081.74"/>
    <x v="0"/>
    <s v="tier - 2"/>
    <x v="4"/>
    <x v="14"/>
  </r>
  <r>
    <s v="Id999"/>
    <s v="  Jonathon M"/>
    <x v="747"/>
    <n v="5.56"/>
    <s v="yes"/>
    <s v="No"/>
    <s v="Yes"/>
    <n v="1"/>
    <s v="No"/>
    <s v="Over Weight"/>
    <s v="Normal"/>
    <n v="1975"/>
    <s v="Dec"/>
    <n v="21"/>
    <d v="1975-12-21T00:00:00"/>
    <n v="8083.92"/>
    <x v="1"/>
    <s v="tier - 3"/>
    <x v="32"/>
    <x v="0"/>
  </r>
  <r>
    <s v="Id1000"/>
    <s v="  Stephanie A"/>
    <x v="748"/>
    <n v="4.1500000000000004"/>
    <s v="No"/>
    <s v="No"/>
    <s v="No"/>
    <n v="0"/>
    <s v="No"/>
    <s v="Obesity"/>
    <s v="Normal"/>
    <n v="1967"/>
    <s v="Jun"/>
    <n v="10"/>
    <d v="1967-06-10T00:00:00"/>
    <n v="8091.3"/>
    <x v="1"/>
    <s v="tier - 1"/>
    <x v="37"/>
    <x v="1"/>
  </r>
  <r>
    <s v="Id1001"/>
    <s v="  Patrick"/>
    <x v="421"/>
    <n v="5.99"/>
    <s v="yes"/>
    <s v="No"/>
    <s v="Yes"/>
    <n v="1"/>
    <s v="No"/>
    <s v="Over Weight"/>
    <s v="Prediabetes"/>
    <n v="1973"/>
    <s v="Oct"/>
    <n v="11"/>
    <d v="1973-10-11T00:00:00"/>
    <n v="8112.59"/>
    <x v="0"/>
    <s v="tier - 2"/>
    <x v="28"/>
    <x v="0"/>
  </r>
  <r>
    <s v="Id1002"/>
    <s v="  Krista"/>
    <x v="749"/>
    <n v="5.8"/>
    <s v="yes"/>
    <s v="No"/>
    <s v="No"/>
    <n v="0"/>
    <s v="No"/>
    <s v="Obesity"/>
    <s v="Prediabetes"/>
    <n v="1978"/>
    <s v="Sep"/>
    <n v="1"/>
    <d v="1978-09-01T00:00:00"/>
    <n v="8116.27"/>
    <x v="1"/>
    <s v="tier - 1"/>
    <x v="25"/>
    <x v="1"/>
  </r>
  <r>
    <s v="Id1003"/>
    <s v="  Jenessa"/>
    <x v="170"/>
    <n v="7.32"/>
    <s v="yes"/>
    <s v="No"/>
    <s v="No"/>
    <n v="2"/>
    <s v="No"/>
    <s v="Obesity"/>
    <s v="Diabetes"/>
    <n v="1973"/>
    <s v="Dec"/>
    <n v="16"/>
    <d v="1973-12-16T00:00:00"/>
    <n v="8116.68"/>
    <x v="1"/>
    <s v="tier - 1"/>
    <x v="28"/>
    <x v="2"/>
  </r>
  <r>
    <s v="Id1004"/>
    <s v="  Ryan M"/>
    <x v="750"/>
    <n v="5.16"/>
    <s v="No"/>
    <s v="No"/>
    <s v="No"/>
    <n v="2"/>
    <s v="No"/>
    <s v="Obesity"/>
    <s v="Normal"/>
    <n v="1973"/>
    <s v="Aug"/>
    <n v="30"/>
    <d v="1973-08-30T00:00:00"/>
    <n v="8124.41"/>
    <x v="1"/>
    <s v="tier - 1"/>
    <x v="28"/>
    <x v="0"/>
  </r>
  <r>
    <s v="Id1005"/>
    <s v="  Thomas"/>
    <x v="751"/>
    <n v="5.96"/>
    <s v="yes"/>
    <s v="No"/>
    <s v="No"/>
    <n v="2"/>
    <s v="No"/>
    <s v="Over Weight"/>
    <s v="Prediabetes"/>
    <n v="1973"/>
    <s v="Sep"/>
    <n v="3"/>
    <d v="1973-09-03T00:00:00"/>
    <n v="8125.78"/>
    <x v="0"/>
    <s v="tier - 2"/>
    <x v="28"/>
    <x v="0"/>
  </r>
  <r>
    <s v="Id1006"/>
    <s v="  Amanda N"/>
    <x v="752"/>
    <n v="4.8499999999999996"/>
    <s v="yes"/>
    <s v="No"/>
    <s v="Yes"/>
    <n v="1"/>
    <s v="No"/>
    <s v="Obesity"/>
    <s v="Normal"/>
    <n v="1990"/>
    <s v="Jun"/>
    <n v="21"/>
    <d v="1990-06-21T00:00:00"/>
    <n v="8157.92"/>
    <x v="0"/>
    <s v="tier - 3"/>
    <x v="14"/>
    <x v="7"/>
  </r>
  <r>
    <s v="Id1007"/>
    <s v="  Teresa P"/>
    <x v="385"/>
    <n v="5.09"/>
    <s v="yes"/>
    <s v="No"/>
    <s v="Yes"/>
    <n v="1"/>
    <s v="No"/>
    <s v="Over Weight"/>
    <s v="Normal"/>
    <n v="1982"/>
    <s v="Jun"/>
    <n v="28"/>
    <d v="1982-06-28T00:00:00"/>
    <n v="8162.72"/>
    <x v="1"/>
    <s v="tier - 3"/>
    <x v="19"/>
    <x v="1"/>
  </r>
  <r>
    <s v="Id1008"/>
    <s v="  Dorian"/>
    <x v="753"/>
    <n v="4.9400000000000004"/>
    <s v="No"/>
    <s v="No"/>
    <s v="No"/>
    <n v="0"/>
    <s v="No"/>
    <s v="Obesity"/>
    <s v="Normal"/>
    <n v="1963"/>
    <s v="Nov"/>
    <n v="5"/>
    <d v="1963-11-05T00:00:00"/>
    <n v="8177.9"/>
    <x v="1"/>
    <s v="tier - 1"/>
    <x v="42"/>
    <x v="0"/>
  </r>
  <r>
    <s v="Id1009"/>
    <s v="  Amy"/>
    <x v="372"/>
    <n v="4.92"/>
    <s v="yes"/>
    <s v="No"/>
    <s v="No"/>
    <n v="2"/>
    <s v="No"/>
    <s v="Obesity"/>
    <s v="Normal"/>
    <n v="1983"/>
    <s v="Jun"/>
    <n v="8"/>
    <d v="1983-06-08T00:00:00"/>
    <n v="8179.51"/>
    <x v="0"/>
    <s v="tier - 2"/>
    <x v="22"/>
    <x v="13"/>
  </r>
  <r>
    <s v="Id1010"/>
    <s v="  Aberu"/>
    <x v="754"/>
    <n v="6.05"/>
    <s v="yes"/>
    <s v="No"/>
    <s v="No"/>
    <n v="2"/>
    <s v="No"/>
    <s v="Obesity"/>
    <s v="Prediabetes"/>
    <n v="1997"/>
    <s v="Oct"/>
    <n v="21"/>
    <d v="1997-10-21T00:00:00"/>
    <n v="8182.89"/>
    <x v="0"/>
    <s v="tier - 1"/>
    <x v="6"/>
    <x v="14"/>
  </r>
  <r>
    <s v="Id1011"/>
    <s v="  Ashley"/>
    <x v="389"/>
    <n v="4.67"/>
    <s v="No"/>
    <s v="No"/>
    <s v="No"/>
    <n v="2"/>
    <s v="No"/>
    <s v="Over Weight"/>
    <s v="Normal"/>
    <n v="1962"/>
    <s v="Nov"/>
    <n v="23"/>
    <d v="1962-11-23T00:00:00"/>
    <n v="8188.12"/>
    <x v="1"/>
    <s v="tier - 3"/>
    <x v="41"/>
    <x v="0"/>
  </r>
  <r>
    <s v="Id1012"/>
    <s v="  Anna E"/>
    <x v="303"/>
    <n v="9.81"/>
    <s v="yes"/>
    <s v="No"/>
    <s v="No"/>
    <n v="0"/>
    <s v="No"/>
    <s v="Over Weight"/>
    <s v="Diabetes"/>
    <n v="1978"/>
    <s v="Oct"/>
    <n v="24"/>
    <d v="1978-10-24T00:00:00"/>
    <n v="8211.1"/>
    <x v="0"/>
    <s v="tier - 3"/>
    <x v="25"/>
    <x v="0"/>
  </r>
  <r>
    <s v="Id1013"/>
    <s v="  Tania K"/>
    <x v="755"/>
    <n v="6.06"/>
    <s v="yes"/>
    <s v="No"/>
    <s v="No"/>
    <n v="2"/>
    <s v="No"/>
    <s v="Over Weight"/>
    <s v="Prediabetes"/>
    <n v="1978"/>
    <s v="Jun"/>
    <n v="30"/>
    <d v="1978-06-30T00:00:00"/>
    <n v="8219.2000000000007"/>
    <x v="0"/>
    <s v="tier - 2"/>
    <x v="24"/>
    <x v="0"/>
  </r>
  <r>
    <s v="Id1014"/>
    <s v="  Ashley E"/>
    <x v="367"/>
    <n v="5.19"/>
    <s v="yes"/>
    <s v="No"/>
    <s v="No"/>
    <n v="2"/>
    <s v="No"/>
    <s v="Over Weight"/>
    <s v="Normal"/>
    <n v="1976"/>
    <s v="Sep"/>
    <n v="3"/>
    <d v="1976-09-03T00:00:00"/>
    <n v="8232.64"/>
    <x v="0"/>
    <s v="tier - 3"/>
    <x v="29"/>
    <x v="0"/>
  </r>
  <r>
    <s v="Id1015"/>
    <s v="  Aleksandra"/>
    <x v="215"/>
    <n v="10.16"/>
    <s v="No"/>
    <s v="No"/>
    <s v="No"/>
    <n v="0"/>
    <s v="No"/>
    <s v="Obesity"/>
    <s v="Diabetes"/>
    <n v="1976"/>
    <s v="Jun"/>
    <n v="30"/>
    <d v="1976-06-30T00:00:00"/>
    <n v="8233.1"/>
    <x v="0"/>
    <s v="tier - 2"/>
    <x v="32"/>
    <x v="0"/>
  </r>
  <r>
    <s v="Id1016"/>
    <s v="  Valery L"/>
    <x v="756"/>
    <n v="4.68"/>
    <s v="yes"/>
    <s v="yes"/>
    <s v="No"/>
    <n v="2"/>
    <s v="No"/>
    <s v="Obesity"/>
    <s v="Normal"/>
    <n v="1976"/>
    <s v="Sep"/>
    <n v="2"/>
    <d v="1976-09-02T00:00:00"/>
    <n v="8240.59"/>
    <x v="0"/>
    <s v="tier - 2"/>
    <x v="29"/>
    <x v="0"/>
  </r>
  <r>
    <s v="Id1017"/>
    <s v="  Joanna G"/>
    <x v="508"/>
    <n v="5.32"/>
    <s v="yes"/>
    <s v="No"/>
    <s v="No"/>
    <n v="0"/>
    <s v="No"/>
    <s v="Obesity"/>
    <s v="Normal"/>
    <n v="1982"/>
    <s v="Sep"/>
    <n v="27"/>
    <d v="1982-09-27T00:00:00"/>
    <n v="8252.2800000000007"/>
    <x v="0"/>
    <s v="tier - 2"/>
    <x v="22"/>
    <x v="8"/>
  </r>
  <r>
    <s v="Id1018"/>
    <s v="  Stefanie F"/>
    <x v="757"/>
    <n v="6.99"/>
    <s v="No"/>
    <s v="No"/>
    <s v="No"/>
    <n v="0"/>
    <s v="No"/>
    <s v="Obesity"/>
    <s v="Diabetes"/>
    <n v="1964"/>
    <s v="Sep"/>
    <n v="5"/>
    <d v="1964-09-05T00:00:00"/>
    <n v="8268"/>
    <x v="1"/>
    <s v="tier - 3"/>
    <x v="39"/>
    <x v="0"/>
  </r>
  <r>
    <s v="Id1019"/>
    <s v="  Stephen"/>
    <x v="758"/>
    <n v="5.55"/>
    <s v="No"/>
    <s v="No"/>
    <s v="No"/>
    <n v="0"/>
    <s v="No"/>
    <s v="Obesity"/>
    <s v="Normal"/>
    <n v="1974"/>
    <s v="Aug"/>
    <n v="5"/>
    <d v="1974-08-05T00:00:00"/>
    <n v="8269.0400000000009"/>
    <x v="0"/>
    <s v="tier - 1"/>
    <x v="27"/>
    <x v="2"/>
  </r>
  <r>
    <s v="Id1020"/>
    <s v="  Liza J"/>
    <x v="759"/>
    <n v="6.94"/>
    <s v="No"/>
    <s v="No"/>
    <s v="No"/>
    <n v="0"/>
    <s v="No"/>
    <s v="Obesity"/>
    <s v="Diabetes"/>
    <n v="2000"/>
    <s v="Nov"/>
    <n v="28"/>
    <d v="2000-11-28T00:00:00"/>
    <n v="8271.4599999999991"/>
    <x v="0"/>
    <s v="tier - 1"/>
    <x v="12"/>
    <x v="9"/>
  </r>
  <r>
    <s v="Id1021"/>
    <s v="  Ian M"/>
    <x v="760"/>
    <n v="4.2"/>
    <s v="yes"/>
    <s v="No"/>
    <s v="No"/>
    <n v="0"/>
    <s v="No"/>
    <s v="Obesity"/>
    <s v="Normal"/>
    <n v="1974"/>
    <s v="Sep"/>
    <n v="26"/>
    <d v="1974-09-26T00:00:00"/>
    <n v="8277.52"/>
    <x v="0"/>
    <s v="tier - 2"/>
    <x v="27"/>
    <x v="2"/>
  </r>
  <r>
    <s v="Id1022"/>
    <s v="  Claudia L"/>
    <x v="761"/>
    <n v="5.59"/>
    <s v="No"/>
    <s v="No"/>
    <s v="No"/>
    <n v="0"/>
    <s v="No"/>
    <s v="Obesity"/>
    <s v="Normal"/>
    <n v="1974"/>
    <s v="Dec"/>
    <n v="22"/>
    <d v="1974-12-22T00:00:00"/>
    <n v="8280.6200000000008"/>
    <x v="0"/>
    <s v="tier - 2"/>
    <x v="27"/>
    <x v="0"/>
  </r>
  <r>
    <s v="Id1023"/>
    <s v="  Jessica M"/>
    <x v="445"/>
    <n v="9.9600000000000009"/>
    <s v="No"/>
    <s v="No"/>
    <s v="No"/>
    <n v="0"/>
    <s v="No"/>
    <s v="Over Weight"/>
    <s v="Diabetes"/>
    <n v="1974"/>
    <s v="Jun"/>
    <n v="6"/>
    <d v="1974-06-06T00:00:00"/>
    <n v="8283.68"/>
    <x v="0"/>
    <s v="tier - 3"/>
    <x v="28"/>
    <x v="0"/>
  </r>
  <r>
    <s v="Id1024"/>
    <s v="  Billy Jr"/>
    <x v="762"/>
    <n v="7.37"/>
    <s v="No"/>
    <s v="No"/>
    <s v="No"/>
    <n v="0"/>
    <s v="No"/>
    <s v="Normal Weight"/>
    <s v="Diabetes"/>
    <n v="1978"/>
    <s v="Jun"/>
    <n v="26"/>
    <d v="1978-06-26T00:00:00"/>
    <n v="8302.5400000000009"/>
    <x v="1"/>
    <s v="tier - 3"/>
    <x v="24"/>
    <x v="5"/>
  </r>
  <r>
    <s v="Id1025"/>
    <s v="  David"/>
    <x v="763"/>
    <n v="5.0599999999999996"/>
    <s v="yes"/>
    <s v="yes"/>
    <s v="No"/>
    <n v="2"/>
    <s v="No"/>
    <s v="Obesity"/>
    <s v="Normal"/>
    <n v="1979"/>
    <s v="Aug"/>
    <n v="7"/>
    <d v="1979-08-07T00:00:00"/>
    <n v="8310.84"/>
    <x v="0"/>
    <s v="tier - 2"/>
    <x v="23"/>
    <x v="1"/>
  </r>
  <r>
    <s v="Id1026"/>
    <s v="  Tim"/>
    <x v="45"/>
    <n v="8.2100000000000009"/>
    <s v="No"/>
    <s v="No"/>
    <s v="No"/>
    <n v="0"/>
    <s v="No"/>
    <s v="Obesity"/>
    <s v="Diabetes"/>
    <n v="1993"/>
    <s v="Jun"/>
    <n v="22"/>
    <d v="1993-06-22T00:00:00"/>
    <n v="8314.65"/>
    <x v="0"/>
    <s v="tier - 1"/>
    <x v="1"/>
    <x v="1"/>
  </r>
  <r>
    <s v="Id1027"/>
    <s v="  Emma M"/>
    <x v="617"/>
    <n v="10.34"/>
    <s v="No"/>
    <s v="No"/>
    <s v="No"/>
    <n v="2"/>
    <s v="No"/>
    <s v="Obesity"/>
    <s v="Diabetes"/>
    <n v="1976"/>
    <s v="Jul"/>
    <n v="12"/>
    <d v="1976-07-12T00:00:00"/>
    <n v="8334.4599999999991"/>
    <x v="1"/>
    <s v="tier - 2"/>
    <x v="29"/>
    <x v="5"/>
  </r>
  <r>
    <s v="Id1028"/>
    <s v="  Tim"/>
    <x v="764"/>
    <n v="5.51"/>
    <s v="yes"/>
    <s v="No"/>
    <s v="No"/>
    <n v="2"/>
    <s v="No"/>
    <s v="Obesity"/>
    <s v="Normal"/>
    <n v="1976"/>
    <s v="Jul"/>
    <n v="20"/>
    <d v="1976-07-20T00:00:00"/>
    <n v="8334.59"/>
    <x v="1"/>
    <s v="tier - 2"/>
    <x v="29"/>
    <x v="5"/>
  </r>
  <r>
    <s v="Id1029"/>
    <s v="  Patrick"/>
    <x v="709"/>
    <n v="11.2"/>
    <s v="No"/>
    <s v="No"/>
    <s v="No"/>
    <n v="0"/>
    <s v="No"/>
    <s v="Over Weight"/>
    <s v="Diabetes"/>
    <n v="1976"/>
    <s v="Jul"/>
    <n v="7"/>
    <d v="1976-07-07T00:00:00"/>
    <n v="8342.91"/>
    <x v="1"/>
    <s v="tier - 1"/>
    <x v="32"/>
    <x v="5"/>
  </r>
  <r>
    <s v="Id1030"/>
    <s v="  Bridget K"/>
    <x v="661"/>
    <n v="4.3499999999999996"/>
    <s v="yes"/>
    <s v="No"/>
    <s v="Yes"/>
    <n v="1"/>
    <s v="No"/>
    <s v="Obesity"/>
    <s v="Normal"/>
    <n v="1976"/>
    <s v="Jun"/>
    <n v="12"/>
    <d v="1976-06-12T00:00:00"/>
    <n v="8347.16"/>
    <x v="0"/>
    <s v="tier - 1"/>
    <x v="32"/>
    <x v="0"/>
  </r>
  <r>
    <s v="Id1031"/>
    <s v="  Gabriel"/>
    <x v="765"/>
    <n v="10.45"/>
    <s v="No"/>
    <s v="No"/>
    <s v="No"/>
    <n v="0"/>
    <s v="No"/>
    <s v="Normal Weight"/>
    <s v="Diabetes"/>
    <n v="1963"/>
    <s v="Sep"/>
    <n v="21"/>
    <d v="1963-09-21T00:00:00"/>
    <n v="8355.5400000000009"/>
    <x v="1"/>
    <s v="tier - 3"/>
    <x v="42"/>
    <x v="1"/>
  </r>
  <r>
    <s v="Id1032"/>
    <s v="  Natasha"/>
    <x v="376"/>
    <n v="4.07"/>
    <s v="yes"/>
    <s v="No"/>
    <s v="Yes"/>
    <n v="1"/>
    <s v="No"/>
    <s v="Normal Weight"/>
    <s v="Normal"/>
    <n v="1971"/>
    <s v="Sep"/>
    <n v="4"/>
    <d v="1971-09-04T00:00:00"/>
    <n v="8396.6200000000008"/>
    <x v="0"/>
    <s v="tier - 3"/>
    <x v="33"/>
    <x v="0"/>
  </r>
  <r>
    <s v="Id1033"/>
    <s v="  Abby A"/>
    <x v="330"/>
    <n v="8.34"/>
    <s v="No"/>
    <s v="No"/>
    <s v="No"/>
    <n v="0"/>
    <s v="No"/>
    <s v="Obesity"/>
    <s v="Diabetes"/>
    <n v="1971"/>
    <s v="Sep"/>
    <n v="18"/>
    <d v="1971-09-18T00:00:00"/>
    <n v="8400.01"/>
    <x v="0"/>
    <s v="tier - 3"/>
    <x v="33"/>
    <x v="0"/>
  </r>
  <r>
    <s v="Id1034"/>
    <s v="  Michelle"/>
    <x v="349"/>
    <n v="7.41"/>
    <s v="No"/>
    <s v="No"/>
    <s v="No"/>
    <n v="0"/>
    <s v="No"/>
    <s v="Obesity"/>
    <s v="Diabetes"/>
    <n v="1979"/>
    <s v="Jun"/>
    <n v="11"/>
    <d v="1979-06-11T00:00:00"/>
    <n v="8410.0499999999993"/>
    <x v="0"/>
    <s v="tier - 2"/>
    <x v="25"/>
    <x v="1"/>
  </r>
  <r>
    <s v="Id1035"/>
    <s v="  Mckendree"/>
    <x v="482"/>
    <n v="4.3099999999999996"/>
    <s v="No"/>
    <s v="No"/>
    <s v="No"/>
    <n v="0"/>
    <s v="No"/>
    <s v="Obesity"/>
    <s v="Normal"/>
    <n v="1977"/>
    <s v="Sep"/>
    <n v="4"/>
    <d v="1977-09-04T00:00:00"/>
    <n v="8413.4599999999991"/>
    <x v="1"/>
    <s v="tier - 1"/>
    <x v="24"/>
    <x v="1"/>
  </r>
  <r>
    <s v="Id1036"/>
    <s v="  Tara"/>
    <x v="106"/>
    <n v="10.83"/>
    <s v="No"/>
    <s v="No"/>
    <s v="No"/>
    <n v="0"/>
    <s v="No"/>
    <s v="Obesity"/>
    <s v="Diabetes"/>
    <n v="1975"/>
    <s v="Sep"/>
    <n v="28"/>
    <d v="1975-09-28T00:00:00"/>
    <n v="8428.07"/>
    <x v="1"/>
    <s v="tier - 2"/>
    <x v="32"/>
    <x v="1"/>
  </r>
  <r>
    <s v="Id1037"/>
    <s v="  Daniel"/>
    <x v="44"/>
    <n v="11.31"/>
    <s v="No"/>
    <s v="No"/>
    <s v="No"/>
    <n v="0"/>
    <s v="No"/>
    <s v="Obesity"/>
    <s v="Diabetes"/>
    <n v="1963"/>
    <s v="Sep"/>
    <n v="24"/>
    <d v="1963-09-24T00:00:00"/>
    <n v="8440.0499999999993"/>
    <x v="1"/>
    <s v="tier - 2"/>
    <x v="42"/>
    <x v="0"/>
  </r>
  <r>
    <s v="Id1038"/>
    <s v="  Joshua P"/>
    <x v="235"/>
    <n v="11.81"/>
    <s v="yes"/>
    <s v="No"/>
    <s v="No"/>
    <n v="0"/>
    <s v="No"/>
    <s v="Obesity"/>
    <s v="Diabetes"/>
    <n v="1972"/>
    <s v="Sep"/>
    <n v="9"/>
    <d v="1972-09-09T00:00:00"/>
    <n v="8442.67"/>
    <x v="0"/>
    <s v="tier - 3"/>
    <x v="31"/>
    <x v="0"/>
  </r>
  <r>
    <s v="Id1039"/>
    <s v="  Erin C"/>
    <x v="766"/>
    <n v="8.26"/>
    <s v="yes"/>
    <s v="No"/>
    <s v="No"/>
    <n v="2"/>
    <s v="No"/>
    <s v="Obesity"/>
    <s v="Diabetes"/>
    <n v="1972"/>
    <s v="Sep"/>
    <n v="4"/>
    <d v="1972-09-04T00:00:00"/>
    <n v="8444.4699999999993"/>
    <x v="1"/>
    <s v="tier - 1"/>
    <x v="31"/>
    <x v="2"/>
  </r>
  <r>
    <s v="Id1040"/>
    <s v="  Shure"/>
    <x v="111"/>
    <n v="10.74"/>
    <s v="yes"/>
    <s v="No"/>
    <s v="No"/>
    <n v="2"/>
    <s v="No"/>
    <s v="Obesity"/>
    <s v="Diabetes"/>
    <n v="1966"/>
    <s v="Jun"/>
    <n v="12"/>
    <d v="1966-06-12T00:00:00"/>
    <n v="8448.66"/>
    <x v="1"/>
    <s v="tier - 1"/>
    <x v="40"/>
    <x v="0"/>
  </r>
  <r>
    <s v="Id1041"/>
    <s v="  Richard"/>
    <x v="331"/>
    <n v="7.69"/>
    <s v="yes"/>
    <s v="No"/>
    <s v="No"/>
    <n v="0"/>
    <s v="No"/>
    <s v="Over Weight"/>
    <s v="Diabetes"/>
    <n v="1984"/>
    <s v="Jun"/>
    <n v="19"/>
    <d v="1984-06-19T00:00:00"/>
    <n v="8450.82"/>
    <x v="0"/>
    <s v="tier - 2"/>
    <x v="21"/>
    <x v="7"/>
  </r>
  <r>
    <s v="Id1042"/>
    <s v="  Brenda"/>
    <x v="127"/>
    <n v="4.84"/>
    <s v="No"/>
    <s v="No"/>
    <s v="No"/>
    <n v="0"/>
    <s v="No"/>
    <s v="Obesity"/>
    <s v="Normal"/>
    <n v="1972"/>
    <s v="Dec"/>
    <n v="26"/>
    <d v="1972-12-26T00:00:00"/>
    <n v="8457.82"/>
    <x v="0"/>
    <s v="tier - 3"/>
    <x v="31"/>
    <x v="2"/>
  </r>
  <r>
    <s v="Id1043"/>
    <s v="  Joseph M"/>
    <x v="767"/>
    <n v="9.77"/>
    <s v="yes"/>
    <s v="No"/>
    <s v="No"/>
    <n v="0"/>
    <s v="No"/>
    <s v="Normal Weight"/>
    <s v="Diabetes"/>
    <n v="1992"/>
    <s v="Sep"/>
    <n v="9"/>
    <d v="1992-09-09T00:00:00"/>
    <n v="8466.35"/>
    <x v="0"/>
    <s v="tier - 2"/>
    <x v="1"/>
    <x v="1"/>
  </r>
  <r>
    <s v="Id1044"/>
    <s v="  Stephen J"/>
    <x v="641"/>
    <n v="5.84"/>
    <s v="No"/>
    <s v="No"/>
    <s v="No"/>
    <n v="0"/>
    <s v="No"/>
    <s v="Obesity"/>
    <s v="Prediabetes"/>
    <n v="1993"/>
    <s v="Nov"/>
    <n v="10"/>
    <d v="1993-11-10T00:00:00"/>
    <n v="8471.65"/>
    <x v="0"/>
    <s v="tier - 1"/>
    <x v="8"/>
    <x v="1"/>
  </r>
  <r>
    <s v="Id1045"/>
    <s v="  Kathya"/>
    <x v="768"/>
    <n v="8.6999999999999993"/>
    <s v="yes"/>
    <s v="No"/>
    <s v="No"/>
    <n v="1"/>
    <s v="No"/>
    <s v="Obesity"/>
    <s v="Diabetes"/>
    <n v="1977"/>
    <s v="Dec"/>
    <n v="26"/>
    <d v="1977-12-26T00:00:00"/>
    <n v="8515.76"/>
    <x v="0"/>
    <s v="tier - 2"/>
    <x v="24"/>
    <x v="0"/>
  </r>
  <r>
    <s v="Id1046"/>
    <s v="  Wesley"/>
    <x v="144"/>
    <n v="10.79"/>
    <s v="No"/>
    <s v="No"/>
    <s v="No"/>
    <n v="0"/>
    <s v="No"/>
    <s v="Obesity"/>
    <s v="Diabetes"/>
    <n v="1977"/>
    <s v="Jun"/>
    <n v="21"/>
    <d v="1977-06-21T00:00:00"/>
    <n v="8516.83"/>
    <x v="0"/>
    <s v="tier - 1"/>
    <x v="29"/>
    <x v="0"/>
  </r>
  <r>
    <s v="Id1047"/>
    <s v="  Tim"/>
    <x v="769"/>
    <n v="4.32"/>
    <s v="No"/>
    <s v="No"/>
    <s v="No"/>
    <n v="1"/>
    <s v="No"/>
    <s v="Obesity"/>
    <s v="Normal"/>
    <n v="1977"/>
    <s v="Dec"/>
    <n v="29"/>
    <d v="1977-12-29T00:00:00"/>
    <n v="8520.0300000000007"/>
    <x v="0"/>
    <s v="tier - 3"/>
    <x v="24"/>
    <x v="2"/>
  </r>
  <r>
    <s v="Id1048"/>
    <s v="  Jamie L"/>
    <x v="680"/>
    <n v="7.19"/>
    <s v="yes"/>
    <s v="No"/>
    <s v="No"/>
    <n v="0"/>
    <s v="No"/>
    <s v="Obesity"/>
    <s v="Diabetes"/>
    <n v="1979"/>
    <s v="Aug"/>
    <n v="13"/>
    <d v="1979-08-13T00:00:00"/>
    <n v="8522"/>
    <x v="0"/>
    <s v="tier - 2"/>
    <x v="23"/>
    <x v="2"/>
  </r>
  <r>
    <s v="Id1049"/>
    <s v="  Alexandra"/>
    <x v="662"/>
    <n v="11.94"/>
    <s v="yes"/>
    <s v="No"/>
    <s v="No"/>
    <n v="0"/>
    <s v="No"/>
    <s v="Obesity"/>
    <s v="Diabetes"/>
    <n v="1977"/>
    <s v="Jul"/>
    <n v="26"/>
    <d v="1977-07-26T00:00:00"/>
    <n v="8527.5300000000007"/>
    <x v="0"/>
    <s v="tier - 2"/>
    <x v="24"/>
    <x v="0"/>
  </r>
  <r>
    <s v="Id1050"/>
    <s v="  Tiffany"/>
    <x v="225"/>
    <n v="5.56"/>
    <s v="No"/>
    <s v="No"/>
    <s v="No"/>
    <n v="2"/>
    <s v="No"/>
    <s v="Over Weight"/>
    <s v="Normal"/>
    <s v="?"/>
    <s v="Jul"/>
    <n v="24"/>
    <e v="#VALUE!"/>
    <n v="8534.67"/>
    <x v="0"/>
    <s v="tier - 3"/>
    <x v="43"/>
    <x v="8"/>
  </r>
  <r>
    <s v="Id1051"/>
    <s v="  Rebecca J"/>
    <x v="770"/>
    <n v="5.64"/>
    <s v="yes"/>
    <s v="No"/>
    <s v="No"/>
    <n v="0"/>
    <s v="No"/>
    <s v="Over Weight"/>
    <s v="Normal"/>
    <n v="1981"/>
    <s v="Dec"/>
    <n v="27"/>
    <d v="1981-12-27T00:00:00"/>
    <n v="8538.2900000000009"/>
    <x v="0"/>
    <s v="tier - 3"/>
    <x v="19"/>
    <x v="8"/>
  </r>
  <r>
    <s v="Id1052"/>
    <s v="  Austin T"/>
    <x v="771"/>
    <n v="4.6500000000000004"/>
    <s v="No"/>
    <s v="No"/>
    <s v="No"/>
    <n v="0"/>
    <s v="No"/>
    <s v="Obesity"/>
    <s v="Normal"/>
    <n v="1975"/>
    <s v="Nov"/>
    <n v="6"/>
    <d v="1975-11-06T00:00:00"/>
    <n v="8539.67"/>
    <x v="0"/>
    <s v="tier - 3"/>
    <x v="32"/>
    <x v="2"/>
  </r>
  <r>
    <s v="Id1053"/>
    <s v="  Jamie T"/>
    <x v="772"/>
    <n v="9.0500000000000007"/>
    <s v="No"/>
    <s v="No"/>
    <s v="No"/>
    <n v="0"/>
    <s v="No"/>
    <s v="Normal Weight"/>
    <s v="Diabetes"/>
    <s v="?"/>
    <s v="Dec"/>
    <n v="12"/>
    <e v="#VALUE!"/>
    <n v="8547.69"/>
    <x v="0"/>
    <s v="tier - 1"/>
    <x v="43"/>
    <x v="0"/>
  </r>
  <r>
    <s v="Id1054"/>
    <s v="  Matthew T"/>
    <x v="773"/>
    <n v="4.5199999999999996"/>
    <s v="yes"/>
    <s v="No"/>
    <s v="No"/>
    <n v="0"/>
    <s v="No"/>
    <s v="Over Weight"/>
    <s v="Normal"/>
    <n v="1975"/>
    <s v="Aug"/>
    <n v="6"/>
    <d v="1975-08-06T00:00:00"/>
    <n v="8551.35"/>
    <x v="0"/>
    <s v="tier - 2"/>
    <x v="32"/>
    <x v="2"/>
  </r>
  <r>
    <s v="Id1055"/>
    <s v="  Emily"/>
    <x v="774"/>
    <n v="4.62"/>
    <s v="yes"/>
    <s v="No"/>
    <s v="No"/>
    <n v="1"/>
    <s v="No"/>
    <s v="Over Weight"/>
    <s v="Normal"/>
    <n v="1975"/>
    <s v="Aug"/>
    <n v="21"/>
    <d v="1975-08-21T00:00:00"/>
    <n v="8556.91"/>
    <x v="0"/>
    <s v="tier - 1"/>
    <x v="32"/>
    <x v="2"/>
  </r>
  <r>
    <s v="Id1056"/>
    <s v="  Gillian"/>
    <x v="775"/>
    <n v="5.87"/>
    <s v="No"/>
    <s v="No"/>
    <s v="No"/>
    <n v="0"/>
    <s v="No"/>
    <s v="Obesity"/>
    <s v="Prediabetes"/>
    <n v="1988"/>
    <s v="Sep"/>
    <n v="21"/>
    <d v="1988-09-21T00:00:00"/>
    <n v="8567.25"/>
    <x v="0"/>
    <s v="tier - 1"/>
    <x v="16"/>
    <x v="1"/>
  </r>
  <r>
    <s v="Id1057"/>
    <s v="  Brenn E"/>
    <x v="776"/>
    <n v="5.71"/>
    <s v="No"/>
    <s v="No"/>
    <s v="No"/>
    <n v="1"/>
    <s v="No"/>
    <s v="Obesity"/>
    <s v="Prediabetes"/>
    <n v="1975"/>
    <s v="Sep"/>
    <n v="26"/>
    <d v="1975-09-26T00:00:00"/>
    <n v="8569.86"/>
    <x v="0"/>
    <s v="tier - 3"/>
    <x v="32"/>
    <x v="0"/>
  </r>
  <r>
    <s v="Id1058"/>
    <s v="  Lisa M"/>
    <x v="777"/>
    <n v="9.08"/>
    <s v="No"/>
    <s v="No"/>
    <s v="No"/>
    <n v="0"/>
    <s v="No"/>
    <s v="Normal Weight"/>
    <s v="Diabetes"/>
    <n v="1982"/>
    <s v="Dec"/>
    <n v="6"/>
    <d v="1982-12-06T00:00:00"/>
    <n v="8572.0400000000009"/>
    <x v="0"/>
    <s v="tier - 2"/>
    <x v="22"/>
    <x v="11"/>
  </r>
  <r>
    <s v="Id1059"/>
    <s v="  Matt"/>
    <x v="778"/>
    <n v="5.3"/>
    <s v="yes"/>
    <s v="No"/>
    <s v="No"/>
    <n v="2"/>
    <s v="No"/>
    <s v="Obesity"/>
    <s v="Normal"/>
    <n v="1987"/>
    <s v="Nov"/>
    <n v="11"/>
    <d v="1987-11-11T00:00:00"/>
    <n v="8573.2999999999993"/>
    <x v="0"/>
    <s v="tier - 2"/>
    <x v="18"/>
    <x v="11"/>
  </r>
  <r>
    <s v="Id1060"/>
    <s v="  Thomas A"/>
    <x v="101"/>
    <n v="11.76"/>
    <s v="yes"/>
    <s v="No"/>
    <s v="No"/>
    <n v="0"/>
    <s v="No"/>
    <s v="Obesity"/>
    <s v="Diabetes"/>
    <n v="1983"/>
    <s v="Dec"/>
    <n v="30"/>
    <d v="1983-12-30T00:00:00"/>
    <n v="8582.2999999999993"/>
    <x v="0"/>
    <s v="tier - 1"/>
    <x v="21"/>
    <x v="0"/>
  </r>
  <r>
    <s v="Id1061"/>
    <s v="  Kevin J"/>
    <x v="529"/>
    <n v="5.1100000000000003"/>
    <s v="yes"/>
    <s v="No"/>
    <s v="No"/>
    <n v="2"/>
    <s v="No"/>
    <s v="Obesity"/>
    <s v="Normal"/>
    <n v="1983"/>
    <s v="Jul"/>
    <n v="25"/>
    <d v="1983-07-25T00:00:00"/>
    <n v="8596.83"/>
    <x v="0"/>
    <s v="tier - 3"/>
    <x v="21"/>
    <x v="0"/>
  </r>
  <r>
    <s v="Id1062"/>
    <s v="  William H"/>
    <x v="779"/>
    <n v="5.54"/>
    <s v="No"/>
    <s v="No"/>
    <s v="No"/>
    <n v="2"/>
    <s v="No"/>
    <s v="Obesity"/>
    <s v="Normal"/>
    <n v="1973"/>
    <s v="Jul"/>
    <n v="11"/>
    <d v="1973-07-11T00:00:00"/>
    <n v="8601.33"/>
    <x v="0"/>
    <s v="tier - 1"/>
    <x v="28"/>
    <x v="0"/>
  </r>
  <r>
    <s v="Id1063"/>
    <s v="  Gal"/>
    <x v="308"/>
    <n v="8.8699999999999992"/>
    <s v="yes"/>
    <s v="No"/>
    <s v="No"/>
    <n v="0"/>
    <s v="No"/>
    <s v="Over Weight"/>
    <s v="Diabetes"/>
    <n v="1977"/>
    <s v="Sep"/>
    <n v="24"/>
    <d v="1977-09-24T00:00:00"/>
    <n v="8603.82"/>
    <x v="0"/>
    <s v="tier - 1"/>
    <x v="24"/>
    <x v="4"/>
  </r>
  <r>
    <s v="Id1064"/>
    <s v="  Anton"/>
    <x v="139"/>
    <n v="5.96"/>
    <s v="yes"/>
    <s v="No"/>
    <s v="No"/>
    <n v="2"/>
    <s v="No"/>
    <s v="Obesity"/>
    <s v="Prediabetes"/>
    <n v="1977"/>
    <s v="Nov"/>
    <n v="12"/>
    <d v="1977-11-12T00:00:00"/>
    <n v="8604.48"/>
    <x v="1"/>
    <s v="tier - 2"/>
    <x v="24"/>
    <x v="5"/>
  </r>
  <r>
    <s v="Id1065"/>
    <s v="  Yazmin"/>
    <x v="529"/>
    <n v="4.4400000000000004"/>
    <s v="yes"/>
    <s v="No"/>
    <s v="Yes"/>
    <n v="1"/>
    <s v="No"/>
    <s v="Obesity"/>
    <s v="Normal"/>
    <n v="1977"/>
    <s v="Oct"/>
    <n v="15"/>
    <d v="1977-10-15T00:00:00"/>
    <n v="8605.36"/>
    <x v="0"/>
    <s v="tier - 2"/>
    <x v="24"/>
    <x v="0"/>
  </r>
  <r>
    <s v="Id1066"/>
    <s v="  Florian"/>
    <x v="780"/>
    <n v="4.6500000000000004"/>
    <s v="yes"/>
    <s v="No"/>
    <s v="No"/>
    <n v="2"/>
    <s v="No"/>
    <s v="Normal Weight"/>
    <s v="Normal"/>
    <n v="1979"/>
    <s v="Jul"/>
    <n v="17"/>
    <d v="1979-07-17T00:00:00"/>
    <n v="8606.2199999999993"/>
    <x v="3"/>
    <s v="tier - 2"/>
    <x v="23"/>
    <x v="10"/>
  </r>
  <r>
    <s v="Id1067"/>
    <s v="  Karen L"/>
    <x v="781"/>
    <n v="5.64"/>
    <s v="yes"/>
    <s v="No"/>
    <s v="Yes"/>
    <n v="1"/>
    <s v="No"/>
    <s v="Obesity"/>
    <s v="Normal"/>
    <n v="1977"/>
    <s v="Sep"/>
    <n v="2"/>
    <d v="1977-09-02T00:00:00"/>
    <n v="8615.2999999999993"/>
    <x v="0"/>
    <s v="tier - 3"/>
    <x v="24"/>
    <x v="2"/>
  </r>
  <r>
    <s v="Id1068"/>
    <s v="  Scott"/>
    <x v="161"/>
    <n v="10.19"/>
    <s v="No"/>
    <s v="No"/>
    <s v="No"/>
    <n v="0"/>
    <s v="No"/>
    <s v="Obesity"/>
    <s v="Diabetes"/>
    <n v="1975"/>
    <s v="Aug"/>
    <n v="3"/>
    <d v="1975-08-03T00:00:00"/>
    <n v="8627.5400000000009"/>
    <x v="0"/>
    <s v="tier - 2"/>
    <x v="32"/>
    <x v="12"/>
  </r>
  <r>
    <s v="Id1069"/>
    <s v="  Claire"/>
    <x v="662"/>
    <n v="10.79"/>
    <s v="No"/>
    <s v="No"/>
    <s v="No"/>
    <n v="0"/>
    <s v="No"/>
    <s v="Obesity"/>
    <s v="Diabetes"/>
    <n v="1965"/>
    <s v="Oct"/>
    <n v="21"/>
    <d v="1965-10-21T00:00:00"/>
    <n v="8665.09"/>
    <x v="1"/>
    <s v="tier - 2"/>
    <x v="40"/>
    <x v="1"/>
  </r>
  <r>
    <s v="Id1070"/>
    <s v="  Lynn M"/>
    <x v="782"/>
    <n v="4.24"/>
    <s v="No"/>
    <s v="No"/>
    <s v="No"/>
    <n v="0"/>
    <s v="No"/>
    <s v="Obesity"/>
    <s v="Normal"/>
    <n v="1969"/>
    <s v="Aug"/>
    <n v="10"/>
    <d v="1969-08-10T00:00:00"/>
    <n v="8665.14"/>
    <x v="0"/>
    <s v="tier - 3"/>
    <x v="34"/>
    <x v="0"/>
  </r>
  <r>
    <s v="Id1071"/>
    <s v="  Sharon"/>
    <x v="577"/>
    <n v="5.83"/>
    <s v="No"/>
    <s v="No"/>
    <s v="No"/>
    <n v="2"/>
    <s v="No"/>
    <s v="Over Weight"/>
    <s v="Prediabetes"/>
    <n v="1974"/>
    <s v="Aug"/>
    <n v="16"/>
    <d v="1974-08-16T00:00:00"/>
    <n v="8671.19"/>
    <x v="0"/>
    <s v="tier - 1"/>
    <x v="27"/>
    <x v="1"/>
  </r>
  <r>
    <s v="Id1072"/>
    <s v="  Candice"/>
    <x v="783"/>
    <n v="11.85"/>
    <s v="No"/>
    <s v="No"/>
    <s v="No"/>
    <n v="0"/>
    <s v="No"/>
    <s v="Obesity"/>
    <s v="Diabetes"/>
    <n v="1973"/>
    <s v="Oct"/>
    <n v="11"/>
    <d v="1973-10-11T00:00:00"/>
    <n v="8688.86"/>
    <x v="0"/>
    <s v="tier - 1"/>
    <x v="28"/>
    <x v="12"/>
  </r>
  <r>
    <s v="Id1073"/>
    <s v="  Jennifer D"/>
    <x v="784"/>
    <n v="5.98"/>
    <s v="No"/>
    <s v="No"/>
    <s v="No"/>
    <n v="1"/>
    <s v="No"/>
    <s v="Obesity"/>
    <s v="Prediabetes"/>
    <n v="1980"/>
    <s v="Oct"/>
    <n v="28"/>
    <d v="1980-10-28T00:00:00"/>
    <n v="8701.84"/>
    <x v="0"/>
    <s v="tier - 3"/>
    <x v="26"/>
    <x v="11"/>
  </r>
  <r>
    <s v="Id1074"/>
    <s v="  Eric"/>
    <x v="49"/>
    <n v="4.26"/>
    <s v="yes"/>
    <s v="No"/>
    <s v="Yes"/>
    <n v="1"/>
    <s v="No"/>
    <s v="Obesity"/>
    <s v="Normal"/>
    <n v="1973"/>
    <s v="Jun"/>
    <n v="25"/>
    <d v="1973-06-25T00:00:00"/>
    <n v="8703.4599999999991"/>
    <x v="1"/>
    <s v="tier - 3"/>
    <x v="31"/>
    <x v="2"/>
  </r>
  <r>
    <s v="Id1075"/>
    <s v="  Bryan"/>
    <x v="785"/>
    <n v="4.96"/>
    <s v="yes"/>
    <s v="No"/>
    <s v="No"/>
    <n v="1"/>
    <s v="No"/>
    <s v="Over Weight"/>
    <s v="Normal"/>
    <n v="1976"/>
    <s v="Jun"/>
    <n v="17"/>
    <d v="1976-06-17T00:00:00"/>
    <n v="8733.23"/>
    <x v="0"/>
    <s v="tier - 3"/>
    <x v="32"/>
    <x v="1"/>
  </r>
  <r>
    <s v="Id1076"/>
    <s v="  Devon R"/>
    <x v="786"/>
    <n v="4"/>
    <s v="yes"/>
    <s v="No"/>
    <s v="No"/>
    <n v="0"/>
    <s v="No"/>
    <s v="Over Weight"/>
    <s v="Normal"/>
    <n v="1999"/>
    <s v="Aug"/>
    <n v="23"/>
    <d v="1999-08-23T00:00:00"/>
    <n v="8747.68"/>
    <x v="0"/>
    <s v="tier - 3"/>
    <x v="7"/>
    <x v="2"/>
  </r>
  <r>
    <s v="Id1077"/>
    <s v="  Elena"/>
    <x v="787"/>
    <n v="4.1500000000000004"/>
    <s v="yes"/>
    <s v="No"/>
    <s v="No"/>
    <n v="1"/>
    <s v="No"/>
    <s v="Normal Weight"/>
    <s v="Normal"/>
    <n v="1969"/>
    <s v="Sep"/>
    <n v="9"/>
    <d v="1969-09-09T00:00:00"/>
    <n v="8760.1200000000008"/>
    <x v="0"/>
    <s v="tier - 1"/>
    <x v="34"/>
    <x v="0"/>
  </r>
  <r>
    <s v="Id1078"/>
    <s v="  Chris"/>
    <x v="529"/>
    <n v="11.36"/>
    <s v="No"/>
    <s v="No"/>
    <s v="No"/>
    <n v="0"/>
    <s v="No"/>
    <s v="Obesity"/>
    <s v="Diabetes"/>
    <n v="1974"/>
    <s v="Sep"/>
    <n v="6"/>
    <d v="1974-09-06T00:00:00"/>
    <n v="8765.25"/>
    <x v="0"/>
    <s v="tier - 3"/>
    <x v="27"/>
    <x v="1"/>
  </r>
  <r>
    <s v="Id1079"/>
    <s v="  Bert"/>
    <x v="788"/>
    <n v="7.53"/>
    <s v="No"/>
    <s v="No"/>
    <s v="No"/>
    <n v="0"/>
    <s v="No"/>
    <s v="Over Weight"/>
    <s v="Diabetes"/>
    <n v="1971"/>
    <s v="Aug"/>
    <n v="23"/>
    <d v="1971-08-23T00:00:00"/>
    <n v="8782.4699999999993"/>
    <x v="0"/>
    <s v="tier - 3"/>
    <x v="33"/>
    <x v="2"/>
  </r>
  <r>
    <s v="Id1080"/>
    <s v="  John P"/>
    <x v="101"/>
    <n v="7.95"/>
    <s v="No"/>
    <s v="No"/>
    <s v="No"/>
    <n v="0"/>
    <s v="No"/>
    <s v="Obesity"/>
    <s v="Diabetes"/>
    <n v="1971"/>
    <s v="Jun"/>
    <n v="18"/>
    <d v="1971-06-18T00:00:00"/>
    <n v="8798.59"/>
    <x v="0"/>
    <s v="tier - 1"/>
    <x v="35"/>
    <x v="2"/>
  </r>
  <r>
    <s v="Id1081"/>
    <s v="  Daniel P"/>
    <x v="636"/>
    <n v="8.5"/>
    <s v="No"/>
    <s v="No"/>
    <s v="No"/>
    <n v="0"/>
    <s v="No"/>
    <s v="Normal Weight"/>
    <s v="Diabetes"/>
    <n v="1965"/>
    <s v="Aug"/>
    <n v="29"/>
    <d v="1965-08-29T00:00:00"/>
    <n v="8800.49"/>
    <x v="1"/>
    <s v="tier - 2"/>
    <x v="40"/>
    <x v="0"/>
  </r>
  <r>
    <s v="Id1082"/>
    <s v="  Lisa K"/>
    <x v="789"/>
    <n v="5.89"/>
    <s v="No"/>
    <s v="No"/>
    <s v="Yes"/>
    <n v="1"/>
    <s v="No"/>
    <s v="Obesity"/>
    <s v="Prediabetes"/>
    <n v="2001"/>
    <s v="Nov"/>
    <n v="7"/>
    <d v="2001-11-07T00:00:00"/>
    <n v="8821.8799999999992"/>
    <x v="0"/>
    <s v="tier - 3"/>
    <x v="3"/>
    <x v="9"/>
  </r>
  <r>
    <s v="Id1083"/>
    <s v="  Kristine"/>
    <x v="646"/>
    <n v="8.76"/>
    <s v="No"/>
    <s v="No"/>
    <s v="No"/>
    <n v="2"/>
    <s v="No"/>
    <s v="Over Weight"/>
    <s v="Diabetes"/>
    <n v="1976"/>
    <s v="Jun"/>
    <n v="14"/>
    <d v="1976-06-14T00:00:00"/>
    <n v="8823.2800000000007"/>
    <x v="0"/>
    <s v="tier - 1"/>
    <x v="32"/>
    <x v="2"/>
  </r>
  <r>
    <s v="Id1084"/>
    <s v="  Paul A"/>
    <x v="790"/>
    <n v="4.1100000000000003"/>
    <s v="No"/>
    <s v="No"/>
    <s v="No"/>
    <n v="0"/>
    <s v="No"/>
    <s v="Obesity"/>
    <s v="Normal"/>
    <n v="1976"/>
    <s v="Oct"/>
    <n v="19"/>
    <d v="1976-10-19T00:00:00"/>
    <n v="8823.99"/>
    <x v="0"/>
    <s v="tier - 3"/>
    <x v="29"/>
    <x v="8"/>
  </r>
  <r>
    <s v="Id1085"/>
    <s v="  Bryan"/>
    <x v="360"/>
    <n v="7.56"/>
    <s v="yes"/>
    <s v="No"/>
    <s v="No"/>
    <n v="1"/>
    <s v="No"/>
    <s v="Over Weight"/>
    <s v="Diabetes"/>
    <n v="1988"/>
    <s v="Aug"/>
    <n v="22"/>
    <d v="1988-08-22T00:00:00"/>
    <n v="8824.27"/>
    <x v="0"/>
    <s v="tier - 1"/>
    <x v="16"/>
    <x v="7"/>
  </r>
  <r>
    <s v="Id1086"/>
    <s v="  Chris"/>
    <x v="791"/>
    <n v="4.17"/>
    <s v="yes"/>
    <s v="No"/>
    <s v="Yes"/>
    <n v="1"/>
    <s v="No"/>
    <s v="Over Weight"/>
    <s v="Normal"/>
    <n v="1976"/>
    <s v="Jul"/>
    <n v="14"/>
    <d v="1976-07-14T00:00:00"/>
    <n v="8825.09"/>
    <x v="0"/>
    <s v="tier - 3"/>
    <x v="29"/>
    <x v="2"/>
  </r>
  <r>
    <s v="Id1087"/>
    <s v="  Milah B"/>
    <x v="53"/>
    <n v="11.42"/>
    <s v="No"/>
    <s v="No"/>
    <s v="No"/>
    <n v="2"/>
    <s v="No"/>
    <s v="Obesity"/>
    <s v="Diabetes"/>
    <n v="1972"/>
    <s v="Nov"/>
    <n v="14"/>
    <d v="1972-11-14T00:00:00"/>
    <n v="8827.2099999999991"/>
    <x v="1"/>
    <s v="tier - 1"/>
    <x v="31"/>
    <x v="1"/>
  </r>
  <r>
    <s v="Id1088"/>
    <s v="  Annette M"/>
    <x v="408"/>
    <n v="7.33"/>
    <s v="No"/>
    <s v="No"/>
    <s v="No"/>
    <n v="2"/>
    <s v="No"/>
    <s v="Obesity"/>
    <s v="Diabetes"/>
    <n v="1972"/>
    <s v="Nov"/>
    <n v="22"/>
    <d v="1972-11-22T00:00:00"/>
    <n v="8835.26"/>
    <x v="1"/>
    <s v="tier - 2"/>
    <x v="31"/>
    <x v="1"/>
  </r>
  <r>
    <s v="Id1089"/>
    <s v="  Yoko"/>
    <x v="792"/>
    <n v="6.7"/>
    <s v="No"/>
    <s v="No"/>
    <s v="No"/>
    <n v="0"/>
    <s v="No"/>
    <s v="Over Weight"/>
    <s v="Diabetes"/>
    <n v="1974"/>
    <s v="Jun"/>
    <n v="18"/>
    <d v="1974-06-18T00:00:00"/>
    <n v="8871.15"/>
    <x v="0"/>
    <s v="tier - 3"/>
    <x v="28"/>
    <x v="0"/>
  </r>
  <r>
    <s v="Id1090"/>
    <s v="  Laura"/>
    <x v="401"/>
    <n v="5.27"/>
    <s v="yes"/>
    <s v="No"/>
    <s v="Yes"/>
    <n v="1"/>
    <s v="No"/>
    <s v="Over Weight"/>
    <s v="Normal"/>
    <n v="1973"/>
    <s v="Sep"/>
    <n v="9"/>
    <d v="1973-09-09T00:00:00"/>
    <n v="8890.59"/>
    <x v="0"/>
    <s v="tier - 3"/>
    <x v="28"/>
    <x v="1"/>
  </r>
  <r>
    <s v="Id1091"/>
    <s v="  Tess A"/>
    <x v="793"/>
    <n v="7.72"/>
    <s v="No"/>
    <s v="No"/>
    <s v="No"/>
    <n v="0"/>
    <s v="No"/>
    <s v="Obesity"/>
    <s v="Diabetes"/>
    <n v="1978"/>
    <s v="Dec"/>
    <n v="16"/>
    <d v="1978-12-16T00:00:00"/>
    <n v="8891.14"/>
    <x v="0"/>
    <s v="tier - 3"/>
    <x v="25"/>
    <x v="12"/>
  </r>
  <r>
    <s v="Id1092"/>
    <s v="  William G"/>
    <x v="794"/>
    <n v="8.68"/>
    <s v="No"/>
    <s v="No"/>
    <s v="No"/>
    <n v="2"/>
    <s v="No"/>
    <s v="Over Weight"/>
    <s v="Diabetes"/>
    <n v="1997"/>
    <s v="Nov"/>
    <n v="28"/>
    <d v="1997-11-28T00:00:00"/>
    <n v="8906.14"/>
    <x v="0"/>
    <s v="tier - 2"/>
    <x v="6"/>
    <x v="1"/>
  </r>
  <r>
    <s v="Id1093"/>
    <s v="  Paige"/>
    <x v="718"/>
    <n v="9.8000000000000007"/>
    <s v="No"/>
    <s v="No"/>
    <s v="No"/>
    <n v="0"/>
    <s v="No"/>
    <s v="Obesity"/>
    <s v="Diabetes"/>
    <n v="1967"/>
    <s v="Sep"/>
    <n v="6"/>
    <d v="1967-09-06T00:00:00"/>
    <n v="8908.4699999999993"/>
    <x v="1"/>
    <s v="tier - 2"/>
    <x v="38"/>
    <x v="0"/>
  </r>
  <r>
    <s v="Id1094"/>
    <s v="  Matthew J"/>
    <x v="735"/>
    <n v="4.4400000000000004"/>
    <s v="No"/>
    <s v="No"/>
    <s v="No"/>
    <n v="0"/>
    <s v="No"/>
    <s v="Obesity"/>
    <s v="Normal"/>
    <n v="1975"/>
    <s v="Jul"/>
    <n v="7"/>
    <d v="1975-07-07T00:00:00"/>
    <n v="8930.93"/>
    <x v="0"/>
    <s v="tier - 2"/>
    <x v="27"/>
    <x v="1"/>
  </r>
  <r>
    <s v="Id1095"/>
    <s v="  Matthew"/>
    <x v="795"/>
    <n v="7.19"/>
    <s v="yes"/>
    <s v="No"/>
    <s v="No"/>
    <n v="2"/>
    <s v="No"/>
    <s v="Obesity"/>
    <s v="Diabetes"/>
    <n v="1972"/>
    <s v="Jun"/>
    <n v="6"/>
    <d v="1972-06-06T00:00:00"/>
    <n v="8932.08"/>
    <x v="0"/>
    <s v="tier - 1"/>
    <x v="33"/>
    <x v="2"/>
  </r>
  <r>
    <s v="Id1096"/>
    <s v="  Maria"/>
    <x v="796"/>
    <n v="6.06"/>
    <s v="No"/>
    <s v="No"/>
    <s v="No"/>
    <n v="0"/>
    <s v="No"/>
    <s v="Obesity"/>
    <s v="Prediabetes"/>
    <n v="1976"/>
    <s v="Dec"/>
    <n v="25"/>
    <d v="1976-12-25T00:00:00"/>
    <n v="8944.1200000000008"/>
    <x v="1"/>
    <s v="tier - 2"/>
    <x v="29"/>
    <x v="0"/>
  </r>
  <r>
    <s v="Id1097"/>
    <s v="  Stephanie D"/>
    <x v="797"/>
    <n v="5.12"/>
    <s v="No"/>
    <s v="No"/>
    <s v="No"/>
    <n v="0"/>
    <s v="No"/>
    <s v="Obesity"/>
    <s v="Normal"/>
    <n v="1992"/>
    <s v="Sep"/>
    <n v="27"/>
    <d v="1992-09-27T00:00:00"/>
    <n v="8954.99"/>
    <x v="0"/>
    <s v="tier - 3"/>
    <x v="1"/>
    <x v="14"/>
  </r>
  <r>
    <s v="Id1098"/>
    <s v="  Tiffany"/>
    <x v="359"/>
    <n v="10.72"/>
    <s v="No"/>
    <s v="No"/>
    <s v="No"/>
    <n v="0"/>
    <s v="No"/>
    <s v="Normal Weight"/>
    <s v="Diabetes"/>
    <n v="1974"/>
    <s v="Aug"/>
    <n v="17"/>
    <d v="1974-08-17T00:00:00"/>
    <n v="8964.06"/>
    <x v="1"/>
    <s v="tier - 2"/>
    <x v="27"/>
    <x v="5"/>
  </r>
  <r>
    <s v="Id1099"/>
    <s v="  Sara M"/>
    <x v="798"/>
    <n v="9.58"/>
    <s v="yes"/>
    <s v="No"/>
    <s v="Yes"/>
    <n v="1"/>
    <s v="No"/>
    <s v="Normal Weight"/>
    <s v="Diabetes"/>
    <n v="1983"/>
    <s v="Jul"/>
    <n v="15"/>
    <d v="1983-07-15T00:00:00"/>
    <n v="8965.7999999999993"/>
    <x v="0"/>
    <s v="tier - 3"/>
    <x v="21"/>
    <x v="1"/>
  </r>
  <r>
    <s v="Id1100"/>
    <s v="  Scott A"/>
    <x v="746"/>
    <n v="6.4"/>
    <s v="yes"/>
    <s v="No"/>
    <s v="No"/>
    <n v="1"/>
    <s v="No"/>
    <s v="Obesity"/>
    <s v="Prediabetes"/>
    <n v="1974"/>
    <s v="Sep"/>
    <n v="8"/>
    <d v="1974-09-08T00:00:00"/>
    <n v="8968.33"/>
    <x v="1"/>
    <s v="tier - 2"/>
    <x v="27"/>
    <x v="2"/>
  </r>
  <r>
    <s v="Id1101"/>
    <s v="  Lauren"/>
    <x v="799"/>
    <n v="6.8"/>
    <s v="yes"/>
    <s v="No"/>
    <s v="No"/>
    <n v="2"/>
    <s v="No"/>
    <s v="Over Weight"/>
    <s v="Diabetes"/>
    <n v="1974"/>
    <s v="Jul"/>
    <n v="21"/>
    <d v="1974-07-21T00:00:00"/>
    <n v="8978.19"/>
    <x v="0"/>
    <s v="tier - 2"/>
    <x v="27"/>
    <x v="0"/>
  </r>
  <r>
    <s v="Id1102"/>
    <s v="  Scott"/>
    <x v="67"/>
    <n v="9.48"/>
    <s v="No"/>
    <s v="No"/>
    <s v="No"/>
    <n v="2"/>
    <s v="No"/>
    <s v="Obesity"/>
    <s v="Diabetes"/>
    <n v="1973"/>
    <s v="Oct"/>
    <n v="11"/>
    <d v="1973-10-11T00:00:00"/>
    <n v="8988.16"/>
    <x v="0"/>
    <s v="tier - 1"/>
    <x v="28"/>
    <x v="1"/>
  </r>
  <r>
    <s v="Id1103"/>
    <s v="  Brian A"/>
    <x v="411"/>
    <n v="7.45"/>
    <s v="No"/>
    <s v="No"/>
    <s v="No"/>
    <n v="2"/>
    <s v="No"/>
    <s v="Over Weight"/>
    <s v="Diabetes"/>
    <n v="1979"/>
    <s v="Dec"/>
    <n v="16"/>
    <d v="1979-12-16T00:00:00"/>
    <n v="8998.43"/>
    <x v="0"/>
    <s v="tier - 1"/>
    <x v="23"/>
    <x v="7"/>
  </r>
  <r>
    <s v="Id1104"/>
    <s v="  Kaitlin R"/>
    <x v="800"/>
    <n v="6.94"/>
    <s v="yes"/>
    <s v="No"/>
    <s v="No"/>
    <n v="1"/>
    <s v="No"/>
    <s v="Obesity"/>
    <s v="Diabetes"/>
    <n v="1993"/>
    <s v="Dec"/>
    <n v="1"/>
    <d v="1993-12-01T00:00:00"/>
    <n v="9010.2000000000007"/>
    <x v="0"/>
    <s v="tier - 3"/>
    <x v="8"/>
    <x v="14"/>
  </r>
  <r>
    <s v="Id1105"/>
    <s v="  Mohammad"/>
    <x v="43"/>
    <n v="7.83"/>
    <s v="No"/>
    <s v="No"/>
    <s v="No"/>
    <n v="0"/>
    <s v="No"/>
    <s v="Obesity"/>
    <s v="Diabetes"/>
    <n v="1972"/>
    <s v="Dec"/>
    <n v="7"/>
    <d v="1972-12-07T00:00:00"/>
    <n v="9048.0300000000007"/>
    <x v="0"/>
    <s v="tier - 2"/>
    <x v="31"/>
    <x v="0"/>
  </r>
  <r>
    <s v="Id1106"/>
    <s v="  Charlie"/>
    <x v="166"/>
    <n v="10.17"/>
    <s v="yes"/>
    <s v="No"/>
    <s v="No"/>
    <n v="0"/>
    <s v="No"/>
    <s v="Obesity"/>
    <s v="Diabetes"/>
    <n v="1972"/>
    <s v="Dec"/>
    <n v="2"/>
    <d v="1972-12-02T00:00:00"/>
    <n v="9058.73"/>
    <x v="1"/>
    <s v="tier - 2"/>
    <x v="31"/>
    <x v="0"/>
  </r>
  <r>
    <s v="Id1107"/>
    <s v="  Brent"/>
    <x v="801"/>
    <n v="8.9600000000000009"/>
    <s v="yes"/>
    <s v="No"/>
    <s v="No"/>
    <n v="0"/>
    <s v="No"/>
    <s v="Over Weight"/>
    <s v="Diabetes"/>
    <n v="1977"/>
    <s v="Nov"/>
    <n v="4"/>
    <d v="1977-11-04T00:00:00"/>
    <n v="9095.07"/>
    <x v="0"/>
    <s v="tier - 2"/>
    <x v="24"/>
    <x v="8"/>
  </r>
  <r>
    <s v="Id1108"/>
    <s v="  Kelli M"/>
    <x v="567"/>
    <n v="6.96"/>
    <s v="yes"/>
    <s v="No"/>
    <s v="No"/>
    <n v="2"/>
    <s v="No"/>
    <s v="Normal Weight"/>
    <s v="Diabetes"/>
    <n v="1965"/>
    <s v="Nov"/>
    <n v="9"/>
    <d v="1965-11-09T00:00:00"/>
    <n v="9095.94"/>
    <x v="1"/>
    <s v="tier - 1"/>
    <x v="40"/>
    <x v="2"/>
  </r>
  <r>
    <s v="Id1109"/>
    <s v="  Sheridan H"/>
    <x v="802"/>
    <n v="5.07"/>
    <s v="yes"/>
    <s v="No"/>
    <s v="No"/>
    <n v="0"/>
    <s v="No"/>
    <s v="Obesity"/>
    <s v="Normal"/>
    <n v="1977"/>
    <s v="Dec"/>
    <n v="2"/>
    <d v="1977-12-02T00:00:00"/>
    <n v="9101.7999999999993"/>
    <x v="0"/>
    <s v="tier - 1"/>
    <x v="24"/>
    <x v="2"/>
  </r>
  <r>
    <s v="Id1110"/>
    <s v="  Sarah M"/>
    <x v="803"/>
    <n v="5.85"/>
    <s v="No"/>
    <s v="No"/>
    <s v="No"/>
    <n v="2"/>
    <s v="No"/>
    <s v="Over Weight"/>
    <s v="Prediabetes"/>
    <n v="1970"/>
    <s v="Aug"/>
    <n v="12"/>
    <d v="1970-08-12T00:00:00"/>
    <n v="9140.9500000000007"/>
    <x v="1"/>
    <s v="tier - 3"/>
    <x v="35"/>
    <x v="0"/>
  </r>
  <r>
    <s v="Id1111"/>
    <s v="  Jennifer"/>
    <x v="567"/>
    <n v="10.56"/>
    <s v="No"/>
    <s v="No"/>
    <s v="No"/>
    <n v="2"/>
    <s v="No"/>
    <s v="Normal Weight"/>
    <s v="Diabetes"/>
    <n v="1970"/>
    <s v="Oct"/>
    <n v="18"/>
    <d v="1970-10-18T00:00:00"/>
    <n v="9144.57"/>
    <x v="1"/>
    <s v="tier - 2"/>
    <x v="35"/>
    <x v="2"/>
  </r>
  <r>
    <s v="Id1112"/>
    <s v="  Laura J"/>
    <x v="804"/>
    <n v="8.92"/>
    <s v="yes"/>
    <s v="No"/>
    <s v="No"/>
    <n v="0"/>
    <s v="No"/>
    <s v="Obesity"/>
    <s v="Diabetes"/>
    <n v="1982"/>
    <s v="Dec"/>
    <n v="8"/>
    <d v="1982-12-08T00:00:00"/>
    <n v="9147.5"/>
    <x v="0"/>
    <s v="tier - 1"/>
    <x v="22"/>
    <x v="1"/>
  </r>
  <r>
    <s v="Id1113"/>
    <s v="  Thomas"/>
    <x v="111"/>
    <n v="8.6300000000000008"/>
    <s v="No"/>
    <s v="No"/>
    <s v="No"/>
    <n v="0"/>
    <s v="No"/>
    <s v="Obesity"/>
    <s v="Diabetes"/>
    <n v="1990"/>
    <s v="Aug"/>
    <n v="23"/>
    <d v="1990-08-23T00:00:00"/>
    <n v="9159.51"/>
    <x v="0"/>
    <s v="tier - 2"/>
    <x v="15"/>
    <x v="11"/>
  </r>
  <r>
    <s v="Id1114"/>
    <s v="  Gisele"/>
    <x v="805"/>
    <n v="6.29"/>
    <s v="yes"/>
    <s v="No"/>
    <s v="Yes"/>
    <n v="1"/>
    <s v="No"/>
    <s v="Obesity"/>
    <s v="Prediabetes"/>
    <n v="1970"/>
    <s v="Oct"/>
    <n v="24"/>
    <d v="1970-10-24T00:00:00"/>
    <n v="9171.75"/>
    <x v="0"/>
    <s v="tier - 2"/>
    <x v="35"/>
    <x v="1"/>
  </r>
  <r>
    <s v="Id1115"/>
    <s v="  Myra L"/>
    <x v="806"/>
    <n v="5.75"/>
    <s v="No"/>
    <s v="No"/>
    <s v="No"/>
    <n v="2"/>
    <s v="No"/>
    <s v="Obesity"/>
    <s v="Prediabetes"/>
    <n v="1971"/>
    <s v="Dec"/>
    <n v="29"/>
    <d v="1971-12-29T00:00:00"/>
    <n v="9174.14"/>
    <x v="1"/>
    <s v="tier - 1"/>
    <x v="33"/>
    <x v="1"/>
  </r>
  <r>
    <s v="Id1116"/>
    <s v="  Melissa M"/>
    <x v="629"/>
    <n v="6.66"/>
    <s v="yes"/>
    <s v="No"/>
    <s v="No"/>
    <n v="1"/>
    <s v="No"/>
    <s v="Obesity"/>
    <s v="Diabetes"/>
    <n v="1973"/>
    <s v="Dec"/>
    <n v="25"/>
    <d v="1973-12-25T00:00:00"/>
    <n v="9182.17"/>
    <x v="0"/>
    <s v="tier - 3"/>
    <x v="28"/>
    <x v="2"/>
  </r>
  <r>
    <s v="Id1117"/>
    <s v="  Eleanor F"/>
    <x v="807"/>
    <n v="5.0999999999999996"/>
    <s v="No"/>
    <s v="No"/>
    <s v="No"/>
    <n v="2"/>
    <s v="No"/>
    <s v="Normal Weight"/>
    <s v="Normal"/>
    <n v="1976"/>
    <s v="Sep"/>
    <n v="10"/>
    <d v="1976-09-10T00:00:00"/>
    <n v="9193.84"/>
    <x v="0"/>
    <s v="tier - 1"/>
    <x v="29"/>
    <x v="1"/>
  </r>
  <r>
    <s v="Id1118"/>
    <s v="  Elizabeth"/>
    <x v="808"/>
    <n v="4.41"/>
    <s v="No"/>
    <s v="No"/>
    <s v="No"/>
    <n v="2"/>
    <s v="No"/>
    <s v="Over Weight"/>
    <s v="Normal"/>
    <n v="1986"/>
    <s v="Dec"/>
    <n v="25"/>
    <d v="1986-12-25T00:00:00"/>
    <n v="9210.06"/>
    <x v="0"/>
    <s v="tier - 3"/>
    <x v="17"/>
    <x v="11"/>
  </r>
  <r>
    <s v="Id1119"/>
    <s v="  Kenneth"/>
    <x v="809"/>
    <n v="5.52"/>
    <s v="yes"/>
    <s v="No"/>
    <s v="No"/>
    <n v="0"/>
    <s v="No"/>
    <s v="Over Weight"/>
    <s v="Normal"/>
    <n v="1981"/>
    <s v="Dec"/>
    <n v="5"/>
    <d v="1981-12-05T00:00:00"/>
    <n v="9222.4"/>
    <x v="0"/>
    <s v="tier - 3"/>
    <x v="19"/>
    <x v="4"/>
  </r>
  <r>
    <s v="Id1120"/>
    <s v="  Robert G"/>
    <x v="315"/>
    <n v="4.62"/>
    <s v="yes"/>
    <s v="No"/>
    <s v="Yes"/>
    <n v="1"/>
    <s v="No"/>
    <s v="Obesity"/>
    <s v="Normal"/>
    <n v="1975"/>
    <s v="Dec"/>
    <n v="6"/>
    <d v="1975-12-06T00:00:00"/>
    <n v="9225.26"/>
    <x v="1"/>
    <s v="tier - 3"/>
    <x v="32"/>
    <x v="3"/>
  </r>
  <r>
    <s v="Id1121"/>
    <s v="  Thomas C"/>
    <x v="88"/>
    <n v="5.74"/>
    <s v="yes"/>
    <s v="No"/>
    <s v="Yes"/>
    <n v="1"/>
    <s v="No"/>
    <s v="Obesity"/>
    <s v="Prediabetes"/>
    <n v="1980"/>
    <s v="Oct"/>
    <n v="5"/>
    <d v="1980-10-05T00:00:00"/>
    <n v="9247.94"/>
    <x v="0"/>
    <s v="tier - 1"/>
    <x v="26"/>
    <x v="11"/>
  </r>
  <r>
    <s v="Id1122"/>
    <s v="  Matthew J"/>
    <x v="643"/>
    <n v="6.3"/>
    <s v="yes"/>
    <s v="No"/>
    <s v="Yes"/>
    <n v="1"/>
    <s v="No"/>
    <s v="Normal Weight"/>
    <s v="Prediabetes"/>
    <n v="1974"/>
    <s v="Aug"/>
    <n v="21"/>
    <d v="1974-08-21T00:00:00"/>
    <n v="9249.5"/>
    <x v="0"/>
    <s v="tier - 1"/>
    <x v="27"/>
    <x v="1"/>
  </r>
  <r>
    <s v="Id1123"/>
    <s v="  Mallory D"/>
    <x v="67"/>
    <n v="10.27"/>
    <s v="No"/>
    <s v="No"/>
    <s v="No"/>
    <n v="0"/>
    <s v="No"/>
    <s v="Obesity"/>
    <s v="Diabetes"/>
    <n v="1971"/>
    <s v="Aug"/>
    <n v="6"/>
    <d v="1971-08-06T00:00:00"/>
    <n v="9264.7999999999993"/>
    <x v="0"/>
    <s v="tier - 1"/>
    <x v="33"/>
    <x v="2"/>
  </r>
  <r>
    <s v="Id1124"/>
    <s v="  Christopher D"/>
    <x v="175"/>
    <n v="5.85"/>
    <s v="No"/>
    <s v="No"/>
    <s v="Yes"/>
    <n v="1"/>
    <s v="No"/>
    <s v="Over Weight"/>
    <s v="Prediabetes"/>
    <n v="1973"/>
    <s v="Oct"/>
    <n v="27"/>
    <d v="1973-10-27T00:00:00"/>
    <n v="9282.48"/>
    <x v="1"/>
    <s v="tier - 2"/>
    <x v="28"/>
    <x v="5"/>
  </r>
  <r>
    <s v="Id1125"/>
    <s v="  Jamie"/>
    <x v="810"/>
    <n v="5.92"/>
    <s v="yes"/>
    <s v="No"/>
    <s v="No"/>
    <n v="1"/>
    <s v="No"/>
    <s v="Obesity"/>
    <s v="Prediabetes"/>
    <n v="1971"/>
    <s v="Jul"/>
    <n v="2"/>
    <d v="1971-07-02T00:00:00"/>
    <n v="9283.56"/>
    <x v="0"/>
    <s v="tier - 3"/>
    <x v="35"/>
    <x v="0"/>
  </r>
  <r>
    <s v="Id1126"/>
    <s v="  Ariell"/>
    <x v="628"/>
    <n v="10.01"/>
    <s v="yes"/>
    <s v="No"/>
    <s v="No"/>
    <n v="2"/>
    <s v="No"/>
    <s v="Under Weight"/>
    <s v="Diabetes"/>
    <n v="1969"/>
    <s v="Nov"/>
    <n v="26"/>
    <d v="1969-11-26T00:00:00"/>
    <n v="9285.8700000000008"/>
    <x v="0"/>
    <s v="tier - 3"/>
    <x v="34"/>
    <x v="0"/>
  </r>
  <r>
    <s v="Id1127"/>
    <s v="  Christopher"/>
    <x v="67"/>
    <n v="9.59"/>
    <s v="No"/>
    <s v="No"/>
    <s v="No"/>
    <n v="0"/>
    <s v="No"/>
    <s v="Obesity"/>
    <s v="Diabetes"/>
    <n v="1973"/>
    <s v="Oct"/>
    <n v="16"/>
    <d v="1973-10-16T00:00:00"/>
    <n v="9288.0300000000007"/>
    <x v="0"/>
    <s v="tier - 3"/>
    <x v="28"/>
    <x v="6"/>
  </r>
  <r>
    <s v="Id1128"/>
    <s v="  Ryan"/>
    <x v="292"/>
    <n v="10.37"/>
    <s v="No"/>
    <s v="No"/>
    <s v="No"/>
    <n v="0"/>
    <s v="No"/>
    <s v="Over Weight"/>
    <s v="Diabetes"/>
    <n v="1973"/>
    <s v="Sep"/>
    <n v="18"/>
    <d v="1973-09-18T00:00:00"/>
    <n v="9290.14"/>
    <x v="1"/>
    <s v="tier - 3"/>
    <x v="28"/>
    <x v="5"/>
  </r>
  <r>
    <s v="Id1129"/>
    <s v="  Thomas B"/>
    <x v="811"/>
    <n v="4.01"/>
    <s v="yes"/>
    <s v="No"/>
    <s v="No"/>
    <n v="1"/>
    <s v="No"/>
    <s v="Normal Weight"/>
    <s v="Normal"/>
    <n v="1976"/>
    <s v="Nov"/>
    <n v="3"/>
    <d v="1976-11-03T00:00:00"/>
    <n v="9301.89"/>
    <x v="0"/>
    <s v="tier - 1"/>
    <x v="29"/>
    <x v="1"/>
  </r>
  <r>
    <s v="Id1130"/>
    <s v="  Katie"/>
    <x v="607"/>
    <n v="4.24"/>
    <s v="yes"/>
    <s v="No"/>
    <s v="Yes"/>
    <n v="1"/>
    <s v="No"/>
    <s v="Obesity"/>
    <s v="Normal"/>
    <n v="1973"/>
    <s v="Oct"/>
    <n v="16"/>
    <d v="1973-10-16T00:00:00"/>
    <n v="9304.7000000000007"/>
    <x v="1"/>
    <s v="tier - 3"/>
    <x v="28"/>
    <x v="0"/>
  </r>
  <r>
    <s v="Id1131"/>
    <s v="  Rachelle L"/>
    <x v="812"/>
    <n v="5.36"/>
    <s v="yes"/>
    <s v="No"/>
    <s v="No"/>
    <n v="0"/>
    <s v="No"/>
    <s v="Obesity"/>
    <s v="Normal"/>
    <n v="1963"/>
    <s v="Jun"/>
    <n v="8"/>
    <d v="1963-06-08T00:00:00"/>
    <n v="9310.81"/>
    <x v="1"/>
    <s v="tier - 1"/>
    <x v="41"/>
    <x v="0"/>
  </r>
  <r>
    <s v="Id1132"/>
    <s v="  Colleen"/>
    <x v="402"/>
    <n v="4.99"/>
    <s v="No"/>
    <s v="No"/>
    <s v="No"/>
    <n v="2"/>
    <s v="No"/>
    <s v="Obesity"/>
    <s v="Normal"/>
    <n v="1977"/>
    <s v="Oct"/>
    <n v="12"/>
    <d v="1977-10-12T00:00:00"/>
    <n v="9315.41"/>
    <x v="0"/>
    <s v="tier - 1"/>
    <x v="24"/>
    <x v="8"/>
  </r>
  <r>
    <s v="Id1133"/>
    <s v="  Gregory A"/>
    <x v="813"/>
    <n v="8.68"/>
    <s v="No"/>
    <s v="No"/>
    <s v="No"/>
    <n v="0"/>
    <s v="No"/>
    <s v="Normal Weight"/>
    <s v="Diabetes"/>
    <n v="1988"/>
    <s v="Jul"/>
    <n v="9"/>
    <d v="1988-07-09T00:00:00"/>
    <n v="9320.26"/>
    <x v="0"/>
    <s v="tier - 1"/>
    <x v="18"/>
    <x v="1"/>
  </r>
  <r>
    <s v="Id1134"/>
    <s v="  Lara"/>
    <x v="814"/>
    <n v="4.2300000000000004"/>
    <s v="yes"/>
    <s v="No"/>
    <s v="No"/>
    <n v="0"/>
    <s v="No"/>
    <s v="Obesity"/>
    <s v="Normal"/>
    <n v="1996"/>
    <s v="Oct"/>
    <n v="12"/>
    <d v="1996-10-12T00:00:00"/>
    <n v="9338.61"/>
    <x v="0"/>
    <s v="tier - 1"/>
    <x v="9"/>
    <x v="14"/>
  </r>
  <r>
    <s v="Id1135"/>
    <s v="  Megan"/>
    <x v="613"/>
    <n v="5.32"/>
    <s v="yes"/>
    <s v="No"/>
    <s v="No"/>
    <n v="2"/>
    <s v="No"/>
    <s v="Over Weight"/>
    <s v="Normal"/>
    <n v="1988"/>
    <s v="Jul"/>
    <n v="1"/>
    <d v="1988-07-01T00:00:00"/>
    <n v="9344.2000000000007"/>
    <x v="0"/>
    <s v="tier - 1"/>
    <x v="18"/>
    <x v="11"/>
  </r>
  <r>
    <s v="Id1136"/>
    <s v="  Sara"/>
    <x v="815"/>
    <n v="6.66"/>
    <s v="No"/>
    <s v="No"/>
    <s v="No"/>
    <n v="0"/>
    <s v="No"/>
    <s v="Obesity"/>
    <s v="Diabetes"/>
    <n v="1971"/>
    <s v="Oct"/>
    <n v="8"/>
    <d v="1971-10-08T00:00:00"/>
    <n v="9361.33"/>
    <x v="1"/>
    <s v="tier - 1"/>
    <x v="33"/>
    <x v="5"/>
  </r>
  <r>
    <s v="Id1137"/>
    <s v="  Lucie J"/>
    <x v="816"/>
    <n v="7.4"/>
    <s v="No"/>
    <s v="No"/>
    <s v="No"/>
    <n v="0"/>
    <s v="No"/>
    <s v="Obesity"/>
    <s v="Diabetes"/>
    <n v="1969"/>
    <s v="Nov"/>
    <n v="24"/>
    <d v="1969-11-24T00:00:00"/>
    <n v="9377.4500000000007"/>
    <x v="0"/>
    <s v="tier - 3"/>
    <x v="34"/>
    <x v="0"/>
  </r>
  <r>
    <s v="Id1138"/>
    <s v="  Elizabeth S"/>
    <x v="817"/>
    <n v="10.08"/>
    <s v="No"/>
    <s v="No"/>
    <s v="No"/>
    <n v="0"/>
    <s v="No"/>
    <s v="Obesity"/>
    <s v="Diabetes"/>
    <n v="1971"/>
    <s v="Nov"/>
    <n v="26"/>
    <d v="1971-11-26T00:00:00"/>
    <n v="9377.9"/>
    <x v="0"/>
    <s v="tier - 1"/>
    <x v="33"/>
    <x v="0"/>
  </r>
  <r>
    <s v="Id1139"/>
    <s v="  Carma S"/>
    <x v="54"/>
    <n v="8.58"/>
    <s v="No"/>
    <s v="No"/>
    <s v="No"/>
    <n v="0"/>
    <s v="No"/>
    <s v="Obesity"/>
    <s v="Diabetes"/>
    <n v="1975"/>
    <s v="Dec"/>
    <n v="2"/>
    <d v="1975-12-02T00:00:00"/>
    <n v="9380.75"/>
    <x v="0"/>
    <s v="tier - 2"/>
    <x v="32"/>
    <x v="8"/>
  </r>
  <r>
    <s v="Id1140"/>
    <s v="  Ryan"/>
    <x v="547"/>
    <n v="5.84"/>
    <s v="No"/>
    <s v="No"/>
    <s v="No"/>
    <n v="1"/>
    <s v="No"/>
    <s v="Obesity"/>
    <s v="Prediabetes"/>
    <n v="1971"/>
    <s v="Dec"/>
    <n v="29"/>
    <d v="1971-12-29T00:00:00"/>
    <n v="9386.16"/>
    <x v="1"/>
    <s v="tier - 2"/>
    <x v="33"/>
    <x v="0"/>
  </r>
  <r>
    <s v="Id1141"/>
    <s v="  Daniel"/>
    <x v="467"/>
    <n v="4.8600000000000003"/>
    <s v="yes"/>
    <s v="No"/>
    <s v="Yes"/>
    <n v="1"/>
    <s v="No"/>
    <s v="Over Weight"/>
    <s v="Normal"/>
    <n v="1971"/>
    <s v="Oct"/>
    <n v="20"/>
    <d v="1971-10-20T00:00:00"/>
    <n v="9391.35"/>
    <x v="1"/>
    <s v="tier - 3"/>
    <x v="33"/>
    <x v="2"/>
  </r>
  <r>
    <s v="Id1142"/>
    <s v="  Sarah"/>
    <x v="629"/>
    <n v="11.52"/>
    <s v="No"/>
    <s v="No"/>
    <s v="No"/>
    <n v="0"/>
    <s v="No"/>
    <s v="Obesity"/>
    <s v="Diabetes"/>
    <n v="1976"/>
    <s v="Oct"/>
    <n v="17"/>
    <d v="1976-10-17T00:00:00"/>
    <n v="9411.01"/>
    <x v="0"/>
    <s v="tier - 3"/>
    <x v="29"/>
    <x v="8"/>
  </r>
  <r>
    <s v="Id1143"/>
    <s v="  Matthew J"/>
    <x v="362"/>
    <n v="6.15"/>
    <s v="yes"/>
    <s v="No"/>
    <s v="Yes"/>
    <n v="1"/>
    <s v="No"/>
    <s v="Normal Weight"/>
    <s v="Prediabetes"/>
    <n v="1976"/>
    <s v="Oct"/>
    <n v="30"/>
    <d v="1976-10-30T00:00:00"/>
    <n v="9414.92"/>
    <x v="0"/>
    <s v="tier - 2"/>
    <x v="29"/>
    <x v="2"/>
  </r>
  <r>
    <s v="Id1144"/>
    <s v="  Francesca"/>
    <x v="809"/>
    <n v="9.94"/>
    <s v="No"/>
    <s v="No"/>
    <s v="No"/>
    <n v="0"/>
    <s v="No"/>
    <s v="Over Weight"/>
    <s v="Diabetes"/>
    <n v="1976"/>
    <s v="Nov"/>
    <n v="3"/>
    <d v="1976-11-03T00:00:00"/>
    <n v="9432.93"/>
    <x v="0"/>
    <s v="tier - 1"/>
    <x v="29"/>
    <x v="8"/>
  </r>
  <r>
    <s v="Id1145"/>
    <s v="  Nicole"/>
    <x v="818"/>
    <n v="10.56"/>
    <s v="No"/>
    <s v="No"/>
    <s v="No"/>
    <n v="0"/>
    <s v="No"/>
    <s v="Normal Weight"/>
    <s v="Diabetes"/>
    <n v="1974"/>
    <s v="Nov"/>
    <n v="27"/>
    <d v="1974-11-27T00:00:00"/>
    <n v="9447.25"/>
    <x v="0"/>
    <s v="tier - 1"/>
    <x v="27"/>
    <x v="8"/>
  </r>
  <r>
    <s v="Id1146"/>
    <s v="  Toshiyuki"/>
    <x v="806"/>
    <n v="6.79"/>
    <s v="No"/>
    <s v="No"/>
    <s v="No"/>
    <n v="0"/>
    <s v="No"/>
    <s v="Obesity"/>
    <s v="Diabetes"/>
    <n v="1974"/>
    <s v="Jun"/>
    <n v="8"/>
    <d v="1974-06-08T00:00:00"/>
    <n v="9447.3799999999992"/>
    <x v="0"/>
    <s v="tier - 3"/>
    <x v="28"/>
    <x v="8"/>
  </r>
  <r>
    <s v="Id1147"/>
    <s v="  Tom L"/>
    <x v="819"/>
    <n v="4.8"/>
    <s v="No"/>
    <s v="No"/>
    <s v="No"/>
    <n v="1"/>
    <s v="No"/>
    <s v="Obesity"/>
    <s v="Normal"/>
    <n v="1987"/>
    <s v="Nov"/>
    <n v="14"/>
    <d v="1987-11-14T00:00:00"/>
    <n v="9448.42"/>
    <x v="0"/>
    <s v="tier - 3"/>
    <x v="18"/>
    <x v="11"/>
  </r>
  <r>
    <s v="Id1148"/>
    <s v="  Brian"/>
    <x v="820"/>
    <n v="5.75"/>
    <s v="No"/>
    <s v="No"/>
    <s v="No"/>
    <n v="2"/>
    <s v="No"/>
    <s v="Over Weight"/>
    <s v="Prediabetes"/>
    <n v="1979"/>
    <s v="Jul"/>
    <n v="17"/>
    <d v="1979-07-17T00:00:00"/>
    <n v="9453.92"/>
    <x v="0"/>
    <s v="tier - 2"/>
    <x v="23"/>
    <x v="11"/>
  </r>
  <r>
    <s v="Id1149"/>
    <s v="  Matthew"/>
    <x v="821"/>
    <n v="5.81"/>
    <s v="No"/>
    <s v="No"/>
    <s v="No"/>
    <n v="2"/>
    <s v="No"/>
    <s v="Over Weight"/>
    <s v="Prediabetes"/>
    <n v="1969"/>
    <s v="Jun"/>
    <n v="4"/>
    <d v="1969-06-04T00:00:00"/>
    <n v="9487.64"/>
    <x v="0"/>
    <s v="tier - 2"/>
    <x v="36"/>
    <x v="0"/>
  </r>
  <r>
    <s v="Id1150"/>
    <s v="  Julee"/>
    <x v="822"/>
    <n v="9.2799999999999994"/>
    <s v="No"/>
    <s v="No"/>
    <s v="No"/>
    <n v="2"/>
    <s v="No"/>
    <s v="Obesity"/>
    <s v="Diabetes"/>
    <n v="1976"/>
    <s v="Nov"/>
    <n v="28"/>
    <d v="1976-11-28T00:00:00"/>
    <n v="9500.57"/>
    <x v="0"/>
    <s v="tier - 3"/>
    <x v="29"/>
    <x v="12"/>
  </r>
  <r>
    <s v="Id1151"/>
    <s v="  Christopher M"/>
    <x v="823"/>
    <n v="6.37"/>
    <s v="No"/>
    <s v="No"/>
    <s v="No"/>
    <n v="0"/>
    <s v="No"/>
    <s v="Normal Weight"/>
    <s v="Prediabetes"/>
    <n v="1969"/>
    <s v="Aug"/>
    <n v="24"/>
    <d v="1969-08-24T00:00:00"/>
    <n v="9504.31"/>
    <x v="1"/>
    <s v="tier - 2"/>
    <x v="34"/>
    <x v="0"/>
  </r>
  <r>
    <s v="Id1152"/>
    <s v="  Ciaran"/>
    <x v="824"/>
    <n v="5.09"/>
    <s v="yes"/>
    <s v="No"/>
    <s v="No"/>
    <n v="0"/>
    <s v="No"/>
    <s v="Obesity"/>
    <s v="Normal"/>
    <n v="1992"/>
    <s v="Aug"/>
    <n v="22"/>
    <d v="1992-08-22T00:00:00"/>
    <n v="9507.68"/>
    <x v="0"/>
    <s v="tier - 1"/>
    <x v="1"/>
    <x v="1"/>
  </r>
  <r>
    <s v="Id1153"/>
    <s v="  Kara"/>
    <x v="111"/>
    <n v="7.94"/>
    <s v="No"/>
    <s v="No"/>
    <s v="No"/>
    <n v="2"/>
    <s v="No"/>
    <s v="Obesity"/>
    <s v="Diabetes"/>
    <n v="1971"/>
    <s v="Nov"/>
    <n v="29"/>
    <d v="1971-11-29T00:00:00"/>
    <n v="9528.9"/>
    <x v="0"/>
    <s v="tier - 2"/>
    <x v="33"/>
    <x v="2"/>
  </r>
  <r>
    <s v="Id1154"/>
    <s v="  Makie"/>
    <x v="825"/>
    <n v="10.95"/>
    <s v="No"/>
    <s v="No"/>
    <s v="No"/>
    <n v="0"/>
    <s v="No"/>
    <s v="Normal Weight"/>
    <s v="Diabetes"/>
    <n v="1973"/>
    <s v="Dec"/>
    <n v="21"/>
    <d v="1973-12-21T00:00:00"/>
    <n v="9538.65"/>
    <x v="0"/>
    <s v="tier - 3"/>
    <x v="28"/>
    <x v="11"/>
  </r>
  <r>
    <s v="Id1155"/>
    <s v="  Emily E"/>
    <x v="469"/>
    <n v="6.3"/>
    <s v="yes"/>
    <s v="No"/>
    <s v="No"/>
    <n v="0"/>
    <s v="No"/>
    <s v="Obesity"/>
    <s v="Prediabetes"/>
    <n v="1975"/>
    <s v="Jul"/>
    <n v="28"/>
    <d v="1975-07-28T00:00:00"/>
    <n v="9540.17"/>
    <x v="0"/>
    <s v="tier - 2"/>
    <x v="32"/>
    <x v="8"/>
  </r>
  <r>
    <s v="Id1156"/>
    <s v="  Cary"/>
    <x v="826"/>
    <n v="8.0500000000000007"/>
    <s v="yes"/>
    <s v="No"/>
    <s v="No"/>
    <n v="2"/>
    <s v="No"/>
    <s v="Obesity"/>
    <s v="Diabetes"/>
    <n v="1972"/>
    <s v="Sep"/>
    <n v="22"/>
    <d v="1972-09-22T00:00:00"/>
    <n v="9541.7000000000007"/>
    <x v="0"/>
    <s v="tier - 1"/>
    <x v="31"/>
    <x v="8"/>
  </r>
  <r>
    <s v="Id1157"/>
    <s v="  Steven"/>
    <x v="117"/>
    <n v="9.8800000000000008"/>
    <s v="yes"/>
    <s v="No"/>
    <s v="No"/>
    <n v="2"/>
    <s v="No"/>
    <s v="Obesity"/>
    <s v="Diabetes"/>
    <n v="1972"/>
    <s v="Sep"/>
    <n v="22"/>
    <d v="1972-09-22T00:00:00"/>
    <n v="9549.57"/>
    <x v="0"/>
    <s v="tier - 1"/>
    <x v="31"/>
    <x v="0"/>
  </r>
  <r>
    <s v="Id1158"/>
    <s v="  Jose Antonio Sr"/>
    <x v="781"/>
    <n v="7.42"/>
    <s v="yes"/>
    <s v="No"/>
    <s v="No"/>
    <n v="2"/>
    <s v="No"/>
    <s v="Obesity"/>
    <s v="Diabetes"/>
    <n v="1974"/>
    <s v="Aug"/>
    <n v="14"/>
    <d v="1974-08-14T00:00:00"/>
    <n v="9563.0300000000007"/>
    <x v="1"/>
    <s v="tier - 1"/>
    <x v="27"/>
    <x v="2"/>
  </r>
  <r>
    <s v="Id1159"/>
    <s v="  Tatiana"/>
    <x v="401"/>
    <n v="8.4499999999999993"/>
    <s v="yes"/>
    <s v="No"/>
    <s v="No"/>
    <n v="1"/>
    <s v="No"/>
    <s v="Over Weight"/>
    <s v="Diabetes"/>
    <n v="1973"/>
    <s v="Dec"/>
    <n v="1"/>
    <d v="1973-12-01T00:00:00"/>
    <n v="9566.99"/>
    <x v="0"/>
    <s v="tier - 1"/>
    <x v="28"/>
    <x v="1"/>
  </r>
  <r>
    <s v="Id1160"/>
    <s v="  Dan T"/>
    <x v="827"/>
    <n v="6.21"/>
    <s v="No"/>
    <s v="No"/>
    <s v="No"/>
    <n v="2"/>
    <s v="No"/>
    <s v="Over Weight"/>
    <s v="Prediabetes"/>
    <n v="1966"/>
    <s v="Dec"/>
    <n v="4"/>
    <d v="1966-12-04T00:00:00"/>
    <n v="9582.5400000000009"/>
    <x v="1"/>
    <s v="tier - 2"/>
    <x v="37"/>
    <x v="0"/>
  </r>
  <r>
    <s v="Id1161"/>
    <s v="  Liisa A"/>
    <x v="828"/>
    <n v="4.6500000000000004"/>
    <s v="No"/>
    <s v="No"/>
    <s v="No"/>
    <n v="0"/>
    <s v="No"/>
    <s v="Obesity"/>
    <s v="Normal"/>
    <n v="1973"/>
    <s v="Nov"/>
    <n v="28"/>
    <d v="1973-11-28T00:00:00"/>
    <n v="9583.89"/>
    <x v="0"/>
    <s v="tier - 3"/>
    <x v="28"/>
    <x v="1"/>
  </r>
  <r>
    <s v="Id1162"/>
    <s v="  Kathryn E"/>
    <x v="829"/>
    <n v="5.87"/>
    <s v="yes"/>
    <s v="No"/>
    <s v="No"/>
    <n v="1"/>
    <s v="No"/>
    <s v="Normal Weight"/>
    <s v="Prediabetes"/>
    <n v="1981"/>
    <s v="Oct"/>
    <n v="18"/>
    <d v="1981-10-18T00:00:00"/>
    <n v="9584.0400000000009"/>
    <x v="0"/>
    <s v="tier - 1"/>
    <x v="19"/>
    <x v="11"/>
  </r>
  <r>
    <s v="Id1163"/>
    <s v="  Maxwell"/>
    <x v="830"/>
    <n v="4.24"/>
    <s v="yes"/>
    <s v="No"/>
    <s v="No"/>
    <n v="2"/>
    <s v="No"/>
    <s v="Normal Weight"/>
    <s v="Normal"/>
    <n v="1964"/>
    <s v="Dec"/>
    <n v="15"/>
    <d v="1964-12-15T00:00:00"/>
    <n v="9597.6299999999992"/>
    <x v="1"/>
    <s v="tier - 3"/>
    <x v="39"/>
    <x v="0"/>
  </r>
  <r>
    <s v="Id1164"/>
    <s v="  Pascale"/>
    <x v="831"/>
    <n v="7.81"/>
    <s v="yes"/>
    <s v="No"/>
    <s v="No"/>
    <n v="0"/>
    <s v="No"/>
    <s v="Obesity"/>
    <s v="Diabetes"/>
    <n v="1972"/>
    <s v="Dec"/>
    <n v="27"/>
    <d v="1972-12-27T00:00:00"/>
    <n v="9617.66"/>
    <x v="1"/>
    <s v="tier - 3"/>
    <x v="31"/>
    <x v="5"/>
  </r>
  <r>
    <s v="Id1165"/>
    <s v="  Becca"/>
    <x v="705"/>
    <n v="9.85"/>
    <s v="No"/>
    <s v="No"/>
    <s v="No"/>
    <n v="0"/>
    <s v="No"/>
    <s v="Obesity"/>
    <s v="Diabetes"/>
    <n v="1982"/>
    <s v="Aug"/>
    <n v="29"/>
    <d v="1982-08-29T00:00:00"/>
    <n v="9619.18"/>
    <x v="0"/>
    <s v="tier - 1"/>
    <x v="22"/>
    <x v="7"/>
  </r>
  <r>
    <s v="Id1166"/>
    <s v="  Grace"/>
    <x v="832"/>
    <n v="6.94"/>
    <s v="No"/>
    <s v="No"/>
    <s v="No"/>
    <n v="0"/>
    <s v="No"/>
    <s v="Under Weight"/>
    <s v="Diabetes"/>
    <n v="1975"/>
    <s v="Oct"/>
    <n v="29"/>
    <d v="1975-10-29T00:00:00"/>
    <n v="9620.33"/>
    <x v="1"/>
    <s v="tier - 3"/>
    <x v="32"/>
    <x v="1"/>
  </r>
  <r>
    <s v="Id1167"/>
    <s v="  Samantha"/>
    <x v="396"/>
    <n v="11.3"/>
    <s v="yes"/>
    <s v="No"/>
    <s v="No"/>
    <n v="2"/>
    <s v="No"/>
    <s v="Obesity"/>
    <s v="Diabetes"/>
    <n v="1970"/>
    <s v="Dec"/>
    <n v="16"/>
    <d v="1970-12-16T00:00:00"/>
    <n v="9625.92"/>
    <x v="0"/>
    <s v="tier - 3"/>
    <x v="35"/>
    <x v="2"/>
  </r>
  <r>
    <s v="Id1168"/>
    <s v="  Nicole R"/>
    <x v="833"/>
    <n v="9.23"/>
    <s v="No"/>
    <s v="No"/>
    <s v="No"/>
    <n v="0"/>
    <s v="No"/>
    <s v="Over Weight"/>
    <s v="Diabetes"/>
    <n v="1998"/>
    <s v="Jun"/>
    <n v="23"/>
    <d v="1998-06-23T00:00:00"/>
    <n v="9628.7900000000009"/>
    <x v="0"/>
    <s v="tier - 2"/>
    <x v="6"/>
    <x v="14"/>
  </r>
  <r>
    <s v="Id1169"/>
    <s v="  David W"/>
    <x v="67"/>
    <n v="4.37"/>
    <s v="No"/>
    <s v="No"/>
    <s v="No"/>
    <n v="2"/>
    <s v="No"/>
    <s v="Obesity"/>
    <s v="Normal"/>
    <n v="1979"/>
    <s v="Dec"/>
    <n v="19"/>
    <d v="1979-12-19T00:00:00"/>
    <n v="9630.2999999999993"/>
    <x v="0"/>
    <s v="tier - 2"/>
    <x v="23"/>
    <x v="11"/>
  </r>
  <r>
    <s v="Id1170"/>
    <s v="  Grant"/>
    <x v="834"/>
    <n v="5.76"/>
    <s v="No"/>
    <s v="No"/>
    <s v="Yes"/>
    <n v="1"/>
    <s v="No"/>
    <s v="Over Weight"/>
    <s v="Prediabetes"/>
    <n v="1972"/>
    <s v="Oct"/>
    <n v="23"/>
    <d v="1972-10-23T00:00:00"/>
    <n v="9630.4"/>
    <x v="0"/>
    <s v="tier - 2"/>
    <x v="31"/>
    <x v="2"/>
  </r>
  <r>
    <s v="Id1171"/>
    <s v="  Sophia"/>
    <x v="78"/>
    <n v="4.96"/>
    <s v="No"/>
    <s v="No"/>
    <s v="No"/>
    <n v="1"/>
    <s v="No"/>
    <s v="Obesity"/>
    <s v="Normal"/>
    <n v="1968"/>
    <s v="Jun"/>
    <n v="22"/>
    <d v="1968-06-22T00:00:00"/>
    <n v="9630.91"/>
    <x v="1"/>
    <s v="tier - 2"/>
    <x v="38"/>
    <x v="0"/>
  </r>
  <r>
    <s v="Id1172"/>
    <s v="  Christina"/>
    <x v="835"/>
    <n v="11.04"/>
    <s v="yes"/>
    <s v="No"/>
    <s v="No"/>
    <n v="2"/>
    <s v="No"/>
    <s v="Obesity"/>
    <s v="Diabetes"/>
    <n v="1970"/>
    <s v="Sep"/>
    <n v="30"/>
    <d v="1970-09-30T00:00:00"/>
    <n v="9634.5400000000009"/>
    <x v="0"/>
    <s v="tier - 2"/>
    <x v="35"/>
    <x v="2"/>
  </r>
  <r>
    <s v="Id1173"/>
    <s v="  Sam L"/>
    <x v="277"/>
    <n v="7.81"/>
    <s v="yes"/>
    <s v="No"/>
    <s v="No"/>
    <n v="1"/>
    <s v="No"/>
    <s v="Over Weight"/>
    <s v="Diabetes"/>
    <n v="1971"/>
    <s v="Jul"/>
    <n v="19"/>
    <d v="1971-07-19T00:00:00"/>
    <n v="9644.25"/>
    <x v="0"/>
    <s v="tier - 1"/>
    <x v="33"/>
    <x v="1"/>
  </r>
  <r>
    <s v="Id1174"/>
    <s v="  Haley R"/>
    <x v="183"/>
    <n v="4.55"/>
    <s v="No"/>
    <s v="No"/>
    <s v="No"/>
    <n v="0"/>
    <s v="No"/>
    <s v="Over Weight"/>
    <s v="Normal"/>
    <n v="1974"/>
    <s v="Jul"/>
    <n v="8"/>
    <d v="1974-07-08T00:00:00"/>
    <n v="9653.81"/>
    <x v="0"/>
    <s v="tier - 2"/>
    <x v="28"/>
    <x v="2"/>
  </r>
  <r>
    <s v="Id1175"/>
    <s v="  Ethan"/>
    <x v="836"/>
    <n v="6.13"/>
    <s v="No"/>
    <s v="No"/>
    <s v="No"/>
    <n v="2"/>
    <s v="No"/>
    <s v="Over Weight"/>
    <s v="Prediabetes"/>
    <n v="1981"/>
    <s v="Aug"/>
    <n v="8"/>
    <d v="1981-08-08T00:00:00"/>
    <n v="9664.34"/>
    <x v="0"/>
    <s v="tier - 3"/>
    <x v="19"/>
    <x v="2"/>
  </r>
  <r>
    <s v="Id1176"/>
    <s v="  Andrew W"/>
    <x v="837"/>
    <n v="6.04"/>
    <s v="yes"/>
    <s v="No"/>
    <s v="No"/>
    <n v="1"/>
    <s v="No"/>
    <s v="Normal Weight"/>
    <s v="Prediabetes"/>
    <n v="1966"/>
    <s v="Sep"/>
    <n v="16"/>
    <d v="1966-09-16T00:00:00"/>
    <n v="9684.2900000000009"/>
    <x v="1"/>
    <s v="tier - 2"/>
    <x v="37"/>
    <x v="0"/>
  </r>
  <r>
    <s v="Id1177"/>
    <s v="  Mark G"/>
    <x v="757"/>
    <n v="8.85"/>
    <s v="yes"/>
    <s v="No"/>
    <s v="No"/>
    <n v="0"/>
    <s v="No"/>
    <s v="Obesity"/>
    <s v="Diabetes"/>
    <n v="1964"/>
    <s v="Nov"/>
    <n v="7"/>
    <d v="1964-11-07T00:00:00"/>
    <n v="9698.42"/>
    <x v="1"/>
    <s v="tier - 3"/>
    <x v="39"/>
    <x v="0"/>
  </r>
  <r>
    <s v="Id1178"/>
    <s v="  Kasey E"/>
    <x v="838"/>
    <n v="10.54"/>
    <s v="No"/>
    <s v="No"/>
    <s v="No"/>
    <n v="2"/>
    <s v="No"/>
    <s v="Obesity"/>
    <s v="Diabetes"/>
    <n v="1977"/>
    <s v="Sep"/>
    <n v="19"/>
    <d v="1977-09-19T00:00:00"/>
    <n v="9704.67"/>
    <x v="0"/>
    <s v="tier - 3"/>
    <x v="24"/>
    <x v="8"/>
  </r>
  <r>
    <s v="Id1179"/>
    <s v="  Jeff"/>
    <x v="839"/>
    <n v="4.37"/>
    <s v="yes"/>
    <s v="No"/>
    <s v="No"/>
    <n v="2"/>
    <s v="No"/>
    <s v="Normal Weight"/>
    <s v="Normal"/>
    <n v="1972"/>
    <s v="Jul"/>
    <n v="10"/>
    <d v="1972-07-10T00:00:00"/>
    <n v="9710.7099999999991"/>
    <x v="0"/>
    <s v="tier - 1"/>
    <x v="31"/>
    <x v="11"/>
  </r>
  <r>
    <s v="Id1180"/>
    <s v="  Amy"/>
    <x v="361"/>
    <n v="9.6300000000000008"/>
    <s v="No"/>
    <s v="No"/>
    <s v="No"/>
    <n v="2"/>
    <s v="No"/>
    <s v="Normal Weight"/>
    <s v="Diabetes"/>
    <n v="1975"/>
    <s v="Jun"/>
    <n v="27"/>
    <d v="1975-06-27T00:00:00"/>
    <n v="9715.84"/>
    <x v="0"/>
    <s v="tier - 1"/>
    <x v="27"/>
    <x v="8"/>
  </r>
  <r>
    <s v="Id1181"/>
    <s v="  Adam"/>
    <x v="606"/>
    <n v="10.37"/>
    <s v="No"/>
    <s v="No"/>
    <s v="No"/>
    <n v="0"/>
    <s v="No"/>
    <s v="Obesity"/>
    <s v="Diabetes"/>
    <n v="1970"/>
    <s v="Sep"/>
    <n v="12"/>
    <d v="1970-09-12T00:00:00"/>
    <n v="9722.77"/>
    <x v="1"/>
    <s v="tier - 1"/>
    <x v="35"/>
    <x v="5"/>
  </r>
  <r>
    <s v="Id1182"/>
    <s v="  Kristin M"/>
    <x v="840"/>
    <n v="5.44"/>
    <s v="No"/>
    <s v="No"/>
    <s v="No"/>
    <n v="2"/>
    <s v="No"/>
    <s v="Obesity"/>
    <s v="Normal"/>
    <n v="1970"/>
    <s v="Aug"/>
    <n v="18"/>
    <d v="1970-08-18T00:00:00"/>
    <n v="9724.5300000000007"/>
    <x v="1"/>
    <s v="tier - 1"/>
    <x v="35"/>
    <x v="2"/>
  </r>
  <r>
    <s v="Id1183"/>
    <s v="  Mary-Lynn B"/>
    <x v="841"/>
    <n v="5.19"/>
    <s v="No"/>
    <s v="No"/>
    <s v="No"/>
    <n v="2"/>
    <s v="No"/>
    <s v="Obesity"/>
    <s v="Normal"/>
    <n v="1970"/>
    <s v="Jul"/>
    <n v="4"/>
    <d v="1970-07-04T00:00:00"/>
    <n v="9748.91"/>
    <x v="0"/>
    <s v="tier - 1"/>
    <x v="34"/>
    <x v="0"/>
  </r>
  <r>
    <s v="Id1184"/>
    <s v="  Jamie A"/>
    <x v="842"/>
    <n v="11.8"/>
    <s v="yes"/>
    <s v="No"/>
    <s v="No"/>
    <n v="1"/>
    <s v="No"/>
    <s v="Over Weight"/>
    <s v="Diabetes"/>
    <n v="2001"/>
    <s v="Jul"/>
    <n v="14"/>
    <d v="2001-07-14T00:00:00"/>
    <n v="9753.49"/>
    <x v="0"/>
    <s v="tier - 2"/>
    <x v="3"/>
    <x v="1"/>
  </r>
  <r>
    <s v="Id1185"/>
    <s v="  Jeffrey A"/>
    <x v="401"/>
    <n v="8.3800000000000008"/>
    <s v="No"/>
    <s v="No"/>
    <s v="No"/>
    <n v="2"/>
    <s v="No"/>
    <s v="Over Weight"/>
    <s v="Diabetes"/>
    <n v="1965"/>
    <s v="Sep"/>
    <n v="5"/>
    <d v="1965-09-05T00:00:00"/>
    <n v="9764.08"/>
    <x v="1"/>
    <s v="tier - 1"/>
    <x v="40"/>
    <x v="1"/>
  </r>
  <r>
    <s v="Id1186"/>
    <s v="  Nicole"/>
    <x v="419"/>
    <n v="7.58"/>
    <s v="No"/>
    <s v="No"/>
    <s v="No"/>
    <n v="0"/>
    <s v="No"/>
    <s v="Over Weight"/>
    <s v="Diabetes"/>
    <n v="1973"/>
    <s v="Jul"/>
    <n v="7"/>
    <d v="1973-07-07T00:00:00"/>
    <n v="9778.35"/>
    <x v="0"/>
    <s v="tier - 2"/>
    <x v="31"/>
    <x v="8"/>
  </r>
  <r>
    <s v="Id1187"/>
    <s v="  Audrey"/>
    <x v="843"/>
    <n v="4.6100000000000003"/>
    <s v="No"/>
    <s v="No"/>
    <s v="No"/>
    <n v="1"/>
    <s v="No"/>
    <s v="Obesity"/>
    <s v="Normal"/>
    <n v="1996"/>
    <s v="Aug"/>
    <n v="8"/>
    <d v="1996-08-08T00:00:00"/>
    <n v="9787.32"/>
    <x v="0"/>
    <s v="tier - 3"/>
    <x v="9"/>
    <x v="9"/>
  </r>
  <r>
    <s v="Id1188"/>
    <s v="  Jacob"/>
    <x v="617"/>
    <n v="4.7"/>
    <s v="yes"/>
    <s v="No"/>
    <s v="Yes"/>
    <n v="1"/>
    <s v="No"/>
    <s v="Obesity"/>
    <s v="Normal"/>
    <n v="1977"/>
    <s v="Jun"/>
    <n v="7"/>
    <d v="1977-06-07T00:00:00"/>
    <n v="9788.8700000000008"/>
    <x v="1"/>
    <s v="tier - 2"/>
    <x v="29"/>
    <x v="0"/>
  </r>
  <r>
    <s v="Id1189"/>
    <s v="  Daniel S"/>
    <x v="376"/>
    <n v="6.05"/>
    <s v="yes"/>
    <s v="No"/>
    <s v="No"/>
    <n v="0"/>
    <s v="No"/>
    <s v="Normal Weight"/>
    <s v="Prediabetes"/>
    <n v="1973"/>
    <s v="Sep"/>
    <n v="17"/>
    <d v="1973-09-17T00:00:00"/>
    <n v="9800.89"/>
    <x v="0"/>
    <s v="tier - 1"/>
    <x v="28"/>
    <x v="0"/>
  </r>
  <r>
    <s v="Id1190"/>
    <s v="  Marc C"/>
    <x v="844"/>
    <n v="5.63"/>
    <s v="yes"/>
    <s v="No"/>
    <s v="Yes"/>
    <n v="1"/>
    <s v="No"/>
    <s v="Over Weight"/>
    <s v="Normal"/>
    <n v="1972"/>
    <s v="Jun"/>
    <n v="28"/>
    <d v="1972-06-28T00:00:00"/>
    <n v="9819.25"/>
    <x v="0"/>
    <s v="tier - 2"/>
    <x v="33"/>
    <x v="11"/>
  </r>
  <r>
    <s v="Id1191"/>
    <s v="  Mark S"/>
    <x v="845"/>
    <n v="6.06"/>
    <s v="No"/>
    <s v="No"/>
    <s v="Yes"/>
    <n v="1"/>
    <s v="No"/>
    <s v="Over Weight"/>
    <s v="Prediabetes"/>
    <n v="1972"/>
    <s v="Sep"/>
    <n v="26"/>
    <d v="1972-09-26T00:00:00"/>
    <n v="9836.2099999999991"/>
    <x v="0"/>
    <s v="tier - 3"/>
    <x v="31"/>
    <x v="11"/>
  </r>
  <r>
    <s v="Id1192"/>
    <s v="  Dan"/>
    <x v="558"/>
    <n v="5.19"/>
    <s v="No"/>
    <s v="No"/>
    <s v="No"/>
    <n v="1"/>
    <s v="No"/>
    <s v="Obesity"/>
    <s v="Normal"/>
    <n v="1992"/>
    <s v="Aug"/>
    <n v="13"/>
    <d v="1992-08-13T00:00:00"/>
    <n v="9844.4500000000007"/>
    <x v="0"/>
    <s v="tier - 1"/>
    <x v="1"/>
    <x v="1"/>
  </r>
  <r>
    <s v="Id1193"/>
    <s v="  Gabriela"/>
    <x v="352"/>
    <n v="8.9600000000000009"/>
    <s v="No"/>
    <s v="No"/>
    <s v="No"/>
    <n v="0"/>
    <s v="No"/>
    <s v="Over Weight"/>
    <s v="Diabetes"/>
    <n v="1968"/>
    <s v="Nov"/>
    <n v="4"/>
    <d v="1968-11-04T00:00:00"/>
    <n v="9850.43"/>
    <x v="1"/>
    <s v="tier - 3"/>
    <x v="36"/>
    <x v="2"/>
  </r>
  <r>
    <s v="Id1194"/>
    <s v="  Amanda"/>
    <x v="384"/>
    <n v="11.39"/>
    <s v="No"/>
    <s v="No"/>
    <s v="No"/>
    <n v="0"/>
    <s v="No"/>
    <s v="Over Weight"/>
    <s v="Diabetes"/>
    <n v="1971"/>
    <s v="Oct"/>
    <n v="23"/>
    <d v="1971-10-23T00:00:00"/>
    <n v="9855.1299999999992"/>
    <x v="0"/>
    <s v="tier - 3"/>
    <x v="33"/>
    <x v="0"/>
  </r>
  <r>
    <s v="Id1195"/>
    <s v="  Dara"/>
    <x v="846"/>
    <n v="4.0599999999999996"/>
    <s v="yes"/>
    <s v="No"/>
    <s v="No"/>
    <n v="0"/>
    <s v="No"/>
    <s v="Obesity"/>
    <s v="Normal"/>
    <n v="1971"/>
    <s v="Jul"/>
    <n v="17"/>
    <d v="1971-07-17T00:00:00"/>
    <n v="9861.0300000000007"/>
    <x v="0"/>
    <s v="tier - 2"/>
    <x v="33"/>
    <x v="2"/>
  </r>
  <r>
    <s v="Id1196"/>
    <s v="  Rachelle R"/>
    <x v="65"/>
    <n v="5.23"/>
    <s v="yes"/>
    <s v="No"/>
    <s v="No"/>
    <n v="0"/>
    <s v="No"/>
    <s v="Obesity"/>
    <s v="Normal"/>
    <n v="1969"/>
    <s v="Oct"/>
    <n v="20"/>
    <d v="1969-10-20T00:00:00"/>
    <n v="9863.4699999999993"/>
    <x v="1"/>
    <s v="tier - 3"/>
    <x v="34"/>
    <x v="1"/>
  </r>
  <r>
    <s v="Id1197"/>
    <s v="  Brenda J"/>
    <x v="67"/>
    <n v="5.05"/>
    <s v="yes"/>
    <s v="No"/>
    <s v="No"/>
    <n v="0"/>
    <s v="No"/>
    <s v="Obesity"/>
    <s v="Normal"/>
    <n v="1971"/>
    <s v="Nov"/>
    <n v="9"/>
    <d v="1971-11-09T00:00:00"/>
    <n v="9866.2999999999993"/>
    <x v="0"/>
    <s v="tier - 3"/>
    <x v="33"/>
    <x v="8"/>
  </r>
  <r>
    <s v="Id1198"/>
    <s v="  Tim"/>
    <x v="573"/>
    <n v="7.34"/>
    <s v="No"/>
    <s v="No"/>
    <s v="No"/>
    <n v="0"/>
    <s v="No"/>
    <s v="Obesity"/>
    <s v="Diabetes"/>
    <n v="1969"/>
    <s v="Aug"/>
    <n v="13"/>
    <d v="1969-08-13T00:00:00"/>
    <n v="9869.81"/>
    <x v="1"/>
    <s v="tier - 3"/>
    <x v="34"/>
    <x v="1"/>
  </r>
  <r>
    <s v="Id1199"/>
    <s v="  Sylvain"/>
    <x v="63"/>
    <n v="8.1300000000000008"/>
    <s v="No"/>
    <s v="No"/>
    <s v="No"/>
    <n v="0"/>
    <s v="No"/>
    <s v="Obesity"/>
    <s v="Diabetes"/>
    <n v="1998"/>
    <s v="Jul"/>
    <n v="6"/>
    <d v="1998-07-06T00:00:00"/>
    <n v="9870.59"/>
    <x v="0"/>
    <s v="tier - 2"/>
    <x v="6"/>
    <x v="9"/>
  </r>
  <r>
    <s v="Id1200"/>
    <s v="  Lisa M"/>
    <x v="847"/>
    <n v="6.68"/>
    <s v="yes"/>
    <s v="No"/>
    <s v="No"/>
    <n v="1"/>
    <s v="No"/>
    <s v="Over Weight"/>
    <s v="Diabetes"/>
    <n v="1971"/>
    <s v="Dec"/>
    <n v="22"/>
    <d v="1971-12-22T00:00:00"/>
    <n v="9872.7000000000007"/>
    <x v="0"/>
    <s v="tier - 2"/>
    <x v="33"/>
    <x v="2"/>
  </r>
  <r>
    <s v="Id1201"/>
    <s v="  Ryan"/>
    <x v="848"/>
    <n v="11.51"/>
    <s v="No"/>
    <s v="No"/>
    <s v="No"/>
    <n v="0"/>
    <s v="No"/>
    <s v="Obesity"/>
    <s v="Diabetes"/>
    <n v="1971"/>
    <s v="Jul"/>
    <n v="3"/>
    <d v="1971-07-03T00:00:00"/>
    <n v="9875.68"/>
    <x v="0"/>
    <s v="tier - 3"/>
    <x v="35"/>
    <x v="8"/>
  </r>
  <r>
    <s v="Id1202"/>
    <s v="  Kaitlin M"/>
    <x v="849"/>
    <n v="6.02"/>
    <s v="yes"/>
    <s v="No"/>
    <s v="Yes"/>
    <n v="1"/>
    <s v="No"/>
    <s v="Over Weight"/>
    <s v="Prediabetes"/>
    <n v="1971"/>
    <s v="Oct"/>
    <n v="3"/>
    <d v="1971-10-03T00:00:00"/>
    <n v="9877.61"/>
    <x v="0"/>
    <s v="tier - 1"/>
    <x v="33"/>
    <x v="0"/>
  </r>
  <r>
    <s v="Id1203"/>
    <s v="  William R"/>
    <x v="329"/>
    <n v="7.96"/>
    <s v="No"/>
    <s v="No"/>
    <s v="No"/>
    <n v="0"/>
    <s v="No"/>
    <s v="Normal Weight"/>
    <s v="Diabetes"/>
    <n v="1971"/>
    <s v="Nov"/>
    <n v="8"/>
    <d v="1971-11-08T00:00:00"/>
    <n v="9880.07"/>
    <x v="0"/>
    <s v="tier - 3"/>
    <x v="33"/>
    <x v="2"/>
  </r>
  <r>
    <s v="Id1204"/>
    <s v="  Bruce"/>
    <x v="314"/>
    <n v="6.01"/>
    <s v="yes"/>
    <s v="No"/>
    <s v="No"/>
    <n v="1"/>
    <s v="No"/>
    <s v="Obesity"/>
    <s v="Prediabetes"/>
    <n v="1966"/>
    <s v="Nov"/>
    <n v="5"/>
    <d v="1966-11-05T00:00:00"/>
    <n v="9890.23"/>
    <x v="1"/>
    <s v="tier - 3"/>
    <x v="37"/>
    <x v="0"/>
  </r>
  <r>
    <s v="Id1205"/>
    <s v="  Veronica"/>
    <x v="850"/>
    <n v="5.9"/>
    <s v="yes"/>
    <s v="No"/>
    <s v="No"/>
    <n v="0"/>
    <s v="No"/>
    <s v="Obesity"/>
    <s v="Prediabetes"/>
    <n v="1996"/>
    <s v="Jul"/>
    <n v="8"/>
    <d v="1996-07-08T00:00:00"/>
    <n v="9894.69"/>
    <x v="0"/>
    <s v="tier - 3"/>
    <x v="10"/>
    <x v="1"/>
  </r>
  <r>
    <s v="Id1206"/>
    <s v="  Warren"/>
    <x v="851"/>
    <n v="4.49"/>
    <s v="yes"/>
    <s v="No"/>
    <s v="No"/>
    <n v="1"/>
    <s v="No"/>
    <s v="Obesity"/>
    <s v="Normal"/>
    <n v="1962"/>
    <s v="Aug"/>
    <n v="17"/>
    <d v="1962-08-17T00:00:00"/>
    <n v="9907.83"/>
    <x v="1"/>
    <s v="tier - 2"/>
    <x v="41"/>
    <x v="0"/>
  </r>
  <r>
    <s v="Id1207"/>
    <s v="  Daniela"/>
    <x v="852"/>
    <n v="6.25"/>
    <s v="No"/>
    <s v="No"/>
    <s v="No"/>
    <n v="0"/>
    <s v="No"/>
    <s v="Over Weight"/>
    <s v="Prediabetes"/>
    <n v="1972"/>
    <s v="Sep"/>
    <n v="14"/>
    <d v="1972-09-14T00:00:00"/>
    <n v="9910.36"/>
    <x v="0"/>
    <s v="tier - 3"/>
    <x v="31"/>
    <x v="1"/>
  </r>
  <r>
    <s v="Id1208"/>
    <s v="  Deirdre A"/>
    <x v="853"/>
    <n v="9.6199999999999992"/>
    <s v="yes"/>
    <s v="No"/>
    <s v="Yes"/>
    <n v="1"/>
    <s v="No"/>
    <s v="Normal Weight"/>
    <s v="Diabetes"/>
    <n v="1985"/>
    <s v="Aug"/>
    <n v="19"/>
    <d v="1985-08-19T00:00:00"/>
    <n v="9930.64"/>
    <x v="0"/>
    <s v="tier - 3"/>
    <x v="30"/>
    <x v="7"/>
  </r>
  <r>
    <s v="Id1209"/>
    <s v="  Mathias"/>
    <x v="684"/>
    <n v="11.06"/>
    <s v="No"/>
    <s v="No"/>
    <s v="No"/>
    <n v="2"/>
    <s v="No"/>
    <s v="Obesity"/>
    <s v="Diabetes"/>
    <n v="1983"/>
    <s v="Dec"/>
    <n v="3"/>
    <d v="1983-12-03T00:00:00"/>
    <n v="9931.9599999999991"/>
    <x v="0"/>
    <s v="tier - 2"/>
    <x v="21"/>
    <x v="1"/>
  </r>
  <r>
    <s v="Id1210"/>
    <s v="  Matthew"/>
    <x v="854"/>
    <n v="6.11"/>
    <s v="yes"/>
    <s v="No"/>
    <s v="No"/>
    <n v="0"/>
    <s v="No"/>
    <s v="Over Weight"/>
    <s v="Prediabetes"/>
    <n v="1964"/>
    <s v="Sep"/>
    <n v="11"/>
    <d v="1964-09-11T00:00:00"/>
    <n v="9933.44"/>
    <x v="1"/>
    <s v="tier - 3"/>
    <x v="39"/>
    <x v="0"/>
  </r>
  <r>
    <s v="Id1211"/>
    <s v="  Kurt"/>
    <x v="32"/>
    <n v="11.49"/>
    <s v="No"/>
    <s v="No"/>
    <s v="No"/>
    <n v="2"/>
    <s v="No"/>
    <s v="Obesity"/>
    <s v="Diabetes"/>
    <n v="1971"/>
    <s v="Dec"/>
    <n v="26"/>
    <d v="1971-12-26T00:00:00"/>
    <n v="9957.7199999999993"/>
    <x v="0"/>
    <s v="tier - 3"/>
    <x v="33"/>
    <x v="6"/>
  </r>
  <r>
    <s v="Id1212"/>
    <s v="  Samuel"/>
    <x v="277"/>
    <n v="8.68"/>
    <s v="No"/>
    <s v="No"/>
    <s v="No"/>
    <n v="2"/>
    <s v="No"/>
    <s v="Over Weight"/>
    <s v="Diabetes"/>
    <n v="1971"/>
    <s v="Oct"/>
    <n v="6"/>
    <d v="1971-10-06T00:00:00"/>
    <n v="9964.06"/>
    <x v="0"/>
    <s v="tier - 2"/>
    <x v="33"/>
    <x v="4"/>
  </r>
  <r>
    <s v="Id1213"/>
    <s v="  Emily"/>
    <x v="855"/>
    <n v="5.68"/>
    <s v="yes"/>
    <s v="No"/>
    <s v="Yes"/>
    <n v="1"/>
    <s v="No"/>
    <s v="Over Weight"/>
    <s v="Normal"/>
    <n v="1970"/>
    <s v="Aug"/>
    <n v="11"/>
    <d v="1970-08-11T00:00:00"/>
    <n v="9991.0400000000009"/>
    <x v="0"/>
    <s v="tier - 3"/>
    <x v="35"/>
    <x v="1"/>
  </r>
  <r>
    <s v="Id1214"/>
    <s v="  Tiffany"/>
    <x v="97"/>
    <n v="8.4499999999999993"/>
    <s v="No"/>
    <s v="No"/>
    <s v="No"/>
    <n v="0"/>
    <s v="No"/>
    <s v="Obesity"/>
    <s v="Diabetes"/>
    <n v="1988"/>
    <s v="Jul"/>
    <n v="3"/>
    <d v="1988-07-03T00:00:00"/>
    <n v="10011.44"/>
    <x v="1"/>
    <s v="tier - 3"/>
    <x v="18"/>
    <x v="14"/>
  </r>
  <r>
    <s v="Id1215"/>
    <s v="  Alex F"/>
    <x v="304"/>
    <n v="8.51"/>
    <s v="No"/>
    <s v="No"/>
    <s v="No"/>
    <n v="2"/>
    <s v="No"/>
    <s v="Over Weight"/>
    <s v="Diabetes"/>
    <n v="1979"/>
    <s v="Dec"/>
    <n v="28"/>
    <d v="1979-12-28T00:00:00"/>
    <n v="10027.15"/>
    <x v="1"/>
    <s v="tier - 1"/>
    <x v="23"/>
    <x v="11"/>
  </r>
  <r>
    <s v="Id1216"/>
    <s v="  Alice"/>
    <x v="856"/>
    <n v="7.62"/>
    <s v="No"/>
    <s v="No"/>
    <s v="No"/>
    <n v="0"/>
    <s v="No"/>
    <s v="Normal Weight"/>
    <s v="Diabetes"/>
    <n v="1974"/>
    <s v="Aug"/>
    <n v="30"/>
    <d v="1974-08-30T00:00:00"/>
    <n v="10043.25"/>
    <x v="1"/>
    <s v="tier - 2"/>
    <x v="27"/>
    <x v="8"/>
  </r>
  <r>
    <s v="Id1217"/>
    <s v="  Allison M"/>
    <x v="467"/>
    <n v="10.18"/>
    <s v="No"/>
    <s v="No"/>
    <s v="No"/>
    <n v="0"/>
    <s v="No"/>
    <s v="Over Weight"/>
    <s v="Diabetes"/>
    <n v="1969"/>
    <s v="Aug"/>
    <n v="22"/>
    <d v="1969-08-22T00:00:00"/>
    <n v="10065.41"/>
    <x v="1"/>
    <s v="tier - 2"/>
    <x v="34"/>
    <x v="2"/>
  </r>
  <r>
    <s v="Id1218"/>
    <s v="  Johannes Fiskerstand"/>
    <x v="857"/>
    <n v="5.36"/>
    <s v="No"/>
    <s v="No"/>
    <s v="No"/>
    <n v="0"/>
    <s v="No"/>
    <s v="Over Weight"/>
    <s v="Normal"/>
    <n v="1969"/>
    <s v="Oct"/>
    <n v="27"/>
    <d v="1969-10-27T00:00:00"/>
    <n v="10072.06"/>
    <x v="1"/>
    <s v="tier - 1"/>
    <x v="34"/>
    <x v="12"/>
  </r>
  <r>
    <s v="Id1219"/>
    <s v="  Stephen"/>
    <x v="247"/>
    <n v="11.78"/>
    <s v="yes"/>
    <s v="No"/>
    <s v="No"/>
    <n v="1"/>
    <s v="No"/>
    <s v="Over Weight"/>
    <s v="Diabetes"/>
    <n v="1969"/>
    <s v="Jul"/>
    <n v="3"/>
    <d v="1969-07-03T00:00:00"/>
    <n v="10085.85"/>
    <x v="1"/>
    <s v="tier - 3"/>
    <x v="36"/>
    <x v="2"/>
  </r>
  <r>
    <s v="Id1220"/>
    <s v="  Jon M"/>
    <x v="366"/>
    <n v="10.82"/>
    <s v="yes"/>
    <s v="No"/>
    <s v="No"/>
    <n v="0"/>
    <s v="No"/>
    <s v="Over Weight"/>
    <s v="Diabetes"/>
    <n v="1976"/>
    <s v="Dec"/>
    <n v="19"/>
    <d v="1976-12-19T00:00:00"/>
    <n v="10096.969999999999"/>
    <x v="1"/>
    <s v="tier - 2"/>
    <x v="29"/>
    <x v="2"/>
  </r>
  <r>
    <s v="Id1221"/>
    <s v="  Fasil"/>
    <x v="858"/>
    <n v="7.73"/>
    <s v="yes"/>
    <s v="No"/>
    <s v="No"/>
    <n v="1"/>
    <s v="No"/>
    <s v="Obesity"/>
    <s v="Diabetes"/>
    <n v="1972"/>
    <s v="Oct"/>
    <n v="19"/>
    <d v="1972-10-19T00:00:00"/>
    <n v="10106.129999999999"/>
    <x v="1"/>
    <s v="tier - 1"/>
    <x v="31"/>
    <x v="8"/>
  </r>
  <r>
    <s v="Id1222"/>
    <s v="  Megan C"/>
    <x v="387"/>
    <n v="6.24"/>
    <s v="yes"/>
    <s v="No"/>
    <s v="No"/>
    <n v="0"/>
    <s v="No"/>
    <s v="Normal Weight"/>
    <s v="Prediabetes"/>
    <n v="1972"/>
    <s v="Aug"/>
    <n v="8"/>
    <d v="1972-08-08T00:00:00"/>
    <n v="10107.219999999999"/>
    <x v="1"/>
    <s v="tier - 1"/>
    <x v="31"/>
    <x v="0"/>
  </r>
  <r>
    <s v="Id1223"/>
    <s v="  Lisa J"/>
    <x v="859"/>
    <n v="10.42"/>
    <s v="No"/>
    <s v="No"/>
    <s v="No"/>
    <n v="2"/>
    <s v="No"/>
    <s v="Normal Weight"/>
    <s v="Diabetes"/>
    <n v="1975"/>
    <s v="Jul"/>
    <n v="2"/>
    <d v="1975-07-02T00:00:00"/>
    <n v="10115.01"/>
    <x v="1"/>
    <s v="tier - 3"/>
    <x v="27"/>
    <x v="1"/>
  </r>
  <r>
    <s v="Id1224"/>
    <s v="  Doron P"/>
    <x v="860"/>
    <n v="11.11"/>
    <s v="No"/>
    <s v="No"/>
    <s v="No"/>
    <n v="0"/>
    <s v="No"/>
    <s v="Obesity"/>
    <s v="Diabetes"/>
    <n v="1972"/>
    <s v="Nov"/>
    <n v="16"/>
    <d v="1972-11-16T00:00:00"/>
    <n v="10118.42"/>
    <x v="1"/>
    <s v="tier - 3"/>
    <x v="31"/>
    <x v="2"/>
  </r>
  <r>
    <s v="Id1225"/>
    <s v="  Katharina"/>
    <x v="861"/>
    <n v="7.67"/>
    <s v="yes"/>
    <s v="No"/>
    <s v="No"/>
    <n v="2"/>
    <s v="No"/>
    <s v="Normal Weight"/>
    <s v="Diabetes"/>
    <n v="1997"/>
    <s v="Sep"/>
    <n v="5"/>
    <d v="1997-09-05T00:00:00"/>
    <n v="10139.84"/>
    <x v="1"/>
    <s v="tier - 2"/>
    <x v="6"/>
    <x v="1"/>
  </r>
  <r>
    <s v="Id1226"/>
    <s v="  Carl"/>
    <x v="851"/>
    <n v="6.15"/>
    <s v="No"/>
    <s v="No"/>
    <s v="No"/>
    <n v="0"/>
    <s v="No"/>
    <s v="Obesity"/>
    <s v="Prediabetes"/>
    <n v="1974"/>
    <s v="Dec"/>
    <n v="30"/>
    <d v="1974-12-30T00:00:00"/>
    <n v="10141.14"/>
    <x v="1"/>
    <s v="tier - 1"/>
    <x v="27"/>
    <x v="5"/>
  </r>
  <r>
    <s v="Id1227"/>
    <s v="  Kelsey J"/>
    <x v="256"/>
    <n v="5.71"/>
    <s v="No"/>
    <s v="No"/>
    <s v="No"/>
    <n v="0"/>
    <s v="No"/>
    <s v="Over Weight"/>
    <s v="Prediabetes"/>
    <n v="1981"/>
    <s v="Jun"/>
    <n v="12"/>
    <d v="1981-06-12T00:00:00"/>
    <n v="10146.129999999999"/>
    <x v="1"/>
    <s v="tier - 1"/>
    <x v="26"/>
    <x v="7"/>
  </r>
  <r>
    <s v="Id1228"/>
    <s v="  Stephen A"/>
    <x v="862"/>
    <n v="8.6999999999999993"/>
    <s v="yes"/>
    <s v="No"/>
    <s v="No"/>
    <n v="2"/>
    <s v="No"/>
    <s v="Obesity"/>
    <s v="Diabetes"/>
    <n v="1973"/>
    <s v="Oct"/>
    <n v="13"/>
    <d v="1973-10-13T00:00:00"/>
    <n v="10156.780000000001"/>
    <x v="1"/>
    <s v="tier - 2"/>
    <x v="28"/>
    <x v="1"/>
  </r>
  <r>
    <s v="Id1229"/>
    <s v="  Dan"/>
    <x v="97"/>
    <n v="9.0399999999999991"/>
    <s v="yes"/>
    <s v="No"/>
    <s v="No"/>
    <n v="2"/>
    <s v="No"/>
    <s v="Obesity"/>
    <s v="Diabetes"/>
    <n v="1972"/>
    <s v="Jul"/>
    <n v="10"/>
    <d v="1972-07-10T00:00:00"/>
    <n v="10160.870000000001"/>
    <x v="1"/>
    <s v="tier - 3"/>
    <x v="31"/>
    <x v="7"/>
  </r>
  <r>
    <s v="Id1230"/>
    <s v="  Katie C"/>
    <x v="460"/>
    <n v="5.61"/>
    <s v="No"/>
    <s v="No"/>
    <s v="No"/>
    <n v="0"/>
    <s v="No"/>
    <s v="Over Weight"/>
    <s v="Normal"/>
    <n v="1985"/>
    <s v="Oct"/>
    <n v="16"/>
    <d v="1985-10-16T00:00:00"/>
    <n v="10191.82"/>
    <x v="1"/>
    <s v="tier - 2"/>
    <x v="30"/>
    <x v="14"/>
  </r>
  <r>
    <s v="Id1231"/>
    <s v="  Melissa K"/>
    <x v="863"/>
    <n v="8.1199999999999992"/>
    <s v="No"/>
    <s v="No"/>
    <s v="No"/>
    <n v="0"/>
    <s v="No"/>
    <s v="Normal Weight"/>
    <s v="Diabetes"/>
    <n v="1970"/>
    <s v="Dec"/>
    <n v="24"/>
    <d v="1970-12-24T00:00:00"/>
    <n v="10197.77"/>
    <x v="1"/>
    <s v="tier - 1"/>
    <x v="35"/>
    <x v="8"/>
  </r>
  <r>
    <s v="Id1232"/>
    <s v="  Kara H"/>
    <x v="524"/>
    <n v="4.74"/>
    <s v="No"/>
    <s v="No"/>
    <s v="No"/>
    <n v="0"/>
    <s v="No"/>
    <s v="Over Weight"/>
    <s v="Normal"/>
    <n v="1967"/>
    <s v="Sep"/>
    <n v="26"/>
    <d v="1967-09-26T00:00:00"/>
    <n v="10214.64"/>
    <x v="1"/>
    <s v="tier - 2"/>
    <x v="38"/>
    <x v="2"/>
  </r>
  <r>
    <s v="Id1233"/>
    <s v="  Juan Carlos"/>
    <x v="864"/>
    <n v="4.0599999999999996"/>
    <s v="No"/>
    <s v="No"/>
    <s v="No"/>
    <n v="2"/>
    <s v="No"/>
    <s v="Obesity"/>
    <s v="Normal"/>
    <n v="1967"/>
    <s v="Jun"/>
    <n v="28"/>
    <d v="1967-06-28T00:00:00"/>
    <n v="10226.280000000001"/>
    <x v="1"/>
    <s v="tier - 3"/>
    <x v="37"/>
    <x v="0"/>
  </r>
  <r>
    <s v="Id1234"/>
    <s v="  John III"/>
    <x v="103"/>
    <n v="5.69"/>
    <s v="No"/>
    <s v="No"/>
    <s v="No"/>
    <n v="2"/>
    <s v="No"/>
    <s v="Obesity"/>
    <s v="Normal"/>
    <n v="1968"/>
    <s v="Sep"/>
    <n v="23"/>
    <d v="1968-09-23T00:00:00"/>
    <n v="10231.5"/>
    <x v="1"/>
    <s v="tier - 1"/>
    <x v="36"/>
    <x v="1"/>
  </r>
  <r>
    <s v="Id1235"/>
    <s v="  Sarah M"/>
    <x v="142"/>
    <n v="5.66"/>
    <s v="No"/>
    <s v="No"/>
    <s v="Yes"/>
    <n v="1"/>
    <s v="No"/>
    <s v="Obesity"/>
    <s v="Normal"/>
    <n v="1975"/>
    <s v="Aug"/>
    <n v="15"/>
    <d v="1975-08-15T00:00:00"/>
    <n v="10259.129999999999"/>
    <x v="1"/>
    <s v="tier - 2"/>
    <x v="32"/>
    <x v="2"/>
  </r>
  <r>
    <s v="Id1236"/>
    <s v="  Kristin C"/>
    <x v="865"/>
    <n v="4.32"/>
    <s v="No"/>
    <s v="No"/>
    <s v="Yes"/>
    <n v="1"/>
    <s v="No"/>
    <s v="Over Weight"/>
    <s v="Normal"/>
    <n v="1973"/>
    <s v="Sep"/>
    <n v="5"/>
    <d v="1973-09-05T00:00:00"/>
    <n v="10264.44"/>
    <x v="1"/>
    <s v="tier - 2"/>
    <x v="28"/>
    <x v="1"/>
  </r>
  <r>
    <s v="Id1237"/>
    <s v="  Casey M"/>
    <x v="386"/>
    <n v="8.2899999999999991"/>
    <s v="No"/>
    <s v="No"/>
    <s v="No"/>
    <n v="2"/>
    <s v="No"/>
    <s v="Obesity"/>
    <s v="Diabetes"/>
    <n v="1973"/>
    <s v="Nov"/>
    <n v="27"/>
    <d v="1973-11-27T00:00:00"/>
    <n v="10269.459999999999"/>
    <x v="1"/>
    <s v="tier - 3"/>
    <x v="28"/>
    <x v="1"/>
  </r>
  <r>
    <s v="Id1238"/>
    <s v="  Samuel"/>
    <x v="866"/>
    <n v="10.46"/>
    <s v="No"/>
    <s v="No"/>
    <s v="No"/>
    <n v="0"/>
    <s v="No"/>
    <s v="Obesity"/>
    <s v="Diabetes"/>
    <n v="1970"/>
    <s v="Jun"/>
    <n v="21"/>
    <d v="1970-06-21T00:00:00"/>
    <n v="10274.33"/>
    <x v="1"/>
    <s v="tier - 1"/>
    <x v="34"/>
    <x v="8"/>
  </r>
  <r>
    <s v="Id1239"/>
    <s v="  Braulio"/>
    <x v="117"/>
    <n v="11.96"/>
    <s v="No"/>
    <s v="No"/>
    <s v="No"/>
    <n v="0"/>
    <s v="No"/>
    <s v="Obesity"/>
    <s v="Diabetes"/>
    <n v="1988"/>
    <s v="Sep"/>
    <n v="14"/>
    <d v="1988-09-14T00:00:00"/>
    <n v="10276.99"/>
    <x v="1"/>
    <s v="tier - 1"/>
    <x v="16"/>
    <x v="11"/>
  </r>
  <r>
    <s v="Id1240"/>
    <s v="  Anne-Marie"/>
    <x v="388"/>
    <n v="4.25"/>
    <s v="yes"/>
    <s v="No"/>
    <s v="Yes"/>
    <n v="1"/>
    <s v="No"/>
    <s v="Normal Weight"/>
    <s v="Normal"/>
    <n v="1963"/>
    <s v="Sep"/>
    <n v="24"/>
    <d v="1963-09-24T00:00:00"/>
    <n v="10308.040000000001"/>
    <x v="1"/>
    <s v="tier - 1"/>
    <x v="42"/>
    <x v="0"/>
  </r>
  <r>
    <s v="Id1241"/>
    <s v="  Samuel K"/>
    <x v="588"/>
    <n v="8.33"/>
    <s v="No"/>
    <s v="No"/>
    <s v="No"/>
    <n v="0"/>
    <s v="No"/>
    <s v="Obesity"/>
    <s v="Diabetes"/>
    <n v="1962"/>
    <s v="Jul"/>
    <n v="12"/>
    <d v="1962-07-12T00:00:00"/>
    <n v="10310.780000000001"/>
    <x v="1"/>
    <s v="tier - 3"/>
    <x v="41"/>
    <x v="1"/>
  </r>
  <r>
    <s v="Id1242"/>
    <s v="  Yuki"/>
    <x v="867"/>
    <n v="4.29"/>
    <s v="No"/>
    <s v="No"/>
    <s v="No"/>
    <n v="1"/>
    <s v="No"/>
    <s v="Obesity"/>
    <s v="Normal"/>
    <n v="1991"/>
    <s v="Nov"/>
    <n v="17"/>
    <d v="1991-11-17T00:00:00"/>
    <n v="10315.91"/>
    <x v="1"/>
    <s v="tier - 2"/>
    <x v="0"/>
    <x v="1"/>
  </r>
  <r>
    <s v="Id1243"/>
    <s v="  Rafer"/>
    <x v="30"/>
    <n v="6.32"/>
    <s v="yes"/>
    <s v="No"/>
    <s v="No"/>
    <n v="0"/>
    <s v="No"/>
    <s v="Obesity"/>
    <s v="Prediabetes"/>
    <n v="1991"/>
    <s v="Aug"/>
    <n v="21"/>
    <d v="1991-08-21T00:00:00"/>
    <n v="10322.9"/>
    <x v="1"/>
    <s v="tier - 1"/>
    <x v="0"/>
    <x v="14"/>
  </r>
  <r>
    <s v="Id1244"/>
    <s v="  Claire"/>
    <x v="380"/>
    <n v="5.65"/>
    <s v="No"/>
    <s v="No"/>
    <s v="No"/>
    <n v="2"/>
    <s v="No"/>
    <s v="Over Weight"/>
    <s v="Normal"/>
    <n v="1970"/>
    <s v="Dec"/>
    <n v="1"/>
    <d v="1970-12-01T00:00:00"/>
    <n v="10325.209999999999"/>
    <x v="1"/>
    <s v="tier - 3"/>
    <x v="35"/>
    <x v="2"/>
  </r>
  <r>
    <s v="Id1245"/>
    <s v="  Erynn J"/>
    <x v="868"/>
    <n v="8.41"/>
    <s v="yes"/>
    <s v="No"/>
    <s v="No"/>
    <n v="1"/>
    <s v="No"/>
    <s v="Over Weight"/>
    <s v="Diabetes"/>
    <n v="1982"/>
    <s v="Jul"/>
    <n v="21"/>
    <d v="1982-07-21T00:00:00"/>
    <n v="10329.06"/>
    <x v="1"/>
    <s v="tier - 1"/>
    <x v="22"/>
    <x v="11"/>
  </r>
  <r>
    <s v="Id1246"/>
    <s v="  Mahesh"/>
    <x v="869"/>
    <n v="11.96"/>
    <s v="yes"/>
    <s v="No"/>
    <s v="No"/>
    <n v="0"/>
    <s v="No"/>
    <s v="Normal Weight"/>
    <s v="Diabetes"/>
    <n v="1968"/>
    <s v="Jul"/>
    <n v="19"/>
    <d v="1968-07-19T00:00:00"/>
    <n v="10338.93"/>
    <x v="1"/>
    <s v="tier - 1"/>
    <x v="36"/>
    <x v="0"/>
  </r>
  <r>
    <s v="Id1247"/>
    <s v="  Stanley"/>
    <x v="870"/>
    <n v="5.17"/>
    <s v="yes"/>
    <s v="No"/>
    <s v="Yes"/>
    <n v="1"/>
    <s v="No"/>
    <s v="Obesity"/>
    <s v="Normal"/>
    <n v="1973"/>
    <s v="Aug"/>
    <n v="8"/>
    <d v="1973-08-08T00:00:00"/>
    <n v="10345.93"/>
    <x v="1"/>
    <s v="tier - 2"/>
    <x v="28"/>
    <x v="11"/>
  </r>
  <r>
    <s v="Id1248"/>
    <s v="  Gregory"/>
    <x v="507"/>
    <n v="8.76"/>
    <s v="No"/>
    <s v="No"/>
    <s v="No"/>
    <n v="0"/>
    <s v="No"/>
    <s v="Normal Weight"/>
    <s v="Diabetes"/>
    <n v="1974"/>
    <s v="Sep"/>
    <n v="29"/>
    <d v="1974-09-29T00:00:00"/>
    <n v="10352.48"/>
    <x v="1"/>
    <s v="tier - 1"/>
    <x v="27"/>
    <x v="1"/>
  </r>
  <r>
    <s v="Id1249"/>
    <s v="  Eric"/>
    <x v="871"/>
    <n v="7.99"/>
    <s v="No"/>
    <s v="No"/>
    <s v="No"/>
    <n v="2"/>
    <s v="No"/>
    <s v="Over Weight"/>
    <s v="Diabetes"/>
    <n v="1969"/>
    <s v="Jun"/>
    <n v="17"/>
    <d v="1969-06-17T00:00:00"/>
    <n v="10355.64"/>
    <x v="1"/>
    <s v="tier - 1"/>
    <x v="36"/>
    <x v="1"/>
  </r>
  <r>
    <s v="Id1250"/>
    <s v="  Rachel M"/>
    <x v="456"/>
    <n v="8.59"/>
    <s v="No"/>
    <s v="No"/>
    <s v="No"/>
    <n v="0"/>
    <s v="No"/>
    <s v="Obesity"/>
    <s v="Diabetes"/>
    <n v="1971"/>
    <s v="Sep"/>
    <n v="6"/>
    <d v="1971-09-06T00:00:00"/>
    <n v="10356.67"/>
    <x v="1"/>
    <s v="tier - 1"/>
    <x v="33"/>
    <x v="7"/>
  </r>
  <r>
    <s v="Id1251"/>
    <s v="  Fritz"/>
    <x v="723"/>
    <n v="6.14"/>
    <s v="No"/>
    <s v="No"/>
    <s v="No"/>
    <n v="2"/>
    <s v="No"/>
    <s v="Obesity"/>
    <s v="Prediabetes"/>
    <n v="1973"/>
    <s v="Sep"/>
    <n v="29"/>
    <d v="1973-09-29T00:00:00"/>
    <n v="10370.91"/>
    <x v="1"/>
    <s v="tier - 3"/>
    <x v="28"/>
    <x v="8"/>
  </r>
  <r>
    <s v="Id1252"/>
    <s v="  Brad"/>
    <x v="421"/>
    <n v="4.08"/>
    <s v="No"/>
    <s v="No"/>
    <s v="No"/>
    <n v="2"/>
    <s v="No"/>
    <s v="Over Weight"/>
    <s v="Normal"/>
    <n v="1973"/>
    <s v="Sep"/>
    <n v="19"/>
    <d v="1973-09-19T00:00:00"/>
    <n v="10381.48"/>
    <x v="1"/>
    <s v="tier - 3"/>
    <x v="28"/>
    <x v="0"/>
  </r>
  <r>
    <s v="Id1253"/>
    <s v="  Claire M"/>
    <x v="117"/>
    <n v="6.25"/>
    <s v="yes"/>
    <s v="No"/>
    <s v="No"/>
    <n v="0"/>
    <s v="No"/>
    <s v="Obesity"/>
    <s v="Prediabetes"/>
    <n v="1969"/>
    <s v="Jul"/>
    <n v="7"/>
    <d v="1969-07-07T00:00:00"/>
    <n v="10403.27"/>
    <x v="1"/>
    <s v="tier - 2"/>
    <x v="36"/>
    <x v="13"/>
  </r>
  <r>
    <s v="Id1254"/>
    <s v="  Jennifer"/>
    <x v="872"/>
    <n v="5.94"/>
    <s v="yes"/>
    <s v="No"/>
    <s v="No"/>
    <n v="1"/>
    <s v="No"/>
    <s v="Obesity"/>
    <s v="Prediabetes"/>
    <n v="1975"/>
    <s v="Jun"/>
    <n v="5"/>
    <d v="1975-06-05T00:00:00"/>
    <n v="10407.09"/>
    <x v="1"/>
    <s v="tier - 1"/>
    <x v="27"/>
    <x v="3"/>
  </r>
  <r>
    <s v="Id1255"/>
    <s v="  Maria S"/>
    <x v="764"/>
    <n v="6.45"/>
    <s v="yes"/>
    <s v="No"/>
    <s v="No"/>
    <n v="0"/>
    <s v="No"/>
    <s v="Obesity"/>
    <s v="Diabetes"/>
    <n v="1980"/>
    <s v="Oct"/>
    <n v="24"/>
    <d v="1980-10-24T00:00:00"/>
    <n v="10407.98"/>
    <x v="1"/>
    <s v="tier - 1"/>
    <x v="26"/>
    <x v="11"/>
  </r>
  <r>
    <s v="Id1256"/>
    <s v="  Katherine E"/>
    <x v="692"/>
    <n v="5.74"/>
    <s v="yes"/>
    <s v="No"/>
    <s v="No"/>
    <n v="0"/>
    <s v="No"/>
    <s v="Over Weight"/>
    <s v="Prediabetes"/>
    <n v="1973"/>
    <s v="Oct"/>
    <n v="11"/>
    <d v="1973-10-11T00:00:00"/>
    <n v="10419.59"/>
    <x v="1"/>
    <s v="tier - 2"/>
    <x v="28"/>
    <x v="7"/>
  </r>
  <r>
    <s v="Id1257"/>
    <s v="  Michael"/>
    <x v="873"/>
    <n v="4.43"/>
    <s v="yes"/>
    <s v="No"/>
    <s v="No"/>
    <n v="0"/>
    <s v="No"/>
    <s v="Obesity"/>
    <s v="Normal"/>
    <n v="1979"/>
    <s v="Nov"/>
    <n v="25"/>
    <d v="1979-11-25T00:00:00"/>
    <n v="10419.65"/>
    <x v="1"/>
    <s v="tier - 2"/>
    <x v="23"/>
    <x v="7"/>
  </r>
  <r>
    <s v="Id1258"/>
    <s v="  Roxanne"/>
    <x v="874"/>
    <n v="6.5"/>
    <s v="No"/>
    <s v="No"/>
    <s v="No"/>
    <n v="0"/>
    <s v="No"/>
    <s v="Normal Weight"/>
    <s v="Diabetes"/>
    <n v="1968"/>
    <s v="Dec"/>
    <n v="27"/>
    <d v="1968-12-27T00:00:00"/>
    <n v="10422.92"/>
    <x v="1"/>
    <s v="tier - 1"/>
    <x v="36"/>
    <x v="12"/>
  </r>
  <r>
    <s v="Id1259"/>
    <s v="  Israel"/>
    <x v="875"/>
    <n v="8.75"/>
    <s v="No"/>
    <s v="No"/>
    <s v="No"/>
    <n v="0"/>
    <s v="No"/>
    <s v="Obesity"/>
    <s v="Diabetes"/>
    <n v="1968"/>
    <s v="Aug"/>
    <n v="23"/>
    <d v="1968-08-23T00:00:00"/>
    <n v="10435.07"/>
    <x v="1"/>
    <s v="tier - 1"/>
    <x v="36"/>
    <x v="5"/>
  </r>
  <r>
    <s v="Id1260"/>
    <s v="  Samalya"/>
    <x v="876"/>
    <n v="11.96"/>
    <s v="No"/>
    <s v="No"/>
    <s v="No"/>
    <n v="0"/>
    <s v="No"/>
    <s v="Over Weight"/>
    <s v="Diabetes"/>
    <n v="1968"/>
    <s v="Aug"/>
    <n v="29"/>
    <d v="1968-08-29T00:00:00"/>
    <n v="10436.1"/>
    <x v="1"/>
    <s v="tier - 3"/>
    <x v="36"/>
    <x v="2"/>
  </r>
  <r>
    <s v="Id1261"/>
    <s v="  Peter"/>
    <x v="67"/>
    <n v="10.54"/>
    <s v="No"/>
    <s v="No"/>
    <s v="No"/>
    <n v="0"/>
    <s v="No"/>
    <s v="Obesity"/>
    <s v="Diabetes"/>
    <n v="1968"/>
    <s v="Nov"/>
    <n v="8"/>
    <d v="1968-11-08T00:00:00"/>
    <n v="10450.549999999999"/>
    <x v="1"/>
    <s v="tier - 1"/>
    <x v="36"/>
    <x v="2"/>
  </r>
  <r>
    <s v="Id1262"/>
    <s v="  Alicia"/>
    <x v="305"/>
    <n v="4.54"/>
    <s v="yes"/>
    <s v="No"/>
    <s v="Yes"/>
    <n v="1"/>
    <s v="No"/>
    <s v="Normal Weight"/>
    <s v="Normal"/>
    <n v="1964"/>
    <s v="Oct"/>
    <n v="14"/>
    <d v="1964-10-14T00:00:00"/>
    <n v="10455.1"/>
    <x v="1"/>
    <s v="tier - 1"/>
    <x v="39"/>
    <x v="1"/>
  </r>
  <r>
    <s v="Id1263"/>
    <s v="  Sarah K"/>
    <x v="441"/>
    <n v="5.71"/>
    <s v="No"/>
    <s v="No"/>
    <s v="No"/>
    <n v="0"/>
    <s v="No"/>
    <s v="Obesity"/>
    <s v="Prediabetes"/>
    <n v="1976"/>
    <s v="Aug"/>
    <n v="3"/>
    <d v="1976-08-03T00:00:00"/>
    <n v="10455.14"/>
    <x v="1"/>
    <s v="tier - 2"/>
    <x v="29"/>
    <x v="11"/>
  </r>
  <r>
    <s v="Id1264"/>
    <s v="  Guomin"/>
    <x v="877"/>
    <n v="6.25"/>
    <s v="yes"/>
    <s v="No"/>
    <s v="No"/>
    <n v="0"/>
    <s v="No"/>
    <s v="Obesity"/>
    <s v="Prediabetes"/>
    <n v="1964"/>
    <s v="Jul"/>
    <n v="27"/>
    <d v="1964-07-27T00:00:00"/>
    <n v="10459.19"/>
    <x v="1"/>
    <s v="tier - 1"/>
    <x v="39"/>
    <x v="0"/>
  </r>
  <r>
    <s v="Id1265"/>
    <s v="  Javier"/>
    <x v="625"/>
    <n v="9.4700000000000006"/>
    <s v="No"/>
    <s v="No"/>
    <s v="No"/>
    <n v="2"/>
    <s v="No"/>
    <s v="Over Weight"/>
    <s v="Diabetes"/>
    <n v="1969"/>
    <s v="Sep"/>
    <n v="22"/>
    <d v="1969-09-22T00:00:00"/>
    <n v="10461.98"/>
    <x v="1"/>
    <s v="tier - 1"/>
    <x v="34"/>
    <x v="1"/>
  </r>
  <r>
    <s v="Id1266"/>
    <s v="  Matt"/>
    <x v="724"/>
    <n v="5.7"/>
    <s v="No"/>
    <s v="No"/>
    <s v="No"/>
    <n v="0"/>
    <s v="No"/>
    <s v="Over Weight"/>
    <s v="Prediabetes"/>
    <n v="1987"/>
    <s v="Jun"/>
    <n v="28"/>
    <d v="1987-06-28T00:00:00"/>
    <n v="10464.83"/>
    <x v="1"/>
    <s v="tier - 1"/>
    <x v="17"/>
    <x v="1"/>
  </r>
  <r>
    <s v="Id1267"/>
    <s v="  Thomas S"/>
    <x v="878"/>
    <n v="11.18"/>
    <s v="No"/>
    <s v="No"/>
    <s v="No"/>
    <n v="2"/>
    <s v="No"/>
    <s v="Normal Weight"/>
    <s v="Diabetes"/>
    <n v="1978"/>
    <s v="Aug"/>
    <n v="21"/>
    <d v="1978-08-21T00:00:00"/>
    <n v="10486.55"/>
    <x v="1"/>
    <s v="tier - 3"/>
    <x v="25"/>
    <x v="7"/>
  </r>
  <r>
    <s v="Id1268"/>
    <s v="  Martha Patricia"/>
    <x v="879"/>
    <n v="10.98"/>
    <s v="No"/>
    <s v="No"/>
    <s v="No"/>
    <n v="0"/>
    <s v="No"/>
    <s v="Obesity"/>
    <s v="Diabetes"/>
    <n v="1972"/>
    <s v="Oct"/>
    <n v="19"/>
    <d v="1972-10-19T00:00:00"/>
    <n v="10493.95"/>
    <x v="1"/>
    <s v="tier - 1"/>
    <x v="31"/>
    <x v="1"/>
  </r>
  <r>
    <s v="Id1269"/>
    <s v="  Alicia"/>
    <x v="880"/>
    <n v="5.1100000000000003"/>
    <s v="yes"/>
    <s v="No"/>
    <s v="Yes"/>
    <n v="1"/>
    <s v="No"/>
    <s v="Normal Weight"/>
    <s v="Normal"/>
    <n v="1977"/>
    <s v="Oct"/>
    <n v="25"/>
    <d v="1977-10-25T00:00:00"/>
    <n v="10495.6"/>
    <x v="1"/>
    <s v="tier - 1"/>
    <x v="24"/>
    <x v="1"/>
  </r>
  <r>
    <s v="Id1270"/>
    <s v="  Jennifer V"/>
    <x v="881"/>
    <n v="10.24"/>
    <s v="No"/>
    <s v="No"/>
    <s v="No"/>
    <n v="0"/>
    <s v="No"/>
    <s v="Normal Weight"/>
    <s v="Diabetes"/>
    <n v="1971"/>
    <s v="Sep"/>
    <n v="26"/>
    <d v="1971-09-26T00:00:00"/>
    <n v="10546.48"/>
    <x v="1"/>
    <s v="tier - 3"/>
    <x v="33"/>
    <x v="2"/>
  </r>
  <r>
    <s v="Id1271"/>
    <s v="  Michael W"/>
    <x v="882"/>
    <n v="7.71"/>
    <s v="yes"/>
    <s v="No"/>
    <s v="No"/>
    <n v="1"/>
    <s v="No"/>
    <s v="Normal Weight"/>
    <s v="Diabetes"/>
    <n v="1971"/>
    <s v="Jun"/>
    <n v="29"/>
    <d v="1971-06-29T00:00:00"/>
    <n v="10560.49"/>
    <x v="1"/>
    <s v="tier - 2"/>
    <x v="35"/>
    <x v="0"/>
  </r>
  <r>
    <s v="Id1272"/>
    <s v="  Eddie C"/>
    <x v="419"/>
    <n v="6.03"/>
    <s v="No"/>
    <s v="No"/>
    <s v="No"/>
    <n v="0"/>
    <s v="No"/>
    <s v="Over Weight"/>
    <s v="Prediabetes"/>
    <n v="1969"/>
    <s v="Jul"/>
    <n v="17"/>
    <d v="1969-07-17T00:00:00"/>
    <n v="10564.88"/>
    <x v="1"/>
    <s v="tier - 1"/>
    <x v="34"/>
    <x v="8"/>
  </r>
  <r>
    <s v="Id1273"/>
    <s v="  Maxime M"/>
    <x v="352"/>
    <n v="5.96"/>
    <s v="No"/>
    <s v="No"/>
    <s v="Yes"/>
    <n v="1"/>
    <s v="No"/>
    <s v="Over Weight"/>
    <s v="Prediabetes"/>
    <n v="1966"/>
    <s v="Dec"/>
    <n v="11"/>
    <d v="1966-12-11T00:00:00"/>
    <n v="10577.09"/>
    <x v="1"/>
    <s v="tier - 3"/>
    <x v="37"/>
    <x v="2"/>
  </r>
  <r>
    <s v="Id1274"/>
    <s v="  Mark D"/>
    <x v="883"/>
    <n v="4.16"/>
    <s v="No"/>
    <s v="No"/>
    <s v="No"/>
    <n v="0"/>
    <s v="No"/>
    <s v="Normal Weight"/>
    <s v="Normal"/>
    <n v="1969"/>
    <s v="Dec"/>
    <n v="25"/>
    <d v="1969-12-25T00:00:00"/>
    <n v="10579.71"/>
    <x v="1"/>
    <s v="tier - 3"/>
    <x v="34"/>
    <x v="0"/>
  </r>
  <r>
    <s v="Id1275"/>
    <s v="  Adam"/>
    <x v="636"/>
    <n v="6.11"/>
    <s v="No"/>
    <s v="No"/>
    <s v="No"/>
    <n v="0"/>
    <s v="No"/>
    <s v="Normal Weight"/>
    <s v="Prediabetes"/>
    <n v="1966"/>
    <s v="Nov"/>
    <n v="3"/>
    <d v="1966-11-03T00:00:00"/>
    <n v="10594.23"/>
    <x v="1"/>
    <s v="tier - 3"/>
    <x v="37"/>
    <x v="0"/>
  </r>
  <r>
    <s v="Id1276"/>
    <s v="  Justin M"/>
    <x v="288"/>
    <n v="5.97"/>
    <s v="No"/>
    <s v="No"/>
    <s v="No"/>
    <n v="0"/>
    <s v="No"/>
    <s v="Normal Weight"/>
    <s v="Prediabetes"/>
    <n v="1967"/>
    <s v="Nov"/>
    <n v="29"/>
    <d v="1967-11-29T00:00:00"/>
    <n v="10594.5"/>
    <x v="1"/>
    <s v="tier - 1"/>
    <x v="38"/>
    <x v="1"/>
  </r>
  <r>
    <s v="Id1277"/>
    <s v="  Svetlana V"/>
    <x v="688"/>
    <n v="10.81"/>
    <s v="No"/>
    <s v="No"/>
    <s v="No"/>
    <n v="2"/>
    <s v="No"/>
    <s v="Over Weight"/>
    <s v="Diabetes"/>
    <n v="1972"/>
    <s v="Dec"/>
    <n v="14"/>
    <d v="1972-12-14T00:00:00"/>
    <n v="10600.55"/>
    <x v="1"/>
    <s v="tier - 1"/>
    <x v="31"/>
    <x v="1"/>
  </r>
  <r>
    <s v="Id1278"/>
    <s v="  Jana L"/>
    <x v="884"/>
    <n v="5.7"/>
    <s v="yes"/>
    <s v="No"/>
    <s v="Yes"/>
    <n v="1"/>
    <s v="No"/>
    <s v="Obesity"/>
    <s v="Prediabetes"/>
    <n v="1966"/>
    <s v="Jul"/>
    <n v="20"/>
    <d v="1966-07-20T00:00:00"/>
    <n v="10601.41"/>
    <x v="1"/>
    <s v="tier - 2"/>
    <x v="37"/>
    <x v="2"/>
  </r>
  <r>
    <s v="Id1279"/>
    <s v="  Laura"/>
    <x v="885"/>
    <n v="4.7699999999999996"/>
    <s v="yes"/>
    <s v="No"/>
    <s v="Yes"/>
    <n v="1"/>
    <s v="No"/>
    <s v="Normal Weight"/>
    <s v="Normal"/>
    <n v="1967"/>
    <s v="Jun"/>
    <n v="23"/>
    <d v="1967-06-23T00:00:00"/>
    <n v="10601.63"/>
    <x v="1"/>
    <s v="tier - 2"/>
    <x v="37"/>
    <x v="1"/>
  </r>
  <r>
    <s v="Id1280"/>
    <s v="  Torrey C III"/>
    <x v="886"/>
    <n v="4.25"/>
    <s v="No"/>
    <s v="No"/>
    <s v="No"/>
    <n v="1"/>
    <s v="No"/>
    <s v="Obesity"/>
    <s v="Normal"/>
    <n v="1966"/>
    <s v="Jul"/>
    <n v="2"/>
    <d v="1966-07-02T00:00:00"/>
    <n v="10602.39"/>
    <x v="1"/>
    <s v="tier - 3"/>
    <x v="40"/>
    <x v="2"/>
  </r>
  <r>
    <s v="Id1281"/>
    <s v="  Paul"/>
    <x v="865"/>
    <n v="5.52"/>
    <s v="No"/>
    <s v="No"/>
    <s v="No"/>
    <n v="0"/>
    <s v="No"/>
    <s v="Over Weight"/>
    <s v="Normal"/>
    <n v="1965"/>
    <s v="Jun"/>
    <n v="27"/>
    <d v="1965-06-27T00:00:00"/>
    <n v="10608.67"/>
    <x v="1"/>
    <s v="tier - 3"/>
    <x v="39"/>
    <x v="1"/>
  </r>
  <r>
    <s v="Id1282"/>
    <s v="  Jennifer D"/>
    <x v="887"/>
    <n v="6.53"/>
    <s v="yes"/>
    <s v="No"/>
    <s v="No"/>
    <n v="1"/>
    <s v="No"/>
    <s v="Obesity"/>
    <s v="Diabetes"/>
    <n v="1992"/>
    <s v="Jul"/>
    <n v="23"/>
    <d v="1992-07-23T00:00:00"/>
    <n v="10617.04"/>
    <x v="1"/>
    <s v="tier - 3"/>
    <x v="1"/>
    <x v="14"/>
  </r>
  <r>
    <s v="Id1283"/>
    <s v="  Erik"/>
    <x v="888"/>
    <n v="4.82"/>
    <s v="yes"/>
    <s v="No"/>
    <s v="No"/>
    <n v="1"/>
    <s v="No"/>
    <s v="Obesity"/>
    <s v="Normal"/>
    <n v="1990"/>
    <s v="Jul"/>
    <n v="6"/>
    <d v="1990-07-06T00:00:00"/>
    <n v="10620.26"/>
    <x v="1"/>
    <s v="tier - 3"/>
    <x v="14"/>
    <x v="1"/>
  </r>
  <r>
    <s v="Id1284"/>
    <s v="  Lana J"/>
    <x v="889"/>
    <n v="11.94"/>
    <s v="yes"/>
    <s v="No"/>
    <s v="No"/>
    <n v="1"/>
    <s v="No"/>
    <s v="Obesity"/>
    <s v="Diabetes"/>
    <n v="1964"/>
    <s v="Aug"/>
    <n v="8"/>
    <d v="1964-08-08T00:00:00"/>
    <n v="10627.81"/>
    <x v="1"/>
    <s v="tier - 3"/>
    <x v="39"/>
    <x v="0"/>
  </r>
  <r>
    <s v="Id1285"/>
    <s v="  Rebecca E"/>
    <x v="890"/>
    <n v="7.85"/>
    <s v="yes"/>
    <s v="No"/>
    <s v="No"/>
    <n v="1"/>
    <s v="No"/>
    <s v="Obesity"/>
    <s v="Diabetes"/>
    <n v="1976"/>
    <s v="Nov"/>
    <n v="22"/>
    <d v="1976-11-22T00:00:00"/>
    <n v="10665.44"/>
    <x v="1"/>
    <s v="tier - 2"/>
    <x v="29"/>
    <x v="11"/>
  </r>
  <r>
    <s v="Id1286"/>
    <s v="  Katie M"/>
    <x v="891"/>
    <n v="8.01"/>
    <s v="yes"/>
    <s v="No"/>
    <s v="No"/>
    <n v="1"/>
    <s v="No"/>
    <s v="Over Weight"/>
    <s v="Diabetes"/>
    <n v="1962"/>
    <s v="Sep"/>
    <n v="7"/>
    <d v="1962-09-07T00:00:00"/>
    <n v="10676.83"/>
    <x v="1"/>
    <s v="tier - 3"/>
    <x v="41"/>
    <x v="0"/>
  </r>
  <r>
    <s v="Id1287"/>
    <s v="  Elizabeth A"/>
    <x v="892"/>
    <n v="7.4"/>
    <s v="yes"/>
    <s v="No"/>
    <s v="No"/>
    <n v="1"/>
    <s v="No"/>
    <s v="Normal Weight"/>
    <s v="Diabetes"/>
    <n v="1977"/>
    <s v="Aug"/>
    <n v="2"/>
    <d v="1977-08-02T00:00:00"/>
    <n v="10690.11"/>
    <x v="1"/>
    <s v="tier - 2"/>
    <x v="24"/>
    <x v="11"/>
  </r>
  <r>
    <s v="Id1288"/>
    <s v="  Sarah"/>
    <x v="893"/>
    <n v="8.3800000000000008"/>
    <s v="yes"/>
    <s v="No"/>
    <s v="No"/>
    <n v="0"/>
    <s v="No"/>
    <s v="Obesity"/>
    <s v="Diabetes"/>
    <n v="1976"/>
    <s v="Sep"/>
    <n v="30"/>
    <d v="1976-09-30T00:00:00"/>
    <n v="10698.38"/>
    <x v="1"/>
    <s v="tier - 1"/>
    <x v="29"/>
    <x v="7"/>
  </r>
  <r>
    <s v="Id1289"/>
    <s v="  Annie J"/>
    <x v="362"/>
    <n v="11.56"/>
    <s v="yes"/>
    <s v="No"/>
    <s v="No"/>
    <n v="1"/>
    <s v="No"/>
    <s v="Normal Weight"/>
    <s v="Diabetes"/>
    <n v="1972"/>
    <s v="Oct"/>
    <n v="24"/>
    <d v="1972-10-24T00:00:00"/>
    <n v="10702.64"/>
    <x v="1"/>
    <s v="tier - 3"/>
    <x v="31"/>
    <x v="0"/>
  </r>
  <r>
    <s v="Id1290"/>
    <s v="  Annie"/>
    <x v="20"/>
    <n v="4.6100000000000003"/>
    <s v="No"/>
    <s v="No"/>
    <s v="No"/>
    <n v="0"/>
    <s v="No"/>
    <s v="Obesity"/>
    <s v="Normal"/>
    <n v="1967"/>
    <s v="Jul"/>
    <n v="30"/>
    <d v="1967-07-30T00:00:00"/>
    <n v="10704.47"/>
    <x v="1"/>
    <s v="tier - 2"/>
    <x v="38"/>
    <x v="2"/>
  </r>
  <r>
    <s v="Id1291"/>
    <s v="  Lindsey"/>
    <x v="169"/>
    <n v="4.95"/>
    <s v="No"/>
    <s v="No"/>
    <s v="Yes"/>
    <n v="1"/>
    <s v="No"/>
    <s v="Obesity"/>
    <s v="Normal"/>
    <n v="1967"/>
    <s v="Oct"/>
    <n v="5"/>
    <d v="1967-10-05T00:00:00"/>
    <n v="10713.64"/>
    <x v="1"/>
    <s v="tier - 3"/>
    <x v="38"/>
    <x v="2"/>
  </r>
  <r>
    <s v="Id1292"/>
    <s v="  Laura"/>
    <x v="107"/>
    <n v="5.04"/>
    <s v="No"/>
    <s v="No"/>
    <s v="No"/>
    <n v="0"/>
    <s v="No"/>
    <s v="Obesity"/>
    <s v="Normal"/>
    <n v="1992"/>
    <s v="Jun"/>
    <n v="25"/>
    <d v="1992-06-25T00:00:00"/>
    <n v="10719.57"/>
    <x v="1"/>
    <s v="tier - 1"/>
    <x v="0"/>
    <x v="1"/>
  </r>
  <r>
    <s v="Id1293"/>
    <s v="  Amy T"/>
    <x v="747"/>
    <n v="5.42"/>
    <s v="No"/>
    <s v="No"/>
    <s v="No"/>
    <n v="0"/>
    <s v="No"/>
    <s v="Over Weight"/>
    <s v="Normal"/>
    <n v="1974"/>
    <s v="Dec"/>
    <n v="9"/>
    <d v="1974-12-09T00:00:00"/>
    <n v="10736.87"/>
    <x v="1"/>
    <s v="tier - 1"/>
    <x v="27"/>
    <x v="5"/>
  </r>
  <r>
    <s v="Id1294"/>
    <s v="  Katarina D"/>
    <x v="383"/>
    <n v="5.39"/>
    <s v="No"/>
    <s v="No"/>
    <s v="No"/>
    <n v="0"/>
    <s v="No"/>
    <s v="Over Weight"/>
    <s v="Normal"/>
    <n v="1986"/>
    <s v="Aug"/>
    <n v="29"/>
    <d v="1986-08-29T00:00:00"/>
    <n v="10749.02"/>
    <x v="1"/>
    <s v="tier - 1"/>
    <x v="17"/>
    <x v="14"/>
  </r>
  <r>
    <s v="Id1295"/>
    <s v="  B"/>
    <x v="894"/>
    <n v="6"/>
    <s v="No"/>
    <s v="No"/>
    <s v="Yes"/>
    <n v="1"/>
    <s v="No"/>
    <s v="Obesity"/>
    <s v="Prediabetes"/>
    <n v="1989"/>
    <s v="Nov"/>
    <n v="25"/>
    <d v="1989-11-25T00:00:00"/>
    <n v="10769.75"/>
    <x v="1"/>
    <s v="tier - 2"/>
    <x v="14"/>
    <x v="16"/>
  </r>
  <r>
    <s v="Id1296"/>
    <s v="  Alison"/>
    <x v="895"/>
    <n v="6.02"/>
    <s v="No"/>
    <s v="No"/>
    <s v="No"/>
    <n v="1"/>
    <s v="No"/>
    <s v="Obesity"/>
    <s v="Prediabetes"/>
    <n v="1967"/>
    <s v="Nov"/>
    <n v="11"/>
    <d v="1967-11-11T00:00:00"/>
    <n v="10791.96"/>
    <x v="1"/>
    <s v="tier - 2"/>
    <x v="38"/>
    <x v="2"/>
  </r>
  <r>
    <s v="Id1297"/>
    <s v="  Neil K"/>
    <x v="896"/>
    <n v="4.62"/>
    <s v="No"/>
    <s v="No"/>
    <s v="No"/>
    <n v="2"/>
    <s v="No"/>
    <s v="Obesity"/>
    <s v="Normal"/>
    <n v="1999"/>
    <s v="Dec"/>
    <n v="24"/>
    <d v="1999-12-24T00:00:00"/>
    <n v="10795.94"/>
    <x v="1"/>
    <s v="tier - 1"/>
    <x v="7"/>
    <x v="2"/>
  </r>
  <r>
    <s v="Id1298"/>
    <s v="  Anne Hunter"/>
    <x v="897"/>
    <n v="5.59"/>
    <s v="No"/>
    <s v="No"/>
    <s v="No"/>
    <n v="1"/>
    <s v="No"/>
    <s v="Over Weight"/>
    <s v="Normal"/>
    <n v="1967"/>
    <s v="Oct"/>
    <n v="23"/>
    <d v="1967-10-23T00:00:00"/>
    <n v="10796.35"/>
    <x v="1"/>
    <s v="tier - 1"/>
    <x v="38"/>
    <x v="4"/>
  </r>
  <r>
    <s v="Id1299"/>
    <s v="  Sandra"/>
    <x v="898"/>
    <n v="5.18"/>
    <s v="yes"/>
    <s v="No"/>
    <s v="No"/>
    <n v="2"/>
    <s v="No"/>
    <s v="Normal Weight"/>
    <s v="Normal"/>
    <n v="1970"/>
    <s v="Oct"/>
    <n v="28"/>
    <d v="1970-10-28T00:00:00"/>
    <n v="10797.34"/>
    <x v="1"/>
    <s v="tier - 2"/>
    <x v="35"/>
    <x v="9"/>
  </r>
  <r>
    <s v="Id1300"/>
    <s v="  Robert"/>
    <x v="401"/>
    <n v="6.29"/>
    <s v="No"/>
    <s v="No"/>
    <s v="No"/>
    <n v="2"/>
    <s v="No"/>
    <s v="Over Weight"/>
    <s v="Prediabetes"/>
    <n v="1970"/>
    <s v="Dec"/>
    <n v="18"/>
    <d v="1970-12-18T00:00:00"/>
    <n v="10806.84"/>
    <x v="1"/>
    <s v="tier - 2"/>
    <x v="35"/>
    <x v="2"/>
  </r>
  <r>
    <s v="Id1301"/>
    <s v="  Rodney"/>
    <x v="367"/>
    <n v="4.49"/>
    <s v="No"/>
    <s v="No"/>
    <s v="No"/>
    <n v="2"/>
    <s v="No"/>
    <s v="Over Weight"/>
    <s v="Normal"/>
    <n v="1967"/>
    <s v="Oct"/>
    <n v="2"/>
    <d v="1967-10-02T00:00:00"/>
    <n v="10807.49"/>
    <x v="1"/>
    <s v="tier - 2"/>
    <x v="38"/>
    <x v="0"/>
  </r>
  <r>
    <s v="Id1302"/>
    <s v="  Carl R"/>
    <x v="899"/>
    <n v="11.82"/>
    <s v="yes"/>
    <s v="No"/>
    <s v="Yes"/>
    <n v="1"/>
    <s v="No"/>
    <s v="Normal Weight"/>
    <s v="Diabetes"/>
    <n v="1968"/>
    <s v="Jul"/>
    <n v="28"/>
    <d v="1968-07-28T00:00:00"/>
    <n v="10825.25"/>
    <x v="1"/>
    <s v="tier - 3"/>
    <x v="36"/>
    <x v="1"/>
  </r>
  <r>
    <s v="Id1303"/>
    <s v="  Maximilian"/>
    <x v="900"/>
    <n v="7.41"/>
    <s v="yes"/>
    <s v="No"/>
    <s v="No"/>
    <n v="1"/>
    <s v="No"/>
    <s v="Normal Weight"/>
    <s v="Diabetes"/>
    <n v="1971"/>
    <s v="Dec"/>
    <n v="20"/>
    <d v="1971-12-20T00:00:00"/>
    <n v="10848.13"/>
    <x v="1"/>
    <s v="tier - 3"/>
    <x v="33"/>
    <x v="1"/>
  </r>
  <r>
    <s v="Id1304"/>
    <s v="  Erik"/>
    <x v="88"/>
    <n v="5.97"/>
    <s v="No"/>
    <s v="No"/>
    <s v="No"/>
    <n v="0"/>
    <s v="No"/>
    <s v="Obesity"/>
    <s v="Prediabetes"/>
    <n v="1994"/>
    <s v="Sep"/>
    <n v="6"/>
    <d v="1994-09-06T00:00:00"/>
    <n v="10886.66"/>
    <x v="1"/>
    <s v="tier - 3"/>
    <x v="4"/>
    <x v="1"/>
  </r>
  <r>
    <s v="Id1305"/>
    <s v="  Christopher"/>
    <x v="402"/>
    <n v="5.74"/>
    <s v="No"/>
    <s v="No"/>
    <s v="Yes"/>
    <n v="1"/>
    <s v="No"/>
    <s v="Obesity"/>
    <s v="Prediabetes"/>
    <n v="1968"/>
    <s v="Nov"/>
    <n v="13"/>
    <d v="1968-11-13T00:00:00"/>
    <n v="10923.93"/>
    <x v="1"/>
    <s v="tier - 1"/>
    <x v="36"/>
    <x v="8"/>
  </r>
  <r>
    <s v="Id1306"/>
    <s v="  Eirik"/>
    <x v="830"/>
    <n v="9.85"/>
    <s v="No"/>
    <s v="No"/>
    <s v="No"/>
    <n v="0"/>
    <s v="No"/>
    <s v="Normal Weight"/>
    <s v="Diabetes"/>
    <n v="1968"/>
    <s v="Nov"/>
    <n v="12"/>
    <d v="1968-11-12T00:00:00"/>
    <n v="10928.85"/>
    <x v="1"/>
    <s v="tier - 3"/>
    <x v="36"/>
    <x v="0"/>
  </r>
  <r>
    <s v="Id1307"/>
    <s v="  Rik"/>
    <x v="901"/>
    <n v="7.59"/>
    <s v="No"/>
    <s v="No"/>
    <s v="No"/>
    <n v="0"/>
    <s v="No"/>
    <s v="Normal Weight"/>
    <s v="Diabetes"/>
    <n v="1969"/>
    <s v="Nov"/>
    <n v="10"/>
    <d v="1969-11-10T00:00:00"/>
    <n v="10942.13"/>
    <x v="1"/>
    <s v="tier - 3"/>
    <x v="34"/>
    <x v="1"/>
  </r>
  <r>
    <s v="Id1308"/>
    <s v="  Matthew R"/>
    <x v="902"/>
    <n v="6.98"/>
    <s v="yes"/>
    <s v="No"/>
    <s v="Yes"/>
    <n v="1"/>
    <s v="No"/>
    <s v="Under Weight"/>
    <s v="Diabetes"/>
    <n v="1965"/>
    <s v="Dec"/>
    <n v="4"/>
    <d v="1965-12-04T00:00:00"/>
    <n v="10959.33"/>
    <x v="1"/>
    <s v="tier - 3"/>
    <x v="40"/>
    <x v="2"/>
  </r>
  <r>
    <s v="Id1309"/>
    <s v="  Daniel G"/>
    <x v="168"/>
    <n v="4.7300000000000004"/>
    <s v="yes"/>
    <s v="No"/>
    <s v="No"/>
    <n v="0"/>
    <s v="No"/>
    <s v="Obesity"/>
    <s v="Normal"/>
    <n v="1969"/>
    <s v="Aug"/>
    <n v="14"/>
    <d v="1969-08-14T00:00:00"/>
    <n v="10959.69"/>
    <x v="1"/>
    <s v="tier - 3"/>
    <x v="34"/>
    <x v="1"/>
  </r>
  <r>
    <s v="Id1310"/>
    <s v="  Yannick"/>
    <x v="903"/>
    <n v="4.76"/>
    <s v="yes"/>
    <s v="No"/>
    <s v="No"/>
    <n v="0"/>
    <s v="No"/>
    <s v="Obesity"/>
    <s v="Normal"/>
    <n v="1965"/>
    <s v="Jun"/>
    <n v="19"/>
    <d v="1965-06-19T00:00:00"/>
    <n v="10965.45"/>
    <x v="1"/>
    <s v="tier - 2"/>
    <x v="39"/>
    <x v="2"/>
  </r>
  <r>
    <s v="Id1311"/>
    <s v="  Sean R"/>
    <x v="687"/>
    <n v="6.24"/>
    <s v="yes"/>
    <s v="No"/>
    <s v="No"/>
    <n v="0"/>
    <s v="No"/>
    <s v="Obesity"/>
    <s v="Prediabetes"/>
    <n v="1966"/>
    <s v="Jul"/>
    <n v="9"/>
    <d v="1966-07-09T00:00:00"/>
    <n v="10976.25"/>
    <x v="1"/>
    <s v="tier - 2"/>
    <x v="40"/>
    <x v="1"/>
  </r>
  <r>
    <s v="Id1312"/>
    <s v="  Peter"/>
    <x v="408"/>
    <n v="5.44"/>
    <s v="yes"/>
    <s v="No"/>
    <s v="No"/>
    <n v="0"/>
    <s v="No"/>
    <s v="Obesity"/>
    <s v="Normal"/>
    <n v="1973"/>
    <s v="Oct"/>
    <n v="21"/>
    <d v="1973-10-21T00:00:00"/>
    <n v="10977.21"/>
    <x v="1"/>
    <s v="tier - 1"/>
    <x v="28"/>
    <x v="0"/>
  </r>
  <r>
    <s v="Id1313"/>
    <s v="  Sara A"/>
    <x v="904"/>
    <n v="5.08"/>
    <s v="No"/>
    <s v="No"/>
    <s v="Yes"/>
    <n v="1"/>
    <s v="No"/>
    <s v="Obesity"/>
    <s v="Normal"/>
    <n v="1965"/>
    <s v="Dec"/>
    <n v="18"/>
    <d v="1965-12-18T00:00:00"/>
    <n v="10982.5"/>
    <x v="1"/>
    <s v="tier - 3"/>
    <x v="40"/>
    <x v="0"/>
  </r>
  <r>
    <s v="Id1314"/>
    <s v="  Erin C"/>
    <x v="60"/>
    <n v="4.87"/>
    <s v="No"/>
    <s v="No"/>
    <s v="Yes"/>
    <n v="1"/>
    <s v="No"/>
    <s v="Obesity"/>
    <s v="Normal"/>
    <n v="2000"/>
    <s v="Sep"/>
    <n v="17"/>
    <d v="2000-09-17T00:00:00"/>
    <n v="10991.58"/>
    <x v="1"/>
    <s v="tier - 3"/>
    <x v="12"/>
    <x v="1"/>
  </r>
  <r>
    <s v="Id1315"/>
    <s v="  Thibaud"/>
    <x v="905"/>
    <n v="8.17"/>
    <s v="No"/>
    <s v="No"/>
    <s v="No"/>
    <n v="0"/>
    <s v="No"/>
    <s v="Normal Weight"/>
    <s v="Diabetes"/>
    <n v="1968"/>
    <s v="Oct"/>
    <n v="24"/>
    <d v="1968-10-24T00:00:00"/>
    <n v="11013.71"/>
    <x v="1"/>
    <s v="tier - 1"/>
    <x v="36"/>
    <x v="0"/>
  </r>
  <r>
    <s v="Id1316"/>
    <s v="  Lisa"/>
    <x v="161"/>
    <n v="7.61"/>
    <s v="No"/>
    <s v="No"/>
    <s v="No"/>
    <n v="0"/>
    <s v="No"/>
    <s v="Obesity"/>
    <s v="Diabetes"/>
    <n v="1974"/>
    <s v="Dec"/>
    <n v="15"/>
    <d v="1974-12-15T00:00:00"/>
    <n v="11015.17"/>
    <x v="1"/>
    <s v="tier - 1"/>
    <x v="27"/>
    <x v="1"/>
  </r>
  <r>
    <s v="Id1317"/>
    <s v="  Gretchen K"/>
    <x v="201"/>
    <n v="10.1"/>
    <s v="No"/>
    <s v="No"/>
    <s v="No"/>
    <n v="0"/>
    <s v="No"/>
    <s v="Obesity"/>
    <s v="Diabetes"/>
    <n v="1991"/>
    <s v="Jun"/>
    <n v="26"/>
    <d v="1991-06-26T00:00:00"/>
    <n v="11018.05"/>
    <x v="1"/>
    <s v="tier - 2"/>
    <x v="15"/>
    <x v="1"/>
  </r>
  <r>
    <s v="Id1318"/>
    <s v="  Martina"/>
    <x v="692"/>
    <n v="11.24"/>
    <s v="No"/>
    <s v="No"/>
    <s v="No"/>
    <n v="0"/>
    <s v="No"/>
    <s v="Over Weight"/>
    <s v="Diabetes"/>
    <n v="1996"/>
    <s v="Jul"/>
    <n v="21"/>
    <d v="1996-07-21T00:00:00"/>
    <n v="11028.56"/>
    <x v="1"/>
    <s v="tier - 3"/>
    <x v="9"/>
    <x v="1"/>
  </r>
  <r>
    <s v="Id1319"/>
    <s v="  Dustin J"/>
    <x v="906"/>
    <n v="6.1"/>
    <s v="yes"/>
    <s v="yes"/>
    <s v="No"/>
    <n v="1"/>
    <s v="No"/>
    <s v="Obesity"/>
    <s v="Prediabetes"/>
    <n v="1974"/>
    <s v="Dec"/>
    <n v="10"/>
    <d v="1974-12-10T00:00:00"/>
    <n v="11033.66"/>
    <x v="1"/>
    <s v="tier - 3"/>
    <x v="27"/>
    <x v="1"/>
  </r>
  <r>
    <s v="Id1320"/>
    <s v="  Kelsey"/>
    <x v="907"/>
    <n v="6.98"/>
    <s v="No"/>
    <s v="No"/>
    <s v="No"/>
    <n v="0"/>
    <s v="No"/>
    <s v="Normal Weight"/>
    <s v="Diabetes"/>
    <n v="1989"/>
    <s v="Oct"/>
    <n v="25"/>
    <d v="1989-10-25T00:00:00"/>
    <n v="11037.51"/>
    <x v="1"/>
    <s v="tier - 1"/>
    <x v="14"/>
    <x v="1"/>
  </r>
  <r>
    <s v="Id1321"/>
    <s v="  Daniel V"/>
    <x v="908"/>
    <n v="4"/>
    <s v="yes"/>
    <s v="No"/>
    <s v="No"/>
    <n v="1"/>
    <s v="No"/>
    <s v="Normal Weight"/>
    <s v="Normal"/>
    <n v="1974"/>
    <s v="Aug"/>
    <n v="30"/>
    <d v="1974-08-30T00:00:00"/>
    <n v="11037.85"/>
    <x v="1"/>
    <s v="tier - 2"/>
    <x v="27"/>
    <x v="7"/>
  </r>
  <r>
    <s v="Id1322"/>
    <s v="  Saeger"/>
    <x v="424"/>
    <n v="4.2300000000000004"/>
    <s v="No"/>
    <s v="No"/>
    <s v="No"/>
    <n v="0"/>
    <s v="No"/>
    <s v="Normal Weight"/>
    <s v="Normal"/>
    <n v="2001"/>
    <s v="Dec"/>
    <n v="17"/>
    <d v="2001-12-17T00:00:00"/>
    <n v="11046.02"/>
    <x v="1"/>
    <s v="tier - 1"/>
    <x v="3"/>
    <x v="14"/>
  </r>
  <r>
    <s v="Id1323"/>
    <s v="  Buzunesh"/>
    <x v="687"/>
    <n v="4.72"/>
    <s v="yes"/>
    <s v="No"/>
    <s v="No"/>
    <n v="0"/>
    <s v="No"/>
    <s v="Obesity"/>
    <s v="Normal"/>
    <n v="2000"/>
    <s v="Sep"/>
    <n v="18"/>
    <d v="2000-09-18T00:00:00"/>
    <n v="11068.7"/>
    <x v="1"/>
    <s v="tier - 1"/>
    <x v="12"/>
    <x v="2"/>
  </r>
  <r>
    <s v="Id1324"/>
    <s v="  Mirte"/>
    <x v="909"/>
    <n v="5.63"/>
    <s v="yes"/>
    <s v="No"/>
    <s v="No"/>
    <n v="0"/>
    <s v="No"/>
    <s v="Over Weight"/>
    <s v="Normal"/>
    <n v="1971"/>
    <s v="Nov"/>
    <n v="9"/>
    <d v="1971-11-09T00:00:00"/>
    <n v="11068.77"/>
    <x v="1"/>
    <s v="tier - 2"/>
    <x v="33"/>
    <x v="1"/>
  </r>
  <r>
    <s v="Id1325"/>
    <s v="  Megan"/>
    <x v="586"/>
    <n v="5.83"/>
    <s v="yes"/>
    <s v="No"/>
    <s v="No"/>
    <n v="0"/>
    <s v="No"/>
    <s v="Over Weight"/>
    <s v="Prediabetes"/>
    <n v="1966"/>
    <s v="Nov"/>
    <n v="7"/>
    <d v="1966-11-07T00:00:00"/>
    <n v="11070.54"/>
    <x v="1"/>
    <s v="tier - 3"/>
    <x v="37"/>
    <x v="2"/>
  </r>
  <r>
    <s v="Id1326"/>
    <s v="  Kerry A"/>
    <x v="326"/>
    <n v="9.23"/>
    <s v="No"/>
    <s v="No"/>
    <s v="No"/>
    <n v="0"/>
    <s v="No"/>
    <s v="Over Weight"/>
    <s v="Diabetes"/>
    <n v="1966"/>
    <s v="Nov"/>
    <n v="20"/>
    <d v="1966-11-20T00:00:00"/>
    <n v="11073.18"/>
    <x v="1"/>
    <s v="tier - 3"/>
    <x v="37"/>
    <x v="2"/>
  </r>
  <r>
    <s v="Id1327"/>
    <s v="  Kristin"/>
    <x v="390"/>
    <n v="9.89"/>
    <s v="No"/>
    <s v="No"/>
    <s v="No"/>
    <n v="0"/>
    <s v="No"/>
    <s v="Normal Weight"/>
    <s v="Diabetes"/>
    <n v="1967"/>
    <s v="Sep"/>
    <n v="4"/>
    <d v="1967-09-04T00:00:00"/>
    <n v="11082.58"/>
    <x v="1"/>
    <s v="tier - 2"/>
    <x v="38"/>
    <x v="1"/>
  </r>
  <r>
    <s v="Id1328"/>
    <s v="  Christopher R"/>
    <x v="910"/>
    <n v="12"/>
    <s v="No"/>
    <s v="No"/>
    <s v="No"/>
    <n v="0"/>
    <s v="No"/>
    <s v="Under Weight"/>
    <s v="Diabetes"/>
    <n v="1972"/>
    <s v="Oct"/>
    <n v="7"/>
    <d v="1972-10-07T00:00:00"/>
    <n v="11085.59"/>
    <x v="1"/>
    <s v="tier - 2"/>
    <x v="31"/>
    <x v="1"/>
  </r>
  <r>
    <s v="Id1329"/>
    <s v="  Elizabeth A"/>
    <x v="911"/>
    <n v="4.24"/>
    <s v="yes"/>
    <s v="No"/>
    <s v="Yes"/>
    <n v="1"/>
    <s v="No"/>
    <s v="Obesity"/>
    <s v="Normal"/>
    <n v="1966"/>
    <s v="Sep"/>
    <n v="9"/>
    <d v="1966-09-09T00:00:00"/>
    <n v="11090.72"/>
    <x v="1"/>
    <s v="tier - 1"/>
    <x v="37"/>
    <x v="0"/>
  </r>
  <r>
    <s v="Id1330"/>
    <s v="  Andrew"/>
    <x v="912"/>
    <n v="4.68"/>
    <s v="yes"/>
    <s v="No"/>
    <s v="Yes"/>
    <n v="1"/>
    <s v="No"/>
    <s v="Over Weight"/>
    <s v="Normal"/>
    <n v="1966"/>
    <s v="Jul"/>
    <n v="5"/>
    <d v="1966-07-05T00:00:00"/>
    <n v="11093.62"/>
    <x v="1"/>
    <s v="tier - 1"/>
    <x v="40"/>
    <x v="0"/>
  </r>
  <r>
    <s v="Id1331"/>
    <s v="  Dawn M"/>
    <x v="913"/>
    <n v="8.57"/>
    <s v="yes"/>
    <s v="No"/>
    <s v="Yes"/>
    <n v="1"/>
    <s v="No"/>
    <s v="Under Weight"/>
    <s v="Diabetes"/>
    <n v="1980"/>
    <s v="Aug"/>
    <n v="20"/>
    <d v="1980-08-20T00:00:00"/>
    <n v="11103.33"/>
    <x v="1"/>
    <s v="tier - 1"/>
    <x v="26"/>
    <x v="11"/>
  </r>
  <r>
    <s v="Id1332"/>
    <s v="  Jonathan P"/>
    <x v="26"/>
    <n v="4.0999999999999996"/>
    <s v="No"/>
    <s v="No"/>
    <s v="No"/>
    <n v="0"/>
    <s v="No"/>
    <s v="Obesity"/>
    <s v="Normal"/>
    <n v="1969"/>
    <s v="Nov"/>
    <n v="30"/>
    <d v="1969-11-30T00:00:00"/>
    <n v="11150.78"/>
    <x v="1"/>
    <s v="tier - 2"/>
    <x v="34"/>
    <x v="2"/>
  </r>
  <r>
    <s v="Id1333"/>
    <s v="  Gina"/>
    <x v="914"/>
    <n v="4.49"/>
    <s v="No"/>
    <s v="No"/>
    <s v="No"/>
    <n v="0"/>
    <s v="No"/>
    <s v="Obesity"/>
    <s v="Normal"/>
    <n v="1969"/>
    <s v="Jun"/>
    <n v="25"/>
    <d v="1969-06-25T00:00:00"/>
    <n v="11163.57"/>
    <x v="1"/>
    <s v="tier - 2"/>
    <x v="36"/>
    <x v="2"/>
  </r>
  <r>
    <s v="Id1334"/>
    <s v="  Dino"/>
    <x v="172"/>
    <n v="8.8000000000000007"/>
    <s v="No"/>
    <s v="No"/>
    <s v="No"/>
    <n v="2"/>
    <s v="No"/>
    <s v="Obesity"/>
    <s v="Diabetes"/>
    <n v="1966"/>
    <s v="Aug"/>
    <n v="6"/>
    <d v="1966-08-06T00:00:00"/>
    <n v="11165.42"/>
    <x v="1"/>
    <s v="tier - 1"/>
    <x v="37"/>
    <x v="5"/>
  </r>
  <r>
    <s v="Id1335"/>
    <s v="  Jan"/>
    <x v="28"/>
    <n v="7.93"/>
    <s v="No"/>
    <s v="No"/>
    <s v="No"/>
    <n v="2"/>
    <s v="No"/>
    <s v="Obesity"/>
    <s v="Diabetes"/>
    <n v="1972"/>
    <s v="Sep"/>
    <n v="3"/>
    <d v="1972-09-03T00:00:00"/>
    <n v="11186.2"/>
    <x v="1"/>
    <s v="tier - 2"/>
    <x v="31"/>
    <x v="11"/>
  </r>
  <r>
    <s v="Id1336"/>
    <s v="  Jonathan E"/>
    <x v="782"/>
    <n v="9.4499999999999993"/>
    <s v="No"/>
    <s v="No"/>
    <s v="No"/>
    <n v="2"/>
    <s v="No"/>
    <s v="Obesity"/>
    <s v="Diabetes"/>
    <n v="1970"/>
    <s v="Jun"/>
    <n v="14"/>
    <d v="1970-06-14T00:00:00"/>
    <n v="11187.66"/>
    <x v="1"/>
    <s v="tier - 2"/>
    <x v="34"/>
    <x v="1"/>
  </r>
  <r>
    <s v="Id1337"/>
    <s v="  Mark A"/>
    <x v="35"/>
    <n v="7.67"/>
    <s v="No"/>
    <s v="No"/>
    <s v="No"/>
    <n v="0"/>
    <s v="No"/>
    <s v="Obesity"/>
    <s v="Diabetes"/>
    <n v="1976"/>
    <s v="Jun"/>
    <n v="28"/>
    <d v="1976-06-28T00:00:00"/>
    <n v="11217.35"/>
    <x v="1"/>
    <s v="tier - 2"/>
    <x v="32"/>
    <x v="7"/>
  </r>
  <r>
    <s v="Id1338"/>
    <s v="  Mary"/>
    <x v="915"/>
    <n v="10.53"/>
    <s v="No"/>
    <s v="No"/>
    <s v="No"/>
    <n v="2"/>
    <s v="No"/>
    <s v="Over Weight"/>
    <s v="Diabetes"/>
    <n v="1969"/>
    <s v="Dec"/>
    <n v="30"/>
    <d v="1969-12-30T00:00:00"/>
    <n v="11244.38"/>
    <x v="1"/>
    <s v="tier - 1"/>
    <x v="34"/>
    <x v="5"/>
  </r>
  <r>
    <s v="Id1339"/>
    <s v="  Samuel"/>
    <x v="916"/>
    <n v="10.08"/>
    <s v="yes"/>
    <s v="No"/>
    <s v="No"/>
    <n v="0"/>
    <s v="No"/>
    <s v="Normal Weight"/>
    <s v="Diabetes"/>
    <n v="1989"/>
    <s v="Dec"/>
    <n v="17"/>
    <d v="1989-12-17T00:00:00"/>
    <n v="11250.43"/>
    <x v="1"/>
    <s v="tier - 2"/>
    <x v="14"/>
    <x v="14"/>
  </r>
  <r>
    <s v="Id1340"/>
    <s v="  Stan J"/>
    <x v="917"/>
    <n v="11.39"/>
    <s v="yes"/>
    <s v="No"/>
    <s v="No"/>
    <n v="1"/>
    <s v="No"/>
    <s v="Obesity"/>
    <s v="Diabetes"/>
    <n v="1969"/>
    <s v="Aug"/>
    <n v="20"/>
    <d v="1969-08-20T00:00:00"/>
    <n v="11253.42"/>
    <x v="1"/>
    <s v="tier - 1"/>
    <x v="34"/>
    <x v="2"/>
  </r>
  <r>
    <s v="Id1341"/>
    <s v="  Jessica L"/>
    <x v="227"/>
    <n v="6.36"/>
    <s v="No"/>
    <s v="No"/>
    <s v="No"/>
    <n v="0"/>
    <s v="No"/>
    <s v="Obesity"/>
    <s v="Prediabetes"/>
    <n v="1981"/>
    <s v="Oct"/>
    <n v="2"/>
    <d v="1981-10-02T00:00:00"/>
    <n v="11255.29"/>
    <x v="1"/>
    <s v="tier - 1"/>
    <x v="19"/>
    <x v="14"/>
  </r>
  <r>
    <s v="Id1342"/>
    <s v="  Krysta"/>
    <x v="918"/>
    <n v="5.31"/>
    <s v="yes"/>
    <s v="No"/>
    <s v="No"/>
    <n v="0"/>
    <s v="No"/>
    <s v="Obesity"/>
    <s v="Normal"/>
    <n v="1969"/>
    <s v="Oct"/>
    <n v="11"/>
    <d v="1969-10-11T00:00:00"/>
    <n v="11264.54"/>
    <x v="1"/>
    <s v="tier - 2"/>
    <x v="34"/>
    <x v="2"/>
  </r>
  <r>
    <s v="Id1343"/>
    <s v="  Natascia"/>
    <x v="29"/>
    <n v="4.74"/>
    <s v="No"/>
    <s v="No"/>
    <s v="Yes"/>
    <n v="1"/>
    <s v="No"/>
    <s v="Obesity"/>
    <s v="Normal"/>
    <n v="1971"/>
    <s v="Dec"/>
    <n v="26"/>
    <d v="1971-12-26T00:00:00"/>
    <n v="11265.71"/>
    <x v="1"/>
    <s v="tier - 1"/>
    <x v="33"/>
    <x v="7"/>
  </r>
  <r>
    <s v="Id1344"/>
    <s v="  Jenny"/>
    <x v="919"/>
    <n v="11.35"/>
    <s v="No"/>
    <s v="No"/>
    <s v="No"/>
    <n v="0"/>
    <s v="No"/>
    <s v="Normal Weight"/>
    <s v="Diabetes"/>
    <n v="2004"/>
    <s v="Oct"/>
    <n v="4"/>
    <d v="2004-10-04T00:00:00"/>
    <n v="11272.33"/>
    <x v="1"/>
    <s v="tier - 2"/>
    <x v="11"/>
    <x v="4"/>
  </r>
  <r>
    <s v="Id1345"/>
    <s v="  Brian"/>
    <x v="896"/>
    <n v="6.81"/>
    <s v="yes"/>
    <s v="No"/>
    <s v="No"/>
    <n v="1"/>
    <s v="No"/>
    <s v="Obesity"/>
    <s v="Diabetes"/>
    <n v="1967"/>
    <s v="Jun"/>
    <n v="14"/>
    <d v="1967-06-14T00:00:00"/>
    <n v="11286.54"/>
    <x v="1"/>
    <s v="tier - 3"/>
    <x v="37"/>
    <x v="8"/>
  </r>
  <r>
    <s v="Id1346"/>
    <s v="  Monica"/>
    <x v="920"/>
    <n v="8.06"/>
    <s v="No"/>
    <s v="No"/>
    <s v="No"/>
    <n v="0"/>
    <s v="No"/>
    <s v="Normal Weight"/>
    <s v="Diabetes"/>
    <n v="1970"/>
    <s v="Jun"/>
    <n v="22"/>
    <d v="1970-06-22T00:00:00"/>
    <n v="11289.11"/>
    <x v="1"/>
    <s v="tier - 1"/>
    <x v="34"/>
    <x v="1"/>
  </r>
  <r>
    <s v="Id1347"/>
    <s v="  Tyler"/>
    <x v="67"/>
    <n v="6.74"/>
    <s v="yes"/>
    <s v="No"/>
    <s v="No"/>
    <n v="1"/>
    <s v="No"/>
    <s v="Obesity"/>
    <s v="Diabetes"/>
    <n v="1988"/>
    <s v="Nov"/>
    <n v="14"/>
    <d v="1988-11-14T00:00:00"/>
    <n v="11294.57"/>
    <x v="1"/>
    <s v="tier - 1"/>
    <x v="16"/>
    <x v="16"/>
  </r>
  <r>
    <s v="Id1348"/>
    <s v="  Kelly C"/>
    <x v="921"/>
    <n v="6.54"/>
    <s v="yes"/>
    <s v="No"/>
    <s v="No"/>
    <n v="2"/>
    <s v="No"/>
    <s v="Normal Weight"/>
    <s v="Diabetes"/>
    <n v="1972"/>
    <s v="Sep"/>
    <n v="25"/>
    <d v="1972-09-25T00:00:00"/>
    <n v="11299.34"/>
    <x v="1"/>
    <s v="tier - 2"/>
    <x v="31"/>
    <x v="2"/>
  </r>
  <r>
    <s v="Id1349"/>
    <s v="  Emily"/>
    <x v="411"/>
    <n v="5.4"/>
    <s v="No"/>
    <s v="No"/>
    <s v="No"/>
    <n v="0"/>
    <s v="No"/>
    <s v="Over Weight"/>
    <s v="Normal"/>
    <n v="1968"/>
    <s v="Oct"/>
    <n v="6"/>
    <d v="1968-10-06T00:00:00"/>
    <n v="11305.93"/>
    <x v="1"/>
    <s v="tier - 1"/>
    <x v="36"/>
    <x v="1"/>
  </r>
  <r>
    <s v="Id1350"/>
    <s v="  James V"/>
    <x v="225"/>
    <n v="5.58"/>
    <s v="yes"/>
    <s v="No"/>
    <s v="No"/>
    <n v="0"/>
    <s v="No"/>
    <s v="Over Weight"/>
    <s v="Normal"/>
    <n v="1963"/>
    <s v="Nov"/>
    <n v="22"/>
    <d v="1963-11-22T00:00:00"/>
    <n v="11312.33"/>
    <x v="1"/>
    <s v="tier - 3"/>
    <x v="42"/>
    <x v="1"/>
  </r>
  <r>
    <s v="Id1351"/>
    <s v="  Angie"/>
    <x v="64"/>
    <n v="5.84"/>
    <s v="No"/>
    <s v="No"/>
    <s v="Yes"/>
    <n v="1"/>
    <s v="No"/>
    <s v="Obesity"/>
    <s v="Prediabetes"/>
    <n v="1995"/>
    <s v="Dec"/>
    <n v="10"/>
    <d v="1995-12-10T00:00:00"/>
    <n v="11318.57"/>
    <x v="1"/>
    <s v="tier - 2"/>
    <x v="10"/>
    <x v="14"/>
  </r>
  <r>
    <s v="Id1352"/>
    <s v="  Michael J"/>
    <x v="625"/>
    <n v="4.2"/>
    <s v="No"/>
    <s v="No"/>
    <s v="No"/>
    <n v="0"/>
    <s v="No"/>
    <s v="Over Weight"/>
    <s v="Normal"/>
    <n v="1963"/>
    <s v="Jul"/>
    <n v="11"/>
    <d v="1963-07-11T00:00:00"/>
    <n v="11319.12"/>
    <x v="1"/>
    <s v="tier - 1"/>
    <x v="42"/>
    <x v="1"/>
  </r>
  <r>
    <s v="Id1353"/>
    <s v="  Sabina"/>
    <x v="292"/>
    <n v="6.06"/>
    <s v="yes"/>
    <s v="No"/>
    <s v="No"/>
    <n v="0"/>
    <s v="No"/>
    <s v="Over Weight"/>
    <s v="Prediabetes"/>
    <n v="2002"/>
    <s v="Sep"/>
    <n v="20"/>
    <d v="2002-09-20T00:00:00"/>
    <n v="11321.49"/>
    <x v="1"/>
    <s v="tier - 3"/>
    <x v="5"/>
    <x v="1"/>
  </r>
  <r>
    <s v="Id1354"/>
    <s v="  Amy C"/>
    <x v="18"/>
    <n v="7.57"/>
    <s v="No"/>
    <s v="No"/>
    <s v="No"/>
    <n v="0"/>
    <s v="No"/>
    <s v="Obesity"/>
    <s v="Diabetes"/>
    <n v="1989"/>
    <s v="Aug"/>
    <n v="19"/>
    <d v="1989-08-19T00:00:00"/>
    <n v="11326.71"/>
    <x v="1"/>
    <s v="tier - 3"/>
    <x v="14"/>
    <x v="0"/>
  </r>
  <r>
    <s v="Id1355"/>
    <s v="  Victoria U"/>
    <x v="713"/>
    <n v="6.15"/>
    <s v="No"/>
    <s v="No"/>
    <s v="No"/>
    <n v="0"/>
    <s v="No"/>
    <s v="Obesity"/>
    <s v="Prediabetes"/>
    <n v="1968"/>
    <s v="Nov"/>
    <n v="2"/>
    <d v="1968-11-02T00:00:00"/>
    <n v="11344.32"/>
    <x v="1"/>
    <s v="tier - 2"/>
    <x v="36"/>
    <x v="7"/>
  </r>
  <r>
    <s v="Id1356"/>
    <s v="  Amelia B"/>
    <x v="381"/>
    <n v="4.5599999999999996"/>
    <s v="No"/>
    <s v="No"/>
    <s v="No"/>
    <n v="0"/>
    <s v="No"/>
    <s v="Over Weight"/>
    <s v="Normal"/>
    <n v="1964"/>
    <s v="Jul"/>
    <n v="12"/>
    <d v="1964-07-12T00:00:00"/>
    <n v="11345.52"/>
    <x v="1"/>
    <s v="tier - 3"/>
    <x v="39"/>
    <x v="2"/>
  </r>
  <r>
    <s v="Id1357"/>
    <s v="  Jackie J"/>
    <x v="922"/>
    <n v="4.72"/>
    <s v="yes"/>
    <s v="No"/>
    <s v="No"/>
    <n v="1"/>
    <s v="No"/>
    <s v="Obesity"/>
    <s v="Normal"/>
    <n v="1965"/>
    <s v="Nov"/>
    <n v="29"/>
    <d v="1965-11-29T00:00:00"/>
    <n v="11353.23"/>
    <x v="1"/>
    <s v="tier - 1"/>
    <x v="40"/>
    <x v="1"/>
  </r>
  <r>
    <s v="Id1358"/>
    <s v="  Justin"/>
    <x v="923"/>
    <n v="7.98"/>
    <s v="No"/>
    <s v="No"/>
    <s v="No"/>
    <n v="0"/>
    <s v="No"/>
    <s v="Under Weight"/>
    <s v="Diabetes"/>
    <n v="1965"/>
    <s v="Sep"/>
    <n v="26"/>
    <d v="1965-09-26T00:00:00"/>
    <n v="11356.66"/>
    <x v="1"/>
    <s v="tier - 3"/>
    <x v="40"/>
    <x v="1"/>
  </r>
  <r>
    <s v="Id1359"/>
    <s v="  Kerry"/>
    <x v="924"/>
    <n v="6.26"/>
    <s v="yes"/>
    <s v="No"/>
    <s v="Yes"/>
    <n v="1"/>
    <s v="No"/>
    <s v="Normal Weight"/>
    <s v="Prediabetes"/>
    <n v="1964"/>
    <s v="Jul"/>
    <n v="4"/>
    <d v="1964-07-04T00:00:00"/>
    <n v="11362.76"/>
    <x v="1"/>
    <s v="tier - 1"/>
    <x v="42"/>
    <x v="2"/>
  </r>
  <r>
    <s v="Id1360"/>
    <s v="  Cindy G"/>
    <x v="907"/>
    <n v="4.29"/>
    <s v="yes"/>
    <s v="No"/>
    <s v="Yes"/>
    <n v="1"/>
    <s v="No"/>
    <s v="Normal Weight"/>
    <s v="Normal"/>
    <n v="1964"/>
    <s v="Jul"/>
    <n v="3"/>
    <d v="1964-07-03T00:00:00"/>
    <n v="11363.28"/>
    <x v="1"/>
    <s v="tier - 1"/>
    <x v="42"/>
    <x v="0"/>
  </r>
  <r>
    <s v="Id1361"/>
    <s v="  Gennaro"/>
    <x v="925"/>
    <n v="5.43"/>
    <s v="No"/>
    <s v="No"/>
    <s v="No"/>
    <n v="2"/>
    <s v="No"/>
    <s v="Normal Weight"/>
    <s v="Normal"/>
    <n v="1964"/>
    <s v="Dec"/>
    <n v="13"/>
    <d v="1964-12-13T00:00:00"/>
    <n v="11365.95"/>
    <x v="1"/>
    <s v="tier - 2"/>
    <x v="39"/>
    <x v="2"/>
  </r>
  <r>
    <s v="Id1362"/>
    <s v="  Terry"/>
    <x v="926"/>
    <n v="8"/>
    <s v="yes"/>
    <s v="No"/>
    <s v="No"/>
    <n v="1"/>
    <s v="No"/>
    <s v="Over Weight"/>
    <s v="Diabetes"/>
    <n v="1979"/>
    <s v="Jun"/>
    <n v="7"/>
    <d v="1979-06-07T00:00:00"/>
    <n v="11369.39"/>
    <x v="1"/>
    <s v="tier - 1"/>
    <x v="25"/>
    <x v="14"/>
  </r>
  <r>
    <s v="Id1363"/>
    <s v="  Patrick J"/>
    <x v="309"/>
    <n v="9.9600000000000009"/>
    <s v="yes"/>
    <s v="No"/>
    <s v="No"/>
    <n v="2"/>
    <s v="No"/>
    <s v="Normal Weight"/>
    <s v="Diabetes"/>
    <n v="1972"/>
    <s v="Dec"/>
    <n v="6"/>
    <d v="1972-12-06T00:00:00"/>
    <n v="11378.57"/>
    <x v="1"/>
    <s v="tier - 2"/>
    <x v="31"/>
    <x v="7"/>
  </r>
  <r>
    <s v="Id1364"/>
    <s v="  Keara"/>
    <x v="927"/>
    <n v="6.8"/>
    <s v="yes"/>
    <s v="No"/>
    <s v="No"/>
    <n v="0"/>
    <s v="No"/>
    <s v="Obesity"/>
    <s v="Diabetes"/>
    <n v="1964"/>
    <s v="Jun"/>
    <n v="13"/>
    <d v="1964-06-13T00:00:00"/>
    <n v="11381.33"/>
    <x v="1"/>
    <s v="tier - 2"/>
    <x v="42"/>
    <x v="0"/>
  </r>
  <r>
    <s v="Id1365"/>
    <s v="  Nicole"/>
    <x v="928"/>
    <n v="6.22"/>
    <s v="yes"/>
    <s v="No"/>
    <s v="No"/>
    <n v="2"/>
    <s v="No"/>
    <s v="Under Weight"/>
    <s v="Prediabetes"/>
    <n v="1997"/>
    <s v="Jul"/>
    <n v="28"/>
    <d v="1997-07-28T00:00:00"/>
    <n v="11388.27"/>
    <x v="1"/>
    <s v="tier - 2"/>
    <x v="6"/>
    <x v="14"/>
  </r>
  <r>
    <s v="Id1366"/>
    <s v="  Katena"/>
    <x v="929"/>
    <n v="5.79"/>
    <s v="No"/>
    <s v="No"/>
    <s v="No"/>
    <n v="1"/>
    <s v="No"/>
    <s v="Over Weight"/>
    <s v="Prediabetes"/>
    <n v="1967"/>
    <s v="Dec"/>
    <n v="19"/>
    <d v="1967-12-19T00:00:00"/>
    <n v="11394.07"/>
    <x v="1"/>
    <s v="tier - 1"/>
    <x v="38"/>
    <x v="6"/>
  </r>
  <r>
    <s v="Id1367"/>
    <s v="  Bean K"/>
    <x v="930"/>
    <n v="5.41"/>
    <s v="No"/>
    <s v="No"/>
    <s v="No"/>
    <n v="0"/>
    <s v="No"/>
    <s v="Obesity"/>
    <s v="Normal"/>
    <n v="1970"/>
    <s v="Oct"/>
    <n v="2"/>
    <d v="1970-10-02T00:00:00"/>
    <n v="11396.9"/>
    <x v="1"/>
    <s v="tier - 3"/>
    <x v="35"/>
    <x v="8"/>
  </r>
  <r>
    <s v="Id1368"/>
    <s v="  Brian"/>
    <x v="931"/>
    <n v="11.05"/>
    <s v="No"/>
    <s v="No"/>
    <s v="No"/>
    <n v="0"/>
    <s v="No"/>
    <s v="Under Weight"/>
    <s v="Diabetes"/>
    <n v="1970"/>
    <s v="Oct"/>
    <n v="7"/>
    <d v="1970-10-07T00:00:00"/>
    <n v="11411.69"/>
    <x v="1"/>
    <s v="tier - 2"/>
    <x v="35"/>
    <x v="2"/>
  </r>
  <r>
    <s v="Id1369"/>
    <s v="  Jan-Patrick"/>
    <x v="932"/>
    <n v="6.27"/>
    <s v="No"/>
    <s v="No"/>
    <s v="No"/>
    <n v="0"/>
    <s v="No"/>
    <s v="Obesity"/>
    <s v="Prediabetes"/>
    <n v="1983"/>
    <s v="Oct"/>
    <n v="23"/>
    <d v="1983-10-23T00:00:00"/>
    <n v="11412.02"/>
    <x v="1"/>
    <s v="tier - 1"/>
    <x v="21"/>
    <x v="11"/>
  </r>
  <r>
    <s v="Id1370"/>
    <s v="  Jesse J"/>
    <x v="933"/>
    <n v="4.7699999999999996"/>
    <s v="yes"/>
    <s v="No"/>
    <s v="No"/>
    <n v="0"/>
    <s v="No"/>
    <s v="Obesity"/>
    <s v="Normal"/>
    <n v="1985"/>
    <s v="Jun"/>
    <n v="9"/>
    <d v="1985-06-09T00:00:00"/>
    <n v="11419.49"/>
    <x v="1"/>
    <s v="tier - 1"/>
    <x v="20"/>
    <x v="1"/>
  </r>
  <r>
    <s v="Id1371"/>
    <s v="  Lindsey M"/>
    <x v="934"/>
    <n v="4.08"/>
    <s v="No"/>
    <s v="No"/>
    <s v="No"/>
    <n v="0"/>
    <s v="No"/>
    <s v="Obesity"/>
    <s v="Normal"/>
    <n v="1980"/>
    <s v="Jul"/>
    <n v="17"/>
    <d v="1980-07-17T00:00:00"/>
    <n v="11435.74"/>
    <x v="1"/>
    <s v="tier - 3"/>
    <x v="26"/>
    <x v="11"/>
  </r>
  <r>
    <s v="Id1372"/>
    <s v="  Marguerite K"/>
    <x v="935"/>
    <n v="6.01"/>
    <s v="No"/>
    <s v="No"/>
    <s v="No"/>
    <n v="0"/>
    <s v="No"/>
    <s v="Obesity"/>
    <s v="Prediabetes"/>
    <n v="1971"/>
    <s v="Sep"/>
    <n v="12"/>
    <d v="1971-09-12T00:00:00"/>
    <n v="11436.74"/>
    <x v="1"/>
    <s v="tier - 3"/>
    <x v="33"/>
    <x v="1"/>
  </r>
  <r>
    <s v="Id1373"/>
    <s v="  Travis"/>
    <x v="136"/>
    <n v="11.84"/>
    <s v="No"/>
    <s v="No"/>
    <s v="No"/>
    <n v="0"/>
    <s v="No"/>
    <s v="Obesity"/>
    <s v="Diabetes"/>
    <n v="1966"/>
    <s v="Jun"/>
    <n v="14"/>
    <d v="1966-06-14T00:00:00"/>
    <n v="11454.02"/>
    <x v="1"/>
    <s v="tier - 1"/>
    <x v="40"/>
    <x v="1"/>
  </r>
  <r>
    <s v="Id1374"/>
    <s v="  Ricky"/>
    <x v="627"/>
    <n v="6.27"/>
    <s v="yes"/>
    <s v="No"/>
    <s v="Yes"/>
    <n v="1"/>
    <s v="No"/>
    <s v="Obesity"/>
    <s v="Prediabetes"/>
    <n v="1965"/>
    <s v="Jun"/>
    <n v="23"/>
    <d v="1965-06-23T00:00:00"/>
    <n v="11455.28"/>
    <x v="1"/>
    <s v="tier - 2"/>
    <x v="39"/>
    <x v="2"/>
  </r>
  <r>
    <s v="Id1375"/>
    <s v="  Colleen L"/>
    <x v="936"/>
    <n v="5.28"/>
    <s v="No"/>
    <s v="No"/>
    <s v="No"/>
    <n v="0"/>
    <s v="No"/>
    <s v="Obesity"/>
    <s v="Normal"/>
    <n v="1966"/>
    <s v="Sep"/>
    <n v="7"/>
    <d v="1966-09-07T00:00:00"/>
    <n v="11478.14"/>
    <x v="1"/>
    <s v="tier - 2"/>
    <x v="37"/>
    <x v="7"/>
  </r>
  <r>
    <s v="Id1376"/>
    <s v="  Charlie A"/>
    <x v="425"/>
    <n v="7.03"/>
    <s v="No"/>
    <s v="No"/>
    <s v="No"/>
    <n v="0"/>
    <s v="No"/>
    <s v="Over Weight"/>
    <s v="Diabetes"/>
    <n v="2004"/>
    <s v="Sep"/>
    <n v="10"/>
    <d v="2004-09-10T00:00:00"/>
    <n v="11482.63"/>
    <x v="1"/>
    <s v="tier - 2"/>
    <x v="11"/>
    <x v="0"/>
  </r>
  <r>
    <s v="Id1377"/>
    <s v="  Rick"/>
    <x v="937"/>
    <n v="5.32"/>
    <s v="yes"/>
    <s v="No"/>
    <s v="Yes"/>
    <n v="1"/>
    <s v="No"/>
    <s v="Obesity"/>
    <s v="Normal"/>
    <n v="1970"/>
    <s v="Oct"/>
    <n v="13"/>
    <d v="1970-10-13T00:00:00"/>
    <n v="11488.32"/>
    <x v="1"/>
    <s v="tier - 1"/>
    <x v="35"/>
    <x v="10"/>
  </r>
  <r>
    <s v="Id1378"/>
    <s v="  Lauren C"/>
    <x v="938"/>
    <n v="9.59"/>
    <s v="yes"/>
    <s v="No"/>
    <s v="No"/>
    <n v="0"/>
    <s v="No"/>
    <s v="Obesity"/>
    <s v="Diabetes"/>
    <n v="1983"/>
    <s v="Jun"/>
    <n v="7"/>
    <d v="1983-06-07T00:00:00"/>
    <n v="11492.46"/>
    <x v="1"/>
    <s v="tier - 3"/>
    <x v="22"/>
    <x v="14"/>
  </r>
  <r>
    <s v="Id1379"/>
    <s v="  Daniel"/>
    <x v="234"/>
    <n v="6.15"/>
    <s v="yes"/>
    <s v="No"/>
    <s v="No"/>
    <n v="0"/>
    <s v="No"/>
    <s v="Over Weight"/>
    <s v="Prediabetes"/>
    <n v="1969"/>
    <s v="Aug"/>
    <n v="11"/>
    <d v="1969-08-11T00:00:00"/>
    <n v="11497.69"/>
    <x v="1"/>
    <s v="tier - 1"/>
    <x v="34"/>
    <x v="1"/>
  </r>
  <r>
    <s v="Id1380"/>
    <s v="  Jaime"/>
    <x v="680"/>
    <n v="11.08"/>
    <s v="No"/>
    <s v="No"/>
    <s v="No"/>
    <n v="0"/>
    <s v="No"/>
    <s v="Obesity"/>
    <s v="Diabetes"/>
    <n v="1989"/>
    <s v="Oct"/>
    <n v="6"/>
    <d v="1989-10-06T00:00:00"/>
    <n v="11511.61"/>
    <x v="1"/>
    <s v="tier - 3"/>
    <x v="14"/>
    <x v="14"/>
  </r>
  <r>
    <s v="Id1381"/>
    <s v="  Erik R"/>
    <x v="939"/>
    <n v="7.95"/>
    <s v="No"/>
    <s v="No"/>
    <s v="No"/>
    <n v="0"/>
    <s v="No"/>
    <s v="Under Weight"/>
    <s v="Diabetes"/>
    <n v="1968"/>
    <s v="Jun"/>
    <n v="24"/>
    <d v="1968-06-24T00:00:00"/>
    <n v="11512.41"/>
    <x v="1"/>
    <s v="tier - 1"/>
    <x v="38"/>
    <x v="8"/>
  </r>
  <r>
    <s v="Id1382"/>
    <s v="  Katie"/>
    <x v="673"/>
    <n v="6.23"/>
    <s v="No"/>
    <s v="No"/>
    <s v="No"/>
    <n v="0"/>
    <s v="No"/>
    <s v="Obesity"/>
    <s v="Prediabetes"/>
    <n v="1971"/>
    <s v="Dec"/>
    <n v="19"/>
    <d v="1971-12-19T00:00:00"/>
    <n v="11520.1"/>
    <x v="1"/>
    <s v="tier - 1"/>
    <x v="33"/>
    <x v="1"/>
  </r>
  <r>
    <s v="Id1383"/>
    <s v="  Thomas A"/>
    <x v="713"/>
    <n v="6.5"/>
    <s v="No"/>
    <s v="No"/>
    <s v="No"/>
    <n v="0"/>
    <s v="No"/>
    <s v="Obesity"/>
    <s v="Diabetes"/>
    <n v="1988"/>
    <s v="Jun"/>
    <n v="12"/>
    <d v="1988-06-12T00:00:00"/>
    <n v="11524.25"/>
    <x v="1"/>
    <s v="tier - 1"/>
    <x v="18"/>
    <x v="14"/>
  </r>
  <r>
    <s v="Id1384"/>
    <s v="  Jean-Marc"/>
    <x v="379"/>
    <n v="5.22"/>
    <s v="No"/>
    <s v="No"/>
    <s v="No"/>
    <n v="0"/>
    <s v="No"/>
    <s v="Over Weight"/>
    <s v="Normal"/>
    <n v="1970"/>
    <s v="Jul"/>
    <n v="23"/>
    <d v="1970-07-23T00:00:00"/>
    <n v="11530.12"/>
    <x v="1"/>
    <s v="tier - 1"/>
    <x v="35"/>
    <x v="1"/>
  </r>
  <r>
    <s v="Id1385"/>
    <s v="  Kerry L"/>
    <x v="940"/>
    <n v="6.3"/>
    <s v="No"/>
    <s v="No"/>
    <s v="Yes"/>
    <n v="1"/>
    <s v="No"/>
    <s v="Obesity"/>
    <s v="Prediabetes"/>
    <n v="1965"/>
    <s v="Oct"/>
    <n v="3"/>
    <d v="1965-10-03T00:00:00"/>
    <n v="11534.87"/>
    <x v="1"/>
    <s v="tier - 1"/>
    <x v="40"/>
    <x v="12"/>
  </r>
  <r>
    <s v="Id1386"/>
    <s v="  Ulrich"/>
    <x v="941"/>
    <n v="8.84"/>
    <s v="No"/>
    <s v="No"/>
    <s v="No"/>
    <n v="0"/>
    <s v="No"/>
    <s v="Over Weight"/>
    <s v="Diabetes"/>
    <n v="1968"/>
    <s v="Nov"/>
    <n v="14"/>
    <d v="1968-11-14T00:00:00"/>
    <n v="11538.42"/>
    <x v="1"/>
    <s v="tier - 1"/>
    <x v="36"/>
    <x v="2"/>
  </r>
  <r>
    <s v="Id1387"/>
    <s v="  Justin P"/>
    <x v="942"/>
    <n v="4.1100000000000003"/>
    <s v="No"/>
    <s v="No"/>
    <s v="No"/>
    <n v="1"/>
    <s v="No"/>
    <s v="Over Weight"/>
    <s v="Normal"/>
    <n v="1971"/>
    <s v="Dec"/>
    <n v="1"/>
    <d v="1971-12-01T00:00:00"/>
    <n v="11540.25"/>
    <x v="1"/>
    <s v="tier - 1"/>
    <x v="33"/>
    <x v="1"/>
  </r>
  <r>
    <s v="Id1388"/>
    <s v="  Hannah E"/>
    <x v="409"/>
    <n v="4.57"/>
    <s v="No"/>
    <s v="No"/>
    <s v="No"/>
    <n v="0"/>
    <s v="No"/>
    <s v="Obesity"/>
    <s v="Normal"/>
    <n v="1973"/>
    <s v="Jul"/>
    <n v="23"/>
    <d v="1973-07-23T00:00:00"/>
    <n v="11552.9"/>
    <x v="1"/>
    <s v="tier - 2"/>
    <x v="28"/>
    <x v="2"/>
  </r>
  <r>
    <s v="Id1389"/>
    <s v="  David"/>
    <x v="852"/>
    <n v="11.06"/>
    <s v="yes"/>
    <s v="No"/>
    <s v="No"/>
    <n v="0"/>
    <s v="No"/>
    <s v="Over Weight"/>
    <s v="Diabetes"/>
    <n v="1965"/>
    <s v="Oct"/>
    <n v="27"/>
    <d v="1965-10-27T00:00:00"/>
    <n v="11554.22"/>
    <x v="1"/>
    <s v="tier - 1"/>
    <x v="40"/>
    <x v="0"/>
  </r>
  <r>
    <s v="Id1390"/>
    <s v="  Jim"/>
    <x v="943"/>
    <n v="10.68"/>
    <s v="No"/>
    <s v="No"/>
    <s v="No"/>
    <n v="0"/>
    <s v="No"/>
    <s v="Normal Weight"/>
    <s v="Diabetes"/>
    <n v="1965"/>
    <s v="Dec"/>
    <n v="25"/>
    <d v="1965-12-25T00:00:00"/>
    <n v="11566.3"/>
    <x v="1"/>
    <s v="tier - 3"/>
    <x v="40"/>
    <x v="5"/>
  </r>
  <r>
    <s v="Id1391"/>
    <s v="  Joseph P"/>
    <x v="944"/>
    <n v="6.14"/>
    <s v="yes"/>
    <s v="No"/>
    <s v="No"/>
    <n v="1"/>
    <s v="No"/>
    <s v="Obesity"/>
    <s v="Prediabetes"/>
    <n v="1965"/>
    <s v="Nov"/>
    <n v="6"/>
    <d v="1965-11-06T00:00:00"/>
    <n v="11576.13"/>
    <x v="1"/>
    <s v="tier - 3"/>
    <x v="40"/>
    <x v="2"/>
  </r>
  <r>
    <s v="Id1392"/>
    <s v="  Michael"/>
    <x v="945"/>
    <n v="5.45"/>
    <s v="yes"/>
    <s v="No"/>
    <s v="No"/>
    <n v="0"/>
    <s v="No"/>
    <s v="Obesity"/>
    <s v="Normal"/>
    <n v="1964"/>
    <s v="Jun"/>
    <n v="20"/>
    <d v="1964-06-20T00:00:00"/>
    <n v="11602.75"/>
    <x v="1"/>
    <s v="tier - 1"/>
    <x v="42"/>
    <x v="13"/>
  </r>
  <r>
    <s v="Id1393"/>
    <s v="  Gina M"/>
    <x v="946"/>
    <n v="6.14"/>
    <s v="yes"/>
    <s v="No"/>
    <s v="No"/>
    <n v="0"/>
    <s v="No"/>
    <s v="Normal Weight"/>
    <s v="Prediabetes"/>
    <n v="1986"/>
    <s v="Jul"/>
    <n v="17"/>
    <d v="1986-07-17T00:00:00"/>
    <n v="11625.11"/>
    <x v="1"/>
    <s v="tier - 3"/>
    <x v="17"/>
    <x v="16"/>
  </r>
  <r>
    <s v="Id1394"/>
    <s v="  Shantel C"/>
    <x v="947"/>
    <n v="7.85"/>
    <s v="No"/>
    <s v="No"/>
    <s v="No"/>
    <n v="0"/>
    <s v="No"/>
    <s v="Under Weight"/>
    <s v="Diabetes"/>
    <n v="1966"/>
    <s v="Oct"/>
    <n v="4"/>
    <d v="1966-10-04T00:00:00"/>
    <n v="11657.72"/>
    <x v="1"/>
    <s v="tier - 2"/>
    <x v="37"/>
    <x v="8"/>
  </r>
  <r>
    <s v="Id1395"/>
    <s v="  Brian"/>
    <x v="758"/>
    <n v="4.09"/>
    <s v="No"/>
    <s v="No"/>
    <s v="No"/>
    <n v="1"/>
    <s v="No"/>
    <s v="Obesity"/>
    <s v="Normal"/>
    <n v="1994"/>
    <s v="Jul"/>
    <n v="20"/>
    <d v="1994-07-20T00:00:00"/>
    <n v="11657.81"/>
    <x v="1"/>
    <s v="tier - 2"/>
    <x v="4"/>
    <x v="9"/>
  </r>
  <r>
    <s v="Id1396"/>
    <s v="  Brian"/>
    <x v="948"/>
    <n v="4.62"/>
    <s v="No"/>
    <s v="No"/>
    <s v="Yes"/>
    <n v="1"/>
    <s v="No"/>
    <s v="Obesity"/>
    <s v="Normal"/>
    <n v="1966"/>
    <s v="Jul"/>
    <n v="6"/>
    <d v="1966-07-06T00:00:00"/>
    <n v="11658.12"/>
    <x v="1"/>
    <s v="tier - 1"/>
    <x v="40"/>
    <x v="8"/>
  </r>
  <r>
    <s v="Id1397"/>
    <s v="  Jessica R"/>
    <x v="462"/>
    <n v="5.77"/>
    <s v="No"/>
    <s v="No"/>
    <s v="No"/>
    <n v="0"/>
    <s v="No"/>
    <s v="Obesity"/>
    <s v="Prediabetes"/>
    <n v="1966"/>
    <s v="Aug"/>
    <n v="23"/>
    <d v="1966-08-23T00:00:00"/>
    <n v="11658.38"/>
    <x v="1"/>
    <s v="tier - 3"/>
    <x v="37"/>
    <x v="8"/>
  </r>
  <r>
    <s v="Id1398"/>
    <s v="  Robyn"/>
    <x v="949"/>
    <n v="5.84"/>
    <s v="No"/>
    <s v="No"/>
    <s v="No"/>
    <n v="0"/>
    <s v="No"/>
    <s v="Obesity"/>
    <s v="Prediabetes"/>
    <n v="1966"/>
    <s v="Nov"/>
    <n v="9"/>
    <d v="1966-11-09T00:00:00"/>
    <n v="11674.13"/>
    <x v="1"/>
    <s v="tier - 1"/>
    <x v="37"/>
    <x v="2"/>
  </r>
  <r>
    <s v="Id1399"/>
    <s v="  Ashley"/>
    <x v="844"/>
    <n v="4.91"/>
    <s v="No"/>
    <s v="No"/>
    <s v="No"/>
    <n v="0"/>
    <s v="No"/>
    <s v="Over Weight"/>
    <s v="Normal"/>
    <n v="1970"/>
    <s v="Dec"/>
    <n v="1"/>
    <d v="1970-12-01T00:00:00"/>
    <n v="11696.52"/>
    <x v="1"/>
    <s v="tier - 1"/>
    <x v="35"/>
    <x v="11"/>
  </r>
  <r>
    <s v="Id1400"/>
    <s v="  Dana"/>
    <x v="893"/>
    <n v="5.07"/>
    <s v="No"/>
    <s v="No"/>
    <s v="No"/>
    <n v="0"/>
    <s v="No"/>
    <s v="Obesity"/>
    <s v="Normal"/>
    <n v="1982"/>
    <s v="Oct"/>
    <n v="21"/>
    <d v="1982-10-21T00:00:00"/>
    <n v="11712.97"/>
    <x v="1"/>
    <s v="tier - 2"/>
    <x v="22"/>
    <x v="11"/>
  </r>
  <r>
    <s v="Id1401"/>
    <s v="  Jessica F"/>
    <x v="950"/>
    <n v="5.81"/>
    <s v="yes"/>
    <s v="No"/>
    <s v="No"/>
    <n v="0"/>
    <s v="No"/>
    <s v="Obesity"/>
    <s v="Prediabetes"/>
    <n v="1969"/>
    <s v="Oct"/>
    <n v="12"/>
    <d v="1969-10-12T00:00:00"/>
    <n v="11729.68"/>
    <x v="1"/>
    <s v="tier - 1"/>
    <x v="34"/>
    <x v="8"/>
  </r>
  <r>
    <s v="Id1402"/>
    <s v="  Lindsey"/>
    <x v="951"/>
    <n v="11.2"/>
    <s v="No"/>
    <s v="No"/>
    <s v="No"/>
    <n v="0"/>
    <s v="No"/>
    <s v="Obesity"/>
    <s v="Diabetes"/>
    <n v="1984"/>
    <s v="Nov"/>
    <n v="26"/>
    <d v="1984-11-26T00:00:00"/>
    <n v="11730.82"/>
    <x v="1"/>
    <s v="tier - 3"/>
    <x v="20"/>
    <x v="14"/>
  </r>
  <r>
    <s v="Id1403"/>
    <s v="  Kelly A"/>
    <x v="419"/>
    <n v="10.75"/>
    <s v="No"/>
    <s v="No"/>
    <s v="No"/>
    <n v="0"/>
    <s v="No"/>
    <s v="Over Weight"/>
    <s v="Diabetes"/>
    <n v="1964"/>
    <s v="Nov"/>
    <n v="9"/>
    <d v="1964-11-09T00:00:00"/>
    <n v="11735.88"/>
    <x v="1"/>
    <s v="tier - 1"/>
    <x v="39"/>
    <x v="1"/>
  </r>
  <r>
    <s v="Id1404"/>
    <s v="  Brooke E"/>
    <x v="809"/>
    <n v="7.8"/>
    <s v="No"/>
    <s v="No"/>
    <s v="No"/>
    <n v="0"/>
    <s v="No"/>
    <s v="Over Weight"/>
    <s v="Diabetes"/>
    <n v="1988"/>
    <s v="Sep"/>
    <n v="5"/>
    <d v="1988-09-05T00:00:00"/>
    <n v="11737.85"/>
    <x v="1"/>
    <s v="tier - 1"/>
    <x v="16"/>
    <x v="2"/>
  </r>
  <r>
    <s v="Id1405"/>
    <s v="  Katelyn E"/>
    <x v="613"/>
    <n v="7.04"/>
    <s v="No"/>
    <s v="No"/>
    <s v="No"/>
    <n v="0"/>
    <s v="No"/>
    <s v="Over Weight"/>
    <s v="Diabetes"/>
    <n v="1969"/>
    <s v="Nov"/>
    <n v="12"/>
    <d v="1969-11-12T00:00:00"/>
    <n v="11741.73"/>
    <x v="1"/>
    <s v="tier - 1"/>
    <x v="34"/>
    <x v="2"/>
  </r>
  <r>
    <s v="Id1406"/>
    <s v="  Adam"/>
    <x v="645"/>
    <n v="4.18"/>
    <s v="yes"/>
    <s v="No"/>
    <s v="No"/>
    <n v="0"/>
    <s v="No"/>
    <s v="Obesity"/>
    <s v="Normal"/>
    <n v="1963"/>
    <s v="Jun"/>
    <n v="9"/>
    <d v="1963-06-09T00:00:00"/>
    <n v="11743.3"/>
    <x v="1"/>
    <s v="tier - 3"/>
    <x v="41"/>
    <x v="0"/>
  </r>
  <r>
    <s v="Id1407"/>
    <s v="  Dana"/>
    <x v="952"/>
    <n v="8.19"/>
    <s v="No"/>
    <s v="No"/>
    <s v="No"/>
    <n v="0"/>
    <s v="No"/>
    <s v="Under Weight"/>
    <s v="Diabetes"/>
    <n v="1964"/>
    <s v="Dec"/>
    <n v="2"/>
    <d v="1964-12-02T00:00:00"/>
    <n v="11743.93"/>
    <x v="1"/>
    <s v="tier - 1"/>
    <x v="39"/>
    <x v="1"/>
  </r>
  <r>
    <s v="Id1408"/>
    <s v="  Eric W"/>
    <x v="953"/>
    <n v="6.22"/>
    <s v="yes"/>
    <s v="No"/>
    <s v="Yes"/>
    <n v="1"/>
    <s v="No"/>
    <s v="Obesity"/>
    <s v="Prediabetes"/>
    <n v="1979"/>
    <s v="Nov"/>
    <n v="6"/>
    <d v="1979-11-06T00:00:00"/>
    <n v="11752.68"/>
    <x v="1"/>
    <s v="tier - 1"/>
    <x v="23"/>
    <x v="14"/>
  </r>
  <r>
    <s v="Id1409"/>
    <s v="  Matthew D"/>
    <x v="954"/>
    <n v="8.2200000000000006"/>
    <s v="yes"/>
    <s v="No"/>
    <s v="No"/>
    <n v="0"/>
    <s v="No"/>
    <s v="Normal Weight"/>
    <s v="Diabetes"/>
    <n v="1966"/>
    <s v="Jul"/>
    <n v="25"/>
    <d v="1966-07-25T00:00:00"/>
    <n v="11763"/>
    <x v="1"/>
    <s v="tier - 3"/>
    <x v="37"/>
    <x v="5"/>
  </r>
  <r>
    <s v="Id1410"/>
    <s v="  Eoghan"/>
    <x v="955"/>
    <n v="6.15"/>
    <s v="No"/>
    <s v="No"/>
    <s v="No"/>
    <n v="0"/>
    <s v="No"/>
    <s v="Obesity"/>
    <s v="Prediabetes"/>
    <n v="1982"/>
    <s v="Nov"/>
    <n v="20"/>
    <d v="1982-11-20T00:00:00"/>
    <n v="11773.06"/>
    <x v="1"/>
    <s v="tier - 3"/>
    <x v="22"/>
    <x v="14"/>
  </r>
  <r>
    <s v="Id1411"/>
    <s v="  Pamela W"/>
    <x v="956"/>
    <n v="5.65"/>
    <s v="yes"/>
    <s v="No"/>
    <s v="No"/>
    <n v="1"/>
    <s v="No"/>
    <s v="Over Weight"/>
    <s v="Normal"/>
    <n v="1965"/>
    <s v="Oct"/>
    <n v="3"/>
    <d v="1965-10-03T00:00:00"/>
    <n v="11830.61"/>
    <x v="1"/>
    <s v="tier - 1"/>
    <x v="40"/>
    <x v="1"/>
  </r>
  <r>
    <s v="Id1412"/>
    <s v="  Lindsey M"/>
    <x v="43"/>
    <n v="5.5"/>
    <s v="No"/>
    <s v="No"/>
    <s v="No"/>
    <n v="1"/>
    <s v="No"/>
    <s v="Obesity"/>
    <s v="Normal"/>
    <n v="1964"/>
    <s v="Jun"/>
    <n v="27"/>
    <d v="1964-06-27T00:00:00"/>
    <n v="11833.78"/>
    <x v="1"/>
    <s v="tier - 3"/>
    <x v="42"/>
    <x v="0"/>
  </r>
  <r>
    <s v="Id1413"/>
    <s v="  Kassie"/>
    <x v="957"/>
    <n v="8"/>
    <s v="No"/>
    <s v="No"/>
    <s v="No"/>
    <n v="0"/>
    <s v="No"/>
    <s v="Normal Weight"/>
    <s v="Diabetes"/>
    <n v="1964"/>
    <s v="Sep"/>
    <n v="11"/>
    <d v="1964-09-11T00:00:00"/>
    <n v="11837.16"/>
    <x v="1"/>
    <s v="tier - 3"/>
    <x v="39"/>
    <x v="2"/>
  </r>
  <r>
    <s v="Id1414"/>
    <s v="  Matthew"/>
    <x v="958"/>
    <n v="5.71"/>
    <s v="yes"/>
    <s v="No"/>
    <s v="No"/>
    <n v="0"/>
    <s v="No"/>
    <s v="Normal Weight"/>
    <s v="Prediabetes"/>
    <n v="1965"/>
    <s v="Sep"/>
    <n v="25"/>
    <d v="1965-09-25T00:00:00"/>
    <n v="11840.78"/>
    <x v="1"/>
    <s v="tier - 2"/>
    <x v="40"/>
    <x v="1"/>
  </r>
  <r>
    <s v="Id1415"/>
    <s v="  Ruben Dario"/>
    <x v="275"/>
    <n v="11.71"/>
    <s v="No"/>
    <s v="No"/>
    <s v="No"/>
    <n v="0"/>
    <s v="No"/>
    <s v="Over Weight"/>
    <s v="Diabetes"/>
    <n v="1964"/>
    <s v="Jul"/>
    <n v="11"/>
    <d v="1964-07-11T00:00:00"/>
    <n v="11842.44"/>
    <x v="1"/>
    <s v="tier - 2"/>
    <x v="39"/>
    <x v="2"/>
  </r>
  <r>
    <s v="Id1416"/>
    <s v="  Kevin"/>
    <x v="404"/>
    <n v="6.17"/>
    <s v="yes"/>
    <s v="No"/>
    <s v="Yes"/>
    <n v="1"/>
    <s v="No"/>
    <s v="Over Weight"/>
    <s v="Prediabetes"/>
    <n v="1965"/>
    <s v="Nov"/>
    <n v="10"/>
    <d v="1965-11-10T00:00:00"/>
    <n v="11842.62"/>
    <x v="1"/>
    <s v="tier - 3"/>
    <x v="40"/>
    <x v="1"/>
  </r>
  <r>
    <s v="Id1417"/>
    <s v="  Lindsay M"/>
    <x v="959"/>
    <n v="6.1"/>
    <s v="yes"/>
    <s v="No"/>
    <s v="Yes"/>
    <n v="1"/>
    <s v="No"/>
    <s v="Obesity"/>
    <s v="Prediabetes"/>
    <n v="1964"/>
    <s v="Jun"/>
    <n v="27"/>
    <d v="1964-06-27T00:00:00"/>
    <n v="11848.14"/>
    <x v="1"/>
    <s v="tier - 2"/>
    <x v="42"/>
    <x v="2"/>
  </r>
  <r>
    <s v="Id1418"/>
    <s v="  Amanda"/>
    <x v="960"/>
    <n v="5.19"/>
    <s v="yes"/>
    <s v="No"/>
    <s v="No"/>
    <n v="1"/>
    <s v="No"/>
    <s v="Over Weight"/>
    <s v="Normal"/>
    <n v="1964"/>
    <s v="Sep"/>
    <n v="29"/>
    <d v="1964-09-29T00:00:00"/>
    <n v="11856.41"/>
    <x v="1"/>
    <s v="tier - 2"/>
    <x v="39"/>
    <x v="0"/>
  </r>
  <r>
    <s v="Id1419"/>
    <s v="  James"/>
    <x v="961"/>
    <n v="5.37"/>
    <s v="yes"/>
    <s v="No"/>
    <s v="No"/>
    <n v="0"/>
    <s v="No"/>
    <s v="Obesity"/>
    <s v="Normal"/>
    <n v="1974"/>
    <s v="Jul"/>
    <n v="7"/>
    <d v="1974-07-07T00:00:00"/>
    <n v="11858.56"/>
    <x v="1"/>
    <s v="tier - 3"/>
    <x v="28"/>
    <x v="2"/>
  </r>
  <r>
    <s v="Id1420"/>
    <s v="  Samuel H"/>
    <x v="962"/>
    <n v="10.82"/>
    <s v="yes"/>
    <s v="No"/>
    <s v="No"/>
    <n v="0"/>
    <s v="No"/>
    <s v="Normal Weight"/>
    <s v="Diabetes"/>
    <n v="1967"/>
    <s v="Aug"/>
    <n v="24"/>
    <d v="1967-08-24T00:00:00"/>
    <n v="11879.1"/>
    <x v="1"/>
    <s v="tier - 3"/>
    <x v="38"/>
    <x v="8"/>
  </r>
  <r>
    <s v="Id1421"/>
    <s v="  Jenni"/>
    <x v="963"/>
    <n v="6.06"/>
    <s v="yes"/>
    <s v="No"/>
    <s v="No"/>
    <n v="0"/>
    <s v="No"/>
    <s v="Obesity"/>
    <s v="Prediabetes"/>
    <n v="1967"/>
    <s v="Jul"/>
    <n v="14"/>
    <d v="1967-07-14T00:00:00"/>
    <n v="11881.36"/>
    <x v="1"/>
    <s v="tier - 2"/>
    <x v="38"/>
    <x v="2"/>
  </r>
  <r>
    <s v="Id1422"/>
    <s v="  Estuardo F"/>
    <x v="964"/>
    <n v="5.91"/>
    <s v="No"/>
    <s v="No"/>
    <s v="No"/>
    <n v="0"/>
    <s v="No"/>
    <s v="Obesity"/>
    <s v="Prediabetes"/>
    <n v="1967"/>
    <s v="Oct"/>
    <n v="29"/>
    <d v="1967-10-29T00:00:00"/>
    <n v="11881.97"/>
    <x v="1"/>
    <s v="tier - 1"/>
    <x v="38"/>
    <x v="0"/>
  </r>
  <r>
    <s v="Id1423"/>
    <s v="  Brett"/>
    <x v="742"/>
    <n v="5.87"/>
    <s v="No"/>
    <s v="No"/>
    <s v="No"/>
    <n v="0"/>
    <s v="No"/>
    <s v="Obesity"/>
    <s v="Prediabetes"/>
    <n v="2004"/>
    <s v="Jun"/>
    <n v="2"/>
    <d v="2004-06-02T00:00:00"/>
    <n v="11884.05"/>
    <x v="1"/>
    <s v="tier - 3"/>
    <x v="13"/>
    <x v="0"/>
  </r>
  <r>
    <s v="Id1424"/>
    <s v="  Sharon E"/>
    <x v="965"/>
    <n v="6.22"/>
    <s v="No"/>
    <s v="No"/>
    <s v="No"/>
    <n v="0"/>
    <s v="No"/>
    <s v="Obesity"/>
    <s v="Prediabetes"/>
    <n v="1964"/>
    <s v="Nov"/>
    <n v="19"/>
    <d v="1964-11-19T00:00:00"/>
    <n v="11918.2"/>
    <x v="1"/>
    <s v="tier - 1"/>
    <x v="39"/>
    <x v="11"/>
  </r>
  <r>
    <s v="Id1425"/>
    <s v="  Jacob W√¶ver"/>
    <x v="927"/>
    <n v="5.73"/>
    <s v="No"/>
    <s v="No"/>
    <s v="Yes"/>
    <n v="1"/>
    <s v="No"/>
    <s v="Obesity"/>
    <s v="Prediabetes"/>
    <n v="1964"/>
    <s v="Dec"/>
    <n v="20"/>
    <d v="1964-12-20T00:00:00"/>
    <n v="11931.13"/>
    <x v="1"/>
    <s v="tier - 1"/>
    <x v="39"/>
    <x v="4"/>
  </r>
  <r>
    <s v="Id1426"/>
    <s v="  Scott"/>
    <x v="117"/>
    <n v="5.7"/>
    <s v="No"/>
    <s v="No"/>
    <s v="No"/>
    <n v="0"/>
    <s v="No"/>
    <s v="Obesity"/>
    <s v="Prediabetes"/>
    <n v="1964"/>
    <s v="Aug"/>
    <n v="2"/>
    <d v="1964-08-02T00:00:00"/>
    <n v="11938.26"/>
    <x v="1"/>
    <s v="tier - 3"/>
    <x v="39"/>
    <x v="4"/>
  </r>
  <r>
    <s v="Id1427"/>
    <s v="  Brooke S"/>
    <x v="308"/>
    <n v="9.91"/>
    <s v="No"/>
    <s v="No"/>
    <s v="No"/>
    <n v="0"/>
    <s v="No"/>
    <s v="Over Weight"/>
    <s v="Diabetes"/>
    <n v="1991"/>
    <s v="Oct"/>
    <n v="19"/>
    <d v="1991-10-19T00:00:00"/>
    <n v="11941.83"/>
    <x v="1"/>
    <s v="tier - 1"/>
    <x v="0"/>
    <x v="9"/>
  </r>
  <r>
    <s v="Id1428"/>
    <s v="  Kaye A"/>
    <x v="421"/>
    <n v="11.4"/>
    <s v="No"/>
    <s v="No"/>
    <s v="No"/>
    <n v="0"/>
    <s v="No"/>
    <s v="Over Weight"/>
    <s v="Diabetes"/>
    <n v="1964"/>
    <s v="Dec"/>
    <n v="25"/>
    <d v="1964-12-25T00:00:00"/>
    <n v="11944.59"/>
    <x v="1"/>
    <s v="tier - 2"/>
    <x v="39"/>
    <x v="5"/>
  </r>
  <r>
    <s v="Id1429"/>
    <s v="  Carolyn"/>
    <x v="97"/>
    <n v="6.29"/>
    <s v="yes"/>
    <s v="No"/>
    <s v="Yes"/>
    <n v="1"/>
    <s v="No"/>
    <s v="Obesity"/>
    <s v="Prediabetes"/>
    <n v="1965"/>
    <s v="Nov"/>
    <n v="1"/>
    <d v="1965-11-01T00:00:00"/>
    <n v="11945.13"/>
    <x v="1"/>
    <s v="tier - 2"/>
    <x v="40"/>
    <x v="1"/>
  </r>
  <r>
    <s v="Id1430"/>
    <s v="  Daniel C"/>
    <x v="966"/>
    <n v="9.2799999999999994"/>
    <s v="No"/>
    <s v="No"/>
    <s v="No"/>
    <n v="0"/>
    <s v="No"/>
    <s v="Under Weight"/>
    <s v="Diabetes"/>
    <n v="1964"/>
    <s v="Sep"/>
    <n v="29"/>
    <d v="1964-09-29T00:00:00"/>
    <n v="11946.63"/>
    <x v="1"/>
    <s v="tier - 2"/>
    <x v="39"/>
    <x v="0"/>
  </r>
  <r>
    <s v="Id1431"/>
    <s v="  Laurie A"/>
    <x v="967"/>
    <n v="4.78"/>
    <s v="No"/>
    <s v="No"/>
    <s v="Yes"/>
    <n v="1"/>
    <s v="No"/>
    <s v="Obesity"/>
    <s v="Normal"/>
    <n v="1967"/>
    <s v="Dec"/>
    <n v="22"/>
    <d v="1967-12-22T00:00:00"/>
    <n v="11987.17"/>
    <x v="1"/>
    <s v="tier - 3"/>
    <x v="38"/>
    <x v="0"/>
  </r>
  <r>
    <s v="Id1432"/>
    <s v="  Nicole"/>
    <x v="680"/>
    <n v="8.8699999999999992"/>
    <s v="yes"/>
    <s v="No"/>
    <s v="No"/>
    <n v="0"/>
    <s v="No"/>
    <s v="Obesity"/>
    <s v="Diabetes"/>
    <n v="1983"/>
    <s v="Jul"/>
    <n v="4"/>
    <d v="1983-07-04T00:00:00"/>
    <n v="11987.68"/>
    <x v="1"/>
    <s v="tier - 2"/>
    <x v="22"/>
    <x v="14"/>
  </r>
  <r>
    <s v="Id1433"/>
    <s v="  Shelby"/>
    <x v="968"/>
    <n v="11.4"/>
    <s v="No"/>
    <s v="No"/>
    <s v="No"/>
    <n v="0"/>
    <s v="No"/>
    <s v="Under Weight"/>
    <s v="Diabetes"/>
    <n v="1993"/>
    <s v="Dec"/>
    <n v="12"/>
    <d v="1993-12-12T00:00:00"/>
    <n v="11994.89"/>
    <x v="1"/>
    <s v="tier - 2"/>
    <x v="8"/>
    <x v="1"/>
  </r>
  <r>
    <s v="Id1434"/>
    <s v="  Allison"/>
    <x v="860"/>
    <n v="9.1300000000000008"/>
    <s v="yes"/>
    <s v="No"/>
    <s v="No"/>
    <n v="0"/>
    <s v="No"/>
    <s v="Obesity"/>
    <s v="Diabetes"/>
    <n v="1982"/>
    <s v="Oct"/>
    <n v="17"/>
    <d v="1982-10-17T00:00:00"/>
    <n v="12001.29"/>
    <x v="1"/>
    <s v="tier - 3"/>
    <x v="22"/>
    <x v="11"/>
  </r>
  <r>
    <s v="Id1435"/>
    <s v="  Leticia"/>
    <x v="969"/>
    <n v="6.22"/>
    <s v="yes"/>
    <s v="No"/>
    <s v="Yes"/>
    <n v="1"/>
    <s v="No"/>
    <s v="Normal Weight"/>
    <s v="Prediabetes"/>
    <n v="1965"/>
    <s v="Jun"/>
    <n v="9"/>
    <d v="1965-06-09T00:00:00"/>
    <n v="12029.29"/>
    <x v="1"/>
    <s v="tier - 2"/>
    <x v="39"/>
    <x v="8"/>
  </r>
  <r>
    <s v="Id1436"/>
    <s v="  John S"/>
    <x v="970"/>
    <n v="5.9"/>
    <s v="No"/>
    <s v="No"/>
    <s v="Yes"/>
    <n v="1"/>
    <s v="No"/>
    <s v="Obesity"/>
    <s v="Prediabetes"/>
    <n v="1965"/>
    <s v="Oct"/>
    <n v="29"/>
    <d v="1965-10-29T00:00:00"/>
    <n v="12032.33"/>
    <x v="1"/>
    <s v="tier - 1"/>
    <x v="40"/>
    <x v="2"/>
  </r>
  <r>
    <s v="Id1437"/>
    <s v="  April"/>
    <x v="98"/>
    <n v="4.45"/>
    <s v="No"/>
    <s v="No"/>
    <s v="No"/>
    <n v="0"/>
    <s v="No"/>
    <s v="Obesity"/>
    <s v="Normal"/>
    <n v="1979"/>
    <s v="Oct"/>
    <n v="16"/>
    <d v="1979-10-16T00:00:00"/>
    <n v="12035.18"/>
    <x v="1"/>
    <s v="tier - 3"/>
    <x v="23"/>
    <x v="11"/>
  </r>
  <r>
    <s v="Id1438"/>
    <s v="  Ashley N"/>
    <x v="971"/>
    <n v="6.17"/>
    <s v="No"/>
    <s v="No"/>
    <s v="Yes"/>
    <n v="1"/>
    <s v="No"/>
    <s v="Obesity"/>
    <s v="Prediabetes"/>
    <n v="1966"/>
    <s v="Nov"/>
    <n v="24"/>
    <d v="1966-11-24T00:00:00"/>
    <n v="12044.34"/>
    <x v="1"/>
    <s v="tier - 1"/>
    <x v="37"/>
    <x v="1"/>
  </r>
  <r>
    <s v="Id1439"/>
    <s v="  Madeleine"/>
    <x v="382"/>
    <n v="4.93"/>
    <s v="No"/>
    <s v="No"/>
    <s v="No"/>
    <n v="0"/>
    <s v="No"/>
    <s v="Obesity"/>
    <s v="Normal"/>
    <n v="1986"/>
    <s v="Sep"/>
    <n v="7"/>
    <d v="1986-09-07T00:00:00"/>
    <n v="12048.13"/>
    <x v="1"/>
    <s v="tier - 2"/>
    <x v="17"/>
    <x v="14"/>
  </r>
  <r>
    <s v="Id1440"/>
    <s v="  Nelly S"/>
    <x v="421"/>
    <n v="7.32"/>
    <s v="yes"/>
    <s v="No"/>
    <s v="No"/>
    <n v="1"/>
    <s v="No"/>
    <s v="Over Weight"/>
    <s v="Diabetes"/>
    <n v="1984"/>
    <s v="Sep"/>
    <n v="2"/>
    <d v="1984-09-02T00:00:00"/>
    <n v="12091.34"/>
    <x v="1"/>
    <s v="tier - 2"/>
    <x v="20"/>
    <x v="16"/>
  </r>
  <r>
    <s v="Id1441"/>
    <s v="  Meredith S"/>
    <x v="801"/>
    <n v="5.27"/>
    <s v="No"/>
    <s v="No"/>
    <s v="Yes"/>
    <n v="1"/>
    <s v="No"/>
    <s v="Over Weight"/>
    <s v="Normal"/>
    <n v="1968"/>
    <s v="Jun"/>
    <n v="21"/>
    <d v="1968-06-21T00:00:00"/>
    <n v="12094.48"/>
    <x v="1"/>
    <s v="tier - 3"/>
    <x v="38"/>
    <x v="2"/>
  </r>
  <r>
    <s v="Id1442"/>
    <s v="  Kevin"/>
    <x v="972"/>
    <n v="5.82"/>
    <s v="No"/>
    <s v="No"/>
    <s v="No"/>
    <n v="1"/>
    <s v="No"/>
    <s v="Over Weight"/>
    <s v="Prediabetes"/>
    <n v="1968"/>
    <s v="Dec"/>
    <n v="9"/>
    <d v="1968-12-09T00:00:00"/>
    <n v="12096.65"/>
    <x v="1"/>
    <s v="tier - 1"/>
    <x v="36"/>
    <x v="8"/>
  </r>
  <r>
    <s v="Id1443"/>
    <s v="  Lisa"/>
    <x v="369"/>
    <n v="5.8"/>
    <s v="No"/>
    <s v="No"/>
    <s v="Yes"/>
    <n v="1"/>
    <s v="No"/>
    <s v="Over Weight"/>
    <s v="Prediabetes"/>
    <n v="1968"/>
    <s v="Oct"/>
    <n v="25"/>
    <d v="1968-10-25T00:00:00"/>
    <n v="12105.32"/>
    <x v="1"/>
    <s v="tier - 3"/>
    <x v="36"/>
    <x v="2"/>
  </r>
  <r>
    <s v="Id1444"/>
    <s v="  Katherine A"/>
    <x v="973"/>
    <n v="4.87"/>
    <s v="No"/>
    <s v="yes"/>
    <s v="No"/>
    <n v="1"/>
    <s v="No"/>
    <s v="Over Weight"/>
    <s v="Normal"/>
    <n v="1963"/>
    <s v="Jul"/>
    <n v="20"/>
    <d v="1963-07-20T00:00:00"/>
    <n v="12124.99"/>
    <x v="1"/>
    <s v="tier - 1"/>
    <x v="42"/>
    <x v="1"/>
  </r>
  <r>
    <s v="Id1445"/>
    <s v="  Steve"/>
    <x v="974"/>
    <n v="8.1199999999999992"/>
    <s v="No"/>
    <s v="No"/>
    <s v="No"/>
    <n v="0"/>
    <s v="No"/>
    <s v="Under Weight"/>
    <s v="Diabetes"/>
    <n v="1963"/>
    <s v="Jun"/>
    <n v="4"/>
    <d v="1963-06-04T00:00:00"/>
    <n v="12129.61"/>
    <x v="1"/>
    <s v="tier - 1"/>
    <x v="41"/>
    <x v="1"/>
  </r>
  <r>
    <s v="Id1446"/>
    <s v="  Kate L"/>
    <x v="387"/>
    <n v="4.3600000000000003"/>
    <s v="No"/>
    <s v="No"/>
    <s v="No"/>
    <n v="2"/>
    <s v="No"/>
    <s v="Normal Weight"/>
    <s v="Normal"/>
    <n v="1991"/>
    <s v="Nov"/>
    <n v="6"/>
    <d v="1991-11-06T00:00:00"/>
    <n v="12130.8"/>
    <x v="1"/>
    <s v="tier - 3"/>
    <x v="0"/>
    <x v="14"/>
  </r>
  <r>
    <s v="Id1447"/>
    <s v="  Beth"/>
    <x v="975"/>
    <n v="9.16"/>
    <s v="No"/>
    <s v="No"/>
    <s v="No"/>
    <n v="0"/>
    <s v="No"/>
    <s v="Under Weight"/>
    <s v="Diabetes"/>
    <n v="1974"/>
    <s v="Sep"/>
    <n v="16"/>
    <d v="1974-09-16T00:00:00"/>
    <n v="12137.6"/>
    <x v="1"/>
    <s v="tier - 3"/>
    <x v="27"/>
    <x v="1"/>
  </r>
  <r>
    <s v="Id1448"/>
    <s v="  Katharine"/>
    <x v="976"/>
    <n v="9.14"/>
    <s v="No"/>
    <s v="No"/>
    <s v="No"/>
    <n v="0"/>
    <s v="No"/>
    <s v="Under Weight"/>
    <s v="Diabetes"/>
    <n v="1962"/>
    <s v="Nov"/>
    <n v="4"/>
    <d v="1962-11-04T00:00:00"/>
    <n v="12142.58"/>
    <x v="1"/>
    <s v="tier - 2"/>
    <x v="41"/>
    <x v="0"/>
  </r>
  <r>
    <s v="Id1449"/>
    <s v="  Heather L"/>
    <x v="977"/>
    <n v="5.49"/>
    <s v="yes"/>
    <s v="No"/>
    <s v="No"/>
    <n v="2"/>
    <s v="No"/>
    <s v="Under Weight"/>
    <s v="Normal"/>
    <n v="1962"/>
    <s v="Sep"/>
    <n v="15"/>
    <d v="1962-09-15T00:00:00"/>
    <n v="12146.97"/>
    <x v="1"/>
    <s v="tier - 3"/>
    <x v="41"/>
    <x v="2"/>
  </r>
  <r>
    <s v="Id1450"/>
    <s v="  Desiree"/>
    <x v="292"/>
    <n v="5.96"/>
    <s v="yes"/>
    <s v="No"/>
    <s v="No"/>
    <n v="0"/>
    <s v="No"/>
    <s v="Over Weight"/>
    <s v="Prediabetes"/>
    <n v="1987"/>
    <s v="Oct"/>
    <n v="5"/>
    <d v="1987-10-05T00:00:00"/>
    <n v="12148.2"/>
    <x v="1"/>
    <s v="tier - 3"/>
    <x v="18"/>
    <x v="1"/>
  </r>
  <r>
    <s v="Id1451"/>
    <s v="  Peter B"/>
    <x v="978"/>
    <n v="4.62"/>
    <s v="yes"/>
    <s v="No"/>
    <s v="No"/>
    <n v="0"/>
    <s v="No"/>
    <s v="Normal Weight"/>
    <s v="Normal"/>
    <n v="1991"/>
    <s v="Aug"/>
    <n v="29"/>
    <d v="1991-08-29T00:00:00"/>
    <n v="12198.64"/>
    <x v="1"/>
    <s v="tier - 3"/>
    <x v="0"/>
    <x v="14"/>
  </r>
  <r>
    <s v="Id1452"/>
    <s v="  Adam"/>
    <x v="29"/>
    <n v="9.9600000000000009"/>
    <s v="yes"/>
    <s v="No"/>
    <s v="No"/>
    <n v="0"/>
    <s v="No"/>
    <s v="Obesity"/>
    <s v="Diabetes"/>
    <n v="1977"/>
    <s v="Aug"/>
    <n v="14"/>
    <d v="1977-08-14T00:00:00"/>
    <n v="12218.7"/>
    <x v="1"/>
    <s v="tier - 1"/>
    <x v="24"/>
    <x v="1"/>
  </r>
  <r>
    <s v="Id1453"/>
    <s v="  Jeremy J"/>
    <x v="979"/>
    <n v="10.53"/>
    <s v="No"/>
    <s v="No"/>
    <s v="No"/>
    <n v="2"/>
    <s v="No"/>
    <s v="Normal Weight"/>
    <s v="Diabetes"/>
    <n v="1964"/>
    <s v="Jul"/>
    <n v="20"/>
    <d v="1964-07-20T00:00:00"/>
    <n v="12222.9"/>
    <x v="1"/>
    <s v="tier - 2"/>
    <x v="39"/>
    <x v="1"/>
  </r>
  <r>
    <s v="Id1454"/>
    <s v="  Adam C"/>
    <x v="54"/>
    <n v="6.69"/>
    <s v="yes"/>
    <s v="No"/>
    <s v="No"/>
    <n v="0"/>
    <s v="No"/>
    <s v="Obesity"/>
    <s v="Diabetes"/>
    <n v="1964"/>
    <s v="Jul"/>
    <n v="2"/>
    <d v="1964-07-02T00:00:00"/>
    <n v="12224.35"/>
    <x v="1"/>
    <s v="tier - 1"/>
    <x v="42"/>
    <x v="1"/>
  </r>
  <r>
    <s v="Id1455"/>
    <s v="  Jon"/>
    <x v="375"/>
    <n v="9.5500000000000007"/>
    <s v="yes"/>
    <s v="No"/>
    <s v="No"/>
    <n v="0"/>
    <s v="No"/>
    <s v="Obesity"/>
    <s v="Diabetes"/>
    <n v="1964"/>
    <s v="Jun"/>
    <n v="24"/>
    <d v="1964-06-24T00:00:00"/>
    <n v="12231.61"/>
    <x v="1"/>
    <s v="tier - 3"/>
    <x v="42"/>
    <x v="1"/>
  </r>
  <r>
    <s v="Id1456"/>
    <s v="  Steven J"/>
    <x v="980"/>
    <n v="6.05"/>
    <s v="No"/>
    <s v="No"/>
    <s v="No"/>
    <n v="0"/>
    <s v="No"/>
    <s v="Over Weight"/>
    <s v="Prediabetes"/>
    <n v="1963"/>
    <s v="Jul"/>
    <n v="19"/>
    <d v="1963-07-19T00:00:00"/>
    <n v="12233.83"/>
    <x v="1"/>
    <s v="tier - 1"/>
    <x v="42"/>
    <x v="2"/>
  </r>
  <r>
    <s v="Id1457"/>
    <s v="  Jessica P"/>
    <x v="981"/>
    <n v="10.56"/>
    <s v="yes"/>
    <s v="No"/>
    <s v="No"/>
    <n v="1"/>
    <s v="No"/>
    <s v="Over Weight"/>
    <s v="Diabetes"/>
    <n v="1964"/>
    <s v="Oct"/>
    <n v="15"/>
    <d v="1964-10-15T00:00:00"/>
    <n v="12235.84"/>
    <x v="1"/>
    <s v="tier - 3"/>
    <x v="39"/>
    <x v="1"/>
  </r>
  <r>
    <s v="Id1458"/>
    <s v="  Ashley"/>
    <x v="905"/>
    <n v="10.81"/>
    <s v="yes"/>
    <s v="No"/>
    <s v="No"/>
    <n v="1"/>
    <s v="No"/>
    <s v="Normal Weight"/>
    <s v="Diabetes"/>
    <n v="1966"/>
    <s v="Jul"/>
    <n v="29"/>
    <d v="1966-07-29T00:00:00"/>
    <n v="12237.73"/>
    <x v="1"/>
    <s v="tier - 3"/>
    <x v="37"/>
    <x v="1"/>
  </r>
  <r>
    <s v="Id1459"/>
    <s v="  Arturo H"/>
    <x v="982"/>
    <n v="4.32"/>
    <s v="No"/>
    <s v="No"/>
    <s v="No"/>
    <n v="0"/>
    <s v="No"/>
    <s v="Normal Weight"/>
    <s v="Normal"/>
    <n v="1963"/>
    <s v="Jul"/>
    <n v="17"/>
    <d v="1963-07-17T00:00:00"/>
    <n v="12244.53"/>
    <x v="1"/>
    <s v="tier - 1"/>
    <x v="42"/>
    <x v="0"/>
  </r>
  <r>
    <s v="Id1460"/>
    <s v="  Ketil"/>
    <x v="983"/>
    <n v="4.37"/>
    <s v="No"/>
    <s v="No"/>
    <s v="No"/>
    <n v="0"/>
    <s v="No"/>
    <s v="Over Weight"/>
    <s v="Normal"/>
    <n v="1974"/>
    <s v="Jun"/>
    <n v="23"/>
    <d v="1974-06-23T00:00:00"/>
    <n v="12245.17"/>
    <x v="1"/>
    <s v="tier - 1"/>
    <x v="28"/>
    <x v="1"/>
  </r>
  <r>
    <s v="Id1461"/>
    <s v="  Katie"/>
    <x v="141"/>
    <n v="4.8099999999999996"/>
    <s v="yes"/>
    <s v="No"/>
    <s v="Yes"/>
    <n v="1"/>
    <s v="No"/>
    <s v="Obesity"/>
    <s v="Normal"/>
    <n v="1989"/>
    <s v="Nov"/>
    <n v="23"/>
    <d v="1989-11-23T00:00:00"/>
    <n v="12254.44"/>
    <x v="1"/>
    <s v="tier - 3"/>
    <x v="14"/>
    <x v="14"/>
  </r>
  <r>
    <s v="Id1462"/>
    <s v="  Christi"/>
    <x v="984"/>
    <n v="4.5599999999999996"/>
    <s v="yes"/>
    <s v="No"/>
    <s v="Yes"/>
    <n v="1"/>
    <s v="No"/>
    <s v="Over Weight"/>
    <s v="Normal"/>
    <n v="1986"/>
    <s v="Aug"/>
    <n v="13"/>
    <d v="1986-08-13T00:00:00"/>
    <n v="12255.04"/>
    <x v="1"/>
    <s v="tier - 2"/>
    <x v="17"/>
    <x v="14"/>
  </r>
  <r>
    <s v="Id1463"/>
    <s v="  Alan"/>
    <x v="98"/>
    <n v="4.3899999999999997"/>
    <s v="No"/>
    <s v="No"/>
    <s v="No"/>
    <n v="0"/>
    <s v="No"/>
    <s v="Obesity"/>
    <s v="Normal"/>
    <n v="1966"/>
    <s v="Dec"/>
    <n v="6"/>
    <d v="1966-12-06T00:00:00"/>
    <n v="12265.51"/>
    <x v="1"/>
    <s v="tier - 3"/>
    <x v="37"/>
    <x v="0"/>
  </r>
  <r>
    <s v="Id1464"/>
    <s v="  Edivaldo B"/>
    <x v="985"/>
    <n v="11.44"/>
    <s v="No"/>
    <s v="No"/>
    <s v="No"/>
    <n v="0"/>
    <s v="No"/>
    <s v="Normal Weight"/>
    <s v="Diabetes"/>
    <n v="1967"/>
    <s v="Dec"/>
    <n v="30"/>
    <d v="1967-12-30T00:00:00"/>
    <n v="12268.63"/>
    <x v="1"/>
    <s v="tier - 1"/>
    <x v="38"/>
    <x v="1"/>
  </r>
  <r>
    <s v="Id1465"/>
    <s v="  Eve"/>
    <x v="813"/>
    <n v="11.37"/>
    <s v="yes"/>
    <s v="No"/>
    <s v="No"/>
    <n v="1"/>
    <s v="No"/>
    <s v="Normal Weight"/>
    <s v="Diabetes"/>
    <n v="1967"/>
    <s v="Aug"/>
    <n v="28"/>
    <d v="1967-08-28T00:00:00"/>
    <n v="12269.69"/>
    <x v="1"/>
    <s v="tier - 2"/>
    <x v="38"/>
    <x v="1"/>
  </r>
  <r>
    <s v="Id1466"/>
    <s v="  Devin"/>
    <x v="393"/>
    <n v="6.14"/>
    <s v="No"/>
    <s v="No"/>
    <s v="No"/>
    <n v="0"/>
    <s v="No"/>
    <s v="Normal Weight"/>
    <s v="Prediabetes"/>
    <n v="1966"/>
    <s v="Nov"/>
    <n v="16"/>
    <d v="1966-11-16T00:00:00"/>
    <n v="12282.03"/>
    <x v="1"/>
    <s v="tier - 1"/>
    <x v="37"/>
    <x v="7"/>
  </r>
  <r>
    <s v="Id1467"/>
    <s v="  Shaun R"/>
    <x v="160"/>
    <n v="4.8899999999999997"/>
    <s v="No"/>
    <s v="No"/>
    <s v="No"/>
    <n v="0"/>
    <s v="No"/>
    <s v="Obesity"/>
    <s v="Normal"/>
    <n v="1990"/>
    <s v="Oct"/>
    <n v="29"/>
    <d v="1990-10-29T00:00:00"/>
    <n v="12282.38"/>
    <x v="1"/>
    <s v="tier - 1"/>
    <x v="15"/>
    <x v="2"/>
  </r>
  <r>
    <s v="Id1468"/>
    <s v="  Adrian"/>
    <x v="63"/>
    <n v="4.5999999999999996"/>
    <s v="No"/>
    <s v="No"/>
    <s v="No"/>
    <n v="0"/>
    <s v="No"/>
    <s v="Obesity"/>
    <s v="Normal"/>
    <n v="1963"/>
    <s v="Oct"/>
    <n v="28"/>
    <d v="1963-10-28T00:00:00"/>
    <n v="12299.59"/>
    <x v="1"/>
    <s v="tier - 1"/>
    <x v="42"/>
    <x v="7"/>
  </r>
  <r>
    <s v="Id1469"/>
    <s v="  Andrew"/>
    <x v="184"/>
    <n v="4.42"/>
    <s v="No"/>
    <s v="No"/>
    <s v="No"/>
    <n v="0"/>
    <s v="No"/>
    <s v="Obesity"/>
    <s v="Normal"/>
    <n v="1963"/>
    <s v="Aug"/>
    <n v="29"/>
    <d v="1963-08-29T00:00:00"/>
    <n v="12323.94"/>
    <x v="1"/>
    <s v="tier - 3"/>
    <x v="42"/>
    <x v="12"/>
  </r>
  <r>
    <s v="Id1470"/>
    <s v="  Mallory"/>
    <x v="237"/>
    <n v="7.48"/>
    <s v="yes"/>
    <s v="No"/>
    <s v="No"/>
    <n v="0"/>
    <s v="No"/>
    <s v="Over Weight"/>
    <s v="Diabetes"/>
    <n v="1963"/>
    <s v="Aug"/>
    <n v="2"/>
    <d v="1963-08-02T00:00:00"/>
    <n v="12333.83"/>
    <x v="1"/>
    <s v="tier - 2"/>
    <x v="42"/>
    <x v="2"/>
  </r>
  <r>
    <s v="Id1471"/>
    <s v="  Shawn E"/>
    <x v="9"/>
    <n v="10.74"/>
    <s v="No"/>
    <s v="No"/>
    <s v="No"/>
    <n v="0"/>
    <s v="No"/>
    <s v="Obesity"/>
    <s v="Diabetes"/>
    <n v="1963"/>
    <s v="Sep"/>
    <n v="22"/>
    <d v="1963-09-22T00:00:00"/>
    <n v="12347.17"/>
    <x v="1"/>
    <s v="tier - 3"/>
    <x v="42"/>
    <x v="2"/>
  </r>
  <r>
    <s v="Id1472"/>
    <s v="  Sarah E"/>
    <x v="378"/>
    <n v="5.19"/>
    <s v="No"/>
    <s v="No"/>
    <s v="No"/>
    <n v="1"/>
    <s v="No"/>
    <s v="Over Weight"/>
    <s v="Normal"/>
    <n v="1966"/>
    <s v="Dec"/>
    <n v="29"/>
    <d v="1966-12-29T00:00:00"/>
    <n v="12363.55"/>
    <x v="1"/>
    <s v="tier - 3"/>
    <x v="37"/>
    <x v="2"/>
  </r>
  <r>
    <s v="Id1473"/>
    <s v="  Josh"/>
    <x v="884"/>
    <n v="9.17"/>
    <s v="No"/>
    <s v="No"/>
    <s v="No"/>
    <n v="0"/>
    <s v="No"/>
    <s v="Obesity"/>
    <s v="Diabetes"/>
    <n v="1962"/>
    <s v="Sep"/>
    <n v="26"/>
    <d v="1962-09-26T00:00:00"/>
    <n v="12369.89"/>
    <x v="1"/>
    <s v="tier - 2"/>
    <x v="41"/>
    <x v="8"/>
  </r>
  <r>
    <s v="Id1474"/>
    <s v="  Johann A"/>
    <x v="986"/>
    <n v="4.95"/>
    <s v="yes"/>
    <s v="No"/>
    <s v="No"/>
    <n v="0"/>
    <s v="No"/>
    <s v="Normal Weight"/>
    <s v="Normal"/>
    <n v="1989"/>
    <s v="Dec"/>
    <n v="29"/>
    <d v="1989-12-29T00:00:00"/>
    <n v="12404.88"/>
    <x v="1"/>
    <s v="tier - 3"/>
    <x v="14"/>
    <x v="5"/>
  </r>
  <r>
    <s v="Id1475"/>
    <s v="  Robin M"/>
    <x v="422"/>
    <n v="6.03"/>
    <s v="No"/>
    <s v="No"/>
    <s v="No"/>
    <n v="1"/>
    <s v="No"/>
    <s v="Over Weight"/>
    <s v="Prediabetes"/>
    <n v="1972"/>
    <s v="Aug"/>
    <n v="21"/>
    <d v="1972-08-21T00:00:00"/>
    <n v="12407.3"/>
    <x v="1"/>
    <s v="tier - 2"/>
    <x v="31"/>
    <x v="11"/>
  </r>
  <r>
    <s v="Id1476"/>
    <s v="  Kyle K"/>
    <x v="488"/>
    <n v="5.36"/>
    <s v="No"/>
    <s v="No"/>
    <s v="No"/>
    <n v="0"/>
    <s v="No"/>
    <s v="Obesity"/>
    <s v="Normal"/>
    <n v="1979"/>
    <s v="Jul"/>
    <n v="14"/>
    <d v="1979-07-14T00:00:00"/>
    <n v="12408.29"/>
    <x v="1"/>
    <s v="tier - 1"/>
    <x v="23"/>
    <x v="16"/>
  </r>
  <r>
    <s v="Id1477"/>
    <s v="  Alison"/>
    <x v="387"/>
    <n v="6.11"/>
    <s v="No"/>
    <s v="No"/>
    <s v="No"/>
    <n v="1"/>
    <s v="No"/>
    <s v="Normal Weight"/>
    <s v="Prediabetes"/>
    <n v="1964"/>
    <s v="Aug"/>
    <n v="4"/>
    <d v="1964-08-04T00:00:00"/>
    <n v="12430.95"/>
    <x v="1"/>
    <s v="tier - 3"/>
    <x v="39"/>
    <x v="8"/>
  </r>
  <r>
    <s v="Id1478"/>
    <s v="  Michael A"/>
    <x v="987"/>
    <n v="4.88"/>
    <s v="No"/>
    <s v="No"/>
    <s v="Yes"/>
    <n v="1"/>
    <s v="No"/>
    <s v="Obesity"/>
    <s v="Normal"/>
    <n v="1995"/>
    <s v="Aug"/>
    <n v="9"/>
    <d v="1995-08-09T00:00:00"/>
    <n v="12452.25"/>
    <x v="1"/>
    <s v="tier - 3"/>
    <x v="10"/>
    <x v="1"/>
  </r>
  <r>
    <s v="Id1479"/>
    <s v="  Byron A"/>
    <x v="988"/>
    <n v="6.72"/>
    <s v="No"/>
    <s v="No"/>
    <s v="No"/>
    <n v="0"/>
    <s v="No"/>
    <s v="Normal Weight"/>
    <s v="Diabetes"/>
    <n v="1968"/>
    <s v="Nov"/>
    <n v="26"/>
    <d v="1968-11-26T00:00:00"/>
    <n v="12475.35"/>
    <x v="1"/>
    <s v="tier - 1"/>
    <x v="36"/>
    <x v="1"/>
  </r>
  <r>
    <s v="Id1480"/>
    <s v="  Carine A"/>
    <x v="989"/>
    <n v="4.2"/>
    <s v="No"/>
    <s v="No"/>
    <s v="No"/>
    <n v="1"/>
    <s v="No"/>
    <s v="Over Weight"/>
    <s v="Normal"/>
    <n v="1968"/>
    <s v="Nov"/>
    <n v="12"/>
    <d v="1968-11-12T00:00:00"/>
    <n v="12479.71"/>
    <x v="1"/>
    <s v="tier - 3"/>
    <x v="36"/>
    <x v="1"/>
  </r>
  <r>
    <s v="Id1481"/>
    <s v="  Nathaniel"/>
    <x v="990"/>
    <n v="5.79"/>
    <s v="No"/>
    <s v="No"/>
    <s v="No"/>
    <n v="1"/>
    <s v="No"/>
    <s v="Obesity"/>
    <s v="Prediabetes"/>
    <n v="1967"/>
    <s v="Sep"/>
    <n v="1"/>
    <d v="1967-09-01T00:00:00"/>
    <n v="12485.8"/>
    <x v="1"/>
    <s v="tier - 3"/>
    <x v="38"/>
    <x v="0"/>
  </r>
  <r>
    <s v="Id1482"/>
    <s v="  Lindsay A"/>
    <x v="247"/>
    <n v="4.29"/>
    <s v="No"/>
    <s v="No"/>
    <s v="No"/>
    <n v="0"/>
    <s v="No"/>
    <s v="Over Weight"/>
    <s v="Normal"/>
    <n v="1968"/>
    <s v="Dec"/>
    <n v="3"/>
    <d v="1968-12-03T00:00:00"/>
    <n v="12495.29"/>
    <x v="1"/>
    <s v="tier - 3"/>
    <x v="36"/>
    <x v="1"/>
  </r>
  <r>
    <s v="Id1483"/>
    <s v="  Justin R"/>
    <x v="991"/>
    <n v="8.27"/>
    <s v="No"/>
    <s v="No"/>
    <s v="No"/>
    <n v="0"/>
    <s v="No"/>
    <s v="Normal Weight"/>
    <s v="Diabetes"/>
    <n v="1966"/>
    <s v="Jul"/>
    <n v="12"/>
    <d v="1966-07-12T00:00:00"/>
    <n v="12499.88"/>
    <x v="1"/>
    <s v="tier - 2"/>
    <x v="37"/>
    <x v="1"/>
  </r>
  <r>
    <s v="Id1484"/>
    <s v="  Casey"/>
    <x v="683"/>
    <n v="4.5599999999999996"/>
    <s v="No"/>
    <s v="No"/>
    <s v="No"/>
    <n v="0"/>
    <s v="No"/>
    <s v="Over Weight"/>
    <s v="Normal"/>
    <n v="1962"/>
    <s v="Oct"/>
    <n v="16"/>
    <d v="1962-10-16T00:00:00"/>
    <n v="12523.6"/>
    <x v="1"/>
    <s v="tier - 3"/>
    <x v="41"/>
    <x v="1"/>
  </r>
  <r>
    <s v="Id1485"/>
    <s v="  Amanda L"/>
    <x v="992"/>
    <n v="5.33"/>
    <s v="No"/>
    <s v="No"/>
    <s v="No"/>
    <n v="0"/>
    <s v="No"/>
    <s v="Obesity"/>
    <s v="Normal"/>
    <n v="1961"/>
    <s v="Nov"/>
    <n v="28"/>
    <d v="1961-11-28T00:00:00"/>
    <n v="12557.61"/>
    <x v="1"/>
    <s v="tier - 3"/>
    <x v="44"/>
    <x v="0"/>
  </r>
  <r>
    <s v="Id1486"/>
    <s v="  Ayako N"/>
    <x v="993"/>
    <n v="5.63"/>
    <s v="No"/>
    <s v="No"/>
    <s v="No"/>
    <n v="0"/>
    <s v="No"/>
    <s v="Over Weight"/>
    <s v="Normal"/>
    <n v="1961"/>
    <s v="Nov"/>
    <n v="28"/>
    <d v="1961-11-28T00:00:00"/>
    <n v="12574.05"/>
    <x v="1"/>
    <s v="tier - 1"/>
    <x v="44"/>
    <x v="2"/>
  </r>
  <r>
    <s v="Id1487"/>
    <s v="  Emilee"/>
    <x v="367"/>
    <n v="5.12"/>
    <s v="No"/>
    <s v="No"/>
    <s v="No"/>
    <n v="0"/>
    <s v="No"/>
    <s v="Over Weight"/>
    <s v="Normal"/>
    <n v="1969"/>
    <s v="Nov"/>
    <n v="26"/>
    <d v="1969-11-26T00:00:00"/>
    <n v="12579.92"/>
    <x v="1"/>
    <s v="tier - 1"/>
    <x v="34"/>
    <x v="7"/>
  </r>
  <r>
    <s v="Id1488"/>
    <s v="  Stephen M"/>
    <x v="994"/>
    <n v="5.15"/>
    <s v="yes"/>
    <s v="No"/>
    <s v="No"/>
    <n v="1"/>
    <s v="No"/>
    <s v="Obesity"/>
    <s v="Normal"/>
    <n v="1970"/>
    <s v="Jun"/>
    <n v="18"/>
    <d v="1970-06-18T00:00:00"/>
    <n v="12592.53"/>
    <x v="1"/>
    <s v="tier - 2"/>
    <x v="34"/>
    <x v="0"/>
  </r>
  <r>
    <s v="Id1489"/>
    <s v="  Annemarie A"/>
    <x v="995"/>
    <n v="7.5"/>
    <s v="No"/>
    <s v="No"/>
    <s v="No"/>
    <n v="0"/>
    <s v="No"/>
    <s v="Normal Weight"/>
    <s v="Diabetes"/>
    <n v="1988"/>
    <s v="Aug"/>
    <n v="11"/>
    <d v="1988-08-11T00:00:00"/>
    <n v="12600.46"/>
    <x v="1"/>
    <s v="tier - 1"/>
    <x v="16"/>
    <x v="9"/>
  </r>
  <r>
    <s v="Id1490"/>
    <s v="  Ashley R"/>
    <x v="996"/>
    <n v="4.88"/>
    <s v="yes"/>
    <s v="No"/>
    <s v="Yes"/>
    <n v="1"/>
    <s v="No"/>
    <s v="Normal Weight"/>
    <s v="Normal"/>
    <n v="1998"/>
    <s v="Nov"/>
    <n v="18"/>
    <d v="1998-11-18T00:00:00"/>
    <n v="12609.89"/>
    <x v="1"/>
    <s v="tier - 3"/>
    <x v="2"/>
    <x v="1"/>
  </r>
  <r>
    <s v="Id1491"/>
    <s v="  Leslie A"/>
    <x v="997"/>
    <n v="5.57"/>
    <s v="No"/>
    <s v="No"/>
    <s v="No"/>
    <n v="0"/>
    <s v="No"/>
    <s v="Normal Weight"/>
    <s v="Normal"/>
    <n v="1963"/>
    <s v="Aug"/>
    <n v="19"/>
    <d v="1963-08-19T00:00:00"/>
    <n v="12622.18"/>
    <x v="1"/>
    <s v="tier - 1"/>
    <x v="42"/>
    <x v="1"/>
  </r>
  <r>
    <s v="Id1492"/>
    <s v="  Mauricio J"/>
    <x v="67"/>
    <n v="5.31"/>
    <s v="No"/>
    <s v="No"/>
    <s v="No"/>
    <n v="0"/>
    <s v="No"/>
    <s v="Obesity"/>
    <s v="Normal"/>
    <n v="1970"/>
    <s v="Dec"/>
    <n v="28"/>
    <d v="1970-12-28T00:00:00"/>
    <n v="12624.74"/>
    <x v="1"/>
    <s v="tier - 1"/>
    <x v="35"/>
    <x v="1"/>
  </r>
  <r>
    <s v="Id1493"/>
    <s v="  Kieran"/>
    <x v="393"/>
    <n v="4.57"/>
    <s v="yes"/>
    <s v="No"/>
    <s v="No"/>
    <n v="0"/>
    <s v="No"/>
    <s v="Normal Weight"/>
    <s v="Normal"/>
    <n v="1965"/>
    <s v="Oct"/>
    <n v="4"/>
    <d v="1965-10-04T00:00:00"/>
    <n v="12629.17"/>
    <x v="1"/>
    <s v="tier - 1"/>
    <x v="40"/>
    <x v="0"/>
  </r>
  <r>
    <s v="Id1494"/>
    <s v="  Elizabeth A"/>
    <x v="998"/>
    <n v="8.6999999999999993"/>
    <s v="yes"/>
    <s v="No"/>
    <s v="No"/>
    <n v="1"/>
    <s v="No"/>
    <s v="Normal Weight"/>
    <s v="Diabetes"/>
    <n v="1962"/>
    <s v="Nov"/>
    <n v="22"/>
    <d v="1962-11-22T00:00:00"/>
    <n v="12629.9"/>
    <x v="1"/>
    <s v="tier - 3"/>
    <x v="41"/>
    <x v="0"/>
  </r>
  <r>
    <s v="Id1495"/>
    <s v="  Zeke M"/>
    <x v="999"/>
    <n v="4.76"/>
    <s v="No"/>
    <s v="No"/>
    <s v="No"/>
    <n v="0"/>
    <s v="No"/>
    <s v="Normal Weight"/>
    <s v="Normal"/>
    <n v="1962"/>
    <s v="Jul"/>
    <n v="22"/>
    <d v="1962-07-22T00:00:00"/>
    <n v="12638.2"/>
    <x v="1"/>
    <s v="tier - 1"/>
    <x v="41"/>
    <x v="2"/>
  </r>
  <r>
    <s v="Id1496"/>
    <s v="  Chip"/>
    <x v="1000"/>
    <n v="11.81"/>
    <s v="No"/>
    <s v="No"/>
    <s v="No"/>
    <n v="0"/>
    <s v="No"/>
    <s v="Obesity"/>
    <s v="Diabetes"/>
    <n v="1972"/>
    <s v="Sep"/>
    <n v="5"/>
    <d v="1972-09-05T00:00:00"/>
    <n v="12640.24"/>
    <x v="1"/>
    <s v="tier - 1"/>
    <x v="31"/>
    <x v="2"/>
  </r>
  <r>
    <s v="Id1497"/>
    <s v="  Miguel Angel Sr"/>
    <x v="1001"/>
    <n v="4.67"/>
    <s v="No"/>
    <s v="No"/>
    <s v="No"/>
    <n v="0"/>
    <s v="No"/>
    <s v="Normal Weight"/>
    <s v="Normal"/>
    <n v="1966"/>
    <s v="Dec"/>
    <n v="17"/>
    <d v="1966-12-17T00:00:00"/>
    <n v="12643.38"/>
    <x v="1"/>
    <s v="tier - 1"/>
    <x v="37"/>
    <x v="1"/>
  </r>
  <r>
    <s v="Id1498"/>
    <s v="  Brian"/>
    <x v="984"/>
    <n v="6.02"/>
    <s v="No"/>
    <s v="No"/>
    <s v="No"/>
    <n v="0"/>
    <s v="No"/>
    <s v="Over Weight"/>
    <s v="Prediabetes"/>
    <n v="1962"/>
    <s v="Jul"/>
    <n v="11"/>
    <d v="1962-07-11T00:00:00"/>
    <n v="12644.59"/>
    <x v="1"/>
    <s v="tier - 2"/>
    <x v="41"/>
    <x v="2"/>
  </r>
  <r>
    <s v="Id1499"/>
    <s v="  Meghan"/>
    <x v="1002"/>
    <n v="7.46"/>
    <s v="No"/>
    <s v="No"/>
    <s v="No"/>
    <n v="0"/>
    <s v="No"/>
    <s v="Normal Weight"/>
    <s v="Diabetes"/>
    <n v="1965"/>
    <s v="Sep"/>
    <n v="14"/>
    <d v="1965-09-14T00:00:00"/>
    <n v="12646.21"/>
    <x v="1"/>
    <s v="tier - 2"/>
    <x v="40"/>
    <x v="2"/>
  </r>
  <r>
    <s v="Id1500"/>
    <s v="  Meredith L"/>
    <x v="1003"/>
    <n v="4.74"/>
    <s v="No"/>
    <s v="No"/>
    <s v="No"/>
    <n v="1"/>
    <s v="No"/>
    <s v="Normal Weight"/>
    <s v="Normal"/>
    <n v="1962"/>
    <s v="Aug"/>
    <n v="27"/>
    <d v="1962-08-27T00:00:00"/>
    <n v="12648.7"/>
    <x v="1"/>
    <s v="tier - 2"/>
    <x v="41"/>
    <x v="0"/>
  </r>
  <r>
    <s v="Id1501"/>
    <s v="  Millicent M"/>
    <x v="842"/>
    <n v="4.79"/>
    <s v="No"/>
    <s v="No"/>
    <s v="No"/>
    <n v="0"/>
    <s v="No"/>
    <s v="Over Weight"/>
    <s v="Normal"/>
    <n v="1974"/>
    <s v="Sep"/>
    <n v="24"/>
    <d v="1974-09-24T00:00:00"/>
    <n v="12697.48"/>
    <x v="1"/>
    <s v="tier - 3"/>
    <x v="27"/>
    <x v="11"/>
  </r>
  <r>
    <s v="Id1502"/>
    <s v="  Kathleen"/>
    <x v="649"/>
    <n v="5.35"/>
    <s v="yes"/>
    <s v="No"/>
    <s v="No"/>
    <n v="0"/>
    <s v="No"/>
    <s v="Under Weight"/>
    <s v="Normal"/>
    <n v="1992"/>
    <s v="Jul"/>
    <n v="7"/>
    <d v="1992-07-07T00:00:00"/>
    <n v="12699.56"/>
    <x v="1"/>
    <s v="tier - 2"/>
    <x v="0"/>
    <x v="2"/>
  </r>
  <r>
    <s v="Id1503"/>
    <s v="  Kimberly K"/>
    <x v="1004"/>
    <n v="4.87"/>
    <s v="No"/>
    <s v="yes"/>
    <s v="No"/>
    <n v="1"/>
    <s v="No"/>
    <s v="Obesity"/>
    <s v="Normal"/>
    <n v="1964"/>
    <s v="Nov"/>
    <n v="28"/>
    <d v="1964-11-28T00:00:00"/>
    <n v="12700.63"/>
    <x v="1"/>
    <s v="tier - 3"/>
    <x v="39"/>
    <x v="2"/>
  </r>
  <r>
    <s v="Id1504"/>
    <s v="  Justin C"/>
    <x v="21"/>
    <n v="10.09"/>
    <s v="yes"/>
    <s v="No"/>
    <s v="No"/>
    <n v="0"/>
    <s v="No"/>
    <s v="Obesity"/>
    <s v="Diabetes"/>
    <n v="1970"/>
    <s v="Jul"/>
    <n v="8"/>
    <d v="1970-07-08T00:00:00"/>
    <n v="12713"/>
    <x v="1"/>
    <s v="tier - 1"/>
    <x v="34"/>
    <x v="2"/>
  </r>
  <r>
    <s v="Id1505"/>
    <s v="  Tristan P"/>
    <x v="988"/>
    <n v="5.47"/>
    <s v="yes"/>
    <s v="No"/>
    <s v="Yes"/>
    <n v="1"/>
    <s v="No"/>
    <s v="Normal Weight"/>
    <s v="Normal"/>
    <n v="1988"/>
    <s v="Jul"/>
    <n v="17"/>
    <d v="1988-07-17T00:00:00"/>
    <n v="12718.21"/>
    <x v="1"/>
    <s v="tier - 1"/>
    <x v="16"/>
    <x v="14"/>
  </r>
  <r>
    <s v="Id1506"/>
    <s v="  Traci A"/>
    <x v="1005"/>
    <n v="8.6"/>
    <s v="No"/>
    <s v="No"/>
    <s v="No"/>
    <n v="0"/>
    <s v="No"/>
    <s v="Normal Weight"/>
    <s v="Diabetes"/>
    <n v="1962"/>
    <s v="Sep"/>
    <n v="2"/>
    <d v="1962-09-02T00:00:00"/>
    <n v="12731"/>
    <x v="1"/>
    <s v="tier - 3"/>
    <x v="41"/>
    <x v="5"/>
  </r>
  <r>
    <s v="Id1507"/>
    <s v="  Justin P"/>
    <x v="305"/>
    <n v="10.74"/>
    <s v="yes"/>
    <s v="No"/>
    <s v="No"/>
    <n v="0"/>
    <s v="No"/>
    <s v="Normal Weight"/>
    <s v="Diabetes"/>
    <n v="1962"/>
    <s v="Oct"/>
    <n v="1"/>
    <d v="1962-10-01T00:00:00"/>
    <n v="12741.17"/>
    <x v="1"/>
    <s v="tier - 1"/>
    <x v="41"/>
    <x v="12"/>
  </r>
  <r>
    <s v="Id1508"/>
    <s v="  Logan M"/>
    <x v="1006"/>
    <n v="4.3899999999999997"/>
    <s v="No"/>
    <s v="No"/>
    <s v="Yes"/>
    <n v="1"/>
    <s v="No"/>
    <s v="Obesity"/>
    <s v="Normal"/>
    <n v="1975"/>
    <s v="Sep"/>
    <n v="25"/>
    <d v="1975-09-25T00:00:00"/>
    <n v="12770.27"/>
    <x v="1"/>
    <s v="tier - 3"/>
    <x v="32"/>
    <x v="11"/>
  </r>
  <r>
    <s v="Id1509"/>
    <s v="  Sebastien"/>
    <x v="1007"/>
    <n v="6.3"/>
    <s v="No"/>
    <s v="No"/>
    <s v="No"/>
    <n v="0"/>
    <s v="No"/>
    <s v="Normal Weight"/>
    <s v="Prediabetes"/>
    <n v="1972"/>
    <s v="Oct"/>
    <n v="7"/>
    <d v="1972-10-07T00:00:00"/>
    <n v="12776.05"/>
    <x v="1"/>
    <s v="tier - 3"/>
    <x v="31"/>
    <x v="14"/>
  </r>
  <r>
    <s v="Id1510"/>
    <s v="  Tiffany A"/>
    <x v="1008"/>
    <n v="5.41"/>
    <s v="No"/>
    <s v="yes"/>
    <s v="No"/>
    <n v="1"/>
    <s v="No"/>
    <s v="Obesity"/>
    <s v="Normal"/>
    <n v="1963"/>
    <s v="Dec"/>
    <n v="5"/>
    <d v="1963-12-05T00:00:00"/>
    <n v="12788.03"/>
    <x v="1"/>
    <s v="tier - 3"/>
    <x v="42"/>
    <x v="7"/>
  </r>
  <r>
    <s v="Id1511"/>
    <s v="  Matthew"/>
    <x v="497"/>
    <n v="4.47"/>
    <s v="No"/>
    <s v="No"/>
    <s v="Yes"/>
    <n v="1"/>
    <s v="No"/>
    <s v="Over Weight"/>
    <s v="Normal"/>
    <n v="1983"/>
    <s v="Oct"/>
    <n v="29"/>
    <d v="1983-10-29T00:00:00"/>
    <n v="12788.18"/>
    <x v="1"/>
    <s v="tier - 1"/>
    <x v="21"/>
    <x v="14"/>
  </r>
  <r>
    <s v="Id1512"/>
    <s v="  Luke"/>
    <x v="1009"/>
    <n v="6.26"/>
    <s v="No"/>
    <s v="No"/>
    <s v="No"/>
    <n v="0"/>
    <s v="No"/>
    <s v="Obesity"/>
    <s v="Prediabetes"/>
    <n v="1978"/>
    <s v="Jul"/>
    <n v="24"/>
    <d v="1978-07-24T00:00:00"/>
    <n v="12797.21"/>
    <x v="1"/>
    <s v="tier - 1"/>
    <x v="25"/>
    <x v="8"/>
  </r>
  <r>
    <s v="Id1513"/>
    <s v="  Leigh"/>
    <x v="1010"/>
    <n v="11.58"/>
    <s v="yes"/>
    <s v="No"/>
    <s v="No"/>
    <n v="1"/>
    <s v="No"/>
    <s v="Normal Weight"/>
    <s v="Diabetes"/>
    <n v="1963"/>
    <s v="Jul"/>
    <n v="20"/>
    <d v="1963-07-20T00:00:00"/>
    <n v="12815.44"/>
    <x v="1"/>
    <s v="tier - 3"/>
    <x v="42"/>
    <x v="8"/>
  </r>
  <r>
    <s v="Id1514"/>
    <s v="  Yosuke"/>
    <x v="191"/>
    <n v="4.3600000000000003"/>
    <s v="No"/>
    <s v="No"/>
    <s v="No"/>
    <n v="0"/>
    <s v="No"/>
    <s v="Over Weight"/>
    <s v="Normal"/>
    <n v="1967"/>
    <s v="Sep"/>
    <n v="25"/>
    <d v="1967-09-25T00:00:00"/>
    <n v="12823.25"/>
    <x v="1"/>
    <s v="tier - 3"/>
    <x v="38"/>
    <x v="11"/>
  </r>
  <r>
    <s v="Id1515"/>
    <s v="  Matthew"/>
    <x v="26"/>
    <n v="4.1399999999999997"/>
    <s v="yes"/>
    <s v="No"/>
    <s v="No"/>
    <n v="0"/>
    <s v="No"/>
    <s v="Obesity"/>
    <s v="Normal"/>
    <n v="2004"/>
    <s v="Nov"/>
    <n v="9"/>
    <d v="2004-11-09T00:00:00"/>
    <n v="12829.46"/>
    <x v="1"/>
    <s v="tier - 3"/>
    <x v="11"/>
    <x v="5"/>
  </r>
  <r>
    <s v="Id1516"/>
    <s v="  Jacob"/>
    <x v="1011"/>
    <n v="4.38"/>
    <s v="No"/>
    <s v="No"/>
    <s v="No"/>
    <n v="0"/>
    <s v="No"/>
    <s v="Normal Weight"/>
    <s v="Normal"/>
    <n v="1993"/>
    <s v="Sep"/>
    <n v="27"/>
    <d v="1993-09-27T00:00:00"/>
    <n v="12847.24"/>
    <x v="1"/>
    <s v="tier - 2"/>
    <x v="8"/>
    <x v="1"/>
  </r>
  <r>
    <s v="Id1517"/>
    <s v="  Jodi"/>
    <x v="61"/>
    <n v="11.61"/>
    <s v="yes"/>
    <s v="No"/>
    <s v="No"/>
    <n v="0"/>
    <s v="No"/>
    <s v="Obesity"/>
    <s v="Diabetes"/>
    <n v="1973"/>
    <s v="Sep"/>
    <n v="22"/>
    <d v="1973-09-22T00:00:00"/>
    <n v="12852.37"/>
    <x v="1"/>
    <s v="tier - 1"/>
    <x v="28"/>
    <x v="1"/>
  </r>
  <r>
    <s v="Id1518"/>
    <s v="  Lauren"/>
    <x v="21"/>
    <n v="10.59"/>
    <s v="yes"/>
    <s v="No"/>
    <s v="No"/>
    <n v="0"/>
    <s v="No"/>
    <s v="Obesity"/>
    <s v="Diabetes"/>
    <n v="1963"/>
    <s v="Sep"/>
    <n v="27"/>
    <d v="1963-09-27T00:00:00"/>
    <n v="12856.84"/>
    <x v="1"/>
    <s v="tier - 3"/>
    <x v="42"/>
    <x v="11"/>
  </r>
  <r>
    <s v="Id1519"/>
    <s v="  Misti C"/>
    <x v="909"/>
    <n v="11.85"/>
    <s v="yes"/>
    <s v="No"/>
    <s v="No"/>
    <n v="0"/>
    <s v="No"/>
    <s v="Over Weight"/>
    <s v="Diabetes"/>
    <n v="1984"/>
    <s v="Aug"/>
    <n v="6"/>
    <d v="1984-08-06T00:00:00"/>
    <n v="12870.31"/>
    <x v="1"/>
    <s v="tier - 3"/>
    <x v="20"/>
    <x v="1"/>
  </r>
  <r>
    <s v="Id1520"/>
    <s v="  Angela J"/>
    <x v="1012"/>
    <n v="5.46"/>
    <s v="yes"/>
    <s v="No"/>
    <s v="No"/>
    <n v="1"/>
    <s v="No"/>
    <s v="Normal Weight"/>
    <s v="Normal"/>
    <n v="2004"/>
    <s v="Jul"/>
    <n v="9"/>
    <d v="2004-07-09T00:00:00"/>
    <n v="12890.06"/>
    <x v="1"/>
    <s v="tier - 1"/>
    <x v="13"/>
    <x v="4"/>
  </r>
  <r>
    <s v="Id1521"/>
    <s v="  Jonathan D"/>
    <x v="1013"/>
    <n v="4.54"/>
    <s v="yes"/>
    <s v="No"/>
    <s v="No"/>
    <n v="2"/>
    <s v="No"/>
    <s v="Under Weight"/>
    <s v="Normal"/>
    <n v="1963"/>
    <s v="Aug"/>
    <n v="16"/>
    <d v="1963-08-16T00:00:00"/>
    <n v="12913.99"/>
    <x v="1"/>
    <s v="tier - 2"/>
    <x v="42"/>
    <x v="5"/>
  </r>
  <r>
    <s v="Id1522"/>
    <s v="  Victoria"/>
    <x v="1014"/>
    <n v="11.98"/>
    <s v="yes"/>
    <s v="No"/>
    <s v="No"/>
    <n v="2"/>
    <s v="No"/>
    <s v="Normal Weight"/>
    <s v="Diabetes"/>
    <n v="1963"/>
    <s v="Sep"/>
    <n v="1"/>
    <d v="1963-09-01T00:00:00"/>
    <n v="12925.89"/>
    <x v="1"/>
    <s v="tier - 2"/>
    <x v="42"/>
    <x v="0"/>
  </r>
  <r>
    <s v="Id1523"/>
    <s v="  Adrian R"/>
    <x v="467"/>
    <n v="6.59"/>
    <s v="yes"/>
    <s v="No"/>
    <s v="No"/>
    <n v="1"/>
    <s v="No"/>
    <s v="Over Weight"/>
    <s v="Diabetes"/>
    <n v="1963"/>
    <s v="Aug"/>
    <n v="14"/>
    <d v="1963-08-14T00:00:00"/>
    <n v="12928.79"/>
    <x v="1"/>
    <s v="tier - 2"/>
    <x v="42"/>
    <x v="0"/>
  </r>
  <r>
    <s v="Id1524"/>
    <s v="  Andrew"/>
    <x v="589"/>
    <n v="10.83"/>
    <s v="yes"/>
    <s v="No"/>
    <s v="No"/>
    <n v="1"/>
    <s v="No"/>
    <s v="Over Weight"/>
    <s v="Diabetes"/>
    <n v="1966"/>
    <s v="Dec"/>
    <n v="22"/>
    <d v="1966-12-22T00:00:00"/>
    <n v="12949.16"/>
    <x v="1"/>
    <s v="tier - 3"/>
    <x v="37"/>
    <x v="0"/>
  </r>
  <r>
    <s v="Id1525"/>
    <s v="  Jason A"/>
    <x v="1015"/>
    <n v="8.6"/>
    <s v="No"/>
    <s v="No"/>
    <s v="No"/>
    <n v="0"/>
    <s v="No"/>
    <s v="Under Weight"/>
    <s v="Diabetes"/>
    <n v="1961"/>
    <s v="Aug"/>
    <n v="20"/>
    <d v="1961-08-20T00:00:00"/>
    <n v="12950.07"/>
    <x v="1"/>
    <s v="tier - 1"/>
    <x v="44"/>
    <x v="1"/>
  </r>
  <r>
    <s v="Id1526"/>
    <s v="  Rachel"/>
    <x v="1016"/>
    <n v="11.17"/>
    <s v="No"/>
    <s v="No"/>
    <s v="No"/>
    <n v="0"/>
    <s v="No"/>
    <s v="Normal Weight"/>
    <s v="Diabetes"/>
    <n v="1960"/>
    <s v="Nov"/>
    <n v="4"/>
    <d v="1960-11-04T00:00:00"/>
    <n v="12957.12"/>
    <x v="1"/>
    <s v="tier - 1"/>
    <x v="45"/>
    <x v="2"/>
  </r>
  <r>
    <s v="Id1527"/>
    <s v="  Susan"/>
    <x v="1017"/>
    <n v="5.75"/>
    <s v="No"/>
    <s v="No"/>
    <s v="No"/>
    <n v="0"/>
    <s v="No"/>
    <s v="Obesity"/>
    <s v="Prediabetes"/>
    <n v="1960"/>
    <s v="Jun"/>
    <n v="22"/>
    <d v="1960-06-22T00:00:00"/>
    <n v="12979.36"/>
    <x v="1"/>
    <s v="tier - 1"/>
    <x v="46"/>
    <x v="2"/>
  </r>
  <r>
    <s v="Id1528"/>
    <s v="  Cameron M"/>
    <x v="1018"/>
    <n v="4.83"/>
    <s v="yes"/>
    <s v="No"/>
    <s v="Yes"/>
    <n v="1"/>
    <s v="No"/>
    <s v="Normal Weight"/>
    <s v="Normal"/>
    <n v="1960"/>
    <s v="Sep"/>
    <n v="23"/>
    <d v="1960-09-23T00:00:00"/>
    <n v="12981.35"/>
    <x v="1"/>
    <s v="tier - 3"/>
    <x v="45"/>
    <x v="0"/>
  </r>
  <r>
    <s v="Id1529"/>
    <s v="  Claudia A"/>
    <x v="1019"/>
    <n v="11.93"/>
    <s v="No"/>
    <s v="No"/>
    <s v="No"/>
    <n v="0"/>
    <s v="No"/>
    <s v="Normal Weight"/>
    <s v="Diabetes"/>
    <n v="1960"/>
    <s v="Nov"/>
    <n v="28"/>
    <d v="1960-11-28T00:00:00"/>
    <n v="12982.87"/>
    <x v="1"/>
    <s v="tier - 1"/>
    <x v="45"/>
    <x v="0"/>
  </r>
  <r>
    <s v="Id1530"/>
    <s v="  Kate"/>
    <x v="1020"/>
    <n v="8.41"/>
    <s v="No"/>
    <s v="No"/>
    <s v="No"/>
    <n v="0"/>
    <s v="No"/>
    <s v="Under Weight"/>
    <s v="Diabetes"/>
    <n v="1979"/>
    <s v="Nov"/>
    <n v="27"/>
    <d v="1979-11-27T00:00:00"/>
    <n v="12994.12"/>
    <x v="1"/>
    <s v="tier - 2"/>
    <x v="23"/>
    <x v="14"/>
  </r>
  <r>
    <s v="Id1531"/>
    <s v="  Nicole M"/>
    <x v="424"/>
    <n v="5.59"/>
    <s v="yes"/>
    <s v="No"/>
    <s v="No"/>
    <n v="0"/>
    <s v="No"/>
    <s v="Normal Weight"/>
    <s v="Normal"/>
    <n v="1981"/>
    <s v="Oct"/>
    <n v="30"/>
    <d v="1981-10-30T00:00:00"/>
    <n v="13002.91"/>
    <x v="1"/>
    <s v="tier - 1"/>
    <x v="19"/>
    <x v="1"/>
  </r>
  <r>
    <s v="Id1532"/>
    <s v="  Jack"/>
    <x v="1021"/>
    <n v="4.0599999999999996"/>
    <s v="No"/>
    <s v="No"/>
    <s v="No"/>
    <n v="0"/>
    <s v="No"/>
    <s v="Obesity"/>
    <s v="Normal"/>
    <n v="1962"/>
    <s v="Jun"/>
    <n v="24"/>
    <d v="1962-06-24T00:00:00"/>
    <n v="13004.95"/>
    <x v="1"/>
    <s v="tier - 1"/>
    <x v="44"/>
    <x v="1"/>
  </r>
  <r>
    <s v="Id1533"/>
    <s v="  Gregory"/>
    <x v="1022"/>
    <n v="7.02"/>
    <s v="yes"/>
    <s v="No"/>
    <s v="No"/>
    <n v="0"/>
    <s v="No"/>
    <s v="Over Weight"/>
    <s v="Diabetes"/>
    <n v="1969"/>
    <s v="Dec"/>
    <n v="13"/>
    <d v="1969-12-13T00:00:00"/>
    <n v="13008.07"/>
    <x v="1"/>
    <s v="tier - 3"/>
    <x v="34"/>
    <x v="1"/>
  </r>
  <r>
    <s v="Id1534"/>
    <s v="  Rebecca"/>
    <x v="1023"/>
    <n v="4.47"/>
    <s v="No"/>
    <s v="No"/>
    <s v="No"/>
    <n v="0"/>
    <s v="No"/>
    <s v="Normal Weight"/>
    <s v="Normal"/>
    <n v="1972"/>
    <s v="Sep"/>
    <n v="27"/>
    <d v="1972-09-27T00:00:00"/>
    <n v="13010.86"/>
    <x v="1"/>
    <s v="tier - 2"/>
    <x v="31"/>
    <x v="1"/>
  </r>
  <r>
    <s v="Id1535"/>
    <s v="  Adam"/>
    <x v="687"/>
    <n v="4.54"/>
    <s v="No"/>
    <s v="No"/>
    <s v="No"/>
    <n v="0"/>
    <s v="No"/>
    <s v="Obesity"/>
    <s v="Normal"/>
    <n v="1962"/>
    <s v="Jul"/>
    <n v="20"/>
    <d v="1962-07-20T00:00:00"/>
    <n v="13012.21"/>
    <x v="1"/>
    <s v="tier - 1"/>
    <x v="41"/>
    <x v="1"/>
  </r>
  <r>
    <s v="Id1536"/>
    <s v="  Ryan"/>
    <x v="1024"/>
    <n v="4.99"/>
    <s v="No"/>
    <s v="No"/>
    <s v="No"/>
    <n v="1"/>
    <s v="No"/>
    <s v="Normal Weight"/>
    <s v="Normal"/>
    <n v="1964"/>
    <s v="Sep"/>
    <n v="23"/>
    <d v="1964-09-23T00:00:00"/>
    <n v="13019.16"/>
    <x v="1"/>
    <s v="tier - 1"/>
    <x v="39"/>
    <x v="8"/>
  </r>
  <r>
    <s v="Id1537"/>
    <s v="  Jackie K"/>
    <x v="1025"/>
    <n v="10.84"/>
    <s v="yes"/>
    <s v="No"/>
    <s v="No"/>
    <n v="2"/>
    <s v="No"/>
    <s v="Under Weight"/>
    <s v="Diabetes"/>
    <n v="1965"/>
    <s v="Nov"/>
    <n v="4"/>
    <d v="1965-11-04T00:00:00"/>
    <n v="13023.93"/>
    <x v="1"/>
    <s v="tier - 2"/>
    <x v="40"/>
    <x v="7"/>
  </r>
  <r>
    <s v="Id1538"/>
    <s v="  Chris"/>
    <x v="1026"/>
    <n v="5.63"/>
    <s v="No"/>
    <s v="No"/>
    <s v="No"/>
    <n v="1"/>
    <s v="No"/>
    <s v="Under Weight"/>
    <s v="Normal"/>
    <n v="1961"/>
    <s v="Nov"/>
    <n v="9"/>
    <d v="1961-11-09T00:00:00"/>
    <n v="13041.92"/>
    <x v="1"/>
    <s v="tier - 1"/>
    <x v="44"/>
    <x v="2"/>
  </r>
  <r>
    <s v="Id1539"/>
    <s v="  Tyler C"/>
    <x v="820"/>
    <n v="4.1399999999999997"/>
    <s v="No"/>
    <s v="No"/>
    <s v="No"/>
    <n v="0"/>
    <s v="No"/>
    <s v="Over Weight"/>
    <s v="Normal"/>
    <n v="1969"/>
    <s v="Sep"/>
    <n v="23"/>
    <d v="1969-09-23T00:00:00"/>
    <n v="13044.41"/>
    <x v="1"/>
    <s v="tier - 1"/>
    <x v="34"/>
    <x v="1"/>
  </r>
  <r>
    <s v="Id1540"/>
    <s v="  Yoshie"/>
    <x v="307"/>
    <n v="5.17"/>
    <s v="No"/>
    <s v="No"/>
    <s v="Yes"/>
    <n v="1"/>
    <s v="No"/>
    <s v="Obesity"/>
    <s v="Normal"/>
    <n v="1967"/>
    <s v="Aug"/>
    <n v="6"/>
    <d v="1967-08-06T00:00:00"/>
    <n v="13047.33"/>
    <x v="1"/>
    <s v="tier - 3"/>
    <x v="38"/>
    <x v="8"/>
  </r>
  <r>
    <s v="Id1541"/>
    <s v="  Lauren A"/>
    <x v="1027"/>
    <n v="6.93"/>
    <s v="No"/>
    <s v="No"/>
    <s v="No"/>
    <n v="2"/>
    <s v="No"/>
    <s v="Normal Weight"/>
    <s v="Diabetes"/>
    <n v="1985"/>
    <s v="Oct"/>
    <n v="26"/>
    <d v="1985-10-26T00:00:00"/>
    <n v="13051.22"/>
    <x v="1"/>
    <s v="tier - 1"/>
    <x v="30"/>
    <x v="14"/>
  </r>
  <r>
    <s v="Id1542"/>
    <s v="  Mason D"/>
    <x v="759"/>
    <n v="4.24"/>
    <s v="No"/>
    <s v="No"/>
    <s v="No"/>
    <n v="0"/>
    <s v="No"/>
    <s v="Obesity"/>
    <s v="Normal"/>
    <n v="1961"/>
    <s v="Nov"/>
    <n v="6"/>
    <d v="1961-11-06T00:00:00"/>
    <n v="13063.88"/>
    <x v="1"/>
    <s v="tier - 2"/>
    <x v="44"/>
    <x v="2"/>
  </r>
  <r>
    <s v="Id1543"/>
    <s v="  Ryan"/>
    <x v="801"/>
    <n v="5.91"/>
    <s v="No"/>
    <s v="No"/>
    <s v="No"/>
    <n v="0"/>
    <s v="No"/>
    <s v="Over Weight"/>
    <s v="Prediabetes"/>
    <n v="1978"/>
    <s v="Jul"/>
    <n v="17"/>
    <d v="1978-07-17T00:00:00"/>
    <n v="13101.74"/>
    <x v="1"/>
    <s v="tier - 2"/>
    <x v="25"/>
    <x v="14"/>
  </r>
  <r>
    <s v="Id1544"/>
    <s v="  Arturo"/>
    <x v="50"/>
    <n v="5.93"/>
    <s v="No"/>
    <s v="No"/>
    <s v="No"/>
    <n v="0"/>
    <s v="No"/>
    <s v="Obesity"/>
    <s v="Prediabetes"/>
    <n v="1971"/>
    <s v="Oct"/>
    <n v="30"/>
    <d v="1971-10-30T00:00:00"/>
    <n v="13110.79"/>
    <x v="1"/>
    <s v="tier - 2"/>
    <x v="33"/>
    <x v="2"/>
  </r>
  <r>
    <s v="Id1545"/>
    <s v="  Jake"/>
    <x v="1028"/>
    <n v="5.66"/>
    <s v="No"/>
    <s v="No"/>
    <s v="No"/>
    <n v="0"/>
    <s v="No"/>
    <s v="Over Weight"/>
    <s v="Normal"/>
    <n v="1962"/>
    <s v="Aug"/>
    <n v="2"/>
    <d v="1962-08-02T00:00:00"/>
    <n v="13112.6"/>
    <x v="1"/>
    <s v="tier - 3"/>
    <x v="41"/>
    <x v="1"/>
  </r>
  <r>
    <s v="Id1546"/>
    <s v="  Sarah E"/>
    <x v="105"/>
    <n v="4.1900000000000004"/>
    <s v="No"/>
    <s v="No"/>
    <s v="No"/>
    <n v="1"/>
    <s v="No"/>
    <s v="Obesity"/>
    <s v="Normal"/>
    <n v="1992"/>
    <s v="Aug"/>
    <n v="12"/>
    <d v="1992-08-12T00:00:00"/>
    <n v="13113.51"/>
    <x v="1"/>
    <s v="tier - 2"/>
    <x v="1"/>
    <x v="14"/>
  </r>
  <r>
    <s v="Id1547"/>
    <s v="  Alison L"/>
    <x v="520"/>
    <n v="9.2100000000000009"/>
    <s v="yes"/>
    <s v="No"/>
    <s v="No"/>
    <n v="0"/>
    <s v="No"/>
    <s v="Obesity"/>
    <s v="Diabetes"/>
    <n v="1963"/>
    <s v="Sep"/>
    <n v="14"/>
    <d v="1963-09-14T00:00:00"/>
    <n v="13116.84"/>
    <x v="1"/>
    <s v="tier - 1"/>
    <x v="42"/>
    <x v="1"/>
  </r>
  <r>
    <s v="Id1548"/>
    <s v="  Karen A"/>
    <x v="384"/>
    <n v="5.51"/>
    <s v="No"/>
    <s v="No"/>
    <s v="No"/>
    <n v="1"/>
    <s v="No"/>
    <s v="Over Weight"/>
    <s v="Normal"/>
    <n v="1999"/>
    <s v="Aug"/>
    <n v="16"/>
    <d v="1999-08-16T00:00:00"/>
    <n v="13126.68"/>
    <x v="1"/>
    <s v="tier - 3"/>
    <x v="7"/>
    <x v="2"/>
  </r>
  <r>
    <s v="Id1549"/>
    <s v="  Thomas R"/>
    <x v="1029"/>
    <n v="8.5"/>
    <s v="No"/>
    <s v="No"/>
    <s v="No"/>
    <n v="0"/>
    <s v="No"/>
    <s v="Under Weight"/>
    <s v="Diabetes"/>
    <n v="1961"/>
    <s v="Sep"/>
    <n v="7"/>
    <d v="1961-09-07T00:00:00"/>
    <n v="13129.6"/>
    <x v="1"/>
    <s v="tier - 2"/>
    <x v="44"/>
    <x v="12"/>
  </r>
  <r>
    <s v="Id1550"/>
    <s v="  Stephanie W"/>
    <x v="1030"/>
    <n v="6.23"/>
    <s v="No"/>
    <s v="No"/>
    <s v="No"/>
    <n v="0"/>
    <s v="No"/>
    <s v="Obesity"/>
    <s v="Prediabetes"/>
    <n v="1961"/>
    <s v="Dec"/>
    <n v="6"/>
    <d v="1961-12-06T00:00:00"/>
    <n v="13143.34"/>
    <x v="1"/>
    <s v="tier - 2"/>
    <x v="44"/>
    <x v="13"/>
  </r>
  <r>
    <s v="Id1551"/>
    <s v="  Ezra"/>
    <x v="276"/>
    <n v="8.5299999999999994"/>
    <s v="yes"/>
    <s v="No"/>
    <s v="No"/>
    <n v="1"/>
    <s v="No"/>
    <s v="Over Weight"/>
    <s v="Diabetes"/>
    <n v="1961"/>
    <s v="Dec"/>
    <n v="6"/>
    <d v="1961-12-06T00:00:00"/>
    <n v="13143.86"/>
    <x v="1"/>
    <s v="tier - 2"/>
    <x v="44"/>
    <x v="5"/>
  </r>
  <r>
    <s v="Id1552"/>
    <s v="  Jim"/>
    <x v="1031"/>
    <n v="5.75"/>
    <s v="yes"/>
    <s v="No"/>
    <s v="Yes"/>
    <n v="1"/>
    <s v="No"/>
    <s v="Under Weight"/>
    <s v="Prediabetes"/>
    <n v="1962"/>
    <s v="Aug"/>
    <n v="5"/>
    <d v="1962-08-05T00:00:00"/>
    <n v="13204.29"/>
    <x v="1"/>
    <s v="tier - 1"/>
    <x v="41"/>
    <x v="8"/>
  </r>
  <r>
    <s v="Id1553"/>
    <s v="  Ari L"/>
    <x v="643"/>
    <n v="5.6"/>
    <s v="No"/>
    <s v="No"/>
    <s v="No"/>
    <n v="0"/>
    <s v="No"/>
    <s v="Normal Weight"/>
    <s v="Normal"/>
    <n v="1982"/>
    <s v="Oct"/>
    <n v="15"/>
    <d v="1982-10-15T00:00:00"/>
    <n v="13214.43"/>
    <x v="1"/>
    <s v="tier - 2"/>
    <x v="22"/>
    <x v="1"/>
  </r>
  <r>
    <s v="Id1554"/>
    <s v="  Fanny"/>
    <x v="837"/>
    <n v="4.68"/>
    <s v="No"/>
    <s v="No"/>
    <s v="No"/>
    <n v="0"/>
    <s v="No"/>
    <s v="Normal Weight"/>
    <s v="Normal"/>
    <n v="1962"/>
    <s v="Dec"/>
    <n v="7"/>
    <d v="1962-12-07T00:00:00"/>
    <n v="13217.09"/>
    <x v="1"/>
    <s v="tier - 1"/>
    <x v="41"/>
    <x v="8"/>
  </r>
  <r>
    <s v="Id1555"/>
    <s v="  Heather"/>
    <x v="1032"/>
    <n v="5.62"/>
    <s v="yes"/>
    <s v="No"/>
    <s v="No"/>
    <n v="0"/>
    <s v="No"/>
    <s v="Normal Weight"/>
    <s v="Normal"/>
    <n v="1965"/>
    <s v="Nov"/>
    <n v="13"/>
    <d v="1965-11-13T00:00:00"/>
    <n v="13224.06"/>
    <x v="1"/>
    <s v="tier - 3"/>
    <x v="40"/>
    <x v="8"/>
  </r>
  <r>
    <s v="Id1556"/>
    <s v="  Peter W"/>
    <x v="222"/>
    <n v="5.08"/>
    <s v="No"/>
    <s v="No"/>
    <s v="No"/>
    <n v="0"/>
    <s v="No"/>
    <s v="Obesity"/>
    <s v="Normal"/>
    <n v="1962"/>
    <s v="Nov"/>
    <n v="24"/>
    <d v="1962-11-24T00:00:00"/>
    <n v="13224.69"/>
    <x v="1"/>
    <s v="tier - 2"/>
    <x v="41"/>
    <x v="2"/>
  </r>
  <r>
    <s v="Id1557"/>
    <s v="  Catherine A"/>
    <x v="326"/>
    <n v="5.28"/>
    <s v="No"/>
    <s v="No"/>
    <s v="No"/>
    <n v="0"/>
    <s v="No"/>
    <s v="Over Weight"/>
    <s v="Normal"/>
    <n v="1962"/>
    <s v="Oct"/>
    <n v="11"/>
    <d v="1962-10-11T00:00:00"/>
    <n v="13228.85"/>
    <x v="1"/>
    <s v="tier - 3"/>
    <x v="41"/>
    <x v="9"/>
  </r>
  <r>
    <s v="Id1558"/>
    <s v="  Kelly A"/>
    <x v="941"/>
    <n v="4.6100000000000003"/>
    <s v="No"/>
    <s v="No"/>
    <s v="No"/>
    <n v="0"/>
    <s v="No"/>
    <s v="Over Weight"/>
    <s v="Normal"/>
    <n v="1994"/>
    <s v="Jul"/>
    <n v="1"/>
    <d v="1994-07-01T00:00:00"/>
    <n v="13292.52"/>
    <x v="1"/>
    <s v="tier - 3"/>
    <x v="8"/>
    <x v="1"/>
  </r>
  <r>
    <s v="Id1559"/>
    <s v="  Janel N"/>
    <x v="1033"/>
    <n v="6.57"/>
    <s v="yes"/>
    <s v="No"/>
    <s v="No"/>
    <n v="2"/>
    <s v="No"/>
    <s v="Under Weight"/>
    <s v="Diabetes"/>
    <n v="1976"/>
    <s v="Aug"/>
    <n v="23"/>
    <d v="1976-08-23T00:00:00"/>
    <n v="13333.71"/>
    <x v="1"/>
    <s v="tier - 2"/>
    <x v="29"/>
    <x v="1"/>
  </r>
  <r>
    <s v="Id1560"/>
    <s v="  Yann Kai"/>
    <x v="528"/>
    <n v="5.83"/>
    <s v="No"/>
    <s v="No"/>
    <s v="No"/>
    <n v="0"/>
    <s v="No"/>
    <s v="Obesity"/>
    <s v="Prediabetes"/>
    <n v="1960"/>
    <s v="Nov"/>
    <n v="11"/>
    <d v="1960-11-11T00:00:00"/>
    <n v="13352.1"/>
    <x v="1"/>
    <s v="tier - 1"/>
    <x v="45"/>
    <x v="1"/>
  </r>
  <r>
    <s v="Id1561"/>
    <s v="  Zachary R"/>
    <x v="397"/>
    <n v="6.98"/>
    <s v="yes"/>
    <s v="No"/>
    <s v="No"/>
    <n v="0"/>
    <s v="No"/>
    <s v="Over Weight"/>
    <s v="Diabetes"/>
    <n v="1990"/>
    <s v="Oct"/>
    <n v="2"/>
    <d v="1990-10-02T00:00:00"/>
    <n v="13360.94"/>
    <x v="1"/>
    <s v="tier - 1"/>
    <x v="15"/>
    <x v="1"/>
  </r>
  <r>
    <s v="Id1562"/>
    <s v="  Alejandro Sr"/>
    <x v="1034"/>
    <n v="4.03"/>
    <s v="No"/>
    <s v="No"/>
    <s v="No"/>
    <n v="1"/>
    <s v="No"/>
    <s v="Over Weight"/>
    <s v="Normal"/>
    <n v="1964"/>
    <s v="Sep"/>
    <n v="24"/>
    <d v="1964-09-24T00:00:00"/>
    <n v="13375.76"/>
    <x v="1"/>
    <s v="tier - 2"/>
    <x v="39"/>
    <x v="7"/>
  </r>
  <r>
    <s v="Id1563"/>
    <s v="  Nicholas R"/>
    <x v="422"/>
    <n v="4.5599999999999996"/>
    <s v="No"/>
    <s v="No"/>
    <s v="No"/>
    <n v="1"/>
    <s v="No"/>
    <s v="Over Weight"/>
    <s v="Normal"/>
    <n v="1979"/>
    <s v="Sep"/>
    <n v="30"/>
    <d v="1979-09-30T00:00:00"/>
    <n v="13377.41"/>
    <x v="1"/>
    <s v="tier - 3"/>
    <x v="23"/>
    <x v="14"/>
  </r>
  <r>
    <s v="Id1564"/>
    <s v="  Paul"/>
    <x v="1035"/>
    <n v="5.38"/>
    <s v="yes"/>
    <s v="No"/>
    <s v="No"/>
    <n v="0"/>
    <s v="No"/>
    <s v="Obesity"/>
    <s v="Normal"/>
    <n v="1984"/>
    <s v="Jun"/>
    <n v="6"/>
    <d v="1984-06-06T00:00:00"/>
    <n v="13383.67"/>
    <x v="1"/>
    <s v="tier - 2"/>
    <x v="21"/>
    <x v="9"/>
  </r>
  <r>
    <s v="Id1565"/>
    <s v="  Michael D"/>
    <x v="1036"/>
    <n v="11.04"/>
    <s v="yes"/>
    <s v="No"/>
    <s v="No"/>
    <n v="1"/>
    <s v="No"/>
    <s v="Normal Weight"/>
    <s v="Diabetes"/>
    <n v="1959"/>
    <s v="Dec"/>
    <n v="9"/>
    <d v="1959-12-09T00:00:00"/>
    <n v="13390.56"/>
    <x v="1"/>
    <s v="tier - 3"/>
    <x v="46"/>
    <x v="2"/>
  </r>
  <r>
    <s v="Id1566"/>
    <s v="  Marina"/>
    <x v="1037"/>
    <n v="6.09"/>
    <s v="yes"/>
    <s v="No"/>
    <s v="No"/>
    <n v="0"/>
    <s v="No"/>
    <s v="Normal Weight"/>
    <s v="Prediabetes"/>
    <n v="1959"/>
    <s v="Nov"/>
    <n v="25"/>
    <d v="1959-11-25T00:00:00"/>
    <n v="13393.76"/>
    <x v="1"/>
    <s v="tier - 1"/>
    <x v="46"/>
    <x v="2"/>
  </r>
  <r>
    <s v="Id1567"/>
    <s v="  Caroline"/>
    <x v="500"/>
    <n v="4.71"/>
    <s v="No"/>
    <s v="No"/>
    <s v="No"/>
    <n v="1"/>
    <s v="No"/>
    <s v="Over Weight"/>
    <s v="Normal"/>
    <n v="1959"/>
    <s v="Dec"/>
    <n v="20"/>
    <d v="1959-12-20T00:00:00"/>
    <n v="13405.39"/>
    <x v="1"/>
    <s v="tier - 3"/>
    <x v="46"/>
    <x v="0"/>
  </r>
  <r>
    <s v="Id1568"/>
    <s v="  Ross P"/>
    <x v="1038"/>
    <n v="8.18"/>
    <s v="No"/>
    <s v="No"/>
    <s v="No"/>
    <n v="0"/>
    <s v="No"/>
    <s v="Normal Weight"/>
    <s v="Diabetes"/>
    <n v="1992"/>
    <s v="Dec"/>
    <n v="19"/>
    <d v="1992-12-19T00:00:00"/>
    <n v="13412.97"/>
    <x v="1"/>
    <s v="tier - 3"/>
    <x v="1"/>
    <x v="9"/>
  </r>
  <r>
    <s v="Id1569"/>
    <s v="  Aoife"/>
    <x v="1039"/>
    <n v="11.18"/>
    <s v="yes"/>
    <s v="No"/>
    <s v="No"/>
    <n v="2"/>
    <s v="No"/>
    <s v="Under Weight"/>
    <s v="Diabetes"/>
    <n v="1961"/>
    <s v="Jul"/>
    <n v="22"/>
    <d v="1961-07-22T00:00:00"/>
    <n v="13415.04"/>
    <x v="1"/>
    <s v="tier - 2"/>
    <x v="44"/>
    <x v="1"/>
  </r>
  <r>
    <s v="Id1570"/>
    <s v="  Wesley"/>
    <x v="277"/>
    <n v="5.03"/>
    <s v="yes"/>
    <s v="No"/>
    <s v="No"/>
    <n v="0"/>
    <s v="No"/>
    <s v="Over Weight"/>
    <s v="Normal"/>
    <n v="1994"/>
    <s v="Jun"/>
    <n v="17"/>
    <d v="1994-06-17T00:00:00"/>
    <n v="13417.05"/>
    <x v="1"/>
    <s v="tier - 3"/>
    <x v="8"/>
    <x v="1"/>
  </r>
  <r>
    <s v="Id1571"/>
    <s v="  Rebecca J"/>
    <x v="1040"/>
    <n v="5.56"/>
    <s v="No"/>
    <s v="No"/>
    <s v="No"/>
    <n v="1"/>
    <s v="No"/>
    <s v="Normal Weight"/>
    <s v="Normal"/>
    <n v="1961"/>
    <s v="Nov"/>
    <n v="3"/>
    <d v="1961-11-03T00:00:00"/>
    <n v="13429.04"/>
    <x v="1"/>
    <s v="tier - 3"/>
    <x v="44"/>
    <x v="1"/>
  </r>
  <r>
    <s v="Id1572"/>
    <s v="  Barry P"/>
    <x v="1041"/>
    <n v="4.33"/>
    <s v="No"/>
    <s v="No"/>
    <s v="No"/>
    <n v="0"/>
    <s v="No"/>
    <s v="Over Weight"/>
    <s v="Normal"/>
    <n v="1966"/>
    <s v="Nov"/>
    <n v="14"/>
    <d v="1966-11-14T00:00:00"/>
    <n v="13430.27"/>
    <x v="1"/>
    <s v="tier - 3"/>
    <x v="37"/>
    <x v="8"/>
  </r>
  <r>
    <s v="Id1573"/>
    <s v="  Maciej"/>
    <x v="728"/>
    <n v="5.21"/>
    <s v="yes"/>
    <s v="No"/>
    <s v="Yes"/>
    <n v="1"/>
    <s v="No"/>
    <s v="Obesity"/>
    <s v="Normal"/>
    <n v="1975"/>
    <s v="Jun"/>
    <n v="29"/>
    <d v="1975-06-29T00:00:00"/>
    <n v="13440.7"/>
    <x v="1"/>
    <s v="tier - 2"/>
    <x v="27"/>
    <x v="1"/>
  </r>
  <r>
    <s v="Id1574"/>
    <s v="  Jerry D"/>
    <x v="984"/>
    <n v="5.89"/>
    <s v="No"/>
    <s v="No"/>
    <s v="No"/>
    <n v="0"/>
    <s v="No"/>
    <s v="Over Weight"/>
    <s v="Prediabetes"/>
    <n v="1960"/>
    <s v="Aug"/>
    <n v="13"/>
    <d v="1960-08-13T00:00:00"/>
    <n v="13451.12"/>
    <x v="1"/>
    <s v="tier - 1"/>
    <x v="45"/>
    <x v="2"/>
  </r>
  <r>
    <s v="Id1575"/>
    <s v="  Eric A"/>
    <x v="1042"/>
    <n v="4.8099999999999996"/>
    <s v="yes"/>
    <s v="No"/>
    <s v="No"/>
    <n v="0"/>
    <s v="No"/>
    <s v="Normal Weight"/>
    <s v="Normal"/>
    <n v="1960"/>
    <s v="Jul"/>
    <n v="11"/>
    <d v="1960-07-11T00:00:00"/>
    <n v="13457.96"/>
    <x v="1"/>
    <s v="tier - 1"/>
    <x v="45"/>
    <x v="0"/>
  </r>
  <r>
    <s v="Id1576"/>
    <s v="  Cathi"/>
    <x v="13"/>
    <n v="5.66"/>
    <s v="No"/>
    <s v="No"/>
    <s v="No"/>
    <n v="1"/>
    <s v="No"/>
    <s v="Obesity"/>
    <s v="Normal"/>
    <n v="1960"/>
    <s v="Dec"/>
    <n v="16"/>
    <d v="1960-12-16T00:00:00"/>
    <n v="13462.52"/>
    <x v="1"/>
    <s v="tier - 2"/>
    <x v="45"/>
    <x v="2"/>
  </r>
  <r>
    <s v="Id1577"/>
    <s v="  Alex M"/>
    <x v="1043"/>
    <n v="10.66"/>
    <s v="yes"/>
    <s v="No"/>
    <s v="No"/>
    <n v="2"/>
    <s v="No"/>
    <s v="Under Weight"/>
    <s v="Diabetes"/>
    <n v="1985"/>
    <s v="Aug"/>
    <n v="19"/>
    <d v="1985-08-19T00:00:00"/>
    <n v="13465.8"/>
    <x v="1"/>
    <s v="tier - 1"/>
    <x v="30"/>
    <x v="1"/>
  </r>
  <r>
    <s v="Id1578"/>
    <s v="  Liang"/>
    <x v="1044"/>
    <n v="5.98"/>
    <s v="yes"/>
    <s v="No"/>
    <s v="No"/>
    <n v="0"/>
    <s v="No"/>
    <s v="Obesity"/>
    <s v="Prediabetes"/>
    <n v="1960"/>
    <s v="Jul"/>
    <n v="28"/>
    <d v="1960-07-28T00:00:00"/>
    <n v="13470.8"/>
    <x v="1"/>
    <s v="tier - 2"/>
    <x v="45"/>
    <x v="0"/>
  </r>
  <r>
    <s v="Id1579"/>
    <s v="  Lexy"/>
    <x v="1045"/>
    <n v="4.34"/>
    <s v="No"/>
    <s v="No"/>
    <s v="No"/>
    <n v="0"/>
    <s v="No"/>
    <s v="Obesity"/>
    <s v="Normal"/>
    <n v="1960"/>
    <s v="Jul"/>
    <n v="24"/>
    <d v="1960-07-24T00:00:00"/>
    <n v="13470.86"/>
    <x v="1"/>
    <s v="tier - 3"/>
    <x v="45"/>
    <x v="2"/>
  </r>
  <r>
    <s v="Id1580"/>
    <s v="  Michael"/>
    <x v="1046"/>
    <n v="5.17"/>
    <s v="No"/>
    <s v="No"/>
    <s v="No"/>
    <n v="0"/>
    <s v="No"/>
    <s v="Obesity"/>
    <s v="Normal"/>
    <n v="1975"/>
    <s v="Aug"/>
    <n v="7"/>
    <d v="1975-08-07T00:00:00"/>
    <n v="13472.19"/>
    <x v="1"/>
    <s v="tier - 2"/>
    <x v="32"/>
    <x v="1"/>
  </r>
  <r>
    <s v="Id1581"/>
    <s v="  Samuel L"/>
    <x v="1047"/>
    <n v="4.2300000000000004"/>
    <s v="yes"/>
    <s v="No"/>
    <s v="Yes"/>
    <n v="1"/>
    <s v="No"/>
    <s v="Obesity"/>
    <s v="Normal"/>
    <n v="1990"/>
    <s v="Aug"/>
    <n v="30"/>
    <d v="1990-08-30T00:00:00"/>
    <n v="13480.83"/>
    <x v="1"/>
    <s v="tier - 2"/>
    <x v="15"/>
    <x v="9"/>
  </r>
  <r>
    <s v="Id1582"/>
    <s v="  Spencer A"/>
    <x v="951"/>
    <n v="4.88"/>
    <s v="yes"/>
    <s v="No"/>
    <s v="Yes"/>
    <n v="1"/>
    <s v="No"/>
    <s v="Obesity"/>
    <s v="Normal"/>
    <n v="1963"/>
    <s v="Oct"/>
    <n v="14"/>
    <d v="1963-10-14T00:00:00"/>
    <n v="13511.28"/>
    <x v="1"/>
    <s v="tier - 1"/>
    <x v="42"/>
    <x v="1"/>
  </r>
  <r>
    <s v="Id1583"/>
    <s v="  Rochelle"/>
    <x v="247"/>
    <n v="9.7100000000000009"/>
    <s v="yes"/>
    <s v="No"/>
    <s v="No"/>
    <n v="1"/>
    <s v="No"/>
    <s v="Over Weight"/>
    <s v="Diabetes"/>
    <n v="1960"/>
    <s v="Jul"/>
    <n v="11"/>
    <d v="1960-07-11T00:00:00"/>
    <n v="13555"/>
    <x v="1"/>
    <s v="tier - 3"/>
    <x v="45"/>
    <x v="12"/>
  </r>
  <r>
    <s v="Id1584"/>
    <s v="  Paula"/>
    <x v="1048"/>
    <n v="5.32"/>
    <s v="No"/>
    <s v="No"/>
    <s v="No"/>
    <n v="0"/>
    <s v="No"/>
    <s v="Obesity"/>
    <s v="Normal"/>
    <n v="1968"/>
    <s v="Jul"/>
    <n v="15"/>
    <d v="1968-07-15T00:00:00"/>
    <n v="13566.04"/>
    <x v="1"/>
    <s v="tier - 3"/>
    <x v="36"/>
    <x v="14"/>
  </r>
  <r>
    <s v="Id1585"/>
    <s v="  Madeline E"/>
    <x v="65"/>
    <n v="5.83"/>
    <s v="yes"/>
    <s v="No"/>
    <s v="No"/>
    <n v="0"/>
    <s v="No"/>
    <s v="Obesity"/>
    <s v="Prediabetes"/>
    <n v="1992"/>
    <s v="Aug"/>
    <n v="14"/>
    <d v="1992-08-14T00:00:00"/>
    <n v="13588.17"/>
    <x v="1"/>
    <s v="tier - 1"/>
    <x v="1"/>
    <x v="1"/>
  </r>
  <r>
    <s v="Id1586"/>
    <s v="  Maria Isabel"/>
    <x v="1049"/>
    <n v="5.54"/>
    <s v="yes"/>
    <s v="No"/>
    <s v="No"/>
    <n v="0"/>
    <s v="No"/>
    <s v="Over Weight"/>
    <s v="Normal"/>
    <n v="1964"/>
    <s v="Sep"/>
    <n v="10"/>
    <d v="1964-09-10T00:00:00"/>
    <n v="13607.37"/>
    <x v="1"/>
    <s v="tier - 1"/>
    <x v="39"/>
    <x v="8"/>
  </r>
  <r>
    <s v="Id1587"/>
    <s v="  Arthur M"/>
    <x v="1050"/>
    <n v="5.85"/>
    <s v="No"/>
    <s v="yes"/>
    <s v="No"/>
    <n v="1"/>
    <s v="No"/>
    <s v="Obesity"/>
    <s v="Prediabetes"/>
    <n v="1961"/>
    <s v="Nov"/>
    <n v="18"/>
    <d v="1961-11-18T00:00:00"/>
    <n v="13616.36"/>
    <x v="1"/>
    <s v="tier - 3"/>
    <x v="44"/>
    <x v="8"/>
  </r>
  <r>
    <s v="Id1588"/>
    <s v="  Joseph R"/>
    <x v="1051"/>
    <n v="4.8499999999999996"/>
    <s v="yes"/>
    <s v="No"/>
    <s v="Yes"/>
    <n v="1"/>
    <s v="No"/>
    <s v="Under Weight"/>
    <s v="Normal"/>
    <n v="1969"/>
    <s v="Jul"/>
    <n v="26"/>
    <d v="1969-07-26T00:00:00"/>
    <n v="13622.01"/>
    <x v="1"/>
    <s v="tier - 3"/>
    <x v="34"/>
    <x v="1"/>
  </r>
  <r>
    <s v="Id1589"/>
    <s v="  Sachiko"/>
    <x v="1052"/>
    <n v="11.09"/>
    <s v="No"/>
    <s v="No"/>
    <s v="No"/>
    <n v="0"/>
    <s v="No"/>
    <s v="Normal Weight"/>
    <s v="Diabetes"/>
    <n v="1961"/>
    <s v="Dec"/>
    <n v="24"/>
    <d v="1961-12-24T00:00:00"/>
    <n v="13635.64"/>
    <x v="1"/>
    <s v="tier - 3"/>
    <x v="44"/>
    <x v="8"/>
  </r>
  <r>
    <s v="Id1590"/>
    <s v="  Christopher"/>
    <x v="1053"/>
    <n v="5.58"/>
    <s v="yes"/>
    <s v="No"/>
    <s v="No"/>
    <n v="0"/>
    <s v="No"/>
    <s v="Obesity"/>
    <s v="Normal"/>
    <n v="1984"/>
    <s v="Jul"/>
    <n v="20"/>
    <d v="1984-07-20T00:00:00"/>
    <n v="13638.06"/>
    <x v="1"/>
    <s v="tier - 3"/>
    <x v="20"/>
    <x v="9"/>
  </r>
  <r>
    <s v="Id1591"/>
    <s v="  Joseph"/>
    <x v="41"/>
    <n v="9.7200000000000006"/>
    <s v="yes"/>
    <s v="No"/>
    <s v="No"/>
    <n v="0"/>
    <s v="No"/>
    <s v="Obesity"/>
    <s v="Diabetes"/>
    <n v="1963"/>
    <s v="Aug"/>
    <n v="4"/>
    <d v="1963-08-04T00:00:00"/>
    <n v="13677.68"/>
    <x v="1"/>
    <s v="tier - 2"/>
    <x v="42"/>
    <x v="11"/>
  </r>
  <r>
    <s v="Id1592"/>
    <s v="  Lawrence"/>
    <x v="1054"/>
    <n v="11.41"/>
    <s v="yes"/>
    <s v="No"/>
    <s v="No"/>
    <n v="0"/>
    <s v="No"/>
    <s v="Over Weight"/>
    <s v="Diabetes"/>
    <n v="1985"/>
    <s v="Sep"/>
    <n v="14"/>
    <d v="1985-09-14T00:00:00"/>
    <n v="13685.51"/>
    <x v="1"/>
    <s v="tier - 1"/>
    <x v="30"/>
    <x v="14"/>
  </r>
  <r>
    <s v="Id1593"/>
    <s v="  Katie"/>
    <x v="650"/>
    <n v="4.46"/>
    <s v="No"/>
    <s v="No"/>
    <s v="Yes"/>
    <n v="1"/>
    <s v="No"/>
    <s v="Obesity"/>
    <s v="Normal"/>
    <n v="1986"/>
    <s v="Nov"/>
    <n v="24"/>
    <d v="1986-11-24T00:00:00"/>
    <n v="13714.55"/>
    <x v="1"/>
    <s v="tier - 2"/>
    <x v="17"/>
    <x v="9"/>
  </r>
  <r>
    <s v="Id1594"/>
    <s v="  Ruben"/>
    <x v="704"/>
    <n v="9.31"/>
    <s v="yes"/>
    <s v="No"/>
    <s v="No"/>
    <n v="0"/>
    <s v="No"/>
    <s v="Normal Weight"/>
    <s v="Diabetes"/>
    <n v="1981"/>
    <s v="Aug"/>
    <n v="2"/>
    <d v="1981-08-02T00:00:00"/>
    <n v="13725.47"/>
    <x v="1"/>
    <s v="tier - 2"/>
    <x v="19"/>
    <x v="8"/>
  </r>
  <r>
    <s v="Id1595"/>
    <s v="  Sarah"/>
    <x v="711"/>
    <n v="5.03"/>
    <s v="No"/>
    <s v="No"/>
    <s v="No"/>
    <n v="1"/>
    <s v="No"/>
    <s v="Normal Weight"/>
    <s v="Normal"/>
    <n v="1985"/>
    <s v="Aug"/>
    <n v="29"/>
    <d v="1985-08-29T00:00:00"/>
    <n v="13726.21"/>
    <x v="1"/>
    <s v="tier - 3"/>
    <x v="30"/>
    <x v="14"/>
  </r>
  <r>
    <s v="Id1596"/>
    <s v="  Angela R"/>
    <x v="1055"/>
    <n v="5.07"/>
    <s v="yes"/>
    <s v="No"/>
    <s v="No"/>
    <n v="1"/>
    <s v="No"/>
    <s v="Obesity"/>
    <s v="Normal"/>
    <n v="1969"/>
    <s v="Oct"/>
    <n v="23"/>
    <d v="1969-10-23T00:00:00"/>
    <n v="13746.74"/>
    <x v="1"/>
    <s v="tier - 2"/>
    <x v="34"/>
    <x v="14"/>
  </r>
  <r>
    <s v="Id1597"/>
    <s v="  Chatham"/>
    <x v="1056"/>
    <n v="10.42"/>
    <s v="yes"/>
    <s v="No"/>
    <s v="No"/>
    <n v="2"/>
    <s v="No"/>
    <s v="Under Weight"/>
    <s v="Diabetes"/>
    <n v="2004"/>
    <s v="Jul"/>
    <n v="16"/>
    <d v="2004-07-16T00:00:00"/>
    <n v="13747.87"/>
    <x v="1"/>
    <s v="tier - 2"/>
    <x v="11"/>
    <x v="6"/>
  </r>
  <r>
    <s v="Id1598"/>
    <s v="  Derek"/>
    <x v="1057"/>
    <n v="6.45"/>
    <s v="No"/>
    <s v="No"/>
    <s v="No"/>
    <n v="2"/>
    <s v="No"/>
    <s v="Under Weight"/>
    <s v="Diabetes"/>
    <n v="1959"/>
    <s v="Aug"/>
    <n v="6"/>
    <d v="1959-08-06T00:00:00"/>
    <n v="13770.1"/>
    <x v="1"/>
    <s v="tier - 1"/>
    <x v="46"/>
    <x v="1"/>
  </r>
  <r>
    <s v="Id1599"/>
    <s v="  Kalvin J"/>
    <x v="1058"/>
    <n v="5.52"/>
    <s v="No"/>
    <s v="No"/>
    <s v="No"/>
    <n v="2"/>
    <s v="No"/>
    <s v="Normal Weight"/>
    <s v="Normal"/>
    <n v="1966"/>
    <s v="Nov"/>
    <n v="10"/>
    <d v="1966-11-10T00:00:00"/>
    <n v="13801.61"/>
    <x v="1"/>
    <s v="tier - 3"/>
    <x v="37"/>
    <x v="14"/>
  </r>
  <r>
    <s v="Id1600"/>
    <s v="  Dave"/>
    <x v="1059"/>
    <n v="4.41"/>
    <s v="No"/>
    <s v="No"/>
    <s v="Yes"/>
    <n v="1"/>
    <s v="No"/>
    <s v="Normal Weight"/>
    <s v="Normal"/>
    <n v="1986"/>
    <s v="Dec"/>
    <n v="8"/>
    <d v="1986-12-08T00:00:00"/>
    <n v="13819.49"/>
    <x v="1"/>
    <s v="tier - 2"/>
    <x v="17"/>
    <x v="1"/>
  </r>
  <r>
    <s v="Id1601"/>
    <s v="  Barbara G"/>
    <x v="1060"/>
    <n v="4.6900000000000004"/>
    <s v="yes"/>
    <s v="No"/>
    <s v="Yes"/>
    <n v="1"/>
    <s v="No"/>
    <s v="Obesity"/>
    <s v="Normal"/>
    <n v="1958"/>
    <s v="Nov"/>
    <n v="25"/>
    <d v="1958-11-25T00:00:00"/>
    <n v="13822.8"/>
    <x v="1"/>
    <s v="tier - 3"/>
    <x v="47"/>
    <x v="2"/>
  </r>
  <r>
    <s v="Id1602"/>
    <s v="  Skylar"/>
    <x v="405"/>
    <n v="6.94"/>
    <s v="No"/>
    <s v="No"/>
    <s v="No"/>
    <n v="0"/>
    <s v="No"/>
    <s v="Normal Weight"/>
    <s v="Diabetes"/>
    <n v="1958"/>
    <s v="Dec"/>
    <n v="10"/>
    <d v="1958-12-10T00:00:00"/>
    <n v="13831.12"/>
    <x v="1"/>
    <s v="tier - 1"/>
    <x v="47"/>
    <x v="0"/>
  </r>
  <r>
    <s v="Id1603"/>
    <s v="  Nick"/>
    <x v="1061"/>
    <n v="4.3499999999999996"/>
    <s v="No"/>
    <s v="No"/>
    <s v="No"/>
    <n v="2"/>
    <s v="No"/>
    <s v="Normal Weight"/>
    <s v="Normal"/>
    <n v="2003"/>
    <s v="Jun"/>
    <n v="7"/>
    <d v="2003-06-07T00:00:00"/>
    <n v="13844.51"/>
    <x v="0"/>
    <s v="tier - 1"/>
    <x v="5"/>
    <x v="2"/>
  </r>
  <r>
    <s v="Id1604"/>
    <s v="  Sunny S"/>
    <x v="1062"/>
    <n v="5.28"/>
    <s v="No"/>
    <s v="No"/>
    <s v="No"/>
    <n v="1"/>
    <s v="No"/>
    <s v="Obesity"/>
    <s v="Normal"/>
    <n v="1960"/>
    <s v="Jul"/>
    <n v="21"/>
    <d v="1960-07-21T00:00:00"/>
    <n v="13844.8"/>
    <x v="0"/>
    <s v="tier - 2"/>
    <x v="45"/>
    <x v="1"/>
  </r>
  <r>
    <s v="Id1605"/>
    <s v="  Anne-Marie"/>
    <x v="61"/>
    <n v="4.29"/>
    <s v="No"/>
    <s v="No"/>
    <s v="No"/>
    <n v="0"/>
    <s v="No"/>
    <s v="Obesity"/>
    <s v="Normal"/>
    <n v="1978"/>
    <s v="Dec"/>
    <n v="19"/>
    <d v="1978-12-19T00:00:00"/>
    <n v="13874.89"/>
    <x v="0"/>
    <s v="tier - 1"/>
    <x v="25"/>
    <x v="1"/>
  </r>
  <r>
    <s v="Id1606"/>
    <s v="  Nicholas"/>
    <x v="410"/>
    <n v="5.69"/>
    <s v="yes"/>
    <s v="No"/>
    <s v="No"/>
    <n v="0"/>
    <s v="No"/>
    <s v="Over Weight"/>
    <s v="Normal"/>
    <n v="1959"/>
    <s v="Oct"/>
    <n v="5"/>
    <d v="1959-10-05T00:00:00"/>
    <n v="13880.95"/>
    <x v="0"/>
    <s v="tier - 2"/>
    <x v="46"/>
    <x v="2"/>
  </r>
  <r>
    <s v="Id1607"/>
    <s v="  Scott M"/>
    <x v="362"/>
    <n v="5.56"/>
    <s v="yes"/>
    <s v="No"/>
    <s v="No"/>
    <n v="0"/>
    <s v="No"/>
    <s v="Normal Weight"/>
    <s v="Normal"/>
    <n v="1985"/>
    <s v="Sep"/>
    <n v="25"/>
    <d v="1985-09-25T00:00:00"/>
    <n v="13886.4"/>
    <x v="0"/>
    <s v="tier - 2"/>
    <x v="30"/>
    <x v="1"/>
  </r>
  <r>
    <s v="Id1608"/>
    <s v="  Marisa A"/>
    <x v="659"/>
    <n v="5.41"/>
    <s v="yes"/>
    <s v="No"/>
    <s v="No"/>
    <n v="1"/>
    <s v="No"/>
    <s v="Obesity"/>
    <s v="Normal"/>
    <n v="1959"/>
    <s v="Dec"/>
    <n v="29"/>
    <d v="1959-12-29T00:00:00"/>
    <n v="13887.2"/>
    <x v="0"/>
    <s v="tier - 3"/>
    <x v="46"/>
    <x v="0"/>
  </r>
  <r>
    <s v="Id1609"/>
    <s v="  Katie"/>
    <x v="806"/>
    <n v="10.85"/>
    <s v="yes"/>
    <s v="No"/>
    <s v="No"/>
    <n v="0"/>
    <s v="No"/>
    <s v="Obesity"/>
    <s v="Diabetes"/>
    <n v="1959"/>
    <s v="Jul"/>
    <n v="7"/>
    <d v="1959-07-07T00:00:00"/>
    <n v="13887.97"/>
    <x v="0"/>
    <s v="tier - 2"/>
    <x v="47"/>
    <x v="0"/>
  </r>
  <r>
    <s v="Id1610"/>
    <s v="  Amy L"/>
    <x v="181"/>
    <n v="11.63"/>
    <s v="yes"/>
    <s v="No"/>
    <s v="No"/>
    <n v="0"/>
    <s v="No"/>
    <s v="Obesity"/>
    <s v="Diabetes"/>
    <n v="1962"/>
    <s v="Jul"/>
    <n v="27"/>
    <d v="1962-07-27T00:00:00"/>
    <n v="13919.82"/>
    <x v="0"/>
    <s v="tier - 2"/>
    <x v="41"/>
    <x v="0"/>
  </r>
  <r>
    <s v="Id1611"/>
    <s v="  Jenna M"/>
    <x v="1034"/>
    <n v="5.68"/>
    <s v="yes"/>
    <s v="No"/>
    <s v="No"/>
    <n v="1"/>
    <s v="No"/>
    <s v="Over Weight"/>
    <s v="Normal"/>
    <n v="1960"/>
    <s v="Jun"/>
    <n v="18"/>
    <d v="1960-06-18T00:00:00"/>
    <n v="13937.67"/>
    <x v="0"/>
    <s v="tier - 1"/>
    <x v="46"/>
    <x v="1"/>
  </r>
  <r>
    <s v="Id1612"/>
    <s v="  Elizabeth M"/>
    <x v="1063"/>
    <n v="7.59"/>
    <s v="yes"/>
    <s v="No"/>
    <s v="No"/>
    <n v="2"/>
    <s v="No"/>
    <s v="Under Weight"/>
    <s v="Diabetes"/>
    <n v="1959"/>
    <s v="Aug"/>
    <n v="29"/>
    <d v="1959-08-29T00:00:00"/>
    <n v="13974.46"/>
    <x v="0"/>
    <s v="tier - 2"/>
    <x v="46"/>
    <x v="4"/>
  </r>
  <r>
    <s v="Id1613"/>
    <s v="  Lyazid"/>
    <x v="1064"/>
    <n v="5.09"/>
    <s v="yes"/>
    <s v="No"/>
    <s v="No"/>
    <n v="0"/>
    <s v="No"/>
    <s v="Normal Weight"/>
    <s v="Normal"/>
    <n v="1990"/>
    <s v="Jul"/>
    <n v="13"/>
    <d v="1990-07-13T00:00:00"/>
    <n v="13979.45"/>
    <x v="0"/>
    <s v="tier - 1"/>
    <x v="15"/>
    <x v="9"/>
  </r>
  <r>
    <s v="Id1614"/>
    <s v="  Lindsey A"/>
    <x v="1065"/>
    <n v="4.21"/>
    <s v="No"/>
    <s v="No"/>
    <s v="No"/>
    <n v="1"/>
    <s v="No"/>
    <s v="Normal Weight"/>
    <s v="Normal"/>
    <n v="1959"/>
    <s v="Sep"/>
    <n v="6"/>
    <d v="1959-09-06T00:00:00"/>
    <n v="13981.85"/>
    <x v="0"/>
    <s v="tier - 1"/>
    <x v="46"/>
    <x v="5"/>
  </r>
  <r>
    <s v="Id1615"/>
    <s v="  Chris"/>
    <x v="1066"/>
    <n v="4.34"/>
    <s v="yes"/>
    <s v="No"/>
    <s v="No"/>
    <n v="0"/>
    <s v="No"/>
    <s v="Normal Weight"/>
    <s v="Normal"/>
    <n v="1963"/>
    <s v="Dec"/>
    <n v="23"/>
    <d v="1963-12-23T00:00:00"/>
    <n v="14001.13"/>
    <x v="0"/>
    <s v="tier - 1"/>
    <x v="42"/>
    <x v="0"/>
  </r>
  <r>
    <s v="Id1616"/>
    <s v="  Jennifer A"/>
    <x v="1067"/>
    <n v="11.85"/>
    <s v="No"/>
    <s v="No"/>
    <s v="No"/>
    <n v="2"/>
    <s v="No"/>
    <s v="Normal Weight"/>
    <s v="Diabetes"/>
    <n v="1963"/>
    <s v="Jul"/>
    <n v="6"/>
    <d v="1963-07-06T00:00:00"/>
    <n v="14001.29"/>
    <x v="0"/>
    <s v="tier - 2"/>
    <x v="41"/>
    <x v="0"/>
  </r>
  <r>
    <s v="Id1617"/>
    <s v="  Leif S"/>
    <x v="1068"/>
    <n v="9.61"/>
    <s v="yes"/>
    <s v="No"/>
    <s v="No"/>
    <n v="2"/>
    <s v="No"/>
    <s v="Under Weight"/>
    <s v="Diabetes"/>
    <n v="1963"/>
    <s v="Jul"/>
    <n v="8"/>
    <d v="1963-07-08T00:00:00"/>
    <n v="14007.22"/>
    <x v="0"/>
    <s v="tier - 3"/>
    <x v="41"/>
    <x v="2"/>
  </r>
  <r>
    <s v="Id1618"/>
    <s v="  Stephanie A"/>
    <x v="1069"/>
    <n v="5.29"/>
    <s v="yes"/>
    <s v="No"/>
    <s v="No"/>
    <n v="0"/>
    <s v="No"/>
    <s v="Normal Weight"/>
    <s v="Normal"/>
    <n v="1960"/>
    <s v="Nov"/>
    <n v="8"/>
    <d v="1960-11-08T00:00:00"/>
    <n v="14043.48"/>
    <x v="0"/>
    <s v="tier - 3"/>
    <x v="45"/>
    <x v="8"/>
  </r>
  <r>
    <s v="Id1619"/>
    <s v="  Bo"/>
    <x v="1070"/>
    <n v="6.89"/>
    <s v="No"/>
    <s v="No"/>
    <s v="No"/>
    <n v="0"/>
    <s v="No"/>
    <s v="Normal Weight"/>
    <s v="Diabetes"/>
    <n v="1991"/>
    <s v="Sep"/>
    <n v="12"/>
    <d v="1991-09-12T00:00:00"/>
    <n v="14081.93"/>
    <x v="0"/>
    <s v="tier - 3"/>
    <x v="0"/>
    <x v="1"/>
  </r>
  <r>
    <s v="Id1620"/>
    <s v="  Leah"/>
    <x v="1071"/>
    <n v="4.57"/>
    <s v="yes"/>
    <s v="No"/>
    <s v="Yes"/>
    <n v="1"/>
    <s v="No"/>
    <s v="Under Weight"/>
    <s v="Normal"/>
    <n v="1976"/>
    <s v="Sep"/>
    <n v="26"/>
    <d v="1976-09-26T00:00:00"/>
    <n v="14098.07"/>
    <x v="0"/>
    <s v="tier - 3"/>
    <x v="29"/>
    <x v="9"/>
  </r>
  <r>
    <s v="Id1621"/>
    <s v="  Kara Lynne"/>
    <x v="893"/>
    <n v="4.32"/>
    <s v="No"/>
    <s v="No"/>
    <s v="No"/>
    <n v="0"/>
    <s v="No"/>
    <s v="Obesity"/>
    <s v="Normal"/>
    <n v="1961"/>
    <s v="Jun"/>
    <n v="14"/>
    <d v="1961-06-14T00:00:00"/>
    <n v="14119.62"/>
    <x v="0"/>
    <s v="tier - 1"/>
    <x v="45"/>
    <x v="1"/>
  </r>
  <r>
    <s v="Id1622"/>
    <s v="  Jeffrey"/>
    <x v="577"/>
    <n v="5.57"/>
    <s v="yes"/>
    <s v="No"/>
    <s v="Yes"/>
    <n v="1"/>
    <s v="No"/>
    <s v="Over Weight"/>
    <s v="Normal"/>
    <n v="2004"/>
    <s v="Jul"/>
    <n v="6"/>
    <d v="2004-07-06T00:00:00"/>
    <n v="14133.04"/>
    <x v="0"/>
    <s v="tier - 3"/>
    <x v="13"/>
    <x v="0"/>
  </r>
  <r>
    <s v="Id1623"/>
    <s v="  Justin"/>
    <x v="507"/>
    <n v="5.26"/>
    <s v="yes"/>
    <s v="No"/>
    <s v="Yes"/>
    <n v="1"/>
    <s v="No"/>
    <s v="Normal Weight"/>
    <s v="Normal"/>
    <n v="1984"/>
    <s v="Jul"/>
    <n v="7"/>
    <d v="1984-07-07T00:00:00"/>
    <n v="14152.46"/>
    <x v="0"/>
    <s v="tier - 1"/>
    <x v="21"/>
    <x v="1"/>
  </r>
  <r>
    <s v="Id1624"/>
    <s v="  Emily"/>
    <x v="88"/>
    <n v="6.25"/>
    <s v="No"/>
    <s v="No"/>
    <s v="No"/>
    <n v="0"/>
    <s v="No"/>
    <s v="Obesity"/>
    <s v="Prediabetes"/>
    <n v="1968"/>
    <s v="Dec"/>
    <n v="25"/>
    <d v="1968-12-25T00:00:00"/>
    <n v="14193.55"/>
    <x v="0"/>
    <s v="tier - 1"/>
    <x v="36"/>
    <x v="14"/>
  </r>
  <r>
    <s v="Id1625"/>
    <s v="  Rebecca"/>
    <x v="50"/>
    <n v="5.67"/>
    <s v="yes"/>
    <s v="No"/>
    <s v="No"/>
    <n v="0"/>
    <s v="No"/>
    <s v="Obesity"/>
    <s v="Normal"/>
    <n v="1983"/>
    <s v="Nov"/>
    <n v="17"/>
    <d v="1983-11-17T00:00:00"/>
    <n v="14209.4"/>
    <x v="0"/>
    <s v="tier - 1"/>
    <x v="21"/>
    <x v="14"/>
  </r>
  <r>
    <s v="Id1626"/>
    <s v="  Allie"/>
    <x v="1072"/>
    <n v="4.42"/>
    <s v="yes"/>
    <s v="No"/>
    <s v="No"/>
    <n v="1"/>
    <s v="No"/>
    <s v="Obesity"/>
    <s v="Normal"/>
    <n v="1958"/>
    <s v="Sep"/>
    <n v="21"/>
    <d v="1958-09-21T00:00:00"/>
    <n v="14210.54"/>
    <x v="0"/>
    <s v="tier - 2"/>
    <x v="47"/>
    <x v="1"/>
  </r>
  <r>
    <s v="Id1627"/>
    <s v="  Trasi"/>
    <x v="1073"/>
    <n v="11.75"/>
    <s v="yes"/>
    <s v="No"/>
    <s v="No"/>
    <n v="2"/>
    <s v="No"/>
    <s v="Under Weight"/>
    <s v="Diabetes"/>
    <n v="1961"/>
    <s v="Sep"/>
    <n v="25"/>
    <d v="1961-09-25T00:00:00"/>
    <n v="14235.07"/>
    <x v="0"/>
    <s v="tier - 1"/>
    <x v="44"/>
    <x v="2"/>
  </r>
  <r>
    <s v="Id1628"/>
    <s v="  Kevin"/>
    <x v="165"/>
    <n v="6.06"/>
    <s v="No"/>
    <s v="No"/>
    <s v="No"/>
    <n v="1"/>
    <s v="No"/>
    <s v="Obesity"/>
    <s v="Prediabetes"/>
    <n v="1959"/>
    <s v="Oct"/>
    <n v="10"/>
    <d v="1959-10-10T00:00:00"/>
    <n v="14254.61"/>
    <x v="0"/>
    <s v="tier - 1"/>
    <x v="46"/>
    <x v="1"/>
  </r>
  <r>
    <s v="Id1629"/>
    <s v="  Fernando"/>
    <x v="29"/>
    <n v="5.48"/>
    <s v="No"/>
    <s v="No"/>
    <s v="No"/>
    <n v="1"/>
    <s v="No"/>
    <s v="Obesity"/>
    <s v="Normal"/>
    <n v="1959"/>
    <s v="Nov"/>
    <n v="8"/>
    <d v="1959-11-08T00:00:00"/>
    <n v="14256.19"/>
    <x v="0"/>
    <s v="tier - 3"/>
    <x v="46"/>
    <x v="1"/>
  </r>
  <r>
    <s v="Id1630"/>
    <s v="  Ieva"/>
    <x v="1074"/>
    <n v="4.45"/>
    <s v="No"/>
    <s v="No"/>
    <s v="Yes"/>
    <n v="1"/>
    <s v="No"/>
    <s v="Normal Weight"/>
    <s v="Normal"/>
    <n v="1974"/>
    <s v="Dec"/>
    <n v="26"/>
    <d v="1974-12-26T00:00:00"/>
    <n v="14256.79"/>
    <x v="0"/>
    <s v="tier - 2"/>
    <x v="27"/>
    <x v="14"/>
  </r>
  <r>
    <s v="Id1631"/>
    <s v="  Chris"/>
    <x v="410"/>
    <n v="5"/>
    <s v="No"/>
    <s v="No"/>
    <s v="No"/>
    <n v="1"/>
    <s v="No"/>
    <s v="Over Weight"/>
    <s v="Normal"/>
    <n v="1972"/>
    <s v="Jul"/>
    <n v="13"/>
    <d v="1972-07-13T00:00:00"/>
    <n v="14258.33"/>
    <x v="0"/>
    <s v="tier - 2"/>
    <x v="31"/>
    <x v="14"/>
  </r>
  <r>
    <s v="Id1632"/>
    <s v="  Drew L"/>
    <x v="24"/>
    <n v="5.84"/>
    <s v="No"/>
    <s v="No"/>
    <s v="No"/>
    <n v="0"/>
    <s v="No"/>
    <s v="Obesity"/>
    <s v="Prediabetes"/>
    <n v="2004"/>
    <s v="Sep"/>
    <n v="6"/>
    <d v="2004-09-06T00:00:00"/>
    <n v="14283.46"/>
    <x v="0"/>
    <s v="tier - 2"/>
    <x v="11"/>
    <x v="8"/>
  </r>
  <r>
    <s v="Id1633"/>
    <s v="  Christina"/>
    <x v="1075"/>
    <n v="5.21"/>
    <s v="yes"/>
    <s v="No"/>
    <s v="No"/>
    <n v="0"/>
    <s v="No"/>
    <s v="Obesity"/>
    <s v="Normal"/>
    <n v="1968"/>
    <s v="Dec"/>
    <n v="15"/>
    <d v="1968-12-15T00:00:00"/>
    <n v="14285.9"/>
    <x v="0"/>
    <s v="tier - 3"/>
    <x v="36"/>
    <x v="1"/>
  </r>
  <r>
    <s v="Id1634"/>
    <s v="  Alexander G"/>
    <x v="1076"/>
    <n v="4.26"/>
    <s v="No"/>
    <s v="No"/>
    <s v="No"/>
    <n v="0"/>
    <s v="No"/>
    <s v="Over Weight"/>
    <s v="Normal"/>
    <n v="1958"/>
    <s v="Oct"/>
    <n v="15"/>
    <d v="1958-10-15T00:00:00"/>
    <n v="14313.85"/>
    <x v="0"/>
    <s v="tier - 3"/>
    <x v="47"/>
    <x v="0"/>
  </r>
  <r>
    <s v="Id1635"/>
    <s v="  Meaghan"/>
    <x v="1077"/>
    <n v="4.17"/>
    <s v="No"/>
    <s v="No"/>
    <s v="No"/>
    <n v="0"/>
    <s v="No"/>
    <s v="Normal Weight"/>
    <s v="Normal"/>
    <n v="1958"/>
    <s v="Jul"/>
    <n v="10"/>
    <d v="1958-07-10T00:00:00"/>
    <n v="14319.03"/>
    <x v="0"/>
    <s v="tier - 2"/>
    <x v="48"/>
    <x v="2"/>
  </r>
  <r>
    <s v="Id1636"/>
    <s v="  Kristin"/>
    <x v="1078"/>
    <n v="11.96"/>
    <s v="No"/>
    <s v="No"/>
    <s v="No"/>
    <n v="0"/>
    <s v="No"/>
    <s v="Normal Weight"/>
    <s v="Diabetes"/>
    <n v="1969"/>
    <s v="Sep"/>
    <n v="26"/>
    <d v="1969-09-26T00:00:00"/>
    <n v="14337.91"/>
    <x v="0"/>
    <s v="tier - 3"/>
    <x v="34"/>
    <x v="16"/>
  </r>
  <r>
    <s v="Id1637"/>
    <s v="  Andrea K"/>
    <x v="1079"/>
    <n v="6.26"/>
    <s v="yes"/>
    <s v="No"/>
    <s v="No"/>
    <n v="1"/>
    <s v="No"/>
    <s v="Obesity"/>
    <s v="Prediabetes"/>
    <n v="1959"/>
    <s v="Dec"/>
    <n v="24"/>
    <d v="1959-12-24T00:00:00"/>
    <n v="14349.85"/>
    <x v="0"/>
    <s v="tier - 2"/>
    <x v="46"/>
    <x v="1"/>
  </r>
  <r>
    <s v="Id1638"/>
    <s v="  Kris"/>
    <x v="1037"/>
    <n v="11.68"/>
    <s v="No"/>
    <s v="No"/>
    <s v="No"/>
    <n v="0"/>
    <s v="No"/>
    <s v="Normal Weight"/>
    <s v="Diabetes"/>
    <n v="1967"/>
    <s v="Oct"/>
    <n v="10"/>
    <d v="1967-10-10T00:00:00"/>
    <n v="14355.43"/>
    <x v="0"/>
    <s v="tier - 1"/>
    <x v="38"/>
    <x v="14"/>
  </r>
  <r>
    <s v="Id1639"/>
    <s v="  Alden W"/>
    <x v="97"/>
    <n v="5.16"/>
    <s v="No"/>
    <s v="No"/>
    <s v="No"/>
    <n v="0"/>
    <s v="No"/>
    <s v="Obesity"/>
    <s v="Normal"/>
    <n v="1988"/>
    <s v="Nov"/>
    <n v="16"/>
    <d v="1988-11-16T00:00:00"/>
    <n v="14358.36"/>
    <x v="0"/>
    <s v="tier - 2"/>
    <x v="16"/>
    <x v="2"/>
  </r>
  <r>
    <s v="Id1640"/>
    <s v="  Suzanne M"/>
    <x v="1080"/>
    <n v="6.9"/>
    <s v="yes"/>
    <s v="No"/>
    <s v="No"/>
    <n v="2"/>
    <s v="No"/>
    <s v="Under Weight"/>
    <s v="Diabetes"/>
    <n v="1963"/>
    <s v="Jul"/>
    <n v="16"/>
    <d v="1963-07-16T00:00:00"/>
    <n v="14382.71"/>
    <x v="0"/>
    <s v="tier - 2"/>
    <x v="42"/>
    <x v="1"/>
  </r>
  <r>
    <s v="Id1641"/>
    <s v="  Heidi Z"/>
    <x v="713"/>
    <n v="4.83"/>
    <s v="No"/>
    <s v="No"/>
    <s v="No"/>
    <n v="1"/>
    <s v="No"/>
    <s v="Obesity"/>
    <s v="Normal"/>
    <n v="1965"/>
    <s v="Jun"/>
    <n v="22"/>
    <d v="1965-06-22T00:00:00"/>
    <n v="14394.4"/>
    <x v="0"/>
    <s v="tier - 3"/>
    <x v="39"/>
    <x v="8"/>
  </r>
  <r>
    <s v="Id1642"/>
    <s v="  Carolyn"/>
    <x v="427"/>
    <n v="4.87"/>
    <s v="No"/>
    <s v="No"/>
    <s v="No"/>
    <n v="1"/>
    <s v="No"/>
    <s v="Over Weight"/>
    <s v="Normal"/>
    <n v="1958"/>
    <s v="Sep"/>
    <n v="14"/>
    <d v="1958-09-14T00:00:00"/>
    <n v="14394.56"/>
    <x v="0"/>
    <s v="tier - 1"/>
    <x v="47"/>
    <x v="6"/>
  </r>
  <r>
    <s v="Id1643"/>
    <s v="  Sabine"/>
    <x v="1081"/>
    <n v="4.28"/>
    <s v="No"/>
    <s v="No"/>
    <s v="No"/>
    <n v="0"/>
    <s v="No"/>
    <s v="Obesity"/>
    <s v="Normal"/>
    <n v="1958"/>
    <s v="Jul"/>
    <n v="29"/>
    <d v="1958-07-29T00:00:00"/>
    <n v="14410.93"/>
    <x v="0"/>
    <s v="tier - 2"/>
    <x v="47"/>
    <x v="5"/>
  </r>
  <r>
    <s v="Id1644"/>
    <s v="  Bobby"/>
    <x v="1082"/>
    <n v="4.07"/>
    <s v="No"/>
    <s v="No"/>
    <s v="No"/>
    <n v="0"/>
    <s v="No"/>
    <s v="Over Weight"/>
    <s v="Normal"/>
    <n v="1958"/>
    <s v="Sep"/>
    <n v="20"/>
    <d v="1958-09-20T00:00:00"/>
    <n v="14418.28"/>
    <x v="0"/>
    <s v="tier - 3"/>
    <x v="47"/>
    <x v="0"/>
  </r>
  <r>
    <s v="Id1645"/>
    <s v="  Fan"/>
    <x v="332"/>
    <n v="6.23"/>
    <s v="No"/>
    <s v="No"/>
    <s v="No"/>
    <n v="0"/>
    <s v="No"/>
    <s v="Normal Weight"/>
    <s v="Prediabetes"/>
    <n v="1999"/>
    <s v="Aug"/>
    <n v="10"/>
    <d v="1999-08-10T00:00:00"/>
    <n v="14426.07"/>
    <x v="0"/>
    <s v="tier - 1"/>
    <x v="7"/>
    <x v="1"/>
  </r>
  <r>
    <s v="Id1646"/>
    <s v="  Rachel M"/>
    <x v="173"/>
    <n v="6.24"/>
    <s v="No"/>
    <s v="yes"/>
    <s v="No"/>
    <n v="1"/>
    <s v="No"/>
    <s v="Obesity"/>
    <s v="Prediabetes"/>
    <n v="1967"/>
    <s v="Aug"/>
    <n v="15"/>
    <d v="1967-08-15T00:00:00"/>
    <n v="14426.66"/>
    <x v="0"/>
    <s v="tier - 2"/>
    <x v="38"/>
    <x v="14"/>
  </r>
  <r>
    <s v="Id1647"/>
    <s v="  Greg"/>
    <x v="142"/>
    <n v="6.17"/>
    <s v="No"/>
    <s v="No"/>
    <s v="Yes"/>
    <n v="1"/>
    <s v="No"/>
    <s v="Obesity"/>
    <s v="Prediabetes"/>
    <n v="1967"/>
    <s v="Nov"/>
    <n v="4"/>
    <d v="1967-11-04T00:00:00"/>
    <n v="14427.63"/>
    <x v="0"/>
    <s v="tier - 2"/>
    <x v="38"/>
    <x v="11"/>
  </r>
  <r>
    <s v="Id1648"/>
    <s v="  Dan"/>
    <x v="884"/>
    <n v="5.16"/>
    <s v="No"/>
    <s v="No"/>
    <s v="No"/>
    <n v="1"/>
    <s v="No"/>
    <s v="Obesity"/>
    <s v="Normal"/>
    <n v="1959"/>
    <s v="Jun"/>
    <n v="29"/>
    <d v="1959-06-29T00:00:00"/>
    <n v="14449.85"/>
    <x v="0"/>
    <s v="tier - 1"/>
    <x v="47"/>
    <x v="8"/>
  </r>
  <r>
    <s v="Id1649"/>
    <s v="  Jennifer A"/>
    <x v="1083"/>
    <n v="4.3"/>
    <s v="No"/>
    <s v="No"/>
    <s v="No"/>
    <n v="0"/>
    <s v="No"/>
    <s v="Obesity"/>
    <s v="Normal"/>
    <n v="1959"/>
    <s v="Aug"/>
    <n v="3"/>
    <d v="1959-08-03T00:00:00"/>
    <n v="14451.84"/>
    <x v="0"/>
    <s v="tier - 3"/>
    <x v="46"/>
    <x v="9"/>
  </r>
  <r>
    <s v="Id1650"/>
    <s v="  Jessica"/>
    <x v="620"/>
    <n v="6.14"/>
    <s v="No"/>
    <s v="No"/>
    <s v="Yes"/>
    <n v="1"/>
    <s v="No"/>
    <s v="Obesity"/>
    <s v="Prediabetes"/>
    <n v="1996"/>
    <s v="Nov"/>
    <n v="10"/>
    <d v="1996-11-10T00:00:00"/>
    <n v="14455.64"/>
    <x v="0"/>
    <s v="tier - 3"/>
    <x v="9"/>
    <x v="8"/>
  </r>
  <r>
    <s v="Id1651"/>
    <s v="  Chaiwat"/>
    <x v="692"/>
    <n v="5.36"/>
    <s v="No"/>
    <s v="No"/>
    <s v="No"/>
    <n v="1"/>
    <s v="No"/>
    <s v="Over Weight"/>
    <s v="Normal"/>
    <n v="1976"/>
    <s v="Nov"/>
    <n v="27"/>
    <d v="1976-11-27T00:00:00"/>
    <n v="14470.01"/>
    <x v="0"/>
    <s v="tier - 3"/>
    <x v="29"/>
    <x v="1"/>
  </r>
  <r>
    <s v="Id1652"/>
    <s v="  Kerri"/>
    <x v="71"/>
    <n v="4.3"/>
    <s v="No"/>
    <s v="No"/>
    <s v="No"/>
    <n v="0"/>
    <s v="No"/>
    <s v="Obesity"/>
    <s v="Normal"/>
    <n v="1959"/>
    <s v="Nov"/>
    <n v="20"/>
    <d v="1959-11-20T00:00:00"/>
    <n v="14474.68"/>
    <x v="0"/>
    <s v="tier - 2"/>
    <x v="46"/>
    <x v="0"/>
  </r>
  <r>
    <s v="Id1653"/>
    <s v="  Lisa"/>
    <x v="404"/>
    <n v="4.09"/>
    <s v="No"/>
    <s v="No"/>
    <s v="No"/>
    <n v="0"/>
    <s v="No"/>
    <s v="Over Weight"/>
    <s v="Normal"/>
    <n v="1979"/>
    <s v="Oct"/>
    <n v="20"/>
    <d v="1979-10-20T00:00:00"/>
    <n v="14478.33"/>
    <x v="0"/>
    <s v="tier - 2"/>
    <x v="23"/>
    <x v="0"/>
  </r>
  <r>
    <s v="Id1654"/>
    <s v="  Nicholas G"/>
    <x v="1084"/>
    <n v="6.27"/>
    <s v="No"/>
    <s v="No"/>
    <s v="Yes"/>
    <n v="1"/>
    <s v="No"/>
    <s v="Obesity"/>
    <s v="Prediabetes"/>
    <n v="1989"/>
    <s v="Jul"/>
    <n v="22"/>
    <d v="1989-07-22T00:00:00"/>
    <n v="14507.46"/>
    <x v="0"/>
    <s v="tier - 3"/>
    <x v="14"/>
    <x v="1"/>
  </r>
  <r>
    <s v="Id1655"/>
    <s v="  Vasilis S"/>
    <x v="387"/>
    <n v="5.39"/>
    <s v="No"/>
    <s v="No"/>
    <s v="No"/>
    <n v="1"/>
    <s v="No"/>
    <s v="Normal Weight"/>
    <s v="Normal"/>
    <n v="1989"/>
    <s v="Jul"/>
    <n v="14"/>
    <d v="1989-07-14T00:00:00"/>
    <n v="14547.26"/>
    <x v="0"/>
    <s v="tier - 3"/>
    <x v="14"/>
    <x v="2"/>
  </r>
  <r>
    <s v="Id1656"/>
    <s v="  Michael P"/>
    <x v="468"/>
    <n v="5.75"/>
    <s v="yes"/>
    <s v="No"/>
    <s v="No"/>
    <n v="0"/>
    <s v="No"/>
    <s v="Normal Weight"/>
    <s v="Prediabetes"/>
    <n v="1998"/>
    <s v="Sep"/>
    <n v="12"/>
    <d v="1998-09-12T00:00:00"/>
    <n v="14571.89"/>
    <x v="0"/>
    <s v="tier - 1"/>
    <x v="2"/>
    <x v="8"/>
  </r>
  <r>
    <s v="Id1657"/>
    <s v="  Colleen C"/>
    <x v="1085"/>
    <n v="4.91"/>
    <s v="No"/>
    <s v="No"/>
    <s v="No"/>
    <n v="1"/>
    <s v="No"/>
    <s v="Obesity"/>
    <s v="Normal"/>
    <n v="1962"/>
    <s v="Dec"/>
    <n v="3"/>
    <d v="1962-12-03T00:00:00"/>
    <n v="14574.64"/>
    <x v="0"/>
    <s v="tier - 1"/>
    <x v="41"/>
    <x v="7"/>
  </r>
  <r>
    <s v="Id1658"/>
    <s v="  Annika"/>
    <x v="1086"/>
    <n v="4.46"/>
    <s v="yes"/>
    <s v="No"/>
    <s v="No"/>
    <n v="1"/>
    <s v="No"/>
    <s v="Obesity"/>
    <s v="Normal"/>
    <n v="1963"/>
    <s v="Oct"/>
    <n v="14"/>
    <d v="1963-10-14T00:00:00"/>
    <n v="14590.63"/>
    <x v="0"/>
    <s v="tier - 1"/>
    <x v="42"/>
    <x v="8"/>
  </r>
  <r>
    <s v="Id1659"/>
    <s v="  Kelly"/>
    <x v="28"/>
    <n v="6.22"/>
    <s v="No"/>
    <s v="No"/>
    <s v="No"/>
    <n v="1"/>
    <s v="No"/>
    <s v="Obesity"/>
    <s v="Prediabetes"/>
    <n v="1967"/>
    <s v="Jul"/>
    <n v="18"/>
    <d v="1967-07-18T00:00:00"/>
    <n v="14600.62"/>
    <x v="0"/>
    <s v="tier - 3"/>
    <x v="38"/>
    <x v="16"/>
  </r>
  <r>
    <s v="Id1660"/>
    <s v="  Nicholas C"/>
    <x v="1087"/>
    <n v="8.82"/>
    <s v="No"/>
    <s v="No"/>
    <s v="No"/>
    <n v="0"/>
    <s v="No"/>
    <s v="Under Weight"/>
    <s v="Diabetes"/>
    <n v="1965"/>
    <s v="Nov"/>
    <n v="8"/>
    <d v="1965-11-08T00:00:00"/>
    <n v="14612.33"/>
    <x v="0"/>
    <s v="tier - 3"/>
    <x v="40"/>
    <x v="11"/>
  </r>
  <r>
    <s v="Id1661"/>
    <s v="  Kelly K"/>
    <x v="1088"/>
    <n v="10.14"/>
    <s v="No"/>
    <s v="No"/>
    <s v="No"/>
    <n v="0"/>
    <s v="No"/>
    <s v="Obesity"/>
    <s v="Diabetes"/>
    <n v="1991"/>
    <s v="Aug"/>
    <n v="21"/>
    <d v="1991-08-21T00:00:00"/>
    <n v="14630.52"/>
    <x v="0"/>
    <s v="tier - 3"/>
    <x v="0"/>
    <x v="2"/>
  </r>
  <r>
    <s v="Id1662"/>
    <s v="  Andrew"/>
    <x v="1089"/>
    <n v="4.66"/>
    <s v="No"/>
    <s v="No"/>
    <s v="No"/>
    <n v="2"/>
    <s v="No"/>
    <s v="Under Weight"/>
    <s v="Normal"/>
    <n v="1967"/>
    <s v="Sep"/>
    <n v="1"/>
    <d v="1967-09-01T00:00:00"/>
    <n v="14640.35"/>
    <x v="0"/>
    <s v="tier - 3"/>
    <x v="38"/>
    <x v="14"/>
  </r>
  <r>
    <s v="Id1663"/>
    <s v="  Hannah"/>
    <x v="1090"/>
    <n v="6.26"/>
    <s v="No"/>
    <s v="No"/>
    <s v="No"/>
    <n v="0"/>
    <s v="No"/>
    <s v="Normal Weight"/>
    <s v="Prediabetes"/>
    <n v="1981"/>
    <s v="Nov"/>
    <n v="13"/>
    <d v="1981-11-13T00:00:00"/>
    <n v="14657.2"/>
    <x v="0"/>
    <s v="tier - 1"/>
    <x v="19"/>
    <x v="1"/>
  </r>
  <r>
    <s v="Id1664"/>
    <s v="  Patricio Sr"/>
    <x v="1091"/>
    <n v="5.21"/>
    <s v="No"/>
    <s v="yes"/>
    <s v="No"/>
    <n v="1"/>
    <s v="No"/>
    <s v="Obesity"/>
    <s v="Normal"/>
    <n v="1969"/>
    <s v="Oct"/>
    <n v="20"/>
    <d v="1969-10-20T00:00:00"/>
    <n v="14665.75"/>
    <x v="0"/>
    <s v="tier - 1"/>
    <x v="34"/>
    <x v="1"/>
  </r>
  <r>
    <s v="Id1665"/>
    <s v="  Robert B"/>
    <x v="1092"/>
    <n v="5.94"/>
    <s v="yes"/>
    <s v="No"/>
    <s v="Yes"/>
    <n v="1"/>
    <s v="No"/>
    <s v="Obesity"/>
    <s v="Prediabetes"/>
    <n v="1958"/>
    <s v="Jul"/>
    <n v="23"/>
    <d v="1958-07-23T00:00:00"/>
    <n v="14692.67"/>
    <x v="0"/>
    <s v="tier - 1"/>
    <x v="47"/>
    <x v="1"/>
  </r>
  <r>
    <s v="Id1666"/>
    <s v="  Benjamin M"/>
    <x v="1093"/>
    <n v="5.34"/>
    <s v="No"/>
    <s v="No"/>
    <s v="Yes"/>
    <n v="1"/>
    <s v="No"/>
    <s v="Obesity"/>
    <s v="Normal"/>
    <n v="1982"/>
    <s v="Sep"/>
    <n v="4"/>
    <d v="1982-09-04T00:00:00"/>
    <n v="14696.77"/>
    <x v="0"/>
    <s v="tier - 2"/>
    <x v="22"/>
    <x v="2"/>
  </r>
  <r>
    <s v="Id1667"/>
    <s v="  Robert"/>
    <x v="1056"/>
    <n v="6.38"/>
    <s v="No"/>
    <s v="No"/>
    <s v="No"/>
    <n v="2"/>
    <s v="No"/>
    <s v="Under Weight"/>
    <s v="Prediabetes"/>
    <n v="2002"/>
    <s v="Sep"/>
    <n v="24"/>
    <d v="2002-09-24T00:00:00"/>
    <n v="14711.74"/>
    <x v="0"/>
    <s v="tier - 2"/>
    <x v="5"/>
    <x v="1"/>
  </r>
  <r>
    <s v="Id1668"/>
    <s v="  Eric R"/>
    <x v="838"/>
    <n v="4.47"/>
    <s v="No"/>
    <s v="No"/>
    <s v="No"/>
    <n v="1"/>
    <s v="No"/>
    <s v="Obesity"/>
    <s v="Normal"/>
    <n v="1962"/>
    <s v="Jul"/>
    <n v="29"/>
    <d v="1962-07-29T00:00:00"/>
    <n v="14738.43"/>
    <x v="0"/>
    <s v="tier - 3"/>
    <x v="41"/>
    <x v="11"/>
  </r>
  <r>
    <s v="Id1669"/>
    <s v="  Matthew"/>
    <x v="1094"/>
    <n v="9.9600000000000009"/>
    <s v="No"/>
    <s v="No"/>
    <s v="No"/>
    <n v="0"/>
    <s v="No"/>
    <s v="Under Weight"/>
    <s v="Diabetes"/>
    <n v="1965"/>
    <s v="Jul"/>
    <n v="27"/>
    <d v="1965-07-27T00:00:00"/>
    <n v="14750.42"/>
    <x v="0"/>
    <s v="tier - 2"/>
    <x v="40"/>
    <x v="14"/>
  </r>
  <r>
    <s v="Id1670"/>
    <s v="  Bob R"/>
    <x v="1095"/>
    <n v="9.92"/>
    <s v="yes"/>
    <s v="No"/>
    <s v="No"/>
    <n v="0"/>
    <s v="No"/>
    <s v="Obesity"/>
    <s v="Diabetes"/>
    <n v="1975"/>
    <s v="Dec"/>
    <n v="10"/>
    <d v="1975-12-10T00:00:00"/>
    <n v="14819"/>
    <x v="0"/>
    <s v="tier - 3"/>
    <x v="32"/>
    <x v="9"/>
  </r>
  <r>
    <s v="Id1671"/>
    <s v="  Stephanie J"/>
    <x v="380"/>
    <n v="6.03"/>
    <s v="No"/>
    <s v="No"/>
    <s v="Yes"/>
    <n v="1"/>
    <s v="No"/>
    <s v="Over Weight"/>
    <s v="Prediabetes"/>
    <n v="1979"/>
    <s v="Oct"/>
    <n v="18"/>
    <d v="1979-10-18T00:00:00"/>
    <n v="14839.34"/>
    <x v="0"/>
    <s v="tier - 3"/>
    <x v="23"/>
    <x v="14"/>
  </r>
  <r>
    <s v="Id1672"/>
    <s v="  Jake"/>
    <x v="1096"/>
    <n v="10.9"/>
    <s v="yes"/>
    <s v="No"/>
    <s v="No"/>
    <n v="0"/>
    <s v="No"/>
    <s v="Obesity"/>
    <s v="Diabetes"/>
    <n v="1981"/>
    <s v="Jun"/>
    <n v="5"/>
    <d v="1981-06-05T00:00:00"/>
    <n v="14843.96"/>
    <x v="0"/>
    <s v="tier - 3"/>
    <x v="26"/>
    <x v="14"/>
  </r>
  <r>
    <s v="Id1673"/>
    <s v="  Alison L"/>
    <x v="1097"/>
    <n v="10.66"/>
    <s v="No"/>
    <s v="No"/>
    <s v="No"/>
    <n v="0"/>
    <s v="No"/>
    <s v="Under Weight"/>
    <s v="Diabetes"/>
    <n v="1970"/>
    <s v="Nov"/>
    <n v="11"/>
    <d v="1970-11-11T00:00:00"/>
    <n v="14847.63"/>
    <x v="0"/>
    <s v="tier - 2"/>
    <x v="35"/>
    <x v="9"/>
  </r>
  <r>
    <s v="Id1674"/>
    <s v="  Lindsay M"/>
    <x v="387"/>
    <n v="4.05"/>
    <s v="No"/>
    <s v="No"/>
    <s v="No"/>
    <n v="1"/>
    <s v="No"/>
    <s v="Normal Weight"/>
    <s v="Normal"/>
    <n v="1958"/>
    <s v="Oct"/>
    <n v="17"/>
    <d v="1958-10-17T00:00:00"/>
    <n v="14901.52"/>
    <x v="0"/>
    <s v="tier - 2"/>
    <x v="47"/>
    <x v="8"/>
  </r>
  <r>
    <s v="Id1675"/>
    <s v="  Guillaume"/>
    <x v="1098"/>
    <n v="4.2300000000000004"/>
    <s v="No"/>
    <s v="No"/>
    <s v="No"/>
    <n v="2"/>
    <s v="No"/>
    <s v="Under Weight"/>
    <s v="Normal"/>
    <n v="1981"/>
    <s v="Jul"/>
    <n v="4"/>
    <d v="1981-07-04T00:00:00"/>
    <n v="14908.27"/>
    <x v="0"/>
    <s v="tier - 1"/>
    <x v="26"/>
    <x v="2"/>
  </r>
  <r>
    <s v="Id1676"/>
    <s v="  Kaylee"/>
    <x v="1099"/>
    <n v="5.01"/>
    <s v="No"/>
    <s v="No"/>
    <s v="No"/>
    <n v="1"/>
    <s v="No"/>
    <s v="Normal Weight"/>
    <s v="Normal"/>
    <n v="1968"/>
    <s v="Nov"/>
    <n v="8"/>
    <d v="1968-11-08T00:00:00"/>
    <n v="14926.97"/>
    <x v="0"/>
    <s v="tier - 2"/>
    <x v="36"/>
    <x v="1"/>
  </r>
  <r>
    <s v="Id1677"/>
    <s v="  Theresa"/>
    <x v="23"/>
    <n v="5.82"/>
    <s v="yes"/>
    <s v="No"/>
    <s v="Yes"/>
    <n v="1"/>
    <s v="No"/>
    <s v="Obesity"/>
    <s v="Prediabetes"/>
    <n v="1962"/>
    <s v="Nov"/>
    <n v="29"/>
    <d v="1962-11-29T00:00:00"/>
    <n v="14945.34"/>
    <x v="0"/>
    <s v="tier - 1"/>
    <x v="41"/>
    <x v="11"/>
  </r>
  <r>
    <s v="Id1678"/>
    <s v="  Travis G"/>
    <x v="261"/>
    <n v="7.94"/>
    <s v="No"/>
    <s v="No"/>
    <s v="No"/>
    <n v="0"/>
    <s v="No"/>
    <s v="Normal Weight"/>
    <s v="Diabetes"/>
    <n v="1958"/>
    <s v="Jul"/>
    <n v="29"/>
    <d v="1958-07-29T00:00:00"/>
    <n v="14988.43"/>
    <x v="0"/>
    <s v="tier - 3"/>
    <x v="47"/>
    <x v="2"/>
  </r>
  <r>
    <s v="Id1679"/>
    <s v="  Emma L"/>
    <x v="5"/>
    <n v="6.16"/>
    <s v="yes"/>
    <s v="No"/>
    <s v="Yes"/>
    <n v="1"/>
    <s v="No"/>
    <s v="Obesity"/>
    <s v="Prediabetes"/>
    <n v="1995"/>
    <s v="Aug"/>
    <n v="2"/>
    <d v="1995-08-02T00:00:00"/>
    <n v="15006.58"/>
    <x v="0"/>
    <s v="tier - 2"/>
    <x v="10"/>
    <x v="8"/>
  </r>
  <r>
    <s v="Id1680"/>
    <s v="  Linda"/>
    <x v="673"/>
    <n v="4.1500000000000004"/>
    <s v="No"/>
    <s v="No"/>
    <s v="No"/>
    <n v="1"/>
    <s v="No"/>
    <s v="Obesity"/>
    <s v="Normal"/>
    <n v="1960"/>
    <s v="Aug"/>
    <n v="8"/>
    <d v="1960-08-08T00:00:00"/>
    <n v="15019.76"/>
    <x v="0"/>
    <s v="tier - 2"/>
    <x v="45"/>
    <x v="1"/>
  </r>
  <r>
    <s v="Id1681"/>
    <s v="  Owen R"/>
    <x v="925"/>
    <n v="6.23"/>
    <s v="No"/>
    <s v="No"/>
    <s v="No"/>
    <n v="0"/>
    <s v="No"/>
    <s v="Normal Weight"/>
    <s v="Prediabetes"/>
    <n v="1979"/>
    <s v="Nov"/>
    <n v="25"/>
    <d v="1979-11-25T00:00:00"/>
    <n v="15025.76"/>
    <x v="0"/>
    <s v="tier - 1"/>
    <x v="23"/>
    <x v="2"/>
  </r>
  <r>
    <s v="Id1682"/>
    <s v="  Jacob"/>
    <x v="1100"/>
    <n v="7.41"/>
    <s v="No"/>
    <s v="No"/>
    <s v="No"/>
    <n v="0"/>
    <s v="No"/>
    <s v="Normal Weight"/>
    <s v="Diabetes"/>
    <n v="1970"/>
    <s v="Sep"/>
    <n v="11"/>
    <d v="1970-09-11T00:00:00"/>
    <n v="15026.3"/>
    <x v="0"/>
    <s v="tier - 3"/>
    <x v="35"/>
    <x v="2"/>
  </r>
  <r>
    <s v="Id1683"/>
    <s v="  Jacqueline"/>
    <x v="781"/>
    <n v="5.62"/>
    <s v="yes"/>
    <s v="No"/>
    <s v="No"/>
    <n v="1"/>
    <s v="No"/>
    <s v="Obesity"/>
    <s v="Normal"/>
    <n v="1971"/>
    <s v="Aug"/>
    <n v="15"/>
    <d v="1971-08-15T00:00:00"/>
    <n v="15038.51"/>
    <x v="0"/>
    <s v="tier - 3"/>
    <x v="33"/>
    <x v="9"/>
  </r>
  <r>
    <s v="Id1684"/>
    <s v="  Yefeng"/>
    <x v="1101"/>
    <n v="4.54"/>
    <s v="yes"/>
    <s v="No"/>
    <s v="Yes"/>
    <n v="1"/>
    <s v="No"/>
    <s v="Normal Weight"/>
    <s v="Normal"/>
    <n v="1968"/>
    <s v="Jun"/>
    <n v="12"/>
    <d v="1968-06-12T00:00:00"/>
    <n v="15052.68"/>
    <x v="0"/>
    <s v="tier - 2"/>
    <x v="38"/>
    <x v="16"/>
  </r>
  <r>
    <s v="Id1685"/>
    <s v="  Thomas J"/>
    <x v="139"/>
    <n v="8.6199999999999992"/>
    <s v="yes"/>
    <s v="No"/>
    <s v="No"/>
    <n v="1"/>
    <s v="No"/>
    <s v="Obesity"/>
    <s v="Diabetes"/>
    <n v="1975"/>
    <s v="Oct"/>
    <n v="26"/>
    <d v="1975-10-26T00:00:00"/>
    <n v="15090.35"/>
    <x v="0"/>
    <s v="tier - 1"/>
    <x v="32"/>
    <x v="9"/>
  </r>
  <r>
    <s v="Id1686"/>
    <s v="  Ken"/>
    <x v="1102"/>
    <n v="4.3600000000000003"/>
    <s v="yes"/>
    <s v="No"/>
    <s v="No"/>
    <n v="0"/>
    <s v="No"/>
    <s v="Normal Weight"/>
    <s v="Normal"/>
    <n v="1972"/>
    <s v="Nov"/>
    <n v="7"/>
    <d v="1972-11-07T00:00:00"/>
    <n v="15103.69"/>
    <x v="0"/>
    <s v="tier - 1"/>
    <x v="31"/>
    <x v="1"/>
  </r>
  <r>
    <s v="Id1687"/>
    <s v="  Annie E"/>
    <x v="1103"/>
    <n v="10.01"/>
    <s v="No"/>
    <s v="No"/>
    <s v="No"/>
    <n v="0"/>
    <s v="No"/>
    <s v="Under Weight"/>
    <s v="Diabetes"/>
    <n v="1978"/>
    <s v="Sep"/>
    <n v="5"/>
    <d v="1978-09-05T00:00:00"/>
    <n v="15123.19"/>
    <x v="0"/>
    <s v="tier - 1"/>
    <x v="25"/>
    <x v="2"/>
  </r>
  <r>
    <s v="Id1688"/>
    <s v="  Noel K"/>
    <x v="851"/>
    <n v="5.42"/>
    <s v="No"/>
    <s v="No"/>
    <s v="No"/>
    <n v="0"/>
    <s v="No"/>
    <s v="Obesity"/>
    <s v="Normal"/>
    <n v="1971"/>
    <s v="Nov"/>
    <n v="25"/>
    <d v="1971-11-25T00:00:00"/>
    <n v="15150.44"/>
    <x v="0"/>
    <s v="tier - 1"/>
    <x v="33"/>
    <x v="9"/>
  </r>
  <r>
    <s v="Id1689"/>
    <s v="  Mark S"/>
    <x v="1104"/>
    <n v="5.12"/>
    <s v="No"/>
    <s v="No"/>
    <s v="No"/>
    <n v="0"/>
    <s v="No"/>
    <s v="Under Weight"/>
    <s v="Normal"/>
    <n v="1962"/>
    <s v="Oct"/>
    <n v="25"/>
    <d v="1962-10-25T00:00:00"/>
    <n v="15161.25"/>
    <x v="0"/>
    <s v="tier - 2"/>
    <x v="41"/>
    <x v="1"/>
  </r>
  <r>
    <s v="Id1690"/>
    <s v="  Federica"/>
    <x v="1105"/>
    <n v="9.1999999999999993"/>
    <s v="yes"/>
    <s v="No"/>
    <s v="No"/>
    <n v="0"/>
    <s v="No"/>
    <s v="Normal Weight"/>
    <s v="Diabetes"/>
    <n v="1959"/>
    <s v="Jun"/>
    <n v="4"/>
    <d v="1959-06-04T00:00:00"/>
    <n v="15161.53"/>
    <x v="0"/>
    <s v="tier - 1"/>
    <x v="47"/>
    <x v="0"/>
  </r>
  <r>
    <s v="Id1691"/>
    <s v="  Pamela L"/>
    <x v="1106"/>
    <n v="6.08"/>
    <s v="yes"/>
    <s v="No"/>
    <s v="No"/>
    <n v="1"/>
    <s v="No"/>
    <s v="Normal Weight"/>
    <s v="Prediabetes"/>
    <n v="1959"/>
    <s v="Dec"/>
    <n v="3"/>
    <d v="1959-12-03T00:00:00"/>
    <n v="15170.07"/>
    <x v="0"/>
    <s v="tier - 3"/>
    <x v="46"/>
    <x v="2"/>
  </r>
  <r>
    <s v="Id1692"/>
    <s v="  Andrew W"/>
    <x v="1107"/>
    <n v="4.7699999999999996"/>
    <s v="No"/>
    <s v="No"/>
    <s v="No"/>
    <n v="1"/>
    <s v="No"/>
    <s v="Obesity"/>
    <s v="Normal"/>
    <n v="1962"/>
    <s v="Jun"/>
    <n v="17"/>
    <d v="1962-06-17T00:00:00"/>
    <n v="15174.81"/>
    <x v="0"/>
    <s v="tier - 1"/>
    <x v="44"/>
    <x v="1"/>
  </r>
  <r>
    <s v="Id1693"/>
    <s v="  Randall"/>
    <x v="1108"/>
    <n v="4.62"/>
    <s v="No"/>
    <s v="No"/>
    <s v="No"/>
    <n v="1"/>
    <s v="No"/>
    <s v="Over Weight"/>
    <s v="Normal"/>
    <n v="1978"/>
    <s v="Nov"/>
    <n v="23"/>
    <d v="1978-11-23T00:00:00"/>
    <n v="15207.92"/>
    <x v="0"/>
    <s v="tier - 1"/>
    <x v="25"/>
    <x v="1"/>
  </r>
  <r>
    <s v="Id1694"/>
    <s v="  Tracy L"/>
    <x v="264"/>
    <n v="9.07"/>
    <s v="yes"/>
    <s v="No"/>
    <s v="No"/>
    <n v="1"/>
    <s v="No"/>
    <s v="Obesity"/>
    <s v="Diabetes"/>
    <n v="1960"/>
    <s v="Jul"/>
    <n v="25"/>
    <d v="1960-07-25T00:00:00"/>
    <n v="15230.32"/>
    <x v="0"/>
    <s v="tier - 2"/>
    <x v="45"/>
    <x v="8"/>
  </r>
  <r>
    <s v="Id1695"/>
    <s v="  Azelie"/>
    <x v="436"/>
    <n v="9.1199999999999992"/>
    <s v="yes"/>
    <s v="No"/>
    <s v="No"/>
    <n v="1"/>
    <s v="No"/>
    <s v="Over Weight"/>
    <s v="Diabetes"/>
    <n v="1969"/>
    <s v="Sep"/>
    <n v="16"/>
    <d v="1969-09-16T00:00:00"/>
    <n v="15260.52"/>
    <x v="0"/>
    <s v="tier - 2"/>
    <x v="34"/>
    <x v="9"/>
  </r>
  <r>
    <s v="Id1696"/>
    <s v="  Monica M"/>
    <x v="292"/>
    <n v="7.32"/>
    <s v="yes"/>
    <s v="No"/>
    <s v="No"/>
    <n v="1"/>
    <s v="No"/>
    <s v="Over Weight"/>
    <s v="Diabetes"/>
    <n v="1963"/>
    <s v="Dec"/>
    <n v="13"/>
    <d v="1963-12-13T00:00:00"/>
    <n v="15322.77"/>
    <x v="0"/>
    <s v="tier - 3"/>
    <x v="42"/>
    <x v="11"/>
  </r>
  <r>
    <s v="Id1697"/>
    <s v="  Katarina K"/>
    <x v="1109"/>
    <n v="11.73"/>
    <s v="No"/>
    <s v="No"/>
    <s v="No"/>
    <n v="2"/>
    <s v="No"/>
    <s v="Under Weight"/>
    <s v="Diabetes"/>
    <n v="2001"/>
    <s v="Jul"/>
    <n v="14"/>
    <d v="2001-07-14T00:00:00"/>
    <n v="15359.1"/>
    <x v="0"/>
    <s v="tier - 3"/>
    <x v="3"/>
    <x v="8"/>
  </r>
  <r>
    <s v="Id1698"/>
    <s v="  Jamie L"/>
    <x v="958"/>
    <n v="6.64"/>
    <s v="yes"/>
    <s v="No"/>
    <s v="No"/>
    <n v="1"/>
    <s v="No"/>
    <s v="Normal Weight"/>
    <s v="Diabetes"/>
    <n v="1988"/>
    <s v="Dec"/>
    <n v="17"/>
    <d v="1988-12-17T00:00:00"/>
    <n v="15361.5"/>
    <x v="0"/>
    <s v="tier - 3"/>
    <x v="16"/>
    <x v="9"/>
  </r>
  <r>
    <s v="Id1699"/>
    <s v="  Brian"/>
    <x v="1110"/>
    <n v="5.78"/>
    <s v="No"/>
    <s v="No"/>
    <s v="No"/>
    <n v="0"/>
    <s v="No"/>
    <s v="Obesity"/>
    <s v="Prediabetes"/>
    <n v="1968"/>
    <s v="Jul"/>
    <n v="18"/>
    <d v="1968-07-18T00:00:00"/>
    <n v="15363.77"/>
    <x v="0"/>
    <s v="tier - 1"/>
    <x v="36"/>
    <x v="14"/>
  </r>
  <r>
    <s v="Id1700"/>
    <s v="  Stacey L"/>
    <x v="1111"/>
    <n v="10.45"/>
    <s v="No"/>
    <s v="No"/>
    <s v="No"/>
    <n v="0"/>
    <s v="No"/>
    <s v="Under Weight"/>
    <s v="Diabetes"/>
    <n v="1962"/>
    <s v="Sep"/>
    <n v="6"/>
    <d v="1962-09-06T00:00:00"/>
    <n v="15368.22"/>
    <x v="0"/>
    <s v="tier - 2"/>
    <x v="41"/>
    <x v="2"/>
  </r>
  <r>
    <s v="Id1701"/>
    <s v="  Stephen"/>
    <x v="661"/>
    <n v="4.5199999999999996"/>
    <s v="No"/>
    <s v="No"/>
    <s v="No"/>
    <n v="1"/>
    <s v="No"/>
    <s v="Obesity"/>
    <s v="Normal"/>
    <n v="1964"/>
    <s v="Sep"/>
    <n v="4"/>
    <d v="1964-09-04T00:00:00"/>
    <n v="15377.77"/>
    <x v="0"/>
    <s v="tier - 2"/>
    <x v="39"/>
    <x v="1"/>
  </r>
  <r>
    <s v="Id1702"/>
    <s v="  Joshua"/>
    <x v="210"/>
    <n v="5.71"/>
    <s v="No"/>
    <s v="No"/>
    <s v="No"/>
    <n v="0"/>
    <s v="No"/>
    <s v="Obesity"/>
    <s v="Prediabetes"/>
    <n v="1990"/>
    <s v="Oct"/>
    <n v="25"/>
    <d v="1990-10-25T00:00:00"/>
    <n v="15440.2"/>
    <x v="0"/>
    <s v="tier - 1"/>
    <x v="15"/>
    <x v="1"/>
  </r>
  <r>
    <s v="Id1703"/>
    <s v="  Josh"/>
    <x v="369"/>
    <n v="4.7699999999999996"/>
    <s v="No"/>
    <s v="No"/>
    <s v="No"/>
    <n v="0"/>
    <s v="No"/>
    <s v="Over Weight"/>
    <s v="Normal"/>
    <n v="1976"/>
    <s v="Jul"/>
    <n v="20"/>
    <d v="1976-07-20T00:00:00"/>
    <n v="15450.48"/>
    <x v="0"/>
    <s v="tier - 1"/>
    <x v="29"/>
    <x v="14"/>
  </r>
  <r>
    <s v="Id1704"/>
    <s v="  Heather"/>
    <x v="1087"/>
    <n v="7.81"/>
    <s v="yes"/>
    <s v="No"/>
    <s v="No"/>
    <n v="1"/>
    <s v="No"/>
    <s v="Under Weight"/>
    <s v="Diabetes"/>
    <n v="2004"/>
    <s v="Jul"/>
    <n v="17"/>
    <d v="2004-07-17T00:00:00"/>
    <n v="15518.18"/>
    <x v="0"/>
    <s v="tier - 3"/>
    <x v="11"/>
    <x v="3"/>
  </r>
  <r>
    <s v="Id1705"/>
    <s v="  James C"/>
    <x v="1112"/>
    <n v="5.19"/>
    <s v="yes"/>
    <s v="No"/>
    <s v="No"/>
    <n v="0"/>
    <s v="No"/>
    <s v="Normal Weight"/>
    <s v="Normal"/>
    <n v="1974"/>
    <s v="Jun"/>
    <n v="28"/>
    <d v="1974-06-28T00:00:00"/>
    <n v="15532.16"/>
    <x v="0"/>
    <s v="tier - 2"/>
    <x v="28"/>
    <x v="14"/>
  </r>
  <r>
    <s v="Id1706"/>
    <s v="  Kim"/>
    <x v="136"/>
    <n v="5.93"/>
    <s v="No"/>
    <s v="No"/>
    <s v="No"/>
    <n v="1"/>
    <s v="No"/>
    <s v="Obesity"/>
    <s v="Prediabetes"/>
    <n v="1959"/>
    <s v="Oct"/>
    <n v="2"/>
    <d v="1959-10-02T00:00:00"/>
    <n v="15555.19"/>
    <x v="0"/>
    <s v="tier - 3"/>
    <x v="46"/>
    <x v="1"/>
  </r>
  <r>
    <s v="Id1707"/>
    <s v="  Marie E"/>
    <x v="816"/>
    <n v="6.29"/>
    <s v="No"/>
    <s v="No"/>
    <s v="No"/>
    <n v="1"/>
    <s v="No"/>
    <s v="Obesity"/>
    <s v="Prediabetes"/>
    <n v="1974"/>
    <s v="Jul"/>
    <n v="30"/>
    <d v="1974-07-30T00:00:00"/>
    <n v="15556.67"/>
    <x v="0"/>
    <s v="tier - 2"/>
    <x v="27"/>
    <x v="1"/>
  </r>
  <r>
    <s v="Id1708"/>
    <s v="  Dariusz"/>
    <x v="1113"/>
    <n v="4.9000000000000004"/>
    <s v="No"/>
    <s v="No"/>
    <s v="No"/>
    <n v="0"/>
    <s v="No"/>
    <s v="Over Weight"/>
    <s v="Normal"/>
    <n v="1965"/>
    <s v="Oct"/>
    <n v="28"/>
    <d v="1965-10-28T00:00:00"/>
    <n v="15608.58"/>
    <x v="0"/>
    <s v="tier - 2"/>
    <x v="40"/>
    <x v="14"/>
  </r>
  <r>
    <s v="Id1709"/>
    <s v="  Jessica E"/>
    <x v="421"/>
    <n v="5.07"/>
    <s v="yes"/>
    <s v="No"/>
    <s v="No"/>
    <n v="1"/>
    <s v="No"/>
    <s v="Over Weight"/>
    <s v="Normal"/>
    <n v="1960"/>
    <s v="Jun"/>
    <n v="6"/>
    <d v="1960-06-06T00:00:00"/>
    <n v="15612.19"/>
    <x v="0"/>
    <s v="tier - 2"/>
    <x v="46"/>
    <x v="1"/>
  </r>
  <r>
    <s v="Id1710"/>
    <s v="  Kristen"/>
    <x v="368"/>
    <n v="5.33"/>
    <s v="No"/>
    <s v="No"/>
    <s v="No"/>
    <n v="1"/>
    <s v="No"/>
    <s v="Over Weight"/>
    <s v="Normal"/>
    <n v="1988"/>
    <s v="Dec"/>
    <n v="22"/>
    <d v="1988-12-22T00:00:00"/>
    <n v="15646.28"/>
    <x v="0"/>
    <s v="tier - 2"/>
    <x v="16"/>
    <x v="2"/>
  </r>
  <r>
    <s v="Id1711"/>
    <s v="  Jose Guadalupe P"/>
    <x v="428"/>
    <n v="8.93"/>
    <s v="yes"/>
    <s v="No"/>
    <s v="No"/>
    <n v="1"/>
    <s v="No"/>
    <s v="Obesity"/>
    <s v="Diabetes"/>
    <n v="1973"/>
    <s v="Jun"/>
    <n v="26"/>
    <d v="1973-06-26T00:00:00"/>
    <n v="15670.3"/>
    <x v="0"/>
    <s v="tier - 2"/>
    <x v="31"/>
    <x v="14"/>
  </r>
  <r>
    <s v="Id1712"/>
    <s v="  Cynthia"/>
    <x v="174"/>
    <n v="4.3499999999999996"/>
    <s v="No"/>
    <s v="No"/>
    <s v="No"/>
    <n v="0"/>
    <s v="No"/>
    <s v="Obesity"/>
    <s v="Normal"/>
    <n v="1976"/>
    <s v="Sep"/>
    <n v="20"/>
    <d v="1976-09-20T00:00:00"/>
    <n v="15698.86"/>
    <x v="0"/>
    <s v="tier - 2"/>
    <x v="29"/>
    <x v="1"/>
  </r>
  <r>
    <s v="Id1713"/>
    <s v="  Tyler"/>
    <x v="26"/>
    <n v="9.5399999999999991"/>
    <s v="yes"/>
    <s v="No"/>
    <s v="No"/>
    <n v="1"/>
    <s v="No"/>
    <s v="Obesity"/>
    <s v="Diabetes"/>
    <n v="1974"/>
    <s v="Aug"/>
    <n v="29"/>
    <d v="1974-08-29T00:00:00"/>
    <n v="15746.62"/>
    <x v="0"/>
    <s v="tier - 1"/>
    <x v="27"/>
    <x v="1"/>
  </r>
  <r>
    <s v="Id1714"/>
    <s v="  Holly J"/>
    <x v="1114"/>
    <n v="5.91"/>
    <s v="No"/>
    <s v="No"/>
    <s v="No"/>
    <n v="0"/>
    <s v="No"/>
    <s v="Obesity"/>
    <s v="Prediabetes"/>
    <n v="1997"/>
    <s v="Oct"/>
    <n v="9"/>
    <d v="1997-10-09T00:00:00"/>
    <n v="15817.99"/>
    <x v="0"/>
    <s v="tier - 2"/>
    <x v="6"/>
    <x v="1"/>
  </r>
  <r>
    <s v="Id1715"/>
    <s v="  Kristen"/>
    <x v="905"/>
    <n v="5.0999999999999996"/>
    <s v="No"/>
    <s v="No"/>
    <s v="No"/>
    <n v="0"/>
    <s v="No"/>
    <s v="Normal Weight"/>
    <s v="Normal"/>
    <n v="1984"/>
    <s v="Jun"/>
    <n v="26"/>
    <d v="1984-06-26T00:00:00"/>
    <n v="15820.7"/>
    <x v="0"/>
    <s v="tier - 3"/>
    <x v="21"/>
    <x v="2"/>
  </r>
  <r>
    <s v="Id1716"/>
    <s v="  Thomas"/>
    <x v="1115"/>
    <n v="5.08"/>
    <s v="No"/>
    <s v="No"/>
    <s v="No"/>
    <n v="2"/>
    <s v="No"/>
    <s v="Under Weight"/>
    <s v="Normal"/>
    <n v="1982"/>
    <s v="Nov"/>
    <n v="11"/>
    <d v="1982-11-11T00:00:00"/>
    <n v="15828.82"/>
    <x v="0"/>
    <s v="tier - 3"/>
    <x v="22"/>
    <x v="2"/>
  </r>
  <r>
    <s v="Id1717"/>
    <s v="  Tricity M"/>
    <x v="101"/>
    <n v="4.75"/>
    <s v="No"/>
    <s v="No"/>
    <s v="No"/>
    <n v="0"/>
    <s v="No"/>
    <s v="Obesity"/>
    <s v="Normal"/>
    <n v="1962"/>
    <s v="Dec"/>
    <n v="25"/>
    <d v="1962-12-25T00:00:00"/>
    <n v="15840.81"/>
    <x v="0"/>
    <s v="tier - 1"/>
    <x v="41"/>
    <x v="16"/>
  </r>
  <r>
    <s v="Id1718"/>
    <s v="  Sarah A"/>
    <x v="107"/>
    <n v="6.05"/>
    <s v="No"/>
    <s v="No"/>
    <s v="No"/>
    <n v="1"/>
    <s v="No"/>
    <s v="Obesity"/>
    <s v="Prediabetes"/>
    <n v="1980"/>
    <s v="Oct"/>
    <n v="12"/>
    <d v="1980-10-12T00:00:00"/>
    <n v="15922.29"/>
    <x v="0"/>
    <s v="tier - 3"/>
    <x v="26"/>
    <x v="14"/>
  </r>
  <r>
    <s v="Id1719"/>
    <s v="  Lisa M"/>
    <x v="1116"/>
    <n v="11.56"/>
    <s v="No"/>
    <s v="No"/>
    <s v="No"/>
    <n v="0"/>
    <s v="No"/>
    <s v="Under Weight"/>
    <s v="Diabetes"/>
    <n v="1982"/>
    <s v="Jul"/>
    <n v="24"/>
    <d v="1982-07-24T00:00:00"/>
    <n v="15965.29"/>
    <x v="0"/>
    <s v="tier - 1"/>
    <x v="22"/>
    <x v="1"/>
  </r>
  <r>
    <s v="Id1720"/>
    <s v="  Tracy A"/>
    <x v="984"/>
    <n v="5.76"/>
    <s v="No"/>
    <s v="No"/>
    <s v="No"/>
    <n v="0"/>
    <s v="No"/>
    <s v="Over Weight"/>
    <s v="Prediabetes"/>
    <n v="1980"/>
    <s v="Sep"/>
    <n v="19"/>
    <d v="1980-09-19T00:00:00"/>
    <n v="15966.19"/>
    <x v="0"/>
    <s v="tier - 2"/>
    <x v="26"/>
    <x v="1"/>
  </r>
  <r>
    <s v="Id1721"/>
    <s v="  Patrick"/>
    <x v="1117"/>
    <n v="5.65"/>
    <s v="No"/>
    <s v="yes"/>
    <s v="No"/>
    <n v="1"/>
    <s v="No"/>
    <s v="Obesity"/>
    <s v="Normal"/>
    <n v="1988"/>
    <s v="Dec"/>
    <n v="5"/>
    <d v="1988-12-05T00:00:00"/>
    <n v="16059.06"/>
    <x v="0"/>
    <s v="tier - 3"/>
    <x v="16"/>
    <x v="1"/>
  </r>
  <r>
    <s v="Id1722"/>
    <s v="  Trent"/>
    <x v="1118"/>
    <n v="5.88"/>
    <s v="No"/>
    <s v="yes"/>
    <s v="No"/>
    <n v="1"/>
    <s v="No"/>
    <s v="Obesity"/>
    <s v="Prediabetes"/>
    <n v="1978"/>
    <s v="Sep"/>
    <n v="16"/>
    <d v="1978-09-16T00:00:00"/>
    <n v="16062.89"/>
    <x v="0"/>
    <s v="tier - 2"/>
    <x v="25"/>
    <x v="14"/>
  </r>
  <r>
    <s v="Id1723"/>
    <s v="  Julie"/>
    <x v="1119"/>
    <n v="9.6"/>
    <s v="No"/>
    <s v="No"/>
    <s v="No"/>
    <n v="0"/>
    <s v="No"/>
    <s v="Under Weight"/>
    <s v="Diabetes"/>
    <n v="1958"/>
    <s v="Oct"/>
    <n v="22"/>
    <d v="1958-10-22T00:00:00"/>
    <n v="16069.08"/>
    <x v="0"/>
    <s v="tier - 2"/>
    <x v="47"/>
    <x v="8"/>
  </r>
  <r>
    <s v="Id1724"/>
    <s v="  Sawomir"/>
    <x v="1120"/>
    <n v="6.24"/>
    <s v="No"/>
    <s v="No"/>
    <s v="No"/>
    <n v="1"/>
    <s v="No"/>
    <s v="Normal Weight"/>
    <s v="Prediabetes"/>
    <n v="1958"/>
    <s v="Jun"/>
    <n v="21"/>
    <d v="1958-06-21T00:00:00"/>
    <n v="16085.13"/>
    <x v="0"/>
    <s v="tier - 2"/>
    <x v="48"/>
    <x v="0"/>
  </r>
  <r>
    <s v="Id1725"/>
    <s v="  Micah"/>
    <x v="226"/>
    <n v="7.63"/>
    <s v="yes"/>
    <s v="No"/>
    <s v="No"/>
    <n v="1"/>
    <s v="No"/>
    <s v="Obesity"/>
    <s v="Diabetes"/>
    <n v="1985"/>
    <s v="Aug"/>
    <n v="27"/>
    <d v="1985-08-27T00:00:00"/>
    <n v="16097.94"/>
    <x v="0"/>
    <s v="tier - 3"/>
    <x v="30"/>
    <x v="1"/>
  </r>
  <r>
    <s v="Id1726"/>
    <s v="  Kelly H"/>
    <x v="295"/>
    <n v="8.66"/>
    <s v="yes"/>
    <s v="No"/>
    <s v="No"/>
    <n v="1"/>
    <s v="No"/>
    <s v="Over Weight"/>
    <s v="Diabetes"/>
    <n v="1993"/>
    <s v="Aug"/>
    <n v="8"/>
    <d v="1993-08-08T00:00:00"/>
    <n v="16115.3"/>
    <x v="0"/>
    <s v="tier - 1"/>
    <x v="8"/>
    <x v="8"/>
  </r>
  <r>
    <s v="Id1727"/>
    <s v="  Lindsay M"/>
    <x v="304"/>
    <n v="8.5500000000000007"/>
    <s v="yes"/>
    <s v="No"/>
    <s v="No"/>
    <n v="1"/>
    <s v="No"/>
    <s v="Over Weight"/>
    <s v="Diabetes"/>
    <n v="1987"/>
    <s v="Oct"/>
    <n v="6"/>
    <d v="1987-10-06T00:00:00"/>
    <n v="16122.65"/>
    <x v="0"/>
    <s v="tier - 1"/>
    <x v="18"/>
    <x v="2"/>
  </r>
  <r>
    <s v="Id1728"/>
    <s v="  Austen G"/>
    <x v="836"/>
    <n v="4.54"/>
    <s v="No"/>
    <s v="No"/>
    <s v="No"/>
    <n v="0"/>
    <s v="No"/>
    <s v="Over Weight"/>
    <s v="Normal"/>
    <n v="1993"/>
    <s v="Dec"/>
    <n v="12"/>
    <d v="1993-12-12T00:00:00"/>
    <n v="16138.76"/>
    <x v="0"/>
    <s v="tier - 3"/>
    <x v="8"/>
    <x v="12"/>
  </r>
  <r>
    <s v="Id1729"/>
    <s v="  Tory J"/>
    <x v="403"/>
    <n v="5.7"/>
    <s v="No"/>
    <s v="No"/>
    <s v="No"/>
    <n v="0"/>
    <s v="No"/>
    <s v="Normal Weight"/>
    <s v="Prediabetes"/>
    <n v="1982"/>
    <s v="Jul"/>
    <n v="6"/>
    <d v="1982-07-06T00:00:00"/>
    <n v="16152.04"/>
    <x v="0"/>
    <s v="tier - 1"/>
    <x v="19"/>
    <x v="14"/>
  </r>
  <r>
    <s v="Id1730"/>
    <s v="  Robert J"/>
    <x v="65"/>
    <n v="5.07"/>
    <s v="No"/>
    <s v="No"/>
    <s v="No"/>
    <n v="0"/>
    <s v="No"/>
    <s v="Obesity"/>
    <s v="Normal"/>
    <n v="1974"/>
    <s v="Sep"/>
    <n v="11"/>
    <d v="1974-09-11T00:00:00"/>
    <n v="16190.97"/>
    <x v="0"/>
    <s v="tier - 3"/>
    <x v="27"/>
    <x v="1"/>
  </r>
  <r>
    <s v="Id1731"/>
    <s v="  Steph"/>
    <x v="105"/>
    <n v="4.38"/>
    <s v="No"/>
    <s v="No"/>
    <s v="No"/>
    <n v="1"/>
    <s v="No"/>
    <s v="Obesity"/>
    <s v="Normal"/>
    <n v="1988"/>
    <s v="Aug"/>
    <n v="6"/>
    <d v="1988-08-06T00:00:00"/>
    <n v="16199.1"/>
    <x v="0"/>
    <s v="tier - 2"/>
    <x v="16"/>
    <x v="1"/>
  </r>
  <r>
    <s v="Id1732"/>
    <s v="  Kate"/>
    <x v="41"/>
    <n v="4.54"/>
    <s v="No"/>
    <s v="No"/>
    <s v="No"/>
    <n v="1"/>
    <s v="No"/>
    <s v="Obesity"/>
    <s v="Normal"/>
    <n v="1988"/>
    <s v="Aug"/>
    <n v="21"/>
    <d v="1988-08-21T00:00:00"/>
    <n v="16205.88"/>
    <x v="0"/>
    <s v="tier - 1"/>
    <x v="16"/>
    <x v="1"/>
  </r>
  <r>
    <s v="Id1733"/>
    <s v="  Kristina"/>
    <x v="1107"/>
    <n v="5.38"/>
    <s v="No"/>
    <s v="No"/>
    <s v="No"/>
    <n v="1"/>
    <s v="No"/>
    <s v="Obesity"/>
    <s v="Normal"/>
    <n v="2002"/>
    <s v="Sep"/>
    <n v="8"/>
    <d v="2002-09-08T00:00:00"/>
    <n v="16232.85"/>
    <x v="0"/>
    <s v="tier - 1"/>
    <x v="5"/>
    <x v="2"/>
  </r>
  <r>
    <s v="Id1734"/>
    <s v="  Flo"/>
    <x v="379"/>
    <n v="5.55"/>
    <s v="No"/>
    <s v="No"/>
    <s v="No"/>
    <n v="1"/>
    <s v="No"/>
    <s v="Over Weight"/>
    <s v="Normal"/>
    <n v="1972"/>
    <s v="Jul"/>
    <n v="30"/>
    <d v="1972-07-30T00:00:00"/>
    <n v="16267.32"/>
    <x v="0"/>
    <s v="tier - 2"/>
    <x v="31"/>
    <x v="9"/>
  </r>
  <r>
    <s v="Id1735"/>
    <s v="  Sarah P"/>
    <x v="1121"/>
    <n v="4.03"/>
    <s v="yes"/>
    <s v="No"/>
    <s v="No"/>
    <n v="1"/>
    <s v="No"/>
    <s v="Obesity"/>
    <s v="Normal"/>
    <n v="2003"/>
    <s v="Aug"/>
    <n v="24"/>
    <d v="2003-08-24T00:00:00"/>
    <n v="16297.85"/>
    <x v="0"/>
    <s v="tier - 3"/>
    <x v="13"/>
    <x v="2"/>
  </r>
  <r>
    <s v="Id1736"/>
    <s v="  Anabel"/>
    <x v="1122"/>
    <n v="4.1900000000000004"/>
    <s v="No"/>
    <s v="No"/>
    <s v="No"/>
    <n v="0"/>
    <s v="No"/>
    <s v="Obesity"/>
    <s v="Normal"/>
    <n v="1969"/>
    <s v="Aug"/>
    <n v="8"/>
    <d v="1969-08-08T00:00:00"/>
    <n v="16311.05"/>
    <x v="0"/>
    <s v="tier - 3"/>
    <x v="34"/>
    <x v="14"/>
  </r>
  <r>
    <s v="Id1737"/>
    <s v="  Ian"/>
    <x v="878"/>
    <n v="4.37"/>
    <s v="No"/>
    <s v="No"/>
    <s v="Yes"/>
    <n v="1"/>
    <s v="No"/>
    <s v="Normal Weight"/>
    <s v="Normal"/>
    <n v="1965"/>
    <s v="Dec"/>
    <n v="5"/>
    <d v="1965-12-05T00:00:00"/>
    <n v="16351.42"/>
    <x v="0"/>
    <s v="tier - 3"/>
    <x v="40"/>
    <x v="14"/>
  </r>
  <r>
    <s v="Id1738"/>
    <s v="  Alex"/>
    <x v="1123"/>
    <n v="5.31"/>
    <s v="yes"/>
    <s v="No"/>
    <s v="Yes"/>
    <n v="1"/>
    <s v="No"/>
    <s v="Under Weight"/>
    <s v="Normal"/>
    <n v="1995"/>
    <s v="Sep"/>
    <n v="28"/>
    <d v="1995-09-28T00:00:00"/>
    <n v="16420.490000000002"/>
    <x v="0"/>
    <s v="tier - 3"/>
    <x v="10"/>
    <x v="1"/>
  </r>
  <r>
    <s v="Id1739"/>
    <s v="  Richard J"/>
    <x v="1124"/>
    <n v="4.66"/>
    <s v="No"/>
    <s v="yes"/>
    <s v="No"/>
    <n v="1"/>
    <s v="No"/>
    <s v="Obesity"/>
    <s v="Normal"/>
    <n v="2003"/>
    <s v="Dec"/>
    <n v="20"/>
    <d v="2003-12-20T00:00:00"/>
    <n v="16450.89"/>
    <x v="0"/>
    <s v="tier - 1"/>
    <x v="13"/>
    <x v="1"/>
  </r>
  <r>
    <s v="Id1740"/>
    <s v="  Jacqueline N"/>
    <x v="1125"/>
    <n v="6.19"/>
    <s v="No"/>
    <s v="No"/>
    <s v="Yes"/>
    <n v="1"/>
    <s v="No"/>
    <s v="Under Weight"/>
    <s v="Prediabetes"/>
    <n v="1958"/>
    <s v="Oct"/>
    <n v="10"/>
    <d v="1958-10-10T00:00:00"/>
    <n v="16455.71"/>
    <x v="0"/>
    <s v="tier - 2"/>
    <x v="47"/>
    <x v="1"/>
  </r>
  <r>
    <s v="Id1741"/>
    <s v="  Cindy"/>
    <x v="1126"/>
    <n v="4.8600000000000003"/>
    <s v="No"/>
    <s v="No"/>
    <s v="No"/>
    <n v="1"/>
    <s v="No"/>
    <s v="Normal Weight"/>
    <s v="Normal"/>
    <n v="1995"/>
    <s v="Dec"/>
    <n v="23"/>
    <d v="1995-12-23T00:00:00"/>
    <n v="16577.78"/>
    <x v="0"/>
    <s v="tier - 1"/>
    <x v="10"/>
    <x v="0"/>
  </r>
  <r>
    <s v="Id1742"/>
    <s v="  Marcia"/>
    <x v="1127"/>
    <n v="4.74"/>
    <s v="No"/>
    <s v="No"/>
    <s v="No"/>
    <n v="0"/>
    <s v="No"/>
    <s v="Normal Weight"/>
    <s v="Normal"/>
    <n v="2001"/>
    <s v="Jun"/>
    <n v="25"/>
    <d v="2001-06-25T00:00:00"/>
    <n v="16586.5"/>
    <x v="0"/>
    <s v="tier - 1"/>
    <x v="12"/>
    <x v="0"/>
  </r>
  <r>
    <s v="Id1743"/>
    <s v="  Samantha R"/>
    <x v="356"/>
    <n v="6.03"/>
    <s v="No"/>
    <s v="No"/>
    <s v="No"/>
    <n v="0"/>
    <s v="No"/>
    <s v="Over Weight"/>
    <s v="Prediabetes"/>
    <n v="1963"/>
    <s v="Jun"/>
    <n v="25"/>
    <d v="1963-06-25T00:00:00"/>
    <n v="16587.96"/>
    <x v="0"/>
    <s v="tier - 2"/>
    <x v="41"/>
    <x v="9"/>
  </r>
  <r>
    <s v="Id1744"/>
    <s v="  Katie"/>
    <x v="735"/>
    <n v="4.71"/>
    <s v="No"/>
    <s v="No"/>
    <s v="No"/>
    <n v="0"/>
    <s v="No"/>
    <s v="Obesity"/>
    <s v="Normal"/>
    <n v="1970"/>
    <s v="Jul"/>
    <n v="10"/>
    <d v="1970-07-10T00:00:00"/>
    <n v="16600.16"/>
    <x v="0"/>
    <s v="tier - 2"/>
    <x v="34"/>
    <x v="2"/>
  </r>
  <r>
    <s v="Id1745"/>
    <s v="  John P"/>
    <x v="1128"/>
    <n v="5.55"/>
    <s v="No"/>
    <s v="No"/>
    <s v="No"/>
    <n v="1"/>
    <s v="No"/>
    <s v="Normal Weight"/>
    <s v="Normal"/>
    <n v="1975"/>
    <s v="Jul"/>
    <n v="24"/>
    <d v="1975-07-24T00:00:00"/>
    <n v="16602.18"/>
    <x v="0"/>
    <s v="tier - 1"/>
    <x v="32"/>
    <x v="14"/>
  </r>
  <r>
    <s v="Id1746"/>
    <s v="  Rachel"/>
    <x v="440"/>
    <n v="4.78"/>
    <s v="No"/>
    <s v="No"/>
    <s v="Yes"/>
    <n v="1"/>
    <s v="No"/>
    <s v="Obesity"/>
    <s v="Normal"/>
    <n v="1977"/>
    <s v="Sep"/>
    <n v="25"/>
    <d v="1977-09-25T00:00:00"/>
    <n v="16631.61"/>
    <x v="0"/>
    <s v="tier - 1"/>
    <x v="24"/>
    <x v="1"/>
  </r>
  <r>
    <s v="Id1747"/>
    <s v="  Isabelle"/>
    <x v="1129"/>
    <n v="4.6500000000000004"/>
    <s v="yes"/>
    <s v="No"/>
    <s v="No"/>
    <n v="1"/>
    <s v="No"/>
    <s v="Normal Weight"/>
    <s v="Normal"/>
    <n v="1993"/>
    <s v="Nov"/>
    <n v="5"/>
    <d v="1993-11-05T00:00:00"/>
    <n v="16657.72"/>
    <x v="0"/>
    <s v="tier - 1"/>
    <x v="8"/>
    <x v="8"/>
  </r>
  <r>
    <s v="Id1748"/>
    <s v="  Neil"/>
    <x v="377"/>
    <n v="5.2"/>
    <s v="No"/>
    <s v="No"/>
    <s v="No"/>
    <n v="1"/>
    <s v="No"/>
    <s v="Normal Weight"/>
    <s v="Normal"/>
    <n v="1974"/>
    <s v="Aug"/>
    <n v="28"/>
    <d v="1974-08-28T00:00:00"/>
    <n v="16770.990000000002"/>
    <x v="0"/>
    <s v="tier - 1"/>
    <x v="27"/>
    <x v="1"/>
  </r>
  <r>
    <s v="Id1749"/>
    <s v="  Tom"/>
    <x v="11"/>
    <n v="4.54"/>
    <s v="yes"/>
    <s v="No"/>
    <s v="No"/>
    <n v="1"/>
    <s v="No"/>
    <s v="Obesity"/>
    <s v="Normal"/>
    <n v="1989"/>
    <s v="Sep"/>
    <n v="23"/>
    <d v="1989-09-23T00:00:00"/>
    <n v="16776.3"/>
    <x v="0"/>
    <s v="tier - 2"/>
    <x v="14"/>
    <x v="8"/>
  </r>
  <r>
    <s v="Id1750"/>
    <s v="  Nathan"/>
    <x v="1130"/>
    <n v="4.1100000000000003"/>
    <s v="No"/>
    <s v="No"/>
    <s v="No"/>
    <n v="1"/>
    <s v="No"/>
    <s v="Under Weight"/>
    <s v="Normal"/>
    <n v="1962"/>
    <s v="Jul"/>
    <n v="29"/>
    <d v="1962-07-29T00:00:00"/>
    <n v="16779.400000000001"/>
    <x v="0"/>
    <s v="tier - 2"/>
    <x v="41"/>
    <x v="14"/>
  </r>
  <r>
    <s v="Id1751"/>
    <s v="  Kelli N"/>
    <x v="176"/>
    <n v="4.63"/>
    <s v="No"/>
    <s v="No"/>
    <s v="No"/>
    <n v="0"/>
    <s v="No"/>
    <s v="Obesity"/>
    <s v="Normal"/>
    <n v="1995"/>
    <s v="Oct"/>
    <n v="19"/>
    <d v="1995-10-19T00:00:00"/>
    <n v="16796.41"/>
    <x v="0"/>
    <s v="tier - 3"/>
    <x v="10"/>
    <x v="8"/>
  </r>
  <r>
    <s v="Id1752"/>
    <s v="  Scott M"/>
    <x v="861"/>
    <n v="6.06"/>
    <s v="yes"/>
    <s v="No"/>
    <s v="Yes"/>
    <n v="1"/>
    <s v="No"/>
    <s v="Normal Weight"/>
    <s v="Prediabetes"/>
    <n v="1974"/>
    <s v="Aug"/>
    <n v="8"/>
    <d v="1974-08-08T00:00:00"/>
    <n v="16841.32"/>
    <x v="0"/>
    <s v="tier - 3"/>
    <x v="27"/>
    <x v="2"/>
  </r>
  <r>
    <s v="Id1753"/>
    <s v="  Grant A"/>
    <x v="1131"/>
    <n v="8.43"/>
    <s v="No"/>
    <s v="No"/>
    <s v="No"/>
    <n v="0"/>
    <s v="No"/>
    <s v="Under Weight"/>
    <s v="Diabetes"/>
    <n v="2003"/>
    <s v="Sep"/>
    <n v="10"/>
    <d v="2003-09-10T00:00:00"/>
    <n v="16884.919999999998"/>
    <x v="0"/>
    <s v="tier - 2"/>
    <x v="13"/>
    <x v="2"/>
  </r>
  <r>
    <s v="Id1754"/>
    <s v="  Jonathan C"/>
    <x v="1132"/>
    <n v="5.51"/>
    <s v="No"/>
    <s v="No"/>
    <s v="Yes"/>
    <n v="1"/>
    <s v="No"/>
    <s v="Over Weight"/>
    <s v="Normal"/>
    <n v="1968"/>
    <s v="Oct"/>
    <n v="21"/>
    <d v="1968-10-21T00:00:00"/>
    <n v="16903.5"/>
    <x v="0"/>
    <s v="tier - 3"/>
    <x v="36"/>
    <x v="1"/>
  </r>
  <r>
    <s v="Id1755"/>
    <s v="  Rachael M"/>
    <x v="1133"/>
    <n v="4.95"/>
    <s v="No"/>
    <s v="No"/>
    <s v="No"/>
    <n v="0"/>
    <s v="No"/>
    <s v="Normal Weight"/>
    <s v="Normal"/>
    <n v="1977"/>
    <s v="Aug"/>
    <n v="25"/>
    <d v="1977-08-25T00:00:00"/>
    <n v="16921.09"/>
    <x v="0"/>
    <s v="tier - 3"/>
    <x v="24"/>
    <x v="9"/>
  </r>
  <r>
    <s v="Id1756"/>
    <s v="  Pilar"/>
    <x v="1134"/>
    <n v="6.44"/>
    <s v="yes"/>
    <s v="No"/>
    <s v="Yes"/>
    <n v="1"/>
    <s v="No"/>
    <s v="Obesity"/>
    <s v="Diabetes"/>
    <n v="1980"/>
    <s v="Jul"/>
    <n v="16"/>
    <d v="1980-07-16T00:00:00"/>
    <n v="16990.55"/>
    <x v="0"/>
    <s v="tier - 3"/>
    <x v="26"/>
    <x v="1"/>
  </r>
  <r>
    <s v="Id1757"/>
    <s v="  Kyle M"/>
    <x v="1135"/>
    <n v="6.05"/>
    <s v="yes"/>
    <s v="No"/>
    <s v="No"/>
    <n v="0"/>
    <s v="No"/>
    <s v="Obesity"/>
    <s v="Prediabetes"/>
    <n v="1971"/>
    <s v="Aug"/>
    <n v="22"/>
    <d v="1971-08-22T00:00:00"/>
    <n v="17016.009999999998"/>
    <x v="0"/>
    <s v="tier - 2"/>
    <x v="33"/>
    <x v="9"/>
  </r>
  <r>
    <s v="Id1758"/>
    <s v="  Christie"/>
    <x v="1136"/>
    <n v="4.76"/>
    <s v="yes"/>
    <s v="No"/>
    <s v="Yes"/>
    <n v="1"/>
    <s v="No"/>
    <s v="Obesity"/>
    <s v="Normal"/>
    <n v="1996"/>
    <s v="Jun"/>
    <n v="10"/>
    <d v="1996-06-10T00:00:00"/>
    <n v="17043.34"/>
    <x v="0"/>
    <s v="tier - 3"/>
    <x v="10"/>
    <x v="0"/>
  </r>
  <r>
    <s v="Id1759"/>
    <s v="  David A"/>
    <x v="1099"/>
    <n v="6.72"/>
    <s v="yes"/>
    <s v="No"/>
    <s v="No"/>
    <n v="1"/>
    <s v="No"/>
    <s v="Normal Weight"/>
    <s v="Diabetes"/>
    <n v="2003"/>
    <s v="Dec"/>
    <n v="26"/>
    <d v="2003-12-26T00:00:00"/>
    <n v="17081.080000000002"/>
    <x v="0"/>
    <s v="tier - 2"/>
    <x v="13"/>
    <x v="2"/>
  </r>
  <r>
    <s v="Id1760"/>
    <s v="  Masahiro"/>
    <x v="308"/>
    <n v="5.7"/>
    <s v="No"/>
    <s v="No"/>
    <s v="No"/>
    <n v="0"/>
    <s v="No"/>
    <s v="Over Weight"/>
    <s v="Prediabetes"/>
    <n v="2002"/>
    <s v="Jun"/>
    <n v="28"/>
    <d v="2002-06-28T00:00:00"/>
    <n v="17085.27"/>
    <x v="0"/>
    <s v="tier - 3"/>
    <x v="3"/>
    <x v="0"/>
  </r>
  <r>
    <s v="Id1761"/>
    <s v="  Logan B"/>
    <x v="366"/>
    <n v="5.31"/>
    <s v="yes"/>
    <s v="No"/>
    <s v="No"/>
    <n v="0"/>
    <s v="No"/>
    <s v="Over Weight"/>
    <s v="Normal"/>
    <n v="1998"/>
    <s v="Jun"/>
    <n v="3"/>
    <d v="1998-06-03T00:00:00"/>
    <n v="17128.43"/>
    <x v="0"/>
    <s v="tier - 3"/>
    <x v="6"/>
    <x v="5"/>
  </r>
  <r>
    <s v="Id1762"/>
    <s v="  Stephanie L"/>
    <x v="742"/>
    <n v="4.32"/>
    <s v="yes"/>
    <s v="No"/>
    <s v="No"/>
    <n v="1"/>
    <s v="No"/>
    <s v="Obesity"/>
    <s v="Normal"/>
    <n v="1965"/>
    <s v="Sep"/>
    <n v="16"/>
    <d v="1965-09-16T00:00:00"/>
    <n v="17172.27"/>
    <x v="0"/>
    <s v="tier - 2"/>
    <x v="40"/>
    <x v="14"/>
  </r>
  <r>
    <s v="Id1763"/>
    <s v="  Angela H"/>
    <x v="419"/>
    <n v="4.2300000000000004"/>
    <s v="yes"/>
    <s v="No"/>
    <s v="No"/>
    <n v="1"/>
    <s v="No"/>
    <s v="Over Weight"/>
    <s v="Normal"/>
    <n v="1964"/>
    <s v="Jun"/>
    <n v="7"/>
    <d v="1964-06-07T00:00:00"/>
    <n v="17174.52"/>
    <x v="0"/>
    <s v="tier - 2"/>
    <x v="42"/>
    <x v="1"/>
  </r>
  <r>
    <s v="Id1764"/>
    <s v="  Britt K"/>
    <x v="1111"/>
    <n v="6.09"/>
    <s v="No"/>
    <s v="No"/>
    <s v="No"/>
    <n v="0"/>
    <s v="No"/>
    <s v="Under Weight"/>
    <s v="Prediabetes"/>
    <n v="2004"/>
    <s v="Aug"/>
    <n v="18"/>
    <d v="2004-08-18T00:00:00"/>
    <n v="17178.68"/>
    <x v="0"/>
    <s v="tier - 2"/>
    <x v="11"/>
    <x v="4"/>
  </r>
  <r>
    <s v="Id1765"/>
    <s v="  Joyce R"/>
    <x v="1137"/>
    <n v="4.74"/>
    <s v="yes"/>
    <s v="No"/>
    <s v="No"/>
    <n v="1"/>
    <s v="No"/>
    <s v="Over Weight"/>
    <s v="Normal"/>
    <n v="1982"/>
    <s v="Oct"/>
    <n v="22"/>
    <d v="1982-10-22T00:00:00"/>
    <n v="17179.52"/>
    <x v="0"/>
    <s v="tier - 1"/>
    <x v="22"/>
    <x v="0"/>
  </r>
  <r>
    <s v="Id1766"/>
    <s v="  Ben"/>
    <x v="1138"/>
    <n v="6.23"/>
    <s v="yes"/>
    <s v="No"/>
    <s v="No"/>
    <n v="0"/>
    <s v="No"/>
    <s v="Obesity"/>
    <s v="Prediabetes"/>
    <n v="1975"/>
    <s v="Aug"/>
    <n v="25"/>
    <d v="1975-08-25T00:00:00"/>
    <n v="17253.43"/>
    <x v="0"/>
    <s v="tier - 3"/>
    <x v="32"/>
    <x v="14"/>
  </r>
  <r>
    <s v="Id1767"/>
    <s v="  Sarah M"/>
    <x v="288"/>
    <n v="5.45"/>
    <s v="yes"/>
    <s v="No"/>
    <s v="No"/>
    <n v="1"/>
    <s v="No"/>
    <s v="Normal Weight"/>
    <s v="Normal"/>
    <n v="1963"/>
    <s v="Jul"/>
    <n v="12"/>
    <d v="1963-07-12T00:00:00"/>
    <n v="17337.580000000002"/>
    <x v="0"/>
    <s v="tier - 3"/>
    <x v="42"/>
    <x v="9"/>
  </r>
  <r>
    <s v="Id1768"/>
    <s v="  Sarah"/>
    <x v="1139"/>
    <n v="10.34"/>
    <s v="No"/>
    <s v="No"/>
    <s v="No"/>
    <n v="2"/>
    <s v="No"/>
    <s v="Under Weight"/>
    <s v="Diabetes"/>
    <n v="2003"/>
    <s v="Nov"/>
    <n v="1"/>
    <d v="2003-11-01T00:00:00"/>
    <n v="17352.68"/>
    <x v="0"/>
    <s v="tier - 3"/>
    <x v="13"/>
    <x v="1"/>
  </r>
  <r>
    <s v="Id1769"/>
    <s v="  Katie"/>
    <x v="53"/>
    <n v="5.15"/>
    <s v="No"/>
    <s v="No"/>
    <s v="No"/>
    <n v="0"/>
    <s v="No"/>
    <s v="Obesity"/>
    <s v="Normal"/>
    <n v="1992"/>
    <s v="Oct"/>
    <n v="18"/>
    <d v="1992-10-18T00:00:00"/>
    <n v="17361.77"/>
    <x v="0"/>
    <s v="tier - 1"/>
    <x v="1"/>
    <x v="1"/>
  </r>
  <r>
    <s v="Id1770"/>
    <s v="  Michaela L"/>
    <x v="1140"/>
    <n v="11.72"/>
    <s v="No"/>
    <s v="No"/>
    <s v="No"/>
    <n v="0"/>
    <s v="No"/>
    <s v="Under Weight"/>
    <s v="Diabetes"/>
    <n v="2003"/>
    <s v="Nov"/>
    <n v="2"/>
    <d v="2003-11-02T00:00:00"/>
    <n v="17468.98"/>
    <x v="0"/>
    <s v="tier - 1"/>
    <x v="13"/>
    <x v="1"/>
  </r>
  <r>
    <s v="Id1771"/>
    <s v="  Shalaleh"/>
    <x v="809"/>
    <n v="5.29"/>
    <s v="No"/>
    <s v="No"/>
    <s v="No"/>
    <n v="0"/>
    <s v="No"/>
    <s v="Over Weight"/>
    <s v="Normal"/>
    <n v="1971"/>
    <s v="Jun"/>
    <n v="8"/>
    <d v="1971-06-08T00:00:00"/>
    <n v="17479.53"/>
    <x v="3"/>
    <s v="tier - 1"/>
    <x v="35"/>
    <x v="1"/>
  </r>
  <r>
    <s v="Id1772"/>
    <s v="  Karen"/>
    <x v="892"/>
    <n v="4.33"/>
    <s v="No"/>
    <s v="No"/>
    <s v="No"/>
    <n v="0"/>
    <s v="No"/>
    <s v="Normal Weight"/>
    <s v="Normal"/>
    <n v="1990"/>
    <s v="Dec"/>
    <n v="29"/>
    <d v="1990-12-29T00:00:00"/>
    <n v="17496.310000000001"/>
    <x v="3"/>
    <s v="tier - 2"/>
    <x v="15"/>
    <x v="2"/>
  </r>
  <r>
    <s v="Id1773"/>
    <s v="  Zuzana"/>
    <x v="355"/>
    <n v="6.24"/>
    <s v="No"/>
    <s v="No"/>
    <s v="Yes"/>
    <n v="1"/>
    <s v="No"/>
    <s v="Obesity"/>
    <s v="Prediabetes"/>
    <n v="1965"/>
    <s v="Jun"/>
    <n v="16"/>
    <d v="1965-06-16T00:00:00"/>
    <n v="17505.650000000001"/>
    <x v="3"/>
    <s v="tier - 2"/>
    <x v="39"/>
    <x v="9"/>
  </r>
  <r>
    <s v="Id1774"/>
    <s v="  Daniel J"/>
    <x v="402"/>
    <n v="11.61"/>
    <s v="No"/>
    <s v="No"/>
    <s v="No"/>
    <n v="0"/>
    <s v="No"/>
    <s v="Obesity"/>
    <s v="Diabetes"/>
    <n v="1968"/>
    <s v="Jul"/>
    <n v="12"/>
    <d v="1968-07-12T00:00:00"/>
    <n v="17507.47"/>
    <x v="3"/>
    <s v="tier - 1"/>
    <x v="36"/>
    <x v="14"/>
  </r>
  <r>
    <s v="Id1775"/>
    <s v="  Alexandra"/>
    <x v="1141"/>
    <n v="11.07"/>
    <s v="yes"/>
    <s v="No"/>
    <s v="No"/>
    <n v="0"/>
    <s v="No"/>
    <s v="Normal Weight"/>
    <s v="Diabetes"/>
    <n v="1963"/>
    <s v="Nov"/>
    <n v="16"/>
    <d v="1963-11-16T00:00:00"/>
    <n v="17556.88"/>
    <x v="3"/>
    <s v="tier - 2"/>
    <x v="42"/>
    <x v="1"/>
  </r>
  <r>
    <s v="Id1776"/>
    <s v="  Jessica"/>
    <x v="429"/>
    <n v="5.19"/>
    <s v="No"/>
    <s v="No"/>
    <s v="Yes"/>
    <n v="1"/>
    <s v="No"/>
    <s v="Normal Weight"/>
    <s v="Normal"/>
    <n v="2002"/>
    <s v="Aug"/>
    <n v="25"/>
    <d v="2002-08-25T00:00:00"/>
    <n v="17560.38"/>
    <x v="3"/>
    <s v="tier - 1"/>
    <x v="5"/>
    <x v="1"/>
  </r>
  <r>
    <s v="Id1777"/>
    <s v="  Matthew M"/>
    <x v="397"/>
    <n v="5.7"/>
    <s v="yes"/>
    <s v="No"/>
    <s v="No"/>
    <n v="1"/>
    <s v="No"/>
    <s v="Over Weight"/>
    <s v="Prediabetes"/>
    <n v="1970"/>
    <s v="Jul"/>
    <n v="26"/>
    <d v="1970-07-26T00:00:00"/>
    <n v="17584.72"/>
    <x v="3"/>
    <s v="tier - 3"/>
    <x v="35"/>
    <x v="1"/>
  </r>
  <r>
    <s v="Id1778"/>
    <s v="  Nadine A"/>
    <x v="1142"/>
    <n v="6.15"/>
    <s v="No"/>
    <s v="No"/>
    <s v="No"/>
    <n v="0"/>
    <s v="No"/>
    <s v="Normal Weight"/>
    <s v="Prediabetes"/>
    <n v="1990"/>
    <s v="Oct"/>
    <n v="25"/>
    <d v="1990-10-25T00:00:00"/>
    <n v="17626.240000000002"/>
    <x v="3"/>
    <s v="tier - 3"/>
    <x v="15"/>
    <x v="0"/>
  </r>
  <r>
    <s v="Id1779"/>
    <s v="  Peter J"/>
    <x v="94"/>
    <n v="5.07"/>
    <s v="No"/>
    <s v="No"/>
    <s v="No"/>
    <n v="0"/>
    <s v="No"/>
    <s v="Obesity"/>
    <s v="Normal"/>
    <n v="1994"/>
    <s v="Jul"/>
    <n v="1"/>
    <d v="1994-07-01T00:00:00"/>
    <n v="17663.14"/>
    <x v="3"/>
    <s v="tier - 3"/>
    <x v="8"/>
    <x v="0"/>
  </r>
  <r>
    <s v="Id1780"/>
    <s v="  Colleen M"/>
    <x v="264"/>
    <n v="10.97"/>
    <s v="yes"/>
    <s v="No"/>
    <s v="No"/>
    <n v="1"/>
    <s v="No"/>
    <s v="Obesity"/>
    <s v="Diabetes"/>
    <n v="2003"/>
    <s v="Jul"/>
    <n v="14"/>
    <d v="2003-07-14T00:00:00"/>
    <n v="17748.509999999998"/>
    <x v="3"/>
    <s v="tier - 1"/>
    <x v="13"/>
    <x v="1"/>
  </r>
  <r>
    <s v="Id1781"/>
    <s v="  Julie A"/>
    <x v="1143"/>
    <n v="10.93"/>
    <s v="yes"/>
    <s v="No"/>
    <s v="No"/>
    <n v="1"/>
    <s v="No"/>
    <s v="Over Weight"/>
    <s v="Diabetes"/>
    <n v="1966"/>
    <s v="Jun"/>
    <n v="21"/>
    <d v="1966-06-21T00:00:00"/>
    <n v="17777.73"/>
    <x v="3"/>
    <s v="tier - 3"/>
    <x v="40"/>
    <x v="1"/>
  </r>
  <r>
    <s v="Id1782"/>
    <s v="  Douglas W"/>
    <x v="312"/>
    <n v="4.21"/>
    <s v="yes"/>
    <s v="No"/>
    <s v="Yes"/>
    <n v="1"/>
    <s v="No"/>
    <s v="Over Weight"/>
    <s v="Normal"/>
    <n v="1979"/>
    <s v="Oct"/>
    <n v="10"/>
    <d v="1979-10-10T00:00:00"/>
    <n v="17779.939999999999"/>
    <x v="3"/>
    <s v="tier - 2"/>
    <x v="23"/>
    <x v="1"/>
  </r>
  <r>
    <s v="Id1783"/>
    <s v="  Catherine"/>
    <x v="1144"/>
    <n v="5.5"/>
    <s v="No"/>
    <s v="No"/>
    <s v="No"/>
    <n v="0"/>
    <s v="No"/>
    <s v="Normal Weight"/>
    <s v="Normal"/>
    <n v="1963"/>
    <s v="Dec"/>
    <n v="8"/>
    <d v="1963-12-08T00:00:00"/>
    <n v="17832.599999999999"/>
    <x v="3"/>
    <s v="tier - 2"/>
    <x v="42"/>
    <x v="1"/>
  </r>
  <r>
    <s v="Id1784"/>
    <s v="  James A"/>
    <x v="1145"/>
    <n v="4.93"/>
    <s v="yes"/>
    <s v="No"/>
    <s v="No"/>
    <n v="1"/>
    <s v="No"/>
    <s v="Obesity"/>
    <s v="Normal"/>
    <n v="1976"/>
    <s v="Dec"/>
    <n v="12"/>
    <d v="1976-12-12T00:00:00"/>
    <n v="17862.919999999998"/>
    <x v="3"/>
    <s v="tier - 2"/>
    <x v="29"/>
    <x v="1"/>
  </r>
  <r>
    <s v="Id1785"/>
    <s v="  Youngseong"/>
    <x v="1146"/>
    <n v="5.6"/>
    <s v="yes"/>
    <s v="No"/>
    <s v="No"/>
    <n v="0"/>
    <s v="No"/>
    <s v="Obesity"/>
    <s v="Normal"/>
    <n v="1997"/>
    <s v="Aug"/>
    <n v="26"/>
    <d v="1997-08-26T00:00:00"/>
    <n v="17878.900000000001"/>
    <x v="3"/>
    <s v="tier - 2"/>
    <x v="6"/>
    <x v="8"/>
  </r>
  <r>
    <s v="Id1786"/>
    <s v="  John"/>
    <x v="1147"/>
    <n v="9.99"/>
    <s v="No"/>
    <s v="No"/>
    <s v="No"/>
    <n v="0"/>
    <s v="No"/>
    <s v="Under Weight"/>
    <s v="Diabetes"/>
    <n v="1979"/>
    <s v="Nov"/>
    <n v="12"/>
    <d v="1979-11-12T00:00:00"/>
    <n v="17882.669999999998"/>
    <x v="3"/>
    <s v="tier - 3"/>
    <x v="23"/>
    <x v="1"/>
  </r>
  <r>
    <s v="Id1787"/>
    <s v="  Brandon S"/>
    <x v="1098"/>
    <n v="5.93"/>
    <s v="No"/>
    <s v="No"/>
    <s v="Yes"/>
    <n v="1"/>
    <s v="No"/>
    <s v="Under Weight"/>
    <s v="Prediabetes"/>
    <n v="1989"/>
    <s v="Dec"/>
    <n v="4"/>
    <d v="1989-12-04T00:00:00"/>
    <n v="17904.53"/>
    <x v="3"/>
    <s v="tier - 2"/>
    <x v="14"/>
    <x v="12"/>
  </r>
  <r>
    <s v="Id1788"/>
    <s v="  Sean P"/>
    <x v="1148"/>
    <n v="6.29"/>
    <s v="yes"/>
    <s v="No"/>
    <s v="No"/>
    <n v="1"/>
    <s v="No"/>
    <s v="Over Weight"/>
    <s v="Prediabetes"/>
    <n v="1977"/>
    <s v="Oct"/>
    <n v="17"/>
    <d v="1977-10-17T00:00:00"/>
    <n v="17929.3"/>
    <x v="3"/>
    <s v="tier - 2"/>
    <x v="24"/>
    <x v="0"/>
  </r>
  <r>
    <s v="Id1789"/>
    <s v="  Scott"/>
    <x v="1089"/>
    <n v="5.65"/>
    <s v="No"/>
    <s v="No"/>
    <s v="No"/>
    <n v="1"/>
    <s v="No"/>
    <s v="Under Weight"/>
    <s v="Normal"/>
    <n v="2001"/>
    <s v="Sep"/>
    <n v="28"/>
    <d v="2001-09-28T00:00:00"/>
    <n v="17942.11"/>
    <x v="3"/>
    <s v="tier - 2"/>
    <x v="3"/>
    <x v="2"/>
  </r>
  <r>
    <s v="Id1790"/>
    <s v="  Janez"/>
    <x v="671"/>
    <n v="6.15"/>
    <s v="No"/>
    <s v="No"/>
    <s v="No"/>
    <n v="1"/>
    <s v="No"/>
    <s v="Obesity"/>
    <s v="Prediabetes"/>
    <n v="1975"/>
    <s v="Jun"/>
    <n v="27"/>
    <d v="1975-06-27T00:00:00"/>
    <n v="18031.16"/>
    <x v="3"/>
    <s v="tier - 3"/>
    <x v="27"/>
    <x v="9"/>
  </r>
  <r>
    <s v="Id1791"/>
    <s v="  John I"/>
    <x v="314"/>
    <n v="5.22"/>
    <s v="No"/>
    <s v="yes"/>
    <s v="No"/>
    <n v="1"/>
    <s v="No"/>
    <s v="Obesity"/>
    <s v="Normal"/>
    <n v="1965"/>
    <s v="Oct"/>
    <n v="17"/>
    <d v="1965-10-17T00:00:00"/>
    <n v="18031.189999999999"/>
    <x v="3"/>
    <s v="tier - 2"/>
    <x v="40"/>
    <x v="1"/>
  </r>
  <r>
    <s v="Id1792"/>
    <s v="  Heather"/>
    <x v="875"/>
    <n v="11.66"/>
    <s v="No"/>
    <s v="No"/>
    <s v="No"/>
    <n v="0"/>
    <s v="No"/>
    <s v="Obesity"/>
    <s v="Diabetes"/>
    <n v="1999"/>
    <s v="Oct"/>
    <n v="24"/>
    <d v="1999-10-24T00:00:00"/>
    <n v="18033.97"/>
    <x v="3"/>
    <s v="tier - 1"/>
    <x v="7"/>
    <x v="1"/>
  </r>
  <r>
    <s v="Id1793"/>
    <s v="  Michael"/>
    <x v="1149"/>
    <n v="4.91"/>
    <s v="yes"/>
    <s v="No"/>
    <s v="No"/>
    <n v="1"/>
    <s v="No"/>
    <s v="Normal Weight"/>
    <s v="Normal"/>
    <n v="1993"/>
    <s v="Jul"/>
    <n v="12"/>
    <d v="1993-07-12T00:00:00"/>
    <n v="18157.88"/>
    <x v="3"/>
    <s v="tier - 1"/>
    <x v="8"/>
    <x v="1"/>
  </r>
  <r>
    <s v="Id1794"/>
    <s v="  Kathleen"/>
    <x v="306"/>
    <n v="9.25"/>
    <s v="yes"/>
    <s v="No"/>
    <s v="No"/>
    <n v="0"/>
    <s v="No"/>
    <s v="Normal Weight"/>
    <s v="Diabetes"/>
    <n v="1963"/>
    <s v="Jul"/>
    <n v="4"/>
    <d v="1963-07-04T00:00:00"/>
    <n v="18208.34"/>
    <x v="3"/>
    <s v="tier - 2"/>
    <x v="41"/>
    <x v="14"/>
  </r>
  <r>
    <s v="Id1795"/>
    <s v="  Ryan M"/>
    <x v="1150"/>
    <n v="11.48"/>
    <s v="No"/>
    <s v="No"/>
    <s v="No"/>
    <n v="0"/>
    <s v="No"/>
    <s v="Under Weight"/>
    <s v="Diabetes"/>
    <n v="1997"/>
    <s v="Jun"/>
    <n v="15"/>
    <d v="1997-06-15T00:00:00"/>
    <n v="18218.16"/>
    <x v="3"/>
    <s v="tier - 1"/>
    <x v="9"/>
    <x v="0"/>
  </r>
  <r>
    <s v="Id1796"/>
    <s v="  Sara"/>
    <x v="754"/>
    <n v="6.06"/>
    <s v="No"/>
    <s v="No"/>
    <s v="No"/>
    <n v="0"/>
    <s v="No"/>
    <s v="Obesity"/>
    <s v="Prediabetes"/>
    <n v="2004"/>
    <s v="Sep"/>
    <n v="10"/>
    <d v="2004-09-10T00:00:00"/>
    <n v="18223.45"/>
    <x v="3"/>
    <s v="tier - 3"/>
    <x v="11"/>
    <x v="0"/>
  </r>
  <r>
    <s v="Id1797"/>
    <s v="  Deniz"/>
    <x v="604"/>
    <n v="5.86"/>
    <s v="No"/>
    <s v="No"/>
    <s v="No"/>
    <n v="1"/>
    <s v="No"/>
    <s v="Normal Weight"/>
    <s v="Prediabetes"/>
    <n v="1995"/>
    <s v="Aug"/>
    <n v="3"/>
    <d v="1995-08-03T00:00:00"/>
    <n v="18246.5"/>
    <x v="3"/>
    <s v="tier - 1"/>
    <x v="10"/>
    <x v="0"/>
  </r>
  <r>
    <s v="Id1798"/>
    <s v="  Shannon L"/>
    <x v="1108"/>
    <n v="5.33"/>
    <s v="No"/>
    <s v="No"/>
    <s v="No"/>
    <n v="0"/>
    <s v="No"/>
    <s v="Over Weight"/>
    <s v="Normal"/>
    <n v="1992"/>
    <s v="Dec"/>
    <n v="25"/>
    <d v="1992-12-25T00:00:00"/>
    <n v="18259.22"/>
    <x v="3"/>
    <s v="tier - 3"/>
    <x v="1"/>
    <x v="2"/>
  </r>
  <r>
    <s v="Id1799"/>
    <s v="  Kaitlin M"/>
    <x v="1151"/>
    <n v="5.33"/>
    <s v="No"/>
    <s v="No"/>
    <s v="No"/>
    <n v="0"/>
    <s v="No"/>
    <s v="Normal Weight"/>
    <s v="Normal"/>
    <n v="1995"/>
    <s v="Jul"/>
    <n v="4"/>
    <d v="1995-07-04T00:00:00"/>
    <n v="18310.740000000002"/>
    <x v="3"/>
    <s v="tier - 3"/>
    <x v="4"/>
    <x v="1"/>
  </r>
  <r>
    <s v="Id1800"/>
    <s v="  Alfredo"/>
    <x v="795"/>
    <n v="6.02"/>
    <s v="No"/>
    <s v="No"/>
    <s v="No"/>
    <n v="1"/>
    <s v="No"/>
    <s v="Obesity"/>
    <s v="Prediabetes"/>
    <n v="1999"/>
    <s v="Dec"/>
    <n v="15"/>
    <d v="1999-12-15T00:00:00"/>
    <n v="18328.240000000002"/>
    <x v="3"/>
    <s v="tier - 2"/>
    <x v="7"/>
    <x v="0"/>
  </r>
  <r>
    <s v="Id1801"/>
    <s v="  Kristen"/>
    <x v="1152"/>
    <n v="6.25"/>
    <s v="No"/>
    <s v="No"/>
    <s v="No"/>
    <n v="1"/>
    <s v="No"/>
    <s v="Obesity"/>
    <s v="Prediabetes"/>
    <n v="1964"/>
    <s v="Sep"/>
    <n v="26"/>
    <d v="1964-09-26T00:00:00"/>
    <n v="18443.11"/>
    <x v="3"/>
    <s v="tier - 2"/>
    <x v="39"/>
    <x v="1"/>
  </r>
  <r>
    <s v="Id1802"/>
    <s v="  Daniel"/>
    <x v="662"/>
    <n v="4.8099999999999996"/>
    <s v="No"/>
    <s v="No"/>
    <s v="No"/>
    <n v="1"/>
    <s v="No"/>
    <s v="Obesity"/>
    <s v="Normal"/>
    <n v="1986"/>
    <s v="Aug"/>
    <n v="12"/>
    <d v="1986-08-12T00:00:00"/>
    <n v="18608.259999999998"/>
    <x v="3"/>
    <s v="tier - 3"/>
    <x v="17"/>
    <x v="2"/>
  </r>
  <r>
    <s v="Id1803"/>
    <s v="  Jonathan"/>
    <x v="1153"/>
    <n v="4.5999999999999996"/>
    <s v="No"/>
    <s v="No"/>
    <s v="No"/>
    <n v="1"/>
    <s v="No"/>
    <s v="Over Weight"/>
    <s v="Normal"/>
    <n v="1998"/>
    <s v="Sep"/>
    <n v="23"/>
    <d v="1998-09-23T00:00:00"/>
    <n v="18648.419999999998"/>
    <x v="3"/>
    <s v="tier - 1"/>
    <x v="2"/>
    <x v="4"/>
  </r>
  <r>
    <s v="Id1804"/>
    <s v="  Troy"/>
    <x v="346"/>
    <n v="5.08"/>
    <s v="No"/>
    <s v="No"/>
    <s v="No"/>
    <n v="1"/>
    <s v="No"/>
    <s v="Over Weight"/>
    <s v="Normal"/>
    <n v="1970"/>
    <s v="Oct"/>
    <n v="17"/>
    <d v="1970-10-17T00:00:00"/>
    <n v="18682.740000000002"/>
    <x v="3"/>
    <s v="tier - 3"/>
    <x v="35"/>
    <x v="1"/>
  </r>
  <r>
    <s v="Id1805"/>
    <s v="  Daniel C"/>
    <x v="746"/>
    <n v="5.43"/>
    <s v="No"/>
    <s v="yes"/>
    <s v="No"/>
    <n v="1"/>
    <s v="No"/>
    <s v="Obesity"/>
    <s v="Normal"/>
    <n v="1967"/>
    <s v="Aug"/>
    <n v="30"/>
    <d v="1967-08-30T00:00:00"/>
    <n v="18694.689999999999"/>
    <x v="3"/>
    <s v="tier - 1"/>
    <x v="38"/>
    <x v="9"/>
  </r>
  <r>
    <s v="Id1806"/>
    <s v="  Lauren"/>
    <x v="349"/>
    <n v="5.44"/>
    <s v="No"/>
    <s v="No"/>
    <s v="No"/>
    <n v="0"/>
    <s v="No"/>
    <s v="Obesity"/>
    <s v="Normal"/>
    <n v="1992"/>
    <s v="Dec"/>
    <n v="27"/>
    <d v="1992-12-27T00:00:00"/>
    <n v="18765.88"/>
    <x v="3"/>
    <s v="tier - 2"/>
    <x v="1"/>
    <x v="1"/>
  </r>
  <r>
    <s v="Id1807"/>
    <s v="  Jennefer"/>
    <x v="1154"/>
    <n v="11.69"/>
    <s v="yes"/>
    <s v="No"/>
    <s v="No"/>
    <n v="1"/>
    <s v="No"/>
    <s v="Normal Weight"/>
    <s v="Diabetes"/>
    <n v="1979"/>
    <s v="Nov"/>
    <n v="19"/>
    <d v="1979-11-19T00:00:00"/>
    <n v="18767.740000000002"/>
    <x v="3"/>
    <s v="tier - 1"/>
    <x v="23"/>
    <x v="0"/>
  </r>
  <r>
    <s v="Id1808"/>
    <s v="  Tracey L"/>
    <x v="1155"/>
    <n v="6.07"/>
    <s v="No"/>
    <s v="No"/>
    <s v="No"/>
    <n v="0"/>
    <s v="No"/>
    <s v="Under Weight"/>
    <s v="Prediabetes"/>
    <n v="1995"/>
    <s v="Nov"/>
    <n v="28"/>
    <d v="1995-11-28T00:00:00"/>
    <n v="18804.75"/>
    <x v="3"/>
    <s v="tier - 1"/>
    <x v="10"/>
    <x v="1"/>
  </r>
  <r>
    <s v="Id1809"/>
    <s v="  Ashley"/>
    <x v="374"/>
    <n v="4.3600000000000003"/>
    <s v="No"/>
    <s v="No"/>
    <s v="No"/>
    <n v="0"/>
    <s v="No"/>
    <s v="Normal Weight"/>
    <s v="Normal"/>
    <n v="1979"/>
    <s v="Oct"/>
    <n v="15"/>
    <d v="1979-10-15T00:00:00"/>
    <n v="18806.150000000001"/>
    <x v="3"/>
    <s v="tier - 2"/>
    <x v="23"/>
    <x v="0"/>
  </r>
  <r>
    <s v="Id1810"/>
    <s v="  Cindy"/>
    <x v="192"/>
    <n v="5.24"/>
    <s v="No"/>
    <s v="No"/>
    <s v="No"/>
    <n v="1"/>
    <s v="No"/>
    <s v="Normal Weight"/>
    <s v="Normal"/>
    <n v="1962"/>
    <s v="Dec"/>
    <n v="18"/>
    <d v="1962-12-18T00:00:00"/>
    <n v="18815.53"/>
    <x v="3"/>
    <s v="tier - 1"/>
    <x v="41"/>
    <x v="9"/>
  </r>
  <r>
    <s v="Id1811"/>
    <s v="  Esther"/>
    <x v="1156"/>
    <n v="5.37"/>
    <s v="No"/>
    <s v="No"/>
    <s v="No"/>
    <n v="1"/>
    <s v="No"/>
    <s v="Normal Weight"/>
    <s v="Normal"/>
    <n v="2003"/>
    <s v="Jul"/>
    <n v="24"/>
    <d v="2003-07-24T00:00:00"/>
    <n v="18838.7"/>
    <x v="3"/>
    <s v="tier - 3"/>
    <x v="13"/>
    <x v="1"/>
  </r>
  <r>
    <s v="Id1812"/>
    <s v="  Jackie"/>
    <x v="1157"/>
    <n v="6.6"/>
    <s v="yes"/>
    <s v="No"/>
    <s v="No"/>
    <n v="0"/>
    <s v="No"/>
    <s v="Normal Weight"/>
    <s v="Diabetes"/>
    <n v="1963"/>
    <s v="Dec"/>
    <n v="6"/>
    <d v="1963-12-06T00:00:00"/>
    <n v="18883.330000000002"/>
    <x v="3"/>
    <s v="tier - 1"/>
    <x v="42"/>
    <x v="14"/>
  </r>
  <r>
    <s v="Id1813"/>
    <s v="  Timothy P"/>
    <x v="1158"/>
    <n v="5.77"/>
    <s v="No"/>
    <s v="No"/>
    <s v="No"/>
    <n v="0"/>
    <s v="No"/>
    <s v="Under Weight"/>
    <s v="Prediabetes"/>
    <n v="1995"/>
    <s v="Sep"/>
    <n v="27"/>
    <d v="1995-09-27T00:00:00"/>
    <n v="18903.490000000002"/>
    <x v="3"/>
    <s v="tier - 2"/>
    <x v="10"/>
    <x v="8"/>
  </r>
  <r>
    <s v="Id1814"/>
    <s v="  Lauren"/>
    <x v="747"/>
    <n v="6.08"/>
    <s v="No"/>
    <s v="No"/>
    <s v="Yes"/>
    <n v="1"/>
    <s v="No"/>
    <s v="Over Weight"/>
    <s v="Prediabetes"/>
    <n v="1969"/>
    <s v="Aug"/>
    <n v="3"/>
    <d v="1969-08-03T00:00:00"/>
    <n v="18932.810000000001"/>
    <x v="3"/>
    <s v="tier - 3"/>
    <x v="34"/>
    <x v="1"/>
  </r>
  <r>
    <s v="Id1815"/>
    <s v="  Benjamin"/>
    <x v="1035"/>
    <n v="4.16"/>
    <s v="No"/>
    <s v="No"/>
    <s v="No"/>
    <n v="0"/>
    <s v="No"/>
    <s v="Obesity"/>
    <s v="Normal"/>
    <n v="1963"/>
    <s v="Oct"/>
    <n v="20"/>
    <d v="1963-10-20T00:00:00"/>
    <n v="18954.560000000001"/>
    <x v="3"/>
    <s v="tier - 1"/>
    <x v="42"/>
    <x v="14"/>
  </r>
  <r>
    <s v="Id1816"/>
    <s v="  Hugo M"/>
    <x v="1159"/>
    <n v="5.0999999999999996"/>
    <s v="No"/>
    <s v="No"/>
    <s v="Yes"/>
    <n v="1"/>
    <s v="No"/>
    <s v="Obesity"/>
    <s v="Normal"/>
    <n v="1998"/>
    <s v="Aug"/>
    <n v="6"/>
    <d v="1998-08-06T00:00:00"/>
    <n v="18955.22"/>
    <x v="3"/>
    <s v="tier - 3"/>
    <x v="2"/>
    <x v="2"/>
  </r>
  <r>
    <s v="Id1817"/>
    <s v="  Daniel J"/>
    <x v="1160"/>
    <n v="5.3"/>
    <s v="No"/>
    <s v="No"/>
    <s v="Yes"/>
    <n v="1"/>
    <s v="No"/>
    <s v="Under Weight"/>
    <s v="Normal"/>
    <n v="1992"/>
    <s v="Nov"/>
    <n v="30"/>
    <d v="1992-11-30T00:00:00"/>
    <n v="18963.169999999998"/>
    <x v="3"/>
    <s v="tier - 1"/>
    <x v="1"/>
    <x v="0"/>
  </r>
  <r>
    <s v="Id1818"/>
    <s v="  Justin R"/>
    <x v="160"/>
    <n v="4.9000000000000004"/>
    <s v="No"/>
    <s v="No"/>
    <s v="No"/>
    <n v="0"/>
    <s v="No"/>
    <s v="Obesity"/>
    <s v="Normal"/>
    <n v="1988"/>
    <s v="Oct"/>
    <n v="24"/>
    <d v="1988-10-24T00:00:00"/>
    <n v="18972.5"/>
    <x v="3"/>
    <s v="tier - 3"/>
    <x v="16"/>
    <x v="0"/>
  </r>
  <r>
    <s v="Id1819"/>
    <s v="  Colin"/>
    <x v="40"/>
    <n v="5.55"/>
    <s v="No"/>
    <s v="No"/>
    <s v="No"/>
    <n v="0"/>
    <s v="No"/>
    <s v="Obesity"/>
    <s v="Normal"/>
    <n v="1983"/>
    <s v="Dec"/>
    <n v="19"/>
    <d v="1983-12-19T00:00:00"/>
    <n v="19023.259999999998"/>
    <x v="3"/>
    <s v="tier - 3"/>
    <x v="21"/>
    <x v="2"/>
  </r>
  <r>
    <s v="Id1820"/>
    <s v="  Rob"/>
    <x v="1079"/>
    <n v="4.95"/>
    <s v="No"/>
    <s v="No"/>
    <s v="No"/>
    <n v="0"/>
    <s v="No"/>
    <s v="Obesity"/>
    <s v="Normal"/>
    <n v="1989"/>
    <s v="Jun"/>
    <n v="5"/>
    <d v="1989-06-05T00:00:00"/>
    <n v="19040.88"/>
    <x v="3"/>
    <s v="tier - 3"/>
    <x v="16"/>
    <x v="2"/>
  </r>
  <r>
    <s v="Id1821"/>
    <s v="  Patrick"/>
    <x v="384"/>
    <n v="6.46"/>
    <s v="yes"/>
    <s v="No"/>
    <s v="No"/>
    <n v="0"/>
    <s v="No"/>
    <s v="Over Weight"/>
    <s v="Diabetes"/>
    <n v="1993"/>
    <s v="Sep"/>
    <n v="28"/>
    <d v="1993-09-28T00:00:00"/>
    <n v="19107.78"/>
    <x v="3"/>
    <s v="tier - 2"/>
    <x v="8"/>
    <x v="0"/>
  </r>
  <r>
    <s v="Id1822"/>
    <s v="  Austin D"/>
    <x v="65"/>
    <n v="4.9000000000000004"/>
    <s v="yes"/>
    <s v="No"/>
    <s v="No"/>
    <n v="0"/>
    <s v="No"/>
    <s v="Obesity"/>
    <s v="Normal"/>
    <n v="1979"/>
    <s v="Jul"/>
    <n v="2"/>
    <d v="1979-07-02T00:00:00"/>
    <n v="19144.580000000002"/>
    <x v="3"/>
    <s v="tier - 1"/>
    <x v="25"/>
    <x v="8"/>
  </r>
  <r>
    <s v="Id1823"/>
    <s v="  Brittany"/>
    <x v="43"/>
    <n v="5.21"/>
    <s v="No"/>
    <s v="No"/>
    <s v="No"/>
    <n v="1"/>
    <s v="No"/>
    <s v="Obesity"/>
    <s v="Normal"/>
    <n v="1991"/>
    <s v="Sep"/>
    <n v="16"/>
    <d v="1991-09-16T00:00:00"/>
    <n v="19199.939999999999"/>
    <x v="3"/>
    <s v="tier - 3"/>
    <x v="0"/>
    <x v="2"/>
  </r>
  <r>
    <s v="Id1824"/>
    <s v="  Matthew T"/>
    <x v="722"/>
    <n v="4.13"/>
    <s v="No"/>
    <s v="yes"/>
    <s v="No"/>
    <n v="1"/>
    <s v="No"/>
    <s v="Obesity"/>
    <s v="Normal"/>
    <n v="1985"/>
    <s v="Dec"/>
    <n v="28"/>
    <d v="1985-12-28T00:00:00"/>
    <n v="19214.71"/>
    <x v="3"/>
    <s v="tier - 3"/>
    <x v="30"/>
    <x v="0"/>
  </r>
  <r>
    <s v="Id1825"/>
    <s v="  Becky G"/>
    <x v="312"/>
    <n v="5.28"/>
    <s v="No"/>
    <s v="No"/>
    <s v="No"/>
    <n v="0"/>
    <s v="No"/>
    <s v="Over Weight"/>
    <s v="Normal"/>
    <n v="1967"/>
    <s v="Jul"/>
    <n v="29"/>
    <d v="1967-07-29T00:00:00"/>
    <n v="19259.96"/>
    <x v="3"/>
    <s v="tier - 1"/>
    <x v="38"/>
    <x v="1"/>
  </r>
  <r>
    <s v="Id1826"/>
    <s v="  Virginie"/>
    <x v="1041"/>
    <n v="4.68"/>
    <s v="yes"/>
    <s v="No"/>
    <s v="No"/>
    <n v="0"/>
    <s v="No"/>
    <s v="Over Weight"/>
    <s v="Normal"/>
    <n v="1966"/>
    <s v="Nov"/>
    <n v="15"/>
    <d v="1966-11-15T00:00:00"/>
    <n v="19321.060000000001"/>
    <x v="3"/>
    <s v="tier - 1"/>
    <x v="37"/>
    <x v="1"/>
  </r>
  <r>
    <s v="Id1827"/>
    <s v="  Allison A"/>
    <x v="1161"/>
    <n v="4.0599999999999996"/>
    <s v="No"/>
    <s v="No"/>
    <s v="No"/>
    <n v="0"/>
    <s v="No"/>
    <s v="Over Weight"/>
    <s v="Normal"/>
    <n v="1991"/>
    <s v="Aug"/>
    <n v="24"/>
    <d v="1991-08-24T00:00:00"/>
    <n v="19350.37"/>
    <x v="3"/>
    <s v="tier - 3"/>
    <x v="0"/>
    <x v="0"/>
  </r>
  <r>
    <s v="Id1828"/>
    <s v="  Julie"/>
    <x v="32"/>
    <n v="4.2"/>
    <s v="No"/>
    <s v="yes"/>
    <s v="No"/>
    <n v="1"/>
    <s v="No"/>
    <s v="Obesity"/>
    <s v="Normal"/>
    <n v="1987"/>
    <s v="Jun"/>
    <n v="30"/>
    <d v="1987-06-30T00:00:00"/>
    <n v="19362"/>
    <x v="3"/>
    <s v="tier - 3"/>
    <x v="17"/>
    <x v="0"/>
  </r>
  <r>
    <s v="Id1829"/>
    <s v="  Katherine"/>
    <x v="559"/>
    <n v="4.83"/>
    <s v="No"/>
    <s v="No"/>
    <s v="No"/>
    <n v="0"/>
    <s v="No"/>
    <s v="Normal Weight"/>
    <s v="Normal"/>
    <n v="1993"/>
    <s v="Sep"/>
    <n v="6"/>
    <d v="1993-09-06T00:00:00"/>
    <n v="19442.349999999999"/>
    <x v="3"/>
    <s v="tier - 3"/>
    <x v="8"/>
    <x v="1"/>
  </r>
  <r>
    <s v="Id1830"/>
    <s v="  Caleb"/>
    <x v="19"/>
    <n v="4.87"/>
    <s v="yes"/>
    <s v="No"/>
    <s v="No"/>
    <n v="1"/>
    <s v="No"/>
    <s v="Obesity"/>
    <s v="Normal"/>
    <n v="1982"/>
    <s v="Dec"/>
    <n v="15"/>
    <d v="1982-12-15T00:00:00"/>
    <n v="19444.27"/>
    <x v="3"/>
    <s v="tier - 1"/>
    <x v="22"/>
    <x v="0"/>
  </r>
  <r>
    <s v="Id1831"/>
    <s v="  Jaime"/>
    <x v="473"/>
    <n v="5.86"/>
    <s v="No"/>
    <s v="No"/>
    <s v="Yes"/>
    <n v="1"/>
    <s v="No"/>
    <s v="Normal Weight"/>
    <s v="Prediabetes"/>
    <n v="1987"/>
    <s v="Nov"/>
    <n v="30"/>
    <d v="1987-11-30T00:00:00"/>
    <n v="19496.72"/>
    <x v="3"/>
    <s v="tier - 3"/>
    <x v="18"/>
    <x v="4"/>
  </r>
  <r>
    <s v="Id1832"/>
    <s v="  Hannah"/>
    <x v="1022"/>
    <n v="4.12"/>
    <s v="No"/>
    <s v="No"/>
    <s v="No"/>
    <n v="1"/>
    <s v="No"/>
    <s v="Over Weight"/>
    <s v="Normal"/>
    <n v="1980"/>
    <s v="Nov"/>
    <n v="8"/>
    <d v="1980-11-08T00:00:00"/>
    <n v="19515.54"/>
    <x v="3"/>
    <s v="tier - 1"/>
    <x v="26"/>
    <x v="0"/>
  </r>
  <r>
    <s v="Id1833"/>
    <s v="  Zachariah"/>
    <x v="1162"/>
    <n v="5.71"/>
    <s v="yes"/>
    <s v="No"/>
    <s v="No"/>
    <n v="1"/>
    <s v="No"/>
    <s v="Obesity"/>
    <s v="Prediabetes"/>
    <n v="1992"/>
    <s v="Aug"/>
    <n v="19"/>
    <d v="1992-08-19T00:00:00"/>
    <n v="19521.97"/>
    <x v="3"/>
    <s v="tier - 2"/>
    <x v="1"/>
    <x v="0"/>
  </r>
  <r>
    <s v="Id1834"/>
    <s v="  Patricia A"/>
    <x v="1163"/>
    <n v="6.03"/>
    <s v="No"/>
    <s v="No"/>
    <s v="No"/>
    <n v="1"/>
    <s v="No"/>
    <s v="Normal Weight"/>
    <s v="Prediabetes"/>
    <n v="1985"/>
    <s v="Sep"/>
    <n v="17"/>
    <d v="1985-09-17T00:00:00"/>
    <n v="19539.240000000002"/>
    <x v="3"/>
    <s v="tier - 1"/>
    <x v="30"/>
    <x v="0"/>
  </r>
  <r>
    <s v="Id1835"/>
    <s v="  Elizabeth A"/>
    <x v="1164"/>
    <n v="5.65"/>
    <s v="No"/>
    <s v="No"/>
    <s v="Yes"/>
    <n v="1"/>
    <s v="No"/>
    <s v="Obesity"/>
    <s v="Normal"/>
    <n v="1963"/>
    <s v="Jul"/>
    <n v="14"/>
    <d v="1963-07-14T00:00:00"/>
    <n v="19551.34"/>
    <x v="3"/>
    <s v="tier - 3"/>
    <x v="42"/>
    <x v="1"/>
  </r>
  <r>
    <s v="Id1836"/>
    <s v="  Benjamin"/>
    <x v="910"/>
    <n v="5.05"/>
    <s v="No"/>
    <s v="No"/>
    <s v="No"/>
    <n v="0"/>
    <s v="No"/>
    <s v="Under Weight"/>
    <s v="Normal"/>
    <n v="1978"/>
    <s v="Sep"/>
    <n v="24"/>
    <d v="1978-09-24T00:00:00"/>
    <n v="19594.810000000001"/>
    <x v="3"/>
    <s v="tier - 1"/>
    <x v="25"/>
    <x v="8"/>
  </r>
  <r>
    <s v="Id1837"/>
    <s v="  Breno"/>
    <x v="1165"/>
    <n v="6.26"/>
    <s v="No"/>
    <s v="No"/>
    <s v="No"/>
    <n v="0"/>
    <s v="No"/>
    <s v="Under Weight"/>
    <s v="Prediabetes"/>
    <n v="1994"/>
    <s v="Aug"/>
    <n v="27"/>
    <d v="1994-08-27T00:00:00"/>
    <n v="19673.34"/>
    <x v="3"/>
    <s v="tier - 2"/>
    <x v="4"/>
    <x v="1"/>
  </r>
  <r>
    <s v="Id1838"/>
    <s v="  Takaya"/>
    <x v="534"/>
    <n v="4.08"/>
    <s v="yes"/>
    <s v="No"/>
    <s v="Yes"/>
    <n v="1"/>
    <s v="No"/>
    <s v="Obesity"/>
    <s v="Normal"/>
    <n v="1990"/>
    <s v="Aug"/>
    <n v="8"/>
    <d v="1990-08-08T00:00:00"/>
    <n v="19719.689999999999"/>
    <x v="3"/>
    <s v="tier - 2"/>
    <x v="15"/>
    <x v="0"/>
  </r>
  <r>
    <s v="Id1839"/>
    <s v="  Thomas IV"/>
    <x v="982"/>
    <n v="6.19"/>
    <s v="yes"/>
    <s v="No"/>
    <s v="No"/>
    <n v="1"/>
    <s v="No"/>
    <s v="Normal Weight"/>
    <s v="Prediabetes"/>
    <n v="1972"/>
    <s v="Jun"/>
    <n v="14"/>
    <d v="1972-06-14T00:00:00"/>
    <n v="19749.38"/>
    <x v="3"/>
    <s v="tier - 3"/>
    <x v="33"/>
    <x v="0"/>
  </r>
  <r>
    <s v="Id1840"/>
    <s v="  Bradley E"/>
    <x v="1166"/>
    <n v="6.01"/>
    <s v="No"/>
    <s v="No"/>
    <s v="No"/>
    <n v="1"/>
    <s v="No"/>
    <s v="Over Weight"/>
    <s v="Prediabetes"/>
    <n v="1979"/>
    <s v="Oct"/>
    <n v="30"/>
    <d v="1979-10-30T00:00:00"/>
    <n v="19798.05"/>
    <x v="3"/>
    <s v="tier - 1"/>
    <x v="23"/>
    <x v="8"/>
  </r>
  <r>
    <s v="Id1841"/>
    <s v="  Megan"/>
    <x v="1167"/>
    <n v="6.07"/>
    <s v="No"/>
    <s v="yes"/>
    <s v="No"/>
    <n v="1"/>
    <s v="No"/>
    <s v="Obesity"/>
    <s v="Prediabetes"/>
    <n v="1997"/>
    <s v="Oct"/>
    <n v="18"/>
    <d v="1997-10-18T00:00:00"/>
    <n v="19933.46"/>
    <x v="3"/>
    <s v="tier - 3"/>
    <x v="6"/>
    <x v="2"/>
  </r>
  <r>
    <s v="Id1842"/>
    <s v="  Ruby J"/>
    <x v="37"/>
    <n v="5.63"/>
    <s v="No"/>
    <s v="No"/>
    <s v="No"/>
    <n v="0"/>
    <s v="No"/>
    <s v="Obesity"/>
    <s v="Normal"/>
    <n v="1980"/>
    <s v="Oct"/>
    <n v="9"/>
    <d v="1980-10-09T00:00:00"/>
    <n v="19964.75"/>
    <x v="3"/>
    <s v="tier - 2"/>
    <x v="26"/>
    <x v="8"/>
  </r>
  <r>
    <s v="Id1843"/>
    <s v="  Bart"/>
    <x v="66"/>
    <n v="6.05"/>
    <s v="No"/>
    <s v="No"/>
    <s v="No"/>
    <n v="0"/>
    <s v="No"/>
    <s v="Obesity"/>
    <s v="Prediabetes"/>
    <n v="1966"/>
    <s v="Aug"/>
    <n v="10"/>
    <d v="1966-08-10T00:00:00"/>
    <n v="19995.29"/>
    <x v="3"/>
    <s v="tier - 3"/>
    <x v="37"/>
    <x v="14"/>
  </r>
  <r>
    <s v="Id1844"/>
    <s v="  Robert A"/>
    <x v="428"/>
    <n v="4.6500000000000004"/>
    <s v="No"/>
    <s v="No"/>
    <s v="No"/>
    <n v="0"/>
    <s v="No"/>
    <s v="Obesity"/>
    <s v="Normal"/>
    <n v="1988"/>
    <s v="Jul"/>
    <n v="25"/>
    <d v="1988-07-25T00:00:00"/>
    <n v="20009.63"/>
    <x v="0"/>
    <s v="tier - 1"/>
    <x v="16"/>
    <x v="1"/>
  </r>
  <r>
    <s v="Id1845"/>
    <s v="  Adam"/>
    <x v="422"/>
    <n v="5.37"/>
    <s v="No"/>
    <s v="No"/>
    <s v="No"/>
    <n v="0"/>
    <s v="No"/>
    <s v="Over Weight"/>
    <s v="Normal"/>
    <n v="1983"/>
    <s v="Oct"/>
    <n v="6"/>
    <d v="1983-10-06T00:00:00"/>
    <n v="20149.32"/>
    <x v="0"/>
    <s v="tier - 1"/>
    <x v="21"/>
    <x v="5"/>
  </r>
  <r>
    <s v="Id1846"/>
    <s v="  Yemane Adhane"/>
    <x v="409"/>
    <n v="5.39"/>
    <s v="No"/>
    <s v="No"/>
    <s v="No"/>
    <n v="0"/>
    <s v="No"/>
    <s v="Obesity"/>
    <s v="Normal"/>
    <n v="2002"/>
    <s v="Jul"/>
    <n v="9"/>
    <d v="2002-07-09T00:00:00"/>
    <n v="20167.34"/>
    <x v="1"/>
    <s v="tier - 3"/>
    <x v="3"/>
    <x v="2"/>
  </r>
  <r>
    <s v="Id1847"/>
    <s v="  Jesse A"/>
    <x v="295"/>
    <n v="5.86"/>
    <s v="No"/>
    <s v="No"/>
    <s v="No"/>
    <n v="0"/>
    <s v="No"/>
    <s v="Over Weight"/>
    <s v="Prediabetes"/>
    <n v="1994"/>
    <s v="Jun"/>
    <n v="8"/>
    <d v="1994-06-08T00:00:00"/>
    <n v="20177.669999999998"/>
    <x v="0"/>
    <s v="tier - 1"/>
    <x v="8"/>
    <x v="2"/>
  </r>
  <r>
    <s v="Id1848"/>
    <s v="  Bird"/>
    <x v="1034"/>
    <n v="4.4400000000000004"/>
    <s v="No"/>
    <s v="No"/>
    <s v="No"/>
    <n v="0"/>
    <s v="No"/>
    <s v="Over Weight"/>
    <s v="Normal"/>
    <n v="1987"/>
    <s v="Oct"/>
    <n v="17"/>
    <d v="1987-10-17T00:00:00"/>
    <n v="20234.849999999999"/>
    <x v="0"/>
    <s v="tier - 3"/>
    <x v="18"/>
    <x v="1"/>
  </r>
  <r>
    <s v="Id1849"/>
    <s v="  Patrick M"/>
    <x v="303"/>
    <n v="4.41"/>
    <s v="No"/>
    <s v="No"/>
    <s v="No"/>
    <n v="0"/>
    <s v="No"/>
    <s v="Over Weight"/>
    <s v="Normal"/>
    <n v="1966"/>
    <s v="Aug"/>
    <n v="22"/>
    <d v="1966-08-22T00:00:00"/>
    <n v="20253.84"/>
    <x v="0"/>
    <s v="tier - 3"/>
    <x v="37"/>
    <x v="1"/>
  </r>
  <r>
    <s v="Id1850"/>
    <s v="  Kyle"/>
    <x v="355"/>
    <n v="5.19"/>
    <s v="No"/>
    <s v="No"/>
    <s v="Yes"/>
    <n v="1"/>
    <s v="No"/>
    <s v="Obesity"/>
    <s v="Normal"/>
    <n v="1993"/>
    <s v="Sep"/>
    <n v="7"/>
    <d v="1993-09-07T00:00:00"/>
    <n v="20277.810000000001"/>
    <x v="1"/>
    <s v="tier - 3"/>
    <x v="8"/>
    <x v="5"/>
  </r>
  <r>
    <s v="Id1851"/>
    <s v="  Ryan"/>
    <x v="170"/>
    <n v="5.16"/>
    <s v="No"/>
    <s v="No"/>
    <s v="Yes"/>
    <n v="1"/>
    <s v="No"/>
    <s v="Obesity"/>
    <s v="Normal"/>
    <n v="1985"/>
    <s v="Sep"/>
    <n v="17"/>
    <d v="1985-09-17T00:00:00"/>
    <n v="20296.86"/>
    <x v="1"/>
    <s v="tier - 1"/>
    <x v="30"/>
    <x v="8"/>
  </r>
  <r>
    <s v="Id1852"/>
    <s v="  Yuri"/>
    <x v="878"/>
    <n v="4.24"/>
    <s v="No"/>
    <s v="No"/>
    <s v="No"/>
    <n v="0"/>
    <s v="No"/>
    <s v="Normal Weight"/>
    <s v="Normal"/>
    <n v="1962"/>
    <s v="Jul"/>
    <n v="2"/>
    <d v="1962-07-02T00:00:00"/>
    <n v="20354.5"/>
    <x v="1"/>
    <s v="tier - 2"/>
    <x v="44"/>
    <x v="14"/>
  </r>
  <r>
    <s v="Id1853"/>
    <s v="  Ryan"/>
    <x v="436"/>
    <n v="5.45"/>
    <s v="No"/>
    <s v="No"/>
    <s v="No"/>
    <n v="1"/>
    <s v="No"/>
    <s v="Over Weight"/>
    <s v="Normal"/>
    <n v="1985"/>
    <s v="Jul"/>
    <n v="12"/>
    <d v="1985-07-12T00:00:00"/>
    <n v="20420.599999999999"/>
    <x v="1"/>
    <s v="tier - 2"/>
    <x v="30"/>
    <x v="2"/>
  </r>
  <r>
    <s v="Id1854"/>
    <s v="  Debbie"/>
    <x v="586"/>
    <n v="5.03"/>
    <s v="yes"/>
    <s v="No"/>
    <s v="No"/>
    <n v="1"/>
    <s v="No"/>
    <s v="Over Weight"/>
    <s v="Normal"/>
    <n v="1962"/>
    <s v="Oct"/>
    <n v="18"/>
    <d v="1962-10-18T00:00:00"/>
    <n v="20446.849999999999"/>
    <x v="0"/>
    <s v="tier - 1"/>
    <x v="41"/>
    <x v="1"/>
  </r>
  <r>
    <s v="Id1855"/>
    <s v="  Mark D"/>
    <x v="1168"/>
    <n v="9.6199999999999992"/>
    <s v="yes"/>
    <s v="No"/>
    <s v="No"/>
    <n v="1"/>
    <s v="No"/>
    <s v="Obesity"/>
    <s v="Diabetes"/>
    <n v="1969"/>
    <s v="Oct"/>
    <n v="13"/>
    <d v="1969-10-13T00:00:00"/>
    <n v="20463"/>
    <x v="0"/>
    <s v="tier - 2"/>
    <x v="34"/>
    <x v="0"/>
  </r>
  <r>
    <s v="Id1856"/>
    <s v="  Christopher"/>
    <x v="425"/>
    <n v="6.77"/>
    <s v="yes"/>
    <s v="No"/>
    <s v="No"/>
    <n v="1"/>
    <s v="No"/>
    <s v="Over Weight"/>
    <s v="Diabetes"/>
    <n v="1966"/>
    <s v="Jul"/>
    <n v="9"/>
    <d v="1966-07-09T00:00:00"/>
    <n v="20568.32"/>
    <x v="1"/>
    <s v="tier - 2"/>
    <x v="40"/>
    <x v="1"/>
  </r>
  <r>
    <s v="Id1857"/>
    <s v="  Daniell L"/>
    <x v="1169"/>
    <n v="5.36"/>
    <s v="yes"/>
    <s v="No"/>
    <s v="No"/>
    <n v="1"/>
    <s v="No"/>
    <s v="Normal Weight"/>
    <s v="Normal"/>
    <n v="1967"/>
    <s v="Dec"/>
    <n v="17"/>
    <d v="1967-12-17T00:00:00"/>
    <n v="20630.28"/>
    <x v="0"/>
    <s v="tier - 3"/>
    <x v="38"/>
    <x v="2"/>
  </r>
  <r>
    <s v="Id1858"/>
    <s v="  Janne"/>
    <x v="1170"/>
    <n v="5.69"/>
    <s v="No"/>
    <s v="No"/>
    <s v="No"/>
    <n v="0"/>
    <s v="No"/>
    <s v="Under Weight"/>
    <s v="Normal"/>
    <n v="1965"/>
    <s v="Aug"/>
    <n v="1"/>
    <d v="1965-08-01T00:00:00"/>
    <n v="20709.02"/>
    <x v="1"/>
    <s v="tier - 2"/>
    <x v="40"/>
    <x v="4"/>
  </r>
  <r>
    <s v="Id1859"/>
    <s v="  Martina"/>
    <x v="925"/>
    <n v="4.9000000000000004"/>
    <s v="yes"/>
    <s v="No"/>
    <s v="Yes"/>
    <n v="1"/>
    <s v="No"/>
    <s v="Normal Weight"/>
    <s v="Normal"/>
    <n v="1992"/>
    <s v="Sep"/>
    <n v="14"/>
    <d v="1992-09-14T00:00:00"/>
    <n v="20745.990000000002"/>
    <x v="1"/>
    <s v="tier - 1"/>
    <x v="1"/>
    <x v="1"/>
  </r>
  <r>
    <s v="Id1860"/>
    <s v="  Elizabeth L"/>
    <x v="252"/>
    <n v="5.78"/>
    <s v="No"/>
    <s v="No"/>
    <s v="No"/>
    <n v="0"/>
    <s v="No"/>
    <s v="Over Weight"/>
    <s v="Prediabetes"/>
    <n v="1986"/>
    <s v="Aug"/>
    <n v="4"/>
    <d v="1986-08-04T00:00:00"/>
    <n v="20773.63"/>
    <x v="0"/>
    <s v="tier - 3"/>
    <x v="17"/>
    <x v="12"/>
  </r>
  <r>
    <s v="Id1861"/>
    <s v="  Stephanie C"/>
    <x v="1034"/>
    <n v="4.7"/>
    <s v="No"/>
    <s v="No"/>
    <s v="No"/>
    <n v="0"/>
    <s v="No"/>
    <s v="Over Weight"/>
    <s v="Normal"/>
    <n v="1967"/>
    <s v="Sep"/>
    <n v="8"/>
    <d v="1967-09-08T00:00:00"/>
    <n v="20781.490000000002"/>
    <x v="0"/>
    <s v="tier - 3"/>
    <x v="38"/>
    <x v="0"/>
  </r>
  <r>
    <s v="Id1862"/>
    <s v="  Katie"/>
    <x v="409"/>
    <n v="6.28"/>
    <s v="No"/>
    <s v="No"/>
    <s v="No"/>
    <n v="0"/>
    <s v="No"/>
    <s v="Obesity"/>
    <s v="Prediabetes"/>
    <n v="1975"/>
    <s v="Dec"/>
    <n v="8"/>
    <d v="1975-12-08T00:00:00"/>
    <n v="20878.78"/>
    <x v="0"/>
    <s v="tier - 1"/>
    <x v="32"/>
    <x v="8"/>
  </r>
  <r>
    <s v="Id1863"/>
    <s v="  Callie"/>
    <x v="210"/>
    <n v="4.2300000000000004"/>
    <s v="No"/>
    <s v="No"/>
    <s v="No"/>
    <n v="0"/>
    <s v="No"/>
    <s v="Obesity"/>
    <s v="Normal"/>
    <n v="1964"/>
    <s v="Nov"/>
    <n v="19"/>
    <d v="1964-11-19T00:00:00"/>
    <n v="20893.060000000001"/>
    <x v="0"/>
    <s v="tier - 3"/>
    <x v="39"/>
    <x v="1"/>
  </r>
  <r>
    <s v="Id1864"/>
    <s v="  Inna"/>
    <x v="1171"/>
    <n v="6.17"/>
    <s v="No"/>
    <s v="No"/>
    <s v="No"/>
    <n v="0"/>
    <s v="No"/>
    <s v="Over Weight"/>
    <s v="Prediabetes"/>
    <n v="1987"/>
    <s v="Nov"/>
    <n v="27"/>
    <d v="1987-11-27T00:00:00"/>
    <n v="20984.09"/>
    <x v="0"/>
    <s v="tier - 2"/>
    <x v="18"/>
    <x v="3"/>
  </r>
  <r>
    <s v="Id1865"/>
    <s v="  Mary K"/>
    <x v="467"/>
    <n v="4.96"/>
    <s v="No"/>
    <s v="No"/>
    <s v="No"/>
    <n v="0"/>
    <s v="No"/>
    <s v="Over Weight"/>
    <s v="Normal"/>
    <n v="1983"/>
    <s v="Jul"/>
    <n v="2"/>
    <d v="1983-07-02T00:00:00"/>
    <n v="21082.16"/>
    <x v="1"/>
    <s v="tier - 2"/>
    <x v="22"/>
    <x v="2"/>
  </r>
  <r>
    <s v="Id1866"/>
    <s v="  Samuel M"/>
    <x v="673"/>
    <n v="5.1100000000000003"/>
    <s v="yes"/>
    <s v="No"/>
    <s v="No"/>
    <n v="1"/>
    <s v="No"/>
    <s v="Obesity"/>
    <s v="Normal"/>
    <n v="1977"/>
    <s v="Nov"/>
    <n v="23"/>
    <d v="1977-11-23T00:00:00"/>
    <n v="21098.55"/>
    <x v="1"/>
    <s v="tier - 3"/>
    <x v="24"/>
    <x v="1"/>
  </r>
  <r>
    <s v="Id1867"/>
    <s v="  Kimberly"/>
    <x v="1172"/>
    <n v="4.05"/>
    <s v="No"/>
    <s v="yes"/>
    <s v="No"/>
    <n v="1"/>
    <s v="No"/>
    <s v="Normal Weight"/>
    <s v="Normal"/>
    <n v="1969"/>
    <s v="Aug"/>
    <n v="26"/>
    <d v="1969-08-26T00:00:00"/>
    <n v="21195.82"/>
    <x v="1"/>
    <s v="tier - 1"/>
    <x v="34"/>
    <x v="0"/>
  </r>
  <r>
    <s v="Id1868"/>
    <s v="  Tom J"/>
    <x v="1173"/>
    <n v="6.49"/>
    <s v="No"/>
    <s v="No"/>
    <s v="Yes"/>
    <n v="1"/>
    <s v="No"/>
    <s v="Obesity"/>
    <s v="Diabetes"/>
    <n v="1974"/>
    <s v="Oct"/>
    <n v="14"/>
    <d v="1974-10-14T00:00:00"/>
    <n v="21223.68"/>
    <x v="1"/>
    <s v="tier - 2"/>
    <x v="27"/>
    <x v="0"/>
  </r>
  <r>
    <s v="Id1869"/>
    <s v="  Zachary"/>
    <x v="1174"/>
    <n v="4.1900000000000004"/>
    <s v="No"/>
    <s v="No"/>
    <s v="No"/>
    <n v="1"/>
    <s v="No"/>
    <s v="Obesity"/>
    <s v="Normal"/>
    <n v="1974"/>
    <s v="Sep"/>
    <n v="3"/>
    <d v="1974-09-03T00:00:00"/>
    <n v="21232.18"/>
    <x v="1"/>
    <s v="tier - 2"/>
    <x v="27"/>
    <x v="2"/>
  </r>
  <r>
    <s v="Id1870"/>
    <s v="  Dane"/>
    <x v="1175"/>
    <n v="4.99"/>
    <s v="yes"/>
    <s v="No"/>
    <s v="Yes"/>
    <n v="1"/>
    <s v="No"/>
    <s v="Under Weight"/>
    <s v="Normal"/>
    <n v="1980"/>
    <s v="Dec"/>
    <n v="10"/>
    <d v="1980-12-10T00:00:00"/>
    <n v="21259.38"/>
    <x v="1"/>
    <s v="tier - 3"/>
    <x v="26"/>
    <x v="4"/>
  </r>
  <r>
    <s v="Id1871"/>
    <s v="  Dougie J"/>
    <x v="782"/>
    <n v="4.7699999999999996"/>
    <s v="yes"/>
    <s v="No"/>
    <s v="No"/>
    <n v="1"/>
    <s v="No"/>
    <s v="Obesity"/>
    <s v="Normal"/>
    <n v="2004"/>
    <s v="Aug"/>
    <n v="4"/>
    <d v="2004-08-04T00:00:00"/>
    <n v="21344.85"/>
    <x v="1"/>
    <s v="tier - 1"/>
    <x v="11"/>
    <x v="8"/>
  </r>
  <r>
    <s v="Id1872"/>
    <s v="  Jeremiah H"/>
    <x v="1176"/>
    <n v="5.46"/>
    <s v="No"/>
    <s v="No"/>
    <s v="No"/>
    <n v="0"/>
    <s v="No"/>
    <s v="Under Weight"/>
    <s v="Normal"/>
    <n v="1980"/>
    <s v="Sep"/>
    <n v="4"/>
    <d v="1980-09-04T00:00:00"/>
    <n v="21348.71"/>
    <x v="0"/>
    <s v="tier - 1"/>
    <x v="26"/>
    <x v="1"/>
  </r>
  <r>
    <s v="Id1873"/>
    <s v="  Ashley J"/>
    <x v="276"/>
    <n v="5.43"/>
    <s v="No"/>
    <s v="No"/>
    <s v="No"/>
    <n v="0"/>
    <s v="No"/>
    <s v="Over Weight"/>
    <s v="Normal"/>
    <n v="1990"/>
    <s v="Nov"/>
    <n v="21"/>
    <d v="1990-11-21T00:00:00"/>
    <n v="21472.48"/>
    <x v="0"/>
    <s v="tier - 2"/>
    <x v="15"/>
    <x v="1"/>
  </r>
  <r>
    <s v="Id1874"/>
    <s v="  Turner J"/>
    <x v="751"/>
    <n v="4.29"/>
    <s v="No"/>
    <s v="No"/>
    <s v="No"/>
    <n v="0"/>
    <s v="No"/>
    <s v="Over Weight"/>
    <s v="Normal"/>
    <n v="1999"/>
    <s v="Jun"/>
    <n v="12"/>
    <d v="1999-06-12T00:00:00"/>
    <n v="21595.38"/>
    <x v="0"/>
    <s v="tier - 3"/>
    <x v="2"/>
    <x v="1"/>
  </r>
  <r>
    <s v="Id1875"/>
    <s v="  Roger"/>
    <x v="308"/>
    <n v="5.25"/>
    <s v="No"/>
    <s v="No"/>
    <s v="No"/>
    <n v="1"/>
    <s v="No"/>
    <s v="Over Weight"/>
    <s v="Normal"/>
    <n v="1983"/>
    <s v="Dec"/>
    <n v="25"/>
    <d v="1983-12-25T00:00:00"/>
    <n v="21659.93"/>
    <x v="1"/>
    <s v="tier - 3"/>
    <x v="21"/>
    <x v="8"/>
  </r>
  <r>
    <s v="Id1876"/>
    <s v="  Pamela"/>
    <x v="1006"/>
    <n v="4.04"/>
    <s v="No"/>
    <s v="No"/>
    <s v="No"/>
    <n v="1"/>
    <s v="No"/>
    <s v="Obesity"/>
    <s v="Normal"/>
    <n v="1962"/>
    <s v="Nov"/>
    <n v="16"/>
    <d v="1962-11-16T00:00:00"/>
    <n v="21661.16"/>
    <x v="0"/>
    <s v="tier - 2"/>
    <x v="41"/>
    <x v="1"/>
  </r>
  <r>
    <s v="Id1877"/>
    <s v="  Allison M"/>
    <x v="666"/>
    <n v="5"/>
    <s v="yes"/>
    <s v="No"/>
    <s v="Yes"/>
    <n v="1"/>
    <s v="No"/>
    <s v="Over Weight"/>
    <s v="Normal"/>
    <n v="1976"/>
    <s v="Jul"/>
    <n v="18"/>
    <d v="1976-07-18T00:00:00"/>
    <n v="21677.279999999999"/>
    <x v="1"/>
    <s v="tier - 1"/>
    <x v="29"/>
    <x v="1"/>
  </r>
  <r>
    <s v="Id1878"/>
    <s v="  Katherine H"/>
    <x v="346"/>
    <n v="4.01"/>
    <s v="yes"/>
    <s v="No"/>
    <s v="No"/>
    <n v="1"/>
    <s v="No"/>
    <s v="Over Weight"/>
    <s v="Normal"/>
    <n v="1979"/>
    <s v="Sep"/>
    <n v="20"/>
    <d v="1979-09-20T00:00:00"/>
    <n v="21771.34"/>
    <x v="1"/>
    <s v="tier - 1"/>
    <x v="23"/>
    <x v="8"/>
  </r>
  <r>
    <s v="Id1879"/>
    <s v="  Robin"/>
    <x v="823"/>
    <n v="5.4"/>
    <s v="No"/>
    <s v="No"/>
    <s v="No"/>
    <n v="0"/>
    <s v="No"/>
    <s v="Normal Weight"/>
    <s v="Normal"/>
    <n v="1979"/>
    <s v="Sep"/>
    <n v="28"/>
    <d v="1979-09-28T00:00:00"/>
    <n v="21774.32"/>
    <x v="1"/>
    <s v="tier - 2"/>
    <x v="23"/>
    <x v="1"/>
  </r>
  <r>
    <s v="Id1880"/>
    <s v="  Terri"/>
    <x v="1177"/>
    <n v="5.81"/>
    <s v="No"/>
    <s v="No"/>
    <s v="No"/>
    <n v="1"/>
    <s v="No"/>
    <s v="Under Weight"/>
    <s v="Prediabetes"/>
    <n v="1963"/>
    <s v="Aug"/>
    <n v="27"/>
    <d v="1963-08-27T00:00:00"/>
    <n v="21797"/>
    <x v="1"/>
    <s v="tier - 1"/>
    <x v="42"/>
    <x v="2"/>
  </r>
  <r>
    <s v="Id1881"/>
    <s v="  Eddie"/>
    <x v="750"/>
    <n v="5.82"/>
    <s v="No"/>
    <s v="No"/>
    <s v="No"/>
    <n v="1"/>
    <s v="No"/>
    <s v="Obesity"/>
    <s v="Prediabetes"/>
    <n v="1979"/>
    <s v="Aug"/>
    <n v="17"/>
    <d v="1979-08-17T00:00:00"/>
    <n v="21880.82"/>
    <x v="1"/>
    <s v="tier - 1"/>
    <x v="23"/>
    <x v="1"/>
  </r>
  <r>
    <s v="Id1882"/>
    <s v="  Pamela"/>
    <x v="161"/>
    <n v="4.82"/>
    <s v="No"/>
    <s v="No"/>
    <s v="No"/>
    <n v="1"/>
    <s v="No"/>
    <s v="Obesity"/>
    <s v="Normal"/>
    <n v="2003"/>
    <s v="Sep"/>
    <n v="28"/>
    <d v="2003-09-28T00:00:00"/>
    <n v="21882.400000000001"/>
    <x v="0"/>
    <s v="tier - 1"/>
    <x v="13"/>
    <x v="2"/>
  </r>
  <r>
    <s v="Id1883"/>
    <s v="  Joyce"/>
    <x v="1178"/>
    <n v="5.08"/>
    <s v="No"/>
    <s v="No"/>
    <s v="No"/>
    <n v="1"/>
    <s v="No"/>
    <s v="Obesity"/>
    <s v="Normal"/>
    <n v="1975"/>
    <s v="Dec"/>
    <n v="19"/>
    <d v="1975-12-19T00:00:00"/>
    <n v="21978.68"/>
    <x v="1"/>
    <s v="tier - 3"/>
    <x v="32"/>
    <x v="0"/>
  </r>
  <r>
    <s v="Id1884"/>
    <s v="  Alison W"/>
    <x v="445"/>
    <n v="5.59"/>
    <s v="No"/>
    <s v="No"/>
    <s v="No"/>
    <n v="1"/>
    <s v="No"/>
    <s v="Over Weight"/>
    <s v="Normal"/>
    <n v="1989"/>
    <s v="Oct"/>
    <n v="14"/>
    <d v="1989-10-14T00:00:00"/>
    <n v="21984.47"/>
    <x v="1"/>
    <s v="tier - 1"/>
    <x v="14"/>
    <x v="1"/>
  </r>
  <r>
    <s v="Id1885"/>
    <s v="  Tammara C"/>
    <x v="491"/>
    <n v="5.12"/>
    <s v="No"/>
    <s v="No"/>
    <s v="No"/>
    <n v="0"/>
    <s v="No"/>
    <s v="Normal Weight"/>
    <s v="Normal"/>
    <n v="2001"/>
    <s v="Aug"/>
    <n v="28"/>
    <d v="2001-08-28T00:00:00"/>
    <n v="22097.62"/>
    <x v="1"/>
    <s v="tier - 1"/>
    <x v="3"/>
    <x v="2"/>
  </r>
  <r>
    <s v="Id1886"/>
    <s v="  Dorota"/>
    <x v="751"/>
    <n v="4.95"/>
    <s v="No"/>
    <s v="No"/>
    <s v="No"/>
    <n v="0"/>
    <s v="No"/>
    <s v="Over Weight"/>
    <s v="Normal"/>
    <n v="1980"/>
    <s v="Sep"/>
    <n v="12"/>
    <d v="1980-09-12T00:00:00"/>
    <n v="22144.03"/>
    <x v="0"/>
    <s v="tier - 2"/>
    <x v="26"/>
    <x v="2"/>
  </r>
  <r>
    <s v="Id1887"/>
    <s v="  Jose Norberto Sr"/>
    <x v="1168"/>
    <n v="6.16"/>
    <s v="No"/>
    <s v="No"/>
    <s v="No"/>
    <n v="0"/>
    <s v="No"/>
    <s v="Obesity"/>
    <s v="Prediabetes"/>
    <n v="1965"/>
    <s v="Aug"/>
    <n v="24"/>
    <d v="1965-08-24T00:00:00"/>
    <n v="22192.44"/>
    <x v="1"/>
    <s v="tier - 1"/>
    <x v="40"/>
    <x v="0"/>
  </r>
  <r>
    <s v="Id1888"/>
    <s v="  Peter"/>
    <x v="848"/>
    <n v="6.41"/>
    <s v="No"/>
    <s v="No"/>
    <s v="No"/>
    <n v="0"/>
    <s v="No"/>
    <s v="Obesity"/>
    <s v="Diabetes"/>
    <n v="1971"/>
    <s v="Jun"/>
    <n v="16"/>
    <d v="1971-06-16T00:00:00"/>
    <n v="22218.11"/>
    <x v="0"/>
    <s v="tier - 3"/>
    <x v="35"/>
    <x v="0"/>
  </r>
  <r>
    <s v="Id1889"/>
    <s v="  Bryant"/>
    <x v="596"/>
    <n v="8.94"/>
    <s v="No"/>
    <s v="No"/>
    <s v="No"/>
    <n v="0"/>
    <s v="No"/>
    <s v="Obesity"/>
    <s v="Diabetes"/>
    <n v="1982"/>
    <s v="Dec"/>
    <n v="27"/>
    <d v="1982-12-27T00:00:00"/>
    <n v="22331.57"/>
    <x v="0"/>
    <s v="tier - 3"/>
    <x v="22"/>
    <x v="8"/>
  </r>
  <r>
    <s v="Id1890"/>
    <s v="  Christina"/>
    <x v="1179"/>
    <n v="4.42"/>
    <s v="yes"/>
    <s v="No"/>
    <s v="Yes"/>
    <n v="1"/>
    <s v="No"/>
    <s v="Under Weight"/>
    <s v="Normal"/>
    <n v="1999"/>
    <s v="Aug"/>
    <n v="26"/>
    <d v="1999-08-26T00:00:00"/>
    <n v="22395.74"/>
    <x v="1"/>
    <s v="tier - 2"/>
    <x v="7"/>
    <x v="8"/>
  </r>
  <r>
    <s v="Id1891"/>
    <s v="  John"/>
    <x v="893"/>
    <n v="5.3"/>
    <s v="yes"/>
    <s v="No"/>
    <s v="No"/>
    <n v="1"/>
    <s v="No"/>
    <s v="Obesity"/>
    <s v="Normal"/>
    <n v="1966"/>
    <s v="Aug"/>
    <n v="18"/>
    <d v="1966-08-18T00:00:00"/>
    <n v="22412.65"/>
    <x v="1"/>
    <s v="tier - 3"/>
    <x v="37"/>
    <x v="10"/>
  </r>
  <r>
    <s v="Id1892"/>
    <s v="  Eduardo"/>
    <x v="866"/>
    <n v="4.6399999999999997"/>
    <s v="No"/>
    <s v="No"/>
    <s v="Yes"/>
    <n v="1"/>
    <s v="No"/>
    <s v="Obesity"/>
    <s v="Normal"/>
    <n v="1983"/>
    <s v="Dec"/>
    <n v="21"/>
    <d v="1983-12-21T00:00:00"/>
    <n v="22462.04"/>
    <x v="1"/>
    <s v="tier - 1"/>
    <x v="21"/>
    <x v="4"/>
  </r>
  <r>
    <s v="Id1893"/>
    <s v="  Laura M"/>
    <x v="1180"/>
    <n v="6.16"/>
    <s v="yes"/>
    <s v="No"/>
    <s v="No"/>
    <n v="1"/>
    <s v="No"/>
    <s v="Normal Weight"/>
    <s v="Prediabetes"/>
    <n v="1979"/>
    <s v="Nov"/>
    <n v="14"/>
    <d v="1979-11-14T00:00:00"/>
    <n v="22478.6"/>
    <x v="1"/>
    <s v="tier - 2"/>
    <x v="23"/>
    <x v="2"/>
  </r>
  <r>
    <s v="Id1894"/>
    <s v="  Charlie"/>
    <x v="331"/>
    <n v="4.12"/>
    <s v="No"/>
    <s v="No"/>
    <s v="Yes"/>
    <n v="1"/>
    <s v="No"/>
    <s v="Over Weight"/>
    <s v="Normal"/>
    <n v="2003"/>
    <s v="Jul"/>
    <n v="25"/>
    <d v="2003-07-25T00:00:00"/>
    <n v="22493.66"/>
    <x v="0"/>
    <s v="tier - 1"/>
    <x v="13"/>
    <x v="1"/>
  </r>
  <r>
    <s v="Id1895"/>
    <s v="  Melissa D"/>
    <x v="1181"/>
    <n v="5.77"/>
    <s v="yes"/>
    <s v="No"/>
    <s v="Yes"/>
    <n v="1"/>
    <s v="No"/>
    <s v="Under Weight"/>
    <s v="Prediabetes"/>
    <n v="1970"/>
    <s v="Nov"/>
    <n v="9"/>
    <d v="1970-11-09T00:00:00"/>
    <n v="23045.57"/>
    <x v="0"/>
    <s v="tier - 2"/>
    <x v="35"/>
    <x v="8"/>
  </r>
  <r>
    <s v="Id1896"/>
    <s v="  Dan C"/>
    <x v="1182"/>
    <n v="6.2"/>
    <s v="No"/>
    <s v="No"/>
    <s v="No"/>
    <n v="1"/>
    <s v="No"/>
    <s v="Under Weight"/>
    <s v="Prediabetes"/>
    <n v="1975"/>
    <s v="Sep"/>
    <n v="9"/>
    <d v="1975-09-09T00:00:00"/>
    <n v="23065.42"/>
    <x v="0"/>
    <s v="tier - 2"/>
    <x v="32"/>
    <x v="0"/>
  </r>
  <r>
    <s v="Id1897"/>
    <s v="  Matthew"/>
    <x v="377"/>
    <n v="4.3899999999999997"/>
    <s v="No"/>
    <s v="No"/>
    <s v="No"/>
    <n v="1"/>
    <s v="No"/>
    <s v="Normal Weight"/>
    <s v="Normal"/>
    <n v="2003"/>
    <s v="Dec"/>
    <n v="14"/>
    <d v="2003-12-14T00:00:00"/>
    <n v="23082.959999999999"/>
    <x v="0"/>
    <s v="tier - 2"/>
    <x v="13"/>
    <x v="2"/>
  </r>
  <r>
    <s v="Id1898"/>
    <s v="  Wesley C"/>
    <x v="387"/>
    <n v="5.13"/>
    <s v="No"/>
    <s v="yes"/>
    <s v="No"/>
    <n v="2"/>
    <s v="No"/>
    <s v="Normal Weight"/>
    <s v="Normal"/>
    <n v="1997"/>
    <s v="Aug"/>
    <n v="7"/>
    <d v="1997-08-07T00:00:00"/>
    <n v="23241.47"/>
    <x v="0"/>
    <s v="tier - 3"/>
    <x v="6"/>
    <x v="6"/>
  </r>
  <r>
    <s v="Id1899"/>
    <s v="  Christopher"/>
    <x v="317"/>
    <n v="4.49"/>
    <s v="No"/>
    <s v="No"/>
    <s v="No"/>
    <n v="0"/>
    <s v="No"/>
    <s v="Normal Weight"/>
    <s v="Normal"/>
    <n v="1969"/>
    <s v="Nov"/>
    <n v="14"/>
    <d v="1969-11-14T00:00:00"/>
    <n v="23244.79"/>
    <x v="0"/>
    <s v="tier - 3"/>
    <x v="34"/>
    <x v="0"/>
  </r>
  <r>
    <s v="Id1900"/>
    <s v="  Jessica"/>
    <x v="1174"/>
    <n v="6.35"/>
    <s v="No"/>
    <s v="No"/>
    <s v="No"/>
    <n v="0"/>
    <s v="No"/>
    <s v="Obesity"/>
    <s v="Prediabetes"/>
    <n v="1994"/>
    <s v="Oct"/>
    <n v="3"/>
    <d v="1994-10-03T00:00:00"/>
    <n v="23288.93"/>
    <x v="0"/>
    <s v="tier - 3"/>
    <x v="4"/>
    <x v="8"/>
  </r>
  <r>
    <s v="Id1901"/>
    <s v="  Christin"/>
    <x v="1183"/>
    <n v="5.79"/>
    <s v="No"/>
    <s v="No"/>
    <s v="No"/>
    <n v="0"/>
    <s v="No"/>
    <s v="Obesity"/>
    <s v="Prediabetes"/>
    <n v="1973"/>
    <s v="Oct"/>
    <n v="22"/>
    <d v="1973-10-22T00:00:00"/>
    <n v="23306.55"/>
    <x v="0"/>
    <s v="tier - 2"/>
    <x v="28"/>
    <x v="2"/>
  </r>
  <r>
    <s v="Id1902"/>
    <s v="  Sara"/>
    <x v="54"/>
    <n v="4.78"/>
    <s v="yes"/>
    <s v="No"/>
    <s v="No"/>
    <n v="0"/>
    <s v="No"/>
    <s v="Obesity"/>
    <s v="Normal"/>
    <n v="1975"/>
    <s v="Nov"/>
    <n v="13"/>
    <d v="1975-11-13T00:00:00"/>
    <n v="23401.31"/>
    <x v="0"/>
    <s v="tier - 3"/>
    <x v="32"/>
    <x v="8"/>
  </r>
  <r>
    <s v="Id1903"/>
    <s v="  Elizabeth"/>
    <x v="264"/>
    <n v="6.02"/>
    <s v="yes"/>
    <s v="No"/>
    <s v="No"/>
    <n v="0"/>
    <s v="No"/>
    <s v="Obesity"/>
    <s v="Prediabetes"/>
    <n v="1983"/>
    <s v="Aug"/>
    <n v="26"/>
    <d v="1983-08-26T00:00:00"/>
    <n v="23563.02"/>
    <x v="0"/>
    <s v="tier - 2"/>
    <x v="21"/>
    <x v="0"/>
  </r>
  <r>
    <s v="Id1904"/>
    <s v="  Margaret P"/>
    <x v="427"/>
    <n v="4.4400000000000004"/>
    <s v="No"/>
    <s v="No"/>
    <s v="No"/>
    <n v="0"/>
    <s v="No"/>
    <s v="Over Weight"/>
    <s v="Normal"/>
    <n v="1974"/>
    <s v="Jun"/>
    <n v="2"/>
    <d v="1974-06-02T00:00:00"/>
    <n v="23568.27"/>
    <x v="0"/>
    <s v="tier - 2"/>
    <x v="28"/>
    <x v="2"/>
  </r>
  <r>
    <s v="Id1905"/>
    <s v="  Tiffany K"/>
    <x v="1046"/>
    <n v="5.84"/>
    <s v="yes"/>
    <s v="No"/>
    <s v="No"/>
    <n v="1"/>
    <s v="No"/>
    <s v="Obesity"/>
    <s v="Prediabetes"/>
    <n v="1973"/>
    <s v="Jun"/>
    <n v="27"/>
    <d v="1973-06-27T00:00:00"/>
    <n v="23807.24"/>
    <x v="0"/>
    <s v="tier - 3"/>
    <x v="31"/>
    <x v="1"/>
  </r>
  <r>
    <s v="Id1906"/>
    <s v="  David M"/>
    <x v="277"/>
    <n v="5.39"/>
    <s v="No"/>
    <s v="No"/>
    <s v="No"/>
    <n v="0"/>
    <s v="No"/>
    <s v="Over Weight"/>
    <s v="Normal"/>
    <n v="1970"/>
    <s v="Aug"/>
    <n v="8"/>
    <d v="1970-08-08T00:00:00"/>
    <n v="23887.66"/>
    <x v="0"/>
    <s v="tier - 3"/>
    <x v="35"/>
    <x v="1"/>
  </r>
  <r>
    <s v="Id1907"/>
    <s v="  Christine E"/>
    <x v="1161"/>
    <n v="6.16"/>
    <s v="No"/>
    <s v="No"/>
    <s v="Yes"/>
    <n v="1"/>
    <s v="No"/>
    <s v="Over Weight"/>
    <s v="Prediabetes"/>
    <n v="1971"/>
    <s v="Jul"/>
    <n v="10"/>
    <d v="1971-07-10T00:00:00"/>
    <n v="23967.38"/>
    <x v="0"/>
    <s v="tier - 2"/>
    <x v="35"/>
    <x v="1"/>
  </r>
  <r>
    <s v="Id1908"/>
    <s v="  Donna"/>
    <x v="49"/>
    <n v="4.49"/>
    <s v="No"/>
    <s v="No"/>
    <s v="Yes"/>
    <n v="1"/>
    <s v="No"/>
    <s v="Obesity"/>
    <s v="Normal"/>
    <n v="2003"/>
    <s v="Dec"/>
    <n v="30"/>
    <d v="2003-12-30T00:00:00"/>
    <n v="24059.68"/>
    <x v="0"/>
    <s v="tier - 2"/>
    <x v="13"/>
    <x v="1"/>
  </r>
  <r>
    <s v="Id1909"/>
    <s v="  Rod"/>
    <x v="41"/>
    <n v="4.4800000000000004"/>
    <s v="yes"/>
    <s v="No"/>
    <s v="No"/>
    <n v="1"/>
    <s v="No"/>
    <s v="Obesity"/>
    <s v="Normal"/>
    <n v="1973"/>
    <s v="Jun"/>
    <n v="13"/>
    <d v="1973-06-13T00:00:00"/>
    <n v="24106.91"/>
    <x v="0"/>
    <s v="tier - 2"/>
    <x v="31"/>
    <x v="8"/>
  </r>
  <r>
    <s v="Id1910"/>
    <s v="  Joe"/>
    <x v="1184"/>
    <n v="10.97"/>
    <s v="No"/>
    <s v="No"/>
    <s v="No"/>
    <n v="0"/>
    <s v="No"/>
    <s v="Obesity"/>
    <s v="Diabetes"/>
    <n v="1974"/>
    <s v="Sep"/>
    <n v="10"/>
    <d v="1974-09-10T00:00:00"/>
    <n v="24180.93"/>
    <x v="0"/>
    <s v="tier - 1"/>
    <x v="27"/>
    <x v="0"/>
  </r>
  <r>
    <s v="Id1911"/>
    <s v="  Kayleigh"/>
    <x v="940"/>
    <n v="5.14"/>
    <s v="No"/>
    <s v="yes"/>
    <s v="No"/>
    <n v="2"/>
    <s v="No"/>
    <s v="Obesity"/>
    <s v="Normal"/>
    <n v="1964"/>
    <s v="Dec"/>
    <n v="16"/>
    <d v="1964-12-16T00:00:00"/>
    <n v="24227.34"/>
    <x v="0"/>
    <s v="tier - 1"/>
    <x v="39"/>
    <x v="0"/>
  </r>
  <r>
    <s v="Id1912"/>
    <s v="  Lorcan A"/>
    <x v="279"/>
    <n v="5.17"/>
    <s v="yes"/>
    <s v="No"/>
    <s v="No"/>
    <n v="0"/>
    <s v="No"/>
    <s v="Under Weight"/>
    <s v="Normal"/>
    <n v="2004"/>
    <s v="Aug"/>
    <n v="3"/>
    <d v="2004-08-03T00:00:00"/>
    <n v="24294.02"/>
    <x v="0"/>
    <s v="tier - 1"/>
    <x v="11"/>
    <x v="2"/>
  </r>
  <r>
    <s v="Id1913"/>
    <s v="  Billy"/>
    <x v="190"/>
    <n v="6.18"/>
    <s v="yes"/>
    <s v="No"/>
    <s v="Yes"/>
    <n v="1"/>
    <s v="No"/>
    <s v="Over Weight"/>
    <s v="Prediabetes"/>
    <n v="1999"/>
    <s v="Oct"/>
    <n v="7"/>
    <d v="1999-10-07T00:00:00"/>
    <n v="24387.74"/>
    <x v="0"/>
    <s v="tier - 1"/>
    <x v="7"/>
    <x v="2"/>
  </r>
  <r>
    <s v="Id1914"/>
    <s v="  Paul M"/>
    <x v="1185"/>
    <n v="9.07"/>
    <s v="yes"/>
    <s v="No"/>
    <s v="No"/>
    <n v="0"/>
    <s v="No"/>
    <s v="Under Weight"/>
    <s v="Diabetes"/>
    <n v="1970"/>
    <s v="Nov"/>
    <n v="30"/>
    <d v="1970-11-30T00:00:00"/>
    <n v="24393.62"/>
    <x v="0"/>
    <s v="tier - 3"/>
    <x v="35"/>
    <x v="1"/>
  </r>
  <r>
    <s v="Id1915"/>
    <s v="  Brenda M"/>
    <x v="1186"/>
    <n v="4.43"/>
    <s v="No"/>
    <s v="No"/>
    <s v="Yes"/>
    <n v="1"/>
    <s v="No"/>
    <s v="Over Weight"/>
    <s v="Normal"/>
    <n v="1968"/>
    <s v="Jul"/>
    <n v="6"/>
    <d v="1968-07-06T00:00:00"/>
    <n v="24476.48"/>
    <x v="0"/>
    <s v="tier - 2"/>
    <x v="38"/>
    <x v="1"/>
  </r>
  <r>
    <s v="Id1916"/>
    <s v="  Jeff H"/>
    <x v="1187"/>
    <n v="4.17"/>
    <s v="No"/>
    <s v="yes"/>
    <s v="No"/>
    <n v="1"/>
    <s v="No"/>
    <s v="Obesity"/>
    <s v="Normal"/>
    <n v="1961"/>
    <s v="Oct"/>
    <n v="21"/>
    <d v="1961-10-21T00:00:00"/>
    <n v="24513.09"/>
    <x v="0"/>
    <s v="tier - 2"/>
    <x v="44"/>
    <x v="0"/>
  </r>
  <r>
    <s v="Id1917"/>
    <s v="  Michael"/>
    <x v="26"/>
    <n v="4.95"/>
    <s v="yes"/>
    <s v="No"/>
    <s v="No"/>
    <n v="0"/>
    <s v="No"/>
    <s v="Obesity"/>
    <s v="Normal"/>
    <n v="1972"/>
    <s v="Sep"/>
    <n v="14"/>
    <d v="1972-09-14T00:00:00"/>
    <n v="24520.26"/>
    <x v="0"/>
    <s v="tier - 3"/>
    <x v="31"/>
    <x v="2"/>
  </r>
  <r>
    <s v="Id1918"/>
    <s v="  Jan"/>
    <x v="1188"/>
    <n v="5.13"/>
    <s v="No"/>
    <s v="No"/>
    <s v="No"/>
    <n v="0"/>
    <s v="No"/>
    <s v="Obesity"/>
    <s v="Normal"/>
    <n v="1975"/>
    <s v="Jun"/>
    <n v="13"/>
    <d v="1975-06-13T00:00:00"/>
    <n v="24535.7"/>
    <x v="0"/>
    <s v="tier - 2"/>
    <x v="27"/>
    <x v="1"/>
  </r>
  <r>
    <s v="Id1919"/>
    <s v="  Bernard"/>
    <x v="467"/>
    <n v="4.0999999999999996"/>
    <s v="No"/>
    <s v="No"/>
    <s v="No"/>
    <n v="0"/>
    <s v="No"/>
    <s v="Over Weight"/>
    <s v="Normal"/>
    <n v="1976"/>
    <s v="Oct"/>
    <n v="12"/>
    <d v="1976-10-12T00:00:00"/>
    <n v="24603.05"/>
    <x v="0"/>
    <s v="tier - 2"/>
    <x v="29"/>
    <x v="2"/>
  </r>
  <r>
    <s v="Id1920"/>
    <s v="  Craig"/>
    <x v="429"/>
    <n v="5.01"/>
    <s v="yes"/>
    <s v="No"/>
    <s v="No"/>
    <n v="0"/>
    <s v="No"/>
    <s v="Normal Weight"/>
    <s v="Normal"/>
    <n v="1970"/>
    <s v="Jun"/>
    <n v="12"/>
    <d v="1970-06-12T00:00:00"/>
    <n v="24667.42"/>
    <x v="0"/>
    <s v="tier - 3"/>
    <x v="34"/>
    <x v="0"/>
  </r>
  <r>
    <s v="Id1921"/>
    <s v="  Bryn"/>
    <x v="1189"/>
    <n v="5.09"/>
    <s v="yes"/>
    <s v="No"/>
    <s v="No"/>
    <n v="0"/>
    <s v="No"/>
    <s v="Obesity"/>
    <s v="Normal"/>
    <n v="1996"/>
    <s v="Aug"/>
    <n v="28"/>
    <d v="1996-08-28T00:00:00"/>
    <n v="24671.66"/>
    <x v="0"/>
    <s v="tier - 1"/>
    <x v="9"/>
    <x v="8"/>
  </r>
  <r>
    <s v="Id1922"/>
    <s v="  Michael"/>
    <x v="26"/>
    <n v="6.49"/>
    <s v="No"/>
    <s v="No"/>
    <s v="No"/>
    <n v="0"/>
    <s v="No"/>
    <s v="Obesity"/>
    <s v="Diabetes"/>
    <n v="1992"/>
    <s v="Oct"/>
    <n v="11"/>
    <d v="1992-10-11T00:00:00"/>
    <n v="24795.040000000001"/>
    <x v="0"/>
    <s v="tier - 3"/>
    <x v="1"/>
    <x v="2"/>
  </r>
  <r>
    <s v="Id1923"/>
    <s v="  Benjamin"/>
    <x v="1190"/>
    <n v="4.08"/>
    <s v="No"/>
    <s v="No"/>
    <s v="No"/>
    <n v="0"/>
    <s v="No"/>
    <s v="Normal Weight"/>
    <s v="Normal"/>
    <n v="1994"/>
    <s v="Sep"/>
    <n v="9"/>
    <d v="1994-09-09T00:00:00"/>
    <n v="24817.25"/>
    <x v="0"/>
    <s v="tier - 2"/>
    <x v="4"/>
    <x v="2"/>
  </r>
  <r>
    <s v="Id1924"/>
    <s v="  Jay"/>
    <x v="1068"/>
    <n v="8.6300000000000008"/>
    <s v="yes"/>
    <s v="No"/>
    <s v="No"/>
    <n v="0"/>
    <s v="No"/>
    <s v="Under Weight"/>
    <s v="Diabetes"/>
    <n v="1995"/>
    <s v="Jun"/>
    <n v="10"/>
    <d v="1995-06-10T00:00:00"/>
    <n v="24863.25"/>
    <x v="0"/>
    <s v="tier - 3"/>
    <x v="4"/>
    <x v="2"/>
  </r>
  <r>
    <s v="Id1925"/>
    <s v="  William"/>
    <x v="217"/>
    <n v="5.28"/>
    <s v="No"/>
    <s v="No"/>
    <s v="No"/>
    <n v="0"/>
    <s v="No"/>
    <s v="Obesity"/>
    <s v="Normal"/>
    <n v="1970"/>
    <s v="Nov"/>
    <n v="26"/>
    <d v="1970-11-26T00:00:00"/>
    <n v="24869.84"/>
    <x v="0"/>
    <s v="tier - 2"/>
    <x v="35"/>
    <x v="5"/>
  </r>
  <r>
    <s v="Id1926"/>
    <s v="  Shelley"/>
    <x v="1191"/>
    <n v="5.63"/>
    <s v="yes"/>
    <s v="No"/>
    <s v="No"/>
    <n v="1"/>
    <s v="No"/>
    <s v="Normal Weight"/>
    <s v="Normal"/>
    <n v="1969"/>
    <s v="Jul"/>
    <n v="23"/>
    <d v="1969-07-23T00:00:00"/>
    <n v="24873.38"/>
    <x v="0"/>
    <s v="tier - 1"/>
    <x v="34"/>
    <x v="8"/>
  </r>
  <r>
    <s v="Id1927"/>
    <s v="  Jekaterina"/>
    <x v="1192"/>
    <n v="11.47"/>
    <s v="yes"/>
    <s v="No"/>
    <s v="No"/>
    <n v="0"/>
    <s v="No"/>
    <s v="Under Weight"/>
    <s v="Diabetes"/>
    <n v="1987"/>
    <s v="Jun"/>
    <n v="14"/>
    <d v="1987-06-14T00:00:00"/>
    <n v="24915.05"/>
    <x v="0"/>
    <s v="tier - 1"/>
    <x v="17"/>
    <x v="8"/>
  </r>
  <r>
    <s v="Id1928"/>
    <s v="  Daniel"/>
    <x v="1193"/>
    <n v="4.92"/>
    <s v="No"/>
    <s v="No"/>
    <s v="No"/>
    <n v="1"/>
    <s v="No"/>
    <s v="Normal Weight"/>
    <s v="Normal"/>
    <n v="1975"/>
    <s v="Nov"/>
    <n v="14"/>
    <d v="1975-11-14T00:00:00"/>
    <n v="24915.22"/>
    <x v="0"/>
    <s v="tier - 3"/>
    <x v="32"/>
    <x v="1"/>
  </r>
  <r>
    <s v="Id1929"/>
    <s v="  Pauline"/>
    <x v="149"/>
    <n v="4.18"/>
    <s v="No"/>
    <s v="No"/>
    <s v="No"/>
    <n v="0"/>
    <s v="No"/>
    <s v="Obesity"/>
    <s v="Normal"/>
    <n v="1995"/>
    <s v="Dec"/>
    <n v="4"/>
    <d v="1995-12-04T00:00:00"/>
    <n v="25075.97"/>
    <x v="0"/>
    <s v="tier - 2"/>
    <x v="10"/>
    <x v="2"/>
  </r>
  <r>
    <s v="Id1930"/>
    <s v="  Colleen"/>
    <x v="770"/>
    <n v="4.67"/>
    <s v="No"/>
    <s v="No"/>
    <s v="No"/>
    <n v="0"/>
    <s v="No"/>
    <s v="Over Weight"/>
    <s v="Normal"/>
    <n v="1998"/>
    <s v="Jun"/>
    <n v="14"/>
    <d v="1998-06-14T00:00:00"/>
    <n v="25081.77"/>
    <x v="0"/>
    <s v="tier - 2"/>
    <x v="6"/>
    <x v="0"/>
  </r>
  <r>
    <s v="Id1931"/>
    <s v="  Aleah K"/>
    <x v="234"/>
    <n v="6.24"/>
    <s v="No"/>
    <s v="No"/>
    <s v="No"/>
    <n v="0"/>
    <s v="No"/>
    <s v="Over Weight"/>
    <s v="Prediabetes"/>
    <n v="1998"/>
    <s v="Nov"/>
    <n v="24"/>
    <d v="1998-11-24T00:00:00"/>
    <n v="25127.22"/>
    <x v="0"/>
    <s v="tier - 3"/>
    <x v="2"/>
    <x v="2"/>
  </r>
  <r>
    <s v="Id1932"/>
    <s v="  Mare"/>
    <x v="664"/>
    <n v="5.99"/>
    <s v="No"/>
    <s v="No"/>
    <s v="No"/>
    <n v="0"/>
    <s v="No"/>
    <s v="Over Weight"/>
    <s v="Prediabetes"/>
    <n v="1975"/>
    <s v="Dec"/>
    <n v="14"/>
    <d v="1975-12-14T00:00:00"/>
    <n v="25309.49"/>
    <x v="0"/>
    <s v="tier - 1"/>
    <x v="32"/>
    <x v="2"/>
  </r>
  <r>
    <s v="Id1933"/>
    <s v="  Kevin"/>
    <x v="1194"/>
    <n v="10.27"/>
    <s v="yes"/>
    <s v="No"/>
    <s v="No"/>
    <n v="1"/>
    <s v="No"/>
    <s v="Under Weight"/>
    <s v="Diabetes"/>
    <n v="1972"/>
    <s v="Sep"/>
    <n v="26"/>
    <d v="1972-09-26T00:00:00"/>
    <n v="25333.33"/>
    <x v="0"/>
    <s v="tier - 2"/>
    <x v="31"/>
    <x v="12"/>
  </r>
  <r>
    <s v="Id1934"/>
    <s v="  Jessica"/>
    <x v="497"/>
    <n v="5.97"/>
    <s v="No"/>
    <s v="No"/>
    <s v="Yes"/>
    <n v="1"/>
    <s v="No"/>
    <s v="Over Weight"/>
    <s v="Prediabetes"/>
    <n v="1968"/>
    <s v="Aug"/>
    <n v="22"/>
    <d v="1968-08-22T00:00:00"/>
    <n v="25382.3"/>
    <x v="0"/>
    <s v="tier - 2"/>
    <x v="36"/>
    <x v="2"/>
  </r>
  <r>
    <s v="Id1935"/>
    <s v="  Amanda R"/>
    <x v="649"/>
    <n v="4.9800000000000004"/>
    <s v="No"/>
    <s v="No"/>
    <s v="No"/>
    <n v="0"/>
    <s v="No"/>
    <s v="Under Weight"/>
    <s v="Normal"/>
    <n v="1968"/>
    <s v="Dec"/>
    <n v="11"/>
    <d v="1968-12-11T00:00:00"/>
    <n v="25517.11"/>
    <x v="0"/>
    <s v="tier - 3"/>
    <x v="36"/>
    <x v="12"/>
  </r>
  <r>
    <s v="Id1936"/>
    <s v="  Murray W"/>
    <x v="1195"/>
    <n v="6.91"/>
    <s v="yes"/>
    <s v="No"/>
    <s v="No"/>
    <n v="1"/>
    <s v="No"/>
    <s v="Under Weight"/>
    <s v="Diabetes"/>
    <n v="2001"/>
    <s v="Aug"/>
    <n v="2"/>
    <d v="2001-08-02T00:00:00"/>
    <n v="25648.98"/>
    <x v="0"/>
    <s v="tier - 1"/>
    <x v="3"/>
    <x v="2"/>
  </r>
  <r>
    <s v="Id1937"/>
    <s v="  Meghan P"/>
    <x v="342"/>
    <n v="6.38"/>
    <s v="No"/>
    <s v="yes"/>
    <s v="No"/>
    <n v="1"/>
    <s v="No"/>
    <s v="Obesity"/>
    <s v="Prediabetes"/>
    <n v="1972"/>
    <s v="Jul"/>
    <n v="17"/>
    <d v="1972-07-17T00:00:00"/>
    <n v="25656.58"/>
    <x v="0"/>
    <s v="tier - 3"/>
    <x v="31"/>
    <x v="8"/>
  </r>
  <r>
    <s v="Id1938"/>
    <s v="  David"/>
    <x v="215"/>
    <n v="4.7699999999999996"/>
    <s v="No"/>
    <s v="No"/>
    <s v="No"/>
    <n v="0"/>
    <s v="No"/>
    <s v="Obesity"/>
    <s v="Normal"/>
    <n v="1963"/>
    <s v="Aug"/>
    <n v="21"/>
    <d v="1963-08-21T00:00:00"/>
    <n v="25678.78"/>
    <x v="0"/>
    <s v="tier - 3"/>
    <x v="42"/>
    <x v="1"/>
  </r>
  <r>
    <s v="Id1939"/>
    <s v="  Seth"/>
    <x v="1196"/>
    <n v="6.04"/>
    <s v="yes"/>
    <s v="No"/>
    <s v="No"/>
    <n v="1"/>
    <s v="No"/>
    <s v="Normal Weight"/>
    <s v="Prediabetes"/>
    <n v="1970"/>
    <s v="Dec"/>
    <n v="3"/>
    <d v="1970-12-03T00:00:00"/>
    <n v="25992.82"/>
    <x v="0"/>
    <s v="tier - 2"/>
    <x v="35"/>
    <x v="0"/>
  </r>
  <r>
    <s v="Id1940"/>
    <s v="  Michael P"/>
    <x v="595"/>
    <n v="4.3"/>
    <s v="yes"/>
    <s v="No"/>
    <s v="No"/>
    <n v="1"/>
    <s v="No"/>
    <s v="Obesity"/>
    <s v="Normal"/>
    <n v="2001"/>
    <s v="Jun"/>
    <n v="5"/>
    <d v="2001-06-05T00:00:00"/>
    <n v="26018.95"/>
    <x v="0"/>
    <s v="tier - 2"/>
    <x v="12"/>
    <x v="1"/>
  </r>
  <r>
    <s v="Id1941"/>
    <s v="  Russell M"/>
    <x v="1029"/>
    <n v="8.75"/>
    <s v="yes"/>
    <s v="No"/>
    <s v="No"/>
    <n v="0"/>
    <s v="No"/>
    <s v="Under Weight"/>
    <s v="Diabetes"/>
    <n v="2000"/>
    <s v="Dec"/>
    <n v="26"/>
    <d v="2000-12-26T00:00:00"/>
    <n v="26026.97"/>
    <x v="0"/>
    <s v="tier - 3"/>
    <x v="12"/>
    <x v="2"/>
  </r>
  <r>
    <s v="Id1942"/>
    <s v="  Martin"/>
    <x v="1197"/>
    <n v="5.25"/>
    <s v="No"/>
    <s v="No"/>
    <s v="Yes"/>
    <n v="1"/>
    <s v="No"/>
    <s v="Obesity"/>
    <s v="Normal"/>
    <n v="1966"/>
    <s v="Jul"/>
    <n v="9"/>
    <d v="1966-07-09T00:00:00"/>
    <n v="26109.33"/>
    <x v="0"/>
    <s v="tier - 3"/>
    <x v="40"/>
    <x v="1"/>
  </r>
  <r>
    <s v="Id1943"/>
    <s v="  Michael"/>
    <x v="1080"/>
    <n v="5.03"/>
    <s v="No"/>
    <s v="No"/>
    <s v="No"/>
    <n v="1"/>
    <s v="No"/>
    <s v="Under Weight"/>
    <s v="Normal"/>
    <n v="2002"/>
    <s v="Oct"/>
    <n v="11"/>
    <d v="2002-10-11T00:00:00"/>
    <n v="26125.67"/>
    <x v="0"/>
    <s v="tier - 1"/>
    <x v="5"/>
    <x v="0"/>
  </r>
  <r>
    <s v="Id1944"/>
    <s v="  Miles"/>
    <x v="199"/>
    <n v="5.88"/>
    <s v="No"/>
    <s v="No"/>
    <s v="No"/>
    <n v="1"/>
    <s v="No"/>
    <s v="Obesity"/>
    <s v="Prediabetes"/>
    <n v="1973"/>
    <s v="Jul"/>
    <n v="7"/>
    <d v="1973-07-07T00:00:00"/>
    <n v="26140.36"/>
    <x v="0"/>
    <s v="tier - 3"/>
    <x v="31"/>
    <x v="2"/>
  </r>
  <r>
    <s v="Id1945"/>
    <s v="  Amanda"/>
    <x v="1198"/>
    <n v="4.49"/>
    <s v="No"/>
    <s v="No"/>
    <s v="No"/>
    <n v="0"/>
    <s v="No"/>
    <s v="Normal Weight"/>
    <s v="Normal"/>
    <n v="1975"/>
    <s v="Jun"/>
    <n v="4"/>
    <d v="1975-06-04T00:00:00"/>
    <n v="26236.58"/>
    <x v="0"/>
    <s v="tier - 1"/>
    <x v="27"/>
    <x v="2"/>
  </r>
  <r>
    <s v="Id1946"/>
    <s v="  Roger"/>
    <x v="247"/>
    <n v="4.1399999999999997"/>
    <s v="No"/>
    <s v="No"/>
    <s v="No"/>
    <n v="1"/>
    <s v="No"/>
    <s v="Over Weight"/>
    <s v="Normal"/>
    <n v="2004"/>
    <s v="Dec"/>
    <n v="5"/>
    <d v="2004-12-05T00:00:00"/>
    <n v="26316.59"/>
    <x v="0"/>
    <s v="tier - 3"/>
    <x v="11"/>
    <x v="2"/>
  </r>
  <r>
    <s v="Id1947"/>
    <s v="  Brock J"/>
    <x v="1170"/>
    <n v="5.8"/>
    <s v="yes"/>
    <s v="No"/>
    <s v="No"/>
    <n v="0"/>
    <s v="No"/>
    <s v="Under Weight"/>
    <s v="Prediabetes"/>
    <n v="1974"/>
    <s v="Sep"/>
    <n v="21"/>
    <d v="1974-09-21T00:00:00"/>
    <n v="26392.26"/>
    <x v="0"/>
    <s v="tier - 2"/>
    <x v="27"/>
    <x v="8"/>
  </r>
  <r>
    <s v="Id1948"/>
    <s v="  Stephen F"/>
    <x v="1199"/>
    <n v="5.12"/>
    <s v="No"/>
    <s v="No"/>
    <s v="No"/>
    <n v="0"/>
    <s v="No"/>
    <s v="Normal Weight"/>
    <s v="Normal"/>
    <n v="1970"/>
    <s v="Aug"/>
    <n v="27"/>
    <d v="1970-08-27T00:00:00"/>
    <n v="26467.1"/>
    <x v="0"/>
    <s v="tier - 3"/>
    <x v="35"/>
    <x v="1"/>
  </r>
  <r>
    <s v="Id1949"/>
    <s v="  Missy"/>
    <x v="1038"/>
    <n v="5.98"/>
    <s v="yes"/>
    <s v="No"/>
    <s v="No"/>
    <n v="1"/>
    <s v="No"/>
    <s v="Normal Weight"/>
    <s v="Prediabetes"/>
    <n v="2004"/>
    <s v="Sep"/>
    <n v="5"/>
    <d v="2004-09-05T00:00:00"/>
    <n v="26479.4"/>
    <x v="0"/>
    <s v="tier - 2"/>
    <x v="11"/>
    <x v="2"/>
  </r>
  <r>
    <s v="Id1950"/>
    <s v="  William"/>
    <x v="680"/>
    <n v="5.46"/>
    <s v="No"/>
    <s v="No"/>
    <s v="No"/>
    <n v="0"/>
    <s v="No"/>
    <s v="Obesity"/>
    <s v="Normal"/>
    <n v="1988"/>
    <s v="Jul"/>
    <n v="22"/>
    <d v="1988-07-22T00:00:00"/>
    <n v="26607.89"/>
    <x v="0"/>
    <s v="tier - 1"/>
    <x v="16"/>
    <x v="2"/>
  </r>
  <r>
    <s v="Id1951"/>
    <s v="  Lauren M"/>
    <x v="878"/>
    <n v="4.91"/>
    <s v="yes"/>
    <s v="No"/>
    <s v="Yes"/>
    <n v="1"/>
    <s v="No"/>
    <s v="Normal Weight"/>
    <s v="Normal"/>
    <n v="1991"/>
    <s v="Aug"/>
    <n v="22"/>
    <d v="1991-08-22T00:00:00"/>
    <n v="26912.560000000001"/>
    <x v="0"/>
    <s v="tier - 2"/>
    <x v="0"/>
    <x v="2"/>
  </r>
  <r>
    <s v="Id1952"/>
    <s v="  Apolo U"/>
    <x v="204"/>
    <n v="4.66"/>
    <s v="No"/>
    <s v="No"/>
    <s v="No"/>
    <n v="0"/>
    <s v="No"/>
    <s v="Obesity"/>
    <s v="Normal"/>
    <n v="1958"/>
    <s v="Dec"/>
    <n v="25"/>
    <d v="1958-12-25T00:00:00"/>
    <n v="26926.51"/>
    <x v="0"/>
    <s v="tier - 1"/>
    <x v="47"/>
    <x v="0"/>
  </r>
  <r>
    <s v="Id1953"/>
    <s v="  Alfons"/>
    <x v="1200"/>
    <n v="6.8"/>
    <s v="yes"/>
    <s v="No"/>
    <s v="No"/>
    <n v="1"/>
    <s v="No"/>
    <s v="Under Weight"/>
    <s v="Diabetes"/>
    <n v="2002"/>
    <s v="Jun"/>
    <n v="17"/>
    <d v="2002-06-17T00:00:00"/>
    <n v="26927.69"/>
    <x v="0"/>
    <s v="tier - 2"/>
    <x v="3"/>
    <x v="2"/>
  </r>
  <r>
    <s v="Id1954"/>
    <s v="  Amber"/>
    <x v="44"/>
    <n v="4.47"/>
    <s v="yes"/>
    <s v="No"/>
    <s v="No"/>
    <n v="0"/>
    <s v="No"/>
    <s v="Obesity"/>
    <s v="Normal"/>
    <n v="2000"/>
    <s v="Nov"/>
    <n v="9"/>
    <d v="2000-11-09T00:00:00"/>
    <n v="26936.98"/>
    <x v="0"/>
    <s v="tier - 3"/>
    <x v="12"/>
    <x v="2"/>
  </r>
  <r>
    <s v="Id1955"/>
    <s v="  Leah C"/>
    <x v="105"/>
    <n v="4.08"/>
    <s v="yes"/>
    <s v="No"/>
    <s v="No"/>
    <n v="1"/>
    <s v="No"/>
    <s v="Obesity"/>
    <s v="Normal"/>
    <n v="1960"/>
    <s v="Jul"/>
    <n v="9"/>
    <d v="1960-07-09T00:00:00"/>
    <n v="27000.98"/>
    <x v="0"/>
    <s v="tier - 2"/>
    <x v="46"/>
    <x v="0"/>
  </r>
  <r>
    <s v="Id1956"/>
    <s v="  Lilia"/>
    <x v="1201"/>
    <n v="5.51"/>
    <s v="yes"/>
    <s v="No"/>
    <s v="No"/>
    <n v="1"/>
    <s v="No"/>
    <s v="Under Weight"/>
    <s v="Normal"/>
    <n v="1958"/>
    <s v="Jun"/>
    <n v="30"/>
    <d v="1958-06-30T00:00:00"/>
    <n v="27037.91"/>
    <x v="0"/>
    <s v="tier - 2"/>
    <x v="48"/>
    <x v="0"/>
  </r>
  <r>
    <s v="Id1957"/>
    <s v="  Danny"/>
    <x v="1097"/>
    <n v="8.4"/>
    <s v="yes"/>
    <s v="No"/>
    <s v="No"/>
    <n v="0"/>
    <s v="No"/>
    <s v="Under Weight"/>
    <s v="Diabetes"/>
    <n v="1994"/>
    <s v="Jul"/>
    <n v="2"/>
    <d v="1994-07-02T00:00:00"/>
    <n v="27080.639999999999"/>
    <x v="0"/>
    <s v="tier - 2"/>
    <x v="8"/>
    <x v="2"/>
  </r>
  <r>
    <s v="Id1958"/>
    <s v="  Lauren"/>
    <x v="358"/>
    <n v="5.14"/>
    <s v="yes"/>
    <s v="No"/>
    <s v="No"/>
    <n v="1"/>
    <s v="No"/>
    <s v="Normal Weight"/>
    <s v="Normal"/>
    <n v="1990"/>
    <s v="Dec"/>
    <n v="13"/>
    <d v="1990-12-13T00:00:00"/>
    <n v="27092.38"/>
    <x v="0"/>
    <s v="tier - 3"/>
    <x v="15"/>
    <x v="2"/>
  </r>
  <r>
    <s v="Id1959"/>
    <s v="  Courtney"/>
    <x v="524"/>
    <n v="5.21"/>
    <s v="yes"/>
    <s v="No"/>
    <s v="No"/>
    <n v="1"/>
    <s v="No"/>
    <s v="Over Weight"/>
    <s v="Normal"/>
    <n v="1970"/>
    <s v="Oct"/>
    <n v="2"/>
    <d v="1970-10-02T00:00:00"/>
    <n v="27117.99"/>
    <x v="0"/>
    <s v="tier - 2"/>
    <x v="35"/>
    <x v="0"/>
  </r>
  <r>
    <s v="Id1960"/>
    <s v="  Elizabeth"/>
    <x v="838"/>
    <n v="6.23"/>
    <s v="No"/>
    <s v="No"/>
    <s v="No"/>
    <n v="0"/>
    <s v="No"/>
    <s v="Obesity"/>
    <s v="Prediabetes"/>
    <n v="1965"/>
    <s v="Dec"/>
    <n v="21"/>
    <d v="1965-12-21T00:00:00"/>
    <n v="27218.44"/>
    <x v="0"/>
    <s v="tier - 1"/>
    <x v="40"/>
    <x v="12"/>
  </r>
  <r>
    <s v="Id1961"/>
    <s v="  Satomi"/>
    <x v="500"/>
    <n v="5.6"/>
    <s v="No"/>
    <s v="No"/>
    <s v="No"/>
    <n v="1"/>
    <s v="No"/>
    <s v="Over Weight"/>
    <s v="Normal"/>
    <n v="1999"/>
    <s v="Dec"/>
    <n v="2"/>
    <d v="1999-12-02T00:00:00"/>
    <n v="27236.959999999999"/>
    <x v="0"/>
    <s v="tier - 1"/>
    <x v="7"/>
    <x v="2"/>
  </r>
  <r>
    <s v="Id1962"/>
    <s v="  Matthew D"/>
    <x v="1202"/>
    <n v="4.72"/>
    <s v="yes"/>
    <s v="No"/>
    <s v="No"/>
    <n v="1"/>
    <s v="No"/>
    <s v="Normal Weight"/>
    <s v="Normal"/>
    <n v="1968"/>
    <s v="Jun"/>
    <n v="6"/>
    <d v="1968-06-06T00:00:00"/>
    <n v="27322.73"/>
    <x v="0"/>
    <s v="tier - 2"/>
    <x v="38"/>
    <x v="0"/>
  </r>
  <r>
    <s v="Id1963"/>
    <s v="  Peter T II"/>
    <x v="235"/>
    <n v="4.67"/>
    <s v="No"/>
    <s v="No"/>
    <s v="Yes"/>
    <n v="1"/>
    <s v="No"/>
    <s v="Obesity"/>
    <s v="Normal"/>
    <n v="1969"/>
    <s v="Oct"/>
    <n v="16"/>
    <d v="1969-10-16T00:00:00"/>
    <n v="27346.04"/>
    <x v="0"/>
    <s v="tier - 2"/>
    <x v="34"/>
    <x v="0"/>
  </r>
  <r>
    <s v="Id1964"/>
    <s v="  Manuel"/>
    <x v="191"/>
    <n v="6.11"/>
    <s v="No"/>
    <s v="No"/>
    <s v="No"/>
    <n v="1"/>
    <s v="No"/>
    <s v="Over Weight"/>
    <s v="Prediabetes"/>
    <n v="1988"/>
    <s v="Sep"/>
    <n v="15"/>
    <d v="1988-09-15T00:00:00"/>
    <n v="27375.9"/>
    <x v="0"/>
    <s v="tier - 3"/>
    <x v="16"/>
    <x v="3"/>
  </r>
  <r>
    <s v="Id1965"/>
    <s v="  Kindsey P"/>
    <x v="619"/>
    <n v="6.25"/>
    <s v="No"/>
    <s v="No"/>
    <s v="No"/>
    <n v="0"/>
    <s v="No"/>
    <s v="Obesity"/>
    <s v="Prediabetes"/>
    <n v="1985"/>
    <s v="Dec"/>
    <n v="5"/>
    <d v="1985-12-05T00:00:00"/>
    <n v="27432.73"/>
    <x v="0"/>
    <s v="tier - 1"/>
    <x v="30"/>
    <x v="2"/>
  </r>
  <r>
    <s v="Id1966"/>
    <s v="  Thomas G"/>
    <x v="157"/>
    <n v="4"/>
    <s v="yes"/>
    <s v="No"/>
    <s v="No"/>
    <n v="0"/>
    <s v="No"/>
    <s v="Obesity"/>
    <s v="Normal"/>
    <n v="1981"/>
    <s v="Oct"/>
    <n v="3"/>
    <d v="1981-10-03T00:00:00"/>
    <n v="27495.59"/>
    <x v="0"/>
    <s v="tier - 1"/>
    <x v="19"/>
    <x v="2"/>
  </r>
  <r>
    <s v="Id1967"/>
    <s v="  Kyle S"/>
    <x v="765"/>
    <n v="5.55"/>
    <s v="yes"/>
    <s v="No"/>
    <s v="No"/>
    <n v="0"/>
    <s v="No"/>
    <s v="Normal Weight"/>
    <s v="Normal"/>
    <n v="1965"/>
    <s v="Oct"/>
    <n v="19"/>
    <d v="1965-10-19T00:00:00"/>
    <n v="27533.91"/>
    <x v="0"/>
    <s v="tier - 3"/>
    <x v="40"/>
    <x v="0"/>
  </r>
  <r>
    <s v="Id1968"/>
    <s v="  Alexander J"/>
    <x v="217"/>
    <n v="5.95"/>
    <s v="No"/>
    <s v="yes"/>
    <s v="No"/>
    <n v="1"/>
    <s v="No"/>
    <s v="Obesity"/>
    <s v="Prediabetes"/>
    <n v="1984"/>
    <s v="Jul"/>
    <n v="22"/>
    <d v="1984-07-22T00:00:00"/>
    <n v="27534.53"/>
    <x v="0"/>
    <s v="tier - 2"/>
    <x v="20"/>
    <x v="2"/>
  </r>
  <r>
    <s v="Id1969"/>
    <s v="  Dustin L"/>
    <x v="42"/>
    <n v="4.3600000000000003"/>
    <s v="No"/>
    <s v="No"/>
    <s v="Yes"/>
    <n v="1"/>
    <s v="No"/>
    <s v="Obesity"/>
    <s v="Normal"/>
    <n v="1985"/>
    <s v="Nov"/>
    <n v="6"/>
    <d v="1985-11-06T00:00:00"/>
    <n v="27598.93"/>
    <x v="0"/>
    <s v="tier - 1"/>
    <x v="30"/>
    <x v="2"/>
  </r>
  <r>
    <s v="Id1970"/>
    <s v="  Chloe"/>
    <x v="181"/>
    <n v="4.84"/>
    <s v="No"/>
    <s v="No"/>
    <s v="Yes"/>
    <n v="1"/>
    <s v="No"/>
    <s v="Obesity"/>
    <s v="Normal"/>
    <n v="1992"/>
    <s v="Jun"/>
    <n v="11"/>
    <d v="1992-06-11T00:00:00"/>
    <n v="27614.71"/>
    <x v="0"/>
    <s v="tier - 3"/>
    <x v="0"/>
    <x v="2"/>
  </r>
  <r>
    <s v="Id1971"/>
    <s v="  Cailtlin"/>
    <x v="1203"/>
    <n v="4.5599999999999996"/>
    <s v="No"/>
    <s v="No"/>
    <s v="No"/>
    <n v="1"/>
    <s v="No"/>
    <s v="Under Weight"/>
    <s v="Normal"/>
    <n v="1997"/>
    <s v="Sep"/>
    <n v="9"/>
    <d v="1997-09-09T00:00:00"/>
    <n v="27619.360000000001"/>
    <x v="0"/>
    <s v="tier - 3"/>
    <x v="6"/>
    <x v="2"/>
  </r>
  <r>
    <s v="Id1972"/>
    <s v="  Joshua"/>
    <x v="105"/>
    <n v="4.42"/>
    <s v="yes"/>
    <s v="yes"/>
    <s v="No"/>
    <n v="2"/>
    <s v="No"/>
    <s v="Obesity"/>
    <s v="Normal"/>
    <n v="1997"/>
    <s v="Oct"/>
    <n v="7"/>
    <d v="1997-10-07T00:00:00"/>
    <n v="27625.17"/>
    <x v="3"/>
    <s v="tier - 1"/>
    <x v="6"/>
    <x v="2"/>
  </r>
  <r>
    <s v="Id1973"/>
    <s v="  Chuy"/>
    <x v="966"/>
    <n v="7.66"/>
    <s v="yes"/>
    <s v="No"/>
    <s v="No"/>
    <n v="1"/>
    <s v="No"/>
    <s v="Under Weight"/>
    <s v="Diabetes"/>
    <n v="1992"/>
    <s v="Jul"/>
    <n v="3"/>
    <d v="1992-07-03T00:00:00"/>
    <n v="27696.11"/>
    <x v="3"/>
    <s v="tier - 2"/>
    <x v="0"/>
    <x v="2"/>
  </r>
  <r>
    <s v="Id1974"/>
    <s v="  Laurie B"/>
    <x v="812"/>
    <n v="5.2"/>
    <s v="yes"/>
    <s v="No"/>
    <s v="No"/>
    <n v="0"/>
    <s v="No"/>
    <s v="Obesity"/>
    <s v="Normal"/>
    <n v="2002"/>
    <s v="Dec"/>
    <n v="6"/>
    <d v="2002-12-06T00:00:00"/>
    <n v="27724.29"/>
    <x v="3"/>
    <s v="tier - 3"/>
    <x v="5"/>
    <x v="0"/>
  </r>
  <r>
    <s v="Id1975"/>
    <s v="  Rachel B"/>
    <x v="1021"/>
    <n v="5.53"/>
    <s v="yes"/>
    <s v="No"/>
    <s v="No"/>
    <n v="0"/>
    <s v="No"/>
    <s v="Obesity"/>
    <s v="Normal"/>
    <n v="1960"/>
    <s v="Jul"/>
    <n v="6"/>
    <d v="1960-07-06T00:00:00"/>
    <n v="27808.73"/>
    <x v="3"/>
    <s v="tier - 1"/>
    <x v="46"/>
    <x v="0"/>
  </r>
  <r>
    <s v="Id1976"/>
    <s v="  Liza"/>
    <x v="1204"/>
    <n v="4.8600000000000003"/>
    <s v="No"/>
    <s v="yes"/>
    <s v="No"/>
    <n v="1"/>
    <s v="No"/>
    <s v="Obesity"/>
    <s v="Normal"/>
    <n v="1985"/>
    <s v="Dec"/>
    <n v="4"/>
    <d v="1985-12-04T00:00:00"/>
    <n v="27849.94"/>
    <x v="3"/>
    <s v="tier - 1"/>
    <x v="30"/>
    <x v="2"/>
  </r>
  <r>
    <s v="Id1977"/>
    <s v="  Lindsey"/>
    <x v="264"/>
    <n v="5.49"/>
    <s v="yes"/>
    <s v="No"/>
    <s v="No"/>
    <n v="0"/>
    <s v="No"/>
    <s v="Obesity"/>
    <s v="Normal"/>
    <n v="1989"/>
    <s v="Nov"/>
    <n v="21"/>
    <d v="1989-11-21T00:00:00"/>
    <n v="27925.86"/>
    <x v="3"/>
    <s v="tier - 2"/>
    <x v="14"/>
    <x v="2"/>
  </r>
  <r>
    <s v="Id1978"/>
    <s v="  Lindsay E"/>
    <x v="844"/>
    <n v="4.09"/>
    <s v="yes"/>
    <s v="No"/>
    <s v="No"/>
    <n v="0"/>
    <s v="No"/>
    <s v="Over Weight"/>
    <s v="Normal"/>
    <n v="1991"/>
    <s v="Jun"/>
    <n v="4"/>
    <d v="1991-06-04T00:00:00"/>
    <n v="27931.11"/>
    <x v="3"/>
    <s v="tier - 3"/>
    <x v="15"/>
    <x v="2"/>
  </r>
  <r>
    <s v="Id1979"/>
    <s v="  Kathleen M"/>
    <x v="570"/>
    <n v="4.3099999999999996"/>
    <s v="yes"/>
    <s v="No"/>
    <s v="No"/>
    <n v="0"/>
    <s v="No"/>
    <s v="Over Weight"/>
    <s v="Normal"/>
    <n v="1961"/>
    <s v="Jul"/>
    <n v="28"/>
    <d v="1961-07-28T00:00:00"/>
    <n v="27941.29"/>
    <x v="3"/>
    <s v="tier - 3"/>
    <x v="44"/>
    <x v="2"/>
  </r>
  <r>
    <s v="Id1980"/>
    <s v="  Aya"/>
    <x v="477"/>
    <n v="4"/>
    <s v="yes"/>
    <s v="No"/>
    <s v="No"/>
    <n v="0"/>
    <s v="No"/>
    <s v="Normal Weight"/>
    <s v="Normal"/>
    <n v="1999"/>
    <s v="Dec"/>
    <n v="21"/>
    <d v="1999-12-21T00:00:00"/>
    <n v="27980.77"/>
    <x v="3"/>
    <s v="tier - 1"/>
    <x v="7"/>
    <x v="2"/>
  </r>
  <r>
    <s v="Id1981"/>
    <s v="  Carolyn R"/>
    <x v="4"/>
    <n v="4.68"/>
    <s v="No"/>
    <s v="No"/>
    <s v="Yes"/>
    <n v="1"/>
    <s v="No"/>
    <s v="Obesity"/>
    <s v="Normal"/>
    <n v="1985"/>
    <s v="Nov"/>
    <n v="29"/>
    <d v="1985-11-29T00:00:00"/>
    <n v="28006.94"/>
    <x v="3"/>
    <s v="tier - 2"/>
    <x v="30"/>
    <x v="2"/>
  </r>
  <r>
    <s v="Id1982"/>
    <s v="  Bethany"/>
    <x v="675"/>
    <n v="4.0199999999999996"/>
    <s v="yes"/>
    <s v="No"/>
    <s v="No"/>
    <n v="1"/>
    <s v="No"/>
    <s v="Normal Weight"/>
    <s v="Normal"/>
    <n v="1960"/>
    <s v="Nov"/>
    <n v="22"/>
    <d v="1960-11-22T00:00:00"/>
    <n v="28101.33"/>
    <x v="3"/>
    <s v="tier - 2"/>
    <x v="45"/>
    <x v="4"/>
  </r>
  <r>
    <s v="Id1983"/>
    <s v="  Holly A"/>
    <x v="436"/>
    <n v="5.12"/>
    <s v="No"/>
    <s v="No"/>
    <s v="Yes"/>
    <n v="1"/>
    <s v="No"/>
    <s v="Over Weight"/>
    <s v="Normal"/>
    <n v="1999"/>
    <s v="Sep"/>
    <n v="6"/>
    <d v="1999-09-06T00:00:00"/>
    <n v="28245.34"/>
    <x v="3"/>
    <s v="tier - 3"/>
    <x v="7"/>
    <x v="2"/>
  </r>
  <r>
    <s v="Id1984"/>
    <s v="  Ping"/>
    <x v="1205"/>
    <n v="5.52"/>
    <s v="No"/>
    <s v="No"/>
    <s v="No"/>
    <n v="0"/>
    <s v="No"/>
    <s v="Normal Weight"/>
    <s v="Normal"/>
    <n v="1963"/>
    <s v="Nov"/>
    <n v="25"/>
    <d v="1963-11-25T00:00:00"/>
    <n v="28287.9"/>
    <x v="3"/>
    <s v="tier - 1"/>
    <x v="42"/>
    <x v="0"/>
  </r>
  <r>
    <s v="Id1985"/>
    <s v="  Tim"/>
    <x v="304"/>
    <n v="5.81"/>
    <s v="yes"/>
    <s v="No"/>
    <s v="Yes"/>
    <n v="1"/>
    <s v="No"/>
    <s v="Over Weight"/>
    <s v="Prediabetes"/>
    <n v="1990"/>
    <s v="Dec"/>
    <n v="24"/>
    <d v="1990-12-24T00:00:00"/>
    <n v="28302.33"/>
    <x v="3"/>
    <s v="tier - 2"/>
    <x v="15"/>
    <x v="2"/>
  </r>
  <r>
    <s v="Id1986"/>
    <s v="  John"/>
    <x v="1084"/>
    <n v="5.16"/>
    <s v="No"/>
    <s v="No"/>
    <s v="Yes"/>
    <n v="1"/>
    <s v="No"/>
    <s v="Obesity"/>
    <s v="Normal"/>
    <n v="1977"/>
    <s v="Dec"/>
    <n v="2"/>
    <d v="1977-12-02T00:00:00"/>
    <n v="28340.19"/>
    <x v="3"/>
    <s v="tier - 2"/>
    <x v="24"/>
    <x v="1"/>
  </r>
  <r>
    <s v="Id1987"/>
    <s v="  Cynthia"/>
    <x v="1206"/>
    <n v="5"/>
    <s v="No"/>
    <s v="No"/>
    <s v="Yes"/>
    <n v="1"/>
    <s v="No"/>
    <s v="Obesity"/>
    <s v="Normal"/>
    <n v="1974"/>
    <s v="Sep"/>
    <n v="16"/>
    <d v="1974-09-16T00:00:00"/>
    <n v="28468.92"/>
    <x v="3"/>
    <s v="tier - 1"/>
    <x v="27"/>
    <x v="1"/>
  </r>
  <r>
    <s v="Id1988"/>
    <s v="  Emmett"/>
    <x v="629"/>
    <n v="5.84"/>
    <s v="yes"/>
    <s v="No"/>
    <s v="No"/>
    <n v="0"/>
    <s v="No"/>
    <s v="Obesity"/>
    <s v="Prediabetes"/>
    <n v="1982"/>
    <s v="Dec"/>
    <n v="11"/>
    <d v="1982-12-11T00:00:00"/>
    <n v="28476.73"/>
    <x v="3"/>
    <s v="tier - 2"/>
    <x v="22"/>
    <x v="1"/>
  </r>
  <r>
    <s v="Id1989"/>
    <s v="  Kate"/>
    <x v="1207"/>
    <n v="4.1900000000000004"/>
    <s v="No"/>
    <s v="No"/>
    <s v="Yes"/>
    <n v="1"/>
    <s v="No"/>
    <s v="Obesity"/>
    <s v="Normal"/>
    <n v="1985"/>
    <s v="Sep"/>
    <n v="27"/>
    <d v="1985-09-27T00:00:00"/>
    <n v="28542.86"/>
    <x v="3"/>
    <s v="tier - 3"/>
    <x v="30"/>
    <x v="2"/>
  </r>
  <r>
    <s v="Id1990"/>
    <s v="  Christopher L"/>
    <x v="854"/>
    <n v="4.62"/>
    <s v="yes"/>
    <s v="No"/>
    <s v="No"/>
    <n v="0"/>
    <s v="No"/>
    <s v="Over Weight"/>
    <s v="Normal"/>
    <n v="1990"/>
    <s v="Dec"/>
    <n v="5"/>
    <d v="1990-12-05T00:00:00"/>
    <n v="28716.14"/>
    <x v="3"/>
    <s v="tier - 3"/>
    <x v="15"/>
    <x v="2"/>
  </r>
  <r>
    <s v="Id1991"/>
    <s v="  Christopher P"/>
    <x v="680"/>
    <n v="6.24"/>
    <s v="No"/>
    <s v="No"/>
    <s v="No"/>
    <n v="0"/>
    <s v="No"/>
    <s v="Obesity"/>
    <s v="Prediabetes"/>
    <n v="1961"/>
    <s v="Aug"/>
    <n v="3"/>
    <d v="1961-08-03T00:00:00"/>
    <n v="28868.66"/>
    <x v="3"/>
    <s v="tier - 2"/>
    <x v="44"/>
    <x v="1"/>
  </r>
  <r>
    <s v="Id1992"/>
    <s v="  Christopher W"/>
    <x v="1208"/>
    <n v="5.81"/>
    <s v="No"/>
    <s v="No"/>
    <s v="No"/>
    <n v="0"/>
    <s v="No"/>
    <s v="Obesity"/>
    <s v="Prediabetes"/>
    <n v="1962"/>
    <s v="Jul"/>
    <n v="25"/>
    <d v="1962-07-25T00:00:00"/>
    <n v="28923.14"/>
    <x v="3"/>
    <s v="tier - 1"/>
    <x v="41"/>
    <x v="1"/>
  </r>
  <r>
    <s v="Id1993"/>
    <s v="  Norman H"/>
    <x v="1209"/>
    <n v="4.83"/>
    <s v="No"/>
    <s v="No"/>
    <s v="No"/>
    <n v="0"/>
    <s v="No"/>
    <s v="Normal Weight"/>
    <s v="Normal"/>
    <n v="1959"/>
    <s v="Dec"/>
    <n v="5"/>
    <d v="1959-12-05T00:00:00"/>
    <n v="28950.47"/>
    <x v="3"/>
    <s v="tier - 1"/>
    <x v="46"/>
    <x v="1"/>
  </r>
  <r>
    <s v="Id1994"/>
    <s v="  Susan"/>
    <x v="11"/>
    <n v="5.72"/>
    <s v="yes"/>
    <s v="No"/>
    <s v="Yes"/>
    <n v="1"/>
    <s v="No"/>
    <s v="Obesity"/>
    <s v="Prediabetes"/>
    <n v="2003"/>
    <s v="Sep"/>
    <n v="1"/>
    <d v="2003-09-01T00:00:00"/>
    <n v="28998.68"/>
    <x v="3"/>
    <s v="tier - 3"/>
    <x v="13"/>
    <x v="2"/>
  </r>
  <r>
    <s v="Id1995"/>
    <s v="  Tatyana K"/>
    <x v="1210"/>
    <n v="4.83"/>
    <s v="yes"/>
    <s v="No"/>
    <s v="Yes"/>
    <n v="1"/>
    <s v="No"/>
    <s v="Obesity"/>
    <s v="Normal"/>
    <n v="1992"/>
    <s v="Jul"/>
    <n v="7"/>
    <d v="1992-07-07T00:00:00"/>
    <n v="29007.82"/>
    <x v="3"/>
    <s v="tier - 3"/>
    <x v="0"/>
    <x v="2"/>
  </r>
  <r>
    <s v="Id1996"/>
    <s v="  Chrissy"/>
    <x v="276"/>
    <n v="4.1399999999999997"/>
    <s v="yes"/>
    <s v="No"/>
    <s v="Yes"/>
    <n v="1"/>
    <s v="No"/>
    <s v="Over Weight"/>
    <s v="Normal"/>
    <n v="1980"/>
    <s v="Jul"/>
    <n v="14"/>
    <d v="1980-07-14T00:00:00"/>
    <n v="29114.21"/>
    <x v="3"/>
    <s v="tier - 3"/>
    <x v="26"/>
    <x v="2"/>
  </r>
  <r>
    <s v="Id1997"/>
    <s v="  Carrie"/>
    <x v="1211"/>
    <n v="4.07"/>
    <s v="yes"/>
    <s v="No"/>
    <s v="Yes"/>
    <n v="1"/>
    <s v="No"/>
    <s v="Normal Weight"/>
    <s v="Normal"/>
    <n v="1978"/>
    <s v="Nov"/>
    <n v="29"/>
    <d v="1978-11-29T00:00:00"/>
    <n v="29114.77"/>
    <x v="3"/>
    <s v="tier - 1"/>
    <x v="25"/>
    <x v="2"/>
  </r>
  <r>
    <s v="Id1998"/>
    <s v="  Halle"/>
    <x v="1040"/>
    <n v="6.26"/>
    <s v="yes"/>
    <s v="No"/>
    <s v="Yes"/>
    <n v="1"/>
    <s v="No"/>
    <s v="Normal Weight"/>
    <s v="Prediabetes"/>
    <n v="1961"/>
    <s v="Dec"/>
    <n v="24"/>
    <d v="1961-12-24T00:00:00"/>
    <n v="29141.360000000001"/>
    <x v="3"/>
    <s v="tier - 3"/>
    <x v="44"/>
    <x v="1"/>
  </r>
  <r>
    <s v="Id1999"/>
    <s v="  Carolyn"/>
    <x v="1212"/>
    <n v="5.88"/>
    <s v="yes"/>
    <s v="No"/>
    <s v="No"/>
    <n v="0"/>
    <s v="No"/>
    <s v="Obesity"/>
    <s v="Prediabetes"/>
    <n v="1976"/>
    <s v="Nov"/>
    <n v="8"/>
    <d v="1976-11-08T00:00:00"/>
    <n v="29160.39"/>
    <x v="3"/>
    <s v="tier - 2"/>
    <x v="29"/>
    <x v="2"/>
  </r>
  <r>
    <s v="Id2000"/>
    <s v="  Tara D"/>
    <x v="1213"/>
    <n v="5.72"/>
    <s v="yes"/>
    <s v="No"/>
    <s v="No"/>
    <n v="0"/>
    <s v="No"/>
    <s v="Normal Weight"/>
    <s v="Prediabetes"/>
    <n v="1969"/>
    <s v="Jul"/>
    <n v="9"/>
    <d v="1969-07-09T00:00:00"/>
    <n v="29186.48"/>
    <x v="3"/>
    <s v="tier - 3"/>
    <x v="36"/>
    <x v="8"/>
  </r>
  <r>
    <s v="Id2001"/>
    <s v="  Rasim M"/>
    <x v="1214"/>
    <n v="6.09"/>
    <s v="yes"/>
    <s v="yes"/>
    <s v="No"/>
    <n v="2"/>
    <s v="No"/>
    <s v="Over Weight"/>
    <s v="Prediabetes"/>
    <n v="1978"/>
    <s v="Jul"/>
    <n v="21"/>
    <d v="1978-07-21T00:00:00"/>
    <n v="29227.599999999999"/>
    <x v="3"/>
    <s v="tier - 3"/>
    <x v="25"/>
    <x v="1"/>
  </r>
  <r>
    <s v="Id2002"/>
    <s v="  Dina"/>
    <x v="361"/>
    <n v="4.25"/>
    <s v="yes"/>
    <s v="No"/>
    <s v="No"/>
    <n v="0"/>
    <s v="No"/>
    <s v="Normal Weight"/>
    <s v="Normal"/>
    <n v="1958"/>
    <s v="Jun"/>
    <n v="5"/>
    <d v="1958-06-05T00:00:00"/>
    <n v="29330.98"/>
    <x v="3"/>
    <s v="tier - 2"/>
    <x v="48"/>
    <x v="1"/>
  </r>
  <r>
    <s v="Id2003"/>
    <s v="  Lisa"/>
    <x v="699"/>
    <n v="6.09"/>
    <s v="yes"/>
    <s v="No"/>
    <s v="No"/>
    <n v="0"/>
    <s v="No"/>
    <s v="Normal Weight"/>
    <s v="Prediabetes"/>
    <n v="1985"/>
    <s v="Nov"/>
    <n v="7"/>
    <d v="1985-11-07T00:00:00"/>
    <n v="29352.560000000001"/>
    <x v="3"/>
    <s v="tier - 1"/>
    <x v="30"/>
    <x v="2"/>
  </r>
  <r>
    <s v="Id2004"/>
    <s v="  Caitrin"/>
    <x v="127"/>
    <n v="5.51"/>
    <s v="No"/>
    <s v="No"/>
    <s v="No"/>
    <n v="0"/>
    <s v="No"/>
    <s v="Obesity"/>
    <s v="Normal"/>
    <n v="1987"/>
    <s v="Jul"/>
    <n v="16"/>
    <d v="1987-07-16T00:00:00"/>
    <n v="29443.59"/>
    <x v="3"/>
    <s v="tier - 1"/>
    <x v="18"/>
    <x v="2"/>
  </r>
  <r>
    <s v="Id2005"/>
    <s v="  Adriana S"/>
    <x v="82"/>
    <n v="5.63"/>
    <s v="No"/>
    <s v="No"/>
    <s v="No"/>
    <n v="0"/>
    <s v="No"/>
    <s v="Obesity"/>
    <s v="Normal"/>
    <n v="1959"/>
    <s v="Oct"/>
    <n v="20"/>
    <d v="1959-10-20T00:00:00"/>
    <n v="29523.17"/>
    <x v="3"/>
    <s v="tier - 2"/>
    <x v="46"/>
    <x v="8"/>
  </r>
  <r>
    <s v="Id2006"/>
    <s v="  Megan"/>
    <x v="1026"/>
    <n v="5.29"/>
    <s v="yes"/>
    <s v="No"/>
    <s v="No"/>
    <n v="0"/>
    <s v="No"/>
    <s v="Under Weight"/>
    <s v="Normal"/>
    <n v="1975"/>
    <s v="Nov"/>
    <n v="3"/>
    <d v="1975-11-03T00:00:00"/>
    <n v="29583.8"/>
    <x v="3"/>
    <s v="tier - 1"/>
    <x v="32"/>
    <x v="2"/>
  </r>
  <r>
    <s v="Id2007"/>
    <s v="  Kristen M"/>
    <x v="1215"/>
    <n v="4"/>
    <s v="No"/>
    <s v="No"/>
    <s v="Yes"/>
    <n v="1"/>
    <s v="No"/>
    <s v="Over Weight"/>
    <s v="Normal"/>
    <n v="1993"/>
    <s v="Jul"/>
    <n v="27"/>
    <d v="1993-07-27T00:00:00"/>
    <n v="29622.69"/>
    <x v="3"/>
    <s v="tier - 1"/>
    <x v="8"/>
    <x v="2"/>
  </r>
  <r>
    <s v="Id2008"/>
    <s v="  Alix"/>
    <x v="809"/>
    <n v="5.49"/>
    <s v="No"/>
    <s v="No"/>
    <s v="No"/>
    <n v="0"/>
    <s v="No"/>
    <s v="Over Weight"/>
    <s v="Normal"/>
    <n v="1973"/>
    <s v="Aug"/>
    <n v="23"/>
    <d v="1973-08-23T00:00:00"/>
    <n v="29757.69"/>
    <x v="3"/>
    <s v="tier - 3"/>
    <x v="28"/>
    <x v="2"/>
  </r>
  <r>
    <s v="Id2009"/>
    <s v="  Kakushin"/>
    <x v="1216"/>
    <n v="5.34"/>
    <s v="No"/>
    <s v="No"/>
    <s v="No"/>
    <n v="0"/>
    <s v="No"/>
    <s v="Over Weight"/>
    <s v="Normal"/>
    <n v="1998"/>
    <s v="Jun"/>
    <n v="20"/>
    <d v="1998-06-20T00:00:00"/>
    <n v="29760.6"/>
    <x v="3"/>
    <s v="tier - 2"/>
    <x v="6"/>
    <x v="2"/>
  </r>
  <r>
    <s v="Id2010"/>
    <s v="  Michael J"/>
    <x v="1217"/>
    <n v="4.12"/>
    <s v="No"/>
    <s v="No"/>
    <s v="No"/>
    <n v="1"/>
    <s v="No"/>
    <s v="Under Weight"/>
    <s v="Normal"/>
    <n v="1981"/>
    <s v="Aug"/>
    <n v="13"/>
    <d v="1981-08-13T00:00:00"/>
    <n v="29816.639999999999"/>
    <x v="3"/>
    <s v="tier - 2"/>
    <x v="19"/>
    <x v="2"/>
  </r>
  <r>
    <s v="Id2011"/>
    <s v="  Bradley"/>
    <x v="711"/>
    <n v="5.49"/>
    <s v="yes"/>
    <s v="No"/>
    <s v="No"/>
    <n v="0"/>
    <s v="No"/>
    <s v="Normal Weight"/>
    <s v="Normal"/>
    <n v="1982"/>
    <s v="Oct"/>
    <n v="29"/>
    <d v="1982-10-29T00:00:00"/>
    <n v="29818.76"/>
    <x v="3"/>
    <s v="tier - 1"/>
    <x v="22"/>
    <x v="1"/>
  </r>
  <r>
    <s v="Id2012"/>
    <s v="  Matt"/>
    <x v="497"/>
    <n v="5.1100000000000003"/>
    <s v="yes"/>
    <s v="No"/>
    <s v="No"/>
    <n v="1"/>
    <s v="No"/>
    <s v="Over Weight"/>
    <s v="Normal"/>
    <n v="1989"/>
    <s v="Dec"/>
    <n v="30"/>
    <d v="1989-12-30T00:00:00"/>
    <n v="29852.48"/>
    <x v="3"/>
    <s v="tier - 3"/>
    <x v="14"/>
    <x v="2"/>
  </r>
  <r>
    <s v="Id2013"/>
    <s v="  Amanda C"/>
    <x v="1218"/>
    <n v="5.94"/>
    <s v="No"/>
    <s v="No"/>
    <s v="No"/>
    <n v="0"/>
    <s v="No"/>
    <s v="Under Weight"/>
    <s v="Prediabetes"/>
    <n v="1975"/>
    <s v="Aug"/>
    <n v="19"/>
    <d v="1975-08-19T00:00:00"/>
    <n v="29899.25"/>
    <x v="3"/>
    <s v="tier - 3"/>
    <x v="32"/>
    <x v="2"/>
  </r>
  <r>
    <s v="Id2014"/>
    <s v="  Valur"/>
    <x v="26"/>
    <n v="5.54"/>
    <s v="No"/>
    <s v="No"/>
    <s v="No"/>
    <n v="0"/>
    <s v="No"/>
    <s v="Obesity"/>
    <s v="Normal"/>
    <n v="1988"/>
    <s v="Dec"/>
    <n v="30"/>
    <d v="1988-12-30T00:00:00"/>
    <n v="29929.56"/>
    <x v="3"/>
    <s v="tier - 1"/>
    <x v="16"/>
    <x v="2"/>
  </r>
  <r>
    <s v="Id2015"/>
    <s v="  Erica J"/>
    <x v="47"/>
    <n v="7.09"/>
    <s v="No"/>
    <s v="No"/>
    <s v="No"/>
    <n v="0"/>
    <s v="No"/>
    <s v="Obesity"/>
    <s v="Diabetes"/>
    <n v="1976"/>
    <s v="Jun"/>
    <n v="12"/>
    <d v="1976-06-12T00:00:00"/>
    <n v="29933.75"/>
    <x v="3"/>
    <s v="tier - 1"/>
    <x v="32"/>
    <x v="2"/>
  </r>
  <r>
    <s v="Id2016"/>
    <s v="  Stephen F"/>
    <x v="1219"/>
    <n v="6.22"/>
    <s v="yes"/>
    <s v="No"/>
    <s v="Yes"/>
    <n v="1"/>
    <s v="No"/>
    <s v="Over Weight"/>
    <s v="Prediabetes"/>
    <n v="1991"/>
    <s v="Oct"/>
    <n v="5"/>
    <d v="1991-10-05T00:00:00"/>
    <n v="29969.67"/>
    <x v="3"/>
    <s v="tier - 1"/>
    <x v="0"/>
    <x v="2"/>
  </r>
  <r>
    <s v="Id2017"/>
    <s v="  Lissa"/>
    <x v="401"/>
    <n v="4.33"/>
    <s v="No"/>
    <s v="No"/>
    <s v="No"/>
    <n v="1"/>
    <s v="No"/>
    <s v="Over Weight"/>
    <s v="Normal"/>
    <n v="1981"/>
    <s v="Aug"/>
    <n v="4"/>
    <d v="1981-08-04T00:00:00"/>
    <n v="30026.87"/>
    <x v="0"/>
    <s v="tier - 3"/>
    <x v="19"/>
    <x v="1"/>
  </r>
  <r>
    <s v="Id2018"/>
    <s v="  Megan"/>
    <x v="397"/>
    <n v="5.83"/>
    <s v="No"/>
    <s v="No"/>
    <s v="No"/>
    <n v="1"/>
    <s v="No"/>
    <s v="Over Weight"/>
    <s v="Prediabetes"/>
    <n v="1967"/>
    <s v="Jun"/>
    <n v="16"/>
    <d v="1967-06-16T00:00:00"/>
    <n v="30063.58"/>
    <x v="3"/>
    <s v="tier - 1"/>
    <x v="37"/>
    <x v="1"/>
  </r>
  <r>
    <s v="Id2019"/>
    <s v="  Alyson"/>
    <x v="2"/>
    <n v="4.7"/>
    <s v="yes"/>
    <s v="No"/>
    <s v="Yes"/>
    <n v="1"/>
    <s v="No"/>
    <s v="Obesity"/>
    <s v="Normal"/>
    <n v="1979"/>
    <s v="Sep"/>
    <n v="2"/>
    <d v="1979-09-02T00:00:00"/>
    <n v="30095.97"/>
    <x v="0"/>
    <s v="tier - 3"/>
    <x v="23"/>
    <x v="2"/>
  </r>
  <r>
    <s v="Id2020"/>
    <s v="  Chance B"/>
    <x v="1155"/>
    <n v="4.07"/>
    <s v="yes"/>
    <s v="No"/>
    <s v="No"/>
    <n v="1"/>
    <s v="No"/>
    <s v="Under Weight"/>
    <s v="Normal"/>
    <n v="1971"/>
    <s v="Dec"/>
    <n v="25"/>
    <d v="1971-12-25T00:00:00"/>
    <n v="30134.75"/>
    <x v="0"/>
    <s v="tier - 3"/>
    <x v="33"/>
    <x v="2"/>
  </r>
  <r>
    <s v="Id2021"/>
    <s v="  Sean P"/>
    <x v="1"/>
    <n v="9.39"/>
    <s v="No"/>
    <s v="No"/>
    <s v="No"/>
    <n v="0"/>
    <s v="No"/>
    <s v="Obesity"/>
    <s v="Diabetes"/>
    <n v="1958"/>
    <s v="Aug"/>
    <n v="11"/>
    <d v="1958-08-11T00:00:00"/>
    <n v="30166.62"/>
    <x v="3"/>
    <s v="tier - 3"/>
    <x v="47"/>
    <x v="1"/>
  </r>
  <r>
    <s v="Id2022"/>
    <s v="  Therese"/>
    <x v="1220"/>
    <n v="4.18"/>
    <s v="No"/>
    <s v="No"/>
    <s v="No"/>
    <n v="0"/>
    <s v="No"/>
    <s v="Normal Weight"/>
    <s v="Normal"/>
    <n v="1963"/>
    <s v="Sep"/>
    <n v="13"/>
    <d v="1963-09-13T00:00:00"/>
    <n v="30184.94"/>
    <x v="3"/>
    <s v="tier - 1"/>
    <x v="42"/>
    <x v="10"/>
  </r>
  <r>
    <s v="Id2023"/>
    <s v="  Beau"/>
    <x v="1221"/>
    <n v="4.18"/>
    <s v="No"/>
    <s v="No"/>
    <s v="No"/>
    <n v="1"/>
    <s v="No"/>
    <s v="Under Weight"/>
    <s v="Normal"/>
    <n v="1962"/>
    <s v="Sep"/>
    <n v="15"/>
    <d v="1962-09-15T00:00:00"/>
    <n v="30260"/>
    <x v="3"/>
    <s v="tier - 1"/>
    <x v="41"/>
    <x v="10"/>
  </r>
  <r>
    <s v="Id2024"/>
    <s v="  Kelsey M"/>
    <x v="345"/>
    <n v="4.4000000000000004"/>
    <s v="yes"/>
    <s v="No"/>
    <s v="No"/>
    <n v="1"/>
    <s v="No"/>
    <s v="Normal Weight"/>
    <s v="Normal"/>
    <n v="1972"/>
    <s v="Jul"/>
    <n v="24"/>
    <d v="1972-07-24T00:00:00"/>
    <n v="30284.639999999999"/>
    <x v="3"/>
    <s v="tier - 1"/>
    <x v="31"/>
    <x v="1"/>
  </r>
  <r>
    <s v="Id2025"/>
    <s v="  Gretchen"/>
    <x v="1222"/>
    <n v="9.9"/>
    <s v="No"/>
    <s v="No"/>
    <s v="No"/>
    <n v="0"/>
    <s v="No"/>
    <s v="Over Weight"/>
    <s v="Diabetes"/>
    <n v="2004"/>
    <s v="Jun"/>
    <n v="1"/>
    <d v="2004-06-01T00:00:00"/>
    <n v="30328.27"/>
    <x v="0"/>
    <s v="tier - 2"/>
    <x v="13"/>
    <x v="2"/>
  </r>
  <r>
    <s v="Id2026"/>
    <s v="  Nicholas E"/>
    <x v="1035"/>
    <n v="4.84"/>
    <s v="yes"/>
    <s v="No"/>
    <s v="No"/>
    <n v="0"/>
    <s v="No"/>
    <s v="Obesity"/>
    <s v="Normal"/>
    <n v="1969"/>
    <s v="Jul"/>
    <n v="30"/>
    <d v="1969-07-30T00:00:00"/>
    <n v="30366.93"/>
    <x v="0"/>
    <s v="tier - 2"/>
    <x v="34"/>
    <x v="2"/>
  </r>
  <r>
    <s v="Id2027"/>
    <s v="  Deborah"/>
    <x v="1023"/>
    <n v="5.53"/>
    <s v="No"/>
    <s v="No"/>
    <s v="Yes"/>
    <n v="1"/>
    <s v="No"/>
    <s v="Normal Weight"/>
    <s v="Normal"/>
    <n v="1976"/>
    <s v="Sep"/>
    <n v="3"/>
    <d v="1976-09-03T00:00:00"/>
    <n v="30409.53"/>
    <x v="0"/>
    <s v="tier - 3"/>
    <x v="29"/>
    <x v="1"/>
  </r>
  <r>
    <s v="Id2028"/>
    <s v="  Chuck W"/>
    <x v="391"/>
    <n v="4.33"/>
    <s v="yes"/>
    <s v="No"/>
    <s v="No"/>
    <n v="0"/>
    <s v="No"/>
    <s v="Obesity"/>
    <s v="Normal"/>
    <n v="1998"/>
    <s v="Oct"/>
    <n v="28"/>
    <d v="1998-10-28T00:00:00"/>
    <n v="30422.03"/>
    <x v="0"/>
    <s v="tier - 3"/>
    <x v="2"/>
    <x v="2"/>
  </r>
  <r>
    <s v="Id2029"/>
    <s v="  Daniel"/>
    <x v="454"/>
    <n v="4.91"/>
    <s v="yes"/>
    <s v="No"/>
    <s v="No"/>
    <n v="0"/>
    <s v="No"/>
    <s v="Over Weight"/>
    <s v="Normal"/>
    <n v="1983"/>
    <s v="Sep"/>
    <n v="3"/>
    <d v="1983-09-03T00:00:00"/>
    <n v="30457.37"/>
    <x v="0"/>
    <s v="tier - 1"/>
    <x v="21"/>
    <x v="1"/>
  </r>
  <r>
    <s v="Id2030"/>
    <s v="  Amany"/>
    <x v="702"/>
    <n v="4.8"/>
    <s v="No"/>
    <s v="No"/>
    <s v="No"/>
    <n v="0"/>
    <s v="No"/>
    <s v="Obesity"/>
    <s v="Normal"/>
    <n v="1986"/>
    <s v="Aug"/>
    <n v="10"/>
    <d v="1986-08-10T00:00:00"/>
    <n v="30530.5"/>
    <x v="0"/>
    <s v="tier - 1"/>
    <x v="17"/>
    <x v="2"/>
  </r>
  <r>
    <s v="Id2031"/>
    <s v="  Kipling"/>
    <x v="389"/>
    <n v="5.55"/>
    <s v="yes"/>
    <s v="yes"/>
    <s v="No"/>
    <n v="2"/>
    <s v="No"/>
    <s v="Over Weight"/>
    <s v="Normal"/>
    <n v="1970"/>
    <s v="Nov"/>
    <n v="11"/>
    <d v="1970-11-11T00:00:00"/>
    <n v="30625.65"/>
    <x v="0"/>
    <s v="tier - 3"/>
    <x v="35"/>
    <x v="2"/>
  </r>
  <r>
    <s v="Id2032"/>
    <s v="  Duncan"/>
    <x v="1223"/>
    <n v="5.24"/>
    <s v="yes"/>
    <s v="No"/>
    <s v="No"/>
    <n v="0"/>
    <s v="No"/>
    <s v="Over Weight"/>
    <s v="Normal"/>
    <n v="1999"/>
    <s v="Sep"/>
    <n v="21"/>
    <d v="1999-09-21T00:00:00"/>
    <n v="30697.71"/>
    <x v="3"/>
    <s v="tier - 2"/>
    <x v="7"/>
    <x v="2"/>
  </r>
  <r>
    <s v="Id2033"/>
    <s v="  Louis C"/>
    <x v="438"/>
    <n v="6.08"/>
    <s v="No"/>
    <s v="No"/>
    <s v="Yes"/>
    <n v="1"/>
    <s v="No"/>
    <s v="Over Weight"/>
    <s v="Prediabetes"/>
    <n v="1983"/>
    <s v="Dec"/>
    <n v="21"/>
    <d v="1983-12-21T00:00:00"/>
    <n v="30724.44"/>
    <x v="0"/>
    <s v="tier - 3"/>
    <x v="21"/>
    <x v="2"/>
  </r>
  <r>
    <s v="Id2034"/>
    <s v="  Daniel J"/>
    <x v="755"/>
    <n v="5.83"/>
    <s v="No"/>
    <s v="No"/>
    <s v="Yes"/>
    <n v="1"/>
    <s v="No"/>
    <s v="Over Weight"/>
    <s v="Prediabetes"/>
    <n v="1988"/>
    <s v="Sep"/>
    <n v="5"/>
    <d v="1988-09-05T00:00:00"/>
    <n v="30763.01"/>
    <x v="0"/>
    <s v="tier - 1"/>
    <x v="16"/>
    <x v="2"/>
  </r>
  <r>
    <s v="Id2035"/>
    <s v="  Ildiko M"/>
    <x v="408"/>
    <n v="4.29"/>
    <s v="No"/>
    <s v="No"/>
    <s v="No"/>
    <n v="1"/>
    <s v="No"/>
    <s v="Obesity"/>
    <s v="Normal"/>
    <n v="1961"/>
    <s v="Sep"/>
    <n v="9"/>
    <d v="1961-09-09T00:00:00"/>
    <n v="30942.19"/>
    <x v="0"/>
    <s v="tier - 2"/>
    <x v="44"/>
    <x v="0"/>
  </r>
  <r>
    <s v="Id2036"/>
    <s v="  Melinda E"/>
    <x v="386"/>
    <n v="5.3"/>
    <s v="No"/>
    <s v="No"/>
    <s v="No"/>
    <n v="1"/>
    <s v="No"/>
    <s v="Obesity"/>
    <s v="Normal"/>
    <n v="2004"/>
    <s v="Nov"/>
    <n v="9"/>
    <d v="2004-11-09T00:00:00"/>
    <n v="31196.61"/>
    <x v="0"/>
    <s v="tier - 1"/>
    <x v="11"/>
    <x v="2"/>
  </r>
  <r>
    <s v="Id2037"/>
    <s v="  Ashley M"/>
    <x v="388"/>
    <n v="4.42"/>
    <s v="No"/>
    <s v="No"/>
    <s v="No"/>
    <n v="1"/>
    <s v="No"/>
    <s v="Normal Weight"/>
    <s v="Normal"/>
    <n v="2000"/>
    <s v="Jul"/>
    <n v="22"/>
    <d v="2000-07-22T00:00:00"/>
    <n v="31234.560000000001"/>
    <x v="3"/>
    <s v="tier - 1"/>
    <x v="12"/>
    <x v="2"/>
  </r>
  <r>
    <s v="Id2038"/>
    <s v="  Stephanie"/>
    <x v="1224"/>
    <n v="5.68"/>
    <s v="No"/>
    <s v="yes"/>
    <s v="No"/>
    <n v="1"/>
    <s v="No"/>
    <s v="Over Weight"/>
    <s v="Normal"/>
    <n v="1968"/>
    <s v="Jul"/>
    <n v="9"/>
    <d v="1968-07-09T00:00:00"/>
    <n v="31322.53"/>
    <x v="0"/>
    <s v="tier - 1"/>
    <x v="38"/>
    <x v="2"/>
  </r>
  <r>
    <s v="Id2039"/>
    <s v="  Sean P"/>
    <x v="1225"/>
    <n v="6.05"/>
    <s v="No"/>
    <s v="No"/>
    <s v="Yes"/>
    <n v="1"/>
    <s v="No"/>
    <s v="Normal Weight"/>
    <s v="Prediabetes"/>
    <n v="1995"/>
    <s v="Sep"/>
    <n v="27"/>
    <d v="1995-09-27T00:00:00"/>
    <n v="31328.27"/>
    <x v="0"/>
    <s v="tier - 2"/>
    <x v="10"/>
    <x v="2"/>
  </r>
  <r>
    <s v="Id2040"/>
    <s v="  Emily G"/>
    <x v="1226"/>
    <n v="5.33"/>
    <s v="No"/>
    <s v="yes"/>
    <s v="No"/>
    <n v="1"/>
    <s v="No"/>
    <s v="Obesity"/>
    <s v="Normal"/>
    <n v="1974"/>
    <s v="Oct"/>
    <n v="8"/>
    <d v="1974-10-08T00:00:00"/>
    <n v="31368.81"/>
    <x v="0"/>
    <s v="tier - 3"/>
    <x v="27"/>
    <x v="2"/>
  </r>
  <r>
    <s v="Id2041"/>
    <s v="  Malcolm"/>
    <x v="352"/>
    <n v="6.22"/>
    <s v="No"/>
    <s v="No"/>
    <s v="No"/>
    <n v="0"/>
    <s v="No"/>
    <s v="Over Weight"/>
    <s v="Prediabetes"/>
    <n v="1975"/>
    <s v="Oct"/>
    <n v="29"/>
    <d v="1975-10-29T00:00:00"/>
    <n v="31591.82"/>
    <x v="0"/>
    <s v="tier - 1"/>
    <x v="32"/>
    <x v="2"/>
  </r>
  <r>
    <s v="Id2042"/>
    <s v="  Danilo"/>
    <x v="1227"/>
    <n v="5.84"/>
    <s v="No"/>
    <s v="No"/>
    <s v="No"/>
    <n v="0"/>
    <s v="No"/>
    <s v="Under Weight"/>
    <s v="Prediabetes"/>
    <n v="1960"/>
    <s v="Dec"/>
    <n v="13"/>
    <d v="1960-12-13T00:00:00"/>
    <n v="31620"/>
    <x v="0"/>
    <s v="tier - 1"/>
    <x v="45"/>
    <x v="8"/>
  </r>
  <r>
    <s v="Id2043"/>
    <s v="  Mikko"/>
    <x v="1121"/>
    <n v="5.71"/>
    <s v="No"/>
    <s v="yes"/>
    <s v="No"/>
    <n v="1"/>
    <s v="No"/>
    <s v="Obesity"/>
    <s v="Prediabetes"/>
    <n v="1977"/>
    <s v="Oct"/>
    <n v="14"/>
    <d v="1977-10-14T00:00:00"/>
    <n v="31736.7"/>
    <x v="0"/>
    <s v="tier - 2"/>
    <x v="24"/>
    <x v="1"/>
  </r>
  <r>
    <s v="Id2044"/>
    <s v="  Paula C"/>
    <x v="1228"/>
    <n v="6.04"/>
    <s v="yes"/>
    <s v="No"/>
    <s v="Yes"/>
    <n v="1"/>
    <s v="No"/>
    <s v="Over Weight"/>
    <s v="Prediabetes"/>
    <n v="1984"/>
    <s v="Sep"/>
    <n v="10"/>
    <d v="1984-09-10T00:00:00"/>
    <n v="31743.919999999998"/>
    <x v="0"/>
    <s v="tier - 1"/>
    <x v="20"/>
    <x v="2"/>
  </r>
  <r>
    <s v="Id2045"/>
    <s v="  Kirsten N"/>
    <x v="964"/>
    <n v="4.38"/>
    <s v="No"/>
    <s v="yes"/>
    <s v="No"/>
    <n v="1"/>
    <s v="No"/>
    <s v="Obesity"/>
    <s v="Normal"/>
    <n v="1975"/>
    <s v="Sep"/>
    <n v="25"/>
    <d v="1975-09-25T00:00:00"/>
    <n v="31897.1"/>
    <x v="0"/>
    <s v="tier - 3"/>
    <x v="32"/>
    <x v="2"/>
  </r>
  <r>
    <s v="Id2046"/>
    <s v="  Christy"/>
    <x v="217"/>
    <n v="5.56"/>
    <s v="yes"/>
    <s v="yes"/>
    <s v="No"/>
    <n v="1"/>
    <s v="No"/>
    <s v="Obesity"/>
    <s v="Normal"/>
    <n v="1972"/>
    <s v="Sep"/>
    <n v="21"/>
    <d v="1972-09-21T00:00:00"/>
    <n v="31980.89"/>
    <x v="0"/>
    <s v="tier - 1"/>
    <x v="31"/>
    <x v="2"/>
  </r>
  <r>
    <s v="Id2047"/>
    <s v="  Jennifer"/>
    <x v="567"/>
    <n v="4.24"/>
    <s v="No"/>
    <s v="yes"/>
    <s v="No"/>
    <n v="1"/>
    <s v="No"/>
    <s v="Normal Weight"/>
    <s v="Normal"/>
    <n v="1993"/>
    <s v="Sep"/>
    <n v="13"/>
    <d v="1993-09-13T00:00:00"/>
    <n v="32086.21"/>
    <x v="3"/>
    <s v="tier - 3"/>
    <x v="8"/>
    <x v="2"/>
  </r>
  <r>
    <s v="Id2048"/>
    <s v="  Jingjing"/>
    <x v="1229"/>
    <n v="6.32"/>
    <s v="No"/>
    <s v="No"/>
    <s v="Yes"/>
    <n v="1"/>
    <s v="No"/>
    <s v="Obesity"/>
    <s v="Prediabetes"/>
    <n v="1978"/>
    <s v="Nov"/>
    <n v="10"/>
    <d v="1978-11-10T00:00:00"/>
    <n v="32108.66"/>
    <x v="3"/>
    <s v="tier - 3"/>
    <x v="25"/>
    <x v="12"/>
  </r>
  <r>
    <s v="Id2049"/>
    <s v="  Morgan"/>
    <x v="375"/>
    <n v="6.3"/>
    <s v="yes"/>
    <s v="No"/>
    <s v="Yes"/>
    <n v="1"/>
    <s v="No"/>
    <s v="Obesity"/>
    <s v="Prediabetes"/>
    <n v="1969"/>
    <s v="Sep"/>
    <n v="11"/>
    <d v="1969-09-11T00:00:00"/>
    <n v="32192.76"/>
    <x v="3"/>
    <s v="tier - 2"/>
    <x v="34"/>
    <x v="2"/>
  </r>
  <r>
    <s v="Id2050"/>
    <s v="  Patrick J"/>
    <x v="1230"/>
    <n v="4.38"/>
    <s v="yes"/>
    <s v="No"/>
    <s v="No"/>
    <n v="1"/>
    <s v="No"/>
    <s v="Under Weight"/>
    <s v="Normal"/>
    <n v="1994"/>
    <s v="Sep"/>
    <n v="8"/>
    <d v="1994-09-08T00:00:00"/>
    <n v="32222.81"/>
    <x v="0"/>
    <s v="tier - 1"/>
    <x v="4"/>
    <x v="2"/>
  </r>
  <r>
    <s v="Id2051"/>
    <s v="  Frankline"/>
    <x v="577"/>
    <n v="4.6500000000000004"/>
    <s v="yes"/>
    <s v="No"/>
    <s v="Yes"/>
    <n v="1"/>
    <s v="No"/>
    <s v="Over Weight"/>
    <s v="Normal"/>
    <n v="1975"/>
    <s v="Dec"/>
    <n v="17"/>
    <d v="1975-12-17T00:00:00"/>
    <n v="32259.96"/>
    <x v="0"/>
    <s v="tier - 3"/>
    <x v="32"/>
    <x v="1"/>
  </r>
  <r>
    <s v="Id2052"/>
    <s v="  Laura T"/>
    <x v="80"/>
    <n v="4.7"/>
    <s v="No"/>
    <s v="No"/>
    <s v="Yes"/>
    <n v="1"/>
    <s v="No"/>
    <s v="Obesity"/>
    <s v="Normal"/>
    <n v="1986"/>
    <s v="Dec"/>
    <n v="2"/>
    <d v="1986-12-02T00:00:00"/>
    <n v="32288.49"/>
    <x v="0"/>
    <s v="tier - 2"/>
    <x v="17"/>
    <x v="2"/>
  </r>
  <r>
    <s v="Id2053"/>
    <s v="  Natalia"/>
    <x v="854"/>
    <n v="4.34"/>
    <s v="No"/>
    <s v="No"/>
    <s v="Yes"/>
    <n v="1"/>
    <s v="No"/>
    <s v="Over Weight"/>
    <s v="Normal"/>
    <n v="1972"/>
    <s v="Oct"/>
    <n v="19"/>
    <d v="1972-10-19T00:00:00"/>
    <n v="32428.63"/>
    <x v="0"/>
    <s v="tier - 2"/>
    <x v="31"/>
    <x v="2"/>
  </r>
  <r>
    <s v="Id2054"/>
    <s v="  Jennifer L"/>
    <x v="403"/>
    <n v="5.62"/>
    <s v="No"/>
    <s v="No"/>
    <s v="Yes"/>
    <n v="1"/>
    <s v="No"/>
    <s v="Normal Weight"/>
    <s v="Normal"/>
    <n v="1976"/>
    <s v="Aug"/>
    <n v="9"/>
    <d v="1976-08-09T00:00:00"/>
    <n v="32430.22"/>
    <x v="0"/>
    <s v="tier - 3"/>
    <x v="29"/>
    <x v="2"/>
  </r>
  <r>
    <s v="Id2055"/>
    <s v="  Brooke"/>
    <x v="1018"/>
    <n v="4.24"/>
    <s v="No"/>
    <s v="No"/>
    <s v="Yes"/>
    <n v="1"/>
    <s v="No"/>
    <s v="Normal Weight"/>
    <s v="Normal"/>
    <n v="1981"/>
    <s v="Sep"/>
    <n v="27"/>
    <d v="1981-09-27T00:00:00"/>
    <n v="32462.35"/>
    <x v="0"/>
    <s v="tier - 2"/>
    <x v="19"/>
    <x v="2"/>
  </r>
  <r>
    <s v="Id2056"/>
    <s v="  Jeremy M"/>
    <x v="210"/>
    <n v="4.57"/>
    <s v="yes"/>
    <s v="No"/>
    <s v="No"/>
    <n v="0"/>
    <s v="No"/>
    <s v="Obesity"/>
    <s v="Normal"/>
    <n v="1976"/>
    <s v="Sep"/>
    <n v="19"/>
    <d v="1976-09-19T00:00:00"/>
    <n v="32485.46"/>
    <x v="0"/>
    <s v="tier - 1"/>
    <x v="29"/>
    <x v="2"/>
  </r>
  <r>
    <s v="Id2057"/>
    <s v="  Megan L"/>
    <x v="389"/>
    <n v="5.05"/>
    <s v="No"/>
    <s v="No"/>
    <s v="No"/>
    <n v="0"/>
    <s v="No"/>
    <s v="Over Weight"/>
    <s v="Normal"/>
    <n v="2003"/>
    <s v="Oct"/>
    <n v="8"/>
    <d v="2003-10-08T00:00:00"/>
    <n v="32548.34"/>
    <x v="3"/>
    <s v="tier - 2"/>
    <x v="13"/>
    <x v="0"/>
  </r>
  <r>
    <s v="Id2058"/>
    <s v="  Bryan"/>
    <x v="9"/>
    <n v="6.16"/>
    <s v="No"/>
    <s v="No"/>
    <s v="No"/>
    <n v="0"/>
    <s v="No"/>
    <s v="Obesity"/>
    <s v="Prediabetes"/>
    <n v="1990"/>
    <s v="Jul"/>
    <n v="13"/>
    <d v="1990-07-13T00:00:00"/>
    <n v="32672.11"/>
    <x v="3"/>
    <s v="tier - 1"/>
    <x v="15"/>
    <x v="2"/>
  </r>
  <r>
    <s v="Id2059"/>
    <s v="  Marny"/>
    <x v="1231"/>
    <n v="4.57"/>
    <s v="No"/>
    <s v="No"/>
    <s v="No"/>
    <n v="0"/>
    <s v="No"/>
    <s v="Over Weight"/>
    <s v="Normal"/>
    <n v="1968"/>
    <s v="Nov"/>
    <n v="1"/>
    <d v="1968-11-01T00:00:00"/>
    <n v="32686.080000000002"/>
    <x v="0"/>
    <s v="tier - 3"/>
    <x v="36"/>
    <x v="2"/>
  </r>
  <r>
    <s v="Id2060"/>
    <s v="  Marc"/>
    <x v="1232"/>
    <n v="5.53"/>
    <s v="yes"/>
    <s v="No"/>
    <s v="No"/>
    <n v="0"/>
    <s v="No"/>
    <s v="Under Weight"/>
    <s v="Normal"/>
    <n v="1990"/>
    <s v="Sep"/>
    <n v="30"/>
    <d v="1990-09-30T00:00:00"/>
    <n v="32716.2"/>
    <x v="3"/>
    <s v="tier - 2"/>
    <x v="15"/>
    <x v="2"/>
  </r>
  <r>
    <s v="Id2061"/>
    <s v="  Benjamin L"/>
    <x v="32"/>
    <n v="5.84"/>
    <s v="No"/>
    <s v="yes"/>
    <s v="No"/>
    <n v="1"/>
    <s v="No"/>
    <s v="Obesity"/>
    <s v="Prediabetes"/>
    <n v="1990"/>
    <s v="Jul"/>
    <n v="9"/>
    <d v="1990-07-09T00:00:00"/>
    <n v="32734.19"/>
    <x v="0"/>
    <s v="tier - 1"/>
    <x v="14"/>
    <x v="1"/>
  </r>
  <r>
    <s v="Id2062"/>
    <s v="  Rob G"/>
    <x v="237"/>
    <n v="6.41"/>
    <s v="No"/>
    <s v="yes"/>
    <s v="No"/>
    <n v="1"/>
    <s v="No"/>
    <s v="Over Weight"/>
    <s v="Diabetes"/>
    <n v="1974"/>
    <s v="Dec"/>
    <n v="6"/>
    <d v="1974-12-06T00:00:00"/>
    <n v="32760.48"/>
    <x v="3"/>
    <s v="tier - 1"/>
    <x v="27"/>
    <x v="2"/>
  </r>
  <r>
    <s v="Id2063"/>
    <s v="  Stefanie A"/>
    <x v="782"/>
    <n v="4.7300000000000004"/>
    <s v="yes"/>
    <s v="No"/>
    <s v="Yes"/>
    <n v="1"/>
    <s v="No"/>
    <s v="Obesity"/>
    <s v="Normal"/>
    <n v="1972"/>
    <s v="Nov"/>
    <n v="7"/>
    <d v="1972-11-07T00:00:00"/>
    <n v="32765.33"/>
    <x v="0"/>
    <s v="tier - 2"/>
    <x v="31"/>
    <x v="1"/>
  </r>
  <r>
    <s v="Id2064"/>
    <s v="  Stephanie"/>
    <x v="350"/>
    <n v="6.22"/>
    <s v="yes"/>
    <s v="No"/>
    <s v="No"/>
    <n v="0"/>
    <s v="No"/>
    <s v="Over Weight"/>
    <s v="Prediabetes"/>
    <n v="1980"/>
    <s v="Dec"/>
    <n v="12"/>
    <d v="1980-12-12T00:00:00"/>
    <n v="32787.46"/>
    <x v="3"/>
    <s v="tier - 3"/>
    <x v="26"/>
    <x v="1"/>
  </r>
  <r>
    <s v="Id2065"/>
    <s v="  Caroline F"/>
    <x v="905"/>
    <n v="4.46"/>
    <s v="yes"/>
    <s v="No"/>
    <s v="No"/>
    <n v="0"/>
    <s v="No"/>
    <s v="Normal Weight"/>
    <s v="Normal"/>
    <n v="1995"/>
    <s v="Dec"/>
    <n v="4"/>
    <d v="1995-12-04T00:00:00"/>
    <n v="32827.51"/>
    <x v="3"/>
    <s v="tier - 2"/>
    <x v="10"/>
    <x v="2"/>
  </r>
  <r>
    <s v="Id2066"/>
    <s v="  Julia J"/>
    <x v="1233"/>
    <n v="4.5"/>
    <s v="yes"/>
    <s v="No"/>
    <s v="No"/>
    <n v="0"/>
    <s v="No"/>
    <s v="Under Weight"/>
    <s v="Normal"/>
    <n v="1981"/>
    <s v="Nov"/>
    <n v="17"/>
    <d v="1981-11-17T00:00:00"/>
    <n v="32906.69"/>
    <x v="0"/>
    <s v="tier - 3"/>
    <x v="19"/>
    <x v="2"/>
  </r>
  <r>
    <s v="Id2067"/>
    <s v="  Jack"/>
    <x v="1234"/>
    <n v="8.93"/>
    <s v="No"/>
    <s v="No"/>
    <s v="No"/>
    <n v="0"/>
    <s v="No"/>
    <s v="Over Weight"/>
    <s v="Diabetes"/>
    <n v="1971"/>
    <s v="Aug"/>
    <n v="24"/>
    <d v="1971-08-24T00:00:00"/>
    <n v="32947.629999999997"/>
    <x v="0"/>
    <s v="tier - 1"/>
    <x v="33"/>
    <x v="2"/>
  </r>
  <r>
    <s v="Id2068"/>
    <s v="  Bernat"/>
    <x v="201"/>
    <n v="11.02"/>
    <s v="No"/>
    <s v="No"/>
    <s v="No"/>
    <n v="0"/>
    <s v="No"/>
    <s v="Obesity"/>
    <s v="Diabetes"/>
    <n v="1995"/>
    <s v="Jul"/>
    <n v="8"/>
    <d v="1995-07-08T00:00:00"/>
    <n v="33017.46"/>
    <x v="3"/>
    <s v="tier - 1"/>
    <x v="4"/>
    <x v="2"/>
  </r>
  <r>
    <s v="Id2069"/>
    <s v="  Hicham"/>
    <x v="1235"/>
    <n v="5.25"/>
    <s v="No"/>
    <s v="No"/>
    <s v="No"/>
    <n v="0"/>
    <s v="No"/>
    <s v="Under Weight"/>
    <s v="Normal"/>
    <n v="1967"/>
    <s v="Jul"/>
    <n v="10"/>
    <d v="1967-07-10T00:00:00"/>
    <n v="33025.32"/>
    <x v="0"/>
    <s v="tier - 3"/>
    <x v="37"/>
    <x v="2"/>
  </r>
  <r>
    <s v="Id2070"/>
    <s v="  Sarah"/>
    <x v="966"/>
    <n v="4.75"/>
    <s v="No"/>
    <s v="No"/>
    <s v="No"/>
    <n v="0"/>
    <s v="No"/>
    <s v="Under Weight"/>
    <s v="Normal"/>
    <n v="1994"/>
    <s v="Jul"/>
    <n v="28"/>
    <d v="1994-07-28T00:00:00"/>
    <n v="33057.230000000003"/>
    <x v="3"/>
    <s v="tier - 2"/>
    <x v="4"/>
    <x v="2"/>
  </r>
  <r>
    <s v="Id2071"/>
    <s v="  Anthony S"/>
    <x v="144"/>
    <n v="4.68"/>
    <s v="yes"/>
    <s v="No"/>
    <s v="Yes"/>
    <n v="1"/>
    <s v="No"/>
    <s v="Obesity"/>
    <s v="Normal"/>
    <n v="1962"/>
    <s v="Jul"/>
    <n v="1"/>
    <d v="1962-07-01T00:00:00"/>
    <n v="33074.94"/>
    <x v="3"/>
    <s v="tier - 2"/>
    <x v="44"/>
    <x v="2"/>
  </r>
  <r>
    <s v="Id2072"/>
    <s v="  Elisabetta"/>
    <x v="429"/>
    <n v="6.17"/>
    <s v="yes"/>
    <s v="yes"/>
    <s v="No"/>
    <n v="2"/>
    <s v="No"/>
    <s v="Normal Weight"/>
    <s v="Prediabetes"/>
    <n v="1969"/>
    <s v="Oct"/>
    <n v="30"/>
    <d v="1969-10-30T00:00:00"/>
    <n v="33090.660000000003"/>
    <x v="0"/>
    <s v="tier - 2"/>
    <x v="34"/>
    <x v="2"/>
  </r>
  <r>
    <s v="Id2073"/>
    <s v="  Trevor N"/>
    <x v="589"/>
    <n v="4.5599999999999996"/>
    <s v="yes"/>
    <s v="No"/>
    <s v="Yes"/>
    <n v="1"/>
    <s v="No"/>
    <s v="Over Weight"/>
    <s v="Normal"/>
    <n v="1985"/>
    <s v="Jul"/>
    <n v="15"/>
    <d v="1985-07-15T00:00:00"/>
    <n v="33121"/>
    <x v="0"/>
    <s v="tier - 1"/>
    <x v="30"/>
    <x v="2"/>
  </r>
  <r>
    <s v="Id2074"/>
    <s v="  Nancy"/>
    <x v="1236"/>
    <n v="6.3"/>
    <s v="No"/>
    <s v="No"/>
    <s v="No"/>
    <n v="0"/>
    <s v="No"/>
    <s v="Under Weight"/>
    <s v="Prediabetes"/>
    <n v="1990"/>
    <s v="Oct"/>
    <n v="12"/>
    <d v="1990-10-12T00:00:00"/>
    <n v="33292.83"/>
    <x v="0"/>
    <s v="tier - 1"/>
    <x v="15"/>
    <x v="2"/>
  </r>
  <r>
    <s v="Id2075"/>
    <s v="  Allison R"/>
    <x v="1237"/>
    <n v="6.03"/>
    <s v="No"/>
    <s v="yes"/>
    <s v="No"/>
    <n v="1"/>
    <s v="No"/>
    <s v="Obesity"/>
    <s v="Prediabetes"/>
    <n v="2003"/>
    <s v="Nov"/>
    <n v="28"/>
    <d v="2003-11-28T00:00:00"/>
    <n v="33307.550000000003"/>
    <x v="0"/>
    <s v="tier - 3"/>
    <x v="13"/>
    <x v="1"/>
  </r>
  <r>
    <s v="Id2076"/>
    <s v="  Robert J"/>
    <x v="534"/>
    <n v="4.2"/>
    <s v="yes"/>
    <s v="No"/>
    <s v="No"/>
    <n v="1"/>
    <s v="No"/>
    <s v="Obesity"/>
    <s v="Normal"/>
    <n v="1972"/>
    <s v="Sep"/>
    <n v="5"/>
    <d v="1972-09-05T00:00:00"/>
    <n v="33344.449999999997"/>
    <x v="0"/>
    <s v="tier - 3"/>
    <x v="31"/>
    <x v="2"/>
  </r>
  <r>
    <s v="Id2077"/>
    <s v="  Nicholas"/>
    <x v="235"/>
    <n v="5.61"/>
    <s v="yes"/>
    <s v="No"/>
    <s v="No"/>
    <n v="1"/>
    <s v="No"/>
    <s v="Obesity"/>
    <s v="Normal"/>
    <n v="1985"/>
    <s v="Dec"/>
    <n v="7"/>
    <d v="1985-12-07T00:00:00"/>
    <n v="33450.99"/>
    <x v="0"/>
    <s v="tier - 2"/>
    <x v="30"/>
    <x v="2"/>
  </r>
  <r>
    <s v="Id2078"/>
    <s v="  Kevin L"/>
    <x v="662"/>
    <n v="5.88"/>
    <s v="yes"/>
    <s v="No"/>
    <s v="No"/>
    <n v="1"/>
    <s v="No"/>
    <s v="Obesity"/>
    <s v="Prediabetes"/>
    <n v="1970"/>
    <s v="Jun"/>
    <n v="18"/>
    <d v="1970-06-18T00:00:00"/>
    <n v="33471.97"/>
    <x v="0"/>
    <s v="tier - 2"/>
    <x v="34"/>
    <x v="1"/>
  </r>
  <r>
    <s v="Id2079"/>
    <s v="  Bryan"/>
    <x v="1238"/>
    <n v="5.92"/>
    <s v="yes"/>
    <s v="No"/>
    <s v="No"/>
    <n v="1"/>
    <s v="No"/>
    <s v="Normal Weight"/>
    <s v="Prediabetes"/>
    <n v="2002"/>
    <s v="Aug"/>
    <n v="25"/>
    <d v="2002-08-25T00:00:00"/>
    <n v="33475.82"/>
    <x v="3"/>
    <s v="tier - 1"/>
    <x v="5"/>
    <x v="6"/>
  </r>
  <r>
    <s v="Id2080"/>
    <s v="  Janae N"/>
    <x v="1188"/>
    <n v="4.8099999999999996"/>
    <s v="No"/>
    <s v="No"/>
    <s v="No"/>
    <n v="1"/>
    <s v="No"/>
    <s v="Obesity"/>
    <s v="Normal"/>
    <n v="1984"/>
    <s v="Jul"/>
    <n v="22"/>
    <d v="1984-07-22T00:00:00"/>
    <n v="33527.1"/>
    <x v="0"/>
    <s v="tier - 3"/>
    <x v="20"/>
    <x v="2"/>
  </r>
  <r>
    <s v="Id2081"/>
    <s v="  Audrey"/>
    <x v="1210"/>
    <n v="4.55"/>
    <s v="No"/>
    <s v="No"/>
    <s v="No"/>
    <n v="1"/>
    <s v="No"/>
    <s v="Obesity"/>
    <s v="Normal"/>
    <n v="2003"/>
    <s v="Sep"/>
    <n v="9"/>
    <d v="2003-09-09T00:00:00"/>
    <n v="33611.71"/>
    <x v="3"/>
    <s v="tier - 2"/>
    <x v="13"/>
    <x v="2"/>
  </r>
  <r>
    <s v="Id2082"/>
    <s v="  Laura"/>
    <x v="586"/>
    <n v="6.43"/>
    <s v="No"/>
    <s v="No"/>
    <s v="No"/>
    <n v="1"/>
    <s v="No"/>
    <s v="Over Weight"/>
    <s v="Diabetes"/>
    <n v="1993"/>
    <s v="Nov"/>
    <n v="28"/>
    <d v="1993-11-28T00:00:00"/>
    <n v="33707.550000000003"/>
    <x v="0"/>
    <s v="tier - 2"/>
    <x v="8"/>
    <x v="2"/>
  </r>
  <r>
    <s v="Id2083"/>
    <s v="  Nicole F"/>
    <x v="375"/>
    <n v="11.62"/>
    <s v="No"/>
    <s v="No"/>
    <s v="No"/>
    <n v="0"/>
    <s v="No"/>
    <s v="Obesity"/>
    <s v="Diabetes"/>
    <n v="2004"/>
    <s v="Nov"/>
    <n v="1"/>
    <d v="2004-11-01T00:00:00"/>
    <n v="33732.69"/>
    <x v="3"/>
    <s v="tier - 1"/>
    <x v="11"/>
    <x v="12"/>
  </r>
  <r>
    <s v="Id2084"/>
    <s v="  Krista L"/>
    <x v="450"/>
    <n v="6.04"/>
    <s v="No"/>
    <s v="No"/>
    <s v="No"/>
    <n v="1"/>
    <s v="No"/>
    <s v="Normal Weight"/>
    <s v="Prediabetes"/>
    <n v="2003"/>
    <s v="Sep"/>
    <n v="12"/>
    <d v="2003-09-12T00:00:00"/>
    <n v="33750.29"/>
    <x v="3"/>
    <s v="tier - 3"/>
    <x v="13"/>
    <x v="1"/>
  </r>
  <r>
    <s v="Id2085"/>
    <s v="  Denise"/>
    <x v="570"/>
    <n v="8.82"/>
    <s v="No"/>
    <s v="No"/>
    <s v="No"/>
    <n v="0"/>
    <s v="No"/>
    <s v="Over Weight"/>
    <s v="Diabetes"/>
    <n v="1962"/>
    <s v="Dec"/>
    <n v="11"/>
    <d v="1962-12-11T00:00:00"/>
    <n v="33753.32"/>
    <x v="3"/>
    <s v="tier - 3"/>
    <x v="41"/>
    <x v="2"/>
  </r>
  <r>
    <s v="Id2086"/>
    <s v="  Ariel"/>
    <x v="1239"/>
    <n v="5.8"/>
    <s v="No"/>
    <s v="No"/>
    <s v="No"/>
    <n v="0"/>
    <s v="No"/>
    <s v="Obesity"/>
    <s v="Prediabetes"/>
    <n v="2000"/>
    <s v="Oct"/>
    <n v="26"/>
    <d v="2000-10-26T00:00:00"/>
    <n v="33829.39"/>
    <x v="0"/>
    <s v="tier - 3"/>
    <x v="12"/>
    <x v="2"/>
  </r>
  <r>
    <s v="Id2087"/>
    <s v="  Jeremy"/>
    <x v="40"/>
    <n v="4.28"/>
    <s v="No"/>
    <s v="No"/>
    <s v="No"/>
    <n v="0"/>
    <s v="No"/>
    <s v="Obesity"/>
    <s v="Normal"/>
    <n v="1997"/>
    <s v="Aug"/>
    <n v="9"/>
    <d v="1997-08-09T00:00:00"/>
    <n v="33900.65"/>
    <x v="0"/>
    <s v="tier - 3"/>
    <x v="6"/>
    <x v="2"/>
  </r>
  <r>
    <s v="Id2088"/>
    <s v="  Rosalie"/>
    <x v="437"/>
    <n v="5.5"/>
    <s v="yes"/>
    <s v="No"/>
    <s v="No"/>
    <n v="0"/>
    <s v="No"/>
    <s v="Obesity"/>
    <s v="Normal"/>
    <n v="2000"/>
    <s v="Dec"/>
    <n v="27"/>
    <d v="2000-12-27T00:00:00"/>
    <n v="33907.550000000003"/>
    <x v="0"/>
    <s v="tier - 2"/>
    <x v="12"/>
    <x v="1"/>
  </r>
  <r>
    <s v="Id2089"/>
    <s v="  Jay"/>
    <x v="1018"/>
    <n v="4.6900000000000004"/>
    <s v="No"/>
    <s v="No"/>
    <s v="No"/>
    <n v="0"/>
    <s v="No"/>
    <s v="Normal Weight"/>
    <s v="Normal"/>
    <n v="1994"/>
    <s v="Sep"/>
    <n v="25"/>
    <d v="1994-09-25T00:00:00"/>
    <n v="33975.47"/>
    <x v="0"/>
    <s v="tier - 2"/>
    <x v="4"/>
    <x v="2"/>
  </r>
  <r>
    <s v="Id2090"/>
    <s v="  Vitaliy"/>
    <x v="374"/>
    <n v="4.43"/>
    <s v="No"/>
    <s v="No"/>
    <s v="No"/>
    <n v="0"/>
    <s v="No"/>
    <s v="Normal Weight"/>
    <s v="Normal"/>
    <n v="1972"/>
    <s v="Jul"/>
    <n v="26"/>
    <d v="1972-07-26T00:00:00"/>
    <n v="34053.360000000001"/>
    <x v="0"/>
    <s v="tier - 2"/>
    <x v="31"/>
    <x v="2"/>
  </r>
  <r>
    <s v="Id2091"/>
    <s v="  Benjamin W"/>
    <x v="1240"/>
    <n v="6.16"/>
    <s v="yes"/>
    <s v="No"/>
    <s v="No"/>
    <n v="1"/>
    <s v="No"/>
    <s v="Under Weight"/>
    <s v="Prediabetes"/>
    <n v="2002"/>
    <s v="Dec"/>
    <n v="26"/>
    <d v="2002-12-26T00:00:00"/>
    <n v="34084.68"/>
    <x v="0"/>
    <s v="tier - 3"/>
    <x v="5"/>
    <x v="2"/>
  </r>
  <r>
    <s v="Id2092"/>
    <s v="  Jesse"/>
    <x v="443"/>
    <n v="6.66"/>
    <s v="No"/>
    <s v="No"/>
    <s v="No"/>
    <n v="0"/>
    <s v="No"/>
    <s v="Obesity"/>
    <s v="Diabetes"/>
    <n v="1999"/>
    <s v="Nov"/>
    <n v="6"/>
    <d v="1999-11-06T00:00:00"/>
    <n v="34166.269999999997"/>
    <x v="0"/>
    <s v="tier - 3"/>
    <x v="7"/>
    <x v="2"/>
  </r>
  <r>
    <s v="Id2093"/>
    <s v="  Mark"/>
    <x v="351"/>
    <n v="5.92"/>
    <s v="No"/>
    <s v="No"/>
    <s v="No"/>
    <n v="1"/>
    <s v="No"/>
    <s v="Normal Weight"/>
    <s v="Prediabetes"/>
    <n v="1971"/>
    <s v="Aug"/>
    <n v="25"/>
    <d v="1971-08-25T00:00:00"/>
    <n v="34205.07"/>
    <x v="0"/>
    <s v="tier - 2"/>
    <x v="33"/>
    <x v="2"/>
  </r>
  <r>
    <s v="Id2094"/>
    <s v="  Lauren"/>
    <x v="1241"/>
    <n v="5.97"/>
    <s v="No"/>
    <s v="No"/>
    <s v="Yes"/>
    <n v="1"/>
    <s v="No"/>
    <s v="Over Weight"/>
    <s v="Prediabetes"/>
    <n v="1975"/>
    <s v="Jul"/>
    <n v="21"/>
    <d v="1975-07-21T00:00:00"/>
    <n v="34210.33"/>
    <x v="0"/>
    <s v="tier - 1"/>
    <x v="32"/>
    <x v="1"/>
  </r>
  <r>
    <s v="Id2095"/>
    <s v="  Massimiliano"/>
    <x v="768"/>
    <n v="4.6399999999999997"/>
    <s v="yes"/>
    <s v="No"/>
    <s v="No"/>
    <n v="0"/>
    <s v="No"/>
    <s v="Obesity"/>
    <s v="Normal"/>
    <n v="1962"/>
    <s v="Jul"/>
    <n v="5"/>
    <d v="1962-07-05T00:00:00"/>
    <n v="34218.019999999997"/>
    <x v="3"/>
    <s v="tier - 1"/>
    <x v="44"/>
    <x v="2"/>
  </r>
  <r>
    <s v="Id2096"/>
    <s v="  Josh"/>
    <x v="993"/>
    <n v="6.12"/>
    <s v="No"/>
    <s v="yes"/>
    <s v="No"/>
    <n v="1"/>
    <s v="No"/>
    <s v="Over Weight"/>
    <s v="Prediabetes"/>
    <n v="1998"/>
    <s v="Jun"/>
    <n v="11"/>
    <d v="1998-06-11T00:00:00"/>
    <n v="34254.050000000003"/>
    <x v="3"/>
    <s v="tier - 3"/>
    <x v="6"/>
    <x v="4"/>
  </r>
  <r>
    <s v="Id2097"/>
    <s v="  Kiyokatsu"/>
    <x v="1211"/>
    <n v="4.87"/>
    <s v="yes"/>
    <s v="No"/>
    <s v="No"/>
    <n v="0"/>
    <s v="No"/>
    <s v="Normal Weight"/>
    <s v="Normal"/>
    <n v="1995"/>
    <s v="Oct"/>
    <n v="30"/>
    <d v="1995-10-30T00:00:00"/>
    <n v="34289.43"/>
    <x v="3"/>
    <s v="tier - 1"/>
    <x v="10"/>
    <x v="2"/>
  </r>
  <r>
    <s v="Id2098"/>
    <s v="  Amanda L"/>
    <x v="1242"/>
    <n v="4.5999999999999996"/>
    <s v="No"/>
    <s v="No"/>
    <s v="No"/>
    <n v="0"/>
    <s v="No"/>
    <s v="Under Weight"/>
    <s v="Normal"/>
    <n v="1986"/>
    <s v="Oct"/>
    <n v="11"/>
    <d v="1986-10-11T00:00:00"/>
    <n v="34293.120000000003"/>
    <x v="3"/>
    <s v="tier - 2"/>
    <x v="17"/>
    <x v="2"/>
  </r>
  <r>
    <s v="Id2099"/>
    <s v="  Matthew"/>
    <x v="1232"/>
    <n v="4.78"/>
    <s v="No"/>
    <s v="No"/>
    <s v="No"/>
    <n v="0"/>
    <s v="No"/>
    <s v="Under Weight"/>
    <s v="Normal"/>
    <n v="2004"/>
    <s v="Nov"/>
    <n v="1"/>
    <d v="2004-11-01T00:00:00"/>
    <n v="34303.17"/>
    <x v="3"/>
    <s v="tier - 3"/>
    <x v="11"/>
    <x v="0"/>
  </r>
  <r>
    <s v="Id2100"/>
    <s v="  Julia M"/>
    <x v="141"/>
    <n v="11.05"/>
    <s v="No"/>
    <s v="No"/>
    <s v="No"/>
    <n v="0"/>
    <s v="No"/>
    <s v="Obesity"/>
    <s v="Diabetes"/>
    <n v="1983"/>
    <s v="Oct"/>
    <n v="2"/>
    <d v="1983-10-02T00:00:00"/>
    <n v="34307.22"/>
    <x v="0"/>
    <s v="tier - 2"/>
    <x v="21"/>
    <x v="1"/>
  </r>
  <r>
    <s v="Id2101"/>
    <s v="  Rhea"/>
    <x v="331"/>
    <n v="7.62"/>
    <s v="No"/>
    <s v="No"/>
    <s v="No"/>
    <n v="0"/>
    <s v="No"/>
    <s v="Over Weight"/>
    <s v="Diabetes"/>
    <n v="1984"/>
    <s v="Oct"/>
    <n v="1"/>
    <d v="1984-10-01T00:00:00"/>
    <n v="34402.22"/>
    <x v="0"/>
    <s v="tier - 3"/>
    <x v="20"/>
    <x v="2"/>
  </r>
  <r>
    <s v="Id2102"/>
    <s v="  Justin"/>
    <x v="170"/>
    <n v="4.78"/>
    <s v="yes"/>
    <s v="yes"/>
    <s v="No"/>
    <n v="2"/>
    <s v="No"/>
    <s v="Obesity"/>
    <s v="Normal"/>
    <n v="2003"/>
    <s v="Oct"/>
    <n v="5"/>
    <d v="2003-10-05T00:00:00"/>
    <n v="34439.86"/>
    <x v="0"/>
    <s v="tier - 1"/>
    <x v="13"/>
    <x v="0"/>
  </r>
  <r>
    <s v="Id2103"/>
    <s v="  Shamus M"/>
    <x v="467"/>
    <n v="6.09"/>
    <s v="yes"/>
    <s v="yes"/>
    <s v="No"/>
    <n v="2"/>
    <s v="No"/>
    <s v="Over Weight"/>
    <s v="Prediabetes"/>
    <n v="1990"/>
    <s v="Sep"/>
    <n v="24"/>
    <d v="1990-09-24T00:00:00"/>
    <n v="34456.269999999997"/>
    <x v="3"/>
    <s v="tier - 2"/>
    <x v="15"/>
    <x v="2"/>
  </r>
  <r>
    <s v="Id2104"/>
    <s v="  Mike"/>
    <x v="417"/>
    <n v="5.1100000000000003"/>
    <s v="No"/>
    <s v="No"/>
    <s v="Yes"/>
    <n v="1"/>
    <s v="No"/>
    <s v="Over Weight"/>
    <s v="Normal"/>
    <n v="1998"/>
    <s v="Jun"/>
    <n v="24"/>
    <d v="1998-06-24T00:00:00"/>
    <n v="34472.839999999997"/>
    <x v="3"/>
    <s v="tier - 3"/>
    <x v="6"/>
    <x v="2"/>
  </r>
  <r>
    <s v="Id2105"/>
    <s v="  Mary Beth"/>
    <x v="866"/>
    <n v="4.46"/>
    <s v="No"/>
    <s v="yes"/>
    <s v="No"/>
    <n v="1"/>
    <s v="No"/>
    <s v="Obesity"/>
    <s v="Normal"/>
    <n v="1976"/>
    <s v="Nov"/>
    <n v="25"/>
    <d v="1976-11-25T00:00:00"/>
    <n v="34543.39"/>
    <x v="0"/>
    <s v="tier - 3"/>
    <x v="29"/>
    <x v="2"/>
  </r>
  <r>
    <s v="Id2106"/>
    <s v="  Erin"/>
    <x v="412"/>
    <n v="6.11"/>
    <s v="No"/>
    <s v="yes"/>
    <s v="No"/>
    <n v="1"/>
    <s v="No"/>
    <s v="Obesity"/>
    <s v="Prediabetes"/>
    <n v="2004"/>
    <s v="Oct"/>
    <n v="9"/>
    <d v="2004-10-09T00:00:00"/>
    <n v="34617.839999999997"/>
    <x v="3"/>
    <s v="tier - 3"/>
    <x v="11"/>
    <x v="5"/>
  </r>
  <r>
    <s v="Id2107"/>
    <s v="  Hallie"/>
    <x v="1212"/>
    <n v="4.66"/>
    <s v="No"/>
    <s v="yes"/>
    <s v="No"/>
    <n v="1"/>
    <s v="No"/>
    <s v="Obesity"/>
    <s v="Normal"/>
    <n v="1994"/>
    <s v="Jul"/>
    <n v="7"/>
    <d v="1994-07-07T00:00:00"/>
    <n v="34672.15"/>
    <x v="3"/>
    <s v="tier - 3"/>
    <x v="8"/>
    <x v="0"/>
  </r>
  <r>
    <s v="Id2108"/>
    <s v="  Paige P"/>
    <x v="1243"/>
    <n v="6.14"/>
    <s v="No"/>
    <s v="No"/>
    <s v="No"/>
    <n v="0"/>
    <s v="No"/>
    <s v="Normal Weight"/>
    <s v="Prediabetes"/>
    <n v="2003"/>
    <s v="Jul"/>
    <n v="3"/>
    <d v="2003-07-03T00:00:00"/>
    <n v="34779.620000000003"/>
    <x v="3"/>
    <s v="tier - 2"/>
    <x v="5"/>
    <x v="2"/>
  </r>
  <r>
    <s v="Id2109"/>
    <s v="  Ji"/>
    <x v="144"/>
    <n v="6.21"/>
    <s v="No"/>
    <s v="yes"/>
    <s v="No"/>
    <n v="1"/>
    <s v="No"/>
    <s v="Obesity"/>
    <s v="Prediabetes"/>
    <n v="1995"/>
    <s v="Dec"/>
    <n v="27"/>
    <d v="1995-12-27T00:00:00"/>
    <n v="34806.47"/>
    <x v="3"/>
    <s v="tier - 2"/>
    <x v="10"/>
    <x v="0"/>
  </r>
  <r>
    <s v="Id2110"/>
    <s v="  Carissa A"/>
    <x v="893"/>
    <n v="4.5999999999999996"/>
    <s v="No"/>
    <s v="yes"/>
    <s v="No"/>
    <n v="1"/>
    <s v="No"/>
    <s v="Obesity"/>
    <s v="Normal"/>
    <n v="2003"/>
    <s v="Sep"/>
    <n v="17"/>
    <d v="2003-09-17T00:00:00"/>
    <n v="34828.65"/>
    <x v="3"/>
    <s v="tier - 3"/>
    <x v="13"/>
    <x v="2"/>
  </r>
  <r>
    <s v="Id2111"/>
    <s v="  Mona"/>
    <x v="141"/>
    <n v="5.04"/>
    <s v="No"/>
    <s v="yes"/>
    <s v="No"/>
    <n v="1"/>
    <s v="No"/>
    <s v="Obesity"/>
    <s v="Normal"/>
    <n v="1995"/>
    <s v="Oct"/>
    <n v="17"/>
    <d v="1995-10-17T00:00:00"/>
    <n v="34838.870000000003"/>
    <x v="0"/>
    <s v="tier - 3"/>
    <x v="10"/>
    <x v="2"/>
  </r>
  <r>
    <s v="Id2112"/>
    <s v="  Kristin R"/>
    <x v="703"/>
    <n v="5.08"/>
    <s v="No"/>
    <s v="yes"/>
    <s v="No"/>
    <n v="1"/>
    <s v="No"/>
    <s v="Obesity"/>
    <s v="Normal"/>
    <n v="1983"/>
    <s v="Jul"/>
    <n v="29"/>
    <d v="1983-07-29T00:00:00"/>
    <n v="34940.61"/>
    <x v="0"/>
    <s v="tier - 3"/>
    <x v="21"/>
    <x v="2"/>
  </r>
  <r>
    <s v="Id2113"/>
    <s v="  Beth"/>
    <x v="402"/>
    <n v="4.38"/>
    <s v="No"/>
    <s v="yes"/>
    <s v="No"/>
    <n v="1"/>
    <s v="No"/>
    <s v="Obesity"/>
    <s v="Normal"/>
    <n v="1967"/>
    <s v="Oct"/>
    <n v="7"/>
    <d v="1967-10-07T00:00:00"/>
    <n v="34975.68"/>
    <x v="0"/>
    <s v="tier - 2"/>
    <x v="38"/>
    <x v="2"/>
  </r>
  <r>
    <s v="Id2114"/>
    <s v="  Allison"/>
    <x v="1244"/>
    <n v="4.79"/>
    <s v="No"/>
    <s v="yes"/>
    <s v="No"/>
    <n v="1"/>
    <s v="No"/>
    <s v="Normal Weight"/>
    <s v="Normal"/>
    <n v="1998"/>
    <s v="Aug"/>
    <n v="22"/>
    <d v="1998-08-22T00:00:00"/>
    <n v="34976.42"/>
    <x v="0"/>
    <s v="tier - 1"/>
    <x v="2"/>
    <x v="2"/>
  </r>
  <r>
    <s v="Id2115"/>
    <s v="  Ashley E"/>
    <x v="360"/>
    <n v="4.21"/>
    <s v="No"/>
    <s v="yes"/>
    <s v="No"/>
    <n v="1"/>
    <s v="No"/>
    <s v="Over Weight"/>
    <s v="Normal"/>
    <n v="1997"/>
    <s v="Aug"/>
    <n v="22"/>
    <d v="1997-08-22T00:00:00"/>
    <n v="34979.86"/>
    <x v="0"/>
    <s v="tier - 2"/>
    <x v="6"/>
    <x v="2"/>
  </r>
  <r>
    <s v="Id2116"/>
    <s v="  Hilary K"/>
    <x v="984"/>
    <n v="5.47"/>
    <s v="No"/>
    <s v="yes"/>
    <s v="No"/>
    <n v="1"/>
    <s v="No"/>
    <s v="Over Weight"/>
    <s v="Normal"/>
    <n v="1982"/>
    <s v="Jul"/>
    <n v="5"/>
    <d v="1982-07-05T00:00:00"/>
    <n v="35000.730000000003"/>
    <x v="0"/>
    <s v="tier - 3"/>
    <x v="19"/>
    <x v="2"/>
  </r>
  <r>
    <s v="Id2117"/>
    <s v="  Dominique"/>
    <x v="369"/>
    <n v="5.09"/>
    <s v="No"/>
    <s v="yes"/>
    <s v="No"/>
    <n v="1"/>
    <s v="No"/>
    <s v="Over Weight"/>
    <s v="Normal"/>
    <n v="1975"/>
    <s v="Aug"/>
    <n v="29"/>
    <d v="1975-08-29T00:00:00"/>
    <n v="35050.620000000003"/>
    <x v="0"/>
    <s v="tier - 1"/>
    <x v="32"/>
    <x v="2"/>
  </r>
  <r>
    <s v="Id2118"/>
    <s v="  Carlos I"/>
    <x v="1245"/>
    <n v="5.08"/>
    <s v="No"/>
    <s v="No"/>
    <s v="No"/>
    <n v="0"/>
    <s v="No"/>
    <s v="Under Weight"/>
    <s v="Normal"/>
    <n v="1977"/>
    <s v="Jun"/>
    <n v="29"/>
    <d v="1977-06-29T00:00:00"/>
    <n v="35069.370000000003"/>
    <x v="3"/>
    <s v="tier - 1"/>
    <x v="29"/>
    <x v="12"/>
  </r>
  <r>
    <s v="Id2119"/>
    <s v="  Matthew"/>
    <x v="1246"/>
    <n v="5.68"/>
    <s v="No"/>
    <s v="No"/>
    <s v="No"/>
    <n v="0"/>
    <s v="No"/>
    <s v="Normal Weight"/>
    <s v="Normal"/>
    <n v="1998"/>
    <s v="Dec"/>
    <n v="22"/>
    <d v="1998-12-22T00:00:00"/>
    <n v="35147.53"/>
    <x v="3"/>
    <s v="tier - 1"/>
    <x v="2"/>
    <x v="5"/>
  </r>
  <r>
    <s v="Id2120"/>
    <s v="  Kara"/>
    <x v="889"/>
    <n v="4.66"/>
    <s v="No"/>
    <s v="yes"/>
    <s v="No"/>
    <n v="1"/>
    <s v="No"/>
    <s v="Obesity"/>
    <s v="Normal"/>
    <n v="1967"/>
    <s v="Dec"/>
    <n v="30"/>
    <d v="1967-12-30T00:00:00"/>
    <n v="35160.129999999997"/>
    <x v="0"/>
    <s v="tier - 2"/>
    <x v="38"/>
    <x v="2"/>
  </r>
  <r>
    <s v="Id2121"/>
    <s v="  Sarah S"/>
    <x v="1247"/>
    <n v="5.59"/>
    <s v="No"/>
    <s v="yes"/>
    <s v="No"/>
    <n v="1"/>
    <s v="No"/>
    <s v="Over Weight"/>
    <s v="Normal"/>
    <n v="1997"/>
    <s v="Jul"/>
    <n v="9"/>
    <d v="1997-07-09T00:00:00"/>
    <n v="35302.089999999997"/>
    <x v="3"/>
    <s v="tier - 2"/>
    <x v="9"/>
    <x v="2"/>
  </r>
  <r>
    <s v="Id2122"/>
    <s v="  Shauna R"/>
    <x v="909"/>
    <n v="6.2"/>
    <s v="No"/>
    <s v="yes"/>
    <s v="No"/>
    <n v="1"/>
    <s v="No"/>
    <s v="Over Weight"/>
    <s v="Prediabetes"/>
    <n v="1988"/>
    <s v="Sep"/>
    <n v="19"/>
    <d v="1988-09-19T00:00:00"/>
    <n v="35315.96"/>
    <x v="0"/>
    <s v="tier - 1"/>
    <x v="16"/>
    <x v="2"/>
  </r>
  <r>
    <s v="Id2123"/>
    <s v="  Lindsay J"/>
    <x v="346"/>
    <n v="4.45"/>
    <s v="No"/>
    <s v="yes"/>
    <s v="No"/>
    <n v="1"/>
    <s v="No"/>
    <s v="Over Weight"/>
    <s v="Normal"/>
    <n v="1971"/>
    <s v="Sep"/>
    <n v="22"/>
    <d v="1971-09-22T00:00:00"/>
    <n v="35345.730000000003"/>
    <x v="0"/>
    <s v="tier - 3"/>
    <x v="33"/>
    <x v="2"/>
  </r>
  <r>
    <s v="Id2124"/>
    <s v="  Danya A"/>
    <x v="925"/>
    <n v="6.1"/>
    <s v="yes"/>
    <s v="yes"/>
    <s v="No"/>
    <n v="1"/>
    <s v="No"/>
    <s v="Normal Weight"/>
    <s v="Prediabetes"/>
    <n v="1988"/>
    <s v="Nov"/>
    <n v="20"/>
    <d v="1988-11-20T00:00:00"/>
    <n v="35491.64"/>
    <x v="3"/>
    <s v="tier - 2"/>
    <x v="16"/>
    <x v="2"/>
  </r>
  <r>
    <s v="Id2125"/>
    <s v="  Lorraine"/>
    <x v="1248"/>
    <n v="6.06"/>
    <s v="No"/>
    <s v="yes"/>
    <s v="No"/>
    <n v="1"/>
    <s v="No"/>
    <s v="Obesity"/>
    <s v="Prediabetes"/>
    <n v="1973"/>
    <s v="Dec"/>
    <n v="16"/>
    <d v="1973-12-16T00:00:00"/>
    <n v="35517.19"/>
    <x v="0"/>
    <s v="tier - 2"/>
    <x v="28"/>
    <x v="2"/>
  </r>
  <r>
    <s v="Id2126"/>
    <s v="  Jennifer L"/>
    <x v="661"/>
    <n v="4.5599999999999996"/>
    <s v="No"/>
    <s v="No"/>
    <s v="Yes"/>
    <n v="1"/>
    <s v="No"/>
    <s v="Obesity"/>
    <s v="Normal"/>
    <n v="1992"/>
    <s v="Sep"/>
    <n v="13"/>
    <d v="1992-09-13T00:00:00"/>
    <n v="35547.47"/>
    <x v="0"/>
    <s v="tier - 3"/>
    <x v="1"/>
    <x v="2"/>
  </r>
  <r>
    <s v="Id2127"/>
    <s v="  Jesus Sr"/>
    <x v="664"/>
    <n v="6.41"/>
    <s v="yes"/>
    <s v="No"/>
    <s v="Yes"/>
    <n v="1"/>
    <s v="No"/>
    <s v="Over Weight"/>
    <s v="Diabetes"/>
    <n v="1973"/>
    <s v="Oct"/>
    <n v="27"/>
    <d v="1973-10-27T00:00:00"/>
    <n v="35547.72"/>
    <x v="3"/>
    <s v="tier - 1"/>
    <x v="28"/>
    <x v="2"/>
  </r>
  <r>
    <s v="Id2128"/>
    <s v="  Kristen"/>
    <x v="879"/>
    <n v="5.57"/>
    <s v="No"/>
    <s v="No"/>
    <s v="Yes"/>
    <n v="1"/>
    <s v="No"/>
    <s v="Obesity"/>
    <s v="Normal"/>
    <n v="1964"/>
    <s v="Aug"/>
    <n v="29"/>
    <d v="1964-08-29T00:00:00"/>
    <n v="35573.26"/>
    <x v="0"/>
    <s v="tier - 1"/>
    <x v="39"/>
    <x v="2"/>
  </r>
  <r>
    <s v="Id2129"/>
    <s v="  Catherine C"/>
    <x v="1249"/>
    <n v="5.47"/>
    <s v="No"/>
    <s v="No"/>
    <s v="Yes"/>
    <n v="1"/>
    <s v="No"/>
    <s v="Obesity"/>
    <s v="Normal"/>
    <n v="1971"/>
    <s v="Aug"/>
    <n v="10"/>
    <d v="1971-08-10T00:00:00"/>
    <n v="35583.17"/>
    <x v="3"/>
    <s v="tier - 3"/>
    <x v="33"/>
    <x v="2"/>
  </r>
  <r>
    <s v="Id2130"/>
    <s v="  Paula"/>
    <x v="355"/>
    <n v="4.43"/>
    <s v="No"/>
    <s v="No"/>
    <s v="Yes"/>
    <n v="1"/>
    <s v="No"/>
    <s v="Obesity"/>
    <s v="Normal"/>
    <n v="2000"/>
    <s v="Oct"/>
    <n v="13"/>
    <d v="2000-10-13T00:00:00"/>
    <n v="35585.58"/>
    <x v="3"/>
    <s v="tier - 2"/>
    <x v="12"/>
    <x v="2"/>
  </r>
  <r>
    <s v="Id2131"/>
    <s v="  Evan"/>
    <x v="88"/>
    <n v="4.95"/>
    <s v="No"/>
    <s v="No"/>
    <s v="Yes"/>
    <n v="1"/>
    <s v="No"/>
    <s v="Obesity"/>
    <s v="Normal"/>
    <n v="2000"/>
    <s v="Nov"/>
    <n v="19"/>
    <d v="2000-11-19T00:00:00"/>
    <n v="35585.58"/>
    <x v="0"/>
    <s v="tier - 3"/>
    <x v="12"/>
    <x v="2"/>
  </r>
  <r>
    <s v="Id2132"/>
    <s v="  Nathan J"/>
    <x v="1250"/>
    <n v="4.04"/>
    <s v="No"/>
    <s v="yes"/>
    <s v="No"/>
    <n v="1"/>
    <s v="No"/>
    <s v="Over Weight"/>
    <s v="Normal"/>
    <n v="2000"/>
    <s v="Dec"/>
    <n v="17"/>
    <d v="2000-12-17T00:00:00"/>
    <n v="35595.589999999997"/>
    <x v="0"/>
    <s v="tier - 3"/>
    <x v="12"/>
    <x v="0"/>
  </r>
  <r>
    <s v="Id2133"/>
    <s v="  Ashley M"/>
    <x v="878"/>
    <n v="5.93"/>
    <s v="No"/>
    <s v="No"/>
    <s v="Yes"/>
    <n v="1"/>
    <s v="No"/>
    <s v="Normal Weight"/>
    <s v="Prediabetes"/>
    <n v="1978"/>
    <s v="Dec"/>
    <n v="19"/>
    <d v="1978-12-19T00:00:00"/>
    <n v="35701.9"/>
    <x v="0"/>
    <s v="tier - 1"/>
    <x v="25"/>
    <x v="2"/>
  </r>
  <r>
    <s v="Id2134"/>
    <s v="  Jason"/>
    <x v="947"/>
    <n v="4.2300000000000004"/>
    <s v="No"/>
    <s v="No"/>
    <s v="No"/>
    <n v="0"/>
    <s v="No"/>
    <s v="Under Weight"/>
    <s v="Normal"/>
    <n v="1974"/>
    <s v="Jul"/>
    <n v="15"/>
    <d v="1974-07-15T00:00:00"/>
    <n v="35711.39"/>
    <x v="0"/>
    <s v="tier - 3"/>
    <x v="27"/>
    <x v="1"/>
  </r>
  <r>
    <s v="Id2135"/>
    <s v="  Marshall"/>
    <x v="352"/>
    <n v="5.59"/>
    <s v="yes"/>
    <s v="No"/>
    <s v="No"/>
    <n v="0"/>
    <s v="No"/>
    <s v="Over Weight"/>
    <s v="Normal"/>
    <n v="1976"/>
    <s v="Oct"/>
    <n v="4"/>
    <d v="1976-10-04T00:00:00"/>
    <n v="35733.96"/>
    <x v="0"/>
    <s v="tier - 2"/>
    <x v="29"/>
    <x v="2"/>
  </r>
  <r>
    <s v="Id2136"/>
    <s v="  Lavar"/>
    <x v="986"/>
    <n v="4.8899999999999997"/>
    <s v="yes"/>
    <s v="No"/>
    <s v="No"/>
    <n v="0"/>
    <s v="No"/>
    <s v="Normal Weight"/>
    <s v="Normal"/>
    <n v="1992"/>
    <s v="Jun"/>
    <n v="18"/>
    <d v="1992-06-18T00:00:00"/>
    <n v="35883.269999999997"/>
    <x v="0"/>
    <s v="tier - 1"/>
    <x v="0"/>
    <x v="2"/>
  </r>
  <r>
    <s v="Id2137"/>
    <s v="  Charlie T"/>
    <x v="497"/>
    <n v="5.81"/>
    <s v="yes"/>
    <s v="No"/>
    <s v="No"/>
    <n v="0"/>
    <s v="No"/>
    <s v="Over Weight"/>
    <s v="Prediabetes"/>
    <n v="1981"/>
    <s v="Nov"/>
    <n v="22"/>
    <d v="1981-11-22T00:00:00"/>
    <n v="35952.65"/>
    <x v="3"/>
    <s v="tier - 3"/>
    <x v="19"/>
    <x v="2"/>
  </r>
  <r>
    <s v="Id2138"/>
    <s v="  Lauren"/>
    <x v="292"/>
    <n v="4.29"/>
    <s v="No"/>
    <s v="yes"/>
    <s v="No"/>
    <n v="1"/>
    <s v="No"/>
    <s v="Over Weight"/>
    <s v="Normal"/>
    <n v="1999"/>
    <s v="Sep"/>
    <n v="4"/>
    <d v="1999-09-04T00:00:00"/>
    <n v="36021.01"/>
    <x v="0"/>
    <s v="tier - 3"/>
    <x v="7"/>
    <x v="0"/>
  </r>
  <r>
    <s v="Id2139"/>
    <s v="  Arthur"/>
    <x v="355"/>
    <n v="4.03"/>
    <s v="yes"/>
    <s v="yes"/>
    <s v="No"/>
    <n v="2"/>
    <s v="No"/>
    <s v="Obesity"/>
    <s v="Normal"/>
    <n v="1963"/>
    <s v="Jul"/>
    <n v="22"/>
    <d v="1963-07-22T00:00:00"/>
    <n v="36074.339999999997"/>
    <x v="0"/>
    <s v="tier - 1"/>
    <x v="42"/>
    <x v="2"/>
  </r>
  <r>
    <s v="Id2140"/>
    <s v="  Thomas"/>
    <x v="524"/>
    <n v="6.29"/>
    <s v="yes"/>
    <s v="yes"/>
    <s v="No"/>
    <n v="2"/>
    <s v="No"/>
    <s v="Over Weight"/>
    <s v="Prediabetes"/>
    <n v="1996"/>
    <s v="Aug"/>
    <n v="20"/>
    <d v="1996-08-20T00:00:00"/>
    <n v="36085.22"/>
    <x v="3"/>
    <s v="tier - 1"/>
    <x v="9"/>
    <x v="2"/>
  </r>
  <r>
    <s v="Id2141"/>
    <s v="  Jennifer"/>
    <x v="1188"/>
    <n v="4.4800000000000004"/>
    <s v="yes"/>
    <s v="No"/>
    <s v="No"/>
    <n v="0"/>
    <s v="No"/>
    <s v="Obesity"/>
    <s v="Normal"/>
    <n v="1979"/>
    <s v="Nov"/>
    <n v="4"/>
    <d v="1979-11-04T00:00:00"/>
    <n v="36090.49"/>
    <x v="0"/>
    <s v="tier - 2"/>
    <x v="23"/>
    <x v="2"/>
  </r>
  <r>
    <s v="Id2142"/>
    <s v="  Tammy"/>
    <x v="1251"/>
    <n v="5.51"/>
    <s v="yes"/>
    <s v="No"/>
    <s v="No"/>
    <n v="0"/>
    <s v="No"/>
    <s v="Obesity"/>
    <s v="Normal"/>
    <n v="1997"/>
    <s v="Jun"/>
    <n v="12"/>
    <d v="1997-06-12T00:00:00"/>
    <n v="36124.57"/>
    <x v="3"/>
    <s v="tier - 3"/>
    <x v="9"/>
    <x v="0"/>
  </r>
  <r>
    <s v="Id2143"/>
    <s v="  Lena"/>
    <x v="72"/>
    <n v="4.5"/>
    <s v="yes"/>
    <s v="No"/>
    <s v="No"/>
    <n v="0"/>
    <s v="No"/>
    <s v="Obesity"/>
    <s v="Normal"/>
    <n v="2004"/>
    <s v="Aug"/>
    <n v="30"/>
    <d v="2004-08-30T00:00:00"/>
    <n v="36149.480000000003"/>
    <x v="0"/>
    <s v="tier - 2"/>
    <x v="11"/>
    <x v="0"/>
  </r>
  <r>
    <s v="Id2144"/>
    <s v="  Valentina"/>
    <x v="809"/>
    <n v="6.29"/>
    <s v="yes"/>
    <s v="No"/>
    <s v="No"/>
    <n v="0"/>
    <s v="No"/>
    <s v="Over Weight"/>
    <s v="Prediabetes"/>
    <n v="1974"/>
    <s v="Dec"/>
    <n v="6"/>
    <d v="1974-12-06T00:00:00"/>
    <n v="36182.870000000003"/>
    <x v="0"/>
    <s v="tier - 3"/>
    <x v="27"/>
    <x v="1"/>
  </r>
  <r>
    <s v="Id2145"/>
    <s v="  Russell N"/>
    <x v="28"/>
    <n v="4.33"/>
    <s v="No"/>
    <s v="No"/>
    <s v="No"/>
    <n v="1"/>
    <s v="No"/>
    <s v="Obesity"/>
    <s v="Normal"/>
    <n v="1999"/>
    <s v="Oct"/>
    <n v="1"/>
    <d v="1999-10-01T00:00:00"/>
    <n v="36189.1"/>
    <x v="3"/>
    <s v="tier - 3"/>
    <x v="7"/>
    <x v="5"/>
  </r>
  <r>
    <s v="Id2146"/>
    <s v="  Scott R"/>
    <x v="1252"/>
    <n v="11.15"/>
    <s v="No"/>
    <s v="No"/>
    <s v="No"/>
    <n v="0"/>
    <s v="No"/>
    <s v="Obesity"/>
    <s v="Diabetes"/>
    <n v="1993"/>
    <s v="Dec"/>
    <n v="28"/>
    <d v="1993-12-28T00:00:00"/>
    <n v="36197.699999999997"/>
    <x v="3"/>
    <s v="tier - 3"/>
    <x v="8"/>
    <x v="2"/>
  </r>
  <r>
    <s v="Id2147"/>
    <s v="  Jose Francisco Sr"/>
    <x v="701"/>
    <n v="6.45"/>
    <s v="No"/>
    <s v="No"/>
    <s v="No"/>
    <n v="1"/>
    <s v="No"/>
    <s v="Obesity"/>
    <s v="Diabetes"/>
    <n v="2003"/>
    <s v="Sep"/>
    <n v="5"/>
    <d v="2003-09-05T00:00:00"/>
    <n v="36219.410000000003"/>
    <x v="3"/>
    <s v="tier - 1"/>
    <x v="13"/>
    <x v="1"/>
  </r>
  <r>
    <s v="Id2148"/>
    <s v="  Paul J"/>
    <x v="409"/>
    <n v="9.27"/>
    <s v="No"/>
    <s v="No"/>
    <s v="No"/>
    <n v="0"/>
    <s v="No"/>
    <s v="Obesity"/>
    <s v="Diabetes"/>
    <n v="2004"/>
    <s v="Dec"/>
    <n v="25"/>
    <d v="2004-12-25T00:00:00"/>
    <n v="36307.800000000003"/>
    <x v="3"/>
    <s v="tier - 2"/>
    <x v="11"/>
    <x v="0"/>
  </r>
  <r>
    <s v="Id2149"/>
    <s v="  Adam"/>
    <x v="514"/>
    <n v="6.15"/>
    <s v="No"/>
    <s v="No"/>
    <s v="No"/>
    <n v="1"/>
    <s v="No"/>
    <s v="Over Weight"/>
    <s v="Prediabetes"/>
    <n v="1992"/>
    <s v="Jun"/>
    <n v="16"/>
    <d v="1992-06-16T00:00:00"/>
    <n v="36314.050000000003"/>
    <x v="0"/>
    <s v="tier - 2"/>
    <x v="0"/>
    <x v="2"/>
  </r>
  <r>
    <s v="Id2150"/>
    <s v="  Edward J"/>
    <x v="809"/>
    <n v="4.13"/>
    <s v="No"/>
    <s v="No"/>
    <s v="No"/>
    <n v="1"/>
    <s v="No"/>
    <s v="Over Weight"/>
    <s v="Normal"/>
    <n v="1967"/>
    <s v="Oct"/>
    <n v="18"/>
    <d v="1967-10-18T00:00:00"/>
    <n v="36332.449999999997"/>
    <x v="3"/>
    <s v="tier - 3"/>
    <x v="38"/>
    <x v="2"/>
  </r>
  <r>
    <s v="Id2151"/>
    <s v="  Patrick A"/>
    <x v="1023"/>
    <n v="4.24"/>
    <s v="No"/>
    <s v="No"/>
    <s v="No"/>
    <n v="1"/>
    <s v="No"/>
    <s v="Normal Weight"/>
    <s v="Normal"/>
    <n v="1975"/>
    <s v="Jun"/>
    <n v="5"/>
    <d v="1975-06-05T00:00:00"/>
    <n v="36350.71"/>
    <x v="3"/>
    <s v="tier - 2"/>
    <x v="27"/>
    <x v="2"/>
  </r>
  <r>
    <s v="Id2152"/>
    <s v="  Geraint H"/>
    <x v="445"/>
    <n v="9.8800000000000008"/>
    <s v="No"/>
    <s v="No"/>
    <s v="No"/>
    <n v="0"/>
    <s v="No"/>
    <s v="Over Weight"/>
    <s v="Diabetes"/>
    <n v="2003"/>
    <s v="Dec"/>
    <n v="9"/>
    <d v="2003-12-09T00:00:00"/>
    <n v="36397.58"/>
    <x v="0"/>
    <s v="tier - 3"/>
    <x v="13"/>
    <x v="2"/>
  </r>
  <r>
    <s v="Id2153"/>
    <s v="  Dj"/>
    <x v="1253"/>
    <n v="9.5"/>
    <s v="No"/>
    <s v="No"/>
    <s v="No"/>
    <n v="0"/>
    <s v="No"/>
    <s v="Normal Weight"/>
    <s v="Diabetes"/>
    <n v="1962"/>
    <s v="Nov"/>
    <n v="19"/>
    <d v="1962-11-19T00:00:00"/>
    <n v="36445.550000000003"/>
    <x v="0"/>
    <s v="tier - 2"/>
    <x v="41"/>
    <x v="2"/>
  </r>
  <r>
    <s v="Id2154"/>
    <s v="  Zachary A"/>
    <x v="27"/>
    <n v="4.97"/>
    <s v="yes"/>
    <s v="No"/>
    <s v="No"/>
    <n v="0"/>
    <s v="No"/>
    <s v="Obesity"/>
    <s v="Normal"/>
    <n v="1973"/>
    <s v="Aug"/>
    <n v="9"/>
    <d v="1973-08-09T00:00:00"/>
    <n v="36541.550000000003"/>
    <x v="0"/>
    <s v="tier - 3"/>
    <x v="28"/>
    <x v="2"/>
  </r>
  <r>
    <s v="Id2155"/>
    <s v="  Brian W"/>
    <x v="1046"/>
    <n v="5.49"/>
    <s v="yes"/>
    <s v="No"/>
    <s v="No"/>
    <n v="0"/>
    <s v="No"/>
    <s v="Obesity"/>
    <s v="Normal"/>
    <n v="1992"/>
    <s v="Oct"/>
    <n v="9"/>
    <d v="1992-10-09T00:00:00"/>
    <n v="36572.800000000003"/>
    <x v="3"/>
    <s v="tier - 2"/>
    <x v="1"/>
    <x v="2"/>
  </r>
  <r>
    <s v="Id2156"/>
    <s v="  Joe"/>
    <x v="1254"/>
    <n v="4.47"/>
    <s v="No"/>
    <s v="No"/>
    <s v="No"/>
    <n v="0"/>
    <s v="No"/>
    <s v="Normal Weight"/>
    <s v="Normal"/>
    <n v="1961"/>
    <s v="Jul"/>
    <n v="29"/>
    <d v="1961-07-29T00:00:00"/>
    <n v="36580.28"/>
    <x v="0"/>
    <s v="tier - 2"/>
    <x v="44"/>
    <x v="0"/>
  </r>
  <r>
    <s v="Id2157"/>
    <s v="  Stephen"/>
    <x v="331"/>
    <n v="4.34"/>
    <s v="yes"/>
    <s v="No"/>
    <s v="No"/>
    <n v="0"/>
    <s v="No"/>
    <s v="Over Weight"/>
    <s v="Normal"/>
    <n v="1970"/>
    <s v="Jul"/>
    <n v="14"/>
    <d v="1970-07-14T00:00:00"/>
    <n v="36786.370000000003"/>
    <x v="3"/>
    <s v="tier - 1"/>
    <x v="35"/>
    <x v="2"/>
  </r>
  <r>
    <s v="Id2158"/>
    <s v="  Ellen L"/>
    <x v="766"/>
    <n v="9.49"/>
    <s v="No"/>
    <s v="No"/>
    <s v="No"/>
    <n v="0"/>
    <s v="No"/>
    <s v="Obesity"/>
    <s v="Diabetes"/>
    <n v="1965"/>
    <s v="Dec"/>
    <n v="28"/>
    <d v="1965-12-28T00:00:00"/>
    <n v="36795.29"/>
    <x v="0"/>
    <s v="tier - 1"/>
    <x v="40"/>
    <x v="2"/>
  </r>
  <r>
    <s v="Id2159"/>
    <s v="  Cindy"/>
    <x v="409"/>
    <n v="10.16"/>
    <s v="No"/>
    <s v="No"/>
    <s v="No"/>
    <n v="0"/>
    <s v="No"/>
    <s v="Obesity"/>
    <s v="Diabetes"/>
    <n v="1992"/>
    <s v="Oct"/>
    <n v="6"/>
    <d v="1992-10-06T00:00:00"/>
    <n v="36837.47"/>
    <x v="3"/>
    <s v="tier - 2"/>
    <x v="1"/>
    <x v="2"/>
  </r>
  <r>
    <s v="Id2160"/>
    <s v="  Abigail R"/>
    <x v="336"/>
    <n v="11.19"/>
    <s v="No"/>
    <s v="No"/>
    <s v="No"/>
    <n v="0"/>
    <s v="No"/>
    <s v="Obesity"/>
    <s v="Diabetes"/>
    <n v="1992"/>
    <s v="Jul"/>
    <n v="4"/>
    <d v="1992-07-04T00:00:00"/>
    <n v="36837.47"/>
    <x v="0"/>
    <s v="tier - 3"/>
    <x v="0"/>
    <x v="2"/>
  </r>
  <r>
    <s v="Id2161"/>
    <s v="  Amy L"/>
    <x v="404"/>
    <n v="11.03"/>
    <s v="No"/>
    <s v="No"/>
    <s v="No"/>
    <n v="0"/>
    <s v="No"/>
    <s v="Over Weight"/>
    <s v="Diabetes"/>
    <n v="1972"/>
    <s v="Dec"/>
    <n v="5"/>
    <d v="1972-12-05T00:00:00"/>
    <n v="36889.99"/>
    <x v="3"/>
    <s v="tier - 3"/>
    <x v="31"/>
    <x v="2"/>
  </r>
  <r>
    <s v="Id2162"/>
    <s v="  Amy"/>
    <x v="1255"/>
    <n v="4.43"/>
    <s v="yes"/>
    <s v="No"/>
    <s v="No"/>
    <n v="0"/>
    <s v="No"/>
    <s v="Normal Weight"/>
    <s v="Normal"/>
    <n v="2003"/>
    <s v="Jun"/>
    <n v="21"/>
    <d v="2003-06-21T00:00:00"/>
    <n v="36898.730000000003"/>
    <x v="0"/>
    <s v="tier - 1"/>
    <x v="5"/>
    <x v="1"/>
  </r>
  <r>
    <s v="Id2163"/>
    <s v="  Grace H"/>
    <x v="481"/>
    <n v="6.14"/>
    <s v="No"/>
    <s v="yes"/>
    <s v="No"/>
    <n v="1"/>
    <s v="No"/>
    <s v="Over Weight"/>
    <s v="Prediabetes"/>
    <n v="1963"/>
    <s v="Jul"/>
    <n v="24"/>
    <d v="1963-07-24T00:00:00"/>
    <n v="36910.61"/>
    <x v="0"/>
    <s v="tier - 2"/>
    <x v="42"/>
    <x v="2"/>
  </r>
  <r>
    <s v="Id2164"/>
    <s v="  Caitie J"/>
    <x v="1256"/>
    <n v="4.87"/>
    <s v="No"/>
    <s v="No"/>
    <s v="No"/>
    <n v="0"/>
    <s v="No"/>
    <s v="Normal Weight"/>
    <s v="Normal"/>
    <n v="1991"/>
    <s v="Jun"/>
    <n v="10"/>
    <d v="1991-06-10T00:00:00"/>
    <n v="36911.99"/>
    <x v="0"/>
    <s v="tier - 2"/>
    <x v="15"/>
    <x v="2"/>
  </r>
  <r>
    <s v="Id2165"/>
    <s v="  Benjamin"/>
    <x v="1241"/>
    <n v="4.3"/>
    <s v="No"/>
    <s v="No"/>
    <s v="Yes"/>
    <n v="1"/>
    <s v="No"/>
    <s v="Over Weight"/>
    <s v="Normal"/>
    <n v="1968"/>
    <s v="Oct"/>
    <n v="22"/>
    <d v="1968-10-22T00:00:00"/>
    <n v="36922.61"/>
    <x v="0"/>
    <s v="tier - 1"/>
    <x v="36"/>
    <x v="2"/>
  </r>
  <r>
    <s v="Id2166"/>
    <s v="  Ian T"/>
    <x v="372"/>
    <n v="6.19"/>
    <s v="No"/>
    <s v="No"/>
    <s v="No"/>
    <n v="0"/>
    <s v="No"/>
    <s v="Obesity"/>
    <s v="Prediabetes"/>
    <n v="1977"/>
    <s v="Aug"/>
    <n v="13"/>
    <d v="1977-08-13T00:00:00"/>
    <n v="36935.64"/>
    <x v="0"/>
    <s v="tier - 1"/>
    <x v="24"/>
    <x v="2"/>
  </r>
  <r>
    <s v="Id2167"/>
    <s v="  Tadese"/>
    <x v="473"/>
    <n v="6.19"/>
    <s v="No"/>
    <s v="No"/>
    <s v="Yes"/>
    <n v="1"/>
    <s v="No"/>
    <s v="Normal Weight"/>
    <s v="Prediabetes"/>
    <n v="1992"/>
    <s v="Aug"/>
    <n v="25"/>
    <d v="1992-08-25T00:00:00"/>
    <n v="36950.26"/>
    <x v="3"/>
    <s v="tier - 1"/>
    <x v="1"/>
    <x v="0"/>
  </r>
  <r>
    <s v="Id2168"/>
    <s v="  Jonathan"/>
    <x v="405"/>
    <n v="5.12"/>
    <s v="No"/>
    <s v="No"/>
    <s v="Yes"/>
    <n v="1"/>
    <s v="No"/>
    <s v="Normal Weight"/>
    <s v="Normal"/>
    <n v="1992"/>
    <s v="Sep"/>
    <n v="13"/>
    <d v="1992-09-13T00:00:00"/>
    <n v="36976.449999999997"/>
    <x v="0"/>
    <s v="tier - 3"/>
    <x v="1"/>
    <x v="2"/>
  </r>
  <r>
    <s v="Id2169"/>
    <s v="  Dathan"/>
    <x v="169"/>
    <n v="4.04"/>
    <s v="No"/>
    <s v="No"/>
    <s v="No"/>
    <n v="0"/>
    <s v="No"/>
    <s v="Obesity"/>
    <s v="Normal"/>
    <n v="1991"/>
    <s v="Nov"/>
    <n v="1"/>
    <d v="1991-11-01T00:00:00"/>
    <n v="37040.879999999997"/>
    <x v="0"/>
    <s v="tier - 2"/>
    <x v="0"/>
    <x v="2"/>
  </r>
  <r>
    <s v="Id2170"/>
    <s v="  Eric"/>
    <x v="84"/>
    <n v="5.36"/>
    <s v="No"/>
    <s v="No"/>
    <s v="No"/>
    <n v="0"/>
    <s v="No"/>
    <s v="Obesity"/>
    <s v="Normal"/>
    <n v="1988"/>
    <s v="Dec"/>
    <n v="17"/>
    <d v="1988-12-17T00:00:00"/>
    <n v="37076.370000000003"/>
    <x v="0"/>
    <s v="tier - 1"/>
    <x v="16"/>
    <x v="2"/>
  </r>
  <r>
    <s v="Id2171"/>
    <s v="  Allison M"/>
    <x v="1257"/>
    <n v="4.38"/>
    <s v="No"/>
    <s v="yes"/>
    <s v="No"/>
    <n v="1"/>
    <s v="No"/>
    <s v="Over Weight"/>
    <s v="Normal"/>
    <n v="1989"/>
    <s v="Jun"/>
    <n v="10"/>
    <d v="1989-06-10T00:00:00"/>
    <n v="37079.370000000003"/>
    <x v="0"/>
    <s v="tier - 3"/>
    <x v="16"/>
    <x v="2"/>
  </r>
  <r>
    <s v="Id2172"/>
    <s v="  Paul"/>
    <x v="1171"/>
    <n v="4.58"/>
    <s v="No"/>
    <s v="No"/>
    <s v="No"/>
    <n v="0"/>
    <s v="No"/>
    <s v="Over Weight"/>
    <s v="Normal"/>
    <n v="1995"/>
    <s v="Oct"/>
    <n v="30"/>
    <d v="1995-10-30T00:00:00"/>
    <n v="37133.9"/>
    <x v="0"/>
    <s v="tier - 2"/>
    <x v="10"/>
    <x v="0"/>
  </r>
  <r>
    <s v="Id2173"/>
    <s v="  Aaron R"/>
    <x v="252"/>
    <n v="11.92"/>
    <s v="No"/>
    <s v="No"/>
    <s v="No"/>
    <n v="0"/>
    <s v="No"/>
    <s v="Over Weight"/>
    <s v="Diabetes"/>
    <n v="2000"/>
    <s v="Sep"/>
    <n v="5"/>
    <d v="2000-09-05T00:00:00"/>
    <n v="37165.160000000003"/>
    <x v="3"/>
    <s v="tier - 3"/>
    <x v="12"/>
    <x v="15"/>
  </r>
  <r>
    <s v="Id2174"/>
    <s v="  Caitlin H"/>
    <x v="1258"/>
    <n v="5.4"/>
    <s v="No"/>
    <s v="No"/>
    <s v="Yes"/>
    <n v="1"/>
    <s v="No"/>
    <s v="Obesity"/>
    <s v="Normal"/>
    <n v="1990"/>
    <s v="Oct"/>
    <n v="17"/>
    <d v="1990-10-17T00:00:00"/>
    <n v="37251.22"/>
    <x v="0"/>
    <s v="tier - 2"/>
    <x v="15"/>
    <x v="2"/>
  </r>
  <r>
    <s v="Id2175"/>
    <s v="  Harald E"/>
    <x v="1259"/>
    <n v="4.76"/>
    <s v="No"/>
    <s v="No"/>
    <s v="No"/>
    <n v="1"/>
    <s v="No"/>
    <s v="Over Weight"/>
    <s v="Normal"/>
    <n v="1985"/>
    <s v="Nov"/>
    <n v="17"/>
    <d v="1985-11-17T00:00:00"/>
    <n v="37270.15"/>
    <x v="0"/>
    <s v="tier - 1"/>
    <x v="30"/>
    <x v="8"/>
  </r>
  <r>
    <s v="Id2176"/>
    <s v="  Siobhan A"/>
    <x v="174"/>
    <n v="4.78"/>
    <s v="No"/>
    <s v="No"/>
    <s v="Yes"/>
    <n v="1"/>
    <s v="No"/>
    <s v="Obesity"/>
    <s v="Normal"/>
    <n v="1975"/>
    <s v="Nov"/>
    <n v="9"/>
    <d v="1975-11-09T00:00:00"/>
    <n v="37272.339999999997"/>
    <x v="0"/>
    <s v="tier - 3"/>
    <x v="32"/>
    <x v="2"/>
  </r>
  <r>
    <s v="Id2177"/>
    <s v="  Andrea J"/>
    <x v="356"/>
    <n v="4.26"/>
    <s v="No"/>
    <s v="No"/>
    <s v="Yes"/>
    <n v="1"/>
    <s v="No"/>
    <s v="Over Weight"/>
    <s v="Normal"/>
    <n v="1969"/>
    <s v="Oct"/>
    <n v="30"/>
    <d v="1969-10-30T00:00:00"/>
    <n v="37277.269999999997"/>
    <x v="3"/>
    <s v="tier - 3"/>
    <x v="34"/>
    <x v="2"/>
  </r>
  <r>
    <s v="Id2178"/>
    <s v="  Marie"/>
    <x v="692"/>
    <n v="5.85"/>
    <s v="No"/>
    <s v="No"/>
    <s v="Yes"/>
    <n v="1"/>
    <s v="No"/>
    <s v="Over Weight"/>
    <s v="Prediabetes"/>
    <n v="1979"/>
    <s v="Aug"/>
    <n v="3"/>
    <d v="1979-08-03T00:00:00"/>
    <n v="37425.94"/>
    <x v="0"/>
    <s v="tier - 1"/>
    <x v="23"/>
    <x v="2"/>
  </r>
  <r>
    <s v="Id2179"/>
    <s v="  Rachel A"/>
    <x v="278"/>
    <n v="5.32"/>
    <s v="No"/>
    <s v="No"/>
    <s v="Yes"/>
    <n v="1"/>
    <s v="No"/>
    <s v="Normal Weight"/>
    <s v="Normal"/>
    <n v="2002"/>
    <s v="Sep"/>
    <n v="27"/>
    <d v="2002-09-27T00:00:00"/>
    <n v="37465.339999999997"/>
    <x v="3"/>
    <s v="tier - 2"/>
    <x v="5"/>
    <x v="1"/>
  </r>
  <r>
    <s v="Id2180"/>
    <s v="  Emma"/>
    <x v="856"/>
    <n v="5.14"/>
    <s v="No"/>
    <s v="No"/>
    <s v="Yes"/>
    <n v="1"/>
    <s v="No"/>
    <s v="Normal Weight"/>
    <s v="Normal"/>
    <n v="2000"/>
    <s v="Oct"/>
    <n v="12"/>
    <d v="2000-10-12T00:00:00"/>
    <n v="37484.449999999997"/>
    <x v="3"/>
    <s v="tier - 1"/>
    <x v="12"/>
    <x v="0"/>
  </r>
  <r>
    <s v="Id2181"/>
    <s v="  Kiersten"/>
    <x v="1260"/>
    <n v="5"/>
    <s v="No"/>
    <s v="No"/>
    <s v="Yes"/>
    <n v="1"/>
    <s v="No"/>
    <s v="Normal Weight"/>
    <s v="Normal"/>
    <n v="1990"/>
    <s v="Nov"/>
    <n v="16"/>
    <d v="1990-11-16T00:00:00"/>
    <n v="37607.53"/>
    <x v="3"/>
    <s v="tier - 2"/>
    <x v="15"/>
    <x v="4"/>
  </r>
  <r>
    <s v="Id2182"/>
    <s v="  Rachael"/>
    <x v="1031"/>
    <n v="4.55"/>
    <s v="No"/>
    <s v="No"/>
    <s v="Yes"/>
    <n v="1"/>
    <s v="No"/>
    <s v="Under Weight"/>
    <s v="Normal"/>
    <n v="1982"/>
    <s v="Jun"/>
    <n v="20"/>
    <d v="1982-06-20T00:00:00"/>
    <n v="37650.74"/>
    <x v="0"/>
    <s v="tier - 2"/>
    <x v="19"/>
    <x v="1"/>
  </r>
  <r>
    <s v="Id2183"/>
    <s v="  Timothy P"/>
    <x v="40"/>
    <n v="5.97"/>
    <s v="No"/>
    <s v="yes"/>
    <s v="No"/>
    <n v="1"/>
    <s v="No"/>
    <s v="Obesity"/>
    <s v="Prediabetes"/>
    <n v="1970"/>
    <s v="Oct"/>
    <n v="28"/>
    <d v="1970-10-28T00:00:00"/>
    <n v="37675.06"/>
    <x v="0"/>
    <s v="tier - 3"/>
    <x v="35"/>
    <x v="2"/>
  </r>
  <r>
    <s v="Id2184"/>
    <s v="  Lelisa"/>
    <x v="1261"/>
    <n v="4.0199999999999996"/>
    <s v="No"/>
    <s v="yes"/>
    <s v="No"/>
    <n v="1"/>
    <s v="No"/>
    <s v="Obesity"/>
    <s v="Normal"/>
    <n v="1988"/>
    <s v="Oct"/>
    <n v="10"/>
    <d v="1988-10-10T00:00:00"/>
    <n v="37701.879999999997"/>
    <x v="0"/>
    <s v="tier - 3"/>
    <x v="16"/>
    <x v="9"/>
  </r>
  <r>
    <s v="Id2185"/>
    <s v="  Nate"/>
    <x v="848"/>
    <n v="4.04"/>
    <s v="No"/>
    <s v="yes"/>
    <s v="No"/>
    <n v="1"/>
    <s v="No"/>
    <s v="Obesity"/>
    <s v="Normal"/>
    <n v="1976"/>
    <s v="Sep"/>
    <n v="18"/>
    <d v="1976-09-18T00:00:00"/>
    <n v="37735.199999999997"/>
    <x v="0"/>
    <s v="tier - 2"/>
    <x v="29"/>
    <x v="2"/>
  </r>
  <r>
    <s v="Id2186"/>
    <s v="  Chris C"/>
    <x v="891"/>
    <n v="5.54"/>
    <s v="No"/>
    <s v="yes"/>
    <s v="No"/>
    <n v="1"/>
    <s v="No"/>
    <s v="Over Weight"/>
    <s v="Normal"/>
    <n v="1986"/>
    <s v="Aug"/>
    <n v="15"/>
    <d v="1986-08-15T00:00:00"/>
    <n v="37742.58"/>
    <x v="3"/>
    <s v="tier - 1"/>
    <x v="17"/>
    <x v="0"/>
  </r>
  <r>
    <s v="Id2187"/>
    <s v="  Scott"/>
    <x v="191"/>
    <n v="4.03"/>
    <s v="No"/>
    <s v="yes"/>
    <s v="No"/>
    <n v="1"/>
    <s v="No"/>
    <s v="Over Weight"/>
    <s v="Normal"/>
    <n v="1983"/>
    <s v="Jul"/>
    <n v="26"/>
    <d v="1983-07-26T00:00:00"/>
    <n v="37800.980000000003"/>
    <x v="0"/>
    <s v="tier - 2"/>
    <x v="21"/>
    <x v="2"/>
  </r>
  <r>
    <s v="Id2188"/>
    <s v="  Kevin"/>
    <x v="1262"/>
    <n v="5.62"/>
    <s v="No"/>
    <s v="yes"/>
    <s v="No"/>
    <n v="1"/>
    <s v="No"/>
    <s v="Normal Weight"/>
    <s v="Normal"/>
    <n v="1979"/>
    <s v="Sep"/>
    <n v="9"/>
    <d v="1979-09-09T00:00:00"/>
    <n v="37829.72"/>
    <x v="3"/>
    <s v="tier - 2"/>
    <x v="23"/>
    <x v="2"/>
  </r>
  <r>
    <s v="Id2189"/>
    <s v="  Erik C"/>
    <x v="379"/>
    <n v="5.27"/>
    <s v="No"/>
    <s v="yes"/>
    <s v="No"/>
    <n v="1"/>
    <s v="No"/>
    <s v="Over Weight"/>
    <s v="Normal"/>
    <n v="1998"/>
    <s v="Jul"/>
    <n v="29"/>
    <d v="1998-07-29T00:00:00"/>
    <n v="38126.25"/>
    <x v="3"/>
    <s v="tier - 3"/>
    <x v="2"/>
    <x v="0"/>
  </r>
  <r>
    <s v="Id2190"/>
    <s v="  Shawn C"/>
    <x v="247"/>
    <n v="5.18"/>
    <s v="No"/>
    <s v="yes"/>
    <s v="No"/>
    <n v="1"/>
    <s v="No"/>
    <s v="Over Weight"/>
    <s v="Normal"/>
    <n v="1972"/>
    <s v="Nov"/>
    <n v="19"/>
    <d v="1972-11-19T00:00:00"/>
    <n v="38189.1"/>
    <x v="0"/>
    <s v="tier - 2"/>
    <x v="31"/>
    <x v="2"/>
  </r>
  <r>
    <s v="Id2191"/>
    <s v="  Vajin L"/>
    <x v="711"/>
    <n v="5.27"/>
    <s v="No"/>
    <s v="yes"/>
    <s v="No"/>
    <n v="1"/>
    <s v="No"/>
    <s v="Normal Weight"/>
    <s v="Normal"/>
    <n v="1989"/>
    <s v="Sep"/>
    <n v="8"/>
    <d v="1989-09-08T00:00:00"/>
    <n v="38237.339999999997"/>
    <x v="0"/>
    <s v="tier - 3"/>
    <x v="14"/>
    <x v="2"/>
  </r>
  <r>
    <s v="Id2192"/>
    <s v="  John K"/>
    <x v="564"/>
    <n v="5.62"/>
    <s v="No"/>
    <s v="yes"/>
    <s v="No"/>
    <n v="1"/>
    <s v="No"/>
    <s v="Normal Weight"/>
    <s v="Normal"/>
    <n v="1964"/>
    <s v="Jun"/>
    <n v="16"/>
    <d v="1964-06-16T00:00:00"/>
    <n v="38241.74"/>
    <x v="0"/>
    <s v="tier - 3"/>
    <x v="42"/>
    <x v="2"/>
  </r>
  <r>
    <s v="Id2193"/>
    <s v="  Kevin J"/>
    <x v="335"/>
    <n v="5.0599999999999996"/>
    <s v="No"/>
    <s v="yes"/>
    <s v="No"/>
    <n v="1"/>
    <s v="No"/>
    <s v="Normal Weight"/>
    <s v="Normal"/>
    <n v="1980"/>
    <s v="Aug"/>
    <n v="16"/>
    <d v="1980-08-16T00:00:00"/>
    <n v="38245.589999999997"/>
    <x v="3"/>
    <s v="tier - 2"/>
    <x v="26"/>
    <x v="0"/>
  </r>
  <r>
    <s v="Id2194"/>
    <s v="  Kirby W"/>
    <x v="675"/>
    <n v="4.6900000000000004"/>
    <s v="No"/>
    <s v="yes"/>
    <s v="No"/>
    <n v="1"/>
    <s v="No"/>
    <s v="Normal Weight"/>
    <s v="Normal"/>
    <n v="1989"/>
    <s v="Oct"/>
    <n v="30"/>
    <d v="1989-10-30T00:00:00"/>
    <n v="38282.75"/>
    <x v="3"/>
    <s v="tier - 2"/>
    <x v="14"/>
    <x v="0"/>
  </r>
  <r>
    <s v="Id2195"/>
    <s v="  J A"/>
    <x v="1263"/>
    <n v="5.44"/>
    <s v="No"/>
    <s v="yes"/>
    <s v="No"/>
    <n v="1"/>
    <s v="No"/>
    <s v="Under Weight"/>
    <s v="Normal"/>
    <n v="1980"/>
    <s v="Jun"/>
    <n v="12"/>
    <d v="1980-06-12T00:00:00"/>
    <n v="38313.129999999997"/>
    <x v="3"/>
    <s v="tier - 3"/>
    <x v="23"/>
    <x v="2"/>
  </r>
  <r>
    <s v="Id2196"/>
    <s v="  Dustin G"/>
    <x v="815"/>
    <n v="5.05"/>
    <s v="No"/>
    <s v="yes"/>
    <s v="No"/>
    <n v="1"/>
    <s v="No"/>
    <s v="Obesity"/>
    <s v="Normal"/>
    <n v="2002"/>
    <s v="Sep"/>
    <n v="17"/>
    <d v="2002-09-17T00:00:00"/>
    <n v="38344.57"/>
    <x v="3"/>
    <s v="tier - 3"/>
    <x v="5"/>
    <x v="2"/>
  </r>
  <r>
    <s v="Id2197"/>
    <s v="  Anthony G"/>
    <x v="1261"/>
    <n v="6"/>
    <s v="No"/>
    <s v="yes"/>
    <s v="No"/>
    <n v="1"/>
    <s v="No"/>
    <s v="Obesity"/>
    <s v="Prediabetes"/>
    <n v="1970"/>
    <s v="Aug"/>
    <n v="22"/>
    <d v="1970-08-22T00:00:00"/>
    <n v="38389.79"/>
    <x v="0"/>
    <s v="tier - 3"/>
    <x v="35"/>
    <x v="2"/>
  </r>
  <r>
    <s v="Id2198"/>
    <s v="  Ryan"/>
    <x v="480"/>
    <n v="5.99"/>
    <s v="yes"/>
    <s v="yes"/>
    <s v="No"/>
    <n v="1"/>
    <s v="No"/>
    <s v="Over Weight"/>
    <s v="Prediabetes"/>
    <n v="1971"/>
    <s v="Dec"/>
    <n v="23"/>
    <d v="1971-12-23T00:00:00"/>
    <n v="38405.26"/>
    <x v="0"/>
    <s v="tier - 1"/>
    <x v="33"/>
    <x v="2"/>
  </r>
  <r>
    <s v="Id2199"/>
    <s v="  Eric N"/>
    <x v="4"/>
    <n v="4.3600000000000003"/>
    <s v="No"/>
    <s v="No"/>
    <s v="Yes"/>
    <n v="1"/>
    <s v="No"/>
    <s v="Obesity"/>
    <s v="Normal"/>
    <n v="1986"/>
    <s v="Jun"/>
    <n v="21"/>
    <d v="1986-06-21T00:00:00"/>
    <n v="38415.47"/>
    <x v="3"/>
    <s v="tier - 2"/>
    <x v="30"/>
    <x v="2"/>
  </r>
  <r>
    <s v="Id2200"/>
    <s v="  Connor"/>
    <x v="375"/>
    <n v="4.41"/>
    <s v="No"/>
    <s v="No"/>
    <s v="Yes"/>
    <n v="1"/>
    <s v="No"/>
    <s v="Obesity"/>
    <s v="Normal"/>
    <n v="1999"/>
    <s v="Nov"/>
    <n v="12"/>
    <d v="1999-11-12T00:00:00"/>
    <n v="38511.629999999997"/>
    <x v="0"/>
    <s v="tier - 2"/>
    <x v="7"/>
    <x v="8"/>
  </r>
  <r>
    <s v="Id2201"/>
    <s v="  Patrick H"/>
    <x v="375"/>
    <n v="4.17"/>
    <s v="No"/>
    <s v="No"/>
    <s v="Yes"/>
    <n v="1"/>
    <s v="No"/>
    <s v="Obesity"/>
    <s v="Normal"/>
    <n v="1990"/>
    <s v="Jul"/>
    <n v="13"/>
    <d v="1990-07-13T00:00:00"/>
    <n v="38652.089999999997"/>
    <x v="0"/>
    <s v="tier - 2"/>
    <x v="15"/>
    <x v="2"/>
  </r>
  <r>
    <s v="Id2202"/>
    <s v="  Tyler"/>
    <x v="422"/>
    <n v="4.4400000000000004"/>
    <s v="No"/>
    <s v="No"/>
    <s v="Yes"/>
    <n v="1"/>
    <s v="No"/>
    <s v="Over Weight"/>
    <s v="Normal"/>
    <n v="1986"/>
    <s v="Jul"/>
    <n v="20"/>
    <d v="1986-07-20T00:00:00"/>
    <n v="38709.18"/>
    <x v="3"/>
    <s v="tier - 3"/>
    <x v="17"/>
    <x v="0"/>
  </r>
  <r>
    <s v="Id2203"/>
    <s v="  Deborah L"/>
    <x v="1095"/>
    <n v="5.52"/>
    <s v="No"/>
    <s v="yes"/>
    <s v="No"/>
    <n v="1"/>
    <s v="No"/>
    <s v="Obesity"/>
    <s v="Normal"/>
    <n v="1991"/>
    <s v="Nov"/>
    <n v="22"/>
    <d v="1991-11-22T00:00:00"/>
    <n v="38711"/>
    <x v="3"/>
    <s v="tier - 3"/>
    <x v="0"/>
    <x v="2"/>
  </r>
  <r>
    <s v="Id2204"/>
    <s v="  Andrea K"/>
    <x v="754"/>
    <n v="6.01"/>
    <s v="No"/>
    <s v="yes"/>
    <s v="No"/>
    <n v="1"/>
    <s v="No"/>
    <s v="Obesity"/>
    <s v="Prediabetes"/>
    <n v="1991"/>
    <s v="Nov"/>
    <n v="2"/>
    <d v="1991-11-02T00:00:00"/>
    <n v="38711"/>
    <x v="0"/>
    <s v="tier - 2"/>
    <x v="0"/>
    <x v="2"/>
  </r>
  <r>
    <s v="Id2205"/>
    <s v="  Elleree"/>
    <x v="568"/>
    <n v="5.81"/>
    <s v="No"/>
    <s v="yes"/>
    <s v="No"/>
    <n v="1"/>
    <s v="No"/>
    <s v="Obesity"/>
    <s v="Prediabetes"/>
    <n v="1976"/>
    <s v="Jun"/>
    <n v="15"/>
    <d v="1976-06-15T00:00:00"/>
    <n v="38740.120000000003"/>
    <x v="0"/>
    <s v="tier - 2"/>
    <x v="32"/>
    <x v="1"/>
  </r>
  <r>
    <s v="Id2206"/>
    <s v="  Brandon J"/>
    <x v="417"/>
    <n v="4.37"/>
    <s v="No"/>
    <s v="No"/>
    <s v="Yes"/>
    <n v="1"/>
    <s v="No"/>
    <s v="Over Weight"/>
    <s v="Normal"/>
    <n v="1991"/>
    <s v="Nov"/>
    <n v="8"/>
    <d v="1991-11-08T00:00:00"/>
    <n v="38746.36"/>
    <x v="3"/>
    <s v="tier - 2"/>
    <x v="0"/>
    <x v="1"/>
  </r>
  <r>
    <s v="Id2207"/>
    <s v="  Steve"/>
    <x v="524"/>
    <n v="5.74"/>
    <s v="No"/>
    <s v="No"/>
    <s v="Yes"/>
    <n v="1"/>
    <s v="No"/>
    <s v="Over Weight"/>
    <s v="Prediabetes"/>
    <n v="2004"/>
    <s v="Dec"/>
    <n v="5"/>
    <d v="2004-12-05T00:00:00"/>
    <n v="38792.69"/>
    <x v="0"/>
    <s v="tier - 2"/>
    <x v="11"/>
    <x v="0"/>
  </r>
  <r>
    <s v="Id2208"/>
    <s v="  Nina Wavik Sr"/>
    <x v="166"/>
    <n v="5.39"/>
    <s v="No"/>
    <s v="yes"/>
    <s v="No"/>
    <n v="1"/>
    <s v="No"/>
    <s v="Obesity"/>
    <s v="Normal"/>
    <n v="1979"/>
    <s v="Dec"/>
    <n v="3"/>
    <d v="1979-12-03T00:00:00"/>
    <n v="38836.980000000003"/>
    <x v="0"/>
    <s v="tier - 1"/>
    <x v="23"/>
    <x v="2"/>
  </r>
  <r>
    <s v="Id2209"/>
    <s v="  Dani"/>
    <x v="168"/>
    <n v="4.07"/>
    <s v="No"/>
    <s v="yes"/>
    <s v="No"/>
    <n v="1"/>
    <s v="No"/>
    <s v="Obesity"/>
    <s v="Normal"/>
    <n v="1964"/>
    <s v="Jun"/>
    <n v="6"/>
    <d v="1964-06-06T00:00:00"/>
    <n v="38869.25"/>
    <x v="0"/>
    <s v="tier - 2"/>
    <x v="42"/>
    <x v="2"/>
  </r>
  <r>
    <s v="Id2210"/>
    <s v="  Jennifer A"/>
    <x v="172"/>
    <n v="5.49"/>
    <s v="No"/>
    <s v="yes"/>
    <s v="No"/>
    <n v="1"/>
    <s v="No"/>
    <s v="Obesity"/>
    <s v="Normal"/>
    <n v="1967"/>
    <s v="Jul"/>
    <n v="30"/>
    <d v="1967-07-30T00:00:00"/>
    <n v="38893.360000000001"/>
    <x v="3"/>
    <s v="tier - 2"/>
    <x v="38"/>
    <x v="2"/>
  </r>
  <r>
    <s v="Id2211"/>
    <s v="  Martin"/>
    <x v="361"/>
    <n v="5.68"/>
    <s v="No"/>
    <s v="No"/>
    <s v="Yes"/>
    <n v="1"/>
    <s v="No"/>
    <s v="Normal Weight"/>
    <s v="Normal"/>
    <n v="1987"/>
    <s v="Jun"/>
    <n v="16"/>
    <d v="1987-06-16T00:00:00"/>
    <n v="38924.04"/>
    <x v="0"/>
    <s v="tier - 2"/>
    <x v="17"/>
    <x v="2"/>
  </r>
  <r>
    <s v="Id2212"/>
    <s v="  Steve"/>
    <x v="491"/>
    <n v="6.09"/>
    <s v="No"/>
    <s v="No"/>
    <s v="Yes"/>
    <n v="1"/>
    <s v="No"/>
    <s v="Normal Weight"/>
    <s v="Prediabetes"/>
    <n v="1976"/>
    <s v="Dec"/>
    <n v="15"/>
    <d v="1976-12-15T00:00:00"/>
    <n v="38932.559999999998"/>
    <x v="0"/>
    <s v="tier - 3"/>
    <x v="29"/>
    <x v="2"/>
  </r>
  <r>
    <s v="Id2213"/>
    <s v="  Christopher"/>
    <x v="1264"/>
    <n v="5.53"/>
    <s v="No"/>
    <s v="No"/>
    <s v="Yes"/>
    <n v="1"/>
    <s v="No"/>
    <s v="Normal Weight"/>
    <s v="Normal"/>
    <n v="1980"/>
    <s v="Sep"/>
    <n v="24"/>
    <d v="1980-09-24T00:00:00"/>
    <n v="38947.43"/>
    <x v="0"/>
    <s v="tier - 3"/>
    <x v="26"/>
    <x v="2"/>
  </r>
  <r>
    <s v="Id2214"/>
    <s v="  Kathryn M"/>
    <x v="32"/>
    <n v="4.28"/>
    <s v="No"/>
    <s v="yes"/>
    <s v="No"/>
    <n v="1"/>
    <s v="No"/>
    <s v="Obesity"/>
    <s v="Normal"/>
    <n v="1978"/>
    <s v="Oct"/>
    <n v="12"/>
    <d v="1978-10-12T00:00:00"/>
    <n v="38998.550000000003"/>
    <x v="3"/>
    <s v="tier - 1"/>
    <x v="25"/>
    <x v="2"/>
  </r>
  <r>
    <s v="Id2215"/>
    <s v="  Emily"/>
    <x v="201"/>
    <n v="6.01"/>
    <s v="No"/>
    <s v="yes"/>
    <s v="No"/>
    <n v="1"/>
    <s v="No"/>
    <s v="Obesity"/>
    <s v="Prediabetes"/>
    <n v="1985"/>
    <s v="Sep"/>
    <n v="20"/>
    <d v="1985-09-20T00:00:00"/>
    <n v="39047.29"/>
    <x v="3"/>
    <s v="tier - 3"/>
    <x v="30"/>
    <x v="12"/>
  </r>
  <r>
    <s v="Id2216"/>
    <s v="  Trent A"/>
    <x v="1265"/>
    <n v="4.59"/>
    <s v="No"/>
    <s v="No"/>
    <s v="Yes"/>
    <n v="1"/>
    <s v="No"/>
    <s v="Under Weight"/>
    <s v="Normal"/>
    <n v="1982"/>
    <s v="Aug"/>
    <n v="4"/>
    <d v="1982-08-04T00:00:00"/>
    <n v="39125.33"/>
    <x v="3"/>
    <s v="tier - 1"/>
    <x v="22"/>
    <x v="5"/>
  </r>
  <r>
    <s v="Id2217"/>
    <s v="  Jennifer E"/>
    <x v="1266"/>
    <n v="5.8"/>
    <s v="yes"/>
    <s v="No"/>
    <s v="No"/>
    <n v="1"/>
    <s v="No"/>
    <s v="Normal Weight"/>
    <s v="Prediabetes"/>
    <n v="1962"/>
    <s v="Jul"/>
    <n v="7"/>
    <d v="1962-07-07T00:00:00"/>
    <n v="39221.120000000003"/>
    <x v="0"/>
    <s v="tier - 1"/>
    <x v="44"/>
    <x v="2"/>
  </r>
  <r>
    <s v="Id2218"/>
    <s v="  Polly"/>
    <x v="1137"/>
    <n v="5.08"/>
    <s v="No"/>
    <s v="yes"/>
    <s v="No"/>
    <n v="1"/>
    <s v="No"/>
    <s v="Over Weight"/>
    <s v="Normal"/>
    <n v="1992"/>
    <s v="Nov"/>
    <n v="30"/>
    <d v="1992-11-30T00:00:00"/>
    <n v="39241.440000000002"/>
    <x v="3"/>
    <s v="tier - 3"/>
    <x v="1"/>
    <x v="2"/>
  </r>
  <r>
    <s v="Id2219"/>
    <s v="  Elizabeth"/>
    <x v="1267"/>
    <n v="5.84"/>
    <s v="No"/>
    <s v="yes"/>
    <s v="No"/>
    <n v="1"/>
    <s v="No"/>
    <s v="Normal Weight"/>
    <s v="Prediabetes"/>
    <n v="1982"/>
    <s v="Aug"/>
    <n v="16"/>
    <d v="1982-08-16T00:00:00"/>
    <n v="39315.279999999999"/>
    <x v="0"/>
    <s v="tier - 3"/>
    <x v="22"/>
    <x v="2"/>
  </r>
  <r>
    <s v="Id2220"/>
    <s v="  Tiffany A"/>
    <x v="1268"/>
    <n v="4.1500000000000004"/>
    <s v="No"/>
    <s v="No"/>
    <s v="No"/>
    <n v="1"/>
    <s v="No"/>
    <s v="Normal Weight"/>
    <s v="Normal"/>
    <n v="1978"/>
    <s v="Aug"/>
    <n v="5"/>
    <d v="1978-08-05T00:00:00"/>
    <n v="39352.6"/>
    <x v="0"/>
    <s v="tier - 3"/>
    <x v="25"/>
    <x v="2"/>
  </r>
  <r>
    <s v="Id2221"/>
    <s v="  Cole"/>
    <x v="172"/>
    <n v="4.3600000000000003"/>
    <s v="yes"/>
    <s v="No"/>
    <s v="No"/>
    <n v="0"/>
    <s v="No"/>
    <s v="Obesity"/>
    <s v="Normal"/>
    <n v="1966"/>
    <s v="Jun"/>
    <n v="24"/>
    <d v="1966-06-24T00:00:00"/>
    <n v="39396.86"/>
    <x v="0"/>
    <s v="tier - 2"/>
    <x v="40"/>
    <x v="2"/>
  </r>
  <r>
    <s v="Id2222"/>
    <s v="  Matthew T"/>
    <x v="4"/>
    <n v="4.55"/>
    <s v="yes"/>
    <s v="No"/>
    <s v="No"/>
    <n v="0"/>
    <s v="No"/>
    <s v="Obesity"/>
    <s v="Normal"/>
    <n v="1978"/>
    <s v="Jul"/>
    <n v="12"/>
    <d v="1978-07-12T00:00:00"/>
    <n v="39556.49"/>
    <x v="3"/>
    <s v="tier - 2"/>
    <x v="25"/>
    <x v="3"/>
  </r>
  <r>
    <s v="Id2223"/>
    <s v="  Zachary"/>
    <x v="1269"/>
    <n v="4.37"/>
    <s v="yes"/>
    <s v="No"/>
    <s v="No"/>
    <n v="0"/>
    <s v="No"/>
    <s v="Obesity"/>
    <s v="Normal"/>
    <n v="1981"/>
    <s v="Jul"/>
    <n v="5"/>
    <d v="1981-07-05T00:00:00"/>
    <n v="39597.410000000003"/>
    <x v="3"/>
    <s v="tier - 2"/>
    <x v="26"/>
    <x v="12"/>
  </r>
  <r>
    <s v="Id2224"/>
    <s v="  Matthew T"/>
    <x v="358"/>
    <n v="5.24"/>
    <s v="yes"/>
    <s v="No"/>
    <s v="No"/>
    <n v="0"/>
    <s v="No"/>
    <s v="Normal Weight"/>
    <s v="Normal"/>
    <n v="1995"/>
    <s v="Aug"/>
    <n v="7"/>
    <d v="1995-08-07T00:00:00"/>
    <n v="39611.760000000002"/>
    <x v="3"/>
    <s v="tier - 3"/>
    <x v="10"/>
    <x v="0"/>
  </r>
  <r>
    <s v="Id2225"/>
    <s v="  Pat"/>
    <x v="1270"/>
    <n v="5.96"/>
    <s v="No"/>
    <s v="No"/>
    <s v="No"/>
    <n v="1"/>
    <s v="No"/>
    <s v="Under Weight"/>
    <s v="Prediabetes"/>
    <n v="1977"/>
    <s v="Dec"/>
    <n v="17"/>
    <d v="1977-12-17T00:00:00"/>
    <n v="39670.44"/>
    <x v="0"/>
    <s v="tier - 1"/>
    <x v="24"/>
    <x v="1"/>
  </r>
  <r>
    <s v="Id2226"/>
    <s v="  Ashley"/>
    <x v="1271"/>
    <n v="4.76"/>
    <s v="yes"/>
    <s v="No"/>
    <s v="No"/>
    <n v="1"/>
    <s v="No"/>
    <s v="Under Weight"/>
    <s v="Normal"/>
    <n v="1968"/>
    <s v="Sep"/>
    <n v="29"/>
    <d v="1968-09-29T00:00:00"/>
    <n v="39721.93"/>
    <x v="0"/>
    <s v="tier - 2"/>
    <x v="36"/>
    <x v="2"/>
  </r>
  <r>
    <s v="Id2227"/>
    <s v="  Elizabeth A"/>
    <x v="1272"/>
    <n v="4.3"/>
    <s v="yes"/>
    <s v="No"/>
    <s v="Yes"/>
    <n v="1"/>
    <s v="No"/>
    <s v="Under Weight"/>
    <s v="Normal"/>
    <n v="2003"/>
    <s v="Jul"/>
    <n v="16"/>
    <d v="2003-07-16T00:00:00"/>
    <n v="39722.75"/>
    <x v="3"/>
    <s v="tier - 1"/>
    <x v="13"/>
    <x v="0"/>
  </r>
  <r>
    <s v="Id2228"/>
    <s v="  Rebecca M"/>
    <x v="1273"/>
    <n v="4.5"/>
    <s v="No"/>
    <s v="No"/>
    <s v="No"/>
    <n v="1"/>
    <s v="No"/>
    <s v="Under Weight"/>
    <s v="Normal"/>
    <n v="1977"/>
    <s v="Aug"/>
    <n v="12"/>
    <d v="1977-08-12T00:00:00"/>
    <n v="39725.519999999997"/>
    <x v="0"/>
    <s v="tier - 1"/>
    <x v="24"/>
    <x v="1"/>
  </r>
  <r>
    <s v="Id2229"/>
    <s v="  Ruth"/>
    <x v="1274"/>
    <n v="5.59"/>
    <s v="No"/>
    <s v="No"/>
    <s v="Yes"/>
    <n v="1"/>
    <s v="No"/>
    <s v="Normal Weight"/>
    <s v="Normal"/>
    <n v="1973"/>
    <s v="Dec"/>
    <n v="17"/>
    <d v="1973-12-17T00:00:00"/>
    <n v="39727.61"/>
    <x v="3"/>
    <s v="tier - 2"/>
    <x v="28"/>
    <x v="2"/>
  </r>
  <r>
    <s v="Id2230"/>
    <s v="  Gregory S"/>
    <x v="910"/>
    <n v="6.29"/>
    <s v="yes"/>
    <s v="No"/>
    <s v="Yes"/>
    <n v="1"/>
    <s v="No"/>
    <s v="Under Weight"/>
    <s v="Prediabetes"/>
    <n v="1987"/>
    <s v="Jul"/>
    <n v="24"/>
    <d v="1987-07-24T00:00:00"/>
    <n v="39774.28"/>
    <x v="3"/>
    <s v="tier - 1"/>
    <x v="18"/>
    <x v="10"/>
  </r>
  <r>
    <s v="Id2231"/>
    <s v="  Alexandra S"/>
    <x v="279"/>
    <n v="4.1900000000000004"/>
    <s v="No"/>
    <s v="yes"/>
    <s v="No"/>
    <n v="1"/>
    <s v="No"/>
    <s v="Under Weight"/>
    <s v="Normal"/>
    <n v="1985"/>
    <s v="Jul"/>
    <n v="17"/>
    <d v="1985-07-17T00:00:00"/>
    <n v="39836.519999999997"/>
    <x v="0"/>
    <s v="tier - 1"/>
    <x v="30"/>
    <x v="2"/>
  </r>
  <r>
    <s v="Id2232"/>
    <s v="  Hillary"/>
    <x v="1176"/>
    <n v="4.7"/>
    <s v="yes"/>
    <s v="No"/>
    <s v="Yes"/>
    <n v="1"/>
    <s v="No"/>
    <s v="Under Weight"/>
    <s v="Normal"/>
    <n v="1983"/>
    <s v="Jun"/>
    <n v="1"/>
    <d v="1983-06-01T00:00:00"/>
    <n v="39865.699999999997"/>
    <x v="0"/>
    <s v="tier - 2"/>
    <x v="22"/>
    <x v="2"/>
  </r>
  <r>
    <s v="Id2233"/>
    <s v="  Amy K"/>
    <x v="1036"/>
    <n v="5.64"/>
    <s v="yes"/>
    <s v="No"/>
    <s v="No"/>
    <n v="0"/>
    <s v="No"/>
    <s v="Normal Weight"/>
    <s v="Normal"/>
    <n v="1985"/>
    <s v="Aug"/>
    <n v="22"/>
    <d v="1985-08-22T00:00:00"/>
    <n v="39871.699999999997"/>
    <x v="3"/>
    <s v="tier - 2"/>
    <x v="30"/>
    <x v="0"/>
  </r>
  <r>
    <s v="Id2234"/>
    <s v="  Scott"/>
    <x v="1080"/>
    <n v="4.1100000000000003"/>
    <s v="yes"/>
    <s v="No"/>
    <s v="No"/>
    <n v="0"/>
    <s v="No"/>
    <s v="Under Weight"/>
    <s v="Normal"/>
    <n v="1975"/>
    <s v="Dec"/>
    <n v="2"/>
    <d v="1975-12-02T00:00:00"/>
    <n v="39963.120000000003"/>
    <x v="0"/>
    <s v="tier - 2"/>
    <x v="32"/>
    <x v="2"/>
  </r>
  <r>
    <s v="Id2235"/>
    <s v="  John"/>
    <x v="1245"/>
    <n v="5.43"/>
    <s v="yes"/>
    <s v="No"/>
    <s v="Yes"/>
    <n v="1"/>
    <s v="No"/>
    <s v="Under Weight"/>
    <s v="Normal"/>
    <n v="1987"/>
    <s v="Aug"/>
    <n v="8"/>
    <d v="1987-08-08T00:00:00"/>
    <n v="39983.43"/>
    <x v="0"/>
    <s v="tier - 3"/>
    <x v="18"/>
    <x v="1"/>
  </r>
  <r>
    <s v="Id2236"/>
    <s v="  Maaikel"/>
    <x v="1275"/>
    <n v="4.38"/>
    <s v="No"/>
    <s v="No"/>
    <s v="No"/>
    <n v="1"/>
    <s v="No"/>
    <s v="Normal Weight"/>
    <s v="Normal"/>
    <n v="1982"/>
    <s v="Dec"/>
    <n v="25"/>
    <d v="1982-12-25T00:00:00"/>
    <n v="40003.33"/>
    <x v="3"/>
    <s v="tier - 1"/>
    <x v="22"/>
    <x v="1"/>
  </r>
  <r>
    <s v="Id2237"/>
    <s v="  Daniel C"/>
    <x v="161"/>
    <n v="9.7899999999999991"/>
    <s v="No"/>
    <s v="No"/>
    <s v="No"/>
    <n v="0"/>
    <s v="No"/>
    <s v="Obesity"/>
    <s v="Diabetes"/>
    <n v="1978"/>
    <s v="Dec"/>
    <n v="20"/>
    <d v="1978-12-20T00:00:00"/>
    <n v="40054.730000000003"/>
    <x v="3"/>
    <s v="tier - 3"/>
    <x v="25"/>
    <x v="2"/>
  </r>
  <r>
    <s v="Id2238"/>
    <s v="  Christopher S"/>
    <x v="1151"/>
    <n v="11.84"/>
    <s v="No"/>
    <s v="No"/>
    <s v="No"/>
    <n v="0"/>
    <s v="No"/>
    <s v="Normal Weight"/>
    <s v="Diabetes"/>
    <n v="1966"/>
    <s v="Aug"/>
    <n v="12"/>
    <d v="1966-08-12T00:00:00"/>
    <n v="40069.440000000002"/>
    <x v="3"/>
    <s v="tier - 3"/>
    <x v="37"/>
    <x v="2"/>
  </r>
  <r>
    <s v="Id2239"/>
    <s v="  William R"/>
    <x v="1276"/>
    <n v="6.22"/>
    <s v="No"/>
    <s v="No"/>
    <s v="No"/>
    <n v="0"/>
    <s v="No"/>
    <s v="Normal Weight"/>
    <s v="Prediabetes"/>
    <n v="1983"/>
    <s v="Oct"/>
    <n v="14"/>
    <d v="1983-10-14T00:00:00"/>
    <n v="40103.89"/>
    <x v="3"/>
    <s v="tier - 2"/>
    <x v="21"/>
    <x v="2"/>
  </r>
  <r>
    <s v="Id2240"/>
    <s v="  Lyndsy"/>
    <x v="1277"/>
    <n v="10.01"/>
    <s v="No"/>
    <s v="No"/>
    <s v="No"/>
    <n v="0"/>
    <s v="No"/>
    <s v="Under Weight"/>
    <s v="Diabetes"/>
    <n v="1985"/>
    <s v="Oct"/>
    <n v="21"/>
    <d v="1985-10-21T00:00:00"/>
    <n v="40182.25"/>
    <x v="3"/>
    <s v="tier - 2"/>
    <x v="30"/>
    <x v="2"/>
  </r>
  <r>
    <s v="Id2241"/>
    <s v="  Jessica"/>
    <x v="300"/>
    <n v="4.32"/>
    <s v="No"/>
    <s v="No"/>
    <s v="No"/>
    <n v="1"/>
    <s v="No"/>
    <s v="Normal Weight"/>
    <s v="Normal"/>
    <n v="1979"/>
    <s v="Aug"/>
    <n v="18"/>
    <d v="1979-08-18T00:00:00"/>
    <n v="40204.83"/>
    <x v="3"/>
    <s v="tier - 3"/>
    <x v="23"/>
    <x v="1"/>
  </r>
  <r>
    <s v="Id2242"/>
    <s v="  Anna"/>
    <x v="1169"/>
    <n v="5.65"/>
    <s v="yes"/>
    <s v="No"/>
    <s v="Yes"/>
    <n v="1"/>
    <s v="No"/>
    <s v="Normal Weight"/>
    <s v="Normal"/>
    <n v="1981"/>
    <s v="Jul"/>
    <n v="28"/>
    <d v="1981-07-28T00:00:00"/>
    <n v="40208.559999999998"/>
    <x v="3"/>
    <s v="tier - 2"/>
    <x v="19"/>
    <x v="2"/>
  </r>
  <r>
    <s v="Id2243"/>
    <s v="  Jordan"/>
    <x v="1015"/>
    <n v="4.12"/>
    <s v="yes"/>
    <s v="No"/>
    <s v="No"/>
    <n v="1"/>
    <s v="No"/>
    <s v="Under Weight"/>
    <s v="Normal"/>
    <n v="1981"/>
    <s v="Oct"/>
    <n v="4"/>
    <d v="1981-10-04T00:00:00"/>
    <n v="40273.65"/>
    <x v="3"/>
    <s v="tier - 3"/>
    <x v="19"/>
    <x v="0"/>
  </r>
  <r>
    <s v="Id2244"/>
    <s v="  Brian"/>
    <x v="1278"/>
    <n v="6.24"/>
    <s v="No"/>
    <s v="No"/>
    <s v="No"/>
    <n v="1"/>
    <s v="No"/>
    <s v="Normal Weight"/>
    <s v="Prediabetes"/>
    <n v="1977"/>
    <s v="Jun"/>
    <n v="27"/>
    <d v="1977-06-27T00:00:00"/>
    <n v="40284.379999999997"/>
    <x v="3"/>
    <s v="tier - 3"/>
    <x v="29"/>
    <x v="1"/>
  </r>
  <r>
    <s v="Id2245"/>
    <s v="  Katherine A"/>
    <x v="496"/>
    <n v="4.83"/>
    <s v="No"/>
    <s v="No"/>
    <s v="No"/>
    <n v="0"/>
    <s v="No"/>
    <s v="Normal Weight"/>
    <s v="Normal"/>
    <n v="1962"/>
    <s v="Sep"/>
    <n v="4"/>
    <d v="1962-09-04T00:00:00"/>
    <n v="40309.93"/>
    <x v="3"/>
    <s v="tier - 3"/>
    <x v="41"/>
    <x v="2"/>
  </r>
  <r>
    <s v="Id2246"/>
    <s v="  Melanie"/>
    <x v="1279"/>
    <n v="7.4"/>
    <s v="No"/>
    <s v="No"/>
    <s v="No"/>
    <n v="0"/>
    <s v="No"/>
    <s v="Normal Weight"/>
    <s v="Diabetes"/>
    <n v="1966"/>
    <s v="Aug"/>
    <n v="12"/>
    <d v="1966-08-12T00:00:00"/>
    <n v="40373.74"/>
    <x v="3"/>
    <s v="tier - 3"/>
    <x v="37"/>
    <x v="2"/>
  </r>
  <r>
    <s v="Id2247"/>
    <s v="  Jessica"/>
    <x v="1280"/>
    <n v="4.54"/>
    <s v="No"/>
    <s v="No"/>
    <s v="No"/>
    <n v="0"/>
    <s v="No"/>
    <s v="Normal Weight"/>
    <s v="Normal"/>
    <n v="1985"/>
    <s v="Nov"/>
    <n v="3"/>
    <d v="1985-11-03T00:00:00"/>
    <n v="40419.019999999997"/>
    <x v="3"/>
    <s v="tier - 2"/>
    <x v="30"/>
    <x v="0"/>
  </r>
  <r>
    <s v="Id2248"/>
    <s v="  Eric S"/>
    <x v="1281"/>
    <n v="11.11"/>
    <s v="No"/>
    <s v="No"/>
    <s v="No"/>
    <n v="0"/>
    <s v="No"/>
    <s v="Under Weight"/>
    <s v="Diabetes"/>
    <n v="1975"/>
    <s v="Jul"/>
    <n v="10"/>
    <d v="1975-07-10T00:00:00"/>
    <n v="40590.550000000003"/>
    <x v="3"/>
    <s v="tier - 3"/>
    <x v="27"/>
    <x v="1"/>
  </r>
  <r>
    <s v="Id2249"/>
    <s v="  Joseph"/>
    <x v="1282"/>
    <n v="4.03"/>
    <s v="yes"/>
    <s v="No"/>
    <s v="No"/>
    <n v="0"/>
    <s v="No"/>
    <s v="Under Weight"/>
    <s v="Normal"/>
    <n v="1970"/>
    <s v="Sep"/>
    <n v="25"/>
    <d v="1970-09-25T00:00:00"/>
    <n v="40692.910000000003"/>
    <x v="3"/>
    <s v="tier - 1"/>
    <x v="35"/>
    <x v="2"/>
  </r>
  <r>
    <s v="Id2250"/>
    <s v="  Mary"/>
    <x v="1283"/>
    <n v="4.51"/>
    <s v="No"/>
    <s v="No"/>
    <s v="No"/>
    <n v="1"/>
    <s v="No"/>
    <s v="Normal Weight"/>
    <s v="Normal"/>
    <n v="1976"/>
    <s v="Dec"/>
    <n v="26"/>
    <d v="1976-12-26T00:00:00"/>
    <n v="40720.550000000003"/>
    <x v="3"/>
    <s v="tier - 3"/>
    <x v="29"/>
    <x v="1"/>
  </r>
  <r>
    <s v="Id2251"/>
    <s v="  Natalie"/>
    <x v="1013"/>
    <n v="5.56"/>
    <s v="No"/>
    <s v="yes"/>
    <s v="No"/>
    <n v="1"/>
    <s v="No"/>
    <s v="Under Weight"/>
    <s v="Normal"/>
    <n v="1972"/>
    <s v="Jun"/>
    <n v="10"/>
    <d v="1972-06-10T00:00:00"/>
    <n v="40817.85"/>
    <x v="3"/>
    <s v="tier - 3"/>
    <x v="33"/>
    <x v="2"/>
  </r>
  <r>
    <s v="Id2252"/>
    <s v="  Christopher"/>
    <x v="1244"/>
    <n v="4.0999999999999996"/>
    <s v="No"/>
    <s v="yes"/>
    <s v="No"/>
    <n v="1"/>
    <s v="No"/>
    <s v="Normal Weight"/>
    <s v="Normal"/>
    <n v="1999"/>
    <s v="Jul"/>
    <n v="2"/>
    <d v="1999-07-02T00:00:00"/>
    <n v="40904.199999999997"/>
    <x v="3"/>
    <s v="tier - 1"/>
    <x v="2"/>
    <x v="8"/>
  </r>
  <r>
    <s v="Id2253"/>
    <s v="  Sonja"/>
    <x v="1284"/>
    <n v="5.85"/>
    <s v="No"/>
    <s v="yes"/>
    <s v="No"/>
    <n v="1"/>
    <s v="No"/>
    <s v="Normal Weight"/>
    <s v="Prediabetes"/>
    <n v="1992"/>
    <s v="Aug"/>
    <n v="4"/>
    <d v="1992-08-04T00:00:00"/>
    <n v="40932.43"/>
    <x v="3"/>
    <s v="tier - 2"/>
    <x v="1"/>
    <x v="0"/>
  </r>
  <r>
    <s v="Id2254"/>
    <s v="  Alexandra"/>
    <x v="1285"/>
    <n v="4.92"/>
    <s v="yes"/>
    <s v="No"/>
    <s v="Yes"/>
    <n v="1"/>
    <s v="No"/>
    <s v="Under Weight"/>
    <s v="Normal"/>
    <n v="1979"/>
    <s v="Sep"/>
    <n v="16"/>
    <d v="1979-09-16T00:00:00"/>
    <n v="40941.29"/>
    <x v="3"/>
    <s v="tier - 2"/>
    <x v="23"/>
    <x v="0"/>
  </r>
  <r>
    <s v="Id2255"/>
    <s v="  Martha L"/>
    <x v="1286"/>
    <n v="9.4600000000000009"/>
    <s v="No"/>
    <s v="No"/>
    <s v="No"/>
    <n v="0"/>
    <s v="No"/>
    <s v="Normal Weight"/>
    <s v="Diabetes"/>
    <n v="1983"/>
    <s v="Sep"/>
    <n v="8"/>
    <d v="1983-09-08T00:00:00"/>
    <n v="40961.29"/>
    <x v="3"/>
    <s v="tier - 2"/>
    <x v="21"/>
    <x v="2"/>
  </r>
  <r>
    <s v="Id2256"/>
    <s v="  Ryan C"/>
    <x v="1287"/>
    <n v="5.94"/>
    <s v="No"/>
    <s v="No"/>
    <s v="Yes"/>
    <n v="1"/>
    <s v="No"/>
    <s v="Obesity"/>
    <s v="Prediabetes"/>
    <n v="1974"/>
    <s v="Jun"/>
    <n v="5"/>
    <d v="1974-06-05T00:00:00"/>
    <n v="40974.160000000003"/>
    <x v="3"/>
    <s v="tier - 2"/>
    <x v="28"/>
    <x v="0"/>
  </r>
  <r>
    <s v="Id2257"/>
    <s v="  Cliff"/>
    <x v="169"/>
    <n v="5.7"/>
    <s v="No"/>
    <s v="No"/>
    <s v="Yes"/>
    <n v="1"/>
    <s v="No"/>
    <s v="Obesity"/>
    <s v="Prediabetes"/>
    <n v="1979"/>
    <s v="Oct"/>
    <n v="11"/>
    <d v="1979-10-11T00:00:00"/>
    <n v="41034.22"/>
    <x v="3"/>
    <s v="tier - 3"/>
    <x v="23"/>
    <x v="12"/>
  </r>
  <r>
    <s v="Id2258"/>
    <s v="  Blue"/>
    <x v="97"/>
    <n v="4.13"/>
    <s v="No"/>
    <s v="No"/>
    <s v="Yes"/>
    <n v="1"/>
    <s v="No"/>
    <s v="Obesity"/>
    <s v="Normal"/>
    <n v="1972"/>
    <s v="Aug"/>
    <n v="12"/>
    <d v="1972-08-12T00:00:00"/>
    <n v="41055.29"/>
    <x v="3"/>
    <s v="tier - 2"/>
    <x v="31"/>
    <x v="2"/>
  </r>
  <r>
    <s v="Id2259"/>
    <s v="  Jeffrey M"/>
    <x v="217"/>
    <n v="4.7699999999999996"/>
    <s v="No"/>
    <s v="No"/>
    <s v="Yes"/>
    <n v="1"/>
    <s v="No"/>
    <s v="Obesity"/>
    <s v="Normal"/>
    <n v="1972"/>
    <s v="Sep"/>
    <n v="6"/>
    <d v="1972-09-06T00:00:00"/>
    <n v="41097.160000000003"/>
    <x v="3"/>
    <s v="tier - 3"/>
    <x v="31"/>
    <x v="5"/>
  </r>
  <r>
    <s v="Id2260"/>
    <s v="  Andrew"/>
    <x v="625"/>
    <n v="4.99"/>
    <s v="No"/>
    <s v="No"/>
    <s v="Yes"/>
    <n v="1"/>
    <s v="No"/>
    <s v="Over Weight"/>
    <s v="Normal"/>
    <n v="1969"/>
    <s v="Aug"/>
    <n v="8"/>
    <d v="1969-08-08T00:00:00"/>
    <n v="41191.57"/>
    <x v="3"/>
    <s v="tier - 2"/>
    <x v="34"/>
    <x v="2"/>
  </r>
  <r>
    <s v="Id2261"/>
    <s v="  Julia"/>
    <x v="1165"/>
    <n v="4.42"/>
    <s v="yes"/>
    <s v="No"/>
    <s v="Yes"/>
    <n v="1"/>
    <s v="No"/>
    <s v="Under Weight"/>
    <s v="Normal"/>
    <n v="1964"/>
    <s v="Jun"/>
    <n v="6"/>
    <d v="1964-06-06T00:00:00"/>
    <n v="41250.39"/>
    <x v="3"/>
    <s v="tier - 3"/>
    <x v="42"/>
    <x v="2"/>
  </r>
  <r>
    <s v="Id2262"/>
    <s v="  Daniel"/>
    <x v="368"/>
    <n v="4.01"/>
    <s v="No"/>
    <s v="No"/>
    <s v="Yes"/>
    <n v="1"/>
    <s v="No"/>
    <s v="Over Weight"/>
    <s v="Normal"/>
    <n v="1977"/>
    <s v="Aug"/>
    <n v="27"/>
    <d v="1977-08-27T00:00:00"/>
    <n v="41271.5"/>
    <x v="3"/>
    <s v="tier - 2"/>
    <x v="24"/>
    <x v="2"/>
  </r>
  <r>
    <s v="Id2263"/>
    <s v="  Jaime"/>
    <x v="1288"/>
    <n v="4.49"/>
    <s v="No"/>
    <s v="No"/>
    <s v="Yes"/>
    <n v="1"/>
    <s v="No"/>
    <s v="Normal Weight"/>
    <s v="Normal"/>
    <n v="1964"/>
    <s v="Oct"/>
    <n v="7"/>
    <d v="1964-10-07T00:00:00"/>
    <n v="41331.79"/>
    <x v="3"/>
    <s v="tier - 2"/>
    <x v="39"/>
    <x v="2"/>
  </r>
  <r>
    <s v="Id2264"/>
    <s v="  Mohd Syahidan"/>
    <x v="1289"/>
    <n v="6.37"/>
    <s v="No"/>
    <s v="No"/>
    <s v="Yes"/>
    <n v="1"/>
    <s v="No"/>
    <s v="Normal Weight"/>
    <s v="Prediabetes"/>
    <n v="1971"/>
    <s v="Oct"/>
    <n v="16"/>
    <d v="1971-10-16T00:00:00"/>
    <n v="41351.879999999997"/>
    <x v="3"/>
    <s v="tier - 2"/>
    <x v="33"/>
    <x v="2"/>
  </r>
  <r>
    <s v="Id2265"/>
    <s v="  Matthew"/>
    <x v="477"/>
    <n v="5.12"/>
    <s v="No"/>
    <s v="No"/>
    <s v="Yes"/>
    <n v="1"/>
    <s v="No"/>
    <s v="Normal Weight"/>
    <s v="Normal"/>
    <n v="1967"/>
    <s v="Dec"/>
    <n v="22"/>
    <d v="1967-12-22T00:00:00"/>
    <n v="41505.15"/>
    <x v="3"/>
    <s v="tier - 2"/>
    <x v="38"/>
    <x v="2"/>
  </r>
  <r>
    <s v="Id2266"/>
    <s v="  Elizabeth S"/>
    <x v="1290"/>
    <n v="8.59"/>
    <s v="No"/>
    <s v="No"/>
    <s v="No"/>
    <n v="0"/>
    <s v="No"/>
    <s v="Normal Weight"/>
    <s v="Diabetes"/>
    <n v="1974"/>
    <s v="Nov"/>
    <n v="24"/>
    <d v="1974-11-24T00:00:00"/>
    <n v="41636.199999999997"/>
    <x v="3"/>
    <s v="tier - 1"/>
    <x v="27"/>
    <x v="2"/>
  </r>
  <r>
    <s v="Id2267"/>
    <s v="  Katie"/>
    <x v="1291"/>
    <n v="5.87"/>
    <s v="No"/>
    <s v="No"/>
    <s v="No"/>
    <n v="1"/>
    <s v="No"/>
    <s v="Under Weight"/>
    <s v="Prediabetes"/>
    <n v="1976"/>
    <s v="Oct"/>
    <n v="29"/>
    <d v="1976-10-29T00:00:00"/>
    <n v="41661.599999999999"/>
    <x v="3"/>
    <s v="tier - 3"/>
    <x v="29"/>
    <x v="2"/>
  </r>
  <r>
    <s v="Id2268"/>
    <s v="  Christi A"/>
    <x v="1292"/>
    <n v="7.03"/>
    <s v="No"/>
    <s v="No"/>
    <s v="No"/>
    <n v="0"/>
    <s v="No"/>
    <s v="Normal Weight"/>
    <s v="Diabetes"/>
    <n v="1975"/>
    <s v="Nov"/>
    <n v="14"/>
    <d v="1975-11-14T00:00:00"/>
    <n v="41676.080000000002"/>
    <x v="3"/>
    <s v="tier - 2"/>
    <x v="32"/>
    <x v="0"/>
  </r>
  <r>
    <s v="Id2269"/>
    <s v="  Sandra K"/>
    <x v="1293"/>
    <n v="5.51"/>
    <s v="No"/>
    <s v="No"/>
    <s v="No"/>
    <n v="1"/>
    <s v="No"/>
    <s v="Normal Weight"/>
    <s v="Normal"/>
    <n v="1975"/>
    <s v="Sep"/>
    <n v="29"/>
    <d v="1975-09-29T00:00:00"/>
    <n v="41681.86"/>
    <x v="3"/>
    <s v="tier - 1"/>
    <x v="32"/>
    <x v="2"/>
  </r>
  <r>
    <s v="Id2270"/>
    <s v="  Katharine"/>
    <x v="1058"/>
    <n v="4.76"/>
    <s v="No"/>
    <s v="yes"/>
    <s v="No"/>
    <n v="1"/>
    <s v="No"/>
    <s v="Normal Weight"/>
    <s v="Normal"/>
    <n v="1962"/>
    <s v="Sep"/>
    <n v="22"/>
    <d v="1962-09-22T00:00:00"/>
    <n v="41794.629999999997"/>
    <x v="3"/>
    <s v="tier - 3"/>
    <x v="41"/>
    <x v="2"/>
  </r>
  <r>
    <s v="Id2271"/>
    <s v="  Jerome"/>
    <x v="515"/>
    <n v="4.7"/>
    <s v="No"/>
    <s v="yes"/>
    <s v="No"/>
    <n v="1"/>
    <s v="No"/>
    <s v="Normal Weight"/>
    <s v="Normal"/>
    <n v="1966"/>
    <s v="Sep"/>
    <n v="21"/>
    <d v="1966-09-21T00:00:00"/>
    <n v="41886.54"/>
    <x v="3"/>
    <s v="tier - 3"/>
    <x v="37"/>
    <x v="2"/>
  </r>
  <r>
    <s v="Id2272"/>
    <s v="  Julia R"/>
    <x v="1294"/>
    <n v="6.21"/>
    <s v="yes"/>
    <s v="No"/>
    <s v="No"/>
    <n v="0"/>
    <s v="No"/>
    <s v="Under Weight"/>
    <s v="Prediabetes"/>
    <n v="1972"/>
    <s v="Jun"/>
    <n v="8"/>
    <d v="1972-06-08T00:00:00"/>
    <n v="41919.1"/>
    <x v="3"/>
    <s v="tier - 1"/>
    <x v="33"/>
    <x v="5"/>
  </r>
  <r>
    <s v="Id2273"/>
    <s v="  Sean Henry"/>
    <x v="1295"/>
    <n v="4.5199999999999996"/>
    <s v="No"/>
    <s v="yes"/>
    <s v="No"/>
    <n v="1"/>
    <s v="No"/>
    <s v="Under Weight"/>
    <s v="Normal"/>
    <n v="1984"/>
    <s v="Nov"/>
    <n v="10"/>
    <d v="1984-11-10T00:00:00"/>
    <n v="41949.24"/>
    <x v="3"/>
    <s v="tier - 1"/>
    <x v="20"/>
    <x v="0"/>
  </r>
  <r>
    <s v="Id2274"/>
    <s v="  Rachel A"/>
    <x v="1296"/>
    <n v="5.45"/>
    <s v="No"/>
    <s v="No"/>
    <s v="No"/>
    <n v="1"/>
    <s v="No"/>
    <s v="Normal Weight"/>
    <s v="Normal"/>
    <n v="1968"/>
    <s v="Dec"/>
    <n v="19"/>
    <d v="1968-12-19T00:00:00"/>
    <n v="41999.519999999997"/>
    <x v="3"/>
    <s v="tier - 3"/>
    <x v="36"/>
    <x v="0"/>
  </r>
  <r>
    <s v="Id2275"/>
    <s v="  Jim"/>
    <x v="1297"/>
    <n v="4.42"/>
    <s v="No"/>
    <s v="No"/>
    <s v="No"/>
    <n v="0"/>
    <s v="No"/>
    <s v="Under Weight"/>
    <s v="Normal"/>
    <n v="1976"/>
    <s v="Nov"/>
    <n v="28"/>
    <d v="1976-11-28T00:00:00"/>
    <n v="42111.66"/>
    <x v="3"/>
    <s v="tier - 1"/>
    <x v="29"/>
    <x v="8"/>
  </r>
  <r>
    <s v="Id2276"/>
    <s v="  Tim"/>
    <x v="1298"/>
    <n v="9.44"/>
    <s v="No"/>
    <s v="No"/>
    <s v="No"/>
    <n v="0"/>
    <s v="No"/>
    <s v="Normal Weight"/>
    <s v="Diabetes"/>
    <n v="1997"/>
    <s v="Dec"/>
    <n v="9"/>
    <d v="1997-12-09T00:00:00"/>
    <n v="42112.24"/>
    <x v="3"/>
    <s v="tier - 3"/>
    <x v="6"/>
    <x v="0"/>
  </r>
  <r>
    <s v="Id2277"/>
    <s v="  Abby L"/>
    <x v="1299"/>
    <n v="6.15"/>
    <s v="yes"/>
    <s v="No"/>
    <s v="Yes"/>
    <n v="1"/>
    <s v="No"/>
    <s v="Normal Weight"/>
    <s v="Prediabetes"/>
    <n v="1979"/>
    <s v="Jul"/>
    <n v="3"/>
    <d v="1979-07-03T00:00:00"/>
    <n v="42124.52"/>
    <x v="3"/>
    <s v="tier - 1"/>
    <x v="25"/>
    <x v="0"/>
  </r>
  <r>
    <s v="Id2278"/>
    <s v="  Mark"/>
    <x v="1300"/>
    <n v="5.13"/>
    <s v="yes"/>
    <s v="No"/>
    <s v="No"/>
    <n v="0"/>
    <s v="No"/>
    <s v="Under Weight"/>
    <s v="Normal"/>
    <n v="1973"/>
    <s v="Sep"/>
    <n v="18"/>
    <d v="1973-09-18T00:00:00"/>
    <n v="42188.15"/>
    <x v="3"/>
    <s v="tier - 1"/>
    <x v="28"/>
    <x v="2"/>
  </r>
  <r>
    <s v="Id2279"/>
    <s v="  Ali"/>
    <x v="1010"/>
    <n v="4.96"/>
    <s v="yes"/>
    <s v="No"/>
    <s v="No"/>
    <n v="0"/>
    <s v="No"/>
    <s v="Normal Weight"/>
    <s v="Normal"/>
    <n v="1975"/>
    <s v="Aug"/>
    <n v="15"/>
    <d v="1975-08-15T00:00:00"/>
    <n v="42211.14"/>
    <x v="3"/>
    <s v="tier - 3"/>
    <x v="32"/>
    <x v="0"/>
  </r>
  <r>
    <s v="Id2280"/>
    <s v="  Joshua"/>
    <x v="1301"/>
    <n v="10.95"/>
    <s v="No"/>
    <s v="No"/>
    <s v="No"/>
    <n v="0"/>
    <s v="No"/>
    <s v="Under Weight"/>
    <s v="Diabetes"/>
    <n v="1967"/>
    <s v="Jun"/>
    <n v="28"/>
    <d v="1967-06-28T00:00:00"/>
    <n v="42303.69"/>
    <x v="3"/>
    <s v="tier - 2"/>
    <x v="37"/>
    <x v="5"/>
  </r>
  <r>
    <s v="Id2281"/>
    <s v="  Pierre"/>
    <x v="1302"/>
    <n v="4.4400000000000004"/>
    <s v="No"/>
    <s v="yes"/>
    <s v="No"/>
    <n v="1"/>
    <s v="No"/>
    <s v="Obesity"/>
    <s v="Normal"/>
    <n v="1968"/>
    <s v="Aug"/>
    <n v="3"/>
    <d v="1968-08-03T00:00:00"/>
    <n v="42478.6"/>
    <x v="3"/>
    <s v="tier - 2"/>
    <x v="36"/>
    <x v="2"/>
  </r>
  <r>
    <s v="Id2282"/>
    <s v="  Kate"/>
    <x v="1303"/>
    <n v="4.0199999999999996"/>
    <s v="No"/>
    <s v="No"/>
    <s v="No"/>
    <n v="0"/>
    <s v="No"/>
    <s v="Normal Weight"/>
    <s v="Normal"/>
    <n v="1967"/>
    <s v="Jun"/>
    <n v="27"/>
    <d v="1967-06-27T00:00:00"/>
    <n v="42538.720000000001"/>
    <x v="3"/>
    <s v="tier - 3"/>
    <x v="37"/>
    <x v="2"/>
  </r>
  <r>
    <s v="Id2283"/>
    <s v="  David"/>
    <x v="1304"/>
    <n v="5.44"/>
    <s v="No"/>
    <s v="yes"/>
    <s v="No"/>
    <n v="1"/>
    <s v="No"/>
    <s v="Obesity"/>
    <s v="Normal"/>
    <n v="1979"/>
    <s v="Dec"/>
    <n v="27"/>
    <d v="1979-12-27T00:00:00"/>
    <n v="42560.43"/>
    <x v="3"/>
    <s v="tier - 3"/>
    <x v="23"/>
    <x v="0"/>
  </r>
  <r>
    <s v="Id2284"/>
    <s v="  Carla"/>
    <x v="1305"/>
    <n v="4.1500000000000004"/>
    <s v="No"/>
    <s v="No"/>
    <s v="Yes"/>
    <n v="1"/>
    <s v="No"/>
    <s v="Under Weight"/>
    <s v="Normal"/>
    <n v="1971"/>
    <s v="Nov"/>
    <n v="3"/>
    <d v="1971-11-03T00:00:00"/>
    <n v="42644.2"/>
    <x v="3"/>
    <s v="tier - 3"/>
    <x v="33"/>
    <x v="2"/>
  </r>
  <r>
    <s v="Id2285"/>
    <s v="  Alvaro Sr"/>
    <x v="8"/>
    <n v="6.02"/>
    <s v="No"/>
    <s v="yes"/>
    <s v="No"/>
    <n v="1"/>
    <s v="No"/>
    <s v="Obesity"/>
    <s v="Prediabetes"/>
    <n v="1977"/>
    <s v="Oct"/>
    <n v="21"/>
    <d v="1977-10-21T00:00:00"/>
    <n v="42760.5"/>
    <x v="3"/>
    <s v="tier - 2"/>
    <x v="24"/>
    <x v="1"/>
  </r>
  <r>
    <s v="Id2286"/>
    <s v="  Hope"/>
    <x v="1306"/>
    <n v="7.73"/>
    <s v="No"/>
    <s v="No"/>
    <s v="No"/>
    <n v="0"/>
    <s v="No"/>
    <s v="Under Weight"/>
    <s v="Diabetes"/>
    <n v="1965"/>
    <s v="Oct"/>
    <n v="29"/>
    <d v="1965-10-29T00:00:00"/>
    <n v="42764.12"/>
    <x v="3"/>
    <s v="tier - 2"/>
    <x v="40"/>
    <x v="2"/>
  </r>
  <r>
    <s v="Id2287"/>
    <s v="  Mark P"/>
    <x v="866"/>
    <n v="5.03"/>
    <s v="No"/>
    <s v="yes"/>
    <s v="No"/>
    <n v="1"/>
    <s v="No"/>
    <s v="Obesity"/>
    <s v="Normal"/>
    <n v="1972"/>
    <s v="Sep"/>
    <n v="10"/>
    <d v="1972-09-10T00:00:00"/>
    <n v="42856.84"/>
    <x v="3"/>
    <s v="tier - 1"/>
    <x v="31"/>
    <x v="2"/>
  </r>
  <r>
    <s v="Id2288"/>
    <s v="  Desiree"/>
    <x v="1307"/>
    <n v="4.08"/>
    <s v="yes"/>
    <s v="No"/>
    <s v="No"/>
    <n v="0"/>
    <s v="No"/>
    <s v="Under Weight"/>
    <s v="Normal"/>
    <n v="1975"/>
    <s v="Oct"/>
    <n v="23"/>
    <d v="1975-10-23T00:00:00"/>
    <n v="42969.85"/>
    <x v="3"/>
    <s v="tier - 3"/>
    <x v="32"/>
    <x v="0"/>
  </r>
  <r>
    <s v="Id2289"/>
    <s v="  Mario Jr"/>
    <x v="139"/>
    <n v="4.2699999999999996"/>
    <s v="No"/>
    <s v="yes"/>
    <s v="No"/>
    <n v="1"/>
    <s v="No"/>
    <s v="Obesity"/>
    <s v="Normal"/>
    <n v="1978"/>
    <s v="Nov"/>
    <n v="4"/>
    <d v="1978-11-04T00:00:00"/>
    <n v="42983.46"/>
    <x v="3"/>
    <s v="tier - 2"/>
    <x v="25"/>
    <x v="1"/>
  </r>
  <r>
    <s v="Id2290"/>
    <s v="  Lusapho"/>
    <x v="97"/>
    <n v="4.07"/>
    <s v="No"/>
    <s v="yes"/>
    <s v="No"/>
    <n v="1"/>
    <s v="No"/>
    <s v="Obesity"/>
    <s v="Normal"/>
    <n v="1965"/>
    <s v="Nov"/>
    <n v="29"/>
    <d v="1965-11-29T00:00:00"/>
    <n v="43073.760000000002"/>
    <x v="0"/>
    <s v="tier - 2"/>
    <x v="40"/>
    <x v="2"/>
  </r>
  <r>
    <s v="Id2291"/>
    <s v="  Erin C"/>
    <x v="515"/>
    <n v="10.36"/>
    <s v="No"/>
    <s v="No"/>
    <s v="No"/>
    <n v="0"/>
    <s v="No"/>
    <s v="Normal Weight"/>
    <s v="Diabetes"/>
    <n v="1969"/>
    <s v="Dec"/>
    <n v="3"/>
    <d v="1969-12-03T00:00:00"/>
    <n v="43254.42"/>
    <x v="0"/>
    <s v="tier - 2"/>
    <x v="34"/>
    <x v="5"/>
  </r>
  <r>
    <s v="Id2292"/>
    <s v="  Alan F"/>
    <x v="534"/>
    <n v="5.71"/>
    <s v="No"/>
    <s v="yes"/>
    <s v="No"/>
    <n v="1"/>
    <s v="No"/>
    <s v="Obesity"/>
    <s v="Prediabetes"/>
    <n v="1965"/>
    <s v="Aug"/>
    <n v="22"/>
    <d v="1965-08-22T00:00:00"/>
    <n v="43578.94"/>
    <x v="0"/>
    <s v="tier - 2"/>
    <x v="40"/>
    <x v="1"/>
  </r>
  <r>
    <s v="Id2293"/>
    <s v="  Ryan"/>
    <x v="161"/>
    <n v="6.08"/>
    <s v="No"/>
    <s v="yes"/>
    <s v="No"/>
    <n v="1"/>
    <s v="No"/>
    <s v="Obesity"/>
    <s v="Prediabetes"/>
    <n v="1986"/>
    <s v="Dec"/>
    <n v="29"/>
    <d v="1986-12-29T00:00:00"/>
    <n v="43753.34"/>
    <x v="0"/>
    <s v="tier - 1"/>
    <x v="17"/>
    <x v="3"/>
  </r>
  <r>
    <s v="Id2294"/>
    <s v="  Hope"/>
    <x v="1308"/>
    <n v="5.71"/>
    <s v="No"/>
    <s v="yes"/>
    <s v="No"/>
    <n v="1"/>
    <s v="No"/>
    <s v="Normal Weight"/>
    <s v="Prediabetes"/>
    <n v="1966"/>
    <s v="Oct"/>
    <n v="25"/>
    <d v="1966-10-25T00:00:00"/>
    <n v="43813.87"/>
    <x v="0"/>
    <s v="tier - 2"/>
    <x v="37"/>
    <x v="0"/>
  </r>
  <r>
    <s v="Id2295"/>
    <s v="  Josh"/>
    <x v="1309"/>
    <n v="9.1300000000000008"/>
    <s v="No"/>
    <s v="No"/>
    <s v="No"/>
    <n v="0"/>
    <s v="No"/>
    <s v="Under Weight"/>
    <s v="Diabetes"/>
    <n v="1966"/>
    <s v="Jul"/>
    <n v="2"/>
    <d v="1966-07-02T00:00:00"/>
    <n v="43817.45"/>
    <x v="0"/>
    <s v="tier - 3"/>
    <x v="40"/>
    <x v="1"/>
  </r>
  <r>
    <s v="Id2296"/>
    <s v="  Jacob J"/>
    <x v="705"/>
    <n v="5.49"/>
    <s v="No"/>
    <s v="yes"/>
    <s v="No"/>
    <n v="1"/>
    <s v="No"/>
    <s v="Obesity"/>
    <s v="Normal"/>
    <n v="1980"/>
    <s v="Nov"/>
    <n v="10"/>
    <d v="1980-11-10T00:00:00"/>
    <n v="43896.38"/>
    <x v="0"/>
    <s v="tier - 1"/>
    <x v="26"/>
    <x v="0"/>
  </r>
  <r>
    <s v="Id2297"/>
    <s v="  Jose Tomas"/>
    <x v="358"/>
    <n v="4.37"/>
    <s v="No"/>
    <s v="yes"/>
    <s v="No"/>
    <n v="1"/>
    <s v="No"/>
    <s v="Normal Weight"/>
    <s v="Normal"/>
    <n v="1966"/>
    <s v="Oct"/>
    <n v="5"/>
    <d v="1966-10-05T00:00:00"/>
    <n v="43921.18"/>
    <x v="0"/>
    <s v="tier - 2"/>
    <x v="37"/>
    <x v="1"/>
  </r>
  <r>
    <s v="Id2298"/>
    <s v="  Mary Evan"/>
    <x v="1310"/>
    <n v="8.4600000000000009"/>
    <s v="No"/>
    <s v="No"/>
    <s v="No"/>
    <n v="0"/>
    <s v="No"/>
    <s v="Under Weight"/>
    <s v="Diabetes"/>
    <n v="1988"/>
    <s v="Jul"/>
    <n v="16"/>
    <d v="1988-07-16T00:00:00"/>
    <n v="43943.88"/>
    <x v="0"/>
    <s v="tier - 1"/>
    <x v="16"/>
    <x v="1"/>
  </r>
  <r>
    <s v="Id2299"/>
    <s v="  Justin K"/>
    <x v="1158"/>
    <n v="5.28"/>
    <s v="No"/>
    <s v="No"/>
    <s v="No"/>
    <n v="1"/>
    <s v="No"/>
    <s v="Under Weight"/>
    <s v="Normal"/>
    <n v="1975"/>
    <s v="Jun"/>
    <n v="1"/>
    <d v="1975-06-01T00:00:00"/>
    <n v="44202.65"/>
    <x v="0"/>
    <s v="tier - 2"/>
    <x v="27"/>
    <x v="0"/>
  </r>
  <r>
    <s v="Id2300"/>
    <s v="  Patrick"/>
    <x v="1033"/>
    <n v="5.33"/>
    <s v="yes"/>
    <s v="No"/>
    <s v="Yes"/>
    <n v="1"/>
    <s v="No"/>
    <s v="Under Weight"/>
    <s v="Normal"/>
    <n v="1968"/>
    <s v="Nov"/>
    <n v="24"/>
    <d v="1968-11-24T00:00:00"/>
    <n v="44260.75"/>
    <x v="0"/>
    <s v="tier - 1"/>
    <x v="36"/>
    <x v="0"/>
  </r>
  <r>
    <s v="Id2301"/>
    <s v="  Roman"/>
    <x v="1311"/>
    <n v="5.5"/>
    <s v="No"/>
    <s v="yes"/>
    <s v="No"/>
    <n v="1"/>
    <s v="No"/>
    <s v="Normal Weight"/>
    <s v="Normal"/>
    <n v="1971"/>
    <s v="Oct"/>
    <n v="29"/>
    <d v="1971-10-29T00:00:00"/>
    <n v="44400.41"/>
    <x v="0"/>
    <s v="tier - 2"/>
    <x v="33"/>
    <x v="0"/>
  </r>
  <r>
    <s v="Id2302"/>
    <s v="  David"/>
    <x v="1312"/>
    <n v="5.4"/>
    <s v="No"/>
    <s v="No"/>
    <s v="Yes"/>
    <n v="1"/>
    <s v="No"/>
    <s v="Under Weight"/>
    <s v="Normal"/>
    <n v="1967"/>
    <s v="Sep"/>
    <n v="14"/>
    <d v="1967-09-14T00:00:00"/>
    <n v="44423.8"/>
    <x v="0"/>
    <s v="tier - 3"/>
    <x v="38"/>
    <x v="0"/>
  </r>
  <r>
    <s v="Id2303"/>
    <s v="  Evelyn L"/>
    <x v="1313"/>
    <n v="6.05"/>
    <s v="yes"/>
    <s v="No"/>
    <s v="No"/>
    <n v="1"/>
    <s v="No"/>
    <s v="Under Weight"/>
    <s v="Prediabetes"/>
    <n v="2000"/>
    <s v="Aug"/>
    <n v="2"/>
    <d v="2000-08-02T00:00:00"/>
    <n v="44501.4"/>
    <x v="0"/>
    <s v="tier - 3"/>
    <x v="12"/>
    <x v="0"/>
  </r>
  <r>
    <s v="Id2304"/>
    <s v="  Jim"/>
    <x v="1314"/>
    <n v="11.46"/>
    <s v="No"/>
    <s v="No"/>
    <s v="No"/>
    <n v="0"/>
    <s v="No"/>
    <s v="Under Weight"/>
    <s v="Diabetes"/>
    <n v="1993"/>
    <s v="Oct"/>
    <n v="11"/>
    <d v="1993-10-11T00:00:00"/>
    <n v="44585.46"/>
    <x v="0"/>
    <s v="tier - 2"/>
    <x v="8"/>
    <x v="2"/>
  </r>
  <r>
    <s v="Id2305"/>
    <s v="  Matthew S"/>
    <x v="1315"/>
    <n v="8.48"/>
    <s v="No"/>
    <s v="No"/>
    <s v="No"/>
    <n v="0"/>
    <s v="No"/>
    <s v="Under Weight"/>
    <s v="Diabetes"/>
    <n v="1971"/>
    <s v="Aug"/>
    <n v="13"/>
    <d v="1971-08-13T00:00:00"/>
    <n v="44641.2"/>
    <x v="0"/>
    <s v="tier - 3"/>
    <x v="33"/>
    <x v="8"/>
  </r>
  <r>
    <s v="Id2306"/>
    <s v="  Kenneth"/>
    <x v="1316"/>
    <n v="4.8600000000000003"/>
    <s v="No"/>
    <s v="No"/>
    <s v="No"/>
    <n v="0"/>
    <s v="No"/>
    <s v="Under Weight"/>
    <s v="Normal"/>
    <n v="1962"/>
    <s v="Dec"/>
    <n v="17"/>
    <d v="1962-12-17T00:00:00"/>
    <n v="45008.959999999999"/>
    <x v="0"/>
    <s v="tier - 2"/>
    <x v="41"/>
    <x v="0"/>
  </r>
  <r>
    <s v="Id2307"/>
    <s v="  Andrea"/>
    <x v="1317"/>
    <n v="4.45"/>
    <s v="yes"/>
    <s v="No"/>
    <s v="No"/>
    <n v="1"/>
    <s v="No"/>
    <s v="Normal Weight"/>
    <s v="Normal"/>
    <n v="1974"/>
    <s v="Aug"/>
    <n v="9"/>
    <d v="1974-08-09T00:00:00"/>
    <n v="45702.02"/>
    <x v="0"/>
    <s v="tier - 2"/>
    <x v="27"/>
    <x v="1"/>
  </r>
  <r>
    <s v="Id2308"/>
    <s v="  Kristina"/>
    <x v="1318"/>
    <n v="4.3600000000000003"/>
    <s v="No"/>
    <s v="No"/>
    <s v="No"/>
    <n v="0"/>
    <s v="No"/>
    <s v="Under Weight"/>
    <s v="Normal"/>
    <n v="1960"/>
    <s v="Dec"/>
    <n v="21"/>
    <d v="1960-12-21T00:00:00"/>
    <n v="45710.21"/>
    <x v="0"/>
    <s v="tier - 2"/>
    <x v="45"/>
    <x v="5"/>
  </r>
  <r>
    <s v="Id2309"/>
    <s v="  Kristen"/>
    <x v="1319"/>
    <n v="5.8"/>
    <s v="No"/>
    <s v="yes"/>
    <s v="No"/>
    <n v="1"/>
    <s v="No"/>
    <s v="Normal Weight"/>
    <s v="Prediabetes"/>
    <n v="1979"/>
    <s v="Aug"/>
    <n v="12"/>
    <d v="1979-08-12T00:00:00"/>
    <n v="45863.21"/>
    <x v="0"/>
    <s v="tier - 1"/>
    <x v="23"/>
    <x v="0"/>
  </r>
  <r>
    <s v="Id2310"/>
    <s v="  Matthew"/>
    <x v="1209"/>
    <n v="5.27"/>
    <s v="No"/>
    <s v="No"/>
    <s v="No"/>
    <n v="0"/>
    <s v="No"/>
    <s v="Normal Weight"/>
    <s v="Normal"/>
    <n v="1985"/>
    <s v="Sep"/>
    <n v="30"/>
    <d v="1985-09-30T00:00:00"/>
    <n v="46113.51"/>
    <x v="0"/>
    <s v="tier - 3"/>
    <x v="30"/>
    <x v="2"/>
  </r>
  <r>
    <s v="Id2311"/>
    <s v="  Kathleen"/>
    <x v="1320"/>
    <n v="5.64"/>
    <s v="yes"/>
    <s v="No"/>
    <s v="No"/>
    <n v="0"/>
    <s v="No"/>
    <s v="Over Weight"/>
    <s v="Normal"/>
    <n v="1962"/>
    <s v="Dec"/>
    <n v="4"/>
    <d v="1962-12-04T00:00:00"/>
    <n v="46130.53"/>
    <x v="3"/>
    <s v="tier - 1"/>
    <x v="41"/>
    <x v="1"/>
  </r>
  <r>
    <s v="Id2312"/>
    <s v="  Lindsey"/>
    <x v="1321"/>
    <n v="4.2"/>
    <s v="yes"/>
    <s v="No"/>
    <s v="No"/>
    <n v="1"/>
    <s v="No"/>
    <s v="Normal Weight"/>
    <s v="Normal"/>
    <n v="1976"/>
    <s v="Dec"/>
    <n v="2"/>
    <d v="1976-12-02T00:00:00"/>
    <n v="46151.12"/>
    <x v="3"/>
    <s v="tier - 3"/>
    <x v="29"/>
    <x v="0"/>
  </r>
  <r>
    <s v="Id2313"/>
    <s v="  Robert"/>
    <x v="447"/>
    <n v="5.42"/>
    <s v="No"/>
    <s v="No"/>
    <s v="No"/>
    <n v="0"/>
    <s v="No"/>
    <s v="Normal Weight"/>
    <s v="Normal"/>
    <n v="1978"/>
    <s v="Aug"/>
    <n v="17"/>
    <d v="1978-08-17T00:00:00"/>
    <n v="46200.99"/>
    <x v="3"/>
    <s v="tier - 1"/>
    <x v="25"/>
    <x v="0"/>
  </r>
  <r>
    <s v="Id2314"/>
    <s v="  Sarah E"/>
    <x v="1322"/>
    <n v="6.11"/>
    <s v="No"/>
    <s v="No"/>
    <s v="Yes"/>
    <n v="1"/>
    <s v="No"/>
    <s v="Normal Weight"/>
    <s v="Prediabetes"/>
    <n v="1971"/>
    <s v="Dec"/>
    <n v="6"/>
    <d v="1971-12-06T00:00:00"/>
    <n v="46255.11"/>
    <x v="3"/>
    <s v="tier - 3"/>
    <x v="33"/>
    <x v="8"/>
  </r>
  <r>
    <s v="Id2315"/>
    <s v="  Flannery"/>
    <x v="254"/>
    <n v="5.29"/>
    <s v="No"/>
    <s v="yes"/>
    <s v="No"/>
    <n v="1"/>
    <s v="No"/>
    <s v="Normal Weight"/>
    <s v="Normal"/>
    <n v="1961"/>
    <s v="Aug"/>
    <n v="8"/>
    <d v="1961-08-08T00:00:00"/>
    <n v="46599.11"/>
    <x v="3"/>
    <s v="tier - 1"/>
    <x v="44"/>
    <x v="0"/>
  </r>
  <r>
    <s v="Id2316"/>
    <s v="  John T"/>
    <x v="1323"/>
    <n v="5.91"/>
    <s v="No"/>
    <s v="yes"/>
    <s v="No"/>
    <n v="1"/>
    <s v="No"/>
    <s v="Over Weight"/>
    <s v="Prediabetes"/>
    <n v="1969"/>
    <s v="Jun"/>
    <n v="23"/>
    <d v="1969-06-23T00:00:00"/>
    <n v="46661.440000000002"/>
    <x v="3"/>
    <s v="tier - 3"/>
    <x v="36"/>
    <x v="1"/>
  </r>
  <r>
    <s v="Id2317"/>
    <s v="  Koji"/>
    <x v="1324"/>
    <n v="5.81"/>
    <s v="yes"/>
    <s v="No"/>
    <s v="No"/>
    <n v="1"/>
    <s v="No"/>
    <s v="Normal Weight"/>
    <s v="Prediabetes"/>
    <n v="1960"/>
    <s v="Nov"/>
    <n v="17"/>
    <d v="1960-11-17T00:00:00"/>
    <n v="46718.16"/>
    <x v="3"/>
    <s v="tier - 1"/>
    <x v="45"/>
    <x v="1"/>
  </r>
  <r>
    <s v="Id2318"/>
    <s v="  Candice M"/>
    <x v="1325"/>
    <n v="5.51"/>
    <s v="yes"/>
    <s v="No"/>
    <s v="No"/>
    <n v="0"/>
    <s v="No"/>
    <s v="Normal Weight"/>
    <s v="Normal"/>
    <n v="1958"/>
    <s v="Sep"/>
    <n v="15"/>
    <d v="1958-09-15T00:00:00"/>
    <n v="46889.26"/>
    <x v="0"/>
    <s v="tier - 3"/>
    <x v="47"/>
    <x v="0"/>
  </r>
  <r>
    <s v="Id2319"/>
    <s v="  Theodore A"/>
    <x v="1326"/>
    <n v="5.73"/>
    <s v="No"/>
    <s v="No"/>
    <s v="Yes"/>
    <n v="1"/>
    <s v="No"/>
    <s v="Under Weight"/>
    <s v="Prediabetes"/>
    <n v="1959"/>
    <s v="Jul"/>
    <n v="14"/>
    <d v="1959-07-14T00:00:00"/>
    <n v="47055.53"/>
    <x v="0"/>
    <s v="tier - 1"/>
    <x v="46"/>
    <x v="0"/>
  </r>
  <r>
    <s v="Id2320"/>
    <s v="  Lindy"/>
    <x v="1058"/>
    <n v="5.53"/>
    <s v="yes"/>
    <s v="No"/>
    <s v="No"/>
    <n v="0"/>
    <s v="No"/>
    <s v="Normal Weight"/>
    <s v="Normal"/>
    <n v="1970"/>
    <s v="Dec"/>
    <n v="28"/>
    <d v="1970-12-28T00:00:00"/>
    <n v="47269.85"/>
    <x v="3"/>
    <s v="tier - 2"/>
    <x v="35"/>
    <x v="0"/>
  </r>
  <r>
    <s v="Id2321"/>
    <s v="  Thomas"/>
    <x v="1130"/>
    <n v="5.43"/>
    <s v="No"/>
    <s v="No"/>
    <s v="Yes"/>
    <n v="1"/>
    <s v="No"/>
    <s v="Under Weight"/>
    <s v="Normal"/>
    <n v="1958"/>
    <s v="Sep"/>
    <n v="3"/>
    <d v="1958-09-03T00:00:00"/>
    <n v="47291.06"/>
    <x v="0"/>
    <s v="tier - 1"/>
    <x v="47"/>
    <x v="2"/>
  </r>
  <r>
    <s v="Id2322"/>
    <s v="  Holly"/>
    <x v="1327"/>
    <n v="8.01"/>
    <s v="No"/>
    <s v="No"/>
    <s v="No"/>
    <n v="0"/>
    <s v="No"/>
    <s v="Normal Weight"/>
    <s v="Diabetes"/>
    <n v="1959"/>
    <s v="Oct"/>
    <n v="4"/>
    <d v="1959-10-04T00:00:00"/>
    <n v="47305.31"/>
    <x v="0"/>
    <s v="tier - 1"/>
    <x v="46"/>
    <x v="2"/>
  </r>
  <r>
    <s v="Id2323"/>
    <s v="  Matthew"/>
    <x v="1328"/>
    <n v="5.94"/>
    <s v="No"/>
    <s v="No"/>
    <s v="No"/>
    <n v="0"/>
    <s v="No"/>
    <s v="Normal Weight"/>
    <s v="Prediabetes"/>
    <n v="1961"/>
    <s v="Jun"/>
    <n v="13"/>
    <d v="1961-06-13T00:00:00"/>
    <n v="47403.88"/>
    <x v="3"/>
    <s v="tier - 3"/>
    <x v="45"/>
    <x v="2"/>
  </r>
  <r>
    <s v="Id2324"/>
    <s v="  Meghan K"/>
    <x v="1329"/>
    <n v="5.04"/>
    <s v="No"/>
    <s v="No"/>
    <s v="No"/>
    <n v="0"/>
    <s v="No"/>
    <s v="Normal Weight"/>
    <s v="Normal"/>
    <n v="1971"/>
    <s v="Sep"/>
    <n v="27"/>
    <d v="1971-09-27T00:00:00"/>
    <n v="47462.89"/>
    <x v="3"/>
    <s v="tier - 2"/>
    <x v="33"/>
    <x v="0"/>
  </r>
  <r>
    <s v="Id2325"/>
    <s v="  Fred"/>
    <x v="1330"/>
    <n v="4.54"/>
    <s v="yes"/>
    <s v="No"/>
    <s v="No"/>
    <n v="0"/>
    <s v="No"/>
    <s v="Normal Weight"/>
    <s v="Normal"/>
    <n v="1964"/>
    <s v="Nov"/>
    <n v="7"/>
    <d v="1964-11-07T00:00:00"/>
    <n v="47496.49"/>
    <x v="3"/>
    <s v="tier - 3"/>
    <x v="39"/>
    <x v="1"/>
  </r>
  <r>
    <s v="Id2326"/>
    <s v="  Sebastian"/>
    <x v="698"/>
    <n v="5.6"/>
    <s v="yes"/>
    <s v="No"/>
    <s v="Yes"/>
    <n v="1"/>
    <s v="No"/>
    <s v="Normal Weight"/>
    <s v="Normal"/>
    <n v="1963"/>
    <s v="Aug"/>
    <n v="5"/>
    <d v="1963-08-05T00:00:00"/>
    <n v="47896.79"/>
    <x v="3"/>
    <s v="tier - 3"/>
    <x v="42"/>
    <x v="8"/>
  </r>
  <r>
    <s v="Id2327"/>
    <s v="  Laura"/>
    <x v="1331"/>
    <n v="10.67"/>
    <s v="No"/>
    <s v="No"/>
    <s v="No"/>
    <n v="0"/>
    <s v="No"/>
    <s v="Normal Weight"/>
    <s v="Diabetes"/>
    <n v="1958"/>
    <s v="Nov"/>
    <n v="16"/>
    <d v="1958-11-16T00:00:00"/>
    <n v="47928.03"/>
    <x v="0"/>
    <s v="tier - 3"/>
    <x v="47"/>
    <x v="2"/>
  </r>
  <r>
    <s v="Id2328"/>
    <s v="  Nicole"/>
    <x v="1332"/>
    <n v="5.26"/>
    <s v="yes"/>
    <s v="No"/>
    <s v="No"/>
    <n v="1"/>
    <s v="No"/>
    <s v="Under Weight"/>
    <s v="Normal"/>
    <n v="1962"/>
    <s v="Aug"/>
    <n v="27"/>
    <d v="1962-08-27T00:00:00"/>
    <n v="48173.36"/>
    <x v="3"/>
    <s v="tier - 3"/>
    <x v="41"/>
    <x v="2"/>
  </r>
  <r>
    <s v="Id2329"/>
    <s v="  Susan E"/>
    <x v="1333"/>
    <n v="5.22"/>
    <s v="No"/>
    <s v="No"/>
    <s v="Yes"/>
    <n v="1"/>
    <s v="No"/>
    <s v="Under Weight"/>
    <s v="Normal"/>
    <n v="1961"/>
    <s v="Dec"/>
    <n v="21"/>
    <d v="1961-12-21T00:00:00"/>
    <n v="48517.56"/>
    <x v="3"/>
    <s v="tier - 3"/>
    <x v="44"/>
    <x v="8"/>
  </r>
  <r>
    <s v="Id2330"/>
    <s v="  Katy"/>
    <x v="1329"/>
    <n v="4.29"/>
    <s v="yes"/>
    <s v="No"/>
    <s v="No"/>
    <n v="0"/>
    <s v="No"/>
    <s v="Normal Weight"/>
    <s v="Normal"/>
    <n v="1968"/>
    <s v="Dec"/>
    <n v="1"/>
    <d v="1968-12-01T00:00:00"/>
    <n v="48549.18"/>
    <x v="3"/>
    <s v="tier - 3"/>
    <x v="36"/>
    <x v="5"/>
  </r>
  <r>
    <s v="Id2331"/>
    <s v="  Jordan"/>
    <x v="1112"/>
    <n v="5.57"/>
    <s v="No"/>
    <s v="No"/>
    <s v="No"/>
    <n v="1"/>
    <s v="No"/>
    <s v="Normal Weight"/>
    <s v="Normal"/>
    <n v="1962"/>
    <s v="Oct"/>
    <n v="11"/>
    <d v="1962-10-11T00:00:00"/>
    <n v="48673.56"/>
    <x v="3"/>
    <s v="tier - 2"/>
    <x v="41"/>
    <x v="0"/>
  </r>
  <r>
    <s v="Id2332"/>
    <s v="  Juan D"/>
    <x v="1056"/>
    <n v="6.28"/>
    <s v="No"/>
    <s v="No"/>
    <s v="No"/>
    <n v="1"/>
    <s v="No"/>
    <s v="Under Weight"/>
    <s v="Prediabetes"/>
    <n v="1965"/>
    <s v="Oct"/>
    <n v="27"/>
    <d v="1965-10-27T00:00:00"/>
    <n v="48675.519999999997"/>
    <x v="3"/>
    <s v="tier - 2"/>
    <x v="40"/>
    <x v="0"/>
  </r>
  <r>
    <s v="Id2333"/>
    <s v="  Julie"/>
    <x v="1140"/>
    <n v="6.35"/>
    <s v="No"/>
    <s v="No"/>
    <s v="Yes"/>
    <n v="1"/>
    <s v="No"/>
    <s v="Under Weight"/>
    <s v="Prediabetes"/>
    <n v="1959"/>
    <s v="Jul"/>
    <n v="22"/>
    <d v="1959-07-22T00:00:00"/>
    <n v="48824.45"/>
    <x v="0"/>
    <s v="tier - 1"/>
    <x v="46"/>
    <x v="2"/>
  </r>
  <r>
    <s v="Id2334"/>
    <s v="  Evan P"/>
    <x v="318"/>
    <n v="4.3899999999999997"/>
    <s v="No"/>
    <s v="No"/>
    <s v="No"/>
    <n v="1"/>
    <s v="No"/>
    <s v="Under Weight"/>
    <s v="Normal"/>
    <n v="1978"/>
    <s v="Dec"/>
    <n v="29"/>
    <d v="1978-12-29T00:00:00"/>
    <n v="48885.14"/>
    <x v="3"/>
    <s v="tier - 2"/>
    <x v="25"/>
    <x v="0"/>
  </r>
  <r>
    <s v="Id2335"/>
    <s v="  Aaron K"/>
    <x v="1334"/>
    <n v="4.51"/>
    <s v="No"/>
    <s v="No"/>
    <s v="No"/>
    <n v="1"/>
    <s v="No"/>
    <s v="Under Weight"/>
    <s v="Normal"/>
    <n v="1963"/>
    <s v="Sep"/>
    <n v="4"/>
    <d v="1963-09-04T00:00:00"/>
    <n v="48970.25"/>
    <x v="3"/>
    <s v="tier - 2"/>
    <x v="4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5">
  <location ref="L104:M15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0">
        <item x="11"/>
        <item x="13"/>
        <item x="5"/>
        <item x="3"/>
        <item x="12"/>
        <item x="7"/>
        <item x="2"/>
        <item x="6"/>
        <item x="9"/>
        <item x="10"/>
        <item x="4"/>
        <item x="8"/>
        <item x="1"/>
        <item x="0"/>
        <item x="15"/>
        <item x="14"/>
        <item x="16"/>
        <item x="18"/>
        <item x="17"/>
        <item x="30"/>
        <item x="20"/>
        <item x="21"/>
        <item x="22"/>
        <item x="19"/>
        <item x="26"/>
        <item x="23"/>
        <item x="25"/>
        <item x="24"/>
        <item x="29"/>
        <item x="32"/>
        <item x="27"/>
        <item x="28"/>
        <item x="31"/>
        <item x="33"/>
        <item x="35"/>
        <item x="34"/>
        <item x="36"/>
        <item x="38"/>
        <item x="37"/>
        <item x="40"/>
        <item x="39"/>
        <item x="42"/>
        <item x="41"/>
        <item x="44"/>
        <item x="45"/>
        <item x="46"/>
        <item x="47"/>
        <item x="48"/>
        <item n="nil" x="43"/>
        <item t="default"/>
      </items>
    </pivotField>
    <pivotField showAll="0"/>
  </pivotFields>
  <rowFields count="1">
    <field x="18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Charges ($)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8">
  <location ref="L43:Q62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3"/>
        <item x="0"/>
        <item x="1"/>
        <item n="Nil" x="2"/>
        <item t="default"/>
      </items>
    </pivotField>
    <pivotField showAll="0"/>
    <pivotField showAll="0"/>
    <pivotField axis="axisRow" showAll="0">
      <items count="18">
        <item x="2"/>
        <item x="1"/>
        <item x="0"/>
        <item x="10"/>
        <item x="3"/>
        <item x="5"/>
        <item x="12"/>
        <item x="6"/>
        <item x="4"/>
        <item x="13"/>
        <item x="11"/>
        <item x="16"/>
        <item x="9"/>
        <item x="8"/>
        <item x="7"/>
        <item x="14"/>
        <item x="15"/>
        <item t="default"/>
      </items>
    </pivotField>
  </pivotFields>
  <rowFields count="1">
    <field x="1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Charges ($)" fld="15" subtotal="average" baseField="16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2">
  <location ref="B77:D127" firstHeaderRow="0" firstDataRow="1" firstDataCol="1"/>
  <pivotFields count="20">
    <pivotField showAll="0"/>
    <pivotField showAll="0"/>
    <pivotField dataField="1" showAll="0">
      <items count="1336">
        <item x="1305"/>
        <item x="974"/>
        <item x="1051"/>
        <item x="1063"/>
        <item x="1020"/>
        <item x="1282"/>
        <item x="1272"/>
        <item x="1281"/>
        <item x="1087"/>
        <item x="1285"/>
        <item x="977"/>
        <item x="1068"/>
        <item x="1245"/>
        <item x="1175"/>
        <item x="1131"/>
        <item x="1119"/>
        <item x="1177"/>
        <item x="1297"/>
        <item x="1155"/>
        <item x="1116"/>
        <item x="1015"/>
        <item x="1158"/>
        <item x="947"/>
        <item x="1240"/>
        <item x="1313"/>
        <item x="1242"/>
        <item x="1139"/>
        <item x="1318"/>
        <item x="1271"/>
        <item x="1263"/>
        <item x="1071"/>
        <item x="297"/>
        <item x="1218"/>
        <item x="1111"/>
        <item x="1013"/>
        <item x="1316"/>
        <item x="341"/>
        <item x="1294"/>
        <item x="325"/>
        <item x="327"/>
        <item x="296"/>
        <item x="328"/>
        <item x="1312"/>
        <item x="1181"/>
        <item x="1140"/>
        <item x="931"/>
        <item x="1315"/>
        <item x="1080"/>
        <item x="1179"/>
        <item x="1115"/>
        <item x="1306"/>
        <item x="1147"/>
        <item x="902"/>
        <item x="1291"/>
        <item x="976"/>
        <item x="1273"/>
        <item x="1277"/>
        <item x="975"/>
        <item x="1176"/>
        <item x="1097"/>
        <item x="1150"/>
        <item x="1221"/>
        <item x="1230"/>
        <item x="1307"/>
        <item x="968"/>
        <item x="923"/>
        <item x="1201"/>
        <item x="1026"/>
        <item x="1073"/>
        <item x="324"/>
        <item x="1309"/>
        <item x="1094"/>
        <item x="1192"/>
        <item x="1217"/>
        <item x="1160"/>
        <item x="1029"/>
        <item x="1333"/>
        <item x="1326"/>
        <item x="1170"/>
        <item x="273"/>
        <item x="1295"/>
        <item x="1310"/>
        <item x="563"/>
        <item x="1057"/>
        <item x="1109"/>
        <item x="928"/>
        <item x="649"/>
        <item x="966"/>
        <item x="910"/>
        <item x="392"/>
        <item x="1227"/>
        <item x="1233"/>
        <item x="1300"/>
        <item x="299"/>
        <item x="1165"/>
        <item x="1265"/>
        <item x="1203"/>
        <item x="1098"/>
        <item x="1182"/>
        <item x="1334"/>
        <item x="318"/>
        <item x="1232"/>
        <item x="913"/>
        <item x="1185"/>
        <item x="1056"/>
        <item x="1200"/>
        <item x="1039"/>
        <item x="240"/>
        <item x="952"/>
        <item x="1031"/>
        <item x="1332"/>
        <item x="1130"/>
        <item x="1089"/>
        <item x="279"/>
        <item x="542"/>
        <item x="1236"/>
        <item x="1033"/>
        <item x="1043"/>
        <item x="832"/>
        <item x="365"/>
        <item x="1195"/>
        <item x="1125"/>
        <item x="1194"/>
        <item x="395"/>
        <item x="1123"/>
        <item x="1301"/>
        <item x="1314"/>
        <item x="939"/>
        <item x="439"/>
        <item x="272"/>
        <item x="628"/>
        <item x="1103"/>
        <item x="1104"/>
        <item x="1270"/>
        <item x="313"/>
        <item x="1235"/>
        <item x="1025"/>
        <item x="1151"/>
        <item x="1133"/>
        <item x="1276"/>
        <item x="1260"/>
        <item x="881"/>
        <item x="268"/>
        <item x="919"/>
        <item x="1069"/>
        <item x="400"/>
        <item x="290"/>
        <item x="988"/>
        <item x="996"/>
        <item x="1014"/>
        <item x="1074"/>
        <item x="1325"/>
        <item x="916"/>
        <item x="899"/>
        <item x="1163"/>
        <item x="920"/>
        <item x="1149"/>
        <item x="985"/>
        <item x="1038"/>
        <item x="1322"/>
        <item x="962"/>
        <item x="1012"/>
        <item x="1193"/>
        <item x="1100"/>
        <item x="1296"/>
        <item x="908"/>
        <item x="489"/>
        <item x="1061"/>
        <item x="1202"/>
        <item x="261"/>
        <item x="882"/>
        <item x="1058"/>
        <item x="285"/>
        <item x="1067"/>
        <item x="515"/>
        <item x="1010"/>
        <item x="300"/>
        <item x="954"/>
        <item x="1220"/>
        <item x="340"/>
        <item x="1274"/>
        <item x="1019"/>
        <item x="1284"/>
        <item x="1157"/>
        <item x="1003"/>
        <item x="1191"/>
        <item x="1037"/>
        <item x="333"/>
        <item x="1078"/>
        <item x="900"/>
        <item x="1196"/>
        <item x="364"/>
        <item x="1293"/>
        <item x="287"/>
        <item x="1042"/>
        <item x="477"/>
        <item x="958"/>
        <item x="1032"/>
        <item x="387"/>
        <item x="306"/>
        <item x="426"/>
        <item x="698"/>
        <item x="447"/>
        <item x="1268"/>
        <item x="230"/>
        <item x="1180"/>
        <item x="429"/>
        <item x="1141"/>
        <item x="1289"/>
        <item x="883"/>
        <item x="1198"/>
        <item x="1209"/>
        <item x="1264"/>
        <item x="1280"/>
        <item x="1303"/>
        <item x="1324"/>
        <item x="1052"/>
        <item x="1256"/>
        <item x="559"/>
        <item x="1126"/>
        <item x="1321"/>
        <item x="1036"/>
        <item x="856"/>
        <item x="1070"/>
        <item x="1225"/>
        <item x="1319"/>
        <item x="1027"/>
        <item x="1288"/>
        <item x="1286"/>
        <item x="1154"/>
        <item x="898"/>
        <item x="1090"/>
        <item x="1267"/>
        <item x="1211"/>
        <item x="1205"/>
        <item x="1128"/>
        <item x="1199"/>
        <item x="1317"/>
        <item x="1102"/>
        <item x="1279"/>
        <item x="405"/>
        <item x="363"/>
        <item x="762"/>
        <item x="853"/>
        <item x="874"/>
        <item x="280"/>
        <item x="615"/>
        <item x="1024"/>
        <item x="359"/>
        <item x="317"/>
        <item x="1169"/>
        <item x="1172"/>
        <item x="859"/>
        <item x="1077"/>
        <item x="1101"/>
        <item x="982"/>
        <item x="1327"/>
        <item x="643"/>
        <item x="675"/>
        <item x="767"/>
        <item x="818"/>
        <item x="597"/>
        <item x="1311"/>
        <item x="565"/>
        <item x="863"/>
        <item x="593"/>
        <item x="491"/>
        <item x="1331"/>
        <item x="704"/>
        <item x="998"/>
        <item x="420"/>
        <item x="1308"/>
        <item x="507"/>
        <item x="825"/>
        <item x="1290"/>
        <item x="1213"/>
        <item x="1007"/>
        <item x="1156"/>
        <item x="1292"/>
        <item x="1016"/>
        <item x="1253"/>
        <item x="1099"/>
        <item x="294"/>
        <item x="604"/>
        <item x="1255"/>
        <item x="780"/>
        <item x="1105"/>
        <item x="905"/>
        <item x="219"/>
        <item x="370"/>
        <item x="434"/>
        <item x="699"/>
        <item x="1329"/>
        <item x="986"/>
        <item x="1112"/>
        <item x="1005"/>
        <item x="270"/>
        <item x="282"/>
        <item x="813"/>
        <item x="329"/>
        <item x="978"/>
        <item x="1106"/>
        <item x="878"/>
        <item x="1066"/>
        <item x="1266"/>
        <item x="1002"/>
        <item x="450"/>
        <item x="361"/>
        <item x="1064"/>
        <item x="921"/>
        <item x="943"/>
        <item x="393"/>
        <item x="309"/>
        <item x="1298"/>
        <item x="316"/>
        <item x="1299"/>
        <item x="907"/>
        <item x="995"/>
        <item x="251"/>
        <item x="192"/>
        <item x="829"/>
        <item x="979"/>
        <item x="946"/>
        <item x="335"/>
        <item x="257"/>
        <item x="837"/>
        <item x="1254"/>
        <item x="564"/>
        <item x="1238"/>
        <item x="787"/>
        <item x="1144"/>
        <item x="567"/>
        <item x="242"/>
        <item x="1059"/>
        <item x="358"/>
        <item x="869"/>
        <item x="924"/>
        <item x="736"/>
        <item x="991"/>
        <item x="1262"/>
        <item x="1328"/>
        <item x="424"/>
        <item x="1023"/>
        <item x="1129"/>
        <item x="1065"/>
        <item x="1040"/>
        <item x="1120"/>
        <item x="807"/>
        <item x="211"/>
        <item x="288"/>
        <item x="1243"/>
        <item x="892"/>
        <item x="468"/>
        <item x="351"/>
        <item x="880"/>
        <item x="765"/>
        <item x="711"/>
        <item x="339"/>
        <item x="1127"/>
        <item x="1190"/>
        <item x="232"/>
        <item x="1246"/>
        <item x="374"/>
        <item x="259"/>
        <item x="885"/>
        <item x="1283"/>
        <item x="861"/>
        <item x="305"/>
        <item x="798"/>
        <item x="390"/>
        <item x="811"/>
        <item x="357"/>
        <item x="1011"/>
        <item x="636"/>
        <item x="1244"/>
        <item x="345"/>
        <item x="377"/>
        <item x="254"/>
        <item x="969"/>
        <item x="293"/>
        <item x="388"/>
        <item x="1142"/>
        <item x="258"/>
        <item x="772"/>
        <item x="925"/>
        <item x="823"/>
        <item x="362"/>
        <item x="957"/>
        <item x="777"/>
        <item x="997"/>
        <item x="1278"/>
        <item x="453"/>
        <item x="720"/>
        <item x="347"/>
        <item x="249"/>
        <item x="839"/>
        <item x="1001"/>
        <item x="1018"/>
        <item x="999"/>
        <item x="663"/>
        <item x="266"/>
        <item x="1275"/>
        <item x="473"/>
        <item x="403"/>
        <item x="432"/>
        <item x="278"/>
        <item x="496"/>
        <item x="1330"/>
        <item x="901"/>
        <item x="830"/>
        <item x="376"/>
        <item x="332"/>
        <item x="399"/>
        <item x="741"/>
        <item x="739"/>
        <item x="1231"/>
        <item x="1028"/>
        <item x="381"/>
        <item x="613"/>
        <item x="1323"/>
        <item x="238"/>
        <item x="915"/>
        <item x="369"/>
        <item x="354"/>
        <item x="926"/>
        <item x="229"/>
        <item x="255"/>
        <item x="524"/>
        <item x="1320"/>
        <item x="706"/>
        <item x="972"/>
        <item x="397"/>
        <item x="367"/>
        <item x="1113"/>
        <item x="275"/>
        <item x="876"/>
        <item x="394"/>
        <item x="1228"/>
        <item x="247"/>
        <item x="855"/>
        <item x="980"/>
        <item x="561"/>
        <item x="785"/>
        <item x="417"/>
        <item x="380"/>
        <item x="1215"/>
        <item x="1259"/>
        <item x="725"/>
        <item x="774"/>
        <item x="246"/>
        <item x="460"/>
        <item x="371"/>
        <item x="871"/>
        <item x="664"/>
        <item x="854"/>
        <item x="833"/>
        <item x="849"/>
        <item x="1186"/>
        <item x="852"/>
        <item x="809"/>
        <item x="304"/>
        <item x="373"/>
        <item x="847"/>
        <item x="714"/>
        <item x="436"/>
        <item x="751"/>
        <item x="912"/>
        <item x="497"/>
        <item x="132"/>
        <item x="799"/>
        <item x="791"/>
        <item x="379"/>
        <item x="993"/>
        <item x="1143"/>
        <item x="577"/>
        <item x="679"/>
        <item x="244"/>
        <item x="269"/>
        <item x="319"/>
        <item x="984"/>
        <item x="842"/>
        <item x="827"/>
        <item x="865"/>
        <item x="284"/>
        <item x="350"/>
        <item x="421"/>
        <item x="989"/>
        <item x="651"/>
        <item x="1171"/>
        <item x="401"/>
        <item x="234"/>
        <item x="724"/>
        <item x="821"/>
        <item x="312"/>
        <item x="385"/>
        <item x="820"/>
        <item x="1137"/>
        <item x="334"/>
        <item x="681"/>
        <item x="666"/>
        <item x="190"/>
        <item x="480"/>
        <item x="295"/>
        <item x="1082"/>
        <item x="286"/>
        <item x="303"/>
        <item x="710"/>
        <item x="321"/>
        <item x="481"/>
        <item x="808"/>
        <item x="346"/>
        <item x="792"/>
        <item x="897"/>
        <item x="1166"/>
        <item x="688"/>
        <item x="755"/>
        <item x="384"/>
        <item x="455"/>
        <item x="803"/>
        <item x="502"/>
        <item x="960"/>
        <item x="352"/>
        <item x="1216"/>
        <item x="941"/>
        <item x="836"/>
        <item x="419"/>
        <item x="942"/>
        <item x="589"/>
        <item x="368"/>
        <item x="1153"/>
        <item x="308"/>
        <item x="500"/>
        <item x="586"/>
        <item x="292"/>
        <item x="737"/>
        <item x="348"/>
        <item x="137"/>
        <item x="353"/>
        <item x="383"/>
        <item x="422"/>
        <item x="486"/>
        <item x="929"/>
        <item x="445"/>
        <item x="438"/>
        <item x="1257"/>
        <item x="378"/>
        <item x="410"/>
        <item x="909"/>
        <item x="1234"/>
        <item x="845"/>
        <item x="709"/>
        <item x="389"/>
        <item x="225"/>
        <item x="634"/>
        <item x="360"/>
        <item x="652"/>
        <item x="857"/>
        <item x="1108"/>
        <item x="406"/>
        <item x="237"/>
        <item x="239"/>
        <item x="431"/>
        <item x="1241"/>
        <item x="1022"/>
        <item x="265"/>
        <item x="1219"/>
        <item x="452"/>
        <item x="191"/>
        <item x="956"/>
        <item x="1132"/>
        <item x="276"/>
        <item x="747"/>
        <item x="834"/>
        <item x="411"/>
        <item x="625"/>
        <item x="256"/>
        <item x="786"/>
        <item x="283"/>
        <item x="570"/>
        <item x="1054"/>
        <item x="646"/>
        <item x="1247"/>
        <item x="467"/>
        <item x="692"/>
        <item x="427"/>
        <item x="331"/>
        <item x="794"/>
        <item x="683"/>
        <item x="981"/>
        <item x="183"/>
        <item x="298"/>
        <item x="770"/>
        <item x="454"/>
        <item x="973"/>
        <item x="983"/>
        <item x="788"/>
        <item x="1250"/>
        <item x="1034"/>
        <item x="514"/>
        <item x="1214"/>
        <item x="1041"/>
        <item x="891"/>
        <item x="773"/>
        <item x="1076"/>
        <item x="1148"/>
        <item x="1223"/>
        <item x="844"/>
        <item x="1049"/>
        <item x="639"/>
        <item x="868"/>
        <item x="197"/>
        <item x="1161"/>
        <item x="404"/>
        <item x="366"/>
        <item x="1224"/>
        <item x="425"/>
        <item x="164"/>
        <item x="252"/>
        <item x="1222"/>
        <item x="175"/>
        <item x="744"/>
        <item x="356"/>
        <item x="326"/>
        <item x="277"/>
        <item x="801"/>
        <item x="686"/>
        <item x="264"/>
        <item x="386"/>
        <item x="213"/>
        <item x="1237"/>
        <item x="783"/>
        <item x="391"/>
        <item x="226"/>
        <item x="848"/>
        <item x="1006"/>
        <item x="934"/>
        <item x="402"/>
        <item x="1121"/>
        <item x="705"/>
        <item x="886"/>
        <item x="212"/>
        <item x="117"/>
        <item x="43"/>
        <item x="771"/>
        <item x="322"/>
        <item x="215"/>
        <item x="782"/>
        <item x="703"/>
        <item x="1"/>
        <item x="217"/>
        <item x="793"/>
        <item x="635"/>
        <item x="88"/>
        <item x="662"/>
        <item x="301"/>
        <item x="1206"/>
        <item x="789"/>
        <item x="1093"/>
        <item x="375"/>
        <item x="323"/>
        <item x="749"/>
        <item x="1189"/>
        <item x="60"/>
        <item x="713"/>
        <item x="750"/>
        <item x="620"/>
        <item x="1248"/>
        <item x="111"/>
        <item x="65"/>
        <item x="914"/>
        <item x="337"/>
        <item x="26"/>
        <item x="732"/>
        <item x="107"/>
        <item x="1084"/>
        <item x="779"/>
        <item x="1107"/>
        <item x="181"/>
        <item x="210"/>
        <item x="672"/>
        <item x="1269"/>
        <item x="1136"/>
        <item x="201"/>
        <item x="49"/>
        <item x="1062"/>
        <item x="835"/>
        <item x="601"/>
        <item x="718"/>
        <item x="1046"/>
        <item x="872"/>
        <item x="858"/>
        <item x="800"/>
        <item x="22"/>
        <item x="32"/>
        <item x="245"/>
        <item x="757"/>
        <item x="199"/>
        <item x="588"/>
        <item x="336"/>
        <item x="1168"/>
        <item x="735"/>
        <item x="657"/>
        <item x="671"/>
        <item x="935"/>
        <item x="806"/>
        <item x="860"/>
        <item x="717"/>
        <item x="790"/>
        <item x="202"/>
        <item x="170"/>
        <item x="650"/>
        <item x="607"/>
        <item x="47"/>
        <item x="591"/>
        <item x="80"/>
        <item x="248"/>
        <item x="330"/>
        <item x="141"/>
        <item x="888"/>
        <item x="338"/>
        <item x="1086"/>
        <item x="890"/>
        <item x="701"/>
        <item x="35"/>
        <item x="344"/>
        <item x="1197"/>
        <item x="585"/>
        <item x="355"/>
        <item x="1226"/>
        <item x="669"/>
        <item x="1134"/>
        <item x="21"/>
        <item x="723"/>
        <item x="456"/>
        <item x="812"/>
        <item x="67"/>
        <item x="951"/>
        <item x="443"/>
        <item x="1178"/>
        <item x="36"/>
        <item x="157"/>
        <item x="1060"/>
        <item x="1083"/>
        <item x="342"/>
        <item x="84"/>
        <item x="1145"/>
        <item x="927"/>
        <item x="1114"/>
        <item x="804"/>
        <item x="235"/>
        <item x="349"/>
        <item x="204"/>
        <item x="558"/>
        <item x="1072"/>
        <item x="101"/>
        <item x="176"/>
        <item x="5"/>
        <item x="992"/>
        <item x="174"/>
        <item x="520"/>
        <item x="409"/>
        <item x="802"/>
        <item x="938"/>
        <item x="291"/>
        <item x="382"/>
        <item x="82"/>
        <item x="228"/>
        <item x="893"/>
        <item x="314"/>
        <item x="612"/>
        <item x="1055"/>
        <item x="781"/>
        <item x="766"/>
        <item x="1207"/>
        <item x="161"/>
        <item x="408"/>
        <item x="733"/>
        <item x="127"/>
        <item x="159"/>
        <item x="687"/>
        <item x="596"/>
        <item x="150"/>
        <item x="203"/>
        <item x="1096"/>
        <item x="167"/>
        <item x="222"/>
        <item x="551"/>
        <item x="44"/>
        <item x="534"/>
        <item x="187"/>
        <item x="742"/>
        <item x="753"/>
        <item x="207"/>
        <item x="764"/>
        <item x="1261"/>
        <item x="16"/>
        <item x="1173"/>
        <item x="428"/>
        <item x="25"/>
        <item x="629"/>
        <item x="311"/>
        <item x="1146"/>
        <item x="1210"/>
        <item x="734"/>
        <item x="193"/>
        <item x="831"/>
        <item x="665"/>
        <item x="97"/>
        <item x="50"/>
        <item x="1164"/>
        <item x="851"/>
        <item x="1122"/>
        <item x="54"/>
        <item x="41"/>
        <item x="626"/>
        <item x="606"/>
        <item x="884"/>
        <item x="124"/>
        <item x="169"/>
        <item x="1075"/>
        <item x="139"/>
        <item x="1053"/>
        <item x="1187"/>
        <item x="708"/>
        <item x="2"/>
        <item x="224"/>
        <item x="1009"/>
        <item x="633"/>
        <item x="940"/>
        <item x="72"/>
        <item x="987"/>
        <item x="1044"/>
        <item x="1162"/>
        <item x="726"/>
        <item x="165"/>
        <item x="810"/>
        <item x="838"/>
        <item x="105"/>
        <item x="990"/>
        <item x="638"/>
        <item x="1017"/>
        <item x="1184"/>
        <item x="702"/>
        <item x="1251"/>
        <item x="200"/>
        <item x="37"/>
        <item x="1159"/>
        <item x="653"/>
        <item x="967"/>
        <item x="24"/>
        <item x="660"/>
        <item x="1249"/>
        <item x="40"/>
        <item x="678"/>
        <item x="180"/>
        <item x="970"/>
        <item x="98"/>
        <item x="320"/>
        <item x="722"/>
        <item x="689"/>
        <item x="1287"/>
        <item x="707"/>
        <item x="768"/>
        <item x="179"/>
        <item x="1208"/>
        <item x="728"/>
        <item x="38"/>
        <item x="550"/>
        <item x="4"/>
        <item x="533"/>
        <item x="598"/>
        <item x="182"/>
        <item x="1117"/>
        <item x="712"/>
        <item x="144"/>
        <item x="971"/>
        <item x="155"/>
        <item x="697"/>
        <item x="186"/>
        <item x="437"/>
        <item x="94"/>
        <item x="1167"/>
        <item x="184"/>
        <item x="673"/>
        <item x="28"/>
        <item x="571"/>
        <item x="752"/>
        <item x="343"/>
        <item x="746"/>
        <item x="63"/>
        <item x="243"/>
        <item x="889"/>
        <item x="624"/>
        <item x="693"/>
        <item x="61"/>
        <item x="315"/>
        <item x="241"/>
        <item x="656"/>
        <item x="581"/>
        <item x="206"/>
        <item x="71"/>
        <item x="965"/>
        <item x="896"/>
        <item x="654"/>
        <item x="1030"/>
        <item x="20"/>
        <item x="784"/>
        <item x="14"/>
        <item x="6"/>
        <item x="194"/>
        <item x="566"/>
        <item x="56"/>
        <item x="310"/>
        <item x="133"/>
        <item x="879"/>
        <item x="745"/>
        <item x="53"/>
        <item x="171"/>
        <item x="603"/>
        <item x="106"/>
        <item x="955"/>
        <item x="862"/>
        <item x="555"/>
        <item x="17"/>
        <item x="677"/>
        <item x="172"/>
        <item x="27"/>
        <item x="994"/>
        <item x="18"/>
        <item x="7"/>
        <item x="557"/>
        <item x="198"/>
        <item x="875"/>
        <item x="29"/>
        <item x="103"/>
        <item x="680"/>
        <item x="637"/>
        <item x="1048"/>
        <item x="160"/>
        <item x="1088"/>
        <item x="948"/>
        <item x="1138"/>
        <item x="1124"/>
        <item x="866"/>
        <item x="413"/>
        <item x="1079"/>
        <item x="1135"/>
        <item x="396"/>
        <item x="647"/>
        <item x="661"/>
        <item x="684"/>
        <item x="223"/>
        <item x="1118"/>
        <item x="149"/>
        <item x="289"/>
        <item x="727"/>
        <item x="10"/>
        <item x="281"/>
        <item x="572"/>
        <item x="816"/>
        <item x="208"/>
        <item x="115"/>
        <item x="227"/>
        <item x="574"/>
        <item x="146"/>
        <item x="528"/>
        <item x="579"/>
        <item x="622"/>
        <item x="796"/>
        <item x="659"/>
        <item x="527"/>
        <item x="521"/>
        <item x="9"/>
        <item x="3"/>
        <item x="641"/>
        <item x="168"/>
        <item x="569"/>
        <item x="695"/>
        <item x="166"/>
        <item x="930"/>
        <item x="116"/>
        <item x="644"/>
        <item x="66"/>
        <item x="895"/>
        <item x="945"/>
        <item x="932"/>
        <item x="795"/>
        <item x="1204"/>
        <item x="163"/>
        <item x="904"/>
        <item x="944"/>
        <item x="440"/>
        <item x="614"/>
        <item x="867"/>
        <item x="1081"/>
        <item x="743"/>
        <item x="42"/>
        <item x="52"/>
        <item x="797"/>
        <item x="1091"/>
        <item x="158"/>
        <item x="961"/>
        <item x="85"/>
        <item x="539"/>
        <item x="578"/>
        <item x="775"/>
        <item x="173"/>
        <item x="568"/>
        <item x="748"/>
        <item x="610"/>
        <item x="302"/>
        <item x="719"/>
        <item x="488"/>
        <item x="696"/>
        <item x="619"/>
        <item x="545"/>
        <item x="553"/>
        <item x="609"/>
        <item x="575"/>
        <item x="130"/>
        <item x="922"/>
        <item x="903"/>
        <item x="959"/>
        <item x="1188"/>
        <item x="815"/>
        <item x="583"/>
        <item x="1000"/>
        <item x="529"/>
        <item x="1229"/>
        <item x="271"/>
        <item x="894"/>
        <item x="573"/>
        <item x="433"/>
        <item x="154"/>
        <item x="543"/>
        <item x="1008"/>
        <item x="142"/>
        <item x="964"/>
        <item x="495"/>
        <item x="754"/>
        <item x="685"/>
        <item x="15"/>
        <item x="642"/>
        <item x="721"/>
        <item x="758"/>
        <item x="546"/>
        <item x="828"/>
        <item x="260"/>
        <item x="953"/>
        <item x="136"/>
        <item x="1212"/>
        <item x="498"/>
        <item x="1095"/>
        <item x="412"/>
        <item x="778"/>
        <item x="949"/>
        <item x="45"/>
        <item x="877"/>
        <item x="911"/>
        <item x="531"/>
        <item x="1252"/>
        <item x="594"/>
        <item x="1258"/>
        <item x="13"/>
        <item x="937"/>
        <item x="147"/>
        <item x="817"/>
        <item x="627"/>
        <item x="253"/>
        <item x="936"/>
        <item x="674"/>
        <item x="576"/>
        <item x="12"/>
        <item x="716"/>
        <item x="592"/>
        <item x="761"/>
        <item x="1183"/>
        <item x="121"/>
        <item x="8"/>
        <item x="267"/>
        <item x="645"/>
        <item x="759"/>
        <item x="205"/>
        <item x="562"/>
        <item x="540"/>
        <item x="462"/>
        <item x="140"/>
        <item x="307"/>
        <item x="632"/>
        <item x="112"/>
        <item x="617"/>
        <item x="92"/>
        <item x="129"/>
        <item x="843"/>
        <item x="535"/>
        <item x="177"/>
        <item x="1110"/>
        <item x="691"/>
        <item x="23"/>
        <item x="48"/>
        <item x="250"/>
        <item x="372"/>
        <item x="475"/>
        <item x="618"/>
        <item x="11"/>
        <item x="123"/>
        <item x="188"/>
        <item x="549"/>
        <item x="963"/>
        <item x="31"/>
        <item x="1021"/>
        <item x="738"/>
        <item x="640"/>
        <item x="1092"/>
        <item x="479"/>
        <item x="822"/>
        <item x="145"/>
        <item x="128"/>
        <item x="655"/>
        <item x="86"/>
        <item x="667"/>
        <item x="602"/>
        <item x="143"/>
        <item x="135"/>
        <item x="950"/>
        <item x="1004"/>
        <item x="125"/>
        <item x="19"/>
        <item x="819"/>
        <item x="1045"/>
        <item x="478"/>
        <item x="1304"/>
        <item x="850"/>
        <item x="538"/>
        <item x="525"/>
        <item x="1152"/>
        <item x="499"/>
        <item x="694"/>
        <item x="537"/>
        <item x="906"/>
        <item x="470"/>
        <item x="1085"/>
        <item x="580"/>
        <item x="1050"/>
        <item x="670"/>
        <item x="599"/>
        <item x="690"/>
        <item x="274"/>
        <item x="262"/>
        <item x="548"/>
        <item x="715"/>
        <item x="776"/>
        <item x="99"/>
        <item x="933"/>
        <item x="30"/>
        <item x="870"/>
        <item x="631"/>
        <item x="472"/>
        <item x="611"/>
        <item x="918"/>
        <item x="457"/>
        <item x="1174"/>
        <item x="518"/>
        <item x="109"/>
        <item x="91"/>
        <item x="231"/>
        <item x="236"/>
        <item x="464"/>
        <item x="600"/>
        <item x="523"/>
        <item x="729"/>
        <item x="841"/>
        <item x="824"/>
        <item x="864"/>
        <item x="119"/>
        <item x="108"/>
        <item x="532"/>
        <item x="582"/>
        <item x="233"/>
        <item x="485"/>
        <item x="517"/>
        <item x="887"/>
        <item x="590"/>
        <item x="78"/>
        <item x="1047"/>
        <item x="69"/>
        <item x="769"/>
        <item x="220"/>
        <item x="64"/>
        <item x="446"/>
        <item x="76"/>
        <item x="501"/>
        <item x="873"/>
        <item x="814"/>
        <item x="682"/>
        <item x="138"/>
        <item x="595"/>
        <item x="471"/>
        <item x="263"/>
        <item x="840"/>
        <item x="522"/>
        <item x="444"/>
        <item x="34"/>
        <item x="110"/>
        <item x="441"/>
        <item x="509"/>
        <item x="131"/>
        <item x="536"/>
        <item x="547"/>
        <item x="1035"/>
        <item x="458"/>
        <item x="466"/>
        <item x="216"/>
        <item x="451"/>
        <item x="516"/>
        <item x="668"/>
        <item x="122"/>
        <item x="552"/>
        <item x="608"/>
        <item x="541"/>
        <item x="554"/>
        <item x="482"/>
        <item x="493"/>
        <item x="621"/>
        <item x="805"/>
        <item x="0"/>
        <item x="151"/>
        <item x="917"/>
        <item x="513"/>
        <item x="494"/>
        <item x="33"/>
        <item x="826"/>
        <item x="113"/>
        <item x="505"/>
        <item x="846"/>
        <item x="740"/>
        <item x="93"/>
        <item x="89"/>
        <item x="118"/>
        <item x="587"/>
        <item x="492"/>
        <item x="484"/>
        <item x="511"/>
        <item x="209"/>
        <item x="68"/>
        <item x="512"/>
        <item x="74"/>
        <item x="156"/>
        <item x="102"/>
        <item x="90"/>
        <item x="448"/>
        <item x="731"/>
        <item x="476"/>
        <item x="469"/>
        <item x="114"/>
        <item x="474"/>
        <item x="430"/>
        <item x="152"/>
        <item x="79"/>
        <item x="760"/>
        <item x="96"/>
        <item x="148"/>
        <item x="544"/>
        <item x="700"/>
        <item x="490"/>
        <item x="416"/>
        <item x="185"/>
        <item x="730"/>
        <item x="100"/>
        <item x="560"/>
        <item x="1239"/>
        <item x="584"/>
        <item x="87"/>
        <item x="55"/>
        <item x="178"/>
        <item x="530"/>
        <item x="75"/>
        <item x="630"/>
        <item x="218"/>
        <item x="81"/>
        <item x="487"/>
        <item x="435"/>
        <item x="415"/>
        <item x="58"/>
        <item x="104"/>
        <item x="134"/>
        <item x="463"/>
        <item x="483"/>
        <item x="423"/>
        <item x="459"/>
        <item x="508"/>
        <item x="442"/>
        <item x="51"/>
        <item x="449"/>
        <item x="59"/>
        <item x="120"/>
        <item x="195"/>
        <item x="763"/>
        <item x="616"/>
        <item x="648"/>
        <item x="39"/>
        <item x="196"/>
        <item x="658"/>
        <item x="221"/>
        <item x="676"/>
        <item x="77"/>
        <item x="214"/>
        <item x="46"/>
        <item x="1302"/>
        <item x="162"/>
        <item x="189"/>
        <item x="465"/>
        <item x="526"/>
        <item x="556"/>
        <item x="605"/>
        <item x="70"/>
        <item x="126"/>
        <item x="510"/>
        <item x="95"/>
        <item x="418"/>
        <item x="461"/>
        <item x="756"/>
        <item x="73"/>
        <item x="407"/>
        <item x="153"/>
        <item x="504"/>
        <item x="503"/>
        <item x="414"/>
        <item x="519"/>
        <item x="623"/>
        <item x="83"/>
        <item x="57"/>
        <item x="506"/>
        <item x="62"/>
        <item x="39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1"/>
        <item x="13"/>
        <item x="5"/>
        <item x="3"/>
        <item x="12"/>
        <item x="7"/>
        <item x="2"/>
        <item x="6"/>
        <item x="9"/>
        <item x="10"/>
        <item x="4"/>
        <item x="8"/>
        <item x="1"/>
        <item x="0"/>
        <item x="15"/>
        <item x="14"/>
        <item x="16"/>
        <item x="18"/>
        <item x="17"/>
        <item x="30"/>
        <item x="20"/>
        <item x="21"/>
        <item x="22"/>
        <item x="19"/>
        <item x="26"/>
        <item x="23"/>
        <item x="25"/>
        <item x="24"/>
        <item x="29"/>
        <item x="32"/>
        <item x="27"/>
        <item x="28"/>
        <item x="31"/>
        <item x="33"/>
        <item x="35"/>
        <item x="34"/>
        <item x="36"/>
        <item x="38"/>
        <item x="37"/>
        <item x="40"/>
        <item x="39"/>
        <item x="42"/>
        <item x="41"/>
        <item x="44"/>
        <item x="45"/>
        <item x="46"/>
        <item x="47"/>
        <item x="48"/>
        <item n="NIL" x="43"/>
        <item t="default"/>
      </items>
    </pivotField>
    <pivotField showAll="0"/>
  </pivotFields>
  <rowFields count="1">
    <field x="18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MI" fld="2" subtotal="average" baseField="18" baseItem="0"/>
    <dataField name="Average of HBA1C" fld="3" subtotal="average" baseField="18" baseItem="4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By Patient" chartFormat="33">
  <location ref="B42:G47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>
      <items count="23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Charges ($)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Any Transplants" chartFormat="11">
  <location ref="H8:K13" firstHeaderRow="0" firstDataRow="1" firstDataCol="1"/>
  <pivotFields count="19">
    <pivotField showAll="0"/>
    <pivotField showAll="0"/>
    <pivotField showAll="0"/>
    <pivotField dataField="1" showAll="0">
      <items count="668">
        <item x="544"/>
        <item x="138"/>
        <item x="93"/>
        <item x="79"/>
        <item x="299"/>
        <item x="458"/>
        <item x="81"/>
        <item x="212"/>
        <item x="337"/>
        <item x="197"/>
        <item x="276"/>
        <item x="92"/>
        <item x="198"/>
        <item x="351"/>
        <item x="419"/>
        <item x="325"/>
        <item x="243"/>
        <item x="550"/>
        <item x="237"/>
        <item x="40"/>
        <item x="267"/>
        <item x="139"/>
        <item x="88"/>
        <item x="80"/>
        <item x="180"/>
        <item x="69"/>
        <item x="228"/>
        <item x="159"/>
        <item x="141"/>
        <item x="144"/>
        <item x="167"/>
        <item x="283"/>
        <item x="538"/>
        <item x="280"/>
        <item x="83"/>
        <item x="261"/>
        <item x="67"/>
        <item x="161"/>
        <item x="24"/>
        <item x="495"/>
        <item x="171"/>
        <item x="500"/>
        <item x="614"/>
        <item x="46"/>
        <item x="321"/>
        <item x="150"/>
        <item x="135"/>
        <item x="47"/>
        <item x="338"/>
        <item x="326"/>
        <item x="146"/>
        <item x="523"/>
        <item x="193"/>
        <item x="165"/>
        <item x="117"/>
        <item x="188"/>
        <item x="176"/>
        <item x="90"/>
        <item x="253"/>
        <item x="662"/>
        <item x="192"/>
        <item x="152"/>
        <item x="473"/>
        <item x="368"/>
        <item x="202"/>
        <item x="347"/>
        <item x="497"/>
        <item x="145"/>
        <item x="82"/>
        <item x="164"/>
        <item x="577"/>
        <item x="380"/>
        <item x="18"/>
        <item x="376"/>
        <item x="435"/>
        <item x="505"/>
        <item x="70"/>
        <item x="372"/>
        <item x="226"/>
        <item x="270"/>
        <item x="375"/>
        <item x="358"/>
        <item x="48"/>
        <item x="249"/>
        <item x="95"/>
        <item x="239"/>
        <item x="320"/>
        <item x="189"/>
        <item x="316"/>
        <item x="143"/>
        <item x="166"/>
        <item x="470"/>
        <item x="329"/>
        <item x="328"/>
        <item x="529"/>
        <item x="436"/>
        <item x="98"/>
        <item x="482"/>
        <item x="244"/>
        <item x="115"/>
        <item x="633"/>
        <item x="170"/>
        <item x="340"/>
        <item x="52"/>
        <item x="264"/>
        <item x="203"/>
        <item x="388"/>
        <item x="103"/>
        <item x="31"/>
        <item x="111"/>
        <item x="199"/>
        <item x="78"/>
        <item x="89"/>
        <item x="273"/>
        <item x="39"/>
        <item x="616"/>
        <item x="361"/>
        <item x="587"/>
        <item x="107"/>
        <item x="27"/>
        <item x="112"/>
        <item x="127"/>
        <item x="151"/>
        <item x="182"/>
        <item x="219"/>
        <item x="174"/>
        <item x="274"/>
        <item x="173"/>
        <item x="124"/>
        <item x="319"/>
        <item x="352"/>
        <item x="391"/>
        <item x="134"/>
        <item x="196"/>
        <item x="45"/>
        <item x="353"/>
        <item x="332"/>
        <item x="191"/>
        <item x="626"/>
        <item x="125"/>
        <item x="66"/>
        <item x="86"/>
        <item x="140"/>
        <item x="508"/>
        <item x="576"/>
        <item x="4"/>
        <item x="339"/>
        <item x="324"/>
        <item x="233"/>
        <item x="206"/>
        <item x="335"/>
        <item x="49"/>
        <item x="315"/>
        <item x="102"/>
        <item x="540"/>
        <item x="122"/>
        <item x="209"/>
        <item x="252"/>
        <item x="224"/>
        <item x="450"/>
        <item x="374"/>
        <item x="515"/>
        <item x="133"/>
        <item x="507"/>
        <item x="409"/>
        <item x="120"/>
        <item x="585"/>
        <item x="215"/>
        <item x="251"/>
        <item x="363"/>
        <item x="155"/>
        <item x="268"/>
        <item x="186"/>
        <item x="208"/>
        <item x="300"/>
        <item x="56"/>
        <item x="136"/>
        <item x="1"/>
        <item x="123"/>
        <item x="427"/>
        <item x="330"/>
        <item x="336"/>
        <item x="99"/>
        <item x="334"/>
        <item x="85"/>
        <item x="561"/>
        <item x="236"/>
        <item x="231"/>
        <item x="169"/>
        <item x="256"/>
        <item x="229"/>
        <item x="119"/>
        <item x="563"/>
        <item x="623"/>
        <item x="425"/>
        <item x="33"/>
        <item x="10"/>
        <item x="412"/>
        <item x="213"/>
        <item x="74"/>
        <item x="272"/>
        <item x="214"/>
        <item x="216"/>
        <item x="100"/>
        <item x="60"/>
        <item x="3"/>
        <item x="87"/>
        <item x="6"/>
        <item x="637"/>
        <item x="34"/>
        <item x="148"/>
        <item x="184"/>
        <item x="65"/>
        <item x="297"/>
        <item x="105"/>
        <item x="259"/>
        <item x="635"/>
        <item x="331"/>
        <item x="194"/>
        <item x="366"/>
        <item x="58"/>
        <item x="200"/>
        <item x="21"/>
        <item x="195"/>
        <item x="149"/>
        <item x="178"/>
        <item x="106"/>
        <item x="128"/>
        <item x="288"/>
        <item x="109"/>
        <item x="562"/>
        <item x="478"/>
        <item x="147"/>
        <item x="301"/>
        <item x="348"/>
        <item x="341"/>
        <item x="240"/>
        <item x="245"/>
        <item x="314"/>
        <item x="554"/>
        <item x="652"/>
        <item x="658"/>
        <item x="643"/>
        <item x="589"/>
        <item x="649"/>
        <item x="345"/>
        <item x="277"/>
        <item x="651"/>
        <item x="364"/>
        <item x="38"/>
        <item x="593"/>
        <item x="600"/>
        <item x="426"/>
        <item x="428"/>
        <item x="5"/>
        <item x="416"/>
        <item x="639"/>
        <item x="451"/>
        <item x="485"/>
        <item x="76"/>
        <item x="407"/>
        <item x="611"/>
        <item x="381"/>
        <item x="396"/>
        <item x="379"/>
        <item x="28"/>
        <item x="157"/>
        <item x="132"/>
        <item x="650"/>
        <item x="423"/>
        <item x="555"/>
        <item x="599"/>
        <item x="373"/>
        <item x="181"/>
        <item x="309"/>
        <item x="32"/>
        <item x="344"/>
        <item x="632"/>
        <item x="452"/>
        <item x="654"/>
        <item x="94"/>
        <item x="622"/>
        <item x="457"/>
        <item x="560"/>
        <item x="294"/>
        <item x="42"/>
        <item x="530"/>
        <item x="365"/>
        <item x="25"/>
        <item x="13"/>
        <item x="355"/>
        <item x="607"/>
        <item x="310"/>
        <item x="440"/>
        <item x="656"/>
        <item x="392"/>
        <item x="437"/>
        <item x="323"/>
        <item x="387"/>
        <item x="463"/>
        <item x="527"/>
        <item x="472"/>
        <item x="160"/>
        <item x="510"/>
        <item x="279"/>
        <item x="17"/>
        <item x="377"/>
        <item x="343"/>
        <item x="179"/>
        <item x="524"/>
        <item x="578"/>
        <item x="36"/>
        <item x="285"/>
        <item x="565"/>
        <item x="534"/>
        <item x="513"/>
        <item x="557"/>
        <item x="258"/>
        <item x="0"/>
        <item x="488"/>
        <item x="448"/>
        <item x="617"/>
        <item x="475"/>
        <item x="546"/>
        <item x="121"/>
        <item x="549"/>
        <item x="601"/>
        <item x="483"/>
        <item x="14"/>
        <item x="518"/>
        <item x="596"/>
        <item x="580"/>
        <item x="281"/>
        <item x="370"/>
        <item x="223"/>
        <item x="16"/>
        <item x="474"/>
        <item x="469"/>
        <item x="367"/>
        <item x="55"/>
        <item x="582"/>
        <item x="516"/>
        <item x="389"/>
        <item x="230"/>
        <item x="606"/>
        <item x="570"/>
        <item x="490"/>
        <item x="558"/>
        <item x="235"/>
        <item x="594"/>
        <item x="442"/>
        <item x="23"/>
        <item x="512"/>
        <item x="487"/>
        <item x="7"/>
        <item x="569"/>
        <item x="547"/>
        <item x="71"/>
        <item x="602"/>
        <item x="588"/>
        <item x="96"/>
        <item x="126"/>
        <item x="526"/>
        <item x="424"/>
        <item x="432"/>
        <item x="476"/>
        <item x="359"/>
        <item x="322"/>
        <item x="415"/>
        <item x="584"/>
        <item x="480"/>
        <item x="430"/>
        <item x="595"/>
        <item x="222"/>
        <item x="608"/>
        <item x="465"/>
        <item x="609"/>
        <item x="210"/>
        <item x="295"/>
        <item x="479"/>
        <item x="296"/>
        <item x="615"/>
        <item x="378"/>
        <item x="586"/>
        <item x="528"/>
        <item x="205"/>
        <item x="509"/>
        <item x="43"/>
        <item x="342"/>
        <item x="354"/>
        <item x="655"/>
        <item x="12"/>
        <item x="642"/>
        <item x="29"/>
        <item x="113"/>
        <item x="666"/>
        <item x="266"/>
        <item x="456"/>
        <item x="44"/>
        <item x="519"/>
        <item x="349"/>
        <item x="625"/>
        <item x="641"/>
        <item x="312"/>
        <item x="598"/>
        <item x="566"/>
        <item x="350"/>
        <item x="461"/>
        <item x="636"/>
        <item x="447"/>
        <item x="263"/>
        <item x="262"/>
        <item x="64"/>
        <item x="404"/>
        <item x="234"/>
        <item x="30"/>
        <item x="177"/>
        <item x="408"/>
        <item x="356"/>
        <item x="548"/>
        <item x="97"/>
        <item x="63"/>
        <item x="486"/>
        <item x="163"/>
        <item x="265"/>
        <item x="603"/>
        <item x="574"/>
        <item x="286"/>
        <item x="541"/>
        <item x="142"/>
        <item x="282"/>
        <item x="640"/>
        <item x="653"/>
        <item x="477"/>
        <item x="254"/>
        <item x="431"/>
        <item x="211"/>
        <item x="275"/>
        <item x="290"/>
        <item x="444"/>
        <item x="269"/>
        <item x="232"/>
        <item x="501"/>
        <item x="438"/>
        <item x="402"/>
        <item x="610"/>
        <item x="405"/>
        <item x="401"/>
        <item x="522"/>
        <item x="462"/>
        <item x="77"/>
        <item x="624"/>
        <item x="449"/>
        <item x="572"/>
        <item x="460"/>
        <item x="646"/>
        <item x="158"/>
        <item x="101"/>
        <item x="568"/>
        <item x="506"/>
        <item x="629"/>
        <item x="390"/>
        <item x="61"/>
        <item x="51"/>
        <item x="357"/>
        <item x="464"/>
        <item x="108"/>
        <item x="190"/>
        <item x="664"/>
        <item x="306"/>
        <item x="403"/>
        <item x="302"/>
        <item x="556"/>
        <item x="661"/>
        <item x="292"/>
        <item x="118"/>
        <item x="304"/>
        <item x="201"/>
        <item x="114"/>
        <item x="612"/>
        <item x="411"/>
        <item x="8"/>
        <item x="399"/>
        <item x="327"/>
        <item x="631"/>
        <item x="385"/>
        <item x="575"/>
        <item x="503"/>
        <item x="383"/>
        <item x="183"/>
        <item x="247"/>
        <item x="628"/>
        <item x="318"/>
        <item x="68"/>
        <item x="91"/>
        <item x="663"/>
        <item x="552"/>
        <item x="241"/>
        <item x="420"/>
        <item x="571"/>
        <item x="260"/>
        <item x="502"/>
        <item x="514"/>
        <item x="207"/>
        <item x="418"/>
        <item x="634"/>
        <item x="567"/>
        <item x="360"/>
        <item x="531"/>
        <item x="645"/>
        <item x="564"/>
        <item x="494"/>
        <item x="153"/>
        <item x="220"/>
        <item x="618"/>
        <item x="481"/>
        <item x="371"/>
        <item x="417"/>
        <item x="307"/>
        <item x="559"/>
        <item x="581"/>
        <item x="542"/>
        <item x="393"/>
        <item x="246"/>
        <item x="459"/>
        <item x="591"/>
        <item x="248"/>
        <item x="172"/>
        <item x="434"/>
        <item x="413"/>
        <item x="532"/>
        <item x="665"/>
        <item x="410"/>
        <item x="204"/>
        <item x="394"/>
        <item x="583"/>
        <item x="346"/>
        <item x="362"/>
        <item x="446"/>
        <item x="284"/>
        <item x="298"/>
        <item x="443"/>
        <item x="414"/>
        <item x="313"/>
        <item x="84"/>
        <item x="130"/>
        <item x="317"/>
        <item x="116"/>
        <item x="110"/>
        <item x="525"/>
        <item x="511"/>
        <item x="489"/>
        <item x="620"/>
        <item x="225"/>
        <item x="59"/>
        <item x="492"/>
        <item x="257"/>
        <item x="627"/>
        <item x="156"/>
        <item x="604"/>
        <item x="493"/>
        <item x="553"/>
        <item x="129"/>
        <item x="537"/>
        <item x="605"/>
        <item x="386"/>
        <item x="9"/>
        <item x="471"/>
        <item x="592"/>
        <item x="137"/>
        <item x="535"/>
        <item x="293"/>
        <item x="218"/>
        <item x="250"/>
        <item x="50"/>
        <item x="333"/>
        <item x="72"/>
        <item x="185"/>
        <item x="400"/>
        <item x="287"/>
        <item x="221"/>
        <item x="455"/>
        <item x="382"/>
        <item x="484"/>
        <item x="422"/>
        <item x="657"/>
        <item x="303"/>
        <item x="573"/>
        <item x="53"/>
        <item x="579"/>
        <item x="445"/>
        <item x="421"/>
        <item x="305"/>
        <item x="504"/>
        <item x="498"/>
        <item x="175"/>
        <item x="289"/>
        <item x="660"/>
        <item x="104"/>
        <item x="590"/>
        <item x="217"/>
        <item x="533"/>
        <item x="491"/>
        <item x="520"/>
        <item x="454"/>
        <item x="406"/>
        <item x="521"/>
        <item x="291"/>
        <item x="15"/>
        <item x="468"/>
        <item x="168"/>
        <item x="441"/>
        <item x="545"/>
        <item x="433"/>
        <item x="22"/>
        <item x="271"/>
        <item x="154"/>
        <item x="19"/>
        <item x="551"/>
        <item x="369"/>
        <item x="613"/>
        <item x="467"/>
        <item x="62"/>
        <item x="647"/>
        <item x="517"/>
        <item x="20"/>
        <item x="73"/>
        <item x="453"/>
        <item x="227"/>
        <item x="162"/>
        <item x="75"/>
        <item x="619"/>
        <item x="429"/>
        <item x="659"/>
        <item x="630"/>
        <item x="311"/>
        <item x="278"/>
        <item x="41"/>
        <item x="648"/>
        <item x="308"/>
        <item x="644"/>
        <item x="638"/>
        <item x="255"/>
        <item x="35"/>
        <item x="439"/>
        <item x="384"/>
        <item x="242"/>
        <item x="536"/>
        <item x="131"/>
        <item x="187"/>
        <item x="496"/>
        <item x="543"/>
        <item x="466"/>
        <item x="2"/>
        <item x="26"/>
        <item x="57"/>
        <item x="11"/>
        <item x="37"/>
        <item x="397"/>
        <item x="398"/>
        <item x="539"/>
        <item x="54"/>
        <item x="499"/>
        <item x="395"/>
        <item x="621"/>
        <item x="238"/>
        <item x="597"/>
        <item t="default"/>
      </items>
    </pivotField>
    <pivotField showAll="0"/>
    <pivotField dataField="1" showAll="0">
      <items count="3">
        <item x="1"/>
        <item x="0"/>
        <item t="default"/>
      </items>
    </pivotField>
    <pivotField showAll="0"/>
    <pivotField axis="axisRow" dataField="1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Number Of Major Surgeries" fld="7" baseField="0" baseItem="0"/>
    <dataField name="Average of HBA1C" fld="3" subtotal="average" baseField="7" baseItem="0"/>
    <dataField name="Count of Any Transplants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check" colHeaderCaption="Cancer History" grandTotalCaption="Total Cancer History" chartFormat="11">
  <location ref="B8:E13" firstHeaderRow="1" firstDataRow="2" firstDataCol="1"/>
  <pivotFields count="12">
    <pivotField showAll="0"/>
    <pivotField showAll="0"/>
    <pivotField showAll="0"/>
    <pivotField showAll="0"/>
    <pivotField showAll="0"/>
    <pivotField axis="axisCol" dataField="1" showAll="0">
      <items count="3">
        <item x="0"/>
        <item n="Count of smoker" x="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axis="axisRow" showAll="0">
      <items count="4">
        <item n="nil" x="2"/>
        <item n="non-smokers" x="1"/>
        <item n="smokers" x="0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Cancer history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B7:AC2342" totalsRowShown="0">
  <autoFilter xmlns:etc="http://www.wps.cn/officeDocument/2017/etCustomData" ref="AB7:AC2342" etc:filterBottomFollowUsedRange="0"/>
  <tableColumns count="2">
    <tableColumn id="1" name="Corretive &quot;HI&quot; column" dataDxfId="0">
      <calculatedColumnFormula>PROPER(Z8)</calculatedColumnFormula>
    </tableColumn>
    <tableColumn id="2" name="Corrective &quot;Smoker&quot; column" dataDxfId="1">
      <calculatedColumnFormula>PROPER(AA8)</calculatedColumnFormula>
    </tableColumn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Y7:AA2342" totalsRowShown="0">
  <autoFilter xmlns:etc="http://www.wps.cn/officeDocument/2017/etCustomData" ref="Y7:AA2342" etc:filterBottomFollowUsedRange="0"/>
  <tableColumns count="3">
    <tableColumn id="1" name="Customer ID" dataDxfId="2"/>
    <tableColumn id="2" name="Heart Issues" dataDxfId="3"/>
    <tableColumn id="3" name="smoker" dataDxfId="4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40"/>
  <sheetViews>
    <sheetView zoomScale="98" zoomScaleNormal="98" topLeftCell="D1" workbookViewId="0">
      <selection activeCell="A1" sqref="A1"/>
    </sheetView>
  </sheetViews>
  <sheetFormatPr defaultColWidth="9" defaultRowHeight="14.5"/>
  <cols>
    <col min="1" max="1" width="15.5454545454545" customWidth="1"/>
    <col min="2" max="2" width="37.4545454545455" customWidth="1"/>
    <col min="3" max="7" width="8.72727272727273" customWidth="1"/>
    <col min="8" max="8" width="19.7272727272727" customWidth="1"/>
    <col min="9" max="9" width="10.6363636363636" customWidth="1"/>
    <col min="10" max="10" width="14.5454545454545" customWidth="1"/>
    <col min="11" max="11" width="20" customWidth="1"/>
  </cols>
  <sheetData>
    <row r="1" s="36" customFormat="1" ht="19" customHeight="1" spans="1:11">
      <c r="A1" s="51" t="s">
        <v>0</v>
      </c>
      <c r="B1" s="52" t="s">
        <v>1</v>
      </c>
      <c r="I1" s="57" t="s">
        <v>2</v>
      </c>
      <c r="J1" s="57"/>
      <c r="K1" s="57"/>
    </row>
    <row r="2" ht="15.5" spans="1:2">
      <c r="A2" s="53" t="s">
        <v>3</v>
      </c>
      <c r="B2" s="53" t="s">
        <v>4</v>
      </c>
    </row>
    <row r="3" ht="15.5" spans="1:19">
      <c r="A3" s="53" t="s">
        <v>5</v>
      </c>
      <c r="B3" s="53" t="s">
        <v>6</v>
      </c>
      <c r="G3" s="54" t="s">
        <v>7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4" ht="15.5" spans="1:11">
      <c r="A4" s="53" t="s">
        <v>8</v>
      </c>
      <c r="B4" s="53" t="s">
        <v>9</v>
      </c>
      <c r="I4" s="58"/>
      <c r="J4" s="58"/>
      <c r="K4" s="58"/>
    </row>
    <row r="5" ht="15.5" spans="1:11">
      <c r="A5" s="53" t="s">
        <v>10</v>
      </c>
      <c r="B5" s="53" t="s">
        <v>11</v>
      </c>
      <c r="H5" s="55" t="s">
        <v>0</v>
      </c>
      <c r="I5" s="55" t="s">
        <v>12</v>
      </c>
      <c r="J5" s="55" t="s">
        <v>13</v>
      </c>
      <c r="K5" s="55" t="s">
        <v>14</v>
      </c>
    </row>
    <row r="6" ht="15.5" spans="1:11">
      <c r="A6" s="53" t="s">
        <v>15</v>
      </c>
      <c r="B6" s="53" t="s">
        <v>16</v>
      </c>
      <c r="H6" s="56" t="s">
        <v>3</v>
      </c>
      <c r="I6" s="19" t="s">
        <v>17</v>
      </c>
      <c r="J6" s="19" t="s">
        <v>18</v>
      </c>
      <c r="K6" s="56" t="s">
        <v>19</v>
      </c>
    </row>
    <row r="7" ht="15.5" spans="1:11">
      <c r="A7" s="53" t="s">
        <v>20</v>
      </c>
      <c r="B7" s="53" t="s">
        <v>21</v>
      </c>
      <c r="H7" s="56" t="s">
        <v>5</v>
      </c>
      <c r="I7" s="19" t="s">
        <v>22</v>
      </c>
      <c r="J7" s="19" t="s">
        <v>23</v>
      </c>
      <c r="K7" s="56" t="s">
        <v>24</v>
      </c>
    </row>
    <row r="8" ht="15.5" spans="1:11">
      <c r="A8" s="53" t="s">
        <v>25</v>
      </c>
      <c r="B8" s="53" t="s">
        <v>26</v>
      </c>
      <c r="H8" s="56" t="s">
        <v>8</v>
      </c>
      <c r="I8" s="19" t="s">
        <v>22</v>
      </c>
      <c r="J8" s="19" t="s">
        <v>27</v>
      </c>
      <c r="K8" s="56" t="s">
        <v>28</v>
      </c>
    </row>
    <row r="9" ht="15.5" spans="1:11">
      <c r="A9" s="53" t="s">
        <v>29</v>
      </c>
      <c r="B9" s="53" t="s">
        <v>30</v>
      </c>
      <c r="H9" s="56" t="s">
        <v>10</v>
      </c>
      <c r="I9" s="19" t="s">
        <v>17</v>
      </c>
      <c r="J9" s="19" t="s">
        <v>31</v>
      </c>
      <c r="K9" s="56" t="s">
        <v>32</v>
      </c>
    </row>
    <row r="10" ht="15.5" spans="1:11">
      <c r="A10" s="53" t="s">
        <v>33</v>
      </c>
      <c r="B10" s="53" t="s">
        <v>34</v>
      </c>
      <c r="H10" s="56" t="s">
        <v>15</v>
      </c>
      <c r="I10" s="19" t="s">
        <v>17</v>
      </c>
      <c r="J10" s="19" t="s">
        <v>35</v>
      </c>
      <c r="K10" s="56" t="s">
        <v>36</v>
      </c>
    </row>
    <row r="11" ht="15.5" spans="1:11">
      <c r="A11" s="53" t="s">
        <v>37</v>
      </c>
      <c r="B11" s="53" t="s">
        <v>38</v>
      </c>
      <c r="H11" s="56" t="s">
        <v>20</v>
      </c>
      <c r="I11" s="19" t="s">
        <v>22</v>
      </c>
      <c r="J11" s="19" t="s">
        <v>39</v>
      </c>
      <c r="K11" s="56" t="s">
        <v>40</v>
      </c>
    </row>
    <row r="12" ht="15.5" spans="1:11">
      <c r="A12" s="53" t="s">
        <v>41</v>
      </c>
      <c r="B12" s="53" t="s">
        <v>42</v>
      </c>
      <c r="H12" s="56" t="s">
        <v>25</v>
      </c>
      <c r="I12" s="19" t="s">
        <v>22</v>
      </c>
      <c r="J12" s="19" t="s">
        <v>43</v>
      </c>
      <c r="K12" s="56" t="s">
        <v>44</v>
      </c>
    </row>
    <row r="13" ht="15.5" spans="1:11">
      <c r="A13" s="53" t="s">
        <v>45</v>
      </c>
      <c r="B13" s="53" t="s">
        <v>46</v>
      </c>
      <c r="H13" s="56" t="s">
        <v>29</v>
      </c>
      <c r="I13" s="19" t="s">
        <v>22</v>
      </c>
      <c r="J13" s="19" t="s">
        <v>47</v>
      </c>
      <c r="K13" s="56" t="s">
        <v>48</v>
      </c>
    </row>
    <row r="14" ht="15.5" spans="1:11">
      <c r="A14" s="53" t="s">
        <v>49</v>
      </c>
      <c r="B14" s="53" t="s">
        <v>50</v>
      </c>
      <c r="H14" s="56" t="s">
        <v>33</v>
      </c>
      <c r="I14" s="19" t="s">
        <v>22</v>
      </c>
      <c r="J14" s="19" t="s">
        <v>51</v>
      </c>
      <c r="K14" s="56" t="s">
        <v>52</v>
      </c>
    </row>
    <row r="15" ht="15.5" spans="1:11">
      <c r="A15" s="53" t="s">
        <v>53</v>
      </c>
      <c r="B15" s="53" t="s">
        <v>54</v>
      </c>
      <c r="H15" s="56" t="s">
        <v>37</v>
      </c>
      <c r="I15" s="19" t="s">
        <v>17</v>
      </c>
      <c r="J15" s="19" t="s">
        <v>55</v>
      </c>
      <c r="K15" s="56" t="s">
        <v>56</v>
      </c>
    </row>
    <row r="16" ht="15.5" spans="1:11">
      <c r="A16" s="53" t="s">
        <v>57</v>
      </c>
      <c r="B16" s="53" t="s">
        <v>58</v>
      </c>
      <c r="H16" s="56" t="s">
        <v>41</v>
      </c>
      <c r="I16" s="19" t="s">
        <v>17</v>
      </c>
      <c r="J16" s="19" t="s">
        <v>59</v>
      </c>
      <c r="K16" s="56" t="s">
        <v>60</v>
      </c>
    </row>
    <row r="17" ht="15.5" spans="1:11">
      <c r="A17" s="53" t="s">
        <v>61</v>
      </c>
      <c r="B17" s="53" t="s">
        <v>62</v>
      </c>
      <c r="H17" s="56" t="s">
        <v>45</v>
      </c>
      <c r="I17" s="19" t="s">
        <v>22</v>
      </c>
      <c r="J17" s="19" t="s">
        <v>63</v>
      </c>
      <c r="K17" s="56" t="s">
        <v>64</v>
      </c>
    </row>
    <row r="18" ht="15.5" spans="1:11">
      <c r="A18" s="53" t="s">
        <v>65</v>
      </c>
      <c r="B18" s="53" t="s">
        <v>66</v>
      </c>
      <c r="H18" s="56" t="s">
        <v>49</v>
      </c>
      <c r="I18" s="19" t="s">
        <v>22</v>
      </c>
      <c r="J18" s="19" t="s">
        <v>67</v>
      </c>
      <c r="K18" s="56" t="s">
        <v>68</v>
      </c>
    </row>
    <row r="19" ht="15.5" spans="1:11">
      <c r="A19" s="53" t="s">
        <v>69</v>
      </c>
      <c r="B19" s="53" t="s">
        <v>70</v>
      </c>
      <c r="H19" s="56" t="s">
        <v>53</v>
      </c>
      <c r="I19" s="19" t="s">
        <v>22</v>
      </c>
      <c r="J19" s="19" t="s">
        <v>71</v>
      </c>
      <c r="K19" s="56" t="s">
        <v>72</v>
      </c>
    </row>
    <row r="20" ht="15.5" spans="1:11">
      <c r="A20" s="53" t="s">
        <v>73</v>
      </c>
      <c r="B20" s="53" t="s">
        <v>74</v>
      </c>
      <c r="H20" s="56" t="s">
        <v>57</v>
      </c>
      <c r="I20" s="19" t="s">
        <v>17</v>
      </c>
      <c r="J20" s="19" t="s">
        <v>75</v>
      </c>
      <c r="K20" s="56" t="s">
        <v>76</v>
      </c>
    </row>
    <row r="21" ht="15.5" spans="1:11">
      <c r="A21" s="53" t="s">
        <v>77</v>
      </c>
      <c r="B21" s="53" t="s">
        <v>78</v>
      </c>
      <c r="H21" s="56" t="s">
        <v>61</v>
      </c>
      <c r="I21" s="19" t="s">
        <v>22</v>
      </c>
      <c r="J21" s="19" t="s">
        <v>79</v>
      </c>
      <c r="K21" s="56" t="s">
        <v>80</v>
      </c>
    </row>
    <row r="22" ht="15.5" spans="1:11">
      <c r="A22" s="53" t="s">
        <v>81</v>
      </c>
      <c r="B22" s="53" t="s">
        <v>82</v>
      </c>
      <c r="H22" s="56" t="s">
        <v>65</v>
      </c>
      <c r="I22" s="19" t="s">
        <v>17</v>
      </c>
      <c r="J22" s="19" t="s">
        <v>83</v>
      </c>
      <c r="K22" s="56" t="s">
        <v>84</v>
      </c>
    </row>
    <row r="23" ht="15.5" spans="1:11">
      <c r="A23" s="53" t="s">
        <v>85</v>
      </c>
      <c r="B23" s="53" t="s">
        <v>86</v>
      </c>
      <c r="H23" s="56" t="s">
        <v>69</v>
      </c>
      <c r="I23" s="19" t="s">
        <v>17</v>
      </c>
      <c r="J23" s="19" t="s">
        <v>87</v>
      </c>
      <c r="K23" s="56" t="s">
        <v>88</v>
      </c>
    </row>
    <row r="24" ht="15.5" spans="1:11">
      <c r="A24" s="53" t="s">
        <v>89</v>
      </c>
      <c r="B24" s="53" t="s">
        <v>90</v>
      </c>
      <c r="H24" s="56" t="s">
        <v>73</v>
      </c>
      <c r="I24" s="19" t="s">
        <v>22</v>
      </c>
      <c r="J24" s="19" t="s">
        <v>91</v>
      </c>
      <c r="K24" s="56" t="s">
        <v>92</v>
      </c>
    </row>
    <row r="25" ht="15.5" spans="1:11">
      <c r="A25" s="53" t="s">
        <v>93</v>
      </c>
      <c r="B25" s="53" t="s">
        <v>94</v>
      </c>
      <c r="H25" s="56" t="s">
        <v>77</v>
      </c>
      <c r="I25" s="19" t="s">
        <v>22</v>
      </c>
      <c r="J25" s="19" t="s">
        <v>95</v>
      </c>
      <c r="K25" s="56" t="s">
        <v>96</v>
      </c>
    </row>
    <row r="26" ht="15.5" spans="1:11">
      <c r="A26" s="53" t="s">
        <v>97</v>
      </c>
      <c r="B26" s="53" t="s">
        <v>98</v>
      </c>
      <c r="H26" s="56" t="s">
        <v>81</v>
      </c>
      <c r="I26" s="19" t="s">
        <v>22</v>
      </c>
      <c r="J26" s="19" t="s">
        <v>99</v>
      </c>
      <c r="K26" s="56" t="s">
        <v>100</v>
      </c>
    </row>
    <row r="27" ht="15.5" spans="1:11">
      <c r="A27" s="53" t="s">
        <v>101</v>
      </c>
      <c r="B27" s="53" t="s">
        <v>102</v>
      </c>
      <c r="H27" s="56" t="s">
        <v>85</v>
      </c>
      <c r="I27" s="19" t="s">
        <v>17</v>
      </c>
      <c r="J27" s="19" t="s">
        <v>103</v>
      </c>
      <c r="K27" s="56" t="s">
        <v>104</v>
      </c>
    </row>
    <row r="28" ht="15.5" spans="1:11">
      <c r="A28" s="53" t="s">
        <v>105</v>
      </c>
      <c r="B28" s="53" t="s">
        <v>106</v>
      </c>
      <c r="H28" s="56" t="s">
        <v>89</v>
      </c>
      <c r="I28" s="19" t="s">
        <v>17</v>
      </c>
      <c r="J28" s="19" t="s">
        <v>107</v>
      </c>
      <c r="K28" s="56" t="s">
        <v>108</v>
      </c>
    </row>
    <row r="29" ht="15.5" spans="1:11">
      <c r="A29" s="53" t="s">
        <v>109</v>
      </c>
      <c r="B29" s="53" t="s">
        <v>110</v>
      </c>
      <c r="H29" s="56" t="s">
        <v>93</v>
      </c>
      <c r="I29" s="19" t="s">
        <v>22</v>
      </c>
      <c r="J29" s="19" t="s">
        <v>111</v>
      </c>
      <c r="K29" s="56" t="s">
        <v>112</v>
      </c>
    </row>
    <row r="30" ht="15.5" spans="1:11">
      <c r="A30" s="53" t="s">
        <v>113</v>
      </c>
      <c r="B30" s="53" t="s">
        <v>114</v>
      </c>
      <c r="H30" s="56" t="s">
        <v>97</v>
      </c>
      <c r="I30" s="19" t="s">
        <v>22</v>
      </c>
      <c r="J30" s="19" t="s">
        <v>115</v>
      </c>
      <c r="K30" s="56" t="s">
        <v>116</v>
      </c>
    </row>
    <row r="31" ht="15.5" spans="1:11">
      <c r="A31" s="53" t="s">
        <v>117</v>
      </c>
      <c r="B31" s="53" t="s">
        <v>118</v>
      </c>
      <c r="H31" s="56" t="s">
        <v>101</v>
      </c>
      <c r="I31" s="19" t="s">
        <v>22</v>
      </c>
      <c r="J31" s="19" t="s">
        <v>119</v>
      </c>
      <c r="K31" s="56" t="s">
        <v>120</v>
      </c>
    </row>
    <row r="32" ht="15.5" spans="1:11">
      <c r="A32" s="53" t="s">
        <v>121</v>
      </c>
      <c r="B32" s="53" t="s">
        <v>122</v>
      </c>
      <c r="H32" s="56" t="s">
        <v>105</v>
      </c>
      <c r="I32" s="19" t="s">
        <v>22</v>
      </c>
      <c r="J32" s="19" t="s">
        <v>123</v>
      </c>
      <c r="K32" s="56" t="s">
        <v>124</v>
      </c>
    </row>
    <row r="33" ht="15.5" spans="1:11">
      <c r="A33" s="53" t="s">
        <v>125</v>
      </c>
      <c r="B33" s="53" t="s">
        <v>126</v>
      </c>
      <c r="H33" s="56" t="s">
        <v>109</v>
      </c>
      <c r="I33" s="19" t="s">
        <v>17</v>
      </c>
      <c r="J33" s="19" t="s">
        <v>127</v>
      </c>
      <c r="K33" s="56" t="s">
        <v>128</v>
      </c>
    </row>
    <row r="34" ht="15.5" spans="1:11">
      <c r="A34" s="53" t="s">
        <v>129</v>
      </c>
      <c r="B34" s="53" t="s">
        <v>130</v>
      </c>
      <c r="H34" s="56" t="s">
        <v>113</v>
      </c>
      <c r="I34" s="19" t="s">
        <v>22</v>
      </c>
      <c r="J34" s="19" t="s">
        <v>47</v>
      </c>
      <c r="K34" s="56" t="s">
        <v>131</v>
      </c>
    </row>
    <row r="35" ht="15.5" spans="1:11">
      <c r="A35" s="53" t="s">
        <v>132</v>
      </c>
      <c r="B35" s="53" t="s">
        <v>133</v>
      </c>
      <c r="H35" s="56" t="s">
        <v>117</v>
      </c>
      <c r="I35" s="19" t="s">
        <v>17</v>
      </c>
      <c r="J35" s="19" t="s">
        <v>134</v>
      </c>
      <c r="K35" s="56" t="s">
        <v>135</v>
      </c>
    </row>
    <row r="36" ht="15.5" spans="1:11">
      <c r="A36" s="53" t="s">
        <v>136</v>
      </c>
      <c r="B36" s="53" t="s">
        <v>137</v>
      </c>
      <c r="H36" s="56" t="s">
        <v>121</v>
      </c>
      <c r="I36" s="19" t="s">
        <v>17</v>
      </c>
      <c r="J36" s="19" t="s">
        <v>138</v>
      </c>
      <c r="K36" s="56" t="s">
        <v>139</v>
      </c>
    </row>
    <row r="37" ht="15.5" spans="1:11">
      <c r="A37" s="53" t="s">
        <v>140</v>
      </c>
      <c r="B37" s="53" t="s">
        <v>141</v>
      </c>
      <c r="H37" s="56" t="s">
        <v>125</v>
      </c>
      <c r="I37" s="19" t="s">
        <v>22</v>
      </c>
      <c r="J37" s="19" t="s">
        <v>142</v>
      </c>
      <c r="K37" s="56" t="s">
        <v>143</v>
      </c>
    </row>
    <row r="38" ht="15.5" spans="1:11">
      <c r="A38" s="53" t="s">
        <v>144</v>
      </c>
      <c r="B38" s="53" t="s">
        <v>145</v>
      </c>
      <c r="H38" s="56" t="s">
        <v>129</v>
      </c>
      <c r="I38" s="19" t="s">
        <v>22</v>
      </c>
      <c r="J38" s="19" t="s">
        <v>146</v>
      </c>
      <c r="K38" s="56" t="s">
        <v>147</v>
      </c>
    </row>
    <row r="39" ht="15.5" spans="1:11">
      <c r="A39" s="53" t="s">
        <v>148</v>
      </c>
      <c r="B39" s="53" t="s">
        <v>149</v>
      </c>
      <c r="H39" s="56" t="s">
        <v>132</v>
      </c>
      <c r="I39" s="19" t="s">
        <v>17</v>
      </c>
      <c r="J39" s="19" t="s">
        <v>150</v>
      </c>
      <c r="K39" s="56" t="s">
        <v>151</v>
      </c>
    </row>
    <row r="40" ht="15.5" spans="1:11">
      <c r="A40" s="53" t="s">
        <v>152</v>
      </c>
      <c r="B40" s="53" t="s">
        <v>153</v>
      </c>
      <c r="H40" s="56" t="s">
        <v>136</v>
      </c>
      <c r="I40" s="19" t="s">
        <v>17</v>
      </c>
      <c r="J40" s="19" t="s">
        <v>154</v>
      </c>
      <c r="K40" s="56" t="s">
        <v>155</v>
      </c>
    </row>
    <row r="41" ht="15.5" spans="1:11">
      <c r="A41" s="53" t="s">
        <v>156</v>
      </c>
      <c r="B41" s="53" t="s">
        <v>157</v>
      </c>
      <c r="H41" s="56" t="s">
        <v>140</v>
      </c>
      <c r="I41" s="19" t="s">
        <v>22</v>
      </c>
      <c r="J41" s="19" t="s">
        <v>158</v>
      </c>
      <c r="K41" s="56" t="s">
        <v>159</v>
      </c>
    </row>
    <row r="42" ht="15.5" spans="1:11">
      <c r="A42" s="53" t="s">
        <v>160</v>
      </c>
      <c r="B42" s="53" t="s">
        <v>161</v>
      </c>
      <c r="H42" s="56" t="s">
        <v>144</v>
      </c>
      <c r="I42" s="19" t="s">
        <v>22</v>
      </c>
      <c r="J42" s="19" t="s">
        <v>162</v>
      </c>
      <c r="K42" s="56" t="s">
        <v>163</v>
      </c>
    </row>
    <row r="43" ht="15.5" spans="1:11">
      <c r="A43" s="53" t="s">
        <v>164</v>
      </c>
      <c r="B43" s="53" t="s">
        <v>165</v>
      </c>
      <c r="H43" s="56" t="s">
        <v>148</v>
      </c>
      <c r="I43" s="19" t="s">
        <v>17</v>
      </c>
      <c r="J43" s="19" t="s">
        <v>166</v>
      </c>
      <c r="K43" s="56" t="s">
        <v>167</v>
      </c>
    </row>
    <row r="44" ht="15.5" spans="1:11">
      <c r="A44" s="53" t="s">
        <v>168</v>
      </c>
      <c r="B44" s="53" t="s">
        <v>169</v>
      </c>
      <c r="H44" s="56" t="s">
        <v>152</v>
      </c>
      <c r="I44" s="19" t="s">
        <v>17</v>
      </c>
      <c r="J44" s="19" t="s">
        <v>170</v>
      </c>
      <c r="K44" s="56" t="s">
        <v>171</v>
      </c>
    </row>
    <row r="45" ht="15.5" spans="1:11">
      <c r="A45" s="53" t="s">
        <v>172</v>
      </c>
      <c r="B45" s="53" t="s">
        <v>173</v>
      </c>
      <c r="H45" s="56" t="s">
        <v>156</v>
      </c>
      <c r="I45" s="19" t="s">
        <v>22</v>
      </c>
      <c r="J45" s="19" t="s">
        <v>174</v>
      </c>
      <c r="K45" s="56" t="s">
        <v>175</v>
      </c>
    </row>
    <row r="46" ht="15.5" spans="1:11">
      <c r="A46" s="53" t="s">
        <v>176</v>
      </c>
      <c r="B46" s="53" t="s">
        <v>177</v>
      </c>
      <c r="H46" s="56" t="s">
        <v>160</v>
      </c>
      <c r="I46" s="19" t="s">
        <v>22</v>
      </c>
      <c r="J46" s="19" t="s">
        <v>178</v>
      </c>
      <c r="K46" s="56" t="s">
        <v>179</v>
      </c>
    </row>
    <row r="47" ht="15.5" spans="1:11">
      <c r="A47" s="53" t="s">
        <v>180</v>
      </c>
      <c r="B47" s="53" t="s">
        <v>181</v>
      </c>
      <c r="H47" s="56" t="s">
        <v>164</v>
      </c>
      <c r="I47" s="19" t="s">
        <v>17</v>
      </c>
      <c r="J47" s="19" t="s">
        <v>182</v>
      </c>
      <c r="K47" s="56" t="s">
        <v>183</v>
      </c>
    </row>
    <row r="48" ht="15.5" spans="1:11">
      <c r="A48" s="53" t="s">
        <v>184</v>
      </c>
      <c r="B48" s="53" t="s">
        <v>185</v>
      </c>
      <c r="H48" s="56" t="s">
        <v>168</v>
      </c>
      <c r="I48" s="19" t="s">
        <v>17</v>
      </c>
      <c r="J48" s="19" t="s">
        <v>107</v>
      </c>
      <c r="K48" s="56" t="s">
        <v>186</v>
      </c>
    </row>
    <row r="49" ht="15.5" spans="1:11">
      <c r="A49" s="53" t="s">
        <v>187</v>
      </c>
      <c r="B49" s="53" t="s">
        <v>188</v>
      </c>
      <c r="H49" s="56" t="s">
        <v>172</v>
      </c>
      <c r="I49" s="19" t="s">
        <v>22</v>
      </c>
      <c r="J49" s="19" t="s">
        <v>189</v>
      </c>
      <c r="K49" s="56" t="s">
        <v>190</v>
      </c>
    </row>
    <row r="50" ht="15.5" spans="1:11">
      <c r="A50" s="53" t="s">
        <v>191</v>
      </c>
      <c r="B50" s="53" t="s">
        <v>192</v>
      </c>
      <c r="H50" s="56" t="s">
        <v>176</v>
      </c>
      <c r="I50" s="19" t="s">
        <v>22</v>
      </c>
      <c r="J50" s="19" t="s">
        <v>193</v>
      </c>
      <c r="K50" s="56" t="s">
        <v>194</v>
      </c>
    </row>
    <row r="51" ht="15.5" spans="1:11">
      <c r="A51" s="53" t="s">
        <v>195</v>
      </c>
      <c r="B51" s="53" t="s">
        <v>196</v>
      </c>
      <c r="H51" s="56" t="s">
        <v>180</v>
      </c>
      <c r="I51" s="19" t="s">
        <v>17</v>
      </c>
      <c r="J51" s="19" t="s">
        <v>197</v>
      </c>
      <c r="K51" s="56" t="s">
        <v>198</v>
      </c>
    </row>
    <row r="52" ht="15.5" spans="1:11">
      <c r="A52" s="53" t="s">
        <v>199</v>
      </c>
      <c r="B52" s="53" t="s">
        <v>200</v>
      </c>
      <c r="H52" s="56" t="s">
        <v>184</v>
      </c>
      <c r="I52" s="19" t="s">
        <v>22</v>
      </c>
      <c r="J52" s="19" t="s">
        <v>201</v>
      </c>
      <c r="K52" s="56" t="s">
        <v>202</v>
      </c>
    </row>
    <row r="53" ht="15.5" spans="1:11">
      <c r="A53" s="53" t="s">
        <v>203</v>
      </c>
      <c r="B53" s="53" t="s">
        <v>204</v>
      </c>
      <c r="H53" s="56" t="s">
        <v>187</v>
      </c>
      <c r="I53" s="19" t="s">
        <v>17</v>
      </c>
      <c r="J53" s="19" t="s">
        <v>205</v>
      </c>
      <c r="K53" s="56" t="s">
        <v>183</v>
      </c>
    </row>
    <row r="54" ht="15.5" spans="1:11">
      <c r="A54" s="53" t="s">
        <v>206</v>
      </c>
      <c r="B54" s="53" t="s">
        <v>207</v>
      </c>
      <c r="H54" s="56" t="s">
        <v>191</v>
      </c>
      <c r="I54" s="19" t="s">
        <v>22</v>
      </c>
      <c r="J54" s="19" t="s">
        <v>208</v>
      </c>
      <c r="K54" s="56" t="s">
        <v>209</v>
      </c>
    </row>
    <row r="55" ht="15.5" spans="1:11">
      <c r="A55" s="53" t="s">
        <v>210</v>
      </c>
      <c r="B55" s="53" t="s">
        <v>211</v>
      </c>
      <c r="H55" s="56" t="s">
        <v>195</v>
      </c>
      <c r="I55" s="19" t="s">
        <v>22</v>
      </c>
      <c r="J55" s="19" t="s">
        <v>212</v>
      </c>
      <c r="K55" s="56" t="s">
        <v>213</v>
      </c>
    </row>
    <row r="56" ht="15.5" spans="1:11">
      <c r="A56" s="53" t="s">
        <v>214</v>
      </c>
      <c r="B56" s="53" t="s">
        <v>215</v>
      </c>
      <c r="H56" s="56" t="s">
        <v>199</v>
      </c>
      <c r="I56" s="19" t="s">
        <v>22</v>
      </c>
      <c r="J56" s="19" t="s">
        <v>216</v>
      </c>
      <c r="K56" s="56" t="s">
        <v>217</v>
      </c>
    </row>
    <row r="57" ht="15.5" spans="1:11">
      <c r="A57" s="53" t="s">
        <v>218</v>
      </c>
      <c r="B57" s="53" t="s">
        <v>219</v>
      </c>
      <c r="H57" s="56" t="s">
        <v>203</v>
      </c>
      <c r="I57" s="19" t="s">
        <v>17</v>
      </c>
      <c r="J57" s="19" t="s">
        <v>220</v>
      </c>
      <c r="K57" s="56" t="s">
        <v>221</v>
      </c>
    </row>
    <row r="58" ht="15.5" spans="1:11">
      <c r="A58" s="53" t="s">
        <v>222</v>
      </c>
      <c r="B58" s="53" t="s">
        <v>223</v>
      </c>
      <c r="H58" s="56" t="s">
        <v>206</v>
      </c>
      <c r="I58" s="19" t="s">
        <v>22</v>
      </c>
      <c r="J58" s="19" t="s">
        <v>63</v>
      </c>
      <c r="K58" s="56" t="s">
        <v>224</v>
      </c>
    </row>
    <row r="59" ht="15.5" spans="1:11">
      <c r="A59" s="53" t="s">
        <v>225</v>
      </c>
      <c r="B59" s="53" t="s">
        <v>226</v>
      </c>
      <c r="H59" s="56" t="s">
        <v>210</v>
      </c>
      <c r="I59" s="19" t="s">
        <v>22</v>
      </c>
      <c r="J59" s="19" t="s">
        <v>227</v>
      </c>
      <c r="K59" s="56" t="s">
        <v>228</v>
      </c>
    </row>
    <row r="60" ht="15.5" spans="1:11">
      <c r="A60" s="53" t="s">
        <v>229</v>
      </c>
      <c r="B60" s="53" t="s">
        <v>230</v>
      </c>
      <c r="H60" s="56" t="s">
        <v>214</v>
      </c>
      <c r="I60" s="19" t="s">
        <v>17</v>
      </c>
      <c r="J60" s="19" t="s">
        <v>231</v>
      </c>
      <c r="K60" s="56" t="s">
        <v>232</v>
      </c>
    </row>
    <row r="61" ht="15.5" spans="1:11">
      <c r="A61" s="53" t="s">
        <v>233</v>
      </c>
      <c r="B61" s="53" t="s">
        <v>234</v>
      </c>
      <c r="H61" s="56" t="s">
        <v>218</v>
      </c>
      <c r="I61" s="19" t="s">
        <v>17</v>
      </c>
      <c r="J61" s="19" t="s">
        <v>235</v>
      </c>
      <c r="K61" s="56" t="s">
        <v>236</v>
      </c>
    </row>
    <row r="62" ht="15.5" spans="1:11">
      <c r="A62" s="53" t="s">
        <v>237</v>
      </c>
      <c r="B62" s="53" t="s">
        <v>238</v>
      </c>
      <c r="H62" s="56" t="s">
        <v>222</v>
      </c>
      <c r="I62" s="19" t="s">
        <v>22</v>
      </c>
      <c r="J62" s="19" t="s">
        <v>239</v>
      </c>
      <c r="K62" s="56" t="s">
        <v>240</v>
      </c>
    </row>
    <row r="63" ht="15.5" spans="1:11">
      <c r="A63" s="53" t="s">
        <v>241</v>
      </c>
      <c r="B63" s="53" t="s">
        <v>242</v>
      </c>
      <c r="H63" s="56" t="s">
        <v>225</v>
      </c>
      <c r="I63" s="19" t="s">
        <v>17</v>
      </c>
      <c r="J63" s="19" t="s">
        <v>243</v>
      </c>
      <c r="K63" s="56" t="s">
        <v>244</v>
      </c>
    </row>
    <row r="64" ht="15.5" spans="1:11">
      <c r="A64" s="53" t="s">
        <v>245</v>
      </c>
      <c r="B64" s="53" t="s">
        <v>246</v>
      </c>
      <c r="H64" s="56" t="s">
        <v>229</v>
      </c>
      <c r="I64" s="19" t="s">
        <v>22</v>
      </c>
      <c r="J64" s="19" t="s">
        <v>247</v>
      </c>
      <c r="K64" s="56" t="s">
        <v>248</v>
      </c>
    </row>
    <row r="65" ht="15.5" spans="1:11">
      <c r="A65" s="53" t="s">
        <v>249</v>
      </c>
      <c r="B65" s="53" t="s">
        <v>250</v>
      </c>
      <c r="H65" s="56" t="s">
        <v>233</v>
      </c>
      <c r="I65" s="19" t="s">
        <v>17</v>
      </c>
      <c r="J65" s="19" t="s">
        <v>251</v>
      </c>
      <c r="K65" s="56" t="s">
        <v>252</v>
      </c>
    </row>
    <row r="66" ht="15.5" spans="1:11">
      <c r="A66" s="53" t="s">
        <v>253</v>
      </c>
      <c r="B66" s="53" t="s">
        <v>254</v>
      </c>
      <c r="H66" s="56" t="s">
        <v>237</v>
      </c>
      <c r="I66" s="19" t="s">
        <v>22</v>
      </c>
      <c r="J66" s="19" t="s">
        <v>255</v>
      </c>
      <c r="K66" s="56" t="s">
        <v>256</v>
      </c>
    </row>
    <row r="67" ht="15.5" spans="1:11">
      <c r="A67" s="53" t="s">
        <v>257</v>
      </c>
      <c r="B67" s="53" t="s">
        <v>258</v>
      </c>
      <c r="H67" s="56" t="s">
        <v>241</v>
      </c>
      <c r="I67" s="19" t="s">
        <v>17</v>
      </c>
      <c r="J67" s="19" t="s">
        <v>259</v>
      </c>
      <c r="K67" s="56" t="s">
        <v>260</v>
      </c>
    </row>
    <row r="68" ht="15.5" spans="1:11">
      <c r="A68" s="53" t="s">
        <v>261</v>
      </c>
      <c r="B68" s="53" t="s">
        <v>262</v>
      </c>
      <c r="H68" s="56" t="s">
        <v>245</v>
      </c>
      <c r="I68" s="19" t="s">
        <v>17</v>
      </c>
      <c r="J68" s="19" t="s">
        <v>263</v>
      </c>
      <c r="K68" s="56" t="s">
        <v>264</v>
      </c>
    </row>
    <row r="69" ht="15.5" spans="1:11">
      <c r="A69" s="53" t="s">
        <v>265</v>
      </c>
      <c r="B69" s="53" t="s">
        <v>266</v>
      </c>
      <c r="H69" s="56" t="s">
        <v>249</v>
      </c>
      <c r="I69" s="19" t="s">
        <v>22</v>
      </c>
      <c r="J69" s="19" t="s">
        <v>63</v>
      </c>
      <c r="K69" s="56" t="s">
        <v>267</v>
      </c>
    </row>
    <row r="70" ht="15.5" spans="1:11">
      <c r="A70" s="53" t="s">
        <v>268</v>
      </c>
      <c r="B70" s="53" t="s">
        <v>269</v>
      </c>
      <c r="H70" s="56" t="s">
        <v>253</v>
      </c>
      <c r="I70" s="19" t="s">
        <v>22</v>
      </c>
      <c r="J70" s="19" t="s">
        <v>270</v>
      </c>
      <c r="K70" s="56" t="s">
        <v>271</v>
      </c>
    </row>
    <row r="71" ht="15.5" spans="1:11">
      <c r="A71" s="53" t="s">
        <v>272</v>
      </c>
      <c r="B71" s="53" t="s">
        <v>273</v>
      </c>
      <c r="H71" s="56" t="s">
        <v>257</v>
      </c>
      <c r="I71" s="19" t="s">
        <v>17</v>
      </c>
      <c r="J71" s="19" t="s">
        <v>274</v>
      </c>
      <c r="K71" s="56" t="s">
        <v>275</v>
      </c>
    </row>
    <row r="72" ht="15.5" spans="1:11">
      <c r="A72" s="53" t="s">
        <v>276</v>
      </c>
      <c r="B72" s="53" t="s">
        <v>277</v>
      </c>
      <c r="H72" s="56" t="s">
        <v>261</v>
      </c>
      <c r="I72" s="19" t="s">
        <v>22</v>
      </c>
      <c r="J72" s="19" t="s">
        <v>278</v>
      </c>
      <c r="K72" s="56" t="s">
        <v>279</v>
      </c>
    </row>
    <row r="73" ht="15.5" spans="1:11">
      <c r="A73" s="53" t="s">
        <v>280</v>
      </c>
      <c r="B73" s="53" t="s">
        <v>281</v>
      </c>
      <c r="H73" s="56" t="s">
        <v>265</v>
      </c>
      <c r="I73" s="19" t="s">
        <v>22</v>
      </c>
      <c r="J73" s="19" t="s">
        <v>282</v>
      </c>
      <c r="K73" s="56" t="s">
        <v>283</v>
      </c>
    </row>
    <row r="74" ht="15.5" spans="1:11">
      <c r="A74" s="53" t="s">
        <v>284</v>
      </c>
      <c r="B74" s="53" t="s">
        <v>285</v>
      </c>
      <c r="H74" s="56" t="s">
        <v>268</v>
      </c>
      <c r="I74" s="19" t="s">
        <v>17</v>
      </c>
      <c r="J74" s="19" t="s">
        <v>286</v>
      </c>
      <c r="K74" s="56" t="s">
        <v>287</v>
      </c>
    </row>
    <row r="75" ht="15.5" spans="1:11">
      <c r="A75" s="53" t="s">
        <v>288</v>
      </c>
      <c r="B75" s="53" t="s">
        <v>289</v>
      </c>
      <c r="H75" s="56" t="s">
        <v>272</v>
      </c>
      <c r="I75" s="19" t="s">
        <v>22</v>
      </c>
      <c r="J75" s="19" t="s">
        <v>290</v>
      </c>
      <c r="K75" s="56" t="s">
        <v>291</v>
      </c>
    </row>
    <row r="76" ht="15.5" spans="1:11">
      <c r="A76" s="53" t="s">
        <v>292</v>
      </c>
      <c r="B76" s="53" t="s">
        <v>293</v>
      </c>
      <c r="H76" s="56" t="s">
        <v>276</v>
      </c>
      <c r="I76" s="19" t="s">
        <v>22</v>
      </c>
      <c r="J76" s="19" t="s">
        <v>294</v>
      </c>
      <c r="K76" s="56" t="s">
        <v>295</v>
      </c>
    </row>
    <row r="77" ht="15.5" spans="1:11">
      <c r="A77" s="53" t="s">
        <v>296</v>
      </c>
      <c r="B77" s="53" t="s">
        <v>297</v>
      </c>
      <c r="H77" s="56" t="s">
        <v>280</v>
      </c>
      <c r="I77" s="19" t="s">
        <v>22</v>
      </c>
      <c r="J77" s="19" t="s">
        <v>298</v>
      </c>
      <c r="K77" s="56" t="s">
        <v>299</v>
      </c>
    </row>
    <row r="78" ht="15.5" spans="1:11">
      <c r="A78" s="53" t="s">
        <v>300</v>
      </c>
      <c r="B78" s="53" t="s">
        <v>301</v>
      </c>
      <c r="H78" s="56" t="s">
        <v>284</v>
      </c>
      <c r="I78" s="19" t="s">
        <v>17</v>
      </c>
      <c r="J78" s="19" t="s">
        <v>302</v>
      </c>
      <c r="K78" s="56" t="s">
        <v>303</v>
      </c>
    </row>
    <row r="79" ht="15.5" spans="1:11">
      <c r="A79" s="53" t="s">
        <v>304</v>
      </c>
      <c r="B79" s="53" t="s">
        <v>305</v>
      </c>
      <c r="H79" s="56" t="s">
        <v>288</v>
      </c>
      <c r="I79" s="19" t="s">
        <v>17</v>
      </c>
      <c r="J79" s="19" t="s">
        <v>306</v>
      </c>
      <c r="K79" s="56" t="s">
        <v>307</v>
      </c>
    </row>
    <row r="80" ht="15.5" spans="1:11">
      <c r="A80" s="53" t="s">
        <v>308</v>
      </c>
      <c r="B80" s="53" t="s">
        <v>309</v>
      </c>
      <c r="H80" s="56" t="s">
        <v>292</v>
      </c>
      <c r="I80" s="19" t="s">
        <v>17</v>
      </c>
      <c r="J80" s="19" t="s">
        <v>310</v>
      </c>
      <c r="K80" s="56" t="s">
        <v>311</v>
      </c>
    </row>
    <row r="81" ht="15.5" spans="1:11">
      <c r="A81" s="53" t="s">
        <v>312</v>
      </c>
      <c r="B81" s="53" t="s">
        <v>313</v>
      </c>
      <c r="H81" s="56" t="s">
        <v>296</v>
      </c>
      <c r="I81" s="19" t="s">
        <v>22</v>
      </c>
      <c r="J81" s="19" t="s">
        <v>314</v>
      </c>
      <c r="K81" s="56" t="s">
        <v>315</v>
      </c>
    </row>
    <row r="82" ht="15.5" spans="1:11">
      <c r="A82" s="53" t="s">
        <v>316</v>
      </c>
      <c r="B82" s="53" t="s">
        <v>317</v>
      </c>
      <c r="H82" s="56" t="s">
        <v>300</v>
      </c>
      <c r="I82" s="19" t="s">
        <v>17</v>
      </c>
      <c r="J82" s="19" t="s">
        <v>318</v>
      </c>
      <c r="K82" s="56" t="s">
        <v>319</v>
      </c>
    </row>
    <row r="83" ht="15.5" spans="1:11">
      <c r="A83" s="53" t="s">
        <v>320</v>
      </c>
      <c r="B83" s="53" t="s">
        <v>321</v>
      </c>
      <c r="H83" s="56" t="s">
        <v>304</v>
      </c>
      <c r="I83" s="19" t="s">
        <v>17</v>
      </c>
      <c r="J83" s="19" t="s">
        <v>322</v>
      </c>
      <c r="K83" s="56" t="s">
        <v>323</v>
      </c>
    </row>
    <row r="84" ht="15.5" spans="1:11">
      <c r="A84" s="53" t="s">
        <v>324</v>
      </c>
      <c r="B84" s="53" t="s">
        <v>325</v>
      </c>
      <c r="H84" s="56" t="s">
        <v>308</v>
      </c>
      <c r="I84" s="19" t="s">
        <v>22</v>
      </c>
      <c r="J84" s="19" t="s">
        <v>326</v>
      </c>
      <c r="K84" s="56" t="s">
        <v>327</v>
      </c>
    </row>
    <row r="85" ht="15.5" spans="1:11">
      <c r="A85" s="53" t="s">
        <v>328</v>
      </c>
      <c r="B85" s="53" t="s">
        <v>329</v>
      </c>
      <c r="H85" s="56" t="s">
        <v>312</v>
      </c>
      <c r="I85" s="19" t="s">
        <v>17</v>
      </c>
      <c r="J85" s="19" t="s">
        <v>330</v>
      </c>
      <c r="K85" s="56" t="s">
        <v>331</v>
      </c>
    </row>
    <row r="86" ht="15.5" spans="1:11">
      <c r="A86" s="53" t="s">
        <v>332</v>
      </c>
      <c r="B86" s="53" t="s">
        <v>333</v>
      </c>
      <c r="H86" s="56" t="s">
        <v>316</v>
      </c>
      <c r="I86" s="19" t="s">
        <v>17</v>
      </c>
      <c r="J86" s="19" t="s">
        <v>334</v>
      </c>
      <c r="K86" s="56" t="s">
        <v>335</v>
      </c>
    </row>
    <row r="87" ht="15.5" spans="1:11">
      <c r="A87" s="53" t="s">
        <v>336</v>
      </c>
      <c r="B87" s="53" t="s">
        <v>337</v>
      </c>
      <c r="H87" s="56" t="s">
        <v>320</v>
      </c>
      <c r="I87" s="19" t="s">
        <v>22</v>
      </c>
      <c r="J87" s="19" t="s">
        <v>338</v>
      </c>
      <c r="K87" s="56" t="s">
        <v>339</v>
      </c>
    </row>
    <row r="88" ht="15.5" spans="1:11">
      <c r="A88" s="53" t="s">
        <v>340</v>
      </c>
      <c r="B88" s="53" t="s">
        <v>341</v>
      </c>
      <c r="H88" s="56" t="s">
        <v>324</v>
      </c>
      <c r="I88" s="19" t="s">
        <v>17</v>
      </c>
      <c r="J88" s="19" t="s">
        <v>342</v>
      </c>
      <c r="K88" s="56" t="s">
        <v>343</v>
      </c>
    </row>
    <row r="89" ht="15.5" spans="1:11">
      <c r="A89" s="53" t="s">
        <v>344</v>
      </c>
      <c r="B89" s="53" t="s">
        <v>345</v>
      </c>
      <c r="H89" s="56" t="s">
        <v>328</v>
      </c>
      <c r="I89" s="19" t="s">
        <v>22</v>
      </c>
      <c r="J89" s="19" t="s">
        <v>346</v>
      </c>
      <c r="K89" s="56" t="s">
        <v>347</v>
      </c>
    </row>
    <row r="90" ht="15.5" spans="1:11">
      <c r="A90" s="53" t="s">
        <v>348</v>
      </c>
      <c r="B90" s="53" t="s">
        <v>349</v>
      </c>
      <c r="H90" s="56" t="s">
        <v>332</v>
      </c>
      <c r="I90" s="19" t="s">
        <v>22</v>
      </c>
      <c r="J90" s="19" t="s">
        <v>350</v>
      </c>
      <c r="K90" s="56" t="s">
        <v>351</v>
      </c>
    </row>
    <row r="91" ht="15.5" spans="1:11">
      <c r="A91" s="53" t="s">
        <v>352</v>
      </c>
      <c r="B91" s="53" t="s">
        <v>353</v>
      </c>
      <c r="H91" s="56" t="s">
        <v>336</v>
      </c>
      <c r="I91" s="19" t="s">
        <v>22</v>
      </c>
      <c r="J91" s="19" t="s">
        <v>354</v>
      </c>
      <c r="K91" s="56" t="s">
        <v>355</v>
      </c>
    </row>
    <row r="92" ht="15.5" spans="1:11">
      <c r="A92" s="53" t="s">
        <v>356</v>
      </c>
      <c r="B92" s="53" t="s">
        <v>357</v>
      </c>
      <c r="H92" s="56" t="s">
        <v>340</v>
      </c>
      <c r="I92" s="19" t="s">
        <v>22</v>
      </c>
      <c r="J92" s="19" t="s">
        <v>358</v>
      </c>
      <c r="K92" s="56" t="s">
        <v>359</v>
      </c>
    </row>
    <row r="93" ht="15.5" spans="1:11">
      <c r="A93" s="53" t="s">
        <v>360</v>
      </c>
      <c r="B93" s="53" t="s">
        <v>361</v>
      </c>
      <c r="H93" s="56" t="s">
        <v>344</v>
      </c>
      <c r="I93" s="19" t="s">
        <v>17</v>
      </c>
      <c r="J93" s="19" t="s">
        <v>362</v>
      </c>
      <c r="K93" s="56" t="s">
        <v>363</v>
      </c>
    </row>
    <row r="94" ht="15.5" spans="1:11">
      <c r="A94" s="53" t="s">
        <v>364</v>
      </c>
      <c r="B94" s="53" t="s">
        <v>365</v>
      </c>
      <c r="H94" s="56" t="s">
        <v>348</v>
      </c>
      <c r="I94" s="19" t="s">
        <v>17</v>
      </c>
      <c r="J94" s="19" t="s">
        <v>366</v>
      </c>
      <c r="K94" s="56" t="s">
        <v>367</v>
      </c>
    </row>
    <row r="95" ht="15.5" spans="1:11">
      <c r="A95" s="53" t="s">
        <v>368</v>
      </c>
      <c r="B95" s="53" t="s">
        <v>369</v>
      </c>
      <c r="H95" s="56" t="s">
        <v>352</v>
      </c>
      <c r="I95" s="19" t="s">
        <v>17</v>
      </c>
      <c r="J95" s="19" t="s">
        <v>370</v>
      </c>
      <c r="K95" s="56" t="s">
        <v>371</v>
      </c>
    </row>
    <row r="96" ht="15.5" spans="1:11">
      <c r="A96" s="53" t="s">
        <v>372</v>
      </c>
      <c r="B96" s="53" t="s">
        <v>373</v>
      </c>
      <c r="H96" s="56" t="s">
        <v>356</v>
      </c>
      <c r="I96" s="19" t="s">
        <v>17</v>
      </c>
      <c r="J96" s="19" t="s">
        <v>374</v>
      </c>
      <c r="K96" s="56" t="s">
        <v>375</v>
      </c>
    </row>
    <row r="97" ht="15.5" spans="1:11">
      <c r="A97" s="53" t="s">
        <v>376</v>
      </c>
      <c r="B97" s="53" t="s">
        <v>377</v>
      </c>
      <c r="H97" s="56" t="s">
        <v>360</v>
      </c>
      <c r="I97" s="19" t="s">
        <v>17</v>
      </c>
      <c r="J97" s="19" t="s">
        <v>378</v>
      </c>
      <c r="K97" s="56" t="s">
        <v>379</v>
      </c>
    </row>
    <row r="98" ht="15.5" spans="1:11">
      <c r="A98" s="53" t="s">
        <v>380</v>
      </c>
      <c r="B98" s="53" t="s">
        <v>381</v>
      </c>
      <c r="H98" s="56" t="s">
        <v>364</v>
      </c>
      <c r="I98" s="19" t="s">
        <v>22</v>
      </c>
      <c r="J98" s="19" t="s">
        <v>382</v>
      </c>
      <c r="K98" s="56" t="s">
        <v>383</v>
      </c>
    </row>
    <row r="99" ht="15.5" spans="1:11">
      <c r="A99" s="53" t="s">
        <v>384</v>
      </c>
      <c r="B99" s="53" t="s">
        <v>385</v>
      </c>
      <c r="H99" s="56" t="s">
        <v>368</v>
      </c>
      <c r="I99" s="19" t="s">
        <v>22</v>
      </c>
      <c r="J99" s="19" t="s">
        <v>63</v>
      </c>
      <c r="K99" s="56" t="s">
        <v>386</v>
      </c>
    </row>
    <row r="100" ht="15.5" spans="1:11">
      <c r="A100" s="53" t="s">
        <v>387</v>
      </c>
      <c r="B100" s="53" t="s">
        <v>388</v>
      </c>
      <c r="H100" s="56" t="s">
        <v>372</v>
      </c>
      <c r="I100" s="19" t="s">
        <v>17</v>
      </c>
      <c r="J100" s="19" t="s">
        <v>134</v>
      </c>
      <c r="K100" s="56" t="s">
        <v>389</v>
      </c>
    </row>
    <row r="101" ht="15.5" spans="1:11">
      <c r="A101" s="53" t="s">
        <v>390</v>
      </c>
      <c r="B101" s="53" t="s">
        <v>391</v>
      </c>
      <c r="H101" s="56" t="s">
        <v>376</v>
      </c>
      <c r="I101" s="19" t="s">
        <v>22</v>
      </c>
      <c r="J101" s="19" t="s">
        <v>392</v>
      </c>
      <c r="K101" s="56" t="s">
        <v>393</v>
      </c>
    </row>
    <row r="102" ht="15.5" spans="1:11">
      <c r="A102" s="53" t="s">
        <v>394</v>
      </c>
      <c r="B102" s="53" t="s">
        <v>395</v>
      </c>
      <c r="H102" s="56" t="s">
        <v>380</v>
      </c>
      <c r="I102" s="19" t="s">
        <v>17</v>
      </c>
      <c r="J102" s="19" t="s">
        <v>396</v>
      </c>
      <c r="K102" s="56" t="s">
        <v>397</v>
      </c>
    </row>
    <row r="103" ht="15.5" spans="1:11">
      <c r="A103" s="53" t="s">
        <v>398</v>
      </c>
      <c r="B103" s="53" t="s">
        <v>399</v>
      </c>
      <c r="H103" s="56" t="s">
        <v>384</v>
      </c>
      <c r="I103" s="19" t="s">
        <v>17</v>
      </c>
      <c r="J103" s="19" t="s">
        <v>400</v>
      </c>
      <c r="K103" s="56" t="s">
        <v>401</v>
      </c>
    </row>
    <row r="104" ht="15.5" spans="1:11">
      <c r="A104" s="53" t="s">
        <v>402</v>
      </c>
      <c r="B104" s="53" t="s">
        <v>403</v>
      </c>
      <c r="H104" s="56" t="s">
        <v>387</v>
      </c>
      <c r="I104" s="19" t="s">
        <v>22</v>
      </c>
      <c r="J104" s="19" t="s">
        <v>404</v>
      </c>
      <c r="K104" s="56" t="s">
        <v>405</v>
      </c>
    </row>
    <row r="105" ht="15.5" spans="1:11">
      <c r="A105" s="53" t="s">
        <v>406</v>
      </c>
      <c r="B105" s="53" t="s">
        <v>407</v>
      </c>
      <c r="H105" s="56" t="s">
        <v>390</v>
      </c>
      <c r="I105" s="19" t="s">
        <v>22</v>
      </c>
      <c r="J105" s="19" t="s">
        <v>278</v>
      </c>
      <c r="K105" s="56" t="s">
        <v>408</v>
      </c>
    </row>
    <row r="106" ht="15.5" spans="1:11">
      <c r="A106" s="53" t="s">
        <v>409</v>
      </c>
      <c r="B106" s="53" t="s">
        <v>410</v>
      </c>
      <c r="H106" s="56" t="s">
        <v>394</v>
      </c>
      <c r="I106" s="19" t="s">
        <v>22</v>
      </c>
      <c r="J106" s="19" t="s">
        <v>411</v>
      </c>
      <c r="K106" s="56" t="s">
        <v>412</v>
      </c>
    </row>
    <row r="107" ht="15.5" spans="1:11">
      <c r="A107" s="53" t="s">
        <v>413</v>
      </c>
      <c r="B107" s="53" t="s">
        <v>414</v>
      </c>
      <c r="H107" s="56" t="s">
        <v>398</v>
      </c>
      <c r="I107" s="19" t="s">
        <v>17</v>
      </c>
      <c r="J107" s="19" t="s">
        <v>415</v>
      </c>
      <c r="K107" s="56" t="s">
        <v>416</v>
      </c>
    </row>
    <row r="108" ht="15.5" spans="1:11">
      <c r="A108" s="53" t="s">
        <v>417</v>
      </c>
      <c r="B108" s="53" t="s">
        <v>418</v>
      </c>
      <c r="H108" s="56" t="s">
        <v>402</v>
      </c>
      <c r="I108" s="19" t="s">
        <v>22</v>
      </c>
      <c r="J108" s="19" t="s">
        <v>419</v>
      </c>
      <c r="K108" s="56" t="s">
        <v>420</v>
      </c>
    </row>
    <row r="109" ht="15.5" spans="1:11">
      <c r="A109" s="53" t="s">
        <v>421</v>
      </c>
      <c r="B109" s="53" t="s">
        <v>422</v>
      </c>
      <c r="H109" s="56" t="s">
        <v>406</v>
      </c>
      <c r="I109" s="19" t="s">
        <v>22</v>
      </c>
      <c r="J109" s="19" t="s">
        <v>423</v>
      </c>
      <c r="K109" s="56" t="s">
        <v>424</v>
      </c>
    </row>
    <row r="110" ht="15.5" spans="1:11">
      <c r="A110" s="53" t="s">
        <v>425</v>
      </c>
      <c r="B110" s="53" t="s">
        <v>426</v>
      </c>
      <c r="H110" s="56" t="s">
        <v>409</v>
      </c>
      <c r="I110" s="19" t="s">
        <v>22</v>
      </c>
      <c r="J110" s="19" t="s">
        <v>427</v>
      </c>
      <c r="K110" s="56" t="s">
        <v>428</v>
      </c>
    </row>
    <row r="111" ht="15.5" spans="1:11">
      <c r="A111" s="53" t="s">
        <v>429</v>
      </c>
      <c r="B111" s="53" t="s">
        <v>430</v>
      </c>
      <c r="H111" s="56" t="s">
        <v>413</v>
      </c>
      <c r="I111" s="19" t="s">
        <v>22</v>
      </c>
      <c r="J111" s="19" t="s">
        <v>431</v>
      </c>
      <c r="K111" s="56" t="s">
        <v>432</v>
      </c>
    </row>
    <row r="112" ht="15.5" spans="1:11">
      <c r="A112" s="53" t="s">
        <v>433</v>
      </c>
      <c r="B112" s="53" t="s">
        <v>434</v>
      </c>
      <c r="H112" s="56" t="s">
        <v>417</v>
      </c>
      <c r="I112" s="19" t="s">
        <v>22</v>
      </c>
      <c r="J112" s="19" t="s">
        <v>435</v>
      </c>
      <c r="K112" s="56" t="s">
        <v>436</v>
      </c>
    </row>
    <row r="113" ht="15.5" spans="1:11">
      <c r="A113" s="53" t="s">
        <v>437</v>
      </c>
      <c r="B113" s="53" t="s">
        <v>438</v>
      </c>
      <c r="H113" s="56" t="s">
        <v>421</v>
      </c>
      <c r="I113" s="19" t="s">
        <v>17</v>
      </c>
      <c r="J113" s="19" t="s">
        <v>439</v>
      </c>
      <c r="K113" s="56" t="s">
        <v>440</v>
      </c>
    </row>
    <row r="114" ht="15.5" spans="1:11">
      <c r="A114" s="53" t="s">
        <v>441</v>
      </c>
      <c r="B114" s="53" t="s">
        <v>442</v>
      </c>
      <c r="H114" s="56" t="s">
        <v>425</v>
      </c>
      <c r="I114" s="19" t="s">
        <v>17</v>
      </c>
      <c r="J114" s="19" t="s">
        <v>443</v>
      </c>
      <c r="K114" s="56" t="s">
        <v>444</v>
      </c>
    </row>
    <row r="115" ht="15.5" spans="1:11">
      <c r="A115" s="53" t="s">
        <v>445</v>
      </c>
      <c r="B115" s="53" t="s">
        <v>446</v>
      </c>
      <c r="H115" s="56" t="s">
        <v>429</v>
      </c>
      <c r="I115" s="19" t="s">
        <v>22</v>
      </c>
      <c r="J115" s="19" t="s">
        <v>382</v>
      </c>
      <c r="K115" s="56" t="s">
        <v>447</v>
      </c>
    </row>
    <row r="116" ht="15.5" spans="1:11">
      <c r="A116" s="53" t="s">
        <v>448</v>
      </c>
      <c r="B116" s="53" t="s">
        <v>449</v>
      </c>
      <c r="H116" s="56" t="s">
        <v>433</v>
      </c>
      <c r="I116" s="19" t="s">
        <v>22</v>
      </c>
      <c r="J116" s="19" t="s">
        <v>450</v>
      </c>
      <c r="K116" s="56" t="s">
        <v>451</v>
      </c>
    </row>
    <row r="117" ht="15.5" spans="1:11">
      <c r="A117" s="53" t="s">
        <v>452</v>
      </c>
      <c r="B117" s="53" t="s">
        <v>453</v>
      </c>
      <c r="H117" s="56" t="s">
        <v>437</v>
      </c>
      <c r="I117" s="19" t="s">
        <v>17</v>
      </c>
      <c r="J117" s="19" t="s">
        <v>454</v>
      </c>
      <c r="K117" s="56" t="s">
        <v>455</v>
      </c>
    </row>
    <row r="118" ht="15.5" spans="1:11">
      <c r="A118" s="53" t="s">
        <v>456</v>
      </c>
      <c r="B118" s="53" t="s">
        <v>457</v>
      </c>
      <c r="H118" s="56" t="s">
        <v>441</v>
      </c>
      <c r="I118" s="19" t="s">
        <v>17</v>
      </c>
      <c r="J118" s="19" t="s">
        <v>458</v>
      </c>
      <c r="K118" s="56" t="s">
        <v>459</v>
      </c>
    </row>
    <row r="119" ht="15.5" spans="1:11">
      <c r="A119" s="53" t="s">
        <v>460</v>
      </c>
      <c r="B119" s="53" t="s">
        <v>461</v>
      </c>
      <c r="H119" s="56" t="s">
        <v>445</v>
      </c>
      <c r="I119" s="19" t="s">
        <v>22</v>
      </c>
      <c r="J119" s="19" t="s">
        <v>462</v>
      </c>
      <c r="K119" s="56" t="s">
        <v>463</v>
      </c>
    </row>
    <row r="120" ht="15.5" spans="1:11">
      <c r="A120" s="53" t="s">
        <v>464</v>
      </c>
      <c r="B120" s="53" t="s">
        <v>465</v>
      </c>
      <c r="H120" s="56" t="s">
        <v>448</v>
      </c>
      <c r="I120" s="19" t="s">
        <v>22</v>
      </c>
      <c r="J120" s="19" t="s">
        <v>466</v>
      </c>
      <c r="K120" s="56" t="s">
        <v>467</v>
      </c>
    </row>
    <row r="121" ht="15.5" spans="1:11">
      <c r="A121" s="53" t="s">
        <v>468</v>
      </c>
      <c r="B121" s="53" t="s">
        <v>469</v>
      </c>
      <c r="H121" s="56" t="s">
        <v>452</v>
      </c>
      <c r="I121" s="19" t="s">
        <v>17</v>
      </c>
      <c r="J121" s="19" t="s">
        <v>470</v>
      </c>
      <c r="K121" s="56" t="s">
        <v>471</v>
      </c>
    </row>
    <row r="122" ht="15.5" spans="1:11">
      <c r="A122" s="53" t="s">
        <v>472</v>
      </c>
      <c r="B122" s="53" t="s">
        <v>473</v>
      </c>
      <c r="H122" s="56" t="s">
        <v>456</v>
      </c>
      <c r="I122" s="19" t="s">
        <v>22</v>
      </c>
      <c r="J122" s="19" t="s">
        <v>474</v>
      </c>
      <c r="K122" s="56" t="s">
        <v>475</v>
      </c>
    </row>
    <row r="123" ht="15.5" spans="1:11">
      <c r="A123" s="53" t="s">
        <v>476</v>
      </c>
      <c r="B123" s="53" t="s">
        <v>477</v>
      </c>
      <c r="H123" s="56" t="s">
        <v>460</v>
      </c>
      <c r="I123" s="19" t="s">
        <v>22</v>
      </c>
      <c r="J123" s="19" t="s">
        <v>95</v>
      </c>
      <c r="K123" s="56" t="s">
        <v>478</v>
      </c>
    </row>
    <row r="124" ht="15.5" spans="1:11">
      <c r="A124" s="53" t="s">
        <v>479</v>
      </c>
      <c r="B124" s="53" t="s">
        <v>480</v>
      </c>
      <c r="H124" s="56" t="s">
        <v>464</v>
      </c>
      <c r="I124" s="19" t="s">
        <v>22</v>
      </c>
      <c r="J124" s="19" t="s">
        <v>481</v>
      </c>
      <c r="K124" s="56" t="s">
        <v>482</v>
      </c>
    </row>
    <row r="125" ht="15.5" spans="1:11">
      <c r="A125" s="53" t="s">
        <v>483</v>
      </c>
      <c r="B125" s="53" t="s">
        <v>484</v>
      </c>
      <c r="H125" s="56" t="s">
        <v>468</v>
      </c>
      <c r="I125" s="19" t="s">
        <v>22</v>
      </c>
      <c r="J125" s="19" t="s">
        <v>485</v>
      </c>
      <c r="K125" s="56" t="s">
        <v>486</v>
      </c>
    </row>
    <row r="126" ht="15.5" spans="1:11">
      <c r="A126" s="53" t="s">
        <v>487</v>
      </c>
      <c r="B126" s="53" t="s">
        <v>488</v>
      </c>
      <c r="H126" s="56" t="s">
        <v>472</v>
      </c>
      <c r="I126" s="19" t="s">
        <v>22</v>
      </c>
      <c r="J126" s="19" t="s">
        <v>489</v>
      </c>
      <c r="K126" s="56" t="s">
        <v>490</v>
      </c>
    </row>
    <row r="127" ht="15.5" spans="1:11">
      <c r="A127" s="53" t="s">
        <v>491</v>
      </c>
      <c r="B127" s="53" t="s">
        <v>492</v>
      </c>
      <c r="H127" s="56" t="s">
        <v>476</v>
      </c>
      <c r="I127" s="19" t="s">
        <v>22</v>
      </c>
      <c r="J127" s="19" t="s">
        <v>493</v>
      </c>
      <c r="K127" s="56" t="s">
        <v>494</v>
      </c>
    </row>
    <row r="128" ht="15.5" spans="1:11">
      <c r="A128" s="53" t="s">
        <v>495</v>
      </c>
      <c r="B128" s="53" t="s">
        <v>496</v>
      </c>
      <c r="H128" s="56" t="s">
        <v>479</v>
      </c>
      <c r="I128" s="19" t="s">
        <v>17</v>
      </c>
      <c r="J128" s="19" t="s">
        <v>497</v>
      </c>
      <c r="K128" s="56" t="s">
        <v>498</v>
      </c>
    </row>
    <row r="129" ht="15.5" spans="1:11">
      <c r="A129" s="53" t="s">
        <v>499</v>
      </c>
      <c r="B129" s="53" t="s">
        <v>500</v>
      </c>
      <c r="H129" s="56" t="s">
        <v>483</v>
      </c>
      <c r="I129" s="19" t="s">
        <v>22</v>
      </c>
      <c r="J129" s="19" t="s">
        <v>501</v>
      </c>
      <c r="K129" s="56" t="s">
        <v>502</v>
      </c>
    </row>
    <row r="130" ht="15.5" spans="1:11">
      <c r="A130" s="53" t="s">
        <v>503</v>
      </c>
      <c r="B130" s="53" t="s">
        <v>504</v>
      </c>
      <c r="H130" s="56" t="s">
        <v>487</v>
      </c>
      <c r="I130" s="19" t="s">
        <v>17</v>
      </c>
      <c r="J130" s="19" t="s">
        <v>505</v>
      </c>
      <c r="K130" s="56" t="s">
        <v>506</v>
      </c>
    </row>
    <row r="131" ht="15.5" spans="1:11">
      <c r="A131" s="53" t="s">
        <v>507</v>
      </c>
      <c r="B131" s="53" t="s">
        <v>508</v>
      </c>
      <c r="H131" s="56" t="s">
        <v>491</v>
      </c>
      <c r="I131" s="19" t="s">
        <v>22</v>
      </c>
      <c r="J131" s="19" t="s">
        <v>509</v>
      </c>
      <c r="K131" s="56" t="s">
        <v>510</v>
      </c>
    </row>
    <row r="132" ht="15.5" spans="1:11">
      <c r="A132" s="53" t="s">
        <v>511</v>
      </c>
      <c r="B132" s="53" t="s">
        <v>512</v>
      </c>
      <c r="H132" s="56" t="s">
        <v>495</v>
      </c>
      <c r="I132" s="19" t="s">
        <v>22</v>
      </c>
      <c r="J132" s="19" t="s">
        <v>513</v>
      </c>
      <c r="K132" s="56" t="s">
        <v>514</v>
      </c>
    </row>
    <row r="133" ht="15.5" spans="1:11">
      <c r="A133" s="53" t="s">
        <v>515</v>
      </c>
      <c r="B133" s="53" t="s">
        <v>516</v>
      </c>
      <c r="H133" s="56" t="s">
        <v>499</v>
      </c>
      <c r="I133" s="19" t="s">
        <v>22</v>
      </c>
      <c r="J133" s="19" t="s">
        <v>517</v>
      </c>
      <c r="K133" s="56" t="s">
        <v>518</v>
      </c>
    </row>
    <row r="134" ht="15.5" spans="1:11">
      <c r="A134" s="53" t="s">
        <v>519</v>
      </c>
      <c r="B134" s="53" t="s">
        <v>520</v>
      </c>
      <c r="H134" s="56" t="s">
        <v>503</v>
      </c>
      <c r="I134" s="19" t="s">
        <v>22</v>
      </c>
      <c r="J134" s="19" t="s">
        <v>521</v>
      </c>
      <c r="K134" s="56" t="s">
        <v>522</v>
      </c>
    </row>
    <row r="135" ht="15.5" spans="1:11">
      <c r="A135" s="53" t="s">
        <v>523</v>
      </c>
      <c r="B135" s="53" t="s">
        <v>524</v>
      </c>
      <c r="H135" s="56" t="s">
        <v>507</v>
      </c>
      <c r="I135" s="19" t="s">
        <v>22</v>
      </c>
      <c r="J135" s="19" t="s">
        <v>525</v>
      </c>
      <c r="K135" s="56" t="s">
        <v>526</v>
      </c>
    </row>
    <row r="136" ht="15.5" spans="1:11">
      <c r="A136" s="53" t="s">
        <v>527</v>
      </c>
      <c r="B136" s="53" t="s">
        <v>528</v>
      </c>
      <c r="H136" s="56" t="s">
        <v>511</v>
      </c>
      <c r="I136" s="19" t="s">
        <v>22</v>
      </c>
      <c r="J136" s="19" t="s">
        <v>529</v>
      </c>
      <c r="K136" s="56" t="s">
        <v>530</v>
      </c>
    </row>
    <row r="137" ht="15.5" spans="1:11">
      <c r="A137" s="53" t="s">
        <v>531</v>
      </c>
      <c r="B137" s="53" t="s">
        <v>532</v>
      </c>
      <c r="H137" s="56" t="s">
        <v>515</v>
      </c>
      <c r="I137" s="19" t="s">
        <v>17</v>
      </c>
      <c r="J137" s="19" t="s">
        <v>533</v>
      </c>
      <c r="K137" s="56" t="s">
        <v>534</v>
      </c>
    </row>
    <row r="138" ht="15.5" spans="1:11">
      <c r="A138" s="53" t="s">
        <v>535</v>
      </c>
      <c r="B138" s="53" t="s">
        <v>536</v>
      </c>
      <c r="H138" s="56" t="s">
        <v>519</v>
      </c>
      <c r="I138" s="19" t="s">
        <v>22</v>
      </c>
      <c r="J138" s="19" t="s">
        <v>537</v>
      </c>
      <c r="K138" s="56" t="s">
        <v>538</v>
      </c>
    </row>
    <row r="139" ht="15.5" spans="1:11">
      <c r="A139" s="53" t="s">
        <v>539</v>
      </c>
      <c r="B139" s="53" t="s">
        <v>540</v>
      </c>
      <c r="H139" s="56" t="s">
        <v>523</v>
      </c>
      <c r="I139" s="19" t="s">
        <v>22</v>
      </c>
      <c r="J139" s="19" t="s">
        <v>541</v>
      </c>
      <c r="K139" s="56" t="s">
        <v>542</v>
      </c>
    </row>
    <row r="140" ht="15.5" spans="1:11">
      <c r="A140" s="53" t="s">
        <v>543</v>
      </c>
      <c r="B140" s="53" t="s">
        <v>544</v>
      </c>
      <c r="H140" s="56" t="s">
        <v>527</v>
      </c>
      <c r="I140" s="19" t="s">
        <v>17</v>
      </c>
      <c r="J140" s="19" t="s">
        <v>545</v>
      </c>
      <c r="K140" s="56" t="s">
        <v>546</v>
      </c>
    </row>
    <row r="141" ht="15.5" spans="1:11">
      <c r="A141" s="53" t="s">
        <v>547</v>
      </c>
      <c r="B141" s="53" t="s">
        <v>548</v>
      </c>
      <c r="H141" s="56" t="s">
        <v>531</v>
      </c>
      <c r="I141" s="19" t="s">
        <v>17</v>
      </c>
      <c r="J141" s="19" t="s">
        <v>549</v>
      </c>
      <c r="K141" s="56" t="s">
        <v>550</v>
      </c>
    </row>
    <row r="142" ht="15.5" spans="1:11">
      <c r="A142" s="53" t="s">
        <v>551</v>
      </c>
      <c r="B142" s="53" t="s">
        <v>552</v>
      </c>
      <c r="H142" s="56" t="s">
        <v>535</v>
      </c>
      <c r="I142" s="19" t="s">
        <v>17</v>
      </c>
      <c r="J142" s="19" t="s">
        <v>553</v>
      </c>
      <c r="K142" s="56" t="s">
        <v>554</v>
      </c>
    </row>
    <row r="143" ht="15.5" spans="1:11">
      <c r="A143" s="53" t="s">
        <v>555</v>
      </c>
      <c r="B143" s="53" t="s">
        <v>556</v>
      </c>
      <c r="H143" s="56" t="s">
        <v>539</v>
      </c>
      <c r="I143" s="19" t="s">
        <v>22</v>
      </c>
      <c r="J143" s="19" t="s">
        <v>557</v>
      </c>
      <c r="K143" s="56" t="s">
        <v>558</v>
      </c>
    </row>
    <row r="144" ht="15.5" spans="1:11">
      <c r="A144" s="53" t="s">
        <v>559</v>
      </c>
      <c r="B144" s="53" t="s">
        <v>560</v>
      </c>
      <c r="H144" s="56" t="s">
        <v>543</v>
      </c>
      <c r="I144" s="19" t="s">
        <v>22</v>
      </c>
      <c r="J144" s="19" t="s">
        <v>561</v>
      </c>
      <c r="K144" s="56" t="s">
        <v>562</v>
      </c>
    </row>
    <row r="145" ht="15.5" spans="1:11">
      <c r="A145" s="53" t="s">
        <v>563</v>
      </c>
      <c r="B145" s="53" t="s">
        <v>564</v>
      </c>
      <c r="H145" s="56" t="s">
        <v>547</v>
      </c>
      <c r="I145" s="19" t="s">
        <v>22</v>
      </c>
      <c r="J145" s="19" t="s">
        <v>565</v>
      </c>
      <c r="K145" s="56" t="s">
        <v>566</v>
      </c>
    </row>
    <row r="146" ht="15.5" spans="1:11">
      <c r="A146" s="53" t="s">
        <v>567</v>
      </c>
      <c r="B146" s="53" t="s">
        <v>568</v>
      </c>
      <c r="H146" s="56" t="s">
        <v>551</v>
      </c>
      <c r="I146" s="19" t="s">
        <v>22</v>
      </c>
      <c r="J146" s="19" t="s">
        <v>569</v>
      </c>
      <c r="K146" s="56" t="s">
        <v>570</v>
      </c>
    </row>
    <row r="147" ht="15.5" spans="1:11">
      <c r="A147" s="53" t="s">
        <v>571</v>
      </c>
      <c r="B147" s="53" t="s">
        <v>572</v>
      </c>
      <c r="H147" s="56" t="s">
        <v>555</v>
      </c>
      <c r="I147" s="19" t="s">
        <v>22</v>
      </c>
      <c r="J147" s="19" t="s">
        <v>573</v>
      </c>
      <c r="K147" s="56" t="s">
        <v>574</v>
      </c>
    </row>
    <row r="148" ht="15.5" spans="1:11">
      <c r="A148" s="53" t="s">
        <v>575</v>
      </c>
      <c r="B148" s="53" t="s">
        <v>576</v>
      </c>
      <c r="H148" s="56" t="s">
        <v>559</v>
      </c>
      <c r="I148" s="19" t="s">
        <v>17</v>
      </c>
      <c r="J148" s="19" t="s">
        <v>577</v>
      </c>
      <c r="K148" s="56" t="s">
        <v>578</v>
      </c>
    </row>
    <row r="149" ht="15.5" spans="1:11">
      <c r="A149" s="53" t="s">
        <v>579</v>
      </c>
      <c r="B149" s="53" t="s">
        <v>580</v>
      </c>
      <c r="H149" s="56" t="s">
        <v>563</v>
      </c>
      <c r="I149" s="19" t="s">
        <v>22</v>
      </c>
      <c r="J149" s="19" t="s">
        <v>581</v>
      </c>
      <c r="K149" s="56" t="s">
        <v>582</v>
      </c>
    </row>
    <row r="150" ht="15.5" spans="1:11">
      <c r="A150" s="53" t="s">
        <v>583</v>
      </c>
      <c r="B150" s="53" t="s">
        <v>584</v>
      </c>
      <c r="H150" s="56" t="s">
        <v>567</v>
      </c>
      <c r="I150" s="19" t="s">
        <v>22</v>
      </c>
      <c r="J150" s="19" t="s">
        <v>585</v>
      </c>
      <c r="K150" s="56" t="s">
        <v>586</v>
      </c>
    </row>
    <row r="151" ht="15.5" spans="1:11">
      <c r="A151" s="53" t="s">
        <v>587</v>
      </c>
      <c r="B151" s="53" t="s">
        <v>588</v>
      </c>
      <c r="H151" s="56" t="s">
        <v>571</v>
      </c>
      <c r="I151" s="19" t="s">
        <v>17</v>
      </c>
      <c r="J151" s="19" t="s">
        <v>589</v>
      </c>
      <c r="K151" s="56" t="s">
        <v>590</v>
      </c>
    </row>
    <row r="152" ht="15.5" spans="1:11">
      <c r="A152" s="53" t="s">
        <v>591</v>
      </c>
      <c r="B152" s="53" t="s">
        <v>592</v>
      </c>
      <c r="H152" s="56" t="s">
        <v>575</v>
      </c>
      <c r="I152" s="19" t="s">
        <v>22</v>
      </c>
      <c r="J152" s="19" t="s">
        <v>593</v>
      </c>
      <c r="K152" s="56" t="s">
        <v>335</v>
      </c>
    </row>
    <row r="153" ht="15.5" spans="1:11">
      <c r="A153" s="53" t="s">
        <v>594</v>
      </c>
      <c r="B153" s="53" t="s">
        <v>595</v>
      </c>
      <c r="H153" s="56" t="s">
        <v>579</v>
      </c>
      <c r="I153" s="19" t="s">
        <v>22</v>
      </c>
      <c r="J153" s="19" t="s">
        <v>596</v>
      </c>
      <c r="K153" s="56" t="s">
        <v>597</v>
      </c>
    </row>
    <row r="154" ht="15.5" spans="1:11">
      <c r="A154" s="53" t="s">
        <v>598</v>
      </c>
      <c r="B154" s="53" t="s">
        <v>599</v>
      </c>
      <c r="H154" s="56" t="s">
        <v>583</v>
      </c>
      <c r="I154" s="19" t="s">
        <v>22</v>
      </c>
      <c r="J154" s="19" t="s">
        <v>600</v>
      </c>
      <c r="K154" s="56" t="s">
        <v>601</v>
      </c>
    </row>
    <row r="155" ht="15.5" spans="1:11">
      <c r="A155" s="53" t="s">
        <v>602</v>
      </c>
      <c r="B155" s="53" t="s">
        <v>603</v>
      </c>
      <c r="H155" s="56" t="s">
        <v>587</v>
      </c>
      <c r="I155" s="19" t="s">
        <v>22</v>
      </c>
      <c r="J155" s="19" t="s">
        <v>604</v>
      </c>
      <c r="K155" s="56" t="s">
        <v>605</v>
      </c>
    </row>
    <row r="156" ht="15.5" spans="1:11">
      <c r="A156" s="53" t="s">
        <v>606</v>
      </c>
      <c r="B156" s="53" t="s">
        <v>607</v>
      </c>
      <c r="H156" s="56" t="s">
        <v>591</v>
      </c>
      <c r="I156" s="19" t="s">
        <v>17</v>
      </c>
      <c r="J156" s="19" t="s">
        <v>608</v>
      </c>
      <c r="K156" s="56" t="s">
        <v>609</v>
      </c>
    </row>
    <row r="157" ht="15.5" spans="1:11">
      <c r="A157" s="53" t="s">
        <v>610</v>
      </c>
      <c r="B157" s="53" t="s">
        <v>611</v>
      </c>
      <c r="H157" s="56" t="s">
        <v>594</v>
      </c>
      <c r="I157" s="19" t="s">
        <v>22</v>
      </c>
      <c r="J157" s="19" t="s">
        <v>593</v>
      </c>
      <c r="K157" s="56" t="s">
        <v>612</v>
      </c>
    </row>
    <row r="158" ht="15.5" spans="1:11">
      <c r="A158" s="53" t="s">
        <v>613</v>
      </c>
      <c r="B158" s="53" t="s">
        <v>614</v>
      </c>
      <c r="H158" s="56" t="s">
        <v>598</v>
      </c>
      <c r="I158" s="19" t="s">
        <v>22</v>
      </c>
      <c r="J158" s="19" t="s">
        <v>615</v>
      </c>
      <c r="K158" s="56" t="s">
        <v>616</v>
      </c>
    </row>
    <row r="159" ht="15.5" spans="1:11">
      <c r="A159" s="53" t="s">
        <v>617</v>
      </c>
      <c r="B159" s="53" t="s">
        <v>618</v>
      </c>
      <c r="H159" s="56" t="s">
        <v>602</v>
      </c>
      <c r="I159" s="19" t="s">
        <v>22</v>
      </c>
      <c r="J159" s="19" t="s">
        <v>619</v>
      </c>
      <c r="K159" s="56" t="s">
        <v>620</v>
      </c>
    </row>
    <row r="160" ht="15.5" spans="1:11">
      <c r="A160" s="53" t="s">
        <v>621</v>
      </c>
      <c r="B160" s="53" t="s">
        <v>622</v>
      </c>
      <c r="H160" s="56" t="s">
        <v>606</v>
      </c>
      <c r="I160" s="19" t="s">
        <v>22</v>
      </c>
      <c r="J160" s="19" t="s">
        <v>623</v>
      </c>
      <c r="K160" s="56" t="s">
        <v>624</v>
      </c>
    </row>
    <row r="161" ht="15.5" spans="1:11">
      <c r="A161" s="53" t="s">
        <v>625</v>
      </c>
      <c r="B161" s="53" t="s">
        <v>626</v>
      </c>
      <c r="H161" s="56" t="s">
        <v>610</v>
      </c>
      <c r="I161" s="19" t="s">
        <v>22</v>
      </c>
      <c r="J161" s="19" t="s">
        <v>627</v>
      </c>
      <c r="K161" s="56" t="s">
        <v>628</v>
      </c>
    </row>
    <row r="162" ht="15.5" spans="1:11">
      <c r="A162" s="53" t="s">
        <v>629</v>
      </c>
      <c r="B162" s="53" t="s">
        <v>630</v>
      </c>
      <c r="H162" s="56" t="s">
        <v>613</v>
      </c>
      <c r="I162" s="19" t="s">
        <v>22</v>
      </c>
      <c r="J162" s="19" t="s">
        <v>278</v>
      </c>
      <c r="K162" s="56" t="s">
        <v>631</v>
      </c>
    </row>
    <row r="163" ht="15.5" spans="1:11">
      <c r="A163" s="53" t="s">
        <v>632</v>
      </c>
      <c r="B163" s="53" t="s">
        <v>633</v>
      </c>
      <c r="H163" s="56" t="s">
        <v>617</v>
      </c>
      <c r="I163" s="19" t="s">
        <v>17</v>
      </c>
      <c r="J163" s="19" t="s">
        <v>634</v>
      </c>
      <c r="K163" s="56" t="s">
        <v>635</v>
      </c>
    </row>
    <row r="164" ht="15.5" spans="1:11">
      <c r="A164" s="53" t="s">
        <v>636</v>
      </c>
      <c r="B164" s="53" t="s">
        <v>637</v>
      </c>
      <c r="H164" s="56" t="s">
        <v>621</v>
      </c>
      <c r="I164" s="19" t="s">
        <v>17</v>
      </c>
      <c r="J164" s="19" t="s">
        <v>638</v>
      </c>
      <c r="K164" s="56" t="s">
        <v>639</v>
      </c>
    </row>
    <row r="165" ht="15.5" spans="1:11">
      <c r="A165" s="53" t="s">
        <v>640</v>
      </c>
      <c r="B165" s="53" t="s">
        <v>641</v>
      </c>
      <c r="H165" s="56" t="s">
        <v>625</v>
      </c>
      <c r="I165" s="19" t="s">
        <v>22</v>
      </c>
      <c r="J165" s="19" t="s">
        <v>642</v>
      </c>
      <c r="K165" s="56" t="s">
        <v>643</v>
      </c>
    </row>
    <row r="166" ht="15.5" spans="1:11">
      <c r="A166" s="53" t="s">
        <v>644</v>
      </c>
      <c r="B166" s="53" t="s">
        <v>645</v>
      </c>
      <c r="H166" s="56" t="s">
        <v>629</v>
      </c>
      <c r="I166" s="19" t="s">
        <v>22</v>
      </c>
      <c r="J166" s="19" t="s">
        <v>646</v>
      </c>
      <c r="K166" s="56" t="s">
        <v>647</v>
      </c>
    </row>
    <row r="167" ht="15.5" spans="1:11">
      <c r="A167" s="53" t="s">
        <v>648</v>
      </c>
      <c r="B167" s="53" t="s">
        <v>649</v>
      </c>
      <c r="H167" s="56" t="s">
        <v>632</v>
      </c>
      <c r="I167" s="19" t="s">
        <v>22</v>
      </c>
      <c r="J167" s="19" t="s">
        <v>650</v>
      </c>
      <c r="K167" s="56" t="s">
        <v>651</v>
      </c>
    </row>
    <row r="168" ht="15.5" spans="1:11">
      <c r="A168" s="53" t="s">
        <v>652</v>
      </c>
      <c r="B168" s="53" t="s">
        <v>653</v>
      </c>
      <c r="H168" s="56" t="s">
        <v>636</v>
      </c>
      <c r="I168" s="19" t="s">
        <v>22</v>
      </c>
      <c r="J168" s="19" t="s">
        <v>654</v>
      </c>
      <c r="K168" s="56" t="s">
        <v>655</v>
      </c>
    </row>
    <row r="169" ht="15.5" spans="1:11">
      <c r="A169" s="53" t="s">
        <v>656</v>
      </c>
      <c r="B169" s="53" t="s">
        <v>657</v>
      </c>
      <c r="H169" s="56" t="s">
        <v>640</v>
      </c>
      <c r="I169" s="19" t="s">
        <v>22</v>
      </c>
      <c r="J169" s="19" t="s">
        <v>658</v>
      </c>
      <c r="K169" s="56" t="s">
        <v>659</v>
      </c>
    </row>
    <row r="170" ht="15.5" spans="1:11">
      <c r="A170" s="53" t="s">
        <v>660</v>
      </c>
      <c r="B170" s="53" t="s">
        <v>661</v>
      </c>
      <c r="H170" s="56" t="s">
        <v>644</v>
      </c>
      <c r="I170" s="19" t="s">
        <v>17</v>
      </c>
      <c r="J170" s="19" t="s">
        <v>662</v>
      </c>
      <c r="K170" s="56" t="s">
        <v>663</v>
      </c>
    </row>
    <row r="171" ht="15.5" spans="1:11">
      <c r="A171" s="53" t="s">
        <v>664</v>
      </c>
      <c r="B171" s="53" t="s">
        <v>665</v>
      </c>
      <c r="H171" s="56" t="s">
        <v>648</v>
      </c>
      <c r="I171" s="19" t="s">
        <v>22</v>
      </c>
      <c r="J171" s="19" t="s">
        <v>666</v>
      </c>
      <c r="K171" s="56" t="s">
        <v>667</v>
      </c>
    </row>
    <row r="172" ht="15.5" spans="1:11">
      <c r="A172" s="53" t="s">
        <v>668</v>
      </c>
      <c r="B172" s="53" t="s">
        <v>669</v>
      </c>
      <c r="H172" s="56" t="s">
        <v>652</v>
      </c>
      <c r="I172" s="19" t="s">
        <v>17</v>
      </c>
      <c r="J172" s="19" t="s">
        <v>670</v>
      </c>
      <c r="K172" s="56" t="s">
        <v>671</v>
      </c>
    </row>
    <row r="173" ht="15.5" spans="1:11">
      <c r="A173" s="53" t="s">
        <v>672</v>
      </c>
      <c r="B173" s="53" t="s">
        <v>673</v>
      </c>
      <c r="H173" s="56" t="s">
        <v>656</v>
      </c>
      <c r="I173" s="19" t="s">
        <v>17</v>
      </c>
      <c r="J173" s="19" t="s">
        <v>674</v>
      </c>
      <c r="K173" s="56" t="s">
        <v>675</v>
      </c>
    </row>
    <row r="174" ht="15.5" spans="1:11">
      <c r="A174" s="53" t="s">
        <v>676</v>
      </c>
      <c r="B174" s="53" t="s">
        <v>677</v>
      </c>
      <c r="H174" s="56" t="s">
        <v>660</v>
      </c>
      <c r="I174" s="19" t="s">
        <v>22</v>
      </c>
      <c r="J174" s="19" t="s">
        <v>678</v>
      </c>
      <c r="K174" s="56" t="s">
        <v>679</v>
      </c>
    </row>
    <row r="175" ht="15.5" spans="1:11">
      <c r="A175" s="53" t="s">
        <v>680</v>
      </c>
      <c r="B175" s="53" t="s">
        <v>681</v>
      </c>
      <c r="H175" s="56" t="s">
        <v>664</v>
      </c>
      <c r="I175" s="19" t="s">
        <v>22</v>
      </c>
      <c r="J175" s="19" t="s">
        <v>682</v>
      </c>
      <c r="K175" s="56" t="s">
        <v>683</v>
      </c>
    </row>
    <row r="176" ht="15.5" spans="1:11">
      <c r="A176" s="53" t="s">
        <v>684</v>
      </c>
      <c r="B176" s="53" t="s">
        <v>685</v>
      </c>
      <c r="H176" s="56" t="s">
        <v>668</v>
      </c>
      <c r="I176" s="19" t="s">
        <v>17</v>
      </c>
      <c r="J176" s="19" t="s">
        <v>134</v>
      </c>
      <c r="K176" s="56" t="s">
        <v>686</v>
      </c>
    </row>
    <row r="177" ht="15.5" spans="1:11">
      <c r="A177" s="53" t="s">
        <v>687</v>
      </c>
      <c r="B177" s="53" t="s">
        <v>688</v>
      </c>
      <c r="H177" s="56" t="s">
        <v>672</v>
      </c>
      <c r="I177" s="19" t="s">
        <v>17</v>
      </c>
      <c r="J177" s="19" t="s">
        <v>689</v>
      </c>
      <c r="K177" s="56" t="s">
        <v>690</v>
      </c>
    </row>
    <row r="178" ht="15.5" spans="1:11">
      <c r="A178" s="53" t="s">
        <v>691</v>
      </c>
      <c r="B178" s="53" t="s">
        <v>692</v>
      </c>
      <c r="H178" s="56" t="s">
        <v>676</v>
      </c>
      <c r="I178" s="19" t="s">
        <v>22</v>
      </c>
      <c r="J178" s="19" t="s">
        <v>693</v>
      </c>
      <c r="K178" s="56" t="s">
        <v>694</v>
      </c>
    </row>
    <row r="179" ht="15.5" spans="1:11">
      <c r="A179" s="53" t="s">
        <v>695</v>
      </c>
      <c r="B179" s="53" t="s">
        <v>696</v>
      </c>
      <c r="H179" s="56" t="s">
        <v>680</v>
      </c>
      <c r="I179" s="19" t="s">
        <v>17</v>
      </c>
      <c r="J179" s="19" t="s">
        <v>443</v>
      </c>
      <c r="K179" s="56" t="s">
        <v>697</v>
      </c>
    </row>
    <row r="180" ht="15.5" spans="1:11">
      <c r="A180" s="53" t="s">
        <v>698</v>
      </c>
      <c r="B180" s="53" t="s">
        <v>699</v>
      </c>
      <c r="H180" s="56" t="s">
        <v>684</v>
      </c>
      <c r="I180" s="19" t="s">
        <v>22</v>
      </c>
      <c r="J180" s="19" t="s">
        <v>700</v>
      </c>
      <c r="K180" s="56" t="s">
        <v>701</v>
      </c>
    </row>
    <row r="181" ht="15.5" spans="1:11">
      <c r="A181" s="53" t="s">
        <v>702</v>
      </c>
      <c r="B181" s="53" t="s">
        <v>703</v>
      </c>
      <c r="H181" s="56" t="s">
        <v>687</v>
      </c>
      <c r="I181" s="19" t="s">
        <v>22</v>
      </c>
      <c r="J181" s="19" t="s">
        <v>95</v>
      </c>
      <c r="K181" s="56" t="s">
        <v>704</v>
      </c>
    </row>
    <row r="182" ht="15.5" spans="1:11">
      <c r="A182" s="53" t="s">
        <v>705</v>
      </c>
      <c r="B182" s="53" t="s">
        <v>706</v>
      </c>
      <c r="H182" s="56" t="s">
        <v>691</v>
      </c>
      <c r="I182" s="19" t="s">
        <v>17</v>
      </c>
      <c r="J182" s="19" t="s">
        <v>707</v>
      </c>
      <c r="K182" s="56" t="s">
        <v>708</v>
      </c>
    </row>
    <row r="183" ht="15.5" spans="1:11">
      <c r="A183" s="53" t="s">
        <v>709</v>
      </c>
      <c r="B183" s="53" t="s">
        <v>710</v>
      </c>
      <c r="H183" s="56" t="s">
        <v>695</v>
      </c>
      <c r="I183" s="19" t="s">
        <v>17</v>
      </c>
      <c r="J183" s="19" t="s">
        <v>711</v>
      </c>
      <c r="K183" s="56" t="s">
        <v>712</v>
      </c>
    </row>
    <row r="184" ht="15.5" spans="1:11">
      <c r="A184" s="53" t="s">
        <v>713</v>
      </c>
      <c r="B184" s="53" t="s">
        <v>714</v>
      </c>
      <c r="H184" s="56" t="s">
        <v>698</v>
      </c>
      <c r="I184" s="19" t="s">
        <v>17</v>
      </c>
      <c r="J184" s="19" t="s">
        <v>715</v>
      </c>
      <c r="K184" s="56" t="s">
        <v>716</v>
      </c>
    </row>
    <row r="185" ht="15.5" spans="1:11">
      <c r="A185" s="53" t="s">
        <v>717</v>
      </c>
      <c r="B185" s="53" t="s">
        <v>718</v>
      </c>
      <c r="H185" s="56" t="s">
        <v>702</v>
      </c>
      <c r="I185" s="19" t="s">
        <v>17</v>
      </c>
      <c r="J185" s="19" t="s">
        <v>719</v>
      </c>
      <c r="K185" s="56" t="s">
        <v>720</v>
      </c>
    </row>
    <row r="186" ht="15.5" spans="1:11">
      <c r="A186" s="53" t="s">
        <v>721</v>
      </c>
      <c r="B186" s="53" t="s">
        <v>722</v>
      </c>
      <c r="H186" s="56" t="s">
        <v>705</v>
      </c>
      <c r="I186" s="19" t="s">
        <v>17</v>
      </c>
      <c r="J186" s="19" t="s">
        <v>723</v>
      </c>
      <c r="K186" s="56" t="s">
        <v>724</v>
      </c>
    </row>
    <row r="187" ht="15.5" spans="1:11">
      <c r="A187" s="53" t="s">
        <v>725</v>
      </c>
      <c r="B187" s="53" t="s">
        <v>726</v>
      </c>
      <c r="H187" s="56" t="s">
        <v>709</v>
      </c>
      <c r="I187" s="19" t="s">
        <v>22</v>
      </c>
      <c r="J187" s="19" t="s">
        <v>727</v>
      </c>
      <c r="K187" s="56" t="s">
        <v>728</v>
      </c>
    </row>
    <row r="188" ht="15.5" spans="1:11">
      <c r="A188" s="53" t="s">
        <v>729</v>
      </c>
      <c r="B188" s="53" t="s">
        <v>730</v>
      </c>
      <c r="H188" s="56" t="s">
        <v>713</v>
      </c>
      <c r="I188" s="19" t="s">
        <v>22</v>
      </c>
      <c r="J188" s="19" t="s">
        <v>731</v>
      </c>
      <c r="K188" s="56" t="s">
        <v>732</v>
      </c>
    </row>
    <row r="189" ht="15.5" spans="1:11">
      <c r="A189" s="53" t="s">
        <v>733</v>
      </c>
      <c r="B189" s="53" t="s">
        <v>734</v>
      </c>
      <c r="H189" s="56" t="s">
        <v>717</v>
      </c>
      <c r="I189" s="19" t="s">
        <v>22</v>
      </c>
      <c r="J189" s="19" t="s">
        <v>735</v>
      </c>
      <c r="K189" s="56" t="s">
        <v>736</v>
      </c>
    </row>
    <row r="190" ht="15.5" spans="1:11">
      <c r="A190" s="53" t="s">
        <v>737</v>
      </c>
      <c r="B190" s="53" t="s">
        <v>738</v>
      </c>
      <c r="H190" s="56" t="s">
        <v>721</v>
      </c>
      <c r="I190" s="19" t="s">
        <v>22</v>
      </c>
      <c r="J190" s="19" t="s">
        <v>739</v>
      </c>
      <c r="K190" s="56" t="s">
        <v>740</v>
      </c>
    </row>
    <row r="191" ht="15.5" spans="1:11">
      <c r="A191" s="53" t="s">
        <v>741</v>
      </c>
      <c r="B191" s="53" t="s">
        <v>742</v>
      </c>
      <c r="H191" s="56" t="s">
        <v>725</v>
      </c>
      <c r="I191" s="19" t="s">
        <v>17</v>
      </c>
      <c r="J191" s="19" t="s">
        <v>743</v>
      </c>
      <c r="K191" s="56" t="s">
        <v>744</v>
      </c>
    </row>
    <row r="192" ht="15.5" spans="1:11">
      <c r="A192" s="53" t="s">
        <v>745</v>
      </c>
      <c r="B192" s="53" t="s">
        <v>746</v>
      </c>
      <c r="H192" s="56" t="s">
        <v>729</v>
      </c>
      <c r="I192" s="19" t="s">
        <v>22</v>
      </c>
      <c r="J192" s="19" t="s">
        <v>747</v>
      </c>
      <c r="K192" s="56" t="s">
        <v>748</v>
      </c>
    </row>
    <row r="193" ht="15.5" spans="1:11">
      <c r="A193" s="53" t="s">
        <v>749</v>
      </c>
      <c r="B193" s="53" t="s">
        <v>750</v>
      </c>
      <c r="H193" s="56" t="s">
        <v>733</v>
      </c>
      <c r="I193" s="19" t="s">
        <v>22</v>
      </c>
      <c r="J193" s="19" t="s">
        <v>751</v>
      </c>
      <c r="K193" s="56" t="s">
        <v>752</v>
      </c>
    </row>
    <row r="194" ht="15.5" spans="1:11">
      <c r="A194" s="53" t="s">
        <v>753</v>
      </c>
      <c r="B194" s="53" t="s">
        <v>754</v>
      </c>
      <c r="H194" s="56" t="s">
        <v>737</v>
      </c>
      <c r="I194" s="19" t="s">
        <v>17</v>
      </c>
      <c r="J194" s="19" t="s">
        <v>755</v>
      </c>
      <c r="K194" s="56" t="s">
        <v>756</v>
      </c>
    </row>
    <row r="195" ht="15.5" spans="1:11">
      <c r="A195" s="53" t="s">
        <v>757</v>
      </c>
      <c r="B195" s="53" t="s">
        <v>758</v>
      </c>
      <c r="H195" s="56" t="s">
        <v>741</v>
      </c>
      <c r="I195" s="19" t="s">
        <v>17</v>
      </c>
      <c r="J195" s="19" t="s">
        <v>759</v>
      </c>
      <c r="K195" s="56" t="s">
        <v>760</v>
      </c>
    </row>
    <row r="196" ht="15.5" spans="1:11">
      <c r="A196" s="53" t="s">
        <v>761</v>
      </c>
      <c r="B196" s="53" t="s">
        <v>762</v>
      </c>
      <c r="H196" s="56" t="s">
        <v>745</v>
      </c>
      <c r="I196" s="19" t="s">
        <v>22</v>
      </c>
      <c r="J196" s="19" t="s">
        <v>763</v>
      </c>
      <c r="K196" s="56" t="s">
        <v>764</v>
      </c>
    </row>
    <row r="197" ht="15.5" spans="1:11">
      <c r="A197" s="53" t="s">
        <v>765</v>
      </c>
      <c r="B197" s="53" t="s">
        <v>766</v>
      </c>
      <c r="H197" s="56" t="s">
        <v>749</v>
      </c>
      <c r="I197" s="19" t="s">
        <v>22</v>
      </c>
      <c r="J197" s="19" t="s">
        <v>767</v>
      </c>
      <c r="K197" s="56" t="s">
        <v>768</v>
      </c>
    </row>
    <row r="198" ht="15.5" spans="1:11">
      <c r="A198" s="53" t="s">
        <v>769</v>
      </c>
      <c r="B198" s="53" t="s">
        <v>770</v>
      </c>
      <c r="H198" s="56" t="s">
        <v>753</v>
      </c>
      <c r="I198" s="19" t="s">
        <v>17</v>
      </c>
      <c r="J198" s="19" t="s">
        <v>771</v>
      </c>
      <c r="K198" s="56" t="s">
        <v>772</v>
      </c>
    </row>
    <row r="199" ht="15.5" spans="1:11">
      <c r="A199" s="53" t="s">
        <v>773</v>
      </c>
      <c r="B199" s="53" t="s">
        <v>774</v>
      </c>
      <c r="H199" s="56" t="s">
        <v>757</v>
      </c>
      <c r="I199" s="19" t="s">
        <v>22</v>
      </c>
      <c r="J199" s="19" t="s">
        <v>775</v>
      </c>
      <c r="K199" s="56" t="s">
        <v>776</v>
      </c>
    </row>
    <row r="200" ht="15.5" spans="1:11">
      <c r="A200" s="53" t="s">
        <v>777</v>
      </c>
      <c r="B200" s="53" t="s">
        <v>778</v>
      </c>
      <c r="H200" s="56" t="s">
        <v>761</v>
      </c>
      <c r="I200" s="19" t="s">
        <v>22</v>
      </c>
      <c r="J200" s="19" t="s">
        <v>779</v>
      </c>
      <c r="K200" s="56" t="s">
        <v>780</v>
      </c>
    </row>
    <row r="201" ht="15.5" spans="1:11">
      <c r="A201" s="53" t="s">
        <v>781</v>
      </c>
      <c r="B201" s="53" t="s">
        <v>782</v>
      </c>
      <c r="H201" s="56" t="s">
        <v>765</v>
      </c>
      <c r="I201" s="19" t="s">
        <v>22</v>
      </c>
      <c r="J201" s="19" t="s">
        <v>783</v>
      </c>
      <c r="K201" s="56" t="s">
        <v>784</v>
      </c>
    </row>
    <row r="202" ht="15.5" spans="1:11">
      <c r="A202" s="53" t="s">
        <v>785</v>
      </c>
      <c r="B202" s="53" t="s">
        <v>786</v>
      </c>
      <c r="H202" s="56" t="s">
        <v>769</v>
      </c>
      <c r="I202" s="19" t="s">
        <v>22</v>
      </c>
      <c r="J202" s="19" t="s">
        <v>787</v>
      </c>
      <c r="K202" s="56" t="s">
        <v>788</v>
      </c>
    </row>
    <row r="203" ht="15.5" spans="1:11">
      <c r="A203" s="53" t="s">
        <v>789</v>
      </c>
      <c r="B203" s="53" t="s">
        <v>790</v>
      </c>
      <c r="H203" s="56" t="s">
        <v>773</v>
      </c>
      <c r="I203" s="19" t="s">
        <v>22</v>
      </c>
      <c r="J203" s="19" t="s">
        <v>573</v>
      </c>
      <c r="K203" s="56" t="s">
        <v>791</v>
      </c>
    </row>
    <row r="204" ht="15.5" spans="1:11">
      <c r="A204" s="53" t="s">
        <v>792</v>
      </c>
      <c r="B204" s="53" t="s">
        <v>793</v>
      </c>
      <c r="H204" s="56" t="s">
        <v>777</v>
      </c>
      <c r="I204" s="19" t="s">
        <v>17</v>
      </c>
      <c r="J204" s="19" t="s">
        <v>794</v>
      </c>
      <c r="K204" s="56" t="s">
        <v>795</v>
      </c>
    </row>
    <row r="205" ht="15.5" spans="1:11">
      <c r="A205" s="53" t="s">
        <v>796</v>
      </c>
      <c r="B205" s="53" t="s">
        <v>797</v>
      </c>
      <c r="H205" s="56" t="s">
        <v>781</v>
      </c>
      <c r="I205" s="19" t="s">
        <v>22</v>
      </c>
      <c r="J205" s="19" t="s">
        <v>561</v>
      </c>
      <c r="K205" s="56" t="s">
        <v>798</v>
      </c>
    </row>
    <row r="206" ht="15.5" spans="1:11">
      <c r="A206" s="53" t="s">
        <v>799</v>
      </c>
      <c r="B206" s="53" t="s">
        <v>800</v>
      </c>
      <c r="H206" s="56" t="s">
        <v>785</v>
      </c>
      <c r="I206" s="19" t="s">
        <v>22</v>
      </c>
      <c r="J206" s="19" t="s">
        <v>801</v>
      </c>
      <c r="K206" s="56" t="s">
        <v>802</v>
      </c>
    </row>
    <row r="207" ht="15.5" spans="1:11">
      <c r="A207" s="53" t="s">
        <v>803</v>
      </c>
      <c r="B207" s="53" t="s">
        <v>804</v>
      </c>
      <c r="H207" s="56" t="s">
        <v>789</v>
      </c>
      <c r="I207" s="19" t="s">
        <v>22</v>
      </c>
      <c r="J207" s="19" t="s">
        <v>805</v>
      </c>
      <c r="K207" s="56" t="s">
        <v>806</v>
      </c>
    </row>
    <row r="208" ht="15.5" spans="1:11">
      <c r="A208" s="53" t="s">
        <v>807</v>
      </c>
      <c r="B208" s="53" t="s">
        <v>808</v>
      </c>
      <c r="H208" s="56" t="s">
        <v>792</v>
      </c>
      <c r="I208" s="19" t="s">
        <v>22</v>
      </c>
      <c r="J208" s="19" t="s">
        <v>809</v>
      </c>
      <c r="K208" s="56" t="s">
        <v>810</v>
      </c>
    </row>
    <row r="209" ht="15.5" spans="1:11">
      <c r="A209" s="53" t="s">
        <v>811</v>
      </c>
      <c r="B209" s="53" t="s">
        <v>812</v>
      </c>
      <c r="H209" s="56" t="s">
        <v>796</v>
      </c>
      <c r="I209" s="19" t="s">
        <v>17</v>
      </c>
      <c r="J209" s="19" t="s">
        <v>362</v>
      </c>
      <c r="K209" s="56" t="s">
        <v>813</v>
      </c>
    </row>
    <row r="210" ht="15.5" spans="1:11">
      <c r="A210" s="53" t="s">
        <v>814</v>
      </c>
      <c r="B210" s="53" t="s">
        <v>815</v>
      </c>
      <c r="H210" s="56" t="s">
        <v>799</v>
      </c>
      <c r="I210" s="19" t="s">
        <v>22</v>
      </c>
      <c r="J210" s="19" t="s">
        <v>816</v>
      </c>
      <c r="K210" s="56" t="s">
        <v>817</v>
      </c>
    </row>
    <row r="211" ht="15.5" spans="1:11">
      <c r="A211" s="53" t="s">
        <v>818</v>
      </c>
      <c r="B211" s="53" t="s">
        <v>819</v>
      </c>
      <c r="H211" s="56" t="s">
        <v>803</v>
      </c>
      <c r="I211" s="19" t="s">
        <v>17</v>
      </c>
      <c r="J211" s="19" t="s">
        <v>820</v>
      </c>
      <c r="K211" s="56" t="s">
        <v>821</v>
      </c>
    </row>
    <row r="212" ht="15.5" spans="1:11">
      <c r="A212" s="53" t="s">
        <v>822</v>
      </c>
      <c r="B212" s="53" t="s">
        <v>823</v>
      </c>
      <c r="H212" s="56" t="s">
        <v>807</v>
      </c>
      <c r="I212" s="19" t="s">
        <v>17</v>
      </c>
      <c r="J212" s="19" t="s">
        <v>824</v>
      </c>
      <c r="K212" s="56" t="s">
        <v>825</v>
      </c>
    </row>
    <row r="213" ht="15.5" spans="1:11">
      <c r="A213" s="53" t="s">
        <v>826</v>
      </c>
      <c r="B213" s="53" t="s">
        <v>827</v>
      </c>
      <c r="H213" s="56" t="s">
        <v>811</v>
      </c>
      <c r="I213" s="19" t="s">
        <v>22</v>
      </c>
      <c r="J213" s="19" t="s">
        <v>828</v>
      </c>
      <c r="K213" s="56" t="s">
        <v>829</v>
      </c>
    </row>
    <row r="214" ht="15.5" spans="1:11">
      <c r="A214" s="53" t="s">
        <v>830</v>
      </c>
      <c r="B214" s="53" t="s">
        <v>831</v>
      </c>
      <c r="H214" s="56" t="s">
        <v>814</v>
      </c>
      <c r="I214" s="19" t="s">
        <v>17</v>
      </c>
      <c r="J214" s="19" t="s">
        <v>832</v>
      </c>
      <c r="K214" s="56" t="s">
        <v>833</v>
      </c>
    </row>
    <row r="215" ht="15.5" spans="1:11">
      <c r="A215" s="53" t="s">
        <v>834</v>
      </c>
      <c r="B215" s="53" t="s">
        <v>835</v>
      </c>
      <c r="H215" s="56" t="s">
        <v>818</v>
      </c>
      <c r="I215" s="19" t="s">
        <v>17</v>
      </c>
      <c r="J215" s="19" t="s">
        <v>836</v>
      </c>
      <c r="K215" s="56" t="s">
        <v>837</v>
      </c>
    </row>
    <row r="216" ht="15.5" spans="1:11">
      <c r="A216" s="53" t="s">
        <v>838</v>
      </c>
      <c r="B216" s="53" t="s">
        <v>839</v>
      </c>
      <c r="H216" s="56" t="s">
        <v>822</v>
      </c>
      <c r="I216" s="19" t="s">
        <v>22</v>
      </c>
      <c r="J216" s="19" t="s">
        <v>840</v>
      </c>
      <c r="K216" s="56" t="s">
        <v>841</v>
      </c>
    </row>
    <row r="217" ht="15.5" spans="1:11">
      <c r="A217" s="53" t="s">
        <v>842</v>
      </c>
      <c r="B217" s="53" t="s">
        <v>843</v>
      </c>
      <c r="H217" s="56" t="s">
        <v>826</v>
      </c>
      <c r="I217" s="19" t="s">
        <v>22</v>
      </c>
      <c r="J217" s="19" t="s">
        <v>844</v>
      </c>
      <c r="K217" s="56" t="s">
        <v>845</v>
      </c>
    </row>
    <row r="218" ht="15.5" spans="1:11">
      <c r="A218" s="53" t="s">
        <v>846</v>
      </c>
      <c r="B218" s="53" t="s">
        <v>847</v>
      </c>
      <c r="H218" s="56" t="s">
        <v>830</v>
      </c>
      <c r="I218" s="19" t="s">
        <v>22</v>
      </c>
      <c r="J218" s="19" t="s">
        <v>848</v>
      </c>
      <c r="K218" s="56" t="s">
        <v>849</v>
      </c>
    </row>
    <row r="219" ht="15.5" spans="1:11">
      <c r="A219" s="53" t="s">
        <v>850</v>
      </c>
      <c r="B219" s="53" t="s">
        <v>851</v>
      </c>
      <c r="H219" s="56" t="s">
        <v>834</v>
      </c>
      <c r="I219" s="19" t="s">
        <v>22</v>
      </c>
      <c r="J219" s="19" t="s">
        <v>23</v>
      </c>
      <c r="K219" s="56" t="s">
        <v>852</v>
      </c>
    </row>
    <row r="220" ht="15.5" spans="1:11">
      <c r="A220" s="53" t="s">
        <v>853</v>
      </c>
      <c r="B220" s="53" t="s">
        <v>854</v>
      </c>
      <c r="H220" s="56" t="s">
        <v>838</v>
      </c>
      <c r="I220" s="19" t="s">
        <v>17</v>
      </c>
      <c r="J220" s="19" t="s">
        <v>400</v>
      </c>
      <c r="K220" s="56" t="s">
        <v>855</v>
      </c>
    </row>
    <row r="221" ht="15.5" spans="1:11">
      <c r="A221" s="53" t="s">
        <v>856</v>
      </c>
      <c r="B221" s="53" t="s">
        <v>857</v>
      </c>
      <c r="H221" s="56" t="s">
        <v>842</v>
      </c>
      <c r="I221" s="19" t="s">
        <v>22</v>
      </c>
      <c r="J221" s="19" t="s">
        <v>858</v>
      </c>
      <c r="K221" s="56" t="s">
        <v>859</v>
      </c>
    </row>
    <row r="222" ht="15.5" spans="1:11">
      <c r="A222" s="53" t="s">
        <v>860</v>
      </c>
      <c r="B222" s="53" t="s">
        <v>861</v>
      </c>
      <c r="H222" s="56" t="s">
        <v>846</v>
      </c>
      <c r="I222" s="19" t="s">
        <v>22</v>
      </c>
      <c r="J222" s="19" t="s">
        <v>220</v>
      </c>
      <c r="K222" s="56" t="s">
        <v>862</v>
      </c>
    </row>
    <row r="223" ht="15.5" spans="1:11">
      <c r="A223" s="53" t="s">
        <v>863</v>
      </c>
      <c r="B223" s="53" t="s">
        <v>864</v>
      </c>
      <c r="H223" s="56" t="s">
        <v>850</v>
      </c>
      <c r="I223" s="19" t="s">
        <v>22</v>
      </c>
      <c r="J223" s="19" t="s">
        <v>346</v>
      </c>
      <c r="K223" s="56" t="s">
        <v>865</v>
      </c>
    </row>
    <row r="224" ht="15.5" spans="1:11">
      <c r="A224" s="53" t="s">
        <v>866</v>
      </c>
      <c r="B224" s="53" t="s">
        <v>867</v>
      </c>
      <c r="H224" s="56" t="s">
        <v>853</v>
      </c>
      <c r="I224" s="19" t="s">
        <v>22</v>
      </c>
      <c r="J224" s="19" t="s">
        <v>868</v>
      </c>
      <c r="K224" s="56" t="s">
        <v>869</v>
      </c>
    </row>
    <row r="225" ht="15.5" spans="1:11">
      <c r="A225" s="53" t="s">
        <v>870</v>
      </c>
      <c r="B225" s="53" t="s">
        <v>871</v>
      </c>
      <c r="H225" s="56" t="s">
        <v>856</v>
      </c>
      <c r="I225" s="19" t="s">
        <v>22</v>
      </c>
      <c r="J225" s="19" t="s">
        <v>872</v>
      </c>
      <c r="K225" s="56" t="s">
        <v>335</v>
      </c>
    </row>
    <row r="226" ht="15.5" spans="1:11">
      <c r="A226" s="53" t="s">
        <v>873</v>
      </c>
      <c r="B226" s="53" t="s">
        <v>874</v>
      </c>
      <c r="H226" s="56" t="s">
        <v>860</v>
      </c>
      <c r="I226" s="19" t="s">
        <v>17</v>
      </c>
      <c r="J226" s="19" t="s">
        <v>875</v>
      </c>
      <c r="K226" s="56" t="s">
        <v>876</v>
      </c>
    </row>
    <row r="227" ht="15.5" spans="1:11">
      <c r="A227" s="53" t="s">
        <v>877</v>
      </c>
      <c r="B227" s="53" t="s">
        <v>878</v>
      </c>
      <c r="H227" s="56" t="s">
        <v>863</v>
      </c>
      <c r="I227" s="19" t="s">
        <v>22</v>
      </c>
      <c r="J227" s="19" t="s">
        <v>879</v>
      </c>
      <c r="K227" s="56" t="s">
        <v>880</v>
      </c>
    </row>
    <row r="228" ht="15.5" spans="1:11">
      <c r="A228" s="53" t="s">
        <v>881</v>
      </c>
      <c r="B228" s="53" t="s">
        <v>882</v>
      </c>
      <c r="H228" s="56" t="s">
        <v>866</v>
      </c>
      <c r="I228" s="19" t="s">
        <v>22</v>
      </c>
      <c r="J228" s="19" t="s">
        <v>883</v>
      </c>
      <c r="K228" s="56" t="s">
        <v>884</v>
      </c>
    </row>
    <row r="229" ht="15.5" spans="1:11">
      <c r="A229" s="53" t="s">
        <v>885</v>
      </c>
      <c r="B229" s="53" t="s">
        <v>886</v>
      </c>
      <c r="H229" s="56" t="s">
        <v>870</v>
      </c>
      <c r="I229" s="19" t="s">
        <v>17</v>
      </c>
      <c r="J229" s="19" t="s">
        <v>887</v>
      </c>
      <c r="K229" s="56" t="s">
        <v>888</v>
      </c>
    </row>
    <row r="230" ht="15.5" spans="1:11">
      <c r="A230" s="53" t="s">
        <v>889</v>
      </c>
      <c r="B230" s="53" t="s">
        <v>890</v>
      </c>
      <c r="H230" s="56" t="s">
        <v>873</v>
      </c>
      <c r="I230" s="19" t="s">
        <v>17</v>
      </c>
      <c r="J230" s="19" t="s">
        <v>330</v>
      </c>
      <c r="K230" s="56" t="s">
        <v>891</v>
      </c>
    </row>
    <row r="231" ht="15.5" spans="1:11">
      <c r="A231" s="53" t="s">
        <v>892</v>
      </c>
      <c r="B231" s="53" t="s">
        <v>893</v>
      </c>
      <c r="H231" s="56" t="s">
        <v>877</v>
      </c>
      <c r="I231" s="19" t="s">
        <v>22</v>
      </c>
      <c r="J231" s="19" t="s">
        <v>894</v>
      </c>
      <c r="K231" s="56" t="s">
        <v>271</v>
      </c>
    </row>
    <row r="232" ht="15.5" spans="1:11">
      <c r="A232" s="53" t="s">
        <v>895</v>
      </c>
      <c r="B232" s="53" t="s">
        <v>896</v>
      </c>
      <c r="H232" s="56" t="s">
        <v>881</v>
      </c>
      <c r="I232" s="19" t="s">
        <v>17</v>
      </c>
      <c r="J232" s="19" t="s">
        <v>897</v>
      </c>
      <c r="K232" s="56" t="s">
        <v>898</v>
      </c>
    </row>
    <row r="233" ht="15.5" spans="1:11">
      <c r="A233" s="53" t="s">
        <v>899</v>
      </c>
      <c r="B233" s="53" t="s">
        <v>900</v>
      </c>
      <c r="H233" s="56" t="s">
        <v>885</v>
      </c>
      <c r="I233" s="19" t="s">
        <v>22</v>
      </c>
      <c r="J233" s="19" t="s">
        <v>901</v>
      </c>
      <c r="K233" s="56" t="s">
        <v>902</v>
      </c>
    </row>
    <row r="234" ht="15.5" spans="1:11">
      <c r="A234" s="53" t="s">
        <v>903</v>
      </c>
      <c r="B234" s="53" t="s">
        <v>904</v>
      </c>
      <c r="H234" s="56" t="s">
        <v>889</v>
      </c>
      <c r="I234" s="19" t="s">
        <v>17</v>
      </c>
      <c r="J234" s="19" t="s">
        <v>905</v>
      </c>
      <c r="K234" s="56" t="s">
        <v>906</v>
      </c>
    </row>
    <row r="235" ht="15.5" spans="1:11">
      <c r="A235" s="53" t="s">
        <v>907</v>
      </c>
      <c r="B235" s="53" t="s">
        <v>908</v>
      </c>
      <c r="H235" s="56" t="s">
        <v>892</v>
      </c>
      <c r="I235" s="19" t="s">
        <v>17</v>
      </c>
      <c r="J235" s="19" t="s">
        <v>909</v>
      </c>
      <c r="K235" s="56" t="s">
        <v>910</v>
      </c>
    </row>
    <row r="236" ht="15.5" spans="1:11">
      <c r="A236" s="53" t="s">
        <v>911</v>
      </c>
      <c r="B236" s="53" t="s">
        <v>912</v>
      </c>
      <c r="H236" s="56" t="s">
        <v>895</v>
      </c>
      <c r="I236" s="19" t="s">
        <v>22</v>
      </c>
      <c r="J236" s="19" t="s">
        <v>913</v>
      </c>
      <c r="K236" s="56" t="s">
        <v>914</v>
      </c>
    </row>
    <row r="237" ht="15.5" spans="1:11">
      <c r="A237" s="53" t="s">
        <v>915</v>
      </c>
      <c r="B237" s="53" t="s">
        <v>916</v>
      </c>
      <c r="H237" s="56" t="s">
        <v>899</v>
      </c>
      <c r="I237" s="19" t="s">
        <v>22</v>
      </c>
      <c r="J237" s="19" t="s">
        <v>917</v>
      </c>
      <c r="K237" s="56" t="s">
        <v>918</v>
      </c>
    </row>
    <row r="238" ht="15.5" spans="1:11">
      <c r="A238" s="53" t="s">
        <v>919</v>
      </c>
      <c r="B238" s="53" t="s">
        <v>920</v>
      </c>
      <c r="H238" s="56" t="s">
        <v>903</v>
      </c>
      <c r="I238" s="19" t="s">
        <v>22</v>
      </c>
      <c r="J238" s="19" t="s">
        <v>921</v>
      </c>
      <c r="K238" s="56" t="s">
        <v>922</v>
      </c>
    </row>
    <row r="239" ht="15.5" spans="1:11">
      <c r="A239" s="53" t="s">
        <v>923</v>
      </c>
      <c r="B239" s="53" t="s">
        <v>924</v>
      </c>
      <c r="H239" s="56" t="s">
        <v>907</v>
      </c>
      <c r="I239" s="19" t="s">
        <v>22</v>
      </c>
      <c r="J239" s="19" t="s">
        <v>925</v>
      </c>
      <c r="K239" s="56" t="s">
        <v>926</v>
      </c>
    </row>
    <row r="240" ht="15.5" spans="1:11">
      <c r="A240" s="53" t="s">
        <v>927</v>
      </c>
      <c r="B240" s="53" t="s">
        <v>928</v>
      </c>
      <c r="H240" s="56" t="s">
        <v>911</v>
      </c>
      <c r="I240" s="19" t="s">
        <v>22</v>
      </c>
      <c r="J240" s="19" t="s">
        <v>901</v>
      </c>
      <c r="K240" s="56" t="s">
        <v>542</v>
      </c>
    </row>
    <row r="241" ht="15.5" spans="1:11">
      <c r="A241" s="53" t="s">
        <v>929</v>
      </c>
      <c r="B241" s="53" t="s">
        <v>930</v>
      </c>
      <c r="H241" s="56" t="s">
        <v>915</v>
      </c>
      <c r="I241" s="19" t="s">
        <v>17</v>
      </c>
      <c r="J241" s="19" t="s">
        <v>931</v>
      </c>
      <c r="K241" s="56" t="s">
        <v>932</v>
      </c>
    </row>
    <row r="242" ht="15.5" spans="1:11">
      <c r="A242" s="53" t="s">
        <v>933</v>
      </c>
      <c r="B242" s="53" t="s">
        <v>934</v>
      </c>
      <c r="H242" s="56" t="s">
        <v>919</v>
      </c>
      <c r="I242" s="19" t="s">
        <v>22</v>
      </c>
      <c r="J242" s="19" t="s">
        <v>935</v>
      </c>
      <c r="K242" s="56" t="s">
        <v>936</v>
      </c>
    </row>
    <row r="243" ht="15.5" spans="1:11">
      <c r="A243" s="53" t="s">
        <v>937</v>
      </c>
      <c r="B243" s="53" t="s">
        <v>938</v>
      </c>
      <c r="H243" s="56" t="s">
        <v>923</v>
      </c>
      <c r="I243" s="19" t="s">
        <v>22</v>
      </c>
      <c r="J243" s="19" t="s">
        <v>939</v>
      </c>
      <c r="K243" s="56" t="s">
        <v>940</v>
      </c>
    </row>
    <row r="244" ht="15.5" spans="1:11">
      <c r="A244" s="53" t="s">
        <v>941</v>
      </c>
      <c r="B244" s="53" t="s">
        <v>942</v>
      </c>
      <c r="H244" s="56" t="s">
        <v>927</v>
      </c>
      <c r="I244" s="19" t="s">
        <v>17</v>
      </c>
      <c r="J244" s="19" t="s">
        <v>943</v>
      </c>
      <c r="K244" s="56" t="s">
        <v>944</v>
      </c>
    </row>
    <row r="245" ht="15.5" spans="1:11">
      <c r="A245" s="53" t="s">
        <v>945</v>
      </c>
      <c r="B245" s="53" t="s">
        <v>946</v>
      </c>
      <c r="H245" s="56" t="s">
        <v>929</v>
      </c>
      <c r="I245" s="19" t="s">
        <v>17</v>
      </c>
      <c r="J245" s="19" t="s">
        <v>947</v>
      </c>
      <c r="K245" s="56" t="s">
        <v>948</v>
      </c>
    </row>
    <row r="246" ht="15.5" spans="1:11">
      <c r="A246" s="53" t="s">
        <v>949</v>
      </c>
      <c r="B246" s="53" t="s">
        <v>950</v>
      </c>
      <c r="H246" s="56" t="s">
        <v>933</v>
      </c>
      <c r="I246" s="19" t="s">
        <v>22</v>
      </c>
      <c r="J246" s="19" t="s">
        <v>951</v>
      </c>
      <c r="K246" s="56" t="s">
        <v>952</v>
      </c>
    </row>
    <row r="247" ht="15.5" spans="1:11">
      <c r="A247" s="53" t="s">
        <v>953</v>
      </c>
      <c r="B247" s="53" t="s">
        <v>954</v>
      </c>
      <c r="H247" s="56" t="s">
        <v>937</v>
      </c>
      <c r="I247" s="19" t="s">
        <v>22</v>
      </c>
      <c r="J247" s="19" t="s">
        <v>955</v>
      </c>
      <c r="K247" s="56" t="s">
        <v>956</v>
      </c>
    </row>
    <row r="248" ht="15.5" spans="1:11">
      <c r="A248" s="53" t="s">
        <v>957</v>
      </c>
      <c r="B248" s="53" t="s">
        <v>958</v>
      </c>
      <c r="H248" s="56" t="s">
        <v>941</v>
      </c>
      <c r="I248" s="19" t="s">
        <v>22</v>
      </c>
      <c r="J248" s="19" t="s">
        <v>959</v>
      </c>
      <c r="K248" s="56" t="s">
        <v>960</v>
      </c>
    </row>
    <row r="249" ht="15.5" spans="1:11">
      <c r="A249" s="53" t="s">
        <v>961</v>
      </c>
      <c r="B249" s="53" t="s">
        <v>962</v>
      </c>
      <c r="H249" s="56" t="s">
        <v>945</v>
      </c>
      <c r="I249" s="19" t="s">
        <v>22</v>
      </c>
      <c r="J249" s="19" t="s">
        <v>963</v>
      </c>
      <c r="K249" s="56" t="s">
        <v>964</v>
      </c>
    </row>
    <row r="250" ht="15.5" spans="1:11">
      <c r="A250" s="53" t="s">
        <v>965</v>
      </c>
      <c r="B250" s="53" t="s">
        <v>966</v>
      </c>
      <c r="H250" s="56" t="s">
        <v>949</v>
      </c>
      <c r="I250" s="19" t="s">
        <v>22</v>
      </c>
      <c r="J250" s="19" t="s">
        <v>967</v>
      </c>
      <c r="K250" s="56" t="s">
        <v>968</v>
      </c>
    </row>
    <row r="251" ht="15.5" spans="1:11">
      <c r="A251" s="53" t="s">
        <v>969</v>
      </c>
      <c r="B251" s="53" t="s">
        <v>970</v>
      </c>
      <c r="H251" s="56" t="s">
        <v>953</v>
      </c>
      <c r="I251" s="19" t="s">
        <v>22</v>
      </c>
      <c r="J251" s="19" t="s">
        <v>971</v>
      </c>
      <c r="K251" s="56" t="s">
        <v>972</v>
      </c>
    </row>
    <row r="252" ht="15.5" spans="1:11">
      <c r="A252" s="53" t="s">
        <v>973</v>
      </c>
      <c r="B252" s="53" t="s">
        <v>974</v>
      </c>
      <c r="H252" s="56" t="s">
        <v>957</v>
      </c>
      <c r="I252" s="19" t="s">
        <v>17</v>
      </c>
      <c r="J252" s="19" t="s">
        <v>975</v>
      </c>
      <c r="K252" s="56" t="s">
        <v>976</v>
      </c>
    </row>
    <row r="253" ht="15.5" spans="1:11">
      <c r="A253" s="53" t="s">
        <v>977</v>
      </c>
      <c r="B253" s="53" t="s">
        <v>978</v>
      </c>
      <c r="H253" s="56" t="s">
        <v>961</v>
      </c>
      <c r="I253" s="19" t="s">
        <v>17</v>
      </c>
      <c r="J253" s="19" t="s">
        <v>979</v>
      </c>
      <c r="K253" s="56" t="s">
        <v>980</v>
      </c>
    </row>
    <row r="254" ht="15.5" spans="1:11">
      <c r="A254" s="53" t="s">
        <v>981</v>
      </c>
      <c r="B254" s="53" t="s">
        <v>982</v>
      </c>
      <c r="H254" s="56" t="s">
        <v>965</v>
      </c>
      <c r="I254" s="19" t="s">
        <v>17</v>
      </c>
      <c r="J254" s="19" t="s">
        <v>983</v>
      </c>
      <c r="K254" s="56" t="s">
        <v>984</v>
      </c>
    </row>
    <row r="255" ht="15.5" spans="1:11">
      <c r="A255" s="53" t="s">
        <v>985</v>
      </c>
      <c r="B255" s="53" t="s">
        <v>986</v>
      </c>
      <c r="H255" s="56" t="s">
        <v>969</v>
      </c>
      <c r="I255" s="19" t="s">
        <v>17</v>
      </c>
      <c r="J255" s="19" t="s">
        <v>987</v>
      </c>
      <c r="K255" s="56" t="s">
        <v>988</v>
      </c>
    </row>
    <row r="256" ht="15.5" spans="1:11">
      <c r="A256" s="53" t="s">
        <v>989</v>
      </c>
      <c r="B256" s="53" t="s">
        <v>990</v>
      </c>
      <c r="H256" s="56" t="s">
        <v>973</v>
      </c>
      <c r="I256" s="19" t="s">
        <v>17</v>
      </c>
      <c r="J256" s="19" t="s">
        <v>991</v>
      </c>
      <c r="K256" s="56" t="s">
        <v>992</v>
      </c>
    </row>
    <row r="257" ht="15.5" spans="1:11">
      <c r="A257" s="53" t="s">
        <v>993</v>
      </c>
      <c r="B257" s="53" t="s">
        <v>994</v>
      </c>
      <c r="H257" s="56" t="s">
        <v>977</v>
      </c>
      <c r="I257" s="19" t="s">
        <v>17</v>
      </c>
      <c r="J257" s="19" t="s">
        <v>18</v>
      </c>
      <c r="K257" s="56" t="s">
        <v>995</v>
      </c>
    </row>
    <row r="258" ht="15.5" spans="1:11">
      <c r="A258" s="53" t="s">
        <v>996</v>
      </c>
      <c r="B258" s="53" t="s">
        <v>997</v>
      </c>
      <c r="H258" s="56" t="s">
        <v>981</v>
      </c>
      <c r="I258" s="19" t="s">
        <v>17</v>
      </c>
      <c r="J258" s="19" t="s">
        <v>998</v>
      </c>
      <c r="K258" s="56" t="s">
        <v>999</v>
      </c>
    </row>
    <row r="259" ht="15.5" spans="1:11">
      <c r="A259" s="53" t="s">
        <v>1000</v>
      </c>
      <c r="B259" s="53" t="s">
        <v>1001</v>
      </c>
      <c r="H259" s="56" t="s">
        <v>985</v>
      </c>
      <c r="I259" s="19" t="s">
        <v>22</v>
      </c>
      <c r="J259" s="19" t="s">
        <v>220</v>
      </c>
      <c r="K259" s="56" t="s">
        <v>1002</v>
      </c>
    </row>
    <row r="260" ht="15.5" spans="1:11">
      <c r="A260" s="53" t="s">
        <v>1003</v>
      </c>
      <c r="B260" s="53" t="s">
        <v>1004</v>
      </c>
      <c r="H260" s="56" t="s">
        <v>989</v>
      </c>
      <c r="I260" s="19" t="s">
        <v>22</v>
      </c>
      <c r="J260" s="19" t="s">
        <v>1005</v>
      </c>
      <c r="K260" s="56" t="s">
        <v>1006</v>
      </c>
    </row>
    <row r="261" ht="15.5" spans="1:11">
      <c r="A261" s="53" t="s">
        <v>1007</v>
      </c>
      <c r="B261" s="53" t="s">
        <v>1008</v>
      </c>
      <c r="H261" s="56" t="s">
        <v>993</v>
      </c>
      <c r="I261" s="19" t="s">
        <v>22</v>
      </c>
      <c r="J261" s="19" t="s">
        <v>1009</v>
      </c>
      <c r="K261" s="56" t="s">
        <v>1010</v>
      </c>
    </row>
    <row r="262" ht="15.5" spans="1:11">
      <c r="A262" s="53" t="s">
        <v>1011</v>
      </c>
      <c r="B262" s="53" t="s">
        <v>1012</v>
      </c>
      <c r="H262" s="56" t="s">
        <v>996</v>
      </c>
      <c r="I262" s="19" t="s">
        <v>22</v>
      </c>
      <c r="J262" s="19" t="s">
        <v>1013</v>
      </c>
      <c r="K262" s="56" t="s">
        <v>1014</v>
      </c>
    </row>
    <row r="263" ht="15.5" spans="1:11">
      <c r="A263" s="53" t="s">
        <v>1015</v>
      </c>
      <c r="B263" s="53" t="s">
        <v>1016</v>
      </c>
      <c r="H263" s="56" t="s">
        <v>1000</v>
      </c>
      <c r="I263" s="19" t="s">
        <v>22</v>
      </c>
      <c r="J263" s="19" t="s">
        <v>1017</v>
      </c>
      <c r="K263" s="56" t="s">
        <v>1018</v>
      </c>
    </row>
    <row r="264" ht="15.5" spans="1:11">
      <c r="A264" s="53" t="s">
        <v>1019</v>
      </c>
      <c r="B264" s="53" t="s">
        <v>1020</v>
      </c>
      <c r="H264" s="56" t="s">
        <v>1003</v>
      </c>
      <c r="I264" s="19" t="s">
        <v>22</v>
      </c>
      <c r="J264" s="19" t="s">
        <v>1021</v>
      </c>
      <c r="K264" s="56" t="s">
        <v>1022</v>
      </c>
    </row>
    <row r="265" ht="15.5" spans="1:11">
      <c r="A265" s="53" t="s">
        <v>1023</v>
      </c>
      <c r="B265" s="53" t="s">
        <v>1024</v>
      </c>
      <c r="H265" s="56" t="s">
        <v>1007</v>
      </c>
      <c r="I265" s="19" t="s">
        <v>17</v>
      </c>
      <c r="J265" s="19" t="s">
        <v>1025</v>
      </c>
      <c r="K265" s="56" t="s">
        <v>1026</v>
      </c>
    </row>
    <row r="266" ht="15.5" spans="1:11">
      <c r="A266" s="53" t="s">
        <v>1027</v>
      </c>
      <c r="B266" s="53" t="s">
        <v>1028</v>
      </c>
      <c r="H266" s="56" t="s">
        <v>1011</v>
      </c>
      <c r="I266" s="19" t="s">
        <v>22</v>
      </c>
      <c r="J266" s="19" t="s">
        <v>1029</v>
      </c>
      <c r="K266" s="56" t="s">
        <v>1030</v>
      </c>
    </row>
    <row r="267" ht="15.5" spans="1:11">
      <c r="A267" s="53" t="s">
        <v>1031</v>
      </c>
      <c r="B267" s="53" t="s">
        <v>1032</v>
      </c>
      <c r="H267" s="56" t="s">
        <v>1015</v>
      </c>
      <c r="I267" s="19" t="s">
        <v>17</v>
      </c>
      <c r="J267" s="19" t="s">
        <v>1033</v>
      </c>
      <c r="K267" s="56" t="s">
        <v>1034</v>
      </c>
    </row>
    <row r="268" ht="15.5" spans="1:11">
      <c r="A268" s="53" t="s">
        <v>1035</v>
      </c>
      <c r="B268" s="53" t="s">
        <v>1036</v>
      </c>
      <c r="H268" s="56" t="s">
        <v>1019</v>
      </c>
      <c r="I268" s="19" t="s">
        <v>22</v>
      </c>
      <c r="J268" s="19" t="s">
        <v>1037</v>
      </c>
      <c r="K268" s="56" t="s">
        <v>1038</v>
      </c>
    </row>
    <row r="269" ht="15.5" spans="1:11">
      <c r="A269" s="53" t="s">
        <v>1039</v>
      </c>
      <c r="B269" s="53" t="s">
        <v>1040</v>
      </c>
      <c r="H269" s="56" t="s">
        <v>1023</v>
      </c>
      <c r="I269" s="19" t="s">
        <v>17</v>
      </c>
      <c r="J269" s="19" t="s">
        <v>1041</v>
      </c>
      <c r="K269" s="56" t="s">
        <v>1042</v>
      </c>
    </row>
    <row r="270" ht="15.5" spans="1:11">
      <c r="A270" s="53" t="s">
        <v>1043</v>
      </c>
      <c r="B270" s="53" t="s">
        <v>1044</v>
      </c>
      <c r="H270" s="56" t="s">
        <v>1027</v>
      </c>
      <c r="I270" s="19" t="s">
        <v>17</v>
      </c>
      <c r="J270" s="19" t="s">
        <v>1045</v>
      </c>
      <c r="K270" s="56" t="s">
        <v>1046</v>
      </c>
    </row>
    <row r="271" ht="15.5" spans="1:11">
      <c r="A271" s="53" t="s">
        <v>1047</v>
      </c>
      <c r="B271" s="53" t="s">
        <v>1048</v>
      </c>
      <c r="H271" s="56" t="s">
        <v>1031</v>
      </c>
      <c r="I271" s="19" t="s">
        <v>22</v>
      </c>
      <c r="J271" s="19" t="s">
        <v>883</v>
      </c>
      <c r="K271" s="56" t="s">
        <v>1049</v>
      </c>
    </row>
    <row r="272" ht="15.5" spans="1:11">
      <c r="A272" s="53" t="s">
        <v>1050</v>
      </c>
      <c r="B272" s="53" t="s">
        <v>1051</v>
      </c>
      <c r="H272" s="56" t="s">
        <v>1035</v>
      </c>
      <c r="I272" s="19" t="s">
        <v>17</v>
      </c>
      <c r="J272" s="19" t="s">
        <v>1052</v>
      </c>
      <c r="K272" s="56" t="s">
        <v>1053</v>
      </c>
    </row>
    <row r="273" ht="15.5" spans="1:11">
      <c r="A273" s="53" t="s">
        <v>1054</v>
      </c>
      <c r="B273" s="53" t="s">
        <v>1055</v>
      </c>
      <c r="H273" s="56" t="s">
        <v>1039</v>
      </c>
      <c r="I273" s="19" t="s">
        <v>17</v>
      </c>
      <c r="J273" s="19" t="s">
        <v>1056</v>
      </c>
      <c r="K273" s="56" t="s">
        <v>760</v>
      </c>
    </row>
    <row r="274" ht="15.5" spans="1:11">
      <c r="A274" s="53" t="s">
        <v>1057</v>
      </c>
      <c r="B274" s="53" t="s">
        <v>1058</v>
      </c>
      <c r="H274" s="56" t="s">
        <v>1043</v>
      </c>
      <c r="I274" s="19" t="s">
        <v>22</v>
      </c>
      <c r="J274" s="19" t="s">
        <v>119</v>
      </c>
      <c r="K274" s="56" t="s">
        <v>1059</v>
      </c>
    </row>
    <row r="275" ht="15.5" spans="1:11">
      <c r="A275" s="53" t="s">
        <v>1060</v>
      </c>
      <c r="B275" s="53" t="s">
        <v>1061</v>
      </c>
      <c r="H275" s="56" t="s">
        <v>1047</v>
      </c>
      <c r="I275" s="19" t="s">
        <v>22</v>
      </c>
      <c r="J275" s="19" t="s">
        <v>1062</v>
      </c>
      <c r="K275" s="56" t="s">
        <v>1063</v>
      </c>
    </row>
    <row r="276" ht="15.5" spans="1:11">
      <c r="A276" s="53" t="s">
        <v>1064</v>
      </c>
      <c r="B276" s="53" t="s">
        <v>1065</v>
      </c>
      <c r="H276" s="56" t="s">
        <v>1050</v>
      </c>
      <c r="I276" s="19" t="s">
        <v>22</v>
      </c>
      <c r="J276" s="19" t="s">
        <v>1066</v>
      </c>
      <c r="K276" s="56" t="s">
        <v>1067</v>
      </c>
    </row>
    <row r="277" ht="15.5" spans="1:11">
      <c r="A277" s="53" t="s">
        <v>1068</v>
      </c>
      <c r="B277" s="53" t="s">
        <v>1069</v>
      </c>
      <c r="H277" s="56" t="s">
        <v>1054</v>
      </c>
      <c r="I277" s="19" t="s">
        <v>22</v>
      </c>
      <c r="J277" s="19" t="s">
        <v>47</v>
      </c>
      <c r="K277" s="56" t="s">
        <v>1070</v>
      </c>
    </row>
    <row r="278" ht="15.5" spans="1:11">
      <c r="A278" s="53" t="s">
        <v>1071</v>
      </c>
      <c r="B278" s="53" t="s">
        <v>1072</v>
      </c>
      <c r="H278" s="56" t="s">
        <v>1057</v>
      </c>
      <c r="I278" s="19" t="s">
        <v>22</v>
      </c>
      <c r="J278" s="19" t="s">
        <v>227</v>
      </c>
      <c r="K278" s="56" t="s">
        <v>1073</v>
      </c>
    </row>
    <row r="279" ht="15.5" spans="1:11">
      <c r="A279" s="53" t="s">
        <v>1074</v>
      </c>
      <c r="B279" s="53" t="s">
        <v>1075</v>
      </c>
      <c r="H279" s="56" t="s">
        <v>1060</v>
      </c>
      <c r="I279" s="19" t="s">
        <v>22</v>
      </c>
      <c r="J279" s="19" t="s">
        <v>1076</v>
      </c>
      <c r="K279" s="56" t="s">
        <v>1077</v>
      </c>
    </row>
    <row r="280" ht="15.5" spans="1:11">
      <c r="A280" s="53" t="s">
        <v>1078</v>
      </c>
      <c r="B280" s="53" t="s">
        <v>1079</v>
      </c>
      <c r="H280" s="56" t="s">
        <v>1064</v>
      </c>
      <c r="I280" s="19" t="s">
        <v>22</v>
      </c>
      <c r="J280" s="19" t="s">
        <v>1080</v>
      </c>
      <c r="K280" s="56" t="s">
        <v>1081</v>
      </c>
    </row>
    <row r="281" ht="15.5" spans="1:11">
      <c r="A281" s="53" t="s">
        <v>1082</v>
      </c>
      <c r="B281" s="53" t="s">
        <v>1083</v>
      </c>
      <c r="H281" s="56" t="s">
        <v>1068</v>
      </c>
      <c r="I281" s="19" t="s">
        <v>22</v>
      </c>
      <c r="J281" s="19" t="s">
        <v>816</v>
      </c>
      <c r="K281" s="56" t="s">
        <v>1084</v>
      </c>
    </row>
    <row r="282" ht="15.5" spans="1:11">
      <c r="A282" s="53" t="s">
        <v>1085</v>
      </c>
      <c r="B282" s="53" t="s">
        <v>1086</v>
      </c>
      <c r="H282" s="56" t="s">
        <v>1071</v>
      </c>
      <c r="I282" s="19" t="s">
        <v>22</v>
      </c>
      <c r="J282" s="19" t="s">
        <v>1087</v>
      </c>
      <c r="K282" s="56" t="s">
        <v>1088</v>
      </c>
    </row>
    <row r="283" ht="15.5" spans="1:11">
      <c r="A283" s="53" t="s">
        <v>1089</v>
      </c>
      <c r="B283" s="53" t="s">
        <v>1090</v>
      </c>
      <c r="H283" s="56" t="s">
        <v>1074</v>
      </c>
      <c r="I283" s="19" t="s">
        <v>22</v>
      </c>
      <c r="J283" s="19" t="s">
        <v>1091</v>
      </c>
      <c r="K283" s="56" t="s">
        <v>1092</v>
      </c>
    </row>
    <row r="284" ht="15.5" spans="1:11">
      <c r="A284" s="53" t="s">
        <v>1093</v>
      </c>
      <c r="B284" s="53" t="s">
        <v>1094</v>
      </c>
      <c r="H284" s="56" t="s">
        <v>1078</v>
      </c>
      <c r="I284" s="19" t="s">
        <v>17</v>
      </c>
      <c r="J284" s="19" t="s">
        <v>1095</v>
      </c>
      <c r="K284" s="56" t="s">
        <v>724</v>
      </c>
    </row>
    <row r="285" ht="15.5" spans="1:11">
      <c r="A285" s="53" t="s">
        <v>1096</v>
      </c>
      <c r="B285" s="53" t="s">
        <v>1097</v>
      </c>
      <c r="H285" s="56" t="s">
        <v>1082</v>
      </c>
      <c r="I285" s="19" t="s">
        <v>22</v>
      </c>
      <c r="J285" s="19" t="s">
        <v>1098</v>
      </c>
      <c r="K285" s="56" t="s">
        <v>1099</v>
      </c>
    </row>
    <row r="286" ht="15.5" spans="1:11">
      <c r="A286" s="53" t="s">
        <v>1100</v>
      </c>
      <c r="B286" s="53" t="s">
        <v>1101</v>
      </c>
      <c r="H286" s="56" t="s">
        <v>1085</v>
      </c>
      <c r="I286" s="19" t="s">
        <v>17</v>
      </c>
      <c r="J286" s="19" t="s">
        <v>1102</v>
      </c>
      <c r="K286" s="56" t="s">
        <v>1103</v>
      </c>
    </row>
    <row r="287" ht="15.5" spans="1:11">
      <c r="A287" s="53" t="s">
        <v>1104</v>
      </c>
      <c r="B287" s="53" t="s">
        <v>1105</v>
      </c>
      <c r="H287" s="56" t="s">
        <v>1089</v>
      </c>
      <c r="I287" s="19" t="s">
        <v>22</v>
      </c>
      <c r="J287" s="19" t="s">
        <v>1106</v>
      </c>
      <c r="K287" s="56" t="s">
        <v>386</v>
      </c>
    </row>
    <row r="288" ht="15.5" spans="1:11">
      <c r="A288" s="53" t="s">
        <v>1107</v>
      </c>
      <c r="B288" s="53" t="s">
        <v>1108</v>
      </c>
      <c r="H288" s="56" t="s">
        <v>1093</v>
      </c>
      <c r="I288" s="19" t="s">
        <v>22</v>
      </c>
      <c r="J288" s="19" t="s">
        <v>1109</v>
      </c>
      <c r="K288" s="56" t="s">
        <v>1110</v>
      </c>
    </row>
    <row r="289" ht="15.5" spans="1:11">
      <c r="A289" s="53" t="s">
        <v>1111</v>
      </c>
      <c r="B289" s="53" t="s">
        <v>1112</v>
      </c>
      <c r="H289" s="56" t="s">
        <v>1096</v>
      </c>
      <c r="I289" s="19" t="s">
        <v>22</v>
      </c>
      <c r="J289" s="19" t="s">
        <v>1113</v>
      </c>
      <c r="K289" s="56" t="s">
        <v>1114</v>
      </c>
    </row>
    <row r="290" ht="15.5" spans="1:11">
      <c r="A290" s="53" t="s">
        <v>1115</v>
      </c>
      <c r="B290" s="53" t="s">
        <v>1116</v>
      </c>
      <c r="H290" s="56" t="s">
        <v>1100</v>
      </c>
      <c r="I290" s="19" t="s">
        <v>22</v>
      </c>
      <c r="J290" s="19" t="s">
        <v>1117</v>
      </c>
      <c r="K290" s="56" t="s">
        <v>1118</v>
      </c>
    </row>
    <row r="291" ht="15.5" spans="1:11">
      <c r="A291" s="53" t="s">
        <v>1119</v>
      </c>
      <c r="B291" s="53" t="s">
        <v>1120</v>
      </c>
      <c r="H291" s="56" t="s">
        <v>1104</v>
      </c>
      <c r="I291" s="19" t="s">
        <v>17</v>
      </c>
      <c r="J291" s="19" t="s">
        <v>1121</v>
      </c>
      <c r="K291" s="56" t="s">
        <v>1122</v>
      </c>
    </row>
    <row r="292" ht="15.5" spans="1:11">
      <c r="A292" s="53" t="s">
        <v>1123</v>
      </c>
      <c r="B292" s="53" t="s">
        <v>1124</v>
      </c>
      <c r="H292" s="56" t="s">
        <v>1107</v>
      </c>
      <c r="I292" s="19" t="s">
        <v>17</v>
      </c>
      <c r="J292" s="19" t="s">
        <v>1125</v>
      </c>
      <c r="K292" s="56" t="s">
        <v>1126</v>
      </c>
    </row>
    <row r="293" ht="15.5" spans="1:11">
      <c r="A293" s="53" t="s">
        <v>1127</v>
      </c>
      <c r="B293" s="53" t="s">
        <v>1128</v>
      </c>
      <c r="H293" s="56" t="s">
        <v>1111</v>
      </c>
      <c r="I293" s="19" t="s">
        <v>22</v>
      </c>
      <c r="J293" s="19" t="s">
        <v>816</v>
      </c>
      <c r="K293" s="56" t="s">
        <v>1129</v>
      </c>
    </row>
    <row r="294" ht="15.5" spans="1:11">
      <c r="A294" s="53" t="s">
        <v>1130</v>
      </c>
      <c r="B294" s="53" t="s">
        <v>1131</v>
      </c>
      <c r="H294" s="56" t="s">
        <v>1115</v>
      </c>
      <c r="I294" s="19" t="s">
        <v>22</v>
      </c>
      <c r="J294" s="19" t="s">
        <v>1132</v>
      </c>
      <c r="K294" s="56" t="s">
        <v>1133</v>
      </c>
    </row>
    <row r="295" ht="15.5" spans="1:11">
      <c r="A295" s="53" t="s">
        <v>1134</v>
      </c>
      <c r="B295" s="53" t="s">
        <v>1135</v>
      </c>
      <c r="H295" s="56" t="s">
        <v>1119</v>
      </c>
      <c r="I295" s="19" t="s">
        <v>22</v>
      </c>
      <c r="J295" s="19" t="s">
        <v>894</v>
      </c>
      <c r="K295" s="56" t="s">
        <v>1136</v>
      </c>
    </row>
    <row r="296" ht="15.5" spans="1:11">
      <c r="A296" s="53" t="s">
        <v>1137</v>
      </c>
      <c r="B296" s="53" t="s">
        <v>1138</v>
      </c>
      <c r="H296" s="56" t="s">
        <v>1123</v>
      </c>
      <c r="I296" s="19" t="s">
        <v>22</v>
      </c>
      <c r="J296" s="19" t="s">
        <v>1139</v>
      </c>
      <c r="K296" s="56" t="s">
        <v>1140</v>
      </c>
    </row>
    <row r="297" ht="15.5" spans="1:11">
      <c r="A297" s="53" t="s">
        <v>1141</v>
      </c>
      <c r="B297" s="53" t="s">
        <v>1142</v>
      </c>
      <c r="H297" s="56" t="s">
        <v>1127</v>
      </c>
      <c r="I297" s="19" t="s">
        <v>22</v>
      </c>
      <c r="J297" s="19" t="s">
        <v>1143</v>
      </c>
      <c r="K297" s="56" t="s">
        <v>1144</v>
      </c>
    </row>
    <row r="298" ht="15.5" spans="1:11">
      <c r="A298" s="53" t="s">
        <v>1145</v>
      </c>
      <c r="B298" s="53" t="s">
        <v>1146</v>
      </c>
      <c r="H298" s="56" t="s">
        <v>1130</v>
      </c>
      <c r="I298" s="19" t="s">
        <v>22</v>
      </c>
      <c r="J298" s="19" t="s">
        <v>1147</v>
      </c>
      <c r="K298" s="56" t="s">
        <v>1148</v>
      </c>
    </row>
    <row r="299" ht="15.5" spans="1:11">
      <c r="A299" s="53" t="s">
        <v>1149</v>
      </c>
      <c r="B299" s="53" t="s">
        <v>1150</v>
      </c>
      <c r="H299" s="56" t="s">
        <v>1134</v>
      </c>
      <c r="I299" s="19" t="s">
        <v>17</v>
      </c>
      <c r="J299" s="19" t="s">
        <v>1151</v>
      </c>
      <c r="K299" s="56" t="s">
        <v>1152</v>
      </c>
    </row>
    <row r="300" ht="15.5" spans="1:11">
      <c r="A300" s="53" t="s">
        <v>1153</v>
      </c>
      <c r="B300" s="53" t="s">
        <v>1154</v>
      </c>
      <c r="H300" s="56" t="s">
        <v>1137</v>
      </c>
      <c r="I300" s="19" t="s">
        <v>22</v>
      </c>
      <c r="J300" s="19" t="s">
        <v>1155</v>
      </c>
      <c r="K300" s="56" t="s">
        <v>1156</v>
      </c>
    </row>
    <row r="301" ht="15.5" spans="1:11">
      <c r="A301" s="53" t="s">
        <v>1157</v>
      </c>
      <c r="B301" s="53" t="s">
        <v>1158</v>
      </c>
      <c r="H301" s="56" t="s">
        <v>1141</v>
      </c>
      <c r="I301" s="19" t="s">
        <v>22</v>
      </c>
      <c r="J301" s="19" t="s">
        <v>1159</v>
      </c>
      <c r="K301" s="56" t="s">
        <v>1160</v>
      </c>
    </row>
    <row r="302" ht="15.5" spans="1:11">
      <c r="A302" s="53" t="s">
        <v>1161</v>
      </c>
      <c r="B302" s="53" t="s">
        <v>1162</v>
      </c>
      <c r="H302" s="56" t="s">
        <v>1145</v>
      </c>
      <c r="I302" s="19" t="s">
        <v>22</v>
      </c>
      <c r="J302" s="19" t="s">
        <v>1163</v>
      </c>
      <c r="K302" s="56" t="s">
        <v>1164</v>
      </c>
    </row>
    <row r="303" ht="15.5" spans="1:11">
      <c r="A303" s="53" t="s">
        <v>1165</v>
      </c>
      <c r="B303" s="53" t="s">
        <v>1166</v>
      </c>
      <c r="H303" s="56" t="s">
        <v>1149</v>
      </c>
      <c r="I303" s="19" t="s">
        <v>17</v>
      </c>
      <c r="J303" s="19" t="s">
        <v>1167</v>
      </c>
      <c r="K303" s="56" t="s">
        <v>1168</v>
      </c>
    </row>
    <row r="304" ht="15.5" spans="1:11">
      <c r="A304" s="53" t="s">
        <v>1169</v>
      </c>
      <c r="B304" s="53" t="s">
        <v>1170</v>
      </c>
      <c r="H304" s="56" t="s">
        <v>1153</v>
      </c>
      <c r="I304" s="19" t="s">
        <v>22</v>
      </c>
      <c r="J304" s="19" t="s">
        <v>1171</v>
      </c>
      <c r="K304" s="56" t="s">
        <v>1172</v>
      </c>
    </row>
    <row r="305" ht="15.5" spans="1:11">
      <c r="A305" s="53" t="s">
        <v>1173</v>
      </c>
      <c r="B305" s="53" t="s">
        <v>1174</v>
      </c>
      <c r="H305" s="56" t="s">
        <v>1157</v>
      </c>
      <c r="I305" s="19" t="s">
        <v>17</v>
      </c>
      <c r="J305" s="19" t="s">
        <v>1175</v>
      </c>
      <c r="K305" s="56" t="s">
        <v>1176</v>
      </c>
    </row>
    <row r="306" ht="15.5" spans="1:11">
      <c r="A306" s="53" t="s">
        <v>1177</v>
      </c>
      <c r="B306" s="53" t="s">
        <v>1178</v>
      </c>
      <c r="H306" s="56" t="s">
        <v>1161</v>
      </c>
      <c r="I306" s="19" t="s">
        <v>22</v>
      </c>
      <c r="J306" s="19" t="s">
        <v>1179</v>
      </c>
      <c r="K306" s="56" t="s">
        <v>960</v>
      </c>
    </row>
    <row r="307" ht="15.5" spans="1:11">
      <c r="A307" s="53" t="s">
        <v>1180</v>
      </c>
      <c r="B307" s="53" t="s">
        <v>1181</v>
      </c>
      <c r="H307" s="56" t="s">
        <v>1165</v>
      </c>
      <c r="I307" s="19" t="s">
        <v>17</v>
      </c>
      <c r="J307" s="19" t="s">
        <v>342</v>
      </c>
      <c r="K307" s="56" t="s">
        <v>1182</v>
      </c>
    </row>
    <row r="308" ht="15.5" spans="1:11">
      <c r="A308" s="53" t="s">
        <v>1183</v>
      </c>
      <c r="B308" s="53" t="s">
        <v>1184</v>
      </c>
      <c r="H308" s="56" t="s">
        <v>1169</v>
      </c>
      <c r="I308" s="19" t="s">
        <v>22</v>
      </c>
      <c r="J308" s="19" t="s">
        <v>1185</v>
      </c>
      <c r="K308" s="56" t="s">
        <v>1186</v>
      </c>
    </row>
    <row r="309" ht="15.5" spans="1:11">
      <c r="A309" s="53" t="s">
        <v>1187</v>
      </c>
      <c r="B309" s="53" t="s">
        <v>1188</v>
      </c>
      <c r="H309" s="56" t="s">
        <v>1173</v>
      </c>
      <c r="I309" s="19" t="s">
        <v>17</v>
      </c>
      <c r="J309" s="19" t="s">
        <v>1189</v>
      </c>
      <c r="K309" s="56" t="s">
        <v>1190</v>
      </c>
    </row>
    <row r="310" ht="15.5" spans="1:11">
      <c r="A310" s="53" t="s">
        <v>1191</v>
      </c>
      <c r="B310" s="53" t="s">
        <v>1192</v>
      </c>
      <c r="H310" s="56" t="s">
        <v>1177</v>
      </c>
      <c r="I310" s="19" t="s">
        <v>17</v>
      </c>
      <c r="J310" s="19" t="s">
        <v>1193</v>
      </c>
      <c r="K310" s="56" t="s">
        <v>1194</v>
      </c>
    </row>
    <row r="311" ht="15.5" spans="1:11">
      <c r="A311" s="53" t="s">
        <v>1195</v>
      </c>
      <c r="B311" s="53" t="s">
        <v>1196</v>
      </c>
      <c r="H311" s="56" t="s">
        <v>1180</v>
      </c>
      <c r="I311" s="19" t="s">
        <v>17</v>
      </c>
      <c r="J311" s="19" t="s">
        <v>1197</v>
      </c>
      <c r="K311" s="56" t="s">
        <v>948</v>
      </c>
    </row>
    <row r="312" ht="15.5" spans="1:11">
      <c r="A312" s="53" t="s">
        <v>1198</v>
      </c>
      <c r="B312" s="53" t="s">
        <v>1199</v>
      </c>
      <c r="H312" s="56" t="s">
        <v>1183</v>
      </c>
      <c r="I312" s="19" t="s">
        <v>17</v>
      </c>
      <c r="J312" s="19" t="s">
        <v>274</v>
      </c>
      <c r="K312" s="56" t="s">
        <v>1200</v>
      </c>
    </row>
    <row r="313" ht="15.5" spans="1:11">
      <c r="A313" s="53" t="s">
        <v>1201</v>
      </c>
      <c r="B313" s="53" t="s">
        <v>1202</v>
      </c>
      <c r="H313" s="56" t="s">
        <v>1187</v>
      </c>
      <c r="I313" s="19" t="s">
        <v>22</v>
      </c>
      <c r="J313" s="19" t="s">
        <v>1203</v>
      </c>
      <c r="K313" s="56" t="s">
        <v>1204</v>
      </c>
    </row>
    <row r="314" ht="15.5" spans="1:11">
      <c r="A314" s="53" t="s">
        <v>1205</v>
      </c>
      <c r="B314" s="53" t="s">
        <v>1206</v>
      </c>
      <c r="H314" s="56" t="s">
        <v>1191</v>
      </c>
      <c r="I314" s="19" t="s">
        <v>17</v>
      </c>
      <c r="J314" s="19" t="s">
        <v>1207</v>
      </c>
      <c r="K314" s="56" t="s">
        <v>1208</v>
      </c>
    </row>
    <row r="315" ht="15.5" spans="1:11">
      <c r="A315" s="53" t="s">
        <v>1209</v>
      </c>
      <c r="B315" s="53" t="s">
        <v>1210</v>
      </c>
      <c r="H315" s="56" t="s">
        <v>1195</v>
      </c>
      <c r="I315" s="19" t="s">
        <v>17</v>
      </c>
      <c r="J315" s="19" t="s">
        <v>1211</v>
      </c>
      <c r="K315" s="56" t="s">
        <v>1212</v>
      </c>
    </row>
    <row r="316" ht="15.5" spans="1:11">
      <c r="A316" s="53" t="s">
        <v>1213</v>
      </c>
      <c r="B316" s="53" t="s">
        <v>1214</v>
      </c>
      <c r="H316" s="56" t="s">
        <v>1198</v>
      </c>
      <c r="I316" s="19" t="s">
        <v>22</v>
      </c>
      <c r="J316" s="19" t="s">
        <v>1215</v>
      </c>
      <c r="K316" s="56" t="s">
        <v>295</v>
      </c>
    </row>
    <row r="317" ht="15.5" spans="1:11">
      <c r="A317" s="53" t="s">
        <v>1216</v>
      </c>
      <c r="B317" s="53" t="s">
        <v>1217</v>
      </c>
      <c r="H317" s="56" t="s">
        <v>1201</v>
      </c>
      <c r="I317" s="19" t="s">
        <v>22</v>
      </c>
      <c r="J317" s="19" t="s">
        <v>1218</v>
      </c>
      <c r="K317" s="56" t="s">
        <v>1219</v>
      </c>
    </row>
    <row r="318" ht="15.5" spans="1:11">
      <c r="A318" s="53" t="s">
        <v>1220</v>
      </c>
      <c r="B318" s="53" t="s">
        <v>1221</v>
      </c>
      <c r="H318" s="56" t="s">
        <v>1205</v>
      </c>
      <c r="I318" s="19" t="s">
        <v>22</v>
      </c>
      <c r="J318" s="19" t="s">
        <v>1222</v>
      </c>
      <c r="K318" s="56" t="s">
        <v>1223</v>
      </c>
    </row>
    <row r="319" ht="15.5" spans="1:11">
      <c r="A319" s="53" t="s">
        <v>1224</v>
      </c>
      <c r="B319" s="53" t="s">
        <v>1225</v>
      </c>
      <c r="H319" s="56" t="s">
        <v>1209</v>
      </c>
      <c r="I319" s="19" t="s">
        <v>17</v>
      </c>
      <c r="J319" s="19" t="s">
        <v>1226</v>
      </c>
      <c r="K319" s="56" t="s">
        <v>1227</v>
      </c>
    </row>
    <row r="320" ht="15.5" spans="1:11">
      <c r="A320" s="53" t="s">
        <v>1228</v>
      </c>
      <c r="B320" s="53" t="s">
        <v>1229</v>
      </c>
      <c r="H320" s="56" t="s">
        <v>1213</v>
      </c>
      <c r="I320" s="19" t="s">
        <v>17</v>
      </c>
      <c r="J320" s="19" t="s">
        <v>1230</v>
      </c>
      <c r="K320" s="56" t="s">
        <v>1231</v>
      </c>
    </row>
    <row r="321" ht="15.5" spans="1:11">
      <c r="A321" s="53" t="s">
        <v>1232</v>
      </c>
      <c r="B321" s="53" t="s">
        <v>1233</v>
      </c>
      <c r="H321" s="56" t="s">
        <v>1216</v>
      </c>
      <c r="I321" s="19" t="s">
        <v>22</v>
      </c>
      <c r="J321" s="19" t="s">
        <v>700</v>
      </c>
      <c r="K321" s="56" t="s">
        <v>1234</v>
      </c>
    </row>
    <row r="322" ht="15.5" spans="1:11">
      <c r="A322" s="53" t="s">
        <v>1235</v>
      </c>
      <c r="B322" s="53" t="s">
        <v>1236</v>
      </c>
      <c r="H322" s="56" t="s">
        <v>1220</v>
      </c>
      <c r="I322" s="19" t="s">
        <v>22</v>
      </c>
      <c r="J322" s="19" t="s">
        <v>95</v>
      </c>
      <c r="K322" s="56" t="s">
        <v>1237</v>
      </c>
    </row>
    <row r="323" ht="15.5" spans="1:11">
      <c r="A323" s="53" t="s">
        <v>1238</v>
      </c>
      <c r="B323" s="53" t="s">
        <v>1239</v>
      </c>
      <c r="H323" s="56" t="s">
        <v>1224</v>
      </c>
      <c r="I323" s="19" t="s">
        <v>22</v>
      </c>
      <c r="J323" s="19" t="s">
        <v>1240</v>
      </c>
      <c r="K323" s="56" t="s">
        <v>1241</v>
      </c>
    </row>
    <row r="324" ht="15.5" spans="1:11">
      <c r="A324" s="53" t="s">
        <v>1242</v>
      </c>
      <c r="B324" s="53" t="s">
        <v>1243</v>
      </c>
      <c r="H324" s="56" t="s">
        <v>1228</v>
      </c>
      <c r="I324" s="19" t="s">
        <v>22</v>
      </c>
      <c r="J324" s="19" t="s">
        <v>1244</v>
      </c>
      <c r="K324" s="56" t="s">
        <v>1245</v>
      </c>
    </row>
    <row r="325" ht="15.5" spans="1:11">
      <c r="A325" s="53" t="s">
        <v>1246</v>
      </c>
      <c r="B325" s="53" t="s">
        <v>1247</v>
      </c>
      <c r="H325" s="56" t="s">
        <v>1232</v>
      </c>
      <c r="I325" s="19" t="s">
        <v>17</v>
      </c>
      <c r="J325" s="19" t="s">
        <v>1248</v>
      </c>
      <c r="K325" s="56" t="s">
        <v>1249</v>
      </c>
    </row>
    <row r="326" ht="15.5" spans="1:11">
      <c r="A326" s="53" t="s">
        <v>1250</v>
      </c>
      <c r="B326" s="53" t="s">
        <v>1251</v>
      </c>
      <c r="H326" s="56" t="s">
        <v>1235</v>
      </c>
      <c r="I326" s="19" t="s">
        <v>17</v>
      </c>
      <c r="J326" s="19" t="s">
        <v>1252</v>
      </c>
      <c r="K326" s="56" t="s">
        <v>1253</v>
      </c>
    </row>
    <row r="327" ht="15.5" spans="1:11">
      <c r="A327" s="53" t="s">
        <v>1254</v>
      </c>
      <c r="B327" s="53" t="s">
        <v>1255</v>
      </c>
      <c r="H327" s="56" t="s">
        <v>1238</v>
      </c>
      <c r="I327" s="19" t="s">
        <v>22</v>
      </c>
      <c r="J327" s="19" t="s">
        <v>1256</v>
      </c>
      <c r="K327" s="56" t="s">
        <v>1257</v>
      </c>
    </row>
    <row r="328" ht="15.5" spans="1:11">
      <c r="A328" s="53" t="s">
        <v>1258</v>
      </c>
      <c r="B328" s="53" t="s">
        <v>1259</v>
      </c>
      <c r="H328" s="56" t="s">
        <v>1242</v>
      </c>
      <c r="I328" s="19" t="s">
        <v>22</v>
      </c>
      <c r="J328" s="19" t="s">
        <v>1260</v>
      </c>
      <c r="K328" s="56" t="s">
        <v>1110</v>
      </c>
    </row>
    <row r="329" ht="15.5" spans="1:11">
      <c r="A329" s="53" t="s">
        <v>1261</v>
      </c>
      <c r="B329" s="53" t="s">
        <v>1262</v>
      </c>
      <c r="H329" s="56" t="s">
        <v>1246</v>
      </c>
      <c r="I329" s="19" t="s">
        <v>22</v>
      </c>
      <c r="J329" s="19" t="s">
        <v>619</v>
      </c>
      <c r="K329" s="56" t="s">
        <v>1263</v>
      </c>
    </row>
    <row r="330" ht="15.5" spans="1:11">
      <c r="A330" s="53" t="s">
        <v>1264</v>
      </c>
      <c r="B330" s="53" t="s">
        <v>1265</v>
      </c>
      <c r="H330" s="56" t="s">
        <v>1250</v>
      </c>
      <c r="I330" s="19" t="s">
        <v>17</v>
      </c>
      <c r="J330" s="19" t="s">
        <v>1266</v>
      </c>
      <c r="K330" s="56" t="s">
        <v>1267</v>
      </c>
    </row>
    <row r="331" ht="15.5" spans="1:11">
      <c r="A331" s="53" t="s">
        <v>1268</v>
      </c>
      <c r="B331" s="53" t="s">
        <v>1269</v>
      </c>
      <c r="H331" s="56" t="s">
        <v>1254</v>
      </c>
      <c r="I331" s="19" t="s">
        <v>22</v>
      </c>
      <c r="J331" s="19" t="s">
        <v>1270</v>
      </c>
      <c r="K331" s="56" t="s">
        <v>1271</v>
      </c>
    </row>
    <row r="332" ht="15.5" spans="1:11">
      <c r="A332" s="53" t="s">
        <v>1272</v>
      </c>
      <c r="B332" s="53" t="s">
        <v>1273</v>
      </c>
      <c r="H332" s="56" t="s">
        <v>1258</v>
      </c>
      <c r="I332" s="19" t="s">
        <v>22</v>
      </c>
      <c r="J332" s="19" t="s">
        <v>913</v>
      </c>
      <c r="K332" s="56" t="s">
        <v>1274</v>
      </c>
    </row>
    <row r="333" ht="15.5" spans="1:11">
      <c r="A333" s="53" t="s">
        <v>1275</v>
      </c>
      <c r="B333" s="53" t="s">
        <v>1276</v>
      </c>
      <c r="H333" s="56" t="s">
        <v>1261</v>
      </c>
      <c r="I333" s="19" t="s">
        <v>22</v>
      </c>
      <c r="J333" s="19" t="s">
        <v>1277</v>
      </c>
      <c r="K333" s="56" t="s">
        <v>1278</v>
      </c>
    </row>
    <row r="334" ht="15.5" spans="1:11">
      <c r="A334" s="53" t="s">
        <v>1279</v>
      </c>
      <c r="B334" s="53" t="s">
        <v>1280</v>
      </c>
      <c r="H334" s="56" t="s">
        <v>1264</v>
      </c>
      <c r="I334" s="19" t="s">
        <v>22</v>
      </c>
      <c r="J334" s="19" t="s">
        <v>894</v>
      </c>
      <c r="K334" s="56" t="s">
        <v>1281</v>
      </c>
    </row>
    <row r="335" ht="15.5" spans="1:11">
      <c r="A335" s="53" t="s">
        <v>1282</v>
      </c>
      <c r="B335" s="53" t="s">
        <v>1283</v>
      </c>
      <c r="H335" s="56" t="s">
        <v>1268</v>
      </c>
      <c r="I335" s="19" t="s">
        <v>22</v>
      </c>
      <c r="J335" s="19" t="s">
        <v>1284</v>
      </c>
      <c r="K335" s="56" t="s">
        <v>1285</v>
      </c>
    </row>
    <row r="336" ht="15.5" spans="1:11">
      <c r="A336" s="53" t="s">
        <v>1286</v>
      </c>
      <c r="B336" s="53" t="s">
        <v>1287</v>
      </c>
      <c r="H336" s="56" t="s">
        <v>1272</v>
      </c>
      <c r="I336" s="19" t="s">
        <v>22</v>
      </c>
      <c r="J336" s="19" t="s">
        <v>1288</v>
      </c>
      <c r="K336" s="56" t="s">
        <v>1289</v>
      </c>
    </row>
    <row r="337" ht="15.5" spans="1:11">
      <c r="A337" s="53" t="s">
        <v>1290</v>
      </c>
      <c r="B337" s="53" t="s">
        <v>1291</v>
      </c>
      <c r="H337" s="56" t="s">
        <v>1275</v>
      </c>
      <c r="I337" s="19" t="s">
        <v>22</v>
      </c>
      <c r="J337" s="19" t="s">
        <v>1244</v>
      </c>
      <c r="K337" s="56" t="s">
        <v>1292</v>
      </c>
    </row>
    <row r="338" ht="15.5" spans="1:11">
      <c r="A338" s="53" t="s">
        <v>1293</v>
      </c>
      <c r="B338" s="53" t="s">
        <v>1294</v>
      </c>
      <c r="H338" s="56" t="s">
        <v>1279</v>
      </c>
      <c r="I338" s="19" t="s">
        <v>17</v>
      </c>
      <c r="J338" s="19" t="s">
        <v>1295</v>
      </c>
      <c r="K338" s="56" t="s">
        <v>1296</v>
      </c>
    </row>
    <row r="339" ht="15.5" spans="1:11">
      <c r="A339" s="53" t="s">
        <v>1297</v>
      </c>
      <c r="B339" s="53" t="s">
        <v>1298</v>
      </c>
      <c r="H339" s="56" t="s">
        <v>1282</v>
      </c>
      <c r="I339" s="19" t="s">
        <v>22</v>
      </c>
      <c r="J339" s="19" t="s">
        <v>1299</v>
      </c>
      <c r="K339" s="56" t="s">
        <v>1300</v>
      </c>
    </row>
    <row r="340" ht="15.5" spans="1:11">
      <c r="A340" s="53" t="s">
        <v>1301</v>
      </c>
      <c r="B340" s="53" t="s">
        <v>1302</v>
      </c>
      <c r="H340" s="56" t="s">
        <v>1286</v>
      </c>
      <c r="I340" s="19" t="s">
        <v>17</v>
      </c>
      <c r="J340" s="19" t="s">
        <v>1303</v>
      </c>
      <c r="K340" s="56" t="s">
        <v>1304</v>
      </c>
    </row>
    <row r="341" ht="15.5" spans="1:11">
      <c r="A341" s="53" t="s">
        <v>1305</v>
      </c>
      <c r="B341" s="53" t="s">
        <v>1306</v>
      </c>
      <c r="H341" s="56" t="s">
        <v>1290</v>
      </c>
      <c r="I341" s="19" t="s">
        <v>22</v>
      </c>
      <c r="J341" s="19" t="s">
        <v>1307</v>
      </c>
      <c r="K341" s="56" t="s">
        <v>1308</v>
      </c>
    </row>
    <row r="342" ht="15.5" spans="1:11">
      <c r="A342" s="53" t="s">
        <v>1309</v>
      </c>
      <c r="B342" s="53" t="s">
        <v>1310</v>
      </c>
      <c r="H342" s="56" t="s">
        <v>1293</v>
      </c>
      <c r="I342" s="19" t="s">
        <v>17</v>
      </c>
      <c r="J342" s="19" t="s">
        <v>1311</v>
      </c>
      <c r="K342" s="56" t="s">
        <v>1312</v>
      </c>
    </row>
    <row r="343" ht="15.5" spans="1:11">
      <c r="A343" s="53" t="s">
        <v>1313</v>
      </c>
      <c r="B343" s="53" t="s">
        <v>1314</v>
      </c>
      <c r="H343" s="56" t="s">
        <v>1297</v>
      </c>
      <c r="I343" s="19" t="s">
        <v>17</v>
      </c>
      <c r="J343" s="19" t="s">
        <v>820</v>
      </c>
      <c r="K343" s="56" t="s">
        <v>1315</v>
      </c>
    </row>
    <row r="344" ht="15.5" spans="1:11">
      <c r="A344" s="53" t="s">
        <v>1316</v>
      </c>
      <c r="B344" s="53" t="s">
        <v>1317</v>
      </c>
      <c r="H344" s="56" t="s">
        <v>1301</v>
      </c>
      <c r="I344" s="19" t="s">
        <v>22</v>
      </c>
      <c r="J344" s="19" t="s">
        <v>658</v>
      </c>
      <c r="K344" s="56" t="s">
        <v>1318</v>
      </c>
    </row>
    <row r="345" ht="15.5" spans="1:11">
      <c r="A345" s="53" t="s">
        <v>1319</v>
      </c>
      <c r="B345" s="53" t="s">
        <v>1320</v>
      </c>
      <c r="H345" s="56" t="s">
        <v>1305</v>
      </c>
      <c r="I345" s="19" t="s">
        <v>17</v>
      </c>
      <c r="J345" s="19" t="s">
        <v>1321</v>
      </c>
      <c r="K345" s="56" t="s">
        <v>1322</v>
      </c>
    </row>
    <row r="346" ht="15.5" spans="1:11">
      <c r="A346" s="53" t="s">
        <v>1323</v>
      </c>
      <c r="B346" s="53" t="s">
        <v>1324</v>
      </c>
      <c r="H346" s="56" t="s">
        <v>1309</v>
      </c>
      <c r="I346" s="19" t="s">
        <v>17</v>
      </c>
      <c r="J346" s="19" t="s">
        <v>1325</v>
      </c>
      <c r="K346" s="56" t="s">
        <v>1326</v>
      </c>
    </row>
    <row r="347" ht="15.5" spans="1:11">
      <c r="A347" s="53" t="s">
        <v>1327</v>
      </c>
      <c r="B347" s="53" t="s">
        <v>1328</v>
      </c>
      <c r="H347" s="56" t="s">
        <v>1313</v>
      </c>
      <c r="I347" s="19" t="s">
        <v>17</v>
      </c>
      <c r="J347" s="19" t="s">
        <v>1329</v>
      </c>
      <c r="K347" s="56" t="s">
        <v>1330</v>
      </c>
    </row>
    <row r="348" ht="15.5" spans="1:11">
      <c r="A348" s="53" t="s">
        <v>1331</v>
      </c>
      <c r="B348" s="53" t="s">
        <v>1332</v>
      </c>
      <c r="H348" s="56" t="s">
        <v>1316</v>
      </c>
      <c r="I348" s="19" t="s">
        <v>17</v>
      </c>
      <c r="J348" s="19" t="s">
        <v>400</v>
      </c>
      <c r="K348" s="56" t="s">
        <v>1333</v>
      </c>
    </row>
    <row r="349" ht="15.5" spans="1:11">
      <c r="A349" s="53" t="s">
        <v>1334</v>
      </c>
      <c r="B349" s="53" t="s">
        <v>1335</v>
      </c>
      <c r="H349" s="56" t="s">
        <v>1319</v>
      </c>
      <c r="I349" s="19" t="s">
        <v>22</v>
      </c>
      <c r="J349" s="19" t="s">
        <v>1336</v>
      </c>
      <c r="K349" s="56" t="s">
        <v>1337</v>
      </c>
    </row>
    <row r="350" ht="15.5" spans="1:11">
      <c r="A350" s="53" t="s">
        <v>1338</v>
      </c>
      <c r="B350" s="53" t="s">
        <v>1339</v>
      </c>
      <c r="H350" s="56" t="s">
        <v>1323</v>
      </c>
      <c r="I350" s="19" t="s">
        <v>17</v>
      </c>
      <c r="J350" s="19" t="s">
        <v>1340</v>
      </c>
      <c r="K350" s="56" t="s">
        <v>1341</v>
      </c>
    </row>
    <row r="351" ht="15.5" spans="1:11">
      <c r="A351" s="53" t="s">
        <v>1342</v>
      </c>
      <c r="B351" s="53" t="s">
        <v>1343</v>
      </c>
      <c r="H351" s="56" t="s">
        <v>1327</v>
      </c>
      <c r="I351" s="19" t="s">
        <v>22</v>
      </c>
      <c r="J351" s="19" t="s">
        <v>220</v>
      </c>
      <c r="K351" s="56" t="s">
        <v>1344</v>
      </c>
    </row>
    <row r="352" ht="15.5" spans="1:11">
      <c r="A352" s="53" t="s">
        <v>1345</v>
      </c>
      <c r="B352" s="53" t="s">
        <v>1346</v>
      </c>
      <c r="H352" s="56" t="s">
        <v>1331</v>
      </c>
      <c r="I352" s="19" t="s">
        <v>17</v>
      </c>
      <c r="J352" s="19" t="s">
        <v>1347</v>
      </c>
      <c r="K352" s="56" t="s">
        <v>1348</v>
      </c>
    </row>
    <row r="353" ht="15.5" spans="1:11">
      <c r="A353" s="53" t="s">
        <v>1349</v>
      </c>
      <c r="B353" s="53" t="s">
        <v>1350</v>
      </c>
      <c r="H353" s="56" t="s">
        <v>1334</v>
      </c>
      <c r="I353" s="19" t="s">
        <v>17</v>
      </c>
      <c r="J353" s="19" t="s">
        <v>1351</v>
      </c>
      <c r="K353" s="56" t="s">
        <v>1352</v>
      </c>
    </row>
    <row r="354" ht="15.5" spans="1:11">
      <c r="A354" s="53" t="s">
        <v>1353</v>
      </c>
      <c r="B354" s="53" t="s">
        <v>1354</v>
      </c>
      <c r="H354" s="56" t="s">
        <v>1338</v>
      </c>
      <c r="I354" s="19" t="s">
        <v>22</v>
      </c>
      <c r="J354" s="19" t="s">
        <v>1355</v>
      </c>
      <c r="K354" s="56" t="s">
        <v>1356</v>
      </c>
    </row>
    <row r="355" ht="15.5" spans="1:11">
      <c r="A355" s="53" t="s">
        <v>1357</v>
      </c>
      <c r="B355" s="53" t="s">
        <v>1358</v>
      </c>
      <c r="H355" s="56" t="s">
        <v>1342</v>
      </c>
      <c r="I355" s="19" t="s">
        <v>17</v>
      </c>
      <c r="J355" s="19" t="s">
        <v>1359</v>
      </c>
      <c r="K355" s="56" t="s">
        <v>1360</v>
      </c>
    </row>
    <row r="356" ht="15.5" spans="1:11">
      <c r="A356" s="53" t="s">
        <v>1361</v>
      </c>
      <c r="B356" s="53" t="s">
        <v>1362</v>
      </c>
      <c r="H356" s="56" t="s">
        <v>1345</v>
      </c>
      <c r="I356" s="19" t="s">
        <v>22</v>
      </c>
      <c r="J356" s="19" t="s">
        <v>1363</v>
      </c>
      <c r="K356" s="56" t="s">
        <v>1364</v>
      </c>
    </row>
    <row r="357" ht="15.5" spans="1:11">
      <c r="A357" s="53" t="s">
        <v>1365</v>
      </c>
      <c r="B357" s="53" t="s">
        <v>1366</v>
      </c>
      <c r="H357" s="56" t="s">
        <v>1349</v>
      </c>
      <c r="I357" s="19" t="s">
        <v>17</v>
      </c>
      <c r="J357" s="19" t="s">
        <v>1367</v>
      </c>
      <c r="K357" s="56" t="s">
        <v>1368</v>
      </c>
    </row>
    <row r="358" ht="15.5" spans="1:11">
      <c r="A358" s="53" t="s">
        <v>1369</v>
      </c>
      <c r="B358" s="53" t="s">
        <v>1370</v>
      </c>
      <c r="H358" s="56" t="s">
        <v>1353</v>
      </c>
      <c r="I358" s="19" t="s">
        <v>22</v>
      </c>
      <c r="J358" s="19" t="s">
        <v>1371</v>
      </c>
      <c r="K358" s="56" t="s">
        <v>335</v>
      </c>
    </row>
    <row r="359" ht="15.5" spans="1:11">
      <c r="A359" s="53" t="s">
        <v>1372</v>
      </c>
      <c r="B359" s="53" t="s">
        <v>1373</v>
      </c>
      <c r="H359" s="56" t="s">
        <v>1357</v>
      </c>
      <c r="I359" s="19" t="s">
        <v>17</v>
      </c>
      <c r="J359" s="19" t="s">
        <v>1374</v>
      </c>
      <c r="K359" s="56" t="s">
        <v>1375</v>
      </c>
    </row>
    <row r="360" ht="15.5" spans="1:11">
      <c r="A360" s="53" t="s">
        <v>1376</v>
      </c>
      <c r="B360" s="53" t="s">
        <v>1377</v>
      </c>
      <c r="H360" s="56" t="s">
        <v>1361</v>
      </c>
      <c r="I360" s="19" t="s">
        <v>17</v>
      </c>
      <c r="J360" s="19" t="s">
        <v>1378</v>
      </c>
      <c r="K360" s="56" t="s">
        <v>1379</v>
      </c>
    </row>
    <row r="361" ht="15.5" spans="1:11">
      <c r="A361" s="53" t="s">
        <v>1380</v>
      </c>
      <c r="B361" s="53" t="s">
        <v>1381</v>
      </c>
      <c r="H361" s="56" t="s">
        <v>1365</v>
      </c>
      <c r="I361" s="19" t="s">
        <v>17</v>
      </c>
      <c r="J361" s="19" t="s">
        <v>1382</v>
      </c>
      <c r="K361" s="56" t="s">
        <v>1383</v>
      </c>
    </row>
    <row r="362" ht="15.5" spans="1:11">
      <c r="A362" s="53" t="s">
        <v>1384</v>
      </c>
      <c r="B362" s="53" t="s">
        <v>1385</v>
      </c>
      <c r="H362" s="56" t="s">
        <v>1369</v>
      </c>
      <c r="I362" s="19" t="s">
        <v>22</v>
      </c>
      <c r="J362" s="19" t="s">
        <v>1386</v>
      </c>
      <c r="K362" s="56" t="s">
        <v>1387</v>
      </c>
    </row>
    <row r="363" ht="15.5" spans="1:11">
      <c r="A363" s="53" t="s">
        <v>1388</v>
      </c>
      <c r="B363" s="53" t="s">
        <v>1389</v>
      </c>
      <c r="H363" s="56" t="s">
        <v>1372</v>
      </c>
      <c r="I363" s="19" t="s">
        <v>22</v>
      </c>
      <c r="J363" s="19" t="s">
        <v>1390</v>
      </c>
      <c r="K363" s="56" t="s">
        <v>1391</v>
      </c>
    </row>
    <row r="364" ht="15.5" spans="1:11">
      <c r="A364" s="53" t="s">
        <v>1392</v>
      </c>
      <c r="B364" s="53" t="s">
        <v>1393</v>
      </c>
      <c r="H364" s="56" t="s">
        <v>1376</v>
      </c>
      <c r="I364" s="19" t="s">
        <v>22</v>
      </c>
      <c r="J364" s="19" t="s">
        <v>1394</v>
      </c>
      <c r="K364" s="56" t="s">
        <v>1395</v>
      </c>
    </row>
    <row r="365" ht="15.5" spans="1:11">
      <c r="A365" s="53" t="s">
        <v>1396</v>
      </c>
      <c r="B365" s="53" t="s">
        <v>1397</v>
      </c>
      <c r="H365" s="56" t="s">
        <v>1380</v>
      </c>
      <c r="I365" s="19" t="s">
        <v>22</v>
      </c>
      <c r="J365" s="19" t="s">
        <v>1398</v>
      </c>
      <c r="K365" s="56" t="s">
        <v>756</v>
      </c>
    </row>
    <row r="366" ht="15.5" spans="1:11">
      <c r="A366" s="53" t="s">
        <v>1399</v>
      </c>
      <c r="B366" s="53" t="s">
        <v>1400</v>
      </c>
      <c r="H366" s="56" t="s">
        <v>1384</v>
      </c>
      <c r="I366" s="19" t="s">
        <v>22</v>
      </c>
      <c r="J366" s="19" t="s">
        <v>1401</v>
      </c>
      <c r="K366" s="56" t="s">
        <v>1402</v>
      </c>
    </row>
    <row r="367" ht="15.5" spans="1:11">
      <c r="A367" s="53" t="s">
        <v>1403</v>
      </c>
      <c r="B367" s="53" t="s">
        <v>1404</v>
      </c>
      <c r="H367" s="56" t="s">
        <v>1388</v>
      </c>
      <c r="I367" s="19" t="s">
        <v>22</v>
      </c>
      <c r="J367" s="19" t="s">
        <v>278</v>
      </c>
      <c r="K367" s="56" t="s">
        <v>1405</v>
      </c>
    </row>
    <row r="368" ht="15.5" spans="1:11">
      <c r="A368" s="53" t="s">
        <v>1406</v>
      </c>
      <c r="B368" s="53" t="s">
        <v>1407</v>
      </c>
      <c r="H368" s="56" t="s">
        <v>1392</v>
      </c>
      <c r="I368" s="19" t="s">
        <v>22</v>
      </c>
      <c r="J368" s="19" t="s">
        <v>1408</v>
      </c>
      <c r="K368" s="56" t="s">
        <v>1409</v>
      </c>
    </row>
    <row r="369" ht="15.5" spans="1:11">
      <c r="A369" s="53" t="s">
        <v>1410</v>
      </c>
      <c r="B369" s="53" t="s">
        <v>1411</v>
      </c>
      <c r="H369" s="56" t="s">
        <v>1396</v>
      </c>
      <c r="I369" s="19" t="s">
        <v>17</v>
      </c>
      <c r="J369" s="19" t="s">
        <v>1412</v>
      </c>
      <c r="K369" s="56" t="s">
        <v>1413</v>
      </c>
    </row>
    <row r="370" ht="15.5" spans="1:11">
      <c r="A370" s="53" t="s">
        <v>1414</v>
      </c>
      <c r="B370" s="53" t="s">
        <v>1415</v>
      </c>
      <c r="H370" s="56" t="s">
        <v>1399</v>
      </c>
      <c r="I370" s="19" t="s">
        <v>17</v>
      </c>
      <c r="J370" s="19" t="s">
        <v>1416</v>
      </c>
      <c r="K370" s="56" t="s">
        <v>1417</v>
      </c>
    </row>
    <row r="371" ht="15.5" spans="1:11">
      <c r="A371" s="53" t="s">
        <v>1418</v>
      </c>
      <c r="B371" s="53" t="s">
        <v>1419</v>
      </c>
      <c r="H371" s="56" t="s">
        <v>1403</v>
      </c>
      <c r="I371" s="19" t="s">
        <v>22</v>
      </c>
      <c r="J371" s="19" t="s">
        <v>1420</v>
      </c>
      <c r="K371" s="56" t="s">
        <v>1421</v>
      </c>
    </row>
    <row r="372" ht="15.5" spans="1:11">
      <c r="A372" s="53" t="s">
        <v>1422</v>
      </c>
      <c r="B372" s="53" t="s">
        <v>1423</v>
      </c>
      <c r="H372" s="56" t="s">
        <v>1406</v>
      </c>
      <c r="I372" s="19" t="s">
        <v>22</v>
      </c>
      <c r="J372" s="19" t="s">
        <v>1424</v>
      </c>
      <c r="K372" s="56" t="s">
        <v>1425</v>
      </c>
    </row>
    <row r="373" ht="15.5" spans="1:11">
      <c r="A373" s="53" t="s">
        <v>1426</v>
      </c>
      <c r="B373" s="53" t="s">
        <v>1427</v>
      </c>
      <c r="H373" s="56" t="s">
        <v>1410</v>
      </c>
      <c r="I373" s="19" t="s">
        <v>17</v>
      </c>
      <c r="J373" s="19" t="s">
        <v>1428</v>
      </c>
      <c r="K373" s="56" t="s">
        <v>1429</v>
      </c>
    </row>
    <row r="374" ht="15.5" spans="1:11">
      <c r="A374" s="53" t="s">
        <v>1430</v>
      </c>
      <c r="B374" s="53" t="s">
        <v>1431</v>
      </c>
      <c r="H374" s="56" t="s">
        <v>1414</v>
      </c>
      <c r="I374" s="19" t="s">
        <v>22</v>
      </c>
      <c r="J374" s="19" t="s">
        <v>1432</v>
      </c>
      <c r="K374" s="56" t="s">
        <v>1433</v>
      </c>
    </row>
    <row r="375" ht="15.5" spans="1:11">
      <c r="A375" s="53" t="s">
        <v>1434</v>
      </c>
      <c r="B375" s="53" t="s">
        <v>1435</v>
      </c>
      <c r="H375" s="56" t="s">
        <v>1418</v>
      </c>
      <c r="I375" s="19" t="s">
        <v>22</v>
      </c>
      <c r="J375" s="19" t="s">
        <v>1436</v>
      </c>
      <c r="K375" s="56" t="s">
        <v>1437</v>
      </c>
    </row>
    <row r="376" ht="15.5" spans="1:11">
      <c r="A376" s="53" t="s">
        <v>1438</v>
      </c>
      <c r="B376" s="53" t="s">
        <v>1439</v>
      </c>
      <c r="H376" s="56" t="s">
        <v>1422</v>
      </c>
      <c r="I376" s="19" t="s">
        <v>17</v>
      </c>
      <c r="J376" s="19" t="s">
        <v>1440</v>
      </c>
      <c r="K376" s="56" t="s">
        <v>1441</v>
      </c>
    </row>
    <row r="377" ht="15.5" spans="1:11">
      <c r="A377" s="53" t="s">
        <v>1442</v>
      </c>
      <c r="B377" s="53" t="s">
        <v>1443</v>
      </c>
      <c r="H377" s="56" t="s">
        <v>1426</v>
      </c>
      <c r="I377" s="19" t="s">
        <v>22</v>
      </c>
      <c r="J377" s="19" t="s">
        <v>1444</v>
      </c>
      <c r="K377" s="56" t="s">
        <v>1445</v>
      </c>
    </row>
    <row r="378" ht="15.5" spans="1:11">
      <c r="A378" s="53" t="s">
        <v>1446</v>
      </c>
      <c r="B378" s="53" t="s">
        <v>1447</v>
      </c>
      <c r="H378" s="56" t="s">
        <v>1430</v>
      </c>
      <c r="I378" s="19" t="s">
        <v>17</v>
      </c>
      <c r="J378" s="19" t="s">
        <v>1448</v>
      </c>
      <c r="K378" s="56" t="s">
        <v>1449</v>
      </c>
    </row>
    <row r="379" ht="15.5" spans="1:11">
      <c r="A379" s="53" t="s">
        <v>1450</v>
      </c>
      <c r="B379" s="53" t="s">
        <v>1451</v>
      </c>
      <c r="H379" s="56" t="s">
        <v>1434</v>
      </c>
      <c r="I379" s="19" t="s">
        <v>17</v>
      </c>
      <c r="J379" s="19" t="s">
        <v>1121</v>
      </c>
      <c r="K379" s="56" t="s">
        <v>1452</v>
      </c>
    </row>
    <row r="380" ht="15.5" spans="1:11">
      <c r="A380" s="53" t="s">
        <v>1453</v>
      </c>
      <c r="B380" s="53" t="s">
        <v>1454</v>
      </c>
      <c r="H380" s="56" t="s">
        <v>1438</v>
      </c>
      <c r="I380" s="19" t="s">
        <v>17</v>
      </c>
      <c r="J380" s="19" t="s">
        <v>1455</v>
      </c>
      <c r="K380" s="56" t="s">
        <v>1456</v>
      </c>
    </row>
    <row r="381" ht="15.5" spans="1:11">
      <c r="A381" s="53" t="s">
        <v>1457</v>
      </c>
      <c r="B381" s="53" t="s">
        <v>1458</v>
      </c>
      <c r="H381" s="56" t="s">
        <v>1442</v>
      </c>
      <c r="I381" s="19" t="s">
        <v>22</v>
      </c>
      <c r="J381" s="19" t="s">
        <v>1459</v>
      </c>
      <c r="K381" s="56" t="s">
        <v>1460</v>
      </c>
    </row>
    <row r="382" ht="15.5" spans="1:11">
      <c r="A382" s="53" t="s">
        <v>1461</v>
      </c>
      <c r="B382" s="53" t="s">
        <v>1462</v>
      </c>
      <c r="H382" s="56" t="s">
        <v>1446</v>
      </c>
      <c r="I382" s="19" t="s">
        <v>22</v>
      </c>
      <c r="J382" s="19" t="s">
        <v>619</v>
      </c>
      <c r="K382" s="56" t="s">
        <v>1463</v>
      </c>
    </row>
    <row r="383" ht="15.5" spans="1:11">
      <c r="A383" s="53" t="s">
        <v>1464</v>
      </c>
      <c r="B383" s="53" t="s">
        <v>1465</v>
      </c>
      <c r="H383" s="56" t="s">
        <v>1450</v>
      </c>
      <c r="I383" s="19" t="s">
        <v>17</v>
      </c>
      <c r="J383" s="19" t="s">
        <v>1466</v>
      </c>
      <c r="K383" s="56" t="s">
        <v>1467</v>
      </c>
    </row>
    <row r="384" ht="15.5" spans="1:11">
      <c r="A384" s="53" t="s">
        <v>1468</v>
      </c>
      <c r="B384" s="53" t="s">
        <v>1469</v>
      </c>
      <c r="H384" s="56" t="s">
        <v>1453</v>
      </c>
      <c r="I384" s="19" t="s">
        <v>17</v>
      </c>
      <c r="J384" s="19" t="s">
        <v>771</v>
      </c>
      <c r="K384" s="56" t="s">
        <v>1470</v>
      </c>
    </row>
    <row r="385" ht="15.5" spans="1:11">
      <c r="A385" s="53" t="s">
        <v>1471</v>
      </c>
      <c r="B385" s="53" t="s">
        <v>1472</v>
      </c>
      <c r="H385" s="56" t="s">
        <v>1457</v>
      </c>
      <c r="I385" s="19" t="s">
        <v>22</v>
      </c>
      <c r="J385" s="19" t="s">
        <v>1473</v>
      </c>
      <c r="K385" s="56" t="s">
        <v>1474</v>
      </c>
    </row>
    <row r="386" ht="15.5" spans="1:11">
      <c r="A386" s="53" t="s">
        <v>1475</v>
      </c>
      <c r="B386" s="53" t="s">
        <v>1476</v>
      </c>
      <c r="H386" s="56" t="s">
        <v>1461</v>
      </c>
      <c r="I386" s="19" t="s">
        <v>17</v>
      </c>
      <c r="J386" s="19" t="s">
        <v>1477</v>
      </c>
      <c r="K386" s="56" t="s">
        <v>1478</v>
      </c>
    </row>
    <row r="387" ht="15.5" spans="1:11">
      <c r="A387" s="53" t="s">
        <v>1479</v>
      </c>
      <c r="B387" s="53" t="s">
        <v>1480</v>
      </c>
      <c r="H387" s="56" t="s">
        <v>1464</v>
      </c>
      <c r="I387" s="19" t="s">
        <v>22</v>
      </c>
      <c r="J387" s="19" t="s">
        <v>43</v>
      </c>
      <c r="K387" s="56" t="s">
        <v>1481</v>
      </c>
    </row>
    <row r="388" ht="15.5" spans="1:11">
      <c r="A388" s="53" t="s">
        <v>1482</v>
      </c>
      <c r="B388" s="53" t="s">
        <v>1483</v>
      </c>
      <c r="H388" s="56" t="s">
        <v>1468</v>
      </c>
      <c r="I388" s="19" t="s">
        <v>22</v>
      </c>
      <c r="J388" s="19" t="s">
        <v>921</v>
      </c>
      <c r="K388" s="56" t="s">
        <v>1484</v>
      </c>
    </row>
    <row r="389" ht="15.5" spans="1:11">
      <c r="A389" s="53" t="s">
        <v>1485</v>
      </c>
      <c r="B389" s="53" t="s">
        <v>1486</v>
      </c>
      <c r="H389" s="56" t="s">
        <v>1471</v>
      </c>
      <c r="I389" s="19" t="s">
        <v>17</v>
      </c>
      <c r="J389" s="19" t="s">
        <v>318</v>
      </c>
      <c r="K389" s="56" t="s">
        <v>1487</v>
      </c>
    </row>
    <row r="390" ht="15.5" spans="1:11">
      <c r="A390" s="53" t="s">
        <v>1488</v>
      </c>
      <c r="B390" s="53" t="s">
        <v>1489</v>
      </c>
      <c r="H390" s="56" t="s">
        <v>1475</v>
      </c>
      <c r="I390" s="19" t="s">
        <v>22</v>
      </c>
      <c r="J390" s="19" t="s">
        <v>1490</v>
      </c>
      <c r="K390" s="56" t="s">
        <v>1491</v>
      </c>
    </row>
    <row r="391" ht="15.5" spans="1:11">
      <c r="A391" s="53" t="s">
        <v>1492</v>
      </c>
      <c r="B391" s="53" t="s">
        <v>1493</v>
      </c>
      <c r="H391" s="56" t="s">
        <v>1479</v>
      </c>
      <c r="I391" s="19" t="s">
        <v>22</v>
      </c>
      <c r="J391" s="19" t="s">
        <v>1494</v>
      </c>
      <c r="K391" s="56" t="s">
        <v>1495</v>
      </c>
    </row>
    <row r="392" ht="15.5" spans="1:11">
      <c r="A392" s="53" t="s">
        <v>1496</v>
      </c>
      <c r="B392" s="53" t="s">
        <v>1497</v>
      </c>
      <c r="H392" s="56" t="s">
        <v>1482</v>
      </c>
      <c r="I392" s="19" t="s">
        <v>17</v>
      </c>
      <c r="J392" s="19" t="s">
        <v>1498</v>
      </c>
      <c r="K392" s="56" t="s">
        <v>1499</v>
      </c>
    </row>
    <row r="393" ht="15.5" spans="1:11">
      <c r="A393" s="53" t="s">
        <v>1500</v>
      </c>
      <c r="B393" s="53" t="s">
        <v>1501</v>
      </c>
      <c r="H393" s="56" t="s">
        <v>1485</v>
      </c>
      <c r="I393" s="19" t="s">
        <v>22</v>
      </c>
      <c r="J393" s="19" t="s">
        <v>1502</v>
      </c>
      <c r="K393" s="56" t="s">
        <v>1503</v>
      </c>
    </row>
    <row r="394" ht="15.5" spans="1:11">
      <c r="A394" s="53" t="s">
        <v>1504</v>
      </c>
      <c r="B394" s="53" t="s">
        <v>1505</v>
      </c>
      <c r="H394" s="56" t="s">
        <v>1488</v>
      </c>
      <c r="I394" s="19" t="s">
        <v>17</v>
      </c>
      <c r="J394" s="19" t="s">
        <v>1211</v>
      </c>
      <c r="K394" s="56" t="s">
        <v>1506</v>
      </c>
    </row>
    <row r="395" ht="15.5" spans="1:11">
      <c r="A395" s="53" t="s">
        <v>1507</v>
      </c>
      <c r="B395" s="53" t="s">
        <v>1508</v>
      </c>
      <c r="H395" s="56" t="s">
        <v>1492</v>
      </c>
      <c r="I395" s="19" t="s">
        <v>17</v>
      </c>
      <c r="J395" s="19" t="s">
        <v>1509</v>
      </c>
      <c r="K395" s="56" t="s">
        <v>1510</v>
      </c>
    </row>
    <row r="396" ht="15.5" spans="1:11">
      <c r="A396" s="53" t="s">
        <v>1511</v>
      </c>
      <c r="B396" s="53" t="s">
        <v>1512</v>
      </c>
      <c r="H396" s="56" t="s">
        <v>1496</v>
      </c>
      <c r="I396" s="19" t="s">
        <v>22</v>
      </c>
      <c r="J396" s="19" t="s">
        <v>1513</v>
      </c>
      <c r="K396" s="56" t="s">
        <v>1514</v>
      </c>
    </row>
    <row r="397" ht="15.5" spans="1:11">
      <c r="A397" s="53" t="s">
        <v>1515</v>
      </c>
      <c r="B397" s="53" t="s">
        <v>1516</v>
      </c>
      <c r="H397" s="56" t="s">
        <v>1500</v>
      </c>
      <c r="I397" s="19" t="s">
        <v>22</v>
      </c>
      <c r="J397" s="19" t="s">
        <v>212</v>
      </c>
      <c r="K397" s="56" t="s">
        <v>1517</v>
      </c>
    </row>
    <row r="398" ht="15.5" spans="1:11">
      <c r="A398" s="53" t="s">
        <v>1518</v>
      </c>
      <c r="B398" s="53" t="s">
        <v>1519</v>
      </c>
      <c r="H398" s="56" t="s">
        <v>1504</v>
      </c>
      <c r="I398" s="19" t="s">
        <v>17</v>
      </c>
      <c r="J398" s="19" t="s">
        <v>1520</v>
      </c>
      <c r="K398" s="56" t="s">
        <v>1521</v>
      </c>
    </row>
    <row r="399" ht="15.5" spans="1:11">
      <c r="A399" s="53" t="s">
        <v>1522</v>
      </c>
      <c r="B399" s="53" t="s">
        <v>1523</v>
      </c>
      <c r="H399" s="56" t="s">
        <v>1507</v>
      </c>
      <c r="I399" s="19" t="s">
        <v>22</v>
      </c>
      <c r="J399" s="19" t="s">
        <v>1524</v>
      </c>
      <c r="K399" s="56" t="s">
        <v>821</v>
      </c>
    </row>
    <row r="400" ht="15.5" spans="1:11">
      <c r="A400" s="53" t="s">
        <v>1525</v>
      </c>
      <c r="B400" s="53" t="s">
        <v>1526</v>
      </c>
      <c r="H400" s="56" t="s">
        <v>1511</v>
      </c>
      <c r="I400" s="19" t="s">
        <v>17</v>
      </c>
      <c r="J400" s="19" t="s">
        <v>1527</v>
      </c>
      <c r="K400" s="56" t="s">
        <v>1528</v>
      </c>
    </row>
    <row r="401" ht="15.5" spans="1:11">
      <c r="A401" s="53" t="s">
        <v>1529</v>
      </c>
      <c r="B401" s="53" t="s">
        <v>1530</v>
      </c>
      <c r="H401" s="56" t="s">
        <v>1515</v>
      </c>
      <c r="I401" s="19" t="s">
        <v>17</v>
      </c>
      <c r="J401" s="19" t="s">
        <v>1531</v>
      </c>
      <c r="K401" s="56" t="s">
        <v>1532</v>
      </c>
    </row>
    <row r="402" ht="15.5" spans="1:11">
      <c r="A402" s="53" t="s">
        <v>1533</v>
      </c>
      <c r="B402" s="53" t="s">
        <v>1534</v>
      </c>
      <c r="H402" s="56" t="s">
        <v>1518</v>
      </c>
      <c r="I402" s="19" t="s">
        <v>17</v>
      </c>
      <c r="J402" s="19" t="s">
        <v>1535</v>
      </c>
      <c r="K402" s="56" t="s">
        <v>1536</v>
      </c>
    </row>
    <row r="403" ht="15.5" spans="1:11">
      <c r="A403" s="53" t="s">
        <v>1537</v>
      </c>
      <c r="B403" s="53" t="s">
        <v>1538</v>
      </c>
      <c r="H403" s="56" t="s">
        <v>1522</v>
      </c>
      <c r="I403" s="19" t="s">
        <v>22</v>
      </c>
      <c r="J403" s="19" t="s">
        <v>1539</v>
      </c>
      <c r="K403" s="56" t="s">
        <v>1540</v>
      </c>
    </row>
    <row r="404" ht="15.5" spans="1:11">
      <c r="A404" s="53" t="s">
        <v>1541</v>
      </c>
      <c r="B404" s="53" t="s">
        <v>1542</v>
      </c>
      <c r="H404" s="56" t="s">
        <v>1525</v>
      </c>
      <c r="I404" s="19" t="s">
        <v>17</v>
      </c>
      <c r="J404" s="19" t="s">
        <v>362</v>
      </c>
      <c r="K404" s="56" t="s">
        <v>1543</v>
      </c>
    </row>
    <row r="405" ht="15.5" spans="1:11">
      <c r="A405" s="53" t="s">
        <v>1544</v>
      </c>
      <c r="B405" s="53" t="s">
        <v>1545</v>
      </c>
      <c r="H405" s="56" t="s">
        <v>1529</v>
      </c>
      <c r="I405" s="19" t="s">
        <v>17</v>
      </c>
      <c r="J405" s="19" t="s">
        <v>1546</v>
      </c>
      <c r="K405" s="56" t="s">
        <v>1547</v>
      </c>
    </row>
    <row r="406" ht="15.5" spans="1:11">
      <c r="A406" s="53" t="s">
        <v>1548</v>
      </c>
      <c r="B406" s="53" t="s">
        <v>1549</v>
      </c>
      <c r="H406" s="56" t="s">
        <v>1533</v>
      </c>
      <c r="I406" s="19" t="s">
        <v>22</v>
      </c>
      <c r="J406" s="19" t="s">
        <v>1550</v>
      </c>
      <c r="K406" s="56" t="s">
        <v>1551</v>
      </c>
    </row>
    <row r="407" ht="15.5" spans="1:11">
      <c r="A407" s="53" t="s">
        <v>1552</v>
      </c>
      <c r="B407" s="53" t="s">
        <v>1553</v>
      </c>
      <c r="H407" s="56" t="s">
        <v>1537</v>
      </c>
      <c r="I407" s="19" t="s">
        <v>17</v>
      </c>
      <c r="J407" s="19" t="s">
        <v>1554</v>
      </c>
      <c r="K407" s="56" t="s">
        <v>1555</v>
      </c>
    </row>
    <row r="408" ht="15.5" spans="1:11">
      <c r="A408" s="53" t="s">
        <v>1556</v>
      </c>
      <c r="B408" s="53" t="s">
        <v>1557</v>
      </c>
      <c r="H408" s="56" t="s">
        <v>1541</v>
      </c>
      <c r="I408" s="19" t="s">
        <v>17</v>
      </c>
      <c r="J408" s="19" t="s">
        <v>1558</v>
      </c>
      <c r="K408" s="56" t="s">
        <v>1559</v>
      </c>
    </row>
    <row r="409" ht="15.5" spans="1:11">
      <c r="A409" s="53" t="s">
        <v>1560</v>
      </c>
      <c r="B409" s="53" t="s">
        <v>1561</v>
      </c>
      <c r="H409" s="56" t="s">
        <v>1544</v>
      </c>
      <c r="I409" s="19" t="s">
        <v>22</v>
      </c>
      <c r="J409" s="19" t="s">
        <v>1562</v>
      </c>
      <c r="K409" s="56" t="s">
        <v>1563</v>
      </c>
    </row>
    <row r="410" ht="15.5" spans="1:11">
      <c r="A410" s="53" t="s">
        <v>1564</v>
      </c>
      <c r="B410" s="53" t="s">
        <v>1565</v>
      </c>
      <c r="H410" s="56" t="s">
        <v>1548</v>
      </c>
      <c r="I410" s="19" t="s">
        <v>22</v>
      </c>
      <c r="J410" s="19" t="s">
        <v>1566</v>
      </c>
      <c r="K410" s="56" t="s">
        <v>1567</v>
      </c>
    </row>
    <row r="411" ht="15.5" spans="1:11">
      <c r="A411" s="53" t="s">
        <v>1568</v>
      </c>
      <c r="B411" s="53" t="s">
        <v>1569</v>
      </c>
      <c r="H411" s="56" t="s">
        <v>1552</v>
      </c>
      <c r="I411" s="19" t="s">
        <v>22</v>
      </c>
      <c r="J411" s="19" t="s">
        <v>1570</v>
      </c>
      <c r="K411" s="56" t="s">
        <v>1571</v>
      </c>
    </row>
    <row r="412" ht="15.5" spans="1:11">
      <c r="A412" s="53" t="s">
        <v>1572</v>
      </c>
      <c r="B412" s="53" t="s">
        <v>1573</v>
      </c>
      <c r="H412" s="56" t="s">
        <v>1556</v>
      </c>
      <c r="I412" s="19" t="s">
        <v>22</v>
      </c>
      <c r="J412" s="19" t="s">
        <v>1574</v>
      </c>
      <c r="K412" s="56" t="s">
        <v>1575</v>
      </c>
    </row>
    <row r="413" ht="15.5" spans="1:11">
      <c r="A413" s="53" t="s">
        <v>1576</v>
      </c>
      <c r="B413" s="53" t="s">
        <v>1577</v>
      </c>
      <c r="H413" s="56" t="s">
        <v>1560</v>
      </c>
      <c r="I413" s="19" t="s">
        <v>22</v>
      </c>
      <c r="J413" s="19" t="s">
        <v>1578</v>
      </c>
      <c r="K413" s="56" t="s">
        <v>1579</v>
      </c>
    </row>
    <row r="414" ht="15.5" spans="1:11">
      <c r="A414" s="53" t="s">
        <v>1580</v>
      </c>
      <c r="B414" s="53" t="s">
        <v>1581</v>
      </c>
      <c r="H414" s="56" t="s">
        <v>1564</v>
      </c>
      <c r="I414" s="19" t="s">
        <v>22</v>
      </c>
      <c r="J414" s="19" t="s">
        <v>1582</v>
      </c>
      <c r="K414" s="56" t="s">
        <v>1583</v>
      </c>
    </row>
    <row r="415" ht="15.5" spans="1:11">
      <c r="A415" s="53" t="s">
        <v>1584</v>
      </c>
      <c r="B415" s="53" t="s">
        <v>1585</v>
      </c>
      <c r="H415" s="56" t="s">
        <v>1568</v>
      </c>
      <c r="I415" s="19" t="s">
        <v>17</v>
      </c>
      <c r="J415" s="19" t="s">
        <v>1586</v>
      </c>
      <c r="K415" s="56" t="s">
        <v>1587</v>
      </c>
    </row>
    <row r="416" ht="15.5" spans="1:11">
      <c r="A416" s="53" t="s">
        <v>1588</v>
      </c>
      <c r="B416" s="53" t="s">
        <v>1589</v>
      </c>
      <c r="H416" s="56" t="s">
        <v>1572</v>
      </c>
      <c r="I416" s="19" t="s">
        <v>17</v>
      </c>
      <c r="J416" s="19" t="s">
        <v>1590</v>
      </c>
      <c r="K416" s="56" t="s">
        <v>1591</v>
      </c>
    </row>
    <row r="417" ht="15.5" spans="1:11">
      <c r="A417" s="53" t="s">
        <v>1592</v>
      </c>
      <c r="B417" s="53" t="s">
        <v>1593</v>
      </c>
      <c r="H417" s="56" t="s">
        <v>1576</v>
      </c>
      <c r="I417" s="19" t="s">
        <v>22</v>
      </c>
      <c r="J417" s="19" t="s">
        <v>1594</v>
      </c>
      <c r="K417" s="56" t="s">
        <v>1595</v>
      </c>
    </row>
    <row r="418" ht="15.5" spans="1:11">
      <c r="A418" s="53" t="s">
        <v>1596</v>
      </c>
      <c r="B418" s="53" t="s">
        <v>1597</v>
      </c>
      <c r="H418" s="56" t="s">
        <v>1580</v>
      </c>
      <c r="I418" s="19" t="s">
        <v>17</v>
      </c>
      <c r="J418" s="19" t="s">
        <v>1598</v>
      </c>
      <c r="K418" s="56" t="s">
        <v>1599</v>
      </c>
    </row>
    <row r="419" ht="15.5" spans="1:11">
      <c r="A419" s="53" t="s">
        <v>1600</v>
      </c>
      <c r="B419" s="53" t="s">
        <v>1601</v>
      </c>
      <c r="H419" s="56" t="s">
        <v>1584</v>
      </c>
      <c r="I419" s="19" t="s">
        <v>17</v>
      </c>
      <c r="J419" s="19" t="s">
        <v>1602</v>
      </c>
      <c r="K419" s="56" t="s">
        <v>1603</v>
      </c>
    </row>
    <row r="420" ht="15.5" spans="1:11">
      <c r="A420" s="53" t="s">
        <v>1604</v>
      </c>
      <c r="B420" s="53" t="s">
        <v>1605</v>
      </c>
      <c r="H420" s="56" t="s">
        <v>1588</v>
      </c>
      <c r="I420" s="19" t="s">
        <v>22</v>
      </c>
      <c r="J420" s="19" t="s">
        <v>1606</v>
      </c>
      <c r="K420" s="56" t="s">
        <v>1607</v>
      </c>
    </row>
    <row r="421" ht="15.5" spans="1:11">
      <c r="A421" s="53" t="s">
        <v>1608</v>
      </c>
      <c r="B421" s="53" t="s">
        <v>1609</v>
      </c>
      <c r="H421" s="56" t="s">
        <v>1592</v>
      </c>
      <c r="I421" s="19" t="s">
        <v>22</v>
      </c>
      <c r="J421" s="19" t="s">
        <v>43</v>
      </c>
      <c r="K421" s="56" t="s">
        <v>1610</v>
      </c>
    </row>
    <row r="422" ht="15.5" spans="1:11">
      <c r="A422" s="53" t="s">
        <v>1611</v>
      </c>
      <c r="B422" s="53" t="s">
        <v>1612</v>
      </c>
      <c r="H422" s="56" t="s">
        <v>1596</v>
      </c>
      <c r="I422" s="19" t="s">
        <v>17</v>
      </c>
      <c r="J422" s="19" t="s">
        <v>1613</v>
      </c>
      <c r="K422" s="56" t="s">
        <v>1614</v>
      </c>
    </row>
    <row r="423" ht="15.5" spans="1:11">
      <c r="A423" s="53" t="s">
        <v>1615</v>
      </c>
      <c r="B423" s="53" t="s">
        <v>1616</v>
      </c>
      <c r="H423" s="56" t="s">
        <v>1600</v>
      </c>
      <c r="I423" s="19" t="s">
        <v>17</v>
      </c>
      <c r="J423" s="19" t="s">
        <v>1340</v>
      </c>
      <c r="K423" s="56" t="s">
        <v>1617</v>
      </c>
    </row>
    <row r="424" ht="15.5" spans="1:11">
      <c r="A424" s="53" t="s">
        <v>1618</v>
      </c>
      <c r="B424" s="53" t="s">
        <v>1619</v>
      </c>
      <c r="H424" s="56" t="s">
        <v>1604</v>
      </c>
      <c r="I424" s="19" t="s">
        <v>17</v>
      </c>
      <c r="J424" s="19" t="s">
        <v>1620</v>
      </c>
      <c r="K424" s="56" t="s">
        <v>1621</v>
      </c>
    </row>
    <row r="425" ht="15.5" spans="1:11">
      <c r="A425" s="53" t="s">
        <v>1622</v>
      </c>
      <c r="B425" s="53" t="s">
        <v>1623</v>
      </c>
      <c r="H425" s="56" t="s">
        <v>1608</v>
      </c>
      <c r="I425" s="19" t="s">
        <v>17</v>
      </c>
      <c r="J425" s="19" t="s">
        <v>1624</v>
      </c>
      <c r="K425" s="56" t="s">
        <v>1625</v>
      </c>
    </row>
    <row r="426" ht="15.5" spans="1:11">
      <c r="A426" s="53" t="s">
        <v>1626</v>
      </c>
      <c r="B426" s="53" t="s">
        <v>1627</v>
      </c>
      <c r="H426" s="56" t="s">
        <v>1611</v>
      </c>
      <c r="I426" s="19" t="s">
        <v>22</v>
      </c>
      <c r="J426" s="19" t="s">
        <v>1628</v>
      </c>
      <c r="K426" s="56" t="s">
        <v>1629</v>
      </c>
    </row>
    <row r="427" ht="15.5" spans="1:11">
      <c r="A427" s="53" t="s">
        <v>1630</v>
      </c>
      <c r="B427" s="53" t="s">
        <v>1631</v>
      </c>
      <c r="H427" s="56" t="s">
        <v>1615</v>
      </c>
      <c r="I427" s="19" t="s">
        <v>17</v>
      </c>
      <c r="J427" s="19" t="s">
        <v>1632</v>
      </c>
      <c r="K427" s="56" t="s">
        <v>451</v>
      </c>
    </row>
    <row r="428" ht="15.5" spans="1:11">
      <c r="A428" s="53" t="s">
        <v>1633</v>
      </c>
      <c r="B428" s="53" t="s">
        <v>1634</v>
      </c>
      <c r="H428" s="56" t="s">
        <v>1618</v>
      </c>
      <c r="I428" s="19" t="s">
        <v>17</v>
      </c>
      <c r="J428" s="19" t="s">
        <v>1635</v>
      </c>
      <c r="K428" s="56" t="s">
        <v>1636</v>
      </c>
    </row>
    <row r="429" ht="15.5" spans="1:11">
      <c r="A429" s="53" t="s">
        <v>1637</v>
      </c>
      <c r="B429" s="53" t="s">
        <v>1638</v>
      </c>
      <c r="H429" s="56" t="s">
        <v>1622</v>
      </c>
      <c r="I429" s="19" t="s">
        <v>17</v>
      </c>
      <c r="J429" s="19" t="s">
        <v>1639</v>
      </c>
      <c r="K429" s="56" t="s">
        <v>1640</v>
      </c>
    </row>
    <row r="430" ht="15.5" spans="1:11">
      <c r="A430" s="53" t="s">
        <v>1641</v>
      </c>
      <c r="B430" s="53" t="s">
        <v>1642</v>
      </c>
      <c r="H430" s="56" t="s">
        <v>1626</v>
      </c>
      <c r="I430" s="19" t="s">
        <v>22</v>
      </c>
      <c r="J430" s="19" t="s">
        <v>1602</v>
      </c>
      <c r="K430" s="56" t="s">
        <v>1643</v>
      </c>
    </row>
    <row r="431" ht="15.5" spans="1:11">
      <c r="A431" s="53" t="s">
        <v>1644</v>
      </c>
      <c r="B431" s="53" t="s">
        <v>1645</v>
      </c>
      <c r="H431" s="56" t="s">
        <v>1630</v>
      </c>
      <c r="I431" s="19" t="s">
        <v>22</v>
      </c>
      <c r="J431" s="19" t="s">
        <v>816</v>
      </c>
      <c r="K431" s="56" t="s">
        <v>1646</v>
      </c>
    </row>
    <row r="432" ht="15.5" spans="1:11">
      <c r="A432" s="53" t="s">
        <v>1647</v>
      </c>
      <c r="B432" s="53" t="s">
        <v>1648</v>
      </c>
      <c r="H432" s="56" t="s">
        <v>1633</v>
      </c>
      <c r="I432" s="19" t="s">
        <v>17</v>
      </c>
      <c r="J432" s="19" t="s">
        <v>1649</v>
      </c>
      <c r="K432" s="56" t="s">
        <v>1650</v>
      </c>
    </row>
    <row r="433" ht="15.5" spans="1:11">
      <c r="A433" s="53" t="s">
        <v>1651</v>
      </c>
      <c r="B433" s="53" t="s">
        <v>1652</v>
      </c>
      <c r="H433" s="56" t="s">
        <v>1637</v>
      </c>
      <c r="I433" s="19" t="s">
        <v>17</v>
      </c>
      <c r="J433" s="19" t="s">
        <v>1653</v>
      </c>
      <c r="K433" s="56" t="s">
        <v>1654</v>
      </c>
    </row>
    <row r="434" ht="15.5" spans="1:11">
      <c r="A434" s="53" t="s">
        <v>1655</v>
      </c>
      <c r="B434" s="53" t="s">
        <v>1656</v>
      </c>
      <c r="H434" s="56" t="s">
        <v>1641</v>
      </c>
      <c r="I434" s="19" t="s">
        <v>17</v>
      </c>
      <c r="J434" s="19" t="s">
        <v>330</v>
      </c>
      <c r="K434" s="56" t="s">
        <v>1657</v>
      </c>
    </row>
    <row r="435" ht="15.5" spans="1:11">
      <c r="A435" s="53" t="s">
        <v>1658</v>
      </c>
      <c r="B435" s="53" t="s">
        <v>1659</v>
      </c>
      <c r="H435" s="56" t="s">
        <v>1644</v>
      </c>
      <c r="I435" s="19" t="s">
        <v>17</v>
      </c>
      <c r="J435" s="19" t="s">
        <v>1660</v>
      </c>
      <c r="K435" s="56" t="s">
        <v>1661</v>
      </c>
    </row>
    <row r="436" ht="15.5" spans="1:11">
      <c r="A436" s="53" t="s">
        <v>1662</v>
      </c>
      <c r="B436" s="53" t="s">
        <v>1663</v>
      </c>
      <c r="H436" s="56" t="s">
        <v>1647</v>
      </c>
      <c r="I436" s="19" t="s">
        <v>17</v>
      </c>
      <c r="J436" s="19" t="s">
        <v>1664</v>
      </c>
      <c r="K436" s="56" t="s">
        <v>1665</v>
      </c>
    </row>
    <row r="437" ht="15.5" spans="1:11">
      <c r="A437" s="53" t="s">
        <v>1666</v>
      </c>
      <c r="B437" s="53" t="s">
        <v>1667</v>
      </c>
      <c r="H437" s="56" t="s">
        <v>1651</v>
      </c>
      <c r="I437" s="19" t="s">
        <v>17</v>
      </c>
      <c r="J437" s="19" t="s">
        <v>1668</v>
      </c>
      <c r="K437" s="56" t="s">
        <v>1669</v>
      </c>
    </row>
    <row r="438" ht="15.5" spans="1:11">
      <c r="A438" s="53" t="s">
        <v>1670</v>
      </c>
      <c r="B438" s="53" t="s">
        <v>1671</v>
      </c>
      <c r="H438" s="56" t="s">
        <v>1655</v>
      </c>
      <c r="I438" s="19" t="s">
        <v>22</v>
      </c>
      <c r="J438" s="19" t="s">
        <v>1574</v>
      </c>
      <c r="K438" s="56" t="s">
        <v>1672</v>
      </c>
    </row>
    <row r="439" ht="15.5" spans="1:11">
      <c r="A439" s="53" t="s">
        <v>1673</v>
      </c>
      <c r="B439" s="53" t="s">
        <v>1674</v>
      </c>
      <c r="H439" s="56" t="s">
        <v>1658</v>
      </c>
      <c r="I439" s="19" t="s">
        <v>17</v>
      </c>
      <c r="J439" s="19" t="s">
        <v>362</v>
      </c>
      <c r="K439" s="56" t="s">
        <v>1675</v>
      </c>
    </row>
    <row r="440" ht="15.5" spans="1:11">
      <c r="A440" s="53" t="s">
        <v>1676</v>
      </c>
      <c r="B440" s="53" t="s">
        <v>1677</v>
      </c>
      <c r="H440" s="56" t="s">
        <v>1662</v>
      </c>
      <c r="I440" s="19" t="s">
        <v>22</v>
      </c>
      <c r="J440" s="19" t="s">
        <v>1678</v>
      </c>
      <c r="K440" s="56" t="s">
        <v>1679</v>
      </c>
    </row>
    <row r="441" ht="15.5" spans="1:11">
      <c r="A441" s="53" t="s">
        <v>1680</v>
      </c>
      <c r="B441" s="53" t="s">
        <v>1681</v>
      </c>
      <c r="H441" s="56" t="s">
        <v>1666</v>
      </c>
      <c r="I441" s="19" t="s">
        <v>22</v>
      </c>
      <c r="J441" s="19" t="s">
        <v>1682</v>
      </c>
      <c r="K441" s="56" t="s">
        <v>1683</v>
      </c>
    </row>
    <row r="442" ht="15.5" spans="1:11">
      <c r="A442" s="53" t="s">
        <v>1684</v>
      </c>
      <c r="B442" s="53" t="s">
        <v>1685</v>
      </c>
      <c r="H442" s="56" t="s">
        <v>1670</v>
      </c>
      <c r="I442" s="19" t="s">
        <v>22</v>
      </c>
      <c r="J442" s="19" t="s">
        <v>1686</v>
      </c>
      <c r="K442" s="56" t="s">
        <v>1687</v>
      </c>
    </row>
    <row r="443" ht="15.5" spans="1:11">
      <c r="A443" s="53" t="s">
        <v>1688</v>
      </c>
      <c r="B443" s="53" t="s">
        <v>1689</v>
      </c>
      <c r="H443" s="56" t="s">
        <v>1673</v>
      </c>
      <c r="I443" s="19" t="s">
        <v>17</v>
      </c>
      <c r="J443" s="19" t="s">
        <v>1416</v>
      </c>
      <c r="K443" s="56" t="s">
        <v>1690</v>
      </c>
    </row>
    <row r="444" ht="15.5" spans="1:11">
      <c r="A444" s="53" t="s">
        <v>1691</v>
      </c>
      <c r="B444" s="53" t="s">
        <v>1692</v>
      </c>
      <c r="H444" s="56" t="s">
        <v>1676</v>
      </c>
      <c r="I444" s="19" t="s">
        <v>22</v>
      </c>
      <c r="J444" s="19" t="s">
        <v>1693</v>
      </c>
      <c r="K444" s="56" t="s">
        <v>1694</v>
      </c>
    </row>
    <row r="445" ht="15.5" spans="1:11">
      <c r="A445" s="53" t="s">
        <v>1695</v>
      </c>
      <c r="B445" s="53" t="s">
        <v>1696</v>
      </c>
      <c r="H445" s="56" t="s">
        <v>1680</v>
      </c>
      <c r="I445" s="19" t="s">
        <v>17</v>
      </c>
      <c r="J445" s="19" t="s">
        <v>1697</v>
      </c>
      <c r="K445" s="56" t="s">
        <v>1698</v>
      </c>
    </row>
    <row r="446" ht="15.5" spans="1:11">
      <c r="A446" s="53" t="s">
        <v>1699</v>
      </c>
      <c r="B446" s="53" t="s">
        <v>1700</v>
      </c>
      <c r="H446" s="56" t="s">
        <v>1684</v>
      </c>
      <c r="I446" s="19" t="s">
        <v>17</v>
      </c>
      <c r="J446" s="19" t="s">
        <v>1701</v>
      </c>
      <c r="K446" s="56" t="s">
        <v>1702</v>
      </c>
    </row>
    <row r="447" ht="15.5" spans="1:11">
      <c r="A447" s="53" t="s">
        <v>1703</v>
      </c>
      <c r="B447" s="53" t="s">
        <v>1704</v>
      </c>
      <c r="H447" s="56" t="s">
        <v>1688</v>
      </c>
      <c r="I447" s="19" t="s">
        <v>22</v>
      </c>
      <c r="J447" s="19" t="s">
        <v>1705</v>
      </c>
      <c r="K447" s="56" t="s">
        <v>1706</v>
      </c>
    </row>
    <row r="448" ht="15.5" spans="1:11">
      <c r="A448" s="53" t="s">
        <v>1707</v>
      </c>
      <c r="B448" s="53" t="s">
        <v>1708</v>
      </c>
      <c r="H448" s="56" t="s">
        <v>1691</v>
      </c>
      <c r="I448" s="19" t="s">
        <v>22</v>
      </c>
      <c r="J448" s="19" t="s">
        <v>1709</v>
      </c>
      <c r="K448" s="56" t="s">
        <v>291</v>
      </c>
    </row>
    <row r="449" ht="15.5" spans="1:11">
      <c r="A449" s="53" t="s">
        <v>1710</v>
      </c>
      <c r="B449" s="53" t="s">
        <v>1711</v>
      </c>
      <c r="H449" s="56" t="s">
        <v>1695</v>
      </c>
      <c r="I449" s="19" t="s">
        <v>17</v>
      </c>
      <c r="J449" s="19" t="s">
        <v>1712</v>
      </c>
      <c r="K449" s="56" t="s">
        <v>1713</v>
      </c>
    </row>
    <row r="450" ht="15.5" spans="1:11">
      <c r="A450" s="53" t="s">
        <v>1714</v>
      </c>
      <c r="B450" s="53" t="s">
        <v>1715</v>
      </c>
      <c r="H450" s="56" t="s">
        <v>1699</v>
      </c>
      <c r="I450" s="19" t="s">
        <v>17</v>
      </c>
      <c r="J450" s="19" t="s">
        <v>1716</v>
      </c>
      <c r="K450" s="56" t="s">
        <v>1717</v>
      </c>
    </row>
    <row r="451" ht="15.5" spans="1:11">
      <c r="A451" s="53" t="s">
        <v>1718</v>
      </c>
      <c r="B451" s="53" t="s">
        <v>1719</v>
      </c>
      <c r="H451" s="56" t="s">
        <v>1703</v>
      </c>
      <c r="I451" s="19" t="s">
        <v>22</v>
      </c>
      <c r="J451" s="19" t="s">
        <v>1277</v>
      </c>
      <c r="K451" s="56" t="s">
        <v>1720</v>
      </c>
    </row>
    <row r="452" ht="15.5" spans="1:11">
      <c r="A452" s="53" t="s">
        <v>1721</v>
      </c>
      <c r="B452" s="53" t="s">
        <v>1722</v>
      </c>
      <c r="H452" s="56" t="s">
        <v>1707</v>
      </c>
      <c r="I452" s="19" t="s">
        <v>17</v>
      </c>
      <c r="J452" s="19" t="s">
        <v>1723</v>
      </c>
      <c r="K452" s="56" t="s">
        <v>1724</v>
      </c>
    </row>
    <row r="453" ht="15.5" spans="1:11">
      <c r="A453" s="53" t="s">
        <v>1725</v>
      </c>
      <c r="B453" s="53" t="s">
        <v>1726</v>
      </c>
      <c r="H453" s="56" t="s">
        <v>1710</v>
      </c>
      <c r="I453" s="19" t="s">
        <v>22</v>
      </c>
      <c r="J453" s="19" t="s">
        <v>1727</v>
      </c>
      <c r="K453" s="56" t="s">
        <v>1728</v>
      </c>
    </row>
    <row r="454" ht="15.5" spans="1:11">
      <c r="A454" s="53" t="s">
        <v>1729</v>
      </c>
      <c r="B454" s="53" t="s">
        <v>1730</v>
      </c>
      <c r="H454" s="56" t="s">
        <v>1714</v>
      </c>
      <c r="I454" s="19" t="s">
        <v>22</v>
      </c>
      <c r="J454" s="19" t="s">
        <v>1731</v>
      </c>
      <c r="K454" s="56" t="s">
        <v>1732</v>
      </c>
    </row>
    <row r="455" ht="15.5" spans="1:11">
      <c r="A455" s="53" t="s">
        <v>1733</v>
      </c>
      <c r="B455" s="53" t="s">
        <v>1734</v>
      </c>
      <c r="H455" s="56" t="s">
        <v>1718</v>
      </c>
      <c r="I455" s="19" t="s">
        <v>17</v>
      </c>
      <c r="J455" s="19" t="s">
        <v>1735</v>
      </c>
      <c r="K455" s="56" t="s">
        <v>1736</v>
      </c>
    </row>
    <row r="456" ht="15.5" spans="1:11">
      <c r="A456" s="53" t="s">
        <v>1737</v>
      </c>
      <c r="B456" s="53" t="s">
        <v>1738</v>
      </c>
      <c r="H456" s="56" t="s">
        <v>1721</v>
      </c>
      <c r="I456" s="19" t="s">
        <v>17</v>
      </c>
      <c r="J456" s="19" t="s">
        <v>1739</v>
      </c>
      <c r="K456" s="56" t="s">
        <v>1360</v>
      </c>
    </row>
    <row r="457" ht="15.5" spans="1:11">
      <c r="A457" s="53" t="s">
        <v>1740</v>
      </c>
      <c r="B457" s="53" t="s">
        <v>1741</v>
      </c>
      <c r="H457" s="56" t="s">
        <v>1725</v>
      </c>
      <c r="I457" s="19" t="s">
        <v>22</v>
      </c>
      <c r="J457" s="19" t="s">
        <v>1742</v>
      </c>
      <c r="K457" s="56" t="s">
        <v>221</v>
      </c>
    </row>
    <row r="458" ht="15.5" spans="1:11">
      <c r="A458" s="53" t="s">
        <v>1743</v>
      </c>
      <c r="B458" s="53" t="s">
        <v>1744</v>
      </c>
      <c r="H458" s="56" t="s">
        <v>1729</v>
      </c>
      <c r="I458" s="19" t="s">
        <v>17</v>
      </c>
      <c r="J458" s="19" t="s">
        <v>1745</v>
      </c>
      <c r="K458" s="56" t="s">
        <v>1746</v>
      </c>
    </row>
    <row r="459" ht="15.5" spans="1:11">
      <c r="A459" s="53" t="s">
        <v>1747</v>
      </c>
      <c r="B459" s="53" t="s">
        <v>1748</v>
      </c>
      <c r="H459" s="56" t="s">
        <v>1733</v>
      </c>
      <c r="I459" s="19" t="s">
        <v>22</v>
      </c>
      <c r="J459" s="19" t="s">
        <v>537</v>
      </c>
      <c r="K459" s="56" t="s">
        <v>1749</v>
      </c>
    </row>
    <row r="460" ht="15.5" spans="1:11">
      <c r="A460" s="53" t="s">
        <v>1750</v>
      </c>
      <c r="B460" s="53" t="s">
        <v>1751</v>
      </c>
      <c r="H460" s="56" t="s">
        <v>1737</v>
      </c>
      <c r="I460" s="19" t="s">
        <v>22</v>
      </c>
      <c r="J460" s="19" t="s">
        <v>43</v>
      </c>
      <c r="K460" s="56" t="s">
        <v>1752</v>
      </c>
    </row>
    <row r="461" ht="15.5" spans="1:11">
      <c r="A461" s="53" t="s">
        <v>1753</v>
      </c>
      <c r="B461" s="53" t="s">
        <v>1754</v>
      </c>
      <c r="H461" s="56" t="s">
        <v>1740</v>
      </c>
      <c r="I461" s="19" t="s">
        <v>22</v>
      </c>
      <c r="J461" s="19" t="s">
        <v>1755</v>
      </c>
      <c r="K461" s="56" t="s">
        <v>1756</v>
      </c>
    </row>
    <row r="462" ht="15.5" spans="1:11">
      <c r="A462" s="53" t="s">
        <v>1757</v>
      </c>
      <c r="B462" s="53" t="s">
        <v>1758</v>
      </c>
      <c r="H462" s="56" t="s">
        <v>1743</v>
      </c>
      <c r="I462" s="19" t="s">
        <v>22</v>
      </c>
      <c r="J462" s="19" t="s">
        <v>1132</v>
      </c>
      <c r="K462" s="56" t="s">
        <v>1759</v>
      </c>
    </row>
    <row r="463" ht="15.5" spans="1:11">
      <c r="A463" s="53" t="s">
        <v>1760</v>
      </c>
      <c r="B463" s="53" t="s">
        <v>1761</v>
      </c>
      <c r="H463" s="56" t="s">
        <v>1747</v>
      </c>
      <c r="I463" s="19" t="s">
        <v>22</v>
      </c>
      <c r="J463" s="19" t="s">
        <v>1762</v>
      </c>
      <c r="K463" s="56" t="s">
        <v>1763</v>
      </c>
    </row>
    <row r="464" ht="15.5" spans="1:11">
      <c r="A464" s="53" t="s">
        <v>1764</v>
      </c>
      <c r="B464" s="53" t="s">
        <v>1765</v>
      </c>
      <c r="H464" s="56" t="s">
        <v>1750</v>
      </c>
      <c r="I464" s="19" t="s">
        <v>17</v>
      </c>
      <c r="J464" s="19" t="s">
        <v>1766</v>
      </c>
      <c r="K464" s="56" t="s">
        <v>1767</v>
      </c>
    </row>
    <row r="465" ht="15.5" spans="1:11">
      <c r="A465" s="53" t="s">
        <v>1768</v>
      </c>
      <c r="B465" s="53" t="s">
        <v>1769</v>
      </c>
      <c r="H465" s="56" t="s">
        <v>1753</v>
      </c>
      <c r="I465" s="19" t="s">
        <v>22</v>
      </c>
      <c r="J465" s="19" t="s">
        <v>1770</v>
      </c>
      <c r="K465" s="56" t="s">
        <v>271</v>
      </c>
    </row>
    <row r="466" ht="15.5" spans="1:11">
      <c r="A466" s="53" t="s">
        <v>1771</v>
      </c>
      <c r="B466" s="53" t="s">
        <v>1772</v>
      </c>
      <c r="H466" s="56" t="s">
        <v>1757</v>
      </c>
      <c r="I466" s="19" t="s">
        <v>17</v>
      </c>
      <c r="J466" s="19" t="s">
        <v>1773</v>
      </c>
      <c r="K466" s="56" t="s">
        <v>1156</v>
      </c>
    </row>
    <row r="467" ht="15.5" spans="1:11">
      <c r="A467" s="53" t="s">
        <v>1774</v>
      </c>
      <c r="B467" s="53" t="s">
        <v>1775</v>
      </c>
      <c r="H467" s="56" t="s">
        <v>1760</v>
      </c>
      <c r="I467" s="19" t="s">
        <v>17</v>
      </c>
      <c r="J467" s="19" t="s">
        <v>243</v>
      </c>
      <c r="K467" s="56" t="s">
        <v>335</v>
      </c>
    </row>
    <row r="468" ht="15.5" spans="1:11">
      <c r="A468" s="53" t="s">
        <v>1776</v>
      </c>
      <c r="B468" s="53" t="s">
        <v>1777</v>
      </c>
      <c r="H468" s="56" t="s">
        <v>1764</v>
      </c>
      <c r="I468" s="19" t="s">
        <v>17</v>
      </c>
      <c r="J468" s="19" t="s">
        <v>1778</v>
      </c>
      <c r="K468" s="56" t="s">
        <v>1779</v>
      </c>
    </row>
    <row r="469" ht="15.5" spans="1:11">
      <c r="A469" s="53" t="s">
        <v>1780</v>
      </c>
      <c r="B469" s="53" t="s">
        <v>1781</v>
      </c>
      <c r="H469" s="56" t="s">
        <v>1768</v>
      </c>
      <c r="I469" s="19" t="s">
        <v>22</v>
      </c>
      <c r="J469" s="19" t="s">
        <v>1782</v>
      </c>
      <c r="K469" s="56" t="s">
        <v>1783</v>
      </c>
    </row>
    <row r="470" ht="15.5" spans="1:11">
      <c r="A470" s="53" t="s">
        <v>1784</v>
      </c>
      <c r="B470" s="53" t="s">
        <v>1785</v>
      </c>
      <c r="H470" s="56" t="s">
        <v>1771</v>
      </c>
      <c r="I470" s="19" t="s">
        <v>17</v>
      </c>
      <c r="J470" s="19" t="s">
        <v>318</v>
      </c>
      <c r="K470" s="56" t="s">
        <v>1786</v>
      </c>
    </row>
    <row r="471" ht="15.5" spans="1:11">
      <c r="A471" s="53" t="s">
        <v>1787</v>
      </c>
      <c r="B471" s="53" t="s">
        <v>1788</v>
      </c>
      <c r="H471" s="56" t="s">
        <v>1774</v>
      </c>
      <c r="I471" s="19" t="s">
        <v>22</v>
      </c>
      <c r="J471" s="19" t="s">
        <v>1789</v>
      </c>
      <c r="K471" s="56" t="s">
        <v>1790</v>
      </c>
    </row>
    <row r="472" ht="15.5" spans="1:11">
      <c r="A472" s="53" t="s">
        <v>1791</v>
      </c>
      <c r="B472" s="53" t="s">
        <v>1792</v>
      </c>
      <c r="H472" s="56" t="s">
        <v>1776</v>
      </c>
      <c r="I472" s="19" t="s">
        <v>22</v>
      </c>
      <c r="J472" s="19" t="s">
        <v>1793</v>
      </c>
      <c r="K472" s="56" t="s">
        <v>283</v>
      </c>
    </row>
    <row r="473" ht="15.5" spans="1:11">
      <c r="A473" s="53" t="s">
        <v>1794</v>
      </c>
      <c r="B473" s="53" t="s">
        <v>1795</v>
      </c>
      <c r="H473" s="56" t="s">
        <v>1780</v>
      </c>
      <c r="I473" s="19" t="s">
        <v>17</v>
      </c>
      <c r="J473" s="19" t="s">
        <v>1796</v>
      </c>
      <c r="K473" s="56" t="s">
        <v>1797</v>
      </c>
    </row>
    <row r="474" ht="15.5" spans="1:11">
      <c r="A474" s="53" t="s">
        <v>1798</v>
      </c>
      <c r="B474" s="53" t="s">
        <v>1799</v>
      </c>
      <c r="H474" s="56" t="s">
        <v>1784</v>
      </c>
      <c r="I474" s="19" t="s">
        <v>17</v>
      </c>
      <c r="J474" s="19" t="s">
        <v>1800</v>
      </c>
      <c r="K474" s="56" t="s">
        <v>1801</v>
      </c>
    </row>
    <row r="475" ht="15.5" spans="1:11">
      <c r="A475" s="53" t="s">
        <v>1802</v>
      </c>
      <c r="B475" s="53" t="s">
        <v>1803</v>
      </c>
      <c r="H475" s="56" t="s">
        <v>1787</v>
      </c>
      <c r="I475" s="19" t="s">
        <v>22</v>
      </c>
      <c r="J475" s="19" t="s">
        <v>1804</v>
      </c>
      <c r="K475" s="56" t="s">
        <v>1805</v>
      </c>
    </row>
    <row r="476" ht="15.5" spans="1:11">
      <c r="A476" s="53" t="s">
        <v>1806</v>
      </c>
      <c r="B476" s="53" t="s">
        <v>1807</v>
      </c>
      <c r="H476" s="56" t="s">
        <v>1791</v>
      </c>
      <c r="I476" s="19" t="s">
        <v>22</v>
      </c>
      <c r="J476" s="19" t="s">
        <v>1808</v>
      </c>
      <c r="K476" s="56" t="s">
        <v>1809</v>
      </c>
    </row>
    <row r="477" ht="15.5" spans="1:11">
      <c r="A477" s="53" t="s">
        <v>1810</v>
      </c>
      <c r="B477" s="53" t="s">
        <v>1811</v>
      </c>
      <c r="H477" s="56" t="s">
        <v>1794</v>
      </c>
      <c r="I477" s="19" t="s">
        <v>22</v>
      </c>
      <c r="J477" s="19" t="s">
        <v>894</v>
      </c>
      <c r="K477" s="56" t="s">
        <v>1812</v>
      </c>
    </row>
    <row r="478" ht="15.5" spans="1:11">
      <c r="A478" s="53" t="s">
        <v>1813</v>
      </c>
      <c r="B478" s="53" t="s">
        <v>1814</v>
      </c>
      <c r="H478" s="56" t="s">
        <v>1798</v>
      </c>
      <c r="I478" s="19" t="s">
        <v>22</v>
      </c>
      <c r="J478" s="19" t="s">
        <v>1815</v>
      </c>
      <c r="K478" s="56" t="s">
        <v>968</v>
      </c>
    </row>
    <row r="479" ht="15.5" spans="1:11">
      <c r="A479" s="53" t="s">
        <v>1816</v>
      </c>
      <c r="B479" s="53" t="s">
        <v>1817</v>
      </c>
      <c r="H479" s="56" t="s">
        <v>1802</v>
      </c>
      <c r="I479" s="19" t="s">
        <v>22</v>
      </c>
      <c r="J479" s="19" t="s">
        <v>63</v>
      </c>
      <c r="K479" s="56" t="s">
        <v>1818</v>
      </c>
    </row>
    <row r="480" ht="15.5" spans="1:11">
      <c r="A480" s="53" t="s">
        <v>1819</v>
      </c>
      <c r="B480" s="53" t="s">
        <v>1820</v>
      </c>
      <c r="H480" s="56" t="s">
        <v>1806</v>
      </c>
      <c r="I480" s="19" t="s">
        <v>22</v>
      </c>
      <c r="J480" s="19" t="s">
        <v>1821</v>
      </c>
      <c r="K480" s="56" t="s">
        <v>1822</v>
      </c>
    </row>
    <row r="481" ht="15.5" spans="1:11">
      <c r="A481" s="53" t="s">
        <v>1823</v>
      </c>
      <c r="B481" s="53" t="s">
        <v>1824</v>
      </c>
      <c r="H481" s="56" t="s">
        <v>1810</v>
      </c>
      <c r="I481" s="19" t="s">
        <v>22</v>
      </c>
      <c r="J481" s="19" t="s">
        <v>1825</v>
      </c>
      <c r="K481" s="56" t="s">
        <v>1826</v>
      </c>
    </row>
    <row r="482" ht="15.5" spans="1:11">
      <c r="A482" s="53" t="s">
        <v>1827</v>
      </c>
      <c r="B482" s="53" t="s">
        <v>1828</v>
      </c>
      <c r="H482" s="56" t="s">
        <v>1813</v>
      </c>
      <c r="I482" s="19" t="s">
        <v>17</v>
      </c>
      <c r="J482" s="19" t="s">
        <v>1829</v>
      </c>
      <c r="K482" s="56" t="s">
        <v>1830</v>
      </c>
    </row>
    <row r="483" ht="15.5" spans="1:11">
      <c r="A483" s="53" t="s">
        <v>1831</v>
      </c>
      <c r="B483" s="53" t="s">
        <v>1832</v>
      </c>
      <c r="H483" s="56" t="s">
        <v>1816</v>
      </c>
      <c r="I483" s="19" t="s">
        <v>22</v>
      </c>
      <c r="J483" s="19" t="s">
        <v>1833</v>
      </c>
      <c r="K483" s="56" t="s">
        <v>1834</v>
      </c>
    </row>
    <row r="484" ht="15.5" spans="1:11">
      <c r="A484" s="53" t="s">
        <v>1835</v>
      </c>
      <c r="B484" s="53" t="s">
        <v>1836</v>
      </c>
      <c r="H484" s="56" t="s">
        <v>1819</v>
      </c>
      <c r="I484" s="19" t="s">
        <v>22</v>
      </c>
      <c r="J484" s="19" t="s">
        <v>1837</v>
      </c>
      <c r="K484" s="56" t="s">
        <v>1838</v>
      </c>
    </row>
    <row r="485" ht="15.5" spans="1:11">
      <c r="A485" s="53" t="s">
        <v>1839</v>
      </c>
      <c r="B485" s="53" t="s">
        <v>1840</v>
      </c>
      <c r="H485" s="56" t="s">
        <v>1823</v>
      </c>
      <c r="I485" s="19" t="s">
        <v>22</v>
      </c>
      <c r="J485" s="19" t="s">
        <v>1841</v>
      </c>
      <c r="K485" s="56" t="s">
        <v>1842</v>
      </c>
    </row>
    <row r="486" ht="15.5" spans="1:11">
      <c r="A486" s="53" t="s">
        <v>1843</v>
      </c>
      <c r="B486" s="53" t="s">
        <v>1844</v>
      </c>
      <c r="H486" s="56" t="s">
        <v>1827</v>
      </c>
      <c r="I486" s="19" t="s">
        <v>22</v>
      </c>
      <c r="J486" s="19" t="s">
        <v>731</v>
      </c>
      <c r="K486" s="56" t="s">
        <v>1845</v>
      </c>
    </row>
    <row r="487" ht="15.5" spans="1:11">
      <c r="A487" s="53" t="s">
        <v>1846</v>
      </c>
      <c r="B487" s="53" t="s">
        <v>1847</v>
      </c>
      <c r="H487" s="56" t="s">
        <v>1831</v>
      </c>
      <c r="I487" s="19" t="s">
        <v>22</v>
      </c>
      <c r="J487" s="19" t="s">
        <v>1848</v>
      </c>
      <c r="K487" s="56" t="s">
        <v>1849</v>
      </c>
    </row>
    <row r="488" ht="15.5" spans="1:11">
      <c r="A488" s="53" t="s">
        <v>1850</v>
      </c>
      <c r="B488" s="53" t="s">
        <v>1851</v>
      </c>
      <c r="H488" s="56" t="s">
        <v>1835</v>
      </c>
      <c r="I488" s="19" t="s">
        <v>17</v>
      </c>
      <c r="J488" s="19" t="s">
        <v>1852</v>
      </c>
      <c r="K488" s="56" t="s">
        <v>1853</v>
      </c>
    </row>
    <row r="489" ht="15.5" spans="1:11">
      <c r="A489" s="53" t="s">
        <v>1854</v>
      </c>
      <c r="B489" s="53" t="s">
        <v>1855</v>
      </c>
      <c r="H489" s="56" t="s">
        <v>1839</v>
      </c>
      <c r="I489" s="19" t="s">
        <v>17</v>
      </c>
      <c r="J489" s="19" t="s">
        <v>1856</v>
      </c>
      <c r="K489" s="56" t="s">
        <v>530</v>
      </c>
    </row>
    <row r="490" ht="15.5" spans="1:11">
      <c r="A490" s="53" t="s">
        <v>1857</v>
      </c>
      <c r="B490" s="53" t="s">
        <v>1858</v>
      </c>
      <c r="H490" s="56" t="s">
        <v>1843</v>
      </c>
      <c r="I490" s="19" t="s">
        <v>22</v>
      </c>
      <c r="J490" s="19" t="s">
        <v>627</v>
      </c>
      <c r="K490" s="56" t="s">
        <v>1859</v>
      </c>
    </row>
    <row r="491" ht="15.5" spans="1:11">
      <c r="A491" s="53" t="s">
        <v>1860</v>
      </c>
      <c r="B491" s="53" t="s">
        <v>1861</v>
      </c>
      <c r="H491" s="56" t="s">
        <v>1846</v>
      </c>
      <c r="I491" s="19" t="s">
        <v>22</v>
      </c>
      <c r="J491" s="19" t="s">
        <v>294</v>
      </c>
      <c r="K491" s="56" t="s">
        <v>1281</v>
      </c>
    </row>
    <row r="492" ht="15.5" spans="1:11">
      <c r="A492" s="53" t="s">
        <v>1862</v>
      </c>
      <c r="B492" s="53" t="s">
        <v>1863</v>
      </c>
      <c r="H492" s="56" t="s">
        <v>1850</v>
      </c>
      <c r="I492" s="19" t="s">
        <v>1864</v>
      </c>
      <c r="J492" s="19" t="s">
        <v>1865</v>
      </c>
      <c r="K492" s="56" t="s">
        <v>1866</v>
      </c>
    </row>
    <row r="493" ht="15.5" spans="1:11">
      <c r="A493" s="53" t="s">
        <v>1867</v>
      </c>
      <c r="B493" s="53" t="s">
        <v>1868</v>
      </c>
      <c r="H493" s="56" t="s">
        <v>1854</v>
      </c>
      <c r="I493" s="19" t="s">
        <v>17</v>
      </c>
      <c r="J493" s="19" t="s">
        <v>1869</v>
      </c>
      <c r="K493" s="56" t="s">
        <v>1870</v>
      </c>
    </row>
    <row r="494" ht="15.5" spans="1:11">
      <c r="A494" s="53" t="s">
        <v>1871</v>
      </c>
      <c r="B494" s="53" t="s">
        <v>1872</v>
      </c>
      <c r="H494" s="56" t="s">
        <v>1857</v>
      </c>
      <c r="I494" s="19" t="s">
        <v>22</v>
      </c>
      <c r="J494" s="19" t="s">
        <v>541</v>
      </c>
      <c r="K494" s="56" t="s">
        <v>1873</v>
      </c>
    </row>
    <row r="495" ht="15.5" spans="1:11">
      <c r="A495" s="53" t="s">
        <v>1874</v>
      </c>
      <c r="B495" s="53" t="s">
        <v>1875</v>
      </c>
      <c r="H495" s="56" t="s">
        <v>1860</v>
      </c>
      <c r="I495" s="19" t="s">
        <v>22</v>
      </c>
      <c r="J495" s="19" t="s">
        <v>43</v>
      </c>
      <c r="K495" s="56" t="s">
        <v>1876</v>
      </c>
    </row>
    <row r="496" ht="15.5" spans="1:11">
      <c r="A496" s="53" t="s">
        <v>1877</v>
      </c>
      <c r="B496" s="53" t="s">
        <v>1878</v>
      </c>
      <c r="H496" s="56" t="s">
        <v>1862</v>
      </c>
      <c r="I496" s="19" t="s">
        <v>17</v>
      </c>
      <c r="J496" s="19" t="s">
        <v>1879</v>
      </c>
      <c r="K496" s="56" t="s">
        <v>1880</v>
      </c>
    </row>
    <row r="497" ht="15.5" spans="1:11">
      <c r="A497" s="53" t="s">
        <v>1881</v>
      </c>
      <c r="B497" s="53" t="s">
        <v>1882</v>
      </c>
      <c r="H497" s="56" t="s">
        <v>1867</v>
      </c>
      <c r="I497" s="19" t="s">
        <v>17</v>
      </c>
      <c r="J497" s="19" t="s">
        <v>1883</v>
      </c>
      <c r="K497" s="56" t="s">
        <v>1884</v>
      </c>
    </row>
    <row r="498" ht="15.5" spans="1:11">
      <c r="A498" s="53" t="s">
        <v>1885</v>
      </c>
      <c r="B498" s="53" t="s">
        <v>1886</v>
      </c>
      <c r="H498" s="56" t="s">
        <v>1871</v>
      </c>
      <c r="I498" s="19" t="s">
        <v>17</v>
      </c>
      <c r="J498" s="19" t="s">
        <v>1189</v>
      </c>
      <c r="K498" s="56" t="s">
        <v>1887</v>
      </c>
    </row>
    <row r="499" ht="15.5" spans="1:11">
      <c r="A499" s="53" t="s">
        <v>1888</v>
      </c>
      <c r="B499" s="53" t="s">
        <v>1889</v>
      </c>
      <c r="H499" s="56" t="s">
        <v>1874</v>
      </c>
      <c r="I499" s="19" t="s">
        <v>22</v>
      </c>
      <c r="J499" s="19" t="s">
        <v>1890</v>
      </c>
      <c r="K499" s="56" t="s">
        <v>1891</v>
      </c>
    </row>
    <row r="500" ht="15.5" spans="1:11">
      <c r="A500" s="53" t="s">
        <v>1892</v>
      </c>
      <c r="B500" s="53" t="s">
        <v>1893</v>
      </c>
      <c r="H500" s="56" t="s">
        <v>1877</v>
      </c>
      <c r="I500" s="19" t="s">
        <v>22</v>
      </c>
      <c r="J500" s="19" t="s">
        <v>1894</v>
      </c>
      <c r="K500" s="56" t="s">
        <v>1845</v>
      </c>
    </row>
    <row r="501" ht="15.5" spans="1:11">
      <c r="A501" s="53" t="s">
        <v>1895</v>
      </c>
      <c r="B501" s="53" t="s">
        <v>1896</v>
      </c>
      <c r="H501" s="56" t="s">
        <v>1881</v>
      </c>
      <c r="I501" s="19" t="s">
        <v>1864</v>
      </c>
      <c r="J501" s="19" t="s">
        <v>400</v>
      </c>
      <c r="K501" s="56" t="s">
        <v>1897</v>
      </c>
    </row>
    <row r="502" ht="15.5" spans="1:11">
      <c r="A502" s="53" t="s">
        <v>1898</v>
      </c>
      <c r="B502" s="53" t="s">
        <v>1899</v>
      </c>
      <c r="H502" s="56" t="s">
        <v>1885</v>
      </c>
      <c r="I502" s="19" t="s">
        <v>17</v>
      </c>
      <c r="J502" s="19" t="s">
        <v>1900</v>
      </c>
      <c r="K502" s="56" t="s">
        <v>1901</v>
      </c>
    </row>
    <row r="503" ht="15.5" spans="1:11">
      <c r="A503" s="53" t="s">
        <v>1902</v>
      </c>
      <c r="B503" s="53" t="s">
        <v>1903</v>
      </c>
      <c r="H503" s="56" t="s">
        <v>1888</v>
      </c>
      <c r="I503" s="19" t="s">
        <v>22</v>
      </c>
      <c r="J503" s="19" t="s">
        <v>894</v>
      </c>
      <c r="K503" s="56" t="s">
        <v>1904</v>
      </c>
    </row>
    <row r="504" ht="15.5" spans="1:11">
      <c r="A504" s="53" t="s">
        <v>1905</v>
      </c>
      <c r="B504" s="53" t="s">
        <v>1906</v>
      </c>
      <c r="H504" s="56" t="s">
        <v>1892</v>
      </c>
      <c r="I504" s="19" t="s">
        <v>17</v>
      </c>
      <c r="J504" s="19" t="s">
        <v>1907</v>
      </c>
      <c r="K504" s="56" t="s">
        <v>1908</v>
      </c>
    </row>
    <row r="505" ht="15.5" spans="1:11">
      <c r="A505" s="53" t="s">
        <v>1909</v>
      </c>
      <c r="B505" s="53" t="s">
        <v>1910</v>
      </c>
      <c r="H505" s="56" t="s">
        <v>1895</v>
      </c>
      <c r="I505" s="19" t="s">
        <v>17</v>
      </c>
      <c r="J505" s="19" t="s">
        <v>400</v>
      </c>
      <c r="K505" s="56" t="s">
        <v>1911</v>
      </c>
    </row>
    <row r="506" ht="15.5" spans="1:11">
      <c r="A506" s="53" t="s">
        <v>1912</v>
      </c>
      <c r="B506" s="53" t="s">
        <v>1913</v>
      </c>
      <c r="H506" s="56" t="s">
        <v>1898</v>
      </c>
      <c r="I506" s="19" t="s">
        <v>22</v>
      </c>
      <c r="J506" s="19" t="s">
        <v>1914</v>
      </c>
      <c r="K506" s="56" t="s">
        <v>1915</v>
      </c>
    </row>
    <row r="507" ht="15.5" spans="1:11">
      <c r="A507" s="53" t="s">
        <v>1916</v>
      </c>
      <c r="B507" s="53" t="s">
        <v>1917</v>
      </c>
      <c r="H507" s="56" t="s">
        <v>1902</v>
      </c>
      <c r="I507" s="19" t="s">
        <v>22</v>
      </c>
      <c r="J507" s="19" t="s">
        <v>1918</v>
      </c>
      <c r="K507" s="56" t="s">
        <v>291</v>
      </c>
    </row>
    <row r="508" ht="15.5" spans="1:11">
      <c r="A508" s="53" t="s">
        <v>1919</v>
      </c>
      <c r="B508" s="53" t="s">
        <v>1920</v>
      </c>
      <c r="H508" s="56" t="s">
        <v>1905</v>
      </c>
      <c r="I508" s="19" t="s">
        <v>17</v>
      </c>
      <c r="J508" s="19" t="s">
        <v>1921</v>
      </c>
      <c r="K508" s="56" t="s">
        <v>1922</v>
      </c>
    </row>
    <row r="509" ht="15.5" spans="1:11">
      <c r="A509" s="53" t="s">
        <v>1923</v>
      </c>
      <c r="B509" s="53" t="s">
        <v>1924</v>
      </c>
      <c r="H509" s="56" t="s">
        <v>1909</v>
      </c>
      <c r="I509" s="19" t="s">
        <v>17</v>
      </c>
      <c r="J509" s="19" t="s">
        <v>1925</v>
      </c>
      <c r="K509" s="56" t="s">
        <v>1926</v>
      </c>
    </row>
    <row r="510" ht="15.5" spans="1:11">
      <c r="A510" s="53" t="s">
        <v>1927</v>
      </c>
      <c r="B510" s="53" t="s">
        <v>1928</v>
      </c>
      <c r="H510" s="56" t="s">
        <v>1912</v>
      </c>
      <c r="I510" s="19" t="s">
        <v>17</v>
      </c>
      <c r="J510" s="19" t="s">
        <v>330</v>
      </c>
      <c r="K510" s="56" t="s">
        <v>1929</v>
      </c>
    </row>
    <row r="511" ht="15.5" spans="1:11">
      <c r="A511" s="53" t="s">
        <v>1930</v>
      </c>
      <c r="B511" s="53" t="s">
        <v>1931</v>
      </c>
      <c r="H511" s="56" t="s">
        <v>1916</v>
      </c>
      <c r="I511" s="19" t="s">
        <v>17</v>
      </c>
      <c r="J511" s="19" t="s">
        <v>1932</v>
      </c>
      <c r="K511" s="56" t="s">
        <v>1933</v>
      </c>
    </row>
    <row r="512" ht="15.5" spans="1:11">
      <c r="A512" s="53" t="s">
        <v>1934</v>
      </c>
      <c r="B512" s="53" t="s">
        <v>1935</v>
      </c>
      <c r="H512" s="56" t="s">
        <v>1919</v>
      </c>
      <c r="I512" s="19" t="s">
        <v>22</v>
      </c>
      <c r="J512" s="19" t="s">
        <v>1936</v>
      </c>
      <c r="K512" s="56" t="s">
        <v>1937</v>
      </c>
    </row>
    <row r="513" ht="15.5" spans="1:11">
      <c r="A513" s="53" t="s">
        <v>1938</v>
      </c>
      <c r="B513" s="53" t="s">
        <v>1939</v>
      </c>
      <c r="H513" s="56" t="s">
        <v>1923</v>
      </c>
      <c r="I513" s="19" t="s">
        <v>22</v>
      </c>
      <c r="J513" s="19" t="s">
        <v>1940</v>
      </c>
      <c r="K513" s="56" t="s">
        <v>1941</v>
      </c>
    </row>
    <row r="514" ht="15.5" spans="1:11">
      <c r="A514" s="53" t="s">
        <v>1942</v>
      </c>
      <c r="B514" s="53" t="s">
        <v>1943</v>
      </c>
      <c r="H514" s="56" t="s">
        <v>1927</v>
      </c>
      <c r="I514" s="19" t="s">
        <v>17</v>
      </c>
      <c r="J514" s="19" t="s">
        <v>1944</v>
      </c>
      <c r="K514" s="56" t="s">
        <v>1945</v>
      </c>
    </row>
    <row r="515" ht="15.5" spans="1:11">
      <c r="A515" s="53" t="s">
        <v>1946</v>
      </c>
      <c r="B515" s="53" t="s">
        <v>1947</v>
      </c>
      <c r="H515" s="56" t="s">
        <v>1930</v>
      </c>
      <c r="I515" s="19" t="s">
        <v>22</v>
      </c>
      <c r="J515" s="19" t="s">
        <v>1948</v>
      </c>
      <c r="K515" s="56" t="s">
        <v>1949</v>
      </c>
    </row>
    <row r="516" ht="15.5" spans="1:11">
      <c r="A516" s="53" t="s">
        <v>1950</v>
      </c>
      <c r="B516" s="53" t="s">
        <v>1951</v>
      </c>
      <c r="H516" s="56" t="s">
        <v>1934</v>
      </c>
      <c r="I516" s="19" t="s">
        <v>22</v>
      </c>
      <c r="J516" s="19" t="s">
        <v>1398</v>
      </c>
      <c r="K516" s="56" t="s">
        <v>1952</v>
      </c>
    </row>
    <row r="517" ht="15.5" spans="1:11">
      <c r="A517" s="53" t="s">
        <v>1953</v>
      </c>
      <c r="B517" s="53" t="s">
        <v>1954</v>
      </c>
      <c r="H517" s="56" t="s">
        <v>1938</v>
      </c>
      <c r="I517" s="19" t="s">
        <v>22</v>
      </c>
      <c r="J517" s="19" t="s">
        <v>627</v>
      </c>
      <c r="K517" s="56" t="s">
        <v>1955</v>
      </c>
    </row>
    <row r="518" ht="15.5" spans="1:11">
      <c r="A518" s="53" t="s">
        <v>1956</v>
      </c>
      <c r="B518" s="53" t="s">
        <v>1957</v>
      </c>
      <c r="H518" s="56" t="s">
        <v>1942</v>
      </c>
      <c r="I518" s="19" t="s">
        <v>22</v>
      </c>
      <c r="J518" s="19" t="s">
        <v>1958</v>
      </c>
      <c r="K518" s="56" t="s">
        <v>1959</v>
      </c>
    </row>
    <row r="519" ht="15.5" spans="1:11">
      <c r="A519" s="53" t="s">
        <v>1960</v>
      </c>
      <c r="B519" s="53" t="s">
        <v>1961</v>
      </c>
      <c r="H519" s="56" t="s">
        <v>1946</v>
      </c>
      <c r="I519" s="19" t="s">
        <v>17</v>
      </c>
      <c r="J519" s="19" t="s">
        <v>1962</v>
      </c>
      <c r="K519" s="56" t="s">
        <v>1963</v>
      </c>
    </row>
    <row r="520" ht="15.5" spans="1:11">
      <c r="A520" s="53" t="s">
        <v>1964</v>
      </c>
      <c r="B520" s="53" t="s">
        <v>1965</v>
      </c>
      <c r="H520" s="56" t="s">
        <v>1950</v>
      </c>
      <c r="I520" s="19" t="s">
        <v>22</v>
      </c>
      <c r="J520" s="19" t="s">
        <v>1966</v>
      </c>
      <c r="K520" s="56" t="s">
        <v>1967</v>
      </c>
    </row>
    <row r="521" ht="15.5" spans="1:11">
      <c r="A521" s="53" t="s">
        <v>1968</v>
      </c>
      <c r="B521" s="53" t="s">
        <v>1969</v>
      </c>
      <c r="H521" s="56" t="s">
        <v>1953</v>
      </c>
      <c r="I521" s="19" t="s">
        <v>22</v>
      </c>
      <c r="J521" s="19" t="s">
        <v>278</v>
      </c>
      <c r="K521" s="56" t="s">
        <v>1970</v>
      </c>
    </row>
    <row r="522" ht="15.5" spans="1:11">
      <c r="A522" s="53" t="s">
        <v>1971</v>
      </c>
      <c r="B522" s="53" t="s">
        <v>1972</v>
      </c>
      <c r="H522" s="56" t="s">
        <v>1956</v>
      </c>
      <c r="I522" s="19" t="s">
        <v>17</v>
      </c>
      <c r="J522" s="19" t="s">
        <v>443</v>
      </c>
      <c r="K522" s="56" t="s">
        <v>1973</v>
      </c>
    </row>
    <row r="523" ht="15.5" spans="1:11">
      <c r="A523" s="53" t="s">
        <v>1974</v>
      </c>
      <c r="B523" s="53" t="s">
        <v>1975</v>
      </c>
      <c r="H523" s="56" t="s">
        <v>1960</v>
      </c>
      <c r="I523" s="19" t="s">
        <v>17</v>
      </c>
      <c r="J523" s="19" t="s">
        <v>1907</v>
      </c>
      <c r="K523" s="56" t="s">
        <v>1976</v>
      </c>
    </row>
    <row r="524" ht="15.5" spans="1:11">
      <c r="A524" s="53" t="s">
        <v>1977</v>
      </c>
      <c r="B524" s="53" t="s">
        <v>1978</v>
      </c>
      <c r="H524" s="56" t="s">
        <v>1964</v>
      </c>
      <c r="I524" s="19" t="s">
        <v>22</v>
      </c>
      <c r="J524" s="19" t="s">
        <v>1550</v>
      </c>
      <c r="K524" s="56" t="s">
        <v>1979</v>
      </c>
    </row>
    <row r="525" ht="15.5" spans="1:11">
      <c r="A525" s="53" t="s">
        <v>1980</v>
      </c>
      <c r="B525" s="53" t="s">
        <v>1981</v>
      </c>
      <c r="H525" s="56" t="s">
        <v>1968</v>
      </c>
      <c r="I525" s="19" t="s">
        <v>17</v>
      </c>
      <c r="J525" s="19" t="s">
        <v>1982</v>
      </c>
      <c r="K525" s="56" t="s">
        <v>1983</v>
      </c>
    </row>
    <row r="526" ht="15.5" spans="1:11">
      <c r="A526" s="53" t="s">
        <v>1984</v>
      </c>
      <c r="B526" s="53" t="s">
        <v>1985</v>
      </c>
      <c r="H526" s="56" t="s">
        <v>1971</v>
      </c>
      <c r="I526" s="19" t="s">
        <v>22</v>
      </c>
      <c r="J526" s="19" t="s">
        <v>1986</v>
      </c>
      <c r="K526" s="56" t="s">
        <v>1987</v>
      </c>
    </row>
    <row r="527" ht="15.5" spans="1:11">
      <c r="A527" s="53" t="s">
        <v>1988</v>
      </c>
      <c r="B527" s="53" t="s">
        <v>1989</v>
      </c>
      <c r="H527" s="56" t="s">
        <v>1974</v>
      </c>
      <c r="I527" s="19" t="s">
        <v>22</v>
      </c>
      <c r="J527" s="19" t="s">
        <v>119</v>
      </c>
      <c r="K527" s="56" t="s">
        <v>1990</v>
      </c>
    </row>
    <row r="528" ht="15.5" spans="1:11">
      <c r="A528" s="53" t="s">
        <v>1991</v>
      </c>
      <c r="B528" s="53" t="s">
        <v>1992</v>
      </c>
      <c r="H528" s="56" t="s">
        <v>1977</v>
      </c>
      <c r="I528" s="19" t="s">
        <v>17</v>
      </c>
      <c r="J528" s="19" t="s">
        <v>1993</v>
      </c>
      <c r="K528" s="56" t="s">
        <v>1994</v>
      </c>
    </row>
    <row r="529" ht="15.5" spans="1:11">
      <c r="A529" s="53" t="s">
        <v>1995</v>
      </c>
      <c r="B529" s="53" t="s">
        <v>1996</v>
      </c>
      <c r="H529" s="56" t="s">
        <v>1980</v>
      </c>
      <c r="I529" s="19" t="s">
        <v>1864</v>
      </c>
      <c r="J529" s="19" t="s">
        <v>1997</v>
      </c>
      <c r="K529" s="56" t="s">
        <v>1998</v>
      </c>
    </row>
    <row r="530" ht="15.5" spans="1:11">
      <c r="A530" s="53" t="s">
        <v>1999</v>
      </c>
      <c r="B530" s="53" t="s">
        <v>2000</v>
      </c>
      <c r="H530" s="56" t="s">
        <v>1984</v>
      </c>
      <c r="I530" s="19" t="s">
        <v>17</v>
      </c>
      <c r="J530" s="19" t="s">
        <v>2001</v>
      </c>
      <c r="K530" s="56" t="s">
        <v>2002</v>
      </c>
    </row>
    <row r="531" ht="15.5" spans="1:11">
      <c r="A531" s="53" t="s">
        <v>2003</v>
      </c>
      <c r="B531" s="53" t="s">
        <v>2004</v>
      </c>
      <c r="H531" s="56" t="s">
        <v>1988</v>
      </c>
      <c r="I531" s="19" t="s">
        <v>17</v>
      </c>
      <c r="J531" s="19" t="s">
        <v>755</v>
      </c>
      <c r="K531" s="56" t="s">
        <v>2005</v>
      </c>
    </row>
    <row r="532" ht="15.5" spans="1:11">
      <c r="A532" s="53" t="s">
        <v>2006</v>
      </c>
      <c r="B532" s="53" t="s">
        <v>2007</v>
      </c>
      <c r="H532" s="56" t="s">
        <v>1991</v>
      </c>
      <c r="I532" s="19" t="s">
        <v>1864</v>
      </c>
      <c r="J532" s="19" t="s">
        <v>2008</v>
      </c>
      <c r="K532" s="56" t="s">
        <v>2009</v>
      </c>
    </row>
    <row r="533" ht="15.5" spans="1:11">
      <c r="A533" s="53" t="s">
        <v>2010</v>
      </c>
      <c r="B533" s="53" t="s">
        <v>2011</v>
      </c>
      <c r="H533" s="56" t="s">
        <v>1995</v>
      </c>
      <c r="I533" s="19" t="s">
        <v>17</v>
      </c>
      <c r="J533" s="19" t="s">
        <v>243</v>
      </c>
      <c r="K533" s="56" t="s">
        <v>2012</v>
      </c>
    </row>
    <row r="534" ht="15.5" spans="1:11">
      <c r="A534" s="53" t="s">
        <v>2013</v>
      </c>
      <c r="B534" s="53" t="s">
        <v>2014</v>
      </c>
      <c r="H534" s="56" t="s">
        <v>1999</v>
      </c>
      <c r="I534" s="19" t="s">
        <v>22</v>
      </c>
      <c r="J534" s="19" t="s">
        <v>1009</v>
      </c>
      <c r="K534" s="56" t="s">
        <v>2015</v>
      </c>
    </row>
    <row r="535" ht="15.5" spans="1:11">
      <c r="A535" s="53" t="s">
        <v>2016</v>
      </c>
      <c r="B535" s="53" t="s">
        <v>2017</v>
      </c>
      <c r="H535" s="56" t="s">
        <v>2003</v>
      </c>
      <c r="I535" s="19" t="s">
        <v>22</v>
      </c>
      <c r="J535" s="19" t="s">
        <v>2018</v>
      </c>
      <c r="K535" s="56" t="s">
        <v>2019</v>
      </c>
    </row>
    <row r="536" ht="15.5" spans="1:11">
      <c r="A536" s="53" t="s">
        <v>2020</v>
      </c>
      <c r="B536" s="53" t="s">
        <v>2021</v>
      </c>
      <c r="H536" s="56" t="s">
        <v>2006</v>
      </c>
      <c r="I536" s="19" t="s">
        <v>17</v>
      </c>
      <c r="J536" s="19" t="s">
        <v>2022</v>
      </c>
      <c r="K536" s="56" t="s">
        <v>2023</v>
      </c>
    </row>
    <row r="537" ht="15.5" spans="1:11">
      <c r="A537" s="53" t="s">
        <v>2024</v>
      </c>
      <c r="B537" s="53" t="s">
        <v>2025</v>
      </c>
      <c r="H537" s="56" t="s">
        <v>2010</v>
      </c>
      <c r="I537" s="19" t="s">
        <v>22</v>
      </c>
      <c r="J537" s="19" t="s">
        <v>585</v>
      </c>
      <c r="K537" s="56" t="s">
        <v>2026</v>
      </c>
    </row>
    <row r="538" ht="15.5" spans="1:11">
      <c r="A538" s="53" t="s">
        <v>2027</v>
      </c>
      <c r="B538" s="53" t="s">
        <v>2028</v>
      </c>
      <c r="H538" s="56" t="s">
        <v>2013</v>
      </c>
      <c r="I538" s="19" t="s">
        <v>17</v>
      </c>
      <c r="J538" s="19" t="s">
        <v>2029</v>
      </c>
      <c r="K538" s="56" t="s">
        <v>2030</v>
      </c>
    </row>
    <row r="539" ht="15.5" spans="1:11">
      <c r="A539" s="53" t="s">
        <v>2031</v>
      </c>
      <c r="B539" s="53" t="s">
        <v>2032</v>
      </c>
      <c r="H539" s="56" t="s">
        <v>2016</v>
      </c>
      <c r="I539" s="19" t="s">
        <v>22</v>
      </c>
      <c r="J539" s="19" t="s">
        <v>1940</v>
      </c>
      <c r="K539" s="56" t="s">
        <v>2033</v>
      </c>
    </row>
    <row r="540" ht="15.5" spans="1:11">
      <c r="A540" s="53" t="s">
        <v>2034</v>
      </c>
      <c r="B540" s="53" t="s">
        <v>2035</v>
      </c>
      <c r="H540" s="56" t="s">
        <v>2020</v>
      </c>
      <c r="I540" s="19" t="s">
        <v>17</v>
      </c>
      <c r="J540" s="19" t="s">
        <v>2036</v>
      </c>
      <c r="K540" s="56" t="s">
        <v>2037</v>
      </c>
    </row>
    <row r="541" ht="15.5" spans="1:11">
      <c r="A541" s="53" t="s">
        <v>2038</v>
      </c>
      <c r="B541" s="53" t="s">
        <v>2039</v>
      </c>
      <c r="H541" s="56" t="s">
        <v>2024</v>
      </c>
      <c r="I541" s="19" t="s">
        <v>22</v>
      </c>
      <c r="J541" s="19" t="s">
        <v>2040</v>
      </c>
      <c r="K541" s="56" t="s">
        <v>291</v>
      </c>
    </row>
    <row r="542" ht="15.5" spans="1:11">
      <c r="A542" s="53" t="s">
        <v>2041</v>
      </c>
      <c r="B542" s="53" t="s">
        <v>2042</v>
      </c>
      <c r="H542" s="56" t="s">
        <v>2027</v>
      </c>
      <c r="I542" s="19" t="s">
        <v>17</v>
      </c>
      <c r="J542" s="19" t="s">
        <v>2043</v>
      </c>
      <c r="K542" s="56" t="s">
        <v>2044</v>
      </c>
    </row>
    <row r="543" ht="15.5" spans="1:11">
      <c r="A543" s="53" t="s">
        <v>2045</v>
      </c>
      <c r="B543" s="53" t="s">
        <v>2046</v>
      </c>
      <c r="H543" s="56" t="s">
        <v>2031</v>
      </c>
      <c r="I543" s="19" t="s">
        <v>17</v>
      </c>
      <c r="J543" s="19" t="s">
        <v>2047</v>
      </c>
      <c r="K543" s="56" t="s">
        <v>2048</v>
      </c>
    </row>
    <row r="544" ht="15.5" spans="1:11">
      <c r="A544" s="53" t="s">
        <v>2049</v>
      </c>
      <c r="B544" s="53" t="s">
        <v>2050</v>
      </c>
      <c r="H544" s="56" t="s">
        <v>2034</v>
      </c>
      <c r="I544" s="19" t="s">
        <v>17</v>
      </c>
      <c r="J544" s="19" t="s">
        <v>2022</v>
      </c>
      <c r="K544" s="56" t="s">
        <v>2051</v>
      </c>
    </row>
    <row r="545" ht="15.5" spans="1:11">
      <c r="A545" s="53" t="s">
        <v>2052</v>
      </c>
      <c r="B545" s="53" t="s">
        <v>2053</v>
      </c>
      <c r="H545" s="56" t="s">
        <v>2038</v>
      </c>
      <c r="I545" s="19" t="s">
        <v>22</v>
      </c>
      <c r="J545" s="19" t="s">
        <v>278</v>
      </c>
      <c r="K545" s="56" t="s">
        <v>2054</v>
      </c>
    </row>
    <row r="546" ht="15.5" spans="1:11">
      <c r="A546" s="53" t="s">
        <v>2055</v>
      </c>
      <c r="B546" s="53" t="s">
        <v>2056</v>
      </c>
      <c r="H546" s="56" t="s">
        <v>2041</v>
      </c>
      <c r="I546" s="19" t="s">
        <v>22</v>
      </c>
      <c r="J546" s="19" t="s">
        <v>2057</v>
      </c>
      <c r="K546" s="56" t="s">
        <v>2058</v>
      </c>
    </row>
    <row r="547" ht="15.5" spans="1:11">
      <c r="A547" s="53" t="s">
        <v>2059</v>
      </c>
      <c r="B547" s="53" t="s">
        <v>2060</v>
      </c>
      <c r="H547" s="56" t="s">
        <v>2045</v>
      </c>
      <c r="I547" s="19" t="s">
        <v>22</v>
      </c>
      <c r="J547" s="19" t="s">
        <v>2061</v>
      </c>
      <c r="K547" s="56" t="s">
        <v>2062</v>
      </c>
    </row>
    <row r="548" ht="15.5" spans="1:11">
      <c r="A548" s="53" t="s">
        <v>2063</v>
      </c>
      <c r="B548" s="53" t="s">
        <v>2064</v>
      </c>
      <c r="H548" s="56" t="s">
        <v>2049</v>
      </c>
      <c r="I548" s="19" t="s">
        <v>17</v>
      </c>
      <c r="J548" s="19" t="s">
        <v>909</v>
      </c>
      <c r="K548" s="56" t="s">
        <v>2065</v>
      </c>
    </row>
    <row r="549" ht="15.5" spans="1:11">
      <c r="A549" s="53" t="s">
        <v>2066</v>
      </c>
      <c r="B549" s="53" t="s">
        <v>2067</v>
      </c>
      <c r="H549" s="56" t="s">
        <v>2052</v>
      </c>
      <c r="I549" s="19" t="s">
        <v>17</v>
      </c>
      <c r="J549" s="19" t="s">
        <v>2068</v>
      </c>
      <c r="K549" s="56" t="s">
        <v>2069</v>
      </c>
    </row>
    <row r="550" ht="15.5" spans="1:11">
      <c r="A550" s="53" t="s">
        <v>2070</v>
      </c>
      <c r="B550" s="53" t="s">
        <v>2071</v>
      </c>
      <c r="H550" s="56" t="s">
        <v>2055</v>
      </c>
      <c r="I550" s="19" t="s">
        <v>1864</v>
      </c>
      <c r="J550" s="19" t="s">
        <v>2072</v>
      </c>
      <c r="K550" s="56" t="s">
        <v>2073</v>
      </c>
    </row>
    <row r="551" ht="15.5" spans="1:11">
      <c r="A551" s="53" t="s">
        <v>2074</v>
      </c>
      <c r="B551" s="53" t="s">
        <v>2075</v>
      </c>
      <c r="H551" s="56" t="s">
        <v>2059</v>
      </c>
      <c r="I551" s="19" t="s">
        <v>22</v>
      </c>
      <c r="J551" s="19" t="s">
        <v>1459</v>
      </c>
      <c r="K551" s="56" t="s">
        <v>2076</v>
      </c>
    </row>
    <row r="552" ht="15.5" spans="1:11">
      <c r="A552" s="53" t="s">
        <v>2077</v>
      </c>
      <c r="B552" s="53" t="s">
        <v>2078</v>
      </c>
      <c r="H552" s="56" t="s">
        <v>2063</v>
      </c>
      <c r="I552" s="19" t="s">
        <v>17</v>
      </c>
      <c r="J552" s="19" t="s">
        <v>2079</v>
      </c>
      <c r="K552" s="56" t="s">
        <v>2080</v>
      </c>
    </row>
    <row r="553" ht="15.5" spans="1:11">
      <c r="A553" s="53" t="s">
        <v>2081</v>
      </c>
      <c r="B553" s="53" t="s">
        <v>2082</v>
      </c>
      <c r="H553" s="56" t="s">
        <v>2066</v>
      </c>
      <c r="I553" s="19" t="s">
        <v>22</v>
      </c>
      <c r="J553" s="19" t="s">
        <v>2083</v>
      </c>
      <c r="K553" s="56" t="s">
        <v>2084</v>
      </c>
    </row>
    <row r="554" ht="15.5" spans="1:11">
      <c r="A554" s="53" t="s">
        <v>2085</v>
      </c>
      <c r="B554" s="53" t="s">
        <v>2086</v>
      </c>
      <c r="H554" s="56" t="s">
        <v>2070</v>
      </c>
      <c r="I554" s="19" t="s">
        <v>22</v>
      </c>
      <c r="J554" s="19" t="s">
        <v>2087</v>
      </c>
      <c r="K554" s="56" t="s">
        <v>2088</v>
      </c>
    </row>
    <row r="555" ht="15.5" spans="1:11">
      <c r="A555" s="53" t="s">
        <v>2089</v>
      </c>
      <c r="B555" s="53" t="s">
        <v>2090</v>
      </c>
      <c r="H555" s="56" t="s">
        <v>2074</v>
      </c>
      <c r="I555" s="19" t="s">
        <v>22</v>
      </c>
      <c r="J555" s="19" t="s">
        <v>2091</v>
      </c>
      <c r="K555" s="56" t="s">
        <v>2092</v>
      </c>
    </row>
    <row r="556" ht="15.5" spans="1:11">
      <c r="A556" s="53" t="s">
        <v>2093</v>
      </c>
      <c r="B556" s="53" t="s">
        <v>2094</v>
      </c>
      <c r="H556" s="56" t="s">
        <v>2077</v>
      </c>
      <c r="I556" s="19" t="s">
        <v>17</v>
      </c>
      <c r="J556" s="19" t="s">
        <v>2095</v>
      </c>
      <c r="K556" s="56" t="s">
        <v>2096</v>
      </c>
    </row>
    <row r="557" ht="15.5" spans="1:11">
      <c r="A557" s="53" t="s">
        <v>2097</v>
      </c>
      <c r="B557" s="53" t="s">
        <v>2098</v>
      </c>
      <c r="H557" s="56" t="s">
        <v>2081</v>
      </c>
      <c r="I557" s="19" t="s">
        <v>22</v>
      </c>
      <c r="J557" s="19" t="s">
        <v>1808</v>
      </c>
      <c r="K557" s="56" t="s">
        <v>720</v>
      </c>
    </row>
    <row r="558" ht="15.5" spans="1:11">
      <c r="A558" s="53" t="s">
        <v>2099</v>
      </c>
      <c r="B558" s="53" t="s">
        <v>2100</v>
      </c>
      <c r="H558" s="56" t="s">
        <v>2085</v>
      </c>
      <c r="I558" s="19" t="s">
        <v>22</v>
      </c>
      <c r="J558" s="19" t="s">
        <v>2101</v>
      </c>
      <c r="K558" s="56" t="s">
        <v>2102</v>
      </c>
    </row>
    <row r="559" ht="15.5" spans="1:11">
      <c r="A559" s="53" t="s">
        <v>2103</v>
      </c>
      <c r="B559" s="53" t="s">
        <v>2104</v>
      </c>
      <c r="H559" s="56" t="s">
        <v>2089</v>
      </c>
      <c r="I559" s="19" t="s">
        <v>17</v>
      </c>
      <c r="J559" s="19" t="s">
        <v>2105</v>
      </c>
      <c r="K559" s="56" t="s">
        <v>2106</v>
      </c>
    </row>
    <row r="560" ht="15.5" spans="1:11">
      <c r="A560" s="53" t="s">
        <v>2107</v>
      </c>
      <c r="B560" s="53" t="s">
        <v>2108</v>
      </c>
      <c r="H560" s="56" t="s">
        <v>2093</v>
      </c>
      <c r="I560" s="19" t="s">
        <v>22</v>
      </c>
      <c r="J560" s="19" t="s">
        <v>411</v>
      </c>
      <c r="K560" s="56" t="s">
        <v>2109</v>
      </c>
    </row>
    <row r="561" ht="15.5" spans="1:11">
      <c r="A561" s="53" t="s">
        <v>2110</v>
      </c>
      <c r="B561" s="53" t="s">
        <v>2111</v>
      </c>
      <c r="H561" s="56" t="s">
        <v>2097</v>
      </c>
      <c r="I561" s="19" t="s">
        <v>22</v>
      </c>
      <c r="J561" s="19" t="s">
        <v>2112</v>
      </c>
      <c r="K561" s="56" t="s">
        <v>2113</v>
      </c>
    </row>
    <row r="562" ht="15.5" spans="1:11">
      <c r="A562" s="53" t="s">
        <v>2114</v>
      </c>
      <c r="B562" s="53" t="s">
        <v>2115</v>
      </c>
      <c r="H562" s="56" t="s">
        <v>2099</v>
      </c>
      <c r="I562" s="19" t="s">
        <v>17</v>
      </c>
      <c r="J562" s="19" t="s">
        <v>2116</v>
      </c>
      <c r="K562" s="56" t="s">
        <v>2117</v>
      </c>
    </row>
    <row r="563" ht="15.5" spans="1:11">
      <c r="A563" s="53" t="s">
        <v>2118</v>
      </c>
      <c r="B563" s="53" t="s">
        <v>2119</v>
      </c>
      <c r="H563" s="56" t="s">
        <v>2103</v>
      </c>
      <c r="I563" s="19" t="s">
        <v>22</v>
      </c>
      <c r="J563" s="19" t="s">
        <v>382</v>
      </c>
      <c r="K563" s="56" t="s">
        <v>2120</v>
      </c>
    </row>
    <row r="564" ht="15.5" spans="1:11">
      <c r="A564" s="53" t="s">
        <v>2121</v>
      </c>
      <c r="B564" s="53" t="s">
        <v>2122</v>
      </c>
      <c r="H564" s="56" t="s">
        <v>2107</v>
      </c>
      <c r="I564" s="19" t="s">
        <v>17</v>
      </c>
      <c r="J564" s="19" t="s">
        <v>1829</v>
      </c>
      <c r="K564" s="56" t="s">
        <v>2123</v>
      </c>
    </row>
    <row r="565" ht="15.5" spans="1:11">
      <c r="A565" s="53" t="s">
        <v>2124</v>
      </c>
      <c r="B565" s="53" t="s">
        <v>2125</v>
      </c>
      <c r="H565" s="56" t="s">
        <v>2110</v>
      </c>
      <c r="I565" s="19" t="s">
        <v>22</v>
      </c>
      <c r="J565" s="19" t="s">
        <v>2126</v>
      </c>
      <c r="K565" s="56" t="s">
        <v>2127</v>
      </c>
    </row>
    <row r="566" ht="15.5" spans="1:11">
      <c r="A566" s="53" t="s">
        <v>2128</v>
      </c>
      <c r="B566" s="53" t="s">
        <v>2129</v>
      </c>
      <c r="H566" s="56" t="s">
        <v>2114</v>
      </c>
      <c r="I566" s="19" t="s">
        <v>17</v>
      </c>
      <c r="J566" s="19" t="s">
        <v>2130</v>
      </c>
      <c r="K566" s="56" t="s">
        <v>2131</v>
      </c>
    </row>
    <row r="567" ht="15.5" spans="1:11">
      <c r="A567" s="53" t="s">
        <v>2132</v>
      </c>
      <c r="B567" s="53" t="s">
        <v>2133</v>
      </c>
      <c r="H567" s="56" t="s">
        <v>2118</v>
      </c>
      <c r="I567" s="19" t="s">
        <v>22</v>
      </c>
      <c r="J567" s="19" t="s">
        <v>2134</v>
      </c>
      <c r="K567" s="56" t="s">
        <v>2135</v>
      </c>
    </row>
    <row r="568" ht="15.5" spans="1:11">
      <c r="A568" s="53" t="s">
        <v>2136</v>
      </c>
      <c r="B568" s="53" t="s">
        <v>2137</v>
      </c>
      <c r="H568" s="56" t="s">
        <v>2121</v>
      </c>
      <c r="I568" s="19" t="s">
        <v>22</v>
      </c>
      <c r="J568" s="19" t="s">
        <v>2138</v>
      </c>
      <c r="K568" s="56" t="s">
        <v>2139</v>
      </c>
    </row>
    <row r="569" ht="15.5" spans="1:11">
      <c r="A569" s="53" t="s">
        <v>2140</v>
      </c>
      <c r="B569" s="53" t="s">
        <v>2141</v>
      </c>
      <c r="H569" s="56" t="s">
        <v>2124</v>
      </c>
      <c r="I569" s="19" t="s">
        <v>17</v>
      </c>
      <c r="J569" s="19" t="s">
        <v>2142</v>
      </c>
      <c r="K569" s="56" t="s">
        <v>2143</v>
      </c>
    </row>
    <row r="570" ht="15.5" spans="1:11">
      <c r="A570" s="53" t="s">
        <v>2144</v>
      </c>
      <c r="B570" s="53" t="s">
        <v>2145</v>
      </c>
      <c r="H570" s="56" t="s">
        <v>2128</v>
      </c>
      <c r="I570" s="19" t="s">
        <v>1864</v>
      </c>
      <c r="J570" s="19" t="s">
        <v>2022</v>
      </c>
      <c r="K570" s="56" t="s">
        <v>2146</v>
      </c>
    </row>
    <row r="571" ht="15.5" spans="1:11">
      <c r="A571" s="53" t="s">
        <v>2147</v>
      </c>
      <c r="B571" s="53" t="s">
        <v>2148</v>
      </c>
      <c r="H571" s="56" t="s">
        <v>2132</v>
      </c>
      <c r="I571" s="19" t="s">
        <v>22</v>
      </c>
      <c r="J571" s="19" t="s">
        <v>2149</v>
      </c>
      <c r="K571" s="56" t="s">
        <v>2150</v>
      </c>
    </row>
    <row r="572" ht="15.5" spans="1:11">
      <c r="A572" s="53" t="s">
        <v>2151</v>
      </c>
      <c r="B572" s="53" t="s">
        <v>2152</v>
      </c>
      <c r="H572" s="56" t="s">
        <v>2136</v>
      </c>
      <c r="I572" s="19" t="s">
        <v>17</v>
      </c>
      <c r="J572" s="19" t="s">
        <v>2153</v>
      </c>
      <c r="K572" s="56" t="s">
        <v>2154</v>
      </c>
    </row>
    <row r="573" ht="15.5" spans="1:11">
      <c r="A573" s="53" t="s">
        <v>2155</v>
      </c>
      <c r="B573" s="53" t="s">
        <v>2156</v>
      </c>
      <c r="H573" s="56" t="s">
        <v>2140</v>
      </c>
      <c r="I573" s="19" t="s">
        <v>17</v>
      </c>
      <c r="J573" s="19" t="s">
        <v>2157</v>
      </c>
      <c r="K573" s="56" t="s">
        <v>2158</v>
      </c>
    </row>
    <row r="574" ht="15.5" spans="1:11">
      <c r="A574" s="53" t="s">
        <v>2159</v>
      </c>
      <c r="B574" s="53" t="s">
        <v>2160</v>
      </c>
      <c r="H574" s="56" t="s">
        <v>2144</v>
      </c>
      <c r="I574" s="19" t="s">
        <v>17</v>
      </c>
      <c r="J574" s="19" t="s">
        <v>2161</v>
      </c>
      <c r="K574" s="56" t="s">
        <v>2162</v>
      </c>
    </row>
    <row r="575" ht="15.5" spans="1:11">
      <c r="A575" s="53" t="s">
        <v>2163</v>
      </c>
      <c r="B575" s="53" t="s">
        <v>2164</v>
      </c>
      <c r="H575" s="56" t="s">
        <v>2147</v>
      </c>
      <c r="I575" s="19" t="s">
        <v>22</v>
      </c>
      <c r="J575" s="19" t="s">
        <v>2165</v>
      </c>
      <c r="K575" s="56" t="s">
        <v>2166</v>
      </c>
    </row>
    <row r="576" ht="15.5" spans="1:11">
      <c r="A576" s="53" t="s">
        <v>2167</v>
      </c>
      <c r="B576" s="53" t="s">
        <v>2168</v>
      </c>
      <c r="H576" s="56" t="s">
        <v>2151</v>
      </c>
      <c r="I576" s="19" t="s">
        <v>22</v>
      </c>
      <c r="J576" s="19" t="s">
        <v>2169</v>
      </c>
      <c r="K576" s="56" t="s">
        <v>2170</v>
      </c>
    </row>
    <row r="577" ht="15.5" spans="1:11">
      <c r="A577" s="53" t="s">
        <v>2171</v>
      </c>
      <c r="B577" s="53" t="s">
        <v>2172</v>
      </c>
      <c r="H577" s="56" t="s">
        <v>2155</v>
      </c>
      <c r="I577" s="19" t="s">
        <v>22</v>
      </c>
      <c r="J577" s="19" t="s">
        <v>801</v>
      </c>
      <c r="K577" s="56" t="s">
        <v>2173</v>
      </c>
    </row>
    <row r="578" ht="15.5" spans="1:11">
      <c r="A578" s="53" t="s">
        <v>2174</v>
      </c>
      <c r="B578" s="53" t="s">
        <v>2175</v>
      </c>
      <c r="H578" s="56" t="s">
        <v>2159</v>
      </c>
      <c r="I578" s="19" t="s">
        <v>1864</v>
      </c>
      <c r="J578" s="19" t="s">
        <v>2176</v>
      </c>
      <c r="K578" s="56" t="s">
        <v>2177</v>
      </c>
    </row>
    <row r="579" ht="15.5" spans="1:11">
      <c r="A579" s="53" t="s">
        <v>2178</v>
      </c>
      <c r="B579" s="53" t="s">
        <v>2179</v>
      </c>
      <c r="H579" s="56" t="s">
        <v>2163</v>
      </c>
      <c r="I579" s="19" t="s">
        <v>22</v>
      </c>
      <c r="J579" s="19" t="s">
        <v>2180</v>
      </c>
      <c r="K579" s="56" t="s">
        <v>2181</v>
      </c>
    </row>
    <row r="580" ht="15.5" spans="1:11">
      <c r="A580" s="53" t="s">
        <v>2182</v>
      </c>
      <c r="B580" s="53" t="s">
        <v>2183</v>
      </c>
      <c r="H580" s="56" t="s">
        <v>2167</v>
      </c>
      <c r="I580" s="19" t="s">
        <v>22</v>
      </c>
      <c r="J580" s="19" t="s">
        <v>2184</v>
      </c>
      <c r="K580" s="56" t="s">
        <v>2185</v>
      </c>
    </row>
    <row r="581" ht="15.5" spans="1:11">
      <c r="A581" s="53" t="s">
        <v>2186</v>
      </c>
      <c r="B581" s="53" t="s">
        <v>2187</v>
      </c>
      <c r="H581" s="56" t="s">
        <v>2171</v>
      </c>
      <c r="I581" s="19" t="s">
        <v>17</v>
      </c>
      <c r="J581" s="19" t="s">
        <v>2188</v>
      </c>
      <c r="K581" s="56" t="s">
        <v>2189</v>
      </c>
    </row>
    <row r="582" ht="15.5" spans="1:11">
      <c r="A582" s="53" t="s">
        <v>2190</v>
      </c>
      <c r="B582" s="53" t="s">
        <v>2191</v>
      </c>
      <c r="H582" s="56" t="s">
        <v>2174</v>
      </c>
      <c r="I582" s="19" t="s">
        <v>1864</v>
      </c>
      <c r="J582" s="19" t="s">
        <v>497</v>
      </c>
      <c r="K582" s="56" t="s">
        <v>2192</v>
      </c>
    </row>
    <row r="583" ht="15.5" spans="1:11">
      <c r="A583" s="53" t="s">
        <v>2193</v>
      </c>
      <c r="B583" s="53" t="s">
        <v>2194</v>
      </c>
      <c r="H583" s="56" t="s">
        <v>2178</v>
      </c>
      <c r="I583" s="19" t="s">
        <v>22</v>
      </c>
      <c r="J583" s="19" t="s">
        <v>2195</v>
      </c>
      <c r="K583" s="56" t="s">
        <v>2196</v>
      </c>
    </row>
    <row r="584" ht="15.5" spans="1:11">
      <c r="A584" s="53" t="s">
        <v>2197</v>
      </c>
      <c r="B584" s="53" t="s">
        <v>2198</v>
      </c>
      <c r="H584" s="56" t="s">
        <v>2182</v>
      </c>
      <c r="I584" s="19" t="s">
        <v>17</v>
      </c>
      <c r="J584" s="19" t="s">
        <v>2199</v>
      </c>
      <c r="K584" s="56" t="s">
        <v>2200</v>
      </c>
    </row>
    <row r="585" ht="15.5" spans="1:11">
      <c r="A585" s="53" t="s">
        <v>2201</v>
      </c>
      <c r="B585" s="53" t="s">
        <v>2202</v>
      </c>
      <c r="H585" s="56" t="s">
        <v>2186</v>
      </c>
      <c r="I585" s="19" t="s">
        <v>17</v>
      </c>
      <c r="J585" s="19" t="s">
        <v>2203</v>
      </c>
      <c r="K585" s="56" t="s">
        <v>2204</v>
      </c>
    </row>
    <row r="586" ht="15.5" spans="1:11">
      <c r="A586" s="53" t="s">
        <v>2205</v>
      </c>
      <c r="B586" s="53" t="s">
        <v>2206</v>
      </c>
      <c r="H586" s="56" t="s">
        <v>2190</v>
      </c>
      <c r="I586" s="19" t="s">
        <v>22</v>
      </c>
      <c r="J586" s="19" t="s">
        <v>2207</v>
      </c>
      <c r="K586" s="56" t="s">
        <v>2208</v>
      </c>
    </row>
    <row r="587" ht="15.5" spans="1:11">
      <c r="A587" s="53" t="s">
        <v>2209</v>
      </c>
      <c r="B587" s="53" t="s">
        <v>2210</v>
      </c>
      <c r="H587" s="56" t="s">
        <v>2193</v>
      </c>
      <c r="I587" s="19" t="s">
        <v>22</v>
      </c>
      <c r="J587" s="19" t="s">
        <v>27</v>
      </c>
      <c r="K587" s="56" t="s">
        <v>2211</v>
      </c>
    </row>
    <row r="588" ht="15.5" spans="1:11">
      <c r="A588" s="53" t="s">
        <v>2212</v>
      </c>
      <c r="B588" s="53" t="s">
        <v>2213</v>
      </c>
      <c r="H588" s="56" t="s">
        <v>2197</v>
      </c>
      <c r="I588" s="19" t="s">
        <v>17</v>
      </c>
      <c r="J588" s="19" t="s">
        <v>2214</v>
      </c>
      <c r="K588" s="56" t="s">
        <v>2215</v>
      </c>
    </row>
    <row r="589" ht="15.5" spans="1:11">
      <c r="A589" s="53" t="s">
        <v>2216</v>
      </c>
      <c r="B589" s="53" t="s">
        <v>2217</v>
      </c>
      <c r="H589" s="56" t="s">
        <v>2201</v>
      </c>
      <c r="I589" s="19" t="s">
        <v>22</v>
      </c>
      <c r="J589" s="19" t="s">
        <v>1594</v>
      </c>
      <c r="K589" s="56" t="s">
        <v>2218</v>
      </c>
    </row>
    <row r="590" ht="15.5" spans="1:11">
      <c r="A590" s="53" t="s">
        <v>2219</v>
      </c>
      <c r="B590" s="53" t="s">
        <v>2220</v>
      </c>
      <c r="H590" s="56" t="s">
        <v>2205</v>
      </c>
      <c r="I590" s="19" t="s">
        <v>17</v>
      </c>
      <c r="J590" s="19" t="s">
        <v>2221</v>
      </c>
      <c r="K590" s="56" t="s">
        <v>2222</v>
      </c>
    </row>
    <row r="591" ht="15.5" spans="1:11">
      <c r="A591" s="53" t="s">
        <v>2223</v>
      </c>
      <c r="B591" s="53" t="s">
        <v>2224</v>
      </c>
      <c r="H591" s="56" t="s">
        <v>2209</v>
      </c>
      <c r="I591" s="19" t="s">
        <v>17</v>
      </c>
      <c r="J591" s="19" t="s">
        <v>1416</v>
      </c>
      <c r="K591" s="56" t="s">
        <v>2225</v>
      </c>
    </row>
    <row r="592" ht="15.5" spans="1:11">
      <c r="A592" s="53" t="s">
        <v>2226</v>
      </c>
      <c r="B592" s="53" t="s">
        <v>2227</v>
      </c>
      <c r="H592" s="56" t="s">
        <v>2212</v>
      </c>
      <c r="I592" s="19" t="s">
        <v>17</v>
      </c>
      <c r="J592" s="19" t="s">
        <v>2228</v>
      </c>
      <c r="K592" s="56" t="s">
        <v>2229</v>
      </c>
    </row>
    <row r="593" ht="15.5" spans="1:11">
      <c r="A593" s="53" t="s">
        <v>2230</v>
      </c>
      <c r="B593" s="53" t="s">
        <v>2231</v>
      </c>
      <c r="H593" s="56" t="s">
        <v>2216</v>
      </c>
      <c r="I593" s="19" t="s">
        <v>17</v>
      </c>
      <c r="J593" s="19" t="s">
        <v>2232</v>
      </c>
      <c r="K593" s="56" t="s">
        <v>2233</v>
      </c>
    </row>
    <row r="594" ht="15.5" spans="1:11">
      <c r="A594" s="53" t="s">
        <v>2234</v>
      </c>
      <c r="B594" s="53" t="s">
        <v>2235</v>
      </c>
      <c r="H594" s="56" t="s">
        <v>2219</v>
      </c>
      <c r="I594" s="19" t="s">
        <v>1864</v>
      </c>
      <c r="J594" s="19" t="s">
        <v>2236</v>
      </c>
      <c r="K594" s="56" t="s">
        <v>327</v>
      </c>
    </row>
    <row r="595" ht="15.5" spans="1:11">
      <c r="A595" s="53" t="s">
        <v>2237</v>
      </c>
      <c r="B595" s="53" t="s">
        <v>2238</v>
      </c>
      <c r="H595" s="56" t="s">
        <v>2223</v>
      </c>
      <c r="I595" s="19" t="s">
        <v>17</v>
      </c>
      <c r="J595" s="19" t="s">
        <v>2239</v>
      </c>
      <c r="K595" s="56" t="s">
        <v>2240</v>
      </c>
    </row>
    <row r="596" ht="15.5" spans="1:11">
      <c r="A596" s="53" t="s">
        <v>2241</v>
      </c>
      <c r="B596" s="53" t="s">
        <v>2242</v>
      </c>
      <c r="H596" s="56" t="s">
        <v>2226</v>
      </c>
      <c r="I596" s="19" t="s">
        <v>22</v>
      </c>
      <c r="J596" s="19" t="s">
        <v>1021</v>
      </c>
      <c r="K596" s="56" t="s">
        <v>2243</v>
      </c>
    </row>
    <row r="597" ht="15.5" spans="1:11">
      <c r="A597" s="53" t="s">
        <v>2244</v>
      </c>
      <c r="B597" s="53" t="s">
        <v>2245</v>
      </c>
      <c r="H597" s="56" t="s">
        <v>2230</v>
      </c>
      <c r="I597" s="19" t="s">
        <v>17</v>
      </c>
      <c r="J597" s="19" t="s">
        <v>2246</v>
      </c>
      <c r="K597" s="56" t="s">
        <v>283</v>
      </c>
    </row>
    <row r="598" ht="15.5" spans="1:11">
      <c r="A598" s="53" t="s">
        <v>2247</v>
      </c>
      <c r="B598" s="53" t="s">
        <v>2248</v>
      </c>
      <c r="H598" s="56" t="s">
        <v>2234</v>
      </c>
      <c r="I598" s="19" t="s">
        <v>17</v>
      </c>
      <c r="J598" s="19" t="s">
        <v>2249</v>
      </c>
      <c r="K598" s="56" t="s">
        <v>2250</v>
      </c>
    </row>
    <row r="599" ht="15.5" spans="1:11">
      <c r="A599" s="53" t="s">
        <v>2251</v>
      </c>
      <c r="B599" s="53" t="s">
        <v>2252</v>
      </c>
      <c r="H599" s="56" t="s">
        <v>2237</v>
      </c>
      <c r="I599" s="19" t="s">
        <v>1864</v>
      </c>
      <c r="J599" s="19" t="s">
        <v>2253</v>
      </c>
      <c r="K599" s="56" t="s">
        <v>2254</v>
      </c>
    </row>
    <row r="600" ht="15.5" spans="1:11">
      <c r="A600" s="53" t="s">
        <v>2255</v>
      </c>
      <c r="B600" s="53" t="s">
        <v>2256</v>
      </c>
      <c r="H600" s="56" t="s">
        <v>2241</v>
      </c>
      <c r="I600" s="19" t="s">
        <v>17</v>
      </c>
      <c r="J600" s="19" t="s">
        <v>2257</v>
      </c>
      <c r="K600" s="56" t="s">
        <v>2258</v>
      </c>
    </row>
    <row r="601" ht="15.5" spans="1:11">
      <c r="A601" s="53" t="s">
        <v>2259</v>
      </c>
      <c r="B601" s="53" t="s">
        <v>2260</v>
      </c>
      <c r="H601" s="56" t="s">
        <v>2244</v>
      </c>
      <c r="I601" s="19" t="s">
        <v>22</v>
      </c>
      <c r="J601" s="19" t="s">
        <v>2261</v>
      </c>
      <c r="K601" s="56" t="s">
        <v>2262</v>
      </c>
    </row>
    <row r="602" ht="15.5" spans="1:11">
      <c r="A602" s="53" t="s">
        <v>2263</v>
      </c>
      <c r="B602" s="53" t="s">
        <v>2264</v>
      </c>
      <c r="H602" s="56" t="s">
        <v>2247</v>
      </c>
      <c r="I602" s="19" t="s">
        <v>22</v>
      </c>
      <c r="J602" s="19" t="s">
        <v>2265</v>
      </c>
      <c r="K602" s="56" t="s">
        <v>2266</v>
      </c>
    </row>
    <row r="603" ht="15.5" spans="1:11">
      <c r="A603" s="53" t="s">
        <v>2267</v>
      </c>
      <c r="B603" s="53" t="s">
        <v>2268</v>
      </c>
      <c r="H603" s="56" t="s">
        <v>2251</v>
      </c>
      <c r="I603" s="19" t="s">
        <v>17</v>
      </c>
      <c r="J603" s="19" t="s">
        <v>2269</v>
      </c>
      <c r="K603" s="56" t="s">
        <v>2270</v>
      </c>
    </row>
    <row r="604" ht="15.5" spans="1:11">
      <c r="A604" s="53" t="s">
        <v>2271</v>
      </c>
      <c r="B604" s="53" t="s">
        <v>2272</v>
      </c>
      <c r="H604" s="56" t="s">
        <v>2255</v>
      </c>
      <c r="I604" s="19" t="s">
        <v>17</v>
      </c>
      <c r="J604" s="19" t="s">
        <v>2273</v>
      </c>
      <c r="K604" s="56" t="s">
        <v>2274</v>
      </c>
    </row>
    <row r="605" ht="15.5" spans="1:11">
      <c r="A605" s="53" t="s">
        <v>2275</v>
      </c>
      <c r="B605" s="53" t="s">
        <v>2276</v>
      </c>
      <c r="H605" s="56" t="s">
        <v>2259</v>
      </c>
      <c r="I605" s="19" t="s">
        <v>22</v>
      </c>
      <c r="J605" s="19" t="s">
        <v>2277</v>
      </c>
      <c r="K605" s="56" t="s">
        <v>2278</v>
      </c>
    </row>
    <row r="606" ht="15.5" spans="1:11">
      <c r="A606" s="53" t="s">
        <v>2279</v>
      </c>
      <c r="B606" s="53" t="s">
        <v>2280</v>
      </c>
      <c r="H606" s="56" t="s">
        <v>2263</v>
      </c>
      <c r="I606" s="19" t="s">
        <v>17</v>
      </c>
      <c r="J606" s="19" t="s">
        <v>2281</v>
      </c>
      <c r="K606" s="56" t="s">
        <v>2282</v>
      </c>
    </row>
    <row r="607" ht="15.5" spans="1:11">
      <c r="A607" s="53" t="s">
        <v>2283</v>
      </c>
      <c r="B607" s="53" t="s">
        <v>2284</v>
      </c>
      <c r="H607" s="56" t="s">
        <v>2267</v>
      </c>
      <c r="I607" s="19" t="s">
        <v>1864</v>
      </c>
      <c r="J607" s="19" t="s">
        <v>771</v>
      </c>
      <c r="K607" s="56" t="s">
        <v>2285</v>
      </c>
    </row>
    <row r="608" ht="15.5" spans="1:11">
      <c r="A608" s="53" t="s">
        <v>2286</v>
      </c>
      <c r="B608" s="53" t="s">
        <v>2287</v>
      </c>
      <c r="H608" s="56" t="s">
        <v>2271</v>
      </c>
      <c r="I608" s="19" t="s">
        <v>1864</v>
      </c>
      <c r="J608" s="19" t="s">
        <v>2288</v>
      </c>
      <c r="K608" s="56" t="s">
        <v>2289</v>
      </c>
    </row>
    <row r="609" ht="15.5" spans="1:11">
      <c r="A609" s="53" t="s">
        <v>2290</v>
      </c>
      <c r="B609" s="53" t="s">
        <v>2291</v>
      </c>
      <c r="H609" s="56" t="s">
        <v>2275</v>
      </c>
      <c r="I609" s="19" t="s">
        <v>22</v>
      </c>
      <c r="J609" s="19" t="s">
        <v>2207</v>
      </c>
      <c r="K609" s="56" t="s">
        <v>2292</v>
      </c>
    </row>
    <row r="610" ht="15.5" spans="1:11">
      <c r="A610" s="53" t="s">
        <v>2293</v>
      </c>
      <c r="B610" s="53" t="s">
        <v>2294</v>
      </c>
      <c r="H610" s="56" t="s">
        <v>2279</v>
      </c>
      <c r="I610" s="19" t="s">
        <v>22</v>
      </c>
      <c r="J610" s="19" t="s">
        <v>2295</v>
      </c>
      <c r="K610" s="56" t="s">
        <v>471</v>
      </c>
    </row>
    <row r="611" ht="15.5" spans="1:11">
      <c r="A611" s="53" t="s">
        <v>2296</v>
      </c>
      <c r="B611" s="53" t="s">
        <v>2297</v>
      </c>
      <c r="H611" s="56" t="s">
        <v>2283</v>
      </c>
      <c r="I611" s="19" t="s">
        <v>22</v>
      </c>
      <c r="J611" s="19" t="s">
        <v>2298</v>
      </c>
      <c r="K611" s="56" t="s">
        <v>2299</v>
      </c>
    </row>
    <row r="612" ht="15.5" spans="1:11">
      <c r="A612" s="53" t="s">
        <v>2300</v>
      </c>
      <c r="B612" s="53" t="s">
        <v>2301</v>
      </c>
      <c r="H612" s="56" t="s">
        <v>2286</v>
      </c>
      <c r="I612" s="19" t="s">
        <v>22</v>
      </c>
      <c r="J612" s="19" t="s">
        <v>2302</v>
      </c>
      <c r="K612" s="56" t="s">
        <v>2303</v>
      </c>
    </row>
    <row r="613" ht="15.5" spans="1:11">
      <c r="A613" s="53" t="s">
        <v>2304</v>
      </c>
      <c r="B613" s="53" t="s">
        <v>2305</v>
      </c>
      <c r="H613" s="56" t="s">
        <v>2290</v>
      </c>
      <c r="I613" s="19" t="s">
        <v>22</v>
      </c>
      <c r="J613" s="19" t="s">
        <v>2306</v>
      </c>
      <c r="K613" s="56" t="s">
        <v>2307</v>
      </c>
    </row>
    <row r="614" ht="15.5" spans="1:11">
      <c r="A614" s="53" t="s">
        <v>2308</v>
      </c>
      <c r="B614" s="53" t="s">
        <v>2309</v>
      </c>
      <c r="H614" s="56" t="s">
        <v>2293</v>
      </c>
      <c r="I614" s="19" t="s">
        <v>22</v>
      </c>
      <c r="J614" s="19" t="s">
        <v>2310</v>
      </c>
      <c r="K614" s="56" t="s">
        <v>2311</v>
      </c>
    </row>
    <row r="615" ht="15.5" spans="1:11">
      <c r="A615" s="53" t="s">
        <v>2312</v>
      </c>
      <c r="B615" s="53" t="s">
        <v>2313</v>
      </c>
      <c r="H615" s="56" t="s">
        <v>2296</v>
      </c>
      <c r="I615" s="19" t="s">
        <v>1864</v>
      </c>
      <c r="J615" s="19" t="s">
        <v>2314</v>
      </c>
      <c r="K615" s="56" t="s">
        <v>2315</v>
      </c>
    </row>
    <row r="616" ht="15.5" spans="1:11">
      <c r="A616" s="53" t="s">
        <v>2316</v>
      </c>
      <c r="B616" s="53" t="s">
        <v>2317</v>
      </c>
      <c r="H616" s="56" t="s">
        <v>2300</v>
      </c>
      <c r="I616" s="19" t="s">
        <v>22</v>
      </c>
      <c r="J616" s="19" t="s">
        <v>2318</v>
      </c>
      <c r="K616" s="56" t="s">
        <v>2319</v>
      </c>
    </row>
    <row r="617" ht="15.5" spans="1:11">
      <c r="A617" s="53" t="s">
        <v>2320</v>
      </c>
      <c r="B617" s="53" t="s">
        <v>2321</v>
      </c>
      <c r="H617" s="56" t="s">
        <v>2304</v>
      </c>
      <c r="I617" s="19" t="s">
        <v>17</v>
      </c>
      <c r="J617" s="19" t="s">
        <v>1025</v>
      </c>
      <c r="K617" s="56" t="s">
        <v>2322</v>
      </c>
    </row>
    <row r="618" ht="15.5" spans="1:11">
      <c r="A618" s="53" t="s">
        <v>2323</v>
      </c>
      <c r="B618" s="53" t="s">
        <v>2324</v>
      </c>
      <c r="H618" s="56" t="s">
        <v>2308</v>
      </c>
      <c r="I618" s="19" t="s">
        <v>17</v>
      </c>
      <c r="J618" s="19" t="s">
        <v>2325</v>
      </c>
      <c r="K618" s="56" t="s">
        <v>2326</v>
      </c>
    </row>
    <row r="619" ht="15.5" spans="1:11">
      <c r="A619" s="53" t="s">
        <v>2327</v>
      </c>
      <c r="B619" s="53" t="s">
        <v>2328</v>
      </c>
      <c r="H619" s="56" t="s">
        <v>2312</v>
      </c>
      <c r="I619" s="19" t="s">
        <v>22</v>
      </c>
      <c r="J619" s="19" t="s">
        <v>2329</v>
      </c>
      <c r="K619" s="56" t="s">
        <v>2330</v>
      </c>
    </row>
    <row r="620" ht="15.5" spans="1:11">
      <c r="A620" s="53" t="s">
        <v>2331</v>
      </c>
      <c r="B620" s="53" t="s">
        <v>2332</v>
      </c>
      <c r="H620" s="56" t="s">
        <v>2316</v>
      </c>
      <c r="I620" s="19" t="s">
        <v>17</v>
      </c>
      <c r="J620" s="19" t="s">
        <v>2333</v>
      </c>
      <c r="K620" s="56" t="s">
        <v>2334</v>
      </c>
    </row>
    <row r="621" ht="15.5" spans="1:11">
      <c r="A621" s="53" t="s">
        <v>2335</v>
      </c>
      <c r="B621" s="53" t="s">
        <v>2336</v>
      </c>
      <c r="H621" s="56" t="s">
        <v>2320</v>
      </c>
      <c r="I621" s="19" t="s">
        <v>17</v>
      </c>
      <c r="J621" s="19" t="s">
        <v>2337</v>
      </c>
      <c r="K621" s="56" t="s">
        <v>295</v>
      </c>
    </row>
    <row r="622" ht="15.5" spans="1:11">
      <c r="A622" s="53" t="s">
        <v>2338</v>
      </c>
      <c r="B622" s="53" t="s">
        <v>2339</v>
      </c>
      <c r="H622" s="56" t="s">
        <v>2323</v>
      </c>
      <c r="I622" s="19" t="s">
        <v>1864</v>
      </c>
      <c r="J622" s="19" t="s">
        <v>755</v>
      </c>
      <c r="K622" s="56" t="s">
        <v>1110</v>
      </c>
    </row>
    <row r="623" ht="15.5" spans="1:11">
      <c r="A623" s="53" t="s">
        <v>2340</v>
      </c>
      <c r="B623" s="53" t="s">
        <v>2341</v>
      </c>
      <c r="H623" s="56" t="s">
        <v>2327</v>
      </c>
      <c r="I623" s="19" t="s">
        <v>17</v>
      </c>
      <c r="J623" s="19" t="s">
        <v>743</v>
      </c>
      <c r="K623" s="56" t="s">
        <v>2342</v>
      </c>
    </row>
    <row r="624" ht="15.5" spans="1:11">
      <c r="A624" s="53" t="s">
        <v>2343</v>
      </c>
      <c r="B624" s="53" t="s">
        <v>2344</v>
      </c>
      <c r="H624" s="56" t="s">
        <v>2331</v>
      </c>
      <c r="I624" s="19" t="s">
        <v>17</v>
      </c>
      <c r="J624" s="19" t="s">
        <v>943</v>
      </c>
      <c r="K624" s="56" t="s">
        <v>2345</v>
      </c>
    </row>
    <row r="625" ht="15.5" spans="1:11">
      <c r="A625" s="53" t="s">
        <v>2346</v>
      </c>
      <c r="B625" s="53" t="s">
        <v>2347</v>
      </c>
      <c r="H625" s="56" t="s">
        <v>2335</v>
      </c>
      <c r="I625" s="19" t="s">
        <v>17</v>
      </c>
      <c r="J625" s="19" t="s">
        <v>2348</v>
      </c>
      <c r="K625" s="56" t="s">
        <v>2349</v>
      </c>
    </row>
    <row r="626" ht="15.5" spans="1:11">
      <c r="A626" s="53" t="s">
        <v>2350</v>
      </c>
      <c r="B626" s="53" t="s">
        <v>2351</v>
      </c>
      <c r="H626" s="56" t="s">
        <v>2338</v>
      </c>
      <c r="I626" s="19" t="s">
        <v>1864</v>
      </c>
      <c r="J626" s="19" t="s">
        <v>2352</v>
      </c>
      <c r="K626" s="56" t="s">
        <v>2353</v>
      </c>
    </row>
    <row r="627" ht="15.5" spans="1:11">
      <c r="A627" s="53" t="s">
        <v>2354</v>
      </c>
      <c r="B627" s="53" t="s">
        <v>2355</v>
      </c>
      <c r="H627" s="56" t="s">
        <v>2340</v>
      </c>
      <c r="I627" s="19" t="s">
        <v>22</v>
      </c>
      <c r="J627" s="19" t="s">
        <v>2356</v>
      </c>
      <c r="K627" s="56" t="s">
        <v>2357</v>
      </c>
    </row>
    <row r="628" ht="15.5" spans="1:11">
      <c r="A628" s="53" t="s">
        <v>2358</v>
      </c>
      <c r="B628" s="53" t="s">
        <v>2359</v>
      </c>
      <c r="H628" s="56" t="s">
        <v>2343</v>
      </c>
      <c r="I628" s="19" t="s">
        <v>17</v>
      </c>
      <c r="J628" s="19" t="s">
        <v>2360</v>
      </c>
      <c r="K628" s="56" t="s">
        <v>2361</v>
      </c>
    </row>
    <row r="629" ht="15.5" spans="1:11">
      <c r="A629" s="53" t="s">
        <v>2362</v>
      </c>
      <c r="B629" s="53" t="s">
        <v>2363</v>
      </c>
      <c r="H629" s="56" t="s">
        <v>2346</v>
      </c>
      <c r="I629" s="19" t="s">
        <v>22</v>
      </c>
      <c r="J629" s="19" t="s">
        <v>2364</v>
      </c>
      <c r="K629" s="56" t="s">
        <v>2365</v>
      </c>
    </row>
    <row r="630" ht="15.5" spans="1:11">
      <c r="A630" s="53" t="s">
        <v>2366</v>
      </c>
      <c r="B630" s="53" t="s">
        <v>2367</v>
      </c>
      <c r="H630" s="56" t="s">
        <v>2350</v>
      </c>
      <c r="I630" s="19" t="s">
        <v>22</v>
      </c>
      <c r="J630" s="19" t="s">
        <v>2368</v>
      </c>
      <c r="K630" s="56" t="s">
        <v>2369</v>
      </c>
    </row>
    <row r="631" ht="15.5" spans="1:11">
      <c r="A631" s="53" t="s">
        <v>2370</v>
      </c>
      <c r="B631" s="53" t="s">
        <v>2371</v>
      </c>
      <c r="H631" s="56" t="s">
        <v>2354</v>
      </c>
      <c r="I631" s="19" t="s">
        <v>22</v>
      </c>
      <c r="J631" s="19" t="s">
        <v>2372</v>
      </c>
      <c r="K631" s="56" t="s">
        <v>2373</v>
      </c>
    </row>
    <row r="632" ht="15.5" spans="1:11">
      <c r="A632" s="53" t="s">
        <v>2374</v>
      </c>
      <c r="B632" s="53" t="s">
        <v>2375</v>
      </c>
      <c r="H632" s="56" t="s">
        <v>2358</v>
      </c>
      <c r="I632" s="19" t="s">
        <v>22</v>
      </c>
      <c r="J632" s="19" t="s">
        <v>2376</v>
      </c>
      <c r="K632" s="56" t="s">
        <v>2377</v>
      </c>
    </row>
    <row r="633" ht="15.5" spans="1:11">
      <c r="A633" s="53" t="s">
        <v>2378</v>
      </c>
      <c r="B633" s="53" t="s">
        <v>2379</v>
      </c>
      <c r="H633" s="56" t="s">
        <v>2362</v>
      </c>
      <c r="I633" s="19" t="s">
        <v>1864</v>
      </c>
      <c r="J633" s="19" t="s">
        <v>2380</v>
      </c>
      <c r="K633" s="56" t="s">
        <v>2381</v>
      </c>
    </row>
    <row r="634" ht="15.5" spans="1:11">
      <c r="A634" s="53" t="s">
        <v>2382</v>
      </c>
      <c r="B634" s="53" t="s">
        <v>2383</v>
      </c>
      <c r="H634" s="56" t="s">
        <v>2366</v>
      </c>
      <c r="I634" s="19" t="s">
        <v>22</v>
      </c>
      <c r="J634" s="19" t="s">
        <v>2384</v>
      </c>
      <c r="K634" s="56" t="s">
        <v>2385</v>
      </c>
    </row>
    <row r="635" ht="15.5" spans="1:11">
      <c r="A635" s="53" t="s">
        <v>2386</v>
      </c>
      <c r="B635" s="53" t="s">
        <v>2387</v>
      </c>
      <c r="H635" s="56" t="s">
        <v>2370</v>
      </c>
      <c r="I635" s="19" t="s">
        <v>17</v>
      </c>
      <c r="J635" s="19" t="s">
        <v>2388</v>
      </c>
      <c r="K635" s="56" t="s">
        <v>1067</v>
      </c>
    </row>
    <row r="636" ht="15.5" spans="1:11">
      <c r="A636" s="53" t="s">
        <v>2389</v>
      </c>
      <c r="B636" s="53" t="s">
        <v>2390</v>
      </c>
      <c r="H636" s="56" t="s">
        <v>2374</v>
      </c>
      <c r="I636" s="19" t="s">
        <v>1864</v>
      </c>
      <c r="J636" s="19" t="s">
        <v>2391</v>
      </c>
      <c r="K636" s="56" t="s">
        <v>2392</v>
      </c>
    </row>
    <row r="637" ht="15.5" spans="1:11">
      <c r="A637" s="53" t="s">
        <v>2393</v>
      </c>
      <c r="B637" s="53" t="s">
        <v>2394</v>
      </c>
      <c r="H637" s="56" t="s">
        <v>2378</v>
      </c>
      <c r="I637" s="19" t="s">
        <v>22</v>
      </c>
      <c r="J637" s="19" t="s">
        <v>883</v>
      </c>
      <c r="K637" s="56" t="s">
        <v>2395</v>
      </c>
    </row>
    <row r="638" ht="15.5" spans="1:11">
      <c r="A638" s="53" t="s">
        <v>2396</v>
      </c>
      <c r="B638" s="53" t="s">
        <v>2397</v>
      </c>
      <c r="H638" s="56" t="s">
        <v>2382</v>
      </c>
      <c r="I638" s="19" t="s">
        <v>22</v>
      </c>
      <c r="J638" s="19" t="s">
        <v>1594</v>
      </c>
      <c r="K638" s="56" t="s">
        <v>2398</v>
      </c>
    </row>
    <row r="639" ht="15.5" spans="1:11">
      <c r="A639" s="53" t="s">
        <v>2399</v>
      </c>
      <c r="B639" s="53" t="s">
        <v>2400</v>
      </c>
      <c r="H639" s="56" t="s">
        <v>2386</v>
      </c>
      <c r="I639" s="19" t="s">
        <v>1864</v>
      </c>
      <c r="J639" s="19" t="s">
        <v>2401</v>
      </c>
      <c r="K639" s="56" t="s">
        <v>2402</v>
      </c>
    </row>
    <row r="640" ht="15.5" spans="1:11">
      <c r="A640" s="53" t="s">
        <v>2403</v>
      </c>
      <c r="B640" s="53" t="s">
        <v>2404</v>
      </c>
      <c r="H640" s="56" t="s">
        <v>2389</v>
      </c>
      <c r="I640" s="19" t="s">
        <v>22</v>
      </c>
      <c r="J640" s="19" t="s">
        <v>2405</v>
      </c>
      <c r="K640" s="56" t="s">
        <v>1292</v>
      </c>
    </row>
    <row r="641" ht="15.5" spans="1:11">
      <c r="A641" s="53" t="s">
        <v>2406</v>
      </c>
      <c r="B641" s="53" t="s">
        <v>2407</v>
      </c>
      <c r="H641" s="56" t="s">
        <v>2393</v>
      </c>
      <c r="I641" s="19" t="s">
        <v>1864</v>
      </c>
      <c r="J641" s="19" t="s">
        <v>2408</v>
      </c>
      <c r="K641" s="56" t="s">
        <v>2409</v>
      </c>
    </row>
    <row r="642" ht="15.5" spans="1:11">
      <c r="A642" s="53" t="s">
        <v>2410</v>
      </c>
      <c r="B642" s="53" t="s">
        <v>2411</v>
      </c>
      <c r="H642" s="56" t="s">
        <v>2396</v>
      </c>
      <c r="I642" s="19" t="s">
        <v>17</v>
      </c>
      <c r="J642" s="19" t="s">
        <v>975</v>
      </c>
      <c r="K642" s="56" t="s">
        <v>2412</v>
      </c>
    </row>
    <row r="643" ht="15.5" spans="1:11">
      <c r="A643" s="53" t="s">
        <v>2413</v>
      </c>
      <c r="B643" s="53" t="s">
        <v>2414</v>
      </c>
      <c r="H643" s="56" t="s">
        <v>2399</v>
      </c>
      <c r="I643" s="19" t="s">
        <v>22</v>
      </c>
      <c r="J643" s="19" t="s">
        <v>501</v>
      </c>
      <c r="K643" s="56" t="s">
        <v>2415</v>
      </c>
    </row>
    <row r="644" ht="15.5" spans="1:11">
      <c r="A644" s="53" t="s">
        <v>2416</v>
      </c>
      <c r="B644" s="53" t="s">
        <v>2417</v>
      </c>
      <c r="H644" s="56" t="s">
        <v>2403</v>
      </c>
      <c r="I644" s="19" t="s">
        <v>17</v>
      </c>
      <c r="J644" s="19" t="s">
        <v>2418</v>
      </c>
      <c r="K644" s="56" t="s">
        <v>2419</v>
      </c>
    </row>
    <row r="645" ht="15.5" spans="1:11">
      <c r="A645" s="53" t="s">
        <v>2420</v>
      </c>
      <c r="B645" s="53" t="s">
        <v>2421</v>
      </c>
      <c r="H645" s="56" t="s">
        <v>2406</v>
      </c>
      <c r="I645" s="19" t="s">
        <v>1864</v>
      </c>
      <c r="J645" s="19" t="s">
        <v>2422</v>
      </c>
      <c r="K645" s="56" t="s">
        <v>32</v>
      </c>
    </row>
    <row r="646" ht="15.5" spans="1:11">
      <c r="A646" s="53" t="s">
        <v>2423</v>
      </c>
      <c r="B646" s="53" t="s">
        <v>2424</v>
      </c>
      <c r="H646" s="56" t="s">
        <v>2410</v>
      </c>
      <c r="I646" s="19" t="s">
        <v>22</v>
      </c>
      <c r="J646" s="19" t="s">
        <v>2425</v>
      </c>
      <c r="K646" s="56" t="s">
        <v>2426</v>
      </c>
    </row>
    <row r="647" ht="15.5" spans="1:11">
      <c r="A647" s="53" t="s">
        <v>2427</v>
      </c>
      <c r="B647" s="53" t="s">
        <v>2428</v>
      </c>
      <c r="H647" s="56" t="s">
        <v>2413</v>
      </c>
      <c r="I647" s="19" t="s">
        <v>17</v>
      </c>
      <c r="J647" s="19" t="s">
        <v>2429</v>
      </c>
      <c r="K647" s="56" t="s">
        <v>271</v>
      </c>
    </row>
    <row r="648" ht="15.5" spans="1:11">
      <c r="A648" s="53" t="s">
        <v>2430</v>
      </c>
      <c r="B648" s="53" t="s">
        <v>2431</v>
      </c>
      <c r="H648" s="56" t="s">
        <v>2416</v>
      </c>
      <c r="I648" s="19" t="s">
        <v>22</v>
      </c>
      <c r="J648" s="19" t="s">
        <v>43</v>
      </c>
      <c r="K648" s="56" t="s">
        <v>2432</v>
      </c>
    </row>
    <row r="649" ht="15.5" spans="1:11">
      <c r="A649" s="53" t="s">
        <v>2433</v>
      </c>
      <c r="B649" s="53" t="s">
        <v>2434</v>
      </c>
      <c r="H649" s="56" t="s">
        <v>2420</v>
      </c>
      <c r="I649" s="19" t="s">
        <v>22</v>
      </c>
      <c r="J649" s="19" t="s">
        <v>2435</v>
      </c>
      <c r="K649" s="56" t="s">
        <v>2436</v>
      </c>
    </row>
    <row r="650" ht="15.5" spans="1:11">
      <c r="A650" s="53" t="s">
        <v>2437</v>
      </c>
      <c r="B650" s="53" t="s">
        <v>2438</v>
      </c>
      <c r="H650" s="56" t="s">
        <v>2423</v>
      </c>
      <c r="I650" s="19" t="s">
        <v>17</v>
      </c>
      <c r="J650" s="19" t="s">
        <v>1546</v>
      </c>
      <c r="K650" s="56" t="s">
        <v>2439</v>
      </c>
    </row>
    <row r="651" ht="15.5" spans="1:11">
      <c r="A651" s="53" t="s">
        <v>2440</v>
      </c>
      <c r="B651" s="53" t="s">
        <v>2441</v>
      </c>
      <c r="H651" s="56" t="s">
        <v>2427</v>
      </c>
      <c r="I651" s="19" t="s">
        <v>17</v>
      </c>
      <c r="J651" s="19" t="s">
        <v>2442</v>
      </c>
      <c r="K651" s="56" t="s">
        <v>2443</v>
      </c>
    </row>
    <row r="652" ht="15.5" spans="1:11">
      <c r="A652" s="53" t="s">
        <v>2444</v>
      </c>
      <c r="B652" s="53" t="s">
        <v>2445</v>
      </c>
      <c r="H652" s="56" t="s">
        <v>2430</v>
      </c>
      <c r="I652" s="19" t="s">
        <v>17</v>
      </c>
      <c r="J652" s="19" t="s">
        <v>2446</v>
      </c>
      <c r="K652" s="56" t="s">
        <v>2447</v>
      </c>
    </row>
    <row r="653" ht="15.5" spans="1:11">
      <c r="A653" s="53" t="s">
        <v>2448</v>
      </c>
      <c r="B653" s="53" t="s">
        <v>2449</v>
      </c>
      <c r="H653" s="56" t="s">
        <v>2433</v>
      </c>
      <c r="I653" s="19" t="s">
        <v>22</v>
      </c>
      <c r="J653" s="19" t="s">
        <v>2450</v>
      </c>
      <c r="K653" s="56" t="s">
        <v>2451</v>
      </c>
    </row>
    <row r="654" ht="15.5" spans="1:11">
      <c r="A654" s="53" t="s">
        <v>2452</v>
      </c>
      <c r="B654" s="53" t="s">
        <v>2453</v>
      </c>
      <c r="H654" s="56" t="s">
        <v>2437</v>
      </c>
      <c r="I654" s="19" t="s">
        <v>22</v>
      </c>
      <c r="J654" s="19" t="s">
        <v>1550</v>
      </c>
      <c r="K654" s="56" t="s">
        <v>2454</v>
      </c>
    </row>
    <row r="655" ht="15.5" spans="1:11">
      <c r="A655" s="53" t="s">
        <v>2455</v>
      </c>
      <c r="B655" s="53" t="s">
        <v>2456</v>
      </c>
      <c r="H655" s="56" t="s">
        <v>2440</v>
      </c>
      <c r="I655" s="19" t="s">
        <v>17</v>
      </c>
      <c r="J655" s="19" t="s">
        <v>2457</v>
      </c>
      <c r="K655" s="56" t="s">
        <v>2458</v>
      </c>
    </row>
    <row r="656" ht="15.5" spans="1:11">
      <c r="A656" s="53" t="s">
        <v>2459</v>
      </c>
      <c r="B656" s="53" t="s">
        <v>2460</v>
      </c>
      <c r="H656" s="56" t="s">
        <v>2444</v>
      </c>
      <c r="I656" s="19" t="s">
        <v>22</v>
      </c>
      <c r="J656" s="19" t="s">
        <v>63</v>
      </c>
      <c r="K656" s="56" t="s">
        <v>2461</v>
      </c>
    </row>
    <row r="657" ht="15.5" spans="1:11">
      <c r="A657" s="53" t="s">
        <v>2462</v>
      </c>
      <c r="B657" s="53" t="s">
        <v>2463</v>
      </c>
      <c r="H657" s="56" t="s">
        <v>2448</v>
      </c>
      <c r="I657" s="19" t="s">
        <v>17</v>
      </c>
      <c r="J657" s="19" t="s">
        <v>2464</v>
      </c>
      <c r="K657" s="56" t="s">
        <v>2465</v>
      </c>
    </row>
    <row r="658" ht="15.5" spans="1:11">
      <c r="A658" s="53" t="s">
        <v>2466</v>
      </c>
      <c r="B658" s="53" t="s">
        <v>2467</v>
      </c>
      <c r="H658" s="56" t="s">
        <v>2452</v>
      </c>
      <c r="I658" s="19" t="s">
        <v>22</v>
      </c>
      <c r="J658" s="19" t="s">
        <v>2468</v>
      </c>
      <c r="K658" s="56" t="s">
        <v>2469</v>
      </c>
    </row>
    <row r="659" ht="15.5" spans="1:11">
      <c r="A659" s="53" t="s">
        <v>2470</v>
      </c>
      <c r="B659" s="53" t="s">
        <v>2471</v>
      </c>
      <c r="H659" s="56" t="s">
        <v>2455</v>
      </c>
      <c r="I659" s="19" t="s">
        <v>22</v>
      </c>
      <c r="J659" s="19" t="s">
        <v>392</v>
      </c>
      <c r="K659" s="56" t="s">
        <v>2472</v>
      </c>
    </row>
    <row r="660" ht="15.5" spans="1:11">
      <c r="A660" s="53" t="s">
        <v>2473</v>
      </c>
      <c r="B660" s="53" t="s">
        <v>2474</v>
      </c>
      <c r="H660" s="56" t="s">
        <v>2459</v>
      </c>
      <c r="I660" s="19" t="s">
        <v>22</v>
      </c>
      <c r="J660" s="19" t="s">
        <v>2475</v>
      </c>
      <c r="K660" s="56" t="s">
        <v>2476</v>
      </c>
    </row>
    <row r="661" ht="15.5" spans="1:11">
      <c r="A661" s="53" t="s">
        <v>2477</v>
      </c>
      <c r="B661" s="53" t="s">
        <v>2478</v>
      </c>
      <c r="H661" s="56" t="s">
        <v>2462</v>
      </c>
      <c r="I661" s="19" t="s">
        <v>22</v>
      </c>
      <c r="J661" s="19" t="s">
        <v>2479</v>
      </c>
      <c r="K661" s="56" t="s">
        <v>2480</v>
      </c>
    </row>
    <row r="662" ht="15.5" spans="1:11">
      <c r="A662" s="53" t="s">
        <v>2481</v>
      </c>
      <c r="B662" s="53" t="s">
        <v>2482</v>
      </c>
      <c r="H662" s="56" t="s">
        <v>2466</v>
      </c>
      <c r="I662" s="19" t="s">
        <v>17</v>
      </c>
      <c r="J662" s="19" t="s">
        <v>2483</v>
      </c>
      <c r="K662" s="56" t="s">
        <v>2484</v>
      </c>
    </row>
    <row r="663" ht="15.5" spans="1:11">
      <c r="A663" s="53" t="s">
        <v>2485</v>
      </c>
      <c r="B663" s="53" t="s">
        <v>2486</v>
      </c>
      <c r="H663" s="56" t="s">
        <v>2470</v>
      </c>
      <c r="I663" s="19" t="s">
        <v>17</v>
      </c>
      <c r="J663" s="19" t="s">
        <v>2487</v>
      </c>
      <c r="K663" s="56" t="s">
        <v>2488</v>
      </c>
    </row>
    <row r="664" ht="15.5" spans="1:11">
      <c r="A664" s="53" t="s">
        <v>2489</v>
      </c>
      <c r="B664" s="53" t="s">
        <v>2490</v>
      </c>
      <c r="H664" s="56" t="s">
        <v>2473</v>
      </c>
      <c r="I664" s="19" t="s">
        <v>17</v>
      </c>
      <c r="J664" s="19" t="s">
        <v>2491</v>
      </c>
      <c r="K664" s="56" t="s">
        <v>2492</v>
      </c>
    </row>
    <row r="665" ht="15.5" spans="1:11">
      <c r="A665" s="53" t="s">
        <v>2493</v>
      </c>
      <c r="B665" s="53" t="s">
        <v>2494</v>
      </c>
      <c r="H665" s="56" t="s">
        <v>2477</v>
      </c>
      <c r="I665" s="19" t="s">
        <v>17</v>
      </c>
      <c r="J665" s="19" t="s">
        <v>2495</v>
      </c>
      <c r="K665" s="56" t="s">
        <v>2496</v>
      </c>
    </row>
    <row r="666" ht="15.5" spans="1:11">
      <c r="A666" s="53" t="s">
        <v>2497</v>
      </c>
      <c r="B666" s="53" t="s">
        <v>2498</v>
      </c>
      <c r="H666" s="56" t="s">
        <v>2481</v>
      </c>
      <c r="I666" s="19" t="s">
        <v>22</v>
      </c>
      <c r="J666" s="19" t="s">
        <v>2499</v>
      </c>
      <c r="K666" s="56" t="s">
        <v>2500</v>
      </c>
    </row>
    <row r="667" ht="15.5" spans="1:11">
      <c r="A667" s="53" t="s">
        <v>2501</v>
      </c>
      <c r="B667" s="53" t="s">
        <v>2502</v>
      </c>
      <c r="H667" s="56" t="s">
        <v>2485</v>
      </c>
      <c r="I667" s="19" t="s">
        <v>22</v>
      </c>
      <c r="J667" s="19" t="s">
        <v>2503</v>
      </c>
      <c r="K667" s="56" t="s">
        <v>2504</v>
      </c>
    </row>
    <row r="668" ht="15.5" spans="1:11">
      <c r="A668" s="53" t="s">
        <v>2505</v>
      </c>
      <c r="B668" s="53" t="s">
        <v>2506</v>
      </c>
      <c r="H668" s="56" t="s">
        <v>2489</v>
      </c>
      <c r="I668" s="19" t="s">
        <v>22</v>
      </c>
      <c r="J668" s="19" t="s">
        <v>2507</v>
      </c>
      <c r="K668" s="56" t="s">
        <v>2508</v>
      </c>
    </row>
    <row r="669" ht="15.5" spans="1:11">
      <c r="A669" s="53" t="s">
        <v>2509</v>
      </c>
      <c r="B669" s="53" t="s">
        <v>2510</v>
      </c>
      <c r="H669" s="56" t="s">
        <v>2493</v>
      </c>
      <c r="I669" s="19" t="s">
        <v>17</v>
      </c>
      <c r="J669" s="19" t="s">
        <v>2511</v>
      </c>
      <c r="K669" s="56" t="s">
        <v>2512</v>
      </c>
    </row>
    <row r="670" ht="15.5" spans="1:11">
      <c r="A670" s="53" t="s">
        <v>2513</v>
      </c>
      <c r="B670" s="53" t="s">
        <v>2514</v>
      </c>
      <c r="H670" s="56" t="s">
        <v>2497</v>
      </c>
      <c r="I670" s="19" t="s">
        <v>17</v>
      </c>
      <c r="J670" s="19" t="s">
        <v>2515</v>
      </c>
      <c r="K670" s="56" t="s">
        <v>2516</v>
      </c>
    </row>
    <row r="671" ht="15.5" spans="1:11">
      <c r="A671" s="53" t="s">
        <v>2517</v>
      </c>
      <c r="B671" s="53" t="s">
        <v>2518</v>
      </c>
      <c r="H671" s="56" t="s">
        <v>2501</v>
      </c>
      <c r="I671" s="19" t="s">
        <v>22</v>
      </c>
      <c r="J671" s="19" t="s">
        <v>2519</v>
      </c>
      <c r="K671" s="56" t="s">
        <v>2520</v>
      </c>
    </row>
    <row r="672" ht="15.5" spans="1:11">
      <c r="A672" s="53" t="s">
        <v>2521</v>
      </c>
      <c r="B672" s="53" t="s">
        <v>2522</v>
      </c>
      <c r="H672" s="56" t="s">
        <v>2505</v>
      </c>
      <c r="I672" s="19" t="s">
        <v>1864</v>
      </c>
      <c r="J672" s="19" t="s">
        <v>2130</v>
      </c>
      <c r="K672" s="56" t="s">
        <v>2523</v>
      </c>
    </row>
    <row r="673" ht="15.5" spans="1:11">
      <c r="A673" s="53" t="s">
        <v>2524</v>
      </c>
      <c r="B673" s="53" t="s">
        <v>2525</v>
      </c>
      <c r="H673" s="56" t="s">
        <v>2509</v>
      </c>
      <c r="I673" s="19" t="s">
        <v>1864</v>
      </c>
      <c r="J673" s="19" t="s">
        <v>2526</v>
      </c>
      <c r="K673" s="56" t="s">
        <v>2527</v>
      </c>
    </row>
    <row r="674" ht="15.5" spans="1:11">
      <c r="A674" s="53" t="s">
        <v>2528</v>
      </c>
      <c r="B674" s="53" t="s">
        <v>2529</v>
      </c>
      <c r="H674" s="56" t="s">
        <v>2513</v>
      </c>
      <c r="I674" s="19" t="s">
        <v>22</v>
      </c>
      <c r="J674" s="19" t="s">
        <v>739</v>
      </c>
      <c r="K674" s="56" t="s">
        <v>2530</v>
      </c>
    </row>
    <row r="675" ht="15.5" spans="1:11">
      <c r="A675" s="53" t="s">
        <v>2531</v>
      </c>
      <c r="B675" s="53" t="s">
        <v>2532</v>
      </c>
      <c r="H675" s="56" t="s">
        <v>2517</v>
      </c>
      <c r="I675" s="19" t="s">
        <v>1864</v>
      </c>
      <c r="J675" s="19" t="s">
        <v>330</v>
      </c>
      <c r="K675" s="56" t="s">
        <v>1421</v>
      </c>
    </row>
    <row r="676" ht="15.5" spans="1:11">
      <c r="A676" s="53" t="s">
        <v>2533</v>
      </c>
      <c r="B676" s="53" t="s">
        <v>2534</v>
      </c>
      <c r="H676" s="56" t="s">
        <v>2521</v>
      </c>
      <c r="I676" s="19" t="s">
        <v>22</v>
      </c>
      <c r="J676" s="19" t="s">
        <v>2535</v>
      </c>
      <c r="K676" s="56" t="s">
        <v>2536</v>
      </c>
    </row>
    <row r="677" ht="15.5" spans="1:11">
      <c r="A677" s="53" t="s">
        <v>2537</v>
      </c>
      <c r="B677" s="53" t="s">
        <v>2538</v>
      </c>
      <c r="H677" s="56" t="s">
        <v>2524</v>
      </c>
      <c r="I677" s="19" t="s">
        <v>17</v>
      </c>
      <c r="J677" s="19" t="s">
        <v>2539</v>
      </c>
      <c r="K677" s="56" t="s">
        <v>2540</v>
      </c>
    </row>
    <row r="678" ht="15.5" spans="1:11">
      <c r="A678" s="53" t="s">
        <v>2541</v>
      </c>
      <c r="B678" s="53" t="s">
        <v>2542</v>
      </c>
      <c r="H678" s="56" t="s">
        <v>2528</v>
      </c>
      <c r="I678" s="19" t="s">
        <v>17</v>
      </c>
      <c r="J678" s="19" t="s">
        <v>2543</v>
      </c>
      <c r="K678" s="56" t="s">
        <v>2544</v>
      </c>
    </row>
    <row r="679" ht="15.5" spans="1:11">
      <c r="A679" s="53" t="s">
        <v>2545</v>
      </c>
      <c r="B679" s="53" t="s">
        <v>2546</v>
      </c>
      <c r="H679" s="56" t="s">
        <v>2531</v>
      </c>
      <c r="I679" s="19" t="s">
        <v>17</v>
      </c>
      <c r="J679" s="19" t="s">
        <v>2547</v>
      </c>
      <c r="K679" s="56" t="s">
        <v>2548</v>
      </c>
    </row>
    <row r="680" ht="15.5" spans="1:11">
      <c r="A680" s="53" t="s">
        <v>2549</v>
      </c>
      <c r="B680" s="53" t="s">
        <v>2550</v>
      </c>
      <c r="H680" s="56" t="s">
        <v>2533</v>
      </c>
      <c r="I680" s="19" t="s">
        <v>17</v>
      </c>
      <c r="J680" s="19" t="s">
        <v>2551</v>
      </c>
      <c r="K680" s="56" t="s">
        <v>2552</v>
      </c>
    </row>
    <row r="681" ht="15.5" spans="1:11">
      <c r="A681" s="53" t="s">
        <v>2553</v>
      </c>
      <c r="B681" s="53" t="s">
        <v>2554</v>
      </c>
      <c r="H681" s="56" t="s">
        <v>2537</v>
      </c>
      <c r="I681" s="19" t="s">
        <v>17</v>
      </c>
      <c r="J681" s="19" t="s">
        <v>2555</v>
      </c>
      <c r="K681" s="56" t="s">
        <v>2556</v>
      </c>
    </row>
    <row r="682" ht="15.5" spans="1:11">
      <c r="A682" s="53" t="s">
        <v>2557</v>
      </c>
      <c r="B682" s="53" t="s">
        <v>2558</v>
      </c>
      <c r="H682" s="56" t="s">
        <v>2541</v>
      </c>
      <c r="I682" s="19" t="s">
        <v>1864</v>
      </c>
      <c r="J682" s="19" t="s">
        <v>2559</v>
      </c>
      <c r="K682" s="56" t="s">
        <v>2560</v>
      </c>
    </row>
    <row r="683" ht="15.5" spans="1:11">
      <c r="A683" s="53" t="s">
        <v>2561</v>
      </c>
      <c r="B683" s="53" t="s">
        <v>2562</v>
      </c>
      <c r="H683" s="56" t="s">
        <v>2545</v>
      </c>
      <c r="I683" s="19" t="s">
        <v>17</v>
      </c>
      <c r="J683" s="19" t="s">
        <v>2563</v>
      </c>
      <c r="K683" s="56" t="s">
        <v>2564</v>
      </c>
    </row>
    <row r="684" ht="15.5" spans="1:11">
      <c r="A684" s="53" t="s">
        <v>2565</v>
      </c>
      <c r="B684" s="53" t="s">
        <v>2566</v>
      </c>
      <c r="H684" s="56" t="s">
        <v>2549</v>
      </c>
      <c r="I684" s="19" t="s">
        <v>22</v>
      </c>
      <c r="J684" s="19" t="s">
        <v>2567</v>
      </c>
      <c r="K684" s="56" t="s">
        <v>2568</v>
      </c>
    </row>
    <row r="685" ht="15.5" spans="1:11">
      <c r="A685" s="53" t="s">
        <v>2569</v>
      </c>
      <c r="B685" s="53" t="s">
        <v>2570</v>
      </c>
      <c r="H685" s="56" t="s">
        <v>2553</v>
      </c>
      <c r="I685" s="19" t="s">
        <v>22</v>
      </c>
      <c r="J685" s="19" t="s">
        <v>1539</v>
      </c>
      <c r="K685" s="56" t="s">
        <v>2571</v>
      </c>
    </row>
    <row r="686" ht="15.5" spans="1:11">
      <c r="A686" s="53" t="s">
        <v>2572</v>
      </c>
      <c r="B686" s="53" t="s">
        <v>2573</v>
      </c>
      <c r="H686" s="56" t="s">
        <v>2557</v>
      </c>
      <c r="I686" s="19" t="s">
        <v>17</v>
      </c>
      <c r="J686" s="19" t="s">
        <v>2574</v>
      </c>
      <c r="K686" s="56" t="s">
        <v>2575</v>
      </c>
    </row>
    <row r="687" ht="15.5" spans="1:11">
      <c r="A687" s="53" t="s">
        <v>2576</v>
      </c>
      <c r="B687" s="53" t="s">
        <v>2577</v>
      </c>
      <c r="H687" s="56" t="s">
        <v>2561</v>
      </c>
      <c r="I687" s="19" t="s">
        <v>1864</v>
      </c>
      <c r="J687" s="19" t="s">
        <v>2578</v>
      </c>
      <c r="K687" s="56" t="s">
        <v>2579</v>
      </c>
    </row>
    <row r="688" ht="15.5" spans="1:11">
      <c r="A688" s="53" t="s">
        <v>2580</v>
      </c>
      <c r="B688" s="53" t="s">
        <v>2581</v>
      </c>
      <c r="H688" s="56" t="s">
        <v>2565</v>
      </c>
      <c r="I688" s="19" t="s">
        <v>17</v>
      </c>
      <c r="J688" s="19" t="s">
        <v>400</v>
      </c>
      <c r="K688" s="56" t="s">
        <v>2582</v>
      </c>
    </row>
    <row r="689" ht="15.5" spans="1:11">
      <c r="A689" s="53" t="s">
        <v>2583</v>
      </c>
      <c r="B689" s="53" t="s">
        <v>2584</v>
      </c>
      <c r="H689" s="56" t="s">
        <v>2569</v>
      </c>
      <c r="I689" s="19" t="s">
        <v>17</v>
      </c>
      <c r="J689" s="19" t="s">
        <v>2585</v>
      </c>
      <c r="K689" s="56" t="s">
        <v>2586</v>
      </c>
    </row>
    <row r="690" ht="15.5" spans="1:11">
      <c r="A690" s="53" t="s">
        <v>2587</v>
      </c>
      <c r="B690" s="53" t="s">
        <v>2588</v>
      </c>
      <c r="H690" s="56" t="s">
        <v>2572</v>
      </c>
      <c r="I690" s="19" t="s">
        <v>22</v>
      </c>
      <c r="J690" s="19" t="s">
        <v>2589</v>
      </c>
      <c r="K690" s="56" t="s">
        <v>2590</v>
      </c>
    </row>
    <row r="691" ht="15.5" spans="1:11">
      <c r="A691" s="53" t="s">
        <v>2591</v>
      </c>
      <c r="B691" s="53" t="s">
        <v>2592</v>
      </c>
      <c r="H691" s="56" t="s">
        <v>2576</v>
      </c>
      <c r="I691" s="19" t="s">
        <v>22</v>
      </c>
      <c r="J691" s="19" t="s">
        <v>2593</v>
      </c>
      <c r="K691" s="56" t="s">
        <v>2594</v>
      </c>
    </row>
    <row r="692" ht="15.5" spans="1:11">
      <c r="A692" s="53" t="s">
        <v>2595</v>
      </c>
      <c r="B692" s="53" t="s">
        <v>2596</v>
      </c>
      <c r="H692" s="56" t="s">
        <v>2580</v>
      </c>
      <c r="I692" s="19" t="s">
        <v>17</v>
      </c>
      <c r="J692" s="19" t="s">
        <v>2597</v>
      </c>
      <c r="K692" s="56" t="s">
        <v>2598</v>
      </c>
    </row>
    <row r="693" ht="15.5" spans="1:11">
      <c r="A693" s="53" t="s">
        <v>2599</v>
      </c>
      <c r="B693" s="53" t="s">
        <v>2600</v>
      </c>
      <c r="H693" s="56" t="s">
        <v>2583</v>
      </c>
      <c r="I693" s="19" t="s">
        <v>17</v>
      </c>
      <c r="J693" s="19" t="s">
        <v>2601</v>
      </c>
      <c r="K693" s="56" t="s">
        <v>2602</v>
      </c>
    </row>
    <row r="694" ht="15.5" spans="1:11">
      <c r="A694" s="53" t="s">
        <v>2603</v>
      </c>
      <c r="B694" s="53" t="s">
        <v>2604</v>
      </c>
      <c r="H694" s="56" t="s">
        <v>2587</v>
      </c>
      <c r="I694" s="19" t="s">
        <v>17</v>
      </c>
      <c r="J694" s="19" t="s">
        <v>2605</v>
      </c>
      <c r="K694" s="56" t="s">
        <v>2606</v>
      </c>
    </row>
    <row r="695" ht="15.5" spans="1:11">
      <c r="A695" s="53" t="s">
        <v>2607</v>
      </c>
      <c r="B695" s="53" t="s">
        <v>2608</v>
      </c>
      <c r="H695" s="56" t="s">
        <v>2591</v>
      </c>
      <c r="I695" s="19" t="s">
        <v>17</v>
      </c>
      <c r="J695" s="19" t="s">
        <v>2609</v>
      </c>
      <c r="K695" s="56" t="s">
        <v>2610</v>
      </c>
    </row>
    <row r="696" ht="15.5" spans="1:11">
      <c r="A696" s="53" t="s">
        <v>2611</v>
      </c>
      <c r="B696" s="53" t="s">
        <v>2612</v>
      </c>
      <c r="H696" s="56" t="s">
        <v>2595</v>
      </c>
      <c r="I696" s="19" t="s">
        <v>17</v>
      </c>
      <c r="J696" s="19" t="s">
        <v>2613</v>
      </c>
      <c r="K696" s="56" t="s">
        <v>2614</v>
      </c>
    </row>
    <row r="697" ht="15.5" spans="1:11">
      <c r="A697" s="53" t="s">
        <v>2615</v>
      </c>
      <c r="B697" s="53" t="s">
        <v>2616</v>
      </c>
      <c r="H697" s="56" t="s">
        <v>2599</v>
      </c>
      <c r="I697" s="19" t="s">
        <v>22</v>
      </c>
      <c r="J697" s="19" t="s">
        <v>2617</v>
      </c>
      <c r="K697" s="56" t="s">
        <v>2618</v>
      </c>
    </row>
    <row r="698" ht="15.5" spans="1:11">
      <c r="A698" s="53" t="s">
        <v>2619</v>
      </c>
      <c r="B698" s="53" t="s">
        <v>2620</v>
      </c>
      <c r="H698" s="56" t="s">
        <v>2603</v>
      </c>
      <c r="I698" s="19" t="s">
        <v>1864</v>
      </c>
      <c r="J698" s="19" t="s">
        <v>2621</v>
      </c>
      <c r="K698" s="56" t="s">
        <v>2622</v>
      </c>
    </row>
    <row r="699" ht="15.5" spans="1:11">
      <c r="A699" s="53" t="s">
        <v>2623</v>
      </c>
      <c r="B699" s="53" t="s">
        <v>2624</v>
      </c>
      <c r="H699" s="56" t="s">
        <v>2607</v>
      </c>
      <c r="I699" s="19" t="s">
        <v>17</v>
      </c>
      <c r="J699" s="19" t="s">
        <v>2625</v>
      </c>
      <c r="K699" s="56" t="s">
        <v>2626</v>
      </c>
    </row>
    <row r="700" ht="15.5" spans="1:11">
      <c r="A700" s="53" t="s">
        <v>2627</v>
      </c>
      <c r="B700" s="53" t="s">
        <v>2628</v>
      </c>
      <c r="H700" s="56" t="s">
        <v>2611</v>
      </c>
      <c r="I700" s="19" t="s">
        <v>22</v>
      </c>
      <c r="J700" s="19" t="s">
        <v>2629</v>
      </c>
      <c r="K700" s="56" t="s">
        <v>2630</v>
      </c>
    </row>
    <row r="701" ht="15.5" spans="1:11">
      <c r="A701" s="53" t="s">
        <v>2631</v>
      </c>
      <c r="B701" s="53" t="s">
        <v>2632</v>
      </c>
      <c r="H701" s="56" t="s">
        <v>2615</v>
      </c>
      <c r="I701" s="19" t="s">
        <v>22</v>
      </c>
      <c r="J701" s="19" t="s">
        <v>2633</v>
      </c>
      <c r="K701" s="56" t="s">
        <v>2634</v>
      </c>
    </row>
    <row r="702" ht="15.5" spans="1:11">
      <c r="A702" s="53" t="s">
        <v>2635</v>
      </c>
      <c r="B702" s="53" t="s">
        <v>2636</v>
      </c>
      <c r="H702" s="56" t="s">
        <v>2619</v>
      </c>
      <c r="I702" s="19" t="s">
        <v>22</v>
      </c>
      <c r="J702" s="19" t="s">
        <v>2637</v>
      </c>
      <c r="K702" s="56" t="s">
        <v>2638</v>
      </c>
    </row>
    <row r="703" ht="15.5" spans="1:11">
      <c r="A703" s="53" t="s">
        <v>2639</v>
      </c>
      <c r="B703" s="53" t="s">
        <v>2640</v>
      </c>
      <c r="H703" s="56" t="s">
        <v>2623</v>
      </c>
      <c r="I703" s="19" t="s">
        <v>17</v>
      </c>
      <c r="J703" s="19" t="s">
        <v>342</v>
      </c>
      <c r="K703" s="56" t="s">
        <v>2641</v>
      </c>
    </row>
    <row r="704" ht="15.5" spans="1:11">
      <c r="A704" s="53" t="s">
        <v>2642</v>
      </c>
      <c r="B704" s="53" t="s">
        <v>2643</v>
      </c>
      <c r="H704" s="56" t="s">
        <v>2627</v>
      </c>
      <c r="I704" s="19" t="s">
        <v>17</v>
      </c>
      <c r="J704" s="19" t="s">
        <v>2644</v>
      </c>
      <c r="K704" s="56" t="s">
        <v>2645</v>
      </c>
    </row>
    <row r="705" ht="15.5" spans="1:11">
      <c r="A705" s="53" t="s">
        <v>2646</v>
      </c>
      <c r="B705" s="53" t="s">
        <v>2647</v>
      </c>
      <c r="H705" s="56" t="s">
        <v>2631</v>
      </c>
      <c r="I705" s="19" t="s">
        <v>22</v>
      </c>
      <c r="J705" s="19" t="s">
        <v>2648</v>
      </c>
      <c r="K705" s="56" t="s">
        <v>2649</v>
      </c>
    </row>
    <row r="706" ht="15.5" spans="1:11">
      <c r="A706" s="53" t="s">
        <v>2650</v>
      </c>
      <c r="B706" s="53" t="s">
        <v>2651</v>
      </c>
      <c r="H706" s="56" t="s">
        <v>2635</v>
      </c>
      <c r="I706" s="19" t="s">
        <v>1864</v>
      </c>
      <c r="J706" s="19" t="s">
        <v>2652</v>
      </c>
      <c r="K706" s="56" t="s">
        <v>2653</v>
      </c>
    </row>
    <row r="707" ht="15.5" spans="1:11">
      <c r="A707" s="53" t="s">
        <v>2654</v>
      </c>
      <c r="B707" s="53" t="s">
        <v>2655</v>
      </c>
      <c r="H707" s="56" t="s">
        <v>2639</v>
      </c>
      <c r="I707" s="19" t="s">
        <v>22</v>
      </c>
      <c r="J707" s="19" t="s">
        <v>2656</v>
      </c>
      <c r="K707" s="56" t="s">
        <v>2657</v>
      </c>
    </row>
    <row r="708" ht="15.5" spans="1:11">
      <c r="A708" s="53" t="s">
        <v>2658</v>
      </c>
      <c r="B708" s="53" t="s">
        <v>2659</v>
      </c>
      <c r="H708" s="56" t="s">
        <v>2642</v>
      </c>
      <c r="I708" s="19" t="s">
        <v>22</v>
      </c>
      <c r="J708" s="19" t="s">
        <v>2660</v>
      </c>
      <c r="K708" s="56" t="s">
        <v>2661</v>
      </c>
    </row>
    <row r="709" ht="15.5" spans="1:11">
      <c r="A709" s="53" t="s">
        <v>2662</v>
      </c>
      <c r="B709" s="53" t="s">
        <v>2663</v>
      </c>
      <c r="H709" s="56" t="s">
        <v>2646</v>
      </c>
      <c r="I709" s="19" t="s">
        <v>17</v>
      </c>
      <c r="J709" s="19" t="s">
        <v>318</v>
      </c>
      <c r="K709" s="56" t="s">
        <v>2664</v>
      </c>
    </row>
    <row r="710" ht="15.5" spans="1:11">
      <c r="A710" s="53" t="s">
        <v>2665</v>
      </c>
      <c r="B710" s="53" t="s">
        <v>2666</v>
      </c>
      <c r="H710" s="56" t="s">
        <v>2650</v>
      </c>
      <c r="I710" s="19" t="s">
        <v>17</v>
      </c>
      <c r="J710" s="19" t="s">
        <v>2667</v>
      </c>
      <c r="K710" s="56" t="s">
        <v>2668</v>
      </c>
    </row>
    <row r="711" ht="15.5" spans="1:11">
      <c r="A711" s="53" t="s">
        <v>2669</v>
      </c>
      <c r="B711" s="53" t="s">
        <v>2670</v>
      </c>
      <c r="H711" s="56" t="s">
        <v>2654</v>
      </c>
      <c r="I711" s="19" t="s">
        <v>22</v>
      </c>
      <c r="J711" s="19" t="s">
        <v>2671</v>
      </c>
      <c r="K711" s="56" t="s">
        <v>2672</v>
      </c>
    </row>
    <row r="712" ht="15.5" spans="1:11">
      <c r="A712" s="53" t="s">
        <v>2673</v>
      </c>
      <c r="B712" s="53" t="s">
        <v>2674</v>
      </c>
      <c r="H712" s="56" t="s">
        <v>2658</v>
      </c>
      <c r="I712" s="19" t="s">
        <v>17</v>
      </c>
      <c r="J712" s="19" t="s">
        <v>1635</v>
      </c>
      <c r="K712" s="56" t="s">
        <v>2675</v>
      </c>
    </row>
    <row r="713" ht="15.5" spans="1:11">
      <c r="A713" s="53" t="s">
        <v>2676</v>
      </c>
      <c r="B713" s="53" t="s">
        <v>2677</v>
      </c>
      <c r="H713" s="56" t="s">
        <v>2662</v>
      </c>
      <c r="I713" s="19" t="s">
        <v>1864</v>
      </c>
      <c r="J713" s="19" t="s">
        <v>2022</v>
      </c>
      <c r="K713" s="56" t="s">
        <v>1845</v>
      </c>
    </row>
    <row r="714" ht="15.5" spans="1:11">
      <c r="A714" s="53" t="s">
        <v>2678</v>
      </c>
      <c r="B714" s="53" t="s">
        <v>2679</v>
      </c>
      <c r="H714" s="56" t="s">
        <v>2665</v>
      </c>
      <c r="I714" s="19" t="s">
        <v>1864</v>
      </c>
      <c r="J714" s="19" t="s">
        <v>2680</v>
      </c>
      <c r="K714" s="56" t="s">
        <v>2681</v>
      </c>
    </row>
    <row r="715" ht="15.5" spans="1:11">
      <c r="A715" s="53" t="s">
        <v>2682</v>
      </c>
      <c r="B715" s="53" t="s">
        <v>2683</v>
      </c>
      <c r="H715" s="56" t="s">
        <v>2669</v>
      </c>
      <c r="I715" s="19" t="s">
        <v>17</v>
      </c>
      <c r="J715" s="19" t="s">
        <v>2684</v>
      </c>
      <c r="K715" s="56" t="s">
        <v>2685</v>
      </c>
    </row>
    <row r="716" ht="15.5" spans="1:11">
      <c r="A716" s="53" t="s">
        <v>2686</v>
      </c>
      <c r="B716" s="53" t="s">
        <v>2687</v>
      </c>
      <c r="H716" s="56" t="s">
        <v>2673</v>
      </c>
      <c r="I716" s="19" t="s">
        <v>17</v>
      </c>
      <c r="J716" s="19" t="s">
        <v>2688</v>
      </c>
      <c r="K716" s="56" t="s">
        <v>2689</v>
      </c>
    </row>
    <row r="717" ht="15.5" spans="1:11">
      <c r="A717" s="53" t="s">
        <v>2690</v>
      </c>
      <c r="B717" s="53" t="s">
        <v>2691</v>
      </c>
      <c r="H717" s="56" t="s">
        <v>2676</v>
      </c>
      <c r="I717" s="19" t="s">
        <v>17</v>
      </c>
      <c r="J717" s="19" t="s">
        <v>2692</v>
      </c>
      <c r="K717" s="56" t="s">
        <v>2693</v>
      </c>
    </row>
    <row r="718" ht="15.5" spans="1:11">
      <c r="A718" s="53" t="s">
        <v>2694</v>
      </c>
      <c r="B718" s="53" t="s">
        <v>2695</v>
      </c>
      <c r="H718" s="56" t="s">
        <v>2678</v>
      </c>
      <c r="I718" s="19" t="s">
        <v>22</v>
      </c>
      <c r="J718" s="19" t="s">
        <v>2696</v>
      </c>
      <c r="K718" s="56" t="s">
        <v>2697</v>
      </c>
    </row>
    <row r="719" ht="15.5" spans="1:11">
      <c r="A719" s="53" t="s">
        <v>2698</v>
      </c>
      <c r="B719" s="53" t="s">
        <v>2699</v>
      </c>
      <c r="H719" s="56" t="s">
        <v>2682</v>
      </c>
      <c r="I719" s="19" t="s">
        <v>1864</v>
      </c>
      <c r="J719" s="19" t="s">
        <v>983</v>
      </c>
      <c r="K719" s="56" t="s">
        <v>2700</v>
      </c>
    </row>
    <row r="720" ht="15.5" spans="1:11">
      <c r="A720" s="53" t="s">
        <v>2701</v>
      </c>
      <c r="B720" s="53" t="s">
        <v>2702</v>
      </c>
      <c r="H720" s="56" t="s">
        <v>2686</v>
      </c>
      <c r="I720" s="19" t="s">
        <v>1864</v>
      </c>
      <c r="J720" s="19" t="s">
        <v>2703</v>
      </c>
      <c r="K720" s="56" t="s">
        <v>271</v>
      </c>
    </row>
    <row r="721" ht="15.5" spans="1:11">
      <c r="A721" s="53" t="s">
        <v>2704</v>
      </c>
      <c r="B721" s="53" t="s">
        <v>2705</v>
      </c>
      <c r="H721" s="56" t="s">
        <v>2690</v>
      </c>
      <c r="I721" s="19" t="s">
        <v>17</v>
      </c>
      <c r="J721" s="19" t="s">
        <v>2706</v>
      </c>
      <c r="K721" s="56" t="s">
        <v>2707</v>
      </c>
    </row>
    <row r="722" ht="15.5" spans="1:11">
      <c r="A722" s="53" t="s">
        <v>2708</v>
      </c>
      <c r="B722" s="53" t="s">
        <v>2709</v>
      </c>
      <c r="H722" s="56" t="s">
        <v>2694</v>
      </c>
      <c r="I722" s="19" t="s">
        <v>17</v>
      </c>
      <c r="J722" s="19" t="s">
        <v>2710</v>
      </c>
      <c r="K722" s="56" t="s">
        <v>2711</v>
      </c>
    </row>
    <row r="723" ht="15.5" spans="1:11">
      <c r="A723" s="53" t="s">
        <v>2712</v>
      </c>
      <c r="B723" s="53" t="s">
        <v>2713</v>
      </c>
      <c r="H723" s="56" t="s">
        <v>2698</v>
      </c>
      <c r="I723" s="19" t="s">
        <v>22</v>
      </c>
      <c r="J723" s="19" t="s">
        <v>2714</v>
      </c>
      <c r="K723" s="56" t="s">
        <v>2715</v>
      </c>
    </row>
    <row r="724" ht="15.5" spans="1:11">
      <c r="A724" s="53" t="s">
        <v>2716</v>
      </c>
      <c r="B724" s="53" t="s">
        <v>2717</v>
      </c>
      <c r="H724" s="56" t="s">
        <v>2701</v>
      </c>
      <c r="I724" s="19" t="s">
        <v>22</v>
      </c>
      <c r="J724" s="19" t="s">
        <v>2718</v>
      </c>
      <c r="K724" s="56" t="s">
        <v>2719</v>
      </c>
    </row>
    <row r="725" ht="15.5" spans="1:11">
      <c r="A725" s="53" t="s">
        <v>2720</v>
      </c>
      <c r="B725" s="53" t="s">
        <v>2721</v>
      </c>
      <c r="H725" s="56" t="s">
        <v>2704</v>
      </c>
      <c r="I725" s="19" t="s">
        <v>22</v>
      </c>
      <c r="J725" s="19" t="s">
        <v>2722</v>
      </c>
      <c r="K725" s="56" t="s">
        <v>2723</v>
      </c>
    </row>
    <row r="726" ht="15.5" spans="1:11">
      <c r="A726" s="53" t="s">
        <v>2724</v>
      </c>
      <c r="B726" s="53" t="s">
        <v>2725</v>
      </c>
      <c r="H726" s="56" t="s">
        <v>2708</v>
      </c>
      <c r="I726" s="19" t="s">
        <v>17</v>
      </c>
      <c r="J726" s="19" t="s">
        <v>134</v>
      </c>
      <c r="K726" s="56" t="s">
        <v>2726</v>
      </c>
    </row>
    <row r="727" ht="15.5" spans="1:11">
      <c r="A727" s="53" t="s">
        <v>2727</v>
      </c>
      <c r="B727" s="53" t="s">
        <v>2728</v>
      </c>
      <c r="H727" s="56" t="s">
        <v>2712</v>
      </c>
      <c r="I727" s="19" t="s">
        <v>17</v>
      </c>
      <c r="J727" s="19" t="s">
        <v>1586</v>
      </c>
      <c r="K727" s="56" t="s">
        <v>2729</v>
      </c>
    </row>
    <row r="728" ht="15.5" spans="1:11">
      <c r="A728" s="53" t="s">
        <v>2730</v>
      </c>
      <c r="B728" s="53" t="s">
        <v>2731</v>
      </c>
      <c r="H728" s="56" t="s">
        <v>2716</v>
      </c>
      <c r="I728" s="19" t="s">
        <v>17</v>
      </c>
      <c r="J728" s="19" t="s">
        <v>2732</v>
      </c>
      <c r="K728" s="56" t="s">
        <v>2733</v>
      </c>
    </row>
    <row r="729" ht="15.5" spans="1:11">
      <c r="A729" s="53" t="s">
        <v>2734</v>
      </c>
      <c r="B729" s="53" t="s">
        <v>2735</v>
      </c>
      <c r="H729" s="56" t="s">
        <v>2720</v>
      </c>
      <c r="I729" s="19" t="s">
        <v>1864</v>
      </c>
      <c r="J729" s="19" t="s">
        <v>1883</v>
      </c>
      <c r="K729" s="56" t="s">
        <v>2736</v>
      </c>
    </row>
    <row r="730" ht="15.5" spans="1:11">
      <c r="A730" s="53" t="s">
        <v>2737</v>
      </c>
      <c r="B730" s="53" t="s">
        <v>2738</v>
      </c>
      <c r="H730" s="56" t="s">
        <v>2724</v>
      </c>
      <c r="I730" s="19" t="s">
        <v>22</v>
      </c>
      <c r="J730" s="19" t="s">
        <v>2739</v>
      </c>
      <c r="K730" s="56" t="s">
        <v>2740</v>
      </c>
    </row>
    <row r="731" ht="15.5" spans="1:11">
      <c r="A731" s="53" t="s">
        <v>2741</v>
      </c>
      <c r="B731" s="53" t="s">
        <v>2742</v>
      </c>
      <c r="H731" s="56" t="s">
        <v>2727</v>
      </c>
      <c r="I731" s="19" t="s">
        <v>22</v>
      </c>
      <c r="J731" s="19" t="s">
        <v>1076</v>
      </c>
      <c r="K731" s="56" t="s">
        <v>367</v>
      </c>
    </row>
    <row r="732" ht="15.5" spans="1:11">
      <c r="A732" s="53" t="s">
        <v>2743</v>
      </c>
      <c r="B732" s="53" t="s">
        <v>2744</v>
      </c>
      <c r="H732" s="56" t="s">
        <v>2730</v>
      </c>
      <c r="I732" s="19" t="s">
        <v>22</v>
      </c>
      <c r="J732" s="19" t="s">
        <v>95</v>
      </c>
      <c r="K732" s="56" t="s">
        <v>2745</v>
      </c>
    </row>
    <row r="733" ht="15.5" spans="1:11">
      <c r="A733" s="53" t="s">
        <v>2746</v>
      </c>
      <c r="B733" s="53" t="s">
        <v>2747</v>
      </c>
      <c r="H733" s="56" t="s">
        <v>2734</v>
      </c>
      <c r="I733" s="19" t="s">
        <v>22</v>
      </c>
      <c r="J733" s="19" t="s">
        <v>2748</v>
      </c>
      <c r="K733" s="56" t="s">
        <v>2749</v>
      </c>
    </row>
    <row r="734" ht="15.5" spans="1:11">
      <c r="A734" s="53" t="s">
        <v>2750</v>
      </c>
      <c r="B734" s="53" t="s">
        <v>2751</v>
      </c>
      <c r="H734" s="56" t="s">
        <v>2737</v>
      </c>
      <c r="I734" s="19" t="s">
        <v>22</v>
      </c>
      <c r="J734" s="19" t="s">
        <v>2752</v>
      </c>
      <c r="K734" s="56" t="s">
        <v>2719</v>
      </c>
    </row>
    <row r="735" ht="15.5" spans="1:11">
      <c r="A735" s="53" t="s">
        <v>2753</v>
      </c>
      <c r="B735" s="53" t="s">
        <v>2754</v>
      </c>
      <c r="H735" s="56" t="s">
        <v>2741</v>
      </c>
      <c r="I735" s="19" t="s">
        <v>17</v>
      </c>
      <c r="J735" s="19" t="s">
        <v>2755</v>
      </c>
      <c r="K735" s="56" t="s">
        <v>2756</v>
      </c>
    </row>
    <row r="736" ht="15.5" spans="1:11">
      <c r="A736" s="53" t="s">
        <v>2757</v>
      </c>
      <c r="B736" s="53" t="s">
        <v>2758</v>
      </c>
      <c r="H736" s="56" t="s">
        <v>2743</v>
      </c>
      <c r="I736" s="19" t="s">
        <v>17</v>
      </c>
      <c r="J736" s="19" t="s">
        <v>719</v>
      </c>
      <c r="K736" s="56" t="s">
        <v>2759</v>
      </c>
    </row>
    <row r="737" ht="15.5" spans="1:11">
      <c r="A737" s="53" t="s">
        <v>2760</v>
      </c>
      <c r="B737" s="53" t="s">
        <v>2761</v>
      </c>
      <c r="H737" s="56" t="s">
        <v>2746</v>
      </c>
      <c r="I737" s="19" t="s">
        <v>22</v>
      </c>
      <c r="J737" s="19" t="s">
        <v>2762</v>
      </c>
      <c r="K737" s="56" t="s">
        <v>2763</v>
      </c>
    </row>
    <row r="738" ht="15.5" spans="1:11">
      <c r="A738" s="53" t="s">
        <v>2764</v>
      </c>
      <c r="B738" s="53" t="s">
        <v>2765</v>
      </c>
      <c r="H738" s="56" t="s">
        <v>2750</v>
      </c>
      <c r="I738" s="19" t="s">
        <v>17</v>
      </c>
      <c r="J738" s="19" t="s">
        <v>2766</v>
      </c>
      <c r="K738" s="56" t="s">
        <v>2767</v>
      </c>
    </row>
    <row r="739" ht="15.5" spans="1:11">
      <c r="A739" s="53" t="s">
        <v>2768</v>
      </c>
      <c r="B739" s="53" t="s">
        <v>2769</v>
      </c>
      <c r="H739" s="56" t="s">
        <v>2753</v>
      </c>
      <c r="I739" s="19" t="s">
        <v>17</v>
      </c>
      <c r="J739" s="19" t="s">
        <v>2770</v>
      </c>
      <c r="K739" s="56" t="s">
        <v>283</v>
      </c>
    </row>
    <row r="740" ht="15.5" spans="1:11">
      <c r="A740" s="53" t="s">
        <v>2771</v>
      </c>
      <c r="B740" s="53" t="s">
        <v>2772</v>
      </c>
      <c r="H740" s="56" t="s">
        <v>2757</v>
      </c>
      <c r="I740" s="19" t="s">
        <v>17</v>
      </c>
      <c r="J740" s="19" t="s">
        <v>2773</v>
      </c>
      <c r="K740" s="56" t="s">
        <v>2774</v>
      </c>
    </row>
    <row r="741" ht="15.5" spans="1:11">
      <c r="A741" s="53" t="s">
        <v>2775</v>
      </c>
      <c r="B741" s="53" t="s">
        <v>2776</v>
      </c>
      <c r="H741" s="56" t="s">
        <v>2760</v>
      </c>
      <c r="I741" s="19" t="s">
        <v>17</v>
      </c>
      <c r="J741" s="19" t="s">
        <v>2777</v>
      </c>
      <c r="K741" s="56" t="s">
        <v>2778</v>
      </c>
    </row>
    <row r="742" ht="15.5" spans="1:11">
      <c r="A742" s="53" t="s">
        <v>2779</v>
      </c>
      <c r="B742" s="53" t="s">
        <v>2780</v>
      </c>
      <c r="H742" s="56" t="s">
        <v>2764</v>
      </c>
      <c r="I742" s="19" t="s">
        <v>22</v>
      </c>
      <c r="J742" s="19" t="s">
        <v>1179</v>
      </c>
      <c r="K742" s="56" t="s">
        <v>2781</v>
      </c>
    </row>
    <row r="743" ht="15.5" spans="1:11">
      <c r="A743" s="53" t="s">
        <v>2782</v>
      </c>
      <c r="B743" s="53" t="s">
        <v>2783</v>
      </c>
      <c r="H743" s="56" t="s">
        <v>2768</v>
      </c>
      <c r="I743" s="19" t="s">
        <v>22</v>
      </c>
      <c r="J743" s="19" t="s">
        <v>2784</v>
      </c>
      <c r="K743" s="56" t="s">
        <v>2785</v>
      </c>
    </row>
    <row r="744" ht="15.5" spans="1:11">
      <c r="A744" s="53" t="s">
        <v>2786</v>
      </c>
      <c r="B744" s="53" t="s">
        <v>2787</v>
      </c>
      <c r="H744" s="56" t="s">
        <v>2771</v>
      </c>
      <c r="I744" s="19" t="s">
        <v>22</v>
      </c>
      <c r="J744" s="19" t="s">
        <v>2788</v>
      </c>
      <c r="K744" s="56" t="s">
        <v>2789</v>
      </c>
    </row>
    <row r="745" ht="15.5" spans="1:11">
      <c r="A745" s="53" t="s">
        <v>2790</v>
      </c>
      <c r="B745" s="53" t="s">
        <v>2791</v>
      </c>
      <c r="H745" s="56" t="s">
        <v>2775</v>
      </c>
      <c r="I745" s="19" t="s">
        <v>1864</v>
      </c>
      <c r="J745" s="19" t="s">
        <v>2792</v>
      </c>
      <c r="K745" s="56" t="s">
        <v>2793</v>
      </c>
    </row>
    <row r="746" ht="15.5" spans="1:11">
      <c r="A746" s="53" t="s">
        <v>2794</v>
      </c>
      <c r="B746" s="53" t="s">
        <v>2795</v>
      </c>
      <c r="H746" s="56" t="s">
        <v>2779</v>
      </c>
      <c r="I746" s="19" t="s">
        <v>22</v>
      </c>
      <c r="J746" s="19" t="s">
        <v>894</v>
      </c>
      <c r="K746" s="56" t="s">
        <v>2796</v>
      </c>
    </row>
    <row r="747" ht="15.5" spans="1:11">
      <c r="A747" s="53" t="s">
        <v>2797</v>
      </c>
      <c r="B747" s="53" t="s">
        <v>2798</v>
      </c>
      <c r="H747" s="56" t="s">
        <v>2782</v>
      </c>
      <c r="I747" s="19" t="s">
        <v>22</v>
      </c>
      <c r="J747" s="19" t="s">
        <v>2799</v>
      </c>
      <c r="K747" s="56" t="s">
        <v>2800</v>
      </c>
    </row>
    <row r="748" ht="15.5" spans="1:11">
      <c r="A748" s="53" t="s">
        <v>2801</v>
      </c>
      <c r="B748" s="53" t="s">
        <v>2802</v>
      </c>
      <c r="H748" s="56" t="s">
        <v>2786</v>
      </c>
      <c r="I748" s="19" t="s">
        <v>1864</v>
      </c>
      <c r="J748" s="19" t="s">
        <v>1735</v>
      </c>
      <c r="K748" s="56" t="s">
        <v>2803</v>
      </c>
    </row>
    <row r="749" ht="15.5" spans="1:11">
      <c r="A749" s="53" t="s">
        <v>2804</v>
      </c>
      <c r="B749" s="53" t="s">
        <v>2805</v>
      </c>
      <c r="H749" s="56" t="s">
        <v>2790</v>
      </c>
      <c r="I749" s="19" t="s">
        <v>1864</v>
      </c>
      <c r="J749" s="19" t="s">
        <v>2806</v>
      </c>
      <c r="K749" s="56" t="s">
        <v>104</v>
      </c>
    </row>
    <row r="750" ht="15.5" spans="1:11">
      <c r="A750" s="53" t="s">
        <v>2807</v>
      </c>
      <c r="B750" s="53" t="s">
        <v>2808</v>
      </c>
      <c r="H750" s="56" t="s">
        <v>2794</v>
      </c>
      <c r="I750" s="19" t="s">
        <v>17</v>
      </c>
      <c r="J750" s="19" t="s">
        <v>2809</v>
      </c>
      <c r="K750" s="56" t="s">
        <v>2810</v>
      </c>
    </row>
    <row r="751" ht="15.5" spans="1:11">
      <c r="A751" s="53" t="s">
        <v>2811</v>
      </c>
      <c r="B751" s="53" t="s">
        <v>2812</v>
      </c>
      <c r="H751" s="56" t="s">
        <v>2797</v>
      </c>
      <c r="I751" s="19" t="s">
        <v>22</v>
      </c>
      <c r="J751" s="19" t="s">
        <v>2813</v>
      </c>
      <c r="K751" s="56" t="s">
        <v>2814</v>
      </c>
    </row>
    <row r="752" ht="15.5" spans="1:11">
      <c r="A752" s="53" t="s">
        <v>2815</v>
      </c>
      <c r="B752" s="53" t="s">
        <v>2816</v>
      </c>
      <c r="H752" s="56" t="s">
        <v>2801</v>
      </c>
      <c r="I752" s="19" t="s">
        <v>1864</v>
      </c>
      <c r="J752" s="19" t="s">
        <v>2817</v>
      </c>
      <c r="K752" s="56" t="s">
        <v>2818</v>
      </c>
    </row>
    <row r="753" ht="15.5" spans="1:11">
      <c r="A753" s="53" t="s">
        <v>2819</v>
      </c>
      <c r="B753" s="53" t="s">
        <v>2820</v>
      </c>
      <c r="H753" s="56" t="s">
        <v>2804</v>
      </c>
      <c r="I753" s="19" t="s">
        <v>22</v>
      </c>
      <c r="J753" s="19" t="s">
        <v>894</v>
      </c>
      <c r="K753" s="56" t="s">
        <v>2821</v>
      </c>
    </row>
    <row r="754" ht="15.5" spans="1:11">
      <c r="A754" s="53" t="s">
        <v>2822</v>
      </c>
      <c r="B754" s="53" t="s">
        <v>2823</v>
      </c>
      <c r="H754" s="56" t="s">
        <v>2807</v>
      </c>
      <c r="I754" s="19" t="s">
        <v>22</v>
      </c>
      <c r="J754" s="19" t="s">
        <v>278</v>
      </c>
      <c r="K754" s="56" t="s">
        <v>2824</v>
      </c>
    </row>
    <row r="755" ht="15.5" spans="1:11">
      <c r="A755" s="53" t="s">
        <v>2825</v>
      </c>
      <c r="B755" s="53" t="s">
        <v>2826</v>
      </c>
      <c r="H755" s="56" t="s">
        <v>2811</v>
      </c>
      <c r="I755" s="19" t="s">
        <v>17</v>
      </c>
      <c r="J755" s="19" t="s">
        <v>274</v>
      </c>
      <c r="K755" s="56" t="s">
        <v>2827</v>
      </c>
    </row>
    <row r="756" ht="15.5" spans="1:11">
      <c r="A756" s="53" t="s">
        <v>2828</v>
      </c>
      <c r="B756" s="53" t="s">
        <v>2829</v>
      </c>
      <c r="H756" s="56" t="s">
        <v>2815</v>
      </c>
      <c r="I756" s="19" t="s">
        <v>22</v>
      </c>
      <c r="J756" s="19" t="s">
        <v>346</v>
      </c>
      <c r="K756" s="56" t="s">
        <v>2830</v>
      </c>
    </row>
    <row r="757" ht="15.5" spans="1:11">
      <c r="A757" s="53" t="s">
        <v>2831</v>
      </c>
      <c r="B757" s="53" t="s">
        <v>2832</v>
      </c>
      <c r="H757" s="56" t="s">
        <v>2819</v>
      </c>
      <c r="I757" s="19" t="s">
        <v>17</v>
      </c>
      <c r="J757" s="19" t="s">
        <v>2833</v>
      </c>
      <c r="K757" s="56" t="s">
        <v>2834</v>
      </c>
    </row>
    <row r="758" ht="15.5" spans="1:11">
      <c r="A758" s="53" t="s">
        <v>2835</v>
      </c>
      <c r="B758" s="53" t="s">
        <v>2836</v>
      </c>
      <c r="H758" s="56" t="s">
        <v>2822</v>
      </c>
      <c r="I758" s="19" t="s">
        <v>17</v>
      </c>
      <c r="J758" s="19" t="s">
        <v>2837</v>
      </c>
      <c r="K758" s="56" t="s">
        <v>2838</v>
      </c>
    </row>
    <row r="759" ht="15.5" spans="1:11">
      <c r="A759" s="53" t="s">
        <v>2839</v>
      </c>
      <c r="B759" s="53" t="s">
        <v>2840</v>
      </c>
      <c r="H759" s="56" t="s">
        <v>2825</v>
      </c>
      <c r="I759" s="19" t="s">
        <v>17</v>
      </c>
      <c r="J759" s="19" t="s">
        <v>2841</v>
      </c>
      <c r="K759" s="56" t="s">
        <v>2842</v>
      </c>
    </row>
    <row r="760" ht="15.5" spans="1:11">
      <c r="A760" s="53" t="s">
        <v>2843</v>
      </c>
      <c r="B760" s="53" t="s">
        <v>2844</v>
      </c>
      <c r="H760" s="56" t="s">
        <v>2828</v>
      </c>
      <c r="I760" s="19" t="s">
        <v>1864</v>
      </c>
      <c r="J760" s="19" t="s">
        <v>2845</v>
      </c>
      <c r="K760" s="56" t="s">
        <v>2846</v>
      </c>
    </row>
    <row r="761" ht="15.5" spans="1:11">
      <c r="A761" s="53" t="s">
        <v>2847</v>
      </c>
      <c r="B761" s="53" t="s">
        <v>2848</v>
      </c>
      <c r="H761" s="56" t="s">
        <v>2831</v>
      </c>
      <c r="I761" s="19" t="s">
        <v>22</v>
      </c>
      <c r="J761" s="19" t="s">
        <v>2849</v>
      </c>
      <c r="K761" s="56" t="s">
        <v>2850</v>
      </c>
    </row>
    <row r="762" ht="15.5" spans="1:11">
      <c r="A762" s="53" t="s">
        <v>2851</v>
      </c>
      <c r="B762" s="53" t="s">
        <v>2852</v>
      </c>
      <c r="H762" s="56" t="s">
        <v>2835</v>
      </c>
      <c r="I762" s="19" t="s">
        <v>22</v>
      </c>
      <c r="J762" s="19" t="s">
        <v>2853</v>
      </c>
      <c r="K762" s="56" t="s">
        <v>2854</v>
      </c>
    </row>
    <row r="763" ht="15.5" spans="1:11">
      <c r="A763" s="53" t="s">
        <v>2855</v>
      </c>
      <c r="B763" s="53" t="s">
        <v>2856</v>
      </c>
      <c r="H763" s="56" t="s">
        <v>2839</v>
      </c>
      <c r="I763" s="19" t="s">
        <v>22</v>
      </c>
      <c r="J763" s="19" t="s">
        <v>700</v>
      </c>
      <c r="K763" s="56" t="s">
        <v>2857</v>
      </c>
    </row>
    <row r="764" ht="15.5" spans="1:11">
      <c r="A764" s="53" t="s">
        <v>2858</v>
      </c>
      <c r="B764" s="53" t="s">
        <v>2859</v>
      </c>
      <c r="H764" s="56" t="s">
        <v>2843</v>
      </c>
      <c r="I764" s="19" t="s">
        <v>22</v>
      </c>
      <c r="J764" s="19" t="s">
        <v>2860</v>
      </c>
      <c r="K764" s="56" t="s">
        <v>2861</v>
      </c>
    </row>
    <row r="765" ht="15.5" spans="1:11">
      <c r="A765" s="53" t="s">
        <v>2862</v>
      </c>
      <c r="B765" s="53" t="s">
        <v>2863</v>
      </c>
      <c r="H765" s="56" t="s">
        <v>2847</v>
      </c>
      <c r="I765" s="19" t="s">
        <v>17</v>
      </c>
      <c r="J765" s="19" t="s">
        <v>2864</v>
      </c>
      <c r="K765" s="56" t="s">
        <v>2865</v>
      </c>
    </row>
    <row r="766" ht="15.5" spans="1:11">
      <c r="A766" s="53" t="s">
        <v>2866</v>
      </c>
      <c r="B766" s="53" t="s">
        <v>2867</v>
      </c>
      <c r="H766" s="56" t="s">
        <v>2851</v>
      </c>
      <c r="I766" s="19" t="s">
        <v>17</v>
      </c>
      <c r="J766" s="19" t="s">
        <v>1883</v>
      </c>
      <c r="K766" s="56" t="s">
        <v>2868</v>
      </c>
    </row>
    <row r="767" ht="15.5" spans="1:11">
      <c r="A767" s="53" t="s">
        <v>2869</v>
      </c>
      <c r="B767" s="53" t="s">
        <v>2870</v>
      </c>
      <c r="H767" s="56" t="s">
        <v>2855</v>
      </c>
      <c r="I767" s="19" t="s">
        <v>22</v>
      </c>
      <c r="J767" s="19" t="s">
        <v>1021</v>
      </c>
      <c r="K767" s="56" t="s">
        <v>2871</v>
      </c>
    </row>
    <row r="768" ht="15.5" spans="1:11">
      <c r="A768" s="53" t="s">
        <v>2872</v>
      </c>
      <c r="B768" s="53" t="s">
        <v>2873</v>
      </c>
      <c r="H768" s="56" t="s">
        <v>2858</v>
      </c>
      <c r="I768" s="19" t="s">
        <v>17</v>
      </c>
      <c r="J768" s="19" t="s">
        <v>150</v>
      </c>
      <c r="K768" s="56" t="s">
        <v>2874</v>
      </c>
    </row>
    <row r="769" ht="15.5" spans="1:11">
      <c r="A769" s="53" t="s">
        <v>2875</v>
      </c>
      <c r="B769" s="53" t="s">
        <v>2876</v>
      </c>
      <c r="H769" s="56" t="s">
        <v>2862</v>
      </c>
      <c r="I769" s="19" t="s">
        <v>17</v>
      </c>
      <c r="J769" s="19" t="s">
        <v>2877</v>
      </c>
      <c r="K769" s="56" t="s">
        <v>2878</v>
      </c>
    </row>
    <row r="770" ht="15.5" spans="1:11">
      <c r="A770" s="53" t="s">
        <v>2879</v>
      </c>
      <c r="B770" s="53" t="s">
        <v>2880</v>
      </c>
      <c r="H770" s="56" t="s">
        <v>2866</v>
      </c>
      <c r="I770" s="19" t="s">
        <v>17</v>
      </c>
      <c r="J770" s="19" t="s">
        <v>2881</v>
      </c>
      <c r="K770" s="56" t="s">
        <v>2882</v>
      </c>
    </row>
    <row r="771" ht="15.5" spans="1:11">
      <c r="A771" s="53" t="s">
        <v>2883</v>
      </c>
      <c r="B771" s="53" t="s">
        <v>2884</v>
      </c>
      <c r="H771" s="56" t="s">
        <v>2869</v>
      </c>
      <c r="I771" s="19" t="s">
        <v>17</v>
      </c>
      <c r="J771" s="19" t="s">
        <v>2885</v>
      </c>
      <c r="K771" s="56" t="s">
        <v>2886</v>
      </c>
    </row>
    <row r="772" ht="15.5" spans="1:11">
      <c r="A772" s="53" t="s">
        <v>2887</v>
      </c>
      <c r="B772" s="53" t="s">
        <v>2888</v>
      </c>
      <c r="H772" s="56" t="s">
        <v>2872</v>
      </c>
      <c r="I772" s="19" t="s">
        <v>17</v>
      </c>
      <c r="J772" s="19" t="s">
        <v>2889</v>
      </c>
      <c r="K772" s="56" t="s">
        <v>2890</v>
      </c>
    </row>
    <row r="773" ht="15.5" spans="1:11">
      <c r="A773" s="53" t="s">
        <v>2891</v>
      </c>
      <c r="B773" s="53" t="s">
        <v>2892</v>
      </c>
      <c r="H773" s="56" t="s">
        <v>2875</v>
      </c>
      <c r="I773" s="19" t="s">
        <v>17</v>
      </c>
      <c r="J773" s="19" t="s">
        <v>2893</v>
      </c>
      <c r="K773" s="56" t="s">
        <v>2894</v>
      </c>
    </row>
    <row r="774" ht="15.5" spans="1:11">
      <c r="A774" s="53" t="s">
        <v>2895</v>
      </c>
      <c r="B774" s="53" t="s">
        <v>2896</v>
      </c>
      <c r="H774" s="56" t="s">
        <v>2879</v>
      </c>
      <c r="I774" s="19" t="s">
        <v>17</v>
      </c>
      <c r="J774" s="19" t="s">
        <v>1189</v>
      </c>
      <c r="K774" s="56" t="s">
        <v>2897</v>
      </c>
    </row>
    <row r="775" ht="15.5" spans="1:11">
      <c r="A775" s="53" t="s">
        <v>2898</v>
      </c>
      <c r="B775" s="53" t="s">
        <v>2899</v>
      </c>
      <c r="H775" s="56" t="s">
        <v>2883</v>
      </c>
      <c r="I775" s="19" t="s">
        <v>17</v>
      </c>
      <c r="J775" s="19" t="s">
        <v>2900</v>
      </c>
      <c r="K775" s="56" t="s">
        <v>2901</v>
      </c>
    </row>
    <row r="776" ht="15.5" spans="1:11">
      <c r="A776" s="53" t="s">
        <v>2902</v>
      </c>
      <c r="B776" s="53" t="s">
        <v>2903</v>
      </c>
      <c r="H776" s="56" t="s">
        <v>2887</v>
      </c>
      <c r="I776" s="19" t="s">
        <v>22</v>
      </c>
      <c r="J776" s="19" t="s">
        <v>23</v>
      </c>
      <c r="K776" s="56" t="s">
        <v>2904</v>
      </c>
    </row>
    <row r="777" ht="15.5" spans="1:11">
      <c r="A777" s="53" t="s">
        <v>2905</v>
      </c>
      <c r="B777" s="53" t="s">
        <v>2906</v>
      </c>
      <c r="H777" s="56" t="s">
        <v>2891</v>
      </c>
      <c r="I777" s="19" t="s">
        <v>22</v>
      </c>
      <c r="J777" s="19" t="s">
        <v>619</v>
      </c>
      <c r="K777" s="56" t="s">
        <v>2907</v>
      </c>
    </row>
    <row r="778" ht="15.5" spans="1:11">
      <c r="A778" s="53" t="s">
        <v>2908</v>
      </c>
      <c r="B778" s="53" t="s">
        <v>2909</v>
      </c>
      <c r="H778" s="56" t="s">
        <v>2895</v>
      </c>
      <c r="I778" s="19" t="s">
        <v>22</v>
      </c>
      <c r="J778" s="19" t="s">
        <v>658</v>
      </c>
      <c r="K778" s="56" t="s">
        <v>2910</v>
      </c>
    </row>
    <row r="779" ht="15.5" spans="1:11">
      <c r="A779" s="53" t="s">
        <v>2911</v>
      </c>
      <c r="B779" s="53" t="s">
        <v>2912</v>
      </c>
      <c r="H779" s="56" t="s">
        <v>2898</v>
      </c>
      <c r="I779" s="19" t="s">
        <v>22</v>
      </c>
      <c r="J779" s="19" t="s">
        <v>894</v>
      </c>
      <c r="K779" s="56" t="s">
        <v>2913</v>
      </c>
    </row>
    <row r="780" ht="15.5" spans="1:11">
      <c r="A780" s="53" t="s">
        <v>2914</v>
      </c>
      <c r="B780" s="53" t="s">
        <v>2915</v>
      </c>
      <c r="H780" s="56" t="s">
        <v>2902</v>
      </c>
      <c r="I780" s="19" t="s">
        <v>22</v>
      </c>
      <c r="J780" s="19" t="s">
        <v>2916</v>
      </c>
      <c r="K780" s="56" t="s">
        <v>2917</v>
      </c>
    </row>
    <row r="781" ht="15.5" spans="1:11">
      <c r="A781" s="53" t="s">
        <v>2918</v>
      </c>
      <c r="B781" s="53" t="s">
        <v>2919</v>
      </c>
      <c r="H781" s="56" t="s">
        <v>2905</v>
      </c>
      <c r="I781" s="19" t="s">
        <v>1864</v>
      </c>
      <c r="J781" s="19" t="s">
        <v>2920</v>
      </c>
      <c r="K781" s="56" t="s">
        <v>2921</v>
      </c>
    </row>
    <row r="782" ht="15.5" spans="1:11">
      <c r="A782" s="53" t="s">
        <v>2922</v>
      </c>
      <c r="B782" s="53" t="s">
        <v>2923</v>
      </c>
      <c r="H782" s="56" t="s">
        <v>2908</v>
      </c>
      <c r="I782" s="19" t="s">
        <v>1864</v>
      </c>
      <c r="J782" s="19" t="s">
        <v>2924</v>
      </c>
      <c r="K782" s="56" t="s">
        <v>291</v>
      </c>
    </row>
    <row r="783" ht="15.5" spans="1:11">
      <c r="A783" s="53" t="s">
        <v>2925</v>
      </c>
      <c r="B783" s="53" t="s">
        <v>2926</v>
      </c>
      <c r="H783" s="56" t="s">
        <v>2911</v>
      </c>
      <c r="I783" s="19" t="s">
        <v>17</v>
      </c>
      <c r="J783" s="19" t="s">
        <v>2927</v>
      </c>
      <c r="K783" s="56" t="s">
        <v>2928</v>
      </c>
    </row>
    <row r="784" ht="15.5" spans="1:11">
      <c r="A784" s="53" t="s">
        <v>2929</v>
      </c>
      <c r="B784" s="53" t="s">
        <v>2930</v>
      </c>
      <c r="H784" s="56" t="s">
        <v>2914</v>
      </c>
      <c r="I784" s="19" t="s">
        <v>22</v>
      </c>
      <c r="J784" s="19" t="s">
        <v>816</v>
      </c>
      <c r="K784" s="56" t="s">
        <v>2931</v>
      </c>
    </row>
    <row r="785" ht="15.5" spans="1:11">
      <c r="A785" s="53" t="s">
        <v>2932</v>
      </c>
      <c r="B785" s="53" t="s">
        <v>2933</v>
      </c>
      <c r="H785" s="56" t="s">
        <v>2918</v>
      </c>
      <c r="I785" s="19" t="s">
        <v>17</v>
      </c>
      <c r="J785" s="19" t="s">
        <v>1635</v>
      </c>
      <c r="K785" s="56" t="s">
        <v>2934</v>
      </c>
    </row>
    <row r="786" ht="15.5" spans="1:11">
      <c r="A786" s="53" t="s">
        <v>2935</v>
      </c>
      <c r="B786" s="53" t="s">
        <v>2936</v>
      </c>
      <c r="H786" s="56" t="s">
        <v>2922</v>
      </c>
      <c r="I786" s="19" t="s">
        <v>22</v>
      </c>
      <c r="J786" s="19" t="s">
        <v>2937</v>
      </c>
      <c r="K786" s="56" t="s">
        <v>2938</v>
      </c>
    </row>
    <row r="787" ht="15.5" spans="1:11">
      <c r="A787" s="53" t="s">
        <v>2939</v>
      </c>
      <c r="B787" s="53" t="s">
        <v>2940</v>
      </c>
      <c r="H787" s="56" t="s">
        <v>2925</v>
      </c>
      <c r="I787" s="19" t="s">
        <v>17</v>
      </c>
      <c r="J787" s="19" t="s">
        <v>2941</v>
      </c>
      <c r="K787" s="56" t="s">
        <v>2523</v>
      </c>
    </row>
    <row r="788" ht="15.5" spans="1:11">
      <c r="A788" s="53" t="s">
        <v>2942</v>
      </c>
      <c r="B788" s="53" t="s">
        <v>2943</v>
      </c>
      <c r="H788" s="56" t="s">
        <v>2929</v>
      </c>
      <c r="I788" s="19" t="s">
        <v>17</v>
      </c>
      <c r="J788" s="19" t="s">
        <v>2944</v>
      </c>
      <c r="K788" s="56" t="s">
        <v>2945</v>
      </c>
    </row>
    <row r="789" ht="15.5" spans="1:11">
      <c r="A789" s="53" t="s">
        <v>2946</v>
      </c>
      <c r="B789" s="53" t="s">
        <v>2947</v>
      </c>
      <c r="H789" s="56" t="s">
        <v>2932</v>
      </c>
      <c r="I789" s="19" t="s">
        <v>17</v>
      </c>
      <c r="J789" s="19" t="s">
        <v>2948</v>
      </c>
      <c r="K789" s="56" t="s">
        <v>2949</v>
      </c>
    </row>
    <row r="790" ht="15.5" spans="1:11">
      <c r="A790" s="53" t="s">
        <v>2950</v>
      </c>
      <c r="B790" s="53" t="s">
        <v>2951</v>
      </c>
      <c r="H790" s="56" t="s">
        <v>2935</v>
      </c>
      <c r="I790" s="19" t="s">
        <v>17</v>
      </c>
      <c r="J790" s="19" t="s">
        <v>2952</v>
      </c>
      <c r="K790" s="56" t="s">
        <v>2953</v>
      </c>
    </row>
    <row r="791" ht="15.5" spans="1:11">
      <c r="A791" s="53" t="s">
        <v>2954</v>
      </c>
      <c r="B791" s="53" t="s">
        <v>2955</v>
      </c>
      <c r="H791" s="56" t="s">
        <v>2939</v>
      </c>
      <c r="I791" s="19" t="s">
        <v>17</v>
      </c>
      <c r="J791" s="19" t="s">
        <v>2956</v>
      </c>
      <c r="K791" s="56" t="s">
        <v>2957</v>
      </c>
    </row>
    <row r="792" ht="15.5" spans="1:11">
      <c r="A792" s="53" t="s">
        <v>2958</v>
      </c>
      <c r="B792" s="53" t="s">
        <v>2959</v>
      </c>
      <c r="H792" s="56" t="s">
        <v>2942</v>
      </c>
      <c r="I792" s="19" t="s">
        <v>17</v>
      </c>
      <c r="J792" s="19" t="s">
        <v>2960</v>
      </c>
      <c r="K792" s="56" t="s">
        <v>2961</v>
      </c>
    </row>
    <row r="793" ht="15.5" spans="1:11">
      <c r="A793" s="53" t="s">
        <v>2962</v>
      </c>
      <c r="B793" s="53" t="s">
        <v>2963</v>
      </c>
      <c r="H793" s="56" t="s">
        <v>2946</v>
      </c>
      <c r="I793" s="19" t="s">
        <v>22</v>
      </c>
      <c r="J793" s="19" t="s">
        <v>2964</v>
      </c>
      <c r="K793" s="56" t="s">
        <v>175</v>
      </c>
    </row>
    <row r="794" ht="15.5" spans="1:11">
      <c r="A794" s="53" t="s">
        <v>2965</v>
      </c>
      <c r="B794" s="53" t="s">
        <v>2966</v>
      </c>
      <c r="H794" s="56" t="s">
        <v>2950</v>
      </c>
      <c r="I794" s="19" t="s">
        <v>22</v>
      </c>
      <c r="J794" s="19" t="s">
        <v>2967</v>
      </c>
      <c r="K794" s="56" t="s">
        <v>2968</v>
      </c>
    </row>
    <row r="795" ht="15.5" spans="1:11">
      <c r="A795" s="53" t="s">
        <v>2969</v>
      </c>
      <c r="B795" s="53" t="s">
        <v>2970</v>
      </c>
      <c r="H795" s="56" t="s">
        <v>2954</v>
      </c>
      <c r="I795" s="19" t="s">
        <v>22</v>
      </c>
      <c r="J795" s="19" t="s">
        <v>2971</v>
      </c>
      <c r="K795" s="56" t="s">
        <v>2972</v>
      </c>
    </row>
    <row r="796" ht="15.5" spans="1:11">
      <c r="A796" s="53" t="s">
        <v>2973</v>
      </c>
      <c r="B796" s="53" t="s">
        <v>2974</v>
      </c>
      <c r="H796" s="56" t="s">
        <v>2958</v>
      </c>
      <c r="I796" s="19" t="s">
        <v>17</v>
      </c>
      <c r="J796" s="19" t="s">
        <v>396</v>
      </c>
      <c r="K796" s="56" t="s">
        <v>2975</v>
      </c>
    </row>
    <row r="797" ht="15.5" spans="1:11">
      <c r="A797" s="53" t="s">
        <v>2976</v>
      </c>
      <c r="B797" s="53" t="s">
        <v>2977</v>
      </c>
      <c r="H797" s="56" t="s">
        <v>2962</v>
      </c>
      <c r="I797" s="19" t="s">
        <v>17</v>
      </c>
      <c r="J797" s="19" t="s">
        <v>2978</v>
      </c>
      <c r="K797" s="56" t="s">
        <v>2979</v>
      </c>
    </row>
    <row r="798" ht="15.5" spans="1:11">
      <c r="A798" s="53" t="s">
        <v>2980</v>
      </c>
      <c r="B798" s="53" t="s">
        <v>2981</v>
      </c>
      <c r="H798" s="56" t="s">
        <v>2965</v>
      </c>
      <c r="I798" s="19" t="s">
        <v>1864</v>
      </c>
      <c r="J798" s="19" t="s">
        <v>2982</v>
      </c>
      <c r="K798" s="56" t="s">
        <v>2983</v>
      </c>
    </row>
    <row r="799" ht="15.5" spans="1:11">
      <c r="A799" s="53" t="s">
        <v>2984</v>
      </c>
      <c r="B799" s="53" t="s">
        <v>2985</v>
      </c>
      <c r="H799" s="56" t="s">
        <v>2969</v>
      </c>
      <c r="I799" s="19" t="s">
        <v>22</v>
      </c>
      <c r="J799" s="19" t="s">
        <v>2986</v>
      </c>
      <c r="K799" s="56" t="s">
        <v>2987</v>
      </c>
    </row>
    <row r="800" ht="15.5" spans="1:11">
      <c r="A800" s="53" t="s">
        <v>2988</v>
      </c>
      <c r="B800" s="53" t="s">
        <v>2989</v>
      </c>
      <c r="H800" s="56" t="s">
        <v>2973</v>
      </c>
      <c r="I800" s="19" t="s">
        <v>17</v>
      </c>
      <c r="J800" s="19" t="s">
        <v>755</v>
      </c>
      <c r="K800" s="56" t="s">
        <v>2990</v>
      </c>
    </row>
    <row r="801" ht="15.5" spans="1:11">
      <c r="A801" s="53" t="s">
        <v>2991</v>
      </c>
      <c r="B801" s="53" t="s">
        <v>2992</v>
      </c>
      <c r="H801" s="56" t="s">
        <v>2976</v>
      </c>
      <c r="I801" s="19" t="s">
        <v>1864</v>
      </c>
      <c r="J801" s="19" t="s">
        <v>2993</v>
      </c>
      <c r="K801" s="56" t="s">
        <v>2994</v>
      </c>
    </row>
    <row r="802" ht="15.5" spans="1:11">
      <c r="A802" s="53" t="s">
        <v>2995</v>
      </c>
      <c r="B802" s="53" t="s">
        <v>2996</v>
      </c>
      <c r="H802" s="56" t="s">
        <v>2980</v>
      </c>
      <c r="I802" s="19" t="s">
        <v>17</v>
      </c>
      <c r="J802" s="19" t="s">
        <v>2997</v>
      </c>
      <c r="K802" s="56" t="s">
        <v>2998</v>
      </c>
    </row>
    <row r="803" ht="15.5" spans="1:11">
      <c r="A803" s="53" t="s">
        <v>2999</v>
      </c>
      <c r="B803" s="53" t="s">
        <v>3000</v>
      </c>
      <c r="H803" s="56" t="s">
        <v>2984</v>
      </c>
      <c r="I803" s="19" t="s">
        <v>1864</v>
      </c>
      <c r="J803" s="19" t="s">
        <v>3001</v>
      </c>
      <c r="K803" s="56" t="s">
        <v>3002</v>
      </c>
    </row>
    <row r="804" ht="15.5" spans="1:11">
      <c r="A804" s="53" t="s">
        <v>3003</v>
      </c>
      <c r="B804" s="53" t="s">
        <v>3004</v>
      </c>
      <c r="H804" s="56" t="s">
        <v>2988</v>
      </c>
      <c r="I804" s="19" t="s">
        <v>17</v>
      </c>
      <c r="J804" s="19" t="s">
        <v>3005</v>
      </c>
      <c r="K804" s="56" t="s">
        <v>1884</v>
      </c>
    </row>
    <row r="805" ht="15.5" spans="1:11">
      <c r="A805" s="53" t="s">
        <v>3006</v>
      </c>
      <c r="B805" s="53" t="s">
        <v>3007</v>
      </c>
      <c r="H805" s="56" t="s">
        <v>2991</v>
      </c>
      <c r="I805" s="19" t="s">
        <v>17</v>
      </c>
      <c r="J805" s="19" t="s">
        <v>1554</v>
      </c>
      <c r="K805" s="56" t="s">
        <v>3008</v>
      </c>
    </row>
    <row r="806" ht="15.5" spans="1:11">
      <c r="A806" s="53" t="s">
        <v>3009</v>
      </c>
      <c r="B806" s="53" t="s">
        <v>3010</v>
      </c>
      <c r="H806" s="56" t="s">
        <v>2995</v>
      </c>
      <c r="I806" s="19" t="s">
        <v>17</v>
      </c>
      <c r="J806" s="19" t="s">
        <v>3011</v>
      </c>
      <c r="K806" s="56" t="s">
        <v>3012</v>
      </c>
    </row>
    <row r="807" ht="15.5" spans="1:11">
      <c r="A807" s="53" t="s">
        <v>3013</v>
      </c>
      <c r="B807" s="53" t="s">
        <v>3014</v>
      </c>
      <c r="H807" s="56" t="s">
        <v>2999</v>
      </c>
      <c r="I807" s="19" t="s">
        <v>1864</v>
      </c>
      <c r="J807" s="19" t="s">
        <v>3015</v>
      </c>
      <c r="K807" s="56" t="s">
        <v>3016</v>
      </c>
    </row>
    <row r="808" ht="15.5" spans="1:11">
      <c r="A808" s="53" t="s">
        <v>3017</v>
      </c>
      <c r="B808" s="53" t="s">
        <v>3018</v>
      </c>
      <c r="H808" s="56" t="s">
        <v>3003</v>
      </c>
      <c r="I808" s="19" t="s">
        <v>17</v>
      </c>
      <c r="J808" s="19" t="s">
        <v>1712</v>
      </c>
      <c r="K808" s="56" t="s">
        <v>1067</v>
      </c>
    </row>
    <row r="809" ht="15.5" spans="1:11">
      <c r="A809" s="53" t="s">
        <v>3019</v>
      </c>
      <c r="B809" s="53" t="s">
        <v>3020</v>
      </c>
      <c r="H809" s="56" t="s">
        <v>3006</v>
      </c>
      <c r="I809" s="19" t="s">
        <v>17</v>
      </c>
      <c r="J809" s="19" t="s">
        <v>1712</v>
      </c>
      <c r="K809" s="56" t="s">
        <v>3021</v>
      </c>
    </row>
    <row r="810" ht="15.5" spans="1:11">
      <c r="A810" s="53" t="s">
        <v>3022</v>
      </c>
      <c r="B810" s="53" t="s">
        <v>3023</v>
      </c>
      <c r="H810" s="56" t="s">
        <v>3009</v>
      </c>
      <c r="I810" s="19" t="s">
        <v>22</v>
      </c>
      <c r="J810" s="19" t="s">
        <v>3024</v>
      </c>
      <c r="K810" s="56" t="s">
        <v>3025</v>
      </c>
    </row>
    <row r="811" ht="15.5" spans="1:11">
      <c r="A811" s="53" t="s">
        <v>3026</v>
      </c>
      <c r="B811" s="53" t="s">
        <v>3027</v>
      </c>
      <c r="H811" s="56" t="s">
        <v>3013</v>
      </c>
      <c r="I811" s="19" t="s">
        <v>22</v>
      </c>
      <c r="J811" s="19" t="s">
        <v>47</v>
      </c>
      <c r="K811" s="56" t="s">
        <v>3028</v>
      </c>
    </row>
    <row r="812" ht="15.5" spans="1:11">
      <c r="A812" s="53" t="s">
        <v>3029</v>
      </c>
      <c r="B812" s="53" t="s">
        <v>3030</v>
      </c>
      <c r="H812" s="56" t="s">
        <v>3017</v>
      </c>
      <c r="I812" s="19" t="s">
        <v>22</v>
      </c>
      <c r="J812" s="19" t="s">
        <v>3031</v>
      </c>
      <c r="K812" s="56" t="s">
        <v>3032</v>
      </c>
    </row>
    <row r="813" ht="15.5" spans="1:11">
      <c r="A813" s="53" t="s">
        <v>3033</v>
      </c>
      <c r="B813" s="53" t="s">
        <v>3034</v>
      </c>
      <c r="H813" s="56" t="s">
        <v>3019</v>
      </c>
      <c r="I813" s="19" t="s">
        <v>22</v>
      </c>
      <c r="J813" s="19" t="s">
        <v>3035</v>
      </c>
      <c r="K813" s="56" t="s">
        <v>3036</v>
      </c>
    </row>
    <row r="814" ht="15.5" spans="1:11">
      <c r="A814" s="53" t="s">
        <v>3037</v>
      </c>
      <c r="B814" s="53" t="s">
        <v>3038</v>
      </c>
      <c r="H814" s="56" t="s">
        <v>3022</v>
      </c>
      <c r="I814" s="19" t="s">
        <v>1864</v>
      </c>
      <c r="J814" s="19" t="s">
        <v>3039</v>
      </c>
      <c r="K814" s="56" t="s">
        <v>3040</v>
      </c>
    </row>
    <row r="815" ht="15.5" spans="1:11">
      <c r="A815" s="53" t="s">
        <v>3041</v>
      </c>
      <c r="B815" s="53" t="s">
        <v>3042</v>
      </c>
      <c r="H815" s="56" t="s">
        <v>3026</v>
      </c>
      <c r="I815" s="19" t="s">
        <v>22</v>
      </c>
      <c r="J815" s="19" t="s">
        <v>3043</v>
      </c>
      <c r="K815" s="56" t="s">
        <v>3044</v>
      </c>
    </row>
    <row r="816" ht="15.5" spans="1:11">
      <c r="A816" s="53" t="s">
        <v>3045</v>
      </c>
      <c r="B816" s="53" t="s">
        <v>3046</v>
      </c>
      <c r="H816" s="56" t="s">
        <v>3029</v>
      </c>
      <c r="I816" s="19" t="s">
        <v>22</v>
      </c>
      <c r="J816" s="19" t="s">
        <v>501</v>
      </c>
      <c r="K816" s="56" t="s">
        <v>3047</v>
      </c>
    </row>
    <row r="817" ht="15.5" spans="1:11">
      <c r="A817" s="53" t="s">
        <v>3048</v>
      </c>
      <c r="B817" s="53" t="s">
        <v>3049</v>
      </c>
      <c r="H817" s="56" t="s">
        <v>3033</v>
      </c>
      <c r="I817" s="19" t="s">
        <v>22</v>
      </c>
      <c r="J817" s="19" t="s">
        <v>3050</v>
      </c>
      <c r="K817" s="56" t="s">
        <v>1547</v>
      </c>
    </row>
    <row r="818" ht="15.5" spans="1:11">
      <c r="A818" s="53" t="s">
        <v>3051</v>
      </c>
      <c r="B818" s="53" t="s">
        <v>3052</v>
      </c>
      <c r="H818" s="56" t="s">
        <v>3037</v>
      </c>
      <c r="I818" s="19" t="s">
        <v>22</v>
      </c>
      <c r="J818" s="19" t="s">
        <v>2207</v>
      </c>
      <c r="K818" s="56" t="s">
        <v>3053</v>
      </c>
    </row>
    <row r="819" ht="15.5" spans="1:11">
      <c r="A819" s="53" t="s">
        <v>3054</v>
      </c>
      <c r="B819" s="53" t="s">
        <v>3055</v>
      </c>
      <c r="H819" s="56" t="s">
        <v>3041</v>
      </c>
      <c r="I819" s="19" t="s">
        <v>22</v>
      </c>
      <c r="J819" s="19" t="s">
        <v>3056</v>
      </c>
      <c r="K819" s="56" t="s">
        <v>3057</v>
      </c>
    </row>
    <row r="820" ht="15.5" spans="1:11">
      <c r="A820" s="53" t="s">
        <v>3058</v>
      </c>
      <c r="B820" s="53" t="s">
        <v>3059</v>
      </c>
      <c r="H820" s="56" t="s">
        <v>3045</v>
      </c>
      <c r="I820" s="19" t="s">
        <v>22</v>
      </c>
      <c r="J820" s="19" t="s">
        <v>3060</v>
      </c>
      <c r="K820" s="56" t="s">
        <v>3061</v>
      </c>
    </row>
    <row r="821" ht="15.5" spans="1:11">
      <c r="A821" s="53" t="s">
        <v>3062</v>
      </c>
      <c r="B821" s="53" t="s">
        <v>3063</v>
      </c>
      <c r="H821" s="56" t="s">
        <v>3048</v>
      </c>
      <c r="I821" s="19" t="s">
        <v>22</v>
      </c>
      <c r="J821" s="19" t="s">
        <v>3064</v>
      </c>
      <c r="K821" s="56" t="s">
        <v>3065</v>
      </c>
    </row>
    <row r="822" ht="15.5" spans="1:11">
      <c r="A822" s="53" t="s">
        <v>3066</v>
      </c>
      <c r="B822" s="53" t="s">
        <v>3067</v>
      </c>
      <c r="H822" s="56" t="s">
        <v>3051</v>
      </c>
      <c r="I822" s="19" t="s">
        <v>22</v>
      </c>
      <c r="J822" s="19" t="s">
        <v>3068</v>
      </c>
      <c r="K822" s="56" t="s">
        <v>3069</v>
      </c>
    </row>
    <row r="823" ht="15.5" spans="1:11">
      <c r="A823" s="53" t="s">
        <v>3070</v>
      </c>
      <c r="B823" s="53" t="s">
        <v>3071</v>
      </c>
      <c r="H823" s="56" t="s">
        <v>3054</v>
      </c>
      <c r="I823" s="19" t="s">
        <v>22</v>
      </c>
      <c r="J823" s="19" t="s">
        <v>1524</v>
      </c>
      <c r="K823" s="56" t="s">
        <v>1190</v>
      </c>
    </row>
    <row r="824" ht="15.5" spans="1:11">
      <c r="A824" s="53" t="s">
        <v>3072</v>
      </c>
      <c r="B824" s="53" t="s">
        <v>3073</v>
      </c>
      <c r="H824" s="56" t="s">
        <v>3058</v>
      </c>
      <c r="I824" s="19" t="s">
        <v>22</v>
      </c>
      <c r="J824" s="19" t="s">
        <v>3074</v>
      </c>
      <c r="K824" s="56" t="s">
        <v>3075</v>
      </c>
    </row>
    <row r="825" ht="15.5" spans="1:11">
      <c r="A825" s="53" t="s">
        <v>3076</v>
      </c>
      <c r="B825" s="53" t="s">
        <v>3077</v>
      </c>
      <c r="H825" s="56" t="s">
        <v>3062</v>
      </c>
      <c r="I825" s="19" t="s">
        <v>17</v>
      </c>
      <c r="J825" s="19" t="s">
        <v>2246</v>
      </c>
      <c r="K825" s="56" t="s">
        <v>3078</v>
      </c>
    </row>
    <row r="826" ht="15.5" spans="1:11">
      <c r="A826" s="53" t="s">
        <v>3079</v>
      </c>
      <c r="B826" s="53" t="s">
        <v>3080</v>
      </c>
      <c r="H826" s="56" t="s">
        <v>3066</v>
      </c>
      <c r="I826" s="19" t="s">
        <v>22</v>
      </c>
      <c r="J826" s="19" t="s">
        <v>3081</v>
      </c>
      <c r="K826" s="56" t="s">
        <v>3082</v>
      </c>
    </row>
    <row r="827" ht="15.5" spans="1:11">
      <c r="A827" s="53" t="s">
        <v>3083</v>
      </c>
      <c r="B827" s="53" t="s">
        <v>3084</v>
      </c>
      <c r="H827" s="56" t="s">
        <v>3070</v>
      </c>
      <c r="I827" s="19" t="s">
        <v>22</v>
      </c>
      <c r="J827" s="19" t="s">
        <v>3085</v>
      </c>
      <c r="K827" s="56" t="s">
        <v>3086</v>
      </c>
    </row>
    <row r="828" ht="15.5" spans="1:11">
      <c r="A828" s="53" t="s">
        <v>3087</v>
      </c>
      <c r="B828" s="53" t="s">
        <v>3088</v>
      </c>
      <c r="H828" s="56" t="s">
        <v>3072</v>
      </c>
      <c r="I828" s="19" t="s">
        <v>22</v>
      </c>
      <c r="J828" s="19" t="s">
        <v>174</v>
      </c>
      <c r="K828" s="56" t="s">
        <v>3089</v>
      </c>
    </row>
    <row r="829" ht="15.5" spans="1:11">
      <c r="A829" s="53" t="s">
        <v>3090</v>
      </c>
      <c r="B829" s="53" t="s">
        <v>3091</v>
      </c>
      <c r="H829" s="56" t="s">
        <v>3076</v>
      </c>
      <c r="I829" s="19" t="s">
        <v>22</v>
      </c>
      <c r="J829" s="19" t="s">
        <v>3092</v>
      </c>
      <c r="K829" s="56" t="s">
        <v>2610</v>
      </c>
    </row>
    <row r="830" ht="15.5" spans="1:11">
      <c r="A830" s="53" t="s">
        <v>3093</v>
      </c>
      <c r="B830" s="53" t="s">
        <v>3094</v>
      </c>
      <c r="H830" s="56" t="s">
        <v>3079</v>
      </c>
      <c r="I830" s="19" t="s">
        <v>22</v>
      </c>
      <c r="J830" s="19" t="s">
        <v>3095</v>
      </c>
      <c r="K830" s="56" t="s">
        <v>3096</v>
      </c>
    </row>
    <row r="831" ht="15.5" spans="1:11">
      <c r="A831" s="53" t="s">
        <v>3097</v>
      </c>
      <c r="B831" s="53" t="s">
        <v>3098</v>
      </c>
      <c r="H831" s="56" t="s">
        <v>3083</v>
      </c>
      <c r="I831" s="19" t="s">
        <v>17</v>
      </c>
      <c r="J831" s="19" t="s">
        <v>3099</v>
      </c>
      <c r="K831" s="56" t="s">
        <v>3100</v>
      </c>
    </row>
    <row r="832" ht="15.5" spans="1:11">
      <c r="A832" s="53" t="s">
        <v>3101</v>
      </c>
      <c r="B832" s="53" t="s">
        <v>3102</v>
      </c>
      <c r="H832" s="56" t="s">
        <v>3087</v>
      </c>
      <c r="I832" s="19" t="s">
        <v>17</v>
      </c>
      <c r="J832" s="19" t="s">
        <v>3103</v>
      </c>
      <c r="K832" s="56" t="s">
        <v>3104</v>
      </c>
    </row>
    <row r="833" ht="15.5" spans="1:11">
      <c r="A833" s="53" t="s">
        <v>3105</v>
      </c>
      <c r="B833" s="53" t="s">
        <v>3106</v>
      </c>
      <c r="H833" s="56" t="s">
        <v>3090</v>
      </c>
      <c r="I833" s="19" t="s">
        <v>1864</v>
      </c>
      <c r="J833" s="19" t="s">
        <v>3107</v>
      </c>
      <c r="K833" s="56" t="s">
        <v>1884</v>
      </c>
    </row>
    <row r="834" ht="15.5" spans="1:11">
      <c r="A834" s="53" t="s">
        <v>3108</v>
      </c>
      <c r="B834" s="53" t="s">
        <v>3109</v>
      </c>
      <c r="H834" s="56" t="s">
        <v>3093</v>
      </c>
      <c r="I834" s="19" t="s">
        <v>1864</v>
      </c>
      <c r="J834" s="19" t="s">
        <v>3110</v>
      </c>
      <c r="K834" s="56" t="s">
        <v>1949</v>
      </c>
    </row>
    <row r="835" ht="15.5" spans="1:11">
      <c r="A835" s="53" t="s">
        <v>3111</v>
      </c>
      <c r="B835" s="53" t="s">
        <v>3112</v>
      </c>
      <c r="H835" s="56" t="s">
        <v>3097</v>
      </c>
      <c r="I835" s="19" t="s">
        <v>1864</v>
      </c>
      <c r="J835" s="19" t="s">
        <v>3113</v>
      </c>
      <c r="K835" s="56" t="s">
        <v>3114</v>
      </c>
    </row>
    <row r="836" ht="15.5" spans="1:11">
      <c r="A836" s="53" t="s">
        <v>3115</v>
      </c>
      <c r="B836" s="53" t="s">
        <v>3116</v>
      </c>
      <c r="H836" s="56" t="s">
        <v>3101</v>
      </c>
      <c r="I836" s="19" t="s">
        <v>22</v>
      </c>
      <c r="J836" s="19" t="s">
        <v>619</v>
      </c>
      <c r="K836" s="56" t="s">
        <v>3117</v>
      </c>
    </row>
    <row r="837" ht="15.5" spans="1:11">
      <c r="A837" s="53" t="s">
        <v>3118</v>
      </c>
      <c r="B837" s="53" t="s">
        <v>3119</v>
      </c>
      <c r="H837" s="56" t="s">
        <v>3105</v>
      </c>
      <c r="I837" s="19" t="s">
        <v>22</v>
      </c>
      <c r="J837" s="19" t="s">
        <v>3120</v>
      </c>
      <c r="K837" s="56" t="s">
        <v>3121</v>
      </c>
    </row>
    <row r="838" ht="15.5" spans="1:11">
      <c r="A838" s="53" t="s">
        <v>3122</v>
      </c>
      <c r="B838" s="53" t="s">
        <v>3123</v>
      </c>
      <c r="H838" s="56" t="s">
        <v>3108</v>
      </c>
      <c r="I838" s="19" t="s">
        <v>22</v>
      </c>
      <c r="J838" s="19" t="s">
        <v>3124</v>
      </c>
      <c r="K838" s="56" t="s">
        <v>3125</v>
      </c>
    </row>
    <row r="839" ht="15.5" spans="1:11">
      <c r="A839" s="53" t="s">
        <v>3126</v>
      </c>
      <c r="B839" s="53" t="s">
        <v>3127</v>
      </c>
      <c r="H839" s="56" t="s">
        <v>3111</v>
      </c>
      <c r="I839" s="19" t="s">
        <v>1864</v>
      </c>
      <c r="J839" s="19" t="s">
        <v>2597</v>
      </c>
      <c r="K839" s="56" t="s">
        <v>3128</v>
      </c>
    </row>
    <row r="840" ht="15.5" spans="1:11">
      <c r="A840" s="53" t="s">
        <v>3129</v>
      </c>
      <c r="B840" s="53" t="s">
        <v>3130</v>
      </c>
      <c r="H840" s="56" t="s">
        <v>3115</v>
      </c>
      <c r="I840" s="19" t="s">
        <v>17</v>
      </c>
      <c r="J840" s="19" t="s">
        <v>3131</v>
      </c>
      <c r="K840" s="56" t="s">
        <v>3132</v>
      </c>
    </row>
    <row r="841" ht="15.5" spans="1:11">
      <c r="A841" s="53" t="s">
        <v>3133</v>
      </c>
      <c r="B841" s="53" t="s">
        <v>3134</v>
      </c>
      <c r="H841" s="56" t="s">
        <v>3118</v>
      </c>
      <c r="I841" s="19" t="s">
        <v>17</v>
      </c>
      <c r="J841" s="19" t="s">
        <v>3135</v>
      </c>
      <c r="K841" s="56" t="s">
        <v>869</v>
      </c>
    </row>
    <row r="842" ht="15.5" spans="1:11">
      <c r="A842" s="53" t="s">
        <v>3136</v>
      </c>
      <c r="B842" s="53" t="s">
        <v>3137</v>
      </c>
      <c r="H842" s="56" t="s">
        <v>3122</v>
      </c>
      <c r="I842" s="19" t="s">
        <v>17</v>
      </c>
      <c r="J842" s="19" t="s">
        <v>3138</v>
      </c>
      <c r="K842" s="56" t="s">
        <v>3139</v>
      </c>
    </row>
    <row r="843" ht="15.5" spans="1:11">
      <c r="A843" s="53" t="s">
        <v>3140</v>
      </c>
      <c r="B843" s="53" t="s">
        <v>3141</v>
      </c>
      <c r="H843" s="56" t="s">
        <v>3126</v>
      </c>
      <c r="I843" s="19" t="s">
        <v>22</v>
      </c>
      <c r="J843" s="19" t="s">
        <v>2149</v>
      </c>
      <c r="K843" s="56" t="s">
        <v>2385</v>
      </c>
    </row>
    <row r="844" ht="15.5" spans="1:11">
      <c r="A844" s="53" t="s">
        <v>3142</v>
      </c>
      <c r="B844" s="53" t="s">
        <v>3143</v>
      </c>
      <c r="H844" s="56" t="s">
        <v>3129</v>
      </c>
      <c r="I844" s="19" t="s">
        <v>17</v>
      </c>
      <c r="J844" s="19" t="s">
        <v>909</v>
      </c>
      <c r="K844" s="56" t="s">
        <v>3144</v>
      </c>
    </row>
    <row r="845" ht="15.5" spans="1:11">
      <c r="A845" s="53" t="s">
        <v>3145</v>
      </c>
      <c r="B845" s="53" t="s">
        <v>3146</v>
      </c>
      <c r="H845" s="56" t="s">
        <v>3133</v>
      </c>
      <c r="I845" s="19" t="s">
        <v>17</v>
      </c>
      <c r="J845" s="19" t="s">
        <v>3147</v>
      </c>
      <c r="K845" s="56" t="s">
        <v>3148</v>
      </c>
    </row>
    <row r="846" ht="15.5" spans="1:11">
      <c r="A846" s="53" t="s">
        <v>3149</v>
      </c>
      <c r="B846" s="53" t="s">
        <v>3150</v>
      </c>
      <c r="H846" s="56" t="s">
        <v>3136</v>
      </c>
      <c r="I846" s="19" t="s">
        <v>17</v>
      </c>
      <c r="J846" s="19" t="s">
        <v>3151</v>
      </c>
      <c r="K846" s="56" t="s">
        <v>3152</v>
      </c>
    </row>
    <row r="847" ht="15.5" spans="1:11">
      <c r="A847" s="53" t="s">
        <v>3153</v>
      </c>
      <c r="B847" s="53" t="s">
        <v>3154</v>
      </c>
      <c r="H847" s="56" t="s">
        <v>3140</v>
      </c>
      <c r="I847" s="19" t="s">
        <v>17</v>
      </c>
      <c r="J847" s="19" t="s">
        <v>2920</v>
      </c>
      <c r="K847" s="56" t="s">
        <v>3155</v>
      </c>
    </row>
    <row r="848" ht="15.5" spans="1:11">
      <c r="A848" s="53" t="s">
        <v>3156</v>
      </c>
      <c r="B848" s="53" t="s">
        <v>3157</v>
      </c>
      <c r="H848" s="56" t="s">
        <v>3142</v>
      </c>
      <c r="I848" s="19" t="s">
        <v>17</v>
      </c>
      <c r="J848" s="19" t="s">
        <v>3158</v>
      </c>
      <c r="K848" s="56" t="s">
        <v>3159</v>
      </c>
    </row>
    <row r="849" ht="15.5" spans="1:11">
      <c r="A849" s="53" t="s">
        <v>3160</v>
      </c>
      <c r="B849" s="53" t="s">
        <v>3161</v>
      </c>
      <c r="H849" s="56" t="s">
        <v>3145</v>
      </c>
      <c r="I849" s="19" t="s">
        <v>17</v>
      </c>
      <c r="J849" s="19" t="s">
        <v>2001</v>
      </c>
      <c r="K849" s="56" t="s">
        <v>582</v>
      </c>
    </row>
    <row r="850" ht="15.5" spans="1:11">
      <c r="A850" s="53" t="s">
        <v>3162</v>
      </c>
      <c r="B850" s="53" t="s">
        <v>3163</v>
      </c>
      <c r="H850" s="56" t="s">
        <v>3149</v>
      </c>
      <c r="I850" s="19" t="s">
        <v>1864</v>
      </c>
      <c r="J850" s="19" t="s">
        <v>3164</v>
      </c>
      <c r="K850" s="56" t="s">
        <v>3165</v>
      </c>
    </row>
    <row r="851" ht="15.5" spans="1:11">
      <c r="A851" s="53" t="s">
        <v>3166</v>
      </c>
      <c r="B851" s="53" t="s">
        <v>3167</v>
      </c>
      <c r="H851" s="56" t="s">
        <v>3153</v>
      </c>
      <c r="I851" s="19" t="s">
        <v>17</v>
      </c>
      <c r="J851" s="19" t="s">
        <v>3168</v>
      </c>
      <c r="K851" s="56" t="s">
        <v>3169</v>
      </c>
    </row>
    <row r="852" ht="15.5" spans="1:11">
      <c r="A852" s="53" t="s">
        <v>3170</v>
      </c>
      <c r="B852" s="53" t="s">
        <v>3171</v>
      </c>
      <c r="H852" s="56" t="s">
        <v>3156</v>
      </c>
      <c r="I852" s="19" t="s">
        <v>17</v>
      </c>
      <c r="J852" s="19" t="s">
        <v>3172</v>
      </c>
      <c r="K852" s="56" t="s">
        <v>3173</v>
      </c>
    </row>
    <row r="853" ht="15.5" spans="1:11">
      <c r="A853" s="53" t="s">
        <v>3174</v>
      </c>
      <c r="B853" s="53" t="s">
        <v>3175</v>
      </c>
      <c r="H853" s="56" t="s">
        <v>3160</v>
      </c>
      <c r="I853" s="19" t="s">
        <v>17</v>
      </c>
      <c r="J853" s="19" t="s">
        <v>3176</v>
      </c>
      <c r="K853" s="56" t="s">
        <v>3177</v>
      </c>
    </row>
    <row r="854" ht="15.5" spans="1:11">
      <c r="A854" s="53" t="s">
        <v>3178</v>
      </c>
      <c r="B854" s="53" t="s">
        <v>3179</v>
      </c>
      <c r="H854" s="56" t="s">
        <v>3162</v>
      </c>
      <c r="I854" s="19" t="s">
        <v>22</v>
      </c>
      <c r="J854" s="19" t="s">
        <v>220</v>
      </c>
      <c r="K854" s="56" t="s">
        <v>3180</v>
      </c>
    </row>
    <row r="855" ht="15.5" spans="1:11">
      <c r="A855" s="53" t="s">
        <v>3181</v>
      </c>
      <c r="B855" s="53" t="s">
        <v>3182</v>
      </c>
      <c r="H855" s="56" t="s">
        <v>3166</v>
      </c>
      <c r="I855" s="19" t="s">
        <v>22</v>
      </c>
      <c r="J855" s="19" t="s">
        <v>189</v>
      </c>
      <c r="K855" s="56" t="s">
        <v>3183</v>
      </c>
    </row>
    <row r="856" ht="15.5" spans="1:11">
      <c r="A856" s="53" t="s">
        <v>3184</v>
      </c>
      <c r="B856" s="53" t="s">
        <v>3185</v>
      </c>
      <c r="H856" s="56" t="s">
        <v>3170</v>
      </c>
      <c r="I856" s="19" t="s">
        <v>17</v>
      </c>
      <c r="J856" s="19" t="s">
        <v>3186</v>
      </c>
      <c r="K856" s="56" t="s">
        <v>3187</v>
      </c>
    </row>
    <row r="857" ht="15.5" spans="1:11">
      <c r="A857" s="53" t="s">
        <v>3188</v>
      </c>
      <c r="B857" s="53" t="s">
        <v>3189</v>
      </c>
      <c r="H857" s="56" t="s">
        <v>3174</v>
      </c>
      <c r="I857" s="19" t="s">
        <v>1864</v>
      </c>
      <c r="J857" s="19" t="s">
        <v>743</v>
      </c>
      <c r="K857" s="56" t="s">
        <v>3190</v>
      </c>
    </row>
    <row r="858" ht="15.5" spans="1:11">
      <c r="A858" s="53" t="s">
        <v>3191</v>
      </c>
      <c r="B858" s="53" t="s">
        <v>3192</v>
      </c>
      <c r="H858" s="56" t="s">
        <v>3178</v>
      </c>
      <c r="I858" s="19" t="s">
        <v>22</v>
      </c>
      <c r="J858" s="19" t="s">
        <v>326</v>
      </c>
      <c r="K858" s="56" t="s">
        <v>704</v>
      </c>
    </row>
    <row r="859" ht="15.5" spans="1:11">
      <c r="A859" s="53" t="s">
        <v>3193</v>
      </c>
      <c r="B859" s="53" t="s">
        <v>3194</v>
      </c>
      <c r="H859" s="56" t="s">
        <v>3181</v>
      </c>
      <c r="I859" s="19" t="s">
        <v>22</v>
      </c>
      <c r="J859" s="19" t="s">
        <v>3195</v>
      </c>
      <c r="K859" s="56" t="s">
        <v>3196</v>
      </c>
    </row>
    <row r="860" ht="15.5" spans="1:11">
      <c r="A860" s="53" t="s">
        <v>3197</v>
      </c>
      <c r="B860" s="53" t="s">
        <v>3198</v>
      </c>
      <c r="H860" s="56" t="s">
        <v>3184</v>
      </c>
      <c r="I860" s="19" t="s">
        <v>22</v>
      </c>
      <c r="J860" s="19" t="s">
        <v>901</v>
      </c>
      <c r="K860" s="56" t="s">
        <v>3199</v>
      </c>
    </row>
    <row r="861" ht="15.5" spans="1:11">
      <c r="A861" s="53" t="s">
        <v>3200</v>
      </c>
      <c r="B861" s="53" t="s">
        <v>3201</v>
      </c>
      <c r="H861" s="56" t="s">
        <v>3188</v>
      </c>
      <c r="I861" s="19" t="s">
        <v>22</v>
      </c>
      <c r="J861" s="19" t="s">
        <v>3202</v>
      </c>
      <c r="K861" s="56" t="s">
        <v>3203</v>
      </c>
    </row>
    <row r="862" ht="15.5" spans="1:11">
      <c r="A862" s="53" t="s">
        <v>3204</v>
      </c>
      <c r="B862" s="53" t="s">
        <v>3205</v>
      </c>
      <c r="H862" s="56" t="s">
        <v>3191</v>
      </c>
      <c r="I862" s="19" t="s">
        <v>17</v>
      </c>
      <c r="J862" s="19" t="s">
        <v>3206</v>
      </c>
      <c r="K862" s="56" t="s">
        <v>3207</v>
      </c>
    </row>
    <row r="863" ht="15.5" spans="1:11">
      <c r="A863" s="53" t="s">
        <v>3208</v>
      </c>
      <c r="B863" s="53" t="s">
        <v>3209</v>
      </c>
      <c r="H863" s="56" t="s">
        <v>3193</v>
      </c>
      <c r="I863" s="19" t="s">
        <v>17</v>
      </c>
      <c r="J863" s="19" t="s">
        <v>1712</v>
      </c>
      <c r="K863" s="56" t="s">
        <v>3210</v>
      </c>
    </row>
    <row r="864" ht="15.5" spans="1:11">
      <c r="A864" s="53" t="s">
        <v>3211</v>
      </c>
      <c r="B864" s="53" t="s">
        <v>3212</v>
      </c>
      <c r="H864" s="56" t="s">
        <v>3197</v>
      </c>
      <c r="I864" s="19" t="s">
        <v>17</v>
      </c>
      <c r="J864" s="19" t="s">
        <v>3213</v>
      </c>
      <c r="K864" s="56" t="s">
        <v>3214</v>
      </c>
    </row>
    <row r="865" ht="15.5" spans="1:11">
      <c r="A865" s="53" t="s">
        <v>3215</v>
      </c>
      <c r="B865" s="53" t="s">
        <v>3216</v>
      </c>
      <c r="H865" s="56" t="s">
        <v>3200</v>
      </c>
      <c r="I865" s="19" t="s">
        <v>17</v>
      </c>
      <c r="J865" s="19" t="s">
        <v>3217</v>
      </c>
      <c r="K865" s="56" t="s">
        <v>3218</v>
      </c>
    </row>
    <row r="866" ht="15.5" spans="1:11">
      <c r="A866" s="53" t="s">
        <v>3219</v>
      </c>
      <c r="B866" s="53" t="s">
        <v>3220</v>
      </c>
      <c r="H866" s="56" t="s">
        <v>3204</v>
      </c>
      <c r="I866" s="19" t="s">
        <v>22</v>
      </c>
      <c r="J866" s="19" t="s">
        <v>220</v>
      </c>
      <c r="K866" s="56" t="s">
        <v>3221</v>
      </c>
    </row>
    <row r="867" ht="15.5" spans="1:11">
      <c r="A867" s="53" t="s">
        <v>3222</v>
      </c>
      <c r="B867" s="53" t="s">
        <v>3223</v>
      </c>
      <c r="H867" s="56" t="s">
        <v>3208</v>
      </c>
      <c r="I867" s="19" t="s">
        <v>17</v>
      </c>
      <c r="J867" s="19" t="s">
        <v>1311</v>
      </c>
      <c r="K867" s="56" t="s">
        <v>3224</v>
      </c>
    </row>
    <row r="868" ht="15.5" spans="1:11">
      <c r="A868" s="53" t="s">
        <v>3225</v>
      </c>
      <c r="B868" s="53" t="s">
        <v>3226</v>
      </c>
      <c r="H868" s="56" t="s">
        <v>3211</v>
      </c>
      <c r="I868" s="19" t="s">
        <v>22</v>
      </c>
      <c r="J868" s="19" t="s">
        <v>3227</v>
      </c>
      <c r="K868" s="56" t="s">
        <v>3228</v>
      </c>
    </row>
    <row r="869" ht="15.5" spans="1:11">
      <c r="A869" s="53" t="s">
        <v>3229</v>
      </c>
      <c r="B869" s="53" t="s">
        <v>3230</v>
      </c>
      <c r="H869" s="56" t="s">
        <v>3215</v>
      </c>
      <c r="I869" s="19" t="s">
        <v>22</v>
      </c>
      <c r="J869" s="19" t="s">
        <v>3231</v>
      </c>
      <c r="K869" s="56" t="s">
        <v>3232</v>
      </c>
    </row>
    <row r="870" ht="15.5" spans="1:11">
      <c r="A870" s="53" t="s">
        <v>3233</v>
      </c>
      <c r="B870" s="53" t="s">
        <v>3234</v>
      </c>
      <c r="H870" s="56" t="s">
        <v>3219</v>
      </c>
      <c r="I870" s="19" t="s">
        <v>22</v>
      </c>
      <c r="J870" s="19" t="s">
        <v>282</v>
      </c>
      <c r="K870" s="56" t="s">
        <v>3235</v>
      </c>
    </row>
    <row r="871" ht="15.5" spans="1:11">
      <c r="A871" s="53" t="s">
        <v>3236</v>
      </c>
      <c r="B871" s="53" t="s">
        <v>3237</v>
      </c>
      <c r="H871" s="56" t="s">
        <v>3222</v>
      </c>
      <c r="I871" s="19" t="s">
        <v>1864</v>
      </c>
      <c r="J871" s="19" t="s">
        <v>3238</v>
      </c>
      <c r="K871" s="56" t="s">
        <v>3239</v>
      </c>
    </row>
    <row r="872" ht="15.5" spans="1:11">
      <c r="A872" s="53" t="s">
        <v>3240</v>
      </c>
      <c r="B872" s="53" t="s">
        <v>3241</v>
      </c>
      <c r="H872" s="56" t="s">
        <v>3225</v>
      </c>
      <c r="I872" s="19" t="s">
        <v>22</v>
      </c>
      <c r="J872" s="19" t="s">
        <v>3242</v>
      </c>
      <c r="K872" s="56" t="s">
        <v>3243</v>
      </c>
    </row>
    <row r="873" ht="15.5" spans="1:11">
      <c r="A873" s="53" t="s">
        <v>3244</v>
      </c>
      <c r="B873" s="53" t="s">
        <v>3245</v>
      </c>
      <c r="H873" s="56" t="s">
        <v>3229</v>
      </c>
      <c r="I873" s="19" t="s">
        <v>22</v>
      </c>
      <c r="J873" s="19" t="s">
        <v>431</v>
      </c>
      <c r="K873" s="56" t="s">
        <v>3246</v>
      </c>
    </row>
    <row r="874" ht="15.5" spans="1:11">
      <c r="A874" s="53" t="s">
        <v>3247</v>
      </c>
      <c r="B874" s="53" t="s">
        <v>3248</v>
      </c>
      <c r="H874" s="56" t="s">
        <v>3233</v>
      </c>
      <c r="I874" s="19" t="s">
        <v>22</v>
      </c>
      <c r="J874" s="19" t="s">
        <v>63</v>
      </c>
      <c r="K874" s="56" t="s">
        <v>3249</v>
      </c>
    </row>
    <row r="875" ht="15.5" spans="1:11">
      <c r="A875" s="53" t="s">
        <v>3250</v>
      </c>
      <c r="B875" s="53" t="s">
        <v>3251</v>
      </c>
      <c r="H875" s="56" t="s">
        <v>3236</v>
      </c>
      <c r="I875" s="19" t="s">
        <v>22</v>
      </c>
      <c r="J875" s="19" t="s">
        <v>3252</v>
      </c>
      <c r="K875" s="56" t="s">
        <v>3253</v>
      </c>
    </row>
    <row r="876" ht="15.5" spans="1:11">
      <c r="A876" s="53" t="s">
        <v>3254</v>
      </c>
      <c r="B876" s="53" t="s">
        <v>3255</v>
      </c>
      <c r="H876" s="56" t="s">
        <v>3240</v>
      </c>
      <c r="I876" s="19" t="s">
        <v>1864</v>
      </c>
      <c r="J876" s="19" t="s">
        <v>3256</v>
      </c>
      <c r="K876" s="56" t="s">
        <v>3257</v>
      </c>
    </row>
    <row r="877" ht="15.5" spans="1:11">
      <c r="A877" s="53" t="s">
        <v>3258</v>
      </c>
      <c r="B877" s="53" t="s">
        <v>3259</v>
      </c>
      <c r="H877" s="56" t="s">
        <v>3244</v>
      </c>
      <c r="I877" s="19" t="s">
        <v>17</v>
      </c>
      <c r="J877" s="19" t="s">
        <v>3260</v>
      </c>
      <c r="K877" s="56" t="s">
        <v>3261</v>
      </c>
    </row>
    <row r="878" ht="15.5" spans="1:11">
      <c r="A878" s="53" t="s">
        <v>3262</v>
      </c>
      <c r="B878" s="53" t="s">
        <v>3263</v>
      </c>
      <c r="H878" s="56" t="s">
        <v>3247</v>
      </c>
      <c r="I878" s="19" t="s">
        <v>1864</v>
      </c>
      <c r="J878" s="19" t="s">
        <v>1635</v>
      </c>
      <c r="K878" s="56" t="s">
        <v>3264</v>
      </c>
    </row>
    <row r="879" ht="15.5" spans="1:11">
      <c r="A879" s="53" t="s">
        <v>3265</v>
      </c>
      <c r="B879" s="53" t="s">
        <v>3266</v>
      </c>
      <c r="H879" s="56" t="s">
        <v>3250</v>
      </c>
      <c r="I879" s="19" t="s">
        <v>17</v>
      </c>
      <c r="J879" s="19" t="s">
        <v>3267</v>
      </c>
      <c r="K879" s="56" t="s">
        <v>3268</v>
      </c>
    </row>
    <row r="880" ht="15.5" spans="1:11">
      <c r="A880" s="53" t="s">
        <v>3269</v>
      </c>
      <c r="B880" s="53" t="s">
        <v>3270</v>
      </c>
      <c r="H880" s="56" t="s">
        <v>3254</v>
      </c>
      <c r="I880" s="19" t="s">
        <v>17</v>
      </c>
      <c r="J880" s="19" t="s">
        <v>3271</v>
      </c>
      <c r="K880" s="56" t="s">
        <v>3272</v>
      </c>
    </row>
    <row r="881" ht="15.5" spans="1:11">
      <c r="A881" s="53" t="s">
        <v>3273</v>
      </c>
      <c r="B881" s="53" t="s">
        <v>3274</v>
      </c>
      <c r="H881" s="56" t="s">
        <v>3258</v>
      </c>
      <c r="I881" s="19" t="s">
        <v>17</v>
      </c>
      <c r="J881" s="19" t="s">
        <v>3275</v>
      </c>
      <c r="K881" s="56" t="s">
        <v>3276</v>
      </c>
    </row>
    <row r="882" ht="15.5" spans="1:11">
      <c r="A882" s="53" t="s">
        <v>3277</v>
      </c>
      <c r="B882" s="53" t="s">
        <v>3278</v>
      </c>
      <c r="H882" s="56" t="s">
        <v>3262</v>
      </c>
      <c r="I882" s="19" t="s">
        <v>1864</v>
      </c>
      <c r="J882" s="19" t="s">
        <v>2464</v>
      </c>
      <c r="K882" s="56" t="s">
        <v>3279</v>
      </c>
    </row>
    <row r="883" ht="15.5" spans="1:11">
      <c r="A883" s="53" t="s">
        <v>3280</v>
      </c>
      <c r="B883" s="53" t="s">
        <v>3281</v>
      </c>
      <c r="H883" s="56" t="s">
        <v>3265</v>
      </c>
      <c r="I883" s="19" t="s">
        <v>1864</v>
      </c>
      <c r="J883" s="19" t="s">
        <v>3282</v>
      </c>
      <c r="K883" s="56" t="s">
        <v>3283</v>
      </c>
    </row>
    <row r="884" ht="15.5" spans="1:11">
      <c r="A884" s="53" t="s">
        <v>3284</v>
      </c>
      <c r="B884" s="53" t="s">
        <v>3285</v>
      </c>
      <c r="H884" s="56" t="s">
        <v>3269</v>
      </c>
      <c r="I884" s="19" t="s">
        <v>17</v>
      </c>
      <c r="J884" s="19" t="s">
        <v>3286</v>
      </c>
      <c r="K884" s="56" t="s">
        <v>3287</v>
      </c>
    </row>
    <row r="885" ht="15.5" spans="1:11">
      <c r="A885" s="53" t="s">
        <v>3288</v>
      </c>
      <c r="B885" s="53" t="s">
        <v>3289</v>
      </c>
      <c r="H885" s="56" t="s">
        <v>3273</v>
      </c>
      <c r="I885" s="19" t="s">
        <v>17</v>
      </c>
      <c r="J885" s="19" t="s">
        <v>3290</v>
      </c>
      <c r="K885" s="56" t="s">
        <v>3291</v>
      </c>
    </row>
    <row r="886" ht="15.5" spans="1:11">
      <c r="A886" s="53" t="s">
        <v>3292</v>
      </c>
      <c r="B886" s="53" t="s">
        <v>3293</v>
      </c>
      <c r="H886" s="56" t="s">
        <v>3277</v>
      </c>
      <c r="I886" s="19" t="s">
        <v>17</v>
      </c>
      <c r="J886" s="19" t="s">
        <v>3294</v>
      </c>
      <c r="K886" s="56" t="s">
        <v>3295</v>
      </c>
    </row>
    <row r="887" ht="15.5" spans="1:11">
      <c r="A887" s="53" t="s">
        <v>3296</v>
      </c>
      <c r="B887" s="53" t="s">
        <v>3297</v>
      </c>
      <c r="H887" s="56" t="s">
        <v>3280</v>
      </c>
      <c r="I887" s="19" t="s">
        <v>17</v>
      </c>
      <c r="J887" s="19" t="s">
        <v>1095</v>
      </c>
      <c r="K887" s="56" t="s">
        <v>3298</v>
      </c>
    </row>
    <row r="888" ht="15.5" spans="1:11">
      <c r="A888" s="53" t="s">
        <v>3299</v>
      </c>
      <c r="B888" s="53" t="s">
        <v>3300</v>
      </c>
      <c r="H888" s="56" t="s">
        <v>3284</v>
      </c>
      <c r="I888" s="19" t="s">
        <v>17</v>
      </c>
      <c r="J888" s="19" t="s">
        <v>3301</v>
      </c>
      <c r="K888" s="56" t="s">
        <v>3302</v>
      </c>
    </row>
    <row r="889" ht="15.5" spans="1:11">
      <c r="A889" s="53" t="s">
        <v>3303</v>
      </c>
      <c r="B889" s="53" t="s">
        <v>3304</v>
      </c>
      <c r="H889" s="56" t="s">
        <v>3288</v>
      </c>
      <c r="I889" s="19" t="s">
        <v>17</v>
      </c>
      <c r="J889" s="19" t="s">
        <v>3305</v>
      </c>
      <c r="K889" s="56" t="s">
        <v>3306</v>
      </c>
    </row>
    <row r="890" ht="15.5" spans="1:11">
      <c r="A890" s="53" t="s">
        <v>3307</v>
      </c>
      <c r="B890" s="53" t="s">
        <v>3308</v>
      </c>
      <c r="H890" s="56" t="s">
        <v>3292</v>
      </c>
      <c r="I890" s="19" t="s">
        <v>17</v>
      </c>
      <c r="J890" s="19" t="s">
        <v>3309</v>
      </c>
      <c r="K890" s="56" t="s">
        <v>3310</v>
      </c>
    </row>
    <row r="891" ht="15.5" spans="1:11">
      <c r="A891" s="53" t="s">
        <v>3311</v>
      </c>
      <c r="B891" s="53" t="s">
        <v>3312</v>
      </c>
      <c r="H891" s="56" t="s">
        <v>3296</v>
      </c>
      <c r="I891" s="19" t="s">
        <v>17</v>
      </c>
      <c r="J891" s="19" t="s">
        <v>3313</v>
      </c>
      <c r="K891" s="56" t="s">
        <v>3314</v>
      </c>
    </row>
    <row r="892" ht="15.5" spans="1:11">
      <c r="A892" s="53" t="s">
        <v>3315</v>
      </c>
      <c r="B892" s="53" t="s">
        <v>3316</v>
      </c>
      <c r="H892" s="56" t="s">
        <v>3299</v>
      </c>
      <c r="I892" s="19" t="s">
        <v>17</v>
      </c>
      <c r="J892" s="19" t="s">
        <v>3317</v>
      </c>
      <c r="K892" s="56" t="s">
        <v>3318</v>
      </c>
    </row>
    <row r="893" ht="15.5" spans="1:11">
      <c r="A893" s="53" t="s">
        <v>3319</v>
      </c>
      <c r="B893" s="53" t="s">
        <v>3320</v>
      </c>
      <c r="H893" s="56" t="s">
        <v>3303</v>
      </c>
      <c r="I893" s="19" t="s">
        <v>1864</v>
      </c>
      <c r="J893" s="19" t="s">
        <v>3321</v>
      </c>
      <c r="K893" s="56" t="s">
        <v>3322</v>
      </c>
    </row>
    <row r="894" ht="15.5" spans="1:11">
      <c r="A894" s="53" t="s">
        <v>3323</v>
      </c>
      <c r="B894" s="53" t="s">
        <v>3324</v>
      </c>
      <c r="H894" s="56" t="s">
        <v>3307</v>
      </c>
      <c r="I894" s="19" t="s">
        <v>22</v>
      </c>
      <c r="J894" s="19" t="s">
        <v>3325</v>
      </c>
      <c r="K894" s="56" t="s">
        <v>3326</v>
      </c>
    </row>
    <row r="895" ht="15.5" spans="1:11">
      <c r="A895" s="53" t="s">
        <v>3327</v>
      </c>
      <c r="B895" s="53" t="s">
        <v>3328</v>
      </c>
      <c r="H895" s="56" t="s">
        <v>3311</v>
      </c>
      <c r="I895" s="19" t="s">
        <v>22</v>
      </c>
      <c r="J895" s="19" t="s">
        <v>731</v>
      </c>
      <c r="K895" s="56" t="s">
        <v>3329</v>
      </c>
    </row>
    <row r="896" ht="15.5" spans="1:11">
      <c r="A896" s="53" t="s">
        <v>3330</v>
      </c>
      <c r="B896" s="53" t="s">
        <v>3331</v>
      </c>
      <c r="H896" s="56" t="s">
        <v>3315</v>
      </c>
      <c r="I896" s="19" t="s">
        <v>22</v>
      </c>
      <c r="J896" s="19" t="s">
        <v>3332</v>
      </c>
      <c r="K896" s="56" t="s">
        <v>3333</v>
      </c>
    </row>
    <row r="897" ht="15.5" spans="1:11">
      <c r="A897" s="53" t="s">
        <v>3334</v>
      </c>
      <c r="B897" s="53" t="s">
        <v>3335</v>
      </c>
      <c r="H897" s="56" t="s">
        <v>3319</v>
      </c>
      <c r="I897" s="19" t="s">
        <v>22</v>
      </c>
      <c r="J897" s="19" t="s">
        <v>3336</v>
      </c>
      <c r="K897" s="56" t="s">
        <v>3337</v>
      </c>
    </row>
    <row r="898" ht="15.5" spans="1:11">
      <c r="A898" s="53" t="s">
        <v>3338</v>
      </c>
      <c r="B898" s="53" t="s">
        <v>3339</v>
      </c>
      <c r="H898" s="56" t="s">
        <v>3323</v>
      </c>
      <c r="I898" s="19" t="s">
        <v>1864</v>
      </c>
      <c r="J898" s="19" t="s">
        <v>3340</v>
      </c>
      <c r="K898" s="56" t="s">
        <v>3341</v>
      </c>
    </row>
    <row r="899" ht="15.5" spans="1:11">
      <c r="A899" s="53" t="s">
        <v>3342</v>
      </c>
      <c r="B899" s="53" t="s">
        <v>3343</v>
      </c>
      <c r="H899" s="56" t="s">
        <v>3327</v>
      </c>
      <c r="I899" s="19" t="s">
        <v>22</v>
      </c>
      <c r="J899" s="19" t="s">
        <v>95</v>
      </c>
      <c r="K899" s="56" t="s">
        <v>3344</v>
      </c>
    </row>
    <row r="900" ht="15.5" spans="1:11">
      <c r="A900" s="53" t="s">
        <v>3345</v>
      </c>
      <c r="B900" s="53" t="s">
        <v>3346</v>
      </c>
      <c r="H900" s="56" t="s">
        <v>3330</v>
      </c>
      <c r="I900" s="19" t="s">
        <v>22</v>
      </c>
      <c r="J900" s="19" t="s">
        <v>3347</v>
      </c>
      <c r="K900" s="56" t="s">
        <v>3348</v>
      </c>
    </row>
    <row r="901" ht="15.5" spans="1:11">
      <c r="A901" s="53" t="s">
        <v>3349</v>
      </c>
      <c r="B901" s="53" t="s">
        <v>3350</v>
      </c>
      <c r="H901" s="56" t="s">
        <v>3334</v>
      </c>
      <c r="I901" s="19" t="s">
        <v>17</v>
      </c>
      <c r="J901" s="19" t="s">
        <v>3351</v>
      </c>
      <c r="K901" s="56" t="s">
        <v>3352</v>
      </c>
    </row>
    <row r="902" ht="15.5" spans="1:11">
      <c r="A902" s="53" t="s">
        <v>3353</v>
      </c>
      <c r="B902" s="53" t="s">
        <v>3354</v>
      </c>
      <c r="H902" s="56" t="s">
        <v>3338</v>
      </c>
      <c r="I902" s="19" t="s">
        <v>17</v>
      </c>
      <c r="J902" s="19" t="s">
        <v>3355</v>
      </c>
      <c r="K902" s="56" t="s">
        <v>1998</v>
      </c>
    </row>
    <row r="903" ht="15.5" spans="1:11">
      <c r="A903" s="53" t="s">
        <v>3356</v>
      </c>
      <c r="B903" s="53" t="s">
        <v>3357</v>
      </c>
      <c r="H903" s="56" t="s">
        <v>3342</v>
      </c>
      <c r="I903" s="19" t="s">
        <v>17</v>
      </c>
      <c r="J903" s="19" t="s">
        <v>3358</v>
      </c>
      <c r="K903" s="56" t="s">
        <v>3359</v>
      </c>
    </row>
    <row r="904" ht="15.5" spans="1:11">
      <c r="A904" s="53" t="s">
        <v>3360</v>
      </c>
      <c r="B904" s="53" t="s">
        <v>3361</v>
      </c>
      <c r="H904" s="56" t="s">
        <v>3345</v>
      </c>
      <c r="I904" s="19" t="s">
        <v>22</v>
      </c>
      <c r="J904" s="19" t="s">
        <v>174</v>
      </c>
      <c r="K904" s="56" t="s">
        <v>798</v>
      </c>
    </row>
    <row r="905" ht="15.5" spans="1:11">
      <c r="A905" s="53" t="s">
        <v>3362</v>
      </c>
      <c r="B905" s="53" t="s">
        <v>3363</v>
      </c>
      <c r="H905" s="56" t="s">
        <v>3349</v>
      </c>
      <c r="I905" s="19" t="s">
        <v>1864</v>
      </c>
      <c r="J905" s="19" t="s">
        <v>3364</v>
      </c>
      <c r="K905" s="56" t="s">
        <v>862</v>
      </c>
    </row>
    <row r="906" ht="15.5" spans="1:11">
      <c r="A906" s="53" t="s">
        <v>3365</v>
      </c>
      <c r="B906" s="53" t="s">
        <v>3366</v>
      </c>
      <c r="H906" s="56" t="s">
        <v>3353</v>
      </c>
      <c r="I906" s="19" t="s">
        <v>17</v>
      </c>
      <c r="J906" s="19" t="s">
        <v>3367</v>
      </c>
      <c r="K906" s="56" t="s">
        <v>3368</v>
      </c>
    </row>
    <row r="907" ht="15.5" spans="1:11">
      <c r="A907" s="53" t="s">
        <v>3369</v>
      </c>
      <c r="B907" s="53" t="s">
        <v>3370</v>
      </c>
      <c r="H907" s="56" t="s">
        <v>3356</v>
      </c>
      <c r="I907" s="19" t="s">
        <v>22</v>
      </c>
      <c r="J907" s="19" t="s">
        <v>2169</v>
      </c>
      <c r="K907" s="56" t="s">
        <v>3371</v>
      </c>
    </row>
    <row r="908" ht="15.5" spans="1:11">
      <c r="A908" s="53" t="s">
        <v>3372</v>
      </c>
      <c r="B908" s="53" t="s">
        <v>3373</v>
      </c>
      <c r="H908" s="56" t="s">
        <v>3360</v>
      </c>
      <c r="I908" s="19" t="s">
        <v>17</v>
      </c>
      <c r="J908" s="19" t="s">
        <v>3374</v>
      </c>
      <c r="K908" s="56" t="s">
        <v>3375</v>
      </c>
    </row>
    <row r="909" ht="15.5" spans="1:11">
      <c r="A909" s="53" t="s">
        <v>3376</v>
      </c>
      <c r="B909" s="53" t="s">
        <v>3377</v>
      </c>
      <c r="H909" s="56" t="s">
        <v>3362</v>
      </c>
      <c r="I909" s="19" t="s">
        <v>17</v>
      </c>
      <c r="J909" s="19" t="s">
        <v>3378</v>
      </c>
      <c r="K909" s="56" t="s">
        <v>3379</v>
      </c>
    </row>
    <row r="910" ht="15.5" spans="1:11">
      <c r="A910" s="53" t="s">
        <v>3380</v>
      </c>
      <c r="B910" s="53" t="s">
        <v>3381</v>
      </c>
      <c r="H910" s="56" t="s">
        <v>3365</v>
      </c>
      <c r="I910" s="19" t="s">
        <v>22</v>
      </c>
      <c r="J910" s="19" t="s">
        <v>3382</v>
      </c>
      <c r="K910" s="56" t="s">
        <v>3383</v>
      </c>
    </row>
    <row r="911" ht="15.5" spans="1:11">
      <c r="A911" s="53" t="s">
        <v>3384</v>
      </c>
      <c r="B911" s="53" t="s">
        <v>3385</v>
      </c>
      <c r="H911" s="56" t="s">
        <v>3369</v>
      </c>
      <c r="I911" s="19" t="s">
        <v>17</v>
      </c>
      <c r="J911" s="19" t="s">
        <v>3138</v>
      </c>
      <c r="K911" s="56" t="s">
        <v>3386</v>
      </c>
    </row>
    <row r="912" ht="15.5" spans="1:11">
      <c r="A912" s="53" t="s">
        <v>3387</v>
      </c>
      <c r="B912" s="53" t="s">
        <v>3388</v>
      </c>
      <c r="H912" s="56" t="s">
        <v>3372</v>
      </c>
      <c r="I912" s="19" t="s">
        <v>1864</v>
      </c>
      <c r="J912" s="19" t="s">
        <v>3389</v>
      </c>
      <c r="K912" s="56" t="s">
        <v>3390</v>
      </c>
    </row>
    <row r="913" ht="15.5" spans="1:11">
      <c r="A913" s="53" t="s">
        <v>3391</v>
      </c>
      <c r="B913" s="53" t="s">
        <v>3392</v>
      </c>
      <c r="H913" s="56" t="s">
        <v>3376</v>
      </c>
      <c r="I913" s="19" t="s">
        <v>22</v>
      </c>
      <c r="J913" s="19" t="s">
        <v>3393</v>
      </c>
      <c r="K913" s="56" t="s">
        <v>3394</v>
      </c>
    </row>
    <row r="914" ht="15.5" spans="1:11">
      <c r="A914" s="53" t="s">
        <v>3395</v>
      </c>
      <c r="B914" s="53" t="s">
        <v>3396</v>
      </c>
      <c r="H914" s="56" t="s">
        <v>3380</v>
      </c>
      <c r="I914" s="19" t="s">
        <v>22</v>
      </c>
      <c r="J914" s="19" t="s">
        <v>1244</v>
      </c>
      <c r="K914" s="56" t="s">
        <v>3397</v>
      </c>
    </row>
    <row r="915" ht="15.5" spans="1:11">
      <c r="A915" s="53" t="s">
        <v>3398</v>
      </c>
      <c r="B915" s="53" t="s">
        <v>3399</v>
      </c>
      <c r="H915" s="56" t="s">
        <v>3384</v>
      </c>
      <c r="I915" s="19" t="s">
        <v>22</v>
      </c>
      <c r="J915" s="19" t="s">
        <v>3400</v>
      </c>
      <c r="K915" s="56" t="s">
        <v>3401</v>
      </c>
    </row>
    <row r="916" ht="15.5" spans="1:11">
      <c r="A916" s="53" t="s">
        <v>3402</v>
      </c>
      <c r="B916" s="53" t="s">
        <v>3403</v>
      </c>
      <c r="H916" s="56" t="s">
        <v>3387</v>
      </c>
      <c r="I916" s="19" t="s">
        <v>22</v>
      </c>
      <c r="J916" s="19" t="s">
        <v>3404</v>
      </c>
      <c r="K916" s="56" t="s">
        <v>3405</v>
      </c>
    </row>
    <row r="917" ht="15.5" spans="1:11">
      <c r="A917" s="53" t="s">
        <v>3406</v>
      </c>
      <c r="B917" s="53" t="s">
        <v>3407</v>
      </c>
      <c r="H917" s="56" t="s">
        <v>3391</v>
      </c>
      <c r="I917" s="19" t="s">
        <v>22</v>
      </c>
      <c r="J917" s="19" t="s">
        <v>1594</v>
      </c>
      <c r="K917" s="56" t="s">
        <v>3408</v>
      </c>
    </row>
    <row r="918" ht="15.5" spans="1:11">
      <c r="A918" s="53" t="s">
        <v>3409</v>
      </c>
      <c r="B918" s="53" t="s">
        <v>3410</v>
      </c>
      <c r="H918" s="56" t="s">
        <v>3395</v>
      </c>
      <c r="I918" s="19" t="s">
        <v>22</v>
      </c>
      <c r="J918" s="19" t="s">
        <v>346</v>
      </c>
      <c r="K918" s="56" t="s">
        <v>3411</v>
      </c>
    </row>
    <row r="919" ht="15.5" spans="1:11">
      <c r="A919" s="53" t="s">
        <v>3412</v>
      </c>
      <c r="B919" s="53" t="s">
        <v>3413</v>
      </c>
      <c r="H919" s="56" t="s">
        <v>3398</v>
      </c>
      <c r="I919" s="19" t="s">
        <v>22</v>
      </c>
      <c r="J919" s="19" t="s">
        <v>3414</v>
      </c>
      <c r="K919" s="56" t="s">
        <v>530</v>
      </c>
    </row>
    <row r="920" ht="15.5" spans="1:11">
      <c r="A920" s="53" t="s">
        <v>3415</v>
      </c>
      <c r="B920" s="53" t="s">
        <v>3416</v>
      </c>
      <c r="H920" s="56" t="s">
        <v>3402</v>
      </c>
      <c r="I920" s="19" t="s">
        <v>22</v>
      </c>
      <c r="J920" s="19" t="s">
        <v>3417</v>
      </c>
      <c r="K920" s="56" t="s">
        <v>3418</v>
      </c>
    </row>
    <row r="921" ht="15.5" spans="1:11">
      <c r="A921" s="53" t="s">
        <v>3419</v>
      </c>
      <c r="B921" s="53" t="s">
        <v>3420</v>
      </c>
      <c r="H921" s="56" t="s">
        <v>3406</v>
      </c>
      <c r="I921" s="19" t="s">
        <v>22</v>
      </c>
      <c r="J921" s="19" t="s">
        <v>3421</v>
      </c>
      <c r="K921" s="56" t="s">
        <v>862</v>
      </c>
    </row>
    <row r="922" ht="15.5" spans="1:11">
      <c r="A922" s="53" t="s">
        <v>3422</v>
      </c>
      <c r="B922" s="53" t="s">
        <v>3423</v>
      </c>
      <c r="H922" s="56" t="s">
        <v>3409</v>
      </c>
      <c r="I922" s="19" t="s">
        <v>17</v>
      </c>
      <c r="J922" s="19" t="s">
        <v>3424</v>
      </c>
      <c r="K922" s="56" t="s">
        <v>3425</v>
      </c>
    </row>
    <row r="923" ht="15.5" spans="1:11">
      <c r="A923" s="53" t="s">
        <v>3426</v>
      </c>
      <c r="B923" s="53" t="s">
        <v>3427</v>
      </c>
      <c r="H923" s="56" t="s">
        <v>3412</v>
      </c>
      <c r="I923" s="19" t="s">
        <v>17</v>
      </c>
      <c r="J923" s="19" t="s">
        <v>1632</v>
      </c>
      <c r="K923" s="56" t="s">
        <v>3428</v>
      </c>
    </row>
    <row r="924" ht="15.5" spans="1:11">
      <c r="A924" s="53" t="s">
        <v>3429</v>
      </c>
      <c r="B924" s="53" t="s">
        <v>3430</v>
      </c>
      <c r="H924" s="56" t="s">
        <v>3415</v>
      </c>
      <c r="I924" s="19" t="s">
        <v>17</v>
      </c>
      <c r="J924" s="19" t="s">
        <v>205</v>
      </c>
      <c r="K924" s="56" t="s">
        <v>3431</v>
      </c>
    </row>
    <row r="925" ht="15.5" spans="1:11">
      <c r="A925" s="53" t="s">
        <v>3432</v>
      </c>
      <c r="B925" s="53" t="s">
        <v>3433</v>
      </c>
      <c r="H925" s="56" t="s">
        <v>3419</v>
      </c>
      <c r="I925" s="19" t="s">
        <v>17</v>
      </c>
      <c r="J925" s="19" t="s">
        <v>3434</v>
      </c>
      <c r="K925" s="56" t="s">
        <v>3435</v>
      </c>
    </row>
    <row r="926" ht="15.5" spans="1:11">
      <c r="A926" s="53" t="s">
        <v>3436</v>
      </c>
      <c r="B926" s="53" t="s">
        <v>3437</v>
      </c>
      <c r="H926" s="56" t="s">
        <v>3422</v>
      </c>
      <c r="I926" s="19" t="s">
        <v>17</v>
      </c>
      <c r="J926" s="19" t="s">
        <v>3438</v>
      </c>
      <c r="K926" s="56" t="s">
        <v>3439</v>
      </c>
    </row>
    <row r="927" ht="15.5" spans="1:11">
      <c r="A927" s="53" t="s">
        <v>3440</v>
      </c>
      <c r="B927" s="53" t="s">
        <v>3441</v>
      </c>
      <c r="H927" s="56" t="s">
        <v>3426</v>
      </c>
      <c r="I927" s="19" t="s">
        <v>17</v>
      </c>
      <c r="J927" s="19" t="s">
        <v>3442</v>
      </c>
      <c r="K927" s="56" t="s">
        <v>3443</v>
      </c>
    </row>
    <row r="928" ht="15.5" spans="1:11">
      <c r="A928" s="53" t="s">
        <v>3444</v>
      </c>
      <c r="B928" s="53" t="s">
        <v>3445</v>
      </c>
      <c r="H928" s="56" t="s">
        <v>3429</v>
      </c>
      <c r="I928" s="19" t="s">
        <v>17</v>
      </c>
      <c r="J928" s="19" t="s">
        <v>3446</v>
      </c>
      <c r="K928" s="56" t="s">
        <v>3447</v>
      </c>
    </row>
    <row r="929" ht="15.5" spans="1:11">
      <c r="A929" s="53" t="s">
        <v>3448</v>
      </c>
      <c r="B929" s="53" t="s">
        <v>3449</v>
      </c>
      <c r="H929" s="56" t="s">
        <v>3432</v>
      </c>
      <c r="I929" s="19" t="s">
        <v>17</v>
      </c>
      <c r="J929" s="19" t="s">
        <v>3450</v>
      </c>
      <c r="K929" s="56" t="s">
        <v>3451</v>
      </c>
    </row>
    <row r="930" ht="15.5" spans="1:11">
      <c r="A930" s="53" t="s">
        <v>3452</v>
      </c>
      <c r="B930" s="53" t="s">
        <v>3453</v>
      </c>
      <c r="H930" s="56" t="s">
        <v>3436</v>
      </c>
      <c r="I930" s="19" t="s">
        <v>17</v>
      </c>
      <c r="J930" s="19" t="s">
        <v>3454</v>
      </c>
      <c r="K930" s="56" t="s">
        <v>3455</v>
      </c>
    </row>
    <row r="931" ht="15.5" spans="1:11">
      <c r="A931" s="53" t="s">
        <v>3456</v>
      </c>
      <c r="B931" s="53" t="s">
        <v>3457</v>
      </c>
      <c r="H931" s="56" t="s">
        <v>3440</v>
      </c>
      <c r="I931" s="19" t="s">
        <v>17</v>
      </c>
      <c r="J931" s="19" t="s">
        <v>3458</v>
      </c>
      <c r="K931" s="56" t="s">
        <v>3459</v>
      </c>
    </row>
    <row r="932" ht="15.5" spans="1:11">
      <c r="A932" s="53" t="s">
        <v>3460</v>
      </c>
      <c r="B932" s="53" t="s">
        <v>3461</v>
      </c>
      <c r="H932" s="56" t="s">
        <v>3444</v>
      </c>
      <c r="I932" s="19" t="s">
        <v>17</v>
      </c>
      <c r="J932" s="19" t="s">
        <v>2621</v>
      </c>
      <c r="K932" s="56" t="s">
        <v>3462</v>
      </c>
    </row>
    <row r="933" ht="15.5" spans="1:11">
      <c r="A933" s="53" t="s">
        <v>3463</v>
      </c>
      <c r="B933" s="53" t="s">
        <v>3464</v>
      </c>
      <c r="H933" s="56" t="s">
        <v>3448</v>
      </c>
      <c r="I933" s="19" t="s">
        <v>17</v>
      </c>
      <c r="J933" s="19" t="s">
        <v>3465</v>
      </c>
      <c r="K933" s="56" t="s">
        <v>3466</v>
      </c>
    </row>
    <row r="934" ht="15.5" spans="1:11">
      <c r="A934" s="53" t="s">
        <v>3467</v>
      </c>
      <c r="B934" s="53" t="s">
        <v>3468</v>
      </c>
      <c r="H934" s="56" t="s">
        <v>3452</v>
      </c>
      <c r="I934" s="19" t="s">
        <v>1864</v>
      </c>
      <c r="J934" s="19" t="s">
        <v>3469</v>
      </c>
      <c r="K934" s="56" t="s">
        <v>3470</v>
      </c>
    </row>
    <row r="935" ht="15.5" spans="1:11">
      <c r="A935" s="53" t="s">
        <v>3471</v>
      </c>
      <c r="B935" s="53" t="s">
        <v>3472</v>
      </c>
      <c r="H935" s="56" t="s">
        <v>3456</v>
      </c>
      <c r="I935" s="19" t="s">
        <v>22</v>
      </c>
      <c r="J935" s="19" t="s">
        <v>3473</v>
      </c>
      <c r="K935" s="56" t="s">
        <v>3474</v>
      </c>
    </row>
    <row r="936" ht="15.5" spans="1:11">
      <c r="A936" s="53" t="s">
        <v>3475</v>
      </c>
      <c r="B936" s="53" t="s">
        <v>3476</v>
      </c>
      <c r="H936" s="56" t="s">
        <v>3460</v>
      </c>
      <c r="I936" s="19" t="s">
        <v>1864</v>
      </c>
      <c r="J936" s="19" t="s">
        <v>2625</v>
      </c>
      <c r="K936" s="56" t="s">
        <v>3477</v>
      </c>
    </row>
    <row r="937" ht="15.5" spans="1:11">
      <c r="A937" s="53" t="s">
        <v>3478</v>
      </c>
      <c r="B937" s="53" t="s">
        <v>3479</v>
      </c>
      <c r="H937" s="56" t="s">
        <v>3463</v>
      </c>
      <c r="I937" s="19" t="s">
        <v>22</v>
      </c>
      <c r="J937" s="19" t="s">
        <v>700</v>
      </c>
      <c r="K937" s="56" t="s">
        <v>3480</v>
      </c>
    </row>
    <row r="938" ht="15.5" spans="1:11">
      <c r="A938" s="53" t="s">
        <v>3481</v>
      </c>
      <c r="B938" s="53" t="s">
        <v>3482</v>
      </c>
      <c r="H938" s="56" t="s">
        <v>3467</v>
      </c>
      <c r="I938" s="19" t="s">
        <v>22</v>
      </c>
      <c r="J938" s="19" t="s">
        <v>3483</v>
      </c>
      <c r="K938" s="56" t="s">
        <v>3484</v>
      </c>
    </row>
    <row r="939" ht="15.5" spans="1:11">
      <c r="A939" s="53" t="s">
        <v>3485</v>
      </c>
      <c r="B939" s="53" t="s">
        <v>3486</v>
      </c>
      <c r="H939" s="56" t="s">
        <v>3471</v>
      </c>
      <c r="I939" s="19" t="s">
        <v>17</v>
      </c>
      <c r="J939" s="19" t="s">
        <v>3487</v>
      </c>
      <c r="K939" s="56" t="s">
        <v>52</v>
      </c>
    </row>
    <row r="940" ht="15.5" spans="1:11">
      <c r="A940" s="53" t="s">
        <v>3488</v>
      </c>
      <c r="B940" s="53" t="s">
        <v>3489</v>
      </c>
      <c r="H940" s="56" t="s">
        <v>3475</v>
      </c>
      <c r="I940" s="19" t="s">
        <v>22</v>
      </c>
      <c r="J940" s="19" t="s">
        <v>3490</v>
      </c>
      <c r="K940" s="56" t="s">
        <v>3491</v>
      </c>
    </row>
    <row r="941" ht="15.5" spans="1:11">
      <c r="A941" s="53" t="s">
        <v>3492</v>
      </c>
      <c r="B941" s="53" t="s">
        <v>3493</v>
      </c>
      <c r="H941" s="56" t="s">
        <v>3478</v>
      </c>
      <c r="I941" s="19" t="s">
        <v>22</v>
      </c>
      <c r="J941" s="19" t="s">
        <v>255</v>
      </c>
      <c r="K941" s="56" t="s">
        <v>3494</v>
      </c>
    </row>
    <row r="942" ht="15.5" spans="1:11">
      <c r="A942" s="53" t="s">
        <v>3495</v>
      </c>
      <c r="B942" s="53" t="s">
        <v>3496</v>
      </c>
      <c r="H942" s="56" t="s">
        <v>3481</v>
      </c>
      <c r="I942" s="19" t="s">
        <v>1864</v>
      </c>
      <c r="J942" s="19" t="s">
        <v>3497</v>
      </c>
      <c r="K942" s="56" t="s">
        <v>3425</v>
      </c>
    </row>
    <row r="943" ht="15.5" spans="1:11">
      <c r="A943" s="53" t="s">
        <v>3498</v>
      </c>
      <c r="B943" s="53" t="s">
        <v>3499</v>
      </c>
      <c r="H943" s="56" t="s">
        <v>3485</v>
      </c>
      <c r="I943" s="19" t="s">
        <v>17</v>
      </c>
      <c r="J943" s="19" t="s">
        <v>3500</v>
      </c>
      <c r="K943" s="56" t="s">
        <v>3501</v>
      </c>
    </row>
    <row r="944" ht="15.5" spans="1:11">
      <c r="A944" s="53" t="s">
        <v>3502</v>
      </c>
      <c r="B944" s="53" t="s">
        <v>3503</v>
      </c>
      <c r="H944" s="56" t="s">
        <v>3488</v>
      </c>
      <c r="I944" s="19" t="s">
        <v>22</v>
      </c>
      <c r="J944" s="19" t="s">
        <v>3504</v>
      </c>
      <c r="K944" s="56" t="s">
        <v>3505</v>
      </c>
    </row>
    <row r="945" ht="15.5" spans="1:11">
      <c r="A945" s="53" t="s">
        <v>3506</v>
      </c>
      <c r="B945" s="53" t="s">
        <v>3507</v>
      </c>
      <c r="H945" s="56" t="s">
        <v>3492</v>
      </c>
      <c r="I945" s="19" t="s">
        <v>22</v>
      </c>
      <c r="J945" s="19" t="s">
        <v>1539</v>
      </c>
      <c r="K945" s="56" t="s">
        <v>3508</v>
      </c>
    </row>
    <row r="946" ht="15.5" spans="1:11">
      <c r="A946" s="53" t="s">
        <v>3509</v>
      </c>
      <c r="B946" s="53" t="s">
        <v>3510</v>
      </c>
      <c r="H946" s="56" t="s">
        <v>3495</v>
      </c>
      <c r="I946" s="19" t="s">
        <v>17</v>
      </c>
      <c r="J946" s="19" t="s">
        <v>3511</v>
      </c>
      <c r="K946" s="56" t="s">
        <v>3512</v>
      </c>
    </row>
    <row r="947" ht="15.5" spans="1:11">
      <c r="A947" s="53" t="s">
        <v>3513</v>
      </c>
      <c r="B947" s="53" t="s">
        <v>3514</v>
      </c>
      <c r="H947" s="56" t="s">
        <v>3498</v>
      </c>
      <c r="I947" s="19" t="s">
        <v>17</v>
      </c>
      <c r="J947" s="19" t="s">
        <v>3515</v>
      </c>
      <c r="K947" s="56" t="s">
        <v>3516</v>
      </c>
    </row>
    <row r="948" ht="15.5" spans="1:11">
      <c r="A948" s="53" t="s">
        <v>3517</v>
      </c>
      <c r="B948" s="53" t="s">
        <v>3518</v>
      </c>
      <c r="H948" s="56" t="s">
        <v>3502</v>
      </c>
      <c r="I948" s="19" t="s">
        <v>17</v>
      </c>
      <c r="J948" s="19" t="s">
        <v>3519</v>
      </c>
      <c r="K948" s="56" t="s">
        <v>3520</v>
      </c>
    </row>
    <row r="949" ht="15.5" spans="1:11">
      <c r="A949" s="53" t="s">
        <v>3521</v>
      </c>
      <c r="B949" s="53" t="s">
        <v>3522</v>
      </c>
      <c r="H949" s="56" t="s">
        <v>3506</v>
      </c>
      <c r="I949" s="19" t="s">
        <v>22</v>
      </c>
      <c r="J949" s="19" t="s">
        <v>3523</v>
      </c>
      <c r="K949" s="56" t="s">
        <v>1503</v>
      </c>
    </row>
    <row r="950" ht="15.5" spans="1:11">
      <c r="A950" s="53" t="s">
        <v>3524</v>
      </c>
      <c r="B950" s="53" t="s">
        <v>3525</v>
      </c>
      <c r="H950" s="56" t="s">
        <v>3509</v>
      </c>
      <c r="I950" s="19" t="s">
        <v>17</v>
      </c>
      <c r="J950" s="19" t="s">
        <v>362</v>
      </c>
      <c r="K950" s="56" t="s">
        <v>3526</v>
      </c>
    </row>
    <row r="951" ht="15.5" spans="1:11">
      <c r="A951" s="53" t="s">
        <v>3527</v>
      </c>
      <c r="B951" s="53" t="s">
        <v>3528</v>
      </c>
      <c r="H951" s="56" t="s">
        <v>3513</v>
      </c>
      <c r="I951" s="19" t="s">
        <v>22</v>
      </c>
      <c r="J951" s="19" t="s">
        <v>95</v>
      </c>
      <c r="K951" s="56" t="s">
        <v>3529</v>
      </c>
    </row>
    <row r="952" ht="15.5" spans="1:11">
      <c r="A952" s="53" t="s">
        <v>3530</v>
      </c>
      <c r="B952" s="53" t="s">
        <v>3531</v>
      </c>
      <c r="H952" s="56" t="s">
        <v>3517</v>
      </c>
      <c r="I952" s="19" t="s">
        <v>22</v>
      </c>
      <c r="J952" s="19" t="s">
        <v>3532</v>
      </c>
      <c r="K952" s="56" t="s">
        <v>2285</v>
      </c>
    </row>
    <row r="953" ht="15.5" spans="1:11">
      <c r="A953" s="53" t="s">
        <v>3533</v>
      </c>
      <c r="B953" s="53" t="s">
        <v>3534</v>
      </c>
      <c r="H953" s="56" t="s">
        <v>3521</v>
      </c>
      <c r="I953" s="19" t="s">
        <v>22</v>
      </c>
      <c r="J953" s="19" t="s">
        <v>585</v>
      </c>
      <c r="K953" s="56" t="s">
        <v>3535</v>
      </c>
    </row>
    <row r="954" ht="15.5" spans="1:11">
      <c r="A954" s="53" t="s">
        <v>3536</v>
      </c>
      <c r="B954" s="53" t="s">
        <v>3537</v>
      </c>
      <c r="H954" s="56" t="s">
        <v>3524</v>
      </c>
      <c r="I954" s="19" t="s">
        <v>22</v>
      </c>
      <c r="J954" s="19" t="s">
        <v>883</v>
      </c>
      <c r="K954" s="56" t="s">
        <v>3538</v>
      </c>
    </row>
    <row r="955" ht="15.5" spans="1:11">
      <c r="A955" s="53" t="s">
        <v>3539</v>
      </c>
      <c r="B955" s="53" t="s">
        <v>3540</v>
      </c>
      <c r="H955" s="56" t="s">
        <v>3527</v>
      </c>
      <c r="I955" s="19" t="s">
        <v>22</v>
      </c>
      <c r="J955" s="19" t="s">
        <v>1793</v>
      </c>
      <c r="K955" s="56" t="s">
        <v>3541</v>
      </c>
    </row>
    <row r="956" ht="15.5" spans="1:11">
      <c r="A956" s="53" t="s">
        <v>3542</v>
      </c>
      <c r="B956" s="53" t="s">
        <v>3543</v>
      </c>
      <c r="H956" s="56" t="s">
        <v>3530</v>
      </c>
      <c r="I956" s="19" t="s">
        <v>17</v>
      </c>
      <c r="J956" s="19" t="s">
        <v>3544</v>
      </c>
      <c r="K956" s="56" t="s">
        <v>3545</v>
      </c>
    </row>
    <row r="957" ht="15.5" spans="1:11">
      <c r="A957" s="53" t="s">
        <v>3546</v>
      </c>
      <c r="B957" s="53" t="s">
        <v>3547</v>
      </c>
      <c r="H957" s="56" t="s">
        <v>3533</v>
      </c>
      <c r="I957" s="19" t="s">
        <v>17</v>
      </c>
      <c r="J957" s="19" t="s">
        <v>3548</v>
      </c>
      <c r="K957" s="56" t="s">
        <v>1315</v>
      </c>
    </row>
    <row r="958" ht="15.5" spans="1:11">
      <c r="A958" s="53" t="s">
        <v>3549</v>
      </c>
      <c r="B958" s="53" t="s">
        <v>3550</v>
      </c>
      <c r="H958" s="56" t="s">
        <v>3536</v>
      </c>
      <c r="I958" s="19" t="s">
        <v>17</v>
      </c>
      <c r="J958" s="19" t="s">
        <v>3551</v>
      </c>
      <c r="K958" s="56" t="s">
        <v>3552</v>
      </c>
    </row>
    <row r="959" ht="15.5" spans="1:11">
      <c r="A959" s="53" t="s">
        <v>3553</v>
      </c>
      <c r="B959" s="53" t="s">
        <v>3554</v>
      </c>
      <c r="H959" s="56" t="s">
        <v>3539</v>
      </c>
      <c r="I959" s="19" t="s">
        <v>22</v>
      </c>
      <c r="J959" s="19" t="s">
        <v>3555</v>
      </c>
      <c r="K959" s="56" t="s">
        <v>3556</v>
      </c>
    </row>
    <row r="960" ht="15.5" spans="1:11">
      <c r="A960" s="53" t="s">
        <v>3557</v>
      </c>
      <c r="B960" s="53" t="s">
        <v>3558</v>
      </c>
      <c r="H960" s="56" t="s">
        <v>3542</v>
      </c>
      <c r="I960" s="19" t="s">
        <v>22</v>
      </c>
      <c r="J960" s="19" t="s">
        <v>3252</v>
      </c>
      <c r="K960" s="56" t="s">
        <v>3559</v>
      </c>
    </row>
    <row r="961" ht="15.5" spans="1:11">
      <c r="A961" s="53" t="s">
        <v>3560</v>
      </c>
      <c r="B961" s="53" t="s">
        <v>3561</v>
      </c>
      <c r="H961" s="56" t="s">
        <v>3546</v>
      </c>
      <c r="I961" s="19" t="s">
        <v>1864</v>
      </c>
      <c r="J961" s="19" t="s">
        <v>3562</v>
      </c>
      <c r="K961" s="56" t="s">
        <v>3563</v>
      </c>
    </row>
    <row r="962" ht="15.5" spans="1:11">
      <c r="A962" s="53" t="s">
        <v>3564</v>
      </c>
      <c r="B962" s="53" t="s">
        <v>3565</v>
      </c>
      <c r="H962" s="56" t="s">
        <v>3549</v>
      </c>
      <c r="I962" s="19" t="s">
        <v>22</v>
      </c>
      <c r="J962" s="19" t="s">
        <v>585</v>
      </c>
      <c r="K962" s="56" t="s">
        <v>3337</v>
      </c>
    </row>
    <row r="963" ht="15.5" spans="1:11">
      <c r="A963" s="53" t="s">
        <v>3566</v>
      </c>
      <c r="B963" s="53" t="s">
        <v>3567</v>
      </c>
      <c r="H963" s="56" t="s">
        <v>3553</v>
      </c>
      <c r="I963" s="19" t="s">
        <v>17</v>
      </c>
      <c r="J963" s="19" t="s">
        <v>3568</v>
      </c>
      <c r="K963" s="56" t="s">
        <v>3569</v>
      </c>
    </row>
    <row r="964" ht="15.5" spans="1:11">
      <c r="A964" s="53" t="s">
        <v>3570</v>
      </c>
      <c r="B964" s="53" t="s">
        <v>3571</v>
      </c>
      <c r="H964" s="56" t="s">
        <v>3557</v>
      </c>
      <c r="I964" s="19" t="s">
        <v>1864</v>
      </c>
      <c r="J964" s="19" t="s">
        <v>3572</v>
      </c>
      <c r="K964" s="56" t="s">
        <v>3573</v>
      </c>
    </row>
    <row r="965" ht="15.5" spans="1:11">
      <c r="A965" s="53" t="s">
        <v>3574</v>
      </c>
      <c r="B965" s="53" t="s">
        <v>3575</v>
      </c>
      <c r="H965" s="56" t="s">
        <v>3560</v>
      </c>
      <c r="I965" s="19" t="s">
        <v>17</v>
      </c>
      <c r="J965" s="19" t="s">
        <v>2605</v>
      </c>
      <c r="K965" s="56" t="s">
        <v>3576</v>
      </c>
    </row>
    <row r="966" ht="15.5" spans="1:11">
      <c r="A966" s="53" t="s">
        <v>3577</v>
      </c>
      <c r="B966" s="53" t="s">
        <v>3578</v>
      </c>
      <c r="H966" s="56" t="s">
        <v>3564</v>
      </c>
      <c r="I966" s="19" t="s">
        <v>1864</v>
      </c>
      <c r="J966" s="19" t="s">
        <v>1554</v>
      </c>
      <c r="K966" s="56" t="s">
        <v>3579</v>
      </c>
    </row>
    <row r="967" ht="15.5" spans="1:11">
      <c r="A967" s="53" t="s">
        <v>3580</v>
      </c>
      <c r="B967" s="53" t="s">
        <v>3581</v>
      </c>
      <c r="H967" s="56" t="s">
        <v>3566</v>
      </c>
      <c r="I967" s="19" t="s">
        <v>22</v>
      </c>
      <c r="J967" s="19" t="s">
        <v>1215</v>
      </c>
      <c r="K967" s="56" t="s">
        <v>1152</v>
      </c>
    </row>
    <row r="968" ht="15.5" spans="1:11">
      <c r="A968" s="53" t="s">
        <v>3582</v>
      </c>
      <c r="B968" s="53" t="s">
        <v>3583</v>
      </c>
      <c r="H968" s="56" t="s">
        <v>3570</v>
      </c>
      <c r="I968" s="19" t="s">
        <v>17</v>
      </c>
      <c r="J968" s="19" t="s">
        <v>3584</v>
      </c>
      <c r="K968" s="56" t="s">
        <v>3585</v>
      </c>
    </row>
    <row r="969" ht="15.5" spans="1:11">
      <c r="A969" s="53" t="s">
        <v>3586</v>
      </c>
      <c r="B969" s="53" t="s">
        <v>3587</v>
      </c>
      <c r="H969" s="56" t="s">
        <v>3574</v>
      </c>
      <c r="I969" s="19" t="s">
        <v>1864</v>
      </c>
      <c r="J969" s="19" t="s">
        <v>3588</v>
      </c>
      <c r="K969" s="56" t="s">
        <v>3589</v>
      </c>
    </row>
    <row r="970" ht="15.5" spans="1:11">
      <c r="A970" s="53" t="s">
        <v>3590</v>
      </c>
      <c r="B970" s="53" t="s">
        <v>3591</v>
      </c>
      <c r="H970" s="56" t="s">
        <v>3577</v>
      </c>
      <c r="I970" s="19" t="s">
        <v>17</v>
      </c>
      <c r="J970" s="19" t="s">
        <v>3592</v>
      </c>
      <c r="K970" s="56" t="s">
        <v>3593</v>
      </c>
    </row>
    <row r="971" ht="15.5" spans="1:11">
      <c r="A971" s="53" t="s">
        <v>3594</v>
      </c>
      <c r="B971" s="53" t="s">
        <v>3595</v>
      </c>
      <c r="H971" s="56" t="s">
        <v>3580</v>
      </c>
      <c r="I971" s="19" t="s">
        <v>17</v>
      </c>
      <c r="J971" s="19" t="s">
        <v>3596</v>
      </c>
      <c r="K971" s="56" t="s">
        <v>3597</v>
      </c>
    </row>
    <row r="972" ht="15.5" spans="1:11">
      <c r="A972" s="53" t="s">
        <v>3598</v>
      </c>
      <c r="B972" s="53" t="s">
        <v>3599</v>
      </c>
      <c r="H972" s="56" t="s">
        <v>3582</v>
      </c>
      <c r="I972" s="19" t="s">
        <v>17</v>
      </c>
      <c r="J972" s="19" t="s">
        <v>3600</v>
      </c>
      <c r="K972" s="56" t="s">
        <v>3601</v>
      </c>
    </row>
    <row r="973" ht="15.5" spans="1:11">
      <c r="A973" s="53" t="s">
        <v>3602</v>
      </c>
      <c r="B973" s="53" t="s">
        <v>3603</v>
      </c>
      <c r="H973" s="56" t="s">
        <v>3586</v>
      </c>
      <c r="I973" s="19" t="s">
        <v>22</v>
      </c>
      <c r="J973" s="19" t="s">
        <v>263</v>
      </c>
      <c r="K973" s="56" t="s">
        <v>3604</v>
      </c>
    </row>
    <row r="974" ht="15.5" spans="1:11">
      <c r="A974" s="53" t="s">
        <v>3605</v>
      </c>
      <c r="B974" s="53" t="s">
        <v>3606</v>
      </c>
      <c r="H974" s="56" t="s">
        <v>3590</v>
      </c>
      <c r="I974" s="19" t="s">
        <v>17</v>
      </c>
      <c r="J974" s="19" t="s">
        <v>2348</v>
      </c>
      <c r="K974" s="56" t="s">
        <v>3607</v>
      </c>
    </row>
    <row r="975" ht="15.5" spans="1:11">
      <c r="A975" s="53" t="s">
        <v>3608</v>
      </c>
      <c r="B975" s="53" t="s">
        <v>3609</v>
      </c>
      <c r="H975" s="56" t="s">
        <v>3594</v>
      </c>
      <c r="I975" s="19" t="s">
        <v>22</v>
      </c>
      <c r="J975" s="19" t="s">
        <v>3610</v>
      </c>
      <c r="K975" s="56" t="s">
        <v>3611</v>
      </c>
    </row>
    <row r="976" ht="15.5" spans="1:11">
      <c r="A976" s="53" t="s">
        <v>3612</v>
      </c>
      <c r="B976" s="53" t="s">
        <v>3613</v>
      </c>
      <c r="H976" s="56" t="s">
        <v>3598</v>
      </c>
      <c r="I976" s="19" t="s">
        <v>17</v>
      </c>
      <c r="J976" s="19" t="s">
        <v>1586</v>
      </c>
      <c r="K976" s="56" t="s">
        <v>3614</v>
      </c>
    </row>
    <row r="977" ht="15.5" spans="1:11">
      <c r="A977" s="53" t="s">
        <v>3615</v>
      </c>
      <c r="B977" s="53" t="s">
        <v>3616</v>
      </c>
      <c r="H977" s="56" t="s">
        <v>3602</v>
      </c>
      <c r="I977" s="19" t="s">
        <v>17</v>
      </c>
      <c r="J977" s="19" t="s">
        <v>3617</v>
      </c>
      <c r="K977" s="56" t="s">
        <v>3618</v>
      </c>
    </row>
    <row r="978" ht="15.5" spans="1:11">
      <c r="A978" s="53" t="s">
        <v>3619</v>
      </c>
      <c r="B978" s="53" t="s">
        <v>3620</v>
      </c>
      <c r="H978" s="56" t="s">
        <v>3605</v>
      </c>
      <c r="I978" s="19" t="s">
        <v>22</v>
      </c>
      <c r="J978" s="19" t="s">
        <v>627</v>
      </c>
      <c r="K978" s="56" t="s">
        <v>3621</v>
      </c>
    </row>
    <row r="979" ht="15.5" spans="1:11">
      <c r="A979" s="53" t="s">
        <v>3622</v>
      </c>
      <c r="B979" s="53" t="s">
        <v>3623</v>
      </c>
      <c r="H979" s="56" t="s">
        <v>3608</v>
      </c>
      <c r="I979" s="19" t="s">
        <v>1864</v>
      </c>
      <c r="J979" s="19" t="s">
        <v>3624</v>
      </c>
      <c r="K979" s="56" t="s">
        <v>2878</v>
      </c>
    </row>
    <row r="980" ht="15.5" spans="1:11">
      <c r="A980" s="53" t="s">
        <v>3625</v>
      </c>
      <c r="B980" s="53" t="s">
        <v>3626</v>
      </c>
      <c r="H980" s="56" t="s">
        <v>3612</v>
      </c>
      <c r="I980" s="19" t="s">
        <v>22</v>
      </c>
      <c r="J980" s="19" t="s">
        <v>2629</v>
      </c>
      <c r="K980" s="56" t="s">
        <v>3627</v>
      </c>
    </row>
    <row r="981" ht="15.5" spans="1:11">
      <c r="A981" s="53" t="s">
        <v>3628</v>
      </c>
      <c r="B981" s="53" t="s">
        <v>3629</v>
      </c>
      <c r="H981" s="56" t="s">
        <v>3615</v>
      </c>
      <c r="I981" s="19" t="s">
        <v>1864</v>
      </c>
      <c r="J981" s="19" t="s">
        <v>3630</v>
      </c>
      <c r="K981" s="56" t="s">
        <v>3631</v>
      </c>
    </row>
    <row r="982" ht="15.5" spans="1:11">
      <c r="A982" s="53" t="s">
        <v>3632</v>
      </c>
      <c r="B982" s="53" t="s">
        <v>3633</v>
      </c>
      <c r="H982" s="56" t="s">
        <v>3619</v>
      </c>
      <c r="I982" s="19" t="s">
        <v>1864</v>
      </c>
      <c r="J982" s="19" t="s">
        <v>3634</v>
      </c>
      <c r="K982" s="56" t="s">
        <v>1845</v>
      </c>
    </row>
    <row r="983" ht="15.5" spans="1:11">
      <c r="A983" s="53" t="s">
        <v>3635</v>
      </c>
      <c r="B983" s="53" t="s">
        <v>3636</v>
      </c>
      <c r="H983" s="56" t="s">
        <v>3622</v>
      </c>
      <c r="I983" s="19" t="s">
        <v>22</v>
      </c>
      <c r="J983" s="19" t="s">
        <v>1179</v>
      </c>
      <c r="K983" s="56" t="s">
        <v>3637</v>
      </c>
    </row>
    <row r="984" ht="15.5" spans="1:11">
      <c r="A984" s="53" t="s">
        <v>3638</v>
      </c>
      <c r="B984" s="53" t="s">
        <v>3639</v>
      </c>
      <c r="H984" s="56" t="s">
        <v>3625</v>
      </c>
      <c r="I984" s="19" t="s">
        <v>22</v>
      </c>
      <c r="J984" s="19" t="s">
        <v>201</v>
      </c>
      <c r="K984" s="56" t="s">
        <v>3640</v>
      </c>
    </row>
    <row r="985" ht="15.5" spans="1:11">
      <c r="A985" s="53" t="s">
        <v>3641</v>
      </c>
      <c r="B985" s="53" t="s">
        <v>3642</v>
      </c>
      <c r="H985" s="56" t="s">
        <v>3628</v>
      </c>
      <c r="I985" s="19" t="s">
        <v>22</v>
      </c>
      <c r="J985" s="19" t="s">
        <v>894</v>
      </c>
      <c r="K985" s="56" t="s">
        <v>3643</v>
      </c>
    </row>
    <row r="986" ht="15.5" spans="1:11">
      <c r="A986" s="53" t="s">
        <v>3644</v>
      </c>
      <c r="B986" s="53" t="s">
        <v>3645</v>
      </c>
      <c r="H986" s="56" t="s">
        <v>3632</v>
      </c>
      <c r="I986" s="19" t="s">
        <v>22</v>
      </c>
      <c r="J986" s="19" t="s">
        <v>3646</v>
      </c>
      <c r="K986" s="56" t="s">
        <v>3647</v>
      </c>
    </row>
    <row r="987" ht="15.5" spans="1:11">
      <c r="A987" s="53" t="s">
        <v>3648</v>
      </c>
      <c r="B987" s="53" t="s">
        <v>3649</v>
      </c>
      <c r="H987" s="56" t="s">
        <v>3635</v>
      </c>
      <c r="I987" s="19" t="s">
        <v>22</v>
      </c>
      <c r="J987" s="19" t="s">
        <v>3650</v>
      </c>
      <c r="K987" s="56" t="s">
        <v>3651</v>
      </c>
    </row>
    <row r="988" ht="15.5" spans="1:11">
      <c r="A988" s="53" t="s">
        <v>3652</v>
      </c>
      <c r="B988" s="53" t="s">
        <v>3653</v>
      </c>
      <c r="H988" s="56" t="s">
        <v>3638</v>
      </c>
      <c r="I988" s="19" t="s">
        <v>22</v>
      </c>
      <c r="J988" s="19" t="s">
        <v>913</v>
      </c>
      <c r="K988" s="56" t="s">
        <v>3654</v>
      </c>
    </row>
    <row r="989" ht="15.5" spans="1:11">
      <c r="A989" s="53" t="s">
        <v>3655</v>
      </c>
      <c r="B989" s="53" t="s">
        <v>3656</v>
      </c>
      <c r="H989" s="56" t="s">
        <v>3641</v>
      </c>
      <c r="I989" s="19" t="s">
        <v>1864</v>
      </c>
      <c r="J989" s="19" t="s">
        <v>3657</v>
      </c>
      <c r="K989" s="56" t="s">
        <v>3658</v>
      </c>
    </row>
    <row r="990" ht="15.5" spans="1:11">
      <c r="A990" s="53" t="s">
        <v>3659</v>
      </c>
      <c r="B990" s="53" t="s">
        <v>3660</v>
      </c>
      <c r="H990" s="56" t="s">
        <v>3644</v>
      </c>
      <c r="I990" s="19" t="s">
        <v>22</v>
      </c>
      <c r="J990" s="19" t="s">
        <v>3661</v>
      </c>
      <c r="K990" s="56" t="s">
        <v>3662</v>
      </c>
    </row>
    <row r="991" ht="15.5" spans="1:11">
      <c r="A991" s="53" t="s">
        <v>3663</v>
      </c>
      <c r="B991" s="53" t="s">
        <v>3664</v>
      </c>
      <c r="H991" s="56" t="s">
        <v>3648</v>
      </c>
      <c r="I991" s="19" t="s">
        <v>17</v>
      </c>
      <c r="J991" s="19" t="s">
        <v>3665</v>
      </c>
      <c r="K991" s="56" t="s">
        <v>3666</v>
      </c>
    </row>
    <row r="992" ht="15.5" spans="1:11">
      <c r="A992" s="53" t="s">
        <v>3667</v>
      </c>
      <c r="B992" s="53" t="s">
        <v>3668</v>
      </c>
      <c r="H992" s="56" t="s">
        <v>3652</v>
      </c>
      <c r="I992" s="19" t="s">
        <v>17</v>
      </c>
      <c r="J992" s="19" t="s">
        <v>998</v>
      </c>
      <c r="K992" s="56" t="s">
        <v>582</v>
      </c>
    </row>
    <row r="993" ht="15.5" spans="1:11">
      <c r="A993" s="53" t="s">
        <v>3669</v>
      </c>
      <c r="B993" s="53" t="s">
        <v>3670</v>
      </c>
      <c r="H993" s="56" t="s">
        <v>3655</v>
      </c>
      <c r="I993" s="19" t="s">
        <v>1864</v>
      </c>
      <c r="J993" s="19" t="s">
        <v>3305</v>
      </c>
      <c r="K993" s="56" t="s">
        <v>3671</v>
      </c>
    </row>
    <row r="994" ht="15.5" spans="1:11">
      <c r="A994" s="53" t="s">
        <v>3672</v>
      </c>
      <c r="B994" s="53" t="s">
        <v>3673</v>
      </c>
      <c r="H994" s="56" t="s">
        <v>3659</v>
      </c>
      <c r="I994" s="19" t="s">
        <v>17</v>
      </c>
      <c r="J994" s="19" t="s">
        <v>3674</v>
      </c>
      <c r="K994" s="56" t="s">
        <v>3675</v>
      </c>
    </row>
    <row r="995" ht="15.5" spans="1:11">
      <c r="A995" s="53" t="s">
        <v>3676</v>
      </c>
      <c r="B995" s="53" t="s">
        <v>3677</v>
      </c>
      <c r="H995" s="56" t="s">
        <v>3663</v>
      </c>
      <c r="I995" s="19" t="s">
        <v>17</v>
      </c>
      <c r="J995" s="19" t="s">
        <v>330</v>
      </c>
      <c r="K995" s="56" t="s">
        <v>3678</v>
      </c>
    </row>
    <row r="996" ht="15.5" spans="1:11">
      <c r="A996" s="53" t="s">
        <v>3679</v>
      </c>
      <c r="B996" s="53" t="s">
        <v>3680</v>
      </c>
      <c r="H996" s="56" t="s">
        <v>3667</v>
      </c>
      <c r="I996" s="19" t="s">
        <v>17</v>
      </c>
      <c r="J996" s="19" t="s">
        <v>3681</v>
      </c>
      <c r="K996" s="56" t="s">
        <v>3682</v>
      </c>
    </row>
    <row r="997" ht="15.5" spans="1:11">
      <c r="A997" s="53" t="s">
        <v>3683</v>
      </c>
      <c r="B997" s="53" t="s">
        <v>3684</v>
      </c>
      <c r="H997" s="56" t="s">
        <v>3669</v>
      </c>
      <c r="I997" s="19" t="s">
        <v>22</v>
      </c>
      <c r="J997" s="19" t="s">
        <v>3685</v>
      </c>
      <c r="K997" s="56" t="s">
        <v>371</v>
      </c>
    </row>
    <row r="998" ht="15.5" spans="1:11">
      <c r="A998" s="53" t="s">
        <v>3686</v>
      </c>
      <c r="B998" s="53" t="s">
        <v>3687</v>
      </c>
      <c r="H998" s="56" t="s">
        <v>3672</v>
      </c>
      <c r="I998" s="19" t="s">
        <v>22</v>
      </c>
      <c r="J998" s="19" t="s">
        <v>3688</v>
      </c>
      <c r="K998" s="56" t="s">
        <v>3689</v>
      </c>
    </row>
    <row r="999" ht="15.5" spans="1:11">
      <c r="A999" s="53" t="s">
        <v>3690</v>
      </c>
      <c r="B999" s="53" t="s">
        <v>3691</v>
      </c>
      <c r="H999" s="56" t="s">
        <v>3676</v>
      </c>
      <c r="I999" s="19" t="s">
        <v>17</v>
      </c>
      <c r="J999" s="19" t="s">
        <v>3692</v>
      </c>
      <c r="K999" s="56" t="s">
        <v>3693</v>
      </c>
    </row>
    <row r="1000" ht="15.5" spans="1:11">
      <c r="A1000" s="53" t="s">
        <v>3694</v>
      </c>
      <c r="B1000" s="53" t="s">
        <v>3695</v>
      </c>
      <c r="H1000" s="56" t="s">
        <v>3679</v>
      </c>
      <c r="I1000" s="19" t="s">
        <v>22</v>
      </c>
      <c r="J1000" s="19" t="s">
        <v>3696</v>
      </c>
      <c r="K1000" s="56" t="s">
        <v>183</v>
      </c>
    </row>
    <row r="1001" ht="15.5" spans="1:11">
      <c r="A1001" s="53" t="s">
        <v>3697</v>
      </c>
      <c r="B1001" s="53" t="s">
        <v>3698</v>
      </c>
      <c r="H1001" s="56" t="s">
        <v>3683</v>
      </c>
      <c r="I1001" s="19" t="s">
        <v>1864</v>
      </c>
      <c r="J1001" s="19" t="s">
        <v>3699</v>
      </c>
      <c r="K1001" s="56" t="s">
        <v>3700</v>
      </c>
    </row>
    <row r="1002" ht="15.5" spans="1:11">
      <c r="A1002" s="53" t="s">
        <v>3701</v>
      </c>
      <c r="B1002" s="53" t="s">
        <v>3702</v>
      </c>
      <c r="H1002" s="56" t="s">
        <v>3686</v>
      </c>
      <c r="I1002" s="19" t="s">
        <v>22</v>
      </c>
      <c r="J1002" s="19" t="s">
        <v>3703</v>
      </c>
      <c r="K1002" s="56" t="s">
        <v>116</v>
      </c>
    </row>
    <row r="1003" ht="15.5" spans="1:11">
      <c r="A1003" s="53" t="s">
        <v>3704</v>
      </c>
      <c r="B1003" s="53" t="s">
        <v>3705</v>
      </c>
      <c r="H1003" s="56" t="s">
        <v>3690</v>
      </c>
      <c r="I1003" s="19" t="s">
        <v>1864</v>
      </c>
      <c r="J1003" s="19" t="s">
        <v>1735</v>
      </c>
      <c r="K1003" s="56" t="s">
        <v>3706</v>
      </c>
    </row>
    <row r="1004" ht="15.5" spans="1:11">
      <c r="A1004" s="53" t="s">
        <v>3707</v>
      </c>
      <c r="B1004" s="53" t="s">
        <v>3708</v>
      </c>
      <c r="H1004" s="56" t="s">
        <v>3694</v>
      </c>
      <c r="I1004" s="19" t="s">
        <v>22</v>
      </c>
      <c r="J1004" s="19" t="s">
        <v>3709</v>
      </c>
      <c r="K1004" s="56" t="s">
        <v>2106</v>
      </c>
    </row>
    <row r="1005" ht="15.5" spans="1:11">
      <c r="A1005" s="53" t="s">
        <v>3710</v>
      </c>
      <c r="B1005" s="53" t="s">
        <v>3711</v>
      </c>
      <c r="H1005" s="56" t="s">
        <v>3697</v>
      </c>
      <c r="I1005" s="19" t="s">
        <v>1864</v>
      </c>
      <c r="J1005" s="19" t="s">
        <v>3712</v>
      </c>
      <c r="K1005" s="56" t="s">
        <v>3713</v>
      </c>
    </row>
    <row r="1006" ht="15.5" spans="1:11">
      <c r="A1006" s="53" t="s">
        <v>3714</v>
      </c>
      <c r="B1006" s="53" t="s">
        <v>3715</v>
      </c>
      <c r="H1006" s="56" t="s">
        <v>3701</v>
      </c>
      <c r="I1006" s="19" t="s">
        <v>22</v>
      </c>
      <c r="J1006" s="19" t="s">
        <v>338</v>
      </c>
      <c r="K1006" s="56" t="s">
        <v>3716</v>
      </c>
    </row>
    <row r="1007" ht="15.5" spans="1:11">
      <c r="A1007" s="53" t="s">
        <v>3717</v>
      </c>
      <c r="B1007" s="53" t="s">
        <v>3718</v>
      </c>
      <c r="H1007" s="56" t="s">
        <v>3704</v>
      </c>
      <c r="I1007" s="19" t="s">
        <v>1864</v>
      </c>
      <c r="J1007" s="19" t="s">
        <v>3719</v>
      </c>
      <c r="K1007" s="56" t="s">
        <v>3720</v>
      </c>
    </row>
    <row r="1008" ht="15.5" spans="1:11">
      <c r="A1008" s="53" t="s">
        <v>3721</v>
      </c>
      <c r="B1008" s="53" t="s">
        <v>3722</v>
      </c>
      <c r="H1008" s="56" t="s">
        <v>3707</v>
      </c>
      <c r="I1008" s="19" t="s">
        <v>17</v>
      </c>
      <c r="J1008" s="19" t="s">
        <v>3723</v>
      </c>
      <c r="K1008" s="56" t="s">
        <v>3724</v>
      </c>
    </row>
    <row r="1009" ht="15.5" spans="1:11">
      <c r="A1009" s="53" t="s">
        <v>3725</v>
      </c>
      <c r="B1009" s="53" t="s">
        <v>3726</v>
      </c>
      <c r="H1009" s="56" t="s">
        <v>3710</v>
      </c>
      <c r="I1009" s="19" t="s">
        <v>22</v>
      </c>
      <c r="J1009" s="19" t="s">
        <v>162</v>
      </c>
      <c r="K1009" s="56" t="s">
        <v>3727</v>
      </c>
    </row>
    <row r="1010" ht="15.5" spans="1:11">
      <c r="A1010" s="53" t="s">
        <v>3728</v>
      </c>
      <c r="B1010" s="53" t="s">
        <v>3729</v>
      </c>
      <c r="H1010" s="56" t="s">
        <v>3714</v>
      </c>
      <c r="I1010" s="19" t="s">
        <v>22</v>
      </c>
      <c r="J1010" s="19" t="s">
        <v>392</v>
      </c>
      <c r="K1010" s="56" t="s">
        <v>3730</v>
      </c>
    </row>
    <row r="1011" ht="15.5" spans="1:11">
      <c r="A1011" s="53" t="s">
        <v>3731</v>
      </c>
      <c r="B1011" s="53" t="s">
        <v>3732</v>
      </c>
      <c r="H1011" s="56" t="s">
        <v>3717</v>
      </c>
      <c r="I1011" s="19" t="s">
        <v>17</v>
      </c>
      <c r="J1011" s="19" t="s">
        <v>3733</v>
      </c>
      <c r="K1011" s="56" t="s">
        <v>3734</v>
      </c>
    </row>
    <row r="1012" ht="15.5" spans="1:11">
      <c r="A1012" s="53" t="s">
        <v>3735</v>
      </c>
      <c r="B1012" s="53" t="s">
        <v>3736</v>
      </c>
      <c r="H1012" s="56" t="s">
        <v>3721</v>
      </c>
      <c r="I1012" s="19" t="s">
        <v>17</v>
      </c>
      <c r="J1012" s="19" t="s">
        <v>3737</v>
      </c>
      <c r="K1012" s="56" t="s">
        <v>1030</v>
      </c>
    </row>
    <row r="1013" ht="15.5" spans="1:11">
      <c r="A1013" s="53" t="s">
        <v>3738</v>
      </c>
      <c r="B1013" s="53" t="s">
        <v>3739</v>
      </c>
      <c r="H1013" s="56" t="s">
        <v>3725</v>
      </c>
      <c r="I1013" s="19" t="s">
        <v>22</v>
      </c>
      <c r="J1013" s="19" t="s">
        <v>3740</v>
      </c>
      <c r="K1013" s="56" t="s">
        <v>3741</v>
      </c>
    </row>
    <row r="1014" ht="15.5" spans="1:11">
      <c r="A1014" s="53" t="s">
        <v>3742</v>
      </c>
      <c r="B1014" s="53" t="s">
        <v>3743</v>
      </c>
      <c r="H1014" s="56" t="s">
        <v>3728</v>
      </c>
      <c r="I1014" s="19" t="s">
        <v>17</v>
      </c>
      <c r="J1014" s="19" t="s">
        <v>743</v>
      </c>
      <c r="K1014" s="56" t="s">
        <v>3744</v>
      </c>
    </row>
    <row r="1015" ht="15.5" spans="1:11">
      <c r="A1015" s="53" t="s">
        <v>3745</v>
      </c>
      <c r="B1015" s="53" t="s">
        <v>3746</v>
      </c>
      <c r="H1015" s="56" t="s">
        <v>3731</v>
      </c>
      <c r="I1015" s="19" t="s">
        <v>17</v>
      </c>
      <c r="J1015" s="19" t="s">
        <v>3747</v>
      </c>
      <c r="K1015" s="56" t="s">
        <v>3748</v>
      </c>
    </row>
    <row r="1016" ht="15.5" spans="1:11">
      <c r="A1016" s="53" t="s">
        <v>3749</v>
      </c>
      <c r="B1016" s="53" t="s">
        <v>3750</v>
      </c>
      <c r="H1016" s="56" t="s">
        <v>3735</v>
      </c>
      <c r="I1016" s="19" t="s">
        <v>17</v>
      </c>
      <c r="J1016" s="19" t="s">
        <v>983</v>
      </c>
      <c r="K1016" s="56" t="s">
        <v>3751</v>
      </c>
    </row>
    <row r="1017" ht="15.5" spans="1:11">
      <c r="A1017" s="53" t="s">
        <v>3752</v>
      </c>
      <c r="B1017" s="53" t="s">
        <v>3753</v>
      </c>
      <c r="H1017" s="56" t="s">
        <v>3738</v>
      </c>
      <c r="I1017" s="19" t="s">
        <v>17</v>
      </c>
      <c r="J1017" s="19" t="s">
        <v>3424</v>
      </c>
      <c r="K1017" s="56" t="s">
        <v>3754</v>
      </c>
    </row>
    <row r="1018" ht="15.5" spans="1:11">
      <c r="A1018" s="53" t="s">
        <v>3755</v>
      </c>
      <c r="B1018" s="53" t="s">
        <v>3756</v>
      </c>
      <c r="H1018" s="56" t="s">
        <v>3742</v>
      </c>
      <c r="I1018" s="19" t="s">
        <v>17</v>
      </c>
      <c r="J1018" s="19" t="s">
        <v>3757</v>
      </c>
      <c r="K1018" s="56" t="s">
        <v>3758</v>
      </c>
    </row>
    <row r="1019" ht="15.5" spans="1:11">
      <c r="A1019" s="53" t="s">
        <v>3759</v>
      </c>
      <c r="B1019" s="53" t="s">
        <v>3760</v>
      </c>
      <c r="H1019" s="56" t="s">
        <v>3745</v>
      </c>
      <c r="I1019" s="19" t="s">
        <v>17</v>
      </c>
      <c r="J1019" s="19" t="s">
        <v>2008</v>
      </c>
      <c r="K1019" s="56" t="s">
        <v>3761</v>
      </c>
    </row>
    <row r="1020" ht="15.5" spans="1:11">
      <c r="A1020" s="53" t="s">
        <v>3762</v>
      </c>
      <c r="B1020" s="53" t="s">
        <v>3763</v>
      </c>
      <c r="H1020" s="56" t="s">
        <v>3749</v>
      </c>
      <c r="I1020" s="19" t="s">
        <v>17</v>
      </c>
      <c r="J1020" s="19" t="s">
        <v>638</v>
      </c>
      <c r="K1020" s="56" t="s">
        <v>3764</v>
      </c>
    </row>
    <row r="1021" ht="15.5" spans="1:11">
      <c r="A1021" s="53" t="s">
        <v>3765</v>
      </c>
      <c r="B1021" s="53" t="s">
        <v>3766</v>
      </c>
      <c r="H1021" s="56" t="s">
        <v>3752</v>
      </c>
      <c r="I1021" s="19" t="s">
        <v>17</v>
      </c>
      <c r="J1021" s="19" t="s">
        <v>3767</v>
      </c>
      <c r="K1021" s="56" t="s">
        <v>3768</v>
      </c>
    </row>
    <row r="1022" ht="15.5" spans="1:11">
      <c r="A1022" s="53" t="s">
        <v>3769</v>
      </c>
      <c r="B1022" s="53" t="s">
        <v>3770</v>
      </c>
      <c r="H1022" s="56" t="s">
        <v>3755</v>
      </c>
      <c r="I1022" s="19" t="s">
        <v>1864</v>
      </c>
      <c r="J1022" s="19" t="s">
        <v>3771</v>
      </c>
      <c r="K1022" s="56" t="s">
        <v>3772</v>
      </c>
    </row>
    <row r="1023" ht="15.5" spans="1:11">
      <c r="A1023" s="53" t="s">
        <v>3773</v>
      </c>
      <c r="B1023" s="53" t="s">
        <v>3774</v>
      </c>
      <c r="H1023" s="56" t="s">
        <v>3759</v>
      </c>
      <c r="I1023" s="19" t="s">
        <v>1864</v>
      </c>
      <c r="J1023" s="19" t="s">
        <v>3775</v>
      </c>
      <c r="K1023" s="56" t="s">
        <v>3776</v>
      </c>
    </row>
    <row r="1024" ht="15.5" spans="1:11">
      <c r="A1024" s="53" t="s">
        <v>3777</v>
      </c>
      <c r="B1024" s="53" t="s">
        <v>3778</v>
      </c>
      <c r="H1024" s="56" t="s">
        <v>3762</v>
      </c>
      <c r="I1024" s="19" t="s">
        <v>22</v>
      </c>
      <c r="J1024" s="19" t="s">
        <v>47</v>
      </c>
      <c r="K1024" s="56" t="s">
        <v>3779</v>
      </c>
    </row>
    <row r="1025" ht="15.5" spans="1:11">
      <c r="A1025" s="53" t="s">
        <v>3780</v>
      </c>
      <c r="B1025" s="53" t="s">
        <v>3781</v>
      </c>
      <c r="H1025" s="56" t="s">
        <v>3765</v>
      </c>
      <c r="I1025" s="19" t="s">
        <v>17</v>
      </c>
      <c r="J1025" s="19" t="s">
        <v>3782</v>
      </c>
      <c r="K1025" s="56" t="s">
        <v>3783</v>
      </c>
    </row>
    <row r="1026" ht="15.5" spans="1:11">
      <c r="A1026" s="53" t="s">
        <v>3784</v>
      </c>
      <c r="B1026" s="53" t="s">
        <v>3785</v>
      </c>
      <c r="H1026" s="56" t="s">
        <v>3769</v>
      </c>
      <c r="I1026" s="19" t="s">
        <v>22</v>
      </c>
      <c r="J1026" s="19" t="s">
        <v>3786</v>
      </c>
      <c r="K1026" s="56" t="s">
        <v>3787</v>
      </c>
    </row>
    <row r="1027" ht="15.5" spans="1:11">
      <c r="A1027" s="53" t="s">
        <v>3788</v>
      </c>
      <c r="B1027" s="53" t="s">
        <v>3789</v>
      </c>
      <c r="H1027" s="56" t="s">
        <v>3773</v>
      </c>
      <c r="I1027" s="19" t="s">
        <v>17</v>
      </c>
      <c r="J1027" s="19" t="s">
        <v>3790</v>
      </c>
      <c r="K1027" s="56" t="s">
        <v>3791</v>
      </c>
    </row>
    <row r="1028" ht="15.5" spans="1:11">
      <c r="A1028" s="53" t="s">
        <v>3792</v>
      </c>
      <c r="B1028" s="53" t="s">
        <v>3793</v>
      </c>
      <c r="H1028" s="56" t="s">
        <v>3777</v>
      </c>
      <c r="I1028" s="19" t="s">
        <v>17</v>
      </c>
      <c r="J1028" s="19" t="s">
        <v>3794</v>
      </c>
      <c r="K1028" s="56" t="s">
        <v>3795</v>
      </c>
    </row>
    <row r="1029" ht="15.5" spans="1:11">
      <c r="A1029" s="53" t="s">
        <v>3796</v>
      </c>
      <c r="B1029" s="53" t="s">
        <v>3797</v>
      </c>
      <c r="H1029" s="56" t="s">
        <v>3780</v>
      </c>
      <c r="I1029" s="19" t="s">
        <v>22</v>
      </c>
      <c r="J1029" s="19" t="s">
        <v>3798</v>
      </c>
      <c r="K1029" s="56" t="s">
        <v>3799</v>
      </c>
    </row>
    <row r="1030" ht="15.5" spans="1:11">
      <c r="A1030" s="53" t="s">
        <v>3800</v>
      </c>
      <c r="B1030" s="53" t="s">
        <v>3801</v>
      </c>
      <c r="H1030" s="56" t="s">
        <v>3784</v>
      </c>
      <c r="I1030" s="19" t="s">
        <v>22</v>
      </c>
      <c r="J1030" s="19" t="s">
        <v>63</v>
      </c>
      <c r="K1030" s="56" t="s">
        <v>3802</v>
      </c>
    </row>
    <row r="1031" ht="15.5" spans="1:11">
      <c r="A1031" s="53" t="s">
        <v>3803</v>
      </c>
      <c r="B1031" s="53" t="s">
        <v>3804</v>
      </c>
      <c r="H1031" s="56" t="s">
        <v>3788</v>
      </c>
      <c r="I1031" s="19" t="s">
        <v>22</v>
      </c>
      <c r="J1031" s="19" t="s">
        <v>3805</v>
      </c>
      <c r="K1031" s="56" t="s">
        <v>3806</v>
      </c>
    </row>
    <row r="1032" ht="15.5" spans="1:11">
      <c r="A1032" s="53" t="s">
        <v>3807</v>
      </c>
      <c r="B1032" s="53" t="s">
        <v>3808</v>
      </c>
      <c r="H1032" s="56" t="s">
        <v>3792</v>
      </c>
      <c r="I1032" s="19" t="s">
        <v>17</v>
      </c>
      <c r="J1032" s="19" t="s">
        <v>3809</v>
      </c>
      <c r="K1032" s="56" t="s">
        <v>3810</v>
      </c>
    </row>
    <row r="1033" ht="15.5" spans="1:11">
      <c r="A1033" s="53" t="s">
        <v>3811</v>
      </c>
      <c r="B1033" s="53" t="s">
        <v>3812</v>
      </c>
      <c r="H1033" s="56" t="s">
        <v>3796</v>
      </c>
      <c r="I1033" s="19" t="s">
        <v>22</v>
      </c>
      <c r="J1033" s="19" t="s">
        <v>3805</v>
      </c>
      <c r="K1033" s="56" t="s">
        <v>3813</v>
      </c>
    </row>
    <row r="1034" ht="15.5" spans="1:11">
      <c r="A1034" s="53" t="s">
        <v>3814</v>
      </c>
      <c r="B1034" s="53" t="s">
        <v>3815</v>
      </c>
      <c r="H1034" s="56" t="s">
        <v>3800</v>
      </c>
      <c r="I1034" s="19" t="s">
        <v>22</v>
      </c>
      <c r="J1034" s="19" t="s">
        <v>338</v>
      </c>
      <c r="K1034" s="56" t="s">
        <v>3816</v>
      </c>
    </row>
    <row r="1035" ht="15.5" spans="1:11">
      <c r="A1035" s="53" t="s">
        <v>3817</v>
      </c>
      <c r="B1035" s="53" t="s">
        <v>3818</v>
      </c>
      <c r="H1035" s="56" t="s">
        <v>3803</v>
      </c>
      <c r="I1035" s="19" t="s">
        <v>17</v>
      </c>
      <c r="J1035" s="19" t="s">
        <v>3819</v>
      </c>
      <c r="K1035" s="56" t="s">
        <v>3820</v>
      </c>
    </row>
    <row r="1036" ht="15.5" spans="1:11">
      <c r="A1036" s="53" t="s">
        <v>3821</v>
      </c>
      <c r="B1036" s="53" t="s">
        <v>3822</v>
      </c>
      <c r="H1036" s="56" t="s">
        <v>3807</v>
      </c>
      <c r="I1036" s="19" t="s">
        <v>22</v>
      </c>
      <c r="J1036" s="19" t="s">
        <v>3823</v>
      </c>
      <c r="K1036" s="56" t="s">
        <v>3824</v>
      </c>
    </row>
    <row r="1037" ht="15.5" spans="1:11">
      <c r="A1037" s="53" t="s">
        <v>3825</v>
      </c>
      <c r="B1037" s="53" t="s">
        <v>3826</v>
      </c>
      <c r="H1037" s="56" t="s">
        <v>3811</v>
      </c>
      <c r="I1037" s="19" t="s">
        <v>17</v>
      </c>
      <c r="J1037" s="19" t="s">
        <v>3827</v>
      </c>
      <c r="K1037" s="56" t="s">
        <v>3828</v>
      </c>
    </row>
    <row r="1038" ht="15.5" spans="1:11">
      <c r="A1038" s="53" t="s">
        <v>3829</v>
      </c>
      <c r="B1038" s="53" t="s">
        <v>3830</v>
      </c>
      <c r="H1038" s="56" t="s">
        <v>3814</v>
      </c>
      <c r="I1038" s="19" t="s">
        <v>17</v>
      </c>
      <c r="J1038" s="19" t="s">
        <v>3831</v>
      </c>
      <c r="K1038" s="56" t="s">
        <v>2504</v>
      </c>
    </row>
    <row r="1039" ht="15.5" spans="1:11">
      <c r="A1039" s="53" t="s">
        <v>3832</v>
      </c>
      <c r="B1039" s="53" t="s">
        <v>3833</v>
      </c>
      <c r="H1039" s="56" t="s">
        <v>3817</v>
      </c>
      <c r="I1039" s="19" t="s">
        <v>17</v>
      </c>
      <c r="J1039" s="19" t="s">
        <v>1498</v>
      </c>
      <c r="K1039" s="56" t="s">
        <v>3834</v>
      </c>
    </row>
    <row r="1040" ht="15.5" spans="1:11">
      <c r="A1040" s="53" t="s">
        <v>3835</v>
      </c>
      <c r="B1040" s="53" t="s">
        <v>3836</v>
      </c>
      <c r="H1040" s="56" t="s">
        <v>3821</v>
      </c>
      <c r="I1040" s="19" t="s">
        <v>17</v>
      </c>
      <c r="J1040" s="19" t="s">
        <v>3837</v>
      </c>
      <c r="K1040" s="56" t="s">
        <v>3838</v>
      </c>
    </row>
    <row r="1041" ht="15.5" spans="1:11">
      <c r="A1041" s="53" t="s">
        <v>3839</v>
      </c>
      <c r="B1041" s="53" t="s">
        <v>3840</v>
      </c>
      <c r="H1041" s="56" t="s">
        <v>3825</v>
      </c>
      <c r="I1041" s="19" t="s">
        <v>17</v>
      </c>
      <c r="J1041" s="19" t="s">
        <v>2153</v>
      </c>
      <c r="K1041" s="56" t="s">
        <v>3841</v>
      </c>
    </row>
    <row r="1042" ht="15.5" spans="1:11">
      <c r="A1042" s="53" t="s">
        <v>3842</v>
      </c>
      <c r="B1042" s="53" t="s">
        <v>3843</v>
      </c>
      <c r="H1042" s="56" t="s">
        <v>3829</v>
      </c>
      <c r="I1042" s="19" t="s">
        <v>22</v>
      </c>
      <c r="J1042" s="19" t="s">
        <v>278</v>
      </c>
      <c r="K1042" s="56" t="s">
        <v>3844</v>
      </c>
    </row>
    <row r="1043" ht="15.5" spans="1:11">
      <c r="A1043" s="53" t="s">
        <v>3845</v>
      </c>
      <c r="B1043" s="53" t="s">
        <v>3846</v>
      </c>
      <c r="H1043" s="56" t="s">
        <v>3832</v>
      </c>
      <c r="I1043" s="19" t="s">
        <v>22</v>
      </c>
      <c r="J1043" s="19" t="s">
        <v>3847</v>
      </c>
      <c r="K1043" s="56" t="s">
        <v>3848</v>
      </c>
    </row>
    <row r="1044" ht="15.5" spans="1:11">
      <c r="A1044" s="53" t="s">
        <v>3849</v>
      </c>
      <c r="B1044" s="53" t="s">
        <v>3850</v>
      </c>
      <c r="H1044" s="56" t="s">
        <v>3835</v>
      </c>
      <c r="I1044" s="19" t="s">
        <v>17</v>
      </c>
      <c r="J1044" s="19" t="s">
        <v>1052</v>
      </c>
      <c r="K1044" s="56" t="s">
        <v>3851</v>
      </c>
    </row>
    <row r="1045" ht="15.5" spans="1:11">
      <c r="A1045" s="53" t="s">
        <v>3852</v>
      </c>
      <c r="B1045" s="53" t="s">
        <v>3853</v>
      </c>
      <c r="H1045" s="56" t="s">
        <v>3839</v>
      </c>
      <c r="I1045" s="19" t="s">
        <v>17</v>
      </c>
      <c r="J1045" s="19" t="s">
        <v>3854</v>
      </c>
      <c r="K1045" s="56" t="s">
        <v>3855</v>
      </c>
    </row>
    <row r="1046" ht="15.5" spans="1:11">
      <c r="A1046" s="53" t="s">
        <v>3856</v>
      </c>
      <c r="B1046" s="53" t="s">
        <v>3857</v>
      </c>
      <c r="H1046" s="56" t="s">
        <v>3842</v>
      </c>
      <c r="I1046" s="19" t="s">
        <v>22</v>
      </c>
      <c r="J1046" s="19" t="s">
        <v>646</v>
      </c>
      <c r="K1046" s="56" t="s">
        <v>2610</v>
      </c>
    </row>
    <row r="1047" ht="15.5" spans="1:11">
      <c r="A1047" s="53" t="s">
        <v>3858</v>
      </c>
      <c r="B1047" s="53" t="s">
        <v>3859</v>
      </c>
      <c r="H1047" s="56" t="s">
        <v>3845</v>
      </c>
      <c r="I1047" s="19" t="s">
        <v>17</v>
      </c>
      <c r="J1047" s="19" t="s">
        <v>3860</v>
      </c>
      <c r="K1047" s="56" t="s">
        <v>3861</v>
      </c>
    </row>
    <row r="1048" ht="15.5" spans="1:11">
      <c r="A1048" s="53" t="s">
        <v>3862</v>
      </c>
      <c r="B1048" s="53" t="s">
        <v>3863</v>
      </c>
      <c r="H1048" s="56" t="s">
        <v>3849</v>
      </c>
      <c r="I1048" s="19" t="s">
        <v>22</v>
      </c>
      <c r="J1048" s="19" t="s">
        <v>3864</v>
      </c>
      <c r="K1048" s="56" t="s">
        <v>3865</v>
      </c>
    </row>
    <row r="1049" ht="15.5" spans="1:11">
      <c r="A1049" s="53" t="s">
        <v>3866</v>
      </c>
      <c r="B1049" s="53" t="s">
        <v>3867</v>
      </c>
      <c r="H1049" s="56" t="s">
        <v>3852</v>
      </c>
      <c r="I1049" s="19" t="s">
        <v>22</v>
      </c>
      <c r="J1049" s="19" t="s">
        <v>3868</v>
      </c>
      <c r="K1049" s="56" t="s">
        <v>3869</v>
      </c>
    </row>
    <row r="1050" ht="15.5" spans="1:11">
      <c r="A1050" s="53" t="s">
        <v>3870</v>
      </c>
      <c r="B1050" s="53" t="s">
        <v>3871</v>
      </c>
      <c r="H1050" s="56" t="s">
        <v>3856</v>
      </c>
      <c r="I1050" s="19" t="s">
        <v>1864</v>
      </c>
      <c r="J1050" s="19" t="s">
        <v>3872</v>
      </c>
      <c r="K1050" s="56" t="s">
        <v>3873</v>
      </c>
    </row>
    <row r="1051" ht="15.5" spans="1:11">
      <c r="A1051" s="53" t="s">
        <v>3874</v>
      </c>
      <c r="B1051" s="53" t="s">
        <v>3875</v>
      </c>
      <c r="H1051" s="56" t="s">
        <v>3858</v>
      </c>
      <c r="I1051" s="19" t="s">
        <v>22</v>
      </c>
      <c r="J1051" s="19" t="s">
        <v>3876</v>
      </c>
      <c r="K1051" s="56" t="s">
        <v>3877</v>
      </c>
    </row>
    <row r="1052" ht="15.5" spans="1:11">
      <c r="A1052" s="53" t="s">
        <v>3878</v>
      </c>
      <c r="B1052" s="53" t="s">
        <v>3879</v>
      </c>
      <c r="H1052" s="56" t="s">
        <v>3862</v>
      </c>
      <c r="I1052" s="19" t="s">
        <v>22</v>
      </c>
      <c r="J1052" s="19" t="s">
        <v>3805</v>
      </c>
      <c r="K1052" s="56" t="s">
        <v>3880</v>
      </c>
    </row>
    <row r="1053" ht="15.5" spans="1:11">
      <c r="A1053" s="53" t="s">
        <v>3881</v>
      </c>
      <c r="B1053" s="53" t="s">
        <v>3882</v>
      </c>
      <c r="H1053" s="56" t="s">
        <v>3866</v>
      </c>
      <c r="I1053" s="19" t="s">
        <v>17</v>
      </c>
      <c r="J1053" s="19" t="s">
        <v>3883</v>
      </c>
      <c r="K1053" s="56" t="s">
        <v>3884</v>
      </c>
    </row>
    <row r="1054" ht="15.5" spans="1:11">
      <c r="A1054" s="53" t="s">
        <v>3885</v>
      </c>
      <c r="B1054" s="53" t="s">
        <v>3886</v>
      </c>
      <c r="H1054" s="56" t="s">
        <v>3870</v>
      </c>
      <c r="I1054" s="19" t="s">
        <v>17</v>
      </c>
      <c r="J1054" s="19" t="s">
        <v>3887</v>
      </c>
      <c r="K1054" s="56" t="s">
        <v>3888</v>
      </c>
    </row>
    <row r="1055" ht="15.5" spans="1:11">
      <c r="A1055" s="53" t="s">
        <v>3889</v>
      </c>
      <c r="B1055" s="53" t="s">
        <v>3890</v>
      </c>
      <c r="H1055" s="56" t="s">
        <v>3874</v>
      </c>
      <c r="I1055" s="19" t="s">
        <v>17</v>
      </c>
      <c r="J1055" s="19" t="s">
        <v>2625</v>
      </c>
      <c r="K1055" s="56" t="s">
        <v>3891</v>
      </c>
    </row>
    <row r="1056" ht="15.5" spans="1:11">
      <c r="A1056" s="53" t="s">
        <v>3892</v>
      </c>
      <c r="B1056" s="53" t="s">
        <v>3893</v>
      </c>
      <c r="H1056" s="56" t="s">
        <v>3878</v>
      </c>
      <c r="I1056" s="19" t="s">
        <v>1864</v>
      </c>
      <c r="J1056" s="19" t="s">
        <v>3894</v>
      </c>
      <c r="K1056" s="56" t="s">
        <v>3895</v>
      </c>
    </row>
    <row r="1057" ht="15.5" spans="1:11">
      <c r="A1057" s="53" t="s">
        <v>3896</v>
      </c>
      <c r="B1057" s="53" t="s">
        <v>3897</v>
      </c>
      <c r="H1057" s="56" t="s">
        <v>3881</v>
      </c>
      <c r="I1057" s="19" t="s">
        <v>22</v>
      </c>
      <c r="J1057" s="19" t="s">
        <v>3898</v>
      </c>
      <c r="K1057" s="56" t="s">
        <v>3899</v>
      </c>
    </row>
    <row r="1058" ht="15.5" spans="1:11">
      <c r="A1058" s="53" t="s">
        <v>3900</v>
      </c>
      <c r="B1058" s="53" t="s">
        <v>3901</v>
      </c>
      <c r="H1058" s="56" t="s">
        <v>3885</v>
      </c>
      <c r="I1058" s="19" t="s">
        <v>17</v>
      </c>
      <c r="J1058" s="19" t="s">
        <v>3902</v>
      </c>
      <c r="K1058" s="56" t="s">
        <v>3903</v>
      </c>
    </row>
    <row r="1059" ht="15.5" spans="1:11">
      <c r="A1059" s="53" t="s">
        <v>3904</v>
      </c>
      <c r="B1059" s="53" t="s">
        <v>3905</v>
      </c>
      <c r="H1059" s="56" t="s">
        <v>3889</v>
      </c>
      <c r="I1059" s="19" t="s">
        <v>22</v>
      </c>
      <c r="J1059" s="19" t="s">
        <v>1793</v>
      </c>
      <c r="K1059" s="56" t="s">
        <v>3906</v>
      </c>
    </row>
    <row r="1060" ht="15.5" spans="1:11">
      <c r="A1060" s="53" t="s">
        <v>3907</v>
      </c>
      <c r="B1060" s="53" t="s">
        <v>3908</v>
      </c>
      <c r="H1060" s="56" t="s">
        <v>3892</v>
      </c>
      <c r="I1060" s="19" t="s">
        <v>1864</v>
      </c>
      <c r="J1060" s="19" t="s">
        <v>1635</v>
      </c>
      <c r="K1060" s="56" t="s">
        <v>3909</v>
      </c>
    </row>
    <row r="1061" ht="15.5" spans="1:11">
      <c r="A1061" s="53" t="s">
        <v>3910</v>
      </c>
      <c r="B1061" s="53" t="s">
        <v>3911</v>
      </c>
      <c r="H1061" s="56" t="s">
        <v>3896</v>
      </c>
      <c r="I1061" s="19" t="s">
        <v>17</v>
      </c>
      <c r="J1061" s="19" t="s">
        <v>3912</v>
      </c>
      <c r="K1061" s="56" t="s">
        <v>3913</v>
      </c>
    </row>
    <row r="1062" ht="15.5" spans="1:11">
      <c r="A1062" s="53" t="s">
        <v>3914</v>
      </c>
      <c r="B1062" s="53" t="s">
        <v>3915</v>
      </c>
      <c r="H1062" s="56" t="s">
        <v>3900</v>
      </c>
      <c r="I1062" s="19" t="s">
        <v>1864</v>
      </c>
      <c r="J1062" s="19" t="s">
        <v>3916</v>
      </c>
      <c r="K1062" s="56" t="s">
        <v>3678</v>
      </c>
    </row>
    <row r="1063" ht="15.5" spans="1:11">
      <c r="A1063" s="53" t="s">
        <v>3917</v>
      </c>
      <c r="B1063" s="53" t="s">
        <v>3918</v>
      </c>
      <c r="H1063" s="56" t="s">
        <v>3904</v>
      </c>
      <c r="I1063" s="19" t="s">
        <v>17</v>
      </c>
      <c r="J1063" s="19" t="s">
        <v>3469</v>
      </c>
      <c r="K1063" s="56" t="s">
        <v>3919</v>
      </c>
    </row>
    <row r="1064" ht="15.5" spans="1:11">
      <c r="A1064" s="53" t="s">
        <v>3920</v>
      </c>
      <c r="B1064" s="53" t="s">
        <v>3921</v>
      </c>
      <c r="H1064" s="56" t="s">
        <v>3907</v>
      </c>
      <c r="I1064" s="19" t="s">
        <v>22</v>
      </c>
      <c r="J1064" s="19" t="s">
        <v>816</v>
      </c>
      <c r="K1064" s="56" t="s">
        <v>3922</v>
      </c>
    </row>
    <row r="1065" ht="15.5" spans="1:11">
      <c r="A1065" s="53" t="s">
        <v>3923</v>
      </c>
      <c r="B1065" s="53" t="s">
        <v>3924</v>
      </c>
      <c r="H1065" s="56" t="s">
        <v>3910</v>
      </c>
      <c r="I1065" s="19" t="s">
        <v>22</v>
      </c>
      <c r="J1065" s="19" t="s">
        <v>3925</v>
      </c>
      <c r="K1065" s="56" t="s">
        <v>3926</v>
      </c>
    </row>
    <row r="1066" ht="15.5" spans="1:11">
      <c r="A1066" s="53" t="s">
        <v>3927</v>
      </c>
      <c r="B1066" s="53" t="s">
        <v>3928</v>
      </c>
      <c r="H1066" s="56" t="s">
        <v>3914</v>
      </c>
      <c r="I1066" s="19" t="s">
        <v>22</v>
      </c>
      <c r="J1066" s="19" t="s">
        <v>3929</v>
      </c>
      <c r="K1066" s="56" t="s">
        <v>3930</v>
      </c>
    </row>
    <row r="1067" ht="15.5" spans="1:11">
      <c r="A1067" s="53" t="s">
        <v>3931</v>
      </c>
      <c r="B1067" s="53" t="s">
        <v>3932</v>
      </c>
      <c r="H1067" s="56" t="s">
        <v>3917</v>
      </c>
      <c r="I1067" s="19" t="s">
        <v>22</v>
      </c>
      <c r="J1067" s="19" t="s">
        <v>3933</v>
      </c>
      <c r="K1067" s="56" t="s">
        <v>2890</v>
      </c>
    </row>
    <row r="1068" ht="15.5" spans="1:11">
      <c r="A1068" s="53" t="s">
        <v>3934</v>
      </c>
      <c r="B1068" s="53" t="s">
        <v>3935</v>
      </c>
      <c r="H1068" s="56" t="s">
        <v>3920</v>
      </c>
      <c r="I1068" s="19" t="s">
        <v>22</v>
      </c>
      <c r="J1068" s="19" t="s">
        <v>3936</v>
      </c>
      <c r="K1068" s="56" t="s">
        <v>3937</v>
      </c>
    </row>
    <row r="1069" ht="15.5" spans="1:11">
      <c r="A1069" s="53" t="s">
        <v>3938</v>
      </c>
      <c r="B1069" s="53" t="s">
        <v>3939</v>
      </c>
      <c r="H1069" s="56" t="s">
        <v>3923</v>
      </c>
      <c r="I1069" s="19" t="s">
        <v>22</v>
      </c>
      <c r="J1069" s="19" t="s">
        <v>3940</v>
      </c>
      <c r="K1069" s="56" t="s">
        <v>3941</v>
      </c>
    </row>
    <row r="1070" ht="15.5" spans="1:11">
      <c r="A1070" s="53" t="s">
        <v>3942</v>
      </c>
      <c r="B1070" s="53" t="s">
        <v>3943</v>
      </c>
      <c r="H1070" s="56" t="s">
        <v>3927</v>
      </c>
      <c r="I1070" s="19" t="s">
        <v>17</v>
      </c>
      <c r="J1070" s="19" t="s">
        <v>3944</v>
      </c>
      <c r="K1070" s="56" t="s">
        <v>3945</v>
      </c>
    </row>
    <row r="1071" ht="15.5" spans="1:11">
      <c r="A1071" s="53" t="s">
        <v>3946</v>
      </c>
      <c r="B1071" s="53" t="s">
        <v>3947</v>
      </c>
      <c r="H1071" s="56" t="s">
        <v>3931</v>
      </c>
      <c r="I1071" s="19" t="s">
        <v>22</v>
      </c>
      <c r="J1071" s="19" t="s">
        <v>3948</v>
      </c>
      <c r="K1071" s="56" t="s">
        <v>3949</v>
      </c>
    </row>
    <row r="1072" ht="15.5" spans="1:11">
      <c r="A1072" s="53" t="s">
        <v>3950</v>
      </c>
      <c r="B1072" s="53" t="s">
        <v>3951</v>
      </c>
      <c r="H1072" s="56" t="s">
        <v>3934</v>
      </c>
      <c r="I1072" s="19" t="s">
        <v>17</v>
      </c>
      <c r="J1072" s="19" t="s">
        <v>2924</v>
      </c>
      <c r="K1072" s="56" t="s">
        <v>3952</v>
      </c>
    </row>
    <row r="1073" ht="15.5" spans="1:11">
      <c r="A1073" s="53" t="s">
        <v>3953</v>
      </c>
      <c r="B1073" s="53" t="s">
        <v>3954</v>
      </c>
      <c r="H1073" s="56" t="s">
        <v>3938</v>
      </c>
      <c r="I1073" s="19" t="s">
        <v>22</v>
      </c>
      <c r="J1073" s="19" t="s">
        <v>43</v>
      </c>
      <c r="K1073" s="56" t="s">
        <v>3955</v>
      </c>
    </row>
    <row r="1074" ht="15.5" spans="1:11">
      <c r="A1074" s="53" t="s">
        <v>3956</v>
      </c>
      <c r="B1074" s="53" t="s">
        <v>3957</v>
      </c>
      <c r="H1074" s="56" t="s">
        <v>3942</v>
      </c>
      <c r="I1074" s="19" t="s">
        <v>17</v>
      </c>
      <c r="J1074" s="19" t="s">
        <v>3958</v>
      </c>
      <c r="K1074" s="56" t="s">
        <v>2917</v>
      </c>
    </row>
    <row r="1075" ht="15.5" spans="1:11">
      <c r="A1075" s="53" t="s">
        <v>3959</v>
      </c>
      <c r="B1075" s="53" t="s">
        <v>3960</v>
      </c>
      <c r="H1075" s="56" t="s">
        <v>3946</v>
      </c>
      <c r="I1075" s="19" t="s">
        <v>17</v>
      </c>
      <c r="J1075" s="19" t="s">
        <v>3961</v>
      </c>
      <c r="K1075" s="56" t="s">
        <v>3962</v>
      </c>
    </row>
    <row r="1076" ht="15.5" spans="1:11">
      <c r="A1076" s="53" t="s">
        <v>3963</v>
      </c>
      <c r="B1076" s="53" t="s">
        <v>3964</v>
      </c>
      <c r="H1076" s="56" t="s">
        <v>3950</v>
      </c>
      <c r="I1076" s="19" t="s">
        <v>17</v>
      </c>
      <c r="J1076" s="19" t="s">
        <v>1351</v>
      </c>
      <c r="K1076" s="56" t="s">
        <v>3965</v>
      </c>
    </row>
    <row r="1077" ht="15.5" spans="1:11">
      <c r="A1077" s="53" t="s">
        <v>3966</v>
      </c>
      <c r="B1077" s="53" t="s">
        <v>3967</v>
      </c>
      <c r="H1077" s="56" t="s">
        <v>3953</v>
      </c>
      <c r="I1077" s="19" t="s">
        <v>1864</v>
      </c>
      <c r="J1077" s="19" t="s">
        <v>3968</v>
      </c>
      <c r="K1077" s="56" t="s">
        <v>3969</v>
      </c>
    </row>
    <row r="1078" ht="15.5" spans="1:11">
      <c r="A1078" s="53" t="s">
        <v>3970</v>
      </c>
      <c r="B1078" s="53" t="s">
        <v>3971</v>
      </c>
      <c r="H1078" s="56" t="s">
        <v>3956</v>
      </c>
      <c r="I1078" s="19" t="s">
        <v>17</v>
      </c>
      <c r="J1078" s="19" t="s">
        <v>3972</v>
      </c>
      <c r="K1078" s="56" t="s">
        <v>3973</v>
      </c>
    </row>
    <row r="1079" ht="15.5" spans="1:11">
      <c r="A1079" s="53" t="s">
        <v>3974</v>
      </c>
      <c r="B1079" s="53" t="s">
        <v>3975</v>
      </c>
      <c r="H1079" s="56" t="s">
        <v>3959</v>
      </c>
      <c r="I1079" s="19" t="s">
        <v>22</v>
      </c>
      <c r="J1079" s="19" t="s">
        <v>585</v>
      </c>
      <c r="K1079" s="56" t="s">
        <v>3976</v>
      </c>
    </row>
    <row r="1080" ht="15.5" spans="1:11">
      <c r="A1080" s="53" t="s">
        <v>3977</v>
      </c>
      <c r="B1080" s="53" t="s">
        <v>3978</v>
      </c>
      <c r="H1080" s="56" t="s">
        <v>3963</v>
      </c>
      <c r="I1080" s="19" t="s">
        <v>22</v>
      </c>
      <c r="J1080" s="19" t="s">
        <v>2091</v>
      </c>
      <c r="K1080" s="56" t="s">
        <v>3979</v>
      </c>
    </row>
    <row r="1081" ht="15.5" spans="1:11">
      <c r="A1081" s="53" t="s">
        <v>3980</v>
      </c>
      <c r="B1081" s="53" t="s">
        <v>3981</v>
      </c>
      <c r="H1081" s="56" t="s">
        <v>3966</v>
      </c>
      <c r="I1081" s="19" t="s">
        <v>22</v>
      </c>
      <c r="J1081" s="19" t="s">
        <v>3982</v>
      </c>
      <c r="K1081" s="56" t="s">
        <v>1929</v>
      </c>
    </row>
    <row r="1082" ht="15.5" spans="1:11">
      <c r="A1082" s="53" t="s">
        <v>3983</v>
      </c>
      <c r="B1082" s="53" t="s">
        <v>3984</v>
      </c>
      <c r="H1082" s="56" t="s">
        <v>3970</v>
      </c>
      <c r="I1082" s="19" t="s">
        <v>17</v>
      </c>
      <c r="J1082" s="19" t="s">
        <v>3985</v>
      </c>
      <c r="K1082" s="56" t="s">
        <v>3986</v>
      </c>
    </row>
    <row r="1083" ht="15.5" spans="1:11">
      <c r="A1083" s="53" t="s">
        <v>3987</v>
      </c>
      <c r="B1083" s="53" t="s">
        <v>3988</v>
      </c>
      <c r="H1083" s="56" t="s">
        <v>3974</v>
      </c>
      <c r="I1083" s="19" t="s">
        <v>22</v>
      </c>
      <c r="J1083" s="19" t="s">
        <v>894</v>
      </c>
      <c r="K1083" s="56" t="s">
        <v>3989</v>
      </c>
    </row>
    <row r="1084" ht="15.5" spans="1:11">
      <c r="A1084" s="53" t="s">
        <v>3990</v>
      </c>
      <c r="B1084" s="53" t="s">
        <v>3991</v>
      </c>
      <c r="H1084" s="56" t="s">
        <v>3977</v>
      </c>
      <c r="I1084" s="19" t="s">
        <v>22</v>
      </c>
      <c r="J1084" s="19" t="s">
        <v>3992</v>
      </c>
      <c r="K1084" s="56" t="s">
        <v>3993</v>
      </c>
    </row>
    <row r="1085" ht="15.5" spans="1:11">
      <c r="A1085" s="53" t="s">
        <v>3994</v>
      </c>
      <c r="B1085" s="53" t="s">
        <v>3995</v>
      </c>
      <c r="H1085" s="56" t="s">
        <v>3980</v>
      </c>
      <c r="I1085" s="19" t="s">
        <v>22</v>
      </c>
      <c r="J1085" s="19" t="s">
        <v>3996</v>
      </c>
      <c r="K1085" s="56" t="s">
        <v>3997</v>
      </c>
    </row>
    <row r="1086" ht="15.5" spans="1:11">
      <c r="A1086" s="53" t="s">
        <v>3998</v>
      </c>
      <c r="B1086" s="53" t="s">
        <v>3999</v>
      </c>
      <c r="H1086" s="56" t="s">
        <v>3983</v>
      </c>
      <c r="I1086" s="19" t="s">
        <v>22</v>
      </c>
      <c r="J1086" s="19" t="s">
        <v>2138</v>
      </c>
      <c r="K1086" s="56" t="s">
        <v>4000</v>
      </c>
    </row>
    <row r="1087" ht="15.5" spans="1:11">
      <c r="A1087" s="53" t="s">
        <v>4001</v>
      </c>
      <c r="B1087" s="53" t="s">
        <v>4002</v>
      </c>
      <c r="H1087" s="56" t="s">
        <v>3987</v>
      </c>
      <c r="I1087" s="19" t="s">
        <v>1864</v>
      </c>
      <c r="J1087" s="19" t="s">
        <v>4003</v>
      </c>
      <c r="K1087" s="56" t="s">
        <v>4004</v>
      </c>
    </row>
    <row r="1088" ht="15.5" spans="1:11">
      <c r="A1088" s="53" t="s">
        <v>4005</v>
      </c>
      <c r="B1088" s="53" t="s">
        <v>4006</v>
      </c>
      <c r="H1088" s="56" t="s">
        <v>3990</v>
      </c>
      <c r="I1088" s="19" t="s">
        <v>1864</v>
      </c>
      <c r="J1088" s="19" t="s">
        <v>4007</v>
      </c>
      <c r="K1088" s="56" t="s">
        <v>4008</v>
      </c>
    </row>
    <row r="1089" ht="15.5" spans="1:11">
      <c r="A1089" s="53" t="s">
        <v>4009</v>
      </c>
      <c r="B1089" s="53" t="s">
        <v>4010</v>
      </c>
      <c r="H1089" s="56" t="s">
        <v>3994</v>
      </c>
      <c r="I1089" s="19" t="s">
        <v>22</v>
      </c>
      <c r="J1089" s="19" t="s">
        <v>4011</v>
      </c>
      <c r="K1089" s="56" t="s">
        <v>4012</v>
      </c>
    </row>
    <row r="1090" ht="15.5" spans="1:11">
      <c r="A1090" s="53" t="s">
        <v>4013</v>
      </c>
      <c r="B1090" s="53" t="s">
        <v>4014</v>
      </c>
      <c r="H1090" s="56" t="s">
        <v>3998</v>
      </c>
      <c r="I1090" s="19" t="s">
        <v>22</v>
      </c>
      <c r="J1090" s="19" t="s">
        <v>2091</v>
      </c>
      <c r="K1090" s="56" t="s">
        <v>4015</v>
      </c>
    </row>
    <row r="1091" ht="15.5" spans="1:11">
      <c r="A1091" s="53" t="s">
        <v>4016</v>
      </c>
      <c r="B1091" s="53" t="s">
        <v>4017</v>
      </c>
      <c r="H1091" s="56" t="s">
        <v>4001</v>
      </c>
      <c r="I1091" s="19" t="s">
        <v>22</v>
      </c>
      <c r="J1091" s="19" t="s">
        <v>894</v>
      </c>
      <c r="K1091" s="56" t="s">
        <v>4018</v>
      </c>
    </row>
    <row r="1092" ht="15.5" spans="1:11">
      <c r="A1092" s="53" t="s">
        <v>4019</v>
      </c>
      <c r="B1092" s="53" t="s">
        <v>4020</v>
      </c>
      <c r="H1092" s="56" t="s">
        <v>4005</v>
      </c>
      <c r="I1092" s="19" t="s">
        <v>17</v>
      </c>
      <c r="J1092" s="19" t="s">
        <v>4021</v>
      </c>
      <c r="K1092" s="56" t="s">
        <v>4022</v>
      </c>
    </row>
    <row r="1093" ht="15.5" spans="1:11">
      <c r="A1093" s="53" t="s">
        <v>4023</v>
      </c>
      <c r="B1093" s="53" t="s">
        <v>4024</v>
      </c>
      <c r="H1093" s="56" t="s">
        <v>4009</v>
      </c>
      <c r="I1093" s="19" t="s">
        <v>17</v>
      </c>
      <c r="J1093" s="19" t="s">
        <v>4025</v>
      </c>
      <c r="K1093" s="56" t="s">
        <v>4026</v>
      </c>
    </row>
    <row r="1094" ht="15.5" spans="1:11">
      <c r="A1094" s="53" t="s">
        <v>4027</v>
      </c>
      <c r="B1094" s="53" t="s">
        <v>4028</v>
      </c>
      <c r="H1094" s="56" t="s">
        <v>4013</v>
      </c>
      <c r="I1094" s="19" t="s">
        <v>1864</v>
      </c>
      <c r="J1094" s="19" t="s">
        <v>4029</v>
      </c>
      <c r="K1094" s="56" t="s">
        <v>4030</v>
      </c>
    </row>
    <row r="1095" ht="15.5" spans="1:11">
      <c r="A1095" s="53" t="s">
        <v>4031</v>
      </c>
      <c r="B1095" s="53" t="s">
        <v>4032</v>
      </c>
      <c r="H1095" s="56" t="s">
        <v>4016</v>
      </c>
      <c r="I1095" s="19" t="s">
        <v>17</v>
      </c>
      <c r="J1095" s="19" t="s">
        <v>4033</v>
      </c>
      <c r="K1095" s="56" t="s">
        <v>4034</v>
      </c>
    </row>
    <row r="1096" ht="15.5" spans="1:11">
      <c r="A1096" s="53" t="s">
        <v>4035</v>
      </c>
      <c r="B1096" s="53" t="s">
        <v>4036</v>
      </c>
      <c r="H1096" s="56" t="s">
        <v>4019</v>
      </c>
      <c r="I1096" s="19" t="s">
        <v>17</v>
      </c>
      <c r="J1096" s="19" t="s">
        <v>4037</v>
      </c>
      <c r="K1096" s="56" t="s">
        <v>3848</v>
      </c>
    </row>
    <row r="1097" ht="15.5" spans="1:11">
      <c r="A1097" s="53" t="s">
        <v>4038</v>
      </c>
      <c r="B1097" s="53" t="s">
        <v>4039</v>
      </c>
      <c r="H1097" s="56" t="s">
        <v>4023</v>
      </c>
      <c r="I1097" s="19" t="s">
        <v>22</v>
      </c>
      <c r="J1097" s="19" t="s">
        <v>4040</v>
      </c>
      <c r="K1097" s="56" t="s">
        <v>4041</v>
      </c>
    </row>
    <row r="1098" ht="15.5" spans="1:11">
      <c r="A1098" s="53" t="s">
        <v>4042</v>
      </c>
      <c r="B1098" s="53" t="s">
        <v>4043</v>
      </c>
      <c r="H1098" s="56" t="s">
        <v>4027</v>
      </c>
      <c r="I1098" s="19" t="s">
        <v>17</v>
      </c>
      <c r="J1098" s="19" t="s">
        <v>4044</v>
      </c>
      <c r="K1098" s="56" t="s">
        <v>4045</v>
      </c>
    </row>
    <row r="1099" ht="15.5" spans="1:11">
      <c r="A1099" s="53" t="s">
        <v>4046</v>
      </c>
      <c r="B1099" s="53" t="s">
        <v>4047</v>
      </c>
      <c r="H1099" s="56" t="s">
        <v>4031</v>
      </c>
      <c r="I1099" s="19" t="s">
        <v>22</v>
      </c>
      <c r="J1099" s="19" t="s">
        <v>3124</v>
      </c>
      <c r="K1099" s="56" t="s">
        <v>271</v>
      </c>
    </row>
    <row r="1100" ht="15.5" spans="1:11">
      <c r="A1100" s="53" t="s">
        <v>4048</v>
      </c>
      <c r="B1100" s="53" t="s">
        <v>4049</v>
      </c>
      <c r="H1100" s="56" t="s">
        <v>4035</v>
      </c>
      <c r="I1100" s="19" t="s">
        <v>22</v>
      </c>
      <c r="J1100" s="19" t="s">
        <v>627</v>
      </c>
      <c r="K1100" s="56" t="s">
        <v>4050</v>
      </c>
    </row>
    <row r="1101" ht="15.5" spans="1:11">
      <c r="A1101" s="53" t="s">
        <v>4051</v>
      </c>
      <c r="B1101" s="53" t="s">
        <v>4052</v>
      </c>
      <c r="H1101" s="56" t="s">
        <v>4038</v>
      </c>
      <c r="I1101" s="19" t="s">
        <v>1864</v>
      </c>
      <c r="J1101" s="19" t="s">
        <v>4053</v>
      </c>
      <c r="K1101" s="56" t="s">
        <v>4054</v>
      </c>
    </row>
    <row r="1102" ht="15.5" spans="1:11">
      <c r="A1102" s="53" t="s">
        <v>4055</v>
      </c>
      <c r="B1102" s="53" t="s">
        <v>4056</v>
      </c>
      <c r="H1102" s="56" t="s">
        <v>4042</v>
      </c>
      <c r="I1102" s="19" t="s">
        <v>17</v>
      </c>
      <c r="J1102" s="19" t="s">
        <v>4057</v>
      </c>
      <c r="K1102" s="56" t="s">
        <v>4058</v>
      </c>
    </row>
    <row r="1103" ht="15.5" spans="1:11">
      <c r="A1103" s="53" t="s">
        <v>4059</v>
      </c>
      <c r="B1103" s="53" t="s">
        <v>4060</v>
      </c>
      <c r="H1103" s="56" t="s">
        <v>4046</v>
      </c>
      <c r="I1103" s="19" t="s">
        <v>17</v>
      </c>
      <c r="J1103" s="19" t="s">
        <v>2625</v>
      </c>
      <c r="K1103" s="56" t="s">
        <v>4061</v>
      </c>
    </row>
    <row r="1104" ht="15.5" spans="1:11">
      <c r="A1104" s="53" t="s">
        <v>4062</v>
      </c>
      <c r="B1104" s="53" t="s">
        <v>4063</v>
      </c>
      <c r="H1104" s="56" t="s">
        <v>4048</v>
      </c>
      <c r="I1104" s="19" t="s">
        <v>17</v>
      </c>
      <c r="J1104" s="19" t="s">
        <v>4064</v>
      </c>
      <c r="K1104" s="56" t="s">
        <v>1010</v>
      </c>
    </row>
    <row r="1105" ht="15.5" spans="1:11">
      <c r="A1105" s="53" t="s">
        <v>4065</v>
      </c>
      <c r="B1105" s="53" t="s">
        <v>4066</v>
      </c>
      <c r="H1105" s="56" t="s">
        <v>4051</v>
      </c>
      <c r="I1105" s="19" t="s">
        <v>22</v>
      </c>
      <c r="J1105" s="19" t="s">
        <v>4067</v>
      </c>
      <c r="K1105" s="56" t="s">
        <v>4068</v>
      </c>
    </row>
    <row r="1106" ht="15.5" spans="1:11">
      <c r="A1106" s="53" t="s">
        <v>4069</v>
      </c>
      <c r="B1106" s="53" t="s">
        <v>4070</v>
      </c>
      <c r="H1106" s="56" t="s">
        <v>4055</v>
      </c>
      <c r="I1106" s="19" t="s">
        <v>1864</v>
      </c>
      <c r="J1106" s="19" t="s">
        <v>1735</v>
      </c>
      <c r="K1106" s="56" t="s">
        <v>4071</v>
      </c>
    </row>
    <row r="1107" ht="15.5" spans="1:11">
      <c r="A1107" s="53" t="s">
        <v>4072</v>
      </c>
      <c r="B1107" s="53" t="s">
        <v>4073</v>
      </c>
      <c r="H1107" s="56" t="s">
        <v>4059</v>
      </c>
      <c r="I1107" s="19" t="s">
        <v>22</v>
      </c>
      <c r="J1107" s="19" t="s">
        <v>43</v>
      </c>
      <c r="K1107" s="56" t="s">
        <v>1838</v>
      </c>
    </row>
    <row r="1108" ht="15.5" spans="1:11">
      <c r="A1108" s="53" t="s">
        <v>4074</v>
      </c>
      <c r="B1108" s="53" t="s">
        <v>4075</v>
      </c>
      <c r="H1108" s="56" t="s">
        <v>4062</v>
      </c>
      <c r="I1108" s="19" t="s">
        <v>22</v>
      </c>
      <c r="J1108" s="19" t="s">
        <v>4076</v>
      </c>
      <c r="K1108" s="56" t="s">
        <v>4077</v>
      </c>
    </row>
    <row r="1109" ht="15.5" spans="1:11">
      <c r="A1109" s="53" t="s">
        <v>4078</v>
      </c>
      <c r="B1109" s="53" t="s">
        <v>4079</v>
      </c>
      <c r="H1109" s="56" t="s">
        <v>4065</v>
      </c>
      <c r="I1109" s="19" t="s">
        <v>17</v>
      </c>
      <c r="J1109" s="19" t="s">
        <v>4080</v>
      </c>
      <c r="K1109" s="56" t="s">
        <v>4081</v>
      </c>
    </row>
    <row r="1110" ht="15.5" spans="1:11">
      <c r="A1110" s="53" t="s">
        <v>4082</v>
      </c>
      <c r="B1110" s="53" t="s">
        <v>4083</v>
      </c>
      <c r="H1110" s="56" t="s">
        <v>4069</v>
      </c>
      <c r="I1110" s="19" t="s">
        <v>22</v>
      </c>
      <c r="J1110" s="19" t="s">
        <v>4084</v>
      </c>
      <c r="K1110" s="56" t="s">
        <v>4085</v>
      </c>
    </row>
    <row r="1111" ht="15.5" spans="1:11">
      <c r="A1111" s="53" t="s">
        <v>4086</v>
      </c>
      <c r="B1111" s="53" t="s">
        <v>4087</v>
      </c>
      <c r="H1111" s="56" t="s">
        <v>4072</v>
      </c>
      <c r="I1111" s="19" t="s">
        <v>22</v>
      </c>
      <c r="J1111" s="19" t="s">
        <v>481</v>
      </c>
      <c r="K1111" s="56" t="s">
        <v>4088</v>
      </c>
    </row>
    <row r="1112" ht="15.5" spans="1:11">
      <c r="A1112" s="53" t="s">
        <v>4089</v>
      </c>
      <c r="B1112" s="53" t="s">
        <v>4090</v>
      </c>
      <c r="H1112" s="56" t="s">
        <v>4074</v>
      </c>
      <c r="I1112" s="19" t="s">
        <v>22</v>
      </c>
      <c r="J1112" s="19" t="s">
        <v>2261</v>
      </c>
      <c r="K1112" s="56" t="s">
        <v>4091</v>
      </c>
    </row>
    <row r="1113" ht="15.5" spans="1:11">
      <c r="A1113" s="53" t="s">
        <v>4092</v>
      </c>
      <c r="B1113" s="53" t="s">
        <v>4093</v>
      </c>
      <c r="H1113" s="56" t="s">
        <v>4078</v>
      </c>
      <c r="I1113" s="19" t="s">
        <v>17</v>
      </c>
      <c r="J1113" s="19" t="s">
        <v>4094</v>
      </c>
      <c r="K1113" s="56" t="s">
        <v>4095</v>
      </c>
    </row>
    <row r="1114" ht="15.5" spans="1:11">
      <c r="A1114" s="53" t="s">
        <v>4096</v>
      </c>
      <c r="B1114" s="53" t="s">
        <v>4097</v>
      </c>
      <c r="H1114" s="56" t="s">
        <v>4082</v>
      </c>
      <c r="I1114" s="19" t="s">
        <v>1864</v>
      </c>
      <c r="J1114" s="19" t="s">
        <v>4098</v>
      </c>
      <c r="K1114" s="56" t="s">
        <v>4099</v>
      </c>
    </row>
    <row r="1115" ht="15.5" spans="1:11">
      <c r="A1115" s="53" t="s">
        <v>4100</v>
      </c>
      <c r="B1115" s="53" t="s">
        <v>4101</v>
      </c>
      <c r="H1115" s="56" t="s">
        <v>4086</v>
      </c>
      <c r="I1115" s="19" t="s">
        <v>1864</v>
      </c>
      <c r="J1115" s="19" t="s">
        <v>4102</v>
      </c>
      <c r="K1115" s="56" t="s">
        <v>4103</v>
      </c>
    </row>
    <row r="1116" ht="15.5" spans="1:11">
      <c r="A1116" s="53" t="s">
        <v>4104</v>
      </c>
      <c r="B1116" s="53" t="s">
        <v>4105</v>
      </c>
      <c r="H1116" s="56" t="s">
        <v>4089</v>
      </c>
      <c r="I1116" s="19" t="s">
        <v>17</v>
      </c>
      <c r="J1116" s="19" t="s">
        <v>330</v>
      </c>
      <c r="K1116" s="56" t="s">
        <v>1547</v>
      </c>
    </row>
    <row r="1117" ht="15.5" spans="1:11">
      <c r="A1117" s="53" t="s">
        <v>4106</v>
      </c>
      <c r="B1117" s="53" t="s">
        <v>4107</v>
      </c>
      <c r="H1117" s="56" t="s">
        <v>4092</v>
      </c>
      <c r="I1117" s="19" t="s">
        <v>1864</v>
      </c>
      <c r="J1117" s="19" t="s">
        <v>4108</v>
      </c>
      <c r="K1117" s="56" t="s">
        <v>4109</v>
      </c>
    </row>
    <row r="1118" ht="15.5" spans="1:11">
      <c r="A1118" s="53" t="s">
        <v>4110</v>
      </c>
      <c r="B1118" s="53" t="s">
        <v>4111</v>
      </c>
      <c r="H1118" s="56" t="s">
        <v>4096</v>
      </c>
      <c r="I1118" s="19" t="s">
        <v>22</v>
      </c>
      <c r="J1118" s="19" t="s">
        <v>392</v>
      </c>
      <c r="K1118" s="56" t="s">
        <v>4112</v>
      </c>
    </row>
    <row r="1119" ht="15.5" spans="1:11">
      <c r="A1119" s="53" t="s">
        <v>4113</v>
      </c>
      <c r="B1119" s="53" t="s">
        <v>4114</v>
      </c>
      <c r="H1119" s="56" t="s">
        <v>4100</v>
      </c>
      <c r="I1119" s="19" t="s">
        <v>17</v>
      </c>
      <c r="J1119" s="19" t="s">
        <v>4115</v>
      </c>
      <c r="K1119" s="56" t="s">
        <v>4116</v>
      </c>
    </row>
    <row r="1120" ht="15.5" spans="1:11">
      <c r="A1120" s="53" t="s">
        <v>4117</v>
      </c>
      <c r="B1120" s="53" t="s">
        <v>4118</v>
      </c>
      <c r="H1120" s="56" t="s">
        <v>4104</v>
      </c>
      <c r="I1120" s="19" t="s">
        <v>17</v>
      </c>
      <c r="J1120" s="19" t="s">
        <v>4119</v>
      </c>
      <c r="K1120" s="56" t="s">
        <v>4120</v>
      </c>
    </row>
    <row r="1121" ht="15.5" spans="1:11">
      <c r="A1121" s="53" t="s">
        <v>4121</v>
      </c>
      <c r="B1121" s="53" t="s">
        <v>4122</v>
      </c>
      <c r="H1121" s="56" t="s">
        <v>4106</v>
      </c>
      <c r="I1121" s="19" t="s">
        <v>17</v>
      </c>
      <c r="J1121" s="19" t="s">
        <v>4123</v>
      </c>
      <c r="K1121" s="56" t="s">
        <v>4124</v>
      </c>
    </row>
    <row r="1122" ht="15.5" spans="1:11">
      <c r="A1122" s="53" t="s">
        <v>4125</v>
      </c>
      <c r="B1122" s="53" t="s">
        <v>4126</v>
      </c>
      <c r="H1122" s="56" t="s">
        <v>4110</v>
      </c>
      <c r="I1122" s="19" t="s">
        <v>17</v>
      </c>
      <c r="J1122" s="19" t="s">
        <v>4127</v>
      </c>
      <c r="K1122" s="56" t="s">
        <v>4128</v>
      </c>
    </row>
    <row r="1123" ht="15.5" spans="1:11">
      <c r="A1123" s="53" t="s">
        <v>4129</v>
      </c>
      <c r="B1123" s="53" t="s">
        <v>4130</v>
      </c>
      <c r="H1123" s="56" t="s">
        <v>4113</v>
      </c>
      <c r="I1123" s="19" t="s">
        <v>17</v>
      </c>
      <c r="J1123" s="19" t="s">
        <v>909</v>
      </c>
      <c r="K1123" s="56" t="s">
        <v>4131</v>
      </c>
    </row>
    <row r="1124" ht="15.5" spans="1:11">
      <c r="A1124" s="53" t="s">
        <v>4132</v>
      </c>
      <c r="B1124" s="53" t="s">
        <v>4133</v>
      </c>
      <c r="H1124" s="56" t="s">
        <v>4117</v>
      </c>
      <c r="I1124" s="19" t="s">
        <v>22</v>
      </c>
      <c r="J1124" s="19" t="s">
        <v>4134</v>
      </c>
      <c r="K1124" s="56" t="s">
        <v>4135</v>
      </c>
    </row>
    <row r="1125" ht="15.5" spans="1:11">
      <c r="A1125" s="53" t="s">
        <v>4136</v>
      </c>
      <c r="B1125" s="53" t="s">
        <v>4137</v>
      </c>
      <c r="H1125" s="56" t="s">
        <v>4121</v>
      </c>
      <c r="I1125" s="19" t="s">
        <v>22</v>
      </c>
      <c r="J1125" s="19" t="s">
        <v>4138</v>
      </c>
      <c r="K1125" s="56" t="s">
        <v>4139</v>
      </c>
    </row>
    <row r="1126" ht="15.5" spans="1:11">
      <c r="A1126" s="53" t="s">
        <v>4140</v>
      </c>
      <c r="B1126" s="53" t="s">
        <v>4141</v>
      </c>
      <c r="H1126" s="56" t="s">
        <v>4125</v>
      </c>
      <c r="I1126" s="19" t="s">
        <v>22</v>
      </c>
      <c r="J1126" s="19" t="s">
        <v>4142</v>
      </c>
      <c r="K1126" s="56" t="s">
        <v>4143</v>
      </c>
    </row>
    <row r="1127" ht="15.5" spans="1:11">
      <c r="A1127" s="53" t="s">
        <v>4144</v>
      </c>
      <c r="B1127" s="53" t="s">
        <v>4145</v>
      </c>
      <c r="H1127" s="56" t="s">
        <v>4129</v>
      </c>
      <c r="I1127" s="19" t="s">
        <v>22</v>
      </c>
      <c r="J1127" s="19" t="s">
        <v>3124</v>
      </c>
      <c r="K1127" s="56" t="s">
        <v>4146</v>
      </c>
    </row>
    <row r="1128" ht="15.5" spans="1:11">
      <c r="A1128" s="53" t="s">
        <v>4147</v>
      </c>
      <c r="B1128" s="53" t="s">
        <v>4148</v>
      </c>
      <c r="H1128" s="56" t="s">
        <v>4132</v>
      </c>
      <c r="I1128" s="19" t="s">
        <v>17</v>
      </c>
      <c r="J1128" s="19" t="s">
        <v>4149</v>
      </c>
      <c r="K1128" s="56" t="s">
        <v>4150</v>
      </c>
    </row>
    <row r="1129" ht="15.5" spans="1:11">
      <c r="A1129" s="53" t="s">
        <v>4151</v>
      </c>
      <c r="B1129" s="53" t="s">
        <v>4152</v>
      </c>
      <c r="H1129" s="56" t="s">
        <v>4136</v>
      </c>
      <c r="I1129" s="19" t="s">
        <v>22</v>
      </c>
      <c r="J1129" s="19" t="s">
        <v>1570</v>
      </c>
      <c r="K1129" s="56" t="s">
        <v>4153</v>
      </c>
    </row>
    <row r="1130" ht="15.5" spans="1:11">
      <c r="A1130" s="53" t="s">
        <v>4154</v>
      </c>
      <c r="B1130" s="53" t="s">
        <v>4155</v>
      </c>
      <c r="H1130" s="56" t="s">
        <v>4140</v>
      </c>
      <c r="I1130" s="19" t="s">
        <v>1864</v>
      </c>
      <c r="J1130" s="19" t="s">
        <v>4156</v>
      </c>
      <c r="K1130" s="56" t="s">
        <v>4157</v>
      </c>
    </row>
    <row r="1131" ht="15.5" spans="1:11">
      <c r="A1131" s="53" t="s">
        <v>4158</v>
      </c>
      <c r="B1131" s="53" t="s">
        <v>4159</v>
      </c>
      <c r="H1131" s="56" t="s">
        <v>4144</v>
      </c>
      <c r="I1131" s="19" t="s">
        <v>17</v>
      </c>
      <c r="J1131" s="19" t="s">
        <v>4160</v>
      </c>
      <c r="K1131" s="56" t="s">
        <v>4161</v>
      </c>
    </row>
    <row r="1132" ht="15.5" spans="1:11">
      <c r="A1132" s="53" t="s">
        <v>4162</v>
      </c>
      <c r="B1132" s="53" t="s">
        <v>4163</v>
      </c>
      <c r="H1132" s="56" t="s">
        <v>4147</v>
      </c>
      <c r="I1132" s="19" t="s">
        <v>22</v>
      </c>
      <c r="J1132" s="19" t="s">
        <v>1594</v>
      </c>
      <c r="K1132" s="56" t="s">
        <v>4164</v>
      </c>
    </row>
    <row r="1133" ht="15.5" spans="1:11">
      <c r="A1133" s="53" t="s">
        <v>4165</v>
      </c>
      <c r="B1133" s="53" t="s">
        <v>4166</v>
      </c>
      <c r="H1133" s="56" t="s">
        <v>4151</v>
      </c>
      <c r="I1133" s="19" t="s">
        <v>22</v>
      </c>
      <c r="J1133" s="19" t="s">
        <v>212</v>
      </c>
      <c r="K1133" s="56" t="s">
        <v>4167</v>
      </c>
    </row>
    <row r="1134" ht="15.5" spans="1:11">
      <c r="A1134" s="53" t="s">
        <v>4168</v>
      </c>
      <c r="B1134" s="53" t="s">
        <v>4169</v>
      </c>
      <c r="H1134" s="56" t="s">
        <v>4154</v>
      </c>
      <c r="I1134" s="19" t="s">
        <v>22</v>
      </c>
      <c r="J1134" s="19" t="s">
        <v>4170</v>
      </c>
      <c r="K1134" s="56" t="s">
        <v>4171</v>
      </c>
    </row>
    <row r="1135" ht="15.5" spans="1:11">
      <c r="A1135" s="53" t="s">
        <v>4172</v>
      </c>
      <c r="B1135" s="53" t="s">
        <v>4173</v>
      </c>
      <c r="H1135" s="56" t="s">
        <v>4158</v>
      </c>
      <c r="I1135" s="19" t="s">
        <v>17</v>
      </c>
      <c r="J1135" s="19" t="s">
        <v>2022</v>
      </c>
      <c r="K1135" s="56" t="s">
        <v>4174</v>
      </c>
    </row>
    <row r="1136" ht="15.5" spans="1:11">
      <c r="A1136" s="53" t="s">
        <v>4175</v>
      </c>
      <c r="B1136" s="53" t="s">
        <v>4176</v>
      </c>
      <c r="H1136" s="56" t="s">
        <v>4162</v>
      </c>
      <c r="I1136" s="19" t="s">
        <v>1864</v>
      </c>
      <c r="J1136" s="19" t="s">
        <v>4177</v>
      </c>
      <c r="K1136" s="56" t="s">
        <v>4178</v>
      </c>
    </row>
    <row r="1137" ht="15.5" spans="1:11">
      <c r="A1137" s="53" t="s">
        <v>4179</v>
      </c>
      <c r="B1137" s="53" t="s">
        <v>4180</v>
      </c>
      <c r="H1137" s="56" t="s">
        <v>4165</v>
      </c>
      <c r="I1137" s="19" t="s">
        <v>17</v>
      </c>
      <c r="J1137" s="19" t="s">
        <v>4181</v>
      </c>
      <c r="K1137" s="56" t="s">
        <v>4182</v>
      </c>
    </row>
    <row r="1138" ht="15.5" spans="1:11">
      <c r="A1138" s="53" t="s">
        <v>4183</v>
      </c>
      <c r="B1138" s="53" t="s">
        <v>4184</v>
      </c>
      <c r="H1138" s="56" t="s">
        <v>4168</v>
      </c>
      <c r="I1138" s="19" t="s">
        <v>22</v>
      </c>
      <c r="J1138" s="19" t="s">
        <v>4185</v>
      </c>
      <c r="K1138" s="56" t="s">
        <v>4186</v>
      </c>
    </row>
    <row r="1139" ht="15.5" spans="1:11">
      <c r="A1139" s="53" t="s">
        <v>4187</v>
      </c>
      <c r="B1139" s="53" t="s">
        <v>4188</v>
      </c>
      <c r="H1139" s="56" t="s">
        <v>4172</v>
      </c>
      <c r="I1139" s="19" t="s">
        <v>17</v>
      </c>
      <c r="J1139" s="19" t="s">
        <v>759</v>
      </c>
      <c r="K1139" s="56" t="s">
        <v>4189</v>
      </c>
    </row>
    <row r="1140" ht="15.5" spans="1:11">
      <c r="A1140" s="53" t="s">
        <v>4190</v>
      </c>
      <c r="B1140" s="53" t="s">
        <v>4191</v>
      </c>
      <c r="H1140" s="56" t="s">
        <v>4175</v>
      </c>
      <c r="I1140" s="19" t="s">
        <v>17</v>
      </c>
      <c r="J1140" s="19" t="s">
        <v>274</v>
      </c>
      <c r="K1140" s="56" t="s">
        <v>4192</v>
      </c>
    </row>
    <row r="1141" ht="15.5" spans="1:11">
      <c r="A1141" s="53" t="s">
        <v>4193</v>
      </c>
      <c r="B1141" s="53" t="s">
        <v>4194</v>
      </c>
      <c r="H1141" s="56" t="s">
        <v>4179</v>
      </c>
      <c r="I1141" s="19" t="s">
        <v>17</v>
      </c>
      <c r="J1141" s="19" t="s">
        <v>4195</v>
      </c>
      <c r="K1141" s="56" t="s">
        <v>4196</v>
      </c>
    </row>
    <row r="1142" ht="15.5" spans="1:11">
      <c r="A1142" s="53" t="s">
        <v>4197</v>
      </c>
      <c r="B1142" s="53" t="s">
        <v>4198</v>
      </c>
      <c r="H1142" s="56" t="s">
        <v>4183</v>
      </c>
      <c r="I1142" s="19" t="s">
        <v>17</v>
      </c>
      <c r="J1142" s="19" t="s">
        <v>4199</v>
      </c>
      <c r="K1142" s="56" t="s">
        <v>4200</v>
      </c>
    </row>
    <row r="1143" ht="15.5" spans="1:11">
      <c r="A1143" s="53" t="s">
        <v>4201</v>
      </c>
      <c r="B1143" s="53" t="s">
        <v>4202</v>
      </c>
      <c r="H1143" s="56" t="s">
        <v>4187</v>
      </c>
      <c r="I1143" s="19" t="s">
        <v>17</v>
      </c>
      <c r="J1143" s="19" t="s">
        <v>4203</v>
      </c>
      <c r="K1143" s="56" t="s">
        <v>4204</v>
      </c>
    </row>
    <row r="1144" ht="15.5" spans="1:11">
      <c r="A1144" s="53" t="s">
        <v>4205</v>
      </c>
      <c r="B1144" s="53" t="s">
        <v>4206</v>
      </c>
      <c r="H1144" s="56" t="s">
        <v>4190</v>
      </c>
      <c r="I1144" s="19" t="s">
        <v>17</v>
      </c>
      <c r="J1144" s="19" t="s">
        <v>4207</v>
      </c>
      <c r="K1144" s="56" t="s">
        <v>4208</v>
      </c>
    </row>
    <row r="1145" ht="15.5" spans="1:11">
      <c r="A1145" s="53" t="s">
        <v>4209</v>
      </c>
      <c r="B1145" s="53" t="s">
        <v>4210</v>
      </c>
      <c r="H1145" s="56" t="s">
        <v>4193</v>
      </c>
      <c r="I1145" s="19" t="s">
        <v>22</v>
      </c>
      <c r="J1145" s="19" t="s">
        <v>212</v>
      </c>
      <c r="K1145" s="56" t="s">
        <v>4211</v>
      </c>
    </row>
    <row r="1146" ht="15.5" spans="1:11">
      <c r="A1146" s="53" t="s">
        <v>4212</v>
      </c>
      <c r="B1146" s="53" t="s">
        <v>4213</v>
      </c>
      <c r="H1146" s="56" t="s">
        <v>4197</v>
      </c>
      <c r="I1146" s="19" t="s">
        <v>22</v>
      </c>
      <c r="J1146" s="19" t="s">
        <v>278</v>
      </c>
      <c r="K1146" s="56" t="s">
        <v>869</v>
      </c>
    </row>
    <row r="1147" ht="15.5" spans="1:11">
      <c r="A1147" s="53" t="s">
        <v>4214</v>
      </c>
      <c r="B1147" s="53" t="s">
        <v>4215</v>
      </c>
      <c r="H1147" s="56" t="s">
        <v>4201</v>
      </c>
      <c r="I1147" s="19" t="s">
        <v>17</v>
      </c>
      <c r="J1147" s="19" t="s">
        <v>755</v>
      </c>
      <c r="K1147" s="56" t="s">
        <v>4216</v>
      </c>
    </row>
    <row r="1148" ht="15.5" spans="1:11">
      <c r="A1148" s="53" t="s">
        <v>4217</v>
      </c>
      <c r="B1148" s="53" t="s">
        <v>4218</v>
      </c>
      <c r="H1148" s="56" t="s">
        <v>4205</v>
      </c>
      <c r="I1148" s="19" t="s">
        <v>22</v>
      </c>
      <c r="J1148" s="19" t="s">
        <v>3124</v>
      </c>
      <c r="K1148" s="56" t="s">
        <v>4219</v>
      </c>
    </row>
    <row r="1149" ht="15.5" spans="1:11">
      <c r="A1149" s="53" t="s">
        <v>4220</v>
      </c>
      <c r="B1149" s="53" t="s">
        <v>4221</v>
      </c>
      <c r="H1149" s="56" t="s">
        <v>4209</v>
      </c>
      <c r="I1149" s="19" t="s">
        <v>17</v>
      </c>
      <c r="J1149" s="19" t="s">
        <v>4222</v>
      </c>
      <c r="K1149" s="56" t="s">
        <v>4223</v>
      </c>
    </row>
    <row r="1150" ht="15.5" spans="1:11">
      <c r="A1150" s="53" t="s">
        <v>4224</v>
      </c>
      <c r="B1150" s="53" t="s">
        <v>4225</v>
      </c>
      <c r="H1150" s="56" t="s">
        <v>4212</v>
      </c>
      <c r="I1150" s="19" t="s">
        <v>17</v>
      </c>
      <c r="J1150" s="19" t="s">
        <v>107</v>
      </c>
      <c r="K1150" s="56" t="s">
        <v>4226</v>
      </c>
    </row>
    <row r="1151" ht="15.5" spans="1:11">
      <c r="A1151" s="53" t="s">
        <v>4227</v>
      </c>
      <c r="B1151" s="53" t="s">
        <v>4228</v>
      </c>
      <c r="H1151" s="56" t="s">
        <v>4214</v>
      </c>
      <c r="I1151" s="19" t="s">
        <v>22</v>
      </c>
      <c r="J1151" s="19" t="s">
        <v>4229</v>
      </c>
      <c r="K1151" s="56" t="s">
        <v>4230</v>
      </c>
    </row>
    <row r="1152" ht="15.5" spans="1:11">
      <c r="A1152" s="53" t="s">
        <v>4231</v>
      </c>
      <c r="B1152" s="53" t="s">
        <v>4232</v>
      </c>
      <c r="H1152" s="56" t="s">
        <v>4217</v>
      </c>
      <c r="I1152" s="19" t="s">
        <v>22</v>
      </c>
      <c r="J1152" s="19" t="s">
        <v>4233</v>
      </c>
      <c r="K1152" s="56" t="s">
        <v>4234</v>
      </c>
    </row>
    <row r="1153" ht="15.5" spans="1:11">
      <c r="A1153" s="53" t="s">
        <v>4235</v>
      </c>
      <c r="B1153" s="53" t="s">
        <v>4236</v>
      </c>
      <c r="H1153" s="56" t="s">
        <v>4220</v>
      </c>
      <c r="I1153" s="19" t="s">
        <v>22</v>
      </c>
      <c r="J1153" s="19" t="s">
        <v>411</v>
      </c>
      <c r="K1153" s="56" t="s">
        <v>4237</v>
      </c>
    </row>
    <row r="1154" ht="15.5" spans="1:11">
      <c r="A1154" s="53" t="s">
        <v>4238</v>
      </c>
      <c r="B1154" s="53" t="s">
        <v>4239</v>
      </c>
      <c r="H1154" s="56" t="s">
        <v>4224</v>
      </c>
      <c r="I1154" s="19" t="s">
        <v>22</v>
      </c>
      <c r="J1154" s="19" t="s">
        <v>627</v>
      </c>
      <c r="K1154" s="56" t="s">
        <v>4240</v>
      </c>
    </row>
    <row r="1155" ht="15.5" spans="1:11">
      <c r="A1155" s="53" t="s">
        <v>4241</v>
      </c>
      <c r="B1155" s="53" t="s">
        <v>4242</v>
      </c>
      <c r="H1155" s="56" t="s">
        <v>4227</v>
      </c>
      <c r="I1155" s="19" t="s">
        <v>17</v>
      </c>
      <c r="J1155" s="19" t="s">
        <v>4243</v>
      </c>
      <c r="K1155" s="56" t="s">
        <v>4244</v>
      </c>
    </row>
    <row r="1156" ht="15.5" spans="1:11">
      <c r="A1156" s="53" t="s">
        <v>4245</v>
      </c>
      <c r="B1156" s="53" t="s">
        <v>4246</v>
      </c>
      <c r="H1156" s="56" t="s">
        <v>4231</v>
      </c>
      <c r="I1156" s="19" t="s">
        <v>22</v>
      </c>
      <c r="J1156" s="19" t="s">
        <v>4247</v>
      </c>
      <c r="K1156" s="56" t="s">
        <v>1998</v>
      </c>
    </row>
    <row r="1157" ht="15.5" spans="1:11">
      <c r="A1157" s="53" t="s">
        <v>4248</v>
      </c>
      <c r="B1157" s="53" t="s">
        <v>4249</v>
      </c>
      <c r="H1157" s="56" t="s">
        <v>4235</v>
      </c>
      <c r="I1157" s="19" t="s">
        <v>22</v>
      </c>
      <c r="J1157" s="19" t="s">
        <v>4250</v>
      </c>
      <c r="K1157" s="56" t="s">
        <v>4251</v>
      </c>
    </row>
    <row r="1158" ht="15.5" spans="1:11">
      <c r="A1158" s="53" t="s">
        <v>4252</v>
      </c>
      <c r="B1158" s="53" t="s">
        <v>4253</v>
      </c>
      <c r="H1158" s="56" t="s">
        <v>4238</v>
      </c>
      <c r="I1158" s="19" t="s">
        <v>17</v>
      </c>
      <c r="J1158" s="19" t="s">
        <v>1932</v>
      </c>
      <c r="K1158" s="56" t="s">
        <v>4254</v>
      </c>
    </row>
    <row r="1159" ht="15.5" spans="1:11">
      <c r="A1159" s="53" t="s">
        <v>4255</v>
      </c>
      <c r="B1159" s="53" t="s">
        <v>4256</v>
      </c>
      <c r="H1159" s="56" t="s">
        <v>4241</v>
      </c>
      <c r="I1159" s="19" t="s">
        <v>17</v>
      </c>
      <c r="J1159" s="19" t="s">
        <v>4257</v>
      </c>
      <c r="K1159" s="56" t="s">
        <v>4258</v>
      </c>
    </row>
    <row r="1160" ht="15.5" spans="1:11">
      <c r="A1160" s="53" t="s">
        <v>4259</v>
      </c>
      <c r="B1160" s="53" t="s">
        <v>4260</v>
      </c>
      <c r="H1160" s="56" t="s">
        <v>4245</v>
      </c>
      <c r="I1160" s="19" t="s">
        <v>17</v>
      </c>
      <c r="J1160" s="19" t="s">
        <v>4261</v>
      </c>
      <c r="K1160" s="56" t="s">
        <v>4262</v>
      </c>
    </row>
    <row r="1161" ht="15.5" spans="1:11">
      <c r="A1161" s="53" t="s">
        <v>4263</v>
      </c>
      <c r="B1161" s="53" t="s">
        <v>4264</v>
      </c>
      <c r="H1161" s="56" t="s">
        <v>4248</v>
      </c>
      <c r="I1161" s="19" t="s">
        <v>22</v>
      </c>
      <c r="J1161" s="19" t="s">
        <v>4265</v>
      </c>
      <c r="K1161" s="56" t="s">
        <v>4266</v>
      </c>
    </row>
    <row r="1162" ht="15.5" spans="1:11">
      <c r="A1162" s="53" t="s">
        <v>4267</v>
      </c>
      <c r="B1162" s="53" t="s">
        <v>4268</v>
      </c>
      <c r="H1162" s="56" t="s">
        <v>4252</v>
      </c>
      <c r="I1162" s="19" t="s">
        <v>22</v>
      </c>
      <c r="J1162" s="19" t="s">
        <v>4269</v>
      </c>
      <c r="K1162" s="56" t="s">
        <v>4270</v>
      </c>
    </row>
    <row r="1163" ht="15.5" spans="1:11">
      <c r="A1163" s="53" t="s">
        <v>4271</v>
      </c>
      <c r="B1163" s="53" t="s">
        <v>4272</v>
      </c>
      <c r="H1163" s="56" t="s">
        <v>4255</v>
      </c>
      <c r="I1163" s="19" t="s">
        <v>22</v>
      </c>
      <c r="J1163" s="19" t="s">
        <v>4273</v>
      </c>
      <c r="K1163" s="56" t="s">
        <v>4274</v>
      </c>
    </row>
    <row r="1164" ht="15.5" spans="1:11">
      <c r="A1164" s="53" t="s">
        <v>4275</v>
      </c>
      <c r="B1164" s="53" t="s">
        <v>4276</v>
      </c>
      <c r="H1164" s="56" t="s">
        <v>4259</v>
      </c>
      <c r="I1164" s="19" t="s">
        <v>17</v>
      </c>
      <c r="J1164" s="19" t="s">
        <v>4277</v>
      </c>
      <c r="K1164" s="56" t="s">
        <v>4278</v>
      </c>
    </row>
    <row r="1165" ht="15.5" spans="1:11">
      <c r="A1165" s="53" t="s">
        <v>4279</v>
      </c>
      <c r="B1165" s="53" t="s">
        <v>4280</v>
      </c>
      <c r="H1165" s="56" t="s">
        <v>4263</v>
      </c>
      <c r="I1165" s="19" t="s">
        <v>22</v>
      </c>
      <c r="J1165" s="19" t="s">
        <v>4281</v>
      </c>
      <c r="K1165" s="56" t="s">
        <v>4282</v>
      </c>
    </row>
    <row r="1166" ht="15.5" spans="1:11">
      <c r="A1166" s="53" t="s">
        <v>4283</v>
      </c>
      <c r="B1166" s="53" t="s">
        <v>4284</v>
      </c>
      <c r="H1166" s="56" t="s">
        <v>4267</v>
      </c>
      <c r="I1166" s="19" t="s">
        <v>17</v>
      </c>
      <c r="J1166" s="19" t="s">
        <v>4285</v>
      </c>
      <c r="K1166" s="56" t="s">
        <v>4286</v>
      </c>
    </row>
    <row r="1167" ht="15.5" spans="1:11">
      <c r="A1167" s="53" t="s">
        <v>4287</v>
      </c>
      <c r="B1167" s="53" t="s">
        <v>4288</v>
      </c>
      <c r="H1167" s="56" t="s">
        <v>4271</v>
      </c>
      <c r="I1167" s="19" t="s">
        <v>17</v>
      </c>
      <c r="J1167" s="19" t="s">
        <v>2806</v>
      </c>
      <c r="K1167" s="56" t="s">
        <v>4289</v>
      </c>
    </row>
    <row r="1168" ht="15.5" spans="1:11">
      <c r="A1168" s="53" t="s">
        <v>4290</v>
      </c>
      <c r="B1168" s="53" t="s">
        <v>4291</v>
      </c>
      <c r="H1168" s="56" t="s">
        <v>4275</v>
      </c>
      <c r="I1168" s="19" t="s">
        <v>22</v>
      </c>
      <c r="J1168" s="19" t="s">
        <v>4292</v>
      </c>
      <c r="K1168" s="56" t="s">
        <v>4293</v>
      </c>
    </row>
    <row r="1169" ht="15.5" spans="1:11">
      <c r="A1169" s="53" t="s">
        <v>4294</v>
      </c>
      <c r="B1169" s="53" t="s">
        <v>4295</v>
      </c>
      <c r="H1169" s="56" t="s">
        <v>4279</v>
      </c>
      <c r="I1169" s="19" t="s">
        <v>17</v>
      </c>
      <c r="J1169" s="19" t="s">
        <v>4296</v>
      </c>
      <c r="K1169" s="56" t="s">
        <v>4297</v>
      </c>
    </row>
    <row r="1170" ht="15.5" spans="1:11">
      <c r="A1170" s="53" t="s">
        <v>4298</v>
      </c>
      <c r="B1170" s="53" t="s">
        <v>4299</v>
      </c>
      <c r="H1170" s="56" t="s">
        <v>4283</v>
      </c>
      <c r="I1170" s="19" t="s">
        <v>17</v>
      </c>
      <c r="J1170" s="19" t="s">
        <v>4300</v>
      </c>
      <c r="K1170" s="56" t="s">
        <v>4301</v>
      </c>
    </row>
    <row r="1171" ht="15.5" spans="1:11">
      <c r="A1171" s="53" t="s">
        <v>4302</v>
      </c>
      <c r="B1171" s="53" t="s">
        <v>4303</v>
      </c>
      <c r="H1171" s="56" t="s">
        <v>4287</v>
      </c>
      <c r="I1171" s="19" t="s">
        <v>17</v>
      </c>
      <c r="J1171" s="19" t="s">
        <v>824</v>
      </c>
      <c r="K1171" s="56" t="s">
        <v>4304</v>
      </c>
    </row>
    <row r="1172" ht="15.5" spans="1:11">
      <c r="A1172" s="53" t="s">
        <v>4305</v>
      </c>
      <c r="B1172" s="53" t="s">
        <v>4306</v>
      </c>
      <c r="H1172" s="56" t="s">
        <v>4290</v>
      </c>
      <c r="I1172" s="19" t="s">
        <v>17</v>
      </c>
      <c r="J1172" s="19" t="s">
        <v>170</v>
      </c>
      <c r="K1172" s="56" t="s">
        <v>4307</v>
      </c>
    </row>
    <row r="1173" ht="15.5" spans="1:11">
      <c r="A1173" s="53" t="s">
        <v>4308</v>
      </c>
      <c r="B1173" s="53" t="s">
        <v>4309</v>
      </c>
      <c r="H1173" s="56" t="s">
        <v>4294</v>
      </c>
      <c r="I1173" s="19" t="s">
        <v>1864</v>
      </c>
      <c r="J1173" s="19" t="s">
        <v>4310</v>
      </c>
      <c r="K1173" s="56" t="s">
        <v>4311</v>
      </c>
    </row>
    <row r="1174" ht="15.5" spans="1:11">
      <c r="A1174" s="53" t="s">
        <v>4312</v>
      </c>
      <c r="B1174" s="53" t="s">
        <v>4313</v>
      </c>
      <c r="H1174" s="56" t="s">
        <v>4298</v>
      </c>
      <c r="I1174" s="19" t="s">
        <v>22</v>
      </c>
      <c r="J1174" s="19" t="s">
        <v>4314</v>
      </c>
      <c r="K1174" s="56" t="s">
        <v>183</v>
      </c>
    </row>
    <row r="1175" ht="15.5" spans="1:11">
      <c r="A1175" s="53" t="s">
        <v>4315</v>
      </c>
      <c r="B1175" s="53" t="s">
        <v>4316</v>
      </c>
      <c r="H1175" s="56" t="s">
        <v>4302</v>
      </c>
      <c r="I1175" s="19" t="s">
        <v>22</v>
      </c>
      <c r="J1175" s="19" t="s">
        <v>4317</v>
      </c>
      <c r="K1175" s="56" t="s">
        <v>4318</v>
      </c>
    </row>
    <row r="1176" ht="15.5" spans="1:11">
      <c r="A1176" s="53" t="s">
        <v>4319</v>
      </c>
      <c r="B1176" s="53" t="s">
        <v>4320</v>
      </c>
      <c r="H1176" s="56" t="s">
        <v>4305</v>
      </c>
      <c r="I1176" s="19" t="s">
        <v>1864</v>
      </c>
      <c r="J1176" s="19" t="s">
        <v>4321</v>
      </c>
      <c r="K1176" s="56" t="s">
        <v>3689</v>
      </c>
    </row>
    <row r="1177" ht="15.5" spans="1:11">
      <c r="A1177" s="53" t="s">
        <v>4322</v>
      </c>
      <c r="B1177" s="53" t="s">
        <v>4323</v>
      </c>
      <c r="H1177" s="56" t="s">
        <v>4308</v>
      </c>
      <c r="I1177" s="19" t="s">
        <v>17</v>
      </c>
      <c r="J1177" s="19" t="s">
        <v>4324</v>
      </c>
      <c r="K1177" s="56" t="s">
        <v>4325</v>
      </c>
    </row>
    <row r="1178" ht="15.5" spans="1:11">
      <c r="A1178" s="53" t="s">
        <v>4326</v>
      </c>
      <c r="B1178" s="53" t="s">
        <v>4327</v>
      </c>
      <c r="H1178" s="56" t="s">
        <v>4312</v>
      </c>
      <c r="I1178" s="19" t="s">
        <v>22</v>
      </c>
      <c r="J1178" s="19" t="s">
        <v>4328</v>
      </c>
      <c r="K1178" s="56" t="s">
        <v>4329</v>
      </c>
    </row>
    <row r="1179" ht="15.5" spans="1:11">
      <c r="A1179" s="53" t="s">
        <v>4330</v>
      </c>
      <c r="B1179" s="53" t="s">
        <v>4331</v>
      </c>
      <c r="H1179" s="56" t="s">
        <v>4315</v>
      </c>
      <c r="I1179" s="19" t="s">
        <v>1864</v>
      </c>
      <c r="J1179" s="19" t="s">
        <v>4332</v>
      </c>
      <c r="K1179" s="56" t="s">
        <v>4333</v>
      </c>
    </row>
    <row r="1180" ht="15.5" spans="1:11">
      <c r="A1180" s="53" t="s">
        <v>4334</v>
      </c>
      <c r="B1180" s="53" t="s">
        <v>4335</v>
      </c>
      <c r="H1180" s="56" t="s">
        <v>4319</v>
      </c>
      <c r="I1180" s="19" t="s">
        <v>22</v>
      </c>
      <c r="J1180" s="19" t="s">
        <v>4336</v>
      </c>
      <c r="K1180" s="56" t="s">
        <v>4337</v>
      </c>
    </row>
    <row r="1181" ht="15.5" spans="1:11">
      <c r="A1181" s="53" t="s">
        <v>4338</v>
      </c>
      <c r="B1181" s="53" t="s">
        <v>4339</v>
      </c>
      <c r="H1181" s="56" t="s">
        <v>4322</v>
      </c>
      <c r="I1181" s="19" t="s">
        <v>22</v>
      </c>
      <c r="J1181" s="19" t="s">
        <v>4340</v>
      </c>
      <c r="K1181" s="56" t="s">
        <v>4341</v>
      </c>
    </row>
    <row r="1182" ht="15.5" spans="1:11">
      <c r="A1182" s="53" t="s">
        <v>4342</v>
      </c>
      <c r="B1182" s="53" t="s">
        <v>4343</v>
      </c>
      <c r="H1182" s="56" t="s">
        <v>4326</v>
      </c>
      <c r="I1182" s="19" t="s">
        <v>22</v>
      </c>
      <c r="J1182" s="19" t="s">
        <v>4344</v>
      </c>
      <c r="K1182" s="56" t="s">
        <v>4345</v>
      </c>
    </row>
    <row r="1183" ht="15.5" spans="1:11">
      <c r="A1183" s="53" t="s">
        <v>4346</v>
      </c>
      <c r="B1183" s="53" t="s">
        <v>4347</v>
      </c>
      <c r="H1183" s="56" t="s">
        <v>4330</v>
      </c>
      <c r="I1183" s="19" t="s">
        <v>17</v>
      </c>
      <c r="J1183" s="19" t="s">
        <v>4348</v>
      </c>
      <c r="K1183" s="56" t="s">
        <v>4349</v>
      </c>
    </row>
    <row r="1184" ht="15.5" spans="1:11">
      <c r="A1184" s="53" t="s">
        <v>4350</v>
      </c>
      <c r="B1184" s="53" t="s">
        <v>4351</v>
      </c>
      <c r="H1184" s="56" t="s">
        <v>4334</v>
      </c>
      <c r="I1184" s="19" t="s">
        <v>22</v>
      </c>
      <c r="J1184" s="19" t="s">
        <v>294</v>
      </c>
      <c r="K1184" s="56" t="s">
        <v>4352</v>
      </c>
    </row>
    <row r="1185" ht="15.5" spans="1:11">
      <c r="A1185" s="53" t="s">
        <v>4353</v>
      </c>
      <c r="B1185" s="53" t="s">
        <v>4354</v>
      </c>
      <c r="H1185" s="56" t="s">
        <v>4338</v>
      </c>
      <c r="I1185" s="19" t="s">
        <v>17</v>
      </c>
      <c r="J1185" s="19" t="s">
        <v>743</v>
      </c>
      <c r="K1185" s="56" t="s">
        <v>4355</v>
      </c>
    </row>
    <row r="1186" ht="15.5" spans="1:11">
      <c r="A1186" s="53" t="s">
        <v>4356</v>
      </c>
      <c r="B1186" s="53" t="s">
        <v>4357</v>
      </c>
      <c r="H1186" s="56" t="s">
        <v>4342</v>
      </c>
      <c r="I1186" s="19" t="s">
        <v>22</v>
      </c>
      <c r="J1186" s="19" t="s">
        <v>119</v>
      </c>
      <c r="K1186" s="56" t="s">
        <v>4358</v>
      </c>
    </row>
    <row r="1187" ht="15.5" spans="1:11">
      <c r="A1187" s="53" t="s">
        <v>4359</v>
      </c>
      <c r="B1187" s="53" t="s">
        <v>4360</v>
      </c>
      <c r="H1187" s="56" t="s">
        <v>4346</v>
      </c>
      <c r="I1187" s="19" t="s">
        <v>17</v>
      </c>
      <c r="J1187" s="19" t="s">
        <v>4361</v>
      </c>
      <c r="K1187" s="56" t="s">
        <v>179</v>
      </c>
    </row>
    <row r="1188" ht="15.5" spans="1:11">
      <c r="A1188" s="53" t="s">
        <v>4362</v>
      </c>
      <c r="B1188" s="53" t="s">
        <v>4363</v>
      </c>
      <c r="H1188" s="56" t="s">
        <v>4350</v>
      </c>
      <c r="I1188" s="19" t="s">
        <v>17</v>
      </c>
      <c r="J1188" s="19" t="s">
        <v>4364</v>
      </c>
      <c r="K1188" s="56" t="s">
        <v>4365</v>
      </c>
    </row>
    <row r="1189" ht="15.5" spans="1:11">
      <c r="A1189" s="53" t="s">
        <v>4366</v>
      </c>
      <c r="B1189" s="53" t="s">
        <v>4367</v>
      </c>
      <c r="H1189" s="56" t="s">
        <v>4353</v>
      </c>
      <c r="I1189" s="19" t="s">
        <v>1864</v>
      </c>
      <c r="J1189" s="19" t="s">
        <v>4368</v>
      </c>
      <c r="K1189" s="56" t="s">
        <v>4369</v>
      </c>
    </row>
    <row r="1190" ht="15.5" spans="1:11">
      <c r="A1190" s="53" t="s">
        <v>4370</v>
      </c>
      <c r="B1190" s="53" t="s">
        <v>4371</v>
      </c>
      <c r="H1190" s="56" t="s">
        <v>4356</v>
      </c>
      <c r="I1190" s="19" t="s">
        <v>22</v>
      </c>
      <c r="J1190" s="19" t="s">
        <v>4372</v>
      </c>
      <c r="K1190" s="56" t="s">
        <v>4373</v>
      </c>
    </row>
    <row r="1191" ht="15.5" spans="1:11">
      <c r="A1191" s="53" t="s">
        <v>4374</v>
      </c>
      <c r="B1191" s="53" t="s">
        <v>4375</v>
      </c>
      <c r="H1191" s="56" t="s">
        <v>4359</v>
      </c>
      <c r="I1191" s="19" t="s">
        <v>17</v>
      </c>
      <c r="J1191" s="19" t="s">
        <v>107</v>
      </c>
      <c r="K1191" s="56" t="s">
        <v>4376</v>
      </c>
    </row>
    <row r="1192" ht="15.5" spans="1:11">
      <c r="A1192" s="53" t="s">
        <v>4377</v>
      </c>
      <c r="B1192" s="53" t="s">
        <v>4378</v>
      </c>
      <c r="H1192" s="56" t="s">
        <v>4362</v>
      </c>
      <c r="I1192" s="19" t="s">
        <v>17</v>
      </c>
      <c r="J1192" s="19" t="s">
        <v>4379</v>
      </c>
      <c r="K1192" s="56" t="s">
        <v>4380</v>
      </c>
    </row>
    <row r="1193" ht="15.5" spans="1:11">
      <c r="A1193" s="53" t="s">
        <v>4381</v>
      </c>
      <c r="B1193" s="53" t="s">
        <v>4382</v>
      </c>
      <c r="H1193" s="56" t="s">
        <v>4366</v>
      </c>
      <c r="I1193" s="19" t="s">
        <v>22</v>
      </c>
      <c r="J1193" s="19" t="s">
        <v>4383</v>
      </c>
      <c r="K1193" s="56" t="s">
        <v>1081</v>
      </c>
    </row>
    <row r="1194" ht="15.5" spans="1:11">
      <c r="A1194" s="53" t="s">
        <v>4384</v>
      </c>
      <c r="B1194" s="53" t="s">
        <v>4385</v>
      </c>
      <c r="H1194" s="56" t="s">
        <v>4370</v>
      </c>
      <c r="I1194" s="19" t="s">
        <v>22</v>
      </c>
      <c r="J1194" s="19" t="s">
        <v>4386</v>
      </c>
      <c r="K1194" s="56" t="s">
        <v>4387</v>
      </c>
    </row>
    <row r="1195" ht="15.5" spans="1:11">
      <c r="A1195" s="53" t="s">
        <v>4388</v>
      </c>
      <c r="B1195" s="53" t="s">
        <v>4389</v>
      </c>
      <c r="H1195" s="56" t="s">
        <v>4374</v>
      </c>
      <c r="I1195" s="19" t="s">
        <v>22</v>
      </c>
      <c r="J1195" s="19" t="s">
        <v>4390</v>
      </c>
      <c r="K1195" s="56" t="s">
        <v>4391</v>
      </c>
    </row>
    <row r="1196" ht="15.5" spans="1:11">
      <c r="A1196" s="53" t="s">
        <v>4392</v>
      </c>
      <c r="B1196" s="53" t="s">
        <v>4393</v>
      </c>
      <c r="H1196" s="56" t="s">
        <v>4377</v>
      </c>
      <c r="I1196" s="19" t="s">
        <v>22</v>
      </c>
      <c r="J1196" s="19" t="s">
        <v>4394</v>
      </c>
      <c r="K1196" s="56" t="s">
        <v>4395</v>
      </c>
    </row>
    <row r="1197" ht="15.5" spans="1:11">
      <c r="A1197" s="53" t="s">
        <v>4396</v>
      </c>
      <c r="B1197" s="53" t="s">
        <v>4397</v>
      </c>
      <c r="H1197" s="56" t="s">
        <v>4381</v>
      </c>
      <c r="I1197" s="19" t="s">
        <v>22</v>
      </c>
      <c r="J1197" s="19" t="s">
        <v>959</v>
      </c>
      <c r="K1197" s="56" t="s">
        <v>4398</v>
      </c>
    </row>
    <row r="1198" ht="15.5" spans="1:11">
      <c r="A1198" s="53" t="s">
        <v>4399</v>
      </c>
      <c r="B1198" s="53" t="s">
        <v>4400</v>
      </c>
      <c r="H1198" s="56" t="s">
        <v>4384</v>
      </c>
      <c r="I1198" s="19" t="s">
        <v>17</v>
      </c>
      <c r="J1198" s="19" t="s">
        <v>1347</v>
      </c>
      <c r="K1198" s="56" t="s">
        <v>4401</v>
      </c>
    </row>
    <row r="1199" ht="15.5" spans="1:11">
      <c r="A1199" s="53" t="s">
        <v>4402</v>
      </c>
      <c r="B1199" s="53" t="s">
        <v>4403</v>
      </c>
      <c r="H1199" s="56" t="s">
        <v>4388</v>
      </c>
      <c r="I1199" s="19" t="s">
        <v>17</v>
      </c>
      <c r="J1199" s="19" t="s">
        <v>443</v>
      </c>
      <c r="K1199" s="56" t="s">
        <v>4404</v>
      </c>
    </row>
    <row r="1200" ht="15.5" spans="1:11">
      <c r="A1200" s="53" t="s">
        <v>4405</v>
      </c>
      <c r="B1200" s="53" t="s">
        <v>4406</v>
      </c>
      <c r="H1200" s="56" t="s">
        <v>4392</v>
      </c>
      <c r="I1200" s="19" t="s">
        <v>17</v>
      </c>
      <c r="J1200" s="19" t="s">
        <v>4407</v>
      </c>
      <c r="K1200" s="56" t="s">
        <v>4408</v>
      </c>
    </row>
    <row r="1201" ht="15.5" spans="1:11">
      <c r="A1201" s="53" t="s">
        <v>4409</v>
      </c>
      <c r="B1201" s="53" t="s">
        <v>4410</v>
      </c>
      <c r="H1201" s="56" t="s">
        <v>4396</v>
      </c>
      <c r="I1201" s="19" t="s">
        <v>17</v>
      </c>
      <c r="J1201" s="19" t="s">
        <v>4411</v>
      </c>
      <c r="K1201" s="56" t="s">
        <v>4412</v>
      </c>
    </row>
    <row r="1202" ht="15.5" spans="1:11">
      <c r="A1202" s="53" t="s">
        <v>4413</v>
      </c>
      <c r="B1202" s="53" t="s">
        <v>4414</v>
      </c>
      <c r="H1202" s="56" t="s">
        <v>4399</v>
      </c>
      <c r="I1202" s="19" t="s">
        <v>17</v>
      </c>
      <c r="J1202" s="19" t="s">
        <v>4415</v>
      </c>
      <c r="K1202" s="56" t="s">
        <v>4416</v>
      </c>
    </row>
    <row r="1203" ht="15.5" spans="1:11">
      <c r="A1203" s="53" t="s">
        <v>4417</v>
      </c>
      <c r="B1203" s="53" t="s">
        <v>4418</v>
      </c>
      <c r="H1203" s="56" t="s">
        <v>4402</v>
      </c>
      <c r="I1203" s="19" t="s">
        <v>22</v>
      </c>
      <c r="J1203" s="19" t="s">
        <v>3805</v>
      </c>
      <c r="K1203" s="56" t="s">
        <v>4419</v>
      </c>
    </row>
    <row r="1204" ht="15.5" spans="1:11">
      <c r="A1204" s="53" t="s">
        <v>4420</v>
      </c>
      <c r="B1204" s="53" t="s">
        <v>4421</v>
      </c>
      <c r="H1204" s="56" t="s">
        <v>4405</v>
      </c>
      <c r="I1204" s="19" t="s">
        <v>22</v>
      </c>
      <c r="J1204" s="19" t="s">
        <v>4422</v>
      </c>
      <c r="K1204" s="56" t="s">
        <v>4423</v>
      </c>
    </row>
    <row r="1205" ht="15.5" spans="1:11">
      <c r="A1205" s="53" t="s">
        <v>4424</v>
      </c>
      <c r="B1205" s="53" t="s">
        <v>4425</v>
      </c>
      <c r="H1205" s="56" t="s">
        <v>4409</v>
      </c>
      <c r="I1205" s="19" t="s">
        <v>1864</v>
      </c>
      <c r="J1205" s="19" t="s">
        <v>3469</v>
      </c>
      <c r="K1205" s="56" t="s">
        <v>4426</v>
      </c>
    </row>
    <row r="1206" ht="15.5" spans="1:11">
      <c r="A1206" s="53" t="s">
        <v>4427</v>
      </c>
      <c r="B1206" s="53" t="s">
        <v>4428</v>
      </c>
      <c r="H1206" s="56" t="s">
        <v>4413</v>
      </c>
      <c r="I1206" s="19" t="s">
        <v>22</v>
      </c>
      <c r="J1206" s="19" t="s">
        <v>212</v>
      </c>
      <c r="K1206" s="56" t="s">
        <v>3139</v>
      </c>
    </row>
    <row r="1207" ht="15.5" spans="1:11">
      <c r="A1207" s="53" t="s">
        <v>4429</v>
      </c>
      <c r="B1207" s="53" t="s">
        <v>4430</v>
      </c>
      <c r="H1207" s="56" t="s">
        <v>4417</v>
      </c>
      <c r="I1207" s="19" t="s">
        <v>1864</v>
      </c>
      <c r="J1207" s="19" t="s">
        <v>4431</v>
      </c>
      <c r="K1207" s="56" t="s">
        <v>4432</v>
      </c>
    </row>
    <row r="1208" ht="15.5" spans="1:11">
      <c r="A1208" s="53" t="s">
        <v>4433</v>
      </c>
      <c r="B1208" s="53" t="s">
        <v>4434</v>
      </c>
      <c r="H1208" s="56" t="s">
        <v>4420</v>
      </c>
      <c r="I1208" s="19" t="s">
        <v>22</v>
      </c>
      <c r="J1208" s="19" t="s">
        <v>4435</v>
      </c>
      <c r="K1208" s="56" t="s">
        <v>4436</v>
      </c>
    </row>
    <row r="1209" ht="15.5" spans="1:11">
      <c r="A1209" s="53" t="s">
        <v>4437</v>
      </c>
      <c r="B1209" s="53" t="s">
        <v>4438</v>
      </c>
      <c r="H1209" s="56" t="s">
        <v>4424</v>
      </c>
      <c r="I1209" s="19" t="s">
        <v>22</v>
      </c>
      <c r="J1209" s="19" t="s">
        <v>1336</v>
      </c>
      <c r="K1209" s="56" t="s">
        <v>4439</v>
      </c>
    </row>
    <row r="1210" ht="15.5" spans="1:11">
      <c r="A1210" s="53" t="s">
        <v>4440</v>
      </c>
      <c r="B1210" s="53" t="s">
        <v>4441</v>
      </c>
      <c r="H1210" s="56" t="s">
        <v>4427</v>
      </c>
      <c r="I1210" s="19" t="s">
        <v>1864</v>
      </c>
      <c r="J1210" s="19" t="s">
        <v>4442</v>
      </c>
      <c r="K1210" s="56" t="s">
        <v>4443</v>
      </c>
    </row>
    <row r="1211" ht="15.5" spans="1:11">
      <c r="A1211" s="53" t="s">
        <v>4444</v>
      </c>
      <c r="B1211" s="53" t="s">
        <v>4445</v>
      </c>
      <c r="H1211" s="56" t="s">
        <v>4429</v>
      </c>
      <c r="I1211" s="19" t="s">
        <v>22</v>
      </c>
      <c r="J1211" s="19" t="s">
        <v>4446</v>
      </c>
      <c r="K1211" s="56" t="s">
        <v>4447</v>
      </c>
    </row>
    <row r="1212" ht="15.5" spans="1:11">
      <c r="A1212" s="53" t="s">
        <v>4448</v>
      </c>
      <c r="B1212" s="53" t="s">
        <v>4449</v>
      </c>
      <c r="H1212" s="56" t="s">
        <v>4433</v>
      </c>
      <c r="I1212" s="19" t="s">
        <v>1864</v>
      </c>
      <c r="J1212" s="19" t="s">
        <v>4450</v>
      </c>
      <c r="K1212" s="56" t="s">
        <v>4451</v>
      </c>
    </row>
    <row r="1213" ht="15.5" spans="1:11">
      <c r="A1213" s="53" t="s">
        <v>4452</v>
      </c>
      <c r="B1213" s="53" t="s">
        <v>4453</v>
      </c>
      <c r="H1213" s="56" t="s">
        <v>4437</v>
      </c>
      <c r="I1213" s="19" t="s">
        <v>17</v>
      </c>
      <c r="J1213" s="19" t="s">
        <v>4454</v>
      </c>
      <c r="K1213" s="56" t="s">
        <v>2150</v>
      </c>
    </row>
    <row r="1214" ht="15.5" spans="1:11">
      <c r="A1214" s="53" t="s">
        <v>4455</v>
      </c>
      <c r="B1214" s="53" t="s">
        <v>4456</v>
      </c>
      <c r="H1214" s="56" t="s">
        <v>4440</v>
      </c>
      <c r="I1214" s="19" t="s">
        <v>22</v>
      </c>
      <c r="J1214" s="19" t="s">
        <v>4457</v>
      </c>
      <c r="K1214" s="56" t="s">
        <v>4458</v>
      </c>
    </row>
    <row r="1215" ht="15.5" spans="1:11">
      <c r="A1215" s="53" t="s">
        <v>4459</v>
      </c>
      <c r="B1215" s="53" t="s">
        <v>4460</v>
      </c>
      <c r="H1215" s="56" t="s">
        <v>4444</v>
      </c>
      <c r="I1215" s="19" t="s">
        <v>22</v>
      </c>
      <c r="J1215" s="19" t="s">
        <v>627</v>
      </c>
      <c r="K1215" s="56" t="s">
        <v>2381</v>
      </c>
    </row>
    <row r="1216" ht="15.5" spans="1:11">
      <c r="A1216" s="53" t="s">
        <v>4461</v>
      </c>
      <c r="B1216" s="53" t="s">
        <v>4462</v>
      </c>
      <c r="H1216" s="56" t="s">
        <v>4448</v>
      </c>
      <c r="I1216" s="19" t="s">
        <v>22</v>
      </c>
      <c r="J1216" s="19" t="s">
        <v>4463</v>
      </c>
      <c r="K1216" s="56" t="s">
        <v>4464</v>
      </c>
    </row>
    <row r="1217" ht="15.5" spans="1:11">
      <c r="A1217" s="53" t="s">
        <v>4465</v>
      </c>
      <c r="B1217" s="53" t="s">
        <v>4466</v>
      </c>
      <c r="H1217" s="56" t="s">
        <v>4452</v>
      </c>
      <c r="I1217" s="19" t="s">
        <v>22</v>
      </c>
      <c r="J1217" s="19" t="s">
        <v>623</v>
      </c>
      <c r="K1217" s="56" t="s">
        <v>4467</v>
      </c>
    </row>
    <row r="1218" ht="15.5" spans="1:11">
      <c r="A1218" s="53" t="s">
        <v>4468</v>
      </c>
      <c r="B1218" s="53" t="s">
        <v>4469</v>
      </c>
      <c r="H1218" s="56" t="s">
        <v>4455</v>
      </c>
      <c r="I1218" s="19" t="s">
        <v>1864</v>
      </c>
      <c r="J1218" s="19" t="s">
        <v>1635</v>
      </c>
      <c r="K1218" s="56" t="s">
        <v>4470</v>
      </c>
    </row>
    <row r="1219" ht="15.5" spans="1:11">
      <c r="A1219" s="53" t="s">
        <v>4471</v>
      </c>
      <c r="B1219" s="53" t="s">
        <v>4472</v>
      </c>
      <c r="H1219" s="56" t="s">
        <v>4459</v>
      </c>
      <c r="I1219" s="19" t="s">
        <v>17</v>
      </c>
      <c r="J1219" s="19" t="s">
        <v>2625</v>
      </c>
      <c r="K1219" s="56" t="s">
        <v>4473</v>
      </c>
    </row>
    <row r="1220" ht="15.5" spans="1:11">
      <c r="A1220" s="53" t="s">
        <v>4474</v>
      </c>
      <c r="B1220" s="53" t="s">
        <v>4475</v>
      </c>
      <c r="H1220" s="56" t="s">
        <v>4461</v>
      </c>
      <c r="I1220" s="19" t="s">
        <v>22</v>
      </c>
      <c r="J1220" s="19" t="s">
        <v>4476</v>
      </c>
      <c r="K1220" s="56" t="s">
        <v>4477</v>
      </c>
    </row>
    <row r="1221" ht="15.5" spans="1:11">
      <c r="A1221" s="53" t="s">
        <v>4478</v>
      </c>
      <c r="B1221" s="53" t="s">
        <v>4479</v>
      </c>
      <c r="H1221" s="56" t="s">
        <v>4465</v>
      </c>
      <c r="I1221" s="19" t="s">
        <v>17</v>
      </c>
      <c r="J1221" s="19" t="s">
        <v>4480</v>
      </c>
      <c r="K1221" s="56" t="s">
        <v>4481</v>
      </c>
    </row>
    <row r="1222" ht="15.5" spans="1:11">
      <c r="A1222" s="53" t="s">
        <v>4482</v>
      </c>
      <c r="B1222" s="53" t="s">
        <v>4483</v>
      </c>
      <c r="H1222" s="56" t="s">
        <v>4468</v>
      </c>
      <c r="I1222" s="19" t="s">
        <v>17</v>
      </c>
      <c r="J1222" s="19" t="s">
        <v>2605</v>
      </c>
      <c r="K1222" s="56" t="s">
        <v>2827</v>
      </c>
    </row>
    <row r="1223" ht="15.5" spans="1:11">
      <c r="A1223" s="53" t="s">
        <v>4484</v>
      </c>
      <c r="B1223" s="53" t="s">
        <v>4485</v>
      </c>
      <c r="H1223" s="56" t="s">
        <v>4471</v>
      </c>
      <c r="I1223" s="19" t="s">
        <v>22</v>
      </c>
      <c r="J1223" s="19" t="s">
        <v>4486</v>
      </c>
      <c r="K1223" s="56" t="s">
        <v>4487</v>
      </c>
    </row>
    <row r="1224" ht="15.5" spans="1:11">
      <c r="A1224" s="53" t="s">
        <v>4488</v>
      </c>
      <c r="B1224" s="53" t="s">
        <v>4489</v>
      </c>
      <c r="H1224" s="56" t="s">
        <v>4474</v>
      </c>
      <c r="I1224" s="19" t="s">
        <v>22</v>
      </c>
      <c r="J1224" s="19" t="s">
        <v>47</v>
      </c>
      <c r="K1224" s="56" t="s">
        <v>4490</v>
      </c>
    </row>
    <row r="1225" ht="15.5" spans="1:11">
      <c r="A1225" s="53" t="s">
        <v>4491</v>
      </c>
      <c r="B1225" s="53" t="s">
        <v>4492</v>
      </c>
      <c r="H1225" s="56" t="s">
        <v>4478</v>
      </c>
      <c r="I1225" s="19" t="s">
        <v>22</v>
      </c>
      <c r="J1225" s="19" t="s">
        <v>4493</v>
      </c>
      <c r="K1225" s="56" t="s">
        <v>4494</v>
      </c>
    </row>
    <row r="1226" ht="15.5" spans="1:11">
      <c r="A1226" s="53" t="s">
        <v>4495</v>
      </c>
      <c r="B1226" s="53" t="s">
        <v>4496</v>
      </c>
      <c r="H1226" s="56" t="s">
        <v>4482</v>
      </c>
      <c r="I1226" s="19" t="s">
        <v>22</v>
      </c>
      <c r="J1226" s="19" t="s">
        <v>4497</v>
      </c>
      <c r="K1226" s="56" t="s">
        <v>4498</v>
      </c>
    </row>
    <row r="1227" ht="15.5" spans="1:11">
      <c r="A1227" s="53" t="s">
        <v>4499</v>
      </c>
      <c r="B1227" s="53" t="s">
        <v>4500</v>
      </c>
      <c r="H1227" s="56" t="s">
        <v>4484</v>
      </c>
      <c r="I1227" s="19" t="s">
        <v>17</v>
      </c>
      <c r="J1227" s="19" t="s">
        <v>2288</v>
      </c>
      <c r="K1227" s="56" t="s">
        <v>4501</v>
      </c>
    </row>
    <row r="1228" ht="15.5" spans="1:11">
      <c r="A1228" s="53" t="s">
        <v>4502</v>
      </c>
      <c r="B1228" s="53" t="s">
        <v>4503</v>
      </c>
      <c r="H1228" s="56" t="s">
        <v>4488</v>
      </c>
      <c r="I1228" s="19" t="s">
        <v>17</v>
      </c>
      <c r="J1228" s="19" t="s">
        <v>4504</v>
      </c>
      <c r="K1228" s="56" t="s">
        <v>4505</v>
      </c>
    </row>
    <row r="1229" ht="15.5" spans="1:11">
      <c r="A1229" s="53" t="s">
        <v>4506</v>
      </c>
      <c r="B1229" s="53" t="s">
        <v>4507</v>
      </c>
      <c r="H1229" s="56" t="s">
        <v>4491</v>
      </c>
      <c r="I1229" s="19" t="s">
        <v>22</v>
      </c>
      <c r="J1229" s="19" t="s">
        <v>4508</v>
      </c>
      <c r="K1229" s="56" t="s">
        <v>1190</v>
      </c>
    </row>
    <row r="1230" ht="15.5" spans="1:11">
      <c r="A1230" s="53" t="s">
        <v>4509</v>
      </c>
      <c r="B1230" s="53" t="s">
        <v>4510</v>
      </c>
      <c r="H1230" s="56" t="s">
        <v>4495</v>
      </c>
      <c r="I1230" s="19" t="s">
        <v>17</v>
      </c>
      <c r="J1230" s="19" t="s">
        <v>4511</v>
      </c>
      <c r="K1230" s="56" t="s">
        <v>221</v>
      </c>
    </row>
    <row r="1231" ht="15.5" spans="1:11">
      <c r="A1231" s="53" t="s">
        <v>4512</v>
      </c>
      <c r="B1231" s="53" t="s">
        <v>4513</v>
      </c>
      <c r="H1231" s="56" t="s">
        <v>4499</v>
      </c>
      <c r="I1231" s="19" t="s">
        <v>22</v>
      </c>
      <c r="J1231" s="19" t="s">
        <v>4514</v>
      </c>
      <c r="K1231" s="56" t="s">
        <v>4515</v>
      </c>
    </row>
    <row r="1232" ht="15.5" spans="1:11">
      <c r="A1232" s="53" t="s">
        <v>4516</v>
      </c>
      <c r="B1232" s="53" t="s">
        <v>4517</v>
      </c>
      <c r="H1232" s="56" t="s">
        <v>4502</v>
      </c>
      <c r="I1232" s="19" t="s">
        <v>17</v>
      </c>
      <c r="J1232" s="19" t="s">
        <v>4518</v>
      </c>
      <c r="K1232" s="56" t="s">
        <v>4519</v>
      </c>
    </row>
    <row r="1233" ht="15.5" spans="1:11">
      <c r="A1233" s="53" t="s">
        <v>4520</v>
      </c>
      <c r="B1233" s="53" t="s">
        <v>4521</v>
      </c>
      <c r="H1233" s="56" t="s">
        <v>4506</v>
      </c>
      <c r="I1233" s="19" t="s">
        <v>22</v>
      </c>
      <c r="J1233" s="19" t="s">
        <v>4522</v>
      </c>
      <c r="K1233" s="56" t="s">
        <v>4523</v>
      </c>
    </row>
    <row r="1234" ht="15.5" spans="1:11">
      <c r="A1234" s="53" t="s">
        <v>4524</v>
      </c>
      <c r="B1234" s="53" t="s">
        <v>4525</v>
      </c>
      <c r="H1234" s="56" t="s">
        <v>4509</v>
      </c>
      <c r="I1234" s="19" t="s">
        <v>22</v>
      </c>
      <c r="J1234" s="19" t="s">
        <v>959</v>
      </c>
      <c r="K1234" s="56" t="s">
        <v>4526</v>
      </c>
    </row>
    <row r="1235" ht="15.5" spans="1:11">
      <c r="A1235" s="53" t="s">
        <v>4527</v>
      </c>
      <c r="B1235" s="53" t="s">
        <v>4528</v>
      </c>
      <c r="H1235" s="56" t="s">
        <v>4512</v>
      </c>
      <c r="I1235" s="19" t="s">
        <v>17</v>
      </c>
      <c r="J1235" s="19" t="s">
        <v>4529</v>
      </c>
      <c r="K1235" s="56" t="s">
        <v>4530</v>
      </c>
    </row>
    <row r="1236" ht="15.5" spans="1:11">
      <c r="A1236" s="53" t="s">
        <v>4531</v>
      </c>
      <c r="B1236" s="53" t="s">
        <v>4532</v>
      </c>
      <c r="H1236" s="56" t="s">
        <v>4516</v>
      </c>
      <c r="I1236" s="19" t="s">
        <v>17</v>
      </c>
      <c r="J1236" s="19" t="s">
        <v>4533</v>
      </c>
      <c r="K1236" s="56" t="s">
        <v>4534</v>
      </c>
    </row>
    <row r="1237" ht="15.5" spans="1:11">
      <c r="A1237" s="53" t="s">
        <v>4535</v>
      </c>
      <c r="B1237" s="53" t="s">
        <v>4536</v>
      </c>
      <c r="H1237" s="56" t="s">
        <v>4520</v>
      </c>
      <c r="I1237" s="19" t="s">
        <v>17</v>
      </c>
      <c r="J1237" s="19" t="s">
        <v>4537</v>
      </c>
      <c r="K1237" s="56" t="s">
        <v>4538</v>
      </c>
    </row>
    <row r="1238" ht="15.5" spans="1:11">
      <c r="A1238" s="53" t="s">
        <v>4539</v>
      </c>
      <c r="B1238" s="53" t="s">
        <v>4540</v>
      </c>
      <c r="H1238" s="56" t="s">
        <v>4524</v>
      </c>
      <c r="I1238" s="19" t="s">
        <v>22</v>
      </c>
      <c r="J1238" s="19" t="s">
        <v>4541</v>
      </c>
      <c r="K1238" s="56" t="s">
        <v>4542</v>
      </c>
    </row>
    <row r="1239" ht="15.5" spans="1:11">
      <c r="A1239" s="53" t="s">
        <v>4543</v>
      </c>
      <c r="B1239" s="53" t="s">
        <v>4544</v>
      </c>
      <c r="H1239" s="56" t="s">
        <v>4527</v>
      </c>
      <c r="I1239" s="19" t="s">
        <v>22</v>
      </c>
      <c r="J1239" s="19" t="s">
        <v>4545</v>
      </c>
      <c r="K1239" s="56" t="s">
        <v>3783</v>
      </c>
    </row>
    <row r="1240" ht="15.5" spans="1:11">
      <c r="A1240" s="53" t="s">
        <v>4546</v>
      </c>
      <c r="B1240" s="53" t="s">
        <v>4547</v>
      </c>
      <c r="H1240" s="56" t="s">
        <v>4531</v>
      </c>
      <c r="I1240" s="19" t="s">
        <v>1864</v>
      </c>
      <c r="J1240" s="19" t="s">
        <v>4102</v>
      </c>
      <c r="K1240" s="56" t="s">
        <v>4548</v>
      </c>
    </row>
    <row r="1241" ht="15.5" spans="1:11">
      <c r="A1241" s="53" t="s">
        <v>4549</v>
      </c>
      <c r="B1241" s="53" t="s">
        <v>4550</v>
      </c>
      <c r="H1241" s="56" t="s">
        <v>4535</v>
      </c>
      <c r="I1241" s="19" t="s">
        <v>1864</v>
      </c>
      <c r="J1241" s="19" t="s">
        <v>4551</v>
      </c>
      <c r="K1241" s="56" t="s">
        <v>4552</v>
      </c>
    </row>
    <row r="1242" ht="15.5" spans="1:11">
      <c r="A1242" s="53" t="s">
        <v>4553</v>
      </c>
      <c r="B1242" s="53" t="s">
        <v>4554</v>
      </c>
      <c r="H1242" s="56" t="s">
        <v>4539</v>
      </c>
      <c r="I1242" s="19" t="s">
        <v>17</v>
      </c>
      <c r="J1242" s="19" t="s">
        <v>4555</v>
      </c>
      <c r="K1242" s="56" t="s">
        <v>4556</v>
      </c>
    </row>
    <row r="1243" ht="15.5" spans="1:11">
      <c r="A1243" s="53" t="s">
        <v>4557</v>
      </c>
      <c r="B1243" s="53" t="s">
        <v>4558</v>
      </c>
      <c r="H1243" s="56" t="s">
        <v>4543</v>
      </c>
      <c r="I1243" s="19" t="s">
        <v>22</v>
      </c>
      <c r="J1243" s="19" t="s">
        <v>623</v>
      </c>
      <c r="K1243" s="56" t="s">
        <v>4559</v>
      </c>
    </row>
    <row r="1244" ht="15.5" spans="1:11">
      <c r="A1244" s="53" t="s">
        <v>4560</v>
      </c>
      <c r="B1244" s="53" t="s">
        <v>4561</v>
      </c>
      <c r="H1244" s="56" t="s">
        <v>4546</v>
      </c>
      <c r="I1244" s="19" t="s">
        <v>22</v>
      </c>
      <c r="J1244" s="19" t="s">
        <v>4562</v>
      </c>
      <c r="K1244" s="56" t="s">
        <v>4563</v>
      </c>
    </row>
    <row r="1245" ht="15.5" spans="1:11">
      <c r="A1245" s="53" t="s">
        <v>4564</v>
      </c>
      <c r="B1245" s="53" t="s">
        <v>4565</v>
      </c>
      <c r="H1245" s="56" t="s">
        <v>4549</v>
      </c>
      <c r="I1245" s="19" t="s">
        <v>17</v>
      </c>
      <c r="J1245" s="19" t="s">
        <v>4566</v>
      </c>
      <c r="K1245" s="56" t="s">
        <v>4567</v>
      </c>
    </row>
    <row r="1246" ht="15.5" spans="1:11">
      <c r="A1246" s="53" t="s">
        <v>4568</v>
      </c>
      <c r="B1246" s="53" t="s">
        <v>4569</v>
      </c>
      <c r="H1246" s="56" t="s">
        <v>4553</v>
      </c>
      <c r="I1246" s="19" t="s">
        <v>22</v>
      </c>
      <c r="J1246" s="19" t="s">
        <v>4570</v>
      </c>
      <c r="K1246" s="56" t="s">
        <v>4571</v>
      </c>
    </row>
    <row r="1247" ht="15.5" spans="1:11">
      <c r="A1247" s="53" t="s">
        <v>4572</v>
      </c>
      <c r="B1247" s="53" t="s">
        <v>4573</v>
      </c>
      <c r="H1247" s="56" t="s">
        <v>4557</v>
      </c>
      <c r="I1247" s="19" t="s">
        <v>1864</v>
      </c>
      <c r="J1247" s="19" t="s">
        <v>4574</v>
      </c>
      <c r="K1247" s="56" t="s">
        <v>3408</v>
      </c>
    </row>
    <row r="1248" ht="15.5" spans="1:11">
      <c r="A1248" s="53" t="s">
        <v>4575</v>
      </c>
      <c r="B1248" s="53" t="s">
        <v>4576</v>
      </c>
      <c r="H1248" s="56" t="s">
        <v>4560</v>
      </c>
      <c r="I1248" s="19" t="s">
        <v>22</v>
      </c>
      <c r="J1248" s="19" t="s">
        <v>4577</v>
      </c>
      <c r="K1248" s="56" t="s">
        <v>4578</v>
      </c>
    </row>
    <row r="1249" ht="15.5" spans="1:11">
      <c r="A1249" s="53" t="s">
        <v>4579</v>
      </c>
      <c r="B1249" s="53" t="s">
        <v>4580</v>
      </c>
      <c r="H1249" s="56" t="s">
        <v>4564</v>
      </c>
      <c r="I1249" s="19" t="s">
        <v>17</v>
      </c>
      <c r="J1249" s="19" t="s">
        <v>3958</v>
      </c>
      <c r="K1249" s="56" t="s">
        <v>4581</v>
      </c>
    </row>
    <row r="1250" ht="15.5" spans="1:11">
      <c r="A1250" s="53" t="s">
        <v>4582</v>
      </c>
      <c r="B1250" s="53" t="s">
        <v>4583</v>
      </c>
      <c r="H1250" s="56" t="s">
        <v>4568</v>
      </c>
      <c r="I1250" s="19" t="s">
        <v>17</v>
      </c>
      <c r="J1250" s="19" t="s">
        <v>4584</v>
      </c>
      <c r="K1250" s="56" t="s">
        <v>4436</v>
      </c>
    </row>
    <row r="1251" ht="15.5" spans="1:11">
      <c r="A1251" s="53" t="s">
        <v>4585</v>
      </c>
      <c r="B1251" s="53" t="s">
        <v>4586</v>
      </c>
      <c r="H1251" s="56" t="s">
        <v>4572</v>
      </c>
      <c r="I1251" s="19" t="s">
        <v>22</v>
      </c>
      <c r="J1251" s="19" t="s">
        <v>4587</v>
      </c>
      <c r="K1251" s="56" t="s">
        <v>4588</v>
      </c>
    </row>
    <row r="1252" ht="15.5" spans="1:11">
      <c r="A1252" s="53" t="s">
        <v>4589</v>
      </c>
      <c r="B1252" s="53" t="s">
        <v>4590</v>
      </c>
      <c r="H1252" s="56" t="s">
        <v>4575</v>
      </c>
      <c r="I1252" s="19" t="s">
        <v>22</v>
      </c>
      <c r="J1252" s="19" t="s">
        <v>4591</v>
      </c>
      <c r="K1252" s="56" t="s">
        <v>4592</v>
      </c>
    </row>
    <row r="1253" ht="15.5" spans="1:11">
      <c r="A1253" s="53" t="s">
        <v>4593</v>
      </c>
      <c r="B1253" s="53" t="s">
        <v>4594</v>
      </c>
      <c r="H1253" s="56" t="s">
        <v>4579</v>
      </c>
      <c r="I1253" s="19" t="s">
        <v>22</v>
      </c>
      <c r="J1253" s="19" t="s">
        <v>1550</v>
      </c>
      <c r="K1253" s="56" t="s">
        <v>4595</v>
      </c>
    </row>
    <row r="1254" ht="15.5" spans="1:11">
      <c r="A1254" s="53" t="s">
        <v>4596</v>
      </c>
      <c r="B1254" s="53" t="s">
        <v>4597</v>
      </c>
      <c r="H1254" s="56" t="s">
        <v>4582</v>
      </c>
      <c r="I1254" s="19" t="s">
        <v>22</v>
      </c>
      <c r="J1254" s="19" t="s">
        <v>585</v>
      </c>
      <c r="K1254" s="56" t="s">
        <v>4598</v>
      </c>
    </row>
    <row r="1255" ht="15.5" spans="1:11">
      <c r="A1255" s="53" t="s">
        <v>4599</v>
      </c>
      <c r="B1255" s="53" t="s">
        <v>4600</v>
      </c>
      <c r="H1255" s="56" t="s">
        <v>4585</v>
      </c>
      <c r="I1255" s="19" t="s">
        <v>17</v>
      </c>
      <c r="J1255" s="19" t="s">
        <v>4601</v>
      </c>
      <c r="K1255" s="56" t="s">
        <v>4602</v>
      </c>
    </row>
    <row r="1256" ht="15.5" spans="1:11">
      <c r="A1256" s="53" t="s">
        <v>4603</v>
      </c>
      <c r="B1256" s="53" t="s">
        <v>4604</v>
      </c>
      <c r="H1256" s="56" t="s">
        <v>4589</v>
      </c>
      <c r="I1256" s="19" t="s">
        <v>22</v>
      </c>
      <c r="J1256" s="19" t="s">
        <v>4605</v>
      </c>
      <c r="K1256" s="56" t="s">
        <v>4606</v>
      </c>
    </row>
    <row r="1257" ht="15.5" spans="1:11">
      <c r="A1257" s="53" t="s">
        <v>4607</v>
      </c>
      <c r="B1257" s="53" t="s">
        <v>4608</v>
      </c>
      <c r="H1257" s="56" t="s">
        <v>4593</v>
      </c>
      <c r="I1257" s="19" t="s">
        <v>22</v>
      </c>
      <c r="J1257" s="19" t="s">
        <v>2356</v>
      </c>
      <c r="K1257" s="56" t="s">
        <v>4609</v>
      </c>
    </row>
    <row r="1258" ht="15.5" spans="1:11">
      <c r="A1258" s="53" t="s">
        <v>4610</v>
      </c>
      <c r="B1258" s="53" t="s">
        <v>4611</v>
      </c>
      <c r="H1258" s="56" t="s">
        <v>4596</v>
      </c>
      <c r="I1258" s="19" t="s">
        <v>17</v>
      </c>
      <c r="J1258" s="19" t="s">
        <v>4612</v>
      </c>
      <c r="K1258" s="56" t="s">
        <v>4613</v>
      </c>
    </row>
    <row r="1259" ht="15.5" spans="1:11">
      <c r="A1259" s="53" t="s">
        <v>4614</v>
      </c>
      <c r="B1259" s="53" t="s">
        <v>4615</v>
      </c>
      <c r="H1259" s="56" t="s">
        <v>4599</v>
      </c>
      <c r="I1259" s="19" t="s">
        <v>1864</v>
      </c>
      <c r="J1259" s="19" t="s">
        <v>330</v>
      </c>
      <c r="K1259" s="56" t="s">
        <v>4616</v>
      </c>
    </row>
    <row r="1260" ht="15.5" spans="1:11">
      <c r="A1260" s="53" t="s">
        <v>4617</v>
      </c>
      <c r="B1260" s="53" t="s">
        <v>4618</v>
      </c>
      <c r="H1260" s="56" t="s">
        <v>4603</v>
      </c>
      <c r="I1260" s="19" t="s">
        <v>17</v>
      </c>
      <c r="J1260" s="19" t="s">
        <v>4619</v>
      </c>
      <c r="K1260" s="56" t="s">
        <v>4620</v>
      </c>
    </row>
    <row r="1261" ht="15.5" spans="1:11">
      <c r="A1261" s="53" t="s">
        <v>4621</v>
      </c>
      <c r="B1261" s="53" t="s">
        <v>4622</v>
      </c>
      <c r="H1261" s="56" t="s">
        <v>4607</v>
      </c>
      <c r="I1261" s="19" t="s">
        <v>17</v>
      </c>
      <c r="J1261" s="19" t="s">
        <v>4623</v>
      </c>
      <c r="K1261" s="56" t="s">
        <v>4624</v>
      </c>
    </row>
    <row r="1262" ht="15.5" spans="1:11">
      <c r="A1262" s="53" t="s">
        <v>4625</v>
      </c>
      <c r="B1262" s="53" t="s">
        <v>4626</v>
      </c>
      <c r="H1262" s="56" t="s">
        <v>4610</v>
      </c>
      <c r="I1262" s="19" t="s">
        <v>22</v>
      </c>
      <c r="J1262" s="19" t="s">
        <v>619</v>
      </c>
      <c r="K1262" s="56" t="s">
        <v>4627</v>
      </c>
    </row>
    <row r="1263" ht="15.5" spans="1:11">
      <c r="A1263" s="53" t="s">
        <v>4628</v>
      </c>
      <c r="B1263" s="53" t="s">
        <v>4629</v>
      </c>
      <c r="H1263" s="56" t="s">
        <v>4614</v>
      </c>
      <c r="I1263" s="19" t="s">
        <v>17</v>
      </c>
      <c r="J1263" s="19" t="s">
        <v>4630</v>
      </c>
      <c r="K1263" s="56" t="s">
        <v>4631</v>
      </c>
    </row>
    <row r="1264" ht="15.5" spans="1:11">
      <c r="A1264" s="53" t="s">
        <v>4632</v>
      </c>
      <c r="B1264" s="53" t="s">
        <v>4633</v>
      </c>
      <c r="H1264" s="56" t="s">
        <v>4617</v>
      </c>
      <c r="I1264" s="19" t="s">
        <v>22</v>
      </c>
      <c r="J1264" s="19" t="s">
        <v>4634</v>
      </c>
      <c r="K1264" s="56" t="s">
        <v>4635</v>
      </c>
    </row>
    <row r="1265" ht="15.5" spans="1:11">
      <c r="A1265" s="53" t="s">
        <v>4636</v>
      </c>
      <c r="B1265" s="53" t="s">
        <v>4637</v>
      </c>
      <c r="H1265" s="56" t="s">
        <v>4621</v>
      </c>
      <c r="I1265" s="19" t="s">
        <v>22</v>
      </c>
      <c r="J1265" s="19" t="s">
        <v>4638</v>
      </c>
      <c r="K1265" s="56" t="s">
        <v>3713</v>
      </c>
    </row>
    <row r="1266" ht="15.5" spans="1:11">
      <c r="A1266" s="53" t="s">
        <v>4639</v>
      </c>
      <c r="B1266" s="53" t="s">
        <v>4640</v>
      </c>
      <c r="H1266" s="56" t="s">
        <v>4625</v>
      </c>
      <c r="I1266" s="19" t="s">
        <v>22</v>
      </c>
      <c r="J1266" s="19" t="s">
        <v>1539</v>
      </c>
      <c r="K1266" s="56" t="s">
        <v>4641</v>
      </c>
    </row>
    <row r="1267" ht="15.5" spans="1:11">
      <c r="A1267" s="53" t="s">
        <v>4642</v>
      </c>
      <c r="B1267" s="53" t="s">
        <v>4643</v>
      </c>
      <c r="H1267" s="56" t="s">
        <v>4628</v>
      </c>
      <c r="I1267" s="19" t="s">
        <v>17</v>
      </c>
      <c r="J1267" s="19" t="s">
        <v>4644</v>
      </c>
      <c r="K1267" s="56" t="s">
        <v>4645</v>
      </c>
    </row>
    <row r="1268" ht="15.5" spans="1:11">
      <c r="A1268" s="53" t="s">
        <v>4646</v>
      </c>
      <c r="B1268" s="53" t="s">
        <v>4647</v>
      </c>
      <c r="H1268" s="56" t="s">
        <v>4632</v>
      </c>
      <c r="I1268" s="19" t="s">
        <v>17</v>
      </c>
      <c r="J1268" s="19" t="s">
        <v>4648</v>
      </c>
      <c r="K1268" s="56" t="s">
        <v>4649</v>
      </c>
    </row>
    <row r="1269" ht="15.5" spans="1:11">
      <c r="A1269" s="53" t="s">
        <v>4650</v>
      </c>
      <c r="B1269" s="53" t="s">
        <v>4651</v>
      </c>
      <c r="H1269" s="56" t="s">
        <v>4636</v>
      </c>
      <c r="I1269" s="19" t="s">
        <v>22</v>
      </c>
      <c r="J1269" s="19" t="s">
        <v>4652</v>
      </c>
      <c r="K1269" s="56" t="s">
        <v>4653</v>
      </c>
    </row>
    <row r="1270" ht="15.5" spans="1:11">
      <c r="A1270" s="53" t="s">
        <v>4654</v>
      </c>
      <c r="B1270" s="53" t="s">
        <v>4655</v>
      </c>
      <c r="H1270" s="56" t="s">
        <v>4639</v>
      </c>
      <c r="I1270" s="19" t="s">
        <v>22</v>
      </c>
      <c r="J1270" s="19" t="s">
        <v>4656</v>
      </c>
      <c r="K1270" s="56" t="s">
        <v>4657</v>
      </c>
    </row>
    <row r="1271" ht="15.5" spans="1:11">
      <c r="A1271" s="53" t="s">
        <v>4658</v>
      </c>
      <c r="B1271" s="53" t="s">
        <v>4659</v>
      </c>
      <c r="H1271" s="56" t="s">
        <v>4642</v>
      </c>
      <c r="I1271" s="19" t="s">
        <v>22</v>
      </c>
      <c r="J1271" s="19" t="s">
        <v>816</v>
      </c>
      <c r="K1271" s="56" t="s">
        <v>4660</v>
      </c>
    </row>
    <row r="1272" ht="15.5" spans="1:11">
      <c r="A1272" s="53" t="s">
        <v>4661</v>
      </c>
      <c r="B1272" s="53" t="s">
        <v>4662</v>
      </c>
      <c r="H1272" s="56" t="s">
        <v>4646</v>
      </c>
      <c r="I1272" s="19" t="s">
        <v>22</v>
      </c>
      <c r="J1272" s="19" t="s">
        <v>4663</v>
      </c>
      <c r="K1272" s="56" t="s">
        <v>4664</v>
      </c>
    </row>
    <row r="1273" ht="15.5" spans="1:11">
      <c r="A1273" s="53" t="s">
        <v>4665</v>
      </c>
      <c r="B1273" s="53" t="s">
        <v>4666</v>
      </c>
      <c r="H1273" s="56" t="s">
        <v>4650</v>
      </c>
      <c r="I1273" s="19" t="s">
        <v>17</v>
      </c>
      <c r="J1273" s="19" t="s">
        <v>4667</v>
      </c>
      <c r="K1273" s="56" t="s">
        <v>4668</v>
      </c>
    </row>
    <row r="1274" ht="15.5" spans="1:11">
      <c r="A1274" s="53" t="s">
        <v>4669</v>
      </c>
      <c r="B1274" s="53" t="s">
        <v>4670</v>
      </c>
      <c r="H1274" s="56" t="s">
        <v>4654</v>
      </c>
      <c r="I1274" s="19" t="s">
        <v>17</v>
      </c>
      <c r="J1274" s="19" t="s">
        <v>4644</v>
      </c>
      <c r="K1274" s="56" t="s">
        <v>4671</v>
      </c>
    </row>
    <row r="1275" ht="15.5" spans="1:11">
      <c r="A1275" s="53" t="s">
        <v>4672</v>
      </c>
      <c r="B1275" s="53" t="s">
        <v>4673</v>
      </c>
      <c r="H1275" s="56" t="s">
        <v>4658</v>
      </c>
      <c r="I1275" s="19" t="s">
        <v>17</v>
      </c>
      <c r="J1275" s="19" t="s">
        <v>4674</v>
      </c>
      <c r="K1275" s="56" t="s">
        <v>756</v>
      </c>
    </row>
    <row r="1276" ht="15.5" spans="1:11">
      <c r="A1276" s="53" t="s">
        <v>4675</v>
      </c>
      <c r="B1276" s="53" t="s">
        <v>4676</v>
      </c>
      <c r="H1276" s="56" t="s">
        <v>4661</v>
      </c>
      <c r="I1276" s="19" t="s">
        <v>22</v>
      </c>
      <c r="J1276" s="19" t="s">
        <v>4677</v>
      </c>
      <c r="K1276" s="56" t="s">
        <v>582</v>
      </c>
    </row>
    <row r="1277" ht="15.5" spans="1:11">
      <c r="A1277" s="53" t="s">
        <v>4678</v>
      </c>
      <c r="B1277" s="53" t="s">
        <v>4679</v>
      </c>
      <c r="H1277" s="56" t="s">
        <v>4665</v>
      </c>
      <c r="I1277" s="19" t="s">
        <v>22</v>
      </c>
      <c r="J1277" s="19" t="s">
        <v>4680</v>
      </c>
      <c r="K1277" s="56" t="s">
        <v>4681</v>
      </c>
    </row>
    <row r="1278" ht="15.5" spans="1:11">
      <c r="A1278" s="53" t="s">
        <v>4682</v>
      </c>
      <c r="B1278" s="53" t="s">
        <v>4683</v>
      </c>
      <c r="H1278" s="56" t="s">
        <v>4669</v>
      </c>
      <c r="I1278" s="19" t="s">
        <v>22</v>
      </c>
      <c r="J1278" s="19" t="s">
        <v>4684</v>
      </c>
      <c r="K1278" s="56" t="s">
        <v>4685</v>
      </c>
    </row>
    <row r="1279" ht="15.5" spans="1:11">
      <c r="A1279" s="53" t="s">
        <v>4686</v>
      </c>
      <c r="B1279" s="53" t="s">
        <v>4687</v>
      </c>
      <c r="H1279" s="56" t="s">
        <v>4672</v>
      </c>
      <c r="I1279" s="19" t="s">
        <v>22</v>
      </c>
      <c r="J1279" s="19" t="s">
        <v>2165</v>
      </c>
      <c r="K1279" s="56" t="s">
        <v>4688</v>
      </c>
    </row>
    <row r="1280" ht="15.5" spans="1:11">
      <c r="A1280" s="53" t="s">
        <v>4689</v>
      </c>
      <c r="B1280" s="53" t="s">
        <v>4690</v>
      </c>
      <c r="H1280" s="56" t="s">
        <v>4675</v>
      </c>
      <c r="I1280" s="19" t="s">
        <v>22</v>
      </c>
      <c r="J1280" s="19" t="s">
        <v>119</v>
      </c>
      <c r="K1280" s="56" t="s">
        <v>4691</v>
      </c>
    </row>
    <row r="1281" ht="15.5" spans="1:11">
      <c r="A1281" s="53" t="s">
        <v>4692</v>
      </c>
      <c r="B1281" s="53" t="s">
        <v>4693</v>
      </c>
      <c r="H1281" s="56" t="s">
        <v>4678</v>
      </c>
      <c r="I1281" s="19" t="s">
        <v>22</v>
      </c>
      <c r="J1281" s="19" t="s">
        <v>4694</v>
      </c>
      <c r="K1281" s="56" t="s">
        <v>3640</v>
      </c>
    </row>
    <row r="1282" ht="15.5" spans="1:11">
      <c r="A1282" s="53" t="s">
        <v>4695</v>
      </c>
      <c r="B1282" s="53" t="s">
        <v>4696</v>
      </c>
      <c r="H1282" s="56" t="s">
        <v>4682</v>
      </c>
      <c r="I1282" s="19" t="s">
        <v>17</v>
      </c>
      <c r="J1282" s="19" t="s">
        <v>4697</v>
      </c>
      <c r="K1282" s="56" t="s">
        <v>4698</v>
      </c>
    </row>
    <row r="1283" ht="15.5" spans="1:11">
      <c r="A1283" s="53" t="s">
        <v>4699</v>
      </c>
      <c r="B1283" s="53" t="s">
        <v>4700</v>
      </c>
      <c r="H1283" s="56" t="s">
        <v>4686</v>
      </c>
      <c r="I1283" s="19" t="s">
        <v>17</v>
      </c>
      <c r="J1283" s="19" t="s">
        <v>4701</v>
      </c>
      <c r="K1283" s="56" t="s">
        <v>4702</v>
      </c>
    </row>
    <row r="1284" ht="15.5" spans="1:11">
      <c r="A1284" s="53" t="s">
        <v>4703</v>
      </c>
      <c r="B1284" s="53" t="s">
        <v>4704</v>
      </c>
      <c r="H1284" s="56" t="s">
        <v>4689</v>
      </c>
      <c r="I1284" s="19" t="s">
        <v>17</v>
      </c>
      <c r="J1284" s="19" t="s">
        <v>4033</v>
      </c>
      <c r="K1284" s="56" t="s">
        <v>4705</v>
      </c>
    </row>
    <row r="1285" ht="15.5" spans="1:11">
      <c r="A1285" s="53" t="s">
        <v>4706</v>
      </c>
      <c r="B1285" s="53" t="s">
        <v>4707</v>
      </c>
      <c r="H1285" s="56" t="s">
        <v>4692</v>
      </c>
      <c r="I1285" s="19" t="s">
        <v>22</v>
      </c>
      <c r="J1285" s="19" t="s">
        <v>4708</v>
      </c>
      <c r="K1285" s="56" t="s">
        <v>4709</v>
      </c>
    </row>
    <row r="1286" ht="15.5" spans="1:11">
      <c r="A1286" s="53" t="s">
        <v>4710</v>
      </c>
      <c r="B1286" s="53" t="s">
        <v>4711</v>
      </c>
      <c r="H1286" s="56" t="s">
        <v>4695</v>
      </c>
      <c r="I1286" s="19" t="s">
        <v>22</v>
      </c>
      <c r="J1286" s="19" t="s">
        <v>615</v>
      </c>
      <c r="K1286" s="56" t="s">
        <v>4712</v>
      </c>
    </row>
    <row r="1287" ht="15.5" spans="1:11">
      <c r="A1287" s="53" t="s">
        <v>4713</v>
      </c>
      <c r="B1287" s="53" t="s">
        <v>4714</v>
      </c>
      <c r="H1287" s="56" t="s">
        <v>4699</v>
      </c>
      <c r="I1287" s="19" t="s">
        <v>17</v>
      </c>
      <c r="J1287" s="19" t="s">
        <v>3972</v>
      </c>
      <c r="K1287" s="56" t="s">
        <v>4715</v>
      </c>
    </row>
    <row r="1288" ht="15.5" spans="1:11">
      <c r="A1288" s="53" t="s">
        <v>4716</v>
      </c>
      <c r="B1288" s="53" t="s">
        <v>4717</v>
      </c>
      <c r="H1288" s="56" t="s">
        <v>4703</v>
      </c>
      <c r="I1288" s="19" t="s">
        <v>22</v>
      </c>
      <c r="J1288" s="19" t="s">
        <v>883</v>
      </c>
      <c r="K1288" s="56" t="s">
        <v>964</v>
      </c>
    </row>
    <row r="1289" ht="15.5" spans="1:11">
      <c r="A1289" s="53" t="s">
        <v>4718</v>
      </c>
      <c r="B1289" s="53" t="s">
        <v>4719</v>
      </c>
      <c r="H1289" s="56" t="s">
        <v>4706</v>
      </c>
      <c r="I1289" s="19" t="s">
        <v>17</v>
      </c>
      <c r="J1289" s="19" t="s">
        <v>4720</v>
      </c>
      <c r="K1289" s="56" t="s">
        <v>4721</v>
      </c>
    </row>
    <row r="1290" ht="15.5" spans="1:11">
      <c r="A1290" s="53" t="s">
        <v>4722</v>
      </c>
      <c r="B1290" s="53" t="s">
        <v>4723</v>
      </c>
      <c r="H1290" s="56" t="s">
        <v>4710</v>
      </c>
      <c r="I1290" s="19" t="s">
        <v>17</v>
      </c>
      <c r="J1290" s="19" t="s">
        <v>4724</v>
      </c>
      <c r="K1290" s="56" t="s">
        <v>4725</v>
      </c>
    </row>
    <row r="1291" ht="15.5" spans="1:11">
      <c r="A1291" s="53" t="s">
        <v>4726</v>
      </c>
      <c r="B1291" s="53" t="s">
        <v>4727</v>
      </c>
      <c r="H1291" s="56" t="s">
        <v>4713</v>
      </c>
      <c r="I1291" s="19" t="s">
        <v>17</v>
      </c>
      <c r="J1291" s="19" t="s">
        <v>4728</v>
      </c>
      <c r="K1291" s="56" t="s">
        <v>4729</v>
      </c>
    </row>
    <row r="1292" ht="15.5" spans="1:11">
      <c r="A1292" s="53" t="s">
        <v>4730</v>
      </c>
      <c r="B1292" s="53" t="s">
        <v>4731</v>
      </c>
      <c r="H1292" s="56" t="s">
        <v>4716</v>
      </c>
      <c r="I1292" s="19" t="s">
        <v>17</v>
      </c>
      <c r="J1292" s="19" t="s">
        <v>4732</v>
      </c>
      <c r="K1292" s="56" t="s">
        <v>68</v>
      </c>
    </row>
    <row r="1293" ht="15.5" spans="1:11">
      <c r="A1293" s="53" t="s">
        <v>4733</v>
      </c>
      <c r="B1293" s="53" t="s">
        <v>4734</v>
      </c>
      <c r="H1293" s="56" t="s">
        <v>4718</v>
      </c>
      <c r="I1293" s="19" t="s">
        <v>17</v>
      </c>
      <c r="J1293" s="19" t="s">
        <v>755</v>
      </c>
      <c r="K1293" s="56" t="s">
        <v>4735</v>
      </c>
    </row>
    <row r="1294" ht="15.5" spans="1:11">
      <c r="A1294" s="53" t="s">
        <v>4736</v>
      </c>
      <c r="B1294" s="53" t="s">
        <v>4737</v>
      </c>
      <c r="H1294" s="56" t="s">
        <v>4722</v>
      </c>
      <c r="I1294" s="19" t="s">
        <v>17</v>
      </c>
      <c r="J1294" s="19" t="s">
        <v>4738</v>
      </c>
      <c r="K1294" s="56" t="s">
        <v>4739</v>
      </c>
    </row>
    <row r="1295" ht="15.5" spans="1:11">
      <c r="A1295" s="53" t="s">
        <v>4740</v>
      </c>
      <c r="B1295" s="53" t="s">
        <v>4741</v>
      </c>
      <c r="H1295" s="56" t="s">
        <v>4726</v>
      </c>
      <c r="I1295" s="19" t="s">
        <v>17</v>
      </c>
      <c r="J1295" s="19" t="s">
        <v>4742</v>
      </c>
      <c r="K1295" s="56" t="s">
        <v>4743</v>
      </c>
    </row>
    <row r="1296" ht="15.5" spans="1:11">
      <c r="A1296" s="53" t="s">
        <v>4744</v>
      </c>
      <c r="B1296" s="53" t="s">
        <v>4745</v>
      </c>
      <c r="H1296" s="56" t="s">
        <v>4730</v>
      </c>
      <c r="I1296" s="19" t="s">
        <v>17</v>
      </c>
      <c r="J1296" s="19" t="s">
        <v>243</v>
      </c>
      <c r="K1296" s="56" t="s">
        <v>4746</v>
      </c>
    </row>
    <row r="1297" ht="15.5" spans="1:11">
      <c r="A1297" s="53" t="s">
        <v>4747</v>
      </c>
      <c r="B1297" s="53" t="s">
        <v>4748</v>
      </c>
      <c r="H1297" s="56" t="s">
        <v>4733</v>
      </c>
      <c r="I1297" s="19" t="s">
        <v>17</v>
      </c>
      <c r="J1297" s="19" t="s">
        <v>4033</v>
      </c>
      <c r="K1297" s="56" t="s">
        <v>4749</v>
      </c>
    </row>
    <row r="1298" ht="15.5" spans="1:11">
      <c r="A1298" s="53" t="s">
        <v>4750</v>
      </c>
      <c r="B1298" s="53" t="s">
        <v>4751</v>
      </c>
      <c r="H1298" s="56" t="s">
        <v>4736</v>
      </c>
      <c r="I1298" s="19" t="s">
        <v>17</v>
      </c>
      <c r="J1298" s="19" t="s">
        <v>4752</v>
      </c>
      <c r="K1298" s="56" t="s">
        <v>4753</v>
      </c>
    </row>
    <row r="1299" ht="15.5" spans="1:11">
      <c r="A1299" s="53" t="s">
        <v>4754</v>
      </c>
      <c r="B1299" s="53" t="s">
        <v>4755</v>
      </c>
      <c r="H1299" s="56" t="s">
        <v>4740</v>
      </c>
      <c r="I1299" s="19" t="s">
        <v>17</v>
      </c>
      <c r="J1299" s="19" t="s">
        <v>4756</v>
      </c>
      <c r="K1299" s="56" t="s">
        <v>4757</v>
      </c>
    </row>
    <row r="1300" ht="15.5" spans="1:11">
      <c r="A1300" s="53" t="s">
        <v>4758</v>
      </c>
      <c r="B1300" s="53" t="s">
        <v>4759</v>
      </c>
      <c r="H1300" s="56" t="s">
        <v>4744</v>
      </c>
      <c r="I1300" s="19" t="s">
        <v>22</v>
      </c>
      <c r="J1300" s="19" t="s">
        <v>4760</v>
      </c>
      <c r="K1300" s="56" t="s">
        <v>4761</v>
      </c>
    </row>
    <row r="1301" ht="15.5" spans="1:11">
      <c r="A1301" s="53" t="s">
        <v>4762</v>
      </c>
      <c r="B1301" s="53" t="s">
        <v>4763</v>
      </c>
      <c r="H1301" s="56" t="s">
        <v>4747</v>
      </c>
      <c r="I1301" s="19" t="s">
        <v>17</v>
      </c>
      <c r="J1301" s="19" t="s">
        <v>4764</v>
      </c>
      <c r="K1301" s="56" t="s">
        <v>4765</v>
      </c>
    </row>
    <row r="1302" ht="15.5" spans="1:11">
      <c r="A1302" s="53" t="s">
        <v>4766</v>
      </c>
      <c r="B1302" s="53" t="s">
        <v>4767</v>
      </c>
      <c r="H1302" s="56" t="s">
        <v>4750</v>
      </c>
      <c r="I1302" s="19" t="s">
        <v>22</v>
      </c>
      <c r="J1302" s="19" t="s">
        <v>4768</v>
      </c>
      <c r="K1302" s="56" t="s">
        <v>4769</v>
      </c>
    </row>
    <row r="1303" ht="15.5" spans="1:11">
      <c r="A1303" s="53" t="s">
        <v>4770</v>
      </c>
      <c r="B1303" s="53" t="s">
        <v>4771</v>
      </c>
      <c r="H1303" s="56" t="s">
        <v>4754</v>
      </c>
      <c r="I1303" s="19" t="s">
        <v>1864</v>
      </c>
      <c r="J1303" s="19" t="s">
        <v>4772</v>
      </c>
      <c r="K1303" s="56" t="s">
        <v>2432</v>
      </c>
    </row>
    <row r="1304" ht="15.5" spans="1:11">
      <c r="A1304" s="53" t="s">
        <v>4773</v>
      </c>
      <c r="B1304" s="53" t="s">
        <v>4774</v>
      </c>
      <c r="H1304" s="56" t="s">
        <v>4758</v>
      </c>
      <c r="I1304" s="19" t="s">
        <v>17</v>
      </c>
      <c r="J1304" s="19" t="s">
        <v>4775</v>
      </c>
      <c r="K1304" s="56" t="s">
        <v>4034</v>
      </c>
    </row>
    <row r="1305" ht="15.5" spans="1:11">
      <c r="A1305" s="53" t="s">
        <v>4776</v>
      </c>
      <c r="B1305" s="53" t="s">
        <v>4777</v>
      </c>
      <c r="H1305" s="56" t="s">
        <v>4762</v>
      </c>
      <c r="I1305" s="19" t="s">
        <v>22</v>
      </c>
      <c r="J1305" s="19" t="s">
        <v>174</v>
      </c>
      <c r="K1305" s="56" t="s">
        <v>4778</v>
      </c>
    </row>
    <row r="1306" ht="15.5" spans="1:11">
      <c r="A1306" s="53" t="s">
        <v>4779</v>
      </c>
      <c r="B1306" s="53" t="s">
        <v>4780</v>
      </c>
      <c r="H1306" s="56" t="s">
        <v>4766</v>
      </c>
      <c r="I1306" s="19" t="s">
        <v>22</v>
      </c>
      <c r="J1306" s="19" t="s">
        <v>4781</v>
      </c>
      <c r="K1306" s="56" t="s">
        <v>4782</v>
      </c>
    </row>
    <row r="1307" ht="15.5" spans="1:11">
      <c r="A1307" s="53" t="s">
        <v>4783</v>
      </c>
      <c r="B1307" s="53" t="s">
        <v>4784</v>
      </c>
      <c r="H1307" s="56" t="s">
        <v>4770</v>
      </c>
      <c r="I1307" s="19" t="s">
        <v>22</v>
      </c>
      <c r="J1307" s="19" t="s">
        <v>4785</v>
      </c>
      <c r="K1307" s="56" t="s">
        <v>4786</v>
      </c>
    </row>
    <row r="1308" ht="15.5" spans="1:11">
      <c r="A1308" s="53" t="s">
        <v>4787</v>
      </c>
      <c r="B1308" s="53" t="s">
        <v>4788</v>
      </c>
      <c r="H1308" s="56" t="s">
        <v>4773</v>
      </c>
      <c r="I1308" s="19" t="s">
        <v>22</v>
      </c>
      <c r="J1308" s="19" t="s">
        <v>4789</v>
      </c>
      <c r="K1308" s="56" t="s">
        <v>4790</v>
      </c>
    </row>
    <row r="1309" ht="15.5" spans="1:11">
      <c r="A1309" s="53" t="s">
        <v>4791</v>
      </c>
      <c r="B1309" s="53" t="s">
        <v>4792</v>
      </c>
      <c r="H1309" s="56" t="s">
        <v>4776</v>
      </c>
      <c r="I1309" s="19" t="s">
        <v>22</v>
      </c>
      <c r="J1309" s="19" t="s">
        <v>883</v>
      </c>
      <c r="K1309" s="56" t="s">
        <v>4793</v>
      </c>
    </row>
    <row r="1310" ht="15.5" spans="1:11">
      <c r="A1310" s="53" t="s">
        <v>4794</v>
      </c>
      <c r="B1310" s="53" t="s">
        <v>4795</v>
      </c>
      <c r="H1310" s="56" t="s">
        <v>4779</v>
      </c>
      <c r="I1310" s="19" t="s">
        <v>22</v>
      </c>
      <c r="J1310" s="19" t="s">
        <v>1594</v>
      </c>
      <c r="K1310" s="56" t="s">
        <v>4796</v>
      </c>
    </row>
    <row r="1311" ht="15.5" spans="1:11">
      <c r="A1311" s="53" t="s">
        <v>4797</v>
      </c>
      <c r="B1311" s="53" t="s">
        <v>4798</v>
      </c>
      <c r="H1311" s="56" t="s">
        <v>4783</v>
      </c>
      <c r="I1311" s="19" t="s">
        <v>22</v>
      </c>
      <c r="J1311" s="19" t="s">
        <v>4799</v>
      </c>
      <c r="K1311" s="56" t="s">
        <v>4800</v>
      </c>
    </row>
    <row r="1312" ht="15.5" spans="1:11">
      <c r="A1312" s="53" t="s">
        <v>4801</v>
      </c>
      <c r="B1312" s="53" t="s">
        <v>4802</v>
      </c>
      <c r="H1312" s="56" t="s">
        <v>4787</v>
      </c>
      <c r="I1312" s="19" t="s">
        <v>22</v>
      </c>
      <c r="J1312" s="19" t="s">
        <v>4803</v>
      </c>
      <c r="K1312" s="56" t="s">
        <v>4804</v>
      </c>
    </row>
    <row r="1313" ht="15.5" spans="1:11">
      <c r="A1313" s="53" t="s">
        <v>4805</v>
      </c>
      <c r="B1313" s="53" t="s">
        <v>4806</v>
      </c>
      <c r="H1313" s="56" t="s">
        <v>4791</v>
      </c>
      <c r="I1313" s="19" t="s">
        <v>22</v>
      </c>
      <c r="J1313" s="19" t="s">
        <v>3252</v>
      </c>
      <c r="K1313" s="56" t="s">
        <v>4807</v>
      </c>
    </row>
    <row r="1314" ht="15.5" spans="1:11">
      <c r="A1314" s="53" t="s">
        <v>4808</v>
      </c>
      <c r="B1314" s="53" t="s">
        <v>4809</v>
      </c>
      <c r="H1314" s="56" t="s">
        <v>4794</v>
      </c>
      <c r="I1314" s="19" t="s">
        <v>22</v>
      </c>
      <c r="J1314" s="19" t="s">
        <v>2329</v>
      </c>
      <c r="K1314" s="56" t="s">
        <v>1267</v>
      </c>
    </row>
    <row r="1315" ht="15.5" spans="1:11">
      <c r="A1315" s="53" t="s">
        <v>4810</v>
      </c>
      <c r="B1315" s="53" t="s">
        <v>4811</v>
      </c>
      <c r="H1315" s="56" t="s">
        <v>4797</v>
      </c>
      <c r="I1315" s="19" t="s">
        <v>22</v>
      </c>
      <c r="J1315" s="19" t="s">
        <v>4812</v>
      </c>
      <c r="K1315" s="56" t="s">
        <v>4813</v>
      </c>
    </row>
    <row r="1316" ht="15.5" spans="1:11">
      <c r="A1316" s="53" t="s">
        <v>4814</v>
      </c>
      <c r="B1316" s="53" t="s">
        <v>4815</v>
      </c>
      <c r="H1316" s="56" t="s">
        <v>4801</v>
      </c>
      <c r="I1316" s="19" t="s">
        <v>22</v>
      </c>
      <c r="J1316" s="19" t="s">
        <v>4816</v>
      </c>
      <c r="K1316" s="56" t="s">
        <v>4817</v>
      </c>
    </row>
    <row r="1317" ht="15.5" spans="1:11">
      <c r="A1317" s="53" t="s">
        <v>4818</v>
      </c>
      <c r="B1317" s="53" t="s">
        <v>4819</v>
      </c>
      <c r="H1317" s="56" t="s">
        <v>4805</v>
      </c>
      <c r="I1317" s="19" t="s">
        <v>22</v>
      </c>
      <c r="J1317" s="19" t="s">
        <v>1539</v>
      </c>
      <c r="K1317" s="56" t="s">
        <v>4820</v>
      </c>
    </row>
    <row r="1318" ht="15.5" spans="1:11">
      <c r="A1318" s="53" t="s">
        <v>4821</v>
      </c>
      <c r="B1318" s="53" t="s">
        <v>4822</v>
      </c>
      <c r="H1318" s="56" t="s">
        <v>4808</v>
      </c>
      <c r="I1318" s="19" t="s">
        <v>17</v>
      </c>
      <c r="J1318" s="19" t="s">
        <v>4823</v>
      </c>
      <c r="K1318" s="56" t="s">
        <v>4824</v>
      </c>
    </row>
    <row r="1319" ht="15.5" spans="1:11">
      <c r="A1319" s="53" t="s">
        <v>4825</v>
      </c>
      <c r="B1319" s="53" t="s">
        <v>4826</v>
      </c>
      <c r="H1319" s="56" t="s">
        <v>4810</v>
      </c>
      <c r="I1319" s="19" t="s">
        <v>17</v>
      </c>
      <c r="J1319" s="19" t="s">
        <v>1052</v>
      </c>
      <c r="K1319" s="56" t="s">
        <v>4827</v>
      </c>
    </row>
    <row r="1320" ht="15.5" spans="1:11">
      <c r="A1320" s="53" t="s">
        <v>4828</v>
      </c>
      <c r="B1320" s="53" t="s">
        <v>4829</v>
      </c>
      <c r="H1320" s="56" t="s">
        <v>4814</v>
      </c>
      <c r="I1320" s="19" t="s">
        <v>22</v>
      </c>
      <c r="J1320" s="19" t="s">
        <v>4830</v>
      </c>
      <c r="K1320" s="56" t="s">
        <v>4831</v>
      </c>
    </row>
    <row r="1321" ht="15.5" spans="1:11">
      <c r="A1321" s="53" t="s">
        <v>4832</v>
      </c>
      <c r="B1321" s="53" t="s">
        <v>4833</v>
      </c>
      <c r="H1321" s="56" t="s">
        <v>4818</v>
      </c>
      <c r="I1321" s="19" t="s">
        <v>17</v>
      </c>
      <c r="J1321" s="19" t="s">
        <v>1883</v>
      </c>
      <c r="K1321" s="56" t="s">
        <v>4834</v>
      </c>
    </row>
    <row r="1322" ht="15.5" spans="1:11">
      <c r="A1322" s="53" t="s">
        <v>4835</v>
      </c>
      <c r="B1322" s="53" t="s">
        <v>4836</v>
      </c>
      <c r="H1322" s="56" t="s">
        <v>4821</v>
      </c>
      <c r="I1322" s="19" t="s">
        <v>17</v>
      </c>
      <c r="J1322" s="19" t="s">
        <v>4837</v>
      </c>
      <c r="K1322" s="56" t="s">
        <v>4838</v>
      </c>
    </row>
    <row r="1323" ht="15.5" spans="1:11">
      <c r="A1323" s="53" t="s">
        <v>4839</v>
      </c>
      <c r="B1323" s="53" t="s">
        <v>4840</v>
      </c>
      <c r="H1323" s="56" t="s">
        <v>4825</v>
      </c>
      <c r="I1323" s="19" t="s">
        <v>17</v>
      </c>
      <c r="J1323" s="19" t="s">
        <v>4841</v>
      </c>
      <c r="K1323" s="56" t="s">
        <v>4842</v>
      </c>
    </row>
    <row r="1324" ht="15.5" spans="1:11">
      <c r="A1324" s="53" t="s">
        <v>4843</v>
      </c>
      <c r="B1324" s="53" t="s">
        <v>4844</v>
      </c>
      <c r="H1324" s="56" t="s">
        <v>4828</v>
      </c>
      <c r="I1324" s="19" t="s">
        <v>22</v>
      </c>
      <c r="J1324" s="19" t="s">
        <v>4845</v>
      </c>
      <c r="K1324" s="56" t="s">
        <v>4846</v>
      </c>
    </row>
    <row r="1325" ht="15.5" spans="1:11">
      <c r="A1325" s="53" t="s">
        <v>4847</v>
      </c>
      <c r="B1325" s="53" t="s">
        <v>4848</v>
      </c>
      <c r="H1325" s="56" t="s">
        <v>4832</v>
      </c>
      <c r="I1325" s="19" t="s">
        <v>17</v>
      </c>
      <c r="J1325" s="19" t="s">
        <v>31</v>
      </c>
      <c r="K1325" s="56" t="s">
        <v>4849</v>
      </c>
    </row>
    <row r="1326" ht="15.5" spans="1:11">
      <c r="A1326" s="53" t="s">
        <v>4850</v>
      </c>
      <c r="B1326" s="53" t="s">
        <v>4851</v>
      </c>
      <c r="H1326" s="56" t="s">
        <v>4835</v>
      </c>
      <c r="I1326" s="19" t="s">
        <v>22</v>
      </c>
      <c r="J1326" s="19" t="s">
        <v>4852</v>
      </c>
      <c r="K1326" s="56" t="s">
        <v>4853</v>
      </c>
    </row>
    <row r="1327" ht="15.5" spans="1:11">
      <c r="A1327" s="53" t="s">
        <v>4854</v>
      </c>
      <c r="B1327" s="53" t="s">
        <v>4855</v>
      </c>
      <c r="H1327" s="56" t="s">
        <v>4839</v>
      </c>
      <c r="I1327" s="19" t="s">
        <v>17</v>
      </c>
      <c r="J1327" s="19" t="s">
        <v>4856</v>
      </c>
      <c r="K1327" s="56" t="s">
        <v>4857</v>
      </c>
    </row>
    <row r="1328" ht="15.5" spans="1:11">
      <c r="A1328" s="53" t="s">
        <v>4858</v>
      </c>
      <c r="B1328" s="53" t="s">
        <v>4859</v>
      </c>
      <c r="H1328" s="56" t="s">
        <v>4843</v>
      </c>
      <c r="I1328" s="19" t="s">
        <v>17</v>
      </c>
      <c r="J1328" s="19" t="s">
        <v>4860</v>
      </c>
      <c r="K1328" s="56" t="s">
        <v>4861</v>
      </c>
    </row>
    <row r="1329" ht="15.5" spans="1:11">
      <c r="A1329" s="53" t="s">
        <v>4862</v>
      </c>
      <c r="B1329" s="53" t="s">
        <v>4863</v>
      </c>
      <c r="H1329" s="56" t="s">
        <v>4847</v>
      </c>
      <c r="I1329" s="19" t="s">
        <v>17</v>
      </c>
      <c r="J1329" s="19" t="s">
        <v>4864</v>
      </c>
      <c r="K1329" s="56" t="s">
        <v>4865</v>
      </c>
    </row>
    <row r="1330" ht="15.5" spans="1:11">
      <c r="A1330" s="53" t="s">
        <v>4866</v>
      </c>
      <c r="B1330" s="53" t="s">
        <v>4867</v>
      </c>
      <c r="H1330" s="56" t="s">
        <v>4850</v>
      </c>
      <c r="I1330" s="19" t="s">
        <v>17</v>
      </c>
      <c r="J1330" s="19" t="s">
        <v>274</v>
      </c>
      <c r="K1330" s="56" t="s">
        <v>4868</v>
      </c>
    </row>
    <row r="1331" ht="15.5" spans="1:11">
      <c r="A1331" s="53" t="s">
        <v>4869</v>
      </c>
      <c r="B1331" s="53" t="s">
        <v>4870</v>
      </c>
      <c r="H1331" s="56" t="s">
        <v>4854</v>
      </c>
      <c r="I1331" s="19" t="s">
        <v>17</v>
      </c>
      <c r="J1331" s="19" t="s">
        <v>4871</v>
      </c>
      <c r="K1331" s="56" t="s">
        <v>4872</v>
      </c>
    </row>
    <row r="1332" ht="15.5" spans="1:11">
      <c r="A1332" s="53" t="s">
        <v>4873</v>
      </c>
      <c r="B1332" s="53" t="s">
        <v>4874</v>
      </c>
      <c r="H1332" s="56" t="s">
        <v>4858</v>
      </c>
      <c r="I1332" s="19" t="s">
        <v>17</v>
      </c>
      <c r="J1332" s="19" t="s">
        <v>1869</v>
      </c>
      <c r="K1332" s="56" t="s">
        <v>4875</v>
      </c>
    </row>
    <row r="1333" ht="15.5" spans="1:11">
      <c r="A1333" s="53" t="s">
        <v>4876</v>
      </c>
      <c r="B1333" s="53" t="s">
        <v>4877</v>
      </c>
      <c r="H1333" s="56" t="s">
        <v>4862</v>
      </c>
      <c r="I1333" s="19" t="s">
        <v>22</v>
      </c>
      <c r="J1333" s="19" t="s">
        <v>1562</v>
      </c>
      <c r="K1333" s="56" t="s">
        <v>4878</v>
      </c>
    </row>
    <row r="1334" ht="15.5" spans="1:11">
      <c r="A1334" s="53" t="s">
        <v>4879</v>
      </c>
      <c r="B1334" s="53" t="s">
        <v>4880</v>
      </c>
      <c r="H1334" s="56" t="s">
        <v>4866</v>
      </c>
      <c r="I1334" s="19" t="s">
        <v>1864</v>
      </c>
      <c r="J1334" s="19" t="s">
        <v>4732</v>
      </c>
      <c r="K1334" s="56" t="s">
        <v>4881</v>
      </c>
    </row>
    <row r="1335" ht="15.5" spans="1:11">
      <c r="A1335" s="53" t="s">
        <v>4882</v>
      </c>
      <c r="B1335" s="53" t="s">
        <v>4883</v>
      </c>
      <c r="H1335" s="56" t="s">
        <v>4869</v>
      </c>
      <c r="I1335" s="19" t="s">
        <v>22</v>
      </c>
      <c r="J1335" s="19" t="s">
        <v>913</v>
      </c>
      <c r="K1335" s="56" t="s">
        <v>4884</v>
      </c>
    </row>
    <row r="1336" ht="15.5" spans="1:11">
      <c r="A1336" s="53" t="s">
        <v>4885</v>
      </c>
      <c r="B1336" s="53" t="s">
        <v>4886</v>
      </c>
      <c r="H1336" s="56" t="s">
        <v>4873</v>
      </c>
      <c r="I1336" s="19" t="s">
        <v>17</v>
      </c>
      <c r="J1336" s="19" t="s">
        <v>1900</v>
      </c>
      <c r="K1336" s="56" t="s">
        <v>4887</v>
      </c>
    </row>
    <row r="1337" ht="15.5" spans="1:11">
      <c r="A1337" s="53" t="s">
        <v>4888</v>
      </c>
      <c r="B1337" s="53" t="s">
        <v>4889</v>
      </c>
      <c r="H1337" s="56" t="s">
        <v>4876</v>
      </c>
      <c r="I1337" s="19" t="s">
        <v>22</v>
      </c>
      <c r="J1337" s="19" t="s">
        <v>4890</v>
      </c>
      <c r="K1337" s="56" t="s">
        <v>4891</v>
      </c>
    </row>
    <row r="1338" ht="15.5" spans="1:11">
      <c r="A1338" s="53" t="s">
        <v>4892</v>
      </c>
      <c r="B1338" s="53" t="s">
        <v>4893</v>
      </c>
      <c r="H1338" s="56" t="s">
        <v>4879</v>
      </c>
      <c r="I1338" s="19" t="s">
        <v>1864</v>
      </c>
      <c r="J1338" s="19" t="s">
        <v>4894</v>
      </c>
      <c r="K1338" s="56" t="s">
        <v>4895</v>
      </c>
    </row>
    <row r="1339" ht="15.5" spans="1:11">
      <c r="A1339" s="53" t="s">
        <v>4896</v>
      </c>
      <c r="B1339" s="53" t="s">
        <v>4897</v>
      </c>
      <c r="H1339" s="56" t="s">
        <v>4882</v>
      </c>
      <c r="I1339" s="19" t="s">
        <v>22</v>
      </c>
      <c r="J1339" s="19" t="s">
        <v>4898</v>
      </c>
      <c r="K1339" s="56" t="s">
        <v>4899</v>
      </c>
    </row>
    <row r="1340" ht="15.5" spans="1:11">
      <c r="A1340" s="53" t="s">
        <v>4900</v>
      </c>
      <c r="B1340" s="53" t="s">
        <v>4901</v>
      </c>
      <c r="H1340" s="56" t="s">
        <v>4885</v>
      </c>
      <c r="I1340" s="19" t="s">
        <v>22</v>
      </c>
      <c r="J1340" s="19" t="s">
        <v>4902</v>
      </c>
      <c r="K1340" s="56" t="s">
        <v>4903</v>
      </c>
    </row>
    <row r="1341" ht="15.5" spans="1:11">
      <c r="A1341" s="53" t="s">
        <v>4904</v>
      </c>
      <c r="B1341" s="53" t="s">
        <v>4905</v>
      </c>
      <c r="H1341" s="56" t="s">
        <v>4888</v>
      </c>
      <c r="I1341" s="19" t="s">
        <v>22</v>
      </c>
      <c r="J1341" s="19" t="s">
        <v>4906</v>
      </c>
      <c r="K1341" s="56" t="s">
        <v>40</v>
      </c>
    </row>
    <row r="1342" ht="15.5" spans="1:11">
      <c r="A1342" s="53" t="s">
        <v>4907</v>
      </c>
      <c r="B1342" s="53" t="s">
        <v>4908</v>
      </c>
      <c r="H1342" s="56" t="s">
        <v>4892</v>
      </c>
      <c r="I1342" s="19" t="s">
        <v>22</v>
      </c>
      <c r="J1342" s="19" t="s">
        <v>4909</v>
      </c>
      <c r="K1342" s="56" t="s">
        <v>4910</v>
      </c>
    </row>
    <row r="1343" ht="15.5" spans="1:11">
      <c r="A1343" s="53" t="s">
        <v>4911</v>
      </c>
      <c r="B1343" s="53" t="s">
        <v>4912</v>
      </c>
      <c r="H1343" s="56" t="s">
        <v>4896</v>
      </c>
      <c r="I1343" s="19" t="s">
        <v>1864</v>
      </c>
      <c r="J1343" s="19" t="s">
        <v>2246</v>
      </c>
      <c r="K1343" s="56" t="s">
        <v>283</v>
      </c>
    </row>
    <row r="1344" ht="15.5" spans="1:11">
      <c r="A1344" s="53" t="s">
        <v>4913</v>
      </c>
      <c r="B1344" s="53" t="s">
        <v>4914</v>
      </c>
      <c r="H1344" s="56" t="s">
        <v>4900</v>
      </c>
      <c r="I1344" s="19" t="s">
        <v>22</v>
      </c>
      <c r="J1344" s="19" t="s">
        <v>623</v>
      </c>
      <c r="K1344" s="56" t="s">
        <v>4915</v>
      </c>
    </row>
    <row r="1345" ht="15.5" spans="1:11">
      <c r="A1345" s="53" t="s">
        <v>4916</v>
      </c>
      <c r="B1345" s="53" t="s">
        <v>4917</v>
      </c>
      <c r="H1345" s="56" t="s">
        <v>4904</v>
      </c>
      <c r="I1345" s="19" t="s">
        <v>22</v>
      </c>
      <c r="J1345" s="19" t="s">
        <v>4918</v>
      </c>
      <c r="K1345" s="56" t="s">
        <v>4919</v>
      </c>
    </row>
    <row r="1346" ht="15.5" spans="1:11">
      <c r="A1346" s="53" t="s">
        <v>4920</v>
      </c>
      <c r="B1346" s="53" t="s">
        <v>4921</v>
      </c>
      <c r="H1346" s="56" t="s">
        <v>4907</v>
      </c>
      <c r="I1346" s="19" t="s">
        <v>1864</v>
      </c>
      <c r="J1346" s="19" t="s">
        <v>2348</v>
      </c>
      <c r="K1346" s="56" t="s">
        <v>4922</v>
      </c>
    </row>
    <row r="1347" ht="15.5" spans="1:11">
      <c r="A1347" s="53" t="s">
        <v>4923</v>
      </c>
      <c r="B1347" s="53" t="s">
        <v>4924</v>
      </c>
      <c r="H1347" s="56" t="s">
        <v>4911</v>
      </c>
      <c r="I1347" s="19" t="s">
        <v>17</v>
      </c>
      <c r="J1347" s="19" t="s">
        <v>4925</v>
      </c>
      <c r="K1347" s="56" t="s">
        <v>4926</v>
      </c>
    </row>
    <row r="1348" ht="15.5" spans="1:11">
      <c r="A1348" s="53" t="s">
        <v>4927</v>
      </c>
      <c r="B1348" s="53" t="s">
        <v>4928</v>
      </c>
      <c r="H1348" s="56" t="s">
        <v>4913</v>
      </c>
      <c r="I1348" s="19" t="s">
        <v>1864</v>
      </c>
      <c r="J1348" s="19" t="s">
        <v>4929</v>
      </c>
      <c r="K1348" s="56" t="s">
        <v>4930</v>
      </c>
    </row>
    <row r="1349" ht="15.5" spans="1:11">
      <c r="A1349" s="53" t="s">
        <v>4931</v>
      </c>
      <c r="B1349" s="53" t="s">
        <v>4932</v>
      </c>
      <c r="H1349" s="56" t="s">
        <v>4916</v>
      </c>
      <c r="I1349" s="19" t="s">
        <v>17</v>
      </c>
      <c r="J1349" s="19" t="s">
        <v>1632</v>
      </c>
      <c r="K1349" s="56" t="s">
        <v>4933</v>
      </c>
    </row>
    <row r="1350" ht="15.5" spans="1:11">
      <c r="A1350" s="53" t="s">
        <v>4934</v>
      </c>
      <c r="B1350" s="53" t="s">
        <v>4935</v>
      </c>
      <c r="H1350" s="56" t="s">
        <v>4920</v>
      </c>
      <c r="I1350" s="19" t="s">
        <v>22</v>
      </c>
      <c r="J1350" s="19" t="s">
        <v>411</v>
      </c>
      <c r="K1350" s="56" t="s">
        <v>4936</v>
      </c>
    </row>
    <row r="1351" ht="15.5" spans="1:11">
      <c r="A1351" s="53" t="s">
        <v>4937</v>
      </c>
      <c r="B1351" s="53" t="s">
        <v>4938</v>
      </c>
      <c r="H1351" s="56" t="s">
        <v>4923</v>
      </c>
      <c r="I1351" s="19" t="s">
        <v>17</v>
      </c>
      <c r="J1351" s="19" t="s">
        <v>4939</v>
      </c>
      <c r="K1351" s="56" t="s">
        <v>4940</v>
      </c>
    </row>
    <row r="1352" ht="15.5" spans="1:11">
      <c r="A1352" s="53" t="s">
        <v>4941</v>
      </c>
      <c r="B1352" s="53" t="s">
        <v>4942</v>
      </c>
      <c r="H1352" s="56" t="s">
        <v>4927</v>
      </c>
      <c r="I1352" s="19" t="s">
        <v>22</v>
      </c>
      <c r="J1352" s="19" t="s">
        <v>727</v>
      </c>
      <c r="K1352" s="56" t="s">
        <v>4943</v>
      </c>
    </row>
    <row r="1353" ht="15.5" spans="1:11">
      <c r="A1353" s="53" t="s">
        <v>4944</v>
      </c>
      <c r="B1353" s="53" t="s">
        <v>4945</v>
      </c>
      <c r="H1353" s="56" t="s">
        <v>4931</v>
      </c>
      <c r="I1353" s="19" t="s">
        <v>17</v>
      </c>
      <c r="J1353" s="19" t="s">
        <v>4946</v>
      </c>
      <c r="K1353" s="56" t="s">
        <v>4947</v>
      </c>
    </row>
    <row r="1354" ht="15.5" spans="1:11">
      <c r="A1354" s="53" t="s">
        <v>4948</v>
      </c>
      <c r="B1354" s="53" t="s">
        <v>4949</v>
      </c>
      <c r="H1354" s="56" t="s">
        <v>4934</v>
      </c>
      <c r="I1354" s="19" t="s">
        <v>1864</v>
      </c>
      <c r="J1354" s="19" t="s">
        <v>1635</v>
      </c>
      <c r="K1354" s="56" t="s">
        <v>4950</v>
      </c>
    </row>
    <row r="1355" ht="15.5" spans="1:11">
      <c r="A1355" s="53" t="s">
        <v>4951</v>
      </c>
      <c r="B1355" s="53" t="s">
        <v>4952</v>
      </c>
      <c r="H1355" s="56" t="s">
        <v>4937</v>
      </c>
      <c r="I1355" s="19" t="s">
        <v>22</v>
      </c>
      <c r="J1355" s="19" t="s">
        <v>4953</v>
      </c>
      <c r="K1355" s="56" t="s">
        <v>4954</v>
      </c>
    </row>
    <row r="1356" ht="15.5" spans="1:11">
      <c r="A1356" s="53" t="s">
        <v>4955</v>
      </c>
      <c r="B1356" s="53" t="s">
        <v>4956</v>
      </c>
      <c r="H1356" s="56" t="s">
        <v>4941</v>
      </c>
      <c r="I1356" s="19" t="s">
        <v>17</v>
      </c>
      <c r="J1356" s="19" t="s">
        <v>4957</v>
      </c>
      <c r="K1356" s="56" t="s">
        <v>1190</v>
      </c>
    </row>
    <row r="1357" ht="15.5" spans="1:11">
      <c r="A1357" s="53" t="s">
        <v>4958</v>
      </c>
      <c r="B1357" s="53" t="s">
        <v>4959</v>
      </c>
      <c r="H1357" s="56" t="s">
        <v>4944</v>
      </c>
      <c r="I1357" s="19" t="s">
        <v>22</v>
      </c>
      <c r="J1357" s="19" t="s">
        <v>1502</v>
      </c>
      <c r="K1357" s="56" t="s">
        <v>4960</v>
      </c>
    </row>
    <row r="1358" ht="15.5" spans="1:11">
      <c r="A1358" s="53" t="s">
        <v>4961</v>
      </c>
      <c r="B1358" s="53" t="s">
        <v>4962</v>
      </c>
      <c r="H1358" s="56" t="s">
        <v>4948</v>
      </c>
      <c r="I1358" s="19" t="s">
        <v>17</v>
      </c>
      <c r="J1358" s="19" t="s">
        <v>4963</v>
      </c>
      <c r="K1358" s="56" t="s">
        <v>4964</v>
      </c>
    </row>
    <row r="1359" ht="15.5" spans="1:11">
      <c r="A1359" s="53" t="s">
        <v>4965</v>
      </c>
      <c r="B1359" s="53" t="s">
        <v>4966</v>
      </c>
      <c r="H1359" s="56" t="s">
        <v>4951</v>
      </c>
      <c r="I1359" s="19" t="s">
        <v>17</v>
      </c>
      <c r="J1359" s="19" t="s">
        <v>4967</v>
      </c>
      <c r="K1359" s="56" t="s">
        <v>1364</v>
      </c>
    </row>
    <row r="1360" ht="15.5" spans="1:11">
      <c r="A1360" s="53" t="s">
        <v>4968</v>
      </c>
      <c r="B1360" s="53" t="s">
        <v>4969</v>
      </c>
      <c r="H1360" s="56" t="s">
        <v>4955</v>
      </c>
      <c r="I1360" s="19" t="s">
        <v>17</v>
      </c>
      <c r="J1360" s="19" t="s">
        <v>4970</v>
      </c>
      <c r="K1360" s="56" t="s">
        <v>4345</v>
      </c>
    </row>
    <row r="1361" ht="15.5" spans="1:11">
      <c r="A1361" s="53" t="s">
        <v>4971</v>
      </c>
      <c r="B1361" s="53" t="s">
        <v>4972</v>
      </c>
      <c r="H1361" s="56" t="s">
        <v>4958</v>
      </c>
      <c r="I1361" s="19" t="s">
        <v>17</v>
      </c>
      <c r="J1361" s="19" t="s">
        <v>4973</v>
      </c>
      <c r="K1361" s="56" t="s">
        <v>4974</v>
      </c>
    </row>
    <row r="1362" ht="15.5" spans="1:11">
      <c r="A1362" s="53" t="s">
        <v>4975</v>
      </c>
      <c r="B1362" s="53" t="s">
        <v>4976</v>
      </c>
      <c r="H1362" s="56" t="s">
        <v>4961</v>
      </c>
      <c r="I1362" s="19" t="s">
        <v>17</v>
      </c>
      <c r="J1362" s="19" t="s">
        <v>4977</v>
      </c>
      <c r="K1362" s="56" t="s">
        <v>4978</v>
      </c>
    </row>
    <row r="1363" ht="15.5" spans="1:11">
      <c r="A1363" s="53" t="s">
        <v>4979</v>
      </c>
      <c r="B1363" s="53" t="s">
        <v>4980</v>
      </c>
      <c r="H1363" s="56" t="s">
        <v>4965</v>
      </c>
      <c r="I1363" s="19" t="s">
        <v>22</v>
      </c>
      <c r="J1363" s="19" t="s">
        <v>2318</v>
      </c>
      <c r="K1363" s="56" t="s">
        <v>4981</v>
      </c>
    </row>
    <row r="1364" ht="15.5" spans="1:11">
      <c r="A1364" s="53" t="s">
        <v>4982</v>
      </c>
      <c r="B1364" s="53" t="s">
        <v>4983</v>
      </c>
      <c r="H1364" s="56" t="s">
        <v>4968</v>
      </c>
      <c r="I1364" s="19" t="s">
        <v>17</v>
      </c>
      <c r="J1364" s="19" t="s">
        <v>4984</v>
      </c>
      <c r="K1364" s="56" t="s">
        <v>4985</v>
      </c>
    </row>
    <row r="1365" ht="15.5" spans="1:11">
      <c r="A1365" s="53" t="s">
        <v>4986</v>
      </c>
      <c r="B1365" s="53" t="s">
        <v>4987</v>
      </c>
      <c r="H1365" s="56" t="s">
        <v>4971</v>
      </c>
      <c r="I1365" s="19" t="s">
        <v>17</v>
      </c>
      <c r="J1365" s="19" t="s">
        <v>4988</v>
      </c>
      <c r="K1365" s="56" t="s">
        <v>542</v>
      </c>
    </row>
    <row r="1366" ht="15.5" spans="1:11">
      <c r="A1366" s="53" t="s">
        <v>4989</v>
      </c>
      <c r="B1366" s="53" t="s">
        <v>4990</v>
      </c>
      <c r="H1366" s="56" t="s">
        <v>4975</v>
      </c>
      <c r="I1366" s="19" t="s">
        <v>22</v>
      </c>
      <c r="J1366" s="19" t="s">
        <v>4991</v>
      </c>
      <c r="K1366" s="56" t="s">
        <v>4992</v>
      </c>
    </row>
    <row r="1367" ht="15.5" spans="1:11">
      <c r="A1367" s="53" t="s">
        <v>4993</v>
      </c>
      <c r="B1367" s="53" t="s">
        <v>4994</v>
      </c>
      <c r="H1367" s="56" t="s">
        <v>4979</v>
      </c>
      <c r="I1367" s="19" t="s">
        <v>22</v>
      </c>
      <c r="J1367" s="19" t="s">
        <v>4995</v>
      </c>
      <c r="K1367" s="56" t="s">
        <v>4996</v>
      </c>
    </row>
    <row r="1368" ht="15.5" spans="1:11">
      <c r="A1368" s="53" t="s">
        <v>4997</v>
      </c>
      <c r="B1368" s="53" t="s">
        <v>4998</v>
      </c>
      <c r="H1368" s="56" t="s">
        <v>4982</v>
      </c>
      <c r="I1368" s="19" t="s">
        <v>22</v>
      </c>
      <c r="J1368" s="19" t="s">
        <v>2169</v>
      </c>
      <c r="K1368" s="56" t="s">
        <v>3065</v>
      </c>
    </row>
    <row r="1369" ht="15.5" spans="1:11">
      <c r="A1369" s="53" t="s">
        <v>4999</v>
      </c>
      <c r="B1369" s="53" t="s">
        <v>5000</v>
      </c>
      <c r="H1369" s="56" t="s">
        <v>4986</v>
      </c>
      <c r="I1369" s="19" t="s">
        <v>17</v>
      </c>
      <c r="J1369" s="19" t="s">
        <v>5001</v>
      </c>
      <c r="K1369" s="56" t="s">
        <v>5002</v>
      </c>
    </row>
    <row r="1370" ht="15.5" spans="1:11">
      <c r="A1370" s="53" t="s">
        <v>5003</v>
      </c>
      <c r="B1370" s="53" t="s">
        <v>5004</v>
      </c>
      <c r="H1370" s="56" t="s">
        <v>4989</v>
      </c>
      <c r="I1370" s="19" t="s">
        <v>17</v>
      </c>
      <c r="J1370" s="19" t="s">
        <v>107</v>
      </c>
      <c r="K1370" s="56" t="s">
        <v>5005</v>
      </c>
    </row>
    <row r="1371" ht="15.5" spans="1:11">
      <c r="A1371" s="53" t="s">
        <v>5006</v>
      </c>
      <c r="B1371" s="53" t="s">
        <v>5007</v>
      </c>
      <c r="H1371" s="56" t="s">
        <v>4993</v>
      </c>
      <c r="I1371" s="19" t="s">
        <v>1864</v>
      </c>
      <c r="J1371" s="19" t="s">
        <v>5008</v>
      </c>
      <c r="K1371" s="56" t="s">
        <v>5009</v>
      </c>
    </row>
    <row r="1372" ht="15.5" spans="1:11">
      <c r="A1372" s="53" t="s">
        <v>5010</v>
      </c>
      <c r="B1372" s="53" t="s">
        <v>5011</v>
      </c>
      <c r="H1372" s="56" t="s">
        <v>4997</v>
      </c>
      <c r="I1372" s="19" t="s">
        <v>17</v>
      </c>
      <c r="J1372" s="19" t="s">
        <v>5012</v>
      </c>
      <c r="K1372" s="56" t="s">
        <v>5013</v>
      </c>
    </row>
    <row r="1373" ht="15.5" spans="1:11">
      <c r="A1373" s="53" t="s">
        <v>5014</v>
      </c>
      <c r="B1373" s="53" t="s">
        <v>5015</v>
      </c>
      <c r="H1373" s="56" t="s">
        <v>4999</v>
      </c>
      <c r="I1373" s="19" t="s">
        <v>22</v>
      </c>
      <c r="J1373" s="19" t="s">
        <v>411</v>
      </c>
      <c r="K1373" s="56" t="s">
        <v>5016</v>
      </c>
    </row>
    <row r="1374" ht="15.5" spans="1:11">
      <c r="A1374" s="53" t="s">
        <v>5017</v>
      </c>
      <c r="B1374" s="53" t="s">
        <v>5018</v>
      </c>
      <c r="H1374" s="56" t="s">
        <v>5003</v>
      </c>
      <c r="I1374" s="19" t="s">
        <v>22</v>
      </c>
      <c r="J1374" s="19" t="s">
        <v>5019</v>
      </c>
      <c r="K1374" s="56" t="s">
        <v>5020</v>
      </c>
    </row>
    <row r="1375" ht="15.5" spans="1:11">
      <c r="A1375" s="53" t="s">
        <v>5021</v>
      </c>
      <c r="B1375" s="53" t="s">
        <v>5022</v>
      </c>
      <c r="H1375" s="56" t="s">
        <v>5006</v>
      </c>
      <c r="I1375" s="19" t="s">
        <v>22</v>
      </c>
      <c r="J1375" s="19" t="s">
        <v>5023</v>
      </c>
      <c r="K1375" s="56" t="s">
        <v>5024</v>
      </c>
    </row>
    <row r="1376" ht="15.5" spans="1:11">
      <c r="A1376" s="53" t="s">
        <v>5025</v>
      </c>
      <c r="B1376" s="53" t="s">
        <v>5026</v>
      </c>
      <c r="H1376" s="56" t="s">
        <v>5010</v>
      </c>
      <c r="I1376" s="19" t="s">
        <v>17</v>
      </c>
      <c r="J1376" s="19" t="s">
        <v>5027</v>
      </c>
      <c r="K1376" s="56" t="s">
        <v>5028</v>
      </c>
    </row>
    <row r="1377" ht="15.5" spans="1:11">
      <c r="A1377" s="53" t="s">
        <v>5029</v>
      </c>
      <c r="B1377" s="53" t="s">
        <v>5030</v>
      </c>
      <c r="H1377" s="56" t="s">
        <v>5014</v>
      </c>
      <c r="I1377" s="19" t="s">
        <v>17</v>
      </c>
      <c r="J1377" s="19" t="s">
        <v>5031</v>
      </c>
      <c r="K1377" s="56" t="s">
        <v>5032</v>
      </c>
    </row>
    <row r="1378" ht="15.5" spans="1:11">
      <c r="A1378" s="53" t="s">
        <v>5033</v>
      </c>
      <c r="B1378" s="53" t="s">
        <v>5034</v>
      </c>
      <c r="H1378" s="56" t="s">
        <v>5017</v>
      </c>
      <c r="I1378" s="19" t="s">
        <v>22</v>
      </c>
      <c r="J1378" s="19" t="s">
        <v>5035</v>
      </c>
      <c r="K1378" s="56" t="s">
        <v>720</v>
      </c>
    </row>
    <row r="1379" ht="15.5" spans="1:11">
      <c r="A1379" s="53" t="s">
        <v>5036</v>
      </c>
      <c r="B1379" s="53" t="s">
        <v>5037</v>
      </c>
      <c r="H1379" s="56" t="s">
        <v>5021</v>
      </c>
      <c r="I1379" s="19" t="s">
        <v>22</v>
      </c>
      <c r="J1379" s="19" t="s">
        <v>5038</v>
      </c>
      <c r="K1379" s="56" t="s">
        <v>5039</v>
      </c>
    </row>
    <row r="1380" ht="15.5" spans="1:11">
      <c r="A1380" s="53" t="s">
        <v>5040</v>
      </c>
      <c r="B1380" s="53" t="s">
        <v>5041</v>
      </c>
      <c r="H1380" s="56" t="s">
        <v>5025</v>
      </c>
      <c r="I1380" s="19" t="s">
        <v>1864</v>
      </c>
      <c r="J1380" s="19" t="s">
        <v>5042</v>
      </c>
      <c r="K1380" s="56" t="s">
        <v>2106</v>
      </c>
    </row>
    <row r="1381" ht="15.5" spans="1:11">
      <c r="A1381" s="53" t="s">
        <v>5043</v>
      </c>
      <c r="B1381" s="53" t="s">
        <v>5044</v>
      </c>
      <c r="H1381" s="56" t="s">
        <v>5029</v>
      </c>
      <c r="I1381" s="19" t="s">
        <v>22</v>
      </c>
      <c r="J1381" s="19" t="s">
        <v>5045</v>
      </c>
      <c r="K1381" s="56" t="s">
        <v>5046</v>
      </c>
    </row>
    <row r="1382" ht="15.5" spans="1:11">
      <c r="A1382" s="53" t="s">
        <v>5047</v>
      </c>
      <c r="B1382" s="53" t="s">
        <v>5048</v>
      </c>
      <c r="H1382" s="56" t="s">
        <v>5033</v>
      </c>
      <c r="I1382" s="19" t="s">
        <v>22</v>
      </c>
      <c r="J1382" s="19" t="s">
        <v>1398</v>
      </c>
      <c r="K1382" s="56" t="s">
        <v>5049</v>
      </c>
    </row>
    <row r="1383" ht="15.5" spans="1:11">
      <c r="A1383" s="53" t="s">
        <v>5050</v>
      </c>
      <c r="B1383" s="53" t="s">
        <v>5051</v>
      </c>
      <c r="H1383" s="56" t="s">
        <v>5036</v>
      </c>
      <c r="I1383" s="19" t="s">
        <v>17</v>
      </c>
      <c r="J1383" s="19" t="s">
        <v>5052</v>
      </c>
      <c r="K1383" s="56" t="s">
        <v>5053</v>
      </c>
    </row>
    <row r="1384" ht="15.5" spans="1:11">
      <c r="A1384" s="53" t="s">
        <v>5054</v>
      </c>
      <c r="B1384" s="53" t="s">
        <v>5055</v>
      </c>
      <c r="H1384" s="56" t="s">
        <v>5040</v>
      </c>
      <c r="I1384" s="19" t="s">
        <v>22</v>
      </c>
      <c r="J1384" s="19" t="s">
        <v>278</v>
      </c>
      <c r="K1384" s="56" t="s">
        <v>5056</v>
      </c>
    </row>
    <row r="1385" ht="15.5" spans="1:11">
      <c r="A1385" s="53" t="s">
        <v>5057</v>
      </c>
      <c r="B1385" s="53" t="s">
        <v>5058</v>
      </c>
      <c r="H1385" s="56" t="s">
        <v>5043</v>
      </c>
      <c r="I1385" s="19" t="s">
        <v>22</v>
      </c>
      <c r="J1385" s="19" t="s">
        <v>828</v>
      </c>
      <c r="K1385" s="56" t="s">
        <v>5059</v>
      </c>
    </row>
    <row r="1386" ht="15.5" spans="1:11">
      <c r="A1386" s="53" t="s">
        <v>5060</v>
      </c>
      <c r="B1386" s="53" t="s">
        <v>5061</v>
      </c>
      <c r="H1386" s="56" t="s">
        <v>5047</v>
      </c>
      <c r="I1386" s="19" t="s">
        <v>22</v>
      </c>
      <c r="J1386" s="19" t="s">
        <v>5062</v>
      </c>
      <c r="K1386" s="56" t="s">
        <v>5063</v>
      </c>
    </row>
    <row r="1387" ht="15.5" spans="1:11">
      <c r="A1387" s="53" t="s">
        <v>5064</v>
      </c>
      <c r="B1387" s="53" t="s">
        <v>5065</v>
      </c>
      <c r="H1387" s="56" t="s">
        <v>5050</v>
      </c>
      <c r="I1387" s="19" t="s">
        <v>17</v>
      </c>
      <c r="J1387" s="19" t="s">
        <v>2022</v>
      </c>
      <c r="K1387" s="56" t="s">
        <v>5066</v>
      </c>
    </row>
    <row r="1388" ht="15.5" spans="1:11">
      <c r="A1388" s="53" t="s">
        <v>5067</v>
      </c>
      <c r="B1388" s="53" t="s">
        <v>5068</v>
      </c>
      <c r="H1388" s="56" t="s">
        <v>5054</v>
      </c>
      <c r="I1388" s="19" t="s">
        <v>22</v>
      </c>
      <c r="J1388" s="19" t="s">
        <v>3925</v>
      </c>
      <c r="K1388" s="56" t="s">
        <v>2443</v>
      </c>
    </row>
    <row r="1389" ht="15.5" spans="1:11">
      <c r="A1389" s="53" t="s">
        <v>5069</v>
      </c>
      <c r="B1389" s="53" t="s">
        <v>5070</v>
      </c>
      <c r="H1389" s="56" t="s">
        <v>5057</v>
      </c>
      <c r="I1389" s="19" t="s">
        <v>22</v>
      </c>
      <c r="J1389" s="19" t="s">
        <v>5071</v>
      </c>
      <c r="K1389" s="56" t="s">
        <v>5072</v>
      </c>
    </row>
    <row r="1390" ht="15.5" spans="1:11">
      <c r="A1390" s="53" t="s">
        <v>5073</v>
      </c>
      <c r="B1390" s="53" t="s">
        <v>5074</v>
      </c>
      <c r="H1390" s="56" t="s">
        <v>5060</v>
      </c>
      <c r="I1390" s="19" t="s">
        <v>17</v>
      </c>
      <c r="J1390" s="19" t="s">
        <v>5075</v>
      </c>
      <c r="K1390" s="56" t="s">
        <v>1110</v>
      </c>
    </row>
    <row r="1391" ht="15.5" spans="1:11">
      <c r="A1391" s="53" t="s">
        <v>5076</v>
      </c>
      <c r="B1391" s="53" t="s">
        <v>5077</v>
      </c>
      <c r="H1391" s="56" t="s">
        <v>5064</v>
      </c>
      <c r="I1391" s="19" t="s">
        <v>22</v>
      </c>
      <c r="J1391" s="19" t="s">
        <v>5078</v>
      </c>
      <c r="K1391" s="56" t="s">
        <v>5079</v>
      </c>
    </row>
    <row r="1392" ht="15.5" spans="1:11">
      <c r="A1392" s="53" t="s">
        <v>5080</v>
      </c>
      <c r="B1392" s="53" t="s">
        <v>5081</v>
      </c>
      <c r="H1392" s="56" t="s">
        <v>5067</v>
      </c>
      <c r="I1392" s="19" t="s">
        <v>22</v>
      </c>
      <c r="J1392" s="19" t="s">
        <v>5082</v>
      </c>
      <c r="K1392" s="56" t="s">
        <v>3724</v>
      </c>
    </row>
    <row r="1393" ht="15.5" spans="1:11">
      <c r="A1393" s="53" t="s">
        <v>5083</v>
      </c>
      <c r="B1393" s="53" t="s">
        <v>5084</v>
      </c>
      <c r="H1393" s="56" t="s">
        <v>5069</v>
      </c>
      <c r="I1393" s="19" t="s">
        <v>17</v>
      </c>
      <c r="J1393" s="19" t="s">
        <v>5085</v>
      </c>
      <c r="K1393" s="56" t="s">
        <v>5086</v>
      </c>
    </row>
    <row r="1394" ht="15.5" spans="1:11">
      <c r="A1394" s="53" t="s">
        <v>5087</v>
      </c>
      <c r="B1394" s="53" t="s">
        <v>5088</v>
      </c>
      <c r="H1394" s="56" t="s">
        <v>5073</v>
      </c>
      <c r="I1394" s="19" t="s">
        <v>22</v>
      </c>
      <c r="J1394" s="19" t="s">
        <v>63</v>
      </c>
      <c r="K1394" s="56" t="s">
        <v>5089</v>
      </c>
    </row>
    <row r="1395" ht="15.5" spans="1:11">
      <c r="A1395" s="53" t="s">
        <v>5090</v>
      </c>
      <c r="B1395" s="53" t="s">
        <v>5091</v>
      </c>
      <c r="H1395" s="56" t="s">
        <v>5076</v>
      </c>
      <c r="I1395" s="19" t="s">
        <v>22</v>
      </c>
      <c r="J1395" s="19" t="s">
        <v>1789</v>
      </c>
      <c r="K1395" s="56" t="s">
        <v>5092</v>
      </c>
    </row>
    <row r="1396" ht="15.5" spans="1:11">
      <c r="A1396" s="53" t="s">
        <v>5093</v>
      </c>
      <c r="B1396" s="53" t="s">
        <v>5094</v>
      </c>
      <c r="H1396" s="56" t="s">
        <v>5080</v>
      </c>
      <c r="I1396" s="19" t="s">
        <v>22</v>
      </c>
      <c r="J1396" s="19" t="s">
        <v>5095</v>
      </c>
      <c r="K1396" s="56" t="s">
        <v>1732</v>
      </c>
    </row>
    <row r="1397" ht="15.5" spans="1:11">
      <c r="A1397" s="53" t="s">
        <v>5096</v>
      </c>
      <c r="B1397" s="53" t="s">
        <v>5097</v>
      </c>
      <c r="H1397" s="56" t="s">
        <v>5083</v>
      </c>
      <c r="I1397" s="19" t="s">
        <v>22</v>
      </c>
      <c r="J1397" s="19" t="s">
        <v>619</v>
      </c>
      <c r="K1397" s="56" t="s">
        <v>5098</v>
      </c>
    </row>
    <row r="1398" ht="15.5" spans="1:11">
      <c r="A1398" s="53" t="s">
        <v>5099</v>
      </c>
      <c r="B1398" s="53" t="s">
        <v>5100</v>
      </c>
      <c r="H1398" s="56" t="s">
        <v>5087</v>
      </c>
      <c r="I1398" s="19" t="s">
        <v>17</v>
      </c>
      <c r="J1398" s="19" t="s">
        <v>5101</v>
      </c>
      <c r="K1398" s="56" t="s">
        <v>5102</v>
      </c>
    </row>
    <row r="1399" ht="15.5" spans="1:11">
      <c r="A1399" s="53" t="s">
        <v>5103</v>
      </c>
      <c r="B1399" s="53" t="s">
        <v>5104</v>
      </c>
      <c r="H1399" s="56" t="s">
        <v>5090</v>
      </c>
      <c r="I1399" s="19" t="s">
        <v>17</v>
      </c>
      <c r="J1399" s="19" t="s">
        <v>5105</v>
      </c>
      <c r="K1399" s="56" t="s">
        <v>5106</v>
      </c>
    </row>
    <row r="1400" ht="15.5" spans="1:11">
      <c r="A1400" s="53" t="s">
        <v>5107</v>
      </c>
      <c r="B1400" s="53" t="s">
        <v>5108</v>
      </c>
      <c r="H1400" s="56" t="s">
        <v>5093</v>
      </c>
      <c r="I1400" s="19" t="s">
        <v>22</v>
      </c>
      <c r="J1400" s="19" t="s">
        <v>411</v>
      </c>
      <c r="K1400" s="56" t="s">
        <v>5109</v>
      </c>
    </row>
    <row r="1401" ht="15.5" spans="1:11">
      <c r="A1401" s="53" t="s">
        <v>5110</v>
      </c>
      <c r="B1401" s="53" t="s">
        <v>5111</v>
      </c>
      <c r="H1401" s="56" t="s">
        <v>5096</v>
      </c>
      <c r="I1401" s="19" t="s">
        <v>22</v>
      </c>
      <c r="J1401" s="19" t="s">
        <v>411</v>
      </c>
      <c r="K1401" s="56" t="s">
        <v>5112</v>
      </c>
    </row>
    <row r="1402" ht="15.5" spans="1:11">
      <c r="A1402" s="53" t="s">
        <v>5113</v>
      </c>
      <c r="B1402" s="53" t="s">
        <v>5114</v>
      </c>
      <c r="H1402" s="56" t="s">
        <v>5099</v>
      </c>
      <c r="I1402" s="19" t="s">
        <v>17</v>
      </c>
      <c r="J1402" s="19" t="s">
        <v>5115</v>
      </c>
      <c r="K1402" s="56" t="s">
        <v>5116</v>
      </c>
    </row>
    <row r="1403" ht="15.5" spans="1:11">
      <c r="A1403" s="53" t="s">
        <v>5117</v>
      </c>
      <c r="B1403" s="53" t="s">
        <v>5118</v>
      </c>
      <c r="H1403" s="56" t="s">
        <v>5103</v>
      </c>
      <c r="I1403" s="19" t="s">
        <v>1864</v>
      </c>
      <c r="J1403" s="19" t="s">
        <v>5119</v>
      </c>
      <c r="K1403" s="56" t="s">
        <v>5120</v>
      </c>
    </row>
    <row r="1404" ht="15.5" spans="1:11">
      <c r="A1404" s="53" t="s">
        <v>5121</v>
      </c>
      <c r="B1404" s="53" t="s">
        <v>5122</v>
      </c>
      <c r="H1404" s="56" t="s">
        <v>5107</v>
      </c>
      <c r="I1404" s="19" t="s">
        <v>17</v>
      </c>
      <c r="J1404" s="19" t="s">
        <v>983</v>
      </c>
      <c r="K1404" s="56" t="s">
        <v>5123</v>
      </c>
    </row>
    <row r="1405" ht="15.5" spans="1:11">
      <c r="A1405" s="53" t="s">
        <v>5124</v>
      </c>
      <c r="B1405" s="53" t="s">
        <v>5125</v>
      </c>
      <c r="H1405" s="56" t="s">
        <v>5110</v>
      </c>
      <c r="I1405" s="19" t="s">
        <v>17</v>
      </c>
      <c r="J1405" s="19" t="s">
        <v>2755</v>
      </c>
      <c r="K1405" s="56" t="s">
        <v>5126</v>
      </c>
    </row>
    <row r="1406" ht="15.5" spans="1:11">
      <c r="A1406" s="53" t="s">
        <v>5127</v>
      </c>
      <c r="B1406" s="53" t="s">
        <v>5128</v>
      </c>
      <c r="H1406" s="56" t="s">
        <v>5113</v>
      </c>
      <c r="I1406" s="19" t="s">
        <v>17</v>
      </c>
      <c r="J1406" s="19" t="s">
        <v>5129</v>
      </c>
      <c r="K1406" s="56" t="s">
        <v>4416</v>
      </c>
    </row>
    <row r="1407" ht="15.5" spans="1:11">
      <c r="A1407" s="53" t="s">
        <v>5130</v>
      </c>
      <c r="B1407" s="53" t="s">
        <v>5131</v>
      </c>
      <c r="H1407" s="56" t="s">
        <v>5117</v>
      </c>
      <c r="I1407" s="19" t="s">
        <v>17</v>
      </c>
      <c r="J1407" s="19" t="s">
        <v>243</v>
      </c>
      <c r="K1407" s="56" t="s">
        <v>5132</v>
      </c>
    </row>
    <row r="1408" ht="15.5" spans="1:11">
      <c r="A1408" s="53" t="s">
        <v>5133</v>
      </c>
      <c r="B1408" s="53" t="s">
        <v>5134</v>
      </c>
      <c r="H1408" s="56" t="s">
        <v>5121</v>
      </c>
      <c r="I1408" s="19" t="s">
        <v>17</v>
      </c>
      <c r="J1408" s="19" t="s">
        <v>2429</v>
      </c>
      <c r="K1408" s="56" t="s">
        <v>5135</v>
      </c>
    </row>
    <row r="1409" ht="15.5" spans="1:11">
      <c r="A1409" s="53" t="s">
        <v>5136</v>
      </c>
      <c r="B1409" s="53" t="s">
        <v>5137</v>
      </c>
      <c r="H1409" s="56" t="s">
        <v>5124</v>
      </c>
      <c r="I1409" s="19" t="s">
        <v>17</v>
      </c>
      <c r="J1409" s="19" t="s">
        <v>5138</v>
      </c>
      <c r="K1409" s="56" t="s">
        <v>5139</v>
      </c>
    </row>
    <row r="1410" ht="15.5" spans="1:11">
      <c r="A1410" s="53" t="s">
        <v>5140</v>
      </c>
      <c r="B1410" s="53" t="s">
        <v>5141</v>
      </c>
      <c r="H1410" s="56" t="s">
        <v>5127</v>
      </c>
      <c r="I1410" s="19" t="s">
        <v>17</v>
      </c>
      <c r="J1410" s="19" t="s">
        <v>5142</v>
      </c>
      <c r="K1410" s="56" t="s">
        <v>5143</v>
      </c>
    </row>
    <row r="1411" ht="15.5" spans="1:11">
      <c r="A1411" s="53" t="s">
        <v>5144</v>
      </c>
      <c r="B1411" s="53" t="s">
        <v>5145</v>
      </c>
      <c r="H1411" s="56" t="s">
        <v>5130</v>
      </c>
      <c r="I1411" s="19" t="s">
        <v>22</v>
      </c>
      <c r="J1411" s="19" t="s">
        <v>119</v>
      </c>
      <c r="K1411" s="56" t="s">
        <v>5146</v>
      </c>
    </row>
    <row r="1412" ht="15.5" spans="1:11">
      <c r="A1412" s="53" t="s">
        <v>5147</v>
      </c>
      <c r="B1412" s="53" t="s">
        <v>5148</v>
      </c>
      <c r="H1412" s="56" t="s">
        <v>5133</v>
      </c>
      <c r="I1412" s="19" t="s">
        <v>17</v>
      </c>
      <c r="J1412" s="19" t="s">
        <v>2755</v>
      </c>
      <c r="K1412" s="56" t="s">
        <v>5149</v>
      </c>
    </row>
    <row r="1413" ht="15.5" spans="1:11">
      <c r="A1413" s="53" t="s">
        <v>5150</v>
      </c>
      <c r="B1413" s="53" t="s">
        <v>5151</v>
      </c>
      <c r="H1413" s="56" t="s">
        <v>5136</v>
      </c>
      <c r="I1413" s="19" t="s">
        <v>22</v>
      </c>
      <c r="J1413" s="19" t="s">
        <v>193</v>
      </c>
      <c r="K1413" s="56" t="s">
        <v>5152</v>
      </c>
    </row>
    <row r="1414" ht="15.5" spans="1:11">
      <c r="A1414" s="53" t="s">
        <v>5153</v>
      </c>
      <c r="B1414" s="53" t="s">
        <v>5154</v>
      </c>
      <c r="H1414" s="56" t="s">
        <v>5140</v>
      </c>
      <c r="I1414" s="19" t="s">
        <v>22</v>
      </c>
      <c r="J1414" s="19" t="s">
        <v>23</v>
      </c>
      <c r="K1414" s="56" t="s">
        <v>5155</v>
      </c>
    </row>
    <row r="1415" ht="15.5" spans="1:11">
      <c r="A1415" s="53" t="s">
        <v>5156</v>
      </c>
      <c r="B1415" s="53" t="s">
        <v>5157</v>
      </c>
      <c r="H1415" s="56" t="s">
        <v>5144</v>
      </c>
      <c r="I1415" s="19" t="s">
        <v>22</v>
      </c>
      <c r="J1415" s="19" t="s">
        <v>5158</v>
      </c>
      <c r="K1415" s="56" t="s">
        <v>5159</v>
      </c>
    </row>
    <row r="1416" ht="15.5" spans="1:11">
      <c r="A1416" s="53" t="s">
        <v>5160</v>
      </c>
      <c r="B1416" s="53" t="s">
        <v>5161</v>
      </c>
      <c r="H1416" s="56" t="s">
        <v>5147</v>
      </c>
      <c r="I1416" s="19" t="s">
        <v>17</v>
      </c>
      <c r="J1416" s="19" t="s">
        <v>5162</v>
      </c>
      <c r="K1416" s="56" t="s">
        <v>4109</v>
      </c>
    </row>
    <row r="1417" ht="15.5" spans="1:11">
      <c r="A1417" s="53" t="s">
        <v>5163</v>
      </c>
      <c r="B1417" s="53" t="s">
        <v>5164</v>
      </c>
      <c r="H1417" s="56" t="s">
        <v>5150</v>
      </c>
      <c r="I1417" s="19" t="s">
        <v>17</v>
      </c>
      <c r="J1417" s="19" t="s">
        <v>5027</v>
      </c>
      <c r="K1417" s="56" t="s">
        <v>5165</v>
      </c>
    </row>
    <row r="1418" ht="15.5" spans="1:11">
      <c r="A1418" s="53" t="s">
        <v>5166</v>
      </c>
      <c r="B1418" s="53" t="s">
        <v>5167</v>
      </c>
      <c r="H1418" s="56" t="s">
        <v>5153</v>
      </c>
      <c r="I1418" s="19" t="s">
        <v>17</v>
      </c>
      <c r="J1418" s="19" t="s">
        <v>5168</v>
      </c>
      <c r="K1418" s="56" t="s">
        <v>4523</v>
      </c>
    </row>
    <row r="1419" ht="15.5" spans="1:11">
      <c r="A1419" s="53" t="s">
        <v>5169</v>
      </c>
      <c r="B1419" s="53" t="s">
        <v>5170</v>
      </c>
      <c r="H1419" s="56" t="s">
        <v>5156</v>
      </c>
      <c r="I1419" s="19" t="s">
        <v>22</v>
      </c>
      <c r="J1419" s="19" t="s">
        <v>627</v>
      </c>
      <c r="K1419" s="56" t="s">
        <v>5171</v>
      </c>
    </row>
    <row r="1420" ht="15.5" spans="1:11">
      <c r="A1420" s="53" t="s">
        <v>5172</v>
      </c>
      <c r="B1420" s="53" t="s">
        <v>5173</v>
      </c>
      <c r="H1420" s="56" t="s">
        <v>5160</v>
      </c>
      <c r="I1420" s="19" t="s">
        <v>22</v>
      </c>
      <c r="J1420" s="19" t="s">
        <v>5174</v>
      </c>
      <c r="K1420" s="56" t="s">
        <v>5175</v>
      </c>
    </row>
    <row r="1421" ht="15.5" spans="1:11">
      <c r="A1421" s="53" t="s">
        <v>5176</v>
      </c>
      <c r="B1421" s="53" t="s">
        <v>5177</v>
      </c>
      <c r="H1421" s="56" t="s">
        <v>5163</v>
      </c>
      <c r="I1421" s="19" t="s">
        <v>22</v>
      </c>
      <c r="J1421" s="19" t="s">
        <v>346</v>
      </c>
      <c r="K1421" s="56" t="s">
        <v>5178</v>
      </c>
    </row>
    <row r="1422" ht="15.5" spans="1:11">
      <c r="A1422" s="53" t="s">
        <v>5179</v>
      </c>
      <c r="B1422" s="53" t="s">
        <v>5180</v>
      </c>
      <c r="H1422" s="56" t="s">
        <v>5166</v>
      </c>
      <c r="I1422" s="19" t="s">
        <v>17</v>
      </c>
      <c r="J1422" s="19" t="s">
        <v>5181</v>
      </c>
      <c r="K1422" s="56" t="s">
        <v>5182</v>
      </c>
    </row>
    <row r="1423" ht="15.5" spans="1:11">
      <c r="A1423" s="53" t="s">
        <v>5183</v>
      </c>
      <c r="B1423" s="53" t="s">
        <v>5184</v>
      </c>
      <c r="H1423" s="56" t="s">
        <v>5169</v>
      </c>
      <c r="I1423" s="19" t="s">
        <v>1864</v>
      </c>
      <c r="J1423" s="19" t="s">
        <v>443</v>
      </c>
      <c r="K1423" s="56" t="s">
        <v>5185</v>
      </c>
    </row>
    <row r="1424" ht="15.5" spans="1:11">
      <c r="A1424" s="53" t="s">
        <v>5186</v>
      </c>
      <c r="B1424" s="53" t="s">
        <v>5187</v>
      </c>
      <c r="H1424" s="56" t="s">
        <v>5172</v>
      </c>
      <c r="I1424" s="19" t="s">
        <v>22</v>
      </c>
      <c r="J1424" s="19" t="s">
        <v>1076</v>
      </c>
      <c r="K1424" s="56" t="s">
        <v>5188</v>
      </c>
    </row>
    <row r="1425" ht="15.5" spans="1:11">
      <c r="A1425" s="53" t="s">
        <v>5189</v>
      </c>
      <c r="B1425" s="53" t="s">
        <v>5190</v>
      </c>
      <c r="H1425" s="56" t="s">
        <v>5176</v>
      </c>
      <c r="I1425" s="19" t="s">
        <v>22</v>
      </c>
      <c r="J1425" s="19" t="s">
        <v>5191</v>
      </c>
      <c r="K1425" s="56" t="s">
        <v>5192</v>
      </c>
    </row>
    <row r="1426" ht="15.5" spans="1:11">
      <c r="A1426" s="53" t="s">
        <v>5193</v>
      </c>
      <c r="B1426" s="53" t="s">
        <v>5194</v>
      </c>
      <c r="H1426" s="56" t="s">
        <v>5179</v>
      </c>
      <c r="I1426" s="19" t="s">
        <v>17</v>
      </c>
      <c r="J1426" s="19" t="s">
        <v>5195</v>
      </c>
      <c r="K1426" s="56" t="s">
        <v>5196</v>
      </c>
    </row>
    <row r="1427" ht="15.5" spans="1:11">
      <c r="A1427" s="53" t="s">
        <v>5197</v>
      </c>
      <c r="B1427" s="53" t="s">
        <v>5198</v>
      </c>
      <c r="H1427" s="56" t="s">
        <v>5183</v>
      </c>
      <c r="I1427" s="19" t="s">
        <v>22</v>
      </c>
      <c r="J1427" s="19" t="s">
        <v>5199</v>
      </c>
      <c r="K1427" s="56" t="s">
        <v>5200</v>
      </c>
    </row>
    <row r="1428" ht="15.5" spans="1:11">
      <c r="A1428" s="53" t="s">
        <v>5201</v>
      </c>
      <c r="B1428" s="53" t="s">
        <v>5202</v>
      </c>
      <c r="H1428" s="56" t="s">
        <v>5186</v>
      </c>
      <c r="I1428" s="19" t="s">
        <v>22</v>
      </c>
      <c r="J1428" s="19" t="s">
        <v>5203</v>
      </c>
      <c r="K1428" s="56" t="s">
        <v>5204</v>
      </c>
    </row>
    <row r="1429" ht="15.5" spans="1:11">
      <c r="A1429" s="53" t="s">
        <v>5205</v>
      </c>
      <c r="B1429" s="53" t="s">
        <v>5206</v>
      </c>
      <c r="H1429" s="56" t="s">
        <v>5189</v>
      </c>
      <c r="I1429" s="19" t="s">
        <v>17</v>
      </c>
      <c r="J1429" s="19" t="s">
        <v>5207</v>
      </c>
      <c r="K1429" s="56" t="s">
        <v>5208</v>
      </c>
    </row>
    <row r="1430" ht="15.5" spans="1:11">
      <c r="A1430" s="53" t="s">
        <v>5209</v>
      </c>
      <c r="B1430" s="53" t="s">
        <v>5210</v>
      </c>
      <c r="H1430" s="56" t="s">
        <v>5193</v>
      </c>
      <c r="I1430" s="19" t="s">
        <v>22</v>
      </c>
      <c r="J1430" s="19" t="s">
        <v>5211</v>
      </c>
      <c r="K1430" s="56" t="s">
        <v>5212</v>
      </c>
    </row>
    <row r="1431" ht="15.5" spans="1:11">
      <c r="A1431" s="53" t="s">
        <v>5213</v>
      </c>
      <c r="B1431" s="53" t="s">
        <v>5214</v>
      </c>
      <c r="H1431" s="56" t="s">
        <v>5197</v>
      </c>
      <c r="I1431" s="19" t="s">
        <v>22</v>
      </c>
      <c r="J1431" s="19" t="s">
        <v>43</v>
      </c>
      <c r="K1431" s="56" t="s">
        <v>5215</v>
      </c>
    </row>
    <row r="1432" ht="15.5" spans="1:11">
      <c r="A1432" s="53" t="s">
        <v>5216</v>
      </c>
      <c r="B1432" s="53" t="s">
        <v>5217</v>
      </c>
      <c r="H1432" s="56" t="s">
        <v>5201</v>
      </c>
      <c r="I1432" s="19" t="s">
        <v>17</v>
      </c>
      <c r="J1432" s="19" t="s">
        <v>5218</v>
      </c>
      <c r="K1432" s="56" t="s">
        <v>1156</v>
      </c>
    </row>
    <row r="1433" ht="15.5" spans="1:11">
      <c r="A1433" s="53" t="s">
        <v>5219</v>
      </c>
      <c r="B1433" s="53" t="s">
        <v>5220</v>
      </c>
      <c r="H1433" s="56" t="s">
        <v>5205</v>
      </c>
      <c r="I1433" s="19" t="s">
        <v>17</v>
      </c>
      <c r="J1433" s="19" t="s">
        <v>5221</v>
      </c>
      <c r="K1433" s="56" t="s">
        <v>5222</v>
      </c>
    </row>
    <row r="1434" ht="15.5" spans="1:11">
      <c r="A1434" s="53" t="s">
        <v>5223</v>
      </c>
      <c r="B1434" s="53" t="s">
        <v>5224</v>
      </c>
      <c r="H1434" s="56" t="s">
        <v>5209</v>
      </c>
      <c r="I1434" s="19" t="s">
        <v>17</v>
      </c>
      <c r="J1434" s="19" t="s">
        <v>1773</v>
      </c>
      <c r="K1434" s="56" t="s">
        <v>271</v>
      </c>
    </row>
    <row r="1435" ht="15.5" spans="1:11">
      <c r="A1435" s="53" t="s">
        <v>5225</v>
      </c>
      <c r="B1435" s="53" t="s">
        <v>5226</v>
      </c>
      <c r="H1435" s="56" t="s">
        <v>5213</v>
      </c>
      <c r="I1435" s="19" t="s">
        <v>22</v>
      </c>
      <c r="J1435" s="19" t="s">
        <v>5227</v>
      </c>
      <c r="K1435" s="56" t="s">
        <v>5228</v>
      </c>
    </row>
    <row r="1436" ht="15.5" spans="1:11">
      <c r="A1436" s="53" t="s">
        <v>5229</v>
      </c>
      <c r="B1436" s="53" t="s">
        <v>5230</v>
      </c>
      <c r="H1436" s="56" t="s">
        <v>5216</v>
      </c>
      <c r="I1436" s="19" t="s">
        <v>1864</v>
      </c>
      <c r="J1436" s="19" t="s">
        <v>5231</v>
      </c>
      <c r="K1436" s="56" t="s">
        <v>5232</v>
      </c>
    </row>
    <row r="1437" ht="15.5" spans="1:11">
      <c r="A1437" s="53" t="s">
        <v>5233</v>
      </c>
      <c r="B1437" s="53" t="s">
        <v>5234</v>
      </c>
      <c r="H1437" s="56" t="s">
        <v>5219</v>
      </c>
      <c r="I1437" s="19" t="s">
        <v>17</v>
      </c>
      <c r="J1437" s="19" t="s">
        <v>107</v>
      </c>
      <c r="K1437" s="56" t="s">
        <v>5235</v>
      </c>
    </row>
    <row r="1438" ht="15.5" spans="1:11">
      <c r="A1438" s="53" t="s">
        <v>5236</v>
      </c>
      <c r="B1438" s="53" t="s">
        <v>5237</v>
      </c>
      <c r="H1438" s="56" t="s">
        <v>5223</v>
      </c>
      <c r="I1438" s="19" t="s">
        <v>17</v>
      </c>
      <c r="J1438" s="19" t="s">
        <v>5238</v>
      </c>
      <c r="K1438" s="56" t="s">
        <v>5239</v>
      </c>
    </row>
    <row r="1439" ht="15.5" spans="1:11">
      <c r="A1439" s="53" t="s">
        <v>5240</v>
      </c>
      <c r="B1439" s="53" t="s">
        <v>5241</v>
      </c>
      <c r="H1439" s="56" t="s">
        <v>5225</v>
      </c>
      <c r="I1439" s="19" t="s">
        <v>17</v>
      </c>
      <c r="J1439" s="19" t="s">
        <v>1340</v>
      </c>
      <c r="K1439" s="56" t="s">
        <v>5242</v>
      </c>
    </row>
    <row r="1440" ht="15.5" spans="1:11">
      <c r="A1440" s="53" t="s">
        <v>5243</v>
      </c>
      <c r="B1440" s="53" t="s">
        <v>5244</v>
      </c>
      <c r="H1440" s="56" t="s">
        <v>5229</v>
      </c>
      <c r="I1440" s="19" t="s">
        <v>17</v>
      </c>
      <c r="J1440" s="19" t="s">
        <v>5245</v>
      </c>
      <c r="K1440" s="56" t="s">
        <v>1208</v>
      </c>
    </row>
    <row r="1441" ht="15.5" spans="1:11">
      <c r="A1441" s="53" t="s">
        <v>5246</v>
      </c>
      <c r="B1441" s="53" t="s">
        <v>5247</v>
      </c>
      <c r="H1441" s="56" t="s">
        <v>5233</v>
      </c>
      <c r="I1441" s="19" t="s">
        <v>22</v>
      </c>
      <c r="J1441" s="19" t="s">
        <v>5248</v>
      </c>
      <c r="K1441" s="56" t="s">
        <v>5249</v>
      </c>
    </row>
    <row r="1442" ht="15.5" spans="1:11">
      <c r="A1442" s="53" t="s">
        <v>5250</v>
      </c>
      <c r="B1442" s="53" t="s">
        <v>5251</v>
      </c>
      <c r="H1442" s="56" t="s">
        <v>5236</v>
      </c>
      <c r="I1442" s="19" t="s">
        <v>17</v>
      </c>
      <c r="J1442" s="19" t="s">
        <v>3358</v>
      </c>
      <c r="K1442" s="56" t="s">
        <v>5252</v>
      </c>
    </row>
    <row r="1443" ht="15.5" spans="1:11">
      <c r="A1443" s="53" t="s">
        <v>5253</v>
      </c>
      <c r="B1443" s="53" t="s">
        <v>5254</v>
      </c>
      <c r="H1443" s="56" t="s">
        <v>5240</v>
      </c>
      <c r="I1443" s="19" t="s">
        <v>17</v>
      </c>
      <c r="J1443" s="19" t="s">
        <v>1167</v>
      </c>
      <c r="K1443" s="56" t="s">
        <v>5255</v>
      </c>
    </row>
    <row r="1444" ht="15.5" spans="1:11">
      <c r="A1444" s="53" t="s">
        <v>5256</v>
      </c>
      <c r="B1444" s="53" t="s">
        <v>5257</v>
      </c>
      <c r="H1444" s="56" t="s">
        <v>5243</v>
      </c>
      <c r="I1444" s="19" t="s">
        <v>17</v>
      </c>
      <c r="J1444" s="19" t="s">
        <v>2893</v>
      </c>
      <c r="K1444" s="56" t="s">
        <v>5258</v>
      </c>
    </row>
    <row r="1445" ht="15.5" spans="1:11">
      <c r="A1445" s="53" t="s">
        <v>5259</v>
      </c>
      <c r="B1445" s="53" t="s">
        <v>5260</v>
      </c>
      <c r="H1445" s="56" t="s">
        <v>5246</v>
      </c>
      <c r="I1445" s="19" t="s">
        <v>17</v>
      </c>
      <c r="J1445" s="19" t="s">
        <v>5261</v>
      </c>
      <c r="K1445" s="56" t="s">
        <v>5262</v>
      </c>
    </row>
    <row r="1446" ht="15.5" spans="1:11">
      <c r="A1446" s="53" t="s">
        <v>5263</v>
      </c>
      <c r="B1446" s="53" t="s">
        <v>5264</v>
      </c>
      <c r="H1446" s="56" t="s">
        <v>5250</v>
      </c>
      <c r="I1446" s="19" t="s">
        <v>17</v>
      </c>
      <c r="J1446" s="19" t="s">
        <v>5265</v>
      </c>
      <c r="K1446" s="56" t="s">
        <v>582</v>
      </c>
    </row>
    <row r="1447" ht="15.5" spans="1:11">
      <c r="A1447" s="53" t="s">
        <v>5266</v>
      </c>
      <c r="B1447" s="53" t="s">
        <v>5267</v>
      </c>
      <c r="H1447" s="56" t="s">
        <v>5253</v>
      </c>
      <c r="I1447" s="19" t="s">
        <v>22</v>
      </c>
      <c r="J1447" s="19" t="s">
        <v>346</v>
      </c>
      <c r="K1447" s="56" t="s">
        <v>5268</v>
      </c>
    </row>
    <row r="1448" ht="15.5" spans="1:11">
      <c r="A1448" s="53" t="s">
        <v>5269</v>
      </c>
      <c r="B1448" s="53" t="s">
        <v>5270</v>
      </c>
      <c r="H1448" s="56" t="s">
        <v>5256</v>
      </c>
      <c r="I1448" s="19" t="s">
        <v>17</v>
      </c>
      <c r="J1448" s="19" t="s">
        <v>1883</v>
      </c>
      <c r="K1448" s="56" t="s">
        <v>5271</v>
      </c>
    </row>
    <row r="1449" ht="15.5" spans="1:11">
      <c r="A1449" s="53" t="s">
        <v>5272</v>
      </c>
      <c r="B1449" s="53" t="s">
        <v>5273</v>
      </c>
      <c r="H1449" s="56" t="s">
        <v>5259</v>
      </c>
      <c r="I1449" s="19" t="s">
        <v>17</v>
      </c>
      <c r="J1449" s="19" t="s">
        <v>5274</v>
      </c>
      <c r="K1449" s="56" t="s">
        <v>40</v>
      </c>
    </row>
    <row r="1450" ht="15.5" spans="1:11">
      <c r="A1450" s="53" t="s">
        <v>5275</v>
      </c>
      <c r="B1450" s="53" t="s">
        <v>5276</v>
      </c>
      <c r="H1450" s="56" t="s">
        <v>5263</v>
      </c>
      <c r="I1450" s="19" t="s">
        <v>22</v>
      </c>
      <c r="J1450" s="19" t="s">
        <v>5277</v>
      </c>
      <c r="K1450" s="56" t="s">
        <v>5278</v>
      </c>
    </row>
    <row r="1451" ht="15.5" spans="1:11">
      <c r="A1451" s="53" t="s">
        <v>5279</v>
      </c>
      <c r="B1451" s="53" t="s">
        <v>5280</v>
      </c>
      <c r="H1451" s="56" t="s">
        <v>5266</v>
      </c>
      <c r="I1451" s="19" t="s">
        <v>17</v>
      </c>
      <c r="J1451" s="19" t="s">
        <v>836</v>
      </c>
      <c r="K1451" s="56" t="s">
        <v>283</v>
      </c>
    </row>
    <row r="1452" ht="15.5" spans="1:11">
      <c r="A1452" s="53" t="s">
        <v>5281</v>
      </c>
      <c r="B1452" s="53" t="s">
        <v>5282</v>
      </c>
      <c r="H1452" s="56" t="s">
        <v>5269</v>
      </c>
      <c r="I1452" s="19" t="s">
        <v>17</v>
      </c>
      <c r="J1452" s="19" t="s">
        <v>3176</v>
      </c>
      <c r="K1452" s="56" t="s">
        <v>5283</v>
      </c>
    </row>
    <row r="1453" ht="15.5" spans="1:11">
      <c r="A1453" s="53" t="s">
        <v>5284</v>
      </c>
      <c r="B1453" s="53" t="s">
        <v>5285</v>
      </c>
      <c r="H1453" s="56" t="s">
        <v>5272</v>
      </c>
      <c r="I1453" s="19" t="s">
        <v>17</v>
      </c>
      <c r="J1453" s="19" t="s">
        <v>5286</v>
      </c>
      <c r="K1453" s="56" t="s">
        <v>5287</v>
      </c>
    </row>
    <row r="1454" ht="15.5" spans="1:11">
      <c r="A1454" s="53" t="s">
        <v>5288</v>
      </c>
      <c r="B1454" s="53" t="s">
        <v>5289</v>
      </c>
      <c r="H1454" s="56" t="s">
        <v>5275</v>
      </c>
      <c r="I1454" s="19" t="s">
        <v>17</v>
      </c>
      <c r="J1454" s="19" t="s">
        <v>5290</v>
      </c>
      <c r="K1454" s="56" t="s">
        <v>5291</v>
      </c>
    </row>
    <row r="1455" ht="15.5" spans="1:11">
      <c r="A1455" s="53" t="s">
        <v>5292</v>
      </c>
      <c r="B1455" s="53" t="s">
        <v>5293</v>
      </c>
      <c r="H1455" s="56" t="s">
        <v>5279</v>
      </c>
      <c r="I1455" s="19" t="s">
        <v>17</v>
      </c>
      <c r="J1455" s="19" t="s">
        <v>5294</v>
      </c>
      <c r="K1455" s="56" t="s">
        <v>5295</v>
      </c>
    </row>
    <row r="1456" ht="15.5" spans="1:11">
      <c r="A1456" s="53" t="s">
        <v>5296</v>
      </c>
      <c r="B1456" s="53" t="s">
        <v>5297</v>
      </c>
      <c r="H1456" s="56" t="s">
        <v>5281</v>
      </c>
      <c r="I1456" s="19" t="s">
        <v>22</v>
      </c>
      <c r="J1456" s="19" t="s">
        <v>5298</v>
      </c>
      <c r="K1456" s="56" t="s">
        <v>5299</v>
      </c>
    </row>
    <row r="1457" ht="15.5" spans="1:11">
      <c r="A1457" s="53" t="s">
        <v>5300</v>
      </c>
      <c r="B1457" s="53" t="s">
        <v>5301</v>
      </c>
      <c r="H1457" s="56" t="s">
        <v>5284</v>
      </c>
      <c r="I1457" s="19" t="s">
        <v>22</v>
      </c>
      <c r="J1457" s="19" t="s">
        <v>119</v>
      </c>
      <c r="K1457" s="56" t="s">
        <v>5302</v>
      </c>
    </row>
    <row r="1458" ht="15.5" spans="1:11">
      <c r="A1458" s="53" t="s">
        <v>5303</v>
      </c>
      <c r="B1458" s="53" t="s">
        <v>5304</v>
      </c>
      <c r="H1458" s="56" t="s">
        <v>5288</v>
      </c>
      <c r="I1458" s="19" t="s">
        <v>22</v>
      </c>
      <c r="J1458" s="19" t="s">
        <v>2916</v>
      </c>
      <c r="K1458" s="56" t="s">
        <v>5305</v>
      </c>
    </row>
    <row r="1459" ht="15.5" spans="1:11">
      <c r="A1459" s="53" t="s">
        <v>5306</v>
      </c>
      <c r="B1459" s="53" t="s">
        <v>5307</v>
      </c>
      <c r="H1459" s="56" t="s">
        <v>5292</v>
      </c>
      <c r="I1459" s="19" t="s">
        <v>22</v>
      </c>
      <c r="J1459" s="19" t="s">
        <v>5308</v>
      </c>
      <c r="K1459" s="56" t="s">
        <v>5309</v>
      </c>
    </row>
    <row r="1460" ht="15.5" spans="1:11">
      <c r="A1460" s="53" t="s">
        <v>5310</v>
      </c>
      <c r="B1460" s="53" t="s">
        <v>5311</v>
      </c>
      <c r="H1460" s="56" t="s">
        <v>5296</v>
      </c>
      <c r="I1460" s="19" t="s">
        <v>22</v>
      </c>
      <c r="J1460" s="19" t="s">
        <v>5312</v>
      </c>
      <c r="K1460" s="56" t="s">
        <v>5313</v>
      </c>
    </row>
    <row r="1461" ht="15.5" spans="1:11">
      <c r="A1461" s="53" t="s">
        <v>5314</v>
      </c>
      <c r="B1461" s="53" t="s">
        <v>5315</v>
      </c>
      <c r="H1461" s="56" t="s">
        <v>5300</v>
      </c>
      <c r="I1461" s="19" t="s">
        <v>22</v>
      </c>
      <c r="J1461" s="19" t="s">
        <v>5316</v>
      </c>
      <c r="K1461" s="56" t="s">
        <v>1383</v>
      </c>
    </row>
    <row r="1462" ht="15.5" spans="1:11">
      <c r="A1462" s="53" t="s">
        <v>5317</v>
      </c>
      <c r="B1462" s="53" t="s">
        <v>5318</v>
      </c>
      <c r="H1462" s="56" t="s">
        <v>5303</v>
      </c>
      <c r="I1462" s="19" t="s">
        <v>17</v>
      </c>
      <c r="J1462" s="19" t="s">
        <v>5319</v>
      </c>
      <c r="K1462" s="56" t="s">
        <v>5320</v>
      </c>
    </row>
    <row r="1463" ht="15.5" spans="1:11">
      <c r="A1463" s="53" t="s">
        <v>5321</v>
      </c>
      <c r="B1463" s="53" t="s">
        <v>5322</v>
      </c>
      <c r="H1463" s="56" t="s">
        <v>5306</v>
      </c>
      <c r="I1463" s="19" t="s">
        <v>17</v>
      </c>
      <c r="J1463" s="19" t="s">
        <v>983</v>
      </c>
      <c r="K1463" s="56" t="s">
        <v>5323</v>
      </c>
    </row>
    <row r="1464" ht="15.5" spans="1:11">
      <c r="A1464" s="53" t="s">
        <v>5324</v>
      </c>
      <c r="B1464" s="53" t="s">
        <v>5325</v>
      </c>
      <c r="H1464" s="56" t="s">
        <v>5310</v>
      </c>
      <c r="I1464" s="19" t="s">
        <v>22</v>
      </c>
      <c r="J1464" s="19" t="s">
        <v>5326</v>
      </c>
      <c r="K1464" s="56" t="s">
        <v>5327</v>
      </c>
    </row>
    <row r="1465" ht="15.5" spans="1:11">
      <c r="A1465" s="53" t="s">
        <v>5328</v>
      </c>
      <c r="B1465" s="53" t="s">
        <v>5329</v>
      </c>
      <c r="H1465" s="56" t="s">
        <v>5314</v>
      </c>
      <c r="I1465" s="19" t="s">
        <v>22</v>
      </c>
      <c r="J1465" s="19" t="s">
        <v>5330</v>
      </c>
      <c r="K1465" s="56" t="s">
        <v>3008</v>
      </c>
    </row>
    <row r="1466" ht="15.5" spans="1:11">
      <c r="A1466" s="53" t="s">
        <v>5331</v>
      </c>
      <c r="B1466" s="53" t="s">
        <v>5332</v>
      </c>
      <c r="H1466" s="56" t="s">
        <v>5317</v>
      </c>
      <c r="I1466" s="19" t="s">
        <v>17</v>
      </c>
      <c r="J1466" s="19" t="s">
        <v>2022</v>
      </c>
      <c r="K1466" s="56" t="s">
        <v>1144</v>
      </c>
    </row>
    <row r="1467" ht="15.5" spans="1:11">
      <c r="A1467" s="53" t="s">
        <v>5333</v>
      </c>
      <c r="B1467" s="53" t="s">
        <v>5334</v>
      </c>
      <c r="H1467" s="56" t="s">
        <v>5321</v>
      </c>
      <c r="I1467" s="19" t="s">
        <v>17</v>
      </c>
      <c r="J1467" s="19" t="s">
        <v>5335</v>
      </c>
      <c r="K1467" s="56" t="s">
        <v>898</v>
      </c>
    </row>
    <row r="1468" ht="15.5" spans="1:11">
      <c r="A1468" s="53" t="s">
        <v>5336</v>
      </c>
      <c r="B1468" s="53" t="s">
        <v>5337</v>
      </c>
      <c r="H1468" s="56" t="s">
        <v>5324</v>
      </c>
      <c r="I1468" s="19" t="s">
        <v>22</v>
      </c>
      <c r="J1468" s="19" t="s">
        <v>1009</v>
      </c>
      <c r="K1468" s="56" t="s">
        <v>5338</v>
      </c>
    </row>
    <row r="1469" ht="15.5" spans="1:11">
      <c r="A1469" s="53" t="s">
        <v>5339</v>
      </c>
      <c r="B1469" s="53" t="s">
        <v>5340</v>
      </c>
      <c r="H1469" s="56" t="s">
        <v>5328</v>
      </c>
      <c r="I1469" s="19" t="s">
        <v>22</v>
      </c>
      <c r="J1469" s="19" t="s">
        <v>5341</v>
      </c>
      <c r="K1469" s="56" t="s">
        <v>5342</v>
      </c>
    </row>
    <row r="1470" ht="15.5" spans="1:11">
      <c r="A1470" s="53" t="s">
        <v>5343</v>
      </c>
      <c r="B1470" s="53" t="s">
        <v>5344</v>
      </c>
      <c r="H1470" s="56" t="s">
        <v>5331</v>
      </c>
      <c r="I1470" s="19" t="s">
        <v>17</v>
      </c>
      <c r="J1470" s="19" t="s">
        <v>5345</v>
      </c>
      <c r="K1470" s="56" t="s">
        <v>1067</v>
      </c>
    </row>
    <row r="1471" ht="15.5" spans="1:11">
      <c r="A1471" s="53" t="s">
        <v>5346</v>
      </c>
      <c r="B1471" s="53" t="s">
        <v>5347</v>
      </c>
      <c r="H1471" s="56" t="s">
        <v>5333</v>
      </c>
      <c r="I1471" s="19" t="s">
        <v>22</v>
      </c>
      <c r="J1471" s="19" t="s">
        <v>5348</v>
      </c>
      <c r="K1471" s="56" t="s">
        <v>1732</v>
      </c>
    </row>
    <row r="1472" ht="15.5" spans="1:11">
      <c r="A1472" s="53" t="s">
        <v>5349</v>
      </c>
      <c r="B1472" s="53" t="s">
        <v>5350</v>
      </c>
      <c r="H1472" s="56" t="s">
        <v>5336</v>
      </c>
      <c r="I1472" s="19" t="s">
        <v>22</v>
      </c>
      <c r="J1472" s="19" t="s">
        <v>5351</v>
      </c>
      <c r="K1472" s="56" t="s">
        <v>5352</v>
      </c>
    </row>
    <row r="1473" ht="15.5" spans="1:11">
      <c r="A1473" s="53" t="s">
        <v>5353</v>
      </c>
      <c r="B1473" s="53" t="s">
        <v>5354</v>
      </c>
      <c r="H1473" s="56" t="s">
        <v>5339</v>
      </c>
      <c r="I1473" s="19" t="s">
        <v>22</v>
      </c>
      <c r="J1473" s="19" t="s">
        <v>5355</v>
      </c>
      <c r="K1473" s="56" t="s">
        <v>5356</v>
      </c>
    </row>
    <row r="1474" ht="15.5" spans="1:11">
      <c r="A1474" s="53" t="s">
        <v>5357</v>
      </c>
      <c r="B1474" s="53" t="s">
        <v>5358</v>
      </c>
      <c r="H1474" s="56" t="s">
        <v>5343</v>
      </c>
      <c r="I1474" s="19" t="s">
        <v>22</v>
      </c>
      <c r="J1474" s="19" t="s">
        <v>913</v>
      </c>
      <c r="K1474" s="56" t="s">
        <v>5359</v>
      </c>
    </row>
    <row r="1475" ht="15.5" spans="1:11">
      <c r="A1475" s="53" t="s">
        <v>5360</v>
      </c>
      <c r="B1475" s="53" t="s">
        <v>5361</v>
      </c>
      <c r="H1475" s="56" t="s">
        <v>5346</v>
      </c>
      <c r="I1475" s="19" t="s">
        <v>17</v>
      </c>
      <c r="J1475" s="19" t="s">
        <v>5362</v>
      </c>
      <c r="K1475" s="56" t="s">
        <v>5363</v>
      </c>
    </row>
    <row r="1476" ht="15.5" spans="1:11">
      <c r="A1476" s="53" t="s">
        <v>5364</v>
      </c>
      <c r="B1476" s="53" t="s">
        <v>5365</v>
      </c>
      <c r="H1476" s="56" t="s">
        <v>5349</v>
      </c>
      <c r="I1476" s="19" t="s">
        <v>22</v>
      </c>
      <c r="J1476" s="19" t="s">
        <v>5366</v>
      </c>
      <c r="K1476" s="56" t="s">
        <v>5367</v>
      </c>
    </row>
    <row r="1477" ht="15.5" spans="1:11">
      <c r="A1477" s="53" t="s">
        <v>5368</v>
      </c>
      <c r="B1477" s="53" t="s">
        <v>5369</v>
      </c>
      <c r="H1477" s="56" t="s">
        <v>5353</v>
      </c>
      <c r="I1477" s="19" t="s">
        <v>17</v>
      </c>
      <c r="J1477" s="19" t="s">
        <v>1554</v>
      </c>
      <c r="K1477" s="56" t="s">
        <v>5370</v>
      </c>
    </row>
    <row r="1478" ht="15.5" spans="1:11">
      <c r="A1478" s="53" t="s">
        <v>5371</v>
      </c>
      <c r="B1478" s="53" t="s">
        <v>5372</v>
      </c>
      <c r="H1478" s="56" t="s">
        <v>5357</v>
      </c>
      <c r="I1478" s="19" t="s">
        <v>22</v>
      </c>
      <c r="J1478" s="19" t="s">
        <v>2718</v>
      </c>
      <c r="K1478" s="56" t="s">
        <v>5373</v>
      </c>
    </row>
    <row r="1479" ht="15.5" spans="1:11">
      <c r="A1479" s="53" t="s">
        <v>5374</v>
      </c>
      <c r="B1479" s="53" t="s">
        <v>5375</v>
      </c>
      <c r="H1479" s="56" t="s">
        <v>5360</v>
      </c>
      <c r="I1479" s="19" t="s">
        <v>22</v>
      </c>
      <c r="J1479" s="19" t="s">
        <v>5376</v>
      </c>
      <c r="K1479" s="56" t="s">
        <v>5377</v>
      </c>
    </row>
    <row r="1480" ht="15.5" spans="1:11">
      <c r="A1480" s="53" t="s">
        <v>5378</v>
      </c>
      <c r="B1480" s="53" t="s">
        <v>5379</v>
      </c>
      <c r="H1480" s="56" t="s">
        <v>5364</v>
      </c>
      <c r="I1480" s="19" t="s">
        <v>17</v>
      </c>
      <c r="J1480" s="19" t="s">
        <v>5380</v>
      </c>
      <c r="K1480" s="56" t="s">
        <v>5381</v>
      </c>
    </row>
    <row r="1481" ht="15.5" spans="1:11">
      <c r="A1481" s="53" t="s">
        <v>5382</v>
      </c>
      <c r="B1481" s="53" t="s">
        <v>5383</v>
      </c>
      <c r="H1481" s="56" t="s">
        <v>5368</v>
      </c>
      <c r="I1481" s="19" t="s">
        <v>22</v>
      </c>
      <c r="J1481" s="19" t="s">
        <v>5384</v>
      </c>
      <c r="K1481" s="56" t="s">
        <v>5385</v>
      </c>
    </row>
    <row r="1482" ht="15.5" spans="1:11">
      <c r="A1482" s="53" t="s">
        <v>5386</v>
      </c>
      <c r="B1482" s="53" t="s">
        <v>5387</v>
      </c>
      <c r="H1482" s="56" t="s">
        <v>5371</v>
      </c>
      <c r="I1482" s="19" t="s">
        <v>17</v>
      </c>
      <c r="J1482" s="19" t="s">
        <v>4764</v>
      </c>
      <c r="K1482" s="56" t="s">
        <v>5388</v>
      </c>
    </row>
    <row r="1483" ht="15.5" spans="1:11">
      <c r="A1483" s="53" t="s">
        <v>5389</v>
      </c>
      <c r="B1483" s="53" t="s">
        <v>5390</v>
      </c>
      <c r="H1483" s="56" t="s">
        <v>5374</v>
      </c>
      <c r="I1483" s="19" t="s">
        <v>22</v>
      </c>
      <c r="J1483" s="19" t="s">
        <v>5391</v>
      </c>
      <c r="K1483" s="56" t="s">
        <v>5392</v>
      </c>
    </row>
    <row r="1484" ht="15.5" spans="1:11">
      <c r="A1484" s="53" t="s">
        <v>5393</v>
      </c>
      <c r="B1484" s="53" t="s">
        <v>5394</v>
      </c>
      <c r="H1484" s="56" t="s">
        <v>5378</v>
      </c>
      <c r="I1484" s="19" t="s">
        <v>22</v>
      </c>
      <c r="J1484" s="19" t="s">
        <v>5395</v>
      </c>
      <c r="K1484" s="56" t="s">
        <v>5396</v>
      </c>
    </row>
    <row r="1485" ht="15.5" spans="1:11">
      <c r="A1485" s="53" t="s">
        <v>5397</v>
      </c>
      <c r="B1485" s="53" t="s">
        <v>5398</v>
      </c>
      <c r="H1485" s="56" t="s">
        <v>5382</v>
      </c>
      <c r="I1485" s="19" t="s">
        <v>17</v>
      </c>
      <c r="J1485" s="19" t="s">
        <v>5399</v>
      </c>
      <c r="K1485" s="56" t="s">
        <v>5400</v>
      </c>
    </row>
    <row r="1486" ht="15.5" spans="1:11">
      <c r="A1486" s="53" t="s">
        <v>5401</v>
      </c>
      <c r="B1486" s="53" t="s">
        <v>5402</v>
      </c>
      <c r="H1486" s="56" t="s">
        <v>5386</v>
      </c>
      <c r="I1486" s="19" t="s">
        <v>22</v>
      </c>
      <c r="J1486" s="19" t="s">
        <v>1087</v>
      </c>
      <c r="K1486" s="56" t="s">
        <v>5403</v>
      </c>
    </row>
    <row r="1487" ht="15.5" spans="1:11">
      <c r="A1487" s="53" t="s">
        <v>5404</v>
      </c>
      <c r="B1487" s="53" t="s">
        <v>5405</v>
      </c>
      <c r="H1487" s="56" t="s">
        <v>5389</v>
      </c>
      <c r="I1487" s="19" t="s">
        <v>17</v>
      </c>
      <c r="J1487" s="19" t="s">
        <v>5406</v>
      </c>
      <c r="K1487" s="56" t="s">
        <v>4947</v>
      </c>
    </row>
    <row r="1488" ht="15.5" spans="1:11">
      <c r="A1488" s="53" t="s">
        <v>5407</v>
      </c>
      <c r="B1488" s="53" t="s">
        <v>5408</v>
      </c>
      <c r="H1488" s="56" t="s">
        <v>5393</v>
      </c>
      <c r="I1488" s="19" t="s">
        <v>22</v>
      </c>
      <c r="J1488" s="19" t="s">
        <v>5409</v>
      </c>
      <c r="K1488" s="56" t="s">
        <v>5410</v>
      </c>
    </row>
    <row r="1489" ht="15.5" spans="1:11">
      <c r="A1489" s="53" t="s">
        <v>5411</v>
      </c>
      <c r="B1489" s="53" t="s">
        <v>5412</v>
      </c>
      <c r="H1489" s="56" t="s">
        <v>5397</v>
      </c>
      <c r="I1489" s="19" t="s">
        <v>17</v>
      </c>
      <c r="J1489" s="19" t="s">
        <v>263</v>
      </c>
      <c r="K1489" s="56" t="s">
        <v>5413</v>
      </c>
    </row>
    <row r="1490" ht="15.5" spans="1:11">
      <c r="A1490" s="53" t="s">
        <v>5414</v>
      </c>
      <c r="B1490" s="53" t="s">
        <v>5415</v>
      </c>
      <c r="H1490" s="56" t="s">
        <v>5401</v>
      </c>
      <c r="I1490" s="19" t="s">
        <v>17</v>
      </c>
      <c r="J1490" s="19" t="s">
        <v>3282</v>
      </c>
      <c r="K1490" s="56" t="s">
        <v>5416</v>
      </c>
    </row>
    <row r="1491" ht="15.5" spans="1:11">
      <c r="A1491" s="53" t="s">
        <v>5417</v>
      </c>
      <c r="B1491" s="53" t="s">
        <v>5418</v>
      </c>
      <c r="H1491" s="56" t="s">
        <v>5404</v>
      </c>
      <c r="I1491" s="19" t="s">
        <v>17</v>
      </c>
      <c r="J1491" s="19" t="s">
        <v>5419</v>
      </c>
      <c r="K1491" s="56" t="s">
        <v>5420</v>
      </c>
    </row>
    <row r="1492" ht="15.5" spans="1:11">
      <c r="A1492" s="53" t="s">
        <v>5421</v>
      </c>
      <c r="B1492" s="53" t="s">
        <v>5422</v>
      </c>
      <c r="H1492" s="56" t="s">
        <v>5407</v>
      </c>
      <c r="I1492" s="19" t="s">
        <v>17</v>
      </c>
      <c r="J1492" s="19" t="s">
        <v>5423</v>
      </c>
      <c r="K1492" s="56" t="s">
        <v>5424</v>
      </c>
    </row>
    <row r="1493" ht="15.5" spans="1:11">
      <c r="A1493" s="53" t="s">
        <v>5425</v>
      </c>
      <c r="B1493" s="53" t="s">
        <v>5426</v>
      </c>
      <c r="H1493" s="56" t="s">
        <v>5411</v>
      </c>
      <c r="I1493" s="19" t="s">
        <v>22</v>
      </c>
      <c r="J1493" s="19" t="s">
        <v>5427</v>
      </c>
      <c r="K1493" s="56" t="s">
        <v>3647</v>
      </c>
    </row>
    <row r="1494" ht="15.5" spans="1:11">
      <c r="A1494" s="53" t="s">
        <v>5428</v>
      </c>
      <c r="B1494" s="53" t="s">
        <v>5429</v>
      </c>
      <c r="H1494" s="56" t="s">
        <v>5414</v>
      </c>
      <c r="I1494" s="19" t="s">
        <v>17</v>
      </c>
      <c r="J1494" s="19" t="s">
        <v>5430</v>
      </c>
      <c r="K1494" s="56" t="s">
        <v>5431</v>
      </c>
    </row>
    <row r="1495" ht="15.5" spans="1:11">
      <c r="A1495" s="53" t="s">
        <v>5432</v>
      </c>
      <c r="B1495" s="53" t="s">
        <v>5433</v>
      </c>
      <c r="H1495" s="56" t="s">
        <v>5417</v>
      </c>
      <c r="I1495" s="19" t="s">
        <v>17</v>
      </c>
      <c r="J1495" s="19" t="s">
        <v>5434</v>
      </c>
      <c r="K1495" s="56" t="s">
        <v>5435</v>
      </c>
    </row>
    <row r="1496" ht="15.5" spans="1:11">
      <c r="A1496" s="53" t="s">
        <v>5436</v>
      </c>
      <c r="B1496" s="53" t="s">
        <v>5437</v>
      </c>
      <c r="H1496" s="56" t="s">
        <v>5421</v>
      </c>
      <c r="I1496" s="19" t="s">
        <v>17</v>
      </c>
      <c r="J1496" s="19" t="s">
        <v>5438</v>
      </c>
      <c r="K1496" s="56" t="s">
        <v>5439</v>
      </c>
    </row>
    <row r="1497" ht="15.5" spans="1:12">
      <c r="A1497" s="53" t="s">
        <v>5440</v>
      </c>
      <c r="B1497" s="53" t="s">
        <v>5441</v>
      </c>
      <c r="H1497" s="56" t="s">
        <v>5425</v>
      </c>
      <c r="I1497" s="19" t="s">
        <v>22</v>
      </c>
      <c r="J1497" s="19" t="s">
        <v>5442</v>
      </c>
      <c r="K1497" s="56" t="s">
        <v>5443</v>
      </c>
      <c r="L1497" t="s">
        <v>5444</v>
      </c>
    </row>
    <row r="1498" ht="15.5" spans="1:11">
      <c r="A1498" s="53" t="s">
        <v>5445</v>
      </c>
      <c r="B1498" s="53" t="s">
        <v>5446</v>
      </c>
      <c r="H1498" s="56" t="s">
        <v>5428</v>
      </c>
      <c r="I1498" s="19" t="s">
        <v>22</v>
      </c>
      <c r="J1498" s="19" t="s">
        <v>5447</v>
      </c>
      <c r="K1498" s="56" t="s">
        <v>5448</v>
      </c>
    </row>
    <row r="1499" ht="15.5" spans="1:11">
      <c r="A1499" s="53" t="s">
        <v>5449</v>
      </c>
      <c r="B1499" s="53" t="s">
        <v>5450</v>
      </c>
      <c r="H1499" s="56" t="s">
        <v>5432</v>
      </c>
      <c r="I1499" s="19" t="s">
        <v>17</v>
      </c>
      <c r="J1499" s="19" t="s">
        <v>4732</v>
      </c>
      <c r="K1499" s="56" t="s">
        <v>5451</v>
      </c>
    </row>
    <row r="1500" ht="15.5" spans="1:11">
      <c r="A1500" s="53" t="s">
        <v>5452</v>
      </c>
      <c r="B1500" s="53" t="s">
        <v>5453</v>
      </c>
      <c r="H1500" s="56" t="s">
        <v>5436</v>
      </c>
      <c r="I1500" s="19" t="s">
        <v>22</v>
      </c>
      <c r="J1500" s="19" t="s">
        <v>5454</v>
      </c>
      <c r="K1500" s="56" t="s">
        <v>5455</v>
      </c>
    </row>
    <row r="1501" ht="15.5" spans="1:11">
      <c r="A1501" s="53" t="s">
        <v>5456</v>
      </c>
      <c r="B1501" s="53" t="s">
        <v>5457</v>
      </c>
      <c r="H1501" s="56" t="s">
        <v>5440</v>
      </c>
      <c r="I1501" s="19" t="s">
        <v>22</v>
      </c>
      <c r="J1501" s="19" t="s">
        <v>5458</v>
      </c>
      <c r="K1501" s="56" t="s">
        <v>5459</v>
      </c>
    </row>
    <row r="1502" ht="15.5" spans="1:11">
      <c r="A1502" s="53" t="s">
        <v>5460</v>
      </c>
      <c r="B1502" s="53" t="s">
        <v>5461</v>
      </c>
      <c r="H1502" s="56" t="s">
        <v>5445</v>
      </c>
      <c r="I1502" s="19" t="s">
        <v>22</v>
      </c>
      <c r="J1502" s="19" t="s">
        <v>5462</v>
      </c>
      <c r="K1502" s="56" t="s">
        <v>5463</v>
      </c>
    </row>
    <row r="1503" ht="15.5" spans="1:11">
      <c r="A1503" s="53" t="s">
        <v>5464</v>
      </c>
      <c r="B1503" s="53" t="s">
        <v>5465</v>
      </c>
      <c r="H1503" s="56" t="s">
        <v>5449</v>
      </c>
      <c r="I1503" s="19" t="s">
        <v>22</v>
      </c>
      <c r="J1503" s="19" t="s">
        <v>411</v>
      </c>
      <c r="K1503" s="56" t="s">
        <v>5466</v>
      </c>
    </row>
    <row r="1504" ht="15.5" spans="1:11">
      <c r="A1504" s="53" t="s">
        <v>5467</v>
      </c>
      <c r="B1504" s="53" t="s">
        <v>5468</v>
      </c>
      <c r="H1504" s="56" t="s">
        <v>5452</v>
      </c>
      <c r="I1504" s="19" t="s">
        <v>17</v>
      </c>
      <c r="J1504" s="19" t="s">
        <v>5469</v>
      </c>
      <c r="K1504" s="56" t="s">
        <v>5470</v>
      </c>
    </row>
    <row r="1505" ht="15.5" spans="1:11">
      <c r="A1505" s="53" t="s">
        <v>5471</v>
      </c>
      <c r="B1505" s="53" t="s">
        <v>5472</v>
      </c>
      <c r="H1505" s="56" t="s">
        <v>5456</v>
      </c>
      <c r="I1505" s="19" t="s">
        <v>17</v>
      </c>
      <c r="J1505" s="19" t="s">
        <v>2551</v>
      </c>
      <c r="K1505" s="56" t="s">
        <v>5473</v>
      </c>
    </row>
    <row r="1506" ht="15.5" spans="1:11">
      <c r="A1506" s="53" t="s">
        <v>5474</v>
      </c>
      <c r="B1506" s="53" t="s">
        <v>5475</v>
      </c>
      <c r="H1506" s="56" t="s">
        <v>5460</v>
      </c>
      <c r="I1506" s="19" t="s">
        <v>1864</v>
      </c>
      <c r="J1506" s="19" t="s">
        <v>5476</v>
      </c>
      <c r="K1506" s="56" t="s">
        <v>5477</v>
      </c>
    </row>
    <row r="1507" ht="15.5" spans="1:11">
      <c r="A1507" s="53" t="s">
        <v>5478</v>
      </c>
      <c r="B1507" s="53" t="s">
        <v>5479</v>
      </c>
      <c r="H1507" s="56" t="s">
        <v>5464</v>
      </c>
      <c r="I1507" s="19" t="s">
        <v>17</v>
      </c>
      <c r="J1507" s="19" t="s">
        <v>2495</v>
      </c>
      <c r="K1507" s="56" t="s">
        <v>5480</v>
      </c>
    </row>
    <row r="1508" ht="15.5" spans="1:11">
      <c r="A1508" s="53" t="s">
        <v>5481</v>
      </c>
      <c r="B1508" s="53" t="s">
        <v>5482</v>
      </c>
      <c r="H1508" s="56" t="s">
        <v>5467</v>
      </c>
      <c r="I1508" s="19" t="s">
        <v>17</v>
      </c>
      <c r="J1508" s="19" t="s">
        <v>5483</v>
      </c>
      <c r="K1508" s="56" t="s">
        <v>5484</v>
      </c>
    </row>
    <row r="1509" ht="15.5" spans="1:11">
      <c r="A1509" s="53" t="s">
        <v>5485</v>
      </c>
      <c r="B1509" s="53" t="s">
        <v>5486</v>
      </c>
      <c r="H1509" s="56" t="s">
        <v>5471</v>
      </c>
      <c r="I1509" s="19" t="s">
        <v>22</v>
      </c>
      <c r="J1509" s="19" t="s">
        <v>5487</v>
      </c>
      <c r="K1509" s="56" t="s">
        <v>3379</v>
      </c>
    </row>
    <row r="1510" ht="15.5" spans="1:11">
      <c r="A1510" s="53" t="s">
        <v>5488</v>
      </c>
      <c r="B1510" s="53" t="s">
        <v>5489</v>
      </c>
      <c r="H1510" s="56" t="s">
        <v>5474</v>
      </c>
      <c r="I1510" s="19" t="s">
        <v>22</v>
      </c>
      <c r="J1510" s="19" t="s">
        <v>5490</v>
      </c>
      <c r="K1510" s="56" t="s">
        <v>5491</v>
      </c>
    </row>
    <row r="1511" ht="15.5" spans="1:11">
      <c r="A1511" s="53" t="s">
        <v>5492</v>
      </c>
      <c r="B1511" s="53" t="s">
        <v>5493</v>
      </c>
      <c r="H1511" s="56" t="s">
        <v>5478</v>
      </c>
      <c r="I1511" s="19" t="s">
        <v>17</v>
      </c>
      <c r="J1511" s="19" t="s">
        <v>5494</v>
      </c>
      <c r="K1511" s="56" t="s">
        <v>5495</v>
      </c>
    </row>
    <row r="1512" ht="15.5" spans="1:11">
      <c r="A1512" s="53" t="s">
        <v>5496</v>
      </c>
      <c r="B1512" s="53" t="s">
        <v>5497</v>
      </c>
      <c r="H1512" s="56" t="s">
        <v>5481</v>
      </c>
      <c r="I1512" s="19" t="s">
        <v>22</v>
      </c>
      <c r="J1512" s="19" t="s">
        <v>5082</v>
      </c>
      <c r="K1512" s="56" t="s">
        <v>5498</v>
      </c>
    </row>
    <row r="1513" ht="15.5" spans="1:11">
      <c r="A1513" s="53" t="s">
        <v>5499</v>
      </c>
      <c r="B1513" s="53" t="s">
        <v>5500</v>
      </c>
      <c r="H1513" s="56" t="s">
        <v>5485</v>
      </c>
      <c r="I1513" s="19" t="s">
        <v>22</v>
      </c>
      <c r="J1513" s="19" t="s">
        <v>5501</v>
      </c>
      <c r="K1513" s="56" t="s">
        <v>3082</v>
      </c>
    </row>
    <row r="1514" ht="15.5" spans="1:11">
      <c r="A1514" s="53" t="s">
        <v>5502</v>
      </c>
      <c r="B1514" s="53" t="s">
        <v>5503</v>
      </c>
      <c r="H1514" s="56" t="s">
        <v>5488</v>
      </c>
      <c r="I1514" s="19" t="s">
        <v>22</v>
      </c>
      <c r="J1514" s="19" t="s">
        <v>763</v>
      </c>
      <c r="K1514" s="56" t="s">
        <v>671</v>
      </c>
    </row>
    <row r="1515" ht="15.5" spans="1:11">
      <c r="A1515" s="53" t="s">
        <v>5504</v>
      </c>
      <c r="B1515" s="53" t="s">
        <v>5505</v>
      </c>
      <c r="H1515" s="56" t="s">
        <v>5492</v>
      </c>
      <c r="I1515" s="19" t="s">
        <v>17</v>
      </c>
      <c r="J1515" s="19" t="s">
        <v>5506</v>
      </c>
      <c r="K1515" s="56" t="s">
        <v>5507</v>
      </c>
    </row>
    <row r="1516" ht="15.5" spans="1:11">
      <c r="A1516" s="53" t="s">
        <v>5508</v>
      </c>
      <c r="B1516" s="53" t="s">
        <v>5509</v>
      </c>
      <c r="H1516" s="56" t="s">
        <v>5496</v>
      </c>
      <c r="I1516" s="19" t="s">
        <v>22</v>
      </c>
      <c r="J1516" s="19" t="s">
        <v>627</v>
      </c>
      <c r="K1516" s="56" t="s">
        <v>5510</v>
      </c>
    </row>
    <row r="1517" ht="15.5" spans="1:11">
      <c r="A1517" s="53" t="s">
        <v>5511</v>
      </c>
      <c r="B1517" s="53" t="s">
        <v>5512</v>
      </c>
      <c r="H1517" s="56" t="s">
        <v>5499</v>
      </c>
      <c r="I1517" s="19" t="s">
        <v>22</v>
      </c>
      <c r="J1517" s="19" t="s">
        <v>5513</v>
      </c>
      <c r="K1517" s="56" t="s">
        <v>5514</v>
      </c>
    </row>
    <row r="1518" ht="15.5" spans="1:11">
      <c r="A1518" s="53" t="s">
        <v>5515</v>
      </c>
      <c r="B1518" s="53" t="s">
        <v>5516</v>
      </c>
      <c r="H1518" s="56" t="s">
        <v>5502</v>
      </c>
      <c r="I1518" s="19" t="s">
        <v>17</v>
      </c>
      <c r="J1518" s="19" t="s">
        <v>5517</v>
      </c>
      <c r="K1518" s="56" t="s">
        <v>5518</v>
      </c>
    </row>
    <row r="1519" ht="15.5" spans="1:11">
      <c r="A1519" s="53" t="s">
        <v>5519</v>
      </c>
      <c r="B1519" s="53" t="s">
        <v>5520</v>
      </c>
      <c r="H1519" s="56" t="s">
        <v>5504</v>
      </c>
      <c r="I1519" s="19" t="s">
        <v>22</v>
      </c>
      <c r="J1519" s="19" t="s">
        <v>5521</v>
      </c>
      <c r="K1519" s="56" t="s">
        <v>5522</v>
      </c>
    </row>
    <row r="1520" ht="15.5" spans="1:11">
      <c r="A1520" s="53" t="s">
        <v>5523</v>
      </c>
      <c r="B1520" s="53" t="s">
        <v>5524</v>
      </c>
      <c r="H1520" s="56" t="s">
        <v>5508</v>
      </c>
      <c r="I1520" s="19" t="s">
        <v>22</v>
      </c>
      <c r="J1520" s="19" t="s">
        <v>627</v>
      </c>
      <c r="K1520" s="56" t="s">
        <v>5525</v>
      </c>
    </row>
    <row r="1521" ht="15.5" spans="1:11">
      <c r="A1521" s="53" t="s">
        <v>5526</v>
      </c>
      <c r="B1521" s="53" t="s">
        <v>5527</v>
      </c>
      <c r="H1521" s="56" t="s">
        <v>5511</v>
      </c>
      <c r="I1521" s="19" t="s">
        <v>22</v>
      </c>
      <c r="J1521" s="19" t="s">
        <v>4383</v>
      </c>
      <c r="K1521" s="56" t="s">
        <v>5528</v>
      </c>
    </row>
    <row r="1522" ht="15.5" spans="1:11">
      <c r="A1522" s="53" t="s">
        <v>5529</v>
      </c>
      <c r="B1522" s="53" t="s">
        <v>5530</v>
      </c>
      <c r="H1522" s="56" t="s">
        <v>5515</v>
      </c>
      <c r="I1522" s="19" t="s">
        <v>17</v>
      </c>
      <c r="J1522" s="19" t="s">
        <v>5531</v>
      </c>
      <c r="K1522" s="56" t="s">
        <v>5532</v>
      </c>
    </row>
    <row r="1523" ht="15.5" spans="1:11">
      <c r="A1523" s="53" t="s">
        <v>5533</v>
      </c>
      <c r="B1523" s="53" t="s">
        <v>5534</v>
      </c>
      <c r="H1523" s="56" t="s">
        <v>5519</v>
      </c>
      <c r="I1523" s="19" t="s">
        <v>17</v>
      </c>
      <c r="J1523" s="19" t="s">
        <v>1735</v>
      </c>
      <c r="K1523" s="56" t="s">
        <v>5535</v>
      </c>
    </row>
    <row r="1524" ht="15.5" spans="1:11">
      <c r="A1524" s="53" t="s">
        <v>5536</v>
      </c>
      <c r="B1524" s="53" t="s">
        <v>5537</v>
      </c>
      <c r="H1524" s="56" t="s">
        <v>5523</v>
      </c>
      <c r="I1524" s="19" t="s">
        <v>17</v>
      </c>
      <c r="J1524" s="19" t="s">
        <v>5538</v>
      </c>
      <c r="K1524" s="56" t="s">
        <v>5539</v>
      </c>
    </row>
    <row r="1525" ht="15.5" spans="1:11">
      <c r="A1525" s="53" t="s">
        <v>5540</v>
      </c>
      <c r="B1525" s="53" t="s">
        <v>5541</v>
      </c>
      <c r="H1525" s="56" t="s">
        <v>5526</v>
      </c>
      <c r="I1525" s="19" t="s">
        <v>17</v>
      </c>
      <c r="J1525" s="19" t="s">
        <v>5542</v>
      </c>
      <c r="K1525" s="56" t="s">
        <v>5543</v>
      </c>
    </row>
    <row r="1526" ht="15.5" spans="1:11">
      <c r="A1526" s="53" t="s">
        <v>5544</v>
      </c>
      <c r="B1526" s="53" t="s">
        <v>5545</v>
      </c>
      <c r="H1526" s="56" t="s">
        <v>5529</v>
      </c>
      <c r="I1526" s="19" t="s">
        <v>22</v>
      </c>
      <c r="J1526" s="19" t="s">
        <v>5546</v>
      </c>
      <c r="K1526" s="56" t="s">
        <v>5547</v>
      </c>
    </row>
    <row r="1527" ht="15.5" spans="1:11">
      <c r="A1527" s="53" t="s">
        <v>5548</v>
      </c>
      <c r="B1527" s="53" t="s">
        <v>5549</v>
      </c>
      <c r="H1527" s="56" t="s">
        <v>5533</v>
      </c>
      <c r="I1527" s="19" t="s">
        <v>17</v>
      </c>
      <c r="J1527" s="19" t="s">
        <v>2464</v>
      </c>
      <c r="K1527" s="56" t="s">
        <v>5550</v>
      </c>
    </row>
    <row r="1528" ht="15.5" spans="1:11">
      <c r="A1528" s="53" t="s">
        <v>5551</v>
      </c>
      <c r="B1528" s="53" t="s">
        <v>5552</v>
      </c>
      <c r="H1528" s="56" t="s">
        <v>5536</v>
      </c>
      <c r="I1528" s="19" t="s">
        <v>22</v>
      </c>
      <c r="J1528" s="19" t="s">
        <v>5553</v>
      </c>
      <c r="K1528" s="56" t="s">
        <v>5554</v>
      </c>
    </row>
    <row r="1529" ht="15.5" spans="1:11">
      <c r="A1529" s="53" t="s">
        <v>5555</v>
      </c>
      <c r="B1529" s="53" t="s">
        <v>5556</v>
      </c>
      <c r="H1529" s="56" t="s">
        <v>5540</v>
      </c>
      <c r="I1529" s="19" t="s">
        <v>22</v>
      </c>
      <c r="J1529" s="19" t="s">
        <v>913</v>
      </c>
      <c r="K1529" s="56" t="s">
        <v>5557</v>
      </c>
    </row>
    <row r="1530" ht="15.5" spans="1:11">
      <c r="A1530" s="53" t="s">
        <v>5558</v>
      </c>
      <c r="B1530" s="53" t="s">
        <v>5559</v>
      </c>
      <c r="H1530" s="56" t="s">
        <v>5544</v>
      </c>
      <c r="I1530" s="19" t="s">
        <v>22</v>
      </c>
      <c r="J1530" s="19" t="s">
        <v>1355</v>
      </c>
      <c r="K1530" s="56" t="s">
        <v>3279</v>
      </c>
    </row>
    <row r="1531" ht="15.5" spans="1:11">
      <c r="A1531" s="53" t="s">
        <v>5560</v>
      </c>
      <c r="B1531" s="53" t="s">
        <v>5561</v>
      </c>
      <c r="H1531" s="56" t="s">
        <v>5548</v>
      </c>
      <c r="I1531" s="19" t="s">
        <v>17</v>
      </c>
      <c r="J1531" s="19" t="s">
        <v>5562</v>
      </c>
      <c r="K1531" s="56" t="s">
        <v>5563</v>
      </c>
    </row>
    <row r="1532" ht="15.5" spans="1:11">
      <c r="A1532" s="53" t="s">
        <v>5564</v>
      </c>
      <c r="B1532" s="53" t="s">
        <v>5565</v>
      </c>
      <c r="H1532" s="56" t="s">
        <v>5551</v>
      </c>
      <c r="I1532" s="19" t="s">
        <v>17</v>
      </c>
      <c r="J1532" s="19" t="s">
        <v>5566</v>
      </c>
      <c r="K1532" s="56" t="s">
        <v>5567</v>
      </c>
    </row>
    <row r="1533" ht="15.5" spans="1:11">
      <c r="A1533" s="53" t="s">
        <v>5568</v>
      </c>
      <c r="B1533" s="53" t="s">
        <v>5569</v>
      </c>
      <c r="H1533" s="56" t="s">
        <v>5555</v>
      </c>
      <c r="I1533" s="19" t="s">
        <v>22</v>
      </c>
      <c r="J1533" s="19" t="s">
        <v>5570</v>
      </c>
      <c r="K1533" s="56" t="s">
        <v>5571</v>
      </c>
    </row>
    <row r="1534" ht="15.5" spans="1:11">
      <c r="A1534" s="53" t="s">
        <v>5572</v>
      </c>
      <c r="B1534" s="53" t="s">
        <v>5573</v>
      </c>
      <c r="H1534" s="56" t="s">
        <v>5558</v>
      </c>
      <c r="I1534" s="19" t="s">
        <v>17</v>
      </c>
      <c r="J1534" s="19" t="s">
        <v>5574</v>
      </c>
      <c r="K1534" s="56" t="s">
        <v>5575</v>
      </c>
    </row>
    <row r="1535" ht="15.5" spans="1:11">
      <c r="A1535" s="53" t="s">
        <v>5576</v>
      </c>
      <c r="B1535" s="53" t="s">
        <v>5577</v>
      </c>
      <c r="H1535" s="56" t="s">
        <v>5560</v>
      </c>
      <c r="I1535" s="19" t="s">
        <v>17</v>
      </c>
      <c r="J1535" s="19" t="s">
        <v>342</v>
      </c>
      <c r="K1535" s="56" t="s">
        <v>1156</v>
      </c>
    </row>
    <row r="1536" ht="15.5" spans="1:11">
      <c r="A1536" s="53" t="s">
        <v>5578</v>
      </c>
      <c r="B1536" s="53" t="s">
        <v>5579</v>
      </c>
      <c r="H1536" s="56" t="s">
        <v>5564</v>
      </c>
      <c r="I1536" s="19" t="s">
        <v>17</v>
      </c>
      <c r="J1536" s="19" t="s">
        <v>5580</v>
      </c>
      <c r="K1536" s="56" t="s">
        <v>5581</v>
      </c>
    </row>
    <row r="1537" ht="15.5" spans="1:11">
      <c r="A1537" s="53" t="s">
        <v>5582</v>
      </c>
      <c r="B1537" s="53" t="s">
        <v>5583</v>
      </c>
      <c r="H1537" s="56" t="s">
        <v>5568</v>
      </c>
      <c r="I1537" s="19" t="s">
        <v>22</v>
      </c>
      <c r="J1537" s="19" t="s">
        <v>5584</v>
      </c>
      <c r="K1537" s="56" t="s">
        <v>5585</v>
      </c>
    </row>
    <row r="1538" ht="15.5" spans="1:11">
      <c r="A1538" s="53" t="s">
        <v>5586</v>
      </c>
      <c r="B1538" s="53" t="s">
        <v>5587</v>
      </c>
      <c r="H1538" s="56" t="s">
        <v>5572</v>
      </c>
      <c r="I1538" s="19" t="s">
        <v>22</v>
      </c>
      <c r="J1538" s="19" t="s">
        <v>1550</v>
      </c>
      <c r="K1538" s="56" t="s">
        <v>5588</v>
      </c>
    </row>
    <row r="1539" ht="15.5" spans="1:11">
      <c r="A1539" s="53" t="s">
        <v>5589</v>
      </c>
      <c r="B1539" s="53" t="s">
        <v>5590</v>
      </c>
      <c r="H1539" s="56" t="s">
        <v>5576</v>
      </c>
      <c r="I1539" s="19" t="s">
        <v>17</v>
      </c>
      <c r="J1539" s="19" t="s">
        <v>362</v>
      </c>
      <c r="K1539" s="56" t="s">
        <v>5591</v>
      </c>
    </row>
    <row r="1540" ht="15.5" spans="1:11">
      <c r="A1540" s="53" t="s">
        <v>5592</v>
      </c>
      <c r="B1540" s="53" t="s">
        <v>5593</v>
      </c>
      <c r="H1540" s="56" t="s">
        <v>5578</v>
      </c>
      <c r="I1540" s="19" t="s">
        <v>22</v>
      </c>
      <c r="J1540" s="19" t="s">
        <v>119</v>
      </c>
      <c r="K1540" s="56" t="s">
        <v>5594</v>
      </c>
    </row>
    <row r="1541" ht="15.5" spans="1:11">
      <c r="A1541" s="53" t="s">
        <v>5595</v>
      </c>
      <c r="B1541" s="53" t="s">
        <v>5596</v>
      </c>
      <c r="H1541" s="56" t="s">
        <v>5582</v>
      </c>
      <c r="I1541" s="19" t="s">
        <v>22</v>
      </c>
      <c r="J1541" s="19" t="s">
        <v>212</v>
      </c>
      <c r="K1541" s="56" t="s">
        <v>5597</v>
      </c>
    </row>
    <row r="1542" ht="15.5" spans="1:11">
      <c r="A1542" s="53" t="s">
        <v>5598</v>
      </c>
      <c r="B1542" s="53" t="s">
        <v>5599</v>
      </c>
      <c r="H1542" s="56" t="s">
        <v>5586</v>
      </c>
      <c r="I1542" s="19" t="s">
        <v>17</v>
      </c>
      <c r="J1542" s="19" t="s">
        <v>5600</v>
      </c>
      <c r="K1542" s="56" t="s">
        <v>5601</v>
      </c>
    </row>
    <row r="1543" ht="15.5" spans="1:11">
      <c r="A1543" s="53" t="s">
        <v>5602</v>
      </c>
      <c r="B1543" s="53" t="s">
        <v>5603</v>
      </c>
      <c r="H1543" s="56" t="s">
        <v>5589</v>
      </c>
      <c r="I1543" s="19" t="s">
        <v>22</v>
      </c>
      <c r="J1543" s="19" t="s">
        <v>894</v>
      </c>
      <c r="K1543" s="56" t="s">
        <v>5604</v>
      </c>
    </row>
    <row r="1544" ht="15.5" spans="1:11">
      <c r="A1544" s="53" t="s">
        <v>5605</v>
      </c>
      <c r="B1544" s="53" t="s">
        <v>5606</v>
      </c>
      <c r="H1544" s="56" t="s">
        <v>5592</v>
      </c>
      <c r="I1544" s="19" t="s">
        <v>22</v>
      </c>
      <c r="J1544" s="19" t="s">
        <v>5607</v>
      </c>
      <c r="K1544" s="56" t="s">
        <v>5608</v>
      </c>
    </row>
    <row r="1545" ht="15.5" spans="1:11">
      <c r="A1545" s="53" t="s">
        <v>5609</v>
      </c>
      <c r="B1545" s="53" t="s">
        <v>5610</v>
      </c>
      <c r="H1545" s="56" t="s">
        <v>5595</v>
      </c>
      <c r="I1545" s="19" t="s">
        <v>17</v>
      </c>
      <c r="J1545" s="19" t="s">
        <v>5611</v>
      </c>
      <c r="K1545" s="56" t="s">
        <v>5612</v>
      </c>
    </row>
    <row r="1546" ht="15.5" spans="1:11">
      <c r="A1546" s="53" t="s">
        <v>5613</v>
      </c>
      <c r="B1546" s="53" t="s">
        <v>5614</v>
      </c>
      <c r="H1546" s="56" t="s">
        <v>5598</v>
      </c>
      <c r="I1546" s="19" t="s">
        <v>17</v>
      </c>
      <c r="J1546" s="19" t="s">
        <v>5615</v>
      </c>
      <c r="K1546" s="56" t="s">
        <v>5616</v>
      </c>
    </row>
    <row r="1547" ht="15.5" spans="1:11">
      <c r="A1547" s="53" t="s">
        <v>5617</v>
      </c>
      <c r="B1547" s="53" t="s">
        <v>5618</v>
      </c>
      <c r="H1547" s="56" t="s">
        <v>5602</v>
      </c>
      <c r="I1547" s="19" t="s">
        <v>22</v>
      </c>
      <c r="J1547" s="19" t="s">
        <v>5619</v>
      </c>
      <c r="K1547" s="56" t="s">
        <v>5620</v>
      </c>
    </row>
    <row r="1548" ht="15.5" spans="1:11">
      <c r="A1548" s="53" t="s">
        <v>5621</v>
      </c>
      <c r="B1548" s="53" t="s">
        <v>5622</v>
      </c>
      <c r="H1548" s="56" t="s">
        <v>5605</v>
      </c>
      <c r="I1548" s="19" t="s">
        <v>22</v>
      </c>
      <c r="J1548" s="19" t="s">
        <v>212</v>
      </c>
      <c r="K1548" s="56" t="s">
        <v>5623</v>
      </c>
    </row>
    <row r="1549" ht="15.5" spans="1:11">
      <c r="A1549" s="53" t="s">
        <v>5624</v>
      </c>
      <c r="B1549" s="53" t="s">
        <v>5625</v>
      </c>
      <c r="H1549" s="56" t="s">
        <v>5609</v>
      </c>
      <c r="I1549" s="19" t="s">
        <v>22</v>
      </c>
      <c r="J1549" s="19" t="s">
        <v>5626</v>
      </c>
      <c r="K1549" s="56" t="s">
        <v>5627</v>
      </c>
    </row>
    <row r="1550" ht="15.5" spans="1:11">
      <c r="A1550" s="53" t="s">
        <v>5628</v>
      </c>
      <c r="B1550" s="53" t="s">
        <v>5629</v>
      </c>
      <c r="H1550" s="56" t="s">
        <v>5613</v>
      </c>
      <c r="I1550" s="19" t="s">
        <v>22</v>
      </c>
      <c r="J1550" s="19" t="s">
        <v>5630</v>
      </c>
      <c r="K1550" s="56" t="s">
        <v>5631</v>
      </c>
    </row>
    <row r="1551" ht="15.5" spans="1:11">
      <c r="A1551" s="53" t="s">
        <v>5632</v>
      </c>
      <c r="B1551" s="53" t="s">
        <v>5633</v>
      </c>
      <c r="H1551" s="56" t="s">
        <v>5617</v>
      </c>
      <c r="I1551" s="19" t="s">
        <v>17</v>
      </c>
      <c r="J1551" s="19" t="s">
        <v>1554</v>
      </c>
      <c r="K1551" s="56" t="s">
        <v>5634</v>
      </c>
    </row>
    <row r="1552" ht="15.5" spans="1:11">
      <c r="A1552" s="53" t="s">
        <v>5635</v>
      </c>
      <c r="B1552" s="53" t="s">
        <v>5636</v>
      </c>
      <c r="H1552" s="56" t="s">
        <v>5621</v>
      </c>
      <c r="I1552" s="19" t="s">
        <v>17</v>
      </c>
      <c r="J1552" s="19" t="s">
        <v>5637</v>
      </c>
      <c r="K1552" s="56" t="s">
        <v>5638</v>
      </c>
    </row>
    <row r="1553" ht="15.5" spans="1:11">
      <c r="A1553" s="53" t="s">
        <v>5639</v>
      </c>
      <c r="B1553" s="53" t="s">
        <v>5640</v>
      </c>
      <c r="H1553" s="56" t="s">
        <v>5624</v>
      </c>
      <c r="I1553" s="19" t="s">
        <v>17</v>
      </c>
      <c r="J1553" s="19" t="s">
        <v>5641</v>
      </c>
      <c r="K1553" s="56" t="s">
        <v>5642</v>
      </c>
    </row>
    <row r="1554" ht="15.5" spans="1:11">
      <c r="A1554" s="53" t="s">
        <v>5643</v>
      </c>
      <c r="B1554" s="53" t="s">
        <v>5644</v>
      </c>
      <c r="H1554" s="56" t="s">
        <v>5628</v>
      </c>
      <c r="I1554" s="19" t="s">
        <v>22</v>
      </c>
      <c r="J1554" s="19" t="s">
        <v>5645</v>
      </c>
      <c r="K1554" s="56" t="s">
        <v>5646</v>
      </c>
    </row>
    <row r="1555" ht="15.5" spans="1:11">
      <c r="A1555" s="53" t="s">
        <v>5647</v>
      </c>
      <c r="B1555" s="53" t="s">
        <v>5648</v>
      </c>
      <c r="H1555" s="56" t="s">
        <v>5632</v>
      </c>
      <c r="I1555" s="19" t="s">
        <v>17</v>
      </c>
      <c r="J1555" s="19" t="s">
        <v>127</v>
      </c>
      <c r="K1555" s="56" t="s">
        <v>5649</v>
      </c>
    </row>
    <row r="1556" ht="15.5" spans="1:11">
      <c r="A1556" s="53" t="s">
        <v>5650</v>
      </c>
      <c r="B1556" s="53" t="s">
        <v>5651</v>
      </c>
      <c r="H1556" s="56" t="s">
        <v>5635</v>
      </c>
      <c r="I1556" s="19" t="s">
        <v>22</v>
      </c>
      <c r="J1556" s="19" t="s">
        <v>5652</v>
      </c>
      <c r="K1556" s="56" t="s">
        <v>5653</v>
      </c>
    </row>
    <row r="1557" ht="15.5" spans="1:11">
      <c r="A1557" s="53" t="s">
        <v>5654</v>
      </c>
      <c r="B1557" s="53" t="s">
        <v>5655</v>
      </c>
      <c r="H1557" s="56" t="s">
        <v>5639</v>
      </c>
      <c r="I1557" s="19" t="s">
        <v>22</v>
      </c>
      <c r="J1557" s="19" t="s">
        <v>1789</v>
      </c>
      <c r="K1557" s="56" t="s">
        <v>4624</v>
      </c>
    </row>
    <row r="1558" ht="15.5" spans="1:11">
      <c r="A1558" s="53" t="s">
        <v>5656</v>
      </c>
      <c r="B1558" s="53" t="s">
        <v>5657</v>
      </c>
      <c r="H1558" s="56" t="s">
        <v>5643</v>
      </c>
      <c r="I1558" s="19" t="s">
        <v>22</v>
      </c>
      <c r="J1558" s="19" t="s">
        <v>5658</v>
      </c>
      <c r="K1558" s="56" t="s">
        <v>5659</v>
      </c>
    </row>
    <row r="1559" ht="15.5" spans="1:11">
      <c r="A1559" s="53" t="s">
        <v>5660</v>
      </c>
      <c r="B1559" s="53" t="s">
        <v>5661</v>
      </c>
      <c r="H1559" s="56" t="s">
        <v>5647</v>
      </c>
      <c r="I1559" s="19" t="s">
        <v>17</v>
      </c>
      <c r="J1559" s="19" t="s">
        <v>5662</v>
      </c>
      <c r="K1559" s="56" t="s">
        <v>5663</v>
      </c>
    </row>
    <row r="1560" ht="15.5" spans="1:11">
      <c r="A1560" s="53" t="s">
        <v>5664</v>
      </c>
      <c r="B1560" s="53" t="s">
        <v>5665</v>
      </c>
      <c r="H1560" s="56" t="s">
        <v>5650</v>
      </c>
      <c r="I1560" s="19" t="s">
        <v>17</v>
      </c>
      <c r="J1560" s="19" t="s">
        <v>771</v>
      </c>
      <c r="K1560" s="56" t="s">
        <v>5666</v>
      </c>
    </row>
    <row r="1561" ht="15.5" spans="1:11">
      <c r="A1561" s="53" t="s">
        <v>5667</v>
      </c>
      <c r="B1561" s="53" t="s">
        <v>5668</v>
      </c>
      <c r="H1561" s="56" t="s">
        <v>5654</v>
      </c>
      <c r="I1561" s="19" t="s">
        <v>22</v>
      </c>
      <c r="J1561" s="19" t="s">
        <v>951</v>
      </c>
      <c r="K1561" s="56" t="s">
        <v>4026</v>
      </c>
    </row>
    <row r="1562" ht="15.5" spans="1:11">
      <c r="A1562" s="53" t="s">
        <v>5669</v>
      </c>
      <c r="B1562" s="53" t="s">
        <v>5670</v>
      </c>
      <c r="H1562" s="56" t="s">
        <v>5656</v>
      </c>
      <c r="I1562" s="19" t="s">
        <v>17</v>
      </c>
      <c r="J1562" s="19" t="s">
        <v>5671</v>
      </c>
      <c r="K1562" s="56" t="s">
        <v>5672</v>
      </c>
    </row>
    <row r="1563" ht="15.5" spans="1:11">
      <c r="A1563" s="53" t="s">
        <v>5673</v>
      </c>
      <c r="B1563" s="53" t="s">
        <v>5674</v>
      </c>
      <c r="H1563" s="56" t="s">
        <v>5660</v>
      </c>
      <c r="I1563" s="19" t="s">
        <v>17</v>
      </c>
      <c r="J1563" s="19" t="s">
        <v>2429</v>
      </c>
      <c r="K1563" s="56" t="s">
        <v>5675</v>
      </c>
    </row>
    <row r="1564" ht="15.5" spans="1:11">
      <c r="A1564" s="53" t="s">
        <v>5676</v>
      </c>
      <c r="B1564" s="53" t="s">
        <v>5677</v>
      </c>
      <c r="H1564" s="56" t="s">
        <v>5664</v>
      </c>
      <c r="I1564" s="19" t="s">
        <v>17</v>
      </c>
      <c r="J1564" s="19" t="s">
        <v>5678</v>
      </c>
      <c r="K1564" s="56" t="s">
        <v>5679</v>
      </c>
    </row>
    <row r="1565" ht="15.5" spans="1:11">
      <c r="A1565" s="53" t="s">
        <v>5680</v>
      </c>
      <c r="B1565" s="53" t="s">
        <v>5681</v>
      </c>
      <c r="H1565" s="56" t="s">
        <v>5667</v>
      </c>
      <c r="I1565" s="19" t="s">
        <v>17</v>
      </c>
      <c r="J1565" s="19" t="s">
        <v>5682</v>
      </c>
      <c r="K1565" s="56" t="s">
        <v>5683</v>
      </c>
    </row>
    <row r="1566" ht="15.5" spans="1:11">
      <c r="A1566" s="53" t="s">
        <v>5684</v>
      </c>
      <c r="B1566" s="53" t="s">
        <v>5685</v>
      </c>
      <c r="H1566" s="56" t="s">
        <v>5669</v>
      </c>
      <c r="I1566" s="19" t="s">
        <v>22</v>
      </c>
      <c r="J1566" s="19" t="s">
        <v>5686</v>
      </c>
      <c r="K1566" s="56" t="s">
        <v>5687</v>
      </c>
    </row>
    <row r="1567" ht="15.5" spans="1:11">
      <c r="A1567" s="53" t="s">
        <v>5688</v>
      </c>
      <c r="B1567" s="53" t="s">
        <v>5689</v>
      </c>
      <c r="H1567" s="56" t="s">
        <v>5673</v>
      </c>
      <c r="I1567" s="19" t="s">
        <v>22</v>
      </c>
      <c r="J1567" s="19" t="s">
        <v>5690</v>
      </c>
      <c r="K1567" s="56" t="s">
        <v>5691</v>
      </c>
    </row>
    <row r="1568" ht="15.5" spans="1:11">
      <c r="A1568" s="53" t="s">
        <v>5692</v>
      </c>
      <c r="B1568" s="53" t="s">
        <v>5693</v>
      </c>
      <c r="H1568" s="56" t="s">
        <v>5676</v>
      </c>
      <c r="I1568" s="19" t="s">
        <v>22</v>
      </c>
      <c r="J1568" s="19" t="s">
        <v>5694</v>
      </c>
      <c r="K1568" s="56" t="s">
        <v>5695</v>
      </c>
    </row>
    <row r="1569" ht="15.5" spans="1:11">
      <c r="A1569" s="53" t="s">
        <v>5696</v>
      </c>
      <c r="B1569" s="53" t="s">
        <v>5697</v>
      </c>
      <c r="H1569" s="56" t="s">
        <v>5680</v>
      </c>
      <c r="I1569" s="19" t="s">
        <v>22</v>
      </c>
      <c r="J1569" s="19" t="s">
        <v>615</v>
      </c>
      <c r="K1569" s="56" t="s">
        <v>1884</v>
      </c>
    </row>
    <row r="1570" ht="15.5" spans="1:11">
      <c r="A1570" s="53" t="s">
        <v>5698</v>
      </c>
      <c r="B1570" s="53" t="s">
        <v>5699</v>
      </c>
      <c r="H1570" s="56" t="s">
        <v>5684</v>
      </c>
      <c r="I1570" s="19" t="s">
        <v>22</v>
      </c>
      <c r="J1570" s="19" t="s">
        <v>5700</v>
      </c>
      <c r="K1570" s="56" t="s">
        <v>3310</v>
      </c>
    </row>
    <row r="1571" ht="15.5" spans="1:11">
      <c r="A1571" s="53" t="s">
        <v>5701</v>
      </c>
      <c r="B1571" s="53" t="s">
        <v>5702</v>
      </c>
      <c r="H1571" s="56" t="s">
        <v>5688</v>
      </c>
      <c r="I1571" s="19" t="s">
        <v>17</v>
      </c>
      <c r="J1571" s="19" t="s">
        <v>5703</v>
      </c>
      <c r="K1571" s="56" t="s">
        <v>5704</v>
      </c>
    </row>
    <row r="1572" ht="15.5" spans="1:11">
      <c r="A1572" s="53" t="s">
        <v>5705</v>
      </c>
      <c r="B1572" s="53" t="s">
        <v>5706</v>
      </c>
      <c r="H1572" s="56" t="s">
        <v>5692</v>
      </c>
      <c r="I1572" s="19" t="s">
        <v>17</v>
      </c>
      <c r="J1572" s="19" t="s">
        <v>1416</v>
      </c>
      <c r="K1572" s="56" t="s">
        <v>5707</v>
      </c>
    </row>
    <row r="1573" ht="15.5" spans="1:11">
      <c r="A1573" s="53" t="s">
        <v>5708</v>
      </c>
      <c r="B1573" s="53" t="s">
        <v>5709</v>
      </c>
      <c r="H1573" s="56" t="s">
        <v>5696</v>
      </c>
      <c r="I1573" s="19" t="s">
        <v>22</v>
      </c>
      <c r="J1573" s="19" t="s">
        <v>5710</v>
      </c>
      <c r="K1573" s="56" t="s">
        <v>2048</v>
      </c>
    </row>
    <row r="1574" ht="15.5" spans="1:11">
      <c r="A1574" s="53" t="s">
        <v>5711</v>
      </c>
      <c r="B1574" s="53" t="s">
        <v>5712</v>
      </c>
      <c r="H1574" s="56" t="s">
        <v>5698</v>
      </c>
      <c r="I1574" s="19" t="s">
        <v>17</v>
      </c>
      <c r="J1574" s="19" t="s">
        <v>5713</v>
      </c>
      <c r="K1574" s="56" t="s">
        <v>5714</v>
      </c>
    </row>
    <row r="1575" ht="15.5" spans="1:11">
      <c r="A1575" s="53" t="s">
        <v>5715</v>
      </c>
      <c r="B1575" s="53" t="s">
        <v>5716</v>
      </c>
      <c r="H1575" s="56" t="s">
        <v>5701</v>
      </c>
      <c r="I1575" s="19" t="s">
        <v>22</v>
      </c>
      <c r="J1575" s="19" t="s">
        <v>3876</v>
      </c>
      <c r="K1575" s="56" t="s">
        <v>5717</v>
      </c>
    </row>
    <row r="1576" ht="15.5" spans="1:11">
      <c r="A1576" s="53" t="s">
        <v>5718</v>
      </c>
      <c r="B1576" s="53" t="s">
        <v>5719</v>
      </c>
      <c r="H1576" s="56" t="s">
        <v>5705</v>
      </c>
      <c r="I1576" s="19" t="s">
        <v>17</v>
      </c>
      <c r="J1576" s="19" t="s">
        <v>3894</v>
      </c>
      <c r="K1576" s="56" t="s">
        <v>5720</v>
      </c>
    </row>
    <row r="1577" ht="15.5" spans="1:11">
      <c r="A1577" s="53" t="s">
        <v>5721</v>
      </c>
      <c r="B1577" s="53" t="s">
        <v>5722</v>
      </c>
      <c r="H1577" s="56" t="s">
        <v>5708</v>
      </c>
      <c r="I1577" s="19" t="s">
        <v>22</v>
      </c>
      <c r="J1577" s="19" t="s">
        <v>5723</v>
      </c>
      <c r="K1577" s="56" t="s">
        <v>1845</v>
      </c>
    </row>
    <row r="1578" ht="15.5" spans="1:11">
      <c r="A1578" s="53" t="s">
        <v>5724</v>
      </c>
      <c r="B1578" s="53" t="s">
        <v>5725</v>
      </c>
      <c r="H1578" s="56" t="s">
        <v>5711</v>
      </c>
      <c r="I1578" s="19" t="s">
        <v>22</v>
      </c>
      <c r="J1578" s="19" t="s">
        <v>5726</v>
      </c>
      <c r="K1578" s="56" t="s">
        <v>5727</v>
      </c>
    </row>
    <row r="1579" ht="15.5" spans="1:11">
      <c r="A1579" s="53" t="s">
        <v>5728</v>
      </c>
      <c r="B1579" s="53" t="s">
        <v>5729</v>
      </c>
      <c r="H1579" s="56" t="s">
        <v>5715</v>
      </c>
      <c r="I1579" s="19" t="s">
        <v>22</v>
      </c>
      <c r="J1579" s="19" t="s">
        <v>5730</v>
      </c>
      <c r="K1579" s="56" t="s">
        <v>5731</v>
      </c>
    </row>
    <row r="1580" ht="15.5" spans="1:11">
      <c r="A1580" s="53" t="s">
        <v>5732</v>
      </c>
      <c r="B1580" s="53" t="s">
        <v>5733</v>
      </c>
      <c r="H1580" s="56" t="s">
        <v>5718</v>
      </c>
      <c r="I1580" s="19" t="s">
        <v>22</v>
      </c>
      <c r="J1580" s="19" t="s">
        <v>111</v>
      </c>
      <c r="K1580" s="56" t="s">
        <v>5734</v>
      </c>
    </row>
    <row r="1581" ht="15.5" spans="1:11">
      <c r="A1581" s="53" t="s">
        <v>5735</v>
      </c>
      <c r="B1581" s="53" t="s">
        <v>5736</v>
      </c>
      <c r="H1581" s="56" t="s">
        <v>5721</v>
      </c>
      <c r="I1581" s="19" t="s">
        <v>17</v>
      </c>
      <c r="J1581" s="19" t="s">
        <v>5737</v>
      </c>
      <c r="K1581" s="56" t="s">
        <v>2106</v>
      </c>
    </row>
    <row r="1582" ht="15.5" spans="1:11">
      <c r="A1582" s="53" t="s">
        <v>5738</v>
      </c>
      <c r="B1582" s="53" t="s">
        <v>5739</v>
      </c>
      <c r="H1582" s="56" t="s">
        <v>5724</v>
      </c>
      <c r="I1582" s="19" t="s">
        <v>22</v>
      </c>
      <c r="J1582" s="19" t="s">
        <v>5740</v>
      </c>
      <c r="K1582" s="56" t="s">
        <v>5741</v>
      </c>
    </row>
    <row r="1583" ht="15.5" spans="1:11">
      <c r="A1583" s="53" t="s">
        <v>5742</v>
      </c>
      <c r="B1583" s="53" t="s">
        <v>5743</v>
      </c>
      <c r="H1583" s="56" t="s">
        <v>5728</v>
      </c>
      <c r="I1583" s="19" t="s">
        <v>22</v>
      </c>
      <c r="J1583" s="19" t="s">
        <v>5744</v>
      </c>
      <c r="K1583" s="56" t="s">
        <v>5745</v>
      </c>
    </row>
    <row r="1584" ht="15.5" spans="1:11">
      <c r="A1584" s="53" t="s">
        <v>5746</v>
      </c>
      <c r="B1584" s="53" t="s">
        <v>5747</v>
      </c>
      <c r="H1584" s="56" t="s">
        <v>5732</v>
      </c>
      <c r="I1584" s="19" t="s">
        <v>17</v>
      </c>
      <c r="J1584" s="19" t="s">
        <v>5748</v>
      </c>
      <c r="K1584" s="56" t="s">
        <v>2480</v>
      </c>
    </row>
    <row r="1585" ht="15.5" spans="1:11">
      <c r="A1585" s="53" t="s">
        <v>5749</v>
      </c>
      <c r="B1585" s="53" t="s">
        <v>5750</v>
      </c>
      <c r="H1585" s="56" t="s">
        <v>5735</v>
      </c>
      <c r="I1585" s="19" t="s">
        <v>22</v>
      </c>
      <c r="J1585" s="19" t="s">
        <v>619</v>
      </c>
      <c r="K1585" s="56" t="s">
        <v>5751</v>
      </c>
    </row>
    <row r="1586" ht="15.5" spans="1:11">
      <c r="A1586" s="53" t="s">
        <v>5752</v>
      </c>
      <c r="B1586" s="53" t="s">
        <v>5753</v>
      </c>
      <c r="H1586" s="56" t="s">
        <v>5738</v>
      </c>
      <c r="I1586" s="19" t="s">
        <v>22</v>
      </c>
      <c r="J1586" s="19" t="s">
        <v>5754</v>
      </c>
      <c r="K1586" s="56" t="s">
        <v>5755</v>
      </c>
    </row>
    <row r="1587" ht="15.5" spans="1:11">
      <c r="A1587" s="53" t="s">
        <v>5756</v>
      </c>
      <c r="B1587" s="53" t="s">
        <v>5757</v>
      </c>
      <c r="H1587" s="56" t="s">
        <v>5742</v>
      </c>
      <c r="I1587" s="19" t="s">
        <v>22</v>
      </c>
      <c r="J1587" s="19" t="s">
        <v>5758</v>
      </c>
      <c r="K1587" s="56" t="s">
        <v>1315</v>
      </c>
    </row>
    <row r="1588" ht="15.5" spans="1:11">
      <c r="A1588" s="53" t="s">
        <v>5759</v>
      </c>
      <c r="B1588" s="53" t="s">
        <v>5760</v>
      </c>
      <c r="H1588" s="56" t="s">
        <v>5746</v>
      </c>
      <c r="I1588" s="19" t="s">
        <v>1864</v>
      </c>
      <c r="J1588" s="19" t="s">
        <v>5761</v>
      </c>
      <c r="K1588" s="56" t="s">
        <v>5762</v>
      </c>
    </row>
    <row r="1589" ht="15.5" spans="1:11">
      <c r="A1589" s="53" t="s">
        <v>5763</v>
      </c>
      <c r="B1589" s="53" t="s">
        <v>5764</v>
      </c>
      <c r="H1589" s="56" t="s">
        <v>5749</v>
      </c>
      <c r="I1589" s="19" t="s">
        <v>17</v>
      </c>
      <c r="J1589" s="19" t="s">
        <v>5765</v>
      </c>
      <c r="K1589" s="56" t="s">
        <v>5766</v>
      </c>
    </row>
    <row r="1590" ht="15.5" spans="1:11">
      <c r="A1590" s="53" t="s">
        <v>5767</v>
      </c>
      <c r="B1590" s="53" t="s">
        <v>5768</v>
      </c>
      <c r="H1590" s="56" t="s">
        <v>5752</v>
      </c>
      <c r="I1590" s="19" t="s">
        <v>1864</v>
      </c>
      <c r="J1590" s="19" t="s">
        <v>5769</v>
      </c>
      <c r="K1590" s="56" t="s">
        <v>5770</v>
      </c>
    </row>
    <row r="1591" ht="15.5" spans="1:11">
      <c r="A1591" s="53" t="s">
        <v>5771</v>
      </c>
      <c r="B1591" s="53" t="s">
        <v>5772</v>
      </c>
      <c r="H1591" s="56" t="s">
        <v>5756</v>
      </c>
      <c r="I1591" s="19" t="s">
        <v>17</v>
      </c>
      <c r="J1591" s="19" t="s">
        <v>5773</v>
      </c>
      <c r="K1591" s="56" t="s">
        <v>5774</v>
      </c>
    </row>
    <row r="1592" ht="15.5" spans="1:11">
      <c r="A1592" s="53" t="s">
        <v>5775</v>
      </c>
      <c r="B1592" s="53" t="s">
        <v>5776</v>
      </c>
      <c r="H1592" s="56" t="s">
        <v>5759</v>
      </c>
      <c r="I1592" s="19" t="s">
        <v>22</v>
      </c>
      <c r="J1592" s="19" t="s">
        <v>5777</v>
      </c>
      <c r="K1592" s="56" t="s">
        <v>5778</v>
      </c>
    </row>
    <row r="1593" ht="15.5" spans="1:11">
      <c r="A1593" s="53" t="s">
        <v>5779</v>
      </c>
      <c r="B1593" s="53" t="s">
        <v>5780</v>
      </c>
      <c r="H1593" s="56" t="s">
        <v>5763</v>
      </c>
      <c r="I1593" s="19" t="s">
        <v>22</v>
      </c>
      <c r="J1593" s="19" t="s">
        <v>5781</v>
      </c>
      <c r="K1593" s="56" t="s">
        <v>5782</v>
      </c>
    </row>
    <row r="1594" ht="15.5" spans="1:11">
      <c r="A1594" s="53" t="s">
        <v>5783</v>
      </c>
      <c r="B1594" s="53" t="s">
        <v>5784</v>
      </c>
      <c r="H1594" s="56" t="s">
        <v>5767</v>
      </c>
      <c r="I1594" s="19" t="s">
        <v>17</v>
      </c>
      <c r="J1594" s="19" t="s">
        <v>5785</v>
      </c>
      <c r="K1594" s="56" t="s">
        <v>5786</v>
      </c>
    </row>
    <row r="1595" ht="15.5" spans="1:11">
      <c r="A1595" s="53" t="s">
        <v>5787</v>
      </c>
      <c r="B1595" s="53" t="s">
        <v>5788</v>
      </c>
      <c r="H1595" s="56" t="s">
        <v>5771</v>
      </c>
      <c r="I1595" s="19" t="s">
        <v>22</v>
      </c>
      <c r="J1595" s="19" t="s">
        <v>1594</v>
      </c>
      <c r="K1595" s="56" t="s">
        <v>1172</v>
      </c>
    </row>
    <row r="1596" ht="15.5" spans="1:11">
      <c r="A1596" s="53" t="s">
        <v>5789</v>
      </c>
      <c r="B1596" s="53" t="s">
        <v>5790</v>
      </c>
      <c r="H1596" s="56" t="s">
        <v>5775</v>
      </c>
      <c r="I1596" s="19" t="s">
        <v>22</v>
      </c>
      <c r="J1596" s="19" t="s">
        <v>1986</v>
      </c>
      <c r="K1596" s="56" t="s">
        <v>5791</v>
      </c>
    </row>
    <row r="1597" ht="15.5" spans="1:11">
      <c r="A1597" s="53" t="s">
        <v>5792</v>
      </c>
      <c r="B1597" s="53" t="s">
        <v>5793</v>
      </c>
      <c r="H1597" s="56" t="s">
        <v>5779</v>
      </c>
      <c r="I1597" s="19" t="s">
        <v>22</v>
      </c>
      <c r="J1597" s="19" t="s">
        <v>858</v>
      </c>
      <c r="K1597" s="56" t="s">
        <v>5794</v>
      </c>
    </row>
    <row r="1598" ht="15.5" spans="1:11">
      <c r="A1598" s="53" t="s">
        <v>5795</v>
      </c>
      <c r="B1598" s="53" t="s">
        <v>5796</v>
      </c>
      <c r="H1598" s="56" t="s">
        <v>5783</v>
      </c>
      <c r="I1598" s="19" t="s">
        <v>1864</v>
      </c>
      <c r="J1598" s="19" t="s">
        <v>2022</v>
      </c>
      <c r="K1598" s="56" t="s">
        <v>5797</v>
      </c>
    </row>
    <row r="1599" ht="15.5" spans="1:11">
      <c r="A1599" s="53" t="s">
        <v>5798</v>
      </c>
      <c r="B1599" s="53" t="s">
        <v>5799</v>
      </c>
      <c r="H1599" s="56" t="s">
        <v>5787</v>
      </c>
      <c r="I1599" s="19" t="s">
        <v>22</v>
      </c>
      <c r="J1599" s="19" t="s">
        <v>5800</v>
      </c>
      <c r="K1599" s="56" t="s">
        <v>5801</v>
      </c>
    </row>
    <row r="1600" ht="15.5" spans="1:11">
      <c r="A1600" s="53" t="s">
        <v>5802</v>
      </c>
      <c r="B1600" s="53" t="s">
        <v>5803</v>
      </c>
      <c r="H1600" s="56" t="s">
        <v>5789</v>
      </c>
      <c r="I1600" s="19" t="s">
        <v>17</v>
      </c>
      <c r="J1600" s="19" t="s">
        <v>755</v>
      </c>
      <c r="K1600" s="56" t="s">
        <v>5804</v>
      </c>
    </row>
    <row r="1601" ht="15.5" spans="1:11">
      <c r="A1601" s="53" t="s">
        <v>5805</v>
      </c>
      <c r="B1601" s="53" t="s">
        <v>5806</v>
      </c>
      <c r="H1601" s="56" t="s">
        <v>5792</v>
      </c>
      <c r="I1601" s="19" t="s">
        <v>1864</v>
      </c>
      <c r="J1601" s="19" t="s">
        <v>1295</v>
      </c>
      <c r="K1601" s="56" t="s">
        <v>5807</v>
      </c>
    </row>
    <row r="1602" ht="15.5" spans="1:11">
      <c r="A1602" s="53" t="s">
        <v>5808</v>
      </c>
      <c r="B1602" s="53" t="s">
        <v>5809</v>
      </c>
      <c r="H1602" s="56" t="s">
        <v>5795</v>
      </c>
      <c r="I1602" s="19" t="s">
        <v>22</v>
      </c>
      <c r="J1602" s="19" t="s">
        <v>5810</v>
      </c>
      <c r="K1602" s="56" t="s">
        <v>5811</v>
      </c>
    </row>
    <row r="1603" ht="15.5" spans="1:11">
      <c r="A1603" s="53" t="s">
        <v>5812</v>
      </c>
      <c r="B1603" s="53" t="s">
        <v>5813</v>
      </c>
      <c r="H1603" s="56" t="s">
        <v>5798</v>
      </c>
      <c r="I1603" s="19" t="s">
        <v>22</v>
      </c>
      <c r="J1603" s="19" t="s">
        <v>5814</v>
      </c>
      <c r="K1603" s="56" t="s">
        <v>5815</v>
      </c>
    </row>
    <row r="1604" ht="15.5" spans="1:11">
      <c r="A1604" s="53" t="s">
        <v>5816</v>
      </c>
      <c r="B1604" s="53" t="s">
        <v>5817</v>
      </c>
      <c r="H1604" s="56" t="s">
        <v>5802</v>
      </c>
      <c r="I1604" s="19" t="s">
        <v>22</v>
      </c>
      <c r="J1604" s="19" t="s">
        <v>5818</v>
      </c>
      <c r="K1604" s="56" t="s">
        <v>3462</v>
      </c>
    </row>
    <row r="1605" ht="15.5" spans="1:11">
      <c r="A1605" s="53" t="s">
        <v>5819</v>
      </c>
      <c r="B1605" s="53" t="s">
        <v>5820</v>
      </c>
      <c r="H1605" s="56" t="s">
        <v>5805</v>
      </c>
      <c r="I1605" s="19" t="s">
        <v>22</v>
      </c>
      <c r="J1605" s="19" t="s">
        <v>1524</v>
      </c>
      <c r="K1605" s="56" t="s">
        <v>5821</v>
      </c>
    </row>
    <row r="1606" ht="15.5" spans="1:11">
      <c r="A1606" s="53" t="s">
        <v>5822</v>
      </c>
      <c r="B1606" s="53" t="s">
        <v>5823</v>
      </c>
      <c r="H1606" s="56" t="s">
        <v>5808</v>
      </c>
      <c r="I1606" s="19" t="s">
        <v>17</v>
      </c>
      <c r="J1606" s="19" t="s">
        <v>5824</v>
      </c>
      <c r="K1606" s="56" t="s">
        <v>5825</v>
      </c>
    </row>
    <row r="1607" ht="15.5" spans="1:11">
      <c r="A1607" s="53" t="s">
        <v>5826</v>
      </c>
      <c r="B1607" s="53" t="s">
        <v>5827</v>
      </c>
      <c r="H1607" s="56" t="s">
        <v>5812</v>
      </c>
      <c r="I1607" s="19" t="s">
        <v>22</v>
      </c>
      <c r="J1607" s="19" t="s">
        <v>3275</v>
      </c>
      <c r="K1607" s="56" t="s">
        <v>5828</v>
      </c>
    </row>
    <row r="1608" ht="15.5" spans="1:11">
      <c r="A1608" s="53" t="s">
        <v>5829</v>
      </c>
      <c r="B1608" s="53" t="s">
        <v>5830</v>
      </c>
      <c r="H1608" s="56" t="s">
        <v>5816</v>
      </c>
      <c r="I1608" s="19" t="s">
        <v>22</v>
      </c>
      <c r="J1608" s="19" t="s">
        <v>537</v>
      </c>
      <c r="K1608" s="56" t="s">
        <v>5831</v>
      </c>
    </row>
    <row r="1609" ht="15.5" spans="1:11">
      <c r="A1609" s="53" t="s">
        <v>5832</v>
      </c>
      <c r="B1609" s="53" t="s">
        <v>5833</v>
      </c>
      <c r="H1609" s="56" t="s">
        <v>5819</v>
      </c>
      <c r="I1609" s="19" t="s">
        <v>22</v>
      </c>
      <c r="J1609" s="19" t="s">
        <v>5834</v>
      </c>
      <c r="K1609" s="56" t="s">
        <v>3002</v>
      </c>
    </row>
    <row r="1610" ht="15.5" spans="1:11">
      <c r="A1610" s="53" t="s">
        <v>5835</v>
      </c>
      <c r="B1610" s="53" t="s">
        <v>5836</v>
      </c>
      <c r="H1610" s="56" t="s">
        <v>5822</v>
      </c>
      <c r="I1610" s="19" t="s">
        <v>1864</v>
      </c>
      <c r="J1610" s="19" t="s">
        <v>4566</v>
      </c>
      <c r="K1610" s="56" t="s">
        <v>5837</v>
      </c>
    </row>
    <row r="1611" ht="15.5" spans="1:11">
      <c r="A1611" s="53" t="s">
        <v>5838</v>
      </c>
      <c r="B1611" s="53" t="s">
        <v>5839</v>
      </c>
      <c r="H1611" s="56" t="s">
        <v>5826</v>
      </c>
      <c r="I1611" s="19" t="s">
        <v>22</v>
      </c>
      <c r="J1611" s="19" t="s">
        <v>382</v>
      </c>
      <c r="K1611" s="56" t="s">
        <v>5840</v>
      </c>
    </row>
    <row r="1612" ht="15.5" spans="1:11">
      <c r="A1612" s="53" t="s">
        <v>5841</v>
      </c>
      <c r="B1612" s="53" t="s">
        <v>5842</v>
      </c>
      <c r="H1612" s="56" t="s">
        <v>5829</v>
      </c>
      <c r="I1612" s="19" t="s">
        <v>22</v>
      </c>
      <c r="J1612" s="19" t="s">
        <v>2384</v>
      </c>
      <c r="K1612" s="56" t="s">
        <v>1884</v>
      </c>
    </row>
    <row r="1613" ht="15.5" spans="1:11">
      <c r="A1613" s="53" t="s">
        <v>5843</v>
      </c>
      <c r="B1613" s="53" t="s">
        <v>5844</v>
      </c>
      <c r="H1613" s="56" t="s">
        <v>5832</v>
      </c>
      <c r="I1613" s="19" t="s">
        <v>17</v>
      </c>
      <c r="J1613" s="19" t="s">
        <v>5845</v>
      </c>
      <c r="K1613" s="56" t="s">
        <v>5846</v>
      </c>
    </row>
    <row r="1614" ht="15.5" spans="1:11">
      <c r="A1614" s="53" t="s">
        <v>5847</v>
      </c>
      <c r="B1614" s="53" t="s">
        <v>5848</v>
      </c>
      <c r="H1614" s="56" t="s">
        <v>5835</v>
      </c>
      <c r="I1614" s="19" t="s">
        <v>17</v>
      </c>
      <c r="J1614" s="19" t="s">
        <v>2022</v>
      </c>
      <c r="K1614" s="56" t="s">
        <v>5849</v>
      </c>
    </row>
    <row r="1615" ht="15.5" spans="1:11">
      <c r="A1615" s="53" t="s">
        <v>5850</v>
      </c>
      <c r="B1615" s="53" t="s">
        <v>5851</v>
      </c>
      <c r="H1615" s="56" t="s">
        <v>5838</v>
      </c>
      <c r="I1615" s="19" t="s">
        <v>17</v>
      </c>
      <c r="J1615" s="19" t="s">
        <v>2920</v>
      </c>
      <c r="K1615" s="56" t="s">
        <v>5852</v>
      </c>
    </row>
    <row r="1616" ht="15.5" spans="1:11">
      <c r="A1616" s="53" t="s">
        <v>5853</v>
      </c>
      <c r="B1616" s="53" t="s">
        <v>5854</v>
      </c>
      <c r="H1616" s="56" t="s">
        <v>5841</v>
      </c>
      <c r="I1616" s="19" t="s">
        <v>17</v>
      </c>
      <c r="J1616" s="19" t="s">
        <v>5855</v>
      </c>
      <c r="K1616" s="56" t="s">
        <v>5856</v>
      </c>
    </row>
    <row r="1617" ht="15.5" spans="1:11">
      <c r="A1617" s="53" t="s">
        <v>5857</v>
      </c>
      <c r="B1617" s="53" t="s">
        <v>5858</v>
      </c>
      <c r="H1617" s="56" t="s">
        <v>5843</v>
      </c>
      <c r="I1617" s="19" t="s">
        <v>17</v>
      </c>
      <c r="J1617" s="19" t="s">
        <v>1546</v>
      </c>
      <c r="K1617" s="56" t="s">
        <v>5859</v>
      </c>
    </row>
    <row r="1618" ht="15.5" spans="1:11">
      <c r="A1618" s="53" t="s">
        <v>5860</v>
      </c>
      <c r="B1618" s="53" t="s">
        <v>5861</v>
      </c>
      <c r="H1618" s="56" t="s">
        <v>5847</v>
      </c>
      <c r="I1618" s="19" t="s">
        <v>22</v>
      </c>
      <c r="J1618" s="19" t="s">
        <v>5862</v>
      </c>
      <c r="K1618" s="56" t="s">
        <v>5863</v>
      </c>
    </row>
    <row r="1619" ht="15.5" spans="1:11">
      <c r="A1619" s="53" t="s">
        <v>5864</v>
      </c>
      <c r="B1619" s="53" t="s">
        <v>5865</v>
      </c>
      <c r="H1619" s="56" t="s">
        <v>5850</v>
      </c>
      <c r="I1619" s="19" t="s">
        <v>17</v>
      </c>
      <c r="J1619" s="19" t="s">
        <v>5866</v>
      </c>
      <c r="K1619" s="56" t="s">
        <v>5867</v>
      </c>
    </row>
    <row r="1620" ht="15.5" spans="1:11">
      <c r="A1620" s="53" t="s">
        <v>5868</v>
      </c>
      <c r="B1620" s="53" t="s">
        <v>5869</v>
      </c>
      <c r="H1620" s="56" t="s">
        <v>5853</v>
      </c>
      <c r="I1620" s="19" t="s">
        <v>22</v>
      </c>
      <c r="J1620" s="19" t="s">
        <v>894</v>
      </c>
      <c r="K1620" s="56" t="s">
        <v>5870</v>
      </c>
    </row>
    <row r="1621" ht="15.5" spans="1:11">
      <c r="A1621" s="53" t="s">
        <v>5871</v>
      </c>
      <c r="B1621" s="53" t="s">
        <v>5872</v>
      </c>
      <c r="H1621" s="56" t="s">
        <v>5857</v>
      </c>
      <c r="I1621" s="19" t="s">
        <v>17</v>
      </c>
      <c r="J1621" s="19" t="s">
        <v>83</v>
      </c>
      <c r="K1621" s="56" t="s">
        <v>5873</v>
      </c>
    </row>
    <row r="1622" ht="15.5" spans="1:11">
      <c r="A1622" s="53" t="s">
        <v>5874</v>
      </c>
      <c r="B1622" s="53" t="s">
        <v>5875</v>
      </c>
      <c r="H1622" s="56" t="s">
        <v>5860</v>
      </c>
      <c r="I1622" s="19" t="s">
        <v>22</v>
      </c>
      <c r="J1622" s="19" t="s">
        <v>5876</v>
      </c>
      <c r="K1622" s="56" t="s">
        <v>5877</v>
      </c>
    </row>
    <row r="1623" ht="15.5" spans="1:11">
      <c r="A1623" s="53" t="s">
        <v>5878</v>
      </c>
      <c r="B1623" s="53" t="s">
        <v>5879</v>
      </c>
      <c r="H1623" s="56" t="s">
        <v>5864</v>
      </c>
      <c r="I1623" s="19" t="s">
        <v>17</v>
      </c>
      <c r="J1623" s="19" t="s">
        <v>3712</v>
      </c>
      <c r="K1623" s="56" t="s">
        <v>5880</v>
      </c>
    </row>
    <row r="1624" ht="15.5" spans="1:11">
      <c r="A1624" s="53" t="s">
        <v>5881</v>
      </c>
      <c r="B1624" s="53" t="s">
        <v>5882</v>
      </c>
      <c r="H1624" s="56" t="s">
        <v>5868</v>
      </c>
      <c r="I1624" s="19" t="s">
        <v>22</v>
      </c>
      <c r="J1624" s="19" t="s">
        <v>5883</v>
      </c>
      <c r="K1624" s="56" t="s">
        <v>221</v>
      </c>
    </row>
    <row r="1625" ht="15.5" spans="1:11">
      <c r="A1625" s="53" t="s">
        <v>5884</v>
      </c>
      <c r="B1625" s="53" t="s">
        <v>5885</v>
      </c>
      <c r="H1625" s="56" t="s">
        <v>5871</v>
      </c>
      <c r="I1625" s="19" t="s">
        <v>17</v>
      </c>
      <c r="J1625" s="19" t="s">
        <v>5886</v>
      </c>
      <c r="K1625" s="56" t="s">
        <v>5887</v>
      </c>
    </row>
    <row r="1626" ht="15.5" spans="1:11">
      <c r="A1626" s="53" t="s">
        <v>5888</v>
      </c>
      <c r="B1626" s="53" t="s">
        <v>5889</v>
      </c>
      <c r="H1626" s="56" t="s">
        <v>5874</v>
      </c>
      <c r="I1626" s="19" t="s">
        <v>17</v>
      </c>
      <c r="J1626" s="19" t="s">
        <v>5890</v>
      </c>
      <c r="K1626" s="56" t="s">
        <v>5891</v>
      </c>
    </row>
    <row r="1627" ht="15.5" spans="1:11">
      <c r="A1627" s="53" t="s">
        <v>5892</v>
      </c>
      <c r="B1627" s="53" t="s">
        <v>5893</v>
      </c>
      <c r="H1627" s="56" t="s">
        <v>5878</v>
      </c>
      <c r="I1627" s="19" t="s">
        <v>22</v>
      </c>
      <c r="J1627" s="19" t="s">
        <v>731</v>
      </c>
      <c r="K1627" s="56" t="s">
        <v>5894</v>
      </c>
    </row>
    <row r="1628" ht="15.5" spans="1:11">
      <c r="A1628" s="53" t="s">
        <v>5895</v>
      </c>
      <c r="B1628" s="53" t="s">
        <v>5896</v>
      </c>
      <c r="H1628" s="56" t="s">
        <v>5881</v>
      </c>
      <c r="I1628" s="19" t="s">
        <v>22</v>
      </c>
      <c r="J1628" s="19" t="s">
        <v>2318</v>
      </c>
      <c r="K1628" s="56" t="s">
        <v>5897</v>
      </c>
    </row>
    <row r="1629" ht="15.5" spans="1:11">
      <c r="A1629" s="53" t="s">
        <v>5898</v>
      </c>
      <c r="B1629" s="53" t="s">
        <v>5899</v>
      </c>
      <c r="H1629" s="56" t="s">
        <v>5884</v>
      </c>
      <c r="I1629" s="19" t="s">
        <v>17</v>
      </c>
      <c r="J1629" s="19" t="s">
        <v>1635</v>
      </c>
      <c r="K1629" s="56" t="s">
        <v>5900</v>
      </c>
    </row>
    <row r="1630" ht="15.5" spans="1:11">
      <c r="A1630" s="53" t="s">
        <v>5901</v>
      </c>
      <c r="B1630" s="53" t="s">
        <v>5902</v>
      </c>
      <c r="H1630" s="56" t="s">
        <v>5888</v>
      </c>
      <c r="I1630" s="19" t="s">
        <v>17</v>
      </c>
      <c r="J1630" s="19" t="s">
        <v>362</v>
      </c>
      <c r="K1630" s="56" t="s">
        <v>5903</v>
      </c>
    </row>
    <row r="1631" ht="15.5" spans="1:11">
      <c r="A1631" s="53" t="s">
        <v>5904</v>
      </c>
      <c r="B1631" s="53" t="s">
        <v>5905</v>
      </c>
      <c r="H1631" s="56" t="s">
        <v>5892</v>
      </c>
      <c r="I1631" s="19" t="s">
        <v>1864</v>
      </c>
      <c r="J1631" s="19" t="s">
        <v>5906</v>
      </c>
      <c r="K1631" s="56" t="s">
        <v>3841</v>
      </c>
    </row>
    <row r="1632" ht="15.5" spans="1:11">
      <c r="A1632" s="53" t="s">
        <v>5907</v>
      </c>
      <c r="B1632" s="53" t="s">
        <v>5908</v>
      </c>
      <c r="H1632" s="56" t="s">
        <v>5895</v>
      </c>
      <c r="I1632" s="19" t="s">
        <v>17</v>
      </c>
      <c r="J1632" s="19" t="s">
        <v>5909</v>
      </c>
      <c r="K1632" s="56" t="s">
        <v>5910</v>
      </c>
    </row>
    <row r="1633" ht="15.5" spans="1:11">
      <c r="A1633" s="53" t="s">
        <v>5911</v>
      </c>
      <c r="B1633" s="53" t="s">
        <v>5912</v>
      </c>
      <c r="H1633" s="56" t="s">
        <v>5898</v>
      </c>
      <c r="I1633" s="19" t="s">
        <v>22</v>
      </c>
      <c r="J1633" s="19" t="s">
        <v>346</v>
      </c>
      <c r="K1633" s="56" t="s">
        <v>5913</v>
      </c>
    </row>
    <row r="1634" ht="15.5" spans="1:11">
      <c r="A1634" s="53" t="s">
        <v>5914</v>
      </c>
      <c r="B1634" s="53" t="s">
        <v>5915</v>
      </c>
      <c r="H1634" s="56" t="s">
        <v>5901</v>
      </c>
      <c r="I1634" s="19" t="s">
        <v>22</v>
      </c>
      <c r="J1634" s="19" t="s">
        <v>5916</v>
      </c>
      <c r="K1634" s="56" t="s">
        <v>5917</v>
      </c>
    </row>
    <row r="1635" ht="15.5" spans="1:11">
      <c r="A1635" s="53" t="s">
        <v>5918</v>
      </c>
      <c r="B1635" s="53" t="s">
        <v>5919</v>
      </c>
      <c r="H1635" s="56" t="s">
        <v>5904</v>
      </c>
      <c r="I1635" s="19" t="s">
        <v>17</v>
      </c>
      <c r="J1635" s="19" t="s">
        <v>5920</v>
      </c>
      <c r="K1635" s="56" t="s">
        <v>5921</v>
      </c>
    </row>
    <row r="1636" ht="15.5" spans="1:11">
      <c r="A1636" s="53" t="s">
        <v>5922</v>
      </c>
      <c r="B1636" s="53" t="s">
        <v>5923</v>
      </c>
      <c r="H1636" s="56" t="s">
        <v>5907</v>
      </c>
      <c r="I1636" s="19" t="s">
        <v>22</v>
      </c>
      <c r="J1636" s="19" t="s">
        <v>894</v>
      </c>
      <c r="K1636" s="56" t="s">
        <v>3820</v>
      </c>
    </row>
    <row r="1637" ht="15.5" spans="1:11">
      <c r="A1637" s="53" t="s">
        <v>5924</v>
      </c>
      <c r="B1637" s="53" t="s">
        <v>5925</v>
      </c>
      <c r="H1637" s="56" t="s">
        <v>5911</v>
      </c>
      <c r="I1637" s="19" t="s">
        <v>22</v>
      </c>
      <c r="J1637" s="19" t="s">
        <v>5926</v>
      </c>
      <c r="K1637" s="56" t="s">
        <v>5601</v>
      </c>
    </row>
    <row r="1638" ht="15.5" spans="1:11">
      <c r="A1638" s="53" t="s">
        <v>5927</v>
      </c>
      <c r="B1638" s="53" t="s">
        <v>5928</v>
      </c>
      <c r="H1638" s="56" t="s">
        <v>5914</v>
      </c>
      <c r="I1638" s="19" t="s">
        <v>17</v>
      </c>
      <c r="J1638" s="19" t="s">
        <v>4324</v>
      </c>
      <c r="K1638" s="56" t="s">
        <v>5929</v>
      </c>
    </row>
    <row r="1639" ht="15.5" spans="1:11">
      <c r="A1639" s="53" t="s">
        <v>5930</v>
      </c>
      <c r="B1639" s="53" t="s">
        <v>5931</v>
      </c>
      <c r="H1639" s="56" t="s">
        <v>5918</v>
      </c>
      <c r="I1639" s="19" t="s">
        <v>22</v>
      </c>
      <c r="J1639" s="19" t="s">
        <v>5932</v>
      </c>
      <c r="K1639" s="56" t="s">
        <v>5933</v>
      </c>
    </row>
    <row r="1640" ht="15.5" spans="1:11">
      <c r="A1640" s="53" t="s">
        <v>5934</v>
      </c>
      <c r="B1640" s="53" t="s">
        <v>5935</v>
      </c>
      <c r="H1640" s="56" t="s">
        <v>5922</v>
      </c>
      <c r="I1640" s="19" t="s">
        <v>17</v>
      </c>
      <c r="J1640" s="19" t="s">
        <v>5936</v>
      </c>
      <c r="K1640" s="56" t="s">
        <v>5937</v>
      </c>
    </row>
    <row r="1641" ht="15.5" spans="1:11">
      <c r="A1641" s="53" t="s">
        <v>5938</v>
      </c>
      <c r="B1641" s="53" t="s">
        <v>5939</v>
      </c>
      <c r="H1641" s="56" t="s">
        <v>5924</v>
      </c>
      <c r="I1641" s="19" t="s">
        <v>17</v>
      </c>
      <c r="J1641" s="19" t="s">
        <v>1869</v>
      </c>
      <c r="K1641" s="56" t="s">
        <v>5940</v>
      </c>
    </row>
    <row r="1642" ht="15.5" spans="1:11">
      <c r="A1642" s="53" t="s">
        <v>5941</v>
      </c>
      <c r="B1642" s="53" t="s">
        <v>5942</v>
      </c>
      <c r="H1642" s="56" t="s">
        <v>5927</v>
      </c>
      <c r="I1642" s="19" t="s">
        <v>17</v>
      </c>
      <c r="J1642" s="19" t="s">
        <v>5943</v>
      </c>
      <c r="K1642" s="56" t="s">
        <v>5944</v>
      </c>
    </row>
    <row r="1643" ht="15.5" spans="1:11">
      <c r="A1643" s="53" t="s">
        <v>5945</v>
      </c>
      <c r="B1643" s="53" t="s">
        <v>5946</v>
      </c>
      <c r="H1643" s="56" t="s">
        <v>5930</v>
      </c>
      <c r="I1643" s="19" t="s">
        <v>17</v>
      </c>
      <c r="J1643" s="19" t="s">
        <v>5947</v>
      </c>
      <c r="K1643" s="56" t="s">
        <v>4940</v>
      </c>
    </row>
    <row r="1644" ht="15.5" spans="1:11">
      <c r="A1644" s="53" t="s">
        <v>5948</v>
      </c>
      <c r="B1644" s="53" t="s">
        <v>5949</v>
      </c>
      <c r="H1644" s="56" t="s">
        <v>5934</v>
      </c>
      <c r="I1644" s="19" t="s">
        <v>22</v>
      </c>
      <c r="J1644" s="19" t="s">
        <v>5950</v>
      </c>
      <c r="K1644" s="56" t="s">
        <v>960</v>
      </c>
    </row>
    <row r="1645" ht="15.5" spans="1:11">
      <c r="A1645" s="53" t="s">
        <v>5951</v>
      </c>
      <c r="B1645" s="53" t="s">
        <v>5952</v>
      </c>
      <c r="H1645" s="56" t="s">
        <v>5938</v>
      </c>
      <c r="I1645" s="19" t="s">
        <v>17</v>
      </c>
      <c r="J1645" s="19" t="s">
        <v>5953</v>
      </c>
      <c r="K1645" s="56" t="s">
        <v>5954</v>
      </c>
    </row>
    <row r="1646" ht="15.5" spans="1:11">
      <c r="A1646" s="53" t="s">
        <v>5955</v>
      </c>
      <c r="B1646" s="53" t="s">
        <v>5956</v>
      </c>
      <c r="H1646" s="56" t="s">
        <v>5941</v>
      </c>
      <c r="I1646" s="19" t="s">
        <v>17</v>
      </c>
      <c r="J1646" s="19" t="s">
        <v>5957</v>
      </c>
      <c r="K1646" s="56" t="s">
        <v>5958</v>
      </c>
    </row>
    <row r="1647" ht="15.5" spans="1:11">
      <c r="A1647" s="53" t="s">
        <v>5959</v>
      </c>
      <c r="B1647" s="53" t="s">
        <v>5960</v>
      </c>
      <c r="H1647" s="56" t="s">
        <v>5945</v>
      </c>
      <c r="I1647" s="19" t="s">
        <v>17</v>
      </c>
      <c r="J1647" s="19" t="s">
        <v>1773</v>
      </c>
      <c r="K1647" s="56" t="s">
        <v>1763</v>
      </c>
    </row>
    <row r="1648" ht="15.5" spans="1:11">
      <c r="A1648" s="53" t="s">
        <v>5961</v>
      </c>
      <c r="B1648" s="53" t="s">
        <v>5962</v>
      </c>
      <c r="H1648" s="56" t="s">
        <v>5948</v>
      </c>
      <c r="I1648" s="19" t="s">
        <v>17</v>
      </c>
      <c r="J1648" s="19" t="s">
        <v>1982</v>
      </c>
      <c r="K1648" s="56" t="s">
        <v>5963</v>
      </c>
    </row>
    <row r="1649" ht="15.5" spans="1:11">
      <c r="A1649" s="53" t="s">
        <v>5964</v>
      </c>
      <c r="B1649" s="53" t="s">
        <v>5965</v>
      </c>
      <c r="H1649" s="56" t="s">
        <v>5951</v>
      </c>
      <c r="I1649" s="19" t="s">
        <v>22</v>
      </c>
      <c r="J1649" s="19" t="s">
        <v>682</v>
      </c>
      <c r="K1649" s="56" t="s">
        <v>2109</v>
      </c>
    </row>
    <row r="1650" ht="15.5" spans="1:11">
      <c r="A1650" s="53" t="s">
        <v>5966</v>
      </c>
      <c r="B1650" s="53" t="s">
        <v>5967</v>
      </c>
      <c r="H1650" s="56" t="s">
        <v>5955</v>
      </c>
      <c r="I1650" s="19" t="s">
        <v>22</v>
      </c>
      <c r="J1650" s="19" t="s">
        <v>5968</v>
      </c>
      <c r="K1650" s="56" t="s">
        <v>2968</v>
      </c>
    </row>
    <row r="1651" ht="15.5" spans="1:11">
      <c r="A1651" s="53" t="s">
        <v>5969</v>
      </c>
      <c r="B1651" s="53" t="s">
        <v>5970</v>
      </c>
      <c r="H1651" s="56" t="s">
        <v>5959</v>
      </c>
      <c r="I1651" s="19" t="s">
        <v>1864</v>
      </c>
      <c r="J1651" s="19" t="s">
        <v>4601</v>
      </c>
      <c r="K1651" s="56" t="s">
        <v>5971</v>
      </c>
    </row>
    <row r="1652" ht="15.5" spans="1:11">
      <c r="A1652" s="53" t="s">
        <v>5972</v>
      </c>
      <c r="B1652" s="53" t="s">
        <v>5973</v>
      </c>
      <c r="H1652" s="56" t="s">
        <v>5961</v>
      </c>
      <c r="I1652" s="19" t="s">
        <v>22</v>
      </c>
      <c r="J1652" s="19" t="s">
        <v>700</v>
      </c>
      <c r="K1652" s="56" t="s">
        <v>5974</v>
      </c>
    </row>
    <row r="1653" ht="15.5" spans="1:11">
      <c r="A1653" s="53" t="s">
        <v>5975</v>
      </c>
      <c r="B1653" s="53" t="s">
        <v>5976</v>
      </c>
      <c r="H1653" s="56" t="s">
        <v>5964</v>
      </c>
      <c r="I1653" s="19" t="s">
        <v>22</v>
      </c>
      <c r="J1653" s="19" t="s">
        <v>959</v>
      </c>
      <c r="K1653" s="56" t="s">
        <v>5977</v>
      </c>
    </row>
    <row r="1654" ht="15.5" spans="1:11">
      <c r="A1654" s="53" t="s">
        <v>5978</v>
      </c>
      <c r="B1654" s="53" t="s">
        <v>5979</v>
      </c>
      <c r="H1654" s="56" t="s">
        <v>5966</v>
      </c>
      <c r="I1654" s="19" t="s">
        <v>17</v>
      </c>
      <c r="J1654" s="19" t="s">
        <v>83</v>
      </c>
      <c r="K1654" s="56" t="s">
        <v>960</v>
      </c>
    </row>
    <row r="1655" ht="15.5" spans="1:11">
      <c r="A1655" s="53" t="s">
        <v>5980</v>
      </c>
      <c r="B1655" s="53" t="s">
        <v>5981</v>
      </c>
      <c r="H1655" s="56" t="s">
        <v>5969</v>
      </c>
      <c r="I1655" s="19" t="s">
        <v>1864</v>
      </c>
      <c r="J1655" s="19" t="s">
        <v>400</v>
      </c>
      <c r="K1655" s="56" t="s">
        <v>5982</v>
      </c>
    </row>
    <row r="1656" ht="15.5" spans="1:11">
      <c r="A1656" s="53" t="s">
        <v>5983</v>
      </c>
      <c r="B1656" s="53" t="s">
        <v>5984</v>
      </c>
      <c r="H1656" s="56" t="s">
        <v>5972</v>
      </c>
      <c r="I1656" s="19" t="s">
        <v>22</v>
      </c>
      <c r="J1656" s="19" t="s">
        <v>5985</v>
      </c>
      <c r="K1656" s="56" t="s">
        <v>5986</v>
      </c>
    </row>
    <row r="1657" ht="15.5" spans="1:11">
      <c r="A1657" s="53" t="s">
        <v>5987</v>
      </c>
      <c r="B1657" s="53" t="s">
        <v>5988</v>
      </c>
      <c r="H1657" s="56" t="s">
        <v>5975</v>
      </c>
      <c r="I1657" s="19" t="s">
        <v>17</v>
      </c>
      <c r="J1657" s="19" t="s">
        <v>5989</v>
      </c>
      <c r="K1657" s="56" t="s">
        <v>5990</v>
      </c>
    </row>
    <row r="1658" ht="15.5" spans="1:11">
      <c r="A1658" s="53" t="s">
        <v>5991</v>
      </c>
      <c r="B1658" s="53" t="s">
        <v>5992</v>
      </c>
      <c r="H1658" s="56" t="s">
        <v>5978</v>
      </c>
      <c r="I1658" s="19" t="s">
        <v>17</v>
      </c>
      <c r="J1658" s="19" t="s">
        <v>1883</v>
      </c>
      <c r="K1658" s="56" t="s">
        <v>5993</v>
      </c>
    </row>
    <row r="1659" ht="15.5" spans="1:11">
      <c r="A1659" s="53" t="s">
        <v>5994</v>
      </c>
      <c r="B1659" s="53" t="s">
        <v>5995</v>
      </c>
      <c r="H1659" s="56" t="s">
        <v>5980</v>
      </c>
      <c r="I1659" s="19" t="s">
        <v>22</v>
      </c>
      <c r="J1659" s="19" t="s">
        <v>5996</v>
      </c>
      <c r="K1659" s="56" t="s">
        <v>5997</v>
      </c>
    </row>
    <row r="1660" ht="15.5" spans="1:11">
      <c r="A1660" s="53" t="s">
        <v>5998</v>
      </c>
      <c r="B1660" s="53" t="s">
        <v>5999</v>
      </c>
      <c r="H1660" s="56" t="s">
        <v>5983</v>
      </c>
      <c r="I1660" s="19" t="s">
        <v>22</v>
      </c>
      <c r="J1660" s="19" t="s">
        <v>6000</v>
      </c>
      <c r="K1660" s="56" t="s">
        <v>6001</v>
      </c>
    </row>
    <row r="1661" ht="15.5" spans="1:11">
      <c r="A1661" s="53" t="s">
        <v>6002</v>
      </c>
      <c r="B1661" s="53" t="s">
        <v>6003</v>
      </c>
      <c r="H1661" s="56" t="s">
        <v>5987</v>
      </c>
      <c r="I1661" s="19" t="s">
        <v>22</v>
      </c>
      <c r="J1661" s="19" t="s">
        <v>593</v>
      </c>
      <c r="K1661" s="56" t="s">
        <v>6004</v>
      </c>
    </row>
    <row r="1662" ht="15.5" spans="1:11">
      <c r="A1662" s="53" t="s">
        <v>6005</v>
      </c>
      <c r="B1662" s="53" t="s">
        <v>6006</v>
      </c>
      <c r="H1662" s="56" t="s">
        <v>5991</v>
      </c>
      <c r="I1662" s="19" t="s">
        <v>17</v>
      </c>
      <c r="J1662" s="19" t="s">
        <v>6007</v>
      </c>
      <c r="K1662" s="56" t="s">
        <v>2693</v>
      </c>
    </row>
    <row r="1663" ht="15.5" spans="1:11">
      <c r="A1663" s="53" t="s">
        <v>6008</v>
      </c>
      <c r="B1663" s="53" t="s">
        <v>6009</v>
      </c>
      <c r="H1663" s="56" t="s">
        <v>5994</v>
      </c>
      <c r="I1663" s="19" t="s">
        <v>1864</v>
      </c>
      <c r="J1663" s="19" t="s">
        <v>6010</v>
      </c>
      <c r="K1663" s="56" t="s">
        <v>6011</v>
      </c>
    </row>
    <row r="1664" ht="15.5" spans="1:11">
      <c r="A1664" s="53" t="s">
        <v>6012</v>
      </c>
      <c r="B1664" s="53" t="s">
        <v>6013</v>
      </c>
      <c r="H1664" s="56" t="s">
        <v>5998</v>
      </c>
      <c r="I1664" s="19" t="s">
        <v>17</v>
      </c>
      <c r="J1664" s="19" t="s">
        <v>18</v>
      </c>
      <c r="K1664" s="56" t="s">
        <v>3435</v>
      </c>
    </row>
    <row r="1665" ht="15.5" spans="1:11">
      <c r="A1665" s="53" t="s">
        <v>6014</v>
      </c>
      <c r="B1665" s="53" t="s">
        <v>6015</v>
      </c>
      <c r="H1665" s="56" t="s">
        <v>6002</v>
      </c>
      <c r="I1665" s="19" t="s">
        <v>22</v>
      </c>
      <c r="J1665" s="19" t="s">
        <v>6016</v>
      </c>
      <c r="K1665" s="56" t="s">
        <v>6017</v>
      </c>
    </row>
    <row r="1666" ht="15.5" spans="1:11">
      <c r="A1666" s="53" t="s">
        <v>6018</v>
      </c>
      <c r="B1666" s="53" t="s">
        <v>6019</v>
      </c>
      <c r="H1666" s="56" t="s">
        <v>6005</v>
      </c>
      <c r="I1666" s="19" t="s">
        <v>1864</v>
      </c>
      <c r="J1666" s="19" t="s">
        <v>6020</v>
      </c>
      <c r="K1666" s="56" t="s">
        <v>6021</v>
      </c>
    </row>
    <row r="1667" ht="15.5" spans="1:11">
      <c r="A1667" s="53" t="s">
        <v>6022</v>
      </c>
      <c r="B1667" s="53" t="s">
        <v>6023</v>
      </c>
      <c r="H1667" s="56" t="s">
        <v>6008</v>
      </c>
      <c r="I1667" s="19" t="s">
        <v>22</v>
      </c>
      <c r="J1667" s="19" t="s">
        <v>913</v>
      </c>
      <c r="K1667" s="56" t="s">
        <v>6024</v>
      </c>
    </row>
    <row r="1668" ht="15.5" spans="1:11">
      <c r="A1668" s="53" t="s">
        <v>6025</v>
      </c>
      <c r="B1668" s="53" t="s">
        <v>6026</v>
      </c>
      <c r="H1668" s="56" t="s">
        <v>6012</v>
      </c>
      <c r="I1668" s="19" t="s">
        <v>17</v>
      </c>
      <c r="J1668" s="19" t="s">
        <v>6027</v>
      </c>
      <c r="K1668" s="56" t="s">
        <v>6028</v>
      </c>
    </row>
    <row r="1669" ht="15.5" spans="1:11">
      <c r="A1669" s="53" t="s">
        <v>6029</v>
      </c>
      <c r="B1669" s="53" t="s">
        <v>6030</v>
      </c>
      <c r="H1669" s="56" t="s">
        <v>6014</v>
      </c>
      <c r="I1669" s="19" t="s">
        <v>22</v>
      </c>
      <c r="J1669" s="19" t="s">
        <v>6031</v>
      </c>
      <c r="K1669" s="56" t="s">
        <v>6032</v>
      </c>
    </row>
    <row r="1670" ht="15.5" spans="1:11">
      <c r="A1670" s="53" t="s">
        <v>6033</v>
      </c>
      <c r="B1670" s="53" t="s">
        <v>6034</v>
      </c>
      <c r="H1670" s="56" t="s">
        <v>6018</v>
      </c>
      <c r="I1670" s="19" t="s">
        <v>22</v>
      </c>
      <c r="J1670" s="19" t="s">
        <v>6035</v>
      </c>
      <c r="K1670" s="56" t="s">
        <v>6036</v>
      </c>
    </row>
    <row r="1671" ht="15.5" spans="1:11">
      <c r="A1671" s="53" t="s">
        <v>6037</v>
      </c>
      <c r="B1671" s="53" t="s">
        <v>6038</v>
      </c>
      <c r="H1671" s="56" t="s">
        <v>6022</v>
      </c>
      <c r="I1671" s="19" t="s">
        <v>22</v>
      </c>
      <c r="J1671" s="19" t="s">
        <v>6039</v>
      </c>
      <c r="K1671" s="56" t="s">
        <v>283</v>
      </c>
    </row>
    <row r="1672" ht="15.5" spans="1:11">
      <c r="A1672" s="53" t="s">
        <v>6040</v>
      </c>
      <c r="B1672" s="53" t="s">
        <v>6041</v>
      </c>
      <c r="H1672" s="56" t="s">
        <v>6025</v>
      </c>
      <c r="I1672" s="19" t="s">
        <v>22</v>
      </c>
      <c r="J1672" s="19" t="s">
        <v>174</v>
      </c>
      <c r="K1672" s="56" t="s">
        <v>6042</v>
      </c>
    </row>
    <row r="1673" ht="15.5" spans="1:11">
      <c r="A1673" s="53" t="s">
        <v>6043</v>
      </c>
      <c r="B1673" s="53" t="s">
        <v>6044</v>
      </c>
      <c r="H1673" s="56" t="s">
        <v>6029</v>
      </c>
      <c r="I1673" s="19" t="s">
        <v>22</v>
      </c>
      <c r="J1673" s="19" t="s">
        <v>6045</v>
      </c>
      <c r="K1673" s="56" t="s">
        <v>6046</v>
      </c>
    </row>
    <row r="1674" ht="15.5" spans="1:11">
      <c r="A1674" s="53" t="s">
        <v>6047</v>
      </c>
      <c r="B1674" s="53" t="s">
        <v>6048</v>
      </c>
      <c r="H1674" s="56" t="s">
        <v>6033</v>
      </c>
      <c r="I1674" s="19" t="s">
        <v>22</v>
      </c>
      <c r="J1674" s="19" t="s">
        <v>627</v>
      </c>
      <c r="K1674" s="56" t="s">
        <v>1610</v>
      </c>
    </row>
    <row r="1675" ht="15.5" spans="1:11">
      <c r="A1675" s="53" t="s">
        <v>6049</v>
      </c>
      <c r="B1675" s="53" t="s">
        <v>6050</v>
      </c>
      <c r="H1675" s="56" t="s">
        <v>6037</v>
      </c>
      <c r="I1675" s="19" t="s">
        <v>22</v>
      </c>
      <c r="J1675" s="19" t="s">
        <v>6051</v>
      </c>
      <c r="K1675" s="56" t="s">
        <v>6052</v>
      </c>
    </row>
    <row r="1676" ht="15.5" spans="1:11">
      <c r="A1676" s="53" t="s">
        <v>6053</v>
      </c>
      <c r="B1676" s="53" t="s">
        <v>6054</v>
      </c>
      <c r="H1676" s="56" t="s">
        <v>6040</v>
      </c>
      <c r="I1676" s="19" t="s">
        <v>17</v>
      </c>
      <c r="J1676" s="19" t="s">
        <v>6055</v>
      </c>
      <c r="K1676" s="56" t="s">
        <v>4416</v>
      </c>
    </row>
    <row r="1677" ht="15.5" spans="1:11">
      <c r="A1677" s="53" t="s">
        <v>6056</v>
      </c>
      <c r="B1677" s="53" t="s">
        <v>6057</v>
      </c>
      <c r="H1677" s="56" t="s">
        <v>6043</v>
      </c>
      <c r="I1677" s="19" t="s">
        <v>22</v>
      </c>
      <c r="J1677" s="19" t="s">
        <v>5630</v>
      </c>
      <c r="K1677" s="56" t="s">
        <v>6058</v>
      </c>
    </row>
    <row r="1678" ht="15.5" spans="1:11">
      <c r="A1678" s="53" t="s">
        <v>6059</v>
      </c>
      <c r="B1678" s="53" t="s">
        <v>6060</v>
      </c>
      <c r="H1678" s="56" t="s">
        <v>6047</v>
      </c>
      <c r="I1678" s="19" t="s">
        <v>17</v>
      </c>
      <c r="J1678" s="19" t="s">
        <v>5637</v>
      </c>
      <c r="K1678" s="56" t="s">
        <v>6061</v>
      </c>
    </row>
    <row r="1679" ht="15.5" spans="1:11">
      <c r="A1679" s="53" t="s">
        <v>6062</v>
      </c>
      <c r="B1679" s="53" t="s">
        <v>6063</v>
      </c>
      <c r="H1679" s="56" t="s">
        <v>6049</v>
      </c>
      <c r="I1679" s="19" t="s">
        <v>17</v>
      </c>
      <c r="J1679" s="19" t="s">
        <v>5181</v>
      </c>
      <c r="K1679" s="56" t="s">
        <v>6064</v>
      </c>
    </row>
    <row r="1680" ht="15.5" spans="1:11">
      <c r="A1680" s="53" t="s">
        <v>6065</v>
      </c>
      <c r="B1680" s="53" t="s">
        <v>6066</v>
      </c>
      <c r="H1680" s="56" t="s">
        <v>6053</v>
      </c>
      <c r="I1680" s="19" t="s">
        <v>22</v>
      </c>
      <c r="J1680" s="19" t="s">
        <v>6067</v>
      </c>
      <c r="K1680" s="56" t="s">
        <v>6068</v>
      </c>
    </row>
    <row r="1681" ht="15.5" spans="1:11">
      <c r="A1681" s="53" t="s">
        <v>6069</v>
      </c>
      <c r="B1681" s="53" t="s">
        <v>6070</v>
      </c>
      <c r="H1681" s="56" t="s">
        <v>6056</v>
      </c>
      <c r="I1681" s="19" t="s">
        <v>17</v>
      </c>
      <c r="J1681" s="19" t="s">
        <v>6071</v>
      </c>
      <c r="K1681" s="56" t="s">
        <v>6072</v>
      </c>
    </row>
    <row r="1682" ht="15.5" spans="1:11">
      <c r="A1682" s="53" t="s">
        <v>6073</v>
      </c>
      <c r="B1682" s="53" t="s">
        <v>6074</v>
      </c>
      <c r="H1682" s="56" t="s">
        <v>6059</v>
      </c>
      <c r="I1682" s="19" t="s">
        <v>17</v>
      </c>
      <c r="J1682" s="19" t="s">
        <v>6075</v>
      </c>
      <c r="K1682" s="56" t="s">
        <v>6076</v>
      </c>
    </row>
    <row r="1683" ht="15.5" spans="1:11">
      <c r="A1683" s="53" t="s">
        <v>6077</v>
      </c>
      <c r="B1683" s="53" t="s">
        <v>6078</v>
      </c>
      <c r="H1683" s="56" t="s">
        <v>6062</v>
      </c>
      <c r="I1683" s="19" t="s">
        <v>22</v>
      </c>
      <c r="J1683" s="19" t="s">
        <v>6079</v>
      </c>
      <c r="K1683" s="56" t="s">
        <v>6080</v>
      </c>
    </row>
    <row r="1684" ht="15.5" spans="1:11">
      <c r="A1684" s="53" t="s">
        <v>6081</v>
      </c>
      <c r="B1684" s="53" t="s">
        <v>6082</v>
      </c>
      <c r="H1684" s="56" t="s">
        <v>6065</v>
      </c>
      <c r="I1684" s="19" t="s">
        <v>17</v>
      </c>
      <c r="J1684" s="19" t="s">
        <v>6083</v>
      </c>
      <c r="K1684" s="56" t="s">
        <v>4304</v>
      </c>
    </row>
    <row r="1685" ht="15.5" spans="1:11">
      <c r="A1685" s="53" t="s">
        <v>6084</v>
      </c>
      <c r="B1685" s="53" t="s">
        <v>6085</v>
      </c>
      <c r="H1685" s="56" t="s">
        <v>6069</v>
      </c>
      <c r="I1685" s="19" t="s">
        <v>17</v>
      </c>
      <c r="J1685" s="19" t="s">
        <v>6086</v>
      </c>
      <c r="K1685" s="56" t="s">
        <v>6087</v>
      </c>
    </row>
    <row r="1686" ht="15.5" spans="1:11">
      <c r="A1686" s="53" t="s">
        <v>6088</v>
      </c>
      <c r="B1686" s="53" t="s">
        <v>6089</v>
      </c>
      <c r="H1686" s="56" t="s">
        <v>6073</v>
      </c>
      <c r="I1686" s="19" t="s">
        <v>22</v>
      </c>
      <c r="J1686" s="19" t="s">
        <v>6090</v>
      </c>
      <c r="K1686" s="56" t="s">
        <v>2162</v>
      </c>
    </row>
    <row r="1687" ht="15.5" spans="1:11">
      <c r="A1687" s="53" t="s">
        <v>6091</v>
      </c>
      <c r="B1687" s="53" t="s">
        <v>6092</v>
      </c>
      <c r="H1687" s="56" t="s">
        <v>6077</v>
      </c>
      <c r="I1687" s="19" t="s">
        <v>22</v>
      </c>
      <c r="J1687" s="19" t="s">
        <v>4383</v>
      </c>
      <c r="K1687" s="56" t="s">
        <v>6093</v>
      </c>
    </row>
    <row r="1688" ht="15.5" spans="1:11">
      <c r="A1688" s="53" t="s">
        <v>6094</v>
      </c>
      <c r="B1688" s="53" t="s">
        <v>6095</v>
      </c>
      <c r="H1688" s="56" t="s">
        <v>6081</v>
      </c>
      <c r="I1688" s="19" t="s">
        <v>17</v>
      </c>
      <c r="J1688" s="19" t="s">
        <v>6096</v>
      </c>
      <c r="K1688" s="56" t="s">
        <v>1360</v>
      </c>
    </row>
    <row r="1689" ht="15.5" spans="1:11">
      <c r="A1689" s="53" t="s">
        <v>6097</v>
      </c>
      <c r="B1689" s="53" t="s">
        <v>6098</v>
      </c>
      <c r="H1689" s="56" t="s">
        <v>6084</v>
      </c>
      <c r="I1689" s="19" t="s">
        <v>22</v>
      </c>
      <c r="J1689" s="19" t="s">
        <v>6099</v>
      </c>
      <c r="K1689" s="56" t="s">
        <v>4933</v>
      </c>
    </row>
    <row r="1690" ht="15.5" spans="1:11">
      <c r="A1690" s="53" t="s">
        <v>6100</v>
      </c>
      <c r="B1690" s="53" t="s">
        <v>6101</v>
      </c>
      <c r="H1690" s="56" t="s">
        <v>6088</v>
      </c>
      <c r="I1690" s="19" t="s">
        <v>22</v>
      </c>
      <c r="J1690" s="19" t="s">
        <v>201</v>
      </c>
      <c r="K1690" s="56" t="s">
        <v>6102</v>
      </c>
    </row>
    <row r="1691" ht="15.5" spans="1:11">
      <c r="A1691" s="53" t="s">
        <v>6103</v>
      </c>
      <c r="B1691" s="53" t="s">
        <v>6104</v>
      </c>
      <c r="H1691" s="56" t="s">
        <v>6091</v>
      </c>
      <c r="I1691" s="19" t="s">
        <v>22</v>
      </c>
      <c r="J1691" s="19" t="s">
        <v>6105</v>
      </c>
      <c r="K1691" s="56" t="s">
        <v>1834</v>
      </c>
    </row>
    <row r="1692" ht="15.5" spans="1:11">
      <c r="A1692" s="53" t="s">
        <v>6106</v>
      </c>
      <c r="B1692" s="53" t="s">
        <v>6107</v>
      </c>
      <c r="H1692" s="56" t="s">
        <v>6094</v>
      </c>
      <c r="I1692" s="19" t="s">
        <v>17</v>
      </c>
      <c r="J1692" s="19" t="s">
        <v>6108</v>
      </c>
      <c r="K1692" s="56" t="s">
        <v>6109</v>
      </c>
    </row>
    <row r="1693" ht="15.5" spans="1:11">
      <c r="A1693" s="53" t="s">
        <v>6110</v>
      </c>
      <c r="B1693" s="53" t="s">
        <v>6111</v>
      </c>
      <c r="H1693" s="56" t="s">
        <v>6097</v>
      </c>
      <c r="I1693" s="19" t="s">
        <v>1864</v>
      </c>
      <c r="J1693" s="19" t="s">
        <v>6112</v>
      </c>
      <c r="K1693" s="56" t="s">
        <v>6113</v>
      </c>
    </row>
    <row r="1694" ht="15.5" spans="1:11">
      <c r="A1694" s="53" t="s">
        <v>6114</v>
      </c>
      <c r="B1694" s="53" t="s">
        <v>6115</v>
      </c>
      <c r="H1694" s="56" t="s">
        <v>6100</v>
      </c>
      <c r="I1694" s="19" t="s">
        <v>22</v>
      </c>
      <c r="J1694" s="19" t="s">
        <v>4394</v>
      </c>
      <c r="K1694" s="56" t="s">
        <v>6116</v>
      </c>
    </row>
    <row r="1695" ht="15.5" spans="1:11">
      <c r="A1695" s="53" t="s">
        <v>6117</v>
      </c>
      <c r="B1695" s="53" t="s">
        <v>6118</v>
      </c>
      <c r="H1695" s="56" t="s">
        <v>6103</v>
      </c>
      <c r="I1695" s="19" t="s">
        <v>17</v>
      </c>
      <c r="J1695" s="19" t="s">
        <v>6119</v>
      </c>
      <c r="K1695" s="56" t="s">
        <v>6120</v>
      </c>
    </row>
    <row r="1696" ht="15.5" spans="1:11">
      <c r="A1696" s="53" t="s">
        <v>6121</v>
      </c>
      <c r="B1696" s="53" t="s">
        <v>6122</v>
      </c>
      <c r="H1696" s="56" t="s">
        <v>6106</v>
      </c>
      <c r="I1696" s="19" t="s">
        <v>17</v>
      </c>
      <c r="J1696" s="19" t="s">
        <v>6123</v>
      </c>
      <c r="K1696" s="56" t="s">
        <v>6124</v>
      </c>
    </row>
    <row r="1697" ht="15.5" spans="1:11">
      <c r="A1697" s="53" t="s">
        <v>6125</v>
      </c>
      <c r="B1697" s="53" t="s">
        <v>6126</v>
      </c>
      <c r="H1697" s="56" t="s">
        <v>6110</v>
      </c>
      <c r="I1697" s="19" t="s">
        <v>22</v>
      </c>
      <c r="J1697" s="19" t="s">
        <v>4340</v>
      </c>
      <c r="K1697" s="56" t="s">
        <v>6127</v>
      </c>
    </row>
    <row r="1698" ht="15.5" spans="1:11">
      <c r="A1698" s="53" t="s">
        <v>6128</v>
      </c>
      <c r="B1698" s="53" t="s">
        <v>6129</v>
      </c>
      <c r="H1698" s="56" t="s">
        <v>6114</v>
      </c>
      <c r="I1698" s="19" t="s">
        <v>22</v>
      </c>
      <c r="J1698" s="19" t="s">
        <v>6130</v>
      </c>
      <c r="K1698" s="56" t="s">
        <v>1876</v>
      </c>
    </row>
    <row r="1699" ht="15.5" spans="1:11">
      <c r="A1699" s="53" t="s">
        <v>6131</v>
      </c>
      <c r="B1699" s="53" t="s">
        <v>6132</v>
      </c>
      <c r="H1699" s="56" t="s">
        <v>6117</v>
      </c>
      <c r="I1699" s="19" t="s">
        <v>17</v>
      </c>
      <c r="J1699" s="19" t="s">
        <v>2281</v>
      </c>
      <c r="K1699" s="56" t="s">
        <v>6133</v>
      </c>
    </row>
    <row r="1700" ht="15.5" spans="1:11">
      <c r="A1700" s="53" t="s">
        <v>6134</v>
      </c>
      <c r="B1700" s="53" t="s">
        <v>6135</v>
      </c>
      <c r="H1700" s="56" t="s">
        <v>6121</v>
      </c>
      <c r="I1700" s="19" t="s">
        <v>17</v>
      </c>
      <c r="J1700" s="19" t="s">
        <v>6136</v>
      </c>
      <c r="K1700" s="56" t="s">
        <v>6137</v>
      </c>
    </row>
    <row r="1701" ht="15.5" spans="1:11">
      <c r="A1701" s="53" t="s">
        <v>6138</v>
      </c>
      <c r="B1701" s="53" t="s">
        <v>6139</v>
      </c>
      <c r="H1701" s="56" t="s">
        <v>6125</v>
      </c>
      <c r="I1701" s="19" t="s">
        <v>17</v>
      </c>
      <c r="J1701" s="19" t="s">
        <v>6140</v>
      </c>
      <c r="K1701" s="56" t="s">
        <v>6141</v>
      </c>
    </row>
    <row r="1702" ht="15.5" spans="1:11">
      <c r="A1702" s="53" t="s">
        <v>6142</v>
      </c>
      <c r="B1702" s="53" t="s">
        <v>6143</v>
      </c>
      <c r="H1702" s="56" t="s">
        <v>6128</v>
      </c>
      <c r="I1702" s="19" t="s">
        <v>17</v>
      </c>
      <c r="J1702" s="19" t="s">
        <v>6144</v>
      </c>
      <c r="K1702" s="56" t="s">
        <v>5056</v>
      </c>
    </row>
    <row r="1703" ht="15.5" spans="1:11">
      <c r="A1703" s="53" t="s">
        <v>6145</v>
      </c>
      <c r="B1703" s="53" t="s">
        <v>6146</v>
      </c>
      <c r="H1703" s="56" t="s">
        <v>6131</v>
      </c>
      <c r="I1703" s="19" t="s">
        <v>17</v>
      </c>
      <c r="J1703" s="19" t="s">
        <v>3883</v>
      </c>
      <c r="K1703" s="56" t="s">
        <v>6147</v>
      </c>
    </row>
    <row r="1704" ht="15.5" spans="1:11">
      <c r="A1704" s="53" t="s">
        <v>6148</v>
      </c>
      <c r="B1704" s="53" t="s">
        <v>6149</v>
      </c>
      <c r="H1704" s="56" t="s">
        <v>6134</v>
      </c>
      <c r="I1704" s="19" t="s">
        <v>22</v>
      </c>
      <c r="J1704" s="19" t="s">
        <v>411</v>
      </c>
      <c r="K1704" s="56" t="s">
        <v>6150</v>
      </c>
    </row>
    <row r="1705" ht="15.5" spans="1:11">
      <c r="A1705" s="53" t="s">
        <v>6151</v>
      </c>
      <c r="B1705" s="53" t="s">
        <v>6152</v>
      </c>
      <c r="H1705" s="56" t="s">
        <v>6138</v>
      </c>
      <c r="I1705" s="19" t="s">
        <v>17</v>
      </c>
      <c r="J1705" s="19" t="s">
        <v>6153</v>
      </c>
      <c r="K1705" s="56" t="s">
        <v>6154</v>
      </c>
    </row>
    <row r="1706" ht="15.5" spans="1:11">
      <c r="A1706" s="53" t="s">
        <v>6155</v>
      </c>
      <c r="B1706" s="53" t="s">
        <v>6156</v>
      </c>
      <c r="H1706" s="56" t="s">
        <v>6142</v>
      </c>
      <c r="I1706" s="19" t="s">
        <v>22</v>
      </c>
      <c r="J1706" s="19" t="s">
        <v>47</v>
      </c>
      <c r="K1706" s="56" t="s">
        <v>6157</v>
      </c>
    </row>
    <row r="1707" ht="15.5" spans="1:11">
      <c r="A1707" s="53" t="s">
        <v>6158</v>
      </c>
      <c r="B1707" s="53" t="s">
        <v>6159</v>
      </c>
      <c r="H1707" s="56" t="s">
        <v>6145</v>
      </c>
      <c r="I1707" s="19" t="s">
        <v>22</v>
      </c>
      <c r="J1707" s="19" t="s">
        <v>326</v>
      </c>
      <c r="K1707" s="56" t="s">
        <v>6160</v>
      </c>
    </row>
    <row r="1708" ht="15.5" spans="1:11">
      <c r="A1708" s="53" t="s">
        <v>6161</v>
      </c>
      <c r="B1708" s="53" t="s">
        <v>6162</v>
      </c>
      <c r="H1708" s="56" t="s">
        <v>6148</v>
      </c>
      <c r="I1708" s="19" t="s">
        <v>22</v>
      </c>
      <c r="J1708" s="19" t="s">
        <v>2718</v>
      </c>
      <c r="K1708" s="56" t="s">
        <v>6163</v>
      </c>
    </row>
    <row r="1709" ht="15.5" spans="1:11">
      <c r="A1709" s="53" t="s">
        <v>6164</v>
      </c>
      <c r="B1709" s="53" t="s">
        <v>6165</v>
      </c>
      <c r="H1709" s="56" t="s">
        <v>6151</v>
      </c>
      <c r="I1709" s="19" t="s">
        <v>17</v>
      </c>
      <c r="J1709" s="19" t="s">
        <v>771</v>
      </c>
      <c r="K1709" s="56" t="s">
        <v>6166</v>
      </c>
    </row>
    <row r="1710" ht="15.5" spans="1:11">
      <c r="A1710" s="53" t="s">
        <v>6167</v>
      </c>
      <c r="B1710" s="53" t="s">
        <v>6168</v>
      </c>
      <c r="H1710" s="56" t="s">
        <v>6155</v>
      </c>
      <c r="I1710" s="19" t="s">
        <v>22</v>
      </c>
      <c r="J1710" s="19" t="s">
        <v>6169</v>
      </c>
      <c r="K1710" s="56" t="s">
        <v>2897</v>
      </c>
    </row>
    <row r="1711" ht="15.5" spans="1:11">
      <c r="A1711" s="53" t="s">
        <v>6170</v>
      </c>
      <c r="B1711" s="53" t="s">
        <v>6171</v>
      </c>
      <c r="H1711" s="56" t="s">
        <v>6158</v>
      </c>
      <c r="I1711" s="19" t="s">
        <v>17</v>
      </c>
      <c r="J1711" s="19" t="s">
        <v>6172</v>
      </c>
      <c r="K1711" s="56" t="s">
        <v>6173</v>
      </c>
    </row>
    <row r="1712" ht="15.5" spans="1:11">
      <c r="A1712" s="53" t="s">
        <v>6174</v>
      </c>
      <c r="B1712" s="53" t="s">
        <v>6175</v>
      </c>
      <c r="H1712" s="56" t="s">
        <v>6161</v>
      </c>
      <c r="I1712" s="19" t="s">
        <v>17</v>
      </c>
      <c r="J1712" s="19" t="s">
        <v>2142</v>
      </c>
      <c r="K1712" s="56" t="s">
        <v>4208</v>
      </c>
    </row>
    <row r="1713" ht="15.5" spans="1:11">
      <c r="A1713" s="53" t="s">
        <v>6176</v>
      </c>
      <c r="B1713" s="53" t="s">
        <v>6177</v>
      </c>
      <c r="H1713" s="56" t="s">
        <v>6164</v>
      </c>
      <c r="I1713" s="19" t="s">
        <v>22</v>
      </c>
      <c r="J1713" s="19" t="s">
        <v>6178</v>
      </c>
      <c r="K1713" s="56" t="s">
        <v>6179</v>
      </c>
    </row>
    <row r="1714" ht="15.5" spans="1:11">
      <c r="A1714" s="53" t="s">
        <v>6180</v>
      </c>
      <c r="B1714" s="53" t="s">
        <v>6181</v>
      </c>
      <c r="H1714" s="56" t="s">
        <v>6167</v>
      </c>
      <c r="I1714" s="19" t="s">
        <v>17</v>
      </c>
      <c r="J1714" s="19" t="s">
        <v>3367</v>
      </c>
      <c r="K1714" s="56" t="s">
        <v>5056</v>
      </c>
    </row>
    <row r="1715" ht="15.5" spans="1:11">
      <c r="A1715" s="53" t="s">
        <v>6182</v>
      </c>
      <c r="B1715" s="53" t="s">
        <v>6183</v>
      </c>
      <c r="H1715" s="56" t="s">
        <v>6170</v>
      </c>
      <c r="I1715" s="19" t="s">
        <v>17</v>
      </c>
      <c r="J1715" s="19" t="s">
        <v>6184</v>
      </c>
      <c r="K1715" s="56" t="s">
        <v>6185</v>
      </c>
    </row>
    <row r="1716" ht="15.5" spans="1:11">
      <c r="A1716" s="53" t="s">
        <v>6186</v>
      </c>
      <c r="B1716" s="53" t="s">
        <v>6187</v>
      </c>
      <c r="H1716" s="56" t="s">
        <v>6174</v>
      </c>
      <c r="I1716" s="19" t="s">
        <v>22</v>
      </c>
      <c r="J1716" s="19" t="s">
        <v>6188</v>
      </c>
      <c r="K1716" s="56" t="s">
        <v>6189</v>
      </c>
    </row>
    <row r="1717" ht="15.5" spans="1:11">
      <c r="A1717" s="53" t="s">
        <v>6190</v>
      </c>
      <c r="B1717" s="53" t="s">
        <v>6191</v>
      </c>
      <c r="H1717" s="56" t="s">
        <v>6176</v>
      </c>
      <c r="I1717" s="19" t="s">
        <v>17</v>
      </c>
      <c r="J1717" s="19" t="s">
        <v>1329</v>
      </c>
      <c r="K1717" s="56" t="s">
        <v>6192</v>
      </c>
    </row>
    <row r="1718" ht="15.5" spans="1:11">
      <c r="A1718" s="53" t="s">
        <v>6193</v>
      </c>
      <c r="B1718" s="53" t="s">
        <v>6194</v>
      </c>
      <c r="H1718" s="56" t="s">
        <v>6180</v>
      </c>
      <c r="I1718" s="19" t="s">
        <v>22</v>
      </c>
      <c r="J1718" s="19" t="s">
        <v>727</v>
      </c>
      <c r="K1718" s="56" t="s">
        <v>6195</v>
      </c>
    </row>
    <row r="1719" ht="15.5" spans="1:11">
      <c r="A1719" s="53" t="s">
        <v>6196</v>
      </c>
      <c r="B1719" s="53" t="s">
        <v>6197</v>
      </c>
      <c r="H1719" s="56" t="s">
        <v>6182</v>
      </c>
      <c r="I1719" s="19" t="s">
        <v>17</v>
      </c>
      <c r="J1719" s="19" t="s">
        <v>6198</v>
      </c>
      <c r="K1719" s="56" t="s">
        <v>6199</v>
      </c>
    </row>
    <row r="1720" ht="15.5" spans="1:11">
      <c r="A1720" s="53" t="s">
        <v>6200</v>
      </c>
      <c r="B1720" s="53" t="s">
        <v>6201</v>
      </c>
      <c r="H1720" s="56" t="s">
        <v>6186</v>
      </c>
      <c r="I1720" s="19" t="s">
        <v>17</v>
      </c>
      <c r="J1720" s="19" t="s">
        <v>6184</v>
      </c>
      <c r="K1720" s="56" t="s">
        <v>6202</v>
      </c>
    </row>
    <row r="1721" ht="15.5" spans="1:11">
      <c r="A1721" s="53" t="s">
        <v>6203</v>
      </c>
      <c r="B1721" s="53" t="s">
        <v>6204</v>
      </c>
      <c r="H1721" s="56" t="s">
        <v>6190</v>
      </c>
      <c r="I1721" s="19" t="s">
        <v>22</v>
      </c>
      <c r="J1721" s="19" t="s">
        <v>392</v>
      </c>
      <c r="K1721" s="56" t="s">
        <v>6205</v>
      </c>
    </row>
    <row r="1722" ht="15.5" spans="1:11">
      <c r="A1722" s="53" t="s">
        <v>6206</v>
      </c>
      <c r="B1722" s="53" t="s">
        <v>6207</v>
      </c>
      <c r="H1722" s="56" t="s">
        <v>6193</v>
      </c>
      <c r="I1722" s="19" t="s">
        <v>17</v>
      </c>
      <c r="J1722" s="19" t="s">
        <v>6208</v>
      </c>
      <c r="K1722" s="56" t="s">
        <v>6209</v>
      </c>
    </row>
    <row r="1723" ht="15.5" spans="1:11">
      <c r="A1723" s="53" t="s">
        <v>6210</v>
      </c>
      <c r="B1723" s="53" t="s">
        <v>6211</v>
      </c>
      <c r="H1723" s="56" t="s">
        <v>6196</v>
      </c>
      <c r="I1723" s="19" t="s">
        <v>17</v>
      </c>
      <c r="J1723" s="19" t="s">
        <v>6212</v>
      </c>
      <c r="K1723" s="56" t="s">
        <v>6213</v>
      </c>
    </row>
    <row r="1724" ht="15.5" spans="1:11">
      <c r="A1724" s="53" t="s">
        <v>6214</v>
      </c>
      <c r="B1724" s="53" t="s">
        <v>6215</v>
      </c>
      <c r="H1724" s="56" t="s">
        <v>6200</v>
      </c>
      <c r="I1724" s="19" t="s">
        <v>17</v>
      </c>
      <c r="J1724" s="19" t="s">
        <v>3469</v>
      </c>
      <c r="K1724" s="56" t="s">
        <v>6216</v>
      </c>
    </row>
    <row r="1725" ht="15.5" spans="1:11">
      <c r="A1725" s="53" t="s">
        <v>6217</v>
      </c>
      <c r="B1725" s="53" t="s">
        <v>6218</v>
      </c>
      <c r="H1725" s="56" t="s">
        <v>6203</v>
      </c>
      <c r="I1725" s="19" t="s">
        <v>17</v>
      </c>
      <c r="J1725" s="19" t="s">
        <v>6219</v>
      </c>
      <c r="K1725" s="56" t="s">
        <v>821</v>
      </c>
    </row>
    <row r="1726" ht="15.5" spans="1:11">
      <c r="A1726" s="53" t="s">
        <v>6220</v>
      </c>
      <c r="B1726" s="53" t="s">
        <v>6221</v>
      </c>
      <c r="H1726" s="56" t="s">
        <v>6206</v>
      </c>
      <c r="I1726" s="19" t="s">
        <v>22</v>
      </c>
      <c r="J1726" s="19" t="s">
        <v>338</v>
      </c>
      <c r="K1726" s="56" t="s">
        <v>6222</v>
      </c>
    </row>
    <row r="1727" ht="15.5" spans="1:11">
      <c r="A1727" s="53" t="s">
        <v>6223</v>
      </c>
      <c r="B1727" s="53" t="s">
        <v>6224</v>
      </c>
      <c r="H1727" s="56" t="s">
        <v>6210</v>
      </c>
      <c r="I1727" s="19" t="s">
        <v>22</v>
      </c>
      <c r="J1727" s="19" t="s">
        <v>6225</v>
      </c>
      <c r="K1727" s="56" t="s">
        <v>6226</v>
      </c>
    </row>
    <row r="1728" ht="15.5" spans="1:11">
      <c r="A1728" s="53" t="s">
        <v>6227</v>
      </c>
      <c r="B1728" s="53" t="s">
        <v>6228</v>
      </c>
      <c r="H1728" s="56" t="s">
        <v>6214</v>
      </c>
      <c r="I1728" s="19" t="s">
        <v>17</v>
      </c>
      <c r="J1728" s="19" t="s">
        <v>6229</v>
      </c>
      <c r="K1728" s="56" t="s">
        <v>6230</v>
      </c>
    </row>
    <row r="1729" ht="15.5" spans="1:11">
      <c r="A1729" s="53" t="s">
        <v>6231</v>
      </c>
      <c r="B1729" s="53" t="s">
        <v>6232</v>
      </c>
      <c r="H1729" s="56" t="s">
        <v>6217</v>
      </c>
      <c r="I1729" s="19" t="s">
        <v>22</v>
      </c>
      <c r="J1729" s="19" t="s">
        <v>6233</v>
      </c>
      <c r="K1729" s="56" t="s">
        <v>6234</v>
      </c>
    </row>
    <row r="1730" ht="15.5" spans="1:11">
      <c r="A1730" s="53" t="s">
        <v>6235</v>
      </c>
      <c r="B1730" s="53" t="s">
        <v>6236</v>
      </c>
      <c r="H1730" s="56" t="s">
        <v>6220</v>
      </c>
      <c r="I1730" s="19" t="s">
        <v>17</v>
      </c>
      <c r="J1730" s="19" t="s">
        <v>6237</v>
      </c>
      <c r="K1730" s="56" t="s">
        <v>5291</v>
      </c>
    </row>
    <row r="1731" ht="15.5" spans="1:11">
      <c r="A1731" s="53" t="s">
        <v>6238</v>
      </c>
      <c r="B1731" s="53" t="s">
        <v>6239</v>
      </c>
      <c r="H1731" s="56" t="s">
        <v>6223</v>
      </c>
      <c r="I1731" s="19" t="s">
        <v>17</v>
      </c>
      <c r="J1731" s="19" t="s">
        <v>6240</v>
      </c>
      <c r="K1731" s="56" t="s">
        <v>6241</v>
      </c>
    </row>
    <row r="1732" ht="15.5" spans="1:11">
      <c r="A1732" s="53" t="s">
        <v>6242</v>
      </c>
      <c r="B1732" s="53" t="s">
        <v>6243</v>
      </c>
      <c r="H1732" s="56" t="s">
        <v>6227</v>
      </c>
      <c r="I1732" s="19" t="s">
        <v>17</v>
      </c>
      <c r="J1732" s="19" t="s">
        <v>5181</v>
      </c>
      <c r="K1732" s="56" t="s">
        <v>6244</v>
      </c>
    </row>
    <row r="1733" ht="15.5" spans="1:11">
      <c r="A1733" s="53" t="s">
        <v>6245</v>
      </c>
      <c r="B1733" s="53" t="s">
        <v>6246</v>
      </c>
      <c r="H1733" s="56" t="s">
        <v>6231</v>
      </c>
      <c r="I1733" s="19" t="s">
        <v>22</v>
      </c>
      <c r="J1733" s="19" t="s">
        <v>6247</v>
      </c>
      <c r="K1733" s="56" t="s">
        <v>2530</v>
      </c>
    </row>
    <row r="1734" ht="15.5" spans="1:11">
      <c r="A1734" s="53" t="s">
        <v>6248</v>
      </c>
      <c r="B1734" s="53" t="s">
        <v>6249</v>
      </c>
      <c r="H1734" s="56" t="s">
        <v>6235</v>
      </c>
      <c r="I1734" s="19" t="s">
        <v>22</v>
      </c>
      <c r="J1734" s="19" t="s">
        <v>6250</v>
      </c>
      <c r="K1734" s="56" t="s">
        <v>6251</v>
      </c>
    </row>
    <row r="1735" ht="15.5" spans="1:11">
      <c r="A1735" s="53" t="s">
        <v>6252</v>
      </c>
      <c r="B1735" s="53" t="s">
        <v>6253</v>
      </c>
      <c r="H1735" s="56" t="s">
        <v>6238</v>
      </c>
      <c r="I1735" s="19" t="s">
        <v>22</v>
      </c>
      <c r="J1735" s="19" t="s">
        <v>6254</v>
      </c>
      <c r="K1735" s="56" t="s">
        <v>5804</v>
      </c>
    </row>
    <row r="1736" ht="15.5" spans="1:11">
      <c r="A1736" s="53" t="s">
        <v>6255</v>
      </c>
      <c r="B1736" s="53" t="s">
        <v>6256</v>
      </c>
      <c r="H1736" s="56" t="s">
        <v>6242</v>
      </c>
      <c r="I1736" s="19" t="s">
        <v>17</v>
      </c>
      <c r="J1736" s="19" t="s">
        <v>6257</v>
      </c>
      <c r="K1736" s="56" t="s">
        <v>2243</v>
      </c>
    </row>
    <row r="1737" ht="15.5" spans="1:11">
      <c r="A1737" s="53" t="s">
        <v>6258</v>
      </c>
      <c r="B1737" s="53" t="s">
        <v>6259</v>
      </c>
      <c r="H1737" s="56" t="s">
        <v>6245</v>
      </c>
      <c r="I1737" s="19" t="s">
        <v>17</v>
      </c>
      <c r="J1737" s="19" t="s">
        <v>342</v>
      </c>
      <c r="K1737" s="56" t="s">
        <v>6260</v>
      </c>
    </row>
    <row r="1738" ht="15.5" spans="1:11">
      <c r="A1738" s="53" t="s">
        <v>6261</v>
      </c>
      <c r="B1738" s="53" t="s">
        <v>6262</v>
      </c>
      <c r="H1738" s="56" t="s">
        <v>6248</v>
      </c>
      <c r="I1738" s="19" t="s">
        <v>17</v>
      </c>
      <c r="J1738" s="19" t="s">
        <v>6263</v>
      </c>
      <c r="K1738" s="56" t="s">
        <v>6264</v>
      </c>
    </row>
    <row r="1739" ht="15.5" spans="1:11">
      <c r="A1739" s="53" t="s">
        <v>6265</v>
      </c>
      <c r="B1739" s="53" t="s">
        <v>6266</v>
      </c>
      <c r="H1739" s="56" t="s">
        <v>6252</v>
      </c>
      <c r="I1739" s="19" t="s">
        <v>17</v>
      </c>
      <c r="J1739" s="19" t="s">
        <v>6267</v>
      </c>
      <c r="K1739" s="56" t="s">
        <v>6268</v>
      </c>
    </row>
    <row r="1740" ht="15.5" spans="1:11">
      <c r="A1740" s="53" t="s">
        <v>6269</v>
      </c>
      <c r="B1740" s="53" t="s">
        <v>6270</v>
      </c>
      <c r="H1740" s="56" t="s">
        <v>6255</v>
      </c>
      <c r="I1740" s="19" t="s">
        <v>1864</v>
      </c>
      <c r="J1740" s="19" t="s">
        <v>6271</v>
      </c>
      <c r="K1740" s="56" t="s">
        <v>6272</v>
      </c>
    </row>
    <row r="1741" ht="15.5" spans="1:11">
      <c r="A1741" s="53" t="s">
        <v>6273</v>
      </c>
      <c r="B1741" s="53" t="s">
        <v>6274</v>
      </c>
      <c r="H1741" s="56" t="s">
        <v>6258</v>
      </c>
      <c r="I1741" s="19" t="s">
        <v>17</v>
      </c>
      <c r="J1741" s="19" t="s">
        <v>6275</v>
      </c>
      <c r="K1741" s="56" t="s">
        <v>6276</v>
      </c>
    </row>
    <row r="1742" ht="15.5" spans="1:11">
      <c r="A1742" s="53" t="s">
        <v>6277</v>
      </c>
      <c r="B1742" s="53" t="s">
        <v>6278</v>
      </c>
      <c r="H1742" s="56" t="s">
        <v>6261</v>
      </c>
      <c r="I1742" s="19" t="s">
        <v>22</v>
      </c>
      <c r="J1742" s="19" t="s">
        <v>6279</v>
      </c>
      <c r="K1742" s="56" t="s">
        <v>3379</v>
      </c>
    </row>
    <row r="1743" ht="15.5" spans="1:11">
      <c r="A1743" s="53" t="s">
        <v>6280</v>
      </c>
      <c r="B1743" s="53" t="s">
        <v>6281</v>
      </c>
      <c r="H1743" s="56" t="s">
        <v>6265</v>
      </c>
      <c r="I1743" s="19" t="s">
        <v>22</v>
      </c>
      <c r="J1743" s="19" t="s">
        <v>220</v>
      </c>
      <c r="K1743" s="56" t="s">
        <v>6282</v>
      </c>
    </row>
    <row r="1744" ht="15.5" spans="1:11">
      <c r="A1744" s="53" t="s">
        <v>6283</v>
      </c>
      <c r="B1744" s="53" t="s">
        <v>6284</v>
      </c>
      <c r="H1744" s="56" t="s">
        <v>6269</v>
      </c>
      <c r="I1744" s="19" t="s">
        <v>22</v>
      </c>
      <c r="J1744" s="19" t="s">
        <v>6285</v>
      </c>
      <c r="K1744" s="56" t="s">
        <v>6286</v>
      </c>
    </row>
    <row r="1745" ht="15.5" spans="1:11">
      <c r="A1745" s="53" t="s">
        <v>6287</v>
      </c>
      <c r="B1745" s="53" t="s">
        <v>6288</v>
      </c>
      <c r="H1745" s="56" t="s">
        <v>6273</v>
      </c>
      <c r="I1745" s="19" t="s">
        <v>17</v>
      </c>
      <c r="J1745" s="19" t="s">
        <v>6289</v>
      </c>
      <c r="K1745" s="56" t="s">
        <v>6290</v>
      </c>
    </row>
    <row r="1746" ht="15.5" spans="1:11">
      <c r="A1746" s="53" t="s">
        <v>6291</v>
      </c>
      <c r="B1746" s="53" t="s">
        <v>6292</v>
      </c>
      <c r="H1746" s="56" t="s">
        <v>6277</v>
      </c>
      <c r="I1746" s="19" t="s">
        <v>17</v>
      </c>
      <c r="J1746" s="19" t="s">
        <v>6293</v>
      </c>
      <c r="K1746" s="56" t="s">
        <v>6294</v>
      </c>
    </row>
    <row r="1747" ht="15.5" spans="1:11">
      <c r="A1747" s="53" t="s">
        <v>6295</v>
      </c>
      <c r="B1747" s="53" t="s">
        <v>6296</v>
      </c>
      <c r="H1747" s="56" t="s">
        <v>6280</v>
      </c>
      <c r="I1747" s="19" t="s">
        <v>17</v>
      </c>
      <c r="J1747" s="19" t="s">
        <v>6297</v>
      </c>
      <c r="K1747" s="56" t="s">
        <v>6298</v>
      </c>
    </row>
    <row r="1748" ht="15.5" spans="1:11">
      <c r="A1748" s="53" t="s">
        <v>6299</v>
      </c>
      <c r="B1748" s="53" t="s">
        <v>6300</v>
      </c>
      <c r="H1748" s="56" t="s">
        <v>6283</v>
      </c>
      <c r="I1748" s="19" t="s">
        <v>17</v>
      </c>
      <c r="J1748" s="19" t="s">
        <v>6301</v>
      </c>
      <c r="K1748" s="56" t="s">
        <v>6302</v>
      </c>
    </row>
    <row r="1749" ht="15.5" spans="1:11">
      <c r="A1749" s="53" t="s">
        <v>6303</v>
      </c>
      <c r="B1749" s="53" t="s">
        <v>6304</v>
      </c>
      <c r="H1749" s="56" t="s">
        <v>6287</v>
      </c>
      <c r="I1749" s="19" t="s">
        <v>17</v>
      </c>
      <c r="J1749" s="19" t="s">
        <v>2022</v>
      </c>
      <c r="K1749" s="56" t="s">
        <v>6305</v>
      </c>
    </row>
    <row r="1750" ht="15.5" spans="1:11">
      <c r="A1750" s="53" t="s">
        <v>6306</v>
      </c>
      <c r="B1750" s="53" t="s">
        <v>6307</v>
      </c>
      <c r="H1750" s="56" t="s">
        <v>6291</v>
      </c>
      <c r="I1750" s="19" t="s">
        <v>22</v>
      </c>
      <c r="J1750" s="19" t="s">
        <v>3996</v>
      </c>
      <c r="K1750" s="56" t="s">
        <v>2785</v>
      </c>
    </row>
    <row r="1751" ht="15.5" spans="1:11">
      <c r="A1751" s="53" t="s">
        <v>6308</v>
      </c>
      <c r="B1751" s="53" t="s">
        <v>6309</v>
      </c>
      <c r="H1751" s="56" t="s">
        <v>6295</v>
      </c>
      <c r="I1751" s="19" t="s">
        <v>17</v>
      </c>
      <c r="J1751" s="19" t="s">
        <v>5562</v>
      </c>
      <c r="K1751" s="56" t="s">
        <v>6310</v>
      </c>
    </row>
    <row r="1752" ht="15.5" spans="1:11">
      <c r="A1752" s="53" t="s">
        <v>6311</v>
      </c>
      <c r="B1752" s="53" t="s">
        <v>6312</v>
      </c>
      <c r="H1752" s="56" t="s">
        <v>6299</v>
      </c>
      <c r="I1752" s="19" t="s">
        <v>17</v>
      </c>
      <c r="J1752" s="19" t="s">
        <v>6313</v>
      </c>
      <c r="K1752" s="56" t="s">
        <v>6314</v>
      </c>
    </row>
    <row r="1753" ht="15.5" spans="1:11">
      <c r="A1753" s="53" t="s">
        <v>6315</v>
      </c>
      <c r="B1753" s="53" t="s">
        <v>6316</v>
      </c>
      <c r="H1753" s="56" t="s">
        <v>6303</v>
      </c>
      <c r="I1753" s="19" t="s">
        <v>22</v>
      </c>
      <c r="J1753" s="19" t="s">
        <v>6317</v>
      </c>
      <c r="K1753" s="56" t="s">
        <v>6276</v>
      </c>
    </row>
    <row r="1754" ht="15.5" spans="1:11">
      <c r="A1754" s="53" t="s">
        <v>6318</v>
      </c>
      <c r="B1754" s="53" t="s">
        <v>6319</v>
      </c>
      <c r="H1754" s="56" t="s">
        <v>6306</v>
      </c>
      <c r="I1754" s="19" t="s">
        <v>22</v>
      </c>
      <c r="J1754" s="19" t="s">
        <v>3050</v>
      </c>
      <c r="K1754" s="56" t="s">
        <v>6320</v>
      </c>
    </row>
    <row r="1755" ht="15.5" spans="1:11">
      <c r="A1755" s="53" t="s">
        <v>6321</v>
      </c>
      <c r="B1755" s="53" t="s">
        <v>6322</v>
      </c>
      <c r="H1755" s="56" t="s">
        <v>6308</v>
      </c>
      <c r="I1755" s="19" t="s">
        <v>22</v>
      </c>
      <c r="J1755" s="19" t="s">
        <v>6323</v>
      </c>
      <c r="K1755" s="56" t="s">
        <v>4068</v>
      </c>
    </row>
    <row r="1756" ht="15.5" spans="1:11">
      <c r="A1756" s="53" t="s">
        <v>6324</v>
      </c>
      <c r="B1756" s="53" t="s">
        <v>6325</v>
      </c>
      <c r="H1756" s="56" t="s">
        <v>6311</v>
      </c>
      <c r="I1756" s="19" t="s">
        <v>1864</v>
      </c>
      <c r="J1756" s="19" t="s">
        <v>6326</v>
      </c>
      <c r="K1756" s="56" t="s">
        <v>6327</v>
      </c>
    </row>
    <row r="1757" ht="15.5" spans="1:11">
      <c r="A1757" s="53" t="s">
        <v>6328</v>
      </c>
      <c r="B1757" s="53" t="s">
        <v>6329</v>
      </c>
      <c r="H1757" s="56" t="s">
        <v>6315</v>
      </c>
      <c r="I1757" s="19" t="s">
        <v>22</v>
      </c>
      <c r="J1757" s="19" t="s">
        <v>2384</v>
      </c>
      <c r="K1757" s="56" t="s">
        <v>6330</v>
      </c>
    </row>
    <row r="1758" ht="15.5" spans="1:11">
      <c r="A1758" s="53" t="s">
        <v>6331</v>
      </c>
      <c r="B1758" s="53" t="s">
        <v>6332</v>
      </c>
      <c r="H1758" s="56" t="s">
        <v>6318</v>
      </c>
      <c r="I1758" s="19" t="s">
        <v>22</v>
      </c>
      <c r="J1758" s="19" t="s">
        <v>6333</v>
      </c>
      <c r="K1758" s="56" t="s">
        <v>6334</v>
      </c>
    </row>
    <row r="1759" ht="15.5" spans="1:11">
      <c r="A1759" s="53" t="s">
        <v>6335</v>
      </c>
      <c r="B1759" s="53" t="s">
        <v>6336</v>
      </c>
      <c r="H1759" s="56" t="s">
        <v>6321</v>
      </c>
      <c r="I1759" s="19" t="s">
        <v>22</v>
      </c>
      <c r="J1759" s="19" t="s">
        <v>6337</v>
      </c>
      <c r="K1759" s="56" t="s">
        <v>2285</v>
      </c>
    </row>
    <row r="1760" ht="15.5" spans="1:11">
      <c r="A1760" s="53" t="s">
        <v>6338</v>
      </c>
      <c r="B1760" s="53" t="s">
        <v>6339</v>
      </c>
      <c r="H1760" s="56" t="s">
        <v>6324</v>
      </c>
      <c r="I1760" s="19" t="s">
        <v>17</v>
      </c>
      <c r="J1760" s="19" t="s">
        <v>6340</v>
      </c>
      <c r="K1760" s="56" t="s">
        <v>6341</v>
      </c>
    </row>
    <row r="1761" ht="15.5" spans="1:11">
      <c r="A1761" s="53" t="s">
        <v>6342</v>
      </c>
      <c r="B1761" s="53" t="s">
        <v>6343</v>
      </c>
      <c r="H1761" s="56" t="s">
        <v>6328</v>
      </c>
      <c r="I1761" s="19" t="s">
        <v>17</v>
      </c>
      <c r="J1761" s="19" t="s">
        <v>6344</v>
      </c>
      <c r="K1761" s="56" t="s">
        <v>6345</v>
      </c>
    </row>
    <row r="1762" ht="15.5" spans="1:11">
      <c r="A1762" s="53" t="s">
        <v>6346</v>
      </c>
      <c r="B1762" s="53" t="s">
        <v>6347</v>
      </c>
      <c r="H1762" s="56" t="s">
        <v>6331</v>
      </c>
      <c r="I1762" s="19" t="s">
        <v>22</v>
      </c>
      <c r="J1762" s="19" t="s">
        <v>6348</v>
      </c>
      <c r="K1762" s="56" t="s">
        <v>960</v>
      </c>
    </row>
    <row r="1763" ht="15.5" spans="1:11">
      <c r="A1763" s="53" t="s">
        <v>6349</v>
      </c>
      <c r="B1763" s="53" t="s">
        <v>6350</v>
      </c>
      <c r="H1763" s="56" t="s">
        <v>6335</v>
      </c>
      <c r="I1763" s="19" t="s">
        <v>1864</v>
      </c>
      <c r="J1763" s="19" t="s">
        <v>6351</v>
      </c>
      <c r="K1763" s="56" t="s">
        <v>6352</v>
      </c>
    </row>
    <row r="1764" ht="15.5" spans="1:11">
      <c r="A1764" s="53" t="s">
        <v>6353</v>
      </c>
      <c r="B1764" s="53" t="s">
        <v>6354</v>
      </c>
      <c r="H1764" s="56" t="s">
        <v>6338</v>
      </c>
      <c r="I1764" s="19" t="s">
        <v>22</v>
      </c>
      <c r="J1764" s="19" t="s">
        <v>6355</v>
      </c>
      <c r="K1764" s="56" t="s">
        <v>6356</v>
      </c>
    </row>
    <row r="1765" ht="15.5" spans="1:11">
      <c r="A1765" s="53" t="s">
        <v>6357</v>
      </c>
      <c r="B1765" s="53" t="s">
        <v>6358</v>
      </c>
      <c r="H1765" s="56" t="s">
        <v>6342</v>
      </c>
      <c r="I1765" s="19" t="s">
        <v>22</v>
      </c>
      <c r="J1765" s="19" t="s">
        <v>6359</v>
      </c>
      <c r="K1765" s="56" t="s">
        <v>6360</v>
      </c>
    </row>
    <row r="1766" ht="15.5" spans="1:11">
      <c r="A1766" s="53" t="s">
        <v>6361</v>
      </c>
      <c r="B1766" s="53" t="s">
        <v>6362</v>
      </c>
      <c r="H1766" s="56" t="s">
        <v>6346</v>
      </c>
      <c r="I1766" s="19" t="s">
        <v>22</v>
      </c>
      <c r="J1766" s="19" t="s">
        <v>6363</v>
      </c>
      <c r="K1766" s="56" t="s">
        <v>6364</v>
      </c>
    </row>
    <row r="1767" ht="15.5" spans="1:11">
      <c r="A1767" s="53" t="s">
        <v>6365</v>
      </c>
      <c r="B1767" s="53" t="s">
        <v>6366</v>
      </c>
      <c r="H1767" s="56" t="s">
        <v>6349</v>
      </c>
      <c r="I1767" s="19" t="s">
        <v>17</v>
      </c>
      <c r="J1767" s="19" t="s">
        <v>6367</v>
      </c>
      <c r="K1767" s="56" t="s">
        <v>6368</v>
      </c>
    </row>
    <row r="1768" ht="15.5" spans="1:11">
      <c r="A1768" s="53" t="s">
        <v>6369</v>
      </c>
      <c r="B1768" s="53" t="s">
        <v>6370</v>
      </c>
      <c r="H1768" s="56" t="s">
        <v>6353</v>
      </c>
      <c r="I1768" s="19" t="s">
        <v>17</v>
      </c>
      <c r="J1768" s="19" t="s">
        <v>6371</v>
      </c>
      <c r="K1768" s="56" t="s">
        <v>6372</v>
      </c>
    </row>
    <row r="1769" ht="15.5" spans="1:11">
      <c r="A1769" s="53" t="s">
        <v>6373</v>
      </c>
      <c r="B1769" s="53" t="s">
        <v>6374</v>
      </c>
      <c r="H1769" s="56" t="s">
        <v>6357</v>
      </c>
      <c r="I1769" s="19" t="s">
        <v>17</v>
      </c>
      <c r="J1769" s="19" t="s">
        <v>6375</v>
      </c>
      <c r="K1769" s="56" t="s">
        <v>918</v>
      </c>
    </row>
    <row r="1770" ht="15.5" spans="1:11">
      <c r="A1770" s="53" t="s">
        <v>6376</v>
      </c>
      <c r="B1770" s="53" t="s">
        <v>6377</v>
      </c>
      <c r="H1770" s="56" t="s">
        <v>6361</v>
      </c>
      <c r="I1770" s="19" t="s">
        <v>17</v>
      </c>
      <c r="J1770" s="19" t="s">
        <v>6378</v>
      </c>
      <c r="K1770" s="56" t="s">
        <v>4286</v>
      </c>
    </row>
    <row r="1771" ht="15.5" spans="1:11">
      <c r="A1771" s="53" t="s">
        <v>6379</v>
      </c>
      <c r="B1771" s="53" t="s">
        <v>6380</v>
      </c>
      <c r="H1771" s="56" t="s">
        <v>6365</v>
      </c>
      <c r="I1771" s="19" t="s">
        <v>22</v>
      </c>
      <c r="J1771" s="19" t="s">
        <v>658</v>
      </c>
      <c r="K1771" s="56" t="s">
        <v>6381</v>
      </c>
    </row>
    <row r="1772" ht="15.5" spans="1:11">
      <c r="A1772" s="53" t="s">
        <v>6382</v>
      </c>
      <c r="B1772" s="53" t="s">
        <v>6383</v>
      </c>
      <c r="H1772" s="56" t="s">
        <v>6369</v>
      </c>
      <c r="I1772" s="19" t="s">
        <v>17</v>
      </c>
      <c r="J1772" s="19" t="s">
        <v>4102</v>
      </c>
      <c r="K1772" s="56" t="s">
        <v>6384</v>
      </c>
    </row>
    <row r="1773" ht="15.5" spans="1:11">
      <c r="A1773" s="53" t="s">
        <v>6385</v>
      </c>
      <c r="B1773" s="53" t="s">
        <v>6386</v>
      </c>
      <c r="H1773" s="56" t="s">
        <v>6373</v>
      </c>
      <c r="I1773" s="19" t="s">
        <v>17</v>
      </c>
      <c r="J1773" s="19" t="s">
        <v>755</v>
      </c>
      <c r="K1773" s="56" t="s">
        <v>6387</v>
      </c>
    </row>
    <row r="1774" ht="15.5" spans="1:11">
      <c r="A1774" s="53" t="s">
        <v>6388</v>
      </c>
      <c r="B1774" s="53" t="s">
        <v>6389</v>
      </c>
      <c r="H1774" s="56" t="s">
        <v>6376</v>
      </c>
      <c r="I1774" s="19" t="s">
        <v>17</v>
      </c>
      <c r="J1774" s="19" t="s">
        <v>2022</v>
      </c>
      <c r="K1774" s="56" t="s">
        <v>6390</v>
      </c>
    </row>
    <row r="1775" ht="15.5" spans="1:11">
      <c r="A1775" s="53" t="s">
        <v>6391</v>
      </c>
      <c r="B1775" s="53" t="s">
        <v>6392</v>
      </c>
      <c r="H1775" s="56" t="s">
        <v>6379</v>
      </c>
      <c r="I1775" s="19" t="s">
        <v>17</v>
      </c>
      <c r="J1775" s="19" t="s">
        <v>6393</v>
      </c>
      <c r="K1775" s="56" t="s">
        <v>6394</v>
      </c>
    </row>
    <row r="1776" ht="15.5" spans="1:11">
      <c r="A1776" s="53" t="s">
        <v>6395</v>
      </c>
      <c r="B1776" s="53" t="s">
        <v>6396</v>
      </c>
      <c r="H1776" s="56" t="s">
        <v>6382</v>
      </c>
      <c r="I1776" s="19" t="s">
        <v>17</v>
      </c>
      <c r="J1776" s="19" t="s">
        <v>6397</v>
      </c>
      <c r="K1776" s="56" t="s">
        <v>6398</v>
      </c>
    </row>
    <row r="1777" ht="15.5" spans="1:11">
      <c r="A1777" s="53" t="s">
        <v>6399</v>
      </c>
      <c r="B1777" s="53" t="s">
        <v>6400</v>
      </c>
      <c r="H1777" s="56" t="s">
        <v>6385</v>
      </c>
      <c r="I1777" s="19" t="s">
        <v>17</v>
      </c>
      <c r="J1777" s="19" t="s">
        <v>1907</v>
      </c>
      <c r="K1777" s="56" t="s">
        <v>6401</v>
      </c>
    </row>
    <row r="1778" ht="15.5" spans="1:11">
      <c r="A1778" s="53" t="s">
        <v>6402</v>
      </c>
      <c r="B1778" s="53" t="s">
        <v>6403</v>
      </c>
      <c r="H1778" s="56" t="s">
        <v>6388</v>
      </c>
      <c r="I1778" s="19" t="s">
        <v>17</v>
      </c>
      <c r="J1778" s="19" t="s">
        <v>6404</v>
      </c>
      <c r="K1778" s="56" t="s">
        <v>6405</v>
      </c>
    </row>
    <row r="1779" ht="15.5" spans="1:11">
      <c r="A1779" s="53" t="s">
        <v>6406</v>
      </c>
      <c r="B1779" s="53" t="s">
        <v>6407</v>
      </c>
      <c r="H1779" s="56" t="s">
        <v>6391</v>
      </c>
      <c r="I1779" s="19" t="s">
        <v>22</v>
      </c>
      <c r="J1779" s="19" t="s">
        <v>3696</v>
      </c>
      <c r="K1779" s="56" t="s">
        <v>6408</v>
      </c>
    </row>
    <row r="1780" ht="15.5" spans="1:11">
      <c r="A1780" s="53" t="s">
        <v>6409</v>
      </c>
      <c r="B1780" s="53" t="s">
        <v>6410</v>
      </c>
      <c r="H1780" s="56" t="s">
        <v>6395</v>
      </c>
      <c r="I1780" s="19" t="s">
        <v>17</v>
      </c>
      <c r="J1780" s="19" t="s">
        <v>3887</v>
      </c>
      <c r="K1780" s="56" t="s">
        <v>6411</v>
      </c>
    </row>
    <row r="1781" ht="15.5" spans="1:11">
      <c r="A1781" s="53" t="s">
        <v>6412</v>
      </c>
      <c r="B1781" s="53" t="s">
        <v>6413</v>
      </c>
      <c r="H1781" s="56" t="s">
        <v>6399</v>
      </c>
      <c r="I1781" s="19" t="s">
        <v>17</v>
      </c>
      <c r="J1781" s="19" t="s">
        <v>400</v>
      </c>
      <c r="K1781" s="56" t="s">
        <v>6414</v>
      </c>
    </row>
    <row r="1782" ht="15.5" spans="1:11">
      <c r="A1782" s="53" t="s">
        <v>6415</v>
      </c>
      <c r="B1782" s="53" t="s">
        <v>6416</v>
      </c>
      <c r="H1782" s="56" t="s">
        <v>6402</v>
      </c>
      <c r="I1782" s="19" t="s">
        <v>22</v>
      </c>
      <c r="J1782" s="19" t="s">
        <v>6417</v>
      </c>
      <c r="K1782" s="56" t="s">
        <v>6418</v>
      </c>
    </row>
    <row r="1783" ht="15.5" spans="1:11">
      <c r="A1783" s="53" t="s">
        <v>6419</v>
      </c>
      <c r="B1783" s="53" t="s">
        <v>6420</v>
      </c>
      <c r="H1783" s="56" t="s">
        <v>6406</v>
      </c>
      <c r="I1783" s="19" t="s">
        <v>17</v>
      </c>
      <c r="J1783" s="19" t="s">
        <v>6421</v>
      </c>
      <c r="K1783" s="56" t="s">
        <v>4071</v>
      </c>
    </row>
    <row r="1784" ht="15.5" spans="1:11">
      <c r="A1784" s="53" t="s">
        <v>6422</v>
      </c>
      <c r="B1784" s="53" t="s">
        <v>6423</v>
      </c>
      <c r="H1784" s="56" t="s">
        <v>6409</v>
      </c>
      <c r="I1784" s="19" t="s">
        <v>22</v>
      </c>
      <c r="J1784" s="19" t="s">
        <v>6424</v>
      </c>
      <c r="K1784" s="56" t="s">
        <v>6425</v>
      </c>
    </row>
    <row r="1785" ht="15.5" spans="1:11">
      <c r="A1785" s="53" t="s">
        <v>6426</v>
      </c>
      <c r="B1785" s="53" t="s">
        <v>6427</v>
      </c>
      <c r="H1785" s="56" t="s">
        <v>6412</v>
      </c>
      <c r="I1785" s="19" t="s">
        <v>17</v>
      </c>
      <c r="J1785" s="19" t="s">
        <v>2993</v>
      </c>
      <c r="K1785" s="56" t="s">
        <v>6428</v>
      </c>
    </row>
    <row r="1786" ht="15.5" spans="1:11">
      <c r="A1786" s="53" t="s">
        <v>6429</v>
      </c>
      <c r="B1786" s="53" t="s">
        <v>6430</v>
      </c>
      <c r="H1786" s="56" t="s">
        <v>6415</v>
      </c>
      <c r="I1786" s="19" t="s">
        <v>17</v>
      </c>
      <c r="J1786" s="19" t="s">
        <v>3267</v>
      </c>
      <c r="K1786" s="56" t="s">
        <v>6431</v>
      </c>
    </row>
    <row r="1787" ht="15.5" spans="1:11">
      <c r="A1787" s="53" t="s">
        <v>6432</v>
      </c>
      <c r="B1787" s="53" t="s">
        <v>6433</v>
      </c>
      <c r="H1787" s="56" t="s">
        <v>6419</v>
      </c>
      <c r="I1787" s="19" t="s">
        <v>22</v>
      </c>
      <c r="J1787" s="19" t="s">
        <v>6434</v>
      </c>
      <c r="K1787" s="56" t="s">
        <v>5828</v>
      </c>
    </row>
    <row r="1788" ht="15.5" spans="1:11">
      <c r="A1788" s="53" t="s">
        <v>6435</v>
      </c>
      <c r="B1788" s="53" t="s">
        <v>6436</v>
      </c>
      <c r="H1788" s="56" t="s">
        <v>6422</v>
      </c>
      <c r="I1788" s="19" t="s">
        <v>17</v>
      </c>
      <c r="J1788" s="19" t="s">
        <v>6437</v>
      </c>
      <c r="K1788" s="56" t="s">
        <v>120</v>
      </c>
    </row>
    <row r="1789" ht="15.5" spans="1:11">
      <c r="A1789" s="53" t="s">
        <v>6438</v>
      </c>
      <c r="B1789" s="53" t="s">
        <v>6439</v>
      </c>
      <c r="H1789" s="56" t="s">
        <v>6426</v>
      </c>
      <c r="I1789" s="19" t="s">
        <v>22</v>
      </c>
      <c r="J1789" s="19" t="s">
        <v>2964</v>
      </c>
      <c r="K1789" s="56" t="s">
        <v>2233</v>
      </c>
    </row>
    <row r="1790" ht="15.5" spans="1:11">
      <c r="A1790" s="53" t="s">
        <v>6440</v>
      </c>
      <c r="B1790" s="53" t="s">
        <v>6441</v>
      </c>
      <c r="H1790" s="56" t="s">
        <v>6429</v>
      </c>
      <c r="I1790" s="19" t="s">
        <v>22</v>
      </c>
      <c r="J1790" s="19" t="s">
        <v>6442</v>
      </c>
      <c r="K1790" s="56" t="s">
        <v>6443</v>
      </c>
    </row>
    <row r="1791" ht="15.5" spans="1:11">
      <c r="A1791" s="53" t="s">
        <v>6444</v>
      </c>
      <c r="B1791" s="53" t="s">
        <v>6445</v>
      </c>
      <c r="H1791" s="56" t="s">
        <v>6432</v>
      </c>
      <c r="I1791" s="19" t="s">
        <v>22</v>
      </c>
      <c r="J1791" s="19" t="s">
        <v>95</v>
      </c>
      <c r="K1791" s="56" t="s">
        <v>6446</v>
      </c>
    </row>
    <row r="1792" ht="15.5" spans="1:11">
      <c r="A1792" s="53" t="s">
        <v>6447</v>
      </c>
      <c r="B1792" s="53" t="s">
        <v>6448</v>
      </c>
      <c r="H1792" s="56" t="s">
        <v>6435</v>
      </c>
      <c r="I1792" s="19" t="s">
        <v>22</v>
      </c>
      <c r="J1792" s="19" t="s">
        <v>6449</v>
      </c>
      <c r="K1792" s="56" t="s">
        <v>6450</v>
      </c>
    </row>
    <row r="1793" ht="15.5" spans="1:11">
      <c r="A1793" s="53" t="s">
        <v>6451</v>
      </c>
      <c r="B1793" s="53" t="s">
        <v>6452</v>
      </c>
      <c r="H1793" s="56" t="s">
        <v>6438</v>
      </c>
      <c r="I1793" s="19" t="s">
        <v>22</v>
      </c>
      <c r="J1793" s="19" t="s">
        <v>6453</v>
      </c>
      <c r="K1793" s="56" t="s">
        <v>4150</v>
      </c>
    </row>
    <row r="1794" ht="15.5" spans="1:11">
      <c r="A1794" s="53" t="s">
        <v>6454</v>
      </c>
      <c r="B1794" s="53" t="s">
        <v>6455</v>
      </c>
      <c r="H1794" s="56" t="s">
        <v>6440</v>
      </c>
      <c r="I1794" s="19" t="s">
        <v>22</v>
      </c>
      <c r="J1794" s="19" t="s">
        <v>43</v>
      </c>
      <c r="K1794" s="56" t="s">
        <v>6456</v>
      </c>
    </row>
    <row r="1795" ht="15.5" spans="1:11">
      <c r="A1795" s="53" t="s">
        <v>6457</v>
      </c>
      <c r="B1795" s="53" t="s">
        <v>6458</v>
      </c>
      <c r="H1795" s="56" t="s">
        <v>6444</v>
      </c>
      <c r="I1795" s="19" t="s">
        <v>22</v>
      </c>
      <c r="J1795" s="19" t="s">
        <v>6459</v>
      </c>
      <c r="K1795" s="56" t="s">
        <v>6460</v>
      </c>
    </row>
    <row r="1796" ht="15.5" spans="1:11">
      <c r="A1796" s="53" t="s">
        <v>6461</v>
      </c>
      <c r="B1796" s="53" t="s">
        <v>6462</v>
      </c>
      <c r="H1796" s="56" t="s">
        <v>6447</v>
      </c>
      <c r="I1796" s="19" t="s">
        <v>22</v>
      </c>
      <c r="J1796" s="19" t="s">
        <v>6463</v>
      </c>
      <c r="K1796" s="56" t="s">
        <v>1583</v>
      </c>
    </row>
    <row r="1797" ht="15.5" spans="1:11">
      <c r="A1797" s="53" t="s">
        <v>6464</v>
      </c>
      <c r="B1797" s="53" t="s">
        <v>6465</v>
      </c>
      <c r="H1797" s="56" t="s">
        <v>6451</v>
      </c>
      <c r="I1797" s="19" t="s">
        <v>17</v>
      </c>
      <c r="J1797" s="19" t="s">
        <v>771</v>
      </c>
      <c r="K1797" s="56" t="s">
        <v>6466</v>
      </c>
    </row>
    <row r="1798" ht="15.5" spans="1:11">
      <c r="A1798" s="53" t="s">
        <v>6467</v>
      </c>
      <c r="B1798" s="53" t="s">
        <v>6468</v>
      </c>
      <c r="H1798" s="56" t="s">
        <v>6454</v>
      </c>
      <c r="I1798" s="19" t="s">
        <v>22</v>
      </c>
      <c r="J1798" s="19" t="s">
        <v>619</v>
      </c>
      <c r="K1798" s="56" t="s">
        <v>6469</v>
      </c>
    </row>
    <row r="1799" ht="15.5" spans="1:11">
      <c r="A1799" s="53" t="s">
        <v>6470</v>
      </c>
      <c r="B1799" s="53" t="s">
        <v>6471</v>
      </c>
      <c r="H1799" s="56" t="s">
        <v>6457</v>
      </c>
      <c r="I1799" s="19" t="s">
        <v>17</v>
      </c>
      <c r="J1799" s="19" t="s">
        <v>2495</v>
      </c>
      <c r="K1799" s="56" t="s">
        <v>6472</v>
      </c>
    </row>
    <row r="1800" ht="15.5" spans="1:11">
      <c r="A1800" s="53" t="s">
        <v>6473</v>
      </c>
      <c r="B1800" s="53" t="s">
        <v>6474</v>
      </c>
      <c r="H1800" s="56" t="s">
        <v>6461</v>
      </c>
      <c r="I1800" s="19" t="s">
        <v>22</v>
      </c>
      <c r="J1800" s="19" t="s">
        <v>162</v>
      </c>
      <c r="K1800" s="56" t="s">
        <v>5239</v>
      </c>
    </row>
    <row r="1801" ht="15.5" spans="1:11">
      <c r="A1801" s="53" t="s">
        <v>6475</v>
      </c>
      <c r="B1801" s="53" t="s">
        <v>6476</v>
      </c>
      <c r="H1801" s="56" t="s">
        <v>6464</v>
      </c>
      <c r="I1801" s="19" t="s">
        <v>17</v>
      </c>
      <c r="J1801" s="19" t="s">
        <v>4195</v>
      </c>
      <c r="K1801" s="56" t="s">
        <v>6477</v>
      </c>
    </row>
    <row r="1802" ht="15.5" spans="1:11">
      <c r="A1802" s="53" t="s">
        <v>6478</v>
      </c>
      <c r="B1802" s="53" t="s">
        <v>6479</v>
      </c>
      <c r="H1802" s="56" t="s">
        <v>6467</v>
      </c>
      <c r="I1802" s="19" t="s">
        <v>22</v>
      </c>
      <c r="J1802" s="19" t="s">
        <v>6480</v>
      </c>
      <c r="K1802" s="56" t="s">
        <v>6481</v>
      </c>
    </row>
    <row r="1803" ht="15.5" spans="1:11">
      <c r="A1803" s="53" t="s">
        <v>6482</v>
      </c>
      <c r="B1803" s="53" t="s">
        <v>6483</v>
      </c>
      <c r="H1803" s="56" t="s">
        <v>6470</v>
      </c>
      <c r="I1803" s="19" t="s">
        <v>17</v>
      </c>
      <c r="J1803" s="19" t="s">
        <v>2703</v>
      </c>
      <c r="K1803" s="56" t="s">
        <v>6484</v>
      </c>
    </row>
    <row r="1804" ht="15.5" spans="1:11">
      <c r="A1804" s="53" t="s">
        <v>6485</v>
      </c>
      <c r="B1804" s="53" t="s">
        <v>6486</v>
      </c>
      <c r="H1804" s="56" t="s">
        <v>6473</v>
      </c>
      <c r="I1804" s="19" t="s">
        <v>17</v>
      </c>
      <c r="J1804" s="19" t="s">
        <v>4431</v>
      </c>
      <c r="K1804" s="56" t="s">
        <v>2131</v>
      </c>
    </row>
    <row r="1805" ht="15.5" spans="1:11">
      <c r="A1805" s="53" t="s">
        <v>6487</v>
      </c>
      <c r="B1805" s="53" t="s">
        <v>6488</v>
      </c>
      <c r="H1805" s="56" t="s">
        <v>6475</v>
      </c>
      <c r="I1805" s="19" t="s">
        <v>22</v>
      </c>
      <c r="J1805" s="19" t="s">
        <v>6489</v>
      </c>
      <c r="K1805" s="56" t="s">
        <v>6490</v>
      </c>
    </row>
    <row r="1806" ht="15.5" spans="1:11">
      <c r="A1806" s="53" t="s">
        <v>6491</v>
      </c>
      <c r="B1806" s="53" t="s">
        <v>6492</v>
      </c>
      <c r="H1806" s="56" t="s">
        <v>6478</v>
      </c>
      <c r="I1806" s="19" t="s">
        <v>17</v>
      </c>
      <c r="J1806" s="19" t="s">
        <v>6184</v>
      </c>
      <c r="K1806" s="56" t="s">
        <v>6493</v>
      </c>
    </row>
    <row r="1807" ht="15.5" spans="1:11">
      <c r="A1807" s="53" t="s">
        <v>6494</v>
      </c>
      <c r="B1807" s="53" t="s">
        <v>6495</v>
      </c>
      <c r="H1807" s="56" t="s">
        <v>6482</v>
      </c>
      <c r="I1807" s="19" t="s">
        <v>22</v>
      </c>
      <c r="J1807" s="19" t="s">
        <v>278</v>
      </c>
      <c r="K1807" s="56" t="s">
        <v>6496</v>
      </c>
    </row>
    <row r="1808" ht="15.5" spans="1:11">
      <c r="A1808" s="53" t="s">
        <v>6497</v>
      </c>
      <c r="B1808" s="53" t="s">
        <v>6498</v>
      </c>
      <c r="H1808" s="56" t="s">
        <v>6485</v>
      </c>
      <c r="I1808" s="19" t="s">
        <v>22</v>
      </c>
      <c r="J1808" s="19" t="s">
        <v>2207</v>
      </c>
      <c r="K1808" s="56" t="s">
        <v>810</v>
      </c>
    </row>
    <row r="1809" ht="15.5" spans="1:11">
      <c r="A1809" s="53" t="s">
        <v>6499</v>
      </c>
      <c r="B1809" s="53" t="s">
        <v>6500</v>
      </c>
      <c r="H1809" s="56" t="s">
        <v>6487</v>
      </c>
      <c r="I1809" s="19" t="s">
        <v>22</v>
      </c>
      <c r="J1809" s="19" t="s">
        <v>6501</v>
      </c>
      <c r="K1809" s="56" t="s">
        <v>131</v>
      </c>
    </row>
    <row r="1810" ht="15.5" spans="1:11">
      <c r="A1810" s="53" t="s">
        <v>6502</v>
      </c>
      <c r="B1810" s="53" t="s">
        <v>6503</v>
      </c>
      <c r="H1810" s="56" t="s">
        <v>6491</v>
      </c>
      <c r="I1810" s="19" t="s">
        <v>22</v>
      </c>
      <c r="J1810" s="19" t="s">
        <v>5227</v>
      </c>
      <c r="K1810" s="56" t="s">
        <v>6504</v>
      </c>
    </row>
    <row r="1811" ht="15.5" spans="1:11">
      <c r="A1811" s="53" t="s">
        <v>6505</v>
      </c>
      <c r="B1811" s="53" t="s">
        <v>6506</v>
      </c>
      <c r="H1811" s="56" t="s">
        <v>6494</v>
      </c>
      <c r="I1811" s="19" t="s">
        <v>17</v>
      </c>
      <c r="J1811" s="19" t="s">
        <v>1735</v>
      </c>
      <c r="K1811" s="56" t="s">
        <v>6507</v>
      </c>
    </row>
    <row r="1812" ht="15.5" spans="1:11">
      <c r="A1812" s="53" t="s">
        <v>6508</v>
      </c>
      <c r="B1812" s="53" t="s">
        <v>6509</v>
      </c>
      <c r="H1812" s="56" t="s">
        <v>6497</v>
      </c>
      <c r="I1812" s="19" t="s">
        <v>17</v>
      </c>
      <c r="J1812" s="19" t="s">
        <v>6510</v>
      </c>
      <c r="K1812" s="56" t="s">
        <v>6511</v>
      </c>
    </row>
    <row r="1813" ht="15.5" spans="1:11">
      <c r="A1813" s="53" t="s">
        <v>6512</v>
      </c>
      <c r="B1813" s="53" t="s">
        <v>6513</v>
      </c>
      <c r="H1813" s="56" t="s">
        <v>6499</v>
      </c>
      <c r="I1813" s="19" t="s">
        <v>17</v>
      </c>
      <c r="J1813" s="19" t="s">
        <v>6514</v>
      </c>
      <c r="K1813" s="56" t="s">
        <v>6515</v>
      </c>
    </row>
    <row r="1814" ht="15.5" spans="1:11">
      <c r="A1814" s="53" t="s">
        <v>6516</v>
      </c>
      <c r="B1814" s="53" t="s">
        <v>6517</v>
      </c>
      <c r="H1814" s="56" t="s">
        <v>6502</v>
      </c>
      <c r="I1814" s="19" t="s">
        <v>17</v>
      </c>
      <c r="J1814" s="19" t="s">
        <v>983</v>
      </c>
      <c r="K1814" s="56" t="s">
        <v>6518</v>
      </c>
    </row>
    <row r="1815" ht="15.5" spans="1:11">
      <c r="A1815" s="53" t="s">
        <v>6519</v>
      </c>
      <c r="B1815" s="53" t="s">
        <v>6520</v>
      </c>
      <c r="H1815" s="56" t="s">
        <v>6505</v>
      </c>
      <c r="I1815" s="19" t="s">
        <v>17</v>
      </c>
      <c r="J1815" s="19" t="s">
        <v>6293</v>
      </c>
      <c r="K1815" s="56" t="s">
        <v>6521</v>
      </c>
    </row>
    <row r="1816" ht="15.5" spans="1:11">
      <c r="A1816" s="53" t="s">
        <v>6522</v>
      </c>
      <c r="B1816" s="53" t="s">
        <v>6523</v>
      </c>
      <c r="H1816" s="56" t="s">
        <v>6508</v>
      </c>
      <c r="I1816" s="19" t="s">
        <v>17</v>
      </c>
      <c r="J1816" s="19" t="s">
        <v>6524</v>
      </c>
      <c r="K1816" s="56" t="s">
        <v>6525</v>
      </c>
    </row>
    <row r="1817" ht="15.5" spans="1:11">
      <c r="A1817" s="53" t="s">
        <v>6526</v>
      </c>
      <c r="B1817" s="53" t="s">
        <v>6527</v>
      </c>
      <c r="H1817" s="56" t="s">
        <v>6512</v>
      </c>
      <c r="I1817" s="19" t="s">
        <v>17</v>
      </c>
      <c r="J1817" s="19" t="s">
        <v>6528</v>
      </c>
      <c r="K1817" s="56" t="s">
        <v>6529</v>
      </c>
    </row>
    <row r="1818" ht="15.5" spans="1:11">
      <c r="A1818" s="53" t="s">
        <v>6530</v>
      </c>
      <c r="B1818" s="53" t="s">
        <v>6531</v>
      </c>
      <c r="H1818" s="56" t="s">
        <v>6516</v>
      </c>
      <c r="I1818" s="19" t="s">
        <v>22</v>
      </c>
      <c r="J1818" s="19" t="s">
        <v>6532</v>
      </c>
      <c r="K1818" s="56" t="s">
        <v>6533</v>
      </c>
    </row>
    <row r="1819" ht="15.5" spans="1:11">
      <c r="A1819" s="53" t="s">
        <v>6534</v>
      </c>
      <c r="B1819" s="53" t="s">
        <v>6535</v>
      </c>
      <c r="H1819" s="56" t="s">
        <v>6519</v>
      </c>
      <c r="I1819" s="19" t="s">
        <v>17</v>
      </c>
      <c r="J1819" s="19" t="s">
        <v>1735</v>
      </c>
      <c r="K1819" s="56" t="s">
        <v>6536</v>
      </c>
    </row>
    <row r="1820" ht="15.5" spans="1:11">
      <c r="A1820" s="53" t="s">
        <v>6537</v>
      </c>
      <c r="B1820" s="53" t="s">
        <v>6538</v>
      </c>
      <c r="H1820" s="56" t="s">
        <v>6522</v>
      </c>
      <c r="I1820" s="19" t="s">
        <v>22</v>
      </c>
      <c r="J1820" s="19" t="s">
        <v>2762</v>
      </c>
      <c r="K1820" s="56" t="s">
        <v>6539</v>
      </c>
    </row>
    <row r="1821" ht="15.5" spans="1:11">
      <c r="A1821" s="53" t="s">
        <v>6540</v>
      </c>
      <c r="B1821" s="53" t="s">
        <v>6541</v>
      </c>
      <c r="H1821" s="56" t="s">
        <v>6526</v>
      </c>
      <c r="I1821" s="19" t="s">
        <v>22</v>
      </c>
      <c r="J1821" s="19" t="s">
        <v>6542</v>
      </c>
      <c r="K1821" s="56" t="s">
        <v>6543</v>
      </c>
    </row>
    <row r="1822" ht="15.5" spans="1:11">
      <c r="A1822" s="53" t="s">
        <v>6544</v>
      </c>
      <c r="B1822" s="53" t="s">
        <v>6545</v>
      </c>
      <c r="H1822" s="56" t="s">
        <v>6530</v>
      </c>
      <c r="I1822" s="19" t="s">
        <v>22</v>
      </c>
      <c r="J1822" s="19" t="s">
        <v>3696</v>
      </c>
      <c r="K1822" s="56" t="s">
        <v>6546</v>
      </c>
    </row>
    <row r="1823" ht="15.5" spans="1:11">
      <c r="A1823" s="53" t="s">
        <v>6547</v>
      </c>
      <c r="B1823" s="53" t="s">
        <v>6548</v>
      </c>
      <c r="H1823" s="56" t="s">
        <v>6534</v>
      </c>
      <c r="I1823" s="19" t="s">
        <v>22</v>
      </c>
      <c r="J1823" s="19" t="s">
        <v>5409</v>
      </c>
      <c r="K1823" s="56" t="s">
        <v>6549</v>
      </c>
    </row>
    <row r="1824" ht="15.5" spans="1:11">
      <c r="A1824" s="53" t="s">
        <v>6550</v>
      </c>
      <c r="B1824" s="53" t="s">
        <v>6551</v>
      </c>
      <c r="H1824" s="56" t="s">
        <v>6537</v>
      </c>
      <c r="I1824" s="19" t="s">
        <v>22</v>
      </c>
      <c r="J1824" s="19" t="s">
        <v>1371</v>
      </c>
      <c r="K1824" s="56" t="s">
        <v>3816</v>
      </c>
    </row>
    <row r="1825" ht="15.5" spans="1:11">
      <c r="A1825" s="53" t="s">
        <v>6552</v>
      </c>
      <c r="B1825" s="53" t="s">
        <v>6553</v>
      </c>
      <c r="H1825" s="56" t="s">
        <v>6540</v>
      </c>
      <c r="I1825" s="19" t="s">
        <v>22</v>
      </c>
      <c r="J1825" s="19" t="s">
        <v>6554</v>
      </c>
      <c r="K1825" s="56" t="s">
        <v>6555</v>
      </c>
    </row>
    <row r="1826" ht="15.5" spans="1:11">
      <c r="A1826" s="53" t="s">
        <v>6556</v>
      </c>
      <c r="B1826" s="53" t="s">
        <v>6557</v>
      </c>
      <c r="H1826" s="56" t="s">
        <v>6544</v>
      </c>
      <c r="I1826" s="19" t="s">
        <v>22</v>
      </c>
      <c r="J1826" s="19" t="s">
        <v>338</v>
      </c>
      <c r="K1826" s="56" t="s">
        <v>6558</v>
      </c>
    </row>
    <row r="1827" ht="15.5" spans="1:11">
      <c r="A1827" s="53" t="s">
        <v>6559</v>
      </c>
      <c r="B1827" s="53" t="s">
        <v>6560</v>
      </c>
      <c r="H1827" s="56" t="s">
        <v>6547</v>
      </c>
      <c r="I1827" s="19" t="s">
        <v>22</v>
      </c>
      <c r="J1827" s="19" t="s">
        <v>6561</v>
      </c>
      <c r="K1827" s="56" t="s">
        <v>6562</v>
      </c>
    </row>
    <row r="1828" ht="15.5" spans="1:11">
      <c r="A1828" s="53" t="s">
        <v>6563</v>
      </c>
      <c r="B1828" s="53" t="s">
        <v>6564</v>
      </c>
      <c r="H1828" s="56" t="s">
        <v>6550</v>
      </c>
      <c r="I1828" s="19" t="s">
        <v>17</v>
      </c>
      <c r="J1828" s="19" t="s">
        <v>6565</v>
      </c>
      <c r="K1828" s="56" t="s">
        <v>6566</v>
      </c>
    </row>
    <row r="1829" ht="15.5" spans="1:11">
      <c r="A1829" s="53" t="s">
        <v>6567</v>
      </c>
      <c r="B1829" s="53" t="s">
        <v>6568</v>
      </c>
      <c r="H1829" s="56" t="s">
        <v>6552</v>
      </c>
      <c r="I1829" s="19" t="s">
        <v>22</v>
      </c>
      <c r="J1829" s="19" t="s">
        <v>1793</v>
      </c>
      <c r="K1829" s="56" t="s">
        <v>2850</v>
      </c>
    </row>
    <row r="1830" ht="15.5" spans="1:11">
      <c r="A1830" s="53" t="s">
        <v>6569</v>
      </c>
      <c r="B1830" s="53" t="s">
        <v>6570</v>
      </c>
      <c r="H1830" s="56" t="s">
        <v>6556</v>
      </c>
      <c r="I1830" s="19" t="s">
        <v>17</v>
      </c>
      <c r="J1830" s="19" t="s">
        <v>6571</v>
      </c>
      <c r="K1830" s="56" t="s">
        <v>6572</v>
      </c>
    </row>
    <row r="1831" ht="15.5" spans="1:11">
      <c r="A1831" s="53" t="s">
        <v>6573</v>
      </c>
      <c r="B1831" s="53" t="s">
        <v>6574</v>
      </c>
      <c r="H1831" s="56" t="s">
        <v>6559</v>
      </c>
      <c r="I1831" s="19" t="s">
        <v>17</v>
      </c>
      <c r="J1831" s="19" t="s">
        <v>6575</v>
      </c>
      <c r="K1831" s="56" t="s">
        <v>6576</v>
      </c>
    </row>
    <row r="1832" ht="15.5" spans="1:11">
      <c r="A1832" s="53" t="s">
        <v>6577</v>
      </c>
      <c r="B1832" s="53" t="s">
        <v>6578</v>
      </c>
      <c r="H1832" s="56" t="s">
        <v>6563</v>
      </c>
      <c r="I1832" s="19" t="s">
        <v>17</v>
      </c>
      <c r="J1832" s="19" t="s">
        <v>6579</v>
      </c>
      <c r="K1832" s="56" t="s">
        <v>6580</v>
      </c>
    </row>
    <row r="1833" ht="15.5" spans="1:11">
      <c r="A1833" s="53" t="s">
        <v>6581</v>
      </c>
      <c r="B1833" s="53" t="s">
        <v>6582</v>
      </c>
      <c r="H1833" s="56" t="s">
        <v>6567</v>
      </c>
      <c r="I1833" s="19" t="s">
        <v>17</v>
      </c>
      <c r="J1833" s="19" t="s">
        <v>6229</v>
      </c>
      <c r="K1833" s="56" t="s">
        <v>6583</v>
      </c>
    </row>
    <row r="1834" ht="15.5" spans="1:11">
      <c r="A1834" s="53" t="s">
        <v>6584</v>
      </c>
      <c r="B1834" s="53" t="s">
        <v>6585</v>
      </c>
      <c r="H1834" s="56" t="s">
        <v>6569</v>
      </c>
      <c r="I1834" s="19" t="s">
        <v>17</v>
      </c>
      <c r="J1834" s="19" t="s">
        <v>1712</v>
      </c>
      <c r="K1834" s="56" t="s">
        <v>6586</v>
      </c>
    </row>
    <row r="1835" ht="15.5" spans="1:11">
      <c r="A1835" s="53" t="s">
        <v>6587</v>
      </c>
      <c r="B1835" s="53" t="s">
        <v>6588</v>
      </c>
      <c r="H1835" s="56" t="s">
        <v>6573</v>
      </c>
      <c r="I1835" s="19" t="s">
        <v>22</v>
      </c>
      <c r="J1835" s="19" t="s">
        <v>6589</v>
      </c>
      <c r="K1835" s="56" t="s">
        <v>760</v>
      </c>
    </row>
    <row r="1836" ht="15.5" spans="1:11">
      <c r="A1836" s="53" t="s">
        <v>6590</v>
      </c>
      <c r="B1836" s="53" t="s">
        <v>6591</v>
      </c>
      <c r="H1836" s="56" t="s">
        <v>6577</v>
      </c>
      <c r="I1836" s="19" t="s">
        <v>17</v>
      </c>
      <c r="J1836" s="19" t="s">
        <v>828</v>
      </c>
      <c r="K1836" s="56" t="s">
        <v>3820</v>
      </c>
    </row>
    <row r="1837" ht="15.5" spans="1:11">
      <c r="A1837" s="53" t="s">
        <v>6592</v>
      </c>
      <c r="B1837" s="53" t="s">
        <v>6593</v>
      </c>
      <c r="H1837" s="56" t="s">
        <v>6581</v>
      </c>
      <c r="I1837" s="19" t="s">
        <v>17</v>
      </c>
      <c r="J1837" s="19" t="s">
        <v>6027</v>
      </c>
      <c r="K1837" s="56" t="s">
        <v>1532</v>
      </c>
    </row>
    <row r="1838" ht="15.5" spans="1:11">
      <c r="A1838" s="53" t="s">
        <v>6594</v>
      </c>
      <c r="B1838" s="53" t="s">
        <v>6595</v>
      </c>
      <c r="H1838" s="56" t="s">
        <v>6584</v>
      </c>
      <c r="I1838" s="19" t="s">
        <v>22</v>
      </c>
      <c r="J1838" s="19" t="s">
        <v>6596</v>
      </c>
      <c r="K1838" s="56" t="s">
        <v>6597</v>
      </c>
    </row>
    <row r="1839" ht="15.5" spans="1:11">
      <c r="A1839" s="53" t="s">
        <v>6598</v>
      </c>
      <c r="B1839" s="53" t="s">
        <v>6599</v>
      </c>
      <c r="H1839" s="56" t="s">
        <v>6587</v>
      </c>
      <c r="I1839" s="19" t="s">
        <v>17</v>
      </c>
      <c r="J1839" s="19" t="s">
        <v>6600</v>
      </c>
      <c r="K1839" s="56" t="s">
        <v>6601</v>
      </c>
    </row>
    <row r="1840" ht="15.5" spans="1:11">
      <c r="A1840" s="53" t="s">
        <v>6602</v>
      </c>
      <c r="B1840" s="53" t="s">
        <v>6603</v>
      </c>
      <c r="H1840" s="56" t="s">
        <v>6590</v>
      </c>
      <c r="I1840" s="19" t="s">
        <v>1864</v>
      </c>
      <c r="J1840" s="19" t="s">
        <v>4732</v>
      </c>
      <c r="K1840" s="56" t="s">
        <v>6604</v>
      </c>
    </row>
    <row r="1841" ht="15.5" spans="1:11">
      <c r="A1841" s="53" t="s">
        <v>6605</v>
      </c>
      <c r="B1841" s="53" t="s">
        <v>6606</v>
      </c>
      <c r="H1841" s="56" t="s">
        <v>6592</v>
      </c>
      <c r="I1841" s="19" t="s">
        <v>22</v>
      </c>
      <c r="J1841" s="19" t="s">
        <v>2762</v>
      </c>
      <c r="K1841" s="56" t="s">
        <v>6607</v>
      </c>
    </row>
    <row r="1842" ht="15.5" spans="1:11">
      <c r="A1842" s="53" t="s">
        <v>6608</v>
      </c>
      <c r="B1842" s="53" t="s">
        <v>6609</v>
      </c>
      <c r="H1842" s="56" t="s">
        <v>6594</v>
      </c>
      <c r="I1842" s="19" t="s">
        <v>22</v>
      </c>
      <c r="J1842" s="19" t="s">
        <v>6610</v>
      </c>
      <c r="K1842" s="56" t="s">
        <v>6611</v>
      </c>
    </row>
    <row r="1843" ht="15.5" spans="1:11">
      <c r="A1843" s="53" t="s">
        <v>6612</v>
      </c>
      <c r="B1843" s="53" t="s">
        <v>6613</v>
      </c>
      <c r="H1843" s="56" t="s">
        <v>6598</v>
      </c>
      <c r="I1843" s="19" t="s">
        <v>22</v>
      </c>
      <c r="J1843" s="19" t="s">
        <v>6614</v>
      </c>
      <c r="K1843" s="56" t="s">
        <v>6615</v>
      </c>
    </row>
    <row r="1844" ht="15.5" spans="1:11">
      <c r="A1844" s="53" t="s">
        <v>6616</v>
      </c>
      <c r="B1844" s="53" t="s">
        <v>6617</v>
      </c>
      <c r="H1844" s="56" t="s">
        <v>6602</v>
      </c>
      <c r="I1844" s="19" t="s">
        <v>22</v>
      </c>
      <c r="J1844" s="19" t="s">
        <v>6618</v>
      </c>
      <c r="K1844" s="56" t="s">
        <v>4333</v>
      </c>
    </row>
    <row r="1845" ht="15.5" spans="1:11">
      <c r="A1845" s="53" t="s">
        <v>6619</v>
      </c>
      <c r="B1845" s="53" t="s">
        <v>6620</v>
      </c>
      <c r="H1845" s="56" t="s">
        <v>6605</v>
      </c>
      <c r="I1845" s="19" t="s">
        <v>22</v>
      </c>
      <c r="J1845" s="19" t="s">
        <v>6621</v>
      </c>
      <c r="K1845" s="56" t="s">
        <v>4523</v>
      </c>
    </row>
    <row r="1846" ht="15.5" spans="1:11">
      <c r="A1846" s="53" t="s">
        <v>6622</v>
      </c>
      <c r="B1846" s="53" t="s">
        <v>6623</v>
      </c>
      <c r="H1846" s="56" t="s">
        <v>6608</v>
      </c>
      <c r="I1846" s="19" t="s">
        <v>17</v>
      </c>
      <c r="J1846" s="19" t="s">
        <v>274</v>
      </c>
      <c r="K1846" s="56" t="s">
        <v>6624</v>
      </c>
    </row>
    <row r="1847" ht="15.5" spans="1:11">
      <c r="A1847" s="53" t="s">
        <v>6625</v>
      </c>
      <c r="B1847" s="53" t="s">
        <v>6626</v>
      </c>
      <c r="H1847" s="56" t="s">
        <v>6612</v>
      </c>
      <c r="I1847" s="19" t="s">
        <v>17</v>
      </c>
      <c r="J1847" s="19" t="s">
        <v>6627</v>
      </c>
      <c r="K1847" s="56" t="s">
        <v>6628</v>
      </c>
    </row>
    <row r="1848" ht="15.5" spans="1:11">
      <c r="A1848" s="53" t="s">
        <v>6629</v>
      </c>
      <c r="B1848" s="53" t="s">
        <v>6630</v>
      </c>
      <c r="H1848" s="56" t="s">
        <v>6616</v>
      </c>
      <c r="I1848" s="19" t="s">
        <v>22</v>
      </c>
      <c r="J1848" s="19" t="s">
        <v>6631</v>
      </c>
      <c r="K1848" s="56" t="s">
        <v>283</v>
      </c>
    </row>
    <row r="1849" ht="15.5" spans="1:11">
      <c r="A1849" s="53" t="s">
        <v>6632</v>
      </c>
      <c r="B1849" s="53" t="s">
        <v>6633</v>
      </c>
      <c r="H1849" s="56" t="s">
        <v>6619</v>
      </c>
      <c r="I1849" s="19" t="s">
        <v>22</v>
      </c>
      <c r="J1849" s="19" t="s">
        <v>6634</v>
      </c>
      <c r="K1849" s="56" t="s">
        <v>6635</v>
      </c>
    </row>
    <row r="1850" ht="15.5" spans="1:11">
      <c r="A1850" s="53" t="s">
        <v>6636</v>
      </c>
      <c r="B1850" s="53" t="s">
        <v>6637</v>
      </c>
      <c r="H1850" s="56" t="s">
        <v>6622</v>
      </c>
      <c r="I1850" s="19" t="s">
        <v>22</v>
      </c>
      <c r="J1850" s="19" t="s">
        <v>119</v>
      </c>
      <c r="K1850" s="56" t="s">
        <v>6638</v>
      </c>
    </row>
    <row r="1851" ht="15.5" spans="1:11">
      <c r="A1851" s="53" t="s">
        <v>6639</v>
      </c>
      <c r="B1851" s="53" t="s">
        <v>6640</v>
      </c>
      <c r="H1851" s="56" t="s">
        <v>6625</v>
      </c>
      <c r="I1851" s="19" t="s">
        <v>22</v>
      </c>
      <c r="J1851" s="19" t="s">
        <v>6641</v>
      </c>
      <c r="K1851" s="56" t="s">
        <v>6642</v>
      </c>
    </row>
    <row r="1852" ht="15.5" spans="1:11">
      <c r="A1852" s="53" t="s">
        <v>6643</v>
      </c>
      <c r="B1852" s="53" t="s">
        <v>6644</v>
      </c>
      <c r="H1852" s="56" t="s">
        <v>6629</v>
      </c>
      <c r="I1852" s="19" t="s">
        <v>22</v>
      </c>
      <c r="J1852" s="19" t="s">
        <v>6645</v>
      </c>
      <c r="K1852" s="56" t="s">
        <v>6646</v>
      </c>
    </row>
    <row r="1853" ht="15.5" spans="1:11">
      <c r="A1853" s="53" t="s">
        <v>6647</v>
      </c>
      <c r="B1853" s="53" t="s">
        <v>6648</v>
      </c>
      <c r="H1853" s="56" t="s">
        <v>6632</v>
      </c>
      <c r="I1853" s="19" t="s">
        <v>22</v>
      </c>
      <c r="J1853" s="19" t="s">
        <v>6649</v>
      </c>
      <c r="K1853" s="56" t="s">
        <v>6650</v>
      </c>
    </row>
    <row r="1854" ht="15.5" spans="1:11">
      <c r="A1854" s="53" t="s">
        <v>6651</v>
      </c>
      <c r="B1854" s="53" t="s">
        <v>6652</v>
      </c>
      <c r="H1854" s="56" t="s">
        <v>6636</v>
      </c>
      <c r="I1854" s="19" t="s">
        <v>22</v>
      </c>
      <c r="J1854" s="19" t="s">
        <v>6653</v>
      </c>
      <c r="K1854" s="56" t="s">
        <v>6654</v>
      </c>
    </row>
    <row r="1855" ht="15.5" spans="1:11">
      <c r="A1855" s="53" t="s">
        <v>6655</v>
      </c>
      <c r="B1855" s="53" t="s">
        <v>6656</v>
      </c>
      <c r="H1855" s="56" t="s">
        <v>6639</v>
      </c>
      <c r="I1855" s="19" t="s">
        <v>22</v>
      </c>
      <c r="J1855" s="19" t="s">
        <v>1179</v>
      </c>
      <c r="K1855" s="56" t="s">
        <v>6657</v>
      </c>
    </row>
    <row r="1856" ht="15.5" spans="1:11">
      <c r="A1856" s="53" t="s">
        <v>6658</v>
      </c>
      <c r="B1856" s="53" t="s">
        <v>6659</v>
      </c>
      <c r="H1856" s="56" t="s">
        <v>6643</v>
      </c>
      <c r="I1856" s="19" t="s">
        <v>22</v>
      </c>
      <c r="J1856" s="19" t="s">
        <v>212</v>
      </c>
      <c r="K1856" s="56" t="s">
        <v>6660</v>
      </c>
    </row>
    <row r="1857" ht="15.5" spans="1:11">
      <c r="A1857" s="53" t="s">
        <v>6661</v>
      </c>
      <c r="B1857" s="53" t="s">
        <v>6662</v>
      </c>
      <c r="H1857" s="56" t="s">
        <v>6647</v>
      </c>
      <c r="I1857" s="19" t="s">
        <v>22</v>
      </c>
      <c r="J1857" s="19" t="s">
        <v>6663</v>
      </c>
      <c r="K1857" s="56" t="s">
        <v>6664</v>
      </c>
    </row>
    <row r="1858" ht="15.5" spans="1:11">
      <c r="A1858" s="53" t="s">
        <v>6665</v>
      </c>
      <c r="B1858" s="53" t="s">
        <v>6666</v>
      </c>
      <c r="H1858" s="56" t="s">
        <v>6651</v>
      </c>
      <c r="I1858" s="19" t="s">
        <v>22</v>
      </c>
      <c r="J1858" s="19" t="s">
        <v>212</v>
      </c>
      <c r="K1858" s="56" t="s">
        <v>6667</v>
      </c>
    </row>
    <row r="1859" ht="15.5" spans="1:11">
      <c r="A1859" s="53" t="s">
        <v>6668</v>
      </c>
      <c r="B1859" s="53" t="s">
        <v>6669</v>
      </c>
      <c r="H1859" s="56" t="s">
        <v>6655</v>
      </c>
      <c r="I1859" s="19" t="s">
        <v>17</v>
      </c>
      <c r="J1859" s="19" t="s">
        <v>6670</v>
      </c>
      <c r="K1859" s="56" t="s">
        <v>5933</v>
      </c>
    </row>
    <row r="1860" ht="15.5" spans="1:11">
      <c r="A1860" s="53" t="s">
        <v>6671</v>
      </c>
      <c r="B1860" s="53" t="s">
        <v>6672</v>
      </c>
      <c r="H1860" s="56" t="s">
        <v>6658</v>
      </c>
      <c r="I1860" s="19" t="s">
        <v>22</v>
      </c>
      <c r="J1860" s="19" t="s">
        <v>2165</v>
      </c>
      <c r="K1860" s="56" t="s">
        <v>2606</v>
      </c>
    </row>
    <row r="1861" ht="15.5" spans="1:11">
      <c r="A1861" s="53" t="s">
        <v>6673</v>
      </c>
      <c r="B1861" s="53" t="s">
        <v>6674</v>
      </c>
      <c r="H1861" s="56" t="s">
        <v>6661</v>
      </c>
      <c r="I1861" s="19" t="s">
        <v>22</v>
      </c>
      <c r="J1861" s="19" t="s">
        <v>1594</v>
      </c>
      <c r="K1861" s="56" t="s">
        <v>6675</v>
      </c>
    </row>
    <row r="1862" ht="15.5" spans="1:11">
      <c r="A1862" s="53" t="s">
        <v>6676</v>
      </c>
      <c r="B1862" s="53" t="s">
        <v>6677</v>
      </c>
      <c r="H1862" s="56" t="s">
        <v>6665</v>
      </c>
      <c r="I1862" s="19" t="s">
        <v>17</v>
      </c>
      <c r="J1862" s="19" t="s">
        <v>6678</v>
      </c>
      <c r="K1862" s="56" t="s">
        <v>6679</v>
      </c>
    </row>
    <row r="1863" ht="15.5" spans="1:11">
      <c r="A1863" s="53" t="s">
        <v>6680</v>
      </c>
      <c r="B1863" s="53" t="s">
        <v>6681</v>
      </c>
      <c r="H1863" s="56" t="s">
        <v>6668</v>
      </c>
      <c r="I1863" s="19" t="s">
        <v>22</v>
      </c>
      <c r="J1863" s="19" t="s">
        <v>6682</v>
      </c>
      <c r="K1863" s="56" t="s">
        <v>6683</v>
      </c>
    </row>
    <row r="1864" ht="15.5" spans="1:11">
      <c r="A1864" s="53" t="s">
        <v>6684</v>
      </c>
      <c r="B1864" s="53" t="s">
        <v>6685</v>
      </c>
      <c r="H1864" s="56" t="s">
        <v>6671</v>
      </c>
      <c r="I1864" s="19" t="s">
        <v>17</v>
      </c>
      <c r="J1864" s="19" t="s">
        <v>4841</v>
      </c>
      <c r="K1864" s="56" t="s">
        <v>4015</v>
      </c>
    </row>
    <row r="1865" ht="15.5" spans="1:11">
      <c r="A1865" s="53" t="s">
        <v>6686</v>
      </c>
      <c r="B1865" s="53" t="s">
        <v>6687</v>
      </c>
      <c r="H1865" s="56" t="s">
        <v>6673</v>
      </c>
      <c r="I1865" s="19" t="s">
        <v>17</v>
      </c>
      <c r="J1865" s="19" t="s">
        <v>6688</v>
      </c>
      <c r="K1865" s="56" t="s">
        <v>3379</v>
      </c>
    </row>
    <row r="1866" ht="15.5" spans="1:11">
      <c r="A1866" s="53" t="s">
        <v>6689</v>
      </c>
      <c r="B1866" s="53" t="s">
        <v>6690</v>
      </c>
      <c r="H1866" s="56" t="s">
        <v>6676</v>
      </c>
      <c r="I1866" s="19" t="s">
        <v>17</v>
      </c>
      <c r="J1866" s="19" t="s">
        <v>6691</v>
      </c>
      <c r="K1866" s="56" t="s">
        <v>6692</v>
      </c>
    </row>
    <row r="1867" ht="15.5" spans="1:11">
      <c r="A1867" s="53" t="s">
        <v>6693</v>
      </c>
      <c r="B1867" s="53" t="s">
        <v>6694</v>
      </c>
      <c r="H1867" s="56" t="s">
        <v>6680</v>
      </c>
      <c r="I1867" s="19" t="s">
        <v>17</v>
      </c>
      <c r="J1867" s="19" t="s">
        <v>2022</v>
      </c>
      <c r="K1867" s="56" t="s">
        <v>1547</v>
      </c>
    </row>
    <row r="1868" ht="15.5" spans="1:11">
      <c r="A1868" s="53" t="s">
        <v>6695</v>
      </c>
      <c r="B1868" s="53" t="s">
        <v>6696</v>
      </c>
      <c r="H1868" s="56" t="s">
        <v>6684</v>
      </c>
      <c r="I1868" s="19" t="s">
        <v>17</v>
      </c>
      <c r="J1868" s="19" t="s">
        <v>6697</v>
      </c>
      <c r="K1868" s="56" t="s">
        <v>6698</v>
      </c>
    </row>
    <row r="1869" ht="15.5" spans="1:11">
      <c r="A1869" s="53" t="s">
        <v>6699</v>
      </c>
      <c r="B1869" s="53" t="s">
        <v>6700</v>
      </c>
      <c r="H1869" s="56" t="s">
        <v>6686</v>
      </c>
      <c r="I1869" s="19" t="s">
        <v>17</v>
      </c>
      <c r="J1869" s="19" t="s">
        <v>235</v>
      </c>
      <c r="K1869" s="56" t="s">
        <v>6701</v>
      </c>
    </row>
    <row r="1870" ht="15.5" spans="1:11">
      <c r="A1870" s="53" t="s">
        <v>6702</v>
      </c>
      <c r="B1870" s="53" t="s">
        <v>6703</v>
      </c>
      <c r="H1870" s="56" t="s">
        <v>6689</v>
      </c>
      <c r="I1870" s="19" t="s">
        <v>17</v>
      </c>
      <c r="J1870" s="19" t="s">
        <v>6704</v>
      </c>
      <c r="K1870" s="56" t="s">
        <v>1732</v>
      </c>
    </row>
    <row r="1871" ht="15.5" spans="1:11">
      <c r="A1871" s="53" t="s">
        <v>6705</v>
      </c>
      <c r="B1871" s="53" t="s">
        <v>6706</v>
      </c>
      <c r="H1871" s="56" t="s">
        <v>6693</v>
      </c>
      <c r="I1871" s="19" t="s">
        <v>22</v>
      </c>
      <c r="J1871" s="19" t="s">
        <v>6707</v>
      </c>
      <c r="K1871" s="56" t="s">
        <v>6708</v>
      </c>
    </row>
    <row r="1872" ht="15.5" spans="1:11">
      <c r="A1872" s="53" t="s">
        <v>6709</v>
      </c>
      <c r="B1872" s="53" t="s">
        <v>6710</v>
      </c>
      <c r="H1872" s="56" t="s">
        <v>6695</v>
      </c>
      <c r="I1872" s="19" t="s">
        <v>17</v>
      </c>
      <c r="J1872" s="19" t="s">
        <v>2900</v>
      </c>
      <c r="K1872" s="56" t="s">
        <v>3065</v>
      </c>
    </row>
    <row r="1873" ht="15.5" spans="1:11">
      <c r="A1873" s="53" t="s">
        <v>6711</v>
      </c>
      <c r="B1873" s="53" t="s">
        <v>6712</v>
      </c>
      <c r="H1873" s="56" t="s">
        <v>6699</v>
      </c>
      <c r="I1873" s="19" t="s">
        <v>22</v>
      </c>
      <c r="J1873" s="19" t="s">
        <v>6713</v>
      </c>
      <c r="K1873" s="56" t="s">
        <v>2693</v>
      </c>
    </row>
    <row r="1874" ht="15.5" spans="1:11">
      <c r="A1874" s="53" t="s">
        <v>6714</v>
      </c>
      <c r="B1874" s="53" t="s">
        <v>6715</v>
      </c>
      <c r="H1874" s="56" t="s">
        <v>6702</v>
      </c>
      <c r="I1874" s="19" t="s">
        <v>22</v>
      </c>
      <c r="J1874" s="19" t="s">
        <v>1459</v>
      </c>
      <c r="K1874" s="56" t="s">
        <v>6716</v>
      </c>
    </row>
    <row r="1875" ht="15.5" spans="1:11">
      <c r="A1875" s="53" t="s">
        <v>6717</v>
      </c>
      <c r="B1875" s="53" t="s">
        <v>6718</v>
      </c>
      <c r="H1875" s="56" t="s">
        <v>6705</v>
      </c>
      <c r="I1875" s="19" t="s">
        <v>22</v>
      </c>
      <c r="J1875" s="19" t="s">
        <v>521</v>
      </c>
      <c r="K1875" s="56" t="s">
        <v>825</v>
      </c>
    </row>
    <row r="1876" ht="15.5" spans="1:11">
      <c r="A1876" s="53" t="s">
        <v>6719</v>
      </c>
      <c r="B1876" s="53" t="s">
        <v>6720</v>
      </c>
      <c r="H1876" s="56" t="s">
        <v>6709</v>
      </c>
      <c r="I1876" s="19" t="s">
        <v>22</v>
      </c>
      <c r="J1876" s="19" t="s">
        <v>6721</v>
      </c>
      <c r="K1876" s="56" t="s">
        <v>6722</v>
      </c>
    </row>
    <row r="1877" ht="15.5" spans="1:11">
      <c r="A1877" s="53" t="s">
        <v>6723</v>
      </c>
      <c r="B1877" s="53" t="s">
        <v>6724</v>
      </c>
      <c r="H1877" s="56" t="s">
        <v>6711</v>
      </c>
      <c r="I1877" s="19" t="s">
        <v>22</v>
      </c>
      <c r="J1877" s="19" t="s">
        <v>6725</v>
      </c>
      <c r="K1877" s="56" t="s">
        <v>6726</v>
      </c>
    </row>
    <row r="1878" ht="15.5" spans="1:11">
      <c r="A1878" s="53" t="s">
        <v>6727</v>
      </c>
      <c r="B1878" s="53" t="s">
        <v>6728</v>
      </c>
      <c r="H1878" s="56" t="s">
        <v>6714</v>
      </c>
      <c r="I1878" s="19" t="s">
        <v>22</v>
      </c>
      <c r="J1878" s="19" t="s">
        <v>6729</v>
      </c>
      <c r="K1878" s="56" t="s">
        <v>6730</v>
      </c>
    </row>
    <row r="1879" ht="15.5" spans="1:11">
      <c r="A1879" s="53" t="s">
        <v>6731</v>
      </c>
      <c r="B1879" s="53" t="s">
        <v>6732</v>
      </c>
      <c r="H1879" s="56" t="s">
        <v>6717</v>
      </c>
      <c r="I1879" s="19" t="s">
        <v>22</v>
      </c>
      <c r="J1879" s="19" t="s">
        <v>6733</v>
      </c>
      <c r="K1879" s="56" t="s">
        <v>6734</v>
      </c>
    </row>
    <row r="1880" ht="15.5" spans="1:11">
      <c r="A1880" s="53" t="s">
        <v>6735</v>
      </c>
      <c r="B1880" s="53" t="s">
        <v>6736</v>
      </c>
      <c r="H1880" s="56" t="s">
        <v>6719</v>
      </c>
      <c r="I1880" s="19" t="s">
        <v>22</v>
      </c>
      <c r="J1880" s="19" t="s">
        <v>6737</v>
      </c>
      <c r="K1880" s="56" t="s">
        <v>6738</v>
      </c>
    </row>
    <row r="1881" ht="15.5" spans="1:11">
      <c r="A1881" s="53" t="s">
        <v>6739</v>
      </c>
      <c r="B1881" s="53" t="s">
        <v>6740</v>
      </c>
      <c r="H1881" s="56" t="s">
        <v>6723</v>
      </c>
      <c r="I1881" s="19" t="s">
        <v>17</v>
      </c>
      <c r="J1881" s="19" t="s">
        <v>6741</v>
      </c>
      <c r="K1881" s="56" t="s">
        <v>4150</v>
      </c>
    </row>
    <row r="1882" ht="15.5" spans="1:11">
      <c r="A1882" s="53" t="s">
        <v>6742</v>
      </c>
      <c r="B1882" s="53" t="s">
        <v>6743</v>
      </c>
      <c r="H1882" s="56" t="s">
        <v>6727</v>
      </c>
      <c r="I1882" s="19" t="s">
        <v>17</v>
      </c>
      <c r="J1882" s="19" t="s">
        <v>2605</v>
      </c>
      <c r="K1882" s="56" t="s">
        <v>6744</v>
      </c>
    </row>
    <row r="1883" ht="15.5" spans="1:11">
      <c r="A1883" s="53" t="s">
        <v>6745</v>
      </c>
      <c r="B1883" s="53" t="s">
        <v>6746</v>
      </c>
      <c r="H1883" s="56" t="s">
        <v>6731</v>
      </c>
      <c r="I1883" s="19" t="s">
        <v>1864</v>
      </c>
      <c r="J1883" s="19" t="s">
        <v>6747</v>
      </c>
      <c r="K1883" s="56" t="s">
        <v>6748</v>
      </c>
    </row>
    <row r="1884" ht="15.5" spans="1:11">
      <c r="A1884" s="53" t="s">
        <v>6749</v>
      </c>
      <c r="B1884" s="53" t="s">
        <v>6750</v>
      </c>
      <c r="H1884" s="56" t="s">
        <v>6735</v>
      </c>
      <c r="I1884" s="19" t="s">
        <v>17</v>
      </c>
      <c r="J1884" s="19" t="s">
        <v>6751</v>
      </c>
      <c r="K1884" s="56" t="s">
        <v>6752</v>
      </c>
    </row>
    <row r="1885" ht="15.5" spans="1:11">
      <c r="A1885" s="53" t="s">
        <v>6753</v>
      </c>
      <c r="B1885" s="53" t="s">
        <v>6754</v>
      </c>
      <c r="H1885" s="56" t="s">
        <v>6739</v>
      </c>
      <c r="I1885" s="19" t="s">
        <v>17</v>
      </c>
      <c r="J1885" s="19" t="s">
        <v>6755</v>
      </c>
      <c r="K1885" s="56" t="s">
        <v>6756</v>
      </c>
    </row>
    <row r="1886" ht="15.5" spans="1:11">
      <c r="A1886" s="53" t="s">
        <v>6757</v>
      </c>
      <c r="B1886" s="53" t="s">
        <v>6758</v>
      </c>
      <c r="H1886" s="56" t="s">
        <v>6742</v>
      </c>
      <c r="I1886" s="19" t="s">
        <v>22</v>
      </c>
      <c r="J1886" s="19" t="s">
        <v>6759</v>
      </c>
      <c r="K1886" s="56" t="s">
        <v>2166</v>
      </c>
    </row>
    <row r="1887" ht="15.5" spans="1:11">
      <c r="A1887" s="53" t="s">
        <v>6760</v>
      </c>
      <c r="B1887" s="53" t="s">
        <v>6761</v>
      </c>
      <c r="H1887" s="56" t="s">
        <v>6745</v>
      </c>
      <c r="I1887" s="19" t="s">
        <v>17</v>
      </c>
      <c r="J1887" s="19" t="s">
        <v>6741</v>
      </c>
      <c r="K1887" s="56" t="s">
        <v>6762</v>
      </c>
    </row>
    <row r="1888" ht="15.5" spans="1:11">
      <c r="A1888" s="53" t="s">
        <v>6763</v>
      </c>
      <c r="B1888" s="53" t="s">
        <v>6764</v>
      </c>
      <c r="H1888" s="56" t="s">
        <v>6749</v>
      </c>
      <c r="I1888" s="19" t="s">
        <v>17</v>
      </c>
      <c r="J1888" s="19" t="s">
        <v>6765</v>
      </c>
      <c r="K1888" s="56" t="s">
        <v>6766</v>
      </c>
    </row>
    <row r="1889" ht="15.5" spans="1:11">
      <c r="A1889" s="53" t="s">
        <v>6767</v>
      </c>
      <c r="B1889" s="53" t="s">
        <v>6768</v>
      </c>
      <c r="H1889" s="56" t="s">
        <v>6753</v>
      </c>
      <c r="I1889" s="19" t="s">
        <v>17</v>
      </c>
      <c r="J1889" s="19" t="s">
        <v>6769</v>
      </c>
      <c r="K1889" s="56" t="s">
        <v>6770</v>
      </c>
    </row>
    <row r="1890" ht="15.5" spans="1:11">
      <c r="A1890" s="53" t="s">
        <v>6771</v>
      </c>
      <c r="B1890" s="53" t="s">
        <v>6772</v>
      </c>
      <c r="H1890" s="56" t="s">
        <v>6757</v>
      </c>
      <c r="I1890" s="19" t="s">
        <v>17</v>
      </c>
      <c r="J1890" s="19" t="s">
        <v>6773</v>
      </c>
      <c r="K1890" s="56" t="s">
        <v>6774</v>
      </c>
    </row>
    <row r="1891" ht="15.5" spans="1:11">
      <c r="A1891" s="53" t="s">
        <v>6775</v>
      </c>
      <c r="B1891" s="53" t="s">
        <v>6776</v>
      </c>
      <c r="H1891" s="56" t="s">
        <v>6760</v>
      </c>
      <c r="I1891" s="19" t="s">
        <v>17</v>
      </c>
      <c r="J1891" s="19" t="s">
        <v>6777</v>
      </c>
      <c r="K1891" s="56" t="s">
        <v>6778</v>
      </c>
    </row>
    <row r="1892" ht="15.5" spans="1:11">
      <c r="A1892" s="53" t="s">
        <v>6779</v>
      </c>
      <c r="B1892" s="53" t="s">
        <v>6780</v>
      </c>
      <c r="H1892" s="56" t="s">
        <v>6763</v>
      </c>
      <c r="I1892" s="19" t="s">
        <v>22</v>
      </c>
      <c r="J1892" s="19" t="s">
        <v>6781</v>
      </c>
      <c r="K1892" s="56" t="s">
        <v>6782</v>
      </c>
    </row>
    <row r="1893" ht="15.5" spans="1:11">
      <c r="A1893" s="53" t="s">
        <v>6783</v>
      </c>
      <c r="B1893" s="53" t="s">
        <v>6784</v>
      </c>
      <c r="H1893" s="56" t="s">
        <v>6767</v>
      </c>
      <c r="I1893" s="19" t="s">
        <v>22</v>
      </c>
      <c r="J1893" s="19" t="s">
        <v>1539</v>
      </c>
      <c r="K1893" s="56" t="s">
        <v>6785</v>
      </c>
    </row>
    <row r="1894" ht="15.5" spans="1:11">
      <c r="A1894" s="53" t="s">
        <v>6786</v>
      </c>
      <c r="B1894" s="53" t="s">
        <v>6787</v>
      </c>
      <c r="H1894" s="56" t="s">
        <v>6771</v>
      </c>
      <c r="I1894" s="19" t="s">
        <v>22</v>
      </c>
      <c r="J1894" s="19" t="s">
        <v>6788</v>
      </c>
      <c r="K1894" s="56" t="s">
        <v>2222</v>
      </c>
    </row>
    <row r="1895" ht="15.5" spans="1:11">
      <c r="A1895" s="53" t="s">
        <v>6789</v>
      </c>
      <c r="B1895" s="53" t="s">
        <v>6790</v>
      </c>
      <c r="H1895" s="56" t="s">
        <v>6775</v>
      </c>
      <c r="I1895" s="19" t="s">
        <v>17</v>
      </c>
      <c r="J1895" s="19" t="s">
        <v>4324</v>
      </c>
      <c r="K1895" s="56" t="s">
        <v>6791</v>
      </c>
    </row>
    <row r="1896" ht="15.5" spans="1:11">
      <c r="A1896" s="53" t="s">
        <v>6792</v>
      </c>
      <c r="B1896" s="53" t="s">
        <v>6793</v>
      </c>
      <c r="H1896" s="56" t="s">
        <v>6779</v>
      </c>
      <c r="I1896" s="19" t="s">
        <v>22</v>
      </c>
      <c r="J1896" s="19" t="s">
        <v>95</v>
      </c>
      <c r="K1896" s="56" t="s">
        <v>6794</v>
      </c>
    </row>
    <row r="1897" ht="15.5" spans="1:11">
      <c r="A1897" s="53" t="s">
        <v>6795</v>
      </c>
      <c r="B1897" s="53" t="s">
        <v>6796</v>
      </c>
      <c r="H1897" s="56" t="s">
        <v>6783</v>
      </c>
      <c r="I1897" s="19" t="s">
        <v>22</v>
      </c>
      <c r="J1897" s="19" t="s">
        <v>6797</v>
      </c>
      <c r="K1897" s="56" t="s">
        <v>6798</v>
      </c>
    </row>
    <row r="1898" ht="15.5" spans="1:11">
      <c r="A1898" s="53" t="s">
        <v>6799</v>
      </c>
      <c r="B1898" s="53" t="s">
        <v>6800</v>
      </c>
      <c r="H1898" s="56" t="s">
        <v>6786</v>
      </c>
      <c r="I1898" s="19" t="s">
        <v>17</v>
      </c>
      <c r="J1898" s="19" t="s">
        <v>6801</v>
      </c>
      <c r="K1898" s="56" t="s">
        <v>6802</v>
      </c>
    </row>
    <row r="1899" ht="15.5" spans="1:11">
      <c r="A1899" s="53" t="s">
        <v>6803</v>
      </c>
      <c r="B1899" s="53" t="s">
        <v>6804</v>
      </c>
      <c r="H1899" s="56" t="s">
        <v>6789</v>
      </c>
      <c r="I1899" s="19" t="s">
        <v>22</v>
      </c>
      <c r="J1899" s="19" t="s">
        <v>481</v>
      </c>
      <c r="K1899" s="56" t="s">
        <v>6805</v>
      </c>
    </row>
    <row r="1900" ht="15.5" spans="1:11">
      <c r="A1900" s="53" t="s">
        <v>6806</v>
      </c>
      <c r="B1900" s="53" t="s">
        <v>6807</v>
      </c>
      <c r="H1900" s="56" t="s">
        <v>6792</v>
      </c>
      <c r="I1900" s="19" t="s">
        <v>17</v>
      </c>
      <c r="J1900" s="19" t="s">
        <v>6808</v>
      </c>
      <c r="K1900" s="56" t="s">
        <v>6809</v>
      </c>
    </row>
    <row r="1901" ht="15.5" spans="1:11">
      <c r="A1901" s="53" t="s">
        <v>6810</v>
      </c>
      <c r="B1901" s="53" t="s">
        <v>6811</v>
      </c>
      <c r="H1901" s="56" t="s">
        <v>6795</v>
      </c>
      <c r="I1901" s="19" t="s">
        <v>22</v>
      </c>
      <c r="J1901" s="19" t="s">
        <v>6812</v>
      </c>
      <c r="K1901" s="56" t="s">
        <v>956</v>
      </c>
    </row>
    <row r="1902" ht="15.5" spans="1:11">
      <c r="A1902" s="53" t="s">
        <v>6813</v>
      </c>
      <c r="B1902" s="53" t="s">
        <v>6814</v>
      </c>
      <c r="H1902" s="56" t="s">
        <v>6799</v>
      </c>
      <c r="I1902" s="19" t="s">
        <v>22</v>
      </c>
      <c r="J1902" s="19" t="s">
        <v>627</v>
      </c>
      <c r="K1902" s="56" t="s">
        <v>6815</v>
      </c>
    </row>
    <row r="1903" ht="15.5" spans="1:11">
      <c r="A1903" s="53" t="s">
        <v>6816</v>
      </c>
      <c r="B1903" s="53" t="s">
        <v>6817</v>
      </c>
      <c r="H1903" s="56" t="s">
        <v>6803</v>
      </c>
      <c r="I1903" s="19" t="s">
        <v>22</v>
      </c>
      <c r="J1903" s="19" t="s">
        <v>6818</v>
      </c>
      <c r="K1903" s="56" t="s">
        <v>295</v>
      </c>
    </row>
    <row r="1904" ht="15.5" spans="1:11">
      <c r="A1904" s="53" t="s">
        <v>6819</v>
      </c>
      <c r="B1904" s="53" t="s">
        <v>6820</v>
      </c>
      <c r="H1904" s="56" t="s">
        <v>6806</v>
      </c>
      <c r="I1904" s="19" t="s">
        <v>22</v>
      </c>
      <c r="J1904" s="19" t="s">
        <v>1594</v>
      </c>
      <c r="K1904" s="56" t="s">
        <v>412</v>
      </c>
    </row>
    <row r="1905" ht="15.5" spans="1:11">
      <c r="A1905" s="53" t="s">
        <v>6821</v>
      </c>
      <c r="B1905" s="53" t="s">
        <v>6822</v>
      </c>
      <c r="H1905" s="56" t="s">
        <v>6810</v>
      </c>
      <c r="I1905" s="19" t="s">
        <v>17</v>
      </c>
      <c r="J1905" s="19" t="s">
        <v>400</v>
      </c>
      <c r="K1905" s="56" t="s">
        <v>6823</v>
      </c>
    </row>
    <row r="1906" ht="15.5" spans="1:11">
      <c r="A1906" s="53" t="s">
        <v>6824</v>
      </c>
      <c r="B1906" s="53" t="s">
        <v>6825</v>
      </c>
      <c r="H1906" s="56" t="s">
        <v>6813</v>
      </c>
      <c r="I1906" s="19" t="s">
        <v>17</v>
      </c>
      <c r="J1906" s="19" t="s">
        <v>6826</v>
      </c>
      <c r="K1906" s="56" t="s">
        <v>6418</v>
      </c>
    </row>
    <row r="1907" ht="15.5" spans="1:11">
      <c r="A1907" s="53" t="s">
        <v>6827</v>
      </c>
      <c r="B1907" s="53" t="s">
        <v>6828</v>
      </c>
      <c r="H1907" s="56" t="s">
        <v>6816</v>
      </c>
      <c r="I1907" s="19" t="s">
        <v>17</v>
      </c>
      <c r="J1907" s="19" t="s">
        <v>4195</v>
      </c>
      <c r="K1907" s="56" t="s">
        <v>6829</v>
      </c>
    </row>
    <row r="1908" ht="15.5" spans="1:11">
      <c r="A1908" s="53" t="s">
        <v>6830</v>
      </c>
      <c r="B1908" s="53" t="s">
        <v>6831</v>
      </c>
      <c r="H1908" s="56" t="s">
        <v>6819</v>
      </c>
      <c r="I1908" s="19" t="s">
        <v>17</v>
      </c>
      <c r="J1908" s="19" t="s">
        <v>909</v>
      </c>
      <c r="K1908" s="56" t="s">
        <v>6832</v>
      </c>
    </row>
    <row r="1909" ht="15.5" spans="1:11">
      <c r="A1909" s="53" t="s">
        <v>6833</v>
      </c>
      <c r="B1909" s="53" t="s">
        <v>6834</v>
      </c>
      <c r="H1909" s="56" t="s">
        <v>6821</v>
      </c>
      <c r="I1909" s="19" t="s">
        <v>17</v>
      </c>
      <c r="J1909" s="19" t="s">
        <v>6835</v>
      </c>
      <c r="K1909" s="56" t="s">
        <v>6836</v>
      </c>
    </row>
    <row r="1910" ht="15.5" spans="1:11">
      <c r="A1910" s="53" t="s">
        <v>6837</v>
      </c>
      <c r="B1910" s="53" t="s">
        <v>6838</v>
      </c>
      <c r="H1910" s="56" t="s">
        <v>6824</v>
      </c>
      <c r="I1910" s="19" t="s">
        <v>17</v>
      </c>
      <c r="J1910" s="19" t="s">
        <v>6839</v>
      </c>
      <c r="K1910" s="56" t="s">
        <v>6840</v>
      </c>
    </row>
    <row r="1911" ht="15.5" spans="1:11">
      <c r="A1911" s="53" t="s">
        <v>6841</v>
      </c>
      <c r="B1911" s="53" t="s">
        <v>6842</v>
      </c>
      <c r="H1911" s="56" t="s">
        <v>6827</v>
      </c>
      <c r="I1911" s="19" t="s">
        <v>22</v>
      </c>
      <c r="J1911" s="19" t="s">
        <v>6843</v>
      </c>
      <c r="K1911" s="56" t="s">
        <v>6844</v>
      </c>
    </row>
    <row r="1912" ht="15.5" spans="1:11">
      <c r="A1912" s="53" t="s">
        <v>6845</v>
      </c>
      <c r="B1912" s="53" t="s">
        <v>6846</v>
      </c>
      <c r="H1912" s="56" t="s">
        <v>6830</v>
      </c>
      <c r="I1912" s="19" t="s">
        <v>17</v>
      </c>
      <c r="J1912" s="19" t="s">
        <v>6847</v>
      </c>
      <c r="K1912" s="56" t="s">
        <v>1152</v>
      </c>
    </row>
    <row r="1913" ht="15.5" spans="1:11">
      <c r="A1913" s="53" t="s">
        <v>6848</v>
      </c>
      <c r="B1913" s="53" t="s">
        <v>6849</v>
      </c>
      <c r="H1913" s="56" t="s">
        <v>6833</v>
      </c>
      <c r="I1913" s="19" t="s">
        <v>17</v>
      </c>
      <c r="J1913" s="19" t="s">
        <v>6850</v>
      </c>
      <c r="K1913" s="56" t="s">
        <v>6851</v>
      </c>
    </row>
    <row r="1914" ht="15.5" spans="1:11">
      <c r="A1914" s="53" t="s">
        <v>6852</v>
      </c>
      <c r="B1914" s="53" t="s">
        <v>6853</v>
      </c>
      <c r="H1914" s="56" t="s">
        <v>6837</v>
      </c>
      <c r="I1914" s="19" t="s">
        <v>22</v>
      </c>
      <c r="J1914" s="19" t="s">
        <v>6854</v>
      </c>
      <c r="K1914" s="56" t="s">
        <v>6855</v>
      </c>
    </row>
    <row r="1915" ht="15.5" spans="1:11">
      <c r="A1915" s="53" t="s">
        <v>6856</v>
      </c>
      <c r="B1915" s="53" t="s">
        <v>6857</v>
      </c>
      <c r="H1915" s="56" t="s">
        <v>6841</v>
      </c>
      <c r="I1915" s="19" t="s">
        <v>22</v>
      </c>
      <c r="J1915" s="19" t="s">
        <v>6858</v>
      </c>
      <c r="K1915" s="56" t="s">
        <v>1732</v>
      </c>
    </row>
    <row r="1916" ht="15.5" spans="1:11">
      <c r="A1916" s="53" t="s">
        <v>6859</v>
      </c>
      <c r="B1916" s="53" t="s">
        <v>6860</v>
      </c>
      <c r="H1916" s="56" t="s">
        <v>6845</v>
      </c>
      <c r="I1916" s="19" t="s">
        <v>17</v>
      </c>
      <c r="J1916" s="19" t="s">
        <v>6861</v>
      </c>
      <c r="K1916" s="56" t="s">
        <v>6862</v>
      </c>
    </row>
    <row r="1917" ht="15.5" spans="1:11">
      <c r="A1917" s="53" t="s">
        <v>6863</v>
      </c>
      <c r="B1917" s="53" t="s">
        <v>6864</v>
      </c>
      <c r="H1917" s="56" t="s">
        <v>6848</v>
      </c>
      <c r="I1917" s="19" t="s">
        <v>22</v>
      </c>
      <c r="J1917" s="19" t="s">
        <v>6865</v>
      </c>
      <c r="K1917" s="56" t="s">
        <v>1503</v>
      </c>
    </row>
    <row r="1918" ht="15.5" spans="1:11">
      <c r="A1918" s="53" t="s">
        <v>6866</v>
      </c>
      <c r="B1918" s="53" t="s">
        <v>6867</v>
      </c>
      <c r="H1918" s="56" t="s">
        <v>6852</v>
      </c>
      <c r="I1918" s="19" t="s">
        <v>22</v>
      </c>
      <c r="J1918" s="19" t="s">
        <v>6868</v>
      </c>
      <c r="K1918" s="56" t="s">
        <v>6869</v>
      </c>
    </row>
    <row r="1919" ht="15.5" spans="1:11">
      <c r="A1919" s="53" t="s">
        <v>6870</v>
      </c>
      <c r="B1919" s="53" t="s">
        <v>6871</v>
      </c>
      <c r="H1919" s="56" t="s">
        <v>6856</v>
      </c>
      <c r="I1919" s="19" t="s">
        <v>22</v>
      </c>
      <c r="J1919" s="19" t="s">
        <v>6872</v>
      </c>
      <c r="K1919" s="56" t="s">
        <v>2243</v>
      </c>
    </row>
    <row r="1920" ht="15.5" spans="1:11">
      <c r="A1920" s="53" t="s">
        <v>6873</v>
      </c>
      <c r="B1920" s="53" t="s">
        <v>6874</v>
      </c>
      <c r="H1920" s="56" t="s">
        <v>6859</v>
      </c>
      <c r="I1920" s="19" t="s">
        <v>17</v>
      </c>
      <c r="J1920" s="19" t="s">
        <v>6875</v>
      </c>
      <c r="K1920" s="56" t="s">
        <v>6876</v>
      </c>
    </row>
    <row r="1921" ht="15.5" spans="1:11">
      <c r="A1921" s="53" t="s">
        <v>6877</v>
      </c>
      <c r="B1921" s="53" t="s">
        <v>6878</v>
      </c>
      <c r="H1921" s="56" t="s">
        <v>6863</v>
      </c>
      <c r="I1921" s="19" t="s">
        <v>22</v>
      </c>
      <c r="J1921" s="19" t="s">
        <v>6879</v>
      </c>
      <c r="K1921" s="56" t="s">
        <v>6880</v>
      </c>
    </row>
    <row r="1922" ht="15.5" spans="1:11">
      <c r="A1922" s="53" t="s">
        <v>6881</v>
      </c>
      <c r="B1922" s="53" t="s">
        <v>6882</v>
      </c>
      <c r="H1922" s="56" t="s">
        <v>6866</v>
      </c>
      <c r="I1922" s="19" t="s">
        <v>22</v>
      </c>
      <c r="J1922" s="19" t="s">
        <v>619</v>
      </c>
      <c r="K1922" s="56" t="s">
        <v>6883</v>
      </c>
    </row>
    <row r="1923" ht="15.5" spans="1:11">
      <c r="A1923" s="53" t="s">
        <v>6884</v>
      </c>
      <c r="B1923" s="53" t="s">
        <v>6885</v>
      </c>
      <c r="H1923" s="56" t="s">
        <v>6870</v>
      </c>
      <c r="I1923" s="19" t="s">
        <v>22</v>
      </c>
      <c r="J1923" s="19" t="s">
        <v>4902</v>
      </c>
      <c r="K1923" s="56" t="s">
        <v>6886</v>
      </c>
    </row>
    <row r="1924" ht="15.5" spans="1:11">
      <c r="A1924" s="53" t="s">
        <v>6887</v>
      </c>
      <c r="B1924" s="53" t="s">
        <v>6888</v>
      </c>
      <c r="H1924" s="56" t="s">
        <v>6873</v>
      </c>
      <c r="I1924" s="19" t="s">
        <v>22</v>
      </c>
      <c r="J1924" s="19" t="s">
        <v>6889</v>
      </c>
      <c r="K1924" s="56" t="s">
        <v>6890</v>
      </c>
    </row>
    <row r="1925" ht="15.5" spans="1:11">
      <c r="A1925" s="53" t="s">
        <v>6891</v>
      </c>
      <c r="B1925" s="53" t="s">
        <v>6892</v>
      </c>
      <c r="H1925" s="56" t="s">
        <v>6877</v>
      </c>
      <c r="I1925" s="19" t="s">
        <v>22</v>
      </c>
      <c r="J1925" s="19" t="s">
        <v>466</v>
      </c>
      <c r="K1925" s="56" t="s">
        <v>6893</v>
      </c>
    </row>
    <row r="1926" ht="15.5" spans="1:11">
      <c r="A1926" s="53" t="s">
        <v>6894</v>
      </c>
      <c r="B1926" s="53" t="s">
        <v>6895</v>
      </c>
      <c r="H1926" s="56" t="s">
        <v>6881</v>
      </c>
      <c r="I1926" s="19" t="s">
        <v>1864</v>
      </c>
      <c r="J1926" s="19" t="s">
        <v>6896</v>
      </c>
      <c r="K1926" s="56" t="s">
        <v>6897</v>
      </c>
    </row>
    <row r="1927" ht="15.5" spans="1:11">
      <c r="A1927" s="53" t="s">
        <v>6898</v>
      </c>
      <c r="B1927" s="53" t="s">
        <v>6899</v>
      </c>
      <c r="H1927" s="56" t="s">
        <v>6884</v>
      </c>
      <c r="I1927" s="19" t="s">
        <v>22</v>
      </c>
      <c r="J1927" s="19" t="s">
        <v>619</v>
      </c>
      <c r="K1927" s="56" t="s">
        <v>6900</v>
      </c>
    </row>
    <row r="1928" ht="15.5" spans="1:11">
      <c r="A1928" s="53" t="s">
        <v>6901</v>
      </c>
      <c r="B1928" s="53" t="s">
        <v>6902</v>
      </c>
      <c r="H1928" s="56" t="s">
        <v>6887</v>
      </c>
      <c r="I1928" s="19" t="s">
        <v>22</v>
      </c>
      <c r="J1928" s="19" t="s">
        <v>2762</v>
      </c>
      <c r="K1928" s="56" t="s">
        <v>6903</v>
      </c>
    </row>
    <row r="1929" ht="15.5" spans="1:11">
      <c r="A1929" s="53" t="s">
        <v>6904</v>
      </c>
      <c r="B1929" s="53" t="s">
        <v>6905</v>
      </c>
      <c r="H1929" s="56" t="s">
        <v>6891</v>
      </c>
      <c r="I1929" s="19" t="s">
        <v>22</v>
      </c>
      <c r="J1929" s="19" t="s">
        <v>6906</v>
      </c>
      <c r="K1929" s="56" t="s">
        <v>6907</v>
      </c>
    </row>
    <row r="1930" ht="15.5" spans="1:11">
      <c r="A1930" s="53" t="s">
        <v>6908</v>
      </c>
      <c r="B1930" s="53" t="s">
        <v>6909</v>
      </c>
      <c r="H1930" s="56" t="s">
        <v>6894</v>
      </c>
      <c r="I1930" s="19" t="s">
        <v>22</v>
      </c>
      <c r="J1930" s="19" t="s">
        <v>561</v>
      </c>
      <c r="K1930" s="56" t="s">
        <v>6910</v>
      </c>
    </row>
    <row r="1931" ht="15.5" spans="1:11">
      <c r="A1931" s="53" t="s">
        <v>6911</v>
      </c>
      <c r="B1931" s="53" t="s">
        <v>6912</v>
      </c>
      <c r="H1931" s="56" t="s">
        <v>6898</v>
      </c>
      <c r="I1931" s="19" t="s">
        <v>17</v>
      </c>
      <c r="J1931" s="19" t="s">
        <v>6913</v>
      </c>
      <c r="K1931" s="56" t="s">
        <v>3224</v>
      </c>
    </row>
    <row r="1932" ht="15.5" spans="1:11">
      <c r="A1932" s="53" t="s">
        <v>6914</v>
      </c>
      <c r="B1932" s="53" t="s">
        <v>6915</v>
      </c>
      <c r="H1932" s="56" t="s">
        <v>6901</v>
      </c>
      <c r="I1932" s="19" t="s">
        <v>17</v>
      </c>
      <c r="J1932" s="19" t="s">
        <v>6916</v>
      </c>
      <c r="K1932" s="56" t="s">
        <v>6917</v>
      </c>
    </row>
    <row r="1933" ht="15.5" spans="1:11">
      <c r="A1933" s="53" t="s">
        <v>6918</v>
      </c>
      <c r="B1933" s="53" t="s">
        <v>6919</v>
      </c>
      <c r="H1933" s="56" t="s">
        <v>6904</v>
      </c>
      <c r="I1933" s="19" t="s">
        <v>22</v>
      </c>
      <c r="J1933" s="19" t="s">
        <v>278</v>
      </c>
      <c r="K1933" s="56" t="s">
        <v>6920</v>
      </c>
    </row>
    <row r="1934" ht="15.5" spans="1:11">
      <c r="A1934" s="53" t="s">
        <v>6921</v>
      </c>
      <c r="B1934" s="53" t="s">
        <v>6922</v>
      </c>
      <c r="H1934" s="56" t="s">
        <v>6908</v>
      </c>
      <c r="I1934" s="19" t="s">
        <v>17</v>
      </c>
      <c r="J1934" s="19" t="s">
        <v>6923</v>
      </c>
      <c r="K1934" s="56" t="s">
        <v>4034</v>
      </c>
    </row>
    <row r="1935" ht="15.5" spans="1:11">
      <c r="A1935" s="53" t="s">
        <v>6924</v>
      </c>
      <c r="B1935" s="53" t="s">
        <v>6925</v>
      </c>
      <c r="H1935" s="56" t="s">
        <v>6911</v>
      </c>
      <c r="I1935" s="19" t="s">
        <v>17</v>
      </c>
      <c r="J1935" s="19" t="s">
        <v>4181</v>
      </c>
      <c r="K1935" s="56" t="s">
        <v>1884</v>
      </c>
    </row>
    <row r="1936" ht="15.5" spans="1:11">
      <c r="A1936" s="53" t="s">
        <v>6926</v>
      </c>
      <c r="B1936" s="53" t="s">
        <v>6927</v>
      </c>
      <c r="H1936" s="56" t="s">
        <v>6914</v>
      </c>
      <c r="I1936" s="19" t="s">
        <v>17</v>
      </c>
      <c r="J1936" s="19" t="s">
        <v>6928</v>
      </c>
      <c r="K1936" s="56" t="s">
        <v>6929</v>
      </c>
    </row>
    <row r="1937" ht="15.5" spans="1:11">
      <c r="A1937" s="53" t="s">
        <v>6930</v>
      </c>
      <c r="B1937" s="53" t="s">
        <v>6931</v>
      </c>
      <c r="H1937" s="56" t="s">
        <v>6918</v>
      </c>
      <c r="I1937" s="19" t="s">
        <v>17</v>
      </c>
      <c r="J1937" s="19" t="s">
        <v>6932</v>
      </c>
      <c r="K1937" s="56" t="s">
        <v>6933</v>
      </c>
    </row>
    <row r="1938" ht="15.5" spans="1:11">
      <c r="A1938" s="53" t="s">
        <v>6934</v>
      </c>
      <c r="B1938" s="53" t="s">
        <v>6935</v>
      </c>
      <c r="H1938" s="56" t="s">
        <v>6921</v>
      </c>
      <c r="I1938" s="19" t="s">
        <v>22</v>
      </c>
      <c r="J1938" s="19" t="s">
        <v>346</v>
      </c>
      <c r="K1938" s="56" t="s">
        <v>6936</v>
      </c>
    </row>
    <row r="1939" ht="15.5" spans="1:11">
      <c r="A1939" s="53" t="s">
        <v>6937</v>
      </c>
      <c r="B1939" s="53" t="s">
        <v>6938</v>
      </c>
      <c r="H1939" s="56" t="s">
        <v>6924</v>
      </c>
      <c r="I1939" s="19" t="s">
        <v>17</v>
      </c>
      <c r="J1939" s="19" t="s">
        <v>400</v>
      </c>
      <c r="K1939" s="56" t="s">
        <v>6939</v>
      </c>
    </row>
    <row r="1940" ht="15.5" spans="1:11">
      <c r="A1940" s="53" t="s">
        <v>6940</v>
      </c>
      <c r="B1940" s="53" t="s">
        <v>6941</v>
      </c>
      <c r="H1940" s="56" t="s">
        <v>6926</v>
      </c>
      <c r="I1940" s="19" t="s">
        <v>17</v>
      </c>
      <c r="J1940" s="19" t="s">
        <v>6942</v>
      </c>
      <c r="K1940" s="56" t="s">
        <v>6943</v>
      </c>
    </row>
    <row r="1941" ht="15.5" spans="1:11">
      <c r="A1941" s="53" t="s">
        <v>6944</v>
      </c>
      <c r="B1941" s="53" t="s">
        <v>6945</v>
      </c>
      <c r="H1941" s="56" t="s">
        <v>6930</v>
      </c>
      <c r="I1941" s="19" t="s">
        <v>22</v>
      </c>
      <c r="J1941" s="19" t="s">
        <v>6946</v>
      </c>
      <c r="K1941" s="56" t="s">
        <v>6947</v>
      </c>
    </row>
    <row r="1942" ht="15.5" spans="1:11">
      <c r="A1942" s="53" t="s">
        <v>6948</v>
      </c>
      <c r="B1942" s="53" t="s">
        <v>6949</v>
      </c>
      <c r="H1942" s="56" t="s">
        <v>6934</v>
      </c>
      <c r="I1942" s="19" t="s">
        <v>1864</v>
      </c>
      <c r="J1942" s="19" t="s">
        <v>6950</v>
      </c>
      <c r="K1942" s="56" t="s">
        <v>6951</v>
      </c>
    </row>
    <row r="1943" ht="15.5" spans="1:11">
      <c r="A1943" s="53" t="s">
        <v>6952</v>
      </c>
      <c r="B1943" s="53" t="s">
        <v>6953</v>
      </c>
      <c r="H1943" s="56" t="s">
        <v>6937</v>
      </c>
      <c r="I1943" s="19" t="s">
        <v>22</v>
      </c>
      <c r="J1943" s="19" t="s">
        <v>63</v>
      </c>
      <c r="K1943" s="56" t="s">
        <v>6160</v>
      </c>
    </row>
    <row r="1944" ht="15.5" spans="1:11">
      <c r="A1944" s="53" t="s">
        <v>6954</v>
      </c>
      <c r="B1944" s="53" t="s">
        <v>6955</v>
      </c>
      <c r="H1944" s="56" t="s">
        <v>6940</v>
      </c>
      <c r="I1944" s="19" t="s">
        <v>22</v>
      </c>
      <c r="J1944" s="19" t="s">
        <v>6956</v>
      </c>
      <c r="K1944" s="56" t="s">
        <v>6957</v>
      </c>
    </row>
    <row r="1945" ht="15.5" spans="1:11">
      <c r="A1945" s="53" t="s">
        <v>6958</v>
      </c>
      <c r="B1945" s="53" t="s">
        <v>6959</v>
      </c>
      <c r="H1945" s="56" t="s">
        <v>6944</v>
      </c>
      <c r="I1945" s="19" t="s">
        <v>22</v>
      </c>
      <c r="J1945" s="19" t="s">
        <v>593</v>
      </c>
      <c r="K1945" s="56" t="s">
        <v>6960</v>
      </c>
    </row>
    <row r="1946" ht="15.5" spans="1:11">
      <c r="A1946" s="53" t="s">
        <v>6961</v>
      </c>
      <c r="B1946" s="53" t="s">
        <v>6962</v>
      </c>
      <c r="H1946" s="56" t="s">
        <v>6948</v>
      </c>
      <c r="I1946" s="19" t="s">
        <v>22</v>
      </c>
      <c r="J1946" s="19" t="s">
        <v>6963</v>
      </c>
      <c r="K1946" s="56" t="s">
        <v>3082</v>
      </c>
    </row>
    <row r="1947" ht="15.5" spans="1:11">
      <c r="A1947" s="53" t="s">
        <v>6964</v>
      </c>
      <c r="B1947" s="53" t="s">
        <v>6965</v>
      </c>
      <c r="H1947" s="56" t="s">
        <v>6952</v>
      </c>
      <c r="I1947" s="19" t="s">
        <v>22</v>
      </c>
      <c r="J1947" s="19" t="s">
        <v>6966</v>
      </c>
      <c r="K1947" s="56" t="s">
        <v>6967</v>
      </c>
    </row>
    <row r="1948" ht="15.5" spans="1:11">
      <c r="A1948" s="53" t="s">
        <v>6968</v>
      </c>
      <c r="B1948" s="53" t="s">
        <v>6969</v>
      </c>
      <c r="H1948" s="56" t="s">
        <v>6954</v>
      </c>
      <c r="I1948" s="19" t="s">
        <v>22</v>
      </c>
      <c r="J1948" s="19" t="s">
        <v>619</v>
      </c>
      <c r="K1948" s="56" t="s">
        <v>6970</v>
      </c>
    </row>
    <row r="1949" ht="15.5" spans="1:11">
      <c r="A1949" s="53" t="s">
        <v>6971</v>
      </c>
      <c r="B1949" s="53" t="s">
        <v>6972</v>
      </c>
      <c r="H1949" s="56" t="s">
        <v>6958</v>
      </c>
      <c r="I1949" s="19" t="s">
        <v>22</v>
      </c>
      <c r="J1949" s="19" t="s">
        <v>6973</v>
      </c>
      <c r="K1949" s="56" t="s">
        <v>2781</v>
      </c>
    </row>
    <row r="1950" ht="15.5" spans="1:11">
      <c r="A1950" s="53" t="s">
        <v>6974</v>
      </c>
      <c r="B1950" s="53" t="s">
        <v>6975</v>
      </c>
      <c r="H1950" s="56" t="s">
        <v>6961</v>
      </c>
      <c r="I1950" s="19" t="s">
        <v>17</v>
      </c>
      <c r="J1950" s="19" t="s">
        <v>443</v>
      </c>
      <c r="K1950" s="56" t="s">
        <v>6976</v>
      </c>
    </row>
    <row r="1951" ht="15.5" spans="1:11">
      <c r="A1951" s="53" t="s">
        <v>6977</v>
      </c>
      <c r="B1951" s="53" t="s">
        <v>6978</v>
      </c>
      <c r="H1951" s="56" t="s">
        <v>6964</v>
      </c>
      <c r="I1951" s="19" t="s">
        <v>22</v>
      </c>
      <c r="J1951" s="19" t="s">
        <v>6737</v>
      </c>
      <c r="K1951" s="56" t="s">
        <v>6979</v>
      </c>
    </row>
    <row r="1952" ht="15.5" spans="1:11">
      <c r="A1952" s="53" t="s">
        <v>6980</v>
      </c>
      <c r="B1952" s="53" t="s">
        <v>6981</v>
      </c>
      <c r="H1952" s="56" t="s">
        <v>6968</v>
      </c>
      <c r="I1952" s="19" t="s">
        <v>22</v>
      </c>
      <c r="J1952" s="19" t="s">
        <v>6982</v>
      </c>
      <c r="K1952" s="56" t="s">
        <v>6983</v>
      </c>
    </row>
    <row r="1953" ht="15.5" spans="1:11">
      <c r="A1953" s="53" t="s">
        <v>6984</v>
      </c>
      <c r="B1953" s="53" t="s">
        <v>6985</v>
      </c>
      <c r="H1953" s="56" t="s">
        <v>6971</v>
      </c>
      <c r="I1953" s="19" t="s">
        <v>22</v>
      </c>
      <c r="J1953" s="19" t="s">
        <v>6986</v>
      </c>
      <c r="K1953" s="56" t="s">
        <v>6987</v>
      </c>
    </row>
    <row r="1954" ht="15.5" spans="1:11">
      <c r="A1954" s="53" t="s">
        <v>6988</v>
      </c>
      <c r="B1954" s="53" t="s">
        <v>6989</v>
      </c>
      <c r="H1954" s="56" t="s">
        <v>6974</v>
      </c>
      <c r="I1954" s="19" t="s">
        <v>17</v>
      </c>
      <c r="J1954" s="19" t="s">
        <v>6990</v>
      </c>
      <c r="K1954" s="56" t="s">
        <v>6991</v>
      </c>
    </row>
    <row r="1955" ht="15.5" spans="1:11">
      <c r="A1955" s="53" t="s">
        <v>6992</v>
      </c>
      <c r="B1955" s="53" t="s">
        <v>6993</v>
      </c>
      <c r="H1955" s="56" t="s">
        <v>6977</v>
      </c>
      <c r="I1955" s="19" t="s">
        <v>22</v>
      </c>
      <c r="J1955" s="19" t="s">
        <v>561</v>
      </c>
      <c r="K1955" s="56" t="s">
        <v>2270</v>
      </c>
    </row>
    <row r="1956" ht="15.5" spans="1:11">
      <c r="A1956" s="53" t="s">
        <v>6994</v>
      </c>
      <c r="B1956" s="53" t="s">
        <v>6995</v>
      </c>
      <c r="H1956" s="56" t="s">
        <v>6980</v>
      </c>
      <c r="I1956" s="19" t="s">
        <v>17</v>
      </c>
      <c r="J1956" s="19" t="s">
        <v>6996</v>
      </c>
      <c r="K1956" s="56" t="s">
        <v>6997</v>
      </c>
    </row>
    <row r="1957" ht="15.5" spans="1:11">
      <c r="A1957" s="53" t="s">
        <v>6998</v>
      </c>
      <c r="B1957" s="53" t="s">
        <v>6999</v>
      </c>
      <c r="H1957" s="56" t="s">
        <v>6984</v>
      </c>
      <c r="I1957" s="19" t="s">
        <v>22</v>
      </c>
      <c r="J1957" s="19" t="s">
        <v>7000</v>
      </c>
      <c r="K1957" s="56" t="s">
        <v>7001</v>
      </c>
    </row>
    <row r="1958" ht="15.5" spans="1:11">
      <c r="A1958" s="53" t="s">
        <v>7002</v>
      </c>
      <c r="B1958" s="53" t="s">
        <v>7003</v>
      </c>
      <c r="H1958" s="56" t="s">
        <v>6988</v>
      </c>
      <c r="I1958" s="19" t="s">
        <v>22</v>
      </c>
      <c r="J1958" s="19" t="s">
        <v>7004</v>
      </c>
      <c r="K1958" s="56" t="s">
        <v>7005</v>
      </c>
    </row>
    <row r="1959" ht="15.5" spans="1:11">
      <c r="A1959" s="53" t="s">
        <v>7006</v>
      </c>
      <c r="B1959" s="53" t="s">
        <v>7007</v>
      </c>
      <c r="H1959" s="56" t="s">
        <v>6992</v>
      </c>
      <c r="I1959" s="19" t="s">
        <v>17</v>
      </c>
      <c r="J1959" s="19" t="s">
        <v>7008</v>
      </c>
      <c r="K1959" s="56" t="s">
        <v>7009</v>
      </c>
    </row>
    <row r="1960" ht="15.5" spans="1:11">
      <c r="A1960" s="53" t="s">
        <v>7010</v>
      </c>
      <c r="B1960" s="53" t="s">
        <v>7011</v>
      </c>
      <c r="H1960" s="56" t="s">
        <v>6994</v>
      </c>
      <c r="I1960" s="19" t="s">
        <v>17</v>
      </c>
      <c r="J1960" s="19" t="s">
        <v>7012</v>
      </c>
      <c r="K1960" s="56" t="s">
        <v>7013</v>
      </c>
    </row>
    <row r="1961" ht="15.5" spans="1:11">
      <c r="A1961" s="53" t="s">
        <v>7014</v>
      </c>
      <c r="B1961" s="53" t="s">
        <v>7015</v>
      </c>
      <c r="H1961" s="56" t="s">
        <v>6998</v>
      </c>
      <c r="I1961" s="19" t="s">
        <v>17</v>
      </c>
      <c r="J1961" s="19" t="s">
        <v>7016</v>
      </c>
      <c r="K1961" s="56" t="s">
        <v>7017</v>
      </c>
    </row>
    <row r="1962" ht="15.5" spans="1:11">
      <c r="A1962" s="53" t="s">
        <v>7018</v>
      </c>
      <c r="B1962" s="53" t="s">
        <v>7019</v>
      </c>
      <c r="H1962" s="56" t="s">
        <v>7002</v>
      </c>
      <c r="I1962" s="19" t="s">
        <v>22</v>
      </c>
      <c r="J1962" s="19" t="s">
        <v>7020</v>
      </c>
      <c r="K1962" s="56" t="s">
        <v>7021</v>
      </c>
    </row>
    <row r="1963" ht="15.5" spans="1:11">
      <c r="A1963" s="53" t="s">
        <v>7022</v>
      </c>
      <c r="B1963" s="53" t="s">
        <v>7023</v>
      </c>
      <c r="H1963" s="56" t="s">
        <v>7006</v>
      </c>
      <c r="I1963" s="19" t="s">
        <v>17</v>
      </c>
      <c r="J1963" s="19" t="s">
        <v>1735</v>
      </c>
      <c r="K1963" s="56" t="s">
        <v>1330</v>
      </c>
    </row>
    <row r="1964" ht="15.5" spans="1:11">
      <c r="A1964" s="53" t="s">
        <v>7024</v>
      </c>
      <c r="B1964" s="53" t="s">
        <v>7025</v>
      </c>
      <c r="H1964" s="56" t="s">
        <v>7010</v>
      </c>
      <c r="I1964" s="19" t="s">
        <v>17</v>
      </c>
      <c r="J1964" s="19" t="s">
        <v>150</v>
      </c>
      <c r="K1964" s="56" t="s">
        <v>7026</v>
      </c>
    </row>
    <row r="1965" ht="15.5" spans="1:11">
      <c r="A1965" s="53" t="s">
        <v>7027</v>
      </c>
      <c r="B1965" s="53" t="s">
        <v>7028</v>
      </c>
      <c r="H1965" s="56" t="s">
        <v>7014</v>
      </c>
      <c r="I1965" s="19" t="s">
        <v>17</v>
      </c>
      <c r="J1965" s="19" t="s">
        <v>909</v>
      </c>
      <c r="K1965" s="56" t="s">
        <v>1884</v>
      </c>
    </row>
    <row r="1966" ht="15.5" spans="1:11">
      <c r="A1966" s="53" t="s">
        <v>7029</v>
      </c>
      <c r="B1966" s="53" t="s">
        <v>7030</v>
      </c>
      <c r="H1966" s="56" t="s">
        <v>7018</v>
      </c>
      <c r="I1966" s="19" t="s">
        <v>17</v>
      </c>
      <c r="J1966" s="19" t="s">
        <v>7031</v>
      </c>
      <c r="K1966" s="56" t="s">
        <v>7032</v>
      </c>
    </row>
    <row r="1967" ht="15.5" spans="1:11">
      <c r="A1967" s="53" t="s">
        <v>7033</v>
      </c>
      <c r="B1967" s="53" t="s">
        <v>7034</v>
      </c>
      <c r="H1967" s="56" t="s">
        <v>7022</v>
      </c>
      <c r="I1967" s="19" t="s">
        <v>22</v>
      </c>
      <c r="J1967" s="19" t="s">
        <v>23</v>
      </c>
      <c r="K1967" s="56" t="s">
        <v>6418</v>
      </c>
    </row>
    <row r="1968" ht="15.5" spans="1:11">
      <c r="A1968" s="53" t="s">
        <v>7035</v>
      </c>
      <c r="B1968" s="53" t="s">
        <v>7036</v>
      </c>
      <c r="H1968" s="56" t="s">
        <v>7024</v>
      </c>
      <c r="I1968" s="19" t="s">
        <v>22</v>
      </c>
      <c r="J1968" s="19" t="s">
        <v>7037</v>
      </c>
      <c r="K1968" s="56" t="s">
        <v>7038</v>
      </c>
    </row>
    <row r="1969" ht="15.5" spans="1:11">
      <c r="A1969" s="53" t="s">
        <v>7039</v>
      </c>
      <c r="B1969" s="53" t="s">
        <v>7040</v>
      </c>
      <c r="H1969" s="56" t="s">
        <v>7027</v>
      </c>
      <c r="I1969" s="19" t="s">
        <v>22</v>
      </c>
      <c r="J1969" s="19" t="s">
        <v>7041</v>
      </c>
      <c r="K1969" s="56" t="s">
        <v>1208</v>
      </c>
    </row>
    <row r="1970" ht="15.5" spans="1:11">
      <c r="A1970" s="53" t="s">
        <v>7042</v>
      </c>
      <c r="B1970" s="53" t="s">
        <v>7043</v>
      </c>
      <c r="H1970" s="56" t="s">
        <v>7029</v>
      </c>
      <c r="I1970" s="19" t="s">
        <v>17</v>
      </c>
      <c r="J1970" s="19" t="s">
        <v>7044</v>
      </c>
      <c r="K1970" s="56" t="s">
        <v>7045</v>
      </c>
    </row>
    <row r="1971" ht="15.5" spans="1:11">
      <c r="A1971" s="53" t="s">
        <v>7046</v>
      </c>
      <c r="B1971" s="53" t="s">
        <v>7047</v>
      </c>
      <c r="H1971" s="56" t="s">
        <v>7033</v>
      </c>
      <c r="I1971" s="19" t="s">
        <v>22</v>
      </c>
      <c r="J1971" s="19" t="s">
        <v>7048</v>
      </c>
      <c r="K1971" s="56" t="s">
        <v>228</v>
      </c>
    </row>
    <row r="1972" ht="15.5" spans="1:11">
      <c r="A1972" s="53" t="s">
        <v>7049</v>
      </c>
      <c r="B1972" s="53" t="s">
        <v>7050</v>
      </c>
      <c r="H1972" s="56" t="s">
        <v>7035</v>
      </c>
      <c r="I1972" s="19" t="s">
        <v>22</v>
      </c>
      <c r="J1972" s="19" t="s">
        <v>7051</v>
      </c>
      <c r="K1972" s="56" t="s">
        <v>7052</v>
      </c>
    </row>
    <row r="1973" ht="15.5" spans="1:11">
      <c r="A1973" s="53" t="s">
        <v>7053</v>
      </c>
      <c r="B1973" s="53" t="s">
        <v>7054</v>
      </c>
      <c r="H1973" s="56" t="s">
        <v>7039</v>
      </c>
      <c r="I1973" s="19" t="s">
        <v>22</v>
      </c>
      <c r="J1973" s="19" t="s">
        <v>7055</v>
      </c>
      <c r="K1973" s="56" t="s">
        <v>5009</v>
      </c>
    </row>
    <row r="1974" ht="15.5" spans="1:11">
      <c r="A1974" s="53" t="s">
        <v>7056</v>
      </c>
      <c r="B1974" s="53" t="s">
        <v>7057</v>
      </c>
      <c r="H1974" s="56" t="s">
        <v>7042</v>
      </c>
      <c r="I1974" s="19" t="s">
        <v>22</v>
      </c>
      <c r="J1974" s="19" t="s">
        <v>7058</v>
      </c>
      <c r="K1974" s="56" t="s">
        <v>4135</v>
      </c>
    </row>
    <row r="1975" ht="15.5" spans="1:11">
      <c r="A1975" s="53" t="s">
        <v>7059</v>
      </c>
      <c r="B1975" s="53" t="s">
        <v>7060</v>
      </c>
      <c r="H1975" s="56" t="s">
        <v>7046</v>
      </c>
      <c r="I1975" s="19" t="s">
        <v>1864</v>
      </c>
      <c r="J1975" s="19" t="s">
        <v>7061</v>
      </c>
      <c r="K1975" s="56" t="s">
        <v>7062</v>
      </c>
    </row>
    <row r="1976" ht="15.5" spans="1:11">
      <c r="A1976" s="53" t="s">
        <v>7063</v>
      </c>
      <c r="B1976" s="53" t="s">
        <v>7064</v>
      </c>
      <c r="H1976" s="56" t="s">
        <v>7049</v>
      </c>
      <c r="I1976" s="19" t="s">
        <v>17</v>
      </c>
      <c r="J1976" s="19" t="s">
        <v>7065</v>
      </c>
      <c r="K1976" s="56" t="s">
        <v>7066</v>
      </c>
    </row>
    <row r="1977" ht="15.5" spans="1:11">
      <c r="A1977" s="53" t="s">
        <v>7067</v>
      </c>
      <c r="B1977" s="53" t="s">
        <v>7068</v>
      </c>
      <c r="H1977" s="56" t="s">
        <v>7053</v>
      </c>
      <c r="I1977" s="19" t="s">
        <v>22</v>
      </c>
      <c r="J1977" s="19" t="s">
        <v>326</v>
      </c>
      <c r="K1977" s="56" t="s">
        <v>7069</v>
      </c>
    </row>
    <row r="1978" ht="15.5" spans="1:11">
      <c r="A1978" s="53" t="s">
        <v>7070</v>
      </c>
      <c r="B1978" s="53" t="s">
        <v>7071</v>
      </c>
      <c r="H1978" s="56" t="s">
        <v>7056</v>
      </c>
      <c r="I1978" s="19" t="s">
        <v>22</v>
      </c>
      <c r="J1978" s="19" t="s">
        <v>7072</v>
      </c>
      <c r="K1978" s="56" t="s">
        <v>7073</v>
      </c>
    </row>
    <row r="1979" ht="15.5" spans="1:11">
      <c r="A1979" s="53" t="s">
        <v>7074</v>
      </c>
      <c r="B1979" s="53" t="s">
        <v>7075</v>
      </c>
      <c r="H1979" s="56" t="s">
        <v>7059</v>
      </c>
      <c r="I1979" s="19" t="s">
        <v>17</v>
      </c>
      <c r="J1979" s="19" t="s">
        <v>7076</v>
      </c>
      <c r="K1979" s="56" t="s">
        <v>7077</v>
      </c>
    </row>
    <row r="1980" ht="15.5" spans="1:11">
      <c r="A1980" s="53" t="s">
        <v>7078</v>
      </c>
      <c r="B1980" s="53" t="s">
        <v>7079</v>
      </c>
      <c r="H1980" s="56" t="s">
        <v>7063</v>
      </c>
      <c r="I1980" s="19" t="s">
        <v>17</v>
      </c>
      <c r="J1980" s="19" t="s">
        <v>7080</v>
      </c>
      <c r="K1980" s="56" t="s">
        <v>7081</v>
      </c>
    </row>
    <row r="1981" ht="15.5" spans="1:11">
      <c r="A1981" s="53" t="s">
        <v>7082</v>
      </c>
      <c r="B1981" s="53" t="s">
        <v>7083</v>
      </c>
      <c r="H1981" s="56" t="s">
        <v>7067</v>
      </c>
      <c r="I1981" s="19" t="s">
        <v>17</v>
      </c>
      <c r="J1981" s="19" t="s">
        <v>7084</v>
      </c>
      <c r="K1981" s="56" t="s">
        <v>7085</v>
      </c>
    </row>
    <row r="1982" ht="15.5" spans="1:11">
      <c r="A1982" s="53" t="s">
        <v>7086</v>
      </c>
      <c r="B1982" s="53" t="s">
        <v>7087</v>
      </c>
      <c r="H1982" s="56" t="s">
        <v>7070</v>
      </c>
      <c r="I1982" s="19" t="s">
        <v>17</v>
      </c>
      <c r="J1982" s="19" t="s">
        <v>243</v>
      </c>
      <c r="K1982" s="56" t="s">
        <v>7088</v>
      </c>
    </row>
    <row r="1983" ht="15.5" spans="1:11">
      <c r="A1983" s="53" t="s">
        <v>7089</v>
      </c>
      <c r="B1983" s="53" t="s">
        <v>7090</v>
      </c>
      <c r="H1983" s="56" t="s">
        <v>7074</v>
      </c>
      <c r="I1983" s="19" t="s">
        <v>17</v>
      </c>
      <c r="J1983" s="19" t="s">
        <v>7091</v>
      </c>
      <c r="K1983" s="56" t="s">
        <v>862</v>
      </c>
    </row>
    <row r="1984" ht="15.5" spans="1:11">
      <c r="A1984" s="53" t="s">
        <v>7092</v>
      </c>
      <c r="B1984" s="53" t="s">
        <v>7093</v>
      </c>
      <c r="H1984" s="56" t="s">
        <v>7078</v>
      </c>
      <c r="I1984" s="19" t="s">
        <v>17</v>
      </c>
      <c r="J1984" s="19" t="s">
        <v>7094</v>
      </c>
      <c r="K1984" s="56" t="s">
        <v>7095</v>
      </c>
    </row>
    <row r="1985" ht="15.5" spans="1:11">
      <c r="A1985" s="53" t="s">
        <v>7096</v>
      </c>
      <c r="B1985" s="53" t="s">
        <v>7097</v>
      </c>
      <c r="H1985" s="56" t="s">
        <v>7082</v>
      </c>
      <c r="I1985" s="19" t="s">
        <v>17</v>
      </c>
      <c r="J1985" s="19" t="s">
        <v>7098</v>
      </c>
      <c r="K1985" s="56" t="s">
        <v>7099</v>
      </c>
    </row>
    <row r="1986" ht="15.5" spans="1:11">
      <c r="A1986" s="53" t="s">
        <v>7100</v>
      </c>
      <c r="B1986" s="53" t="s">
        <v>7101</v>
      </c>
      <c r="H1986" s="56" t="s">
        <v>7086</v>
      </c>
      <c r="I1986" s="19" t="s">
        <v>17</v>
      </c>
      <c r="J1986" s="19" t="s">
        <v>7102</v>
      </c>
      <c r="K1986" s="56" t="s">
        <v>7103</v>
      </c>
    </row>
    <row r="1987" ht="15.5" spans="1:11">
      <c r="A1987" s="53" t="s">
        <v>7104</v>
      </c>
      <c r="B1987" s="53" t="s">
        <v>7105</v>
      </c>
      <c r="H1987" s="56" t="s">
        <v>7089</v>
      </c>
      <c r="I1987" s="19" t="s">
        <v>17</v>
      </c>
      <c r="J1987" s="19" t="s">
        <v>7106</v>
      </c>
      <c r="K1987" s="56" t="s">
        <v>7107</v>
      </c>
    </row>
    <row r="1988" ht="15.5" spans="1:11">
      <c r="A1988" s="53" t="s">
        <v>7108</v>
      </c>
      <c r="B1988" s="53" t="s">
        <v>7109</v>
      </c>
      <c r="H1988" s="56" t="s">
        <v>7092</v>
      </c>
      <c r="I1988" s="19" t="s">
        <v>17</v>
      </c>
      <c r="J1988" s="19" t="s">
        <v>7110</v>
      </c>
      <c r="K1988" s="56" t="s">
        <v>7111</v>
      </c>
    </row>
    <row r="1989" ht="15.5" spans="1:11">
      <c r="A1989" s="53" t="s">
        <v>7112</v>
      </c>
      <c r="B1989" s="53" t="s">
        <v>7113</v>
      </c>
      <c r="H1989" s="56" t="s">
        <v>7096</v>
      </c>
      <c r="I1989" s="19" t="s">
        <v>22</v>
      </c>
      <c r="J1989" s="19" t="s">
        <v>7114</v>
      </c>
      <c r="K1989" s="56" t="s">
        <v>7115</v>
      </c>
    </row>
    <row r="1990" ht="15.5" spans="1:11">
      <c r="A1990" s="53" t="s">
        <v>7116</v>
      </c>
      <c r="B1990" s="53" t="s">
        <v>7117</v>
      </c>
      <c r="H1990" s="56" t="s">
        <v>7100</v>
      </c>
      <c r="I1990" s="19" t="s">
        <v>22</v>
      </c>
      <c r="J1990" s="19" t="s">
        <v>3805</v>
      </c>
      <c r="K1990" s="56" t="s">
        <v>7118</v>
      </c>
    </row>
    <row r="1991" ht="15.5" spans="1:11">
      <c r="A1991" s="53" t="s">
        <v>7119</v>
      </c>
      <c r="B1991" s="53" t="s">
        <v>7120</v>
      </c>
      <c r="H1991" s="56" t="s">
        <v>7104</v>
      </c>
      <c r="I1991" s="19" t="s">
        <v>22</v>
      </c>
      <c r="J1991" s="19" t="s">
        <v>95</v>
      </c>
      <c r="K1991" s="56" t="s">
        <v>7121</v>
      </c>
    </row>
    <row r="1992" ht="15.5" spans="1:11">
      <c r="A1992" s="53" t="s">
        <v>7122</v>
      </c>
      <c r="B1992" s="53" t="s">
        <v>7123</v>
      </c>
      <c r="H1992" s="56" t="s">
        <v>7108</v>
      </c>
      <c r="I1992" s="19" t="s">
        <v>1864</v>
      </c>
      <c r="J1992" s="19" t="s">
        <v>1329</v>
      </c>
      <c r="K1992" s="56" t="s">
        <v>7124</v>
      </c>
    </row>
    <row r="1993" ht="15.5" spans="1:11">
      <c r="A1993" s="53" t="s">
        <v>7125</v>
      </c>
      <c r="B1993" s="53" t="s">
        <v>7126</v>
      </c>
      <c r="H1993" s="56" t="s">
        <v>7112</v>
      </c>
      <c r="I1993" s="19" t="s">
        <v>22</v>
      </c>
      <c r="J1993" s="19" t="s">
        <v>7127</v>
      </c>
      <c r="K1993" s="56" t="s">
        <v>7128</v>
      </c>
    </row>
    <row r="1994" ht="15.5" spans="1:11">
      <c r="A1994" s="53" t="s">
        <v>7129</v>
      </c>
      <c r="B1994" s="53" t="s">
        <v>7130</v>
      </c>
      <c r="H1994" s="56" t="s">
        <v>7116</v>
      </c>
      <c r="I1994" s="19" t="s">
        <v>17</v>
      </c>
      <c r="J1994" s="19" t="s">
        <v>342</v>
      </c>
      <c r="K1994" s="56" t="s">
        <v>7131</v>
      </c>
    </row>
    <row r="1995" ht="15.5" spans="1:11">
      <c r="A1995" s="53" t="s">
        <v>7132</v>
      </c>
      <c r="B1995" s="53" t="s">
        <v>7133</v>
      </c>
      <c r="H1995" s="56" t="s">
        <v>7119</v>
      </c>
      <c r="I1995" s="19" t="s">
        <v>22</v>
      </c>
      <c r="J1995" s="19" t="s">
        <v>7134</v>
      </c>
      <c r="K1995" s="56" t="s">
        <v>7135</v>
      </c>
    </row>
    <row r="1996" ht="15.5" spans="1:11">
      <c r="A1996" s="53" t="s">
        <v>7136</v>
      </c>
      <c r="B1996" s="53" t="s">
        <v>7137</v>
      </c>
      <c r="H1996" s="56" t="s">
        <v>7122</v>
      </c>
      <c r="I1996" s="19" t="s">
        <v>22</v>
      </c>
      <c r="J1996" s="19" t="s">
        <v>2519</v>
      </c>
      <c r="K1996" s="56" t="s">
        <v>7138</v>
      </c>
    </row>
    <row r="1997" ht="15.5" spans="1:11">
      <c r="A1997" s="53" t="s">
        <v>7139</v>
      </c>
      <c r="B1997" s="53" t="s">
        <v>7140</v>
      </c>
      <c r="H1997" s="56" t="s">
        <v>7125</v>
      </c>
      <c r="I1997" s="19" t="s">
        <v>22</v>
      </c>
      <c r="J1997" s="19" t="s">
        <v>7141</v>
      </c>
      <c r="K1997" s="56" t="s">
        <v>7142</v>
      </c>
    </row>
    <row r="1998" ht="15.5" spans="1:11">
      <c r="A1998" s="53" t="s">
        <v>7143</v>
      </c>
      <c r="B1998" s="53" t="s">
        <v>7144</v>
      </c>
      <c r="H1998" s="56" t="s">
        <v>7129</v>
      </c>
      <c r="I1998" s="19" t="s">
        <v>22</v>
      </c>
      <c r="J1998" s="19" t="s">
        <v>7145</v>
      </c>
      <c r="K1998" s="56" t="s">
        <v>7146</v>
      </c>
    </row>
    <row r="1999" ht="15.5" spans="1:11">
      <c r="A1999" s="53" t="s">
        <v>7147</v>
      </c>
      <c r="B1999" s="53" t="s">
        <v>7148</v>
      </c>
      <c r="H1999" s="56" t="s">
        <v>7132</v>
      </c>
      <c r="I1999" s="19" t="s">
        <v>17</v>
      </c>
      <c r="J1999" s="19" t="s">
        <v>5566</v>
      </c>
      <c r="K1999" s="56" t="s">
        <v>7149</v>
      </c>
    </row>
    <row r="2000" ht="15.5" spans="1:11">
      <c r="A2000" s="53" t="s">
        <v>7150</v>
      </c>
      <c r="B2000" s="53" t="s">
        <v>7151</v>
      </c>
      <c r="H2000" s="56" t="s">
        <v>7136</v>
      </c>
      <c r="I2000" s="19" t="s">
        <v>17</v>
      </c>
      <c r="J2000" s="19" t="s">
        <v>7152</v>
      </c>
      <c r="K2000" s="56" t="s">
        <v>7153</v>
      </c>
    </row>
    <row r="2001" ht="15.5" spans="1:11">
      <c r="A2001" s="53" t="s">
        <v>7154</v>
      </c>
      <c r="B2001" s="53" t="s">
        <v>7155</v>
      </c>
      <c r="H2001" s="56" t="s">
        <v>7139</v>
      </c>
      <c r="I2001" s="19" t="s">
        <v>17</v>
      </c>
      <c r="J2001" s="19" t="s">
        <v>7156</v>
      </c>
      <c r="K2001" s="56" t="s">
        <v>1487</v>
      </c>
    </row>
    <row r="2002" ht="15.5" spans="1:11">
      <c r="A2002" s="53" t="s">
        <v>7157</v>
      </c>
      <c r="B2002" s="53" t="s">
        <v>7158</v>
      </c>
      <c r="H2002" s="56" t="s">
        <v>7143</v>
      </c>
      <c r="I2002" s="19" t="s">
        <v>17</v>
      </c>
      <c r="J2002" s="19" t="s">
        <v>998</v>
      </c>
      <c r="K2002" s="56" t="s">
        <v>393</v>
      </c>
    </row>
    <row r="2003" ht="15.5" spans="1:11">
      <c r="A2003" s="53" t="s">
        <v>7159</v>
      </c>
      <c r="B2003" s="53" t="s">
        <v>7160</v>
      </c>
      <c r="H2003" s="56" t="s">
        <v>7147</v>
      </c>
      <c r="I2003" s="19" t="s">
        <v>17</v>
      </c>
      <c r="J2003" s="19" t="s">
        <v>7161</v>
      </c>
      <c r="K2003" s="56" t="s">
        <v>7162</v>
      </c>
    </row>
    <row r="2004" ht="15.5" spans="1:11">
      <c r="A2004" s="53" t="s">
        <v>7163</v>
      </c>
      <c r="B2004" s="53" t="s">
        <v>7164</v>
      </c>
      <c r="H2004" s="56" t="s">
        <v>7150</v>
      </c>
      <c r="I2004" s="19" t="s">
        <v>17</v>
      </c>
      <c r="J2004" s="19" t="s">
        <v>1773</v>
      </c>
      <c r="K2004" s="56" t="s">
        <v>1152</v>
      </c>
    </row>
    <row r="2005" ht="15.5" spans="1:11">
      <c r="A2005" s="53" t="s">
        <v>7165</v>
      </c>
      <c r="B2005" s="53" t="s">
        <v>7166</v>
      </c>
      <c r="H2005" s="56" t="s">
        <v>7154</v>
      </c>
      <c r="I2005" s="19" t="s">
        <v>17</v>
      </c>
      <c r="J2005" s="19" t="s">
        <v>7167</v>
      </c>
      <c r="K2005" s="56" t="s">
        <v>7168</v>
      </c>
    </row>
    <row r="2006" ht="15.5" spans="1:11">
      <c r="A2006" s="53" t="s">
        <v>7169</v>
      </c>
      <c r="B2006" s="53" t="s">
        <v>7170</v>
      </c>
      <c r="H2006" s="56" t="s">
        <v>7157</v>
      </c>
      <c r="I2006" s="19" t="s">
        <v>22</v>
      </c>
      <c r="J2006" s="19" t="s">
        <v>7171</v>
      </c>
      <c r="K2006" s="56" t="s">
        <v>7172</v>
      </c>
    </row>
    <row r="2007" ht="15.5" spans="1:11">
      <c r="A2007" s="53" t="s">
        <v>7173</v>
      </c>
      <c r="B2007" s="53" t="s">
        <v>7174</v>
      </c>
      <c r="H2007" s="56" t="s">
        <v>7159</v>
      </c>
      <c r="I2007" s="19" t="s">
        <v>17</v>
      </c>
      <c r="J2007" s="19" t="s">
        <v>7175</v>
      </c>
      <c r="K2007" s="56" t="s">
        <v>7176</v>
      </c>
    </row>
    <row r="2008" ht="15.5" spans="1:11">
      <c r="A2008" s="53" t="s">
        <v>7177</v>
      </c>
      <c r="B2008" s="53" t="s">
        <v>7178</v>
      </c>
      <c r="H2008" s="56" t="s">
        <v>7163</v>
      </c>
      <c r="I2008" s="19" t="s">
        <v>17</v>
      </c>
      <c r="J2008" s="19" t="s">
        <v>1883</v>
      </c>
      <c r="K2008" s="56" t="s">
        <v>7179</v>
      </c>
    </row>
    <row r="2009" ht="15.5" spans="1:11">
      <c r="A2009" s="53" t="s">
        <v>7180</v>
      </c>
      <c r="B2009" s="53" t="s">
        <v>7181</v>
      </c>
      <c r="H2009" s="56" t="s">
        <v>7165</v>
      </c>
      <c r="I2009" s="19" t="s">
        <v>17</v>
      </c>
      <c r="J2009" s="19" t="s">
        <v>7182</v>
      </c>
      <c r="K2009" s="56" t="s">
        <v>7183</v>
      </c>
    </row>
    <row r="2010" ht="15.5" spans="1:11">
      <c r="A2010" s="53" t="s">
        <v>7184</v>
      </c>
      <c r="B2010" s="53" t="s">
        <v>7185</v>
      </c>
      <c r="H2010" s="56" t="s">
        <v>7169</v>
      </c>
      <c r="I2010" s="19" t="s">
        <v>17</v>
      </c>
      <c r="J2010" s="19" t="s">
        <v>7186</v>
      </c>
      <c r="K2010" s="56" t="s">
        <v>4746</v>
      </c>
    </row>
    <row r="2011" ht="15.5" spans="1:11">
      <c r="A2011" s="53" t="s">
        <v>7187</v>
      </c>
      <c r="B2011" s="53" t="s">
        <v>7188</v>
      </c>
      <c r="H2011" s="56" t="s">
        <v>7173</v>
      </c>
      <c r="I2011" s="19" t="s">
        <v>17</v>
      </c>
      <c r="J2011" s="19" t="s">
        <v>274</v>
      </c>
      <c r="K2011" s="56" t="s">
        <v>7189</v>
      </c>
    </row>
    <row r="2012" ht="15.5" spans="1:11">
      <c r="A2012" s="53" t="s">
        <v>7190</v>
      </c>
      <c r="B2012" s="53" t="s">
        <v>7191</v>
      </c>
      <c r="H2012" s="56" t="s">
        <v>7177</v>
      </c>
      <c r="I2012" s="19" t="s">
        <v>1864</v>
      </c>
      <c r="J2012" s="19" t="s">
        <v>7192</v>
      </c>
      <c r="K2012" s="56" t="s">
        <v>1583</v>
      </c>
    </row>
    <row r="2013" ht="15.5" spans="1:11">
      <c r="A2013" s="53" t="s">
        <v>7193</v>
      </c>
      <c r="B2013" s="53" t="s">
        <v>7194</v>
      </c>
      <c r="H2013" s="56" t="s">
        <v>7180</v>
      </c>
      <c r="I2013" s="19" t="s">
        <v>17</v>
      </c>
      <c r="J2013" s="19" t="s">
        <v>7195</v>
      </c>
      <c r="K2013" s="56" t="s">
        <v>7196</v>
      </c>
    </row>
    <row r="2014" ht="15.5" spans="1:11">
      <c r="A2014" s="53" t="s">
        <v>7197</v>
      </c>
      <c r="B2014" s="53" t="s">
        <v>7198</v>
      </c>
      <c r="H2014" s="56" t="s">
        <v>7184</v>
      </c>
      <c r="I2014" s="19" t="s">
        <v>22</v>
      </c>
      <c r="J2014" s="19" t="s">
        <v>7199</v>
      </c>
      <c r="K2014" s="56" t="s">
        <v>7200</v>
      </c>
    </row>
    <row r="2015" ht="15.5" spans="1:11">
      <c r="A2015" s="53" t="s">
        <v>7201</v>
      </c>
      <c r="B2015" s="53" t="s">
        <v>7202</v>
      </c>
      <c r="H2015" s="56" t="s">
        <v>7187</v>
      </c>
      <c r="I2015" s="19" t="s">
        <v>22</v>
      </c>
      <c r="J2015" s="19" t="s">
        <v>1502</v>
      </c>
      <c r="K2015" s="56" t="s">
        <v>7203</v>
      </c>
    </row>
    <row r="2016" ht="15.5" spans="1:11">
      <c r="A2016" s="53" t="s">
        <v>7204</v>
      </c>
      <c r="B2016" s="53" t="s">
        <v>7205</v>
      </c>
      <c r="H2016" s="56" t="s">
        <v>7190</v>
      </c>
      <c r="I2016" s="19" t="s">
        <v>22</v>
      </c>
      <c r="J2016" s="19" t="s">
        <v>1117</v>
      </c>
      <c r="K2016" s="56" t="s">
        <v>7206</v>
      </c>
    </row>
    <row r="2017" ht="15.5" spans="1:11">
      <c r="A2017" s="53" t="s">
        <v>7207</v>
      </c>
      <c r="B2017" s="53" t="s">
        <v>7208</v>
      </c>
      <c r="H2017" s="56" t="s">
        <v>7193</v>
      </c>
      <c r="I2017" s="19" t="s">
        <v>22</v>
      </c>
      <c r="J2017" s="19" t="s">
        <v>816</v>
      </c>
      <c r="K2017" s="56" t="s">
        <v>7209</v>
      </c>
    </row>
    <row r="2018" ht="15.5" spans="1:11">
      <c r="A2018" s="53" t="s">
        <v>7210</v>
      </c>
      <c r="B2018" s="53" t="s">
        <v>7211</v>
      </c>
      <c r="H2018" s="56" t="s">
        <v>7197</v>
      </c>
      <c r="I2018" s="19" t="s">
        <v>17</v>
      </c>
      <c r="J2018" s="19" t="s">
        <v>7212</v>
      </c>
      <c r="K2018" s="56" t="s">
        <v>3816</v>
      </c>
    </row>
    <row r="2019" ht="15.5" spans="1:11">
      <c r="A2019" s="53" t="s">
        <v>7213</v>
      </c>
      <c r="B2019" s="53" t="s">
        <v>7214</v>
      </c>
      <c r="H2019" s="56" t="s">
        <v>7201</v>
      </c>
      <c r="I2019" s="19" t="s">
        <v>22</v>
      </c>
      <c r="J2019" s="19" t="s">
        <v>7215</v>
      </c>
      <c r="K2019" s="56" t="s">
        <v>7216</v>
      </c>
    </row>
    <row r="2020" ht="15.5" spans="1:11">
      <c r="A2020" s="53" t="s">
        <v>7217</v>
      </c>
      <c r="B2020" s="53" t="s">
        <v>7218</v>
      </c>
      <c r="H2020" s="56" t="s">
        <v>7204</v>
      </c>
      <c r="I2020" s="19" t="s">
        <v>17</v>
      </c>
      <c r="J2020" s="19" t="s">
        <v>7219</v>
      </c>
      <c r="K2020" s="56" t="s">
        <v>7220</v>
      </c>
    </row>
    <row r="2021" ht="15.5" spans="1:11">
      <c r="A2021" s="53" t="s">
        <v>7221</v>
      </c>
      <c r="B2021" s="53" t="s">
        <v>7222</v>
      </c>
      <c r="H2021" s="56" t="s">
        <v>7207</v>
      </c>
      <c r="I2021" s="19" t="s">
        <v>22</v>
      </c>
      <c r="J2021" s="19" t="s">
        <v>6986</v>
      </c>
      <c r="K2021" s="56" t="s">
        <v>7223</v>
      </c>
    </row>
    <row r="2022" ht="15.5" spans="1:11">
      <c r="A2022" s="53" t="s">
        <v>7224</v>
      </c>
      <c r="B2022" s="53" t="s">
        <v>7225</v>
      </c>
      <c r="H2022" s="56" t="s">
        <v>7210</v>
      </c>
      <c r="I2022" s="19" t="s">
        <v>17</v>
      </c>
      <c r="J2022" s="19" t="s">
        <v>7226</v>
      </c>
      <c r="K2022" s="56" t="s">
        <v>7227</v>
      </c>
    </row>
    <row r="2023" ht="15.5" spans="1:11">
      <c r="A2023" s="53" t="s">
        <v>7228</v>
      </c>
      <c r="B2023" s="53" t="s">
        <v>7229</v>
      </c>
      <c r="H2023" s="56" t="s">
        <v>7213</v>
      </c>
      <c r="I2023" s="19" t="s">
        <v>17</v>
      </c>
      <c r="J2023" s="19" t="s">
        <v>274</v>
      </c>
      <c r="K2023" s="56" t="s">
        <v>7230</v>
      </c>
    </row>
    <row r="2024" ht="15.5" spans="1:11">
      <c r="A2024" s="53" t="s">
        <v>7231</v>
      </c>
      <c r="B2024" s="53" t="s">
        <v>7232</v>
      </c>
      <c r="H2024" s="56" t="s">
        <v>7217</v>
      </c>
      <c r="I2024" s="19" t="s">
        <v>17</v>
      </c>
      <c r="J2024" s="19" t="s">
        <v>7233</v>
      </c>
      <c r="K2024" s="56" t="s">
        <v>264</v>
      </c>
    </row>
    <row r="2025" ht="15.5" spans="1:11">
      <c r="A2025" s="53" t="s">
        <v>7234</v>
      </c>
      <c r="B2025" s="53" t="s">
        <v>7235</v>
      </c>
      <c r="H2025" s="56" t="s">
        <v>7221</v>
      </c>
      <c r="I2025" s="19" t="s">
        <v>22</v>
      </c>
      <c r="J2025" s="19" t="s">
        <v>7236</v>
      </c>
      <c r="K2025" s="56" t="s">
        <v>7237</v>
      </c>
    </row>
    <row r="2026" ht="15.5" spans="1:11">
      <c r="A2026" s="53" t="s">
        <v>7238</v>
      </c>
      <c r="B2026" s="53" t="s">
        <v>7239</v>
      </c>
      <c r="H2026" s="56" t="s">
        <v>7224</v>
      </c>
      <c r="I2026" s="19" t="s">
        <v>22</v>
      </c>
      <c r="J2026" s="19" t="s">
        <v>6453</v>
      </c>
      <c r="K2026" s="56" t="s">
        <v>898</v>
      </c>
    </row>
    <row r="2027" ht="15.5" spans="1:11">
      <c r="A2027" s="53" t="s">
        <v>7240</v>
      </c>
      <c r="B2027" s="53" t="s">
        <v>7241</v>
      </c>
      <c r="H2027" s="56" t="s">
        <v>7228</v>
      </c>
      <c r="I2027" s="19" t="s">
        <v>17</v>
      </c>
      <c r="J2027" s="19" t="s">
        <v>7242</v>
      </c>
      <c r="K2027" s="56" t="s">
        <v>7243</v>
      </c>
    </row>
    <row r="2028" ht="15.5" spans="1:11">
      <c r="A2028" s="53" t="s">
        <v>7244</v>
      </c>
      <c r="B2028" s="53" t="s">
        <v>7245</v>
      </c>
      <c r="H2028" s="56" t="s">
        <v>7231</v>
      </c>
      <c r="I2028" s="19" t="s">
        <v>22</v>
      </c>
      <c r="J2028" s="19" t="s">
        <v>7246</v>
      </c>
      <c r="K2028" s="56" t="s">
        <v>7247</v>
      </c>
    </row>
    <row r="2029" ht="15.5" spans="1:11">
      <c r="A2029" s="53" t="s">
        <v>7248</v>
      </c>
      <c r="B2029" s="53" t="s">
        <v>7249</v>
      </c>
      <c r="H2029" s="56" t="s">
        <v>7234</v>
      </c>
      <c r="I2029" s="19" t="s">
        <v>17</v>
      </c>
      <c r="J2029" s="19" t="s">
        <v>7250</v>
      </c>
      <c r="K2029" s="56" t="s">
        <v>7251</v>
      </c>
    </row>
    <row r="2030" ht="15.5" spans="1:11">
      <c r="A2030" s="53" t="s">
        <v>7252</v>
      </c>
      <c r="B2030" s="53" t="s">
        <v>7253</v>
      </c>
      <c r="H2030" s="56" t="s">
        <v>7238</v>
      </c>
      <c r="I2030" s="19" t="s">
        <v>17</v>
      </c>
      <c r="J2030" s="19" t="s">
        <v>7254</v>
      </c>
      <c r="K2030" s="56" t="s">
        <v>7255</v>
      </c>
    </row>
    <row r="2031" ht="15.5" spans="1:11">
      <c r="A2031" s="53" t="s">
        <v>7256</v>
      </c>
      <c r="B2031" s="53" t="s">
        <v>7257</v>
      </c>
      <c r="H2031" s="56" t="s">
        <v>7240</v>
      </c>
      <c r="I2031" s="19" t="s">
        <v>22</v>
      </c>
      <c r="J2031" s="19" t="s">
        <v>7258</v>
      </c>
      <c r="K2031" s="56" t="s">
        <v>7259</v>
      </c>
    </row>
    <row r="2032" ht="15.5" spans="1:11">
      <c r="A2032" s="53" t="s">
        <v>7260</v>
      </c>
      <c r="B2032" s="53" t="s">
        <v>7261</v>
      </c>
      <c r="H2032" s="56" t="s">
        <v>7244</v>
      </c>
      <c r="I2032" s="19" t="s">
        <v>17</v>
      </c>
      <c r="J2032" s="19" t="s">
        <v>7262</v>
      </c>
      <c r="K2032" s="56" t="s">
        <v>5720</v>
      </c>
    </row>
    <row r="2033" ht="15.5" spans="1:11">
      <c r="A2033" s="53" t="s">
        <v>7263</v>
      </c>
      <c r="B2033" s="53" t="s">
        <v>7264</v>
      </c>
      <c r="H2033" s="56" t="s">
        <v>7248</v>
      </c>
      <c r="I2033" s="19" t="s">
        <v>22</v>
      </c>
      <c r="J2033" s="19" t="s">
        <v>7265</v>
      </c>
      <c r="K2033" s="56" t="s">
        <v>7266</v>
      </c>
    </row>
    <row r="2034" ht="15.5" spans="1:11">
      <c r="A2034" s="53" t="s">
        <v>7267</v>
      </c>
      <c r="B2034" s="53" t="s">
        <v>7268</v>
      </c>
      <c r="H2034" s="56" t="s">
        <v>7252</v>
      </c>
      <c r="I2034" s="19" t="s">
        <v>22</v>
      </c>
      <c r="J2034" s="19" t="s">
        <v>278</v>
      </c>
      <c r="K2034" s="56" t="s">
        <v>7269</v>
      </c>
    </row>
    <row r="2035" ht="15.5" spans="1:11">
      <c r="A2035" s="53" t="s">
        <v>7270</v>
      </c>
      <c r="B2035" s="53" t="s">
        <v>7271</v>
      </c>
      <c r="H2035" s="56" t="s">
        <v>7256</v>
      </c>
      <c r="I2035" s="19" t="s">
        <v>17</v>
      </c>
      <c r="J2035" s="19" t="s">
        <v>7272</v>
      </c>
      <c r="K2035" s="56" t="s">
        <v>7273</v>
      </c>
    </row>
    <row r="2036" ht="15.5" spans="1:11">
      <c r="A2036" s="53" t="s">
        <v>7274</v>
      </c>
      <c r="B2036" s="53" t="s">
        <v>7275</v>
      </c>
      <c r="H2036" s="56" t="s">
        <v>7260</v>
      </c>
      <c r="I2036" s="19" t="s">
        <v>17</v>
      </c>
      <c r="J2036" s="19" t="s">
        <v>7276</v>
      </c>
      <c r="K2036" s="56" t="s">
        <v>7277</v>
      </c>
    </row>
    <row r="2037" ht="15.5" spans="1:11">
      <c r="A2037" s="53" t="s">
        <v>7278</v>
      </c>
      <c r="B2037" s="53" t="s">
        <v>7279</v>
      </c>
      <c r="H2037" s="56" t="s">
        <v>7263</v>
      </c>
      <c r="I2037" s="19" t="s">
        <v>22</v>
      </c>
      <c r="J2037" s="19" t="s">
        <v>7280</v>
      </c>
      <c r="K2037" s="56" t="s">
        <v>2733</v>
      </c>
    </row>
    <row r="2038" ht="15.5" spans="1:11">
      <c r="A2038" s="53" t="s">
        <v>7281</v>
      </c>
      <c r="B2038" s="53" t="s">
        <v>7282</v>
      </c>
      <c r="H2038" s="56" t="s">
        <v>7267</v>
      </c>
      <c r="I2038" s="19" t="s">
        <v>22</v>
      </c>
      <c r="J2038" s="19" t="s">
        <v>7283</v>
      </c>
      <c r="K2038" s="56" t="s">
        <v>7284</v>
      </c>
    </row>
    <row r="2039" ht="15.5" spans="1:11">
      <c r="A2039" s="53" t="s">
        <v>7285</v>
      </c>
      <c r="B2039" s="53" t="s">
        <v>7286</v>
      </c>
      <c r="H2039" s="56" t="s">
        <v>7270</v>
      </c>
      <c r="I2039" s="19" t="s">
        <v>22</v>
      </c>
      <c r="J2039" s="19" t="s">
        <v>3696</v>
      </c>
      <c r="K2039" s="56" t="s">
        <v>7287</v>
      </c>
    </row>
    <row r="2040" ht="15.5" spans="1:11">
      <c r="A2040" s="53" t="s">
        <v>7288</v>
      </c>
      <c r="B2040" s="53" t="s">
        <v>7289</v>
      </c>
      <c r="H2040" s="56" t="s">
        <v>7274</v>
      </c>
      <c r="I2040" s="19" t="s">
        <v>17</v>
      </c>
      <c r="J2040" s="19" t="s">
        <v>7290</v>
      </c>
      <c r="K2040" s="56" t="s">
        <v>7291</v>
      </c>
    </row>
    <row r="2041" ht="15.5" spans="1:11">
      <c r="A2041" s="53" t="s">
        <v>7292</v>
      </c>
      <c r="B2041" s="53" t="s">
        <v>7293</v>
      </c>
      <c r="H2041" s="56" t="s">
        <v>7278</v>
      </c>
      <c r="I2041" s="19" t="s">
        <v>17</v>
      </c>
      <c r="J2041" s="19" t="s">
        <v>7294</v>
      </c>
      <c r="K2041" s="56" t="s">
        <v>7295</v>
      </c>
    </row>
    <row r="2042" ht="15.5" spans="1:11">
      <c r="A2042" s="53" t="s">
        <v>7296</v>
      </c>
      <c r="B2042" s="53" t="s">
        <v>7297</v>
      </c>
      <c r="H2042" s="56" t="s">
        <v>7281</v>
      </c>
      <c r="I2042" s="19" t="s">
        <v>17</v>
      </c>
      <c r="J2042" s="19" t="s">
        <v>2885</v>
      </c>
      <c r="K2042" s="56" t="s">
        <v>7298</v>
      </c>
    </row>
    <row r="2043" ht="15.5" spans="1:11">
      <c r="A2043" s="53" t="s">
        <v>7299</v>
      </c>
      <c r="B2043" s="53" t="s">
        <v>7300</v>
      </c>
      <c r="H2043" s="56" t="s">
        <v>7285</v>
      </c>
      <c r="I2043" s="19" t="s">
        <v>17</v>
      </c>
      <c r="J2043" s="19" t="s">
        <v>975</v>
      </c>
      <c r="K2043" s="56" t="s">
        <v>7301</v>
      </c>
    </row>
    <row r="2044" ht="15.5" spans="1:11">
      <c r="A2044" s="53" t="s">
        <v>7302</v>
      </c>
      <c r="B2044" s="53" t="s">
        <v>7303</v>
      </c>
      <c r="H2044" s="56" t="s">
        <v>7288</v>
      </c>
      <c r="I2044" s="19" t="s">
        <v>22</v>
      </c>
      <c r="J2044" s="19" t="s">
        <v>6453</v>
      </c>
      <c r="K2044" s="56" t="s">
        <v>275</v>
      </c>
    </row>
    <row r="2045" ht="15.5" spans="1:11">
      <c r="A2045" s="53" t="s">
        <v>7304</v>
      </c>
      <c r="B2045" s="53" t="s">
        <v>7305</v>
      </c>
      <c r="H2045" s="56" t="s">
        <v>7292</v>
      </c>
      <c r="I2045" s="19" t="s">
        <v>17</v>
      </c>
      <c r="J2045" s="19" t="s">
        <v>7306</v>
      </c>
      <c r="K2045" s="56" t="s">
        <v>7307</v>
      </c>
    </row>
    <row r="2046" ht="15.5" spans="1:11">
      <c r="A2046" s="53" t="s">
        <v>7308</v>
      </c>
      <c r="B2046" s="53" t="s">
        <v>7309</v>
      </c>
      <c r="H2046" s="56" t="s">
        <v>7296</v>
      </c>
      <c r="I2046" s="19" t="s">
        <v>22</v>
      </c>
      <c r="J2046" s="19" t="s">
        <v>3421</v>
      </c>
      <c r="K2046" s="56" t="s">
        <v>3379</v>
      </c>
    </row>
    <row r="2047" ht="15.5" spans="1:11">
      <c r="A2047" s="53" t="s">
        <v>7310</v>
      </c>
      <c r="B2047" s="53" t="s">
        <v>7311</v>
      </c>
      <c r="H2047" s="56" t="s">
        <v>7299</v>
      </c>
      <c r="I2047" s="19" t="s">
        <v>22</v>
      </c>
      <c r="J2047" s="19" t="s">
        <v>7312</v>
      </c>
      <c r="K2047" s="56" t="s">
        <v>7313</v>
      </c>
    </row>
    <row r="2048" ht="15.5" spans="1:11">
      <c r="A2048" s="53" t="s">
        <v>7314</v>
      </c>
      <c r="B2048" s="53" t="s">
        <v>7315</v>
      </c>
      <c r="H2048" s="56" t="s">
        <v>7302</v>
      </c>
      <c r="I2048" s="19" t="s">
        <v>22</v>
      </c>
      <c r="J2048" s="19" t="s">
        <v>7316</v>
      </c>
      <c r="K2048" s="56" t="s">
        <v>7317</v>
      </c>
    </row>
    <row r="2049" ht="15.5" spans="1:11">
      <c r="A2049" s="53" t="s">
        <v>7318</v>
      </c>
      <c r="B2049" s="53" t="s">
        <v>7319</v>
      </c>
      <c r="H2049" s="56" t="s">
        <v>7304</v>
      </c>
      <c r="I2049" s="19" t="s">
        <v>17</v>
      </c>
      <c r="J2049" s="19" t="s">
        <v>7320</v>
      </c>
      <c r="K2049" s="56" t="s">
        <v>7321</v>
      </c>
    </row>
    <row r="2050" ht="15.5" spans="1:11">
      <c r="A2050" s="53" t="s">
        <v>7322</v>
      </c>
      <c r="B2050" s="53" t="s">
        <v>7323</v>
      </c>
      <c r="H2050" s="56" t="s">
        <v>7308</v>
      </c>
      <c r="I2050" s="19" t="s">
        <v>17</v>
      </c>
      <c r="J2050" s="19" t="s">
        <v>7324</v>
      </c>
      <c r="K2050" s="56" t="s">
        <v>7325</v>
      </c>
    </row>
    <row r="2051" ht="15.5" spans="1:11">
      <c r="A2051" s="53" t="s">
        <v>7326</v>
      </c>
      <c r="B2051" s="53" t="s">
        <v>7327</v>
      </c>
      <c r="H2051" s="56" t="s">
        <v>7310</v>
      </c>
      <c r="I2051" s="19" t="s">
        <v>17</v>
      </c>
      <c r="J2051" s="19" t="s">
        <v>7328</v>
      </c>
      <c r="K2051" s="56" t="s">
        <v>7329</v>
      </c>
    </row>
    <row r="2052" ht="15.5" spans="1:11">
      <c r="A2052" s="53" t="s">
        <v>7330</v>
      </c>
      <c r="B2052" s="53" t="s">
        <v>7331</v>
      </c>
      <c r="H2052" s="56" t="s">
        <v>7314</v>
      </c>
      <c r="I2052" s="19" t="s">
        <v>17</v>
      </c>
      <c r="J2052" s="19" t="s">
        <v>330</v>
      </c>
      <c r="K2052" s="56" t="s">
        <v>291</v>
      </c>
    </row>
    <row r="2053" ht="15.5" spans="1:11">
      <c r="A2053" s="53" t="s">
        <v>7332</v>
      </c>
      <c r="B2053" s="53" t="s">
        <v>7333</v>
      </c>
      <c r="H2053" s="56" t="s">
        <v>7318</v>
      </c>
      <c r="I2053" s="19" t="s">
        <v>17</v>
      </c>
      <c r="J2053" s="19" t="s">
        <v>7334</v>
      </c>
      <c r="K2053" s="56" t="s">
        <v>7335</v>
      </c>
    </row>
    <row r="2054" ht="15.5" spans="1:11">
      <c r="A2054" s="53" t="s">
        <v>7336</v>
      </c>
      <c r="B2054" s="53" t="s">
        <v>7337</v>
      </c>
      <c r="H2054" s="56" t="s">
        <v>7322</v>
      </c>
      <c r="I2054" s="19" t="s">
        <v>22</v>
      </c>
      <c r="J2054" s="19" t="s">
        <v>7338</v>
      </c>
      <c r="K2054" s="56" t="s">
        <v>4150</v>
      </c>
    </row>
    <row r="2055" ht="15.5" spans="1:11">
      <c r="A2055" s="53" t="s">
        <v>7339</v>
      </c>
      <c r="B2055" s="53" t="s">
        <v>7340</v>
      </c>
      <c r="H2055" s="56" t="s">
        <v>7326</v>
      </c>
      <c r="I2055" s="19" t="s">
        <v>22</v>
      </c>
      <c r="J2055" s="19" t="s">
        <v>2169</v>
      </c>
      <c r="K2055" s="56" t="s">
        <v>5448</v>
      </c>
    </row>
    <row r="2056" ht="15.5" spans="1:11">
      <c r="A2056" s="53" t="s">
        <v>7341</v>
      </c>
      <c r="B2056" s="53" t="s">
        <v>7342</v>
      </c>
      <c r="H2056" s="56" t="s">
        <v>7330</v>
      </c>
      <c r="I2056" s="19" t="s">
        <v>22</v>
      </c>
      <c r="J2056" s="19" t="s">
        <v>7343</v>
      </c>
      <c r="K2056" s="56" t="s">
        <v>7344</v>
      </c>
    </row>
    <row r="2057" ht="15.5" spans="1:11">
      <c r="A2057" s="53" t="s">
        <v>7345</v>
      </c>
      <c r="B2057" s="53" t="s">
        <v>7346</v>
      </c>
      <c r="H2057" s="56" t="s">
        <v>7332</v>
      </c>
      <c r="I2057" s="19" t="s">
        <v>17</v>
      </c>
      <c r="J2057" s="19" t="s">
        <v>7347</v>
      </c>
      <c r="K2057" s="56" t="s">
        <v>2556</v>
      </c>
    </row>
    <row r="2058" ht="15.5" spans="1:11">
      <c r="A2058" s="53" t="s">
        <v>7348</v>
      </c>
      <c r="B2058" s="53" t="s">
        <v>7349</v>
      </c>
      <c r="H2058" s="56" t="s">
        <v>7336</v>
      </c>
      <c r="I2058" s="19" t="s">
        <v>17</v>
      </c>
      <c r="J2058" s="19" t="s">
        <v>7350</v>
      </c>
      <c r="K2058" s="56" t="s">
        <v>7351</v>
      </c>
    </row>
    <row r="2059" ht="15.5" spans="1:11">
      <c r="A2059" s="53" t="s">
        <v>7352</v>
      </c>
      <c r="B2059" s="53" t="s">
        <v>7353</v>
      </c>
      <c r="H2059" s="56" t="s">
        <v>7339</v>
      </c>
      <c r="I2059" s="19" t="s">
        <v>17</v>
      </c>
      <c r="J2059" s="19" t="s">
        <v>719</v>
      </c>
      <c r="K2059" s="56" t="s">
        <v>7354</v>
      </c>
    </row>
    <row r="2060" ht="15.5" spans="1:11">
      <c r="A2060" s="53" t="s">
        <v>7355</v>
      </c>
      <c r="B2060" s="53" t="s">
        <v>7356</v>
      </c>
      <c r="H2060" s="56" t="s">
        <v>7341</v>
      </c>
      <c r="I2060" s="19" t="s">
        <v>17</v>
      </c>
      <c r="J2060" s="19" t="s">
        <v>7357</v>
      </c>
      <c r="K2060" s="56" t="s">
        <v>1876</v>
      </c>
    </row>
    <row r="2061" ht="15.5" spans="1:11">
      <c r="A2061" s="53" t="s">
        <v>7358</v>
      </c>
      <c r="B2061" s="53" t="s">
        <v>7359</v>
      </c>
      <c r="H2061" s="56" t="s">
        <v>7345</v>
      </c>
      <c r="I2061" s="19" t="s">
        <v>22</v>
      </c>
      <c r="J2061" s="19" t="s">
        <v>7360</v>
      </c>
      <c r="K2061" s="56" t="s">
        <v>7361</v>
      </c>
    </row>
    <row r="2062" ht="15.5" spans="1:11">
      <c r="A2062" s="53" t="s">
        <v>7362</v>
      </c>
      <c r="B2062" s="53" t="s">
        <v>7363</v>
      </c>
      <c r="H2062" s="56" t="s">
        <v>7348</v>
      </c>
      <c r="I2062" s="19" t="s">
        <v>17</v>
      </c>
      <c r="J2062" s="19" t="s">
        <v>7364</v>
      </c>
      <c r="K2062" s="56" t="s">
        <v>7365</v>
      </c>
    </row>
    <row r="2063" ht="15.5" spans="1:11">
      <c r="A2063" s="53" t="s">
        <v>7366</v>
      </c>
      <c r="B2063" s="53" t="s">
        <v>7367</v>
      </c>
      <c r="H2063" s="56" t="s">
        <v>7352</v>
      </c>
      <c r="I2063" s="19" t="s">
        <v>22</v>
      </c>
      <c r="J2063" s="19" t="s">
        <v>2091</v>
      </c>
      <c r="K2063" s="56" t="s">
        <v>7368</v>
      </c>
    </row>
    <row r="2064" ht="15.5" spans="1:11">
      <c r="A2064" s="53" t="s">
        <v>7369</v>
      </c>
      <c r="B2064" s="53" t="s">
        <v>7370</v>
      </c>
      <c r="H2064" s="56" t="s">
        <v>7355</v>
      </c>
      <c r="I2064" s="19" t="s">
        <v>17</v>
      </c>
      <c r="J2064" s="19" t="s">
        <v>7371</v>
      </c>
      <c r="K2064" s="56" t="s">
        <v>7372</v>
      </c>
    </row>
    <row r="2065" ht="15.5" spans="1:11">
      <c r="A2065" s="53" t="s">
        <v>7373</v>
      </c>
      <c r="B2065" s="53" t="s">
        <v>7374</v>
      </c>
      <c r="H2065" s="56" t="s">
        <v>7358</v>
      </c>
      <c r="I2065" s="19" t="s">
        <v>22</v>
      </c>
      <c r="J2065" s="19" t="s">
        <v>3404</v>
      </c>
      <c r="K2065" s="56" t="s">
        <v>7375</v>
      </c>
    </row>
    <row r="2066" ht="15.5" spans="1:11">
      <c r="A2066" s="53" t="s">
        <v>7376</v>
      </c>
      <c r="B2066" s="53" t="s">
        <v>7377</v>
      </c>
      <c r="H2066" s="56" t="s">
        <v>7362</v>
      </c>
      <c r="I2066" s="19" t="s">
        <v>22</v>
      </c>
      <c r="J2066" s="19" t="s">
        <v>7378</v>
      </c>
      <c r="K2066" s="56" t="s">
        <v>7379</v>
      </c>
    </row>
    <row r="2067" ht="15.5" spans="1:11">
      <c r="A2067" s="53" t="s">
        <v>7380</v>
      </c>
      <c r="B2067" s="53" t="s">
        <v>7381</v>
      </c>
      <c r="H2067" s="56" t="s">
        <v>7366</v>
      </c>
      <c r="I2067" s="19" t="s">
        <v>22</v>
      </c>
      <c r="J2067" s="19" t="s">
        <v>7382</v>
      </c>
      <c r="K2067" s="56" t="s">
        <v>7383</v>
      </c>
    </row>
    <row r="2068" ht="15.5" spans="1:11">
      <c r="A2068" s="53" t="s">
        <v>7384</v>
      </c>
      <c r="B2068" s="53" t="s">
        <v>7385</v>
      </c>
      <c r="H2068" s="56" t="s">
        <v>7369</v>
      </c>
      <c r="I2068" s="19" t="s">
        <v>17</v>
      </c>
      <c r="J2068" s="19" t="s">
        <v>7386</v>
      </c>
      <c r="K2068" s="56" t="s">
        <v>4978</v>
      </c>
    </row>
    <row r="2069" ht="15.5" spans="1:11">
      <c r="A2069" s="53" t="s">
        <v>7387</v>
      </c>
      <c r="B2069" s="53" t="s">
        <v>7388</v>
      </c>
      <c r="H2069" s="56" t="s">
        <v>7373</v>
      </c>
      <c r="I2069" s="19" t="s">
        <v>17</v>
      </c>
      <c r="J2069" s="19" t="s">
        <v>975</v>
      </c>
      <c r="K2069" s="56" t="s">
        <v>2012</v>
      </c>
    </row>
    <row r="2070" ht="15.5" spans="1:11">
      <c r="A2070" s="53" t="s">
        <v>7389</v>
      </c>
      <c r="B2070" s="53" t="s">
        <v>7390</v>
      </c>
      <c r="H2070" s="56" t="s">
        <v>7376</v>
      </c>
      <c r="I2070" s="19" t="s">
        <v>17</v>
      </c>
      <c r="J2070" s="19" t="s">
        <v>7391</v>
      </c>
      <c r="K2070" s="56" t="s">
        <v>7392</v>
      </c>
    </row>
    <row r="2071" ht="15.5" spans="1:11">
      <c r="A2071" s="53" t="s">
        <v>7393</v>
      </c>
      <c r="B2071" s="53" t="s">
        <v>7394</v>
      </c>
      <c r="H2071" s="56" t="s">
        <v>7380</v>
      </c>
      <c r="I2071" s="19" t="s">
        <v>17</v>
      </c>
      <c r="J2071" s="19" t="s">
        <v>7395</v>
      </c>
      <c r="K2071" s="56" t="s">
        <v>3379</v>
      </c>
    </row>
    <row r="2072" ht="15.5" spans="1:11">
      <c r="A2072" s="53" t="s">
        <v>7396</v>
      </c>
      <c r="B2072" s="53" t="s">
        <v>7397</v>
      </c>
      <c r="H2072" s="56" t="s">
        <v>7384</v>
      </c>
      <c r="I2072" s="19" t="s">
        <v>22</v>
      </c>
      <c r="J2072" s="19" t="s">
        <v>5584</v>
      </c>
      <c r="K2072" s="56" t="s">
        <v>7398</v>
      </c>
    </row>
    <row r="2073" ht="15.5" spans="1:11">
      <c r="A2073" s="53" t="s">
        <v>7399</v>
      </c>
      <c r="B2073" s="53" t="s">
        <v>7400</v>
      </c>
      <c r="H2073" s="56" t="s">
        <v>7387</v>
      </c>
      <c r="I2073" s="19" t="s">
        <v>22</v>
      </c>
      <c r="J2073" s="19" t="s">
        <v>7401</v>
      </c>
      <c r="K2073" s="56" t="s">
        <v>7402</v>
      </c>
    </row>
    <row r="2074" ht="15.5" spans="1:11">
      <c r="A2074" s="53" t="s">
        <v>7403</v>
      </c>
      <c r="B2074" s="53" t="s">
        <v>7404</v>
      </c>
      <c r="H2074" s="56" t="s">
        <v>7389</v>
      </c>
      <c r="I2074" s="19" t="s">
        <v>22</v>
      </c>
      <c r="J2074" s="19" t="s">
        <v>7405</v>
      </c>
      <c r="K2074" s="56" t="s">
        <v>7406</v>
      </c>
    </row>
    <row r="2075" ht="15.5" spans="1:11">
      <c r="A2075" s="53" t="s">
        <v>7407</v>
      </c>
      <c r="B2075" s="53" t="s">
        <v>7408</v>
      </c>
      <c r="H2075" s="56" t="s">
        <v>7393</v>
      </c>
      <c r="I2075" s="19" t="s">
        <v>17</v>
      </c>
      <c r="J2075" s="19" t="s">
        <v>755</v>
      </c>
      <c r="K2075" s="56" t="s">
        <v>7409</v>
      </c>
    </row>
    <row r="2076" ht="15.5" spans="1:11">
      <c r="A2076" s="53" t="s">
        <v>7410</v>
      </c>
      <c r="B2076" s="53" t="s">
        <v>7411</v>
      </c>
      <c r="H2076" s="56" t="s">
        <v>7396</v>
      </c>
      <c r="I2076" s="19" t="s">
        <v>22</v>
      </c>
      <c r="J2076" s="19" t="s">
        <v>879</v>
      </c>
      <c r="K2076" s="56" t="s">
        <v>798</v>
      </c>
    </row>
    <row r="2077" ht="15.5" spans="1:11">
      <c r="A2077" s="53" t="s">
        <v>7412</v>
      </c>
      <c r="B2077" s="53" t="s">
        <v>7413</v>
      </c>
      <c r="H2077" s="56" t="s">
        <v>7399</v>
      </c>
      <c r="I2077" s="19" t="s">
        <v>17</v>
      </c>
      <c r="J2077" s="19" t="s">
        <v>7414</v>
      </c>
      <c r="K2077" s="56" t="s">
        <v>7415</v>
      </c>
    </row>
    <row r="2078" ht="15.5" spans="1:11">
      <c r="A2078" s="53" t="s">
        <v>7416</v>
      </c>
      <c r="B2078" s="53" t="s">
        <v>7417</v>
      </c>
      <c r="H2078" s="56" t="s">
        <v>7403</v>
      </c>
      <c r="I2078" s="19" t="s">
        <v>22</v>
      </c>
      <c r="J2078" s="19" t="s">
        <v>7418</v>
      </c>
      <c r="K2078" s="56" t="s">
        <v>7419</v>
      </c>
    </row>
    <row r="2079" ht="15.5" spans="1:11">
      <c r="A2079" s="53" t="s">
        <v>7420</v>
      </c>
      <c r="B2079" s="53" t="s">
        <v>7421</v>
      </c>
      <c r="H2079" s="56" t="s">
        <v>7407</v>
      </c>
      <c r="I2079" s="19" t="s">
        <v>17</v>
      </c>
      <c r="J2079" s="19" t="s">
        <v>7422</v>
      </c>
      <c r="K2079" s="56" t="s">
        <v>7423</v>
      </c>
    </row>
    <row r="2080" ht="15.5" spans="1:11">
      <c r="A2080" s="53" t="s">
        <v>7424</v>
      </c>
      <c r="B2080" s="53" t="s">
        <v>7425</v>
      </c>
      <c r="H2080" s="56" t="s">
        <v>7410</v>
      </c>
      <c r="I2080" s="19" t="s">
        <v>17</v>
      </c>
      <c r="J2080" s="19" t="s">
        <v>7426</v>
      </c>
      <c r="K2080" s="56" t="s">
        <v>6951</v>
      </c>
    </row>
    <row r="2081" ht="15.5" spans="1:11">
      <c r="A2081" s="53" t="s">
        <v>7427</v>
      </c>
      <c r="B2081" s="53" t="s">
        <v>7428</v>
      </c>
      <c r="H2081" s="56" t="s">
        <v>7412</v>
      </c>
      <c r="I2081" s="19" t="s">
        <v>22</v>
      </c>
      <c r="J2081" s="19" t="s">
        <v>6254</v>
      </c>
      <c r="K2081" s="56" t="s">
        <v>7429</v>
      </c>
    </row>
    <row r="2082" ht="15.5" spans="1:11">
      <c r="A2082" s="53" t="s">
        <v>7430</v>
      </c>
      <c r="B2082" s="53" t="s">
        <v>7431</v>
      </c>
      <c r="H2082" s="56" t="s">
        <v>7416</v>
      </c>
      <c r="I2082" s="19" t="s">
        <v>22</v>
      </c>
      <c r="J2082" s="19" t="s">
        <v>382</v>
      </c>
      <c r="K2082" s="56" t="s">
        <v>7432</v>
      </c>
    </row>
    <row r="2083" ht="15.5" spans="1:11">
      <c r="A2083" s="53" t="s">
        <v>7433</v>
      </c>
      <c r="B2083" s="53" t="s">
        <v>7434</v>
      </c>
      <c r="H2083" s="56" t="s">
        <v>7420</v>
      </c>
      <c r="I2083" s="19" t="s">
        <v>22</v>
      </c>
      <c r="J2083" s="19" t="s">
        <v>2450</v>
      </c>
      <c r="K2083" s="56" t="s">
        <v>7435</v>
      </c>
    </row>
    <row r="2084" ht="15.5" spans="1:11">
      <c r="A2084" s="53" t="s">
        <v>7436</v>
      </c>
      <c r="B2084" s="53" t="s">
        <v>7437</v>
      </c>
      <c r="H2084" s="56" t="s">
        <v>7424</v>
      </c>
      <c r="I2084" s="19" t="s">
        <v>22</v>
      </c>
      <c r="J2084" s="19" t="s">
        <v>2091</v>
      </c>
      <c r="K2084" s="56" t="s">
        <v>7438</v>
      </c>
    </row>
    <row r="2085" ht="15.5" spans="1:11">
      <c r="A2085" s="53" t="s">
        <v>7439</v>
      </c>
      <c r="B2085" s="53" t="s">
        <v>7440</v>
      </c>
      <c r="H2085" s="56" t="s">
        <v>7427</v>
      </c>
      <c r="I2085" s="19" t="s">
        <v>17</v>
      </c>
      <c r="J2085" s="19" t="s">
        <v>7441</v>
      </c>
      <c r="K2085" s="56" t="s">
        <v>3228</v>
      </c>
    </row>
    <row r="2086" ht="15.5" spans="1:11">
      <c r="A2086" s="53" t="s">
        <v>7442</v>
      </c>
      <c r="B2086" s="53" t="s">
        <v>7443</v>
      </c>
      <c r="H2086" s="56" t="s">
        <v>7430</v>
      </c>
      <c r="I2086" s="19" t="s">
        <v>17</v>
      </c>
      <c r="J2086" s="19" t="s">
        <v>4379</v>
      </c>
      <c r="K2086" s="56" t="s">
        <v>7444</v>
      </c>
    </row>
    <row r="2087" ht="15.5" spans="1:11">
      <c r="A2087" s="53" t="s">
        <v>7445</v>
      </c>
      <c r="B2087" s="53" t="s">
        <v>7446</v>
      </c>
      <c r="H2087" s="56" t="s">
        <v>7433</v>
      </c>
      <c r="I2087" s="19" t="s">
        <v>17</v>
      </c>
      <c r="J2087" s="19" t="s">
        <v>4033</v>
      </c>
      <c r="K2087" s="56" t="s">
        <v>7447</v>
      </c>
    </row>
    <row r="2088" ht="15.5" spans="1:11">
      <c r="A2088" s="53" t="s">
        <v>7448</v>
      </c>
      <c r="B2088" s="53" t="s">
        <v>7449</v>
      </c>
      <c r="H2088" s="56" t="s">
        <v>7436</v>
      </c>
      <c r="I2088" s="19" t="s">
        <v>17</v>
      </c>
      <c r="J2088" s="19" t="s">
        <v>7450</v>
      </c>
      <c r="K2088" s="56" t="s">
        <v>7451</v>
      </c>
    </row>
    <row r="2089" ht="15.5" spans="1:11">
      <c r="A2089" s="53" t="s">
        <v>7452</v>
      </c>
      <c r="B2089" s="53" t="s">
        <v>7453</v>
      </c>
      <c r="H2089" s="56" t="s">
        <v>7439</v>
      </c>
      <c r="I2089" s="19" t="s">
        <v>17</v>
      </c>
      <c r="J2089" s="19" t="s">
        <v>7454</v>
      </c>
      <c r="K2089" s="56" t="s">
        <v>7455</v>
      </c>
    </row>
    <row r="2090" ht="15.5" spans="1:11">
      <c r="A2090" s="53" t="s">
        <v>7456</v>
      </c>
      <c r="B2090" s="53" t="s">
        <v>7457</v>
      </c>
      <c r="H2090" s="56" t="s">
        <v>7442</v>
      </c>
      <c r="I2090" s="19" t="s">
        <v>17</v>
      </c>
      <c r="J2090" s="19" t="s">
        <v>7458</v>
      </c>
      <c r="K2090" s="56" t="s">
        <v>7459</v>
      </c>
    </row>
    <row r="2091" ht="15.5" spans="1:11">
      <c r="A2091" s="53" t="s">
        <v>7460</v>
      </c>
      <c r="B2091" s="53" t="s">
        <v>7461</v>
      </c>
      <c r="H2091" s="56" t="s">
        <v>7445</v>
      </c>
      <c r="I2091" s="19" t="s">
        <v>22</v>
      </c>
      <c r="J2091" s="19" t="s">
        <v>7462</v>
      </c>
      <c r="K2091" s="56" t="s">
        <v>7463</v>
      </c>
    </row>
    <row r="2092" ht="15.5" spans="1:11">
      <c r="A2092" s="53" t="s">
        <v>7464</v>
      </c>
      <c r="B2092" s="53" t="s">
        <v>7465</v>
      </c>
      <c r="H2092" s="56" t="s">
        <v>7448</v>
      </c>
      <c r="I2092" s="19" t="s">
        <v>22</v>
      </c>
      <c r="J2092" s="19" t="s">
        <v>901</v>
      </c>
      <c r="K2092" s="56" t="s">
        <v>798</v>
      </c>
    </row>
    <row r="2093" ht="15.5" spans="1:11">
      <c r="A2093" s="53" t="s">
        <v>7466</v>
      </c>
      <c r="B2093" s="53" t="s">
        <v>7467</v>
      </c>
      <c r="H2093" s="56" t="s">
        <v>7452</v>
      </c>
      <c r="I2093" s="19" t="s">
        <v>17</v>
      </c>
      <c r="J2093" s="19" t="s">
        <v>7468</v>
      </c>
      <c r="K2093" s="56" t="s">
        <v>7469</v>
      </c>
    </row>
    <row r="2094" ht="15.5" spans="1:11">
      <c r="A2094" s="53" t="s">
        <v>7470</v>
      </c>
      <c r="B2094" s="53" t="s">
        <v>7471</v>
      </c>
      <c r="H2094" s="56" t="s">
        <v>7456</v>
      </c>
      <c r="I2094" s="19" t="s">
        <v>22</v>
      </c>
      <c r="J2094" s="19" t="s">
        <v>6906</v>
      </c>
      <c r="K2094" s="56" t="s">
        <v>7472</v>
      </c>
    </row>
    <row r="2095" ht="15.5" spans="1:11">
      <c r="A2095" s="53" t="s">
        <v>7473</v>
      </c>
      <c r="B2095" s="53" t="s">
        <v>7474</v>
      </c>
      <c r="H2095" s="56" t="s">
        <v>7460</v>
      </c>
      <c r="I2095" s="19" t="s">
        <v>22</v>
      </c>
      <c r="J2095" s="19" t="s">
        <v>7475</v>
      </c>
      <c r="K2095" s="56" t="s">
        <v>7476</v>
      </c>
    </row>
    <row r="2096" ht="15.5" spans="1:11">
      <c r="A2096" s="53" t="s">
        <v>7477</v>
      </c>
      <c r="B2096" s="53" t="s">
        <v>7478</v>
      </c>
      <c r="H2096" s="56" t="s">
        <v>7464</v>
      </c>
      <c r="I2096" s="19" t="s">
        <v>22</v>
      </c>
      <c r="J2096" s="19" t="s">
        <v>7479</v>
      </c>
      <c r="K2096" s="56" t="s">
        <v>7480</v>
      </c>
    </row>
    <row r="2097" ht="15.5" spans="1:11">
      <c r="A2097" s="53" t="s">
        <v>7481</v>
      </c>
      <c r="B2097" s="53" t="s">
        <v>7482</v>
      </c>
      <c r="H2097" s="56" t="s">
        <v>7466</v>
      </c>
      <c r="I2097" s="19" t="s">
        <v>22</v>
      </c>
      <c r="J2097" s="19" t="s">
        <v>573</v>
      </c>
      <c r="K2097" s="56" t="s">
        <v>7483</v>
      </c>
    </row>
    <row r="2098" ht="15.5" spans="1:11">
      <c r="A2098" s="53" t="s">
        <v>7484</v>
      </c>
      <c r="B2098" s="53" t="s">
        <v>7485</v>
      </c>
      <c r="H2098" s="56" t="s">
        <v>7470</v>
      </c>
      <c r="I2098" s="19" t="s">
        <v>22</v>
      </c>
      <c r="J2098" s="19" t="s">
        <v>431</v>
      </c>
      <c r="K2098" s="56" t="s">
        <v>7486</v>
      </c>
    </row>
    <row r="2099" ht="15.5" spans="1:11">
      <c r="A2099" s="53" t="s">
        <v>7487</v>
      </c>
      <c r="B2099" s="53" t="s">
        <v>7488</v>
      </c>
      <c r="H2099" s="56" t="s">
        <v>7473</v>
      </c>
      <c r="I2099" s="19" t="s">
        <v>17</v>
      </c>
      <c r="J2099" s="19" t="s">
        <v>1735</v>
      </c>
      <c r="K2099" s="56" t="s">
        <v>7489</v>
      </c>
    </row>
    <row r="2100" ht="15.5" spans="1:11">
      <c r="A2100" s="53" t="s">
        <v>7490</v>
      </c>
      <c r="B2100" s="53" t="s">
        <v>7491</v>
      </c>
      <c r="H2100" s="56" t="s">
        <v>7477</v>
      </c>
      <c r="I2100" s="19" t="s">
        <v>22</v>
      </c>
      <c r="J2100" s="19" t="s">
        <v>7492</v>
      </c>
      <c r="K2100" s="56" t="s">
        <v>7493</v>
      </c>
    </row>
    <row r="2101" ht="15.5" spans="1:11">
      <c r="A2101" s="53" t="s">
        <v>7494</v>
      </c>
      <c r="B2101" s="53" t="s">
        <v>7495</v>
      </c>
      <c r="H2101" s="56" t="s">
        <v>7481</v>
      </c>
      <c r="I2101" s="19" t="s">
        <v>22</v>
      </c>
      <c r="J2101" s="19" t="s">
        <v>2718</v>
      </c>
      <c r="K2101" s="56" t="s">
        <v>7496</v>
      </c>
    </row>
    <row r="2102" ht="15.5" spans="1:11">
      <c r="A2102" s="53" t="s">
        <v>7497</v>
      </c>
      <c r="B2102" s="53" t="s">
        <v>7498</v>
      </c>
      <c r="H2102" s="56" t="s">
        <v>7484</v>
      </c>
      <c r="I2102" s="19" t="s">
        <v>22</v>
      </c>
      <c r="J2102" s="19" t="s">
        <v>7499</v>
      </c>
      <c r="K2102" s="56" t="s">
        <v>7500</v>
      </c>
    </row>
    <row r="2103" ht="15.5" spans="1:11">
      <c r="A2103" s="53" t="s">
        <v>7501</v>
      </c>
      <c r="B2103" s="53" t="s">
        <v>7502</v>
      </c>
      <c r="H2103" s="56" t="s">
        <v>7487</v>
      </c>
      <c r="I2103" s="19" t="s">
        <v>17</v>
      </c>
      <c r="J2103" s="19" t="s">
        <v>3282</v>
      </c>
      <c r="K2103" s="56" t="s">
        <v>7503</v>
      </c>
    </row>
    <row r="2104" ht="15.5" spans="1:11">
      <c r="A2104" s="53" t="s">
        <v>7504</v>
      </c>
      <c r="B2104" s="53" t="s">
        <v>7505</v>
      </c>
      <c r="H2104" s="56" t="s">
        <v>7490</v>
      </c>
      <c r="I2104" s="19" t="s">
        <v>22</v>
      </c>
      <c r="J2104" s="19" t="s">
        <v>627</v>
      </c>
      <c r="K2104" s="56" t="s">
        <v>7506</v>
      </c>
    </row>
    <row r="2105" ht="15.5" spans="1:11">
      <c r="A2105" s="53" t="s">
        <v>7507</v>
      </c>
      <c r="B2105" s="53" t="s">
        <v>7508</v>
      </c>
      <c r="H2105" s="56" t="s">
        <v>7494</v>
      </c>
      <c r="I2105" s="19" t="s">
        <v>17</v>
      </c>
      <c r="J2105" s="19" t="s">
        <v>7509</v>
      </c>
      <c r="K2105" s="56" t="s">
        <v>7510</v>
      </c>
    </row>
    <row r="2106" ht="15.5" spans="1:11">
      <c r="A2106" s="53" t="s">
        <v>7511</v>
      </c>
      <c r="B2106" s="53" t="s">
        <v>7512</v>
      </c>
      <c r="H2106" s="56" t="s">
        <v>7497</v>
      </c>
      <c r="I2106" s="19" t="s">
        <v>17</v>
      </c>
      <c r="J2106" s="19" t="s">
        <v>7513</v>
      </c>
      <c r="K2106" s="56" t="s">
        <v>7514</v>
      </c>
    </row>
    <row r="2107" ht="15.5" spans="1:11">
      <c r="A2107" s="53" t="s">
        <v>7515</v>
      </c>
      <c r="B2107" s="53" t="s">
        <v>7516</v>
      </c>
      <c r="H2107" s="56" t="s">
        <v>7501</v>
      </c>
      <c r="I2107" s="19" t="s">
        <v>22</v>
      </c>
      <c r="J2107" s="19" t="s">
        <v>2318</v>
      </c>
      <c r="K2107" s="56" t="s">
        <v>5993</v>
      </c>
    </row>
    <row r="2108" ht="15.5" spans="1:11">
      <c r="A2108" s="53" t="s">
        <v>7517</v>
      </c>
      <c r="B2108" s="53" t="s">
        <v>7518</v>
      </c>
      <c r="H2108" s="56" t="s">
        <v>7504</v>
      </c>
      <c r="I2108" s="19" t="s">
        <v>22</v>
      </c>
      <c r="J2108" s="19" t="s">
        <v>7519</v>
      </c>
      <c r="K2108" s="56" t="s">
        <v>7520</v>
      </c>
    </row>
    <row r="2109" ht="15.5" spans="1:11">
      <c r="A2109" s="53" t="s">
        <v>7521</v>
      </c>
      <c r="B2109" s="53" t="s">
        <v>7522</v>
      </c>
      <c r="H2109" s="56" t="s">
        <v>7507</v>
      </c>
      <c r="I2109" s="19" t="s">
        <v>22</v>
      </c>
      <c r="J2109" s="19" t="s">
        <v>1394</v>
      </c>
      <c r="K2109" s="56" t="s">
        <v>52</v>
      </c>
    </row>
    <row r="2110" ht="15.5" spans="1:11">
      <c r="A2110" s="53" t="s">
        <v>7523</v>
      </c>
      <c r="B2110" s="53" t="s">
        <v>7524</v>
      </c>
      <c r="H2110" s="56" t="s">
        <v>7511</v>
      </c>
      <c r="I2110" s="19" t="s">
        <v>17</v>
      </c>
      <c r="J2110" s="19" t="s">
        <v>7525</v>
      </c>
      <c r="K2110" s="56" t="s">
        <v>7526</v>
      </c>
    </row>
    <row r="2111" ht="15.5" spans="1:11">
      <c r="A2111" s="53" t="s">
        <v>7527</v>
      </c>
      <c r="B2111" s="53" t="s">
        <v>7528</v>
      </c>
      <c r="H2111" s="56" t="s">
        <v>7515</v>
      </c>
      <c r="I2111" s="19" t="s">
        <v>17</v>
      </c>
      <c r="J2111" s="19" t="s">
        <v>7529</v>
      </c>
      <c r="K2111" s="56" t="s">
        <v>7530</v>
      </c>
    </row>
    <row r="2112" ht="15.5" spans="1:11">
      <c r="A2112" s="53" t="s">
        <v>7531</v>
      </c>
      <c r="B2112" s="53" t="s">
        <v>7532</v>
      </c>
      <c r="H2112" s="56" t="s">
        <v>7517</v>
      </c>
      <c r="I2112" s="19" t="s">
        <v>17</v>
      </c>
      <c r="J2112" s="19" t="s">
        <v>7533</v>
      </c>
      <c r="K2112" s="56" t="s">
        <v>7534</v>
      </c>
    </row>
    <row r="2113" ht="15.5" spans="1:11">
      <c r="A2113" s="53" t="s">
        <v>7535</v>
      </c>
      <c r="B2113" s="53" t="s">
        <v>7536</v>
      </c>
      <c r="H2113" s="56" t="s">
        <v>7521</v>
      </c>
      <c r="I2113" s="19" t="s">
        <v>17</v>
      </c>
      <c r="J2113" s="19" t="s">
        <v>7537</v>
      </c>
      <c r="K2113" s="56" t="s">
        <v>7538</v>
      </c>
    </row>
    <row r="2114" ht="15.5" spans="1:11">
      <c r="A2114" s="53" t="s">
        <v>7539</v>
      </c>
      <c r="B2114" s="53" t="s">
        <v>7540</v>
      </c>
      <c r="H2114" s="56" t="s">
        <v>7523</v>
      </c>
      <c r="I2114" s="19" t="s">
        <v>17</v>
      </c>
      <c r="J2114" s="19" t="s">
        <v>7541</v>
      </c>
      <c r="K2114" s="56" t="s">
        <v>1805</v>
      </c>
    </row>
    <row r="2115" ht="15.5" spans="1:11">
      <c r="A2115" s="53" t="s">
        <v>7542</v>
      </c>
      <c r="B2115" s="53" t="s">
        <v>7543</v>
      </c>
      <c r="H2115" s="56" t="s">
        <v>7527</v>
      </c>
      <c r="I2115" s="19" t="s">
        <v>17</v>
      </c>
      <c r="J2115" s="19" t="s">
        <v>7544</v>
      </c>
      <c r="K2115" s="56" t="s">
        <v>7545</v>
      </c>
    </row>
    <row r="2116" ht="15.5" spans="1:11">
      <c r="A2116" s="53" t="s">
        <v>7546</v>
      </c>
      <c r="B2116" s="53" t="s">
        <v>7547</v>
      </c>
      <c r="H2116" s="56" t="s">
        <v>7531</v>
      </c>
      <c r="I2116" s="19" t="s">
        <v>17</v>
      </c>
      <c r="J2116" s="19" t="s">
        <v>7548</v>
      </c>
      <c r="K2116" s="56" t="s">
        <v>7549</v>
      </c>
    </row>
    <row r="2117" ht="15.5" spans="1:11">
      <c r="A2117" s="53" t="s">
        <v>7550</v>
      </c>
      <c r="B2117" s="53" t="s">
        <v>7551</v>
      </c>
      <c r="H2117" s="56" t="s">
        <v>7535</v>
      </c>
      <c r="I2117" s="19" t="s">
        <v>17</v>
      </c>
      <c r="J2117" s="19" t="s">
        <v>7552</v>
      </c>
      <c r="K2117" s="56" t="s">
        <v>7553</v>
      </c>
    </row>
    <row r="2118" ht="15.5" spans="1:11">
      <c r="A2118" s="53" t="s">
        <v>7554</v>
      </c>
      <c r="B2118" s="53" t="s">
        <v>7555</v>
      </c>
      <c r="H2118" s="56" t="s">
        <v>7539</v>
      </c>
      <c r="I2118" s="19" t="s">
        <v>17</v>
      </c>
      <c r="J2118" s="19" t="s">
        <v>3176</v>
      </c>
      <c r="K2118" s="56" t="s">
        <v>7556</v>
      </c>
    </row>
    <row r="2119" ht="15.5" spans="1:11">
      <c r="A2119" s="53" t="s">
        <v>7557</v>
      </c>
      <c r="B2119" s="53" t="s">
        <v>7558</v>
      </c>
      <c r="H2119" s="56" t="s">
        <v>7542</v>
      </c>
      <c r="I2119" s="19" t="s">
        <v>17</v>
      </c>
      <c r="J2119" s="19" t="s">
        <v>1340</v>
      </c>
      <c r="K2119" s="56" t="s">
        <v>7559</v>
      </c>
    </row>
    <row r="2120" ht="15.5" spans="1:11">
      <c r="A2120" s="53" t="s">
        <v>7560</v>
      </c>
      <c r="B2120" s="53" t="s">
        <v>7561</v>
      </c>
      <c r="H2120" s="56" t="s">
        <v>7546</v>
      </c>
      <c r="I2120" s="19" t="s">
        <v>17</v>
      </c>
      <c r="J2120" s="19" t="s">
        <v>2008</v>
      </c>
      <c r="K2120" s="56" t="s">
        <v>7562</v>
      </c>
    </row>
    <row r="2121" ht="15.5" spans="1:11">
      <c r="A2121" s="53" t="s">
        <v>7563</v>
      </c>
      <c r="B2121" s="53" t="s">
        <v>7564</v>
      </c>
      <c r="H2121" s="56" t="s">
        <v>7550</v>
      </c>
      <c r="I2121" s="19" t="s">
        <v>17</v>
      </c>
      <c r="J2121" s="19" t="s">
        <v>7565</v>
      </c>
      <c r="K2121" s="56" t="s">
        <v>7566</v>
      </c>
    </row>
    <row r="2122" ht="15.5" spans="1:11">
      <c r="A2122" s="53" t="s">
        <v>7567</v>
      </c>
      <c r="B2122" s="53" t="s">
        <v>7568</v>
      </c>
      <c r="H2122" s="56" t="s">
        <v>7554</v>
      </c>
      <c r="I2122" s="19" t="s">
        <v>17</v>
      </c>
      <c r="J2122" s="19" t="s">
        <v>7569</v>
      </c>
      <c r="K2122" s="56" t="s">
        <v>7570</v>
      </c>
    </row>
    <row r="2123" ht="15.5" spans="1:11">
      <c r="A2123" s="53" t="s">
        <v>7571</v>
      </c>
      <c r="B2123" s="53" t="s">
        <v>7572</v>
      </c>
      <c r="H2123" s="56" t="s">
        <v>7557</v>
      </c>
      <c r="I2123" s="19" t="s">
        <v>22</v>
      </c>
      <c r="J2123" s="19" t="s">
        <v>7573</v>
      </c>
      <c r="K2123" s="56" t="s">
        <v>7574</v>
      </c>
    </row>
    <row r="2124" ht="15.5" spans="1:11">
      <c r="A2124" s="53" t="s">
        <v>7575</v>
      </c>
      <c r="B2124" s="53" t="s">
        <v>7576</v>
      </c>
      <c r="H2124" s="56" t="s">
        <v>7560</v>
      </c>
      <c r="I2124" s="19" t="s">
        <v>22</v>
      </c>
      <c r="J2124" s="19" t="s">
        <v>627</v>
      </c>
      <c r="K2124" s="56" t="s">
        <v>7577</v>
      </c>
    </row>
    <row r="2125" ht="15.5" spans="1:11">
      <c r="A2125" s="53" t="s">
        <v>7578</v>
      </c>
      <c r="B2125" s="53" t="s">
        <v>7579</v>
      </c>
      <c r="H2125" s="56" t="s">
        <v>7563</v>
      </c>
      <c r="I2125" s="19" t="s">
        <v>17</v>
      </c>
      <c r="J2125" s="19" t="s">
        <v>1932</v>
      </c>
      <c r="K2125" s="56" t="s">
        <v>7580</v>
      </c>
    </row>
    <row r="2126" ht="15.5" spans="1:11">
      <c r="A2126" s="53" t="s">
        <v>7581</v>
      </c>
      <c r="B2126" s="53" t="s">
        <v>7582</v>
      </c>
      <c r="H2126" s="56" t="s">
        <v>7567</v>
      </c>
      <c r="I2126" s="19" t="s">
        <v>17</v>
      </c>
      <c r="J2126" s="19" t="s">
        <v>7583</v>
      </c>
      <c r="K2126" s="56" t="s">
        <v>7584</v>
      </c>
    </row>
    <row r="2127" ht="15.5" spans="1:11">
      <c r="A2127" s="53" t="s">
        <v>7585</v>
      </c>
      <c r="B2127" s="53" t="s">
        <v>7586</v>
      </c>
      <c r="H2127" s="56" t="s">
        <v>7571</v>
      </c>
      <c r="I2127" s="19" t="s">
        <v>17</v>
      </c>
      <c r="J2127" s="19" t="s">
        <v>7587</v>
      </c>
      <c r="K2127" s="56" t="s">
        <v>7588</v>
      </c>
    </row>
    <row r="2128" ht="15.5" spans="1:11">
      <c r="A2128" s="53" t="s">
        <v>7589</v>
      </c>
      <c r="B2128" s="53" t="s">
        <v>7590</v>
      </c>
      <c r="H2128" s="56" t="s">
        <v>7575</v>
      </c>
      <c r="I2128" s="19" t="s">
        <v>17</v>
      </c>
      <c r="J2128" s="19" t="s">
        <v>7591</v>
      </c>
      <c r="K2128" s="56" t="s">
        <v>7592</v>
      </c>
    </row>
    <row r="2129" ht="15.5" spans="1:11">
      <c r="A2129" s="53" t="s">
        <v>7593</v>
      </c>
      <c r="B2129" s="53" t="s">
        <v>7594</v>
      </c>
      <c r="H2129" s="56" t="s">
        <v>7578</v>
      </c>
      <c r="I2129" s="19" t="s">
        <v>17</v>
      </c>
      <c r="J2129" s="19" t="s">
        <v>7595</v>
      </c>
      <c r="K2129" s="56" t="s">
        <v>2810</v>
      </c>
    </row>
    <row r="2130" ht="15.5" spans="1:11">
      <c r="A2130" s="53" t="s">
        <v>7596</v>
      </c>
      <c r="B2130" s="53" t="s">
        <v>7597</v>
      </c>
      <c r="H2130" s="56" t="s">
        <v>7581</v>
      </c>
      <c r="I2130" s="19" t="s">
        <v>17</v>
      </c>
      <c r="J2130" s="19" t="s">
        <v>7598</v>
      </c>
      <c r="K2130" s="56" t="s">
        <v>7599</v>
      </c>
    </row>
    <row r="2131" ht="15.5" spans="1:11">
      <c r="A2131" s="53" t="s">
        <v>7600</v>
      </c>
      <c r="B2131" s="53" t="s">
        <v>7601</v>
      </c>
      <c r="H2131" s="56" t="s">
        <v>7585</v>
      </c>
      <c r="I2131" s="19" t="s">
        <v>17</v>
      </c>
      <c r="J2131" s="19" t="s">
        <v>719</v>
      </c>
      <c r="K2131" s="56" t="s">
        <v>7602</v>
      </c>
    </row>
    <row r="2132" ht="15.5" spans="1:11">
      <c r="A2132" s="53" t="s">
        <v>7603</v>
      </c>
      <c r="B2132" s="53" t="s">
        <v>7604</v>
      </c>
      <c r="H2132" s="56" t="s">
        <v>7589</v>
      </c>
      <c r="I2132" s="19" t="s">
        <v>22</v>
      </c>
      <c r="J2132" s="19" t="s">
        <v>7605</v>
      </c>
      <c r="K2132" s="56" t="s">
        <v>7606</v>
      </c>
    </row>
    <row r="2133" ht="15.5" spans="1:11">
      <c r="A2133" s="53" t="s">
        <v>7607</v>
      </c>
      <c r="B2133" s="53" t="s">
        <v>7608</v>
      </c>
      <c r="H2133" s="56" t="s">
        <v>7593</v>
      </c>
      <c r="I2133" s="19" t="s">
        <v>17</v>
      </c>
      <c r="J2133" s="19" t="s">
        <v>6184</v>
      </c>
      <c r="K2133" s="56" t="s">
        <v>7609</v>
      </c>
    </row>
    <row r="2134" ht="15.5" spans="1:11">
      <c r="A2134" s="53" t="s">
        <v>7610</v>
      </c>
      <c r="B2134" s="53" t="s">
        <v>7611</v>
      </c>
      <c r="H2134" s="56" t="s">
        <v>7596</v>
      </c>
      <c r="I2134" s="19" t="s">
        <v>17</v>
      </c>
      <c r="J2134" s="19" t="s">
        <v>7612</v>
      </c>
      <c r="K2134" s="56" t="s">
        <v>7613</v>
      </c>
    </row>
    <row r="2135" ht="15.5" spans="1:11">
      <c r="A2135" s="53" t="s">
        <v>7614</v>
      </c>
      <c r="B2135" s="53" t="s">
        <v>7615</v>
      </c>
      <c r="H2135" s="56" t="s">
        <v>7600</v>
      </c>
      <c r="I2135" s="19" t="s">
        <v>17</v>
      </c>
      <c r="J2135" s="19" t="s">
        <v>5765</v>
      </c>
      <c r="K2135" s="56" t="s">
        <v>3044</v>
      </c>
    </row>
    <row r="2136" ht="15.5" spans="1:11">
      <c r="A2136" s="53" t="s">
        <v>7616</v>
      </c>
      <c r="B2136" s="53" t="s">
        <v>7617</v>
      </c>
      <c r="H2136" s="56" t="s">
        <v>7603</v>
      </c>
      <c r="I2136" s="19" t="s">
        <v>17</v>
      </c>
      <c r="J2136" s="19" t="s">
        <v>7618</v>
      </c>
      <c r="K2136" s="56" t="s">
        <v>175</v>
      </c>
    </row>
    <row r="2137" ht="15.5" spans="1:11">
      <c r="A2137" s="53" t="s">
        <v>7619</v>
      </c>
      <c r="B2137" s="53" t="s">
        <v>7620</v>
      </c>
      <c r="H2137" s="56" t="s">
        <v>7607</v>
      </c>
      <c r="I2137" s="19" t="s">
        <v>22</v>
      </c>
      <c r="J2137" s="19" t="s">
        <v>7621</v>
      </c>
      <c r="K2137" s="56" t="s">
        <v>7622</v>
      </c>
    </row>
    <row r="2138" ht="15.5" spans="1:11">
      <c r="A2138" s="53" t="s">
        <v>7623</v>
      </c>
      <c r="B2138" s="53" t="s">
        <v>7624</v>
      </c>
      <c r="H2138" s="56" t="s">
        <v>7610</v>
      </c>
      <c r="I2138" s="19" t="s">
        <v>17</v>
      </c>
      <c r="J2138" s="19" t="s">
        <v>2885</v>
      </c>
      <c r="K2138" s="56" t="s">
        <v>7625</v>
      </c>
    </row>
    <row r="2139" ht="15.5" spans="1:11">
      <c r="A2139" s="53" t="s">
        <v>7626</v>
      </c>
      <c r="B2139" s="53" t="s">
        <v>7627</v>
      </c>
      <c r="H2139" s="56" t="s">
        <v>7614</v>
      </c>
      <c r="I2139" s="19" t="s">
        <v>22</v>
      </c>
      <c r="J2139" s="19" t="s">
        <v>1021</v>
      </c>
      <c r="K2139" s="56" t="s">
        <v>7628</v>
      </c>
    </row>
    <row r="2140" ht="15.5" spans="1:11">
      <c r="A2140" s="53" t="s">
        <v>7629</v>
      </c>
      <c r="B2140" s="53" t="s">
        <v>7630</v>
      </c>
      <c r="H2140" s="56" t="s">
        <v>7616</v>
      </c>
      <c r="I2140" s="19" t="s">
        <v>22</v>
      </c>
      <c r="J2140" s="19" t="s">
        <v>7631</v>
      </c>
      <c r="K2140" s="56" t="s">
        <v>7632</v>
      </c>
    </row>
    <row r="2141" ht="15.5" spans="1:11">
      <c r="A2141" s="53" t="s">
        <v>7633</v>
      </c>
      <c r="B2141" s="53" t="s">
        <v>7634</v>
      </c>
      <c r="H2141" s="56" t="s">
        <v>7619</v>
      </c>
      <c r="I2141" s="19" t="s">
        <v>22</v>
      </c>
      <c r="J2141" s="19" t="s">
        <v>7635</v>
      </c>
      <c r="K2141" s="56" t="s">
        <v>7223</v>
      </c>
    </row>
    <row r="2142" ht="15.5" spans="1:11">
      <c r="A2142" s="53" t="s">
        <v>7636</v>
      </c>
      <c r="B2142" s="53" t="s">
        <v>7637</v>
      </c>
      <c r="H2142" s="56" t="s">
        <v>7623</v>
      </c>
      <c r="I2142" s="19" t="s">
        <v>22</v>
      </c>
      <c r="J2142" s="19" t="s">
        <v>7638</v>
      </c>
      <c r="K2142" s="56" t="s">
        <v>5762</v>
      </c>
    </row>
    <row r="2143" ht="15.5" spans="1:11">
      <c r="A2143" s="53" t="s">
        <v>7639</v>
      </c>
      <c r="B2143" s="53" t="s">
        <v>7640</v>
      </c>
      <c r="H2143" s="56" t="s">
        <v>7626</v>
      </c>
      <c r="I2143" s="19" t="s">
        <v>1864</v>
      </c>
      <c r="J2143" s="19" t="s">
        <v>1735</v>
      </c>
      <c r="K2143" s="56" t="s">
        <v>7641</v>
      </c>
    </row>
    <row r="2144" ht="15.5" spans="1:11">
      <c r="A2144" s="53" t="s">
        <v>7642</v>
      </c>
      <c r="B2144" s="53" t="s">
        <v>7643</v>
      </c>
      <c r="H2144" s="56" t="s">
        <v>7629</v>
      </c>
      <c r="I2144" s="19" t="s">
        <v>22</v>
      </c>
      <c r="J2144" s="19" t="s">
        <v>7644</v>
      </c>
      <c r="K2144" s="56" t="s">
        <v>7645</v>
      </c>
    </row>
    <row r="2145" ht="15.5" spans="1:11">
      <c r="A2145" s="53" t="s">
        <v>7646</v>
      </c>
      <c r="B2145" s="53" t="s">
        <v>7647</v>
      </c>
      <c r="H2145" s="56" t="s">
        <v>7633</v>
      </c>
      <c r="I2145" s="19" t="s">
        <v>22</v>
      </c>
      <c r="J2145" s="19" t="s">
        <v>392</v>
      </c>
      <c r="K2145" s="56" t="s">
        <v>7648</v>
      </c>
    </row>
    <row r="2146" ht="15.5" spans="1:11">
      <c r="A2146" s="53" t="s">
        <v>7649</v>
      </c>
      <c r="B2146" s="53" t="s">
        <v>7650</v>
      </c>
      <c r="H2146" s="56" t="s">
        <v>7636</v>
      </c>
      <c r="I2146" s="19" t="s">
        <v>17</v>
      </c>
      <c r="J2146" s="19" t="s">
        <v>330</v>
      </c>
      <c r="K2146" s="56" t="s">
        <v>7651</v>
      </c>
    </row>
    <row r="2147" ht="15.5" spans="1:11">
      <c r="A2147" s="53" t="s">
        <v>7652</v>
      </c>
      <c r="B2147" s="53" t="s">
        <v>7653</v>
      </c>
      <c r="H2147" s="56" t="s">
        <v>7639</v>
      </c>
      <c r="I2147" s="19" t="s">
        <v>17</v>
      </c>
      <c r="J2147" s="19" t="s">
        <v>7654</v>
      </c>
      <c r="K2147" s="56" t="s">
        <v>7655</v>
      </c>
    </row>
    <row r="2148" ht="15.5" spans="1:11">
      <c r="A2148" s="53" t="s">
        <v>7656</v>
      </c>
      <c r="B2148" s="53" t="s">
        <v>7657</v>
      </c>
      <c r="H2148" s="56" t="s">
        <v>7642</v>
      </c>
      <c r="I2148" s="19" t="s">
        <v>17</v>
      </c>
      <c r="J2148" s="19" t="s">
        <v>7658</v>
      </c>
      <c r="K2148" s="56" t="s">
        <v>7659</v>
      </c>
    </row>
    <row r="2149" ht="15.5" spans="1:11">
      <c r="A2149" s="53" t="s">
        <v>7660</v>
      </c>
      <c r="B2149" s="53" t="s">
        <v>7661</v>
      </c>
      <c r="H2149" s="56" t="s">
        <v>7646</v>
      </c>
      <c r="I2149" s="19" t="s">
        <v>17</v>
      </c>
      <c r="J2149" s="19" t="s">
        <v>7662</v>
      </c>
      <c r="K2149" s="56" t="s">
        <v>7663</v>
      </c>
    </row>
    <row r="2150" ht="15.5" spans="1:11">
      <c r="A2150" s="53" t="s">
        <v>7664</v>
      </c>
      <c r="B2150" s="53" t="s">
        <v>7665</v>
      </c>
      <c r="H2150" s="56" t="s">
        <v>7649</v>
      </c>
      <c r="I2150" s="19" t="s">
        <v>22</v>
      </c>
      <c r="J2150" s="19" t="s">
        <v>7666</v>
      </c>
      <c r="K2150" s="56" t="s">
        <v>7667</v>
      </c>
    </row>
    <row r="2151" ht="15.5" spans="1:11">
      <c r="A2151" s="53" t="s">
        <v>7668</v>
      </c>
      <c r="B2151" s="53" t="s">
        <v>7669</v>
      </c>
      <c r="H2151" s="56" t="s">
        <v>7652</v>
      </c>
      <c r="I2151" s="19" t="s">
        <v>22</v>
      </c>
      <c r="J2151" s="19" t="s">
        <v>7670</v>
      </c>
      <c r="K2151" s="56" t="s">
        <v>7671</v>
      </c>
    </row>
    <row r="2152" ht="15.5" spans="1:11">
      <c r="A2152" s="53" t="s">
        <v>7672</v>
      </c>
      <c r="B2152" s="53" t="s">
        <v>7673</v>
      </c>
      <c r="H2152" s="56" t="s">
        <v>7656</v>
      </c>
      <c r="I2152" s="19" t="s">
        <v>22</v>
      </c>
      <c r="J2152" s="19" t="s">
        <v>7674</v>
      </c>
      <c r="K2152" s="56" t="s">
        <v>7675</v>
      </c>
    </row>
    <row r="2153" ht="15.5" spans="1:11">
      <c r="A2153" s="53" t="s">
        <v>7676</v>
      </c>
      <c r="B2153" s="53" t="s">
        <v>7677</v>
      </c>
      <c r="H2153" s="56" t="s">
        <v>7660</v>
      </c>
      <c r="I2153" s="19" t="s">
        <v>22</v>
      </c>
      <c r="J2153" s="19" t="s">
        <v>7678</v>
      </c>
      <c r="K2153" s="56" t="s">
        <v>7679</v>
      </c>
    </row>
    <row r="2154" ht="15.5" spans="1:11">
      <c r="A2154" s="53" t="s">
        <v>7680</v>
      </c>
      <c r="B2154" s="53" t="s">
        <v>7681</v>
      </c>
      <c r="H2154" s="56" t="s">
        <v>7664</v>
      </c>
      <c r="I2154" s="19" t="s">
        <v>22</v>
      </c>
      <c r="J2154" s="19" t="s">
        <v>119</v>
      </c>
      <c r="K2154" s="56" t="s">
        <v>7682</v>
      </c>
    </row>
    <row r="2155" ht="15.5" spans="1:11">
      <c r="A2155" s="53" t="s">
        <v>7683</v>
      </c>
      <c r="B2155" s="53" t="s">
        <v>7684</v>
      </c>
      <c r="H2155" s="56" t="s">
        <v>7668</v>
      </c>
      <c r="I2155" s="19" t="s">
        <v>22</v>
      </c>
      <c r="J2155" s="19" t="s">
        <v>7685</v>
      </c>
      <c r="K2155" s="56" t="s">
        <v>5182</v>
      </c>
    </row>
    <row r="2156" ht="15.5" spans="1:11">
      <c r="A2156" s="53" t="s">
        <v>7686</v>
      </c>
      <c r="B2156" s="53" t="s">
        <v>7687</v>
      </c>
      <c r="H2156" s="56" t="s">
        <v>7672</v>
      </c>
      <c r="I2156" s="19" t="s">
        <v>22</v>
      </c>
      <c r="J2156" s="19" t="s">
        <v>7688</v>
      </c>
      <c r="K2156" s="56" t="s">
        <v>7689</v>
      </c>
    </row>
    <row r="2157" ht="15.5" spans="1:11">
      <c r="A2157" s="53" t="s">
        <v>7690</v>
      </c>
      <c r="B2157" s="53" t="s">
        <v>7691</v>
      </c>
      <c r="H2157" s="56" t="s">
        <v>7676</v>
      </c>
      <c r="I2157" s="19" t="s">
        <v>22</v>
      </c>
      <c r="J2157" s="19" t="s">
        <v>7692</v>
      </c>
      <c r="K2157" s="56" t="s">
        <v>7693</v>
      </c>
    </row>
    <row r="2158" ht="15.5" spans="1:11">
      <c r="A2158" s="53" t="s">
        <v>7694</v>
      </c>
      <c r="B2158" s="53" t="s">
        <v>7695</v>
      </c>
      <c r="H2158" s="56" t="s">
        <v>7680</v>
      </c>
      <c r="I2158" s="19" t="s">
        <v>22</v>
      </c>
      <c r="J2158" s="19" t="s">
        <v>7696</v>
      </c>
      <c r="K2158" s="56" t="s">
        <v>7697</v>
      </c>
    </row>
    <row r="2159" ht="15.5" spans="1:11">
      <c r="A2159" s="53" t="s">
        <v>7698</v>
      </c>
      <c r="B2159" s="53" t="s">
        <v>7699</v>
      </c>
      <c r="H2159" s="56" t="s">
        <v>7683</v>
      </c>
      <c r="I2159" s="19" t="s">
        <v>22</v>
      </c>
      <c r="J2159" s="19" t="s">
        <v>7700</v>
      </c>
      <c r="K2159" s="56" t="s">
        <v>7701</v>
      </c>
    </row>
    <row r="2160" ht="15.5" spans="1:11">
      <c r="A2160" s="53" t="s">
        <v>7702</v>
      </c>
      <c r="B2160" s="53" t="s">
        <v>7703</v>
      </c>
      <c r="H2160" s="56" t="s">
        <v>7686</v>
      </c>
      <c r="I2160" s="19" t="s">
        <v>22</v>
      </c>
      <c r="J2160" s="19" t="s">
        <v>7704</v>
      </c>
      <c r="K2160" s="56" t="s">
        <v>7580</v>
      </c>
    </row>
    <row r="2161" ht="15.5" spans="1:11">
      <c r="A2161" s="53" t="s">
        <v>7705</v>
      </c>
      <c r="B2161" s="53" t="s">
        <v>7706</v>
      </c>
      <c r="H2161" s="56" t="s">
        <v>7690</v>
      </c>
      <c r="I2161" s="19" t="s">
        <v>22</v>
      </c>
      <c r="J2161" s="19" t="s">
        <v>6858</v>
      </c>
      <c r="K2161" s="56" t="s">
        <v>7707</v>
      </c>
    </row>
    <row r="2162" ht="15.5" spans="1:11">
      <c r="A2162" s="53" t="s">
        <v>7708</v>
      </c>
      <c r="B2162" s="53" t="s">
        <v>7709</v>
      </c>
      <c r="H2162" s="56" t="s">
        <v>7694</v>
      </c>
      <c r="I2162" s="19" t="s">
        <v>22</v>
      </c>
      <c r="J2162" s="19" t="s">
        <v>47</v>
      </c>
      <c r="K2162" s="56" t="s">
        <v>7710</v>
      </c>
    </row>
    <row r="2163" ht="15.5" spans="1:11">
      <c r="A2163" s="53" t="s">
        <v>7711</v>
      </c>
      <c r="B2163" s="53" t="s">
        <v>7712</v>
      </c>
      <c r="H2163" s="56" t="s">
        <v>7698</v>
      </c>
      <c r="I2163" s="19" t="s">
        <v>17</v>
      </c>
      <c r="J2163" s="19" t="s">
        <v>7713</v>
      </c>
      <c r="K2163" s="56" t="s">
        <v>7714</v>
      </c>
    </row>
    <row r="2164" ht="15.5" spans="1:11">
      <c r="A2164" s="53" t="s">
        <v>7715</v>
      </c>
      <c r="B2164" s="53" t="s">
        <v>7716</v>
      </c>
      <c r="H2164" s="56" t="s">
        <v>7702</v>
      </c>
      <c r="I2164" s="19" t="s">
        <v>17</v>
      </c>
      <c r="J2164" s="19" t="s">
        <v>6293</v>
      </c>
      <c r="K2164" s="56" t="s">
        <v>7717</v>
      </c>
    </row>
    <row r="2165" ht="15.5" spans="1:11">
      <c r="A2165" s="53" t="s">
        <v>7718</v>
      </c>
      <c r="B2165" s="53" t="s">
        <v>7719</v>
      </c>
      <c r="H2165" s="56" t="s">
        <v>7705</v>
      </c>
      <c r="I2165" s="19" t="s">
        <v>17</v>
      </c>
      <c r="J2165" s="19" t="s">
        <v>7720</v>
      </c>
      <c r="K2165" s="56" t="s">
        <v>7721</v>
      </c>
    </row>
    <row r="2166" ht="15.5" spans="1:11">
      <c r="A2166" s="53" t="s">
        <v>7722</v>
      </c>
      <c r="B2166" s="53" t="s">
        <v>7723</v>
      </c>
      <c r="H2166" s="56" t="s">
        <v>7708</v>
      </c>
      <c r="I2166" s="19" t="s">
        <v>17</v>
      </c>
      <c r="J2166" s="19" t="s">
        <v>2920</v>
      </c>
      <c r="K2166" s="56" t="s">
        <v>7724</v>
      </c>
    </row>
    <row r="2167" ht="15.5" spans="1:11">
      <c r="A2167" s="53" t="s">
        <v>7725</v>
      </c>
      <c r="B2167" s="53" t="s">
        <v>7726</v>
      </c>
      <c r="H2167" s="56" t="s">
        <v>7711</v>
      </c>
      <c r="I2167" s="19" t="s">
        <v>17</v>
      </c>
      <c r="J2167" s="19" t="s">
        <v>743</v>
      </c>
      <c r="K2167" s="56" t="s">
        <v>7727</v>
      </c>
    </row>
    <row r="2168" ht="15.5" spans="1:11">
      <c r="A2168" s="53" t="s">
        <v>7728</v>
      </c>
      <c r="B2168" s="53" t="s">
        <v>7729</v>
      </c>
      <c r="H2168" s="56" t="s">
        <v>7715</v>
      </c>
      <c r="I2168" s="19" t="s">
        <v>1864</v>
      </c>
      <c r="J2168" s="19" t="s">
        <v>7730</v>
      </c>
      <c r="K2168" s="56" t="s">
        <v>7731</v>
      </c>
    </row>
    <row r="2169" ht="15.5" spans="1:11">
      <c r="A2169" s="53" t="s">
        <v>7732</v>
      </c>
      <c r="B2169" s="53" t="s">
        <v>7733</v>
      </c>
      <c r="H2169" s="56" t="s">
        <v>7718</v>
      </c>
      <c r="I2169" s="19" t="s">
        <v>17</v>
      </c>
      <c r="J2169" s="19" t="s">
        <v>7734</v>
      </c>
      <c r="K2169" s="56" t="s">
        <v>335</v>
      </c>
    </row>
    <row r="2170" ht="15.5" spans="1:11">
      <c r="A2170" s="53" t="s">
        <v>7735</v>
      </c>
      <c r="B2170" s="53" t="s">
        <v>7736</v>
      </c>
      <c r="H2170" s="56" t="s">
        <v>7722</v>
      </c>
      <c r="I2170" s="19" t="s">
        <v>22</v>
      </c>
      <c r="J2170" s="19" t="s">
        <v>2762</v>
      </c>
      <c r="K2170" s="56" t="s">
        <v>7737</v>
      </c>
    </row>
    <row r="2171" ht="15.5" spans="1:11">
      <c r="A2171" s="53" t="s">
        <v>7738</v>
      </c>
      <c r="B2171" s="53" t="s">
        <v>7739</v>
      </c>
      <c r="H2171" s="56" t="s">
        <v>7725</v>
      </c>
      <c r="I2171" s="19" t="s">
        <v>22</v>
      </c>
      <c r="J2171" s="19" t="s">
        <v>7740</v>
      </c>
      <c r="K2171" s="56" t="s">
        <v>7741</v>
      </c>
    </row>
    <row r="2172" ht="15.5" spans="1:11">
      <c r="A2172" s="53" t="s">
        <v>7742</v>
      </c>
      <c r="B2172" s="53" t="s">
        <v>7743</v>
      </c>
      <c r="H2172" s="56" t="s">
        <v>7728</v>
      </c>
      <c r="I2172" s="19" t="s">
        <v>22</v>
      </c>
      <c r="J2172" s="19" t="s">
        <v>7744</v>
      </c>
      <c r="K2172" s="56" t="s">
        <v>7745</v>
      </c>
    </row>
    <row r="2173" ht="15.5" spans="1:11">
      <c r="A2173" s="53" t="s">
        <v>7746</v>
      </c>
      <c r="B2173" s="53" t="s">
        <v>7747</v>
      </c>
      <c r="H2173" s="56" t="s">
        <v>7732</v>
      </c>
      <c r="I2173" s="19" t="s">
        <v>22</v>
      </c>
      <c r="J2173" s="19" t="s">
        <v>2207</v>
      </c>
      <c r="K2173" s="56" t="s">
        <v>7748</v>
      </c>
    </row>
    <row r="2174" ht="15.5" spans="1:11">
      <c r="A2174" s="53" t="s">
        <v>7749</v>
      </c>
      <c r="B2174" s="53" t="s">
        <v>7750</v>
      </c>
      <c r="H2174" s="56" t="s">
        <v>7735</v>
      </c>
      <c r="I2174" s="19" t="s">
        <v>22</v>
      </c>
      <c r="J2174" s="19" t="s">
        <v>7751</v>
      </c>
      <c r="K2174" s="56" t="s">
        <v>7752</v>
      </c>
    </row>
    <row r="2175" ht="15.5" spans="1:11">
      <c r="A2175" s="53" t="s">
        <v>7753</v>
      </c>
      <c r="B2175" s="53" t="s">
        <v>7754</v>
      </c>
      <c r="H2175" s="56" t="s">
        <v>7738</v>
      </c>
      <c r="I2175" s="19" t="s">
        <v>22</v>
      </c>
      <c r="J2175" s="19" t="s">
        <v>585</v>
      </c>
      <c r="K2175" s="56" t="s">
        <v>7755</v>
      </c>
    </row>
    <row r="2176" ht="15.5" spans="1:11">
      <c r="A2176" s="53" t="s">
        <v>7756</v>
      </c>
      <c r="B2176" s="53" t="s">
        <v>7757</v>
      </c>
      <c r="H2176" s="56" t="s">
        <v>7742</v>
      </c>
      <c r="I2176" s="19" t="s">
        <v>17</v>
      </c>
      <c r="J2176" s="19" t="s">
        <v>2605</v>
      </c>
      <c r="K2176" s="56" t="s">
        <v>7758</v>
      </c>
    </row>
    <row r="2177" ht="15.5" spans="1:11">
      <c r="A2177" s="53" t="s">
        <v>7759</v>
      </c>
      <c r="B2177" s="53" t="s">
        <v>7760</v>
      </c>
      <c r="H2177" s="56" t="s">
        <v>7746</v>
      </c>
      <c r="I2177" s="19" t="s">
        <v>22</v>
      </c>
      <c r="J2177" s="19" t="s">
        <v>615</v>
      </c>
      <c r="K2177" s="56" t="s">
        <v>6042</v>
      </c>
    </row>
    <row r="2178" ht="15.5" spans="1:11">
      <c r="A2178" s="53" t="s">
        <v>7761</v>
      </c>
      <c r="B2178" s="53" t="s">
        <v>7762</v>
      </c>
      <c r="H2178" s="56" t="s">
        <v>7749</v>
      </c>
      <c r="I2178" s="19" t="s">
        <v>22</v>
      </c>
      <c r="J2178" s="19" t="s">
        <v>7763</v>
      </c>
      <c r="K2178" s="56" t="s">
        <v>7764</v>
      </c>
    </row>
    <row r="2179" ht="15.5" spans="1:11">
      <c r="A2179" s="53" t="s">
        <v>7765</v>
      </c>
      <c r="B2179" s="53" t="s">
        <v>7766</v>
      </c>
      <c r="H2179" s="56" t="s">
        <v>7753</v>
      </c>
      <c r="I2179" s="19" t="s">
        <v>17</v>
      </c>
      <c r="J2179" s="19" t="s">
        <v>7767</v>
      </c>
      <c r="K2179" s="56" t="s">
        <v>4157</v>
      </c>
    </row>
    <row r="2180" ht="15.5" spans="1:11">
      <c r="A2180" s="53" t="s">
        <v>7768</v>
      </c>
      <c r="B2180" s="53" t="s">
        <v>7769</v>
      </c>
      <c r="H2180" s="56" t="s">
        <v>7756</v>
      </c>
      <c r="I2180" s="19" t="s">
        <v>22</v>
      </c>
      <c r="J2180" s="19" t="s">
        <v>7770</v>
      </c>
      <c r="K2180" s="56" t="s">
        <v>7771</v>
      </c>
    </row>
    <row r="2181" ht="15.5" spans="1:11">
      <c r="A2181" s="53" t="s">
        <v>7772</v>
      </c>
      <c r="B2181" s="53" t="s">
        <v>7773</v>
      </c>
      <c r="H2181" s="56" t="s">
        <v>7759</v>
      </c>
      <c r="I2181" s="19" t="s">
        <v>17</v>
      </c>
      <c r="J2181" s="19" t="s">
        <v>7774</v>
      </c>
      <c r="K2181" s="56" t="s">
        <v>898</v>
      </c>
    </row>
    <row r="2182" ht="15.5" spans="1:11">
      <c r="A2182" s="53" t="s">
        <v>7775</v>
      </c>
      <c r="B2182" s="53" t="s">
        <v>7776</v>
      </c>
      <c r="H2182" s="56" t="s">
        <v>7761</v>
      </c>
      <c r="I2182" s="19" t="s">
        <v>17</v>
      </c>
      <c r="J2182" s="19" t="s">
        <v>7777</v>
      </c>
      <c r="K2182" s="56" t="s">
        <v>862</v>
      </c>
    </row>
    <row r="2183" ht="15.5" spans="1:11">
      <c r="A2183" s="53" t="s">
        <v>7778</v>
      </c>
      <c r="B2183" s="53" t="s">
        <v>7779</v>
      </c>
      <c r="H2183" s="56" t="s">
        <v>7765</v>
      </c>
      <c r="I2183" s="19" t="s">
        <v>17</v>
      </c>
      <c r="J2183" s="19" t="s">
        <v>1382</v>
      </c>
      <c r="K2183" s="56" t="s">
        <v>2530</v>
      </c>
    </row>
    <row r="2184" ht="15.5" spans="1:11">
      <c r="A2184" s="53" t="s">
        <v>7780</v>
      </c>
      <c r="B2184" s="53" t="s">
        <v>7781</v>
      </c>
      <c r="H2184" s="56" t="s">
        <v>7768</v>
      </c>
      <c r="I2184" s="19" t="s">
        <v>17</v>
      </c>
      <c r="J2184" s="19" t="s">
        <v>7782</v>
      </c>
      <c r="K2184" s="56" t="s">
        <v>7783</v>
      </c>
    </row>
    <row r="2185" ht="15.5" spans="1:11">
      <c r="A2185" s="53" t="s">
        <v>7784</v>
      </c>
      <c r="B2185" s="53" t="s">
        <v>7785</v>
      </c>
      <c r="H2185" s="56" t="s">
        <v>7772</v>
      </c>
      <c r="I2185" s="19" t="s">
        <v>17</v>
      </c>
      <c r="J2185" s="19" t="s">
        <v>1303</v>
      </c>
      <c r="K2185" s="56" t="s">
        <v>4286</v>
      </c>
    </row>
    <row r="2186" ht="15.5" spans="1:11">
      <c r="A2186" s="53" t="s">
        <v>7786</v>
      </c>
      <c r="B2186" s="53" t="s">
        <v>7787</v>
      </c>
      <c r="H2186" s="56" t="s">
        <v>7775</v>
      </c>
      <c r="I2186" s="19" t="s">
        <v>17</v>
      </c>
      <c r="J2186" s="19" t="s">
        <v>7788</v>
      </c>
      <c r="K2186" s="56" t="s">
        <v>7789</v>
      </c>
    </row>
    <row r="2187" ht="15.5" spans="1:11">
      <c r="A2187" s="53" t="s">
        <v>7790</v>
      </c>
      <c r="B2187" s="53" t="s">
        <v>7791</v>
      </c>
      <c r="H2187" s="56" t="s">
        <v>7778</v>
      </c>
      <c r="I2187" s="19" t="s">
        <v>17</v>
      </c>
      <c r="J2187" s="19" t="s">
        <v>1374</v>
      </c>
      <c r="K2187" s="56" t="s">
        <v>7792</v>
      </c>
    </row>
    <row r="2188" ht="15.5" spans="1:11">
      <c r="A2188" s="53" t="s">
        <v>7793</v>
      </c>
      <c r="B2188" s="53" t="s">
        <v>7794</v>
      </c>
      <c r="H2188" s="56" t="s">
        <v>7780</v>
      </c>
      <c r="I2188" s="19" t="s">
        <v>22</v>
      </c>
      <c r="J2188" s="19" t="s">
        <v>6532</v>
      </c>
      <c r="K2188" s="56" t="s">
        <v>1503</v>
      </c>
    </row>
    <row r="2189" ht="15.5" spans="1:11">
      <c r="A2189" s="53" t="s">
        <v>7795</v>
      </c>
      <c r="B2189" s="53" t="s">
        <v>7796</v>
      </c>
      <c r="H2189" s="56" t="s">
        <v>7784</v>
      </c>
      <c r="I2189" s="19" t="s">
        <v>22</v>
      </c>
      <c r="J2189" s="19" t="s">
        <v>7797</v>
      </c>
      <c r="K2189" s="56" t="s">
        <v>7798</v>
      </c>
    </row>
    <row r="2190" ht="15.5" spans="1:11">
      <c r="A2190" s="53" t="s">
        <v>7799</v>
      </c>
      <c r="B2190" s="53" t="s">
        <v>7800</v>
      </c>
      <c r="H2190" s="56" t="s">
        <v>7786</v>
      </c>
      <c r="I2190" s="19" t="s">
        <v>22</v>
      </c>
      <c r="J2190" s="19" t="s">
        <v>1013</v>
      </c>
      <c r="K2190" s="56" t="s">
        <v>7801</v>
      </c>
    </row>
    <row r="2191" ht="15.5" spans="1:11">
      <c r="A2191" s="53" t="s">
        <v>7802</v>
      </c>
      <c r="B2191" s="53" t="s">
        <v>7803</v>
      </c>
      <c r="H2191" s="56" t="s">
        <v>7790</v>
      </c>
      <c r="I2191" s="19" t="s">
        <v>22</v>
      </c>
      <c r="J2191" s="19" t="s">
        <v>7804</v>
      </c>
      <c r="K2191" s="56" t="s">
        <v>2102</v>
      </c>
    </row>
    <row r="2192" ht="15.5" spans="1:11">
      <c r="A2192" s="53" t="s">
        <v>7805</v>
      </c>
      <c r="B2192" s="53" t="s">
        <v>7806</v>
      </c>
      <c r="H2192" s="56" t="s">
        <v>7793</v>
      </c>
      <c r="I2192" s="19" t="s">
        <v>22</v>
      </c>
      <c r="J2192" s="19" t="s">
        <v>43</v>
      </c>
      <c r="K2192" s="56" t="s">
        <v>7807</v>
      </c>
    </row>
    <row r="2193" ht="15.5" spans="1:11">
      <c r="A2193" s="53" t="s">
        <v>7808</v>
      </c>
      <c r="B2193" s="53" t="s">
        <v>7809</v>
      </c>
      <c r="H2193" s="56" t="s">
        <v>7795</v>
      </c>
      <c r="I2193" s="19" t="s">
        <v>22</v>
      </c>
      <c r="J2193" s="19" t="s">
        <v>346</v>
      </c>
      <c r="K2193" s="56" t="s">
        <v>7810</v>
      </c>
    </row>
    <row r="2194" ht="15.5" spans="1:11">
      <c r="A2194" s="53" t="s">
        <v>7811</v>
      </c>
      <c r="B2194" s="53" t="s">
        <v>7812</v>
      </c>
      <c r="H2194" s="56" t="s">
        <v>7799</v>
      </c>
      <c r="I2194" s="19" t="s">
        <v>22</v>
      </c>
      <c r="J2194" s="19" t="s">
        <v>7813</v>
      </c>
      <c r="K2194" s="56" t="s">
        <v>4915</v>
      </c>
    </row>
    <row r="2195" ht="15.5" spans="1:11">
      <c r="A2195" s="53" t="s">
        <v>7814</v>
      </c>
      <c r="B2195" s="53" t="s">
        <v>7815</v>
      </c>
      <c r="H2195" s="56" t="s">
        <v>7802</v>
      </c>
      <c r="I2195" s="19" t="s">
        <v>22</v>
      </c>
      <c r="J2195" s="19" t="s">
        <v>7816</v>
      </c>
      <c r="K2195" s="56" t="s">
        <v>7817</v>
      </c>
    </row>
    <row r="2196" ht="15.5" spans="1:11">
      <c r="A2196" s="53" t="s">
        <v>7818</v>
      </c>
      <c r="B2196" s="53" t="s">
        <v>7819</v>
      </c>
      <c r="H2196" s="56" t="s">
        <v>7805</v>
      </c>
      <c r="I2196" s="19" t="s">
        <v>22</v>
      </c>
      <c r="J2196" s="19" t="s">
        <v>7820</v>
      </c>
      <c r="K2196" s="56" t="s">
        <v>855</v>
      </c>
    </row>
    <row r="2197" ht="15.5" spans="1:11">
      <c r="A2197" s="53" t="s">
        <v>7821</v>
      </c>
      <c r="B2197" s="53" t="s">
        <v>7822</v>
      </c>
      <c r="H2197" s="56" t="s">
        <v>7808</v>
      </c>
      <c r="I2197" s="19" t="s">
        <v>22</v>
      </c>
      <c r="J2197" s="19" t="s">
        <v>7823</v>
      </c>
      <c r="K2197" s="56" t="s">
        <v>7824</v>
      </c>
    </row>
    <row r="2198" ht="15.5" spans="1:11">
      <c r="A2198" s="53" t="s">
        <v>7825</v>
      </c>
      <c r="B2198" s="53" t="s">
        <v>7826</v>
      </c>
      <c r="H2198" s="56" t="s">
        <v>7811</v>
      </c>
      <c r="I2198" s="19" t="s">
        <v>22</v>
      </c>
      <c r="J2198" s="19" t="s">
        <v>3929</v>
      </c>
      <c r="K2198" s="56" t="s">
        <v>6302</v>
      </c>
    </row>
    <row r="2199" ht="15.5" spans="1:11">
      <c r="A2199" s="53" t="s">
        <v>7827</v>
      </c>
      <c r="B2199" s="53" t="s">
        <v>7828</v>
      </c>
      <c r="H2199" s="56" t="s">
        <v>7814</v>
      </c>
      <c r="I2199" s="19" t="s">
        <v>22</v>
      </c>
      <c r="J2199" s="19" t="s">
        <v>7829</v>
      </c>
      <c r="K2199" s="56" t="s">
        <v>2349</v>
      </c>
    </row>
    <row r="2200" ht="15.5" spans="1:11">
      <c r="A2200" s="53" t="s">
        <v>7830</v>
      </c>
      <c r="B2200" s="53" t="s">
        <v>7831</v>
      </c>
      <c r="H2200" s="56" t="s">
        <v>7818</v>
      </c>
      <c r="I2200" s="19" t="s">
        <v>22</v>
      </c>
      <c r="J2200" s="19" t="s">
        <v>7832</v>
      </c>
      <c r="K2200" s="56" t="s">
        <v>7833</v>
      </c>
    </row>
    <row r="2201" ht="15.5" spans="1:11">
      <c r="A2201" s="53" t="s">
        <v>7834</v>
      </c>
      <c r="B2201" s="53" t="s">
        <v>7835</v>
      </c>
      <c r="H2201" s="56" t="s">
        <v>7821</v>
      </c>
      <c r="I2201" s="19" t="s">
        <v>22</v>
      </c>
      <c r="J2201" s="19" t="s">
        <v>7836</v>
      </c>
      <c r="K2201" s="56" t="s">
        <v>1973</v>
      </c>
    </row>
    <row r="2202" ht="15.5" spans="1:11">
      <c r="A2202" s="53" t="s">
        <v>7837</v>
      </c>
      <c r="B2202" s="53" t="s">
        <v>7838</v>
      </c>
      <c r="H2202" s="56" t="s">
        <v>7825</v>
      </c>
      <c r="I2202" s="19" t="s">
        <v>22</v>
      </c>
      <c r="J2202" s="19" t="s">
        <v>7839</v>
      </c>
      <c r="K2202" s="56" t="s">
        <v>7840</v>
      </c>
    </row>
    <row r="2203" ht="15.5" spans="1:11">
      <c r="A2203" s="53" t="s">
        <v>7841</v>
      </c>
      <c r="B2203" s="53" t="s">
        <v>7842</v>
      </c>
      <c r="H2203" s="56" t="s">
        <v>7827</v>
      </c>
      <c r="I2203" s="19" t="s">
        <v>22</v>
      </c>
      <c r="J2203" s="19" t="s">
        <v>212</v>
      </c>
      <c r="K2203" s="56" t="s">
        <v>7843</v>
      </c>
    </row>
    <row r="2204" ht="15.5" spans="1:11">
      <c r="A2204" s="53" t="s">
        <v>7844</v>
      </c>
      <c r="B2204" s="53" t="s">
        <v>7845</v>
      </c>
      <c r="H2204" s="56" t="s">
        <v>7830</v>
      </c>
      <c r="I2204" s="19" t="s">
        <v>22</v>
      </c>
      <c r="J2204" s="19" t="s">
        <v>7846</v>
      </c>
      <c r="K2204" s="56" t="s">
        <v>7847</v>
      </c>
    </row>
    <row r="2205" ht="15.5" spans="1:11">
      <c r="A2205" s="53" t="s">
        <v>7848</v>
      </c>
      <c r="B2205" s="53" t="s">
        <v>7849</v>
      </c>
      <c r="H2205" s="56" t="s">
        <v>7834</v>
      </c>
      <c r="I2205" s="19" t="s">
        <v>22</v>
      </c>
      <c r="J2205" s="19" t="s">
        <v>7850</v>
      </c>
      <c r="K2205" s="56" t="s">
        <v>7851</v>
      </c>
    </row>
    <row r="2206" ht="15.5" spans="1:11">
      <c r="A2206" s="53" t="s">
        <v>7852</v>
      </c>
      <c r="B2206" s="53" t="s">
        <v>7853</v>
      </c>
      <c r="H2206" s="56" t="s">
        <v>7837</v>
      </c>
      <c r="I2206" s="19" t="s">
        <v>22</v>
      </c>
      <c r="J2206" s="19" t="s">
        <v>7854</v>
      </c>
      <c r="K2206" s="56" t="s">
        <v>7855</v>
      </c>
    </row>
    <row r="2207" ht="15.5" spans="1:11">
      <c r="A2207" s="53" t="s">
        <v>7856</v>
      </c>
      <c r="B2207" s="53" t="s">
        <v>7857</v>
      </c>
      <c r="H2207" s="56" t="s">
        <v>7841</v>
      </c>
      <c r="I2207" s="19" t="s">
        <v>22</v>
      </c>
      <c r="J2207" s="19" t="s">
        <v>727</v>
      </c>
      <c r="K2207" s="56" t="s">
        <v>7858</v>
      </c>
    </row>
    <row r="2208" ht="15.5" spans="1:11">
      <c r="A2208" s="53" t="s">
        <v>7859</v>
      </c>
      <c r="B2208" s="53" t="s">
        <v>7860</v>
      </c>
      <c r="H2208" s="56" t="s">
        <v>7844</v>
      </c>
      <c r="I2208" s="19" t="s">
        <v>17</v>
      </c>
      <c r="J2208" s="19" t="s">
        <v>7861</v>
      </c>
      <c r="K2208" s="56" t="s">
        <v>7862</v>
      </c>
    </row>
    <row r="2209" ht="15.5" spans="1:11">
      <c r="A2209" s="53" t="s">
        <v>7863</v>
      </c>
      <c r="B2209" s="53" t="s">
        <v>7864</v>
      </c>
      <c r="H2209" s="56" t="s">
        <v>7848</v>
      </c>
      <c r="I2209" s="19" t="s">
        <v>17</v>
      </c>
      <c r="J2209" s="19" t="s">
        <v>5943</v>
      </c>
      <c r="K2209" s="56" t="s">
        <v>7865</v>
      </c>
    </row>
    <row r="2210" ht="15.5" spans="1:11">
      <c r="A2210" s="53" t="s">
        <v>7866</v>
      </c>
      <c r="B2210" s="53" t="s">
        <v>7867</v>
      </c>
      <c r="H2210" s="56" t="s">
        <v>7852</v>
      </c>
      <c r="I2210" s="19" t="s">
        <v>17</v>
      </c>
      <c r="J2210" s="19" t="s">
        <v>7868</v>
      </c>
      <c r="K2210" s="56" t="s">
        <v>7869</v>
      </c>
    </row>
    <row r="2211" ht="15.5" spans="1:11">
      <c r="A2211" s="53" t="s">
        <v>7870</v>
      </c>
      <c r="B2211" s="53" t="s">
        <v>7871</v>
      </c>
      <c r="H2211" s="56" t="s">
        <v>7856</v>
      </c>
      <c r="I2211" s="19" t="s">
        <v>22</v>
      </c>
      <c r="J2211" s="19" t="s">
        <v>7872</v>
      </c>
      <c r="K2211" s="56" t="s">
        <v>7873</v>
      </c>
    </row>
    <row r="2212" ht="15.5" spans="1:11">
      <c r="A2212" s="53" t="s">
        <v>7874</v>
      </c>
      <c r="B2212" s="53" t="s">
        <v>7875</v>
      </c>
      <c r="H2212" s="56" t="s">
        <v>7859</v>
      </c>
      <c r="I2212" s="19" t="s">
        <v>22</v>
      </c>
      <c r="J2212" s="19" t="s">
        <v>5277</v>
      </c>
      <c r="K2212" s="56" t="s">
        <v>7876</v>
      </c>
    </row>
    <row r="2213" ht="15.5" spans="1:11">
      <c r="A2213" s="53" t="s">
        <v>7877</v>
      </c>
      <c r="B2213" s="53" t="s">
        <v>7878</v>
      </c>
      <c r="H2213" s="56" t="s">
        <v>7863</v>
      </c>
      <c r="I2213" s="19" t="s">
        <v>17</v>
      </c>
      <c r="J2213" s="19" t="s">
        <v>7879</v>
      </c>
      <c r="K2213" s="56" t="s">
        <v>7880</v>
      </c>
    </row>
    <row r="2214" ht="15.5" spans="1:11">
      <c r="A2214" s="53" t="s">
        <v>7881</v>
      </c>
      <c r="B2214" s="53" t="s">
        <v>7882</v>
      </c>
      <c r="H2214" s="56" t="s">
        <v>7866</v>
      </c>
      <c r="I2214" s="19" t="s">
        <v>17</v>
      </c>
      <c r="J2214" s="19" t="s">
        <v>7883</v>
      </c>
      <c r="K2214" s="56" t="s">
        <v>7884</v>
      </c>
    </row>
    <row r="2215" ht="15.5" spans="1:11">
      <c r="A2215" s="53" t="s">
        <v>7885</v>
      </c>
      <c r="B2215" s="53" t="s">
        <v>7886</v>
      </c>
      <c r="H2215" s="56" t="s">
        <v>7870</v>
      </c>
      <c r="I2215" s="19" t="s">
        <v>17</v>
      </c>
      <c r="J2215" s="19" t="s">
        <v>83</v>
      </c>
      <c r="K2215" s="56" t="s">
        <v>7887</v>
      </c>
    </row>
    <row r="2216" ht="15.5" spans="1:11">
      <c r="A2216" s="53" t="s">
        <v>7888</v>
      </c>
      <c r="B2216" s="53" t="s">
        <v>7889</v>
      </c>
      <c r="H2216" s="56" t="s">
        <v>7874</v>
      </c>
      <c r="I2216" s="19" t="s">
        <v>22</v>
      </c>
      <c r="J2216" s="19" t="s">
        <v>6966</v>
      </c>
      <c r="K2216" s="56" t="s">
        <v>7890</v>
      </c>
    </row>
    <row r="2217" ht="15.5" spans="1:11">
      <c r="A2217" s="53" t="s">
        <v>7891</v>
      </c>
      <c r="B2217" s="53" t="s">
        <v>7892</v>
      </c>
      <c r="H2217" s="56" t="s">
        <v>7877</v>
      </c>
      <c r="I2217" s="19" t="s">
        <v>22</v>
      </c>
      <c r="J2217" s="19" t="s">
        <v>5277</v>
      </c>
      <c r="K2217" s="56" t="s">
        <v>6511</v>
      </c>
    </row>
    <row r="2218" ht="15.5" spans="1:11">
      <c r="A2218" s="53" t="s">
        <v>7893</v>
      </c>
      <c r="B2218" s="53" t="s">
        <v>7894</v>
      </c>
      <c r="H2218" s="56" t="s">
        <v>7881</v>
      </c>
      <c r="I2218" s="19" t="s">
        <v>22</v>
      </c>
      <c r="J2218" s="19" t="s">
        <v>1594</v>
      </c>
      <c r="K2218" s="56" t="s">
        <v>7895</v>
      </c>
    </row>
    <row r="2219" ht="15.5" spans="1:11">
      <c r="A2219" s="53" t="s">
        <v>7896</v>
      </c>
      <c r="B2219" s="53" t="s">
        <v>7897</v>
      </c>
      <c r="H2219" s="56" t="s">
        <v>7885</v>
      </c>
      <c r="I2219" s="19" t="s">
        <v>17</v>
      </c>
      <c r="J2219" s="19" t="s">
        <v>7898</v>
      </c>
      <c r="K2219" s="56" t="s">
        <v>7899</v>
      </c>
    </row>
    <row r="2220" ht="15.5" spans="1:11">
      <c r="A2220" s="53" t="s">
        <v>7900</v>
      </c>
      <c r="B2220" s="53" t="s">
        <v>7901</v>
      </c>
      <c r="H2220" s="56" t="s">
        <v>7888</v>
      </c>
      <c r="I2220" s="19" t="s">
        <v>17</v>
      </c>
      <c r="J2220" s="19" t="s">
        <v>1635</v>
      </c>
      <c r="K2220" s="56" t="s">
        <v>7902</v>
      </c>
    </row>
    <row r="2221" ht="15.5" spans="1:11">
      <c r="A2221" s="53" t="s">
        <v>7903</v>
      </c>
      <c r="B2221" s="53" t="s">
        <v>7904</v>
      </c>
      <c r="H2221" s="56" t="s">
        <v>7891</v>
      </c>
      <c r="I2221" s="19" t="s">
        <v>22</v>
      </c>
      <c r="J2221" s="19" t="s">
        <v>7905</v>
      </c>
      <c r="K2221" s="56" t="s">
        <v>2928</v>
      </c>
    </row>
    <row r="2222" ht="15.5" spans="1:11">
      <c r="A2222" s="53" t="s">
        <v>7906</v>
      </c>
      <c r="B2222" s="53" t="s">
        <v>7907</v>
      </c>
      <c r="H2222" s="56" t="s">
        <v>7893</v>
      </c>
      <c r="I2222" s="19" t="s">
        <v>17</v>
      </c>
      <c r="J2222" s="19" t="s">
        <v>7908</v>
      </c>
      <c r="K2222" s="56" t="s">
        <v>271</v>
      </c>
    </row>
    <row r="2223" ht="15.5" spans="1:11">
      <c r="A2223" s="53" t="s">
        <v>7909</v>
      </c>
      <c r="B2223" s="53" t="s">
        <v>7910</v>
      </c>
      <c r="H2223" s="56" t="s">
        <v>7896</v>
      </c>
      <c r="I2223" s="19" t="s">
        <v>17</v>
      </c>
      <c r="J2223" s="19" t="s">
        <v>2809</v>
      </c>
      <c r="K2223" s="56" t="s">
        <v>7911</v>
      </c>
    </row>
    <row r="2224" ht="15.5" spans="1:11">
      <c r="A2224" s="53" t="s">
        <v>7912</v>
      </c>
      <c r="B2224" s="53" t="s">
        <v>7913</v>
      </c>
      <c r="H2224" s="56" t="s">
        <v>7900</v>
      </c>
      <c r="I2224" s="19" t="s">
        <v>17</v>
      </c>
      <c r="J2224" s="19" t="s">
        <v>909</v>
      </c>
      <c r="K2224" s="56" t="s">
        <v>7914</v>
      </c>
    </row>
    <row r="2225" ht="15.5" spans="1:11">
      <c r="A2225" s="53" t="s">
        <v>7915</v>
      </c>
      <c r="B2225" s="53" t="s">
        <v>7916</v>
      </c>
      <c r="H2225" s="56" t="s">
        <v>7903</v>
      </c>
      <c r="I2225" s="19" t="s">
        <v>17</v>
      </c>
      <c r="J2225" s="19" t="s">
        <v>5506</v>
      </c>
      <c r="K2225" s="56" t="s">
        <v>7917</v>
      </c>
    </row>
    <row r="2226" ht="15.5" spans="1:11">
      <c r="A2226" s="53" t="s">
        <v>7918</v>
      </c>
      <c r="B2226" s="53" t="s">
        <v>7919</v>
      </c>
      <c r="H2226" s="56" t="s">
        <v>7906</v>
      </c>
      <c r="I2226" s="19" t="s">
        <v>22</v>
      </c>
      <c r="J2226" s="19" t="s">
        <v>569</v>
      </c>
      <c r="K2226" s="56" t="s">
        <v>7920</v>
      </c>
    </row>
    <row r="2227" ht="15.5" spans="1:11">
      <c r="A2227" s="53" t="s">
        <v>7921</v>
      </c>
      <c r="B2227" s="53" t="s">
        <v>7922</v>
      </c>
      <c r="H2227" s="56" t="s">
        <v>7909</v>
      </c>
      <c r="I2227" s="19" t="s">
        <v>22</v>
      </c>
      <c r="J2227" s="19" t="s">
        <v>1793</v>
      </c>
      <c r="K2227" s="56" t="s">
        <v>7923</v>
      </c>
    </row>
    <row r="2228" ht="15.5" spans="1:11">
      <c r="A2228" s="53" t="s">
        <v>7924</v>
      </c>
      <c r="B2228" s="53" t="s">
        <v>7925</v>
      </c>
      <c r="H2228" s="56" t="s">
        <v>7912</v>
      </c>
      <c r="I2228" s="19" t="s">
        <v>22</v>
      </c>
      <c r="J2228" s="19" t="s">
        <v>1459</v>
      </c>
      <c r="K2228" s="56" t="s">
        <v>1845</v>
      </c>
    </row>
    <row r="2229" ht="15.5" spans="1:11">
      <c r="A2229" s="53" t="s">
        <v>7926</v>
      </c>
      <c r="B2229" s="53" t="s">
        <v>7927</v>
      </c>
      <c r="H2229" s="56" t="s">
        <v>7915</v>
      </c>
      <c r="I2229" s="19" t="s">
        <v>22</v>
      </c>
      <c r="J2229" s="19" t="s">
        <v>1793</v>
      </c>
      <c r="K2229" s="56" t="s">
        <v>7928</v>
      </c>
    </row>
    <row r="2230" ht="15.5" spans="1:11">
      <c r="A2230" s="53" t="s">
        <v>7929</v>
      </c>
      <c r="B2230" s="53" t="s">
        <v>7930</v>
      </c>
      <c r="H2230" s="56" t="s">
        <v>7918</v>
      </c>
      <c r="I2230" s="19" t="s">
        <v>22</v>
      </c>
      <c r="J2230" s="19" t="s">
        <v>7931</v>
      </c>
      <c r="K2230" s="56" t="s">
        <v>6518</v>
      </c>
    </row>
    <row r="2231" ht="15.5" spans="1:11">
      <c r="A2231" s="53" t="s">
        <v>7932</v>
      </c>
      <c r="B2231" s="53" t="s">
        <v>7933</v>
      </c>
      <c r="H2231" s="56" t="s">
        <v>7921</v>
      </c>
      <c r="I2231" s="19" t="s">
        <v>17</v>
      </c>
      <c r="J2231" s="19" t="s">
        <v>983</v>
      </c>
      <c r="K2231" s="56" t="s">
        <v>2830</v>
      </c>
    </row>
    <row r="2232" ht="15.5" spans="1:11">
      <c r="A2232" s="53" t="s">
        <v>7934</v>
      </c>
      <c r="B2232" s="53" t="s">
        <v>7935</v>
      </c>
      <c r="H2232" s="56" t="s">
        <v>7924</v>
      </c>
      <c r="I2232" s="19" t="s">
        <v>17</v>
      </c>
      <c r="J2232" s="19" t="s">
        <v>4732</v>
      </c>
      <c r="K2232" s="56" t="s">
        <v>5002</v>
      </c>
    </row>
    <row r="2233" ht="15.5" spans="1:11">
      <c r="A2233" s="53" t="s">
        <v>7936</v>
      </c>
      <c r="B2233" s="53" t="s">
        <v>7937</v>
      </c>
      <c r="H2233" s="56" t="s">
        <v>7926</v>
      </c>
      <c r="I2233" s="19" t="s">
        <v>17</v>
      </c>
      <c r="J2233" s="19" t="s">
        <v>7938</v>
      </c>
      <c r="K2233" s="56" t="s">
        <v>7939</v>
      </c>
    </row>
    <row r="2234" ht="15.5" spans="1:11">
      <c r="A2234" s="53" t="s">
        <v>7940</v>
      </c>
      <c r="B2234" s="53" t="s">
        <v>7941</v>
      </c>
      <c r="H2234" s="56" t="s">
        <v>7929</v>
      </c>
      <c r="I2234" s="19" t="s">
        <v>17</v>
      </c>
      <c r="J2234" s="19" t="s">
        <v>7942</v>
      </c>
      <c r="K2234" s="56" t="s">
        <v>7943</v>
      </c>
    </row>
    <row r="2235" ht="15.5" spans="1:11">
      <c r="A2235" s="53" t="s">
        <v>7944</v>
      </c>
      <c r="B2235" s="53" t="s">
        <v>7945</v>
      </c>
      <c r="H2235" s="56" t="s">
        <v>7932</v>
      </c>
      <c r="I2235" s="19" t="s">
        <v>22</v>
      </c>
      <c r="J2235" s="19" t="s">
        <v>7946</v>
      </c>
      <c r="K2235" s="56" t="s">
        <v>7947</v>
      </c>
    </row>
    <row r="2236" ht="15.5" spans="1:11">
      <c r="A2236" s="53" t="s">
        <v>7948</v>
      </c>
      <c r="B2236" s="53" t="s">
        <v>7949</v>
      </c>
      <c r="H2236" s="56" t="s">
        <v>7934</v>
      </c>
      <c r="I2236" s="19" t="s">
        <v>17</v>
      </c>
      <c r="J2236" s="19" t="s">
        <v>7950</v>
      </c>
      <c r="K2236" s="56" t="s">
        <v>7951</v>
      </c>
    </row>
    <row r="2237" ht="15.5" spans="1:11">
      <c r="A2237" s="53" t="s">
        <v>7952</v>
      </c>
      <c r="B2237" s="53" t="s">
        <v>7953</v>
      </c>
      <c r="H2237" s="56" t="s">
        <v>7936</v>
      </c>
      <c r="I2237" s="19" t="s">
        <v>17</v>
      </c>
      <c r="J2237" s="19" t="s">
        <v>7954</v>
      </c>
      <c r="K2237" s="56" t="s">
        <v>7955</v>
      </c>
    </row>
    <row r="2238" ht="15.5" spans="1:11">
      <c r="A2238" s="53" t="s">
        <v>7956</v>
      </c>
      <c r="B2238" s="53" t="s">
        <v>7957</v>
      </c>
      <c r="H2238" s="56" t="s">
        <v>7940</v>
      </c>
      <c r="I2238" s="19" t="s">
        <v>17</v>
      </c>
      <c r="J2238" s="19" t="s">
        <v>7958</v>
      </c>
      <c r="K2238" s="56" t="s">
        <v>7959</v>
      </c>
    </row>
    <row r="2239" ht="15.5" spans="1:11">
      <c r="A2239" s="53" t="s">
        <v>7960</v>
      </c>
      <c r="B2239" s="53" t="s">
        <v>7961</v>
      </c>
      <c r="H2239" s="56" t="s">
        <v>7944</v>
      </c>
      <c r="I2239" s="19" t="s">
        <v>22</v>
      </c>
      <c r="J2239" s="19" t="s">
        <v>43</v>
      </c>
      <c r="K2239" s="56" t="s">
        <v>4034</v>
      </c>
    </row>
    <row r="2240" ht="15.5" spans="1:11">
      <c r="A2240" s="53" t="s">
        <v>7962</v>
      </c>
      <c r="B2240" s="53" t="s">
        <v>7963</v>
      </c>
      <c r="H2240" s="56" t="s">
        <v>7948</v>
      </c>
      <c r="I2240" s="19" t="s">
        <v>22</v>
      </c>
      <c r="J2240" s="19" t="s">
        <v>95</v>
      </c>
      <c r="K2240" s="56" t="s">
        <v>7964</v>
      </c>
    </row>
    <row r="2241" ht="15.5" spans="1:11">
      <c r="A2241" s="53" t="s">
        <v>7965</v>
      </c>
      <c r="B2241" s="53" t="s">
        <v>7966</v>
      </c>
      <c r="H2241" s="56" t="s">
        <v>7952</v>
      </c>
      <c r="I2241" s="19" t="s">
        <v>22</v>
      </c>
      <c r="J2241" s="19" t="s">
        <v>7967</v>
      </c>
      <c r="K2241" s="56" t="s">
        <v>7968</v>
      </c>
    </row>
    <row r="2242" ht="15.5" spans="1:11">
      <c r="A2242" s="53" t="s">
        <v>7969</v>
      </c>
      <c r="B2242" s="53" t="s">
        <v>7970</v>
      </c>
      <c r="H2242" s="56" t="s">
        <v>7956</v>
      </c>
      <c r="I2242" s="19" t="s">
        <v>22</v>
      </c>
      <c r="J2242" s="19" t="s">
        <v>5227</v>
      </c>
      <c r="K2242" s="56" t="s">
        <v>7971</v>
      </c>
    </row>
    <row r="2243" ht="15.5" spans="1:11">
      <c r="A2243" s="53" t="s">
        <v>7972</v>
      </c>
      <c r="B2243" s="53" t="s">
        <v>7973</v>
      </c>
      <c r="H2243" s="56" t="s">
        <v>7960</v>
      </c>
      <c r="I2243" s="19" t="s">
        <v>22</v>
      </c>
      <c r="J2243" s="19" t="s">
        <v>7974</v>
      </c>
      <c r="K2243" s="56" t="s">
        <v>7975</v>
      </c>
    </row>
    <row r="2244" ht="15.5" spans="1:11">
      <c r="A2244" s="53" t="s">
        <v>7976</v>
      </c>
      <c r="B2244" s="53" t="s">
        <v>7977</v>
      </c>
      <c r="H2244" s="56" t="s">
        <v>7962</v>
      </c>
      <c r="I2244" s="19" t="s">
        <v>22</v>
      </c>
      <c r="J2244" s="19" t="s">
        <v>4435</v>
      </c>
      <c r="K2244" s="56" t="s">
        <v>283</v>
      </c>
    </row>
    <row r="2245" ht="15.5" spans="1:11">
      <c r="A2245" s="53" t="s">
        <v>7978</v>
      </c>
      <c r="B2245" s="53" t="s">
        <v>7979</v>
      </c>
      <c r="H2245" s="56" t="s">
        <v>7965</v>
      </c>
      <c r="I2245" s="19" t="s">
        <v>17</v>
      </c>
      <c r="J2245" s="19" t="s">
        <v>7980</v>
      </c>
      <c r="K2245" s="56" t="s">
        <v>7981</v>
      </c>
    </row>
    <row r="2246" ht="15.5" spans="1:11">
      <c r="A2246" s="53" t="s">
        <v>7982</v>
      </c>
      <c r="B2246" s="53" t="s">
        <v>7983</v>
      </c>
      <c r="H2246" s="56" t="s">
        <v>7969</v>
      </c>
      <c r="I2246" s="19" t="s">
        <v>17</v>
      </c>
      <c r="J2246" s="19" t="s">
        <v>400</v>
      </c>
      <c r="K2246" s="56" t="s">
        <v>7984</v>
      </c>
    </row>
    <row r="2247" ht="15.5" spans="1:11">
      <c r="A2247" s="53" t="s">
        <v>7985</v>
      </c>
      <c r="B2247" s="53" t="s">
        <v>7986</v>
      </c>
      <c r="H2247" s="56" t="s">
        <v>7972</v>
      </c>
      <c r="I2247" s="19" t="s">
        <v>17</v>
      </c>
      <c r="J2247" s="19" t="s">
        <v>7987</v>
      </c>
      <c r="K2247" s="56" t="s">
        <v>7988</v>
      </c>
    </row>
    <row r="2248" ht="15.5" spans="1:11">
      <c r="A2248" s="53" t="s">
        <v>7989</v>
      </c>
      <c r="B2248" s="53" t="s">
        <v>7990</v>
      </c>
      <c r="H2248" s="56" t="s">
        <v>7976</v>
      </c>
      <c r="I2248" s="19" t="s">
        <v>22</v>
      </c>
      <c r="J2248" s="19" t="s">
        <v>1602</v>
      </c>
      <c r="K2248" s="56" t="s">
        <v>3435</v>
      </c>
    </row>
    <row r="2249" ht="15.5" spans="1:11">
      <c r="A2249" s="53" t="s">
        <v>7991</v>
      </c>
      <c r="B2249" s="53" t="s">
        <v>7992</v>
      </c>
      <c r="H2249" s="56" t="s">
        <v>7978</v>
      </c>
      <c r="I2249" s="19" t="s">
        <v>22</v>
      </c>
      <c r="J2249" s="19" t="s">
        <v>411</v>
      </c>
      <c r="K2249" s="56" t="s">
        <v>7993</v>
      </c>
    </row>
    <row r="2250" ht="15.5" spans="1:11">
      <c r="A2250" s="53" t="s">
        <v>7994</v>
      </c>
      <c r="B2250" s="53" t="s">
        <v>7995</v>
      </c>
      <c r="H2250" s="56" t="s">
        <v>7982</v>
      </c>
      <c r="I2250" s="19" t="s">
        <v>17</v>
      </c>
      <c r="J2250" s="19" t="s">
        <v>5274</v>
      </c>
      <c r="K2250" s="56" t="s">
        <v>2530</v>
      </c>
    </row>
    <row r="2251" ht="15.5" spans="1:11">
      <c r="A2251" s="53" t="s">
        <v>7996</v>
      </c>
      <c r="B2251" s="53" t="s">
        <v>7997</v>
      </c>
      <c r="H2251" s="56" t="s">
        <v>7985</v>
      </c>
      <c r="I2251" s="19" t="s">
        <v>17</v>
      </c>
      <c r="J2251" s="19" t="s">
        <v>2948</v>
      </c>
      <c r="K2251" s="56" t="s">
        <v>7998</v>
      </c>
    </row>
    <row r="2252" ht="15.5" spans="1:11">
      <c r="A2252" s="53" t="s">
        <v>7999</v>
      </c>
      <c r="B2252" s="53" t="s">
        <v>8000</v>
      </c>
      <c r="H2252" s="56" t="s">
        <v>7989</v>
      </c>
      <c r="I2252" s="19" t="s">
        <v>17</v>
      </c>
      <c r="J2252" s="19" t="s">
        <v>400</v>
      </c>
      <c r="K2252" s="56" t="s">
        <v>8001</v>
      </c>
    </row>
    <row r="2253" ht="15.5" spans="1:11">
      <c r="A2253" s="53" t="s">
        <v>8002</v>
      </c>
      <c r="B2253" s="53" t="s">
        <v>8003</v>
      </c>
      <c r="H2253" s="56" t="s">
        <v>7991</v>
      </c>
      <c r="I2253" s="19" t="s">
        <v>22</v>
      </c>
      <c r="J2253" s="19" t="s">
        <v>8004</v>
      </c>
      <c r="K2253" s="56" t="s">
        <v>8005</v>
      </c>
    </row>
    <row r="2254" ht="15.5" spans="1:11">
      <c r="A2254" s="53" t="s">
        <v>8006</v>
      </c>
      <c r="B2254" s="53" t="s">
        <v>8007</v>
      </c>
      <c r="H2254" s="56" t="s">
        <v>7994</v>
      </c>
      <c r="I2254" s="19" t="s">
        <v>22</v>
      </c>
      <c r="J2254" s="19" t="s">
        <v>1986</v>
      </c>
      <c r="K2254" s="56" t="s">
        <v>8008</v>
      </c>
    </row>
    <row r="2255" ht="15.5" spans="1:11">
      <c r="A2255" s="53" t="s">
        <v>8009</v>
      </c>
      <c r="B2255" s="53" t="s">
        <v>8010</v>
      </c>
      <c r="H2255" s="56" t="s">
        <v>7996</v>
      </c>
      <c r="I2255" s="19" t="s">
        <v>17</v>
      </c>
      <c r="J2255" s="19" t="s">
        <v>2246</v>
      </c>
      <c r="K2255" s="56" t="s">
        <v>8011</v>
      </c>
    </row>
    <row r="2256" ht="15.5" spans="1:11">
      <c r="A2256" s="53" t="s">
        <v>8012</v>
      </c>
      <c r="B2256" s="53" t="s">
        <v>8013</v>
      </c>
      <c r="H2256" s="56" t="s">
        <v>7999</v>
      </c>
      <c r="I2256" s="19" t="s">
        <v>17</v>
      </c>
      <c r="J2256" s="19" t="s">
        <v>134</v>
      </c>
      <c r="K2256" s="56" t="s">
        <v>8014</v>
      </c>
    </row>
    <row r="2257" ht="15.5" spans="1:11">
      <c r="A2257" s="53" t="s">
        <v>8015</v>
      </c>
      <c r="B2257" s="53" t="s">
        <v>8016</v>
      </c>
      <c r="H2257" s="56" t="s">
        <v>8002</v>
      </c>
      <c r="I2257" s="19" t="s">
        <v>22</v>
      </c>
      <c r="J2257" s="19" t="s">
        <v>1594</v>
      </c>
      <c r="K2257" s="56" t="s">
        <v>8017</v>
      </c>
    </row>
    <row r="2258" ht="15.5" spans="1:11">
      <c r="A2258" s="53" t="s">
        <v>8018</v>
      </c>
      <c r="B2258" s="53" t="s">
        <v>8019</v>
      </c>
      <c r="H2258" s="56" t="s">
        <v>8006</v>
      </c>
      <c r="I2258" s="19" t="s">
        <v>17</v>
      </c>
      <c r="J2258" s="19" t="s">
        <v>8020</v>
      </c>
      <c r="K2258" s="56" t="s">
        <v>8021</v>
      </c>
    </row>
    <row r="2259" ht="15.5" spans="1:11">
      <c r="A2259" s="53" t="s">
        <v>8022</v>
      </c>
      <c r="B2259" s="53" t="s">
        <v>8023</v>
      </c>
      <c r="H2259" s="56" t="s">
        <v>8009</v>
      </c>
      <c r="I2259" s="19" t="s">
        <v>17</v>
      </c>
      <c r="J2259" s="19" t="s">
        <v>3887</v>
      </c>
      <c r="K2259" s="56" t="s">
        <v>8024</v>
      </c>
    </row>
    <row r="2260" ht="15.5" spans="1:11">
      <c r="A2260" s="53" t="s">
        <v>8025</v>
      </c>
      <c r="B2260" s="53" t="s">
        <v>8026</v>
      </c>
      <c r="H2260" s="56" t="s">
        <v>8012</v>
      </c>
      <c r="I2260" s="19" t="s">
        <v>17</v>
      </c>
      <c r="J2260" s="19" t="s">
        <v>8027</v>
      </c>
      <c r="K2260" s="56" t="s">
        <v>8028</v>
      </c>
    </row>
    <row r="2261" ht="15.5" spans="1:11">
      <c r="A2261" s="53" t="s">
        <v>8029</v>
      </c>
      <c r="B2261" s="53" t="s">
        <v>8030</v>
      </c>
      <c r="H2261" s="56" t="s">
        <v>8015</v>
      </c>
      <c r="I2261" s="19" t="s">
        <v>22</v>
      </c>
      <c r="J2261" s="19" t="s">
        <v>517</v>
      </c>
      <c r="K2261" s="56" t="s">
        <v>283</v>
      </c>
    </row>
    <row r="2262" ht="15.5" spans="1:11">
      <c r="A2262" s="53" t="s">
        <v>8031</v>
      </c>
      <c r="B2262" s="53" t="s">
        <v>8032</v>
      </c>
      <c r="H2262" s="56" t="s">
        <v>8018</v>
      </c>
      <c r="I2262" s="19" t="s">
        <v>22</v>
      </c>
      <c r="J2262" s="19" t="s">
        <v>8033</v>
      </c>
      <c r="K2262" s="56" t="s">
        <v>8034</v>
      </c>
    </row>
    <row r="2263" ht="15.5" spans="1:11">
      <c r="A2263" s="53" t="s">
        <v>8035</v>
      </c>
      <c r="B2263" s="53" t="s">
        <v>8036</v>
      </c>
      <c r="H2263" s="56" t="s">
        <v>8022</v>
      </c>
      <c r="I2263" s="19" t="s">
        <v>22</v>
      </c>
      <c r="J2263" s="19" t="s">
        <v>8037</v>
      </c>
      <c r="K2263" s="56" t="s">
        <v>8038</v>
      </c>
    </row>
    <row r="2264" ht="15.5" spans="1:11">
      <c r="A2264" s="53" t="s">
        <v>8039</v>
      </c>
      <c r="B2264" s="53" t="s">
        <v>8040</v>
      </c>
      <c r="H2264" s="56" t="s">
        <v>8025</v>
      </c>
      <c r="I2264" s="19" t="s">
        <v>22</v>
      </c>
      <c r="J2264" s="19" t="s">
        <v>8041</v>
      </c>
      <c r="K2264" s="56" t="s">
        <v>8042</v>
      </c>
    </row>
    <row r="2265" ht="15.5" spans="1:11">
      <c r="A2265" s="53" t="s">
        <v>8043</v>
      </c>
      <c r="B2265" s="53" t="s">
        <v>8044</v>
      </c>
      <c r="H2265" s="56" t="s">
        <v>8029</v>
      </c>
      <c r="I2265" s="19" t="s">
        <v>22</v>
      </c>
      <c r="J2265" s="19" t="s">
        <v>913</v>
      </c>
      <c r="K2265" s="56" t="s">
        <v>8045</v>
      </c>
    </row>
    <row r="2266" ht="15.5" spans="1:11">
      <c r="A2266" s="53" t="s">
        <v>8046</v>
      </c>
      <c r="B2266" s="53" t="s">
        <v>8047</v>
      </c>
      <c r="H2266" s="56" t="s">
        <v>8031</v>
      </c>
      <c r="I2266" s="19" t="s">
        <v>17</v>
      </c>
      <c r="J2266" s="19" t="s">
        <v>322</v>
      </c>
      <c r="K2266" s="56" t="s">
        <v>8048</v>
      </c>
    </row>
    <row r="2267" ht="15.5" spans="1:11">
      <c r="A2267" s="53" t="s">
        <v>8049</v>
      </c>
      <c r="B2267" s="53" t="s">
        <v>8050</v>
      </c>
      <c r="H2267" s="56" t="s">
        <v>8035</v>
      </c>
      <c r="I2267" s="19" t="s">
        <v>22</v>
      </c>
      <c r="J2267" s="19" t="s">
        <v>278</v>
      </c>
      <c r="K2267" s="56" t="s">
        <v>8051</v>
      </c>
    </row>
    <row r="2268" ht="15.5" spans="1:11">
      <c r="A2268" s="53" t="s">
        <v>8052</v>
      </c>
      <c r="B2268" s="53" t="s">
        <v>8053</v>
      </c>
      <c r="H2268" s="56" t="s">
        <v>8039</v>
      </c>
      <c r="I2268" s="19" t="s">
        <v>22</v>
      </c>
      <c r="J2268" s="19" t="s">
        <v>828</v>
      </c>
      <c r="K2268" s="56" t="s">
        <v>8054</v>
      </c>
    </row>
    <row r="2269" ht="15.5" spans="1:11">
      <c r="A2269" s="53" t="s">
        <v>8055</v>
      </c>
      <c r="B2269" s="53" t="s">
        <v>8056</v>
      </c>
      <c r="H2269" s="56" t="s">
        <v>8043</v>
      </c>
      <c r="I2269" s="19" t="s">
        <v>22</v>
      </c>
      <c r="J2269" s="19" t="s">
        <v>8057</v>
      </c>
      <c r="K2269" s="56" t="s">
        <v>8058</v>
      </c>
    </row>
    <row r="2270" ht="15.5" spans="1:11">
      <c r="A2270" s="53" t="s">
        <v>8059</v>
      </c>
      <c r="B2270" s="53" t="s">
        <v>8060</v>
      </c>
      <c r="H2270" s="56" t="s">
        <v>8046</v>
      </c>
      <c r="I2270" s="19" t="s">
        <v>22</v>
      </c>
      <c r="J2270" s="19" t="s">
        <v>627</v>
      </c>
      <c r="K2270" s="56" t="s">
        <v>5963</v>
      </c>
    </row>
    <row r="2271" ht="15.5" spans="1:11">
      <c r="A2271" s="53" t="s">
        <v>8061</v>
      </c>
      <c r="B2271" s="53" t="s">
        <v>8062</v>
      </c>
      <c r="H2271" s="56" t="s">
        <v>8049</v>
      </c>
      <c r="I2271" s="19" t="s">
        <v>17</v>
      </c>
      <c r="J2271" s="19" t="s">
        <v>4203</v>
      </c>
      <c r="K2271" s="56" t="s">
        <v>8063</v>
      </c>
    </row>
    <row r="2272" ht="15.5" spans="1:11">
      <c r="A2272" s="53" t="s">
        <v>8064</v>
      </c>
      <c r="B2272" s="53" t="s">
        <v>8065</v>
      </c>
      <c r="H2272" s="56" t="s">
        <v>8052</v>
      </c>
      <c r="I2272" s="19" t="s">
        <v>17</v>
      </c>
      <c r="J2272" s="19" t="s">
        <v>2022</v>
      </c>
      <c r="K2272" s="56" t="s">
        <v>8066</v>
      </c>
    </row>
    <row r="2273" ht="15.5" spans="1:11">
      <c r="A2273" s="53" t="s">
        <v>8067</v>
      </c>
      <c r="B2273" s="53" t="s">
        <v>8068</v>
      </c>
      <c r="H2273" s="56" t="s">
        <v>8055</v>
      </c>
      <c r="I2273" s="19" t="s">
        <v>17</v>
      </c>
      <c r="J2273" s="19" t="s">
        <v>8069</v>
      </c>
      <c r="K2273" s="56" t="s">
        <v>8070</v>
      </c>
    </row>
    <row r="2274" ht="15.5" spans="1:11">
      <c r="A2274" s="53" t="s">
        <v>8071</v>
      </c>
      <c r="B2274" s="53" t="s">
        <v>8072</v>
      </c>
      <c r="H2274" s="56" t="s">
        <v>8059</v>
      </c>
      <c r="I2274" s="19" t="s">
        <v>17</v>
      </c>
      <c r="J2274" s="19" t="s">
        <v>8073</v>
      </c>
      <c r="K2274" s="56" t="s">
        <v>542</v>
      </c>
    </row>
    <row r="2275" ht="15.5" spans="1:11">
      <c r="A2275" s="53" t="s">
        <v>8074</v>
      </c>
      <c r="B2275" s="53" t="s">
        <v>8075</v>
      </c>
      <c r="H2275" s="56" t="s">
        <v>8061</v>
      </c>
      <c r="I2275" s="19" t="s">
        <v>17</v>
      </c>
      <c r="J2275" s="19" t="s">
        <v>5286</v>
      </c>
      <c r="K2275" s="56" t="s">
        <v>2243</v>
      </c>
    </row>
    <row r="2276" ht="15.5" spans="1:11">
      <c r="A2276" s="53" t="s">
        <v>8076</v>
      </c>
      <c r="B2276" s="53" t="s">
        <v>8077</v>
      </c>
      <c r="H2276" s="56" t="s">
        <v>8064</v>
      </c>
      <c r="I2276" s="19" t="s">
        <v>22</v>
      </c>
      <c r="J2276" s="19" t="s">
        <v>8078</v>
      </c>
      <c r="K2276" s="56" t="s">
        <v>8079</v>
      </c>
    </row>
    <row r="2277" ht="15.5" spans="1:11">
      <c r="A2277" s="53" t="s">
        <v>8080</v>
      </c>
      <c r="B2277" s="53" t="s">
        <v>8081</v>
      </c>
      <c r="H2277" s="56" t="s">
        <v>8067</v>
      </c>
      <c r="I2277" s="19" t="s">
        <v>17</v>
      </c>
      <c r="J2277" s="19" t="s">
        <v>8082</v>
      </c>
      <c r="K2277" s="56" t="s">
        <v>8083</v>
      </c>
    </row>
    <row r="2278" ht="15.5" spans="1:11">
      <c r="A2278" s="53" t="s">
        <v>8084</v>
      </c>
      <c r="B2278" s="53" t="s">
        <v>8085</v>
      </c>
      <c r="H2278" s="56" t="s">
        <v>8071</v>
      </c>
      <c r="I2278" s="19" t="s">
        <v>22</v>
      </c>
      <c r="J2278" s="19" t="s">
        <v>8086</v>
      </c>
      <c r="K2278" s="56" t="s">
        <v>291</v>
      </c>
    </row>
    <row r="2279" ht="15.5" spans="1:11">
      <c r="A2279" s="53" t="s">
        <v>8087</v>
      </c>
      <c r="B2279" s="53" t="s">
        <v>8088</v>
      </c>
      <c r="H2279" s="56" t="s">
        <v>8074</v>
      </c>
      <c r="I2279" s="19" t="s">
        <v>17</v>
      </c>
      <c r="J2279" s="19" t="s">
        <v>7782</v>
      </c>
      <c r="K2279" s="56" t="s">
        <v>8089</v>
      </c>
    </row>
    <row r="2280" ht="15.5" spans="1:11">
      <c r="A2280" s="53" t="s">
        <v>8090</v>
      </c>
      <c r="B2280" s="53" t="s">
        <v>8091</v>
      </c>
      <c r="H2280" s="56" t="s">
        <v>8076</v>
      </c>
      <c r="I2280" s="19" t="s">
        <v>22</v>
      </c>
      <c r="J2280" s="19" t="s">
        <v>1789</v>
      </c>
      <c r="K2280" s="56" t="s">
        <v>8092</v>
      </c>
    </row>
    <row r="2281" ht="15.5" spans="1:11">
      <c r="A2281" s="53" t="s">
        <v>8093</v>
      </c>
      <c r="B2281" s="53" t="s">
        <v>8094</v>
      </c>
      <c r="H2281" s="56" t="s">
        <v>8080</v>
      </c>
      <c r="I2281" s="19" t="s">
        <v>22</v>
      </c>
      <c r="J2281" s="19" t="s">
        <v>3805</v>
      </c>
      <c r="K2281" s="56" t="s">
        <v>8095</v>
      </c>
    </row>
    <row r="2282" ht="15.5" spans="1:11">
      <c r="A2282" s="53" t="s">
        <v>8096</v>
      </c>
      <c r="B2282" s="53" t="s">
        <v>8097</v>
      </c>
      <c r="H2282" s="56" t="s">
        <v>8084</v>
      </c>
      <c r="I2282" s="19" t="s">
        <v>17</v>
      </c>
      <c r="J2282" s="19" t="s">
        <v>8098</v>
      </c>
      <c r="K2282" s="56" t="s">
        <v>8099</v>
      </c>
    </row>
    <row r="2283" ht="15.5" spans="1:11">
      <c r="A2283" s="53" t="s">
        <v>8100</v>
      </c>
      <c r="B2283" s="53" t="s">
        <v>8101</v>
      </c>
      <c r="H2283" s="56" t="s">
        <v>8087</v>
      </c>
      <c r="I2283" s="19" t="s">
        <v>22</v>
      </c>
      <c r="J2283" s="19" t="s">
        <v>431</v>
      </c>
      <c r="K2283" s="56" t="s">
        <v>8102</v>
      </c>
    </row>
    <row r="2284" ht="15.5" spans="1:11">
      <c r="A2284" s="53" t="s">
        <v>8103</v>
      </c>
      <c r="B2284" s="53" t="s">
        <v>8104</v>
      </c>
      <c r="H2284" s="56" t="s">
        <v>8090</v>
      </c>
      <c r="I2284" s="19" t="s">
        <v>22</v>
      </c>
      <c r="J2284" s="19" t="s">
        <v>8105</v>
      </c>
      <c r="K2284" s="56" t="s">
        <v>720</v>
      </c>
    </row>
    <row r="2285" ht="15.5" spans="1:11">
      <c r="A2285" s="53" t="s">
        <v>8106</v>
      </c>
      <c r="B2285" s="53" t="s">
        <v>8107</v>
      </c>
      <c r="H2285" s="56" t="s">
        <v>8093</v>
      </c>
      <c r="I2285" s="19" t="s">
        <v>22</v>
      </c>
      <c r="J2285" s="19" t="s">
        <v>326</v>
      </c>
      <c r="K2285" s="56" t="s">
        <v>8108</v>
      </c>
    </row>
    <row r="2286" ht="15.5" spans="1:11">
      <c r="A2286" s="53" t="s">
        <v>8109</v>
      </c>
      <c r="B2286" s="53" t="s">
        <v>8110</v>
      </c>
      <c r="H2286" s="56" t="s">
        <v>8096</v>
      </c>
      <c r="I2286" s="19" t="s">
        <v>22</v>
      </c>
      <c r="J2286" s="19" t="s">
        <v>8111</v>
      </c>
      <c r="K2286" s="56" t="s">
        <v>8112</v>
      </c>
    </row>
    <row r="2287" ht="15.5" spans="1:11">
      <c r="A2287" s="53" t="s">
        <v>8113</v>
      </c>
      <c r="B2287" s="53" t="s">
        <v>8114</v>
      </c>
      <c r="H2287" s="56" t="s">
        <v>8100</v>
      </c>
      <c r="I2287" s="19" t="s">
        <v>17</v>
      </c>
      <c r="J2287" s="19" t="s">
        <v>342</v>
      </c>
      <c r="K2287" s="56" t="s">
        <v>183</v>
      </c>
    </row>
    <row r="2288" ht="15.5" spans="1:11">
      <c r="A2288" s="53" t="s">
        <v>8115</v>
      </c>
      <c r="B2288" s="53" t="s">
        <v>8116</v>
      </c>
      <c r="H2288" s="56" t="s">
        <v>8103</v>
      </c>
      <c r="I2288" s="19" t="s">
        <v>22</v>
      </c>
      <c r="J2288" s="19" t="s">
        <v>63</v>
      </c>
      <c r="K2288" s="56" t="s">
        <v>8117</v>
      </c>
    </row>
    <row r="2289" ht="15.5" spans="1:11">
      <c r="A2289" s="53" t="s">
        <v>8118</v>
      </c>
      <c r="B2289" s="53" t="s">
        <v>8119</v>
      </c>
      <c r="H2289" s="56" t="s">
        <v>8106</v>
      </c>
      <c r="I2289" s="19" t="s">
        <v>17</v>
      </c>
      <c r="J2289" s="19" t="s">
        <v>3454</v>
      </c>
      <c r="K2289" s="56" t="s">
        <v>8120</v>
      </c>
    </row>
    <row r="2290" ht="15.5" spans="1:11">
      <c r="A2290" s="53" t="s">
        <v>8121</v>
      </c>
      <c r="B2290" s="53" t="s">
        <v>8122</v>
      </c>
      <c r="H2290" s="56" t="s">
        <v>8109</v>
      </c>
      <c r="I2290" s="19" t="s">
        <v>22</v>
      </c>
      <c r="J2290" s="19" t="s">
        <v>8123</v>
      </c>
      <c r="K2290" s="56" t="s">
        <v>8124</v>
      </c>
    </row>
    <row r="2291" ht="15.5" spans="1:11">
      <c r="A2291" s="53" t="s">
        <v>8125</v>
      </c>
      <c r="B2291" s="53" t="s">
        <v>8126</v>
      </c>
      <c r="H2291" s="56" t="s">
        <v>8113</v>
      </c>
      <c r="I2291" s="19" t="s">
        <v>17</v>
      </c>
      <c r="J2291" s="19" t="s">
        <v>374</v>
      </c>
      <c r="K2291" s="56" t="s">
        <v>8017</v>
      </c>
    </row>
    <row r="2292" ht="15.5" spans="1:11">
      <c r="A2292" s="53" t="s">
        <v>8127</v>
      </c>
      <c r="B2292" s="53" t="s">
        <v>8128</v>
      </c>
      <c r="H2292" s="56" t="s">
        <v>8115</v>
      </c>
      <c r="I2292" s="19" t="s">
        <v>22</v>
      </c>
      <c r="J2292" s="19" t="s">
        <v>8129</v>
      </c>
      <c r="K2292" s="56" t="s">
        <v>8130</v>
      </c>
    </row>
    <row r="2293" ht="15.5" spans="1:11">
      <c r="A2293" s="53" t="s">
        <v>8131</v>
      </c>
      <c r="B2293" s="53" t="s">
        <v>8132</v>
      </c>
      <c r="H2293" s="56" t="s">
        <v>8118</v>
      </c>
      <c r="I2293" s="19" t="s">
        <v>17</v>
      </c>
      <c r="J2293" s="19" t="s">
        <v>5294</v>
      </c>
      <c r="K2293" s="56" t="s">
        <v>8133</v>
      </c>
    </row>
    <row r="2294" ht="15.5" spans="1:11">
      <c r="A2294" s="53" t="s">
        <v>8134</v>
      </c>
      <c r="B2294" s="53" t="s">
        <v>8135</v>
      </c>
      <c r="H2294" s="56" t="s">
        <v>8121</v>
      </c>
      <c r="I2294" s="19" t="s">
        <v>22</v>
      </c>
      <c r="J2294" s="19" t="s">
        <v>8136</v>
      </c>
      <c r="K2294" s="56" t="s">
        <v>8137</v>
      </c>
    </row>
    <row r="2295" ht="15.5" spans="1:11">
      <c r="A2295" s="53" t="s">
        <v>8138</v>
      </c>
      <c r="B2295" s="53" t="s">
        <v>8139</v>
      </c>
      <c r="H2295" s="56" t="s">
        <v>8125</v>
      </c>
      <c r="I2295" s="19" t="s">
        <v>22</v>
      </c>
      <c r="J2295" s="19" t="s">
        <v>8140</v>
      </c>
      <c r="K2295" s="56" t="s">
        <v>8141</v>
      </c>
    </row>
    <row r="2296" ht="15.5" spans="1:11">
      <c r="A2296" s="53" t="s">
        <v>8142</v>
      </c>
      <c r="B2296" s="53" t="s">
        <v>8143</v>
      </c>
      <c r="H2296" s="56" t="s">
        <v>8127</v>
      </c>
      <c r="I2296" s="19" t="s">
        <v>17</v>
      </c>
      <c r="J2296" s="19" t="s">
        <v>1052</v>
      </c>
      <c r="K2296" s="56" t="s">
        <v>720</v>
      </c>
    </row>
    <row r="2297" ht="15.5" spans="1:11">
      <c r="A2297" s="53" t="s">
        <v>8144</v>
      </c>
      <c r="B2297" s="53" t="s">
        <v>8145</v>
      </c>
      <c r="H2297" s="56" t="s">
        <v>8131</v>
      </c>
      <c r="I2297" s="19" t="s">
        <v>22</v>
      </c>
      <c r="J2297" s="19" t="s">
        <v>8146</v>
      </c>
      <c r="K2297" s="56" t="s">
        <v>8147</v>
      </c>
    </row>
    <row r="2298" ht="15.5" spans="1:11">
      <c r="A2298" s="53" t="s">
        <v>8148</v>
      </c>
      <c r="B2298" s="53" t="s">
        <v>8149</v>
      </c>
      <c r="H2298" s="56" t="s">
        <v>8134</v>
      </c>
      <c r="I2298" s="19" t="s">
        <v>22</v>
      </c>
      <c r="J2298" s="19" t="s">
        <v>212</v>
      </c>
      <c r="K2298" s="56" t="s">
        <v>355</v>
      </c>
    </row>
    <row r="2299" ht="15.5" spans="1:11">
      <c r="A2299" s="53" t="s">
        <v>8150</v>
      </c>
      <c r="B2299" s="53" t="s">
        <v>8151</v>
      </c>
      <c r="H2299" s="56" t="s">
        <v>8138</v>
      </c>
      <c r="I2299" s="19" t="s">
        <v>17</v>
      </c>
      <c r="J2299" s="19" t="s">
        <v>374</v>
      </c>
      <c r="K2299" s="56" t="s">
        <v>8152</v>
      </c>
    </row>
    <row r="2300" ht="15.5" spans="1:11">
      <c r="A2300" s="53" t="s">
        <v>8153</v>
      </c>
      <c r="B2300" s="53" t="s">
        <v>8154</v>
      </c>
      <c r="H2300" s="56" t="s">
        <v>8142</v>
      </c>
      <c r="I2300" s="19" t="s">
        <v>22</v>
      </c>
      <c r="J2300" s="19" t="s">
        <v>2718</v>
      </c>
      <c r="K2300" s="56" t="s">
        <v>8155</v>
      </c>
    </row>
    <row r="2301" ht="15.5" spans="1:11">
      <c r="A2301" s="53" t="s">
        <v>8156</v>
      </c>
      <c r="B2301" s="53" t="s">
        <v>8157</v>
      </c>
      <c r="H2301" s="56" t="s">
        <v>8144</v>
      </c>
      <c r="I2301" s="19" t="s">
        <v>22</v>
      </c>
      <c r="J2301" s="19" t="s">
        <v>8158</v>
      </c>
      <c r="K2301" s="56" t="s">
        <v>8159</v>
      </c>
    </row>
    <row r="2302" ht="15.5" spans="1:11">
      <c r="A2302" s="53" t="s">
        <v>8160</v>
      </c>
      <c r="B2302" s="53" t="s">
        <v>8161</v>
      </c>
      <c r="H2302" s="56" t="s">
        <v>8148</v>
      </c>
      <c r="I2302" s="19" t="s">
        <v>22</v>
      </c>
      <c r="J2302" s="19" t="s">
        <v>8162</v>
      </c>
      <c r="K2302" s="56" t="s">
        <v>8163</v>
      </c>
    </row>
    <row r="2303" ht="15.5" spans="1:11">
      <c r="A2303" s="53" t="s">
        <v>8164</v>
      </c>
      <c r="B2303" s="53" t="s">
        <v>8165</v>
      </c>
      <c r="H2303" s="56" t="s">
        <v>8150</v>
      </c>
      <c r="I2303" s="19" t="s">
        <v>17</v>
      </c>
      <c r="J2303" s="19" t="s">
        <v>8166</v>
      </c>
      <c r="K2303" s="56" t="s">
        <v>8167</v>
      </c>
    </row>
    <row r="2304" ht="15.5" spans="1:11">
      <c r="A2304" s="53" t="s">
        <v>8168</v>
      </c>
      <c r="B2304" s="53" t="s">
        <v>8169</v>
      </c>
      <c r="H2304" s="56" t="s">
        <v>8153</v>
      </c>
      <c r="I2304" s="19" t="s">
        <v>22</v>
      </c>
      <c r="J2304" s="19" t="s">
        <v>8170</v>
      </c>
      <c r="K2304" s="56" t="s">
        <v>8171</v>
      </c>
    </row>
    <row r="2305" ht="15.5" spans="1:11">
      <c r="A2305" s="53" t="s">
        <v>8172</v>
      </c>
      <c r="B2305" s="53" t="s">
        <v>8173</v>
      </c>
      <c r="H2305" s="56" t="s">
        <v>8156</v>
      </c>
      <c r="I2305" s="19" t="s">
        <v>22</v>
      </c>
      <c r="J2305" s="19" t="s">
        <v>338</v>
      </c>
      <c r="K2305" s="56" t="s">
        <v>8174</v>
      </c>
    </row>
    <row r="2306" ht="15.5" spans="1:11">
      <c r="A2306" s="53" t="s">
        <v>8175</v>
      </c>
      <c r="B2306" s="53" t="s">
        <v>8176</v>
      </c>
      <c r="H2306" s="56" t="s">
        <v>8160</v>
      </c>
      <c r="I2306" s="19" t="s">
        <v>22</v>
      </c>
      <c r="J2306" s="19" t="s">
        <v>8177</v>
      </c>
      <c r="K2306" s="56" t="s">
        <v>8178</v>
      </c>
    </row>
    <row r="2307" ht="15.5" spans="1:11">
      <c r="A2307" s="53" t="s">
        <v>8179</v>
      </c>
      <c r="B2307" s="53" t="s">
        <v>8180</v>
      </c>
      <c r="H2307" s="56" t="s">
        <v>8164</v>
      </c>
      <c r="I2307" s="19" t="s">
        <v>22</v>
      </c>
      <c r="J2307" s="19" t="s">
        <v>63</v>
      </c>
      <c r="K2307" s="56" t="s">
        <v>1084</v>
      </c>
    </row>
    <row r="2308" ht="15.5" spans="1:11">
      <c r="A2308" s="53" t="s">
        <v>8181</v>
      </c>
      <c r="B2308" s="53" t="s">
        <v>8182</v>
      </c>
      <c r="H2308" s="56" t="s">
        <v>8168</v>
      </c>
      <c r="I2308" s="19" t="s">
        <v>17</v>
      </c>
      <c r="J2308" s="19" t="s">
        <v>8183</v>
      </c>
      <c r="K2308" s="56" t="s">
        <v>8184</v>
      </c>
    </row>
    <row r="2309" ht="15.5" spans="1:11">
      <c r="A2309" s="53" t="s">
        <v>8185</v>
      </c>
      <c r="B2309" s="53" t="s">
        <v>8186</v>
      </c>
      <c r="H2309" s="56" t="s">
        <v>8172</v>
      </c>
      <c r="I2309" s="19" t="s">
        <v>22</v>
      </c>
      <c r="J2309" s="19" t="s">
        <v>1789</v>
      </c>
      <c r="K2309" s="56" t="s">
        <v>8187</v>
      </c>
    </row>
    <row r="2310" ht="15.5" spans="1:11">
      <c r="A2310" s="53" t="s">
        <v>8188</v>
      </c>
      <c r="B2310" s="53" t="s">
        <v>8189</v>
      </c>
      <c r="H2310" s="56" t="s">
        <v>8175</v>
      </c>
      <c r="I2310" s="19" t="s">
        <v>22</v>
      </c>
      <c r="J2310" s="19" t="s">
        <v>581</v>
      </c>
      <c r="K2310" s="56" t="s">
        <v>8190</v>
      </c>
    </row>
    <row r="2311" ht="15.5" spans="1:11">
      <c r="A2311" s="53" t="s">
        <v>8191</v>
      </c>
      <c r="B2311" s="53" t="s">
        <v>8192</v>
      </c>
      <c r="H2311" s="56" t="s">
        <v>8179</v>
      </c>
      <c r="I2311" s="19" t="s">
        <v>22</v>
      </c>
      <c r="J2311" s="19" t="s">
        <v>4134</v>
      </c>
      <c r="K2311" s="56" t="s">
        <v>8193</v>
      </c>
    </row>
    <row r="2312" ht="15.5" spans="1:11">
      <c r="A2312" s="53" t="s">
        <v>8194</v>
      </c>
      <c r="B2312" s="53" t="s">
        <v>8195</v>
      </c>
      <c r="H2312" s="56" t="s">
        <v>8181</v>
      </c>
      <c r="I2312" s="19" t="s">
        <v>17</v>
      </c>
      <c r="J2312" s="19" t="s">
        <v>1121</v>
      </c>
      <c r="K2312" s="56" t="s">
        <v>8196</v>
      </c>
    </row>
    <row r="2313" ht="15.5" spans="1:11">
      <c r="A2313" s="53" t="s">
        <v>8197</v>
      </c>
      <c r="B2313" s="53" t="s">
        <v>8198</v>
      </c>
      <c r="H2313" s="56" t="s">
        <v>8185</v>
      </c>
      <c r="I2313" s="19" t="s">
        <v>17</v>
      </c>
      <c r="J2313" s="19" t="s">
        <v>6263</v>
      </c>
      <c r="K2313" s="56" t="s">
        <v>8199</v>
      </c>
    </row>
    <row r="2314" ht="15.5" spans="1:11">
      <c r="A2314" s="53" t="s">
        <v>8200</v>
      </c>
      <c r="B2314" s="53" t="s">
        <v>8201</v>
      </c>
      <c r="H2314" s="56" t="s">
        <v>8188</v>
      </c>
      <c r="I2314" s="19" t="s">
        <v>17</v>
      </c>
      <c r="J2314" s="19" t="s">
        <v>6184</v>
      </c>
      <c r="K2314" s="56" t="s">
        <v>6607</v>
      </c>
    </row>
    <row r="2315" ht="15.5" spans="1:11">
      <c r="A2315" s="53" t="s">
        <v>8202</v>
      </c>
      <c r="B2315" s="53" t="s">
        <v>8203</v>
      </c>
      <c r="H2315" s="56" t="s">
        <v>8191</v>
      </c>
      <c r="I2315" s="19" t="s">
        <v>22</v>
      </c>
      <c r="J2315" s="19" t="s">
        <v>627</v>
      </c>
      <c r="K2315" s="56" t="s">
        <v>542</v>
      </c>
    </row>
    <row r="2316" ht="15.5" spans="1:11">
      <c r="A2316" s="53" t="s">
        <v>8204</v>
      </c>
      <c r="B2316" s="53" t="s">
        <v>8205</v>
      </c>
      <c r="H2316" s="56" t="s">
        <v>8194</v>
      </c>
      <c r="I2316" s="19" t="s">
        <v>1864</v>
      </c>
      <c r="J2316" s="19" t="s">
        <v>2495</v>
      </c>
      <c r="K2316" s="56" t="s">
        <v>8206</v>
      </c>
    </row>
    <row r="2317" ht="15.5" spans="1:11">
      <c r="A2317" s="53" t="s">
        <v>8207</v>
      </c>
      <c r="B2317" s="53" t="s">
        <v>8208</v>
      </c>
      <c r="H2317" s="56" t="s">
        <v>8197</v>
      </c>
      <c r="I2317" s="19" t="s">
        <v>17</v>
      </c>
      <c r="J2317" s="19" t="s">
        <v>243</v>
      </c>
      <c r="K2317" s="56" t="s">
        <v>8209</v>
      </c>
    </row>
    <row r="2318" ht="15.5" spans="1:11">
      <c r="A2318" s="53" t="s">
        <v>8210</v>
      </c>
      <c r="B2318" s="53" t="s">
        <v>8211</v>
      </c>
      <c r="H2318" s="56" t="s">
        <v>8200</v>
      </c>
      <c r="I2318" s="19" t="s">
        <v>22</v>
      </c>
      <c r="J2318" s="19" t="s">
        <v>174</v>
      </c>
      <c r="K2318" s="56" t="s">
        <v>8212</v>
      </c>
    </row>
    <row r="2319" ht="15.5" spans="1:11">
      <c r="A2319" s="53" t="s">
        <v>8213</v>
      </c>
      <c r="B2319" s="53" t="s">
        <v>8214</v>
      </c>
      <c r="H2319" s="56" t="s">
        <v>8202</v>
      </c>
      <c r="I2319" s="19" t="s">
        <v>17</v>
      </c>
      <c r="J2319" s="19" t="s">
        <v>1554</v>
      </c>
      <c r="K2319" s="56" t="s">
        <v>8215</v>
      </c>
    </row>
    <row r="2320" ht="15.5" spans="1:11">
      <c r="A2320" s="53" t="s">
        <v>8216</v>
      </c>
      <c r="B2320" s="53" t="s">
        <v>8217</v>
      </c>
      <c r="H2320" s="56" t="s">
        <v>8204</v>
      </c>
      <c r="I2320" s="19" t="s">
        <v>17</v>
      </c>
      <c r="J2320" s="19" t="s">
        <v>8218</v>
      </c>
      <c r="K2320" s="56" t="s">
        <v>3257</v>
      </c>
    </row>
    <row r="2321" ht="15.5" spans="1:11">
      <c r="A2321" s="53" t="s">
        <v>8219</v>
      </c>
      <c r="B2321" s="53" t="s">
        <v>8220</v>
      </c>
      <c r="H2321" s="56" t="s">
        <v>8207</v>
      </c>
      <c r="I2321" s="19" t="s">
        <v>22</v>
      </c>
      <c r="J2321" s="19" t="s">
        <v>8221</v>
      </c>
      <c r="K2321" s="56" t="s">
        <v>1156</v>
      </c>
    </row>
    <row r="2322" ht="15.5" spans="1:11">
      <c r="A2322" s="53" t="s">
        <v>8222</v>
      </c>
      <c r="B2322" s="53" t="s">
        <v>8223</v>
      </c>
      <c r="H2322" s="56" t="s">
        <v>8210</v>
      </c>
      <c r="I2322" s="19" t="s">
        <v>22</v>
      </c>
      <c r="J2322" s="19" t="s">
        <v>2986</v>
      </c>
      <c r="K2322" s="56" t="s">
        <v>8224</v>
      </c>
    </row>
    <row r="2323" ht="15.5" spans="1:11">
      <c r="A2323" s="53" t="s">
        <v>8225</v>
      </c>
      <c r="B2323" s="53" t="s">
        <v>8226</v>
      </c>
      <c r="H2323" s="56" t="s">
        <v>8213</v>
      </c>
      <c r="I2323" s="19" t="s">
        <v>17</v>
      </c>
      <c r="J2323" s="19" t="s">
        <v>8227</v>
      </c>
      <c r="K2323" s="56" t="s">
        <v>6314</v>
      </c>
    </row>
    <row r="2324" ht="15.5" spans="1:11">
      <c r="A2324" s="53" t="s">
        <v>8228</v>
      </c>
      <c r="B2324" s="53" t="s">
        <v>8229</v>
      </c>
      <c r="H2324" s="56" t="s">
        <v>8216</v>
      </c>
      <c r="I2324" s="19" t="s">
        <v>22</v>
      </c>
      <c r="J2324" s="19" t="s">
        <v>8230</v>
      </c>
      <c r="K2324" s="56" t="s">
        <v>8231</v>
      </c>
    </row>
    <row r="2325" ht="15.5" spans="1:11">
      <c r="A2325" s="53" t="s">
        <v>8232</v>
      </c>
      <c r="B2325" s="53" t="s">
        <v>8233</v>
      </c>
      <c r="H2325" s="56" t="s">
        <v>8219</v>
      </c>
      <c r="I2325" s="19" t="s">
        <v>17</v>
      </c>
      <c r="J2325" s="19" t="s">
        <v>8234</v>
      </c>
      <c r="K2325" s="56" t="s">
        <v>8235</v>
      </c>
    </row>
    <row r="2326" ht="15.5" spans="1:11">
      <c r="A2326" s="53" t="s">
        <v>8236</v>
      </c>
      <c r="B2326" s="53" t="s">
        <v>8237</v>
      </c>
      <c r="H2326" s="56" t="s">
        <v>8222</v>
      </c>
      <c r="I2326" s="19" t="s">
        <v>22</v>
      </c>
      <c r="J2326" s="19" t="s">
        <v>392</v>
      </c>
      <c r="K2326" s="56" t="s">
        <v>8238</v>
      </c>
    </row>
    <row r="2327" ht="15.5" spans="1:11">
      <c r="A2327" s="53" t="s">
        <v>8239</v>
      </c>
      <c r="B2327" s="53" t="s">
        <v>8240</v>
      </c>
      <c r="H2327" s="56" t="s">
        <v>8225</v>
      </c>
      <c r="I2327" s="19" t="s">
        <v>17</v>
      </c>
      <c r="J2327" s="19" t="s">
        <v>8241</v>
      </c>
      <c r="K2327" s="56" t="s">
        <v>8242</v>
      </c>
    </row>
    <row r="2328" ht="15.5" spans="1:11">
      <c r="A2328" s="53" t="s">
        <v>8243</v>
      </c>
      <c r="B2328" s="53" t="s">
        <v>8244</v>
      </c>
      <c r="H2328" s="56" t="s">
        <v>8228</v>
      </c>
      <c r="I2328" s="19" t="s">
        <v>22</v>
      </c>
      <c r="J2328" s="19" t="s">
        <v>627</v>
      </c>
      <c r="K2328" s="56" t="s">
        <v>8245</v>
      </c>
    </row>
    <row r="2329" ht="15.5" spans="1:11">
      <c r="A2329" s="53" t="s">
        <v>8246</v>
      </c>
      <c r="B2329" s="53" t="s">
        <v>8247</v>
      </c>
      <c r="H2329" s="56" t="s">
        <v>8232</v>
      </c>
      <c r="I2329" s="19" t="s">
        <v>17</v>
      </c>
      <c r="J2329" s="19" t="s">
        <v>8248</v>
      </c>
      <c r="K2329" s="56" t="s">
        <v>8249</v>
      </c>
    </row>
    <row r="2330" ht="15.5" spans="1:11">
      <c r="A2330" s="53" t="s">
        <v>8250</v>
      </c>
      <c r="B2330" s="53" t="s">
        <v>8251</v>
      </c>
      <c r="H2330" s="56" t="s">
        <v>8236</v>
      </c>
      <c r="I2330" s="19" t="s">
        <v>22</v>
      </c>
      <c r="J2330" s="19" t="s">
        <v>8252</v>
      </c>
      <c r="K2330" s="56" t="s">
        <v>2846</v>
      </c>
    </row>
    <row r="2331" ht="15.5" spans="1:11">
      <c r="A2331" s="53" t="s">
        <v>8253</v>
      </c>
      <c r="B2331" s="53" t="s">
        <v>8254</v>
      </c>
      <c r="H2331" s="56" t="s">
        <v>8239</v>
      </c>
      <c r="I2331" s="19" t="s">
        <v>22</v>
      </c>
      <c r="J2331" s="19" t="s">
        <v>8255</v>
      </c>
      <c r="K2331" s="56" t="s">
        <v>8256</v>
      </c>
    </row>
    <row r="2332" ht="15.5" spans="1:11">
      <c r="A2332" s="53" t="s">
        <v>8257</v>
      </c>
      <c r="B2332" s="53" t="s">
        <v>8258</v>
      </c>
      <c r="H2332" s="56" t="s">
        <v>8243</v>
      </c>
      <c r="I2332" s="19" t="s">
        <v>17</v>
      </c>
      <c r="J2332" s="19" t="s">
        <v>4033</v>
      </c>
      <c r="K2332" s="56" t="s">
        <v>1356</v>
      </c>
    </row>
    <row r="2333" ht="15.5" spans="1:11">
      <c r="A2333" s="53" t="s">
        <v>8259</v>
      </c>
      <c r="B2333" s="53" t="s">
        <v>8260</v>
      </c>
      <c r="H2333" s="56" t="s">
        <v>8246</v>
      </c>
      <c r="I2333" s="19" t="s">
        <v>17</v>
      </c>
      <c r="J2333" s="19" t="s">
        <v>107</v>
      </c>
      <c r="K2333" s="56" t="s">
        <v>8261</v>
      </c>
    </row>
    <row r="2334" ht="15.5" spans="1:11">
      <c r="A2334" s="53" t="s">
        <v>8262</v>
      </c>
      <c r="B2334" s="53" t="s">
        <v>8263</v>
      </c>
      <c r="H2334" s="56" t="s">
        <v>8250</v>
      </c>
      <c r="I2334" s="19" t="s">
        <v>17</v>
      </c>
      <c r="J2334" s="19" t="s">
        <v>8264</v>
      </c>
      <c r="K2334" s="56" t="s">
        <v>8265</v>
      </c>
    </row>
    <row r="2335" ht="15.5" spans="1:11">
      <c r="A2335" s="53" t="s">
        <v>8266</v>
      </c>
      <c r="B2335" s="53" t="s">
        <v>8267</v>
      </c>
      <c r="H2335" s="56" t="s">
        <v>8253</v>
      </c>
      <c r="I2335" s="19" t="s">
        <v>17</v>
      </c>
      <c r="J2335" s="19" t="s">
        <v>8268</v>
      </c>
      <c r="K2335" s="56" t="s">
        <v>8269</v>
      </c>
    </row>
    <row r="2336" ht="15.5" spans="1:11">
      <c r="A2336" s="53" t="s">
        <v>8270</v>
      </c>
      <c r="B2336" s="53" t="s">
        <v>8271</v>
      </c>
      <c r="H2336" s="56" t="s">
        <v>8257</v>
      </c>
      <c r="I2336" s="19" t="s">
        <v>22</v>
      </c>
      <c r="J2336" s="19" t="s">
        <v>1602</v>
      </c>
      <c r="K2336" s="56" t="s">
        <v>8272</v>
      </c>
    </row>
    <row r="2337" ht="15.5" spans="8:11">
      <c r="H2337" s="56" t="s">
        <v>8259</v>
      </c>
      <c r="I2337" s="19" t="s">
        <v>22</v>
      </c>
      <c r="J2337" s="19" t="s">
        <v>8273</v>
      </c>
      <c r="K2337" s="56" t="s">
        <v>8274</v>
      </c>
    </row>
    <row r="2338" ht="15.5" spans="8:11">
      <c r="H2338" s="56" t="s">
        <v>8262</v>
      </c>
      <c r="I2338" s="19" t="s">
        <v>17</v>
      </c>
      <c r="J2338" s="19" t="s">
        <v>6229</v>
      </c>
      <c r="K2338" s="56" t="s">
        <v>8275</v>
      </c>
    </row>
    <row r="2339" ht="15.5" spans="8:11">
      <c r="H2339" s="56" t="s">
        <v>8266</v>
      </c>
      <c r="I2339" s="19" t="s">
        <v>22</v>
      </c>
      <c r="J2339" s="19" t="s">
        <v>8276</v>
      </c>
      <c r="K2339" s="56" t="s">
        <v>8277</v>
      </c>
    </row>
    <row r="2340" ht="15.5" spans="8:11">
      <c r="H2340" s="56" t="s">
        <v>8270</v>
      </c>
      <c r="I2340" s="19" t="s">
        <v>22</v>
      </c>
      <c r="J2340" s="19" t="s">
        <v>8278</v>
      </c>
      <c r="K2340" s="56" t="s">
        <v>8279</v>
      </c>
    </row>
  </sheetData>
  <mergeCells count="2">
    <mergeCell ref="I1:K1"/>
    <mergeCell ref="G3:S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2355"/>
  <sheetViews>
    <sheetView zoomScale="70" zoomScaleNormal="70" topLeftCell="BA1" workbookViewId="0">
      <selection activeCell="Q2" sqref="Q2"/>
    </sheetView>
  </sheetViews>
  <sheetFormatPr defaultColWidth="9" defaultRowHeight="14.5"/>
  <cols>
    <col min="1" max="1" width="11.8181818181818" customWidth="1"/>
    <col min="2" max="2" width="11.5454545454545" style="8" customWidth="1"/>
    <col min="3" max="3" width="13.8181818181818" style="8" customWidth="1"/>
    <col min="5" max="5" width="16.6363636363636" customWidth="1"/>
    <col min="7" max="7" width="12.3636363636364" style="37" customWidth="1"/>
    <col min="10" max="10" width="19.1818181818182" customWidth="1"/>
    <col min="11" max="11" width="13.1818181818182" customWidth="1"/>
    <col min="12" max="12" width="19.0909090909091" customWidth="1"/>
    <col min="13" max="13" width="9.63636363636364" customWidth="1"/>
    <col min="14" max="14" width="21.0909090909091" customWidth="1"/>
    <col min="16" max="16" width="16.4545454545455" customWidth="1"/>
    <col min="17" max="17" width="12.1818181818182" customWidth="1"/>
    <col min="18" max="18" width="8.72727272727273" customWidth="1"/>
    <col min="21" max="21" width="8.72727272727273" customWidth="1"/>
    <col min="33" max="33" width="11.2727272727273" customWidth="1"/>
    <col min="34" max="34" width="7.09090909090909" customWidth="1"/>
    <col min="35" max="35" width="11.0909090909091" customWidth="1"/>
    <col min="37" max="37" width="20.0909090909091" customWidth="1"/>
    <col min="38" max="38" width="19.7272727272727" customWidth="1"/>
    <col min="45" max="45" width="8.72727272727273" customWidth="1"/>
    <col min="46" max="47" width="15.3636363636364" customWidth="1"/>
    <col min="55" max="55" width="9.54545454545454" customWidth="1"/>
    <col min="56" max="56" width="8.09090909090909" customWidth="1"/>
    <col min="57" max="57" width="9.72727272727273" customWidth="1"/>
    <col min="58" max="58" width="12.3636363636364" customWidth="1"/>
    <col min="59" max="59" width="17" customWidth="1"/>
    <col min="66" max="68" width="12.3636363636364" customWidth="1"/>
    <col min="69" max="69" width="11.0909090909091" customWidth="1"/>
    <col min="71" max="71" width="11.0909090909091" customWidth="1"/>
    <col min="73" max="73" width="8.81818181818182" customWidth="1"/>
    <col min="74" max="74" width="10.9090909090909" customWidth="1"/>
  </cols>
  <sheetData>
    <row r="1" s="36" customFormat="1" ht="19" customHeight="1" spans="1:18">
      <c r="A1" s="38" t="s">
        <v>0</v>
      </c>
      <c r="B1" s="38" t="s">
        <v>8280</v>
      </c>
      <c r="C1" s="38" t="s">
        <v>8281</v>
      </c>
      <c r="D1" s="38" t="s">
        <v>8282</v>
      </c>
      <c r="E1" s="38" t="s">
        <v>8283</v>
      </c>
      <c r="F1" s="38" t="s">
        <v>8284</v>
      </c>
      <c r="G1" s="38" t="s">
        <v>8285</v>
      </c>
      <c r="H1" s="38" t="s">
        <v>8286</v>
      </c>
      <c r="I1" s="38" t="s">
        <v>8287</v>
      </c>
      <c r="J1" s="38" t="s">
        <v>8288</v>
      </c>
      <c r="K1" s="38" t="s">
        <v>8289</v>
      </c>
      <c r="L1" s="38" t="s">
        <v>8290</v>
      </c>
      <c r="M1" s="38" t="s">
        <v>8291</v>
      </c>
      <c r="N1" s="38" t="s">
        <v>8292</v>
      </c>
      <c r="O1" s="38" t="s">
        <v>8293</v>
      </c>
      <c r="P1" s="38" t="s">
        <v>8294</v>
      </c>
      <c r="Q1" s="38" t="s">
        <v>8295</v>
      </c>
      <c r="R1"/>
    </row>
    <row r="2" spans="1:75">
      <c r="A2" s="19" t="s">
        <v>3</v>
      </c>
      <c r="B2" s="39">
        <v>1992</v>
      </c>
      <c r="C2" s="19">
        <f>IF(B2="?",ROUND(AVERAGE($B$2:$B$2336),0),B2)</f>
        <v>1992</v>
      </c>
      <c r="D2" s="19" t="s">
        <v>8296</v>
      </c>
      <c r="E2" s="19" t="str">
        <f t="shared" ref="E2:E65" si="0">SUBSTITUTE(D2,"?","Sep")</f>
        <v>Jul</v>
      </c>
      <c r="F2" s="19">
        <v>9</v>
      </c>
      <c r="G2" s="40">
        <f>DATE(C2,MONTH(E2&amp;2),F2)</f>
        <v>33794</v>
      </c>
      <c r="H2" s="19">
        <v>0</v>
      </c>
      <c r="I2" s="19">
        <v>563.84</v>
      </c>
      <c r="J2" s="41">
        <v>563.84</v>
      </c>
      <c r="K2" s="19" t="s">
        <v>8297</v>
      </c>
      <c r="L2" s="19" t="str" cm="1">
        <f t="array" ref="L2:L2344">SUBSTITUTE(K2:K2344,"?","nil")</f>
        <v>tier - 2</v>
      </c>
      <c r="M2" s="19" t="s">
        <v>8298</v>
      </c>
      <c r="N2" s="19" t="str" cm="1">
        <f t="array" ref="N2:N2344">SUBSTITUTE(M2:M2344,"?","nil")</f>
        <v>tier - 3</v>
      </c>
      <c r="O2" s="19" t="s">
        <v>8299</v>
      </c>
      <c r="P2" s="19" t="str" cm="1">
        <f t="array" ref="P2:P2336">SUBSTITUTE(O2:O2336,"?","Unknown")</f>
        <v>R1013</v>
      </c>
      <c r="Q2" s="19">
        <f ca="1">INT((TODAY()-G2)/365.25)</f>
        <v>33</v>
      </c>
      <c r="R2" s="29"/>
      <c r="V2" s="23" t="s">
        <v>8300</v>
      </c>
      <c r="W2" s="23"/>
      <c r="X2" s="23"/>
      <c r="AI2" s="47"/>
      <c r="AJ2" s="23" t="s">
        <v>8300</v>
      </c>
      <c r="AK2" s="23"/>
      <c r="AL2" s="23"/>
      <c r="AT2" s="23" t="s">
        <v>8300</v>
      </c>
      <c r="AU2" s="23"/>
      <c r="AV2" s="23"/>
      <c r="BD2" s="23" t="s">
        <v>2</v>
      </c>
      <c r="BE2" s="23"/>
      <c r="BF2" s="23"/>
      <c r="BG2" s="23"/>
      <c r="BM2" s="23" t="s">
        <v>2</v>
      </c>
      <c r="BN2" s="23"/>
      <c r="BO2" s="23"/>
      <c r="BP2" s="23"/>
      <c r="BT2" s="23" t="s">
        <v>2</v>
      </c>
      <c r="BU2" s="23"/>
      <c r="BV2" s="23"/>
      <c r="BW2" s="23"/>
    </row>
    <row r="3" spans="1:18">
      <c r="A3" s="19" t="s">
        <v>5</v>
      </c>
      <c r="B3" s="39">
        <v>1992</v>
      </c>
      <c r="C3" s="19">
        <f t="shared" ref="C3:C66" si="1">IF(B3="?",ROUND(AVERAGE($B$2:$B$2336),0),B3)</f>
        <v>1992</v>
      </c>
      <c r="D3" s="19" t="s">
        <v>8301</v>
      </c>
      <c r="E3" s="19" t="str">
        <f t="shared" si="0"/>
        <v>Nov</v>
      </c>
      <c r="F3" s="19">
        <v>30</v>
      </c>
      <c r="G3" s="40">
        <f t="shared" ref="G3:G66" si="2">DATE(C3,MONTH(E3&amp;2),F3)</f>
        <v>33938</v>
      </c>
      <c r="H3" s="19">
        <v>0</v>
      </c>
      <c r="I3" s="19">
        <v>570.62</v>
      </c>
      <c r="J3" s="41">
        <v>570.62</v>
      </c>
      <c r="K3" s="19" t="s">
        <v>8297</v>
      </c>
      <c r="L3" s="19" t="str">
        <v>tier - 2</v>
      </c>
      <c r="M3" s="19" t="s">
        <v>8302</v>
      </c>
      <c r="N3" s="19" t="str">
        <v>tier - 1</v>
      </c>
      <c r="O3" s="19" t="s">
        <v>8299</v>
      </c>
      <c r="P3" s="19" t="str">
        <v>R1013</v>
      </c>
      <c r="Q3" s="19">
        <f ca="1" t="shared" ref="Q3:Q66" si="3">INT((TODAY()-G3)/365.25)</f>
        <v>32</v>
      </c>
      <c r="R3" s="29"/>
    </row>
    <row r="4" customHeight="1" spans="1:76">
      <c r="A4" s="19" t="s">
        <v>8</v>
      </c>
      <c r="B4" s="39">
        <v>1993</v>
      </c>
      <c r="C4" s="19">
        <f t="shared" si="1"/>
        <v>1993</v>
      </c>
      <c r="D4" s="19" t="s">
        <v>8303</v>
      </c>
      <c r="E4" s="19" t="str">
        <f t="shared" si="0"/>
        <v>Jun</v>
      </c>
      <c r="F4" s="19">
        <v>30</v>
      </c>
      <c r="G4" s="40">
        <f t="shared" si="2"/>
        <v>34150</v>
      </c>
      <c r="H4" s="19">
        <v>0</v>
      </c>
      <c r="I4" s="19">
        <v>600</v>
      </c>
      <c r="J4" s="41">
        <v>600</v>
      </c>
      <c r="K4" s="19" t="s">
        <v>8297</v>
      </c>
      <c r="L4" s="19" t="str">
        <v>tier - 2</v>
      </c>
      <c r="M4" s="19" t="s">
        <v>8302</v>
      </c>
      <c r="N4" s="19" t="str">
        <v>tier - 1</v>
      </c>
      <c r="O4" s="19" t="s">
        <v>8299</v>
      </c>
      <c r="P4" s="19" t="str">
        <v>R1013</v>
      </c>
      <c r="Q4" s="19">
        <f ca="1" t="shared" si="3"/>
        <v>32</v>
      </c>
      <c r="R4" s="29"/>
      <c r="S4" s="24" t="s">
        <v>8304</v>
      </c>
      <c r="T4" s="24"/>
      <c r="U4" s="24"/>
      <c r="V4" s="24"/>
      <c r="W4" s="24"/>
      <c r="X4" s="24"/>
      <c r="Y4" s="24"/>
      <c r="Z4" s="24"/>
      <c r="AA4" s="24"/>
      <c r="AB4" s="24"/>
      <c r="AC4" s="44">
        <f>COUNTIF(A2:O2336,"?")</f>
        <v>8</v>
      </c>
      <c r="AD4" s="25"/>
      <c r="AE4" s="25"/>
      <c r="AF4" s="4" t="s">
        <v>8305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 t="s">
        <v>8306</v>
      </c>
      <c r="AR4" s="4"/>
      <c r="AS4" s="4"/>
      <c r="AT4" s="4"/>
      <c r="AU4" s="4"/>
      <c r="AV4" s="4"/>
      <c r="AW4" s="4"/>
      <c r="AX4" s="4"/>
      <c r="AY4" s="4"/>
      <c r="BA4" s="4" t="s">
        <v>8307</v>
      </c>
      <c r="BB4" s="4"/>
      <c r="BC4" s="4"/>
      <c r="BD4" s="4"/>
      <c r="BE4" s="4"/>
      <c r="BF4" s="4"/>
      <c r="BG4" s="4"/>
      <c r="BH4" s="4"/>
      <c r="BI4" s="4"/>
      <c r="BJ4" s="4"/>
      <c r="BK4" s="4" t="s">
        <v>8308</v>
      </c>
      <c r="BL4" s="4"/>
      <c r="BM4" s="4"/>
      <c r="BN4" s="4"/>
      <c r="BO4" s="4"/>
      <c r="BP4" s="4"/>
      <c r="BQ4" s="4"/>
      <c r="BR4" s="4"/>
      <c r="BS4" s="4"/>
      <c r="BT4" s="4" t="s">
        <v>8309</v>
      </c>
      <c r="BU4" s="4"/>
      <c r="BV4" s="4"/>
      <c r="BW4" s="4"/>
      <c r="BX4" s="4"/>
    </row>
    <row r="5" spans="1:71">
      <c r="A5" s="19" t="s">
        <v>10</v>
      </c>
      <c r="B5" s="39">
        <v>1992</v>
      </c>
      <c r="C5" s="19">
        <f t="shared" si="1"/>
        <v>1992</v>
      </c>
      <c r="D5" s="19" t="s">
        <v>8310</v>
      </c>
      <c r="E5" s="19" t="str">
        <f t="shared" si="0"/>
        <v>Sep</v>
      </c>
      <c r="F5" s="19">
        <v>13</v>
      </c>
      <c r="G5" s="40">
        <f t="shared" si="2"/>
        <v>33860</v>
      </c>
      <c r="H5" s="19">
        <v>0</v>
      </c>
      <c r="I5" s="19">
        <v>604.54</v>
      </c>
      <c r="J5" s="41">
        <v>604.54</v>
      </c>
      <c r="K5" s="19" t="s">
        <v>8298</v>
      </c>
      <c r="L5" s="19" t="str">
        <v>tier - 3</v>
      </c>
      <c r="M5" s="19" t="s">
        <v>8298</v>
      </c>
      <c r="N5" s="19" t="str">
        <v>tier - 3</v>
      </c>
      <c r="O5" s="19" t="s">
        <v>8299</v>
      </c>
      <c r="P5" s="19" t="str">
        <v>R1013</v>
      </c>
      <c r="Q5" s="19">
        <f ca="1" t="shared" si="3"/>
        <v>33</v>
      </c>
      <c r="R5" s="29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4" t="s">
        <v>8311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 t="s">
        <v>8312</v>
      </c>
      <c r="AR5" s="4"/>
      <c r="AS5" s="4"/>
      <c r="AT5" s="4"/>
      <c r="AU5" s="4"/>
      <c r="AV5" s="4"/>
      <c r="AW5" s="4"/>
      <c r="AX5" s="4"/>
      <c r="AY5" s="4"/>
      <c r="BA5" s="4" t="s">
        <v>8313</v>
      </c>
      <c r="BB5" s="4"/>
      <c r="BC5" s="4"/>
      <c r="BD5" s="4"/>
      <c r="BE5" s="4"/>
      <c r="BF5" s="4"/>
      <c r="BG5" s="4"/>
      <c r="BH5" s="4"/>
      <c r="BI5" s="4"/>
      <c r="BJ5" s="4"/>
      <c r="BK5" s="4" t="s">
        <v>8314</v>
      </c>
      <c r="BL5" s="4"/>
      <c r="BM5" s="4"/>
      <c r="BN5" s="4"/>
      <c r="BO5" s="4"/>
      <c r="BP5" s="4"/>
      <c r="BQ5" s="4"/>
      <c r="BR5" s="4"/>
      <c r="BS5" s="4"/>
    </row>
    <row r="6" spans="1:24">
      <c r="A6" s="19" t="s">
        <v>15</v>
      </c>
      <c r="B6" s="39">
        <v>1998</v>
      </c>
      <c r="C6" s="19">
        <f t="shared" si="1"/>
        <v>1998</v>
      </c>
      <c r="D6" s="19" t="s">
        <v>8296</v>
      </c>
      <c r="E6" s="19" t="str">
        <f t="shared" si="0"/>
        <v>Jul</v>
      </c>
      <c r="F6" s="19">
        <v>27</v>
      </c>
      <c r="G6" s="40">
        <f t="shared" si="2"/>
        <v>36003</v>
      </c>
      <c r="H6" s="19">
        <v>0</v>
      </c>
      <c r="I6" s="19">
        <v>637.26</v>
      </c>
      <c r="J6" s="41">
        <v>637.26</v>
      </c>
      <c r="K6" s="19" t="s">
        <v>8298</v>
      </c>
      <c r="L6" s="19" t="str">
        <v>tier - 3</v>
      </c>
      <c r="M6" s="19" t="s">
        <v>8298</v>
      </c>
      <c r="N6" s="19" t="str">
        <v>tier - 3</v>
      </c>
      <c r="O6" s="19" t="s">
        <v>8299</v>
      </c>
      <c r="P6" s="19" t="str">
        <v>R1013</v>
      </c>
      <c r="Q6" s="19">
        <f ca="1" t="shared" si="3"/>
        <v>27</v>
      </c>
      <c r="R6" s="29"/>
      <c r="V6" s="23" t="s">
        <v>8300</v>
      </c>
      <c r="W6" s="23"/>
      <c r="X6" s="23"/>
    </row>
    <row r="7" ht="15.5" spans="1:74">
      <c r="A7" s="19" t="s">
        <v>20</v>
      </c>
      <c r="B7" s="39">
        <v>2001</v>
      </c>
      <c r="C7" s="19">
        <f t="shared" si="1"/>
        <v>2001</v>
      </c>
      <c r="D7" s="19" t="s">
        <v>8301</v>
      </c>
      <c r="E7" s="19" t="str">
        <f t="shared" si="0"/>
        <v>Nov</v>
      </c>
      <c r="F7" s="19">
        <v>20</v>
      </c>
      <c r="G7" s="40">
        <f t="shared" si="2"/>
        <v>37215</v>
      </c>
      <c r="H7" s="19">
        <v>0</v>
      </c>
      <c r="I7" s="19">
        <v>646.14</v>
      </c>
      <c r="J7" s="41">
        <v>646.14</v>
      </c>
      <c r="K7" s="19" t="s">
        <v>8298</v>
      </c>
      <c r="L7" s="19" t="str">
        <v>tier - 3</v>
      </c>
      <c r="M7" s="19" t="s">
        <v>8298</v>
      </c>
      <c r="N7" s="19" t="str">
        <v>tier - 3</v>
      </c>
      <c r="O7" s="19" t="s">
        <v>8315</v>
      </c>
      <c r="P7" s="19" t="str">
        <v>R1012</v>
      </c>
      <c r="Q7" s="19">
        <f ca="1" t="shared" si="3"/>
        <v>23</v>
      </c>
      <c r="R7" s="29"/>
      <c r="BM7" s="38" t="s">
        <v>8280</v>
      </c>
      <c r="BN7" s="42" t="s">
        <v>8282</v>
      </c>
      <c r="BO7" s="42" t="s">
        <v>8284</v>
      </c>
      <c r="BP7" s="50" t="s">
        <v>8285</v>
      </c>
      <c r="BQ7" s="49" t="s">
        <v>8316</v>
      </c>
      <c r="BU7" s="42" t="s">
        <v>8287</v>
      </c>
      <c r="BV7" s="43" t="s">
        <v>8317</v>
      </c>
    </row>
    <row r="8" ht="15.5" spans="1:74">
      <c r="A8" s="19" t="s">
        <v>25</v>
      </c>
      <c r="B8" s="39">
        <v>1993</v>
      </c>
      <c r="C8" s="19">
        <f t="shared" si="1"/>
        <v>1993</v>
      </c>
      <c r="D8" s="19" t="s">
        <v>8303</v>
      </c>
      <c r="E8" s="19" t="str">
        <f t="shared" si="0"/>
        <v>Jun</v>
      </c>
      <c r="F8" s="19">
        <v>1</v>
      </c>
      <c r="G8" s="40">
        <f t="shared" si="2"/>
        <v>34121</v>
      </c>
      <c r="H8" s="19">
        <v>0</v>
      </c>
      <c r="I8" s="19">
        <v>650</v>
      </c>
      <c r="J8" s="41">
        <v>650</v>
      </c>
      <c r="K8" s="19" t="s">
        <v>8298</v>
      </c>
      <c r="L8" s="19" t="str">
        <v>tier - 3</v>
      </c>
      <c r="M8" s="19" t="s">
        <v>8298</v>
      </c>
      <c r="N8" s="19" t="str">
        <v>tier - 3</v>
      </c>
      <c r="O8" s="19" t="s">
        <v>8299</v>
      </c>
      <c r="P8" s="19" t="str">
        <v>R1013</v>
      </c>
      <c r="Q8" s="19">
        <f ca="1" t="shared" si="3"/>
        <v>32</v>
      </c>
      <c r="R8" s="29"/>
      <c r="S8" s="4" t="s">
        <v>8318</v>
      </c>
      <c r="T8" s="4"/>
      <c r="U8" s="4"/>
      <c r="V8" s="4"/>
      <c r="W8" s="4"/>
      <c r="X8" s="4"/>
      <c r="Y8" s="4"/>
      <c r="Z8" s="4"/>
      <c r="AA8" s="4"/>
      <c r="AB8" s="4"/>
      <c r="AC8" s="45">
        <f>AVERAGE(X13:X2347)</f>
        <v>1982.86466809422</v>
      </c>
      <c r="AG8" s="22" t="s">
        <v>0</v>
      </c>
      <c r="AH8" s="22" t="s">
        <v>8319</v>
      </c>
      <c r="AI8" s="22" t="s">
        <v>8289</v>
      </c>
      <c r="AJ8" s="22" t="s">
        <v>8291</v>
      </c>
      <c r="AK8" s="48" t="s">
        <v>8320</v>
      </c>
      <c r="AL8" s="48" t="s">
        <v>8321</v>
      </c>
      <c r="AT8" s="42" t="s">
        <v>8293</v>
      </c>
      <c r="AU8" s="43" t="s">
        <v>8322</v>
      </c>
      <c r="BD8" s="38" t="s">
        <v>8280</v>
      </c>
      <c r="BE8" s="42" t="s">
        <v>8282</v>
      </c>
      <c r="BF8" s="42" t="s">
        <v>8284</v>
      </c>
      <c r="BG8" s="49" t="s">
        <v>8285</v>
      </c>
      <c r="BM8" s="39">
        <v>1992</v>
      </c>
      <c r="BN8" s="19" t="str">
        <f>SUBSTITUTE(E2,"?","Sep")</f>
        <v>Jul</v>
      </c>
      <c r="BO8" s="19">
        <v>9</v>
      </c>
      <c r="BP8" s="40">
        <f t="shared" ref="BP8:BP71" si="4">DATE(BM8,MONTH(5&amp;BN8),BO8)</f>
        <v>33794</v>
      </c>
      <c r="BQ8" s="19">
        <f ca="1">INT((TODAY()-BP8)/365.25)</f>
        <v>33</v>
      </c>
      <c r="BS8" s="37"/>
      <c r="BU8" s="19">
        <v>563.84</v>
      </c>
      <c r="BV8" s="41">
        <v>563.84</v>
      </c>
    </row>
    <row r="9" spans="1:74">
      <c r="A9" s="19" t="s">
        <v>29</v>
      </c>
      <c r="B9" s="39">
        <v>1995</v>
      </c>
      <c r="C9" s="19">
        <f t="shared" si="1"/>
        <v>1995</v>
      </c>
      <c r="D9" s="19" t="s">
        <v>8296</v>
      </c>
      <c r="E9" s="19" t="str">
        <f t="shared" si="0"/>
        <v>Jul</v>
      </c>
      <c r="F9" s="19">
        <v>4</v>
      </c>
      <c r="G9" s="40">
        <f t="shared" si="2"/>
        <v>34884</v>
      </c>
      <c r="H9" s="19">
        <v>0</v>
      </c>
      <c r="I9" s="19">
        <v>650</v>
      </c>
      <c r="J9" s="41">
        <v>650</v>
      </c>
      <c r="K9" s="19" t="s">
        <v>8298</v>
      </c>
      <c r="L9" s="19" t="str">
        <v>tier - 3</v>
      </c>
      <c r="M9" s="19" t="s">
        <v>8298</v>
      </c>
      <c r="N9" s="19" t="str">
        <v>tier - 3</v>
      </c>
      <c r="O9" s="19" t="s">
        <v>8299</v>
      </c>
      <c r="P9" s="19" t="str">
        <v>R1013</v>
      </c>
      <c r="Q9" s="19">
        <f ca="1" t="shared" si="3"/>
        <v>30</v>
      </c>
      <c r="R9" s="29"/>
      <c r="S9" s="4" t="s">
        <v>8323</v>
      </c>
      <c r="T9" s="4"/>
      <c r="U9" s="4"/>
      <c r="V9" s="4"/>
      <c r="W9" s="4"/>
      <c r="X9" s="4"/>
      <c r="Y9" s="4"/>
      <c r="Z9" s="4"/>
      <c r="AA9" s="4"/>
      <c r="AB9" s="4"/>
      <c r="AC9" s="46">
        <f>ROUND(1982.842,0)</f>
        <v>1983</v>
      </c>
      <c r="AG9" s="19" t="s">
        <v>3</v>
      </c>
      <c r="AH9" s="19" t="s">
        <v>8324</v>
      </c>
      <c r="AI9" s="19" t="s">
        <v>8297</v>
      </c>
      <c r="AJ9" s="19" t="s">
        <v>8298</v>
      </c>
      <c r="AK9" s="19" t="str" cm="1">
        <f t="array" ref="AK9:AK2343">SUBSTITUTE(AI9:AI2343,"?","UNKNOWN")</f>
        <v>tier - 2</v>
      </c>
      <c r="AL9" s="19" t="str" cm="1">
        <f t="array" ref="AL9:AL2343">SUBSTITUTE(AJ9:AJ2343,"?","UNKNOWN")</f>
        <v>tier - 3</v>
      </c>
      <c r="AT9" s="19" t="s">
        <v>8299</v>
      </c>
      <c r="AU9" s="19" t="str" cm="1">
        <f t="array" ref="AU9:AU2351">SUBSTITUTE(AT9:AT2351,"?","Unknown")</f>
        <v>R1013</v>
      </c>
      <c r="BD9" s="39">
        <v>1992</v>
      </c>
      <c r="BE9" s="19" t="str">
        <f t="shared" ref="BE9:BE72" si="5">SUBSTITUTE(D2,"?","Sep")</f>
        <v>Jul</v>
      </c>
      <c r="BF9" s="19">
        <v>9</v>
      </c>
      <c r="BG9" s="40">
        <f t="shared" ref="BG9:BG72" si="6">DATE(BD9,MONTH(5&amp;BE9),BF9)</f>
        <v>33794</v>
      </c>
      <c r="BM9" s="39">
        <v>1992</v>
      </c>
      <c r="BN9" s="19" t="str">
        <f t="shared" ref="BN9:BN72" si="7">SUBSTITUTE(E3,"?","Sep")</f>
        <v>Nov</v>
      </c>
      <c r="BO9" s="19">
        <v>30</v>
      </c>
      <c r="BP9" s="40">
        <f t="shared" si="4"/>
        <v>33938</v>
      </c>
      <c r="BQ9" s="19">
        <f ca="1" t="shared" ref="BQ9:BQ72" si="8">INT((TODAY()-BP9)/365.25)</f>
        <v>32</v>
      </c>
      <c r="BU9" s="19">
        <v>570.62</v>
      </c>
      <c r="BV9" s="41">
        <v>570.62</v>
      </c>
    </row>
    <row r="10" spans="1:74">
      <c r="A10" s="19" t="s">
        <v>33</v>
      </c>
      <c r="B10" s="39">
        <v>2002</v>
      </c>
      <c r="C10" s="19">
        <f t="shared" si="1"/>
        <v>2002</v>
      </c>
      <c r="D10" s="19" t="s">
        <v>8301</v>
      </c>
      <c r="E10" s="19" t="str">
        <f t="shared" si="0"/>
        <v>Nov</v>
      </c>
      <c r="F10" s="19">
        <v>29</v>
      </c>
      <c r="G10" s="40">
        <f t="shared" si="2"/>
        <v>37589</v>
      </c>
      <c r="H10" s="19">
        <v>0</v>
      </c>
      <c r="I10" s="19">
        <v>668</v>
      </c>
      <c r="J10" s="41">
        <v>668</v>
      </c>
      <c r="K10" s="19" t="s">
        <v>8298</v>
      </c>
      <c r="L10" s="19" t="str">
        <v>tier - 3</v>
      </c>
      <c r="M10" s="19" t="s">
        <v>8297</v>
      </c>
      <c r="N10" s="19" t="str">
        <v>tier - 2</v>
      </c>
      <c r="O10" s="19" t="s">
        <v>8315</v>
      </c>
      <c r="P10" s="19" t="str">
        <v>R1012</v>
      </c>
      <c r="Q10" s="19">
        <f ca="1" t="shared" si="3"/>
        <v>22</v>
      </c>
      <c r="R10" s="29"/>
      <c r="AG10" s="19" t="s">
        <v>5</v>
      </c>
      <c r="AH10" s="19" t="s">
        <v>8324</v>
      </c>
      <c r="AI10" s="19" t="s">
        <v>8297</v>
      </c>
      <c r="AJ10" s="19" t="s">
        <v>8302</v>
      </c>
      <c r="AK10" s="19" t="str">
        <v>tier - 2</v>
      </c>
      <c r="AL10" s="19" t="str">
        <v>tier - 1</v>
      </c>
      <c r="AT10" s="19" t="s">
        <v>8299</v>
      </c>
      <c r="AU10" s="19" t="str">
        <v>R1013</v>
      </c>
      <c r="BD10" s="39">
        <v>1992</v>
      </c>
      <c r="BE10" s="19" t="str">
        <f t="shared" si="5"/>
        <v>Nov</v>
      </c>
      <c r="BF10" s="19">
        <v>30</v>
      </c>
      <c r="BG10" s="40">
        <f t="shared" si="6"/>
        <v>33938</v>
      </c>
      <c r="BM10" s="39">
        <v>1993</v>
      </c>
      <c r="BN10" s="19" t="str">
        <f t="shared" si="7"/>
        <v>Jun</v>
      </c>
      <c r="BO10" s="19">
        <v>30</v>
      </c>
      <c r="BP10" s="40">
        <f t="shared" si="4"/>
        <v>34150</v>
      </c>
      <c r="BQ10" s="19">
        <f ca="1" t="shared" si="8"/>
        <v>32</v>
      </c>
      <c r="BU10" s="19">
        <v>600</v>
      </c>
      <c r="BV10" s="41">
        <v>600</v>
      </c>
    </row>
    <row r="11" spans="1:74">
      <c r="A11" s="19" t="s">
        <v>37</v>
      </c>
      <c r="B11" s="39">
        <v>1997</v>
      </c>
      <c r="C11" s="19">
        <f t="shared" si="1"/>
        <v>1997</v>
      </c>
      <c r="D11" s="19" t="s">
        <v>8301</v>
      </c>
      <c r="E11" s="19" t="str">
        <f t="shared" si="0"/>
        <v>Nov</v>
      </c>
      <c r="F11" s="19">
        <v>9</v>
      </c>
      <c r="G11" s="40">
        <f t="shared" si="2"/>
        <v>35743</v>
      </c>
      <c r="H11" s="19">
        <v>0</v>
      </c>
      <c r="I11" s="19">
        <v>670</v>
      </c>
      <c r="J11" s="41">
        <v>670</v>
      </c>
      <c r="K11" s="19" t="s">
        <v>8298</v>
      </c>
      <c r="L11" s="19" t="str">
        <v>tier - 3</v>
      </c>
      <c r="M11" s="19" t="s">
        <v>8298</v>
      </c>
      <c r="N11" s="19" t="str">
        <v>tier - 3</v>
      </c>
      <c r="O11" s="19" t="s">
        <v>8299</v>
      </c>
      <c r="P11" s="19" t="str">
        <v>R1013</v>
      </c>
      <c r="Q11" s="19">
        <f ca="1" t="shared" si="3"/>
        <v>27</v>
      </c>
      <c r="R11" s="29"/>
      <c r="AG11" s="19" t="s">
        <v>8</v>
      </c>
      <c r="AH11" s="19" t="s">
        <v>8324</v>
      </c>
      <c r="AI11" s="19" t="s">
        <v>8297</v>
      </c>
      <c r="AJ11" s="19" t="s">
        <v>8302</v>
      </c>
      <c r="AK11" s="19" t="str">
        <v>tier - 2</v>
      </c>
      <c r="AL11" s="19" t="str">
        <v>tier - 1</v>
      </c>
      <c r="AT11" s="19" t="s">
        <v>8299</v>
      </c>
      <c r="AU11" s="19" t="str">
        <v>R1013</v>
      </c>
      <c r="BD11" s="39">
        <v>1993</v>
      </c>
      <c r="BE11" s="19" t="str">
        <f t="shared" si="5"/>
        <v>Jun</v>
      </c>
      <c r="BF11" s="19">
        <v>30</v>
      </c>
      <c r="BG11" s="40">
        <f t="shared" si="6"/>
        <v>34150</v>
      </c>
      <c r="BM11" s="39">
        <v>1992</v>
      </c>
      <c r="BN11" s="19" t="str">
        <f t="shared" si="7"/>
        <v>Sep</v>
      </c>
      <c r="BO11" s="19">
        <v>13</v>
      </c>
      <c r="BP11" s="40">
        <f t="shared" si="4"/>
        <v>33860</v>
      </c>
      <c r="BQ11" s="19">
        <f ca="1" t="shared" si="8"/>
        <v>33</v>
      </c>
      <c r="BU11" s="19">
        <v>604.54</v>
      </c>
      <c r="BV11" s="41">
        <v>604.54</v>
      </c>
    </row>
    <row r="12" ht="15.5" spans="1:74">
      <c r="A12" s="19" t="s">
        <v>41</v>
      </c>
      <c r="B12" s="39">
        <v>2001</v>
      </c>
      <c r="C12" s="19">
        <f t="shared" si="1"/>
        <v>2001</v>
      </c>
      <c r="D12" s="19" t="s">
        <v>8310</v>
      </c>
      <c r="E12" s="19" t="str">
        <f t="shared" si="0"/>
        <v>Sep</v>
      </c>
      <c r="F12" s="19">
        <v>12</v>
      </c>
      <c r="G12" s="40">
        <f t="shared" si="2"/>
        <v>37146</v>
      </c>
      <c r="H12" s="19">
        <v>0</v>
      </c>
      <c r="I12" s="19">
        <v>687.54</v>
      </c>
      <c r="J12" s="41">
        <v>687.54</v>
      </c>
      <c r="K12" s="19" t="s">
        <v>8298</v>
      </c>
      <c r="L12" s="19" t="str">
        <v>tier - 3</v>
      </c>
      <c r="M12" s="19" t="s">
        <v>8297</v>
      </c>
      <c r="N12" s="19" t="str">
        <v>tier - 2</v>
      </c>
      <c r="O12" s="19" t="s">
        <v>8299</v>
      </c>
      <c r="P12" s="19" t="str">
        <v>R1013</v>
      </c>
      <c r="Q12" s="19">
        <f ca="1" t="shared" si="3"/>
        <v>24</v>
      </c>
      <c r="R12" s="29"/>
      <c r="U12" s="42" t="s">
        <v>8282</v>
      </c>
      <c r="V12" s="14" t="s">
        <v>8325</v>
      </c>
      <c r="X12" s="43" t="s">
        <v>8280</v>
      </c>
      <c r="AG12" s="19" t="s">
        <v>10</v>
      </c>
      <c r="AH12" s="19" t="s">
        <v>8324</v>
      </c>
      <c r="AI12" s="19" t="s">
        <v>8298</v>
      </c>
      <c r="AJ12" s="19" t="s">
        <v>8298</v>
      </c>
      <c r="AK12" s="19" t="str">
        <v>tier - 3</v>
      </c>
      <c r="AL12" s="19" t="str">
        <v>tier - 3</v>
      </c>
      <c r="AT12" s="19" t="s">
        <v>8299</v>
      </c>
      <c r="AU12" s="19" t="str">
        <v>R1013</v>
      </c>
      <c r="BD12" s="39">
        <v>1992</v>
      </c>
      <c r="BE12" s="19" t="str">
        <f t="shared" si="5"/>
        <v>Sep</v>
      </c>
      <c r="BF12" s="19">
        <v>13</v>
      </c>
      <c r="BG12" s="40">
        <f t="shared" si="6"/>
        <v>33860</v>
      </c>
      <c r="BM12" s="39">
        <v>1998</v>
      </c>
      <c r="BN12" s="19" t="str">
        <f t="shared" si="7"/>
        <v>Jul</v>
      </c>
      <c r="BO12" s="19">
        <v>27</v>
      </c>
      <c r="BP12" s="40">
        <f t="shared" si="4"/>
        <v>36003</v>
      </c>
      <c r="BQ12" s="19">
        <f ca="1" t="shared" si="8"/>
        <v>27</v>
      </c>
      <c r="BU12" s="19">
        <v>637.26</v>
      </c>
      <c r="BV12" s="41">
        <v>637.26</v>
      </c>
    </row>
    <row r="13" spans="1:74">
      <c r="A13" s="19" t="s">
        <v>45</v>
      </c>
      <c r="B13" s="39">
        <v>1999</v>
      </c>
      <c r="C13" s="19">
        <f t="shared" si="1"/>
        <v>1999</v>
      </c>
      <c r="D13" s="19" t="s">
        <v>8326</v>
      </c>
      <c r="E13" s="19" t="str">
        <f t="shared" si="0"/>
        <v>Dec</v>
      </c>
      <c r="F13" s="19">
        <v>26</v>
      </c>
      <c r="G13" s="40">
        <f t="shared" si="2"/>
        <v>36520</v>
      </c>
      <c r="H13" s="19">
        <v>0</v>
      </c>
      <c r="I13" s="19">
        <v>700</v>
      </c>
      <c r="J13" s="41">
        <v>700</v>
      </c>
      <c r="K13" s="19" t="s">
        <v>8327</v>
      </c>
      <c r="L13" s="19" t="str">
        <v>nil</v>
      </c>
      <c r="M13" s="19" t="s">
        <v>8298</v>
      </c>
      <c r="N13" s="19" t="str">
        <v>tier - 3</v>
      </c>
      <c r="O13" s="19" t="s">
        <v>8299</v>
      </c>
      <c r="P13" s="19" t="str">
        <v>R1013</v>
      </c>
      <c r="Q13" s="19">
        <f ca="1" t="shared" si="3"/>
        <v>25</v>
      </c>
      <c r="R13" s="29"/>
      <c r="U13" s="19" t="s">
        <v>8296</v>
      </c>
      <c r="V13" s="19" t="str">
        <f>SUBSTITUTE(U13,"?","Sep")</f>
        <v>Jul</v>
      </c>
      <c r="X13" s="19">
        <f>IF(B2="?",ROUND(AVERAGE($B$2:$B$2355),0),B2)</f>
        <v>1992</v>
      </c>
      <c r="AG13" s="19" t="s">
        <v>15</v>
      </c>
      <c r="AH13" s="19" t="s">
        <v>8324</v>
      </c>
      <c r="AI13" s="19" t="s">
        <v>8298</v>
      </c>
      <c r="AJ13" s="19" t="s">
        <v>8298</v>
      </c>
      <c r="AK13" s="19" t="str">
        <v>tier - 3</v>
      </c>
      <c r="AL13" s="19" t="str">
        <v>tier - 3</v>
      </c>
      <c r="AT13" s="19" t="s">
        <v>8299</v>
      </c>
      <c r="AU13" s="19" t="str">
        <v>R1013</v>
      </c>
      <c r="BD13" s="39">
        <v>1998</v>
      </c>
      <c r="BE13" s="19" t="str">
        <f t="shared" si="5"/>
        <v>Jul</v>
      </c>
      <c r="BF13" s="19">
        <v>27</v>
      </c>
      <c r="BG13" s="40">
        <f t="shared" si="6"/>
        <v>36003</v>
      </c>
      <c r="BM13" s="39">
        <v>2001</v>
      </c>
      <c r="BN13" s="19" t="str">
        <f t="shared" si="7"/>
        <v>Nov</v>
      </c>
      <c r="BO13" s="19">
        <v>20</v>
      </c>
      <c r="BP13" s="40">
        <f t="shared" si="4"/>
        <v>37215</v>
      </c>
      <c r="BQ13" s="19">
        <f ca="1" t="shared" si="8"/>
        <v>23</v>
      </c>
      <c r="BU13" s="19">
        <v>646.14</v>
      </c>
      <c r="BV13" s="41">
        <v>646.14</v>
      </c>
    </row>
    <row r="14" spans="1:74">
      <c r="A14" s="19" t="s">
        <v>49</v>
      </c>
      <c r="B14" s="39">
        <v>1999</v>
      </c>
      <c r="C14" s="19">
        <f t="shared" si="1"/>
        <v>1999</v>
      </c>
      <c r="D14" s="19" t="s">
        <v>8326</v>
      </c>
      <c r="E14" s="19" t="str">
        <f t="shared" si="0"/>
        <v>Dec</v>
      </c>
      <c r="F14" s="19">
        <v>14</v>
      </c>
      <c r="G14" s="40">
        <f t="shared" si="2"/>
        <v>36508</v>
      </c>
      <c r="H14" s="19">
        <v>0</v>
      </c>
      <c r="I14" s="19">
        <v>722.99</v>
      </c>
      <c r="J14" s="41">
        <v>722.99</v>
      </c>
      <c r="K14" s="19" t="s">
        <v>8298</v>
      </c>
      <c r="L14" s="19" t="str">
        <v>tier - 3</v>
      </c>
      <c r="M14" s="19" t="s">
        <v>8302</v>
      </c>
      <c r="N14" s="19" t="str">
        <v>tier - 1</v>
      </c>
      <c r="O14" s="19" t="s">
        <v>8299</v>
      </c>
      <c r="P14" s="19" t="str">
        <v>R1013</v>
      </c>
      <c r="Q14" s="19">
        <f ca="1" t="shared" si="3"/>
        <v>25</v>
      </c>
      <c r="R14" s="29"/>
      <c r="U14" s="19" t="s">
        <v>8301</v>
      </c>
      <c r="V14" s="19" t="str">
        <f t="shared" ref="V14:V77" si="9">SUBSTITUTE(U14,"?","Sep")</f>
        <v>Nov</v>
      </c>
      <c r="X14" s="19">
        <f t="shared" ref="X14:X77" si="10">IF(B3="?",ROUND(AVERAGE($B$2:$B$2355),0),B3)</f>
        <v>1992</v>
      </c>
      <c r="AG14" s="19" t="s">
        <v>20</v>
      </c>
      <c r="AH14" s="19" t="s">
        <v>8324</v>
      </c>
      <c r="AI14" s="19" t="s">
        <v>8298</v>
      </c>
      <c r="AJ14" s="19" t="s">
        <v>8298</v>
      </c>
      <c r="AK14" s="19" t="str">
        <v>tier - 3</v>
      </c>
      <c r="AL14" s="19" t="str">
        <v>tier - 3</v>
      </c>
      <c r="AT14" s="19" t="s">
        <v>8315</v>
      </c>
      <c r="AU14" s="19" t="str">
        <v>R1012</v>
      </c>
      <c r="BD14" s="39">
        <v>2001</v>
      </c>
      <c r="BE14" s="19" t="str">
        <f t="shared" si="5"/>
        <v>Nov</v>
      </c>
      <c r="BF14" s="19">
        <v>20</v>
      </c>
      <c r="BG14" s="40">
        <f t="shared" si="6"/>
        <v>37215</v>
      </c>
      <c r="BM14" s="39">
        <v>1993</v>
      </c>
      <c r="BN14" s="19" t="str">
        <f t="shared" si="7"/>
        <v>Jun</v>
      </c>
      <c r="BO14" s="19">
        <v>1</v>
      </c>
      <c r="BP14" s="40">
        <f t="shared" si="4"/>
        <v>34121</v>
      </c>
      <c r="BQ14" s="19">
        <f ca="1" t="shared" si="8"/>
        <v>32</v>
      </c>
      <c r="BU14" s="19">
        <v>650</v>
      </c>
      <c r="BV14" s="41">
        <v>650</v>
      </c>
    </row>
    <row r="15" spans="1:74">
      <c r="A15" s="19" t="s">
        <v>53</v>
      </c>
      <c r="B15" s="39">
        <v>2002</v>
      </c>
      <c r="C15" s="19">
        <f t="shared" si="1"/>
        <v>2002</v>
      </c>
      <c r="D15" s="19" t="s">
        <v>8327</v>
      </c>
      <c r="E15" s="19" t="str">
        <f t="shared" si="0"/>
        <v>Sep</v>
      </c>
      <c r="F15" s="19">
        <v>19</v>
      </c>
      <c r="G15" s="40">
        <f t="shared" si="2"/>
        <v>37518</v>
      </c>
      <c r="H15" s="19">
        <v>0</v>
      </c>
      <c r="I15" s="19">
        <v>750</v>
      </c>
      <c r="J15" s="41">
        <v>750</v>
      </c>
      <c r="K15" s="19" t="s">
        <v>8298</v>
      </c>
      <c r="L15" s="19" t="str">
        <v>tier - 3</v>
      </c>
      <c r="M15" s="19" t="s">
        <v>8302</v>
      </c>
      <c r="N15" s="19" t="str">
        <v>tier - 1</v>
      </c>
      <c r="O15" s="19" t="s">
        <v>8315</v>
      </c>
      <c r="P15" s="19" t="str">
        <v>R1012</v>
      </c>
      <c r="Q15" s="19">
        <f ca="1" t="shared" si="3"/>
        <v>23</v>
      </c>
      <c r="R15" s="29"/>
      <c r="U15" s="19" t="s">
        <v>8303</v>
      </c>
      <c r="V15" s="19" t="str">
        <f t="shared" si="9"/>
        <v>Jun</v>
      </c>
      <c r="X15" s="19">
        <f t="shared" si="10"/>
        <v>1993</v>
      </c>
      <c r="AG15" s="19" t="s">
        <v>25</v>
      </c>
      <c r="AH15" s="19" t="s">
        <v>8324</v>
      </c>
      <c r="AI15" s="19" t="s">
        <v>8298</v>
      </c>
      <c r="AJ15" s="19" t="s">
        <v>8298</v>
      </c>
      <c r="AK15" s="19" t="str">
        <v>tier - 3</v>
      </c>
      <c r="AL15" s="19" t="str">
        <v>tier - 3</v>
      </c>
      <c r="AT15" s="19" t="s">
        <v>8299</v>
      </c>
      <c r="AU15" s="19" t="str">
        <v>R1013</v>
      </c>
      <c r="BD15" s="39">
        <v>1993</v>
      </c>
      <c r="BE15" s="19" t="str">
        <f t="shared" si="5"/>
        <v>Jun</v>
      </c>
      <c r="BF15" s="19">
        <v>1</v>
      </c>
      <c r="BG15" s="40">
        <f t="shared" si="6"/>
        <v>34121</v>
      </c>
      <c r="BM15" s="39">
        <v>1995</v>
      </c>
      <c r="BN15" s="19" t="str">
        <f t="shared" si="7"/>
        <v>Jul</v>
      </c>
      <c r="BO15" s="19">
        <v>4</v>
      </c>
      <c r="BP15" s="40">
        <f t="shared" si="4"/>
        <v>34884</v>
      </c>
      <c r="BQ15" s="19">
        <f ca="1" t="shared" si="8"/>
        <v>30</v>
      </c>
      <c r="BU15" s="19">
        <v>650</v>
      </c>
      <c r="BV15" s="41">
        <v>650</v>
      </c>
    </row>
    <row r="16" spans="1:74">
      <c r="A16" s="19" t="s">
        <v>57</v>
      </c>
      <c r="B16" s="39">
        <v>1993</v>
      </c>
      <c r="C16" s="19">
        <f t="shared" si="1"/>
        <v>1993</v>
      </c>
      <c r="D16" s="19" t="s">
        <v>8328</v>
      </c>
      <c r="E16" s="19" t="str">
        <f t="shared" si="0"/>
        <v>Aug</v>
      </c>
      <c r="F16" s="19">
        <v>9</v>
      </c>
      <c r="G16" s="40">
        <f t="shared" si="2"/>
        <v>34190</v>
      </c>
      <c r="H16" s="19">
        <v>0</v>
      </c>
      <c r="I16" s="19">
        <v>760</v>
      </c>
      <c r="J16" s="41">
        <v>760</v>
      </c>
      <c r="K16" s="19" t="s">
        <v>8298</v>
      </c>
      <c r="L16" s="19" t="str">
        <v>tier - 3</v>
      </c>
      <c r="M16" s="19" t="s">
        <v>8302</v>
      </c>
      <c r="N16" s="19" t="str">
        <v>tier - 1</v>
      </c>
      <c r="O16" s="19" t="s">
        <v>8299</v>
      </c>
      <c r="P16" s="19" t="str">
        <v>R1013</v>
      </c>
      <c r="Q16" s="19">
        <f ca="1" t="shared" si="3"/>
        <v>32</v>
      </c>
      <c r="R16" s="29"/>
      <c r="U16" s="19" t="s">
        <v>8310</v>
      </c>
      <c r="V16" s="19" t="str">
        <f t="shared" si="9"/>
        <v>Sep</v>
      </c>
      <c r="X16" s="19">
        <f t="shared" si="10"/>
        <v>1992</v>
      </c>
      <c r="AG16" s="19" t="s">
        <v>29</v>
      </c>
      <c r="AH16" s="19" t="s">
        <v>8324</v>
      </c>
      <c r="AI16" s="19" t="s">
        <v>8298</v>
      </c>
      <c r="AJ16" s="19" t="s">
        <v>8298</v>
      </c>
      <c r="AK16" s="19" t="str">
        <v>tier - 3</v>
      </c>
      <c r="AL16" s="19" t="str">
        <v>tier - 3</v>
      </c>
      <c r="AT16" s="19" t="s">
        <v>8299</v>
      </c>
      <c r="AU16" s="19" t="str">
        <v>R1013</v>
      </c>
      <c r="BD16" s="39">
        <v>1995</v>
      </c>
      <c r="BE16" s="19" t="str">
        <f t="shared" si="5"/>
        <v>Jul</v>
      </c>
      <c r="BF16" s="19">
        <v>4</v>
      </c>
      <c r="BG16" s="40">
        <f t="shared" si="6"/>
        <v>34884</v>
      </c>
      <c r="BM16" s="39">
        <v>2002</v>
      </c>
      <c r="BN16" s="19" t="str">
        <f t="shared" si="7"/>
        <v>Nov</v>
      </c>
      <c r="BO16" s="19">
        <v>29</v>
      </c>
      <c r="BP16" s="40">
        <f t="shared" si="4"/>
        <v>37589</v>
      </c>
      <c r="BQ16" s="19">
        <f ca="1" t="shared" si="8"/>
        <v>22</v>
      </c>
      <c r="BU16" s="19">
        <v>668</v>
      </c>
      <c r="BV16" s="41">
        <v>668</v>
      </c>
    </row>
    <row r="17" spans="1:74">
      <c r="A17" s="19" t="s">
        <v>61</v>
      </c>
      <c r="B17" s="39">
        <v>1996</v>
      </c>
      <c r="C17" s="19">
        <f t="shared" si="1"/>
        <v>1996</v>
      </c>
      <c r="D17" s="19" t="s">
        <v>8329</v>
      </c>
      <c r="E17" s="19" t="str">
        <f t="shared" si="0"/>
        <v>Oct</v>
      </c>
      <c r="F17" s="19">
        <v>22</v>
      </c>
      <c r="G17" s="40">
        <f t="shared" si="2"/>
        <v>35360</v>
      </c>
      <c r="H17" s="19">
        <v>0</v>
      </c>
      <c r="I17" s="19">
        <v>760</v>
      </c>
      <c r="J17" s="41">
        <v>760</v>
      </c>
      <c r="K17" s="19" t="s">
        <v>8298</v>
      </c>
      <c r="L17" s="19" t="str">
        <v>tier - 3</v>
      </c>
      <c r="M17" s="19" t="s">
        <v>8298</v>
      </c>
      <c r="N17" s="19" t="str">
        <v>tier - 3</v>
      </c>
      <c r="O17" s="19" t="s">
        <v>8299</v>
      </c>
      <c r="P17" s="19" t="str">
        <v>R1013</v>
      </c>
      <c r="Q17" s="19">
        <f ca="1" t="shared" si="3"/>
        <v>29</v>
      </c>
      <c r="R17" s="29"/>
      <c r="U17" s="19" t="s">
        <v>8296</v>
      </c>
      <c r="V17" s="19" t="str">
        <f t="shared" si="9"/>
        <v>Jul</v>
      </c>
      <c r="X17" s="19">
        <f t="shared" si="10"/>
        <v>1998</v>
      </c>
      <c r="AG17" s="19" t="s">
        <v>33</v>
      </c>
      <c r="AH17" s="19" t="s">
        <v>8324</v>
      </c>
      <c r="AI17" s="19" t="s">
        <v>8298</v>
      </c>
      <c r="AJ17" s="19" t="s">
        <v>8297</v>
      </c>
      <c r="AK17" s="19" t="str">
        <v>tier - 3</v>
      </c>
      <c r="AL17" s="19" t="str">
        <v>tier - 2</v>
      </c>
      <c r="AT17" s="19" t="s">
        <v>8315</v>
      </c>
      <c r="AU17" s="19" t="str">
        <v>R1012</v>
      </c>
      <c r="BD17" s="39">
        <v>2002</v>
      </c>
      <c r="BE17" s="19" t="str">
        <f t="shared" si="5"/>
        <v>Nov</v>
      </c>
      <c r="BF17" s="19">
        <v>29</v>
      </c>
      <c r="BG17" s="40">
        <f t="shared" si="6"/>
        <v>37589</v>
      </c>
      <c r="BM17" s="39">
        <v>1997</v>
      </c>
      <c r="BN17" s="19" t="str">
        <f t="shared" si="7"/>
        <v>Nov</v>
      </c>
      <c r="BO17" s="19">
        <v>9</v>
      </c>
      <c r="BP17" s="40">
        <f t="shared" si="4"/>
        <v>35743</v>
      </c>
      <c r="BQ17" s="19">
        <f ca="1" t="shared" si="8"/>
        <v>27</v>
      </c>
      <c r="BU17" s="19">
        <v>670</v>
      </c>
      <c r="BV17" s="41">
        <v>670</v>
      </c>
    </row>
    <row r="18" spans="1:74">
      <c r="A18" s="19" t="s">
        <v>65</v>
      </c>
      <c r="B18" s="39">
        <v>1993</v>
      </c>
      <c r="C18" s="19">
        <f t="shared" si="1"/>
        <v>1993</v>
      </c>
      <c r="D18" s="19" t="s">
        <v>8303</v>
      </c>
      <c r="E18" s="19" t="str">
        <f t="shared" si="0"/>
        <v>Jun</v>
      </c>
      <c r="F18" s="19">
        <v>28</v>
      </c>
      <c r="G18" s="40">
        <f t="shared" si="2"/>
        <v>34148</v>
      </c>
      <c r="H18" s="19">
        <v>0</v>
      </c>
      <c r="I18" s="19">
        <v>770</v>
      </c>
      <c r="J18" s="41">
        <v>770</v>
      </c>
      <c r="K18" s="19" t="s">
        <v>8298</v>
      </c>
      <c r="L18" s="19" t="str">
        <v>tier - 3</v>
      </c>
      <c r="M18" s="19" t="s">
        <v>8298</v>
      </c>
      <c r="N18" s="19" t="str">
        <v>tier - 3</v>
      </c>
      <c r="O18" s="19" t="s">
        <v>8299</v>
      </c>
      <c r="P18" s="19" t="str">
        <v>R1013</v>
      </c>
      <c r="Q18" s="19">
        <f ca="1" t="shared" si="3"/>
        <v>32</v>
      </c>
      <c r="R18" s="29"/>
      <c r="U18" s="19" t="s">
        <v>8301</v>
      </c>
      <c r="V18" s="19" t="str">
        <f t="shared" si="9"/>
        <v>Nov</v>
      </c>
      <c r="X18" s="19">
        <f t="shared" si="10"/>
        <v>2001</v>
      </c>
      <c r="AG18" s="19" t="s">
        <v>37</v>
      </c>
      <c r="AH18" s="19" t="s">
        <v>8324</v>
      </c>
      <c r="AI18" s="19" t="s">
        <v>8298</v>
      </c>
      <c r="AJ18" s="19" t="s">
        <v>8298</v>
      </c>
      <c r="AK18" s="19" t="str">
        <v>tier - 3</v>
      </c>
      <c r="AL18" s="19" t="str">
        <v>tier - 3</v>
      </c>
      <c r="AT18" s="19" t="s">
        <v>8299</v>
      </c>
      <c r="AU18" s="19" t="str">
        <v>R1013</v>
      </c>
      <c r="BD18" s="39">
        <v>1997</v>
      </c>
      <c r="BE18" s="19" t="str">
        <f t="shared" si="5"/>
        <v>Nov</v>
      </c>
      <c r="BF18" s="19">
        <v>9</v>
      </c>
      <c r="BG18" s="40">
        <f t="shared" si="6"/>
        <v>35743</v>
      </c>
      <c r="BM18" s="39">
        <v>2001</v>
      </c>
      <c r="BN18" s="19" t="str">
        <f t="shared" si="7"/>
        <v>Sep</v>
      </c>
      <c r="BO18" s="19">
        <v>12</v>
      </c>
      <c r="BP18" s="40">
        <f t="shared" si="4"/>
        <v>37146</v>
      </c>
      <c r="BQ18" s="19">
        <f ca="1" t="shared" si="8"/>
        <v>24</v>
      </c>
      <c r="BU18" s="19">
        <v>687.54</v>
      </c>
      <c r="BV18" s="41">
        <v>687.54</v>
      </c>
    </row>
    <row r="19" spans="1:74">
      <c r="A19" s="19" t="s">
        <v>69</v>
      </c>
      <c r="B19" s="39">
        <v>1996</v>
      </c>
      <c r="C19" s="19">
        <f t="shared" si="1"/>
        <v>1996</v>
      </c>
      <c r="D19" s="19" t="s">
        <v>8327</v>
      </c>
      <c r="E19" s="19" t="str">
        <f t="shared" si="0"/>
        <v>Sep</v>
      </c>
      <c r="F19" s="19">
        <v>18</v>
      </c>
      <c r="G19" s="40">
        <f t="shared" si="2"/>
        <v>35326</v>
      </c>
      <c r="H19" s="19">
        <v>0</v>
      </c>
      <c r="I19" s="19">
        <v>770.38</v>
      </c>
      <c r="J19" s="41">
        <v>770.38</v>
      </c>
      <c r="K19" s="19" t="s">
        <v>8298</v>
      </c>
      <c r="L19" s="19" t="str">
        <v>tier - 3</v>
      </c>
      <c r="M19" s="19" t="s">
        <v>8327</v>
      </c>
      <c r="N19" s="19" t="str">
        <v>nil</v>
      </c>
      <c r="O19" s="19" t="s">
        <v>8315</v>
      </c>
      <c r="P19" s="19" t="str">
        <v>R1012</v>
      </c>
      <c r="Q19" s="19">
        <f ca="1" t="shared" si="3"/>
        <v>29</v>
      </c>
      <c r="R19" s="29"/>
      <c r="U19" s="19" t="s">
        <v>8303</v>
      </c>
      <c r="V19" s="19" t="str">
        <f t="shared" si="9"/>
        <v>Jun</v>
      </c>
      <c r="X19" s="19">
        <f t="shared" si="10"/>
        <v>1993</v>
      </c>
      <c r="AG19" s="19" t="s">
        <v>41</v>
      </c>
      <c r="AH19" s="19" t="s">
        <v>8324</v>
      </c>
      <c r="AI19" s="19" t="s">
        <v>8298</v>
      </c>
      <c r="AJ19" s="19" t="s">
        <v>8297</v>
      </c>
      <c r="AK19" s="19" t="str">
        <v>tier - 3</v>
      </c>
      <c r="AL19" s="19" t="str">
        <v>tier - 2</v>
      </c>
      <c r="AT19" s="19" t="s">
        <v>8299</v>
      </c>
      <c r="AU19" s="19" t="str">
        <v>R1013</v>
      </c>
      <c r="BD19" s="39">
        <v>2001</v>
      </c>
      <c r="BE19" s="19" t="str">
        <f t="shared" si="5"/>
        <v>Sep</v>
      </c>
      <c r="BF19" s="19">
        <v>12</v>
      </c>
      <c r="BG19" s="40">
        <f t="shared" si="6"/>
        <v>37146</v>
      </c>
      <c r="BM19" s="39">
        <v>1999</v>
      </c>
      <c r="BN19" s="19" t="str">
        <f t="shared" si="7"/>
        <v>Dec</v>
      </c>
      <c r="BO19" s="19">
        <v>26</v>
      </c>
      <c r="BP19" s="40">
        <f t="shared" si="4"/>
        <v>36520</v>
      </c>
      <c r="BQ19" s="19">
        <f ca="1" t="shared" si="8"/>
        <v>25</v>
      </c>
      <c r="BU19" s="19">
        <v>700</v>
      </c>
      <c r="BV19" s="41">
        <v>700</v>
      </c>
    </row>
    <row r="20" spans="1:74">
      <c r="A20" s="19" t="s">
        <v>73</v>
      </c>
      <c r="B20" s="39">
        <v>1995</v>
      </c>
      <c r="C20" s="19">
        <f t="shared" si="1"/>
        <v>1995</v>
      </c>
      <c r="D20" s="19" t="s">
        <v>8326</v>
      </c>
      <c r="E20" s="19" t="str">
        <f t="shared" si="0"/>
        <v>Dec</v>
      </c>
      <c r="F20" s="19">
        <v>7</v>
      </c>
      <c r="G20" s="40">
        <f t="shared" si="2"/>
        <v>35040</v>
      </c>
      <c r="H20" s="19">
        <v>0</v>
      </c>
      <c r="I20" s="19">
        <v>773.54</v>
      </c>
      <c r="J20" s="41">
        <v>773.54</v>
      </c>
      <c r="K20" s="19" t="s">
        <v>8298</v>
      </c>
      <c r="L20" s="19" t="str">
        <v>tier - 3</v>
      </c>
      <c r="M20" s="19" t="s">
        <v>8297</v>
      </c>
      <c r="N20" s="19" t="str">
        <v>tier - 2</v>
      </c>
      <c r="O20" s="19" t="s">
        <v>8299</v>
      </c>
      <c r="P20" s="19" t="str">
        <v>R1013</v>
      </c>
      <c r="Q20" s="19">
        <f ca="1" t="shared" si="3"/>
        <v>29</v>
      </c>
      <c r="R20" s="29"/>
      <c r="U20" s="19" t="s">
        <v>8296</v>
      </c>
      <c r="V20" s="19" t="str">
        <f t="shared" si="9"/>
        <v>Jul</v>
      </c>
      <c r="X20" s="19">
        <f t="shared" si="10"/>
        <v>1995</v>
      </c>
      <c r="AG20" s="19" t="s">
        <v>45</v>
      </c>
      <c r="AH20" s="19" t="s">
        <v>8324</v>
      </c>
      <c r="AI20" s="19" t="s">
        <v>8327</v>
      </c>
      <c r="AJ20" s="19" t="s">
        <v>8298</v>
      </c>
      <c r="AK20" s="19" t="str">
        <v>UNKNOWN</v>
      </c>
      <c r="AL20" s="19" t="str">
        <v>tier - 3</v>
      </c>
      <c r="AT20" s="19" t="s">
        <v>8299</v>
      </c>
      <c r="AU20" s="19" t="str">
        <v>R1013</v>
      </c>
      <c r="BD20" s="39">
        <v>1999</v>
      </c>
      <c r="BE20" s="19" t="str">
        <f t="shared" si="5"/>
        <v>Dec</v>
      </c>
      <c r="BF20" s="19">
        <v>26</v>
      </c>
      <c r="BG20" s="40">
        <f t="shared" si="6"/>
        <v>36520</v>
      </c>
      <c r="BM20" s="39">
        <v>1999</v>
      </c>
      <c r="BN20" s="19" t="str">
        <f t="shared" si="7"/>
        <v>Dec</v>
      </c>
      <c r="BO20" s="19">
        <v>14</v>
      </c>
      <c r="BP20" s="40">
        <f t="shared" si="4"/>
        <v>36508</v>
      </c>
      <c r="BQ20" s="19">
        <f ca="1" t="shared" si="8"/>
        <v>25</v>
      </c>
      <c r="BU20" s="19">
        <v>722.99</v>
      </c>
      <c r="BV20" s="41">
        <v>722.99</v>
      </c>
    </row>
    <row r="21" spans="1:74">
      <c r="A21" s="19" t="s">
        <v>77</v>
      </c>
      <c r="B21" s="39">
        <v>2004</v>
      </c>
      <c r="C21" s="19">
        <f t="shared" si="1"/>
        <v>2004</v>
      </c>
      <c r="D21" s="19" t="s">
        <v>8329</v>
      </c>
      <c r="E21" s="19" t="str">
        <f t="shared" si="0"/>
        <v>Oct</v>
      </c>
      <c r="F21" s="19">
        <v>7</v>
      </c>
      <c r="G21" s="40">
        <f t="shared" si="2"/>
        <v>38267</v>
      </c>
      <c r="H21" s="19">
        <v>0</v>
      </c>
      <c r="I21" s="19">
        <v>830.52</v>
      </c>
      <c r="J21" s="41">
        <v>830.52</v>
      </c>
      <c r="K21" s="19" t="s">
        <v>8298</v>
      </c>
      <c r="L21" s="19" t="str">
        <v>tier - 3</v>
      </c>
      <c r="M21" s="19" t="s">
        <v>8297</v>
      </c>
      <c r="N21" s="19" t="str">
        <v>tier - 2</v>
      </c>
      <c r="O21" s="19" t="s">
        <v>8330</v>
      </c>
      <c r="P21" s="19" t="str">
        <v>R1011</v>
      </c>
      <c r="Q21" s="19">
        <f ca="1" t="shared" si="3"/>
        <v>21</v>
      </c>
      <c r="R21" s="29"/>
      <c r="U21" s="19" t="s">
        <v>8301</v>
      </c>
      <c r="V21" s="19" t="str">
        <f t="shared" si="9"/>
        <v>Nov</v>
      </c>
      <c r="X21" s="19">
        <f t="shared" si="10"/>
        <v>2002</v>
      </c>
      <c r="AG21" s="19" t="s">
        <v>49</v>
      </c>
      <c r="AH21" s="19" t="s">
        <v>8324</v>
      </c>
      <c r="AI21" s="19" t="s">
        <v>8298</v>
      </c>
      <c r="AJ21" s="19" t="s">
        <v>8302</v>
      </c>
      <c r="AK21" s="19" t="str">
        <v>tier - 3</v>
      </c>
      <c r="AL21" s="19" t="str">
        <v>tier - 1</v>
      </c>
      <c r="AT21" s="19" t="s">
        <v>8299</v>
      </c>
      <c r="AU21" s="19" t="str">
        <v>R1013</v>
      </c>
      <c r="BD21" s="39">
        <v>1999</v>
      </c>
      <c r="BE21" s="19" t="str">
        <f t="shared" si="5"/>
        <v>Dec</v>
      </c>
      <c r="BF21" s="19">
        <v>14</v>
      </c>
      <c r="BG21" s="40">
        <f t="shared" si="6"/>
        <v>36508</v>
      </c>
      <c r="BM21" s="39">
        <v>2002</v>
      </c>
      <c r="BN21" s="19" t="str">
        <f t="shared" si="7"/>
        <v>Sep</v>
      </c>
      <c r="BO21" s="19">
        <v>19</v>
      </c>
      <c r="BP21" s="40">
        <f t="shared" si="4"/>
        <v>37518</v>
      </c>
      <c r="BQ21" s="19">
        <f ca="1" t="shared" si="8"/>
        <v>23</v>
      </c>
      <c r="BU21" s="19">
        <v>750</v>
      </c>
      <c r="BV21" s="41">
        <v>750</v>
      </c>
    </row>
    <row r="22" spans="1:74">
      <c r="A22" s="19" t="s">
        <v>81</v>
      </c>
      <c r="B22" s="39">
        <v>2000</v>
      </c>
      <c r="C22" s="19">
        <f t="shared" si="1"/>
        <v>2000</v>
      </c>
      <c r="D22" s="19" t="s">
        <v>8301</v>
      </c>
      <c r="E22" s="19" t="str">
        <f t="shared" si="0"/>
        <v>Nov</v>
      </c>
      <c r="F22" s="19">
        <v>18</v>
      </c>
      <c r="G22" s="40">
        <f t="shared" si="2"/>
        <v>36848</v>
      </c>
      <c r="H22" s="19">
        <v>0</v>
      </c>
      <c r="I22" s="19">
        <v>865.41</v>
      </c>
      <c r="J22" s="41">
        <v>865.41</v>
      </c>
      <c r="K22" s="19" t="s">
        <v>8298</v>
      </c>
      <c r="L22" s="19" t="str">
        <v>tier - 3</v>
      </c>
      <c r="M22" s="19" t="s">
        <v>8302</v>
      </c>
      <c r="N22" s="19" t="str">
        <v>tier - 1</v>
      </c>
      <c r="O22" s="19" t="s">
        <v>8299</v>
      </c>
      <c r="P22" s="19" t="str">
        <v>R1013</v>
      </c>
      <c r="Q22" s="19">
        <f ca="1" t="shared" si="3"/>
        <v>24</v>
      </c>
      <c r="R22" s="29"/>
      <c r="U22" s="19" t="s">
        <v>8301</v>
      </c>
      <c r="V22" s="19" t="str">
        <f t="shared" si="9"/>
        <v>Nov</v>
      </c>
      <c r="X22" s="19">
        <f t="shared" si="10"/>
        <v>1997</v>
      </c>
      <c r="AG22" s="19" t="s">
        <v>53</v>
      </c>
      <c r="AH22" s="19" t="s">
        <v>8324</v>
      </c>
      <c r="AI22" s="19" t="s">
        <v>8298</v>
      </c>
      <c r="AJ22" s="19" t="s">
        <v>8302</v>
      </c>
      <c r="AK22" s="19" t="str">
        <v>tier - 3</v>
      </c>
      <c r="AL22" s="19" t="str">
        <v>tier - 1</v>
      </c>
      <c r="AT22" s="19" t="s">
        <v>8315</v>
      </c>
      <c r="AU22" s="19" t="str">
        <v>R1012</v>
      </c>
      <c r="BD22" s="39">
        <v>2002</v>
      </c>
      <c r="BE22" s="19" t="str">
        <f t="shared" si="5"/>
        <v>Sep</v>
      </c>
      <c r="BF22" s="19">
        <v>19</v>
      </c>
      <c r="BG22" s="40">
        <f t="shared" si="6"/>
        <v>37518</v>
      </c>
      <c r="BM22" s="39">
        <v>1993</v>
      </c>
      <c r="BN22" s="19" t="str">
        <f t="shared" si="7"/>
        <v>Aug</v>
      </c>
      <c r="BO22" s="19">
        <v>9</v>
      </c>
      <c r="BP22" s="40">
        <f t="shared" si="4"/>
        <v>34190</v>
      </c>
      <c r="BQ22" s="19">
        <f ca="1" t="shared" si="8"/>
        <v>32</v>
      </c>
      <c r="BU22" s="19">
        <v>760</v>
      </c>
      <c r="BV22" s="41">
        <v>760</v>
      </c>
    </row>
    <row r="23" spans="1:74">
      <c r="A23" s="19" t="s">
        <v>85</v>
      </c>
      <c r="B23" s="39">
        <v>1993</v>
      </c>
      <c r="C23" s="19">
        <f t="shared" si="1"/>
        <v>1993</v>
      </c>
      <c r="D23" s="19" t="s">
        <v>8301</v>
      </c>
      <c r="E23" s="19" t="str">
        <f t="shared" si="0"/>
        <v>Nov</v>
      </c>
      <c r="F23" s="19">
        <v>27</v>
      </c>
      <c r="G23" s="40">
        <f t="shared" si="2"/>
        <v>34300</v>
      </c>
      <c r="H23" s="19">
        <v>0</v>
      </c>
      <c r="I23" s="19">
        <v>896.21</v>
      </c>
      <c r="J23" s="41">
        <v>896.21</v>
      </c>
      <c r="K23" s="19" t="s">
        <v>8298</v>
      </c>
      <c r="L23" s="19" t="str">
        <v>tier - 3</v>
      </c>
      <c r="M23" s="19" t="s">
        <v>8302</v>
      </c>
      <c r="N23" s="19" t="str">
        <v>tier - 1</v>
      </c>
      <c r="O23" s="19" t="s">
        <v>8299</v>
      </c>
      <c r="P23" s="19" t="str">
        <v>R1013</v>
      </c>
      <c r="Q23" s="19">
        <f ca="1" t="shared" si="3"/>
        <v>31</v>
      </c>
      <c r="R23" s="29"/>
      <c r="U23" s="19" t="s">
        <v>8310</v>
      </c>
      <c r="V23" s="19" t="str">
        <f t="shared" si="9"/>
        <v>Sep</v>
      </c>
      <c r="X23" s="19">
        <f t="shared" si="10"/>
        <v>2001</v>
      </c>
      <c r="AG23" s="19" t="s">
        <v>57</v>
      </c>
      <c r="AH23" s="19" t="s">
        <v>8324</v>
      </c>
      <c r="AI23" s="19" t="s">
        <v>8298</v>
      </c>
      <c r="AJ23" s="19" t="s">
        <v>8302</v>
      </c>
      <c r="AK23" s="19" t="str">
        <v>tier - 3</v>
      </c>
      <c r="AL23" s="19" t="str">
        <v>tier - 1</v>
      </c>
      <c r="AT23" s="19" t="s">
        <v>8299</v>
      </c>
      <c r="AU23" s="19" t="str">
        <v>R1013</v>
      </c>
      <c r="BD23" s="39">
        <v>1993</v>
      </c>
      <c r="BE23" s="19" t="str">
        <f t="shared" si="5"/>
        <v>Aug</v>
      </c>
      <c r="BF23" s="19">
        <v>9</v>
      </c>
      <c r="BG23" s="40">
        <f t="shared" si="6"/>
        <v>34190</v>
      </c>
      <c r="BM23" s="39">
        <v>1996</v>
      </c>
      <c r="BN23" s="19" t="str">
        <f t="shared" si="7"/>
        <v>Oct</v>
      </c>
      <c r="BO23" s="19">
        <v>22</v>
      </c>
      <c r="BP23" s="40">
        <f t="shared" si="4"/>
        <v>35360</v>
      </c>
      <c r="BQ23" s="19">
        <f ca="1" t="shared" si="8"/>
        <v>29</v>
      </c>
      <c r="BU23" s="19">
        <v>760</v>
      </c>
      <c r="BV23" s="41">
        <v>760</v>
      </c>
    </row>
    <row r="24" spans="1:74">
      <c r="A24" s="19" t="s">
        <v>89</v>
      </c>
      <c r="B24" s="39">
        <v>1994</v>
      </c>
      <c r="C24" s="19">
        <f t="shared" si="1"/>
        <v>1994</v>
      </c>
      <c r="D24" s="19" t="s">
        <v>8329</v>
      </c>
      <c r="E24" s="19" t="str">
        <f t="shared" si="0"/>
        <v>Oct</v>
      </c>
      <c r="F24" s="19">
        <v>30</v>
      </c>
      <c r="G24" s="40">
        <f t="shared" si="2"/>
        <v>34637</v>
      </c>
      <c r="H24" s="19">
        <v>0</v>
      </c>
      <c r="I24" s="19">
        <v>915.07</v>
      </c>
      <c r="J24" s="41">
        <v>915.07</v>
      </c>
      <c r="K24" s="19" t="s">
        <v>8298</v>
      </c>
      <c r="L24" s="19" t="str">
        <v>tier - 3</v>
      </c>
      <c r="M24" s="19" t="s">
        <v>8302</v>
      </c>
      <c r="N24" s="19" t="str">
        <v>tier - 1</v>
      </c>
      <c r="O24" s="19" t="s">
        <v>8299</v>
      </c>
      <c r="P24" s="19" t="str">
        <v>R1013</v>
      </c>
      <c r="Q24" s="19">
        <f ca="1" t="shared" si="3"/>
        <v>31</v>
      </c>
      <c r="R24" s="29"/>
      <c r="U24" s="19" t="s">
        <v>8326</v>
      </c>
      <c r="V24" s="19" t="str">
        <f t="shared" si="9"/>
        <v>Dec</v>
      </c>
      <c r="X24" s="19">
        <f t="shared" si="10"/>
        <v>1999</v>
      </c>
      <c r="AG24" s="19" t="s">
        <v>61</v>
      </c>
      <c r="AH24" s="19" t="s">
        <v>8324</v>
      </c>
      <c r="AI24" s="19" t="s">
        <v>8298</v>
      </c>
      <c r="AJ24" s="19" t="s">
        <v>8298</v>
      </c>
      <c r="AK24" s="19" t="str">
        <v>tier - 3</v>
      </c>
      <c r="AL24" s="19" t="str">
        <v>tier - 3</v>
      </c>
      <c r="AT24" s="19" t="s">
        <v>8299</v>
      </c>
      <c r="AU24" s="19" t="str">
        <v>R1013</v>
      </c>
      <c r="BD24" s="39">
        <v>1996</v>
      </c>
      <c r="BE24" s="19" t="str">
        <f t="shared" si="5"/>
        <v>Oct</v>
      </c>
      <c r="BF24" s="19">
        <v>22</v>
      </c>
      <c r="BG24" s="40">
        <f t="shared" si="6"/>
        <v>35360</v>
      </c>
      <c r="BM24" s="39">
        <v>1993</v>
      </c>
      <c r="BN24" s="19" t="str">
        <f t="shared" si="7"/>
        <v>Jun</v>
      </c>
      <c r="BO24" s="19">
        <v>28</v>
      </c>
      <c r="BP24" s="40">
        <f t="shared" si="4"/>
        <v>34148</v>
      </c>
      <c r="BQ24" s="19">
        <f ca="1" t="shared" si="8"/>
        <v>32</v>
      </c>
      <c r="BU24" s="19">
        <v>770</v>
      </c>
      <c r="BV24" s="41">
        <v>770</v>
      </c>
    </row>
    <row r="25" spans="1:74">
      <c r="A25" s="19" t="s">
        <v>93</v>
      </c>
      <c r="B25" s="39">
        <v>1995</v>
      </c>
      <c r="C25" s="19">
        <f t="shared" si="1"/>
        <v>1995</v>
      </c>
      <c r="D25" s="19" t="s">
        <v>8329</v>
      </c>
      <c r="E25" s="19" t="str">
        <f t="shared" si="0"/>
        <v>Oct</v>
      </c>
      <c r="F25" s="19">
        <v>28</v>
      </c>
      <c r="G25" s="40">
        <f t="shared" si="2"/>
        <v>35000</v>
      </c>
      <c r="H25" s="19">
        <v>0</v>
      </c>
      <c r="I25" s="19">
        <v>928.59</v>
      </c>
      <c r="J25" s="41">
        <v>928.59</v>
      </c>
      <c r="K25" s="19" t="s">
        <v>8298</v>
      </c>
      <c r="L25" s="19" t="str">
        <v>tier - 3</v>
      </c>
      <c r="M25" s="19" t="s">
        <v>8302</v>
      </c>
      <c r="N25" s="19" t="str">
        <v>tier - 1</v>
      </c>
      <c r="O25" s="19" t="s">
        <v>8299</v>
      </c>
      <c r="P25" s="19" t="str">
        <v>R1013</v>
      </c>
      <c r="Q25" s="19">
        <f ca="1" t="shared" si="3"/>
        <v>30</v>
      </c>
      <c r="R25" s="29"/>
      <c r="U25" s="19" t="s">
        <v>8326</v>
      </c>
      <c r="V25" s="19" t="str">
        <f t="shared" si="9"/>
        <v>Dec</v>
      </c>
      <c r="X25" s="19">
        <f t="shared" si="10"/>
        <v>1999</v>
      </c>
      <c r="AG25" s="19" t="s">
        <v>65</v>
      </c>
      <c r="AH25" s="19" t="s">
        <v>8324</v>
      </c>
      <c r="AI25" s="19" t="s">
        <v>8298</v>
      </c>
      <c r="AJ25" s="19" t="s">
        <v>8298</v>
      </c>
      <c r="AK25" s="19" t="str">
        <v>tier - 3</v>
      </c>
      <c r="AL25" s="19" t="str">
        <v>tier - 3</v>
      </c>
      <c r="AT25" s="19" t="s">
        <v>8299</v>
      </c>
      <c r="AU25" s="19" t="str">
        <v>R1013</v>
      </c>
      <c r="BD25" s="39">
        <v>1993</v>
      </c>
      <c r="BE25" s="19" t="str">
        <f t="shared" si="5"/>
        <v>Jun</v>
      </c>
      <c r="BF25" s="19">
        <v>28</v>
      </c>
      <c r="BG25" s="40">
        <f t="shared" si="6"/>
        <v>34148</v>
      </c>
      <c r="BM25" s="39">
        <v>1996</v>
      </c>
      <c r="BN25" s="19" t="str">
        <f t="shared" si="7"/>
        <v>Sep</v>
      </c>
      <c r="BO25" s="19">
        <v>18</v>
      </c>
      <c r="BP25" s="40">
        <f t="shared" si="4"/>
        <v>35326</v>
      </c>
      <c r="BQ25" s="19">
        <f ca="1" t="shared" si="8"/>
        <v>29</v>
      </c>
      <c r="BU25" s="19">
        <v>770.38</v>
      </c>
      <c r="BV25" s="41">
        <v>770.38</v>
      </c>
    </row>
    <row r="26" spans="1:74">
      <c r="A26" s="19" t="s">
        <v>97</v>
      </c>
      <c r="B26" s="39">
        <v>2001</v>
      </c>
      <c r="C26" s="19">
        <f t="shared" si="1"/>
        <v>2001</v>
      </c>
      <c r="D26" s="19" t="s">
        <v>8328</v>
      </c>
      <c r="E26" s="19" t="str">
        <f t="shared" si="0"/>
        <v>Aug</v>
      </c>
      <c r="F26" s="19">
        <v>19</v>
      </c>
      <c r="G26" s="40">
        <f t="shared" si="2"/>
        <v>37122</v>
      </c>
      <c r="H26" s="19">
        <v>0</v>
      </c>
      <c r="I26" s="19">
        <v>964.71</v>
      </c>
      <c r="J26" s="41">
        <v>964.71</v>
      </c>
      <c r="K26" s="19" t="s">
        <v>8298</v>
      </c>
      <c r="L26" s="19" t="str">
        <v>tier - 3</v>
      </c>
      <c r="M26" s="19" t="s">
        <v>8297</v>
      </c>
      <c r="N26" s="19" t="str">
        <v>tier - 2</v>
      </c>
      <c r="O26" s="19" t="s">
        <v>8299</v>
      </c>
      <c r="P26" s="19" t="str">
        <v>R1013</v>
      </c>
      <c r="Q26" s="19">
        <f ca="1" t="shared" si="3"/>
        <v>24</v>
      </c>
      <c r="R26" s="29"/>
      <c r="U26" s="19" t="s">
        <v>8327</v>
      </c>
      <c r="V26" s="19" t="str">
        <f t="shared" si="9"/>
        <v>Sep</v>
      </c>
      <c r="X26" s="19">
        <f t="shared" si="10"/>
        <v>2002</v>
      </c>
      <c r="AG26" s="19" t="s">
        <v>69</v>
      </c>
      <c r="AH26" s="19" t="s">
        <v>8324</v>
      </c>
      <c r="AI26" s="19" t="s">
        <v>8298</v>
      </c>
      <c r="AJ26" s="19" t="s">
        <v>8327</v>
      </c>
      <c r="AK26" s="19" t="str">
        <v>tier - 3</v>
      </c>
      <c r="AL26" s="19" t="str">
        <v>UNKNOWN</v>
      </c>
      <c r="AT26" s="19" t="s">
        <v>8315</v>
      </c>
      <c r="AU26" s="19" t="str">
        <v>R1012</v>
      </c>
      <c r="BD26" s="39">
        <v>1996</v>
      </c>
      <c r="BE26" s="19" t="str">
        <f t="shared" si="5"/>
        <v>Sep</v>
      </c>
      <c r="BF26" s="19">
        <v>18</v>
      </c>
      <c r="BG26" s="40">
        <f t="shared" si="6"/>
        <v>35326</v>
      </c>
      <c r="BM26" s="39">
        <v>1995</v>
      </c>
      <c r="BN26" s="19" t="str">
        <f t="shared" si="7"/>
        <v>Dec</v>
      </c>
      <c r="BO26" s="19">
        <v>7</v>
      </c>
      <c r="BP26" s="40">
        <f t="shared" si="4"/>
        <v>35040</v>
      </c>
      <c r="BQ26" s="19">
        <f ca="1" t="shared" si="8"/>
        <v>29</v>
      </c>
      <c r="BU26" s="19">
        <v>773.54</v>
      </c>
      <c r="BV26" s="41">
        <v>773.54</v>
      </c>
    </row>
    <row r="27" spans="1:74">
      <c r="A27" s="19" t="s">
        <v>101</v>
      </c>
      <c r="B27" s="39">
        <v>1994</v>
      </c>
      <c r="C27" s="19">
        <f t="shared" si="1"/>
        <v>1994</v>
      </c>
      <c r="D27" s="19" t="s">
        <v>8301</v>
      </c>
      <c r="E27" s="19" t="str">
        <f t="shared" si="0"/>
        <v>Nov</v>
      </c>
      <c r="F27" s="19">
        <v>22</v>
      </c>
      <c r="G27" s="40">
        <f t="shared" si="2"/>
        <v>34660</v>
      </c>
      <c r="H27" s="19">
        <v>0</v>
      </c>
      <c r="I27" s="19">
        <v>1006.65</v>
      </c>
      <c r="J27" s="41">
        <v>1006.65</v>
      </c>
      <c r="K27" s="19" t="s">
        <v>8298</v>
      </c>
      <c r="L27" s="19" t="str">
        <v>tier - 3</v>
      </c>
      <c r="M27" s="19" t="s">
        <v>8297</v>
      </c>
      <c r="N27" s="19" t="str">
        <v>tier - 2</v>
      </c>
      <c r="O27" s="19" t="s">
        <v>8299</v>
      </c>
      <c r="P27" s="19" t="str">
        <v>R1013</v>
      </c>
      <c r="Q27" s="19">
        <f ca="1" t="shared" si="3"/>
        <v>30</v>
      </c>
      <c r="R27" s="29"/>
      <c r="U27" s="19" t="s">
        <v>8328</v>
      </c>
      <c r="V27" s="19" t="str">
        <f t="shared" si="9"/>
        <v>Aug</v>
      </c>
      <c r="X27" s="19">
        <f t="shared" si="10"/>
        <v>1993</v>
      </c>
      <c r="AG27" s="19" t="s">
        <v>73</v>
      </c>
      <c r="AH27" s="19" t="s">
        <v>8324</v>
      </c>
      <c r="AI27" s="19" t="s">
        <v>8298</v>
      </c>
      <c r="AJ27" s="19" t="s">
        <v>8297</v>
      </c>
      <c r="AK27" s="19" t="str">
        <v>tier - 3</v>
      </c>
      <c r="AL27" s="19" t="str">
        <v>tier - 2</v>
      </c>
      <c r="AT27" s="19" t="s">
        <v>8299</v>
      </c>
      <c r="AU27" s="19" t="str">
        <v>R1013</v>
      </c>
      <c r="BD27" s="39">
        <v>1995</v>
      </c>
      <c r="BE27" s="19" t="str">
        <f t="shared" si="5"/>
        <v>Dec</v>
      </c>
      <c r="BF27" s="19">
        <v>7</v>
      </c>
      <c r="BG27" s="40">
        <f t="shared" si="6"/>
        <v>35040</v>
      </c>
      <c r="BM27" s="39">
        <v>2004</v>
      </c>
      <c r="BN27" s="19" t="str">
        <f t="shared" si="7"/>
        <v>Oct</v>
      </c>
      <c r="BO27" s="19">
        <v>7</v>
      </c>
      <c r="BP27" s="40">
        <f t="shared" si="4"/>
        <v>38267</v>
      </c>
      <c r="BQ27" s="19">
        <f ca="1" t="shared" si="8"/>
        <v>21</v>
      </c>
      <c r="BU27" s="19">
        <v>830.52</v>
      </c>
      <c r="BV27" s="41">
        <v>830.52</v>
      </c>
    </row>
    <row r="28" spans="1:74">
      <c r="A28" s="19" t="s">
        <v>105</v>
      </c>
      <c r="B28" s="39">
        <v>2000</v>
      </c>
      <c r="C28" s="19">
        <f t="shared" si="1"/>
        <v>2000</v>
      </c>
      <c r="D28" s="19" t="s">
        <v>8329</v>
      </c>
      <c r="E28" s="19" t="str">
        <f t="shared" si="0"/>
        <v>Oct</v>
      </c>
      <c r="F28" s="19">
        <v>9</v>
      </c>
      <c r="G28" s="40">
        <f t="shared" si="2"/>
        <v>36808</v>
      </c>
      <c r="H28" s="19">
        <v>0</v>
      </c>
      <c r="I28" s="19">
        <v>1012</v>
      </c>
      <c r="J28" s="41">
        <v>1012</v>
      </c>
      <c r="K28" s="19" t="s">
        <v>8298</v>
      </c>
      <c r="L28" s="19" t="str">
        <v>tier - 3</v>
      </c>
      <c r="M28" s="19" t="s">
        <v>8297</v>
      </c>
      <c r="N28" s="19" t="str">
        <v>tier - 2</v>
      </c>
      <c r="O28" s="19" t="s">
        <v>8299</v>
      </c>
      <c r="P28" s="19" t="str">
        <v>R1013</v>
      </c>
      <c r="Q28" s="19">
        <f ca="1" t="shared" si="3"/>
        <v>25</v>
      </c>
      <c r="R28" s="29"/>
      <c r="U28" s="19" t="s">
        <v>8329</v>
      </c>
      <c r="V28" s="19" t="str">
        <f t="shared" si="9"/>
        <v>Oct</v>
      </c>
      <c r="X28" s="19">
        <f t="shared" si="10"/>
        <v>1996</v>
      </c>
      <c r="AG28" s="19" t="s">
        <v>77</v>
      </c>
      <c r="AH28" s="19" t="s">
        <v>8324</v>
      </c>
      <c r="AI28" s="19" t="s">
        <v>8298</v>
      </c>
      <c r="AJ28" s="19" t="s">
        <v>8297</v>
      </c>
      <c r="AK28" s="19" t="str">
        <v>tier - 3</v>
      </c>
      <c r="AL28" s="19" t="str">
        <v>tier - 2</v>
      </c>
      <c r="AT28" s="19" t="s">
        <v>8330</v>
      </c>
      <c r="AU28" s="19" t="str">
        <v>R1011</v>
      </c>
      <c r="BD28" s="39">
        <v>2004</v>
      </c>
      <c r="BE28" s="19" t="str">
        <f t="shared" si="5"/>
        <v>Oct</v>
      </c>
      <c r="BF28" s="19">
        <v>7</v>
      </c>
      <c r="BG28" s="40">
        <f t="shared" si="6"/>
        <v>38267</v>
      </c>
      <c r="BM28" s="39">
        <v>2000</v>
      </c>
      <c r="BN28" s="19" t="str">
        <f t="shared" si="7"/>
        <v>Nov</v>
      </c>
      <c r="BO28" s="19">
        <v>18</v>
      </c>
      <c r="BP28" s="40">
        <f t="shared" si="4"/>
        <v>36848</v>
      </c>
      <c r="BQ28" s="19">
        <f ca="1" t="shared" si="8"/>
        <v>24</v>
      </c>
      <c r="BU28" s="19">
        <v>865.41</v>
      </c>
      <c r="BV28" s="41">
        <v>865.41</v>
      </c>
    </row>
    <row r="29" spans="1:74">
      <c r="A29" s="19" t="s">
        <v>109</v>
      </c>
      <c r="B29" s="39">
        <v>1999</v>
      </c>
      <c r="C29" s="19">
        <f t="shared" si="1"/>
        <v>1999</v>
      </c>
      <c r="D29" s="19" t="s">
        <v>8328</v>
      </c>
      <c r="E29" s="19" t="str">
        <f t="shared" si="0"/>
        <v>Aug</v>
      </c>
      <c r="F29" s="19">
        <v>5</v>
      </c>
      <c r="G29" s="40">
        <f t="shared" si="2"/>
        <v>36377</v>
      </c>
      <c r="H29" s="19">
        <v>0</v>
      </c>
      <c r="I29" s="19">
        <v>1019</v>
      </c>
      <c r="J29" s="41">
        <v>1019</v>
      </c>
      <c r="K29" s="19" t="s">
        <v>8298</v>
      </c>
      <c r="L29" s="19" t="str">
        <v>tier - 3</v>
      </c>
      <c r="M29" s="19" t="s">
        <v>8297</v>
      </c>
      <c r="N29" s="19" t="str">
        <v>tier - 2</v>
      </c>
      <c r="O29" s="19" t="s">
        <v>8299</v>
      </c>
      <c r="P29" s="19" t="str">
        <v>R1013</v>
      </c>
      <c r="Q29" s="19">
        <f ca="1" t="shared" si="3"/>
        <v>26</v>
      </c>
      <c r="R29" s="29"/>
      <c r="U29" s="19" t="s">
        <v>8303</v>
      </c>
      <c r="V29" s="19" t="str">
        <f t="shared" si="9"/>
        <v>Jun</v>
      </c>
      <c r="X29" s="19">
        <f t="shared" si="10"/>
        <v>1993</v>
      </c>
      <c r="AG29" s="19" t="s">
        <v>81</v>
      </c>
      <c r="AH29" s="19" t="s">
        <v>8324</v>
      </c>
      <c r="AI29" s="19" t="s">
        <v>8298</v>
      </c>
      <c r="AJ29" s="19" t="s">
        <v>8302</v>
      </c>
      <c r="AK29" s="19" t="str">
        <v>tier - 3</v>
      </c>
      <c r="AL29" s="19" t="str">
        <v>tier - 1</v>
      </c>
      <c r="AT29" s="19" t="s">
        <v>8299</v>
      </c>
      <c r="AU29" s="19" t="str">
        <v>R1013</v>
      </c>
      <c r="BD29" s="39">
        <v>2000</v>
      </c>
      <c r="BE29" s="19" t="str">
        <f t="shared" si="5"/>
        <v>Nov</v>
      </c>
      <c r="BF29" s="19">
        <v>18</v>
      </c>
      <c r="BG29" s="40">
        <f t="shared" si="6"/>
        <v>36848</v>
      </c>
      <c r="BM29" s="39">
        <v>1993</v>
      </c>
      <c r="BN29" s="19" t="str">
        <f t="shared" si="7"/>
        <v>Nov</v>
      </c>
      <c r="BO29" s="19">
        <v>27</v>
      </c>
      <c r="BP29" s="40">
        <f t="shared" si="4"/>
        <v>34300</v>
      </c>
      <c r="BQ29" s="19">
        <f ca="1" t="shared" si="8"/>
        <v>31</v>
      </c>
      <c r="BU29" s="19">
        <v>896.21</v>
      </c>
      <c r="BV29" s="41">
        <v>896.21</v>
      </c>
    </row>
    <row r="30" spans="1:74">
      <c r="A30" s="19" t="s">
        <v>113</v>
      </c>
      <c r="B30" s="39">
        <v>1995</v>
      </c>
      <c r="C30" s="19">
        <f t="shared" si="1"/>
        <v>1995</v>
      </c>
      <c r="D30" s="19" t="s">
        <v>8329</v>
      </c>
      <c r="E30" s="19" t="str">
        <f t="shared" si="0"/>
        <v>Oct</v>
      </c>
      <c r="F30" s="19">
        <v>5</v>
      </c>
      <c r="G30" s="40">
        <f t="shared" si="2"/>
        <v>34977</v>
      </c>
      <c r="H30" s="19">
        <v>0</v>
      </c>
      <c r="I30" s="19">
        <v>1033.74</v>
      </c>
      <c r="J30" s="41">
        <v>1033.74</v>
      </c>
      <c r="K30" s="19" t="s">
        <v>8298</v>
      </c>
      <c r="L30" s="19" t="str">
        <v>tier - 3</v>
      </c>
      <c r="M30" s="19" t="s">
        <v>8302</v>
      </c>
      <c r="N30" s="19" t="str">
        <v>tier - 1</v>
      </c>
      <c r="O30" s="19" t="s">
        <v>8299</v>
      </c>
      <c r="P30" s="19" t="str">
        <v>R1013</v>
      </c>
      <c r="Q30" s="19">
        <f ca="1" t="shared" si="3"/>
        <v>30</v>
      </c>
      <c r="R30" s="29"/>
      <c r="U30" s="19" t="s">
        <v>8327</v>
      </c>
      <c r="V30" s="19" t="str">
        <f t="shared" si="9"/>
        <v>Sep</v>
      </c>
      <c r="X30" s="19">
        <f t="shared" si="10"/>
        <v>1996</v>
      </c>
      <c r="AG30" s="19" t="s">
        <v>85</v>
      </c>
      <c r="AH30" s="19" t="s">
        <v>8324</v>
      </c>
      <c r="AI30" s="19" t="s">
        <v>8298</v>
      </c>
      <c r="AJ30" s="19" t="s">
        <v>8302</v>
      </c>
      <c r="AK30" s="19" t="str">
        <v>tier - 3</v>
      </c>
      <c r="AL30" s="19" t="str">
        <v>tier - 1</v>
      </c>
      <c r="AT30" s="19" t="s">
        <v>8299</v>
      </c>
      <c r="AU30" s="19" t="str">
        <v>R1013</v>
      </c>
      <c r="BD30" s="39">
        <v>1993</v>
      </c>
      <c r="BE30" s="19" t="str">
        <f t="shared" si="5"/>
        <v>Nov</v>
      </c>
      <c r="BF30" s="19">
        <v>27</v>
      </c>
      <c r="BG30" s="40">
        <f t="shared" si="6"/>
        <v>34300</v>
      </c>
      <c r="BM30" s="39">
        <v>1994</v>
      </c>
      <c r="BN30" s="19" t="str">
        <f t="shared" si="7"/>
        <v>Oct</v>
      </c>
      <c r="BO30" s="19">
        <v>30</v>
      </c>
      <c r="BP30" s="40">
        <f t="shared" si="4"/>
        <v>34637</v>
      </c>
      <c r="BQ30" s="19">
        <f ca="1" t="shared" si="8"/>
        <v>31</v>
      </c>
      <c r="BU30" s="19">
        <v>915.07</v>
      </c>
      <c r="BV30" s="41">
        <v>915.07</v>
      </c>
    </row>
    <row r="31" spans="1:74">
      <c r="A31" s="19" t="s">
        <v>117</v>
      </c>
      <c r="B31" s="39">
        <v>1994</v>
      </c>
      <c r="C31" s="19">
        <f t="shared" si="1"/>
        <v>1994</v>
      </c>
      <c r="D31" s="19" t="s">
        <v>8301</v>
      </c>
      <c r="E31" s="19" t="str">
        <f t="shared" si="0"/>
        <v>Nov</v>
      </c>
      <c r="F31" s="19">
        <v>17</v>
      </c>
      <c r="G31" s="40">
        <f t="shared" si="2"/>
        <v>34655</v>
      </c>
      <c r="H31" s="19">
        <v>0</v>
      </c>
      <c r="I31" s="19">
        <v>1044</v>
      </c>
      <c r="J31" s="41">
        <v>1044</v>
      </c>
      <c r="K31" s="19" t="s">
        <v>8298</v>
      </c>
      <c r="L31" s="19" t="str">
        <v>tier - 3</v>
      </c>
      <c r="M31" s="19" t="s">
        <v>8297</v>
      </c>
      <c r="N31" s="19" t="str">
        <v>tier - 2</v>
      </c>
      <c r="O31" s="19" t="s">
        <v>8299</v>
      </c>
      <c r="P31" s="19" t="str">
        <v>R1013</v>
      </c>
      <c r="Q31" s="19">
        <f ca="1" t="shared" si="3"/>
        <v>30</v>
      </c>
      <c r="R31" s="29"/>
      <c r="U31" s="19" t="s">
        <v>8326</v>
      </c>
      <c r="V31" s="19" t="str">
        <f t="shared" si="9"/>
        <v>Dec</v>
      </c>
      <c r="X31" s="19">
        <f t="shared" si="10"/>
        <v>1995</v>
      </c>
      <c r="AG31" s="19" t="s">
        <v>89</v>
      </c>
      <c r="AH31" s="19" t="s">
        <v>8324</v>
      </c>
      <c r="AI31" s="19" t="s">
        <v>8298</v>
      </c>
      <c r="AJ31" s="19" t="s">
        <v>8302</v>
      </c>
      <c r="AK31" s="19" t="str">
        <v>tier - 3</v>
      </c>
      <c r="AL31" s="19" t="str">
        <v>tier - 1</v>
      </c>
      <c r="AT31" s="19" t="s">
        <v>8299</v>
      </c>
      <c r="AU31" s="19" t="str">
        <v>R1013</v>
      </c>
      <c r="BD31" s="39">
        <v>1994</v>
      </c>
      <c r="BE31" s="19" t="str">
        <f t="shared" si="5"/>
        <v>Oct</v>
      </c>
      <c r="BF31" s="19">
        <v>30</v>
      </c>
      <c r="BG31" s="40">
        <f t="shared" si="6"/>
        <v>34637</v>
      </c>
      <c r="BM31" s="39">
        <v>1995</v>
      </c>
      <c r="BN31" s="19" t="str">
        <f t="shared" si="7"/>
        <v>Oct</v>
      </c>
      <c r="BO31" s="19">
        <v>28</v>
      </c>
      <c r="BP31" s="40">
        <f t="shared" si="4"/>
        <v>35000</v>
      </c>
      <c r="BQ31" s="19">
        <f ca="1" t="shared" si="8"/>
        <v>30</v>
      </c>
      <c r="BU31" s="19">
        <v>928.59</v>
      </c>
      <c r="BV31" s="41">
        <v>928.59</v>
      </c>
    </row>
    <row r="32" spans="1:74">
      <c r="A32" s="19" t="s">
        <v>121</v>
      </c>
      <c r="B32" s="39">
        <v>2002</v>
      </c>
      <c r="C32" s="19">
        <f t="shared" si="1"/>
        <v>2002</v>
      </c>
      <c r="D32" s="19" t="s">
        <v>8296</v>
      </c>
      <c r="E32" s="19" t="str">
        <f t="shared" si="0"/>
        <v>Jul</v>
      </c>
      <c r="F32" s="19">
        <v>20</v>
      </c>
      <c r="G32" s="40">
        <f t="shared" si="2"/>
        <v>37457</v>
      </c>
      <c r="H32" s="19">
        <v>0</v>
      </c>
      <c r="I32" s="19">
        <v>1047</v>
      </c>
      <c r="J32" s="41">
        <v>1047</v>
      </c>
      <c r="K32" s="19" t="s">
        <v>8298</v>
      </c>
      <c r="L32" s="19" t="str">
        <v>tier - 3</v>
      </c>
      <c r="M32" s="19" t="s">
        <v>8302</v>
      </c>
      <c r="N32" s="19" t="str">
        <v>tier - 1</v>
      </c>
      <c r="O32" s="19" t="s">
        <v>8299</v>
      </c>
      <c r="P32" s="19" t="str">
        <v>R1013</v>
      </c>
      <c r="Q32" s="19">
        <f ca="1" t="shared" si="3"/>
        <v>23</v>
      </c>
      <c r="R32" s="29"/>
      <c r="U32" s="19" t="s">
        <v>8329</v>
      </c>
      <c r="V32" s="19" t="str">
        <f t="shared" si="9"/>
        <v>Oct</v>
      </c>
      <c r="X32" s="19">
        <f t="shared" si="10"/>
        <v>2004</v>
      </c>
      <c r="AG32" s="19" t="s">
        <v>93</v>
      </c>
      <c r="AH32" s="19" t="s">
        <v>8324</v>
      </c>
      <c r="AI32" s="19" t="s">
        <v>8298</v>
      </c>
      <c r="AJ32" s="19" t="s">
        <v>8302</v>
      </c>
      <c r="AK32" s="19" t="str">
        <v>tier - 3</v>
      </c>
      <c r="AL32" s="19" t="str">
        <v>tier - 1</v>
      </c>
      <c r="AT32" s="19" t="s">
        <v>8299</v>
      </c>
      <c r="AU32" s="19" t="str">
        <v>R1013</v>
      </c>
      <c r="BD32" s="39">
        <v>1995</v>
      </c>
      <c r="BE32" s="19" t="str">
        <f t="shared" si="5"/>
        <v>Oct</v>
      </c>
      <c r="BF32" s="19">
        <v>28</v>
      </c>
      <c r="BG32" s="40">
        <f t="shared" si="6"/>
        <v>35000</v>
      </c>
      <c r="BM32" s="39">
        <v>2001</v>
      </c>
      <c r="BN32" s="19" t="str">
        <f t="shared" si="7"/>
        <v>Aug</v>
      </c>
      <c r="BO32" s="19">
        <v>19</v>
      </c>
      <c r="BP32" s="40">
        <f t="shared" si="4"/>
        <v>37122</v>
      </c>
      <c r="BQ32" s="19">
        <f ca="1" t="shared" si="8"/>
        <v>24</v>
      </c>
      <c r="BU32" s="19">
        <v>964.71</v>
      </c>
      <c r="BV32" s="41">
        <v>964.71</v>
      </c>
    </row>
    <row r="33" spans="1:74">
      <c r="A33" s="19" t="s">
        <v>125</v>
      </c>
      <c r="B33" s="39">
        <v>2002</v>
      </c>
      <c r="C33" s="19">
        <f t="shared" si="1"/>
        <v>2002</v>
      </c>
      <c r="D33" s="19" t="s">
        <v>8296</v>
      </c>
      <c r="E33" s="19" t="str">
        <f t="shared" si="0"/>
        <v>Jul</v>
      </c>
      <c r="F33" s="19">
        <v>1</v>
      </c>
      <c r="G33" s="40">
        <f t="shared" si="2"/>
        <v>37438</v>
      </c>
      <c r="H33" s="19">
        <v>0</v>
      </c>
      <c r="I33" s="19">
        <v>1049</v>
      </c>
      <c r="J33" s="41">
        <v>1049</v>
      </c>
      <c r="K33" s="19" t="s">
        <v>8298</v>
      </c>
      <c r="L33" s="19" t="str">
        <v>tier - 3</v>
      </c>
      <c r="M33" s="19" t="s">
        <v>8297</v>
      </c>
      <c r="N33" s="19" t="str">
        <v>tier - 2</v>
      </c>
      <c r="O33" s="19" t="s">
        <v>8315</v>
      </c>
      <c r="P33" s="19" t="str">
        <v>R1012</v>
      </c>
      <c r="Q33" s="19">
        <f ca="1" t="shared" si="3"/>
        <v>23</v>
      </c>
      <c r="R33" s="29"/>
      <c r="U33" s="19" t="s">
        <v>8301</v>
      </c>
      <c r="V33" s="19" t="str">
        <f t="shared" si="9"/>
        <v>Nov</v>
      </c>
      <c r="X33" s="19">
        <f t="shared" si="10"/>
        <v>2000</v>
      </c>
      <c r="AG33" s="19" t="s">
        <v>97</v>
      </c>
      <c r="AH33" s="19" t="s">
        <v>8324</v>
      </c>
      <c r="AI33" s="19" t="s">
        <v>8298</v>
      </c>
      <c r="AJ33" s="19" t="s">
        <v>8297</v>
      </c>
      <c r="AK33" s="19" t="str">
        <v>tier - 3</v>
      </c>
      <c r="AL33" s="19" t="str">
        <v>tier - 2</v>
      </c>
      <c r="AT33" s="19" t="s">
        <v>8299</v>
      </c>
      <c r="AU33" s="19" t="str">
        <v>R1013</v>
      </c>
      <c r="BD33" s="39">
        <v>2001</v>
      </c>
      <c r="BE33" s="19" t="str">
        <f t="shared" si="5"/>
        <v>Aug</v>
      </c>
      <c r="BF33" s="19">
        <v>19</v>
      </c>
      <c r="BG33" s="40">
        <f t="shared" si="6"/>
        <v>37122</v>
      </c>
      <c r="BM33" s="39">
        <v>1994</v>
      </c>
      <c r="BN33" s="19" t="str">
        <f t="shared" si="7"/>
        <v>Nov</v>
      </c>
      <c r="BO33" s="19">
        <v>22</v>
      </c>
      <c r="BP33" s="40">
        <f t="shared" si="4"/>
        <v>34660</v>
      </c>
      <c r="BQ33" s="19">
        <f ca="1" t="shared" si="8"/>
        <v>30</v>
      </c>
      <c r="BU33" s="19">
        <v>1006.65</v>
      </c>
      <c r="BV33" s="41">
        <v>1006.65</v>
      </c>
    </row>
    <row r="34" spans="1:74">
      <c r="A34" s="19" t="s">
        <v>129</v>
      </c>
      <c r="B34" s="39">
        <v>1995</v>
      </c>
      <c r="C34" s="19">
        <f t="shared" si="1"/>
        <v>1995</v>
      </c>
      <c r="D34" s="19" t="s">
        <v>8303</v>
      </c>
      <c r="E34" s="19" t="str">
        <f t="shared" si="0"/>
        <v>Jun</v>
      </c>
      <c r="F34" s="19">
        <v>1</v>
      </c>
      <c r="G34" s="40">
        <f t="shared" si="2"/>
        <v>34851</v>
      </c>
      <c r="H34" s="19">
        <v>0</v>
      </c>
      <c r="I34" s="19">
        <v>1056</v>
      </c>
      <c r="J34" s="41">
        <v>1056</v>
      </c>
      <c r="K34" s="19" t="s">
        <v>8298</v>
      </c>
      <c r="L34" s="19" t="str">
        <v>tier - 3</v>
      </c>
      <c r="M34" s="19" t="s">
        <v>8297</v>
      </c>
      <c r="N34" s="19" t="str">
        <v>tier - 2</v>
      </c>
      <c r="O34" s="19" t="s">
        <v>8299</v>
      </c>
      <c r="P34" s="19" t="str">
        <v>R1013</v>
      </c>
      <c r="Q34" s="19">
        <f ca="1" t="shared" si="3"/>
        <v>30</v>
      </c>
      <c r="R34" s="29"/>
      <c r="U34" s="19" t="s">
        <v>8301</v>
      </c>
      <c r="V34" s="19" t="str">
        <f t="shared" si="9"/>
        <v>Nov</v>
      </c>
      <c r="X34" s="19">
        <f t="shared" si="10"/>
        <v>1993</v>
      </c>
      <c r="AG34" s="19" t="s">
        <v>101</v>
      </c>
      <c r="AH34" s="19" t="s">
        <v>8324</v>
      </c>
      <c r="AI34" s="19" t="s">
        <v>8298</v>
      </c>
      <c r="AJ34" s="19" t="s">
        <v>8297</v>
      </c>
      <c r="AK34" s="19" t="str">
        <v>tier - 3</v>
      </c>
      <c r="AL34" s="19" t="str">
        <v>tier - 2</v>
      </c>
      <c r="AT34" s="19" t="s">
        <v>8299</v>
      </c>
      <c r="AU34" s="19" t="str">
        <v>R1013</v>
      </c>
      <c r="BD34" s="39">
        <v>1994</v>
      </c>
      <c r="BE34" s="19" t="str">
        <f t="shared" si="5"/>
        <v>Nov</v>
      </c>
      <c r="BF34" s="19">
        <v>22</v>
      </c>
      <c r="BG34" s="40">
        <f t="shared" si="6"/>
        <v>34660</v>
      </c>
      <c r="BM34" s="39">
        <v>2000</v>
      </c>
      <c r="BN34" s="19" t="str">
        <f t="shared" si="7"/>
        <v>Oct</v>
      </c>
      <c r="BO34" s="19">
        <v>9</v>
      </c>
      <c r="BP34" s="40">
        <f t="shared" si="4"/>
        <v>36808</v>
      </c>
      <c r="BQ34" s="19">
        <f ca="1" t="shared" si="8"/>
        <v>25</v>
      </c>
      <c r="BU34" s="19">
        <v>1012</v>
      </c>
      <c r="BV34" s="41">
        <v>1012</v>
      </c>
    </row>
    <row r="35" spans="1:74">
      <c r="A35" s="19" t="s">
        <v>132</v>
      </c>
      <c r="B35" s="39">
        <v>1993</v>
      </c>
      <c r="C35" s="19">
        <f t="shared" si="1"/>
        <v>1993</v>
      </c>
      <c r="D35" s="19" t="s">
        <v>8310</v>
      </c>
      <c r="E35" s="19" t="str">
        <f t="shared" si="0"/>
        <v>Sep</v>
      </c>
      <c r="F35" s="19">
        <v>28</v>
      </c>
      <c r="G35" s="40">
        <f t="shared" si="2"/>
        <v>34240</v>
      </c>
      <c r="H35" s="19">
        <v>0</v>
      </c>
      <c r="I35" s="19">
        <v>1068</v>
      </c>
      <c r="J35" s="41">
        <v>1068</v>
      </c>
      <c r="K35" s="19" t="s">
        <v>8298</v>
      </c>
      <c r="L35" s="19" t="str">
        <v>tier - 3</v>
      </c>
      <c r="M35" s="19" t="s">
        <v>8302</v>
      </c>
      <c r="N35" s="19" t="str">
        <v>tier - 1</v>
      </c>
      <c r="O35" s="19" t="s">
        <v>8299</v>
      </c>
      <c r="P35" s="19" t="str">
        <v>R1013</v>
      </c>
      <c r="Q35" s="19">
        <f ca="1" t="shared" si="3"/>
        <v>32</v>
      </c>
      <c r="R35" s="29"/>
      <c r="U35" s="19" t="s">
        <v>8329</v>
      </c>
      <c r="V35" s="19" t="str">
        <f t="shared" si="9"/>
        <v>Oct</v>
      </c>
      <c r="X35" s="19">
        <f t="shared" si="10"/>
        <v>1994</v>
      </c>
      <c r="AG35" s="19" t="s">
        <v>105</v>
      </c>
      <c r="AH35" s="19" t="s">
        <v>8324</v>
      </c>
      <c r="AI35" s="19" t="s">
        <v>8298</v>
      </c>
      <c r="AJ35" s="19" t="s">
        <v>8297</v>
      </c>
      <c r="AK35" s="19" t="str">
        <v>tier - 3</v>
      </c>
      <c r="AL35" s="19" t="str">
        <v>tier - 2</v>
      </c>
      <c r="AT35" s="19" t="s">
        <v>8299</v>
      </c>
      <c r="AU35" s="19" t="str">
        <v>R1013</v>
      </c>
      <c r="BD35" s="39">
        <v>2000</v>
      </c>
      <c r="BE35" s="19" t="str">
        <f t="shared" si="5"/>
        <v>Oct</v>
      </c>
      <c r="BF35" s="19">
        <v>9</v>
      </c>
      <c r="BG35" s="40">
        <f t="shared" si="6"/>
        <v>36808</v>
      </c>
      <c r="BM35" s="39">
        <v>1999</v>
      </c>
      <c r="BN35" s="19" t="str">
        <f t="shared" si="7"/>
        <v>Aug</v>
      </c>
      <c r="BO35" s="19">
        <v>5</v>
      </c>
      <c r="BP35" s="40">
        <f t="shared" si="4"/>
        <v>36377</v>
      </c>
      <c r="BQ35" s="19">
        <f ca="1" t="shared" si="8"/>
        <v>26</v>
      </c>
      <c r="BU35" s="19">
        <v>1019</v>
      </c>
      <c r="BV35" s="41">
        <v>1019</v>
      </c>
    </row>
    <row r="36" spans="1:74">
      <c r="A36" s="19" t="s">
        <v>136</v>
      </c>
      <c r="B36" s="39">
        <v>2004</v>
      </c>
      <c r="C36" s="19">
        <f t="shared" si="1"/>
        <v>2004</v>
      </c>
      <c r="D36" s="19" t="s">
        <v>8328</v>
      </c>
      <c r="E36" s="19" t="str">
        <f t="shared" si="0"/>
        <v>Aug</v>
      </c>
      <c r="F36" s="19">
        <v>24</v>
      </c>
      <c r="G36" s="40">
        <f t="shared" si="2"/>
        <v>38223</v>
      </c>
      <c r="H36" s="19">
        <v>0</v>
      </c>
      <c r="I36" s="19">
        <v>1070</v>
      </c>
      <c r="J36" s="41">
        <v>1070</v>
      </c>
      <c r="K36" s="19" t="s">
        <v>8298</v>
      </c>
      <c r="L36" s="19" t="str">
        <v>tier - 3</v>
      </c>
      <c r="M36" s="19" t="s">
        <v>8298</v>
      </c>
      <c r="N36" s="19" t="str">
        <v>tier - 3</v>
      </c>
      <c r="O36" s="19" t="s">
        <v>8299</v>
      </c>
      <c r="P36" s="19" t="str">
        <v>R1013</v>
      </c>
      <c r="Q36" s="19">
        <f ca="1" t="shared" si="3"/>
        <v>21</v>
      </c>
      <c r="R36" s="29"/>
      <c r="U36" s="19" t="s">
        <v>8329</v>
      </c>
      <c r="V36" s="19" t="str">
        <f t="shared" si="9"/>
        <v>Oct</v>
      </c>
      <c r="X36" s="19">
        <f t="shared" si="10"/>
        <v>1995</v>
      </c>
      <c r="AG36" s="19" t="s">
        <v>109</v>
      </c>
      <c r="AH36" s="19" t="s">
        <v>8324</v>
      </c>
      <c r="AI36" s="19" t="s">
        <v>8298</v>
      </c>
      <c r="AJ36" s="19" t="s">
        <v>8297</v>
      </c>
      <c r="AK36" s="19" t="str">
        <v>tier - 3</v>
      </c>
      <c r="AL36" s="19" t="str">
        <v>tier - 2</v>
      </c>
      <c r="AT36" s="19" t="s">
        <v>8299</v>
      </c>
      <c r="AU36" s="19" t="str">
        <v>R1013</v>
      </c>
      <c r="BD36" s="39">
        <v>1999</v>
      </c>
      <c r="BE36" s="19" t="str">
        <f t="shared" si="5"/>
        <v>Aug</v>
      </c>
      <c r="BF36" s="19">
        <v>5</v>
      </c>
      <c r="BG36" s="40">
        <f t="shared" si="6"/>
        <v>36377</v>
      </c>
      <c r="BM36" s="39">
        <v>1995</v>
      </c>
      <c r="BN36" s="19" t="str">
        <f t="shared" si="7"/>
        <v>Oct</v>
      </c>
      <c r="BO36" s="19">
        <v>5</v>
      </c>
      <c r="BP36" s="40">
        <f t="shared" si="4"/>
        <v>34977</v>
      </c>
      <c r="BQ36" s="19">
        <f ca="1" t="shared" si="8"/>
        <v>30</v>
      </c>
      <c r="BU36" s="19">
        <v>1033.74</v>
      </c>
      <c r="BV36" s="41">
        <v>1033.74</v>
      </c>
    </row>
    <row r="37" spans="1:74">
      <c r="A37" s="19" t="s">
        <v>140</v>
      </c>
      <c r="B37" s="39">
        <v>1997</v>
      </c>
      <c r="C37" s="19">
        <f t="shared" si="1"/>
        <v>1997</v>
      </c>
      <c r="D37" s="19" t="s">
        <v>8328</v>
      </c>
      <c r="E37" s="19" t="str">
        <f t="shared" si="0"/>
        <v>Aug</v>
      </c>
      <c r="F37" s="19">
        <v>13</v>
      </c>
      <c r="G37" s="40">
        <f t="shared" si="2"/>
        <v>35655</v>
      </c>
      <c r="H37" s="19">
        <v>0</v>
      </c>
      <c r="I37" s="19">
        <v>1071</v>
      </c>
      <c r="J37" s="41">
        <v>1071</v>
      </c>
      <c r="K37" s="19" t="s">
        <v>8298</v>
      </c>
      <c r="L37" s="19" t="str">
        <v>tier - 3</v>
      </c>
      <c r="M37" s="19" t="s">
        <v>8298</v>
      </c>
      <c r="N37" s="19" t="str">
        <v>tier - 3</v>
      </c>
      <c r="O37" s="19" t="s">
        <v>8299</v>
      </c>
      <c r="P37" s="19" t="str">
        <v>R1013</v>
      </c>
      <c r="Q37" s="19">
        <f ca="1" t="shared" si="3"/>
        <v>28</v>
      </c>
      <c r="R37" s="29"/>
      <c r="U37" s="19" t="s">
        <v>8328</v>
      </c>
      <c r="V37" s="19" t="str">
        <f t="shared" si="9"/>
        <v>Aug</v>
      </c>
      <c r="X37" s="19">
        <f t="shared" si="10"/>
        <v>2001</v>
      </c>
      <c r="AG37" s="19" t="s">
        <v>113</v>
      </c>
      <c r="AH37" s="19" t="s">
        <v>8324</v>
      </c>
      <c r="AI37" s="19" t="s">
        <v>8298</v>
      </c>
      <c r="AJ37" s="19" t="s">
        <v>8302</v>
      </c>
      <c r="AK37" s="19" t="str">
        <v>tier - 3</v>
      </c>
      <c r="AL37" s="19" t="str">
        <v>tier - 1</v>
      </c>
      <c r="AT37" s="19" t="s">
        <v>8299</v>
      </c>
      <c r="AU37" s="19" t="str">
        <v>R1013</v>
      </c>
      <c r="BD37" s="39">
        <v>1995</v>
      </c>
      <c r="BE37" s="19" t="str">
        <f t="shared" si="5"/>
        <v>Oct</v>
      </c>
      <c r="BF37" s="19">
        <v>5</v>
      </c>
      <c r="BG37" s="40">
        <f t="shared" si="6"/>
        <v>34977</v>
      </c>
      <c r="BM37" s="39">
        <v>1994</v>
      </c>
      <c r="BN37" s="19" t="str">
        <f t="shared" si="7"/>
        <v>Nov</v>
      </c>
      <c r="BO37" s="19">
        <v>17</v>
      </c>
      <c r="BP37" s="40">
        <f t="shared" si="4"/>
        <v>34655</v>
      </c>
      <c r="BQ37" s="19">
        <f ca="1" t="shared" si="8"/>
        <v>30</v>
      </c>
      <c r="BU37" s="19">
        <v>1044</v>
      </c>
      <c r="BV37" s="41">
        <v>1044</v>
      </c>
    </row>
    <row r="38" spans="1:74">
      <c r="A38" s="19" t="s">
        <v>144</v>
      </c>
      <c r="B38" s="39">
        <v>1998</v>
      </c>
      <c r="C38" s="19">
        <f t="shared" si="1"/>
        <v>1998</v>
      </c>
      <c r="D38" s="19" t="s">
        <v>8326</v>
      </c>
      <c r="E38" s="19" t="str">
        <f t="shared" si="0"/>
        <v>Dec</v>
      </c>
      <c r="F38" s="19">
        <v>26</v>
      </c>
      <c r="G38" s="40">
        <f t="shared" si="2"/>
        <v>36155</v>
      </c>
      <c r="H38" s="19">
        <v>0</v>
      </c>
      <c r="I38" s="19">
        <v>1082</v>
      </c>
      <c r="J38" s="41">
        <v>1082</v>
      </c>
      <c r="K38" s="19" t="s">
        <v>8298</v>
      </c>
      <c r="L38" s="19" t="str">
        <v>tier - 3</v>
      </c>
      <c r="M38" s="19" t="s">
        <v>8297</v>
      </c>
      <c r="N38" s="19" t="str">
        <v>tier - 2</v>
      </c>
      <c r="O38" s="19" t="s">
        <v>8299</v>
      </c>
      <c r="P38" s="19" t="str">
        <v>R1013</v>
      </c>
      <c r="Q38" s="19">
        <f ca="1" t="shared" si="3"/>
        <v>26</v>
      </c>
      <c r="R38" s="29"/>
      <c r="U38" s="19" t="s">
        <v>8301</v>
      </c>
      <c r="V38" s="19" t="str">
        <f t="shared" si="9"/>
        <v>Nov</v>
      </c>
      <c r="X38" s="19">
        <f t="shared" si="10"/>
        <v>1994</v>
      </c>
      <c r="AG38" s="19" t="s">
        <v>117</v>
      </c>
      <c r="AH38" s="19" t="s">
        <v>8324</v>
      </c>
      <c r="AI38" s="19" t="s">
        <v>8298</v>
      </c>
      <c r="AJ38" s="19" t="s">
        <v>8297</v>
      </c>
      <c r="AK38" s="19" t="str">
        <v>tier - 3</v>
      </c>
      <c r="AL38" s="19" t="str">
        <v>tier - 2</v>
      </c>
      <c r="AT38" s="19" t="s">
        <v>8299</v>
      </c>
      <c r="AU38" s="19" t="str">
        <v>R1013</v>
      </c>
      <c r="BD38" s="39">
        <v>1994</v>
      </c>
      <c r="BE38" s="19" t="str">
        <f t="shared" si="5"/>
        <v>Nov</v>
      </c>
      <c r="BF38" s="19">
        <v>17</v>
      </c>
      <c r="BG38" s="40">
        <f t="shared" si="6"/>
        <v>34655</v>
      </c>
      <c r="BM38" s="39">
        <v>2002</v>
      </c>
      <c r="BN38" s="19" t="str">
        <f t="shared" si="7"/>
        <v>Jul</v>
      </c>
      <c r="BO38" s="19">
        <v>20</v>
      </c>
      <c r="BP38" s="40">
        <f t="shared" si="4"/>
        <v>37457</v>
      </c>
      <c r="BQ38" s="19">
        <f ca="1" t="shared" si="8"/>
        <v>23</v>
      </c>
      <c r="BU38" s="19">
        <v>1047</v>
      </c>
      <c r="BV38" s="41">
        <v>1047</v>
      </c>
    </row>
    <row r="39" spans="1:74">
      <c r="A39" s="19" t="s">
        <v>148</v>
      </c>
      <c r="B39" s="39">
        <v>2002</v>
      </c>
      <c r="C39" s="19">
        <f t="shared" si="1"/>
        <v>2002</v>
      </c>
      <c r="D39" s="19" t="s">
        <v>8328</v>
      </c>
      <c r="E39" s="19" t="str">
        <f t="shared" si="0"/>
        <v>Aug</v>
      </c>
      <c r="F39" s="19">
        <v>13</v>
      </c>
      <c r="G39" s="40">
        <f t="shared" si="2"/>
        <v>37481</v>
      </c>
      <c r="H39" s="19">
        <v>0</v>
      </c>
      <c r="I39" s="19">
        <v>1086</v>
      </c>
      <c r="J39" s="41">
        <v>1086</v>
      </c>
      <c r="K39" s="19" t="s">
        <v>8298</v>
      </c>
      <c r="L39" s="19" t="str">
        <v>tier - 3</v>
      </c>
      <c r="M39" s="19" t="s">
        <v>8298</v>
      </c>
      <c r="N39" s="19" t="str">
        <v>tier - 3</v>
      </c>
      <c r="O39" s="19" t="s">
        <v>8299</v>
      </c>
      <c r="P39" s="19" t="str">
        <v>R1013</v>
      </c>
      <c r="Q39" s="19">
        <f ca="1" t="shared" si="3"/>
        <v>23</v>
      </c>
      <c r="R39" s="29"/>
      <c r="U39" s="19" t="s">
        <v>8329</v>
      </c>
      <c r="V39" s="19" t="str">
        <f t="shared" si="9"/>
        <v>Oct</v>
      </c>
      <c r="X39" s="19">
        <f t="shared" si="10"/>
        <v>2000</v>
      </c>
      <c r="AG39" s="19" t="s">
        <v>121</v>
      </c>
      <c r="AH39" s="19" t="s">
        <v>8324</v>
      </c>
      <c r="AI39" s="19" t="s">
        <v>8298</v>
      </c>
      <c r="AJ39" s="19" t="s">
        <v>8302</v>
      </c>
      <c r="AK39" s="19" t="str">
        <v>tier - 3</v>
      </c>
      <c r="AL39" s="19" t="str">
        <v>tier - 1</v>
      </c>
      <c r="AT39" s="19" t="s">
        <v>8299</v>
      </c>
      <c r="AU39" s="19" t="str">
        <v>R1013</v>
      </c>
      <c r="BD39" s="39">
        <v>2002</v>
      </c>
      <c r="BE39" s="19" t="str">
        <f t="shared" si="5"/>
        <v>Jul</v>
      </c>
      <c r="BF39" s="19">
        <v>20</v>
      </c>
      <c r="BG39" s="40">
        <f t="shared" si="6"/>
        <v>37457</v>
      </c>
      <c r="BM39" s="39">
        <v>2002</v>
      </c>
      <c r="BN39" s="19" t="str">
        <f t="shared" si="7"/>
        <v>Jul</v>
      </c>
      <c r="BO39" s="19">
        <v>1</v>
      </c>
      <c r="BP39" s="40">
        <f t="shared" si="4"/>
        <v>37438</v>
      </c>
      <c r="BQ39" s="19">
        <f ca="1" t="shared" si="8"/>
        <v>23</v>
      </c>
      <c r="BU39" s="19">
        <v>1049</v>
      </c>
      <c r="BV39" s="41">
        <v>1049</v>
      </c>
    </row>
    <row r="40" spans="1:74">
      <c r="A40" s="19" t="s">
        <v>152</v>
      </c>
      <c r="B40" s="39">
        <v>2004</v>
      </c>
      <c r="C40" s="19">
        <f t="shared" si="1"/>
        <v>2004</v>
      </c>
      <c r="D40" s="19" t="s">
        <v>8301</v>
      </c>
      <c r="E40" s="19" t="str">
        <f t="shared" si="0"/>
        <v>Nov</v>
      </c>
      <c r="F40" s="19">
        <v>12</v>
      </c>
      <c r="G40" s="40">
        <f t="shared" si="2"/>
        <v>38303</v>
      </c>
      <c r="H40" s="19">
        <v>0</v>
      </c>
      <c r="I40" s="19">
        <v>1121.87</v>
      </c>
      <c r="J40" s="41">
        <v>1121.87</v>
      </c>
      <c r="K40" s="19" t="s">
        <v>8298</v>
      </c>
      <c r="L40" s="19" t="str">
        <v>tier - 3</v>
      </c>
      <c r="M40" s="19" t="s">
        <v>8302</v>
      </c>
      <c r="N40" s="19" t="str">
        <v>tier - 1</v>
      </c>
      <c r="O40" s="19" t="s">
        <v>8299</v>
      </c>
      <c r="P40" s="19" t="str">
        <v>R1013</v>
      </c>
      <c r="Q40" s="19">
        <f ca="1" t="shared" si="3"/>
        <v>20</v>
      </c>
      <c r="R40" s="29"/>
      <c r="U40" s="19" t="s">
        <v>8328</v>
      </c>
      <c r="V40" s="19" t="str">
        <f t="shared" si="9"/>
        <v>Aug</v>
      </c>
      <c r="X40" s="19">
        <f t="shared" si="10"/>
        <v>1999</v>
      </c>
      <c r="AG40" s="19" t="s">
        <v>125</v>
      </c>
      <c r="AH40" s="19" t="s">
        <v>8324</v>
      </c>
      <c r="AI40" s="19" t="s">
        <v>8298</v>
      </c>
      <c r="AJ40" s="19" t="s">
        <v>8297</v>
      </c>
      <c r="AK40" s="19" t="str">
        <v>tier - 3</v>
      </c>
      <c r="AL40" s="19" t="str">
        <v>tier - 2</v>
      </c>
      <c r="AT40" s="19" t="s">
        <v>8315</v>
      </c>
      <c r="AU40" s="19" t="str">
        <v>R1012</v>
      </c>
      <c r="BD40" s="39">
        <v>2002</v>
      </c>
      <c r="BE40" s="19" t="str">
        <f t="shared" si="5"/>
        <v>Jul</v>
      </c>
      <c r="BF40" s="19">
        <v>1</v>
      </c>
      <c r="BG40" s="40">
        <f t="shared" si="6"/>
        <v>37438</v>
      </c>
      <c r="BM40" s="39">
        <v>1995</v>
      </c>
      <c r="BN40" s="19" t="str">
        <f t="shared" si="7"/>
        <v>Jun</v>
      </c>
      <c r="BO40" s="19">
        <v>1</v>
      </c>
      <c r="BP40" s="40">
        <f t="shared" si="4"/>
        <v>34851</v>
      </c>
      <c r="BQ40" s="19">
        <f ca="1" t="shared" si="8"/>
        <v>30</v>
      </c>
      <c r="BU40" s="19">
        <v>1056</v>
      </c>
      <c r="BV40" s="41">
        <v>1056</v>
      </c>
    </row>
    <row r="41" spans="1:74">
      <c r="A41" s="19" t="s">
        <v>156</v>
      </c>
      <c r="B41" s="39">
        <v>2004</v>
      </c>
      <c r="C41" s="19">
        <f t="shared" si="1"/>
        <v>2004</v>
      </c>
      <c r="D41" s="19" t="s">
        <v>8303</v>
      </c>
      <c r="E41" s="19" t="str">
        <f t="shared" si="0"/>
        <v>Jun</v>
      </c>
      <c r="F41" s="19">
        <v>14</v>
      </c>
      <c r="G41" s="40">
        <f t="shared" si="2"/>
        <v>38152</v>
      </c>
      <c r="H41" s="19">
        <v>0</v>
      </c>
      <c r="I41" s="19">
        <v>1131.51</v>
      </c>
      <c r="J41" s="41">
        <v>1131.51</v>
      </c>
      <c r="K41" s="19" t="s">
        <v>8298</v>
      </c>
      <c r="L41" s="19" t="str">
        <v>tier - 3</v>
      </c>
      <c r="M41" s="19" t="s">
        <v>8302</v>
      </c>
      <c r="N41" s="19" t="str">
        <v>tier - 1</v>
      </c>
      <c r="O41" s="19" t="s">
        <v>8299</v>
      </c>
      <c r="P41" s="19" t="str">
        <v>R1013</v>
      </c>
      <c r="Q41" s="19">
        <f ca="1" t="shared" si="3"/>
        <v>21</v>
      </c>
      <c r="R41" s="29"/>
      <c r="U41" s="19" t="s">
        <v>8329</v>
      </c>
      <c r="V41" s="19" t="str">
        <f t="shared" si="9"/>
        <v>Oct</v>
      </c>
      <c r="X41" s="19">
        <f t="shared" si="10"/>
        <v>1995</v>
      </c>
      <c r="AG41" s="19" t="s">
        <v>129</v>
      </c>
      <c r="AH41" s="19" t="s">
        <v>8324</v>
      </c>
      <c r="AI41" s="19" t="s">
        <v>8298</v>
      </c>
      <c r="AJ41" s="19" t="s">
        <v>8297</v>
      </c>
      <c r="AK41" s="19" t="str">
        <v>tier - 3</v>
      </c>
      <c r="AL41" s="19" t="str">
        <v>tier - 2</v>
      </c>
      <c r="AT41" s="19" t="s">
        <v>8299</v>
      </c>
      <c r="AU41" s="19" t="str">
        <v>R1013</v>
      </c>
      <c r="BD41" s="39">
        <v>1995</v>
      </c>
      <c r="BE41" s="19" t="str">
        <f t="shared" si="5"/>
        <v>Jun</v>
      </c>
      <c r="BF41" s="19">
        <v>1</v>
      </c>
      <c r="BG41" s="40">
        <f t="shared" si="6"/>
        <v>34851</v>
      </c>
      <c r="BM41" s="39">
        <v>1993</v>
      </c>
      <c r="BN41" s="19" t="str">
        <f t="shared" si="7"/>
        <v>Sep</v>
      </c>
      <c r="BO41" s="19">
        <v>28</v>
      </c>
      <c r="BP41" s="40">
        <f t="shared" si="4"/>
        <v>34240</v>
      </c>
      <c r="BQ41" s="19">
        <f ca="1" t="shared" si="8"/>
        <v>32</v>
      </c>
      <c r="BU41" s="19">
        <v>1068</v>
      </c>
      <c r="BV41" s="41">
        <v>1068</v>
      </c>
    </row>
    <row r="42" spans="1:74">
      <c r="A42" s="19" t="s">
        <v>160</v>
      </c>
      <c r="B42" s="39">
        <v>2002</v>
      </c>
      <c r="C42" s="19">
        <f t="shared" si="1"/>
        <v>2002</v>
      </c>
      <c r="D42" s="19" t="s">
        <v>8296</v>
      </c>
      <c r="E42" s="19" t="str">
        <f t="shared" si="0"/>
        <v>Jul</v>
      </c>
      <c r="F42" s="19">
        <v>19</v>
      </c>
      <c r="G42" s="40">
        <f t="shared" si="2"/>
        <v>37456</v>
      </c>
      <c r="H42" s="19">
        <v>0</v>
      </c>
      <c r="I42" s="19">
        <v>1132</v>
      </c>
      <c r="J42" s="41">
        <v>1132</v>
      </c>
      <c r="K42" s="19" t="s">
        <v>8298</v>
      </c>
      <c r="L42" s="19" t="str">
        <v>tier - 3</v>
      </c>
      <c r="M42" s="19" t="s">
        <v>8302</v>
      </c>
      <c r="N42" s="19" t="str">
        <v>tier - 1</v>
      </c>
      <c r="O42" s="19" t="s">
        <v>8299</v>
      </c>
      <c r="P42" s="19" t="str">
        <v>R1013</v>
      </c>
      <c r="Q42" s="19">
        <f ca="1" t="shared" si="3"/>
        <v>23</v>
      </c>
      <c r="R42" s="29"/>
      <c r="U42" s="19" t="s">
        <v>8301</v>
      </c>
      <c r="V42" s="19" t="str">
        <f t="shared" si="9"/>
        <v>Nov</v>
      </c>
      <c r="X42" s="19">
        <f t="shared" si="10"/>
        <v>1994</v>
      </c>
      <c r="AG42" s="19" t="s">
        <v>132</v>
      </c>
      <c r="AH42" s="19" t="s">
        <v>8324</v>
      </c>
      <c r="AI42" s="19" t="s">
        <v>8298</v>
      </c>
      <c r="AJ42" s="19" t="s">
        <v>8302</v>
      </c>
      <c r="AK42" s="19" t="str">
        <v>tier - 3</v>
      </c>
      <c r="AL42" s="19" t="str">
        <v>tier - 1</v>
      </c>
      <c r="AT42" s="19" t="s">
        <v>8299</v>
      </c>
      <c r="AU42" s="19" t="str">
        <v>R1013</v>
      </c>
      <c r="BD42" s="39">
        <v>1993</v>
      </c>
      <c r="BE42" s="19" t="str">
        <f t="shared" si="5"/>
        <v>Sep</v>
      </c>
      <c r="BF42" s="19">
        <v>28</v>
      </c>
      <c r="BG42" s="40">
        <f t="shared" si="6"/>
        <v>34240</v>
      </c>
      <c r="BM42" s="39">
        <v>2004</v>
      </c>
      <c r="BN42" s="19" t="str">
        <f t="shared" si="7"/>
        <v>Aug</v>
      </c>
      <c r="BO42" s="19">
        <v>24</v>
      </c>
      <c r="BP42" s="40">
        <f t="shared" si="4"/>
        <v>38223</v>
      </c>
      <c r="BQ42" s="19">
        <f ca="1" t="shared" si="8"/>
        <v>21</v>
      </c>
      <c r="BU42" s="19">
        <v>1070</v>
      </c>
      <c r="BV42" s="41">
        <v>1070</v>
      </c>
    </row>
    <row r="43" spans="1:74">
      <c r="A43" s="19" t="s">
        <v>164</v>
      </c>
      <c r="B43" s="39">
        <v>2004</v>
      </c>
      <c r="C43" s="19">
        <f t="shared" si="1"/>
        <v>2004</v>
      </c>
      <c r="D43" s="19" t="s">
        <v>8329</v>
      </c>
      <c r="E43" s="19" t="str">
        <f t="shared" si="0"/>
        <v>Oct</v>
      </c>
      <c r="F43" s="19">
        <v>6</v>
      </c>
      <c r="G43" s="40">
        <f t="shared" si="2"/>
        <v>38266</v>
      </c>
      <c r="H43" s="19">
        <v>0</v>
      </c>
      <c r="I43" s="19">
        <v>1135</v>
      </c>
      <c r="J43" s="41">
        <v>1135</v>
      </c>
      <c r="K43" s="19" t="s">
        <v>8298</v>
      </c>
      <c r="L43" s="19" t="str">
        <v>tier - 3</v>
      </c>
      <c r="M43" s="19" t="s">
        <v>8298</v>
      </c>
      <c r="N43" s="19" t="str">
        <v>tier - 3</v>
      </c>
      <c r="O43" s="19" t="s">
        <v>8299</v>
      </c>
      <c r="P43" s="19" t="str">
        <v>R1013</v>
      </c>
      <c r="Q43" s="19">
        <f ca="1" t="shared" si="3"/>
        <v>21</v>
      </c>
      <c r="R43" s="29"/>
      <c r="U43" s="19" t="s">
        <v>8296</v>
      </c>
      <c r="V43" s="19" t="str">
        <f t="shared" si="9"/>
        <v>Jul</v>
      </c>
      <c r="X43" s="19">
        <f t="shared" si="10"/>
        <v>2002</v>
      </c>
      <c r="AG43" s="19" t="s">
        <v>136</v>
      </c>
      <c r="AH43" s="19" t="s">
        <v>8324</v>
      </c>
      <c r="AI43" s="19" t="s">
        <v>8298</v>
      </c>
      <c r="AJ43" s="19" t="s">
        <v>8298</v>
      </c>
      <c r="AK43" s="19" t="str">
        <v>tier - 3</v>
      </c>
      <c r="AL43" s="19" t="str">
        <v>tier - 3</v>
      </c>
      <c r="AT43" s="19" t="s">
        <v>8299</v>
      </c>
      <c r="AU43" s="19" t="str">
        <v>R1013</v>
      </c>
      <c r="BD43" s="39">
        <v>2004</v>
      </c>
      <c r="BE43" s="19" t="str">
        <f t="shared" si="5"/>
        <v>Aug</v>
      </c>
      <c r="BF43" s="19">
        <v>24</v>
      </c>
      <c r="BG43" s="40">
        <f t="shared" si="6"/>
        <v>38223</v>
      </c>
      <c r="BM43" s="39">
        <v>1997</v>
      </c>
      <c r="BN43" s="19" t="str">
        <f t="shared" si="7"/>
        <v>Aug</v>
      </c>
      <c r="BO43" s="19">
        <v>13</v>
      </c>
      <c r="BP43" s="40">
        <f t="shared" si="4"/>
        <v>35655</v>
      </c>
      <c r="BQ43" s="19">
        <f ca="1" t="shared" si="8"/>
        <v>28</v>
      </c>
      <c r="BU43" s="19">
        <v>1071</v>
      </c>
      <c r="BV43" s="41">
        <v>1071</v>
      </c>
    </row>
    <row r="44" spans="1:74">
      <c r="A44" s="19" t="s">
        <v>168</v>
      </c>
      <c r="B44" s="39">
        <v>2004</v>
      </c>
      <c r="C44" s="19">
        <f t="shared" si="1"/>
        <v>2004</v>
      </c>
      <c r="D44" s="19" t="s">
        <v>8303</v>
      </c>
      <c r="E44" s="19" t="str">
        <f t="shared" si="0"/>
        <v>Jun</v>
      </c>
      <c r="F44" s="19">
        <v>11</v>
      </c>
      <c r="G44" s="40">
        <f t="shared" si="2"/>
        <v>38149</v>
      </c>
      <c r="H44" s="19">
        <v>0</v>
      </c>
      <c r="I44" s="19">
        <v>1135.94</v>
      </c>
      <c r="J44" s="41">
        <v>1135.94</v>
      </c>
      <c r="K44" s="19" t="s">
        <v>8298</v>
      </c>
      <c r="L44" s="19" t="str">
        <v>tier - 3</v>
      </c>
      <c r="M44" s="19" t="s">
        <v>8298</v>
      </c>
      <c r="N44" s="19" t="str">
        <v>tier - 3</v>
      </c>
      <c r="O44" s="19" t="s">
        <v>8299</v>
      </c>
      <c r="P44" s="19" t="str">
        <v>R1013</v>
      </c>
      <c r="Q44" s="19">
        <f ca="1" t="shared" si="3"/>
        <v>21</v>
      </c>
      <c r="R44" s="29"/>
      <c r="U44" s="19" t="s">
        <v>8296</v>
      </c>
      <c r="V44" s="19" t="str">
        <f t="shared" si="9"/>
        <v>Jul</v>
      </c>
      <c r="X44" s="19">
        <f t="shared" si="10"/>
        <v>2002</v>
      </c>
      <c r="AG44" s="19" t="s">
        <v>140</v>
      </c>
      <c r="AH44" s="19" t="s">
        <v>8324</v>
      </c>
      <c r="AI44" s="19" t="s">
        <v>8298</v>
      </c>
      <c r="AJ44" s="19" t="s">
        <v>8298</v>
      </c>
      <c r="AK44" s="19" t="str">
        <v>tier - 3</v>
      </c>
      <c r="AL44" s="19" t="str">
        <v>tier - 3</v>
      </c>
      <c r="AT44" s="19" t="s">
        <v>8299</v>
      </c>
      <c r="AU44" s="19" t="str">
        <v>R1013</v>
      </c>
      <c r="BD44" s="39">
        <v>1997</v>
      </c>
      <c r="BE44" s="19" t="str">
        <f t="shared" si="5"/>
        <v>Aug</v>
      </c>
      <c r="BF44" s="19">
        <v>13</v>
      </c>
      <c r="BG44" s="40">
        <f t="shared" si="6"/>
        <v>35655</v>
      </c>
      <c r="BM44" s="39">
        <v>1998</v>
      </c>
      <c r="BN44" s="19" t="str">
        <f t="shared" si="7"/>
        <v>Dec</v>
      </c>
      <c r="BO44" s="19">
        <v>26</v>
      </c>
      <c r="BP44" s="40">
        <f t="shared" si="4"/>
        <v>36155</v>
      </c>
      <c r="BQ44" s="19">
        <f ca="1" t="shared" si="8"/>
        <v>26</v>
      </c>
      <c r="BU44" s="19">
        <v>1082</v>
      </c>
      <c r="BV44" s="41">
        <v>1082</v>
      </c>
    </row>
    <row r="45" spans="1:74">
      <c r="A45" s="19" t="s">
        <v>172</v>
      </c>
      <c r="B45" s="39">
        <v>2004</v>
      </c>
      <c r="C45" s="19">
        <f t="shared" si="1"/>
        <v>2004</v>
      </c>
      <c r="D45" s="19" t="s">
        <v>8301</v>
      </c>
      <c r="E45" s="19" t="str">
        <f t="shared" si="0"/>
        <v>Nov</v>
      </c>
      <c r="F45" s="19">
        <v>28</v>
      </c>
      <c r="G45" s="40">
        <f t="shared" si="2"/>
        <v>38319</v>
      </c>
      <c r="H45" s="19">
        <v>0</v>
      </c>
      <c r="I45" s="19">
        <v>1136.4</v>
      </c>
      <c r="J45" s="41">
        <v>1136.4</v>
      </c>
      <c r="K45" s="19" t="s">
        <v>8298</v>
      </c>
      <c r="L45" s="19" t="str">
        <v>tier - 3</v>
      </c>
      <c r="M45" s="19" t="s">
        <v>8298</v>
      </c>
      <c r="N45" s="19" t="str">
        <v>tier - 3</v>
      </c>
      <c r="O45" s="19" t="s">
        <v>8299</v>
      </c>
      <c r="P45" s="19" t="str">
        <v>R1013</v>
      </c>
      <c r="Q45" s="19">
        <f ca="1" t="shared" si="3"/>
        <v>20</v>
      </c>
      <c r="R45" s="29"/>
      <c r="U45" s="19" t="s">
        <v>8303</v>
      </c>
      <c r="V45" s="19" t="str">
        <f t="shared" si="9"/>
        <v>Jun</v>
      </c>
      <c r="X45" s="19">
        <f t="shared" si="10"/>
        <v>1995</v>
      </c>
      <c r="AG45" s="19" t="s">
        <v>144</v>
      </c>
      <c r="AH45" s="19" t="s">
        <v>8324</v>
      </c>
      <c r="AI45" s="19" t="s">
        <v>8298</v>
      </c>
      <c r="AJ45" s="19" t="s">
        <v>8297</v>
      </c>
      <c r="AK45" s="19" t="str">
        <v>tier - 3</v>
      </c>
      <c r="AL45" s="19" t="str">
        <v>tier - 2</v>
      </c>
      <c r="AT45" s="19" t="s">
        <v>8299</v>
      </c>
      <c r="AU45" s="19" t="str">
        <v>R1013</v>
      </c>
      <c r="BD45" s="39">
        <v>1998</v>
      </c>
      <c r="BE45" s="19" t="str">
        <f t="shared" si="5"/>
        <v>Dec</v>
      </c>
      <c r="BF45" s="19">
        <v>26</v>
      </c>
      <c r="BG45" s="40">
        <f t="shared" si="6"/>
        <v>36155</v>
      </c>
      <c r="BM45" s="39">
        <v>2002</v>
      </c>
      <c r="BN45" s="19" t="str">
        <f t="shared" si="7"/>
        <v>Aug</v>
      </c>
      <c r="BO45" s="19">
        <v>13</v>
      </c>
      <c r="BP45" s="40">
        <f t="shared" si="4"/>
        <v>37481</v>
      </c>
      <c r="BQ45" s="19">
        <f ca="1" t="shared" si="8"/>
        <v>23</v>
      </c>
      <c r="BU45" s="19">
        <v>1086</v>
      </c>
      <c r="BV45" s="41">
        <v>1086</v>
      </c>
    </row>
    <row r="46" spans="1:74">
      <c r="A46" s="19" t="s">
        <v>176</v>
      </c>
      <c r="B46" s="39">
        <v>2002</v>
      </c>
      <c r="C46" s="19">
        <f t="shared" si="1"/>
        <v>2002</v>
      </c>
      <c r="D46" s="19" t="s">
        <v>8328</v>
      </c>
      <c r="E46" s="19" t="str">
        <f t="shared" si="0"/>
        <v>Aug</v>
      </c>
      <c r="F46" s="19">
        <v>11</v>
      </c>
      <c r="G46" s="40">
        <f t="shared" si="2"/>
        <v>37479</v>
      </c>
      <c r="H46" s="19">
        <v>0</v>
      </c>
      <c r="I46" s="19">
        <v>1137</v>
      </c>
      <c r="J46" s="41">
        <v>1137</v>
      </c>
      <c r="K46" s="19" t="s">
        <v>8298</v>
      </c>
      <c r="L46" s="19" t="str">
        <v>tier - 3</v>
      </c>
      <c r="M46" s="19" t="s">
        <v>8302</v>
      </c>
      <c r="N46" s="19" t="str">
        <v>tier - 1</v>
      </c>
      <c r="O46" s="19" t="s">
        <v>8299</v>
      </c>
      <c r="P46" s="19" t="str">
        <v>R1013</v>
      </c>
      <c r="Q46" s="19">
        <f ca="1" t="shared" si="3"/>
        <v>23</v>
      </c>
      <c r="R46" s="29"/>
      <c r="U46" s="19" t="s">
        <v>8310</v>
      </c>
      <c r="V46" s="19" t="str">
        <f t="shared" si="9"/>
        <v>Sep</v>
      </c>
      <c r="X46" s="19">
        <f t="shared" si="10"/>
        <v>1993</v>
      </c>
      <c r="AG46" s="19" t="s">
        <v>148</v>
      </c>
      <c r="AH46" s="19" t="s">
        <v>8324</v>
      </c>
      <c r="AI46" s="19" t="s">
        <v>8298</v>
      </c>
      <c r="AJ46" s="19" t="s">
        <v>8298</v>
      </c>
      <c r="AK46" s="19" t="str">
        <v>tier - 3</v>
      </c>
      <c r="AL46" s="19" t="str">
        <v>tier - 3</v>
      </c>
      <c r="AT46" s="19" t="s">
        <v>8299</v>
      </c>
      <c r="AU46" s="19" t="str">
        <v>R1013</v>
      </c>
      <c r="BD46" s="39">
        <v>2002</v>
      </c>
      <c r="BE46" s="19" t="str">
        <f t="shared" si="5"/>
        <v>Aug</v>
      </c>
      <c r="BF46" s="19">
        <v>13</v>
      </c>
      <c r="BG46" s="40">
        <f t="shared" si="6"/>
        <v>37481</v>
      </c>
      <c r="BM46" s="39">
        <v>2004</v>
      </c>
      <c r="BN46" s="19" t="str">
        <f t="shared" si="7"/>
        <v>Nov</v>
      </c>
      <c r="BO46" s="19">
        <v>12</v>
      </c>
      <c r="BP46" s="40">
        <f t="shared" si="4"/>
        <v>38303</v>
      </c>
      <c r="BQ46" s="19">
        <f ca="1" t="shared" si="8"/>
        <v>20</v>
      </c>
      <c r="BU46" s="19">
        <v>1121.87</v>
      </c>
      <c r="BV46" s="41">
        <v>1121.87</v>
      </c>
    </row>
    <row r="47" spans="1:74">
      <c r="A47" s="19" t="s">
        <v>180</v>
      </c>
      <c r="B47" s="39">
        <v>2004</v>
      </c>
      <c r="C47" s="19">
        <f t="shared" si="1"/>
        <v>2004</v>
      </c>
      <c r="D47" s="19" t="s">
        <v>8301</v>
      </c>
      <c r="E47" s="19" t="str">
        <f t="shared" si="0"/>
        <v>Nov</v>
      </c>
      <c r="F47" s="19">
        <v>6</v>
      </c>
      <c r="G47" s="40">
        <f t="shared" si="2"/>
        <v>38297</v>
      </c>
      <c r="H47" s="19">
        <v>0</v>
      </c>
      <c r="I47" s="19">
        <v>1137.01</v>
      </c>
      <c r="J47" s="41">
        <v>1137.01</v>
      </c>
      <c r="K47" s="19" t="s">
        <v>8298</v>
      </c>
      <c r="L47" s="19" t="str">
        <v>tier - 3</v>
      </c>
      <c r="M47" s="19" t="s">
        <v>8302</v>
      </c>
      <c r="N47" s="19" t="str">
        <v>tier - 1</v>
      </c>
      <c r="O47" s="19" t="s">
        <v>8299</v>
      </c>
      <c r="P47" s="19" t="str">
        <v>R1013</v>
      </c>
      <c r="Q47" s="19">
        <f ca="1" t="shared" si="3"/>
        <v>20</v>
      </c>
      <c r="R47" s="29"/>
      <c r="U47" s="19" t="s">
        <v>8328</v>
      </c>
      <c r="V47" s="19" t="str">
        <f t="shared" si="9"/>
        <v>Aug</v>
      </c>
      <c r="X47" s="19">
        <f t="shared" si="10"/>
        <v>2004</v>
      </c>
      <c r="AG47" s="19" t="s">
        <v>152</v>
      </c>
      <c r="AH47" s="19" t="s">
        <v>8324</v>
      </c>
      <c r="AI47" s="19" t="s">
        <v>8298</v>
      </c>
      <c r="AJ47" s="19" t="s">
        <v>8302</v>
      </c>
      <c r="AK47" s="19" t="str">
        <v>tier - 3</v>
      </c>
      <c r="AL47" s="19" t="str">
        <v>tier - 1</v>
      </c>
      <c r="AT47" s="19" t="s">
        <v>8299</v>
      </c>
      <c r="AU47" s="19" t="str">
        <v>R1013</v>
      </c>
      <c r="BD47" s="39">
        <v>2004</v>
      </c>
      <c r="BE47" s="19" t="str">
        <f t="shared" si="5"/>
        <v>Nov</v>
      </c>
      <c r="BF47" s="19">
        <v>12</v>
      </c>
      <c r="BG47" s="40">
        <f t="shared" si="6"/>
        <v>38303</v>
      </c>
      <c r="BM47" s="39">
        <v>2004</v>
      </c>
      <c r="BN47" s="19" t="str">
        <f t="shared" si="7"/>
        <v>Jun</v>
      </c>
      <c r="BO47" s="19">
        <v>14</v>
      </c>
      <c r="BP47" s="40">
        <f t="shared" si="4"/>
        <v>38152</v>
      </c>
      <c r="BQ47" s="19">
        <f ca="1" t="shared" si="8"/>
        <v>21</v>
      </c>
      <c r="BU47" s="19">
        <v>1131.51</v>
      </c>
      <c r="BV47" s="41">
        <v>1131.51</v>
      </c>
    </row>
    <row r="48" spans="1:74">
      <c r="A48" s="19" t="s">
        <v>184</v>
      </c>
      <c r="B48" s="39">
        <v>2004</v>
      </c>
      <c r="C48" s="19">
        <f t="shared" si="1"/>
        <v>2004</v>
      </c>
      <c r="D48" s="19" t="s">
        <v>8329</v>
      </c>
      <c r="E48" s="19" t="str">
        <f t="shared" si="0"/>
        <v>Oct</v>
      </c>
      <c r="F48" s="19">
        <v>15</v>
      </c>
      <c r="G48" s="40">
        <f t="shared" si="2"/>
        <v>38275</v>
      </c>
      <c r="H48" s="19">
        <v>0</v>
      </c>
      <c r="I48" s="19">
        <v>1137.01</v>
      </c>
      <c r="J48" s="41">
        <v>1137.01</v>
      </c>
      <c r="K48" s="19" t="s">
        <v>8298</v>
      </c>
      <c r="L48" s="19" t="str">
        <v>tier - 3</v>
      </c>
      <c r="M48" s="19" t="s">
        <v>8302</v>
      </c>
      <c r="N48" s="19" t="str">
        <v>tier - 1</v>
      </c>
      <c r="O48" s="19" t="s">
        <v>8299</v>
      </c>
      <c r="P48" s="19" t="str">
        <v>R1013</v>
      </c>
      <c r="Q48" s="19">
        <f ca="1" t="shared" si="3"/>
        <v>21</v>
      </c>
      <c r="R48" s="29"/>
      <c r="U48" s="19" t="s">
        <v>8328</v>
      </c>
      <c r="V48" s="19" t="str">
        <f t="shared" si="9"/>
        <v>Aug</v>
      </c>
      <c r="X48" s="19">
        <f t="shared" si="10"/>
        <v>1997</v>
      </c>
      <c r="AG48" s="19" t="s">
        <v>156</v>
      </c>
      <c r="AH48" s="19" t="s">
        <v>8324</v>
      </c>
      <c r="AI48" s="19" t="s">
        <v>8298</v>
      </c>
      <c r="AJ48" s="19" t="s">
        <v>8302</v>
      </c>
      <c r="AK48" s="19" t="str">
        <v>tier - 3</v>
      </c>
      <c r="AL48" s="19" t="str">
        <v>tier - 1</v>
      </c>
      <c r="AT48" s="19" t="s">
        <v>8299</v>
      </c>
      <c r="AU48" s="19" t="str">
        <v>R1013</v>
      </c>
      <c r="BD48" s="39">
        <v>2004</v>
      </c>
      <c r="BE48" s="19" t="str">
        <f t="shared" si="5"/>
        <v>Jun</v>
      </c>
      <c r="BF48" s="19">
        <v>14</v>
      </c>
      <c r="BG48" s="40">
        <f t="shared" si="6"/>
        <v>38152</v>
      </c>
      <c r="BM48" s="39">
        <v>2002</v>
      </c>
      <c r="BN48" s="19" t="str">
        <f t="shared" si="7"/>
        <v>Jul</v>
      </c>
      <c r="BO48" s="19">
        <v>19</v>
      </c>
      <c r="BP48" s="40">
        <f t="shared" si="4"/>
        <v>37456</v>
      </c>
      <c r="BQ48" s="19">
        <f ca="1" t="shared" si="8"/>
        <v>23</v>
      </c>
      <c r="BU48" s="19">
        <v>1132</v>
      </c>
      <c r="BV48" s="41">
        <v>1132</v>
      </c>
    </row>
    <row r="49" spans="1:74">
      <c r="A49" s="19" t="s">
        <v>187</v>
      </c>
      <c r="B49" s="39">
        <v>2004</v>
      </c>
      <c r="C49" s="19">
        <f t="shared" si="1"/>
        <v>2004</v>
      </c>
      <c r="D49" s="19" t="s">
        <v>8301</v>
      </c>
      <c r="E49" s="19" t="str">
        <f t="shared" si="0"/>
        <v>Nov</v>
      </c>
      <c r="F49" s="19">
        <v>27</v>
      </c>
      <c r="G49" s="40">
        <f t="shared" si="2"/>
        <v>38318</v>
      </c>
      <c r="H49" s="19">
        <v>0</v>
      </c>
      <c r="I49" s="19">
        <v>1137.47</v>
      </c>
      <c r="J49" s="41">
        <v>1137.47</v>
      </c>
      <c r="K49" s="19" t="s">
        <v>8298</v>
      </c>
      <c r="L49" s="19" t="str">
        <v>tier - 3</v>
      </c>
      <c r="M49" s="19" t="s">
        <v>8297</v>
      </c>
      <c r="N49" s="19" t="str">
        <v>tier - 2</v>
      </c>
      <c r="O49" s="19" t="s">
        <v>8299</v>
      </c>
      <c r="P49" s="19" t="str">
        <v>R1013</v>
      </c>
      <c r="Q49" s="19">
        <f ca="1" t="shared" si="3"/>
        <v>20</v>
      </c>
      <c r="R49" s="29"/>
      <c r="U49" s="19" t="s">
        <v>8326</v>
      </c>
      <c r="V49" s="19" t="str">
        <f t="shared" si="9"/>
        <v>Dec</v>
      </c>
      <c r="X49" s="19">
        <f t="shared" si="10"/>
        <v>1998</v>
      </c>
      <c r="AG49" s="19" t="s">
        <v>160</v>
      </c>
      <c r="AH49" s="19" t="s">
        <v>8324</v>
      </c>
      <c r="AI49" s="19" t="s">
        <v>8298</v>
      </c>
      <c r="AJ49" s="19" t="s">
        <v>8302</v>
      </c>
      <c r="AK49" s="19" t="str">
        <v>tier - 3</v>
      </c>
      <c r="AL49" s="19" t="str">
        <v>tier - 1</v>
      </c>
      <c r="AT49" s="19" t="s">
        <v>8299</v>
      </c>
      <c r="AU49" s="19" t="str">
        <v>R1013</v>
      </c>
      <c r="BD49" s="39">
        <v>2002</v>
      </c>
      <c r="BE49" s="19" t="str">
        <f t="shared" si="5"/>
        <v>Jul</v>
      </c>
      <c r="BF49" s="19">
        <v>19</v>
      </c>
      <c r="BG49" s="40">
        <f t="shared" si="6"/>
        <v>37456</v>
      </c>
      <c r="BM49" s="39">
        <v>2004</v>
      </c>
      <c r="BN49" s="19" t="str">
        <f t="shared" si="7"/>
        <v>Oct</v>
      </c>
      <c r="BO49" s="19">
        <v>6</v>
      </c>
      <c r="BP49" s="40">
        <f t="shared" si="4"/>
        <v>38266</v>
      </c>
      <c r="BQ49" s="19">
        <f ca="1" t="shared" si="8"/>
        <v>21</v>
      </c>
      <c r="BU49" s="19">
        <v>1135</v>
      </c>
      <c r="BV49" s="41">
        <v>1135</v>
      </c>
    </row>
    <row r="50" spans="1:74">
      <c r="A50" s="19" t="s">
        <v>191</v>
      </c>
      <c r="B50" s="39">
        <v>2001</v>
      </c>
      <c r="C50" s="19">
        <f t="shared" si="1"/>
        <v>2001</v>
      </c>
      <c r="D50" s="19" t="s">
        <v>8329</v>
      </c>
      <c r="E50" s="19" t="str">
        <f t="shared" si="0"/>
        <v>Oct</v>
      </c>
      <c r="F50" s="19">
        <v>25</v>
      </c>
      <c r="G50" s="40">
        <f t="shared" si="2"/>
        <v>37189</v>
      </c>
      <c r="H50" s="19">
        <v>0</v>
      </c>
      <c r="I50" s="19">
        <v>1141</v>
      </c>
      <c r="J50" s="41">
        <v>1141</v>
      </c>
      <c r="K50" s="19" t="s">
        <v>8298</v>
      </c>
      <c r="L50" s="19" t="str">
        <v>tier - 3</v>
      </c>
      <c r="M50" s="19" t="s">
        <v>8302</v>
      </c>
      <c r="N50" s="19" t="str">
        <v>tier - 1</v>
      </c>
      <c r="O50" s="19" t="s">
        <v>8299</v>
      </c>
      <c r="P50" s="19" t="str">
        <v>R1013</v>
      </c>
      <c r="Q50" s="19">
        <f ca="1" t="shared" si="3"/>
        <v>24</v>
      </c>
      <c r="R50" s="29"/>
      <c r="U50" s="19" t="s">
        <v>8328</v>
      </c>
      <c r="V50" s="19" t="str">
        <f t="shared" si="9"/>
        <v>Aug</v>
      </c>
      <c r="X50" s="19">
        <f t="shared" si="10"/>
        <v>2002</v>
      </c>
      <c r="AG50" s="19" t="s">
        <v>164</v>
      </c>
      <c r="AH50" s="19" t="s">
        <v>8324</v>
      </c>
      <c r="AI50" s="19" t="s">
        <v>8298</v>
      </c>
      <c r="AJ50" s="19" t="s">
        <v>8298</v>
      </c>
      <c r="AK50" s="19" t="str">
        <v>tier - 3</v>
      </c>
      <c r="AL50" s="19" t="str">
        <v>tier - 3</v>
      </c>
      <c r="AT50" s="19" t="s">
        <v>8299</v>
      </c>
      <c r="AU50" s="19" t="str">
        <v>R1013</v>
      </c>
      <c r="BD50" s="39">
        <v>2004</v>
      </c>
      <c r="BE50" s="19" t="str">
        <f t="shared" si="5"/>
        <v>Oct</v>
      </c>
      <c r="BF50" s="19">
        <v>6</v>
      </c>
      <c r="BG50" s="40">
        <f t="shared" si="6"/>
        <v>38266</v>
      </c>
      <c r="BM50" s="39">
        <v>2004</v>
      </c>
      <c r="BN50" s="19" t="str">
        <f t="shared" si="7"/>
        <v>Jun</v>
      </c>
      <c r="BO50" s="19">
        <v>11</v>
      </c>
      <c r="BP50" s="40">
        <f t="shared" si="4"/>
        <v>38149</v>
      </c>
      <c r="BQ50" s="19">
        <f ca="1" t="shared" si="8"/>
        <v>21</v>
      </c>
      <c r="BU50" s="19">
        <v>1135.94</v>
      </c>
      <c r="BV50" s="41">
        <v>1135.94</v>
      </c>
    </row>
    <row r="51" spans="1:74">
      <c r="A51" s="19" t="s">
        <v>195</v>
      </c>
      <c r="B51" s="39">
        <v>2004</v>
      </c>
      <c r="C51" s="19">
        <f t="shared" si="1"/>
        <v>2004</v>
      </c>
      <c r="D51" s="19" t="s">
        <v>8310</v>
      </c>
      <c r="E51" s="19" t="str">
        <f t="shared" si="0"/>
        <v>Sep</v>
      </c>
      <c r="F51" s="19">
        <v>12</v>
      </c>
      <c r="G51" s="40">
        <f t="shared" si="2"/>
        <v>38242</v>
      </c>
      <c r="H51" s="19">
        <v>0</v>
      </c>
      <c r="I51" s="19">
        <v>1141.45</v>
      </c>
      <c r="J51" s="41">
        <v>1141.45</v>
      </c>
      <c r="K51" s="19" t="s">
        <v>8298</v>
      </c>
      <c r="L51" s="19" t="str">
        <v>tier - 3</v>
      </c>
      <c r="M51" s="19" t="s">
        <v>8298</v>
      </c>
      <c r="N51" s="19" t="str">
        <v>tier - 3</v>
      </c>
      <c r="O51" s="19" t="s">
        <v>8299</v>
      </c>
      <c r="P51" s="19" t="str">
        <v>R1013</v>
      </c>
      <c r="Q51" s="19">
        <f ca="1" t="shared" si="3"/>
        <v>21</v>
      </c>
      <c r="R51" s="29"/>
      <c r="U51" s="19" t="s">
        <v>8301</v>
      </c>
      <c r="V51" s="19" t="str">
        <f t="shared" si="9"/>
        <v>Nov</v>
      </c>
      <c r="X51" s="19">
        <f t="shared" si="10"/>
        <v>2004</v>
      </c>
      <c r="AG51" s="19" t="s">
        <v>168</v>
      </c>
      <c r="AH51" s="19" t="s">
        <v>8324</v>
      </c>
      <c r="AI51" s="19" t="s">
        <v>8298</v>
      </c>
      <c r="AJ51" s="19" t="s">
        <v>8298</v>
      </c>
      <c r="AK51" s="19" t="str">
        <v>tier - 3</v>
      </c>
      <c r="AL51" s="19" t="str">
        <v>tier - 3</v>
      </c>
      <c r="AT51" s="19" t="s">
        <v>8299</v>
      </c>
      <c r="AU51" s="19" t="str">
        <v>R1013</v>
      </c>
      <c r="BD51" s="39">
        <v>2004</v>
      </c>
      <c r="BE51" s="19" t="str">
        <f t="shared" si="5"/>
        <v>Jun</v>
      </c>
      <c r="BF51" s="19">
        <v>11</v>
      </c>
      <c r="BG51" s="40">
        <f t="shared" si="6"/>
        <v>38149</v>
      </c>
      <c r="BM51" s="39">
        <v>2004</v>
      </c>
      <c r="BN51" s="19" t="str">
        <f t="shared" si="7"/>
        <v>Nov</v>
      </c>
      <c r="BO51" s="19">
        <v>28</v>
      </c>
      <c r="BP51" s="40">
        <f t="shared" si="4"/>
        <v>38319</v>
      </c>
      <c r="BQ51" s="19">
        <f ca="1" t="shared" si="8"/>
        <v>20</v>
      </c>
      <c r="BU51" s="19">
        <v>1136.4</v>
      </c>
      <c r="BV51" s="41">
        <v>1136.4</v>
      </c>
    </row>
    <row r="52" spans="1:74">
      <c r="A52" s="19" t="s">
        <v>199</v>
      </c>
      <c r="B52" s="39">
        <v>2002</v>
      </c>
      <c r="C52" s="19">
        <f t="shared" si="1"/>
        <v>2002</v>
      </c>
      <c r="D52" s="19" t="s">
        <v>8329</v>
      </c>
      <c r="E52" s="19" t="str">
        <f t="shared" si="0"/>
        <v>Oct</v>
      </c>
      <c r="F52" s="19">
        <v>1</v>
      </c>
      <c r="G52" s="40">
        <f t="shared" si="2"/>
        <v>37530</v>
      </c>
      <c r="H52" s="19">
        <v>0</v>
      </c>
      <c r="I52" s="19">
        <v>1142</v>
      </c>
      <c r="J52" s="41">
        <v>1142</v>
      </c>
      <c r="K52" s="19" t="s">
        <v>8298</v>
      </c>
      <c r="L52" s="19" t="str">
        <v>tier - 3</v>
      </c>
      <c r="M52" s="19" t="s">
        <v>8297</v>
      </c>
      <c r="N52" s="19" t="str">
        <v>tier - 2</v>
      </c>
      <c r="O52" s="19" t="s">
        <v>8330</v>
      </c>
      <c r="P52" s="19" t="str">
        <v>R1011</v>
      </c>
      <c r="Q52" s="19">
        <f ca="1" t="shared" si="3"/>
        <v>23</v>
      </c>
      <c r="R52" s="29"/>
      <c r="U52" s="19" t="s">
        <v>8303</v>
      </c>
      <c r="V52" s="19" t="str">
        <f t="shared" si="9"/>
        <v>Jun</v>
      </c>
      <c r="X52" s="19">
        <f t="shared" si="10"/>
        <v>2004</v>
      </c>
      <c r="AG52" s="19" t="s">
        <v>172</v>
      </c>
      <c r="AH52" s="19" t="s">
        <v>8324</v>
      </c>
      <c r="AI52" s="19" t="s">
        <v>8298</v>
      </c>
      <c r="AJ52" s="19" t="s">
        <v>8298</v>
      </c>
      <c r="AK52" s="19" t="str">
        <v>tier - 3</v>
      </c>
      <c r="AL52" s="19" t="str">
        <v>tier - 3</v>
      </c>
      <c r="AT52" s="19" t="s">
        <v>8299</v>
      </c>
      <c r="AU52" s="19" t="str">
        <v>R1013</v>
      </c>
      <c r="BD52" s="39">
        <v>2004</v>
      </c>
      <c r="BE52" s="19" t="str">
        <f t="shared" si="5"/>
        <v>Nov</v>
      </c>
      <c r="BF52" s="19">
        <v>28</v>
      </c>
      <c r="BG52" s="40">
        <f t="shared" si="6"/>
        <v>38319</v>
      </c>
      <c r="BM52" s="39">
        <v>2002</v>
      </c>
      <c r="BN52" s="19" t="str">
        <f t="shared" si="7"/>
        <v>Aug</v>
      </c>
      <c r="BO52" s="19">
        <v>11</v>
      </c>
      <c r="BP52" s="40">
        <f t="shared" si="4"/>
        <v>37479</v>
      </c>
      <c r="BQ52" s="19">
        <f ca="1" t="shared" si="8"/>
        <v>23</v>
      </c>
      <c r="BU52" s="19">
        <v>1137</v>
      </c>
      <c r="BV52" s="41">
        <v>1137</v>
      </c>
    </row>
    <row r="53" spans="1:74">
      <c r="A53" s="19" t="s">
        <v>203</v>
      </c>
      <c r="B53" s="39">
        <v>2004</v>
      </c>
      <c r="C53" s="19">
        <f t="shared" si="1"/>
        <v>2004</v>
      </c>
      <c r="D53" s="19" t="s">
        <v>8303</v>
      </c>
      <c r="E53" s="19" t="str">
        <f t="shared" si="0"/>
        <v>Jun</v>
      </c>
      <c r="F53" s="19">
        <v>10</v>
      </c>
      <c r="G53" s="40">
        <f t="shared" si="2"/>
        <v>38148</v>
      </c>
      <c r="H53" s="19">
        <v>0</v>
      </c>
      <c r="I53" s="19">
        <v>1146.8</v>
      </c>
      <c r="J53" s="41">
        <v>1146.8</v>
      </c>
      <c r="K53" s="19" t="s">
        <v>8297</v>
      </c>
      <c r="L53" s="19" t="str">
        <v>tier - 2</v>
      </c>
      <c r="M53" s="19" t="s">
        <v>8297</v>
      </c>
      <c r="N53" s="19" t="str">
        <v>tier - 2</v>
      </c>
      <c r="O53" s="19" t="s">
        <v>8299</v>
      </c>
      <c r="P53" s="19" t="str">
        <v>R1013</v>
      </c>
      <c r="Q53" s="19">
        <f ca="1" t="shared" si="3"/>
        <v>21</v>
      </c>
      <c r="R53" s="29"/>
      <c r="U53" s="19" t="s">
        <v>8296</v>
      </c>
      <c r="V53" s="19" t="str">
        <f t="shared" si="9"/>
        <v>Jul</v>
      </c>
      <c r="X53" s="19">
        <f t="shared" si="10"/>
        <v>2002</v>
      </c>
      <c r="AG53" s="19" t="s">
        <v>176</v>
      </c>
      <c r="AH53" s="19" t="s">
        <v>8324</v>
      </c>
      <c r="AI53" s="19" t="s">
        <v>8298</v>
      </c>
      <c r="AJ53" s="19" t="s">
        <v>8302</v>
      </c>
      <c r="AK53" s="19" t="str">
        <v>tier - 3</v>
      </c>
      <c r="AL53" s="19" t="str">
        <v>tier - 1</v>
      </c>
      <c r="AT53" s="19" t="s">
        <v>8299</v>
      </c>
      <c r="AU53" s="19" t="str">
        <v>R1013</v>
      </c>
      <c r="BD53" s="39">
        <v>2002</v>
      </c>
      <c r="BE53" s="19" t="str">
        <f t="shared" si="5"/>
        <v>Aug</v>
      </c>
      <c r="BF53" s="19">
        <v>11</v>
      </c>
      <c r="BG53" s="40">
        <f t="shared" si="6"/>
        <v>37479</v>
      </c>
      <c r="BM53" s="39">
        <v>2004</v>
      </c>
      <c r="BN53" s="19" t="str">
        <f t="shared" si="7"/>
        <v>Nov</v>
      </c>
      <c r="BO53" s="19">
        <v>6</v>
      </c>
      <c r="BP53" s="40">
        <f t="shared" si="4"/>
        <v>38297</v>
      </c>
      <c r="BQ53" s="19">
        <f ca="1" t="shared" si="8"/>
        <v>20</v>
      </c>
      <c r="BU53" s="19">
        <v>1137.01</v>
      </c>
      <c r="BV53" s="41">
        <v>1137.01</v>
      </c>
    </row>
    <row r="54" spans="1:74">
      <c r="A54" s="19" t="s">
        <v>206</v>
      </c>
      <c r="B54" s="39">
        <v>2003</v>
      </c>
      <c r="C54" s="19">
        <f t="shared" si="1"/>
        <v>2003</v>
      </c>
      <c r="D54" s="19" t="s">
        <v>8303</v>
      </c>
      <c r="E54" s="19" t="str">
        <f t="shared" si="0"/>
        <v>Jun</v>
      </c>
      <c r="F54" s="19">
        <v>12</v>
      </c>
      <c r="G54" s="40">
        <f t="shared" si="2"/>
        <v>37784</v>
      </c>
      <c r="H54" s="19">
        <v>0</v>
      </c>
      <c r="I54" s="19">
        <v>1149</v>
      </c>
      <c r="J54" s="41">
        <v>1149</v>
      </c>
      <c r="K54" s="19" t="s">
        <v>8297</v>
      </c>
      <c r="L54" s="19" t="str">
        <v>tier - 2</v>
      </c>
      <c r="M54" s="19" t="s">
        <v>8302</v>
      </c>
      <c r="N54" s="19" t="str">
        <v>tier - 1</v>
      </c>
      <c r="O54" s="19" t="s">
        <v>8315</v>
      </c>
      <c r="P54" s="19" t="str">
        <v>R1012</v>
      </c>
      <c r="Q54" s="19">
        <f ca="1" t="shared" si="3"/>
        <v>22</v>
      </c>
      <c r="R54" s="29"/>
      <c r="U54" s="19" t="s">
        <v>8329</v>
      </c>
      <c r="V54" s="19" t="str">
        <f t="shared" si="9"/>
        <v>Oct</v>
      </c>
      <c r="X54" s="19">
        <f t="shared" si="10"/>
        <v>2004</v>
      </c>
      <c r="AG54" s="19" t="s">
        <v>180</v>
      </c>
      <c r="AH54" s="19" t="s">
        <v>8324</v>
      </c>
      <c r="AI54" s="19" t="s">
        <v>8298</v>
      </c>
      <c r="AJ54" s="19" t="s">
        <v>8302</v>
      </c>
      <c r="AK54" s="19" t="str">
        <v>tier - 3</v>
      </c>
      <c r="AL54" s="19" t="str">
        <v>tier - 1</v>
      </c>
      <c r="AT54" s="19" t="s">
        <v>8299</v>
      </c>
      <c r="AU54" s="19" t="str">
        <v>R1013</v>
      </c>
      <c r="BD54" s="39">
        <v>2004</v>
      </c>
      <c r="BE54" s="19" t="str">
        <f t="shared" si="5"/>
        <v>Nov</v>
      </c>
      <c r="BF54" s="19">
        <v>6</v>
      </c>
      <c r="BG54" s="40">
        <f t="shared" si="6"/>
        <v>38297</v>
      </c>
      <c r="BM54" s="39">
        <v>2004</v>
      </c>
      <c r="BN54" s="19" t="str">
        <f t="shared" si="7"/>
        <v>Oct</v>
      </c>
      <c r="BO54" s="19">
        <v>15</v>
      </c>
      <c r="BP54" s="40">
        <f t="shared" si="4"/>
        <v>38275</v>
      </c>
      <c r="BQ54" s="19">
        <f ca="1" t="shared" si="8"/>
        <v>21</v>
      </c>
      <c r="BU54" s="19">
        <v>1137.01</v>
      </c>
      <c r="BV54" s="41">
        <v>1137.01</v>
      </c>
    </row>
    <row r="55" spans="1:74">
      <c r="A55" s="19" t="s">
        <v>210</v>
      </c>
      <c r="B55" s="39">
        <v>2004</v>
      </c>
      <c r="C55" s="19">
        <f t="shared" si="1"/>
        <v>2004</v>
      </c>
      <c r="D55" s="19" t="s">
        <v>8296</v>
      </c>
      <c r="E55" s="19" t="str">
        <f t="shared" si="0"/>
        <v>Jul</v>
      </c>
      <c r="F55" s="19">
        <v>18</v>
      </c>
      <c r="G55" s="40">
        <f t="shared" si="2"/>
        <v>38186</v>
      </c>
      <c r="H55" s="19">
        <v>0</v>
      </c>
      <c r="I55" s="19">
        <v>1149.4</v>
      </c>
      <c r="J55" s="41">
        <v>1149.4</v>
      </c>
      <c r="K55" s="19" t="s">
        <v>8297</v>
      </c>
      <c r="L55" s="19" t="str">
        <v>tier - 2</v>
      </c>
      <c r="M55" s="19" t="s">
        <v>8297</v>
      </c>
      <c r="N55" s="19" t="str">
        <v>tier - 2</v>
      </c>
      <c r="O55" s="19" t="s">
        <v>8299</v>
      </c>
      <c r="P55" s="19" t="str">
        <v>R1013</v>
      </c>
      <c r="Q55" s="19">
        <f ca="1" t="shared" si="3"/>
        <v>21</v>
      </c>
      <c r="R55" s="29"/>
      <c r="U55" s="19" t="s">
        <v>8303</v>
      </c>
      <c r="V55" s="19" t="str">
        <f t="shared" si="9"/>
        <v>Jun</v>
      </c>
      <c r="X55" s="19">
        <f t="shared" si="10"/>
        <v>2004</v>
      </c>
      <c r="AG55" s="19" t="s">
        <v>184</v>
      </c>
      <c r="AH55" s="19" t="s">
        <v>8324</v>
      </c>
      <c r="AI55" s="19" t="s">
        <v>8298</v>
      </c>
      <c r="AJ55" s="19" t="s">
        <v>8302</v>
      </c>
      <c r="AK55" s="19" t="str">
        <v>tier - 3</v>
      </c>
      <c r="AL55" s="19" t="str">
        <v>tier - 1</v>
      </c>
      <c r="AT55" s="19" t="s">
        <v>8299</v>
      </c>
      <c r="AU55" s="19" t="str">
        <v>R1013</v>
      </c>
      <c r="BD55" s="39">
        <v>2004</v>
      </c>
      <c r="BE55" s="19" t="str">
        <f t="shared" si="5"/>
        <v>Oct</v>
      </c>
      <c r="BF55" s="19">
        <v>15</v>
      </c>
      <c r="BG55" s="40">
        <f t="shared" si="6"/>
        <v>38275</v>
      </c>
      <c r="BM55" s="39">
        <v>2004</v>
      </c>
      <c r="BN55" s="19" t="str">
        <f t="shared" si="7"/>
        <v>Nov</v>
      </c>
      <c r="BO55" s="19">
        <v>27</v>
      </c>
      <c r="BP55" s="40">
        <f t="shared" si="4"/>
        <v>38318</v>
      </c>
      <c r="BQ55" s="19">
        <f ca="1" t="shared" si="8"/>
        <v>20</v>
      </c>
      <c r="BU55" s="19">
        <v>1137.47</v>
      </c>
      <c r="BV55" s="41">
        <v>1137.47</v>
      </c>
    </row>
    <row r="56" spans="1:74">
      <c r="A56" s="19" t="s">
        <v>214</v>
      </c>
      <c r="B56" s="39">
        <v>1994</v>
      </c>
      <c r="C56" s="19">
        <f t="shared" si="1"/>
        <v>1994</v>
      </c>
      <c r="D56" s="19" t="s">
        <v>8296</v>
      </c>
      <c r="E56" s="19" t="str">
        <f t="shared" si="0"/>
        <v>Jul</v>
      </c>
      <c r="F56" s="19">
        <v>26</v>
      </c>
      <c r="G56" s="40">
        <f t="shared" si="2"/>
        <v>34541</v>
      </c>
      <c r="H56" s="19">
        <v>0</v>
      </c>
      <c r="I56" s="19">
        <v>1158.32</v>
      </c>
      <c r="J56" s="41">
        <v>1158.32</v>
      </c>
      <c r="K56" s="19" t="s">
        <v>8297</v>
      </c>
      <c r="L56" s="19" t="str">
        <v>tier - 2</v>
      </c>
      <c r="M56" s="19" t="s">
        <v>8302</v>
      </c>
      <c r="N56" s="19" t="str">
        <v>tier - 1</v>
      </c>
      <c r="O56" s="19" t="s">
        <v>8299</v>
      </c>
      <c r="P56" s="19" t="str">
        <v>R1013</v>
      </c>
      <c r="Q56" s="19">
        <f ca="1" t="shared" si="3"/>
        <v>31</v>
      </c>
      <c r="R56" s="29"/>
      <c r="U56" s="19" t="s">
        <v>8301</v>
      </c>
      <c r="V56" s="19" t="str">
        <f t="shared" si="9"/>
        <v>Nov</v>
      </c>
      <c r="X56" s="19">
        <f t="shared" si="10"/>
        <v>2004</v>
      </c>
      <c r="AG56" s="19" t="s">
        <v>187</v>
      </c>
      <c r="AH56" s="19" t="s">
        <v>8324</v>
      </c>
      <c r="AI56" s="19" t="s">
        <v>8298</v>
      </c>
      <c r="AJ56" s="19" t="s">
        <v>8297</v>
      </c>
      <c r="AK56" s="19" t="str">
        <v>tier - 3</v>
      </c>
      <c r="AL56" s="19" t="str">
        <v>tier - 2</v>
      </c>
      <c r="AT56" s="19" t="s">
        <v>8299</v>
      </c>
      <c r="AU56" s="19" t="str">
        <v>R1013</v>
      </c>
      <c r="BD56" s="39">
        <v>2004</v>
      </c>
      <c r="BE56" s="19" t="str">
        <f t="shared" si="5"/>
        <v>Nov</v>
      </c>
      <c r="BF56" s="19">
        <v>27</v>
      </c>
      <c r="BG56" s="40">
        <f t="shared" si="6"/>
        <v>38318</v>
      </c>
      <c r="BM56" s="39">
        <v>2001</v>
      </c>
      <c r="BN56" s="19" t="str">
        <f t="shared" si="7"/>
        <v>Oct</v>
      </c>
      <c r="BO56" s="19">
        <v>25</v>
      </c>
      <c r="BP56" s="40">
        <f t="shared" si="4"/>
        <v>37189</v>
      </c>
      <c r="BQ56" s="19">
        <f ca="1" t="shared" si="8"/>
        <v>24</v>
      </c>
      <c r="BU56" s="19">
        <v>1141</v>
      </c>
      <c r="BV56" s="41">
        <v>1141</v>
      </c>
    </row>
    <row r="57" spans="1:74">
      <c r="A57" s="19" t="s">
        <v>218</v>
      </c>
      <c r="B57" s="39">
        <v>2004</v>
      </c>
      <c r="C57" s="19">
        <f t="shared" si="1"/>
        <v>2004</v>
      </c>
      <c r="D57" s="19" t="s">
        <v>8301</v>
      </c>
      <c r="E57" s="19" t="str">
        <f t="shared" si="0"/>
        <v>Nov</v>
      </c>
      <c r="F57" s="19">
        <v>11</v>
      </c>
      <c r="G57" s="40">
        <f t="shared" si="2"/>
        <v>38302</v>
      </c>
      <c r="H57" s="19">
        <v>0</v>
      </c>
      <c r="I57" s="19">
        <v>1163.46</v>
      </c>
      <c r="J57" s="41">
        <v>1163.46</v>
      </c>
      <c r="K57" s="19" t="s">
        <v>8297</v>
      </c>
      <c r="L57" s="19" t="str">
        <v>tier - 2</v>
      </c>
      <c r="M57" s="19" t="s">
        <v>8298</v>
      </c>
      <c r="N57" s="19" t="str">
        <v>tier - 3</v>
      </c>
      <c r="O57" s="19" t="s">
        <v>8299</v>
      </c>
      <c r="P57" s="19" t="str">
        <v>R1013</v>
      </c>
      <c r="Q57" s="19">
        <f ca="1" t="shared" si="3"/>
        <v>20</v>
      </c>
      <c r="R57" s="29"/>
      <c r="U57" s="19" t="s">
        <v>8328</v>
      </c>
      <c r="V57" s="19" t="str">
        <f t="shared" si="9"/>
        <v>Aug</v>
      </c>
      <c r="X57" s="19">
        <f t="shared" si="10"/>
        <v>2002</v>
      </c>
      <c r="AG57" s="19" t="s">
        <v>191</v>
      </c>
      <c r="AH57" s="19" t="s">
        <v>8324</v>
      </c>
      <c r="AI57" s="19" t="s">
        <v>8298</v>
      </c>
      <c r="AJ57" s="19" t="s">
        <v>8302</v>
      </c>
      <c r="AK57" s="19" t="str">
        <v>tier - 3</v>
      </c>
      <c r="AL57" s="19" t="str">
        <v>tier - 1</v>
      </c>
      <c r="AT57" s="19" t="s">
        <v>8299</v>
      </c>
      <c r="AU57" s="19" t="str">
        <v>R1013</v>
      </c>
      <c r="BD57" s="39">
        <v>2001</v>
      </c>
      <c r="BE57" s="19" t="str">
        <f t="shared" si="5"/>
        <v>Oct</v>
      </c>
      <c r="BF57" s="19">
        <v>25</v>
      </c>
      <c r="BG57" s="40">
        <f t="shared" si="6"/>
        <v>37189</v>
      </c>
      <c r="BM57" s="39">
        <v>2004</v>
      </c>
      <c r="BN57" s="19" t="str">
        <f t="shared" si="7"/>
        <v>Sep</v>
      </c>
      <c r="BO57" s="19">
        <v>12</v>
      </c>
      <c r="BP57" s="40">
        <f t="shared" si="4"/>
        <v>38242</v>
      </c>
      <c r="BQ57" s="19">
        <f ca="1" t="shared" si="8"/>
        <v>21</v>
      </c>
      <c r="BU57" s="19">
        <v>1141.45</v>
      </c>
      <c r="BV57" s="41">
        <v>1141.45</v>
      </c>
    </row>
    <row r="58" spans="1:74">
      <c r="A58" s="19" t="s">
        <v>222</v>
      </c>
      <c r="B58" s="39">
        <v>2002</v>
      </c>
      <c r="C58" s="19">
        <f t="shared" si="1"/>
        <v>2002</v>
      </c>
      <c r="D58" s="19" t="s">
        <v>8303</v>
      </c>
      <c r="E58" s="19" t="str">
        <f t="shared" si="0"/>
        <v>Jun</v>
      </c>
      <c r="F58" s="19">
        <v>11</v>
      </c>
      <c r="G58" s="40">
        <f t="shared" si="2"/>
        <v>37418</v>
      </c>
      <c r="H58" s="19">
        <v>0</v>
      </c>
      <c r="I58" s="19">
        <v>1165</v>
      </c>
      <c r="J58" s="41">
        <v>1165</v>
      </c>
      <c r="K58" s="19" t="s">
        <v>8297</v>
      </c>
      <c r="L58" s="19" t="str">
        <v>tier - 2</v>
      </c>
      <c r="M58" s="19" t="s">
        <v>8298</v>
      </c>
      <c r="N58" s="19" t="str">
        <v>tier - 3</v>
      </c>
      <c r="O58" s="19" t="s">
        <v>8315</v>
      </c>
      <c r="P58" s="19" t="str">
        <v>R1012</v>
      </c>
      <c r="Q58" s="19">
        <f ca="1" t="shared" si="3"/>
        <v>23</v>
      </c>
      <c r="R58" s="29"/>
      <c r="U58" s="19" t="s">
        <v>8301</v>
      </c>
      <c r="V58" s="19" t="str">
        <f t="shared" si="9"/>
        <v>Nov</v>
      </c>
      <c r="X58" s="19">
        <f t="shared" si="10"/>
        <v>2004</v>
      </c>
      <c r="AG58" s="19" t="s">
        <v>195</v>
      </c>
      <c r="AH58" s="19" t="s">
        <v>8324</v>
      </c>
      <c r="AI58" s="19" t="s">
        <v>8298</v>
      </c>
      <c r="AJ58" s="19" t="s">
        <v>8298</v>
      </c>
      <c r="AK58" s="19" t="str">
        <v>tier - 3</v>
      </c>
      <c r="AL58" s="19" t="str">
        <v>tier - 3</v>
      </c>
      <c r="AT58" s="19" t="s">
        <v>8299</v>
      </c>
      <c r="AU58" s="19" t="str">
        <v>R1013</v>
      </c>
      <c r="BD58" s="39">
        <v>2004</v>
      </c>
      <c r="BE58" s="19" t="str">
        <f t="shared" si="5"/>
        <v>Sep</v>
      </c>
      <c r="BF58" s="19">
        <v>12</v>
      </c>
      <c r="BG58" s="40">
        <f t="shared" si="6"/>
        <v>38242</v>
      </c>
      <c r="BM58" s="39">
        <v>2002</v>
      </c>
      <c r="BN58" s="19" t="str">
        <f t="shared" si="7"/>
        <v>Oct</v>
      </c>
      <c r="BO58" s="19">
        <v>1</v>
      </c>
      <c r="BP58" s="40">
        <f t="shared" si="4"/>
        <v>37530</v>
      </c>
      <c r="BQ58" s="19">
        <f ca="1" t="shared" si="8"/>
        <v>23</v>
      </c>
      <c r="BU58" s="19">
        <v>1142</v>
      </c>
      <c r="BV58" s="41">
        <v>1142</v>
      </c>
    </row>
    <row r="59" spans="1:74">
      <c r="A59" s="19" t="s">
        <v>225</v>
      </c>
      <c r="B59" s="39">
        <v>2001</v>
      </c>
      <c r="C59" s="19">
        <f t="shared" si="1"/>
        <v>2001</v>
      </c>
      <c r="D59" s="19" t="s">
        <v>8301</v>
      </c>
      <c r="E59" s="19" t="str">
        <f t="shared" si="0"/>
        <v>Nov</v>
      </c>
      <c r="F59" s="19">
        <v>12</v>
      </c>
      <c r="G59" s="40">
        <f t="shared" si="2"/>
        <v>37207</v>
      </c>
      <c r="H59" s="19">
        <v>0</v>
      </c>
      <c r="I59" s="19">
        <v>1167</v>
      </c>
      <c r="J59" s="41">
        <v>1167</v>
      </c>
      <c r="K59" s="19" t="s">
        <v>8297</v>
      </c>
      <c r="L59" s="19" t="str">
        <v>tier - 2</v>
      </c>
      <c r="M59" s="19" t="s">
        <v>8302</v>
      </c>
      <c r="N59" s="19" t="str">
        <v>tier - 1</v>
      </c>
      <c r="O59" s="19" t="s">
        <v>8299</v>
      </c>
      <c r="P59" s="19" t="str">
        <v>R1013</v>
      </c>
      <c r="Q59" s="19">
        <f ca="1" t="shared" si="3"/>
        <v>23</v>
      </c>
      <c r="R59" s="29"/>
      <c r="U59" s="19" t="s">
        <v>8329</v>
      </c>
      <c r="V59" s="19" t="str">
        <f t="shared" si="9"/>
        <v>Oct</v>
      </c>
      <c r="X59" s="19">
        <f t="shared" si="10"/>
        <v>2004</v>
      </c>
      <c r="AG59" s="19" t="s">
        <v>199</v>
      </c>
      <c r="AH59" s="19" t="s">
        <v>8324</v>
      </c>
      <c r="AI59" s="19" t="s">
        <v>8298</v>
      </c>
      <c r="AJ59" s="19" t="s">
        <v>8297</v>
      </c>
      <c r="AK59" s="19" t="str">
        <v>tier - 3</v>
      </c>
      <c r="AL59" s="19" t="str">
        <v>tier - 2</v>
      </c>
      <c r="AT59" s="19" t="s">
        <v>8330</v>
      </c>
      <c r="AU59" s="19" t="str">
        <v>R1011</v>
      </c>
      <c r="BD59" s="39">
        <v>2002</v>
      </c>
      <c r="BE59" s="19" t="str">
        <f t="shared" si="5"/>
        <v>Oct</v>
      </c>
      <c r="BF59" s="19">
        <v>1</v>
      </c>
      <c r="BG59" s="40">
        <f t="shared" si="6"/>
        <v>37530</v>
      </c>
      <c r="BM59" s="39">
        <v>2004</v>
      </c>
      <c r="BN59" s="19" t="str">
        <f t="shared" si="7"/>
        <v>Jun</v>
      </c>
      <c r="BO59" s="19">
        <v>10</v>
      </c>
      <c r="BP59" s="40">
        <f t="shared" si="4"/>
        <v>38148</v>
      </c>
      <c r="BQ59" s="19">
        <f ca="1" t="shared" si="8"/>
        <v>21</v>
      </c>
      <c r="BU59" s="19">
        <v>1146.8</v>
      </c>
      <c r="BV59" s="41">
        <v>1146.8</v>
      </c>
    </row>
    <row r="60" spans="1:74">
      <c r="A60" s="19" t="s">
        <v>229</v>
      </c>
      <c r="B60" s="39">
        <v>1996</v>
      </c>
      <c r="C60" s="19">
        <f t="shared" si="1"/>
        <v>1996</v>
      </c>
      <c r="D60" s="19" t="s">
        <v>8328</v>
      </c>
      <c r="E60" s="19" t="str">
        <f t="shared" si="0"/>
        <v>Aug</v>
      </c>
      <c r="F60" s="19">
        <v>11</v>
      </c>
      <c r="G60" s="40">
        <f t="shared" si="2"/>
        <v>35288</v>
      </c>
      <c r="H60" s="19">
        <v>0</v>
      </c>
      <c r="I60" s="19">
        <v>1178</v>
      </c>
      <c r="J60" s="41">
        <v>1178</v>
      </c>
      <c r="K60" s="19" t="s">
        <v>8297</v>
      </c>
      <c r="L60" s="19" t="str">
        <v>tier - 2</v>
      </c>
      <c r="M60" s="19" t="s">
        <v>8298</v>
      </c>
      <c r="N60" s="19" t="str">
        <v>tier - 3</v>
      </c>
      <c r="O60" s="19" t="s">
        <v>8299</v>
      </c>
      <c r="P60" s="19" t="str">
        <v>R1013</v>
      </c>
      <c r="Q60" s="19">
        <f ca="1" t="shared" si="3"/>
        <v>29</v>
      </c>
      <c r="R60" s="29"/>
      <c r="U60" s="19" t="s">
        <v>8301</v>
      </c>
      <c r="V60" s="19" t="str">
        <f t="shared" si="9"/>
        <v>Nov</v>
      </c>
      <c r="X60" s="19">
        <f t="shared" si="10"/>
        <v>2004</v>
      </c>
      <c r="AG60" s="19" t="s">
        <v>203</v>
      </c>
      <c r="AH60" s="19" t="s">
        <v>8324</v>
      </c>
      <c r="AI60" s="19" t="s">
        <v>8297</v>
      </c>
      <c r="AJ60" s="19" t="s">
        <v>8297</v>
      </c>
      <c r="AK60" s="19" t="str">
        <v>tier - 2</v>
      </c>
      <c r="AL60" s="19" t="str">
        <v>tier - 2</v>
      </c>
      <c r="AT60" s="19" t="s">
        <v>8299</v>
      </c>
      <c r="AU60" s="19" t="str">
        <v>R1013</v>
      </c>
      <c r="BD60" s="39">
        <v>2004</v>
      </c>
      <c r="BE60" s="19" t="str">
        <f t="shared" si="5"/>
        <v>Jun</v>
      </c>
      <c r="BF60" s="19">
        <v>10</v>
      </c>
      <c r="BG60" s="40">
        <f t="shared" si="6"/>
        <v>38148</v>
      </c>
      <c r="BM60" s="39">
        <v>2003</v>
      </c>
      <c r="BN60" s="19" t="str">
        <f t="shared" si="7"/>
        <v>Jun</v>
      </c>
      <c r="BO60" s="19">
        <v>12</v>
      </c>
      <c r="BP60" s="40">
        <f t="shared" si="4"/>
        <v>37784</v>
      </c>
      <c r="BQ60" s="19">
        <f ca="1" t="shared" si="8"/>
        <v>22</v>
      </c>
      <c r="BU60" s="19">
        <v>1149</v>
      </c>
      <c r="BV60" s="41">
        <v>1149</v>
      </c>
    </row>
    <row r="61" spans="1:74">
      <c r="A61" s="19" t="s">
        <v>233</v>
      </c>
      <c r="B61" s="39">
        <v>1997</v>
      </c>
      <c r="C61" s="19">
        <f t="shared" si="1"/>
        <v>1997</v>
      </c>
      <c r="D61" s="19" t="s">
        <v>8303</v>
      </c>
      <c r="E61" s="19" t="str">
        <f t="shared" si="0"/>
        <v>Jun</v>
      </c>
      <c r="F61" s="19">
        <v>28</v>
      </c>
      <c r="G61" s="40">
        <f t="shared" si="2"/>
        <v>35609</v>
      </c>
      <c r="H61" s="19">
        <v>0</v>
      </c>
      <c r="I61" s="19">
        <v>1178.07</v>
      </c>
      <c r="J61" s="41">
        <v>1178.07</v>
      </c>
      <c r="K61" s="19" t="s">
        <v>8297</v>
      </c>
      <c r="L61" s="19" t="str">
        <v>tier - 2</v>
      </c>
      <c r="M61" s="19" t="s">
        <v>8297</v>
      </c>
      <c r="N61" s="19" t="str">
        <v>tier - 2</v>
      </c>
      <c r="O61" s="19" t="s">
        <v>8299</v>
      </c>
      <c r="P61" s="19" t="str">
        <v>R1013</v>
      </c>
      <c r="Q61" s="19">
        <f ca="1" t="shared" si="3"/>
        <v>28</v>
      </c>
      <c r="R61" s="29"/>
      <c r="U61" s="19" t="s">
        <v>8329</v>
      </c>
      <c r="V61" s="19" t="str">
        <f t="shared" si="9"/>
        <v>Oct</v>
      </c>
      <c r="X61" s="19">
        <f t="shared" si="10"/>
        <v>2001</v>
      </c>
      <c r="AG61" s="19" t="s">
        <v>206</v>
      </c>
      <c r="AH61" s="19" t="s">
        <v>8324</v>
      </c>
      <c r="AI61" s="19" t="s">
        <v>8297</v>
      </c>
      <c r="AJ61" s="19" t="s">
        <v>8302</v>
      </c>
      <c r="AK61" s="19" t="str">
        <v>tier - 2</v>
      </c>
      <c r="AL61" s="19" t="str">
        <v>tier - 1</v>
      </c>
      <c r="AT61" s="19" t="s">
        <v>8315</v>
      </c>
      <c r="AU61" s="19" t="str">
        <v>R1012</v>
      </c>
      <c r="BD61" s="39">
        <v>2003</v>
      </c>
      <c r="BE61" s="19" t="str">
        <f t="shared" si="5"/>
        <v>Jun</v>
      </c>
      <c r="BF61" s="19">
        <v>12</v>
      </c>
      <c r="BG61" s="40">
        <f t="shared" si="6"/>
        <v>37784</v>
      </c>
      <c r="BM61" s="39">
        <v>2004</v>
      </c>
      <c r="BN61" s="19" t="str">
        <f t="shared" si="7"/>
        <v>Jul</v>
      </c>
      <c r="BO61" s="19">
        <v>18</v>
      </c>
      <c r="BP61" s="40">
        <f t="shared" si="4"/>
        <v>38186</v>
      </c>
      <c r="BQ61" s="19">
        <f ca="1" t="shared" si="8"/>
        <v>21</v>
      </c>
      <c r="BU61" s="19">
        <v>1149.4</v>
      </c>
      <c r="BV61" s="41">
        <v>1149.4</v>
      </c>
    </row>
    <row r="62" spans="1:74">
      <c r="A62" s="19" t="s">
        <v>237</v>
      </c>
      <c r="B62" s="39">
        <v>2002</v>
      </c>
      <c r="C62" s="19">
        <f t="shared" si="1"/>
        <v>2002</v>
      </c>
      <c r="D62" s="19" t="s">
        <v>8328</v>
      </c>
      <c r="E62" s="19" t="str">
        <f t="shared" si="0"/>
        <v>Aug</v>
      </c>
      <c r="F62" s="19">
        <v>26</v>
      </c>
      <c r="G62" s="40">
        <f t="shared" si="2"/>
        <v>37494</v>
      </c>
      <c r="H62" s="19">
        <v>0</v>
      </c>
      <c r="I62" s="19">
        <v>1191</v>
      </c>
      <c r="J62" s="41">
        <v>1191</v>
      </c>
      <c r="K62" s="19" t="s">
        <v>8297</v>
      </c>
      <c r="L62" s="19" t="str">
        <v>tier - 2</v>
      </c>
      <c r="M62" s="19" t="s">
        <v>8302</v>
      </c>
      <c r="N62" s="19" t="str">
        <v>tier - 1</v>
      </c>
      <c r="O62" s="19" t="s">
        <v>8299</v>
      </c>
      <c r="P62" s="19" t="str">
        <v>R1013</v>
      </c>
      <c r="Q62" s="19">
        <f ca="1" t="shared" si="3"/>
        <v>23</v>
      </c>
      <c r="R62" s="29"/>
      <c r="U62" s="19" t="s">
        <v>8310</v>
      </c>
      <c r="V62" s="19" t="str">
        <f t="shared" si="9"/>
        <v>Sep</v>
      </c>
      <c r="X62" s="19">
        <f t="shared" si="10"/>
        <v>2004</v>
      </c>
      <c r="AG62" s="19" t="s">
        <v>210</v>
      </c>
      <c r="AH62" s="19" t="s">
        <v>8324</v>
      </c>
      <c r="AI62" s="19" t="s">
        <v>8297</v>
      </c>
      <c r="AJ62" s="19" t="s">
        <v>8297</v>
      </c>
      <c r="AK62" s="19" t="str">
        <v>tier - 2</v>
      </c>
      <c r="AL62" s="19" t="str">
        <v>tier - 2</v>
      </c>
      <c r="AT62" s="19" t="s">
        <v>8299</v>
      </c>
      <c r="AU62" s="19" t="str">
        <v>R1013</v>
      </c>
      <c r="BD62" s="39">
        <v>2004</v>
      </c>
      <c r="BE62" s="19" t="str">
        <f t="shared" si="5"/>
        <v>Jul</v>
      </c>
      <c r="BF62" s="19">
        <v>18</v>
      </c>
      <c r="BG62" s="40">
        <f t="shared" si="6"/>
        <v>38186</v>
      </c>
      <c r="BM62" s="39">
        <v>1994</v>
      </c>
      <c r="BN62" s="19" t="str">
        <f t="shared" si="7"/>
        <v>Jul</v>
      </c>
      <c r="BO62" s="19">
        <v>26</v>
      </c>
      <c r="BP62" s="40">
        <f t="shared" si="4"/>
        <v>34541</v>
      </c>
      <c r="BQ62" s="19">
        <f ca="1" t="shared" si="8"/>
        <v>31</v>
      </c>
      <c r="BU62" s="19">
        <v>1158.32</v>
      </c>
      <c r="BV62" s="41">
        <v>1158.32</v>
      </c>
    </row>
    <row r="63" spans="1:74">
      <c r="A63" s="19" t="s">
        <v>241</v>
      </c>
      <c r="B63" s="39">
        <v>1999</v>
      </c>
      <c r="C63" s="19">
        <f t="shared" si="1"/>
        <v>1999</v>
      </c>
      <c r="D63" s="19" t="s">
        <v>8303</v>
      </c>
      <c r="E63" s="19" t="str">
        <f t="shared" si="0"/>
        <v>Jun</v>
      </c>
      <c r="F63" s="19">
        <v>28</v>
      </c>
      <c r="G63" s="40">
        <f t="shared" si="2"/>
        <v>36339</v>
      </c>
      <c r="H63" s="19">
        <v>0</v>
      </c>
      <c r="I63" s="19">
        <v>1200</v>
      </c>
      <c r="J63" s="41">
        <v>1200</v>
      </c>
      <c r="K63" s="19" t="s">
        <v>8297</v>
      </c>
      <c r="L63" s="19" t="str">
        <v>tier - 2</v>
      </c>
      <c r="M63" s="19" t="s">
        <v>8298</v>
      </c>
      <c r="N63" s="19" t="str">
        <v>tier - 3</v>
      </c>
      <c r="O63" s="19" t="s">
        <v>8315</v>
      </c>
      <c r="P63" s="19" t="str">
        <v>R1012</v>
      </c>
      <c r="Q63" s="19">
        <f ca="1" t="shared" si="3"/>
        <v>26</v>
      </c>
      <c r="R63" s="29"/>
      <c r="U63" s="19" t="s">
        <v>8329</v>
      </c>
      <c r="V63" s="19" t="str">
        <f t="shared" si="9"/>
        <v>Oct</v>
      </c>
      <c r="X63" s="19">
        <f t="shared" si="10"/>
        <v>2002</v>
      </c>
      <c r="AG63" s="19" t="s">
        <v>214</v>
      </c>
      <c r="AH63" s="19" t="s">
        <v>8324</v>
      </c>
      <c r="AI63" s="19" t="s">
        <v>8297</v>
      </c>
      <c r="AJ63" s="19" t="s">
        <v>8302</v>
      </c>
      <c r="AK63" s="19" t="str">
        <v>tier - 2</v>
      </c>
      <c r="AL63" s="19" t="str">
        <v>tier - 1</v>
      </c>
      <c r="AT63" s="19" t="s">
        <v>8299</v>
      </c>
      <c r="AU63" s="19" t="str">
        <v>R1013</v>
      </c>
      <c r="BD63" s="39">
        <v>1994</v>
      </c>
      <c r="BE63" s="19" t="str">
        <f t="shared" si="5"/>
        <v>Jul</v>
      </c>
      <c r="BF63" s="19">
        <v>26</v>
      </c>
      <c r="BG63" s="40">
        <f t="shared" si="6"/>
        <v>34541</v>
      </c>
      <c r="BM63" s="39">
        <v>2004</v>
      </c>
      <c r="BN63" s="19" t="str">
        <f t="shared" si="7"/>
        <v>Nov</v>
      </c>
      <c r="BO63" s="19">
        <v>11</v>
      </c>
      <c r="BP63" s="40">
        <f t="shared" si="4"/>
        <v>38302</v>
      </c>
      <c r="BQ63" s="19">
        <f ca="1" t="shared" si="8"/>
        <v>20</v>
      </c>
      <c r="BU63" s="19">
        <v>1163.46</v>
      </c>
      <c r="BV63" s="41">
        <v>1163.46</v>
      </c>
    </row>
    <row r="64" spans="1:74">
      <c r="A64" s="19" t="s">
        <v>245</v>
      </c>
      <c r="B64" s="39">
        <v>1992</v>
      </c>
      <c r="C64" s="19">
        <f t="shared" si="1"/>
        <v>1992</v>
      </c>
      <c r="D64" s="19" t="s">
        <v>8329</v>
      </c>
      <c r="E64" s="19" t="str">
        <f t="shared" si="0"/>
        <v>Oct</v>
      </c>
      <c r="F64" s="19">
        <v>6</v>
      </c>
      <c r="G64" s="40">
        <f t="shared" si="2"/>
        <v>33883</v>
      </c>
      <c r="H64" s="19">
        <v>0</v>
      </c>
      <c r="I64" s="19">
        <v>1200.55</v>
      </c>
      <c r="J64" s="41">
        <v>1200.55</v>
      </c>
      <c r="K64" s="19" t="s">
        <v>8297</v>
      </c>
      <c r="L64" s="19" t="str">
        <v>tier - 2</v>
      </c>
      <c r="M64" s="19" t="s">
        <v>8298</v>
      </c>
      <c r="N64" s="19" t="str">
        <v>tier - 3</v>
      </c>
      <c r="O64" s="19" t="s">
        <v>8299</v>
      </c>
      <c r="P64" s="19" t="str">
        <v>R1013</v>
      </c>
      <c r="Q64" s="19">
        <f ca="1" t="shared" si="3"/>
        <v>33</v>
      </c>
      <c r="R64" s="29"/>
      <c r="U64" s="19" t="s">
        <v>8303</v>
      </c>
      <c r="V64" s="19" t="str">
        <f t="shared" si="9"/>
        <v>Jun</v>
      </c>
      <c r="X64" s="19">
        <f t="shared" si="10"/>
        <v>2004</v>
      </c>
      <c r="AG64" s="19" t="s">
        <v>218</v>
      </c>
      <c r="AH64" s="19" t="s">
        <v>8324</v>
      </c>
      <c r="AI64" s="19" t="s">
        <v>8297</v>
      </c>
      <c r="AJ64" s="19" t="s">
        <v>8298</v>
      </c>
      <c r="AK64" s="19" t="str">
        <v>tier - 2</v>
      </c>
      <c r="AL64" s="19" t="str">
        <v>tier - 3</v>
      </c>
      <c r="AT64" s="19" t="s">
        <v>8299</v>
      </c>
      <c r="AU64" s="19" t="str">
        <v>R1013</v>
      </c>
      <c r="BD64" s="39">
        <v>2004</v>
      </c>
      <c r="BE64" s="19" t="str">
        <f t="shared" si="5"/>
        <v>Nov</v>
      </c>
      <c r="BF64" s="19">
        <v>11</v>
      </c>
      <c r="BG64" s="40">
        <f t="shared" si="6"/>
        <v>38302</v>
      </c>
      <c r="BM64" s="39">
        <v>2002</v>
      </c>
      <c r="BN64" s="19" t="str">
        <f t="shared" si="7"/>
        <v>Jun</v>
      </c>
      <c r="BO64" s="19">
        <v>11</v>
      </c>
      <c r="BP64" s="40">
        <f t="shared" si="4"/>
        <v>37418</v>
      </c>
      <c r="BQ64" s="19">
        <f ca="1" t="shared" si="8"/>
        <v>23</v>
      </c>
      <c r="BU64" s="19">
        <v>1165</v>
      </c>
      <c r="BV64" s="41">
        <v>1165</v>
      </c>
    </row>
    <row r="65" spans="1:74">
      <c r="A65" s="19" t="s">
        <v>249</v>
      </c>
      <c r="B65" s="39">
        <v>2004</v>
      </c>
      <c r="C65" s="19">
        <f t="shared" si="1"/>
        <v>2004</v>
      </c>
      <c r="D65" s="19" t="s">
        <v>8303</v>
      </c>
      <c r="E65" s="19" t="str">
        <f t="shared" si="0"/>
        <v>Jun</v>
      </c>
      <c r="F65" s="19">
        <v>2</v>
      </c>
      <c r="G65" s="40">
        <f t="shared" si="2"/>
        <v>38140</v>
      </c>
      <c r="H65" s="19">
        <v>0</v>
      </c>
      <c r="I65" s="19">
        <v>1210</v>
      </c>
      <c r="J65" s="41">
        <v>1210</v>
      </c>
      <c r="K65" s="19" t="s">
        <v>8297</v>
      </c>
      <c r="L65" s="19" t="str">
        <v>tier - 2</v>
      </c>
      <c r="M65" s="19" t="s">
        <v>8302</v>
      </c>
      <c r="N65" s="19" t="str">
        <v>tier - 1</v>
      </c>
      <c r="O65" s="19" t="s">
        <v>8299</v>
      </c>
      <c r="P65" s="19" t="str">
        <v>R1013</v>
      </c>
      <c r="Q65" s="19">
        <f ca="1" t="shared" si="3"/>
        <v>21</v>
      </c>
      <c r="R65" s="29"/>
      <c r="U65" s="19" t="s">
        <v>8303</v>
      </c>
      <c r="V65" s="19" t="str">
        <f t="shared" si="9"/>
        <v>Jun</v>
      </c>
      <c r="X65" s="19">
        <f t="shared" si="10"/>
        <v>2003</v>
      </c>
      <c r="AG65" s="19" t="s">
        <v>222</v>
      </c>
      <c r="AH65" s="19" t="s">
        <v>8324</v>
      </c>
      <c r="AI65" s="19" t="s">
        <v>8297</v>
      </c>
      <c r="AJ65" s="19" t="s">
        <v>8298</v>
      </c>
      <c r="AK65" s="19" t="str">
        <v>tier - 2</v>
      </c>
      <c r="AL65" s="19" t="str">
        <v>tier - 3</v>
      </c>
      <c r="AT65" s="19" t="s">
        <v>8315</v>
      </c>
      <c r="AU65" s="19" t="str">
        <v>R1012</v>
      </c>
      <c r="BD65" s="39">
        <v>2002</v>
      </c>
      <c r="BE65" s="19" t="str">
        <f t="shared" si="5"/>
        <v>Jun</v>
      </c>
      <c r="BF65" s="19">
        <v>11</v>
      </c>
      <c r="BG65" s="40">
        <f t="shared" si="6"/>
        <v>37418</v>
      </c>
      <c r="BM65" s="39">
        <v>2001</v>
      </c>
      <c r="BN65" s="19" t="str">
        <f t="shared" si="7"/>
        <v>Nov</v>
      </c>
      <c r="BO65" s="19">
        <v>12</v>
      </c>
      <c r="BP65" s="40">
        <f t="shared" si="4"/>
        <v>37207</v>
      </c>
      <c r="BQ65" s="19">
        <f ca="1" t="shared" si="8"/>
        <v>23</v>
      </c>
      <c r="BU65" s="19">
        <v>1167</v>
      </c>
      <c r="BV65" s="41">
        <v>1167</v>
      </c>
    </row>
    <row r="66" spans="1:74">
      <c r="A66" s="19" t="s">
        <v>253</v>
      </c>
      <c r="B66" s="39">
        <v>1996</v>
      </c>
      <c r="C66" s="19">
        <f t="shared" si="1"/>
        <v>1996</v>
      </c>
      <c r="D66" s="19" t="s">
        <v>8301</v>
      </c>
      <c r="E66" s="19" t="str">
        <f t="shared" ref="E66:E129" si="11">SUBSTITUTE(D66,"?","Sep")</f>
        <v>Nov</v>
      </c>
      <c r="F66" s="19">
        <v>4</v>
      </c>
      <c r="G66" s="40">
        <f t="shared" si="2"/>
        <v>35373</v>
      </c>
      <c r="H66" s="19">
        <v>0</v>
      </c>
      <c r="I66" s="19">
        <v>1220</v>
      </c>
      <c r="J66" s="41">
        <v>1220</v>
      </c>
      <c r="K66" s="19" t="s">
        <v>8297</v>
      </c>
      <c r="L66" s="19" t="str">
        <v>tier - 2</v>
      </c>
      <c r="M66" s="19" t="s">
        <v>8298</v>
      </c>
      <c r="N66" s="19" t="str">
        <v>tier - 3</v>
      </c>
      <c r="O66" s="19" t="s">
        <v>8315</v>
      </c>
      <c r="P66" s="19" t="str">
        <v>R1012</v>
      </c>
      <c r="Q66" s="19">
        <f ca="1" t="shared" si="3"/>
        <v>28</v>
      </c>
      <c r="R66" s="29"/>
      <c r="U66" s="19" t="s">
        <v>8296</v>
      </c>
      <c r="V66" s="19" t="str">
        <f t="shared" si="9"/>
        <v>Jul</v>
      </c>
      <c r="X66" s="19">
        <f t="shared" si="10"/>
        <v>2004</v>
      </c>
      <c r="AG66" s="19" t="s">
        <v>225</v>
      </c>
      <c r="AH66" s="19" t="s">
        <v>8324</v>
      </c>
      <c r="AI66" s="19" t="s">
        <v>8297</v>
      </c>
      <c r="AJ66" s="19" t="s">
        <v>8302</v>
      </c>
      <c r="AK66" s="19" t="str">
        <v>tier - 2</v>
      </c>
      <c r="AL66" s="19" t="str">
        <v>tier - 1</v>
      </c>
      <c r="AT66" s="19" t="s">
        <v>8299</v>
      </c>
      <c r="AU66" s="19" t="str">
        <v>R1013</v>
      </c>
      <c r="BD66" s="39">
        <v>2001</v>
      </c>
      <c r="BE66" s="19" t="str">
        <f t="shared" si="5"/>
        <v>Nov</v>
      </c>
      <c r="BF66" s="19">
        <v>12</v>
      </c>
      <c r="BG66" s="40">
        <f t="shared" si="6"/>
        <v>37207</v>
      </c>
      <c r="BM66" s="39">
        <v>1996</v>
      </c>
      <c r="BN66" s="19" t="str">
        <f t="shared" si="7"/>
        <v>Aug</v>
      </c>
      <c r="BO66" s="19">
        <v>11</v>
      </c>
      <c r="BP66" s="40">
        <f t="shared" si="4"/>
        <v>35288</v>
      </c>
      <c r="BQ66" s="19">
        <f ca="1" t="shared" si="8"/>
        <v>29</v>
      </c>
      <c r="BU66" s="19">
        <v>1178</v>
      </c>
      <c r="BV66" s="41">
        <v>1178</v>
      </c>
    </row>
    <row r="67" spans="1:74">
      <c r="A67" s="19" t="s">
        <v>257</v>
      </c>
      <c r="B67" s="39">
        <v>2004</v>
      </c>
      <c r="C67" s="19">
        <f t="shared" ref="C67:C130" si="12">IF(B67="?",ROUND(AVERAGE($B$2:$B$2336),0),B67)</f>
        <v>2004</v>
      </c>
      <c r="D67" s="19" t="s">
        <v>8296</v>
      </c>
      <c r="E67" s="19" t="str">
        <f t="shared" si="11"/>
        <v>Jul</v>
      </c>
      <c r="F67" s="19">
        <v>9</v>
      </c>
      <c r="G67" s="40">
        <f t="shared" ref="G67:G130" si="13">DATE(C67,MONTH(E67&amp;2),F67)</f>
        <v>38177</v>
      </c>
      <c r="H67" s="19">
        <v>0</v>
      </c>
      <c r="I67" s="19">
        <v>1224</v>
      </c>
      <c r="J67" s="41">
        <v>1224</v>
      </c>
      <c r="K67" s="19" t="s">
        <v>8297</v>
      </c>
      <c r="L67" s="19" t="str">
        <v>tier - 2</v>
      </c>
      <c r="M67" s="19" t="s">
        <v>8302</v>
      </c>
      <c r="N67" s="19" t="str">
        <v>tier - 1</v>
      </c>
      <c r="O67" s="19" t="s">
        <v>8299</v>
      </c>
      <c r="P67" s="19" t="str">
        <v>R1013</v>
      </c>
      <c r="Q67" s="19">
        <f ca="1" t="shared" ref="Q67:Q130" si="14">INT((TODAY()-G67)/365.25)</f>
        <v>21</v>
      </c>
      <c r="R67" s="29"/>
      <c r="U67" s="19" t="s">
        <v>8296</v>
      </c>
      <c r="V67" s="19" t="str">
        <f t="shared" si="9"/>
        <v>Jul</v>
      </c>
      <c r="X67" s="19">
        <f t="shared" si="10"/>
        <v>1994</v>
      </c>
      <c r="AG67" s="19" t="s">
        <v>229</v>
      </c>
      <c r="AH67" s="19" t="s">
        <v>8324</v>
      </c>
      <c r="AI67" s="19" t="s">
        <v>8297</v>
      </c>
      <c r="AJ67" s="19" t="s">
        <v>8298</v>
      </c>
      <c r="AK67" s="19" t="str">
        <v>tier - 2</v>
      </c>
      <c r="AL67" s="19" t="str">
        <v>tier - 3</v>
      </c>
      <c r="AT67" s="19" t="s">
        <v>8299</v>
      </c>
      <c r="AU67" s="19" t="str">
        <v>R1013</v>
      </c>
      <c r="BD67" s="39">
        <v>1996</v>
      </c>
      <c r="BE67" s="19" t="str">
        <f t="shared" si="5"/>
        <v>Aug</v>
      </c>
      <c r="BF67" s="19">
        <v>11</v>
      </c>
      <c r="BG67" s="40">
        <f t="shared" si="6"/>
        <v>35288</v>
      </c>
      <c r="BM67" s="39">
        <v>1997</v>
      </c>
      <c r="BN67" s="19" t="str">
        <f t="shared" si="7"/>
        <v>Jun</v>
      </c>
      <c r="BO67" s="19">
        <v>28</v>
      </c>
      <c r="BP67" s="40">
        <f t="shared" si="4"/>
        <v>35609</v>
      </c>
      <c r="BQ67" s="19">
        <f ca="1" t="shared" si="8"/>
        <v>28</v>
      </c>
      <c r="BU67" s="19">
        <v>1178.07</v>
      </c>
      <c r="BV67" s="41">
        <v>1178.07</v>
      </c>
    </row>
    <row r="68" spans="1:74">
      <c r="A68" s="19" t="s">
        <v>261</v>
      </c>
      <c r="B68" s="39">
        <v>2004</v>
      </c>
      <c r="C68" s="19">
        <f t="shared" si="12"/>
        <v>2004</v>
      </c>
      <c r="D68" s="19" t="s">
        <v>8329</v>
      </c>
      <c r="E68" s="19" t="str">
        <f t="shared" si="11"/>
        <v>Oct</v>
      </c>
      <c r="F68" s="19">
        <v>16</v>
      </c>
      <c r="G68" s="40">
        <f t="shared" si="13"/>
        <v>38276</v>
      </c>
      <c r="H68" s="19">
        <v>0</v>
      </c>
      <c r="I68" s="19">
        <v>1228</v>
      </c>
      <c r="J68" s="41">
        <v>1228</v>
      </c>
      <c r="K68" s="19" t="s">
        <v>8297</v>
      </c>
      <c r="L68" s="19" t="str">
        <v>tier - 2</v>
      </c>
      <c r="M68" s="19" t="s">
        <v>8302</v>
      </c>
      <c r="N68" s="19" t="str">
        <v>tier - 1</v>
      </c>
      <c r="O68" s="19" t="s">
        <v>8315</v>
      </c>
      <c r="P68" s="19" t="str">
        <v>R1012</v>
      </c>
      <c r="Q68" s="19">
        <f ca="1" t="shared" si="14"/>
        <v>21</v>
      </c>
      <c r="R68" s="29"/>
      <c r="U68" s="19" t="s">
        <v>8301</v>
      </c>
      <c r="V68" s="19" t="str">
        <f t="shared" si="9"/>
        <v>Nov</v>
      </c>
      <c r="X68" s="19">
        <f t="shared" si="10"/>
        <v>2004</v>
      </c>
      <c r="AG68" s="19" t="s">
        <v>233</v>
      </c>
      <c r="AH68" s="19" t="s">
        <v>8324</v>
      </c>
      <c r="AI68" s="19" t="s">
        <v>8297</v>
      </c>
      <c r="AJ68" s="19" t="s">
        <v>8297</v>
      </c>
      <c r="AK68" s="19" t="str">
        <v>tier - 2</v>
      </c>
      <c r="AL68" s="19" t="str">
        <v>tier - 2</v>
      </c>
      <c r="AT68" s="19" t="s">
        <v>8299</v>
      </c>
      <c r="AU68" s="19" t="str">
        <v>R1013</v>
      </c>
      <c r="BD68" s="39">
        <v>1997</v>
      </c>
      <c r="BE68" s="19" t="str">
        <f t="shared" si="5"/>
        <v>Jun</v>
      </c>
      <c r="BF68" s="19">
        <v>28</v>
      </c>
      <c r="BG68" s="40">
        <f t="shared" si="6"/>
        <v>35609</v>
      </c>
      <c r="BM68" s="39">
        <v>2002</v>
      </c>
      <c r="BN68" s="19" t="str">
        <f t="shared" si="7"/>
        <v>Aug</v>
      </c>
      <c r="BO68" s="19">
        <v>26</v>
      </c>
      <c r="BP68" s="40">
        <f t="shared" si="4"/>
        <v>37494</v>
      </c>
      <c r="BQ68" s="19">
        <f ca="1" t="shared" si="8"/>
        <v>23</v>
      </c>
      <c r="BU68" s="19">
        <v>1191</v>
      </c>
      <c r="BV68" s="41">
        <v>1191</v>
      </c>
    </row>
    <row r="69" spans="1:74">
      <c r="A69" s="19" t="s">
        <v>265</v>
      </c>
      <c r="B69" s="39">
        <v>1998</v>
      </c>
      <c r="C69" s="19">
        <f t="shared" si="12"/>
        <v>1998</v>
      </c>
      <c r="D69" s="19" t="s">
        <v>8296</v>
      </c>
      <c r="E69" s="19" t="str">
        <f t="shared" si="11"/>
        <v>Jul</v>
      </c>
      <c r="F69" s="19">
        <v>13</v>
      </c>
      <c r="G69" s="40">
        <f t="shared" si="13"/>
        <v>35989</v>
      </c>
      <c r="H69" s="19">
        <v>0</v>
      </c>
      <c r="I69" s="19">
        <v>1234</v>
      </c>
      <c r="J69" s="41">
        <v>1234</v>
      </c>
      <c r="K69" s="19" t="s">
        <v>8297</v>
      </c>
      <c r="L69" s="19" t="str">
        <v>tier - 2</v>
      </c>
      <c r="M69" s="19" t="s">
        <v>8302</v>
      </c>
      <c r="N69" s="19" t="str">
        <v>tier - 1</v>
      </c>
      <c r="O69" s="19" t="s">
        <v>8299</v>
      </c>
      <c r="P69" s="19" t="str">
        <v>R1013</v>
      </c>
      <c r="Q69" s="19">
        <f ca="1" t="shared" si="14"/>
        <v>27</v>
      </c>
      <c r="R69" s="29"/>
      <c r="U69" s="19" t="s">
        <v>8303</v>
      </c>
      <c r="V69" s="19" t="str">
        <f t="shared" si="9"/>
        <v>Jun</v>
      </c>
      <c r="X69" s="19">
        <f t="shared" si="10"/>
        <v>2002</v>
      </c>
      <c r="AG69" s="19" t="s">
        <v>237</v>
      </c>
      <c r="AH69" s="19" t="s">
        <v>8324</v>
      </c>
      <c r="AI69" s="19" t="s">
        <v>8297</v>
      </c>
      <c r="AJ69" s="19" t="s">
        <v>8302</v>
      </c>
      <c r="AK69" s="19" t="str">
        <v>tier - 2</v>
      </c>
      <c r="AL69" s="19" t="str">
        <v>tier - 1</v>
      </c>
      <c r="AT69" s="19" t="s">
        <v>8299</v>
      </c>
      <c r="AU69" s="19" t="str">
        <v>R1013</v>
      </c>
      <c r="BD69" s="39">
        <v>2002</v>
      </c>
      <c r="BE69" s="19" t="str">
        <f t="shared" si="5"/>
        <v>Aug</v>
      </c>
      <c r="BF69" s="19">
        <v>26</v>
      </c>
      <c r="BG69" s="40">
        <f t="shared" si="6"/>
        <v>37494</v>
      </c>
      <c r="BM69" s="39">
        <v>1999</v>
      </c>
      <c r="BN69" s="19" t="str">
        <f t="shared" si="7"/>
        <v>Jun</v>
      </c>
      <c r="BO69" s="19">
        <v>28</v>
      </c>
      <c r="BP69" s="40">
        <f t="shared" si="4"/>
        <v>36339</v>
      </c>
      <c r="BQ69" s="19">
        <f ca="1" t="shared" si="8"/>
        <v>26</v>
      </c>
      <c r="BU69" s="19">
        <v>1200</v>
      </c>
      <c r="BV69" s="41">
        <v>1200</v>
      </c>
    </row>
    <row r="70" spans="1:74">
      <c r="A70" s="19" t="s">
        <v>268</v>
      </c>
      <c r="B70" s="39">
        <v>2002</v>
      </c>
      <c r="C70" s="19">
        <f t="shared" si="12"/>
        <v>2002</v>
      </c>
      <c r="D70" s="19" t="s">
        <v>8326</v>
      </c>
      <c r="E70" s="19" t="str">
        <f t="shared" si="11"/>
        <v>Dec</v>
      </c>
      <c r="F70" s="19">
        <v>12</v>
      </c>
      <c r="G70" s="40">
        <f t="shared" si="13"/>
        <v>37602</v>
      </c>
      <c r="H70" s="19">
        <v>0</v>
      </c>
      <c r="I70" s="19">
        <v>1237</v>
      </c>
      <c r="J70" s="41">
        <v>1237</v>
      </c>
      <c r="K70" s="19" t="s">
        <v>8297</v>
      </c>
      <c r="L70" s="19" t="str">
        <v>tier - 2</v>
      </c>
      <c r="M70" s="19" t="s">
        <v>8297</v>
      </c>
      <c r="N70" s="19" t="str">
        <v>tier - 2</v>
      </c>
      <c r="O70" s="19" t="s">
        <v>8299</v>
      </c>
      <c r="P70" s="19" t="str">
        <v>R1013</v>
      </c>
      <c r="Q70" s="19">
        <f ca="1" t="shared" si="14"/>
        <v>22</v>
      </c>
      <c r="R70" s="29"/>
      <c r="U70" s="19" t="s">
        <v>8301</v>
      </c>
      <c r="V70" s="19" t="str">
        <f t="shared" si="9"/>
        <v>Nov</v>
      </c>
      <c r="X70" s="19">
        <f t="shared" si="10"/>
        <v>2001</v>
      </c>
      <c r="AG70" s="19" t="s">
        <v>241</v>
      </c>
      <c r="AH70" s="19" t="s">
        <v>8324</v>
      </c>
      <c r="AI70" s="19" t="s">
        <v>8297</v>
      </c>
      <c r="AJ70" s="19" t="s">
        <v>8298</v>
      </c>
      <c r="AK70" s="19" t="str">
        <v>tier - 2</v>
      </c>
      <c r="AL70" s="19" t="str">
        <v>tier - 3</v>
      </c>
      <c r="AT70" s="19" t="s">
        <v>8315</v>
      </c>
      <c r="AU70" s="19" t="str">
        <v>R1012</v>
      </c>
      <c r="BD70" s="39">
        <v>1999</v>
      </c>
      <c r="BE70" s="19" t="str">
        <f t="shared" si="5"/>
        <v>Jun</v>
      </c>
      <c r="BF70" s="19">
        <v>28</v>
      </c>
      <c r="BG70" s="40">
        <f t="shared" si="6"/>
        <v>36339</v>
      </c>
      <c r="BM70" s="39">
        <v>1992</v>
      </c>
      <c r="BN70" s="19" t="str">
        <f t="shared" si="7"/>
        <v>Oct</v>
      </c>
      <c r="BO70" s="19">
        <v>6</v>
      </c>
      <c r="BP70" s="40">
        <f t="shared" si="4"/>
        <v>33883</v>
      </c>
      <c r="BQ70" s="19">
        <f ca="1" t="shared" si="8"/>
        <v>33</v>
      </c>
      <c r="BU70" s="19">
        <v>1200.55</v>
      </c>
      <c r="BV70" s="41">
        <v>1200.55</v>
      </c>
    </row>
    <row r="71" spans="1:74">
      <c r="A71" s="19" t="s">
        <v>272</v>
      </c>
      <c r="B71" s="39">
        <v>1998</v>
      </c>
      <c r="C71" s="19">
        <f t="shared" si="12"/>
        <v>1998</v>
      </c>
      <c r="D71" s="19" t="s">
        <v>8329</v>
      </c>
      <c r="E71" s="19" t="str">
        <f t="shared" si="11"/>
        <v>Oct</v>
      </c>
      <c r="F71" s="19">
        <v>11</v>
      </c>
      <c r="G71" s="40">
        <f t="shared" si="13"/>
        <v>36079</v>
      </c>
      <c r="H71" s="19">
        <v>0</v>
      </c>
      <c r="I71" s="19">
        <v>1240</v>
      </c>
      <c r="J71" s="41">
        <v>1240</v>
      </c>
      <c r="K71" s="19" t="s">
        <v>8297</v>
      </c>
      <c r="L71" s="19" t="str">
        <v>tier - 2</v>
      </c>
      <c r="M71" s="19" t="s">
        <v>8302</v>
      </c>
      <c r="N71" s="19" t="str">
        <v>tier - 1</v>
      </c>
      <c r="O71" s="19" t="s">
        <v>8315</v>
      </c>
      <c r="P71" s="19" t="str">
        <v>R1012</v>
      </c>
      <c r="Q71" s="19">
        <f ca="1" t="shared" si="14"/>
        <v>27</v>
      </c>
      <c r="R71" s="29"/>
      <c r="U71" s="19" t="s">
        <v>8328</v>
      </c>
      <c r="V71" s="19" t="str">
        <f t="shared" si="9"/>
        <v>Aug</v>
      </c>
      <c r="X71" s="19">
        <f t="shared" si="10"/>
        <v>1996</v>
      </c>
      <c r="AG71" s="19" t="s">
        <v>245</v>
      </c>
      <c r="AH71" s="19" t="s">
        <v>8324</v>
      </c>
      <c r="AI71" s="19" t="s">
        <v>8297</v>
      </c>
      <c r="AJ71" s="19" t="s">
        <v>8298</v>
      </c>
      <c r="AK71" s="19" t="str">
        <v>tier - 2</v>
      </c>
      <c r="AL71" s="19" t="str">
        <v>tier - 3</v>
      </c>
      <c r="AT71" s="19" t="s">
        <v>8299</v>
      </c>
      <c r="AU71" s="19" t="str">
        <v>R1013</v>
      </c>
      <c r="BD71" s="39">
        <v>1992</v>
      </c>
      <c r="BE71" s="19" t="str">
        <f t="shared" si="5"/>
        <v>Oct</v>
      </c>
      <c r="BF71" s="19">
        <v>6</v>
      </c>
      <c r="BG71" s="40">
        <f t="shared" si="6"/>
        <v>33883</v>
      </c>
      <c r="BM71" s="39">
        <v>2004</v>
      </c>
      <c r="BN71" s="19" t="str">
        <f t="shared" si="7"/>
        <v>Jun</v>
      </c>
      <c r="BO71" s="19">
        <v>2</v>
      </c>
      <c r="BP71" s="40">
        <f t="shared" si="4"/>
        <v>38140</v>
      </c>
      <c r="BQ71" s="19">
        <f ca="1" t="shared" si="8"/>
        <v>21</v>
      </c>
      <c r="BU71" s="19">
        <v>1210</v>
      </c>
      <c r="BV71" s="41">
        <v>1210</v>
      </c>
    </row>
    <row r="72" spans="1:74">
      <c r="A72" s="19" t="s">
        <v>276</v>
      </c>
      <c r="B72" s="39">
        <v>2002</v>
      </c>
      <c r="C72" s="19">
        <f t="shared" si="12"/>
        <v>2002</v>
      </c>
      <c r="D72" s="19" t="s">
        <v>8296</v>
      </c>
      <c r="E72" s="19" t="str">
        <f t="shared" si="11"/>
        <v>Jul</v>
      </c>
      <c r="F72" s="19">
        <v>1</v>
      </c>
      <c r="G72" s="40">
        <f t="shared" si="13"/>
        <v>37438</v>
      </c>
      <c r="H72" s="19">
        <v>0</v>
      </c>
      <c r="I72" s="19">
        <v>1241</v>
      </c>
      <c r="J72" s="41">
        <v>1241</v>
      </c>
      <c r="K72" s="19" t="s">
        <v>8297</v>
      </c>
      <c r="L72" s="19" t="str">
        <v>tier - 2</v>
      </c>
      <c r="M72" s="19" t="s">
        <v>8297</v>
      </c>
      <c r="N72" s="19" t="str">
        <v>tier - 2</v>
      </c>
      <c r="O72" s="19" t="s">
        <v>8299</v>
      </c>
      <c r="P72" s="19" t="str">
        <v>R1013</v>
      </c>
      <c r="Q72" s="19">
        <f ca="1" t="shared" si="14"/>
        <v>23</v>
      </c>
      <c r="R72" s="29"/>
      <c r="U72" s="19" t="s">
        <v>8303</v>
      </c>
      <c r="V72" s="19" t="str">
        <f t="shared" si="9"/>
        <v>Jun</v>
      </c>
      <c r="X72" s="19">
        <f t="shared" si="10"/>
        <v>1997</v>
      </c>
      <c r="AG72" s="19" t="s">
        <v>249</v>
      </c>
      <c r="AH72" s="19" t="s">
        <v>8324</v>
      </c>
      <c r="AI72" s="19" t="s">
        <v>8297</v>
      </c>
      <c r="AJ72" s="19" t="s">
        <v>8302</v>
      </c>
      <c r="AK72" s="19" t="str">
        <v>tier - 2</v>
      </c>
      <c r="AL72" s="19" t="str">
        <v>tier - 1</v>
      </c>
      <c r="AT72" s="19" t="s">
        <v>8299</v>
      </c>
      <c r="AU72" s="19" t="str">
        <v>R1013</v>
      </c>
      <c r="BD72" s="39">
        <v>2004</v>
      </c>
      <c r="BE72" s="19" t="str">
        <f t="shared" si="5"/>
        <v>Jun</v>
      </c>
      <c r="BF72" s="19">
        <v>2</v>
      </c>
      <c r="BG72" s="40">
        <f t="shared" si="6"/>
        <v>38140</v>
      </c>
      <c r="BM72" s="39">
        <v>1996</v>
      </c>
      <c r="BN72" s="19" t="str">
        <f t="shared" si="7"/>
        <v>Nov</v>
      </c>
      <c r="BO72" s="19">
        <v>4</v>
      </c>
      <c r="BP72" s="40">
        <f t="shared" ref="BP72:BP135" si="15">DATE(BM72,MONTH(5&amp;BN72),BO72)</f>
        <v>35373</v>
      </c>
      <c r="BQ72" s="19">
        <f ca="1" t="shared" si="8"/>
        <v>28</v>
      </c>
      <c r="BU72" s="19">
        <v>1220</v>
      </c>
      <c r="BV72" s="41">
        <v>1220</v>
      </c>
    </row>
    <row r="73" spans="1:74">
      <c r="A73" s="19" t="s">
        <v>280</v>
      </c>
      <c r="B73" s="39">
        <v>2003</v>
      </c>
      <c r="C73" s="19">
        <f t="shared" si="12"/>
        <v>2003</v>
      </c>
      <c r="D73" s="19" t="s">
        <v>8328</v>
      </c>
      <c r="E73" s="19" t="str">
        <f t="shared" si="11"/>
        <v>Aug</v>
      </c>
      <c r="F73" s="19">
        <v>2</v>
      </c>
      <c r="G73" s="40">
        <f t="shared" si="13"/>
        <v>37835</v>
      </c>
      <c r="H73" s="19">
        <v>0</v>
      </c>
      <c r="I73" s="19">
        <v>1241.57</v>
      </c>
      <c r="J73" s="41">
        <v>1241.57</v>
      </c>
      <c r="K73" s="19" t="s">
        <v>8297</v>
      </c>
      <c r="L73" s="19" t="str">
        <v>tier - 2</v>
      </c>
      <c r="M73" s="19" t="s">
        <v>8297</v>
      </c>
      <c r="N73" s="19" t="str">
        <v>tier - 2</v>
      </c>
      <c r="O73" s="19" t="s">
        <v>8330</v>
      </c>
      <c r="P73" s="19" t="str">
        <v>R1011</v>
      </c>
      <c r="Q73" s="19">
        <f ca="1" t="shared" si="14"/>
        <v>22</v>
      </c>
      <c r="R73" s="29"/>
      <c r="U73" s="19" t="s">
        <v>8328</v>
      </c>
      <c r="V73" s="19" t="str">
        <f t="shared" si="9"/>
        <v>Aug</v>
      </c>
      <c r="X73" s="19">
        <f t="shared" si="10"/>
        <v>2002</v>
      </c>
      <c r="AG73" s="19" t="s">
        <v>253</v>
      </c>
      <c r="AH73" s="19" t="s">
        <v>8324</v>
      </c>
      <c r="AI73" s="19" t="s">
        <v>8297</v>
      </c>
      <c r="AJ73" s="19" t="s">
        <v>8298</v>
      </c>
      <c r="AK73" s="19" t="str">
        <v>tier - 2</v>
      </c>
      <c r="AL73" s="19" t="str">
        <v>tier - 3</v>
      </c>
      <c r="AT73" s="19" t="s">
        <v>8315</v>
      </c>
      <c r="AU73" s="19" t="str">
        <v>R1012</v>
      </c>
      <c r="BD73" s="39">
        <v>1996</v>
      </c>
      <c r="BE73" s="19" t="str">
        <f t="shared" ref="BE73:BE136" si="16">SUBSTITUTE(D66,"?","Sep")</f>
        <v>Nov</v>
      </c>
      <c r="BF73" s="19">
        <v>4</v>
      </c>
      <c r="BG73" s="40">
        <f t="shared" ref="BG73:BG136" si="17">DATE(BD73,MONTH(5&amp;BE73),BF73)</f>
        <v>35373</v>
      </c>
      <c r="BM73" s="39">
        <v>2004</v>
      </c>
      <c r="BN73" s="19" t="str">
        <f t="shared" ref="BN73:BN136" si="18">SUBSTITUTE(E67,"?","Sep")</f>
        <v>Jul</v>
      </c>
      <c r="BO73" s="19">
        <v>9</v>
      </c>
      <c r="BP73" s="40">
        <f t="shared" si="15"/>
        <v>38177</v>
      </c>
      <c r="BQ73" s="19">
        <f ca="1" t="shared" ref="BQ73:BQ136" si="19">INT((TODAY()-BP73)/365.25)</f>
        <v>21</v>
      </c>
      <c r="BU73" s="19">
        <v>1224</v>
      </c>
      <c r="BV73" s="41">
        <v>1224</v>
      </c>
    </row>
    <row r="74" spans="1:74">
      <c r="A74" s="19" t="s">
        <v>284</v>
      </c>
      <c r="B74" s="39">
        <v>2003</v>
      </c>
      <c r="C74" s="19">
        <f t="shared" si="12"/>
        <v>2003</v>
      </c>
      <c r="D74" s="19" t="s">
        <v>8310</v>
      </c>
      <c r="E74" s="19" t="str">
        <f t="shared" si="11"/>
        <v>Sep</v>
      </c>
      <c r="F74" s="19">
        <v>15</v>
      </c>
      <c r="G74" s="40">
        <f t="shared" si="13"/>
        <v>37879</v>
      </c>
      <c r="H74" s="19">
        <v>0</v>
      </c>
      <c r="I74" s="19">
        <v>1242.26</v>
      </c>
      <c r="J74" s="41">
        <v>1242.26</v>
      </c>
      <c r="K74" s="19" t="s">
        <v>8297</v>
      </c>
      <c r="L74" s="19" t="str">
        <v>tier - 2</v>
      </c>
      <c r="M74" s="19" t="s">
        <v>8302</v>
      </c>
      <c r="N74" s="19" t="str">
        <v>tier - 1</v>
      </c>
      <c r="O74" s="19" t="s">
        <v>8330</v>
      </c>
      <c r="P74" s="19" t="str">
        <v>R1011</v>
      </c>
      <c r="Q74" s="19">
        <f ca="1" t="shared" si="14"/>
        <v>22</v>
      </c>
      <c r="R74" s="29"/>
      <c r="U74" s="19" t="s">
        <v>8303</v>
      </c>
      <c r="V74" s="19" t="str">
        <f t="shared" si="9"/>
        <v>Jun</v>
      </c>
      <c r="X74" s="19">
        <f t="shared" si="10"/>
        <v>1999</v>
      </c>
      <c r="AG74" s="19" t="s">
        <v>257</v>
      </c>
      <c r="AH74" s="19" t="s">
        <v>8324</v>
      </c>
      <c r="AI74" s="19" t="s">
        <v>8297</v>
      </c>
      <c r="AJ74" s="19" t="s">
        <v>8302</v>
      </c>
      <c r="AK74" s="19" t="str">
        <v>tier - 2</v>
      </c>
      <c r="AL74" s="19" t="str">
        <v>tier - 1</v>
      </c>
      <c r="AT74" s="19" t="s">
        <v>8299</v>
      </c>
      <c r="AU74" s="19" t="str">
        <v>R1013</v>
      </c>
      <c r="BD74" s="39">
        <v>2004</v>
      </c>
      <c r="BE74" s="19" t="str">
        <f t="shared" si="16"/>
        <v>Jul</v>
      </c>
      <c r="BF74" s="19">
        <v>9</v>
      </c>
      <c r="BG74" s="40">
        <f t="shared" si="17"/>
        <v>38177</v>
      </c>
      <c r="BM74" s="39">
        <v>2004</v>
      </c>
      <c r="BN74" s="19" t="str">
        <f t="shared" si="18"/>
        <v>Oct</v>
      </c>
      <c r="BO74" s="19">
        <v>16</v>
      </c>
      <c r="BP74" s="40">
        <f t="shared" si="15"/>
        <v>38276</v>
      </c>
      <c r="BQ74" s="19">
        <f ca="1" t="shared" si="19"/>
        <v>21</v>
      </c>
      <c r="BU74" s="19">
        <v>1228</v>
      </c>
      <c r="BV74" s="41">
        <v>1228</v>
      </c>
    </row>
    <row r="75" spans="1:74">
      <c r="A75" s="19" t="s">
        <v>288</v>
      </c>
      <c r="B75" s="39">
        <v>2003</v>
      </c>
      <c r="C75" s="19">
        <f t="shared" si="12"/>
        <v>2003</v>
      </c>
      <c r="D75" s="19" t="s">
        <v>8310</v>
      </c>
      <c r="E75" s="19" t="str">
        <f t="shared" si="11"/>
        <v>Sep</v>
      </c>
      <c r="F75" s="19">
        <v>8</v>
      </c>
      <c r="G75" s="40">
        <f t="shared" si="13"/>
        <v>37872</v>
      </c>
      <c r="H75" s="19">
        <v>0</v>
      </c>
      <c r="I75" s="19">
        <v>1242.82</v>
      </c>
      <c r="J75" s="41">
        <v>1242.82</v>
      </c>
      <c r="K75" s="19" t="s">
        <v>8297</v>
      </c>
      <c r="L75" s="19" t="str">
        <v>tier - 2</v>
      </c>
      <c r="M75" s="19" t="s">
        <v>8302</v>
      </c>
      <c r="N75" s="19" t="str">
        <v>tier - 1</v>
      </c>
      <c r="O75" s="19" t="s">
        <v>8330</v>
      </c>
      <c r="P75" s="19" t="str">
        <v>R1011</v>
      </c>
      <c r="Q75" s="19">
        <f ca="1" t="shared" si="14"/>
        <v>22</v>
      </c>
      <c r="R75" s="29"/>
      <c r="U75" s="19" t="s">
        <v>8329</v>
      </c>
      <c r="V75" s="19" t="str">
        <f t="shared" si="9"/>
        <v>Oct</v>
      </c>
      <c r="X75" s="19">
        <f t="shared" si="10"/>
        <v>1992</v>
      </c>
      <c r="AG75" s="19" t="s">
        <v>261</v>
      </c>
      <c r="AH75" s="19" t="s">
        <v>8324</v>
      </c>
      <c r="AI75" s="19" t="s">
        <v>8297</v>
      </c>
      <c r="AJ75" s="19" t="s">
        <v>8302</v>
      </c>
      <c r="AK75" s="19" t="str">
        <v>tier - 2</v>
      </c>
      <c r="AL75" s="19" t="str">
        <v>tier - 1</v>
      </c>
      <c r="AT75" s="19" t="s">
        <v>8315</v>
      </c>
      <c r="AU75" s="19" t="str">
        <v>R1012</v>
      </c>
      <c r="BD75" s="39">
        <v>2004</v>
      </c>
      <c r="BE75" s="19" t="str">
        <f t="shared" si="16"/>
        <v>Oct</v>
      </c>
      <c r="BF75" s="19">
        <v>16</v>
      </c>
      <c r="BG75" s="40">
        <f t="shared" si="17"/>
        <v>38276</v>
      </c>
      <c r="BM75" s="39">
        <v>1998</v>
      </c>
      <c r="BN75" s="19" t="str">
        <f t="shared" si="18"/>
        <v>Jul</v>
      </c>
      <c r="BO75" s="19">
        <v>13</v>
      </c>
      <c r="BP75" s="40">
        <f t="shared" si="15"/>
        <v>35989</v>
      </c>
      <c r="BQ75" s="19">
        <f ca="1" t="shared" si="19"/>
        <v>27</v>
      </c>
      <c r="BU75" s="19">
        <v>1234</v>
      </c>
      <c r="BV75" s="41">
        <v>1234</v>
      </c>
    </row>
    <row r="76" spans="1:74">
      <c r="A76" s="19" t="s">
        <v>292</v>
      </c>
      <c r="B76" s="39">
        <v>2003</v>
      </c>
      <c r="C76" s="19">
        <f t="shared" si="12"/>
        <v>2003</v>
      </c>
      <c r="D76" s="19" t="s">
        <v>8310</v>
      </c>
      <c r="E76" s="19" t="str">
        <f t="shared" si="11"/>
        <v>Sep</v>
      </c>
      <c r="F76" s="19">
        <v>15</v>
      </c>
      <c r="G76" s="40">
        <f t="shared" si="13"/>
        <v>37879</v>
      </c>
      <c r="H76" s="19">
        <v>0</v>
      </c>
      <c r="I76" s="19">
        <v>1252.41</v>
      </c>
      <c r="J76" s="41">
        <v>1252.41</v>
      </c>
      <c r="K76" s="19" t="s">
        <v>8297</v>
      </c>
      <c r="L76" s="19" t="str">
        <v>tier - 2</v>
      </c>
      <c r="M76" s="19" t="s">
        <v>8298</v>
      </c>
      <c r="N76" s="19" t="str">
        <v>tier - 3</v>
      </c>
      <c r="O76" s="19" t="s">
        <v>8330</v>
      </c>
      <c r="P76" s="19" t="str">
        <v>R1011</v>
      </c>
      <c r="Q76" s="19">
        <f ca="1" t="shared" si="14"/>
        <v>22</v>
      </c>
      <c r="R76" s="29"/>
      <c r="U76" s="19" t="s">
        <v>8303</v>
      </c>
      <c r="V76" s="19" t="str">
        <f t="shared" si="9"/>
        <v>Jun</v>
      </c>
      <c r="X76" s="19">
        <f t="shared" si="10"/>
        <v>2004</v>
      </c>
      <c r="AG76" s="19" t="s">
        <v>265</v>
      </c>
      <c r="AH76" s="19" t="s">
        <v>8324</v>
      </c>
      <c r="AI76" s="19" t="s">
        <v>8297</v>
      </c>
      <c r="AJ76" s="19" t="s">
        <v>8302</v>
      </c>
      <c r="AK76" s="19" t="str">
        <v>tier - 2</v>
      </c>
      <c r="AL76" s="19" t="str">
        <v>tier - 1</v>
      </c>
      <c r="AT76" s="19" t="s">
        <v>8299</v>
      </c>
      <c r="AU76" s="19" t="str">
        <v>R1013</v>
      </c>
      <c r="BD76" s="39">
        <v>1998</v>
      </c>
      <c r="BE76" s="19" t="str">
        <f t="shared" si="16"/>
        <v>Jul</v>
      </c>
      <c r="BF76" s="19">
        <v>13</v>
      </c>
      <c r="BG76" s="40">
        <f t="shared" si="17"/>
        <v>35989</v>
      </c>
      <c r="BM76" s="39">
        <v>2002</v>
      </c>
      <c r="BN76" s="19" t="str">
        <f t="shared" si="18"/>
        <v>Dec</v>
      </c>
      <c r="BO76" s="19">
        <v>12</v>
      </c>
      <c r="BP76" s="40">
        <f t="shared" si="15"/>
        <v>37602</v>
      </c>
      <c r="BQ76" s="19">
        <f ca="1" t="shared" si="19"/>
        <v>22</v>
      </c>
      <c r="BU76" s="19">
        <v>1237</v>
      </c>
      <c r="BV76" s="41">
        <v>1237</v>
      </c>
    </row>
    <row r="77" spans="1:74">
      <c r="A77" s="19" t="s">
        <v>296</v>
      </c>
      <c r="B77" s="39">
        <v>1997</v>
      </c>
      <c r="C77" s="19">
        <f t="shared" si="12"/>
        <v>1997</v>
      </c>
      <c r="D77" s="19" t="s">
        <v>8301</v>
      </c>
      <c r="E77" s="19" t="str">
        <f t="shared" si="11"/>
        <v>Nov</v>
      </c>
      <c r="F77" s="19">
        <v>4</v>
      </c>
      <c r="G77" s="40">
        <f t="shared" si="13"/>
        <v>35738</v>
      </c>
      <c r="H77" s="19">
        <v>0</v>
      </c>
      <c r="I77" s="19">
        <v>1253</v>
      </c>
      <c r="J77" s="41">
        <v>1253</v>
      </c>
      <c r="K77" s="19" t="s">
        <v>8297</v>
      </c>
      <c r="L77" s="19" t="str">
        <v>tier - 2</v>
      </c>
      <c r="M77" s="19" t="s">
        <v>8297</v>
      </c>
      <c r="N77" s="19" t="str">
        <v>tier - 2</v>
      </c>
      <c r="O77" s="19" t="s">
        <v>8299</v>
      </c>
      <c r="P77" s="19" t="str">
        <v>R1013</v>
      </c>
      <c r="Q77" s="19">
        <f ca="1" t="shared" si="14"/>
        <v>28</v>
      </c>
      <c r="R77" s="29"/>
      <c r="U77" s="19" t="s">
        <v>8301</v>
      </c>
      <c r="V77" s="19" t="str">
        <f t="shared" si="9"/>
        <v>Nov</v>
      </c>
      <c r="X77" s="19">
        <f t="shared" si="10"/>
        <v>1996</v>
      </c>
      <c r="AG77" s="19" t="s">
        <v>268</v>
      </c>
      <c r="AH77" s="19" t="s">
        <v>8324</v>
      </c>
      <c r="AI77" s="19" t="s">
        <v>8297</v>
      </c>
      <c r="AJ77" s="19" t="s">
        <v>8297</v>
      </c>
      <c r="AK77" s="19" t="str">
        <v>tier - 2</v>
      </c>
      <c r="AL77" s="19" t="str">
        <v>tier - 2</v>
      </c>
      <c r="AT77" s="19" t="s">
        <v>8299</v>
      </c>
      <c r="AU77" s="19" t="str">
        <v>R1013</v>
      </c>
      <c r="BD77" s="39">
        <v>2002</v>
      </c>
      <c r="BE77" s="19" t="str">
        <f t="shared" si="16"/>
        <v>Dec</v>
      </c>
      <c r="BF77" s="19">
        <v>12</v>
      </c>
      <c r="BG77" s="40">
        <f t="shared" si="17"/>
        <v>37602</v>
      </c>
      <c r="BM77" s="39">
        <v>1998</v>
      </c>
      <c r="BN77" s="19" t="str">
        <f t="shared" si="18"/>
        <v>Oct</v>
      </c>
      <c r="BO77" s="19">
        <v>11</v>
      </c>
      <c r="BP77" s="40">
        <f t="shared" si="15"/>
        <v>36079</v>
      </c>
      <c r="BQ77" s="19">
        <f ca="1" t="shared" si="19"/>
        <v>27</v>
      </c>
      <c r="BU77" s="19">
        <v>1240</v>
      </c>
      <c r="BV77" s="41">
        <v>1240</v>
      </c>
    </row>
    <row r="78" spans="1:74">
      <c r="A78" s="19" t="s">
        <v>300</v>
      </c>
      <c r="B78" s="39">
        <v>2003</v>
      </c>
      <c r="C78" s="19">
        <f t="shared" si="12"/>
        <v>2003</v>
      </c>
      <c r="D78" s="19" t="s">
        <v>8326</v>
      </c>
      <c r="E78" s="19" t="str">
        <f t="shared" si="11"/>
        <v>Dec</v>
      </c>
      <c r="F78" s="19">
        <v>10</v>
      </c>
      <c r="G78" s="40">
        <f t="shared" si="13"/>
        <v>37965</v>
      </c>
      <c r="H78" s="19">
        <v>0</v>
      </c>
      <c r="I78" s="19">
        <v>1253.94</v>
      </c>
      <c r="J78" s="41">
        <v>1253.94</v>
      </c>
      <c r="K78" s="19" t="s">
        <v>8297</v>
      </c>
      <c r="L78" s="19" t="str">
        <v>tier - 2</v>
      </c>
      <c r="M78" s="19" t="s">
        <v>8297</v>
      </c>
      <c r="N78" s="19" t="str">
        <v>tier - 2</v>
      </c>
      <c r="O78" s="19" t="s">
        <v>8330</v>
      </c>
      <c r="P78" s="19" t="str">
        <v>R1011</v>
      </c>
      <c r="Q78" s="19">
        <f ca="1" t="shared" si="14"/>
        <v>21</v>
      </c>
      <c r="R78" s="29"/>
      <c r="U78" s="19" t="s">
        <v>8296</v>
      </c>
      <c r="V78" s="19" t="str">
        <f t="shared" ref="V78:V141" si="20">SUBSTITUTE(U78,"?","Sep")</f>
        <v>Jul</v>
      </c>
      <c r="X78" s="19">
        <f t="shared" ref="X78:X141" si="21">IF(B67="?",ROUND(AVERAGE($B$2:$B$2355),0),B67)</f>
        <v>2004</v>
      </c>
      <c r="AG78" s="19" t="s">
        <v>272</v>
      </c>
      <c r="AH78" s="19" t="s">
        <v>8324</v>
      </c>
      <c r="AI78" s="19" t="s">
        <v>8297</v>
      </c>
      <c r="AJ78" s="19" t="s">
        <v>8302</v>
      </c>
      <c r="AK78" s="19" t="str">
        <v>tier - 2</v>
      </c>
      <c r="AL78" s="19" t="str">
        <v>tier - 1</v>
      </c>
      <c r="AT78" s="19" t="s">
        <v>8315</v>
      </c>
      <c r="AU78" s="19" t="str">
        <v>R1012</v>
      </c>
      <c r="BD78" s="39">
        <v>1998</v>
      </c>
      <c r="BE78" s="19" t="str">
        <f t="shared" si="16"/>
        <v>Oct</v>
      </c>
      <c r="BF78" s="19">
        <v>11</v>
      </c>
      <c r="BG78" s="40">
        <f t="shared" si="17"/>
        <v>36079</v>
      </c>
      <c r="BM78" s="39">
        <v>2002</v>
      </c>
      <c r="BN78" s="19" t="str">
        <f t="shared" si="18"/>
        <v>Jul</v>
      </c>
      <c r="BO78" s="19">
        <v>1</v>
      </c>
      <c r="BP78" s="40">
        <f t="shared" si="15"/>
        <v>37438</v>
      </c>
      <c r="BQ78" s="19">
        <f ca="1" t="shared" si="19"/>
        <v>23</v>
      </c>
      <c r="BU78" s="19">
        <v>1241</v>
      </c>
      <c r="BV78" s="41">
        <v>1241</v>
      </c>
    </row>
    <row r="79" spans="1:74">
      <c r="A79" s="19" t="s">
        <v>304</v>
      </c>
      <c r="B79" s="39">
        <v>2003</v>
      </c>
      <c r="C79" s="19">
        <f t="shared" si="12"/>
        <v>2003</v>
      </c>
      <c r="D79" s="19" t="s">
        <v>8329</v>
      </c>
      <c r="E79" s="19" t="str">
        <f t="shared" si="11"/>
        <v>Oct</v>
      </c>
      <c r="F79" s="19">
        <v>13</v>
      </c>
      <c r="G79" s="40">
        <f t="shared" si="13"/>
        <v>37907</v>
      </c>
      <c r="H79" s="19">
        <v>0</v>
      </c>
      <c r="I79" s="19">
        <v>1256.3</v>
      </c>
      <c r="J79" s="41">
        <v>1256.3</v>
      </c>
      <c r="K79" s="19" t="s">
        <v>8297</v>
      </c>
      <c r="L79" s="19" t="str">
        <v>tier - 2</v>
      </c>
      <c r="M79" s="19" t="s">
        <v>8298</v>
      </c>
      <c r="N79" s="19" t="str">
        <v>tier - 3</v>
      </c>
      <c r="O79" s="19" t="s">
        <v>8330</v>
      </c>
      <c r="P79" s="19" t="str">
        <v>R1011</v>
      </c>
      <c r="Q79" s="19">
        <f ca="1" t="shared" si="14"/>
        <v>22</v>
      </c>
      <c r="R79" s="29"/>
      <c r="U79" s="19" t="s">
        <v>8329</v>
      </c>
      <c r="V79" s="19" t="str">
        <f t="shared" si="20"/>
        <v>Oct</v>
      </c>
      <c r="X79" s="19">
        <f t="shared" si="21"/>
        <v>2004</v>
      </c>
      <c r="AG79" s="19" t="s">
        <v>276</v>
      </c>
      <c r="AH79" s="19" t="s">
        <v>8324</v>
      </c>
      <c r="AI79" s="19" t="s">
        <v>8297</v>
      </c>
      <c r="AJ79" s="19" t="s">
        <v>8297</v>
      </c>
      <c r="AK79" s="19" t="str">
        <v>tier - 2</v>
      </c>
      <c r="AL79" s="19" t="str">
        <v>tier - 2</v>
      </c>
      <c r="AT79" s="19" t="s">
        <v>8299</v>
      </c>
      <c r="AU79" s="19" t="str">
        <v>R1013</v>
      </c>
      <c r="BD79" s="39">
        <v>2002</v>
      </c>
      <c r="BE79" s="19" t="str">
        <f t="shared" si="16"/>
        <v>Jul</v>
      </c>
      <c r="BF79" s="19">
        <v>1</v>
      </c>
      <c r="BG79" s="40">
        <f t="shared" si="17"/>
        <v>37438</v>
      </c>
      <c r="BM79" s="39">
        <v>2003</v>
      </c>
      <c r="BN79" s="19" t="str">
        <f t="shared" si="18"/>
        <v>Aug</v>
      </c>
      <c r="BO79" s="19">
        <v>2</v>
      </c>
      <c r="BP79" s="40">
        <f t="shared" si="15"/>
        <v>37835</v>
      </c>
      <c r="BQ79" s="19">
        <f ca="1" t="shared" si="19"/>
        <v>22</v>
      </c>
      <c r="BU79" s="19">
        <v>1241.57</v>
      </c>
      <c r="BV79" s="41">
        <v>1241.57</v>
      </c>
    </row>
    <row r="80" spans="1:74">
      <c r="A80" s="19" t="s">
        <v>308</v>
      </c>
      <c r="B80" s="39">
        <v>2003</v>
      </c>
      <c r="C80" s="19">
        <f t="shared" si="12"/>
        <v>2003</v>
      </c>
      <c r="D80" s="19" t="s">
        <v>8329</v>
      </c>
      <c r="E80" s="19" t="str">
        <f t="shared" si="11"/>
        <v>Oct</v>
      </c>
      <c r="F80" s="19">
        <v>30</v>
      </c>
      <c r="G80" s="40">
        <f t="shared" si="13"/>
        <v>37924</v>
      </c>
      <c r="H80" s="19">
        <v>0</v>
      </c>
      <c r="I80" s="19">
        <v>1261.44</v>
      </c>
      <c r="J80" s="41">
        <v>1261.44</v>
      </c>
      <c r="K80" s="19" t="s">
        <v>8297</v>
      </c>
      <c r="L80" s="19" t="str">
        <v>tier - 2</v>
      </c>
      <c r="M80" s="19" t="s">
        <v>8298</v>
      </c>
      <c r="N80" s="19" t="str">
        <v>tier - 3</v>
      </c>
      <c r="O80" s="19" t="s">
        <v>8330</v>
      </c>
      <c r="P80" s="19" t="str">
        <v>R1011</v>
      </c>
      <c r="Q80" s="19">
        <f ca="1" t="shared" si="14"/>
        <v>22</v>
      </c>
      <c r="R80" s="29"/>
      <c r="U80" s="19" t="s">
        <v>8296</v>
      </c>
      <c r="V80" s="19" t="str">
        <f t="shared" si="20"/>
        <v>Jul</v>
      </c>
      <c r="X80" s="19">
        <f t="shared" si="21"/>
        <v>1998</v>
      </c>
      <c r="AG80" s="19" t="s">
        <v>280</v>
      </c>
      <c r="AH80" s="19" t="s">
        <v>8324</v>
      </c>
      <c r="AI80" s="19" t="s">
        <v>8297</v>
      </c>
      <c r="AJ80" s="19" t="s">
        <v>8297</v>
      </c>
      <c r="AK80" s="19" t="str">
        <v>tier - 2</v>
      </c>
      <c r="AL80" s="19" t="str">
        <v>tier - 2</v>
      </c>
      <c r="AT80" s="19" t="s">
        <v>8330</v>
      </c>
      <c r="AU80" s="19" t="str">
        <v>R1011</v>
      </c>
      <c r="BD80" s="39">
        <v>2003</v>
      </c>
      <c r="BE80" s="19" t="str">
        <f t="shared" si="16"/>
        <v>Aug</v>
      </c>
      <c r="BF80" s="19">
        <v>2</v>
      </c>
      <c r="BG80" s="40">
        <f t="shared" si="17"/>
        <v>37835</v>
      </c>
      <c r="BM80" s="39">
        <v>2003</v>
      </c>
      <c r="BN80" s="19" t="str">
        <f t="shared" si="18"/>
        <v>Sep</v>
      </c>
      <c r="BO80" s="19">
        <v>15</v>
      </c>
      <c r="BP80" s="40">
        <f t="shared" si="15"/>
        <v>37879</v>
      </c>
      <c r="BQ80" s="19">
        <f ca="1" t="shared" si="19"/>
        <v>22</v>
      </c>
      <c r="BU80" s="19">
        <v>1242.26</v>
      </c>
      <c r="BV80" s="41">
        <v>1242.26</v>
      </c>
    </row>
    <row r="81" spans="1:74">
      <c r="A81" s="19" t="s">
        <v>312</v>
      </c>
      <c r="B81" s="39">
        <v>2003</v>
      </c>
      <c r="C81" s="19">
        <f t="shared" si="12"/>
        <v>2003</v>
      </c>
      <c r="D81" s="19" t="s">
        <v>8328</v>
      </c>
      <c r="E81" s="19" t="str">
        <f t="shared" si="11"/>
        <v>Aug</v>
      </c>
      <c r="F81" s="19">
        <v>15</v>
      </c>
      <c r="G81" s="40">
        <f t="shared" si="13"/>
        <v>37848</v>
      </c>
      <c r="H81" s="19">
        <v>0</v>
      </c>
      <c r="I81" s="19">
        <v>1261.86</v>
      </c>
      <c r="J81" s="41">
        <v>1261.86</v>
      </c>
      <c r="K81" s="19" t="s">
        <v>8297</v>
      </c>
      <c r="L81" s="19" t="str">
        <v>tier - 2</v>
      </c>
      <c r="M81" s="19" t="s">
        <v>8298</v>
      </c>
      <c r="N81" s="19" t="str">
        <v>tier - 3</v>
      </c>
      <c r="O81" s="19" t="s">
        <v>8330</v>
      </c>
      <c r="P81" s="19" t="str">
        <v>R1011</v>
      </c>
      <c r="Q81" s="19">
        <f ca="1" t="shared" si="14"/>
        <v>22</v>
      </c>
      <c r="R81" s="29"/>
      <c r="U81" s="19" t="s">
        <v>8326</v>
      </c>
      <c r="V81" s="19" t="str">
        <f t="shared" si="20"/>
        <v>Dec</v>
      </c>
      <c r="X81" s="19">
        <f t="shared" si="21"/>
        <v>2002</v>
      </c>
      <c r="AG81" s="19" t="s">
        <v>284</v>
      </c>
      <c r="AH81" s="19" t="s">
        <v>8324</v>
      </c>
      <c r="AI81" s="19" t="s">
        <v>8297</v>
      </c>
      <c r="AJ81" s="19" t="s">
        <v>8302</v>
      </c>
      <c r="AK81" s="19" t="str">
        <v>tier - 2</v>
      </c>
      <c r="AL81" s="19" t="str">
        <v>tier - 1</v>
      </c>
      <c r="AT81" s="19" t="s">
        <v>8330</v>
      </c>
      <c r="AU81" s="19" t="str">
        <v>R1011</v>
      </c>
      <c r="BD81" s="39">
        <v>2003</v>
      </c>
      <c r="BE81" s="19" t="str">
        <f t="shared" si="16"/>
        <v>Sep</v>
      </c>
      <c r="BF81" s="19">
        <v>15</v>
      </c>
      <c r="BG81" s="40">
        <f t="shared" si="17"/>
        <v>37879</v>
      </c>
      <c r="BM81" s="39">
        <v>2003</v>
      </c>
      <c r="BN81" s="19" t="str">
        <f t="shared" si="18"/>
        <v>Sep</v>
      </c>
      <c r="BO81" s="19">
        <v>8</v>
      </c>
      <c r="BP81" s="40">
        <f t="shared" si="15"/>
        <v>37872</v>
      </c>
      <c r="BQ81" s="19">
        <f ca="1" t="shared" si="19"/>
        <v>22</v>
      </c>
      <c r="BU81" s="19">
        <v>1242.82</v>
      </c>
      <c r="BV81" s="41">
        <v>1242.82</v>
      </c>
    </row>
    <row r="82" spans="1:74">
      <c r="A82" s="19" t="s">
        <v>316</v>
      </c>
      <c r="B82" s="39">
        <v>2003</v>
      </c>
      <c r="C82" s="19">
        <f t="shared" si="12"/>
        <v>2003</v>
      </c>
      <c r="D82" s="19" t="s">
        <v>8301</v>
      </c>
      <c r="E82" s="19" t="str">
        <f t="shared" si="11"/>
        <v>Nov</v>
      </c>
      <c r="F82" s="19">
        <v>21</v>
      </c>
      <c r="G82" s="40">
        <f t="shared" si="13"/>
        <v>37946</v>
      </c>
      <c r="H82" s="19">
        <v>0</v>
      </c>
      <c r="I82" s="19">
        <v>1263.25</v>
      </c>
      <c r="J82" s="41">
        <v>1263.25</v>
      </c>
      <c r="K82" s="19" t="s">
        <v>8297</v>
      </c>
      <c r="L82" s="19" t="str">
        <v>tier - 2</v>
      </c>
      <c r="M82" s="19" t="s">
        <v>8298</v>
      </c>
      <c r="N82" s="19" t="str">
        <v>tier - 3</v>
      </c>
      <c r="O82" s="19" t="s">
        <v>8330</v>
      </c>
      <c r="P82" s="19" t="str">
        <v>R1011</v>
      </c>
      <c r="Q82" s="19">
        <f ca="1" t="shared" si="14"/>
        <v>21</v>
      </c>
      <c r="R82" s="29"/>
      <c r="U82" s="19" t="s">
        <v>8329</v>
      </c>
      <c r="V82" s="19" t="str">
        <f t="shared" si="20"/>
        <v>Oct</v>
      </c>
      <c r="X82" s="19">
        <f t="shared" si="21"/>
        <v>1998</v>
      </c>
      <c r="AG82" s="19" t="s">
        <v>288</v>
      </c>
      <c r="AH82" s="19" t="s">
        <v>8324</v>
      </c>
      <c r="AI82" s="19" t="s">
        <v>8297</v>
      </c>
      <c r="AJ82" s="19" t="s">
        <v>8302</v>
      </c>
      <c r="AK82" s="19" t="str">
        <v>tier - 2</v>
      </c>
      <c r="AL82" s="19" t="str">
        <v>tier - 1</v>
      </c>
      <c r="AT82" s="19" t="s">
        <v>8330</v>
      </c>
      <c r="AU82" s="19" t="str">
        <v>R1011</v>
      </c>
      <c r="BD82" s="39">
        <v>2003</v>
      </c>
      <c r="BE82" s="19" t="str">
        <f t="shared" si="16"/>
        <v>Sep</v>
      </c>
      <c r="BF82" s="19">
        <v>8</v>
      </c>
      <c r="BG82" s="40">
        <f t="shared" si="17"/>
        <v>37872</v>
      </c>
      <c r="BM82" s="39">
        <v>2003</v>
      </c>
      <c r="BN82" s="19" t="str">
        <f t="shared" si="18"/>
        <v>Sep</v>
      </c>
      <c r="BO82" s="19">
        <v>15</v>
      </c>
      <c r="BP82" s="40">
        <f t="shared" si="15"/>
        <v>37879</v>
      </c>
      <c r="BQ82" s="19">
        <f ca="1" t="shared" si="19"/>
        <v>22</v>
      </c>
      <c r="BU82" s="19">
        <v>1252.41</v>
      </c>
      <c r="BV82" s="41">
        <v>1252.41</v>
      </c>
    </row>
    <row r="83" spans="1:74">
      <c r="A83" s="19" t="s">
        <v>320</v>
      </c>
      <c r="B83" s="39">
        <v>2002</v>
      </c>
      <c r="C83" s="19">
        <f t="shared" si="12"/>
        <v>2002</v>
      </c>
      <c r="D83" s="19" t="s">
        <v>8326</v>
      </c>
      <c r="E83" s="19" t="str">
        <f t="shared" si="11"/>
        <v>Dec</v>
      </c>
      <c r="F83" s="19">
        <v>4</v>
      </c>
      <c r="G83" s="40">
        <f t="shared" si="13"/>
        <v>37594</v>
      </c>
      <c r="H83" s="19">
        <v>0</v>
      </c>
      <c r="I83" s="19">
        <v>1267</v>
      </c>
      <c r="J83" s="41">
        <v>1267</v>
      </c>
      <c r="K83" s="19" t="s">
        <v>8297</v>
      </c>
      <c r="L83" s="19" t="str">
        <v>tier - 2</v>
      </c>
      <c r="M83" s="19" t="s">
        <v>8302</v>
      </c>
      <c r="N83" s="19" t="str">
        <v>tier - 1</v>
      </c>
      <c r="O83" s="19" t="s">
        <v>8299</v>
      </c>
      <c r="P83" s="19" t="str">
        <v>R1013</v>
      </c>
      <c r="Q83" s="19">
        <f ca="1" t="shared" si="14"/>
        <v>22</v>
      </c>
      <c r="R83" s="29"/>
      <c r="U83" s="19" t="s">
        <v>8296</v>
      </c>
      <c r="V83" s="19" t="str">
        <f t="shared" si="20"/>
        <v>Jul</v>
      </c>
      <c r="X83" s="19">
        <f t="shared" si="21"/>
        <v>2002</v>
      </c>
      <c r="AG83" s="19" t="s">
        <v>292</v>
      </c>
      <c r="AH83" s="19" t="s">
        <v>8324</v>
      </c>
      <c r="AI83" s="19" t="s">
        <v>8297</v>
      </c>
      <c r="AJ83" s="19" t="s">
        <v>8298</v>
      </c>
      <c r="AK83" s="19" t="str">
        <v>tier - 2</v>
      </c>
      <c r="AL83" s="19" t="str">
        <v>tier - 3</v>
      </c>
      <c r="AT83" s="19" t="s">
        <v>8330</v>
      </c>
      <c r="AU83" s="19" t="str">
        <v>R1011</v>
      </c>
      <c r="BD83" s="39">
        <v>2003</v>
      </c>
      <c r="BE83" s="19" t="str">
        <f t="shared" si="16"/>
        <v>Sep</v>
      </c>
      <c r="BF83" s="19">
        <v>15</v>
      </c>
      <c r="BG83" s="40">
        <f t="shared" si="17"/>
        <v>37879</v>
      </c>
      <c r="BM83" s="39">
        <v>1997</v>
      </c>
      <c r="BN83" s="19" t="str">
        <f t="shared" si="18"/>
        <v>Nov</v>
      </c>
      <c r="BO83" s="19">
        <v>4</v>
      </c>
      <c r="BP83" s="40">
        <f t="shared" si="15"/>
        <v>35738</v>
      </c>
      <c r="BQ83" s="19">
        <f ca="1" t="shared" si="19"/>
        <v>28</v>
      </c>
      <c r="BU83" s="19">
        <v>1253</v>
      </c>
      <c r="BV83" s="41">
        <v>1253</v>
      </c>
    </row>
    <row r="84" spans="1:74">
      <c r="A84" s="19" t="s">
        <v>324</v>
      </c>
      <c r="B84" s="39">
        <v>1997</v>
      </c>
      <c r="C84" s="19">
        <f t="shared" si="12"/>
        <v>1997</v>
      </c>
      <c r="D84" s="19" t="s">
        <v>8329</v>
      </c>
      <c r="E84" s="19" t="str">
        <f t="shared" si="11"/>
        <v>Oct</v>
      </c>
      <c r="F84" s="19">
        <v>26</v>
      </c>
      <c r="G84" s="40">
        <f t="shared" si="13"/>
        <v>35729</v>
      </c>
      <c r="H84" s="19">
        <v>0</v>
      </c>
      <c r="I84" s="19">
        <v>1276</v>
      </c>
      <c r="J84" s="41">
        <v>1276</v>
      </c>
      <c r="K84" s="19" t="s">
        <v>8297</v>
      </c>
      <c r="L84" s="19" t="str">
        <v>tier - 2</v>
      </c>
      <c r="M84" s="19" t="s">
        <v>8297</v>
      </c>
      <c r="N84" s="19" t="str">
        <v>tier - 2</v>
      </c>
      <c r="O84" s="19" t="s">
        <v>8315</v>
      </c>
      <c r="P84" s="19" t="str">
        <v>R1012</v>
      </c>
      <c r="Q84" s="19">
        <f ca="1" t="shared" si="14"/>
        <v>28</v>
      </c>
      <c r="R84" s="29"/>
      <c r="U84" s="19" t="s">
        <v>8328</v>
      </c>
      <c r="V84" s="19" t="str">
        <f t="shared" si="20"/>
        <v>Aug</v>
      </c>
      <c r="X84" s="19">
        <f t="shared" si="21"/>
        <v>2003</v>
      </c>
      <c r="AG84" s="19" t="s">
        <v>296</v>
      </c>
      <c r="AH84" s="19" t="s">
        <v>8324</v>
      </c>
      <c r="AI84" s="19" t="s">
        <v>8297</v>
      </c>
      <c r="AJ84" s="19" t="s">
        <v>8297</v>
      </c>
      <c r="AK84" s="19" t="str">
        <v>tier - 2</v>
      </c>
      <c r="AL84" s="19" t="str">
        <v>tier - 2</v>
      </c>
      <c r="AT84" s="19" t="s">
        <v>8299</v>
      </c>
      <c r="AU84" s="19" t="str">
        <v>R1013</v>
      </c>
      <c r="BD84" s="39">
        <v>1997</v>
      </c>
      <c r="BE84" s="19" t="str">
        <f t="shared" si="16"/>
        <v>Nov</v>
      </c>
      <c r="BF84" s="19">
        <v>4</v>
      </c>
      <c r="BG84" s="40">
        <f t="shared" si="17"/>
        <v>35738</v>
      </c>
      <c r="BM84" s="39">
        <v>2003</v>
      </c>
      <c r="BN84" s="19" t="str">
        <f t="shared" si="18"/>
        <v>Dec</v>
      </c>
      <c r="BO84" s="19">
        <v>10</v>
      </c>
      <c r="BP84" s="40">
        <f t="shared" si="15"/>
        <v>37965</v>
      </c>
      <c r="BQ84" s="19">
        <f ca="1" t="shared" si="19"/>
        <v>21</v>
      </c>
      <c r="BU84" s="19">
        <v>1253.94</v>
      </c>
      <c r="BV84" s="41">
        <v>1253.94</v>
      </c>
    </row>
    <row r="85" spans="1:74">
      <c r="A85" s="19" t="s">
        <v>328</v>
      </c>
      <c r="B85" s="39">
        <v>2004</v>
      </c>
      <c r="C85" s="19">
        <f t="shared" si="12"/>
        <v>2004</v>
      </c>
      <c r="D85" s="19" t="s">
        <v>8310</v>
      </c>
      <c r="E85" s="19" t="str">
        <f t="shared" si="11"/>
        <v>Sep</v>
      </c>
      <c r="F85" s="19">
        <v>30</v>
      </c>
      <c r="G85" s="40">
        <f t="shared" si="13"/>
        <v>38260</v>
      </c>
      <c r="H85" s="19">
        <v>0</v>
      </c>
      <c r="I85" s="19">
        <v>1283</v>
      </c>
      <c r="J85" s="41">
        <v>1283</v>
      </c>
      <c r="K85" s="19" t="s">
        <v>8297</v>
      </c>
      <c r="L85" s="19" t="str">
        <v>tier - 2</v>
      </c>
      <c r="M85" s="19" t="s">
        <v>8302</v>
      </c>
      <c r="N85" s="19" t="str">
        <v>tier - 1</v>
      </c>
      <c r="O85" s="19" t="s">
        <v>8299</v>
      </c>
      <c r="P85" s="19" t="str">
        <v>R1013</v>
      </c>
      <c r="Q85" s="19">
        <f ca="1" t="shared" si="14"/>
        <v>21</v>
      </c>
      <c r="R85" s="29"/>
      <c r="U85" s="19" t="s">
        <v>8310</v>
      </c>
      <c r="V85" s="19" t="str">
        <f t="shared" si="20"/>
        <v>Sep</v>
      </c>
      <c r="X85" s="19">
        <f t="shared" si="21"/>
        <v>2003</v>
      </c>
      <c r="AG85" s="19" t="s">
        <v>300</v>
      </c>
      <c r="AH85" s="19" t="s">
        <v>8324</v>
      </c>
      <c r="AI85" s="19" t="s">
        <v>8297</v>
      </c>
      <c r="AJ85" s="19" t="s">
        <v>8297</v>
      </c>
      <c r="AK85" s="19" t="str">
        <v>tier - 2</v>
      </c>
      <c r="AL85" s="19" t="str">
        <v>tier - 2</v>
      </c>
      <c r="AT85" s="19" t="s">
        <v>8330</v>
      </c>
      <c r="AU85" s="19" t="str">
        <v>R1011</v>
      </c>
      <c r="BD85" s="39">
        <v>2003</v>
      </c>
      <c r="BE85" s="19" t="str">
        <f t="shared" si="16"/>
        <v>Dec</v>
      </c>
      <c r="BF85" s="19">
        <v>10</v>
      </c>
      <c r="BG85" s="40">
        <f t="shared" si="17"/>
        <v>37965</v>
      </c>
      <c r="BM85" s="39">
        <v>2003</v>
      </c>
      <c r="BN85" s="19" t="str">
        <f t="shared" si="18"/>
        <v>Oct</v>
      </c>
      <c r="BO85" s="19">
        <v>13</v>
      </c>
      <c r="BP85" s="40">
        <f t="shared" si="15"/>
        <v>37907</v>
      </c>
      <c r="BQ85" s="19">
        <f ca="1" t="shared" si="19"/>
        <v>22</v>
      </c>
      <c r="BU85" s="19">
        <v>1256.3</v>
      </c>
      <c r="BV85" s="41">
        <v>1256.3</v>
      </c>
    </row>
    <row r="86" spans="1:74">
      <c r="A86" s="19" t="s">
        <v>332</v>
      </c>
      <c r="B86" s="39">
        <v>2004</v>
      </c>
      <c r="C86" s="19">
        <f t="shared" si="12"/>
        <v>2004</v>
      </c>
      <c r="D86" s="19" t="s">
        <v>8296</v>
      </c>
      <c r="E86" s="19" t="str">
        <f t="shared" si="11"/>
        <v>Jul</v>
      </c>
      <c r="F86" s="19">
        <v>28</v>
      </c>
      <c r="G86" s="40">
        <f t="shared" si="13"/>
        <v>38196</v>
      </c>
      <c r="H86" s="19">
        <v>0</v>
      </c>
      <c r="I86" s="19">
        <v>1285</v>
      </c>
      <c r="J86" s="41">
        <v>1285</v>
      </c>
      <c r="K86" s="19" t="s">
        <v>8297</v>
      </c>
      <c r="L86" s="19" t="str">
        <v>tier - 2</v>
      </c>
      <c r="M86" s="19" t="s">
        <v>8298</v>
      </c>
      <c r="N86" s="19" t="str">
        <v>tier - 3</v>
      </c>
      <c r="O86" s="19" t="s">
        <v>8299</v>
      </c>
      <c r="P86" s="19" t="str">
        <v>R1013</v>
      </c>
      <c r="Q86" s="19">
        <f ca="1" t="shared" si="14"/>
        <v>21</v>
      </c>
      <c r="R86" s="29"/>
      <c r="U86" s="19" t="s">
        <v>8310</v>
      </c>
      <c r="V86" s="19" t="str">
        <f t="shared" si="20"/>
        <v>Sep</v>
      </c>
      <c r="X86" s="19">
        <f t="shared" si="21"/>
        <v>2003</v>
      </c>
      <c r="AG86" s="19" t="s">
        <v>304</v>
      </c>
      <c r="AH86" s="19" t="s">
        <v>8324</v>
      </c>
      <c r="AI86" s="19" t="s">
        <v>8297</v>
      </c>
      <c r="AJ86" s="19" t="s">
        <v>8298</v>
      </c>
      <c r="AK86" s="19" t="str">
        <v>tier - 2</v>
      </c>
      <c r="AL86" s="19" t="str">
        <v>tier - 3</v>
      </c>
      <c r="AT86" s="19" t="s">
        <v>8330</v>
      </c>
      <c r="AU86" s="19" t="str">
        <v>R1011</v>
      </c>
      <c r="BD86" s="39">
        <v>2003</v>
      </c>
      <c r="BE86" s="19" t="str">
        <f t="shared" si="16"/>
        <v>Oct</v>
      </c>
      <c r="BF86" s="19">
        <v>13</v>
      </c>
      <c r="BG86" s="40">
        <f t="shared" si="17"/>
        <v>37907</v>
      </c>
      <c r="BM86" s="39">
        <v>2003</v>
      </c>
      <c r="BN86" s="19" t="str">
        <f t="shared" si="18"/>
        <v>Oct</v>
      </c>
      <c r="BO86" s="19">
        <v>30</v>
      </c>
      <c r="BP86" s="40">
        <f t="shared" si="15"/>
        <v>37924</v>
      </c>
      <c r="BQ86" s="19">
        <f ca="1" t="shared" si="19"/>
        <v>22</v>
      </c>
      <c r="BU86" s="19">
        <v>1261.44</v>
      </c>
      <c r="BV86" s="41">
        <v>1261.44</v>
      </c>
    </row>
    <row r="87" spans="1:74">
      <c r="A87" s="19" t="s">
        <v>336</v>
      </c>
      <c r="B87" s="39">
        <v>2000</v>
      </c>
      <c r="C87" s="19">
        <f t="shared" si="12"/>
        <v>2000</v>
      </c>
      <c r="D87" s="19" t="s">
        <v>8303</v>
      </c>
      <c r="E87" s="19" t="str">
        <f t="shared" si="11"/>
        <v>Jun</v>
      </c>
      <c r="F87" s="19">
        <v>26</v>
      </c>
      <c r="G87" s="40">
        <f t="shared" si="13"/>
        <v>36703</v>
      </c>
      <c r="H87" s="19">
        <v>0</v>
      </c>
      <c r="I87" s="19">
        <v>1286</v>
      </c>
      <c r="J87" s="41">
        <v>1286</v>
      </c>
      <c r="K87" s="19" t="s">
        <v>8297</v>
      </c>
      <c r="L87" s="19" t="str">
        <v>tier - 2</v>
      </c>
      <c r="M87" s="19" t="s">
        <v>8297</v>
      </c>
      <c r="N87" s="19" t="str">
        <v>tier - 2</v>
      </c>
      <c r="O87" s="19" t="s">
        <v>8299</v>
      </c>
      <c r="P87" s="19" t="str">
        <v>R1013</v>
      </c>
      <c r="Q87" s="19">
        <f ca="1" t="shared" si="14"/>
        <v>25</v>
      </c>
      <c r="R87" s="29"/>
      <c r="U87" s="19" t="s">
        <v>8310</v>
      </c>
      <c r="V87" s="19" t="str">
        <f t="shared" si="20"/>
        <v>Sep</v>
      </c>
      <c r="X87" s="19">
        <f t="shared" si="21"/>
        <v>2003</v>
      </c>
      <c r="AG87" s="19" t="s">
        <v>308</v>
      </c>
      <c r="AH87" s="19" t="s">
        <v>8324</v>
      </c>
      <c r="AI87" s="19" t="s">
        <v>8297</v>
      </c>
      <c r="AJ87" s="19" t="s">
        <v>8298</v>
      </c>
      <c r="AK87" s="19" t="str">
        <v>tier - 2</v>
      </c>
      <c r="AL87" s="19" t="str">
        <v>tier - 3</v>
      </c>
      <c r="AT87" s="19" t="s">
        <v>8330</v>
      </c>
      <c r="AU87" s="19" t="str">
        <v>R1011</v>
      </c>
      <c r="BD87" s="39">
        <v>2003</v>
      </c>
      <c r="BE87" s="19" t="str">
        <f t="shared" si="16"/>
        <v>Oct</v>
      </c>
      <c r="BF87" s="19">
        <v>30</v>
      </c>
      <c r="BG87" s="40">
        <f t="shared" si="17"/>
        <v>37924</v>
      </c>
      <c r="BM87" s="39">
        <v>2003</v>
      </c>
      <c r="BN87" s="19" t="str">
        <f t="shared" si="18"/>
        <v>Aug</v>
      </c>
      <c r="BO87" s="19">
        <v>15</v>
      </c>
      <c r="BP87" s="40">
        <f t="shared" si="15"/>
        <v>37848</v>
      </c>
      <c r="BQ87" s="19">
        <f ca="1" t="shared" si="19"/>
        <v>22</v>
      </c>
      <c r="BU87" s="19">
        <v>1261.86</v>
      </c>
      <c r="BV87" s="41">
        <v>1261.86</v>
      </c>
    </row>
    <row r="88" spans="1:74">
      <c r="A88" s="19" t="s">
        <v>340</v>
      </c>
      <c r="B88" s="39">
        <v>1998</v>
      </c>
      <c r="C88" s="19">
        <f t="shared" si="12"/>
        <v>1998</v>
      </c>
      <c r="D88" s="19" t="s">
        <v>8303</v>
      </c>
      <c r="E88" s="19" t="str">
        <f t="shared" si="11"/>
        <v>Jun</v>
      </c>
      <c r="F88" s="19">
        <v>4</v>
      </c>
      <c r="G88" s="40">
        <f t="shared" si="13"/>
        <v>35950</v>
      </c>
      <c r="H88" s="19">
        <v>0</v>
      </c>
      <c r="I88" s="19">
        <v>1290.93</v>
      </c>
      <c r="J88" s="41">
        <v>1290.93</v>
      </c>
      <c r="K88" s="19" t="s">
        <v>8297</v>
      </c>
      <c r="L88" s="19" t="str">
        <v>tier - 2</v>
      </c>
      <c r="M88" s="19" t="s">
        <v>8297</v>
      </c>
      <c r="N88" s="19" t="str">
        <v>tier - 2</v>
      </c>
      <c r="O88" s="19" t="s">
        <v>8299</v>
      </c>
      <c r="P88" s="19" t="str">
        <v>R1013</v>
      </c>
      <c r="Q88" s="19">
        <f ca="1" t="shared" si="14"/>
        <v>27</v>
      </c>
      <c r="R88" s="29"/>
      <c r="U88" s="19" t="s">
        <v>8301</v>
      </c>
      <c r="V88" s="19" t="str">
        <f t="shared" si="20"/>
        <v>Nov</v>
      </c>
      <c r="X88" s="19">
        <f t="shared" si="21"/>
        <v>1997</v>
      </c>
      <c r="AG88" s="19" t="s">
        <v>312</v>
      </c>
      <c r="AH88" s="19" t="s">
        <v>8324</v>
      </c>
      <c r="AI88" s="19" t="s">
        <v>8297</v>
      </c>
      <c r="AJ88" s="19" t="s">
        <v>8298</v>
      </c>
      <c r="AK88" s="19" t="str">
        <v>tier - 2</v>
      </c>
      <c r="AL88" s="19" t="str">
        <v>tier - 3</v>
      </c>
      <c r="AT88" s="19" t="s">
        <v>8330</v>
      </c>
      <c r="AU88" s="19" t="str">
        <v>R1011</v>
      </c>
      <c r="BD88" s="39">
        <v>2003</v>
      </c>
      <c r="BE88" s="19" t="str">
        <f t="shared" si="16"/>
        <v>Aug</v>
      </c>
      <c r="BF88" s="19">
        <v>15</v>
      </c>
      <c r="BG88" s="40">
        <f t="shared" si="17"/>
        <v>37848</v>
      </c>
      <c r="BM88" s="39">
        <v>2003</v>
      </c>
      <c r="BN88" s="19" t="str">
        <f t="shared" si="18"/>
        <v>Nov</v>
      </c>
      <c r="BO88" s="19">
        <v>21</v>
      </c>
      <c r="BP88" s="40">
        <f t="shared" si="15"/>
        <v>37946</v>
      </c>
      <c r="BQ88" s="19">
        <f ca="1" t="shared" si="19"/>
        <v>21</v>
      </c>
      <c r="BU88" s="19">
        <v>1263.25</v>
      </c>
      <c r="BV88" s="41">
        <v>1263.25</v>
      </c>
    </row>
    <row r="89" spans="1:74">
      <c r="A89" s="19" t="s">
        <v>344</v>
      </c>
      <c r="B89" s="39">
        <v>2001</v>
      </c>
      <c r="C89" s="19">
        <f t="shared" si="12"/>
        <v>2001</v>
      </c>
      <c r="D89" s="19" t="s">
        <v>8301</v>
      </c>
      <c r="E89" s="19" t="str">
        <f t="shared" si="11"/>
        <v>Nov</v>
      </c>
      <c r="F89" s="19">
        <v>29</v>
      </c>
      <c r="G89" s="40">
        <f t="shared" si="13"/>
        <v>37224</v>
      </c>
      <c r="H89" s="19">
        <v>0</v>
      </c>
      <c r="I89" s="19">
        <v>1293</v>
      </c>
      <c r="J89" s="41">
        <v>1293</v>
      </c>
      <c r="K89" s="19" t="s">
        <v>8297</v>
      </c>
      <c r="L89" s="19" t="str">
        <v>tier - 2</v>
      </c>
      <c r="M89" s="19" t="s">
        <v>8298</v>
      </c>
      <c r="N89" s="19" t="str">
        <v>tier - 3</v>
      </c>
      <c r="O89" s="19" t="s">
        <v>8315</v>
      </c>
      <c r="P89" s="19" t="str">
        <v>R1012</v>
      </c>
      <c r="Q89" s="19">
        <f ca="1" t="shared" si="14"/>
        <v>23</v>
      </c>
      <c r="R89" s="29"/>
      <c r="U89" s="19" t="s">
        <v>8326</v>
      </c>
      <c r="V89" s="19" t="str">
        <f t="shared" si="20"/>
        <v>Dec</v>
      </c>
      <c r="X89" s="19">
        <f t="shared" si="21"/>
        <v>2003</v>
      </c>
      <c r="AG89" s="19" t="s">
        <v>316</v>
      </c>
      <c r="AH89" s="19" t="s">
        <v>8324</v>
      </c>
      <c r="AI89" s="19" t="s">
        <v>8297</v>
      </c>
      <c r="AJ89" s="19" t="s">
        <v>8298</v>
      </c>
      <c r="AK89" s="19" t="str">
        <v>tier - 2</v>
      </c>
      <c r="AL89" s="19" t="str">
        <v>tier - 3</v>
      </c>
      <c r="AT89" s="19" t="s">
        <v>8330</v>
      </c>
      <c r="AU89" s="19" t="str">
        <v>R1011</v>
      </c>
      <c r="BD89" s="39">
        <v>2003</v>
      </c>
      <c r="BE89" s="19" t="str">
        <f t="shared" si="16"/>
        <v>Nov</v>
      </c>
      <c r="BF89" s="19">
        <v>21</v>
      </c>
      <c r="BG89" s="40">
        <f t="shared" si="17"/>
        <v>37946</v>
      </c>
      <c r="BM89" s="39">
        <v>2002</v>
      </c>
      <c r="BN89" s="19" t="str">
        <f t="shared" si="18"/>
        <v>Dec</v>
      </c>
      <c r="BO89" s="19">
        <v>4</v>
      </c>
      <c r="BP89" s="40">
        <f t="shared" si="15"/>
        <v>37594</v>
      </c>
      <c r="BQ89" s="19">
        <f ca="1" t="shared" si="19"/>
        <v>22</v>
      </c>
      <c r="BU89" s="19">
        <v>1267</v>
      </c>
      <c r="BV89" s="41">
        <v>1267</v>
      </c>
    </row>
    <row r="90" spans="1:74">
      <c r="A90" s="19" t="s">
        <v>348</v>
      </c>
      <c r="B90" s="39">
        <v>2002</v>
      </c>
      <c r="C90" s="19">
        <f t="shared" si="12"/>
        <v>2002</v>
      </c>
      <c r="D90" s="19" t="s">
        <v>8326</v>
      </c>
      <c r="E90" s="19" t="str">
        <f t="shared" si="11"/>
        <v>Dec</v>
      </c>
      <c r="F90" s="19">
        <v>10</v>
      </c>
      <c r="G90" s="40">
        <f t="shared" si="13"/>
        <v>37600</v>
      </c>
      <c r="H90" s="19">
        <v>0</v>
      </c>
      <c r="I90" s="19">
        <v>1304</v>
      </c>
      <c r="J90" s="41">
        <v>1304</v>
      </c>
      <c r="K90" s="19" t="s">
        <v>8297</v>
      </c>
      <c r="L90" s="19" t="str">
        <v>tier - 2</v>
      </c>
      <c r="M90" s="19" t="s">
        <v>8297</v>
      </c>
      <c r="N90" s="19" t="str">
        <v>tier - 2</v>
      </c>
      <c r="O90" s="19" t="s">
        <v>8315</v>
      </c>
      <c r="P90" s="19" t="str">
        <v>R1012</v>
      </c>
      <c r="Q90" s="19">
        <f ca="1" t="shared" si="14"/>
        <v>22</v>
      </c>
      <c r="R90" s="29"/>
      <c r="U90" s="19" t="s">
        <v>8329</v>
      </c>
      <c r="V90" s="19" t="str">
        <f t="shared" si="20"/>
        <v>Oct</v>
      </c>
      <c r="X90" s="19">
        <f t="shared" si="21"/>
        <v>2003</v>
      </c>
      <c r="AG90" s="19" t="s">
        <v>320</v>
      </c>
      <c r="AH90" s="19" t="s">
        <v>8324</v>
      </c>
      <c r="AI90" s="19" t="s">
        <v>8297</v>
      </c>
      <c r="AJ90" s="19" t="s">
        <v>8302</v>
      </c>
      <c r="AK90" s="19" t="str">
        <v>tier - 2</v>
      </c>
      <c r="AL90" s="19" t="str">
        <v>tier - 1</v>
      </c>
      <c r="AT90" s="19" t="s">
        <v>8299</v>
      </c>
      <c r="AU90" s="19" t="str">
        <v>R1013</v>
      </c>
      <c r="BD90" s="39">
        <v>2002</v>
      </c>
      <c r="BE90" s="19" t="str">
        <f t="shared" si="16"/>
        <v>Dec</v>
      </c>
      <c r="BF90" s="19">
        <v>4</v>
      </c>
      <c r="BG90" s="40">
        <f t="shared" si="17"/>
        <v>37594</v>
      </c>
      <c r="BM90" s="39">
        <v>1997</v>
      </c>
      <c r="BN90" s="19" t="str">
        <f t="shared" si="18"/>
        <v>Oct</v>
      </c>
      <c r="BO90" s="19">
        <v>26</v>
      </c>
      <c r="BP90" s="40">
        <f t="shared" si="15"/>
        <v>35729</v>
      </c>
      <c r="BQ90" s="19">
        <f ca="1" t="shared" si="19"/>
        <v>28</v>
      </c>
      <c r="BU90" s="19">
        <v>1276</v>
      </c>
      <c r="BV90" s="41">
        <v>1276</v>
      </c>
    </row>
    <row r="91" spans="1:74">
      <c r="A91" s="19" t="s">
        <v>352</v>
      </c>
      <c r="B91" s="39">
        <v>1999</v>
      </c>
      <c r="C91" s="19">
        <f t="shared" si="12"/>
        <v>1999</v>
      </c>
      <c r="D91" s="19" t="s">
        <v>8326</v>
      </c>
      <c r="E91" s="19" t="str">
        <f t="shared" si="11"/>
        <v>Dec</v>
      </c>
      <c r="F91" s="19">
        <v>2</v>
      </c>
      <c r="G91" s="40">
        <f t="shared" si="13"/>
        <v>36496</v>
      </c>
      <c r="H91" s="19">
        <v>0</v>
      </c>
      <c r="I91" s="19">
        <v>1304</v>
      </c>
      <c r="J91" s="41">
        <v>1304</v>
      </c>
      <c r="K91" s="19" t="s">
        <v>8297</v>
      </c>
      <c r="L91" s="19" t="str">
        <v>tier - 2</v>
      </c>
      <c r="M91" s="19" t="s">
        <v>8297</v>
      </c>
      <c r="N91" s="19" t="str">
        <v>tier - 2</v>
      </c>
      <c r="O91" s="19" t="s">
        <v>8299</v>
      </c>
      <c r="P91" s="19" t="str">
        <v>R1013</v>
      </c>
      <c r="Q91" s="19">
        <f ca="1" t="shared" si="14"/>
        <v>25</v>
      </c>
      <c r="R91" s="29"/>
      <c r="U91" s="19" t="s">
        <v>8329</v>
      </c>
      <c r="V91" s="19" t="str">
        <f t="shared" si="20"/>
        <v>Oct</v>
      </c>
      <c r="X91" s="19">
        <f t="shared" si="21"/>
        <v>2003</v>
      </c>
      <c r="AG91" s="19" t="s">
        <v>324</v>
      </c>
      <c r="AH91" s="19" t="s">
        <v>8324</v>
      </c>
      <c r="AI91" s="19" t="s">
        <v>8297</v>
      </c>
      <c r="AJ91" s="19" t="s">
        <v>8297</v>
      </c>
      <c r="AK91" s="19" t="str">
        <v>tier - 2</v>
      </c>
      <c r="AL91" s="19" t="str">
        <v>tier - 2</v>
      </c>
      <c r="AT91" s="19" t="s">
        <v>8315</v>
      </c>
      <c r="AU91" s="19" t="str">
        <v>R1012</v>
      </c>
      <c r="BD91" s="39">
        <v>1997</v>
      </c>
      <c r="BE91" s="19" t="str">
        <f t="shared" si="16"/>
        <v>Oct</v>
      </c>
      <c r="BF91" s="19">
        <v>26</v>
      </c>
      <c r="BG91" s="40">
        <f t="shared" si="17"/>
        <v>35729</v>
      </c>
      <c r="BM91" s="39">
        <v>2004</v>
      </c>
      <c r="BN91" s="19" t="str">
        <f t="shared" si="18"/>
        <v>Sep</v>
      </c>
      <c r="BO91" s="19">
        <v>30</v>
      </c>
      <c r="BP91" s="40">
        <f t="shared" si="15"/>
        <v>38260</v>
      </c>
      <c r="BQ91" s="19">
        <f ca="1" t="shared" si="19"/>
        <v>21</v>
      </c>
      <c r="BU91" s="19">
        <v>1283</v>
      </c>
      <c r="BV91" s="41">
        <v>1283</v>
      </c>
    </row>
    <row r="92" spans="1:74">
      <c r="A92" s="19" t="s">
        <v>356</v>
      </c>
      <c r="B92" s="39">
        <v>2002</v>
      </c>
      <c r="C92" s="19">
        <f t="shared" si="12"/>
        <v>2002</v>
      </c>
      <c r="D92" s="19" t="s">
        <v>8329</v>
      </c>
      <c r="E92" s="19" t="str">
        <f t="shared" si="11"/>
        <v>Oct</v>
      </c>
      <c r="F92" s="19">
        <v>13</v>
      </c>
      <c r="G92" s="40">
        <f t="shared" si="13"/>
        <v>37542</v>
      </c>
      <c r="H92" s="19">
        <v>0</v>
      </c>
      <c r="I92" s="19">
        <v>1315</v>
      </c>
      <c r="J92" s="41">
        <v>1315</v>
      </c>
      <c r="K92" s="19" t="s">
        <v>8297</v>
      </c>
      <c r="L92" s="19" t="str">
        <v>tier - 2</v>
      </c>
      <c r="M92" s="19" t="s">
        <v>8297</v>
      </c>
      <c r="N92" s="19" t="str">
        <v>tier - 2</v>
      </c>
      <c r="O92" s="19" t="s">
        <v>8299</v>
      </c>
      <c r="P92" s="19" t="str">
        <v>R1013</v>
      </c>
      <c r="Q92" s="19">
        <f ca="1" t="shared" si="14"/>
        <v>23</v>
      </c>
      <c r="R92" s="29"/>
      <c r="U92" s="19" t="s">
        <v>8328</v>
      </c>
      <c r="V92" s="19" t="str">
        <f t="shared" si="20"/>
        <v>Aug</v>
      </c>
      <c r="X92" s="19">
        <f t="shared" si="21"/>
        <v>2003</v>
      </c>
      <c r="AG92" s="19" t="s">
        <v>328</v>
      </c>
      <c r="AH92" s="19" t="s">
        <v>8324</v>
      </c>
      <c r="AI92" s="19" t="s">
        <v>8297</v>
      </c>
      <c r="AJ92" s="19" t="s">
        <v>8302</v>
      </c>
      <c r="AK92" s="19" t="str">
        <v>tier - 2</v>
      </c>
      <c r="AL92" s="19" t="str">
        <v>tier - 1</v>
      </c>
      <c r="AT92" s="19" t="s">
        <v>8299</v>
      </c>
      <c r="AU92" s="19" t="str">
        <v>R1013</v>
      </c>
      <c r="BD92" s="39">
        <v>2004</v>
      </c>
      <c r="BE92" s="19" t="str">
        <f t="shared" si="16"/>
        <v>Sep</v>
      </c>
      <c r="BF92" s="19">
        <v>30</v>
      </c>
      <c r="BG92" s="40">
        <f t="shared" si="17"/>
        <v>38260</v>
      </c>
      <c r="BM92" s="39">
        <v>2004</v>
      </c>
      <c r="BN92" s="19" t="str">
        <f t="shared" si="18"/>
        <v>Jul</v>
      </c>
      <c r="BO92" s="19">
        <v>28</v>
      </c>
      <c r="BP92" s="40">
        <f t="shared" si="15"/>
        <v>38196</v>
      </c>
      <c r="BQ92" s="19">
        <f ca="1" t="shared" si="19"/>
        <v>21</v>
      </c>
      <c r="BU92" s="19">
        <v>1285</v>
      </c>
      <c r="BV92" s="41">
        <v>1285</v>
      </c>
    </row>
    <row r="93" spans="1:74">
      <c r="A93" s="19" t="s">
        <v>360</v>
      </c>
      <c r="B93" s="39">
        <v>1999</v>
      </c>
      <c r="C93" s="19">
        <f t="shared" si="12"/>
        <v>1999</v>
      </c>
      <c r="D93" s="19" t="s">
        <v>8329</v>
      </c>
      <c r="E93" s="19" t="str">
        <f t="shared" si="11"/>
        <v>Oct</v>
      </c>
      <c r="F93" s="19">
        <v>14</v>
      </c>
      <c r="G93" s="40">
        <f t="shared" si="13"/>
        <v>36447</v>
      </c>
      <c r="H93" s="19">
        <v>0</v>
      </c>
      <c r="I93" s="19">
        <v>1329.17</v>
      </c>
      <c r="J93" s="41">
        <v>1329.17</v>
      </c>
      <c r="K93" s="19" t="s">
        <v>8297</v>
      </c>
      <c r="L93" s="19" t="str">
        <v>tier - 2</v>
      </c>
      <c r="M93" s="19" t="s">
        <v>8298</v>
      </c>
      <c r="N93" s="19" t="str">
        <v>tier - 3</v>
      </c>
      <c r="O93" s="19" t="s">
        <v>8299</v>
      </c>
      <c r="P93" s="19" t="str">
        <v>R1013</v>
      </c>
      <c r="Q93" s="19">
        <f ca="1" t="shared" si="14"/>
        <v>26</v>
      </c>
      <c r="R93" s="29"/>
      <c r="U93" s="19" t="s">
        <v>8301</v>
      </c>
      <c r="V93" s="19" t="str">
        <f t="shared" si="20"/>
        <v>Nov</v>
      </c>
      <c r="X93" s="19">
        <f t="shared" si="21"/>
        <v>2003</v>
      </c>
      <c r="AG93" s="19" t="s">
        <v>332</v>
      </c>
      <c r="AH93" s="19" t="s">
        <v>8324</v>
      </c>
      <c r="AI93" s="19" t="s">
        <v>8297</v>
      </c>
      <c r="AJ93" s="19" t="s">
        <v>8298</v>
      </c>
      <c r="AK93" s="19" t="str">
        <v>tier - 2</v>
      </c>
      <c r="AL93" s="19" t="str">
        <v>tier - 3</v>
      </c>
      <c r="AT93" s="19" t="s">
        <v>8299</v>
      </c>
      <c r="AU93" s="19" t="str">
        <v>R1013</v>
      </c>
      <c r="BD93" s="39">
        <v>2004</v>
      </c>
      <c r="BE93" s="19" t="str">
        <f t="shared" si="16"/>
        <v>Jul</v>
      </c>
      <c r="BF93" s="19">
        <v>28</v>
      </c>
      <c r="BG93" s="40">
        <f t="shared" si="17"/>
        <v>38196</v>
      </c>
      <c r="BM93" s="39">
        <v>2000</v>
      </c>
      <c r="BN93" s="19" t="str">
        <f t="shared" si="18"/>
        <v>Jun</v>
      </c>
      <c r="BO93" s="19">
        <v>26</v>
      </c>
      <c r="BP93" s="40">
        <f t="shared" si="15"/>
        <v>36703</v>
      </c>
      <c r="BQ93" s="19">
        <f ca="1" t="shared" si="19"/>
        <v>25</v>
      </c>
      <c r="BU93" s="19">
        <v>1286</v>
      </c>
      <c r="BV93" s="41">
        <v>1286</v>
      </c>
    </row>
    <row r="94" spans="1:74">
      <c r="A94" s="19" t="s">
        <v>364</v>
      </c>
      <c r="B94" s="39">
        <v>1998</v>
      </c>
      <c r="C94" s="19">
        <f t="shared" si="12"/>
        <v>1998</v>
      </c>
      <c r="D94" s="19" t="s">
        <v>8296</v>
      </c>
      <c r="E94" s="19" t="str">
        <f t="shared" si="11"/>
        <v>Jul</v>
      </c>
      <c r="F94" s="19">
        <v>12</v>
      </c>
      <c r="G94" s="40">
        <f t="shared" si="13"/>
        <v>35988</v>
      </c>
      <c r="H94" s="19">
        <v>0</v>
      </c>
      <c r="I94" s="19">
        <v>1332.61</v>
      </c>
      <c r="J94" s="41">
        <v>1332.61</v>
      </c>
      <c r="K94" s="19" t="s">
        <v>8297</v>
      </c>
      <c r="L94" s="19" t="str">
        <v>tier - 2</v>
      </c>
      <c r="M94" s="19" t="s">
        <v>8298</v>
      </c>
      <c r="N94" s="19" t="str">
        <v>tier - 3</v>
      </c>
      <c r="O94" s="19" t="s">
        <v>8299</v>
      </c>
      <c r="P94" s="19" t="str">
        <v>R1013</v>
      </c>
      <c r="Q94" s="19">
        <f ca="1" t="shared" si="14"/>
        <v>27</v>
      </c>
      <c r="R94" s="29"/>
      <c r="U94" s="19" t="s">
        <v>8326</v>
      </c>
      <c r="V94" s="19" t="str">
        <f t="shared" si="20"/>
        <v>Dec</v>
      </c>
      <c r="X94" s="19">
        <f t="shared" si="21"/>
        <v>2002</v>
      </c>
      <c r="AG94" s="19" t="s">
        <v>336</v>
      </c>
      <c r="AH94" s="19" t="s">
        <v>8324</v>
      </c>
      <c r="AI94" s="19" t="s">
        <v>8297</v>
      </c>
      <c r="AJ94" s="19" t="s">
        <v>8297</v>
      </c>
      <c r="AK94" s="19" t="str">
        <v>tier - 2</v>
      </c>
      <c r="AL94" s="19" t="str">
        <v>tier - 2</v>
      </c>
      <c r="AT94" s="19" t="s">
        <v>8299</v>
      </c>
      <c r="AU94" s="19" t="str">
        <v>R1013</v>
      </c>
      <c r="BD94" s="39">
        <v>2000</v>
      </c>
      <c r="BE94" s="19" t="str">
        <f t="shared" si="16"/>
        <v>Jun</v>
      </c>
      <c r="BF94" s="19">
        <v>26</v>
      </c>
      <c r="BG94" s="40">
        <f t="shared" si="17"/>
        <v>36703</v>
      </c>
      <c r="BM94" s="39">
        <v>1998</v>
      </c>
      <c r="BN94" s="19" t="str">
        <f t="shared" si="18"/>
        <v>Jun</v>
      </c>
      <c r="BO94" s="19">
        <v>4</v>
      </c>
      <c r="BP94" s="40">
        <f t="shared" si="15"/>
        <v>35950</v>
      </c>
      <c r="BQ94" s="19">
        <f ca="1" t="shared" si="19"/>
        <v>27</v>
      </c>
      <c r="BU94" s="19">
        <v>1290.93</v>
      </c>
      <c r="BV94" s="41">
        <v>1290.93</v>
      </c>
    </row>
    <row r="95" spans="1:74">
      <c r="A95" s="19" t="s">
        <v>368</v>
      </c>
      <c r="B95" s="39">
        <v>1995</v>
      </c>
      <c r="C95" s="19">
        <f t="shared" si="12"/>
        <v>1995</v>
      </c>
      <c r="D95" s="19" t="s">
        <v>8296</v>
      </c>
      <c r="E95" s="19" t="str">
        <f t="shared" si="11"/>
        <v>Jul</v>
      </c>
      <c r="F95" s="19">
        <v>30</v>
      </c>
      <c r="G95" s="40">
        <f t="shared" si="13"/>
        <v>34910</v>
      </c>
      <c r="H95" s="19">
        <v>0</v>
      </c>
      <c r="I95" s="19">
        <v>1338</v>
      </c>
      <c r="J95" s="41">
        <v>1338</v>
      </c>
      <c r="K95" s="19" t="s">
        <v>8297</v>
      </c>
      <c r="L95" s="19" t="str">
        <v>tier - 2</v>
      </c>
      <c r="M95" s="19" t="s">
        <v>8298</v>
      </c>
      <c r="N95" s="19" t="str">
        <v>tier - 3</v>
      </c>
      <c r="O95" s="19" t="s">
        <v>8315</v>
      </c>
      <c r="P95" s="19" t="str">
        <v>R1012</v>
      </c>
      <c r="Q95" s="19">
        <f ca="1" t="shared" si="14"/>
        <v>30</v>
      </c>
      <c r="R95" s="29"/>
      <c r="U95" s="19" t="s">
        <v>8329</v>
      </c>
      <c r="V95" s="19" t="str">
        <f t="shared" si="20"/>
        <v>Oct</v>
      </c>
      <c r="X95" s="19">
        <f t="shared" si="21"/>
        <v>1997</v>
      </c>
      <c r="AG95" s="19" t="s">
        <v>340</v>
      </c>
      <c r="AH95" s="19" t="s">
        <v>8324</v>
      </c>
      <c r="AI95" s="19" t="s">
        <v>8297</v>
      </c>
      <c r="AJ95" s="19" t="s">
        <v>8297</v>
      </c>
      <c r="AK95" s="19" t="str">
        <v>tier - 2</v>
      </c>
      <c r="AL95" s="19" t="str">
        <v>tier - 2</v>
      </c>
      <c r="AT95" s="19" t="s">
        <v>8299</v>
      </c>
      <c r="AU95" s="19" t="str">
        <v>R1013</v>
      </c>
      <c r="BD95" s="39">
        <v>1998</v>
      </c>
      <c r="BE95" s="19" t="str">
        <f t="shared" si="16"/>
        <v>Jun</v>
      </c>
      <c r="BF95" s="19">
        <v>4</v>
      </c>
      <c r="BG95" s="40">
        <f t="shared" si="17"/>
        <v>35950</v>
      </c>
      <c r="BM95" s="39">
        <v>2001</v>
      </c>
      <c r="BN95" s="19" t="str">
        <f t="shared" si="18"/>
        <v>Nov</v>
      </c>
      <c r="BO95" s="19">
        <v>29</v>
      </c>
      <c r="BP95" s="40">
        <f t="shared" si="15"/>
        <v>37224</v>
      </c>
      <c r="BQ95" s="19">
        <f ca="1" t="shared" si="19"/>
        <v>23</v>
      </c>
      <c r="BU95" s="19">
        <v>1293</v>
      </c>
      <c r="BV95" s="41">
        <v>1293</v>
      </c>
    </row>
    <row r="96" spans="1:74">
      <c r="A96" s="19" t="s">
        <v>372</v>
      </c>
      <c r="B96" s="39">
        <v>1997</v>
      </c>
      <c r="C96" s="19">
        <f t="shared" si="12"/>
        <v>1997</v>
      </c>
      <c r="D96" s="19" t="s">
        <v>8301</v>
      </c>
      <c r="E96" s="19" t="str">
        <f t="shared" si="11"/>
        <v>Nov</v>
      </c>
      <c r="F96" s="19">
        <v>7</v>
      </c>
      <c r="G96" s="40">
        <f t="shared" si="13"/>
        <v>35741</v>
      </c>
      <c r="H96" s="19">
        <v>0</v>
      </c>
      <c r="I96" s="19">
        <v>1341.16</v>
      </c>
      <c r="J96" s="41">
        <v>1341.16</v>
      </c>
      <c r="K96" s="19" t="s">
        <v>8297</v>
      </c>
      <c r="L96" s="19" t="str">
        <v>tier - 2</v>
      </c>
      <c r="M96" s="19" t="s">
        <v>8297</v>
      </c>
      <c r="N96" s="19" t="str">
        <v>tier - 2</v>
      </c>
      <c r="O96" s="19" t="s">
        <v>8315</v>
      </c>
      <c r="P96" s="19" t="str">
        <v>R1012</v>
      </c>
      <c r="Q96" s="19">
        <f ca="1" t="shared" si="14"/>
        <v>27</v>
      </c>
      <c r="R96" s="29"/>
      <c r="U96" s="19" t="s">
        <v>8310</v>
      </c>
      <c r="V96" s="19" t="str">
        <f t="shared" si="20"/>
        <v>Sep</v>
      </c>
      <c r="X96" s="19">
        <f t="shared" si="21"/>
        <v>2004</v>
      </c>
      <c r="AG96" s="19" t="s">
        <v>344</v>
      </c>
      <c r="AH96" s="19" t="s">
        <v>8324</v>
      </c>
      <c r="AI96" s="19" t="s">
        <v>8297</v>
      </c>
      <c r="AJ96" s="19" t="s">
        <v>8298</v>
      </c>
      <c r="AK96" s="19" t="str">
        <v>tier - 2</v>
      </c>
      <c r="AL96" s="19" t="str">
        <v>tier - 3</v>
      </c>
      <c r="AT96" s="19" t="s">
        <v>8315</v>
      </c>
      <c r="AU96" s="19" t="str">
        <v>R1012</v>
      </c>
      <c r="BD96" s="39">
        <v>2001</v>
      </c>
      <c r="BE96" s="19" t="str">
        <f t="shared" si="16"/>
        <v>Nov</v>
      </c>
      <c r="BF96" s="19">
        <v>29</v>
      </c>
      <c r="BG96" s="40">
        <f t="shared" si="17"/>
        <v>37224</v>
      </c>
      <c r="BM96" s="39">
        <v>2002</v>
      </c>
      <c r="BN96" s="19" t="str">
        <f t="shared" si="18"/>
        <v>Dec</v>
      </c>
      <c r="BO96" s="19">
        <v>10</v>
      </c>
      <c r="BP96" s="40">
        <f t="shared" si="15"/>
        <v>37600</v>
      </c>
      <c r="BQ96" s="19">
        <f ca="1" t="shared" si="19"/>
        <v>22</v>
      </c>
      <c r="BU96" s="19">
        <v>1304</v>
      </c>
      <c r="BV96" s="41">
        <v>1304</v>
      </c>
    </row>
    <row r="97" spans="1:74">
      <c r="A97" s="19" t="s">
        <v>376</v>
      </c>
      <c r="B97" s="39">
        <v>1998</v>
      </c>
      <c r="C97" s="19">
        <f t="shared" si="12"/>
        <v>1998</v>
      </c>
      <c r="D97" s="19" t="s">
        <v>8326</v>
      </c>
      <c r="E97" s="19" t="str">
        <f t="shared" si="11"/>
        <v>Dec</v>
      </c>
      <c r="F97" s="19">
        <v>3</v>
      </c>
      <c r="G97" s="40">
        <f t="shared" si="13"/>
        <v>36132</v>
      </c>
      <c r="H97" s="19">
        <v>0</v>
      </c>
      <c r="I97" s="19">
        <v>1359</v>
      </c>
      <c r="J97" s="41">
        <v>1359</v>
      </c>
      <c r="K97" s="19" t="s">
        <v>8297</v>
      </c>
      <c r="L97" s="19" t="str">
        <v>tier - 2</v>
      </c>
      <c r="M97" s="19" t="s">
        <v>8302</v>
      </c>
      <c r="N97" s="19" t="str">
        <v>tier - 1</v>
      </c>
      <c r="O97" s="19" t="s">
        <v>8299</v>
      </c>
      <c r="P97" s="19" t="str">
        <v>R1013</v>
      </c>
      <c r="Q97" s="19">
        <f ca="1" t="shared" si="14"/>
        <v>26</v>
      </c>
      <c r="R97" s="29"/>
      <c r="U97" s="19" t="s">
        <v>8296</v>
      </c>
      <c r="V97" s="19" t="str">
        <f t="shared" si="20"/>
        <v>Jul</v>
      </c>
      <c r="X97" s="19">
        <f t="shared" si="21"/>
        <v>2004</v>
      </c>
      <c r="AG97" s="19" t="s">
        <v>348</v>
      </c>
      <c r="AH97" s="19" t="s">
        <v>8324</v>
      </c>
      <c r="AI97" s="19" t="s">
        <v>8297</v>
      </c>
      <c r="AJ97" s="19" t="s">
        <v>8297</v>
      </c>
      <c r="AK97" s="19" t="str">
        <v>tier - 2</v>
      </c>
      <c r="AL97" s="19" t="str">
        <v>tier - 2</v>
      </c>
      <c r="AT97" s="19" t="s">
        <v>8315</v>
      </c>
      <c r="AU97" s="19" t="str">
        <v>R1012</v>
      </c>
      <c r="BD97" s="39">
        <v>2002</v>
      </c>
      <c r="BE97" s="19" t="str">
        <f t="shared" si="16"/>
        <v>Dec</v>
      </c>
      <c r="BF97" s="19">
        <v>10</v>
      </c>
      <c r="BG97" s="40">
        <f t="shared" si="17"/>
        <v>37600</v>
      </c>
      <c r="BM97" s="39">
        <v>1999</v>
      </c>
      <c r="BN97" s="19" t="str">
        <f t="shared" si="18"/>
        <v>Dec</v>
      </c>
      <c r="BO97" s="19">
        <v>2</v>
      </c>
      <c r="BP97" s="40">
        <f t="shared" si="15"/>
        <v>36496</v>
      </c>
      <c r="BQ97" s="19">
        <f ca="1" t="shared" si="19"/>
        <v>25</v>
      </c>
      <c r="BU97" s="19">
        <v>1304</v>
      </c>
      <c r="BV97" s="41">
        <v>1304</v>
      </c>
    </row>
    <row r="98" spans="1:74">
      <c r="A98" s="19" t="s">
        <v>380</v>
      </c>
      <c r="B98" s="39">
        <v>2002</v>
      </c>
      <c r="C98" s="19">
        <f t="shared" si="12"/>
        <v>2002</v>
      </c>
      <c r="D98" s="19" t="s">
        <v>8328</v>
      </c>
      <c r="E98" s="19" t="str">
        <f t="shared" si="11"/>
        <v>Aug</v>
      </c>
      <c r="F98" s="19">
        <v>15</v>
      </c>
      <c r="G98" s="40">
        <f t="shared" si="13"/>
        <v>37483</v>
      </c>
      <c r="H98" s="19">
        <v>0</v>
      </c>
      <c r="I98" s="19">
        <v>1382</v>
      </c>
      <c r="J98" s="41">
        <v>1382</v>
      </c>
      <c r="K98" s="19" t="s">
        <v>8297</v>
      </c>
      <c r="L98" s="19" t="str">
        <v>tier - 2</v>
      </c>
      <c r="M98" s="19" t="s">
        <v>8302</v>
      </c>
      <c r="N98" s="19" t="str">
        <v>tier - 1</v>
      </c>
      <c r="O98" s="19" t="s">
        <v>8299</v>
      </c>
      <c r="P98" s="19" t="str">
        <v>R1013</v>
      </c>
      <c r="Q98" s="19">
        <f ca="1" t="shared" si="14"/>
        <v>23</v>
      </c>
      <c r="R98" s="29"/>
      <c r="U98" s="19" t="s">
        <v>8303</v>
      </c>
      <c r="V98" s="19" t="str">
        <f t="shared" si="20"/>
        <v>Jun</v>
      </c>
      <c r="X98" s="19">
        <f t="shared" si="21"/>
        <v>2000</v>
      </c>
      <c r="AG98" s="19" t="s">
        <v>352</v>
      </c>
      <c r="AH98" s="19" t="s">
        <v>8324</v>
      </c>
      <c r="AI98" s="19" t="s">
        <v>8297</v>
      </c>
      <c r="AJ98" s="19" t="s">
        <v>8297</v>
      </c>
      <c r="AK98" s="19" t="str">
        <v>tier - 2</v>
      </c>
      <c r="AL98" s="19" t="str">
        <v>tier - 2</v>
      </c>
      <c r="AT98" s="19" t="s">
        <v>8299</v>
      </c>
      <c r="AU98" s="19" t="str">
        <v>R1013</v>
      </c>
      <c r="BD98" s="39">
        <v>1999</v>
      </c>
      <c r="BE98" s="19" t="str">
        <f t="shared" si="16"/>
        <v>Dec</v>
      </c>
      <c r="BF98" s="19">
        <v>2</v>
      </c>
      <c r="BG98" s="40">
        <f t="shared" si="17"/>
        <v>36496</v>
      </c>
      <c r="BM98" s="39">
        <v>2002</v>
      </c>
      <c r="BN98" s="19" t="str">
        <f t="shared" si="18"/>
        <v>Oct</v>
      </c>
      <c r="BO98" s="19">
        <v>13</v>
      </c>
      <c r="BP98" s="40">
        <f t="shared" si="15"/>
        <v>37542</v>
      </c>
      <c r="BQ98" s="19">
        <f ca="1" t="shared" si="19"/>
        <v>23</v>
      </c>
      <c r="BU98" s="19">
        <v>1315</v>
      </c>
      <c r="BV98" s="41">
        <v>1315</v>
      </c>
    </row>
    <row r="99" spans="1:74">
      <c r="A99" s="19" t="s">
        <v>384</v>
      </c>
      <c r="B99" s="39">
        <v>1999</v>
      </c>
      <c r="C99" s="19">
        <f t="shared" si="12"/>
        <v>1999</v>
      </c>
      <c r="D99" s="19" t="s">
        <v>8296</v>
      </c>
      <c r="E99" s="19" t="str">
        <f t="shared" si="11"/>
        <v>Jul</v>
      </c>
      <c r="F99" s="19">
        <v>6</v>
      </c>
      <c r="G99" s="40">
        <f t="shared" si="13"/>
        <v>36347</v>
      </c>
      <c r="H99" s="19">
        <v>0</v>
      </c>
      <c r="I99" s="19">
        <v>1389</v>
      </c>
      <c r="J99" s="41">
        <v>1389</v>
      </c>
      <c r="K99" s="19" t="s">
        <v>8297</v>
      </c>
      <c r="L99" s="19" t="str">
        <v>tier - 2</v>
      </c>
      <c r="M99" s="19" t="s">
        <v>8297</v>
      </c>
      <c r="N99" s="19" t="str">
        <v>tier - 2</v>
      </c>
      <c r="O99" s="19" t="s">
        <v>8299</v>
      </c>
      <c r="P99" s="19" t="str">
        <v>R1013</v>
      </c>
      <c r="Q99" s="19">
        <f ca="1" t="shared" si="14"/>
        <v>26</v>
      </c>
      <c r="R99" s="29"/>
      <c r="U99" s="19" t="s">
        <v>8303</v>
      </c>
      <c r="V99" s="19" t="str">
        <f t="shared" si="20"/>
        <v>Jun</v>
      </c>
      <c r="X99" s="19">
        <f t="shared" si="21"/>
        <v>1998</v>
      </c>
      <c r="AG99" s="19" t="s">
        <v>356</v>
      </c>
      <c r="AH99" s="19" t="s">
        <v>8324</v>
      </c>
      <c r="AI99" s="19" t="s">
        <v>8297</v>
      </c>
      <c r="AJ99" s="19" t="s">
        <v>8297</v>
      </c>
      <c r="AK99" s="19" t="str">
        <v>tier - 2</v>
      </c>
      <c r="AL99" s="19" t="str">
        <v>tier - 2</v>
      </c>
      <c r="AT99" s="19" t="s">
        <v>8299</v>
      </c>
      <c r="AU99" s="19" t="str">
        <v>R1013</v>
      </c>
      <c r="BD99" s="39">
        <v>2002</v>
      </c>
      <c r="BE99" s="19" t="str">
        <f t="shared" si="16"/>
        <v>Oct</v>
      </c>
      <c r="BF99" s="19">
        <v>13</v>
      </c>
      <c r="BG99" s="40">
        <f t="shared" si="17"/>
        <v>37542</v>
      </c>
      <c r="BM99" s="39">
        <v>1999</v>
      </c>
      <c r="BN99" s="19" t="str">
        <f t="shared" si="18"/>
        <v>Oct</v>
      </c>
      <c r="BO99" s="19">
        <v>14</v>
      </c>
      <c r="BP99" s="40">
        <f t="shared" si="15"/>
        <v>36447</v>
      </c>
      <c r="BQ99" s="19">
        <f ca="1" t="shared" si="19"/>
        <v>26</v>
      </c>
      <c r="BU99" s="19">
        <v>1329.17</v>
      </c>
      <c r="BV99" s="41">
        <v>1329.17</v>
      </c>
    </row>
    <row r="100" spans="1:74">
      <c r="A100" s="19" t="s">
        <v>387</v>
      </c>
      <c r="B100" s="39">
        <v>2002</v>
      </c>
      <c r="C100" s="19">
        <f t="shared" si="12"/>
        <v>2002</v>
      </c>
      <c r="D100" s="19" t="s">
        <v>8301</v>
      </c>
      <c r="E100" s="19" t="str">
        <f t="shared" si="11"/>
        <v>Nov</v>
      </c>
      <c r="F100" s="19">
        <v>14</v>
      </c>
      <c r="G100" s="40">
        <f t="shared" si="13"/>
        <v>37574</v>
      </c>
      <c r="H100" s="19">
        <v>0</v>
      </c>
      <c r="I100" s="19">
        <v>1390</v>
      </c>
      <c r="J100" s="41">
        <v>1390</v>
      </c>
      <c r="K100" s="19" t="s">
        <v>8297</v>
      </c>
      <c r="L100" s="19" t="str">
        <v>tier - 2</v>
      </c>
      <c r="M100" s="19" t="s">
        <v>8297</v>
      </c>
      <c r="N100" s="19" t="str">
        <v>tier - 2</v>
      </c>
      <c r="O100" s="19" t="s">
        <v>8299</v>
      </c>
      <c r="P100" s="19" t="str">
        <v>R1013</v>
      </c>
      <c r="Q100" s="19">
        <f ca="1" t="shared" si="14"/>
        <v>22</v>
      </c>
      <c r="R100" s="29"/>
      <c r="U100" s="19" t="s">
        <v>8301</v>
      </c>
      <c r="V100" s="19" t="str">
        <f t="shared" si="20"/>
        <v>Nov</v>
      </c>
      <c r="X100" s="19">
        <f t="shared" si="21"/>
        <v>2001</v>
      </c>
      <c r="AG100" s="19" t="s">
        <v>360</v>
      </c>
      <c r="AH100" s="19" t="s">
        <v>8324</v>
      </c>
      <c r="AI100" s="19" t="s">
        <v>8297</v>
      </c>
      <c r="AJ100" s="19" t="s">
        <v>8298</v>
      </c>
      <c r="AK100" s="19" t="str">
        <v>tier - 2</v>
      </c>
      <c r="AL100" s="19" t="str">
        <v>tier - 3</v>
      </c>
      <c r="AT100" s="19" t="s">
        <v>8299</v>
      </c>
      <c r="AU100" s="19" t="str">
        <v>R1013</v>
      </c>
      <c r="BD100" s="39">
        <v>1999</v>
      </c>
      <c r="BE100" s="19" t="str">
        <f t="shared" si="16"/>
        <v>Oct</v>
      </c>
      <c r="BF100" s="19">
        <v>14</v>
      </c>
      <c r="BG100" s="40">
        <f t="shared" si="17"/>
        <v>36447</v>
      </c>
      <c r="BM100" s="39">
        <v>1998</v>
      </c>
      <c r="BN100" s="19" t="str">
        <f t="shared" si="18"/>
        <v>Jul</v>
      </c>
      <c r="BO100" s="19">
        <v>12</v>
      </c>
      <c r="BP100" s="40">
        <f t="shared" si="15"/>
        <v>35988</v>
      </c>
      <c r="BQ100" s="19">
        <f ca="1" t="shared" si="19"/>
        <v>27</v>
      </c>
      <c r="BU100" s="19">
        <v>1332.61</v>
      </c>
      <c r="BV100" s="41">
        <v>1332.61</v>
      </c>
    </row>
    <row r="101" spans="1:74">
      <c r="A101" s="19" t="s">
        <v>390</v>
      </c>
      <c r="B101" s="39">
        <v>2002</v>
      </c>
      <c r="C101" s="19">
        <f t="shared" si="12"/>
        <v>2002</v>
      </c>
      <c r="D101" s="19" t="s">
        <v>8326</v>
      </c>
      <c r="E101" s="19" t="str">
        <f t="shared" si="11"/>
        <v>Dec</v>
      </c>
      <c r="F101" s="19">
        <v>22</v>
      </c>
      <c r="G101" s="40">
        <f t="shared" si="13"/>
        <v>37612</v>
      </c>
      <c r="H101" s="19">
        <v>0</v>
      </c>
      <c r="I101" s="19">
        <v>1391.53</v>
      </c>
      <c r="J101" s="41">
        <v>1391.53</v>
      </c>
      <c r="K101" s="19" t="s">
        <v>8297</v>
      </c>
      <c r="L101" s="19" t="str">
        <v>tier - 2</v>
      </c>
      <c r="M101" s="19" t="s">
        <v>8302</v>
      </c>
      <c r="N101" s="19" t="str">
        <v>tier - 1</v>
      </c>
      <c r="O101" s="19" t="s">
        <v>8299</v>
      </c>
      <c r="P101" s="19" t="str">
        <v>R1013</v>
      </c>
      <c r="Q101" s="19">
        <f ca="1" t="shared" si="14"/>
        <v>22</v>
      </c>
      <c r="R101" s="29"/>
      <c r="U101" s="19" t="s">
        <v>8326</v>
      </c>
      <c r="V101" s="19" t="str">
        <f t="shared" si="20"/>
        <v>Dec</v>
      </c>
      <c r="X101" s="19">
        <f t="shared" si="21"/>
        <v>2002</v>
      </c>
      <c r="AG101" s="19" t="s">
        <v>364</v>
      </c>
      <c r="AH101" s="19" t="s">
        <v>8324</v>
      </c>
      <c r="AI101" s="19" t="s">
        <v>8297</v>
      </c>
      <c r="AJ101" s="19" t="s">
        <v>8298</v>
      </c>
      <c r="AK101" s="19" t="str">
        <v>tier - 2</v>
      </c>
      <c r="AL101" s="19" t="str">
        <v>tier - 3</v>
      </c>
      <c r="AT101" s="19" t="s">
        <v>8299</v>
      </c>
      <c r="AU101" s="19" t="str">
        <v>R1013</v>
      </c>
      <c r="BD101" s="39">
        <v>1998</v>
      </c>
      <c r="BE101" s="19" t="str">
        <f t="shared" si="16"/>
        <v>Jul</v>
      </c>
      <c r="BF101" s="19">
        <v>12</v>
      </c>
      <c r="BG101" s="40">
        <f t="shared" si="17"/>
        <v>35988</v>
      </c>
      <c r="BM101" s="39">
        <v>1995</v>
      </c>
      <c r="BN101" s="19" t="str">
        <f t="shared" si="18"/>
        <v>Jul</v>
      </c>
      <c r="BO101" s="19">
        <v>30</v>
      </c>
      <c r="BP101" s="40">
        <f t="shared" si="15"/>
        <v>34910</v>
      </c>
      <c r="BQ101" s="19">
        <f ca="1" t="shared" si="19"/>
        <v>30</v>
      </c>
      <c r="BU101" s="19">
        <v>1338</v>
      </c>
      <c r="BV101" s="41">
        <v>1338</v>
      </c>
    </row>
    <row r="102" spans="1:74">
      <c r="A102" s="19" t="s">
        <v>394</v>
      </c>
      <c r="B102" s="39">
        <v>1998</v>
      </c>
      <c r="C102" s="19">
        <f t="shared" si="12"/>
        <v>1998</v>
      </c>
      <c r="D102" s="19" t="s">
        <v>8310</v>
      </c>
      <c r="E102" s="19" t="str">
        <f t="shared" si="11"/>
        <v>Sep</v>
      </c>
      <c r="F102" s="19">
        <v>5</v>
      </c>
      <c r="G102" s="40">
        <f t="shared" si="13"/>
        <v>36043</v>
      </c>
      <c r="H102" s="19">
        <v>0</v>
      </c>
      <c r="I102" s="19">
        <v>1400.44</v>
      </c>
      <c r="J102" s="41">
        <v>1400.44</v>
      </c>
      <c r="K102" s="19" t="s">
        <v>8297</v>
      </c>
      <c r="L102" s="19" t="str">
        <v>tier - 2</v>
      </c>
      <c r="M102" s="19" t="s">
        <v>8297</v>
      </c>
      <c r="N102" s="19" t="str">
        <v>tier - 2</v>
      </c>
      <c r="O102" s="19" t="s">
        <v>8299</v>
      </c>
      <c r="P102" s="19" t="str">
        <v>R1013</v>
      </c>
      <c r="Q102" s="19">
        <f ca="1" t="shared" si="14"/>
        <v>27</v>
      </c>
      <c r="R102" s="29"/>
      <c r="U102" s="19" t="s">
        <v>8326</v>
      </c>
      <c r="V102" s="19" t="str">
        <f t="shared" si="20"/>
        <v>Dec</v>
      </c>
      <c r="X102" s="19">
        <f t="shared" si="21"/>
        <v>1999</v>
      </c>
      <c r="AG102" s="19" t="s">
        <v>368</v>
      </c>
      <c r="AH102" s="19" t="s">
        <v>8324</v>
      </c>
      <c r="AI102" s="19" t="s">
        <v>8297</v>
      </c>
      <c r="AJ102" s="19" t="s">
        <v>8298</v>
      </c>
      <c r="AK102" s="19" t="str">
        <v>tier - 2</v>
      </c>
      <c r="AL102" s="19" t="str">
        <v>tier - 3</v>
      </c>
      <c r="AT102" s="19" t="s">
        <v>8315</v>
      </c>
      <c r="AU102" s="19" t="str">
        <v>R1012</v>
      </c>
      <c r="BD102" s="39">
        <v>1995</v>
      </c>
      <c r="BE102" s="19" t="str">
        <f t="shared" si="16"/>
        <v>Jul</v>
      </c>
      <c r="BF102" s="19">
        <v>30</v>
      </c>
      <c r="BG102" s="40">
        <f t="shared" si="17"/>
        <v>34910</v>
      </c>
      <c r="BM102" s="39">
        <v>1997</v>
      </c>
      <c r="BN102" s="19" t="str">
        <f t="shared" si="18"/>
        <v>Nov</v>
      </c>
      <c r="BO102" s="19">
        <v>7</v>
      </c>
      <c r="BP102" s="40">
        <f t="shared" si="15"/>
        <v>35741</v>
      </c>
      <c r="BQ102" s="19">
        <f ca="1" t="shared" si="19"/>
        <v>27</v>
      </c>
      <c r="BU102" s="19">
        <v>1341.16</v>
      </c>
      <c r="BV102" s="41">
        <v>1341.16</v>
      </c>
    </row>
    <row r="103" spans="1:74">
      <c r="A103" s="19" t="s">
        <v>398</v>
      </c>
      <c r="B103" s="39">
        <v>1997</v>
      </c>
      <c r="C103" s="19">
        <f t="shared" si="12"/>
        <v>1997</v>
      </c>
      <c r="D103" s="19" t="s">
        <v>8329</v>
      </c>
      <c r="E103" s="19" t="str">
        <f t="shared" si="11"/>
        <v>Oct</v>
      </c>
      <c r="F103" s="19">
        <v>27</v>
      </c>
      <c r="G103" s="40">
        <f t="shared" si="13"/>
        <v>35730</v>
      </c>
      <c r="H103" s="19">
        <v>0</v>
      </c>
      <c r="I103" s="19">
        <v>1402</v>
      </c>
      <c r="J103" s="41">
        <v>1402</v>
      </c>
      <c r="K103" s="19" t="s">
        <v>8297</v>
      </c>
      <c r="L103" s="19" t="str">
        <v>tier - 2</v>
      </c>
      <c r="M103" s="19" t="s">
        <v>8298</v>
      </c>
      <c r="N103" s="19" t="str">
        <v>tier - 3</v>
      </c>
      <c r="O103" s="19" t="s">
        <v>8330</v>
      </c>
      <c r="P103" s="19" t="str">
        <v>R1011</v>
      </c>
      <c r="Q103" s="19">
        <f ca="1" t="shared" si="14"/>
        <v>28</v>
      </c>
      <c r="R103" s="29"/>
      <c r="U103" s="19" t="s">
        <v>8329</v>
      </c>
      <c r="V103" s="19" t="str">
        <f t="shared" si="20"/>
        <v>Oct</v>
      </c>
      <c r="X103" s="19">
        <f t="shared" si="21"/>
        <v>2002</v>
      </c>
      <c r="AG103" s="19" t="s">
        <v>372</v>
      </c>
      <c r="AH103" s="19" t="s">
        <v>8324</v>
      </c>
      <c r="AI103" s="19" t="s">
        <v>8297</v>
      </c>
      <c r="AJ103" s="19" t="s">
        <v>8297</v>
      </c>
      <c r="AK103" s="19" t="str">
        <v>tier - 2</v>
      </c>
      <c r="AL103" s="19" t="str">
        <v>tier - 2</v>
      </c>
      <c r="AT103" s="19" t="s">
        <v>8315</v>
      </c>
      <c r="AU103" s="19" t="str">
        <v>R1012</v>
      </c>
      <c r="BD103" s="39">
        <v>1997</v>
      </c>
      <c r="BE103" s="19" t="str">
        <f t="shared" si="16"/>
        <v>Nov</v>
      </c>
      <c r="BF103" s="19">
        <v>7</v>
      </c>
      <c r="BG103" s="40">
        <f t="shared" si="17"/>
        <v>35741</v>
      </c>
      <c r="BM103" s="39">
        <v>1998</v>
      </c>
      <c r="BN103" s="19" t="str">
        <f t="shared" si="18"/>
        <v>Dec</v>
      </c>
      <c r="BO103" s="19">
        <v>3</v>
      </c>
      <c r="BP103" s="40">
        <f t="shared" si="15"/>
        <v>36132</v>
      </c>
      <c r="BQ103" s="19">
        <f ca="1" t="shared" si="19"/>
        <v>26</v>
      </c>
      <c r="BU103" s="19">
        <v>1359</v>
      </c>
      <c r="BV103" s="41">
        <v>1359</v>
      </c>
    </row>
    <row r="104" spans="1:74">
      <c r="A104" s="19" t="s">
        <v>402</v>
      </c>
      <c r="B104" s="39">
        <v>1996</v>
      </c>
      <c r="C104" s="19">
        <f t="shared" si="12"/>
        <v>1996</v>
      </c>
      <c r="D104" s="19" t="s">
        <v>8303</v>
      </c>
      <c r="E104" s="19" t="str">
        <f t="shared" si="11"/>
        <v>Jun</v>
      </c>
      <c r="F104" s="19">
        <v>23</v>
      </c>
      <c r="G104" s="40">
        <f t="shared" si="13"/>
        <v>35239</v>
      </c>
      <c r="H104" s="19">
        <v>0</v>
      </c>
      <c r="I104" s="19">
        <v>1417</v>
      </c>
      <c r="J104" s="41">
        <v>1417</v>
      </c>
      <c r="K104" s="19" t="s">
        <v>8297</v>
      </c>
      <c r="L104" s="19" t="str">
        <v>tier - 2</v>
      </c>
      <c r="M104" s="19" t="s">
        <v>8298</v>
      </c>
      <c r="N104" s="19" t="str">
        <v>tier - 3</v>
      </c>
      <c r="O104" s="19" t="s">
        <v>8299</v>
      </c>
      <c r="P104" s="19" t="str">
        <v>R1013</v>
      </c>
      <c r="Q104" s="19">
        <f ca="1" t="shared" si="14"/>
        <v>29</v>
      </c>
      <c r="R104" s="29"/>
      <c r="U104" s="19" t="s">
        <v>8329</v>
      </c>
      <c r="V104" s="19" t="str">
        <f t="shared" si="20"/>
        <v>Oct</v>
      </c>
      <c r="X104" s="19">
        <f t="shared" si="21"/>
        <v>1999</v>
      </c>
      <c r="AG104" s="19" t="s">
        <v>376</v>
      </c>
      <c r="AH104" s="19" t="s">
        <v>8324</v>
      </c>
      <c r="AI104" s="19" t="s">
        <v>8297</v>
      </c>
      <c r="AJ104" s="19" t="s">
        <v>8302</v>
      </c>
      <c r="AK104" s="19" t="str">
        <v>tier - 2</v>
      </c>
      <c r="AL104" s="19" t="str">
        <v>tier - 1</v>
      </c>
      <c r="AT104" s="19" t="s">
        <v>8299</v>
      </c>
      <c r="AU104" s="19" t="str">
        <v>R1013</v>
      </c>
      <c r="BD104" s="39">
        <v>1998</v>
      </c>
      <c r="BE104" s="19" t="str">
        <f t="shared" si="16"/>
        <v>Dec</v>
      </c>
      <c r="BF104" s="19">
        <v>3</v>
      </c>
      <c r="BG104" s="40">
        <f t="shared" si="17"/>
        <v>36132</v>
      </c>
      <c r="BM104" s="39">
        <v>2002</v>
      </c>
      <c r="BN104" s="19" t="str">
        <f t="shared" si="18"/>
        <v>Aug</v>
      </c>
      <c r="BO104" s="19">
        <v>15</v>
      </c>
      <c r="BP104" s="40">
        <f t="shared" si="15"/>
        <v>37483</v>
      </c>
      <c r="BQ104" s="19">
        <f ca="1" t="shared" si="19"/>
        <v>23</v>
      </c>
      <c r="BU104" s="19">
        <v>1382</v>
      </c>
      <c r="BV104" s="41">
        <v>1382</v>
      </c>
    </row>
    <row r="105" spans="1:74">
      <c r="A105" s="19" t="s">
        <v>406</v>
      </c>
      <c r="B105" s="39">
        <v>2001</v>
      </c>
      <c r="C105" s="19">
        <f t="shared" si="12"/>
        <v>2001</v>
      </c>
      <c r="D105" s="19" t="s">
        <v>8328</v>
      </c>
      <c r="E105" s="19" t="str">
        <f t="shared" si="11"/>
        <v>Aug</v>
      </c>
      <c r="F105" s="19">
        <v>23</v>
      </c>
      <c r="G105" s="40">
        <f t="shared" si="13"/>
        <v>37126</v>
      </c>
      <c r="H105" s="19">
        <v>0</v>
      </c>
      <c r="I105" s="19">
        <v>1421</v>
      </c>
      <c r="J105" s="41">
        <v>1421</v>
      </c>
      <c r="K105" s="19" t="s">
        <v>8297</v>
      </c>
      <c r="L105" s="19" t="str">
        <v>tier - 2</v>
      </c>
      <c r="M105" s="19" t="s">
        <v>8297</v>
      </c>
      <c r="N105" s="19" t="str">
        <v>tier - 2</v>
      </c>
      <c r="O105" s="19" t="s">
        <v>8299</v>
      </c>
      <c r="P105" s="19" t="str">
        <v>R1013</v>
      </c>
      <c r="Q105" s="19">
        <f ca="1" t="shared" si="14"/>
        <v>24</v>
      </c>
      <c r="R105" s="29"/>
      <c r="U105" s="19" t="s">
        <v>8296</v>
      </c>
      <c r="V105" s="19" t="str">
        <f t="shared" si="20"/>
        <v>Jul</v>
      </c>
      <c r="X105" s="19">
        <f t="shared" si="21"/>
        <v>1998</v>
      </c>
      <c r="AG105" s="19" t="s">
        <v>380</v>
      </c>
      <c r="AH105" s="19" t="s">
        <v>8324</v>
      </c>
      <c r="AI105" s="19" t="s">
        <v>8297</v>
      </c>
      <c r="AJ105" s="19" t="s">
        <v>8302</v>
      </c>
      <c r="AK105" s="19" t="str">
        <v>tier - 2</v>
      </c>
      <c r="AL105" s="19" t="str">
        <v>tier - 1</v>
      </c>
      <c r="AT105" s="19" t="s">
        <v>8299</v>
      </c>
      <c r="AU105" s="19" t="str">
        <v>R1013</v>
      </c>
      <c r="BD105" s="39">
        <v>2002</v>
      </c>
      <c r="BE105" s="19" t="str">
        <f t="shared" si="16"/>
        <v>Aug</v>
      </c>
      <c r="BF105" s="19">
        <v>15</v>
      </c>
      <c r="BG105" s="40">
        <f t="shared" si="17"/>
        <v>37483</v>
      </c>
      <c r="BM105" s="39">
        <v>1999</v>
      </c>
      <c r="BN105" s="19" t="str">
        <f t="shared" si="18"/>
        <v>Jul</v>
      </c>
      <c r="BO105" s="19">
        <v>6</v>
      </c>
      <c r="BP105" s="40">
        <f t="shared" si="15"/>
        <v>36347</v>
      </c>
      <c r="BQ105" s="19">
        <f ca="1" t="shared" si="19"/>
        <v>26</v>
      </c>
      <c r="BU105" s="19">
        <v>1389</v>
      </c>
      <c r="BV105" s="41">
        <v>1389</v>
      </c>
    </row>
    <row r="106" spans="1:74">
      <c r="A106" s="19" t="s">
        <v>409</v>
      </c>
      <c r="B106" s="39">
        <v>1997</v>
      </c>
      <c r="C106" s="19">
        <f t="shared" si="12"/>
        <v>1997</v>
      </c>
      <c r="D106" s="19" t="s">
        <v>8326</v>
      </c>
      <c r="E106" s="19" t="str">
        <f t="shared" si="11"/>
        <v>Dec</v>
      </c>
      <c r="F106" s="19">
        <v>5</v>
      </c>
      <c r="G106" s="40">
        <f t="shared" si="13"/>
        <v>35769</v>
      </c>
      <c r="H106" s="19">
        <v>0</v>
      </c>
      <c r="I106" s="19">
        <v>1422</v>
      </c>
      <c r="J106" s="41">
        <v>1422</v>
      </c>
      <c r="K106" s="19" t="s">
        <v>8297</v>
      </c>
      <c r="L106" s="19" t="str">
        <v>tier - 2</v>
      </c>
      <c r="M106" s="19" t="s">
        <v>8297</v>
      </c>
      <c r="N106" s="19" t="str">
        <v>tier - 2</v>
      </c>
      <c r="O106" s="19" t="s">
        <v>8299</v>
      </c>
      <c r="P106" s="19" t="str">
        <v>R1013</v>
      </c>
      <c r="Q106" s="19">
        <f ca="1" t="shared" si="14"/>
        <v>27</v>
      </c>
      <c r="R106" s="29"/>
      <c r="U106" s="19" t="s">
        <v>8296</v>
      </c>
      <c r="V106" s="19" t="str">
        <f t="shared" si="20"/>
        <v>Jul</v>
      </c>
      <c r="X106" s="19">
        <f t="shared" si="21"/>
        <v>1995</v>
      </c>
      <c r="AG106" s="19" t="s">
        <v>384</v>
      </c>
      <c r="AH106" s="19" t="s">
        <v>8324</v>
      </c>
      <c r="AI106" s="19" t="s">
        <v>8297</v>
      </c>
      <c r="AJ106" s="19" t="s">
        <v>8297</v>
      </c>
      <c r="AK106" s="19" t="str">
        <v>tier - 2</v>
      </c>
      <c r="AL106" s="19" t="str">
        <v>tier - 2</v>
      </c>
      <c r="AT106" s="19" t="s">
        <v>8299</v>
      </c>
      <c r="AU106" s="19" t="str">
        <v>R1013</v>
      </c>
      <c r="BD106" s="39">
        <v>1999</v>
      </c>
      <c r="BE106" s="19" t="str">
        <f t="shared" si="16"/>
        <v>Jul</v>
      </c>
      <c r="BF106" s="19">
        <v>6</v>
      </c>
      <c r="BG106" s="40">
        <f t="shared" si="17"/>
        <v>36347</v>
      </c>
      <c r="BM106" s="39">
        <v>2002</v>
      </c>
      <c r="BN106" s="19" t="str">
        <f t="shared" si="18"/>
        <v>Nov</v>
      </c>
      <c r="BO106" s="19">
        <v>14</v>
      </c>
      <c r="BP106" s="40">
        <f t="shared" si="15"/>
        <v>37574</v>
      </c>
      <c r="BQ106" s="19">
        <f ca="1" t="shared" si="19"/>
        <v>22</v>
      </c>
      <c r="BU106" s="19">
        <v>1390</v>
      </c>
      <c r="BV106" s="41">
        <v>1390</v>
      </c>
    </row>
    <row r="107" spans="1:74">
      <c r="A107" s="19" t="s">
        <v>413</v>
      </c>
      <c r="B107" s="39">
        <v>2000</v>
      </c>
      <c r="C107" s="19">
        <f t="shared" si="12"/>
        <v>2000</v>
      </c>
      <c r="D107" s="19" t="s">
        <v>8310</v>
      </c>
      <c r="E107" s="19" t="str">
        <f t="shared" si="11"/>
        <v>Sep</v>
      </c>
      <c r="F107" s="19">
        <v>1</v>
      </c>
      <c r="G107" s="40">
        <f t="shared" si="13"/>
        <v>36770</v>
      </c>
      <c r="H107" s="19">
        <v>0</v>
      </c>
      <c r="I107" s="19">
        <v>1438</v>
      </c>
      <c r="J107" s="41">
        <v>1438</v>
      </c>
      <c r="K107" s="19" t="s">
        <v>8297</v>
      </c>
      <c r="L107" s="19" t="str">
        <v>tier - 2</v>
      </c>
      <c r="M107" s="19" t="s">
        <v>8297</v>
      </c>
      <c r="N107" s="19" t="str">
        <v>tier - 2</v>
      </c>
      <c r="O107" s="19" t="s">
        <v>8299</v>
      </c>
      <c r="P107" s="19" t="str">
        <v>R1013</v>
      </c>
      <c r="Q107" s="19">
        <f ca="1" t="shared" si="14"/>
        <v>25</v>
      </c>
      <c r="R107" s="29"/>
      <c r="U107" s="19" t="s">
        <v>8301</v>
      </c>
      <c r="V107" s="19" t="str">
        <f t="shared" si="20"/>
        <v>Nov</v>
      </c>
      <c r="X107" s="19">
        <f t="shared" si="21"/>
        <v>1997</v>
      </c>
      <c r="AG107" s="19" t="s">
        <v>387</v>
      </c>
      <c r="AH107" s="19" t="s">
        <v>8324</v>
      </c>
      <c r="AI107" s="19" t="s">
        <v>8297</v>
      </c>
      <c r="AJ107" s="19" t="s">
        <v>8297</v>
      </c>
      <c r="AK107" s="19" t="str">
        <v>tier - 2</v>
      </c>
      <c r="AL107" s="19" t="str">
        <v>tier - 2</v>
      </c>
      <c r="AT107" s="19" t="s">
        <v>8299</v>
      </c>
      <c r="AU107" s="19" t="str">
        <v>R1013</v>
      </c>
      <c r="BD107" s="39">
        <v>2002</v>
      </c>
      <c r="BE107" s="19" t="str">
        <f t="shared" si="16"/>
        <v>Nov</v>
      </c>
      <c r="BF107" s="19">
        <v>14</v>
      </c>
      <c r="BG107" s="40">
        <f t="shared" si="17"/>
        <v>37574</v>
      </c>
      <c r="BM107" s="39">
        <v>2002</v>
      </c>
      <c r="BN107" s="19" t="str">
        <f t="shared" si="18"/>
        <v>Dec</v>
      </c>
      <c r="BO107" s="19">
        <v>22</v>
      </c>
      <c r="BP107" s="40">
        <f t="shared" si="15"/>
        <v>37612</v>
      </c>
      <c r="BQ107" s="19">
        <f ca="1" t="shared" si="19"/>
        <v>22</v>
      </c>
      <c r="BU107" s="19">
        <v>1391.53</v>
      </c>
      <c r="BV107" s="41">
        <v>1391.53</v>
      </c>
    </row>
    <row r="108" spans="1:74">
      <c r="A108" s="19" t="s">
        <v>417</v>
      </c>
      <c r="B108" s="39">
        <v>1997</v>
      </c>
      <c r="C108" s="19">
        <f t="shared" si="12"/>
        <v>1997</v>
      </c>
      <c r="D108" s="19" t="s">
        <v>8303</v>
      </c>
      <c r="E108" s="19" t="str">
        <f t="shared" si="11"/>
        <v>Jun</v>
      </c>
      <c r="F108" s="19">
        <v>19</v>
      </c>
      <c r="G108" s="40">
        <f t="shared" si="13"/>
        <v>35600</v>
      </c>
      <c r="H108" s="19">
        <v>0</v>
      </c>
      <c r="I108" s="19">
        <v>1445</v>
      </c>
      <c r="J108" s="41">
        <v>1445</v>
      </c>
      <c r="K108" s="19" t="s">
        <v>8297</v>
      </c>
      <c r="L108" s="19" t="str">
        <v>tier - 2</v>
      </c>
      <c r="M108" s="19" t="s">
        <v>8302</v>
      </c>
      <c r="N108" s="19" t="str">
        <v>tier - 1</v>
      </c>
      <c r="O108" s="19" t="s">
        <v>8299</v>
      </c>
      <c r="P108" s="19" t="str">
        <v>R1013</v>
      </c>
      <c r="Q108" s="19">
        <f ca="1" t="shared" si="14"/>
        <v>28</v>
      </c>
      <c r="R108" s="29"/>
      <c r="U108" s="19" t="s">
        <v>8326</v>
      </c>
      <c r="V108" s="19" t="str">
        <f t="shared" si="20"/>
        <v>Dec</v>
      </c>
      <c r="X108" s="19">
        <f t="shared" si="21"/>
        <v>1998</v>
      </c>
      <c r="AG108" s="19" t="s">
        <v>390</v>
      </c>
      <c r="AH108" s="19" t="s">
        <v>8324</v>
      </c>
      <c r="AI108" s="19" t="s">
        <v>8297</v>
      </c>
      <c r="AJ108" s="19" t="s">
        <v>8302</v>
      </c>
      <c r="AK108" s="19" t="str">
        <v>tier - 2</v>
      </c>
      <c r="AL108" s="19" t="str">
        <v>tier - 1</v>
      </c>
      <c r="AT108" s="19" t="s">
        <v>8299</v>
      </c>
      <c r="AU108" s="19" t="str">
        <v>R1013</v>
      </c>
      <c r="BD108" s="39">
        <v>2002</v>
      </c>
      <c r="BE108" s="19" t="str">
        <f t="shared" si="16"/>
        <v>Dec</v>
      </c>
      <c r="BF108" s="19">
        <v>22</v>
      </c>
      <c r="BG108" s="40">
        <f t="shared" si="17"/>
        <v>37612</v>
      </c>
      <c r="BM108" s="39">
        <v>1998</v>
      </c>
      <c r="BN108" s="19" t="str">
        <f t="shared" si="18"/>
        <v>Sep</v>
      </c>
      <c r="BO108" s="19">
        <v>5</v>
      </c>
      <c r="BP108" s="40">
        <f t="shared" si="15"/>
        <v>36043</v>
      </c>
      <c r="BQ108" s="19">
        <f ca="1" t="shared" si="19"/>
        <v>27</v>
      </c>
      <c r="BU108" s="19">
        <v>1400.44</v>
      </c>
      <c r="BV108" s="41">
        <v>1400.44</v>
      </c>
    </row>
    <row r="109" spans="1:74">
      <c r="A109" s="19" t="s">
        <v>421</v>
      </c>
      <c r="B109" s="39">
        <v>2003</v>
      </c>
      <c r="C109" s="19">
        <f t="shared" si="12"/>
        <v>2003</v>
      </c>
      <c r="D109" s="19" t="s">
        <v>8303</v>
      </c>
      <c r="E109" s="19" t="str">
        <f t="shared" si="11"/>
        <v>Jun</v>
      </c>
      <c r="F109" s="19">
        <v>20</v>
      </c>
      <c r="G109" s="40">
        <f t="shared" si="13"/>
        <v>37792</v>
      </c>
      <c r="H109" s="19">
        <v>0</v>
      </c>
      <c r="I109" s="19">
        <v>1467</v>
      </c>
      <c r="J109" s="41">
        <v>1467</v>
      </c>
      <c r="K109" s="19" t="s">
        <v>8297</v>
      </c>
      <c r="L109" s="19" t="str">
        <v>tier - 2</v>
      </c>
      <c r="M109" s="19" t="s">
        <v>8297</v>
      </c>
      <c r="N109" s="19" t="str">
        <v>tier - 2</v>
      </c>
      <c r="O109" s="19" t="s">
        <v>8299</v>
      </c>
      <c r="P109" s="19" t="str">
        <v>R1013</v>
      </c>
      <c r="Q109" s="19">
        <f ca="1" t="shared" si="14"/>
        <v>22</v>
      </c>
      <c r="R109" s="29"/>
      <c r="U109" s="19" t="s">
        <v>8328</v>
      </c>
      <c r="V109" s="19" t="str">
        <f t="shared" si="20"/>
        <v>Aug</v>
      </c>
      <c r="X109" s="19">
        <f t="shared" si="21"/>
        <v>2002</v>
      </c>
      <c r="AG109" s="19" t="s">
        <v>394</v>
      </c>
      <c r="AH109" s="19" t="s">
        <v>8324</v>
      </c>
      <c r="AI109" s="19" t="s">
        <v>8297</v>
      </c>
      <c r="AJ109" s="19" t="s">
        <v>8297</v>
      </c>
      <c r="AK109" s="19" t="str">
        <v>tier - 2</v>
      </c>
      <c r="AL109" s="19" t="str">
        <v>tier - 2</v>
      </c>
      <c r="AT109" s="19" t="s">
        <v>8299</v>
      </c>
      <c r="AU109" s="19" t="str">
        <v>R1013</v>
      </c>
      <c r="BD109" s="39">
        <v>1998</v>
      </c>
      <c r="BE109" s="19" t="str">
        <f t="shared" si="16"/>
        <v>Sep</v>
      </c>
      <c r="BF109" s="19">
        <v>5</v>
      </c>
      <c r="BG109" s="40">
        <f t="shared" si="17"/>
        <v>36043</v>
      </c>
      <c r="BM109" s="39">
        <v>1997</v>
      </c>
      <c r="BN109" s="19" t="str">
        <f t="shared" si="18"/>
        <v>Oct</v>
      </c>
      <c r="BO109" s="19">
        <v>27</v>
      </c>
      <c r="BP109" s="40">
        <f t="shared" si="15"/>
        <v>35730</v>
      </c>
      <c r="BQ109" s="19">
        <f ca="1" t="shared" si="19"/>
        <v>28</v>
      </c>
      <c r="BU109" s="19">
        <v>1402</v>
      </c>
      <c r="BV109" s="41">
        <v>1402</v>
      </c>
    </row>
    <row r="110" spans="1:74">
      <c r="A110" s="19" t="s">
        <v>425</v>
      </c>
      <c r="B110" s="39">
        <v>1998</v>
      </c>
      <c r="C110" s="19">
        <f t="shared" si="12"/>
        <v>1998</v>
      </c>
      <c r="D110" s="19" t="s">
        <v>8326</v>
      </c>
      <c r="E110" s="19" t="str">
        <f t="shared" si="11"/>
        <v>Dec</v>
      </c>
      <c r="F110" s="19">
        <v>7</v>
      </c>
      <c r="G110" s="40">
        <f t="shared" si="13"/>
        <v>36136</v>
      </c>
      <c r="H110" s="19">
        <v>0</v>
      </c>
      <c r="I110" s="19">
        <v>1477</v>
      </c>
      <c r="J110" s="41">
        <v>1477</v>
      </c>
      <c r="K110" s="19" t="s">
        <v>8297</v>
      </c>
      <c r="L110" s="19" t="str">
        <v>tier - 2</v>
      </c>
      <c r="M110" s="19" t="s">
        <v>8302</v>
      </c>
      <c r="N110" s="19" t="str">
        <v>tier - 1</v>
      </c>
      <c r="O110" s="19" t="s">
        <v>8299</v>
      </c>
      <c r="P110" s="19" t="str">
        <v>R1013</v>
      </c>
      <c r="Q110" s="19">
        <f ca="1" t="shared" si="14"/>
        <v>26</v>
      </c>
      <c r="R110" s="29"/>
      <c r="U110" s="19" t="s">
        <v>8296</v>
      </c>
      <c r="V110" s="19" t="str">
        <f t="shared" si="20"/>
        <v>Jul</v>
      </c>
      <c r="X110" s="19">
        <f t="shared" si="21"/>
        <v>1999</v>
      </c>
      <c r="AG110" s="19" t="s">
        <v>398</v>
      </c>
      <c r="AH110" s="19" t="s">
        <v>8324</v>
      </c>
      <c r="AI110" s="19" t="s">
        <v>8297</v>
      </c>
      <c r="AJ110" s="19" t="s">
        <v>8298</v>
      </c>
      <c r="AK110" s="19" t="str">
        <v>tier - 2</v>
      </c>
      <c r="AL110" s="19" t="str">
        <v>tier - 3</v>
      </c>
      <c r="AT110" s="19" t="s">
        <v>8330</v>
      </c>
      <c r="AU110" s="19" t="str">
        <v>R1011</v>
      </c>
      <c r="BD110" s="39">
        <v>1997</v>
      </c>
      <c r="BE110" s="19" t="str">
        <f t="shared" si="16"/>
        <v>Oct</v>
      </c>
      <c r="BF110" s="19">
        <v>27</v>
      </c>
      <c r="BG110" s="40">
        <f t="shared" si="17"/>
        <v>35730</v>
      </c>
      <c r="BM110" s="39">
        <v>1996</v>
      </c>
      <c r="BN110" s="19" t="str">
        <f t="shared" si="18"/>
        <v>Jun</v>
      </c>
      <c r="BO110" s="19">
        <v>23</v>
      </c>
      <c r="BP110" s="40">
        <f t="shared" si="15"/>
        <v>35239</v>
      </c>
      <c r="BQ110" s="19">
        <f ca="1" t="shared" si="19"/>
        <v>29</v>
      </c>
      <c r="BU110" s="19">
        <v>1417</v>
      </c>
      <c r="BV110" s="41">
        <v>1417</v>
      </c>
    </row>
    <row r="111" spans="1:74">
      <c r="A111" s="19" t="s">
        <v>429</v>
      </c>
      <c r="B111" s="39">
        <v>1997</v>
      </c>
      <c r="C111" s="19">
        <f t="shared" si="12"/>
        <v>1997</v>
      </c>
      <c r="D111" s="19" t="s">
        <v>8303</v>
      </c>
      <c r="E111" s="19" t="str">
        <f t="shared" si="11"/>
        <v>Jun</v>
      </c>
      <c r="F111" s="19">
        <v>9</v>
      </c>
      <c r="G111" s="40">
        <f t="shared" si="13"/>
        <v>35590</v>
      </c>
      <c r="H111" s="19">
        <v>0</v>
      </c>
      <c r="I111" s="19">
        <v>1481</v>
      </c>
      <c r="J111" s="41">
        <v>1481</v>
      </c>
      <c r="K111" s="19" t="s">
        <v>8297</v>
      </c>
      <c r="L111" s="19" t="str">
        <v>tier - 2</v>
      </c>
      <c r="M111" s="19" t="s">
        <v>8302</v>
      </c>
      <c r="N111" s="19" t="str">
        <v>tier - 1</v>
      </c>
      <c r="O111" s="19" t="s">
        <v>8315</v>
      </c>
      <c r="P111" s="19" t="str">
        <v>R1012</v>
      </c>
      <c r="Q111" s="19">
        <f ca="1" t="shared" si="14"/>
        <v>28</v>
      </c>
      <c r="R111" s="29"/>
      <c r="U111" s="19" t="s">
        <v>8301</v>
      </c>
      <c r="V111" s="19" t="str">
        <f t="shared" si="20"/>
        <v>Nov</v>
      </c>
      <c r="X111" s="19">
        <f t="shared" si="21"/>
        <v>2002</v>
      </c>
      <c r="AG111" s="19" t="s">
        <v>402</v>
      </c>
      <c r="AH111" s="19" t="s">
        <v>8324</v>
      </c>
      <c r="AI111" s="19" t="s">
        <v>8297</v>
      </c>
      <c r="AJ111" s="19" t="s">
        <v>8298</v>
      </c>
      <c r="AK111" s="19" t="str">
        <v>tier - 2</v>
      </c>
      <c r="AL111" s="19" t="str">
        <v>tier - 3</v>
      </c>
      <c r="AT111" s="19" t="s">
        <v>8299</v>
      </c>
      <c r="AU111" s="19" t="str">
        <v>R1013</v>
      </c>
      <c r="BD111" s="39">
        <v>1996</v>
      </c>
      <c r="BE111" s="19" t="str">
        <f t="shared" si="16"/>
        <v>Jun</v>
      </c>
      <c r="BF111" s="19">
        <v>23</v>
      </c>
      <c r="BG111" s="40">
        <f t="shared" si="17"/>
        <v>35239</v>
      </c>
      <c r="BM111" s="39">
        <v>2001</v>
      </c>
      <c r="BN111" s="19" t="str">
        <f t="shared" si="18"/>
        <v>Aug</v>
      </c>
      <c r="BO111" s="19">
        <v>23</v>
      </c>
      <c r="BP111" s="40">
        <f t="shared" si="15"/>
        <v>37126</v>
      </c>
      <c r="BQ111" s="19">
        <f ca="1" t="shared" si="19"/>
        <v>24</v>
      </c>
      <c r="BU111" s="19">
        <v>1421</v>
      </c>
      <c r="BV111" s="41">
        <v>1421</v>
      </c>
    </row>
    <row r="112" spans="1:74">
      <c r="A112" s="19" t="s">
        <v>433</v>
      </c>
      <c r="B112" s="39">
        <v>1995</v>
      </c>
      <c r="C112" s="19">
        <f t="shared" si="12"/>
        <v>1995</v>
      </c>
      <c r="D112" s="19" t="s">
        <v>8329</v>
      </c>
      <c r="E112" s="19" t="str">
        <f t="shared" si="11"/>
        <v>Oct</v>
      </c>
      <c r="F112" s="19">
        <v>7</v>
      </c>
      <c r="G112" s="40">
        <f t="shared" si="13"/>
        <v>34979</v>
      </c>
      <c r="H112" s="19">
        <v>0</v>
      </c>
      <c r="I112" s="19">
        <v>1493</v>
      </c>
      <c r="J112" s="41">
        <v>1493</v>
      </c>
      <c r="K112" s="19" t="s">
        <v>8297</v>
      </c>
      <c r="L112" s="19" t="str">
        <v>tier - 2</v>
      </c>
      <c r="M112" s="19" t="s">
        <v>8298</v>
      </c>
      <c r="N112" s="19" t="str">
        <v>tier - 3</v>
      </c>
      <c r="O112" s="19" t="s">
        <v>8299</v>
      </c>
      <c r="P112" s="19" t="str">
        <v>R1013</v>
      </c>
      <c r="Q112" s="19">
        <f ca="1" t="shared" si="14"/>
        <v>30</v>
      </c>
      <c r="R112" s="29"/>
      <c r="U112" s="19" t="s">
        <v>8326</v>
      </c>
      <c r="V112" s="19" t="str">
        <f t="shared" si="20"/>
        <v>Dec</v>
      </c>
      <c r="X112" s="19">
        <f t="shared" si="21"/>
        <v>2002</v>
      </c>
      <c r="AG112" s="19" t="s">
        <v>406</v>
      </c>
      <c r="AH112" s="19" t="s">
        <v>8324</v>
      </c>
      <c r="AI112" s="19" t="s">
        <v>8297</v>
      </c>
      <c r="AJ112" s="19" t="s">
        <v>8297</v>
      </c>
      <c r="AK112" s="19" t="str">
        <v>tier - 2</v>
      </c>
      <c r="AL112" s="19" t="str">
        <v>tier - 2</v>
      </c>
      <c r="AT112" s="19" t="s">
        <v>8299</v>
      </c>
      <c r="AU112" s="19" t="str">
        <v>R1013</v>
      </c>
      <c r="BD112" s="39">
        <v>2001</v>
      </c>
      <c r="BE112" s="19" t="str">
        <f t="shared" si="16"/>
        <v>Aug</v>
      </c>
      <c r="BF112" s="19">
        <v>23</v>
      </c>
      <c r="BG112" s="40">
        <f t="shared" si="17"/>
        <v>37126</v>
      </c>
      <c r="BM112" s="39">
        <v>1997</v>
      </c>
      <c r="BN112" s="19" t="str">
        <f t="shared" si="18"/>
        <v>Dec</v>
      </c>
      <c r="BO112" s="19">
        <v>5</v>
      </c>
      <c r="BP112" s="40">
        <f t="shared" si="15"/>
        <v>35769</v>
      </c>
      <c r="BQ112" s="19">
        <f ca="1" t="shared" si="19"/>
        <v>27</v>
      </c>
      <c r="BU112" s="19">
        <v>1422</v>
      </c>
      <c r="BV112" s="41">
        <v>1422</v>
      </c>
    </row>
    <row r="113" spans="1:74">
      <c r="A113" s="19" t="s">
        <v>437</v>
      </c>
      <c r="B113" s="39">
        <v>1998</v>
      </c>
      <c r="C113" s="19">
        <f t="shared" si="12"/>
        <v>1998</v>
      </c>
      <c r="D113" s="19" t="s">
        <v>8303</v>
      </c>
      <c r="E113" s="19" t="str">
        <f t="shared" si="11"/>
        <v>Jun</v>
      </c>
      <c r="F113" s="19">
        <v>19</v>
      </c>
      <c r="G113" s="40">
        <f t="shared" si="13"/>
        <v>35965</v>
      </c>
      <c r="H113" s="19">
        <v>0</v>
      </c>
      <c r="I113" s="19">
        <v>1497</v>
      </c>
      <c r="J113" s="41">
        <v>1497</v>
      </c>
      <c r="K113" s="19" t="s">
        <v>8297</v>
      </c>
      <c r="L113" s="19" t="str">
        <v>tier - 2</v>
      </c>
      <c r="M113" s="19" t="s">
        <v>8297</v>
      </c>
      <c r="N113" s="19" t="str">
        <v>tier - 2</v>
      </c>
      <c r="O113" s="19" t="s">
        <v>8299</v>
      </c>
      <c r="P113" s="19" t="str">
        <v>R1013</v>
      </c>
      <c r="Q113" s="19">
        <f ca="1" t="shared" si="14"/>
        <v>27</v>
      </c>
      <c r="R113" s="29"/>
      <c r="U113" s="19" t="s">
        <v>8310</v>
      </c>
      <c r="V113" s="19" t="str">
        <f t="shared" si="20"/>
        <v>Sep</v>
      </c>
      <c r="X113" s="19">
        <f t="shared" si="21"/>
        <v>1998</v>
      </c>
      <c r="AG113" s="19" t="s">
        <v>409</v>
      </c>
      <c r="AH113" s="19" t="s">
        <v>8324</v>
      </c>
      <c r="AI113" s="19" t="s">
        <v>8297</v>
      </c>
      <c r="AJ113" s="19" t="s">
        <v>8297</v>
      </c>
      <c r="AK113" s="19" t="str">
        <v>tier - 2</v>
      </c>
      <c r="AL113" s="19" t="str">
        <v>tier - 2</v>
      </c>
      <c r="AT113" s="19" t="s">
        <v>8299</v>
      </c>
      <c r="AU113" s="19" t="str">
        <v>R1013</v>
      </c>
      <c r="BD113" s="39">
        <v>1997</v>
      </c>
      <c r="BE113" s="19" t="str">
        <f t="shared" si="16"/>
        <v>Dec</v>
      </c>
      <c r="BF113" s="19">
        <v>5</v>
      </c>
      <c r="BG113" s="40">
        <f t="shared" si="17"/>
        <v>35769</v>
      </c>
      <c r="BM113" s="39">
        <v>2000</v>
      </c>
      <c r="BN113" s="19" t="str">
        <f t="shared" si="18"/>
        <v>Sep</v>
      </c>
      <c r="BO113" s="19">
        <v>1</v>
      </c>
      <c r="BP113" s="40">
        <f t="shared" si="15"/>
        <v>36770</v>
      </c>
      <c r="BQ113" s="19">
        <f ca="1" t="shared" si="19"/>
        <v>25</v>
      </c>
      <c r="BU113" s="19">
        <v>1438</v>
      </c>
      <c r="BV113" s="41">
        <v>1438</v>
      </c>
    </row>
    <row r="114" spans="1:74">
      <c r="A114" s="19" t="s">
        <v>441</v>
      </c>
      <c r="B114" s="39">
        <v>2001</v>
      </c>
      <c r="C114" s="19">
        <f t="shared" si="12"/>
        <v>2001</v>
      </c>
      <c r="D114" s="19" t="s">
        <v>8328</v>
      </c>
      <c r="E114" s="19" t="str">
        <f t="shared" si="11"/>
        <v>Aug</v>
      </c>
      <c r="F114" s="19">
        <v>25</v>
      </c>
      <c r="G114" s="40">
        <f t="shared" si="13"/>
        <v>37128</v>
      </c>
      <c r="H114" s="19">
        <v>0</v>
      </c>
      <c r="I114" s="19">
        <v>1515.34</v>
      </c>
      <c r="J114" s="41">
        <v>1515.34</v>
      </c>
      <c r="K114" s="19" t="s">
        <v>8297</v>
      </c>
      <c r="L114" s="19" t="str">
        <v>tier - 2</v>
      </c>
      <c r="M114" s="19" t="s">
        <v>8298</v>
      </c>
      <c r="N114" s="19" t="str">
        <v>tier - 3</v>
      </c>
      <c r="O114" s="19" t="s">
        <v>8299</v>
      </c>
      <c r="P114" s="19" t="str">
        <v>R1013</v>
      </c>
      <c r="Q114" s="19">
        <f ca="1" t="shared" si="14"/>
        <v>24</v>
      </c>
      <c r="R114" s="29"/>
      <c r="U114" s="19" t="s">
        <v>8329</v>
      </c>
      <c r="V114" s="19" t="str">
        <f t="shared" si="20"/>
        <v>Oct</v>
      </c>
      <c r="X114" s="19">
        <f t="shared" si="21"/>
        <v>1997</v>
      </c>
      <c r="AG114" s="19" t="s">
        <v>413</v>
      </c>
      <c r="AH114" s="19" t="s">
        <v>8324</v>
      </c>
      <c r="AI114" s="19" t="s">
        <v>8297</v>
      </c>
      <c r="AJ114" s="19" t="s">
        <v>8297</v>
      </c>
      <c r="AK114" s="19" t="str">
        <v>tier - 2</v>
      </c>
      <c r="AL114" s="19" t="str">
        <v>tier - 2</v>
      </c>
      <c r="AT114" s="19" t="s">
        <v>8299</v>
      </c>
      <c r="AU114" s="19" t="str">
        <v>R1013</v>
      </c>
      <c r="BD114" s="39">
        <v>2000</v>
      </c>
      <c r="BE114" s="19" t="str">
        <f t="shared" si="16"/>
        <v>Sep</v>
      </c>
      <c r="BF114" s="19">
        <v>1</v>
      </c>
      <c r="BG114" s="40">
        <f t="shared" si="17"/>
        <v>36770</v>
      </c>
      <c r="BM114" s="39">
        <v>1997</v>
      </c>
      <c r="BN114" s="19" t="str">
        <f t="shared" si="18"/>
        <v>Jun</v>
      </c>
      <c r="BO114" s="19">
        <v>19</v>
      </c>
      <c r="BP114" s="40">
        <f t="shared" si="15"/>
        <v>35600</v>
      </c>
      <c r="BQ114" s="19">
        <f ca="1" t="shared" si="19"/>
        <v>28</v>
      </c>
      <c r="BU114" s="19">
        <v>1445</v>
      </c>
      <c r="BV114" s="41">
        <v>1445</v>
      </c>
    </row>
    <row r="115" spans="1:74">
      <c r="A115" s="19" t="s">
        <v>445</v>
      </c>
      <c r="B115" s="39">
        <v>2001</v>
      </c>
      <c r="C115" s="19">
        <f t="shared" si="12"/>
        <v>2001</v>
      </c>
      <c r="D115" s="19" t="s">
        <v>8296</v>
      </c>
      <c r="E115" s="19" t="str">
        <f t="shared" si="11"/>
        <v>Jul</v>
      </c>
      <c r="F115" s="19">
        <v>7</v>
      </c>
      <c r="G115" s="40">
        <f t="shared" si="13"/>
        <v>37079</v>
      </c>
      <c r="H115" s="19">
        <v>0</v>
      </c>
      <c r="I115" s="19">
        <v>1526.31</v>
      </c>
      <c r="J115" s="41">
        <v>1526.31</v>
      </c>
      <c r="K115" s="19" t="s">
        <v>8297</v>
      </c>
      <c r="L115" s="19" t="str">
        <v>tier - 2</v>
      </c>
      <c r="M115" s="19" t="s">
        <v>8298</v>
      </c>
      <c r="N115" s="19" t="str">
        <v>tier - 3</v>
      </c>
      <c r="O115" s="19" t="s">
        <v>8330</v>
      </c>
      <c r="P115" s="19" t="str">
        <v>R1011</v>
      </c>
      <c r="Q115" s="19">
        <f ca="1" t="shared" si="14"/>
        <v>24</v>
      </c>
      <c r="R115" s="29"/>
      <c r="U115" s="19" t="s">
        <v>8303</v>
      </c>
      <c r="V115" s="19" t="str">
        <f t="shared" si="20"/>
        <v>Jun</v>
      </c>
      <c r="X115" s="19">
        <f t="shared" si="21"/>
        <v>1996</v>
      </c>
      <c r="AG115" s="19" t="s">
        <v>417</v>
      </c>
      <c r="AH115" s="19" t="s">
        <v>8324</v>
      </c>
      <c r="AI115" s="19" t="s">
        <v>8297</v>
      </c>
      <c r="AJ115" s="19" t="s">
        <v>8302</v>
      </c>
      <c r="AK115" s="19" t="str">
        <v>tier - 2</v>
      </c>
      <c r="AL115" s="19" t="str">
        <v>tier - 1</v>
      </c>
      <c r="AT115" s="19" t="s">
        <v>8299</v>
      </c>
      <c r="AU115" s="19" t="str">
        <v>R1013</v>
      </c>
      <c r="BD115" s="39">
        <v>1997</v>
      </c>
      <c r="BE115" s="19" t="str">
        <f t="shared" si="16"/>
        <v>Jun</v>
      </c>
      <c r="BF115" s="19">
        <v>19</v>
      </c>
      <c r="BG115" s="40">
        <f t="shared" si="17"/>
        <v>35600</v>
      </c>
      <c r="BM115" s="39">
        <v>2003</v>
      </c>
      <c r="BN115" s="19" t="str">
        <f t="shared" si="18"/>
        <v>Jun</v>
      </c>
      <c r="BO115" s="19">
        <v>20</v>
      </c>
      <c r="BP115" s="40">
        <f t="shared" si="15"/>
        <v>37792</v>
      </c>
      <c r="BQ115" s="19">
        <f ca="1" t="shared" si="19"/>
        <v>22</v>
      </c>
      <c r="BU115" s="19">
        <v>1467</v>
      </c>
      <c r="BV115" s="41">
        <v>1467</v>
      </c>
    </row>
    <row r="116" spans="1:74">
      <c r="A116" s="19" t="s">
        <v>448</v>
      </c>
      <c r="B116" s="39">
        <v>2001</v>
      </c>
      <c r="C116" s="19">
        <f t="shared" si="12"/>
        <v>2001</v>
      </c>
      <c r="D116" s="19" t="s">
        <v>8303</v>
      </c>
      <c r="E116" s="19" t="str">
        <f t="shared" si="11"/>
        <v>Jun</v>
      </c>
      <c r="F116" s="19">
        <v>2</v>
      </c>
      <c r="G116" s="40">
        <f t="shared" si="13"/>
        <v>37044</v>
      </c>
      <c r="H116" s="19">
        <v>0</v>
      </c>
      <c r="I116" s="19">
        <v>1532.47</v>
      </c>
      <c r="J116" s="41">
        <v>1532.47</v>
      </c>
      <c r="K116" s="19" t="s">
        <v>8297</v>
      </c>
      <c r="L116" s="19" t="str">
        <v>tier - 2</v>
      </c>
      <c r="M116" s="19" t="s">
        <v>8297</v>
      </c>
      <c r="N116" s="19" t="str">
        <v>tier - 2</v>
      </c>
      <c r="O116" s="19" t="s">
        <v>8299</v>
      </c>
      <c r="P116" s="19" t="str">
        <v>R1013</v>
      </c>
      <c r="Q116" s="19">
        <f ca="1" t="shared" si="14"/>
        <v>24</v>
      </c>
      <c r="R116" s="29"/>
      <c r="U116" s="19" t="s">
        <v>8328</v>
      </c>
      <c r="V116" s="19" t="str">
        <f t="shared" si="20"/>
        <v>Aug</v>
      </c>
      <c r="X116" s="19">
        <f t="shared" si="21"/>
        <v>2001</v>
      </c>
      <c r="AG116" s="19" t="s">
        <v>421</v>
      </c>
      <c r="AH116" s="19" t="s">
        <v>8324</v>
      </c>
      <c r="AI116" s="19" t="s">
        <v>8297</v>
      </c>
      <c r="AJ116" s="19" t="s">
        <v>8297</v>
      </c>
      <c r="AK116" s="19" t="str">
        <v>tier - 2</v>
      </c>
      <c r="AL116" s="19" t="str">
        <v>tier - 2</v>
      </c>
      <c r="AT116" s="19" t="s">
        <v>8299</v>
      </c>
      <c r="AU116" s="19" t="str">
        <v>R1013</v>
      </c>
      <c r="BD116" s="39">
        <v>2003</v>
      </c>
      <c r="BE116" s="19" t="str">
        <f t="shared" si="16"/>
        <v>Jun</v>
      </c>
      <c r="BF116" s="19">
        <v>20</v>
      </c>
      <c r="BG116" s="40">
        <f t="shared" si="17"/>
        <v>37792</v>
      </c>
      <c r="BM116" s="39">
        <v>1998</v>
      </c>
      <c r="BN116" s="19" t="str">
        <f t="shared" si="18"/>
        <v>Dec</v>
      </c>
      <c r="BO116" s="19">
        <v>7</v>
      </c>
      <c r="BP116" s="40">
        <f t="shared" si="15"/>
        <v>36136</v>
      </c>
      <c r="BQ116" s="19">
        <f ca="1" t="shared" si="19"/>
        <v>26</v>
      </c>
      <c r="BU116" s="19">
        <v>1477</v>
      </c>
      <c r="BV116" s="41">
        <v>1477</v>
      </c>
    </row>
    <row r="117" spans="1:74">
      <c r="A117" s="19" t="s">
        <v>452</v>
      </c>
      <c r="B117" s="39">
        <v>2001</v>
      </c>
      <c r="C117" s="19">
        <f t="shared" si="12"/>
        <v>2001</v>
      </c>
      <c r="D117" s="19" t="s">
        <v>8326</v>
      </c>
      <c r="E117" s="19" t="str">
        <f t="shared" si="11"/>
        <v>Dec</v>
      </c>
      <c r="F117" s="19">
        <v>5</v>
      </c>
      <c r="G117" s="40">
        <f t="shared" si="13"/>
        <v>37230</v>
      </c>
      <c r="H117" s="19">
        <v>0</v>
      </c>
      <c r="I117" s="19">
        <v>1534.3</v>
      </c>
      <c r="J117" s="41">
        <v>1534.3</v>
      </c>
      <c r="K117" s="19" t="s">
        <v>8297</v>
      </c>
      <c r="L117" s="19" t="str">
        <v>tier - 2</v>
      </c>
      <c r="M117" s="19" t="s">
        <v>8297</v>
      </c>
      <c r="N117" s="19" t="str">
        <v>tier - 2</v>
      </c>
      <c r="O117" s="19" t="s">
        <v>8299</v>
      </c>
      <c r="P117" s="19" t="str">
        <v>R1013</v>
      </c>
      <c r="Q117" s="19">
        <f ca="1" t="shared" si="14"/>
        <v>23</v>
      </c>
      <c r="R117" s="29"/>
      <c r="U117" s="19" t="s">
        <v>8326</v>
      </c>
      <c r="V117" s="19" t="str">
        <f t="shared" si="20"/>
        <v>Dec</v>
      </c>
      <c r="X117" s="19">
        <f t="shared" si="21"/>
        <v>1997</v>
      </c>
      <c r="AG117" s="19" t="s">
        <v>425</v>
      </c>
      <c r="AH117" s="19" t="s">
        <v>8324</v>
      </c>
      <c r="AI117" s="19" t="s">
        <v>8297</v>
      </c>
      <c r="AJ117" s="19" t="s">
        <v>8302</v>
      </c>
      <c r="AK117" s="19" t="str">
        <v>tier - 2</v>
      </c>
      <c r="AL117" s="19" t="str">
        <v>tier - 1</v>
      </c>
      <c r="AT117" s="19" t="s">
        <v>8299</v>
      </c>
      <c r="AU117" s="19" t="str">
        <v>R1013</v>
      </c>
      <c r="BD117" s="39">
        <v>1998</v>
      </c>
      <c r="BE117" s="19" t="str">
        <f t="shared" si="16"/>
        <v>Dec</v>
      </c>
      <c r="BF117" s="19">
        <v>7</v>
      </c>
      <c r="BG117" s="40">
        <f t="shared" si="17"/>
        <v>36136</v>
      </c>
      <c r="BM117" s="39">
        <v>1997</v>
      </c>
      <c r="BN117" s="19" t="str">
        <f t="shared" si="18"/>
        <v>Jun</v>
      </c>
      <c r="BO117" s="19">
        <v>9</v>
      </c>
      <c r="BP117" s="40">
        <f t="shared" si="15"/>
        <v>35590</v>
      </c>
      <c r="BQ117" s="19">
        <f ca="1" t="shared" si="19"/>
        <v>28</v>
      </c>
      <c r="BU117" s="19">
        <v>1481</v>
      </c>
      <c r="BV117" s="41">
        <v>1481</v>
      </c>
    </row>
    <row r="118" spans="1:74">
      <c r="A118" s="19" t="s">
        <v>456</v>
      </c>
      <c r="B118" s="39">
        <v>1992</v>
      </c>
      <c r="C118" s="19">
        <f t="shared" si="12"/>
        <v>1992</v>
      </c>
      <c r="D118" s="19" t="s">
        <v>8310</v>
      </c>
      <c r="E118" s="19" t="str">
        <f t="shared" si="11"/>
        <v>Sep</v>
      </c>
      <c r="F118" s="19">
        <v>22</v>
      </c>
      <c r="G118" s="40">
        <f t="shared" si="13"/>
        <v>33869</v>
      </c>
      <c r="H118" s="19">
        <v>0</v>
      </c>
      <c r="I118" s="19">
        <v>1566.88</v>
      </c>
      <c r="J118" s="41">
        <v>1566.88</v>
      </c>
      <c r="K118" s="19" t="s">
        <v>8297</v>
      </c>
      <c r="L118" s="19" t="str">
        <v>tier - 2</v>
      </c>
      <c r="M118" s="19" t="s">
        <v>8302</v>
      </c>
      <c r="N118" s="19" t="str">
        <v>tier - 1</v>
      </c>
      <c r="O118" s="19" t="s">
        <v>8299</v>
      </c>
      <c r="P118" s="19" t="str">
        <v>R1013</v>
      </c>
      <c r="Q118" s="19">
        <f ca="1" t="shared" si="14"/>
        <v>33</v>
      </c>
      <c r="R118" s="29"/>
      <c r="U118" s="19" t="s">
        <v>8310</v>
      </c>
      <c r="V118" s="19" t="str">
        <f t="shared" si="20"/>
        <v>Sep</v>
      </c>
      <c r="X118" s="19">
        <f t="shared" si="21"/>
        <v>2000</v>
      </c>
      <c r="AG118" s="19" t="s">
        <v>429</v>
      </c>
      <c r="AH118" s="19" t="s">
        <v>8324</v>
      </c>
      <c r="AI118" s="19" t="s">
        <v>8297</v>
      </c>
      <c r="AJ118" s="19" t="s">
        <v>8302</v>
      </c>
      <c r="AK118" s="19" t="str">
        <v>tier - 2</v>
      </c>
      <c r="AL118" s="19" t="str">
        <v>tier - 1</v>
      </c>
      <c r="AT118" s="19" t="s">
        <v>8315</v>
      </c>
      <c r="AU118" s="19" t="str">
        <v>R1012</v>
      </c>
      <c r="BD118" s="39">
        <v>1997</v>
      </c>
      <c r="BE118" s="19" t="str">
        <f t="shared" si="16"/>
        <v>Jun</v>
      </c>
      <c r="BF118" s="19">
        <v>9</v>
      </c>
      <c r="BG118" s="40">
        <f t="shared" si="17"/>
        <v>35590</v>
      </c>
      <c r="BM118" s="39">
        <v>1995</v>
      </c>
      <c r="BN118" s="19" t="str">
        <f t="shared" si="18"/>
        <v>Oct</v>
      </c>
      <c r="BO118" s="19">
        <v>7</v>
      </c>
      <c r="BP118" s="40">
        <f t="shared" si="15"/>
        <v>34979</v>
      </c>
      <c r="BQ118" s="19">
        <f ca="1" t="shared" si="19"/>
        <v>30</v>
      </c>
      <c r="BU118" s="19">
        <v>1493</v>
      </c>
      <c r="BV118" s="41">
        <v>1493</v>
      </c>
    </row>
    <row r="119" spans="1:74">
      <c r="A119" s="19" t="s">
        <v>460</v>
      </c>
      <c r="B119" s="39">
        <v>2004</v>
      </c>
      <c r="C119" s="19">
        <f t="shared" si="12"/>
        <v>2004</v>
      </c>
      <c r="D119" s="19" t="s">
        <v>8301</v>
      </c>
      <c r="E119" s="19" t="str">
        <f t="shared" si="11"/>
        <v>Nov</v>
      </c>
      <c r="F119" s="19">
        <v>19</v>
      </c>
      <c r="G119" s="40">
        <f t="shared" si="13"/>
        <v>38310</v>
      </c>
      <c r="H119" s="19">
        <v>0</v>
      </c>
      <c r="I119" s="19">
        <v>1607.51</v>
      </c>
      <c r="J119" s="41">
        <v>1607.51</v>
      </c>
      <c r="K119" s="19" t="s">
        <v>8297</v>
      </c>
      <c r="L119" s="19" t="str">
        <v>tier - 2</v>
      </c>
      <c r="M119" s="19" t="s">
        <v>8298</v>
      </c>
      <c r="N119" s="19" t="str">
        <v>tier - 3</v>
      </c>
      <c r="O119" s="19" t="s">
        <v>8299</v>
      </c>
      <c r="P119" s="19" t="str">
        <v>R1013</v>
      </c>
      <c r="Q119" s="19">
        <f ca="1" t="shared" si="14"/>
        <v>20</v>
      </c>
      <c r="R119" s="29"/>
      <c r="U119" s="19" t="s">
        <v>8303</v>
      </c>
      <c r="V119" s="19" t="str">
        <f t="shared" si="20"/>
        <v>Jun</v>
      </c>
      <c r="X119" s="19">
        <f t="shared" si="21"/>
        <v>1997</v>
      </c>
      <c r="AG119" s="19" t="s">
        <v>433</v>
      </c>
      <c r="AH119" s="19" t="s">
        <v>8324</v>
      </c>
      <c r="AI119" s="19" t="s">
        <v>8297</v>
      </c>
      <c r="AJ119" s="19" t="s">
        <v>8298</v>
      </c>
      <c r="AK119" s="19" t="str">
        <v>tier - 2</v>
      </c>
      <c r="AL119" s="19" t="str">
        <v>tier - 3</v>
      </c>
      <c r="AT119" s="19" t="s">
        <v>8299</v>
      </c>
      <c r="AU119" s="19" t="str">
        <v>R1013</v>
      </c>
      <c r="BD119" s="39">
        <v>1995</v>
      </c>
      <c r="BE119" s="19" t="str">
        <f t="shared" si="16"/>
        <v>Oct</v>
      </c>
      <c r="BF119" s="19">
        <v>7</v>
      </c>
      <c r="BG119" s="40">
        <f t="shared" si="17"/>
        <v>34979</v>
      </c>
      <c r="BM119" s="39">
        <v>1998</v>
      </c>
      <c r="BN119" s="19" t="str">
        <f t="shared" si="18"/>
        <v>Jun</v>
      </c>
      <c r="BO119" s="19">
        <v>19</v>
      </c>
      <c r="BP119" s="40">
        <f t="shared" si="15"/>
        <v>35965</v>
      </c>
      <c r="BQ119" s="19">
        <f ca="1" t="shared" si="19"/>
        <v>27</v>
      </c>
      <c r="BU119" s="19">
        <v>1497</v>
      </c>
      <c r="BV119" s="41">
        <v>1497</v>
      </c>
    </row>
    <row r="120" spans="1:74">
      <c r="A120" s="19" t="s">
        <v>464</v>
      </c>
      <c r="B120" s="39">
        <v>2004</v>
      </c>
      <c r="C120" s="19">
        <f t="shared" si="12"/>
        <v>2004</v>
      </c>
      <c r="D120" s="19" t="s">
        <v>8296</v>
      </c>
      <c r="E120" s="19" t="str">
        <f t="shared" si="11"/>
        <v>Jul</v>
      </c>
      <c r="F120" s="19">
        <v>22</v>
      </c>
      <c r="G120" s="40">
        <f t="shared" si="13"/>
        <v>38190</v>
      </c>
      <c r="H120" s="19">
        <v>0</v>
      </c>
      <c r="I120" s="19">
        <v>1615.77</v>
      </c>
      <c r="J120" s="41">
        <v>1615.77</v>
      </c>
      <c r="K120" s="19" t="s">
        <v>8297</v>
      </c>
      <c r="L120" s="19" t="str">
        <v>tier - 2</v>
      </c>
      <c r="M120" s="19" t="s">
        <v>8302</v>
      </c>
      <c r="N120" s="19" t="str">
        <v>tier - 1</v>
      </c>
      <c r="O120" s="19" t="s">
        <v>8299</v>
      </c>
      <c r="P120" s="19" t="str">
        <v>R1013</v>
      </c>
      <c r="Q120" s="19">
        <f ca="1" t="shared" si="14"/>
        <v>21</v>
      </c>
      <c r="R120" s="29"/>
      <c r="U120" s="19" t="s">
        <v>8303</v>
      </c>
      <c r="V120" s="19" t="str">
        <f t="shared" si="20"/>
        <v>Jun</v>
      </c>
      <c r="X120" s="19">
        <f t="shared" si="21"/>
        <v>2003</v>
      </c>
      <c r="AG120" s="19" t="s">
        <v>437</v>
      </c>
      <c r="AH120" s="19" t="s">
        <v>8324</v>
      </c>
      <c r="AI120" s="19" t="s">
        <v>8297</v>
      </c>
      <c r="AJ120" s="19" t="s">
        <v>8297</v>
      </c>
      <c r="AK120" s="19" t="str">
        <v>tier - 2</v>
      </c>
      <c r="AL120" s="19" t="str">
        <v>tier - 2</v>
      </c>
      <c r="AT120" s="19" t="s">
        <v>8299</v>
      </c>
      <c r="AU120" s="19" t="str">
        <v>R1013</v>
      </c>
      <c r="BD120" s="39">
        <v>1998</v>
      </c>
      <c r="BE120" s="19" t="str">
        <f t="shared" si="16"/>
        <v>Jun</v>
      </c>
      <c r="BF120" s="19">
        <v>19</v>
      </c>
      <c r="BG120" s="40">
        <f t="shared" si="17"/>
        <v>35965</v>
      </c>
      <c r="BM120" s="39">
        <v>2001</v>
      </c>
      <c r="BN120" s="19" t="str">
        <f t="shared" si="18"/>
        <v>Aug</v>
      </c>
      <c r="BO120" s="19">
        <v>25</v>
      </c>
      <c r="BP120" s="40">
        <f t="shared" si="15"/>
        <v>37128</v>
      </c>
      <c r="BQ120" s="19">
        <f ca="1" t="shared" si="19"/>
        <v>24</v>
      </c>
      <c r="BU120" s="19">
        <v>1515.34</v>
      </c>
      <c r="BV120" s="41">
        <v>1515.34</v>
      </c>
    </row>
    <row r="121" spans="1:74">
      <c r="A121" s="19" t="s">
        <v>468</v>
      </c>
      <c r="B121" s="39">
        <v>1995</v>
      </c>
      <c r="C121" s="19">
        <f t="shared" si="12"/>
        <v>1995</v>
      </c>
      <c r="D121" s="19" t="s">
        <v>8328</v>
      </c>
      <c r="E121" s="19" t="str">
        <f t="shared" si="11"/>
        <v>Aug</v>
      </c>
      <c r="F121" s="19">
        <v>5</v>
      </c>
      <c r="G121" s="40">
        <f t="shared" si="13"/>
        <v>34916</v>
      </c>
      <c r="H121" s="19">
        <v>0</v>
      </c>
      <c r="I121" s="19">
        <v>1617.16</v>
      </c>
      <c r="J121" s="41">
        <v>1617.16</v>
      </c>
      <c r="K121" s="19" t="s">
        <v>8297</v>
      </c>
      <c r="L121" s="19" t="str">
        <v>tier - 2</v>
      </c>
      <c r="M121" s="19" t="s">
        <v>8302</v>
      </c>
      <c r="N121" s="19" t="str">
        <v>tier - 1</v>
      </c>
      <c r="O121" s="19" t="s">
        <v>8299</v>
      </c>
      <c r="P121" s="19" t="str">
        <v>R1013</v>
      </c>
      <c r="Q121" s="19">
        <f ca="1" t="shared" si="14"/>
        <v>30</v>
      </c>
      <c r="R121" s="29"/>
      <c r="U121" s="19" t="s">
        <v>8326</v>
      </c>
      <c r="V121" s="19" t="str">
        <f t="shared" si="20"/>
        <v>Dec</v>
      </c>
      <c r="X121" s="19">
        <f t="shared" si="21"/>
        <v>1998</v>
      </c>
      <c r="AG121" s="19" t="s">
        <v>441</v>
      </c>
      <c r="AH121" s="19" t="s">
        <v>8324</v>
      </c>
      <c r="AI121" s="19" t="s">
        <v>8297</v>
      </c>
      <c r="AJ121" s="19" t="s">
        <v>8298</v>
      </c>
      <c r="AK121" s="19" t="str">
        <v>tier - 2</v>
      </c>
      <c r="AL121" s="19" t="str">
        <v>tier - 3</v>
      </c>
      <c r="AT121" s="19" t="s">
        <v>8299</v>
      </c>
      <c r="AU121" s="19" t="str">
        <v>R1013</v>
      </c>
      <c r="BD121" s="39">
        <v>2001</v>
      </c>
      <c r="BE121" s="19" t="str">
        <f t="shared" si="16"/>
        <v>Aug</v>
      </c>
      <c r="BF121" s="19">
        <v>25</v>
      </c>
      <c r="BG121" s="40">
        <f t="shared" si="17"/>
        <v>37128</v>
      </c>
      <c r="BM121" s="39">
        <v>2001</v>
      </c>
      <c r="BN121" s="19" t="str">
        <f t="shared" si="18"/>
        <v>Jul</v>
      </c>
      <c r="BO121" s="19">
        <v>7</v>
      </c>
      <c r="BP121" s="40">
        <f t="shared" si="15"/>
        <v>37079</v>
      </c>
      <c r="BQ121" s="19">
        <f ca="1" t="shared" si="19"/>
        <v>24</v>
      </c>
      <c r="BU121" s="19">
        <v>1526.31</v>
      </c>
      <c r="BV121" s="41">
        <v>1526.31</v>
      </c>
    </row>
    <row r="122" spans="1:74">
      <c r="A122" s="19" t="s">
        <v>472</v>
      </c>
      <c r="B122" s="39">
        <v>2003</v>
      </c>
      <c r="C122" s="19">
        <f t="shared" si="12"/>
        <v>2003</v>
      </c>
      <c r="D122" s="19" t="s">
        <v>8310</v>
      </c>
      <c r="E122" s="19" t="str">
        <f t="shared" si="11"/>
        <v>Sep</v>
      </c>
      <c r="F122" s="19">
        <v>14</v>
      </c>
      <c r="G122" s="40">
        <f t="shared" si="13"/>
        <v>37878</v>
      </c>
      <c r="H122" s="19">
        <v>0</v>
      </c>
      <c r="I122" s="19">
        <v>1621.34</v>
      </c>
      <c r="J122" s="41">
        <v>1621.34</v>
      </c>
      <c r="K122" s="19" t="s">
        <v>8297</v>
      </c>
      <c r="L122" s="19" t="str">
        <v>tier - 2</v>
      </c>
      <c r="M122" s="19" t="s">
        <v>8297</v>
      </c>
      <c r="N122" s="19" t="str">
        <v>tier - 2</v>
      </c>
      <c r="O122" s="19" t="s">
        <v>8315</v>
      </c>
      <c r="P122" s="19" t="str">
        <v>R1012</v>
      </c>
      <c r="Q122" s="19">
        <f ca="1" t="shared" si="14"/>
        <v>22</v>
      </c>
      <c r="R122" s="29"/>
      <c r="U122" s="19" t="s">
        <v>8303</v>
      </c>
      <c r="V122" s="19" t="str">
        <f t="shared" si="20"/>
        <v>Jun</v>
      </c>
      <c r="X122" s="19">
        <f t="shared" si="21"/>
        <v>1997</v>
      </c>
      <c r="AG122" s="19" t="s">
        <v>445</v>
      </c>
      <c r="AH122" s="19" t="s">
        <v>8324</v>
      </c>
      <c r="AI122" s="19" t="s">
        <v>8297</v>
      </c>
      <c r="AJ122" s="19" t="s">
        <v>8298</v>
      </c>
      <c r="AK122" s="19" t="str">
        <v>tier - 2</v>
      </c>
      <c r="AL122" s="19" t="str">
        <v>tier - 3</v>
      </c>
      <c r="AT122" s="19" t="s">
        <v>8330</v>
      </c>
      <c r="AU122" s="19" t="str">
        <v>R1011</v>
      </c>
      <c r="BD122" s="39">
        <v>2001</v>
      </c>
      <c r="BE122" s="19" t="str">
        <f t="shared" si="16"/>
        <v>Jul</v>
      </c>
      <c r="BF122" s="19">
        <v>7</v>
      </c>
      <c r="BG122" s="40">
        <f t="shared" si="17"/>
        <v>37079</v>
      </c>
      <c r="BM122" s="39">
        <v>2001</v>
      </c>
      <c r="BN122" s="19" t="str">
        <f t="shared" si="18"/>
        <v>Jun</v>
      </c>
      <c r="BO122" s="19">
        <v>2</v>
      </c>
      <c r="BP122" s="40">
        <f t="shared" si="15"/>
        <v>37044</v>
      </c>
      <c r="BQ122" s="19">
        <f ca="1" t="shared" si="19"/>
        <v>24</v>
      </c>
      <c r="BU122" s="19">
        <v>1532.47</v>
      </c>
      <c r="BV122" s="41">
        <v>1532.47</v>
      </c>
    </row>
    <row r="123" spans="1:74">
      <c r="A123" s="19" t="s">
        <v>476</v>
      </c>
      <c r="B123" s="39">
        <v>2004</v>
      </c>
      <c r="C123" s="19">
        <f t="shared" si="12"/>
        <v>2004</v>
      </c>
      <c r="D123" s="19" t="s">
        <v>8328</v>
      </c>
      <c r="E123" s="19" t="str">
        <f t="shared" si="11"/>
        <v>Aug</v>
      </c>
      <c r="F123" s="19">
        <v>21</v>
      </c>
      <c r="G123" s="40">
        <f t="shared" si="13"/>
        <v>38220</v>
      </c>
      <c r="H123" s="19">
        <v>0</v>
      </c>
      <c r="I123" s="19">
        <v>1621.88</v>
      </c>
      <c r="J123" s="41">
        <v>1621.88</v>
      </c>
      <c r="K123" s="19" t="s">
        <v>8297</v>
      </c>
      <c r="L123" s="19" t="str">
        <v>tier - 2</v>
      </c>
      <c r="M123" s="19" t="s">
        <v>8297</v>
      </c>
      <c r="N123" s="19" t="str">
        <v>tier - 2</v>
      </c>
      <c r="O123" s="19" t="s">
        <v>8299</v>
      </c>
      <c r="P123" s="19" t="str">
        <v>R1013</v>
      </c>
      <c r="Q123" s="19">
        <f ca="1" t="shared" si="14"/>
        <v>21</v>
      </c>
      <c r="R123" s="29"/>
      <c r="U123" s="19" t="s">
        <v>8329</v>
      </c>
      <c r="V123" s="19" t="str">
        <f t="shared" si="20"/>
        <v>Oct</v>
      </c>
      <c r="X123" s="19">
        <f t="shared" si="21"/>
        <v>1995</v>
      </c>
      <c r="AG123" s="19" t="s">
        <v>448</v>
      </c>
      <c r="AH123" s="19" t="s">
        <v>8324</v>
      </c>
      <c r="AI123" s="19" t="s">
        <v>8297</v>
      </c>
      <c r="AJ123" s="19" t="s">
        <v>8297</v>
      </c>
      <c r="AK123" s="19" t="str">
        <v>tier - 2</v>
      </c>
      <c r="AL123" s="19" t="str">
        <v>tier - 2</v>
      </c>
      <c r="AT123" s="19" t="s">
        <v>8299</v>
      </c>
      <c r="AU123" s="19" t="str">
        <v>R1013</v>
      </c>
      <c r="BD123" s="39">
        <v>2001</v>
      </c>
      <c r="BE123" s="19" t="str">
        <f t="shared" si="16"/>
        <v>Jun</v>
      </c>
      <c r="BF123" s="19">
        <v>2</v>
      </c>
      <c r="BG123" s="40">
        <f t="shared" si="17"/>
        <v>37044</v>
      </c>
      <c r="BM123" s="39">
        <v>2001</v>
      </c>
      <c r="BN123" s="19" t="str">
        <f t="shared" si="18"/>
        <v>Dec</v>
      </c>
      <c r="BO123" s="19">
        <v>5</v>
      </c>
      <c r="BP123" s="40">
        <f t="shared" si="15"/>
        <v>37230</v>
      </c>
      <c r="BQ123" s="19">
        <f ca="1" t="shared" si="19"/>
        <v>23</v>
      </c>
      <c r="BU123" s="19">
        <v>1534.3</v>
      </c>
      <c r="BV123" s="41">
        <v>1534.3</v>
      </c>
    </row>
    <row r="124" spans="1:74">
      <c r="A124" s="19" t="s">
        <v>479</v>
      </c>
      <c r="B124" s="39">
        <v>2004</v>
      </c>
      <c r="C124" s="19">
        <f t="shared" si="12"/>
        <v>2004</v>
      </c>
      <c r="D124" s="19" t="s">
        <v>8296</v>
      </c>
      <c r="E124" s="19" t="str">
        <f t="shared" si="11"/>
        <v>Jul</v>
      </c>
      <c r="F124" s="19">
        <v>25</v>
      </c>
      <c r="G124" s="40">
        <f t="shared" si="13"/>
        <v>38193</v>
      </c>
      <c r="H124" s="19">
        <v>0</v>
      </c>
      <c r="I124" s="19">
        <v>1622.19</v>
      </c>
      <c r="J124" s="41">
        <v>1622.19</v>
      </c>
      <c r="K124" s="19" t="s">
        <v>8297</v>
      </c>
      <c r="L124" s="19" t="str">
        <v>tier - 2</v>
      </c>
      <c r="M124" s="19" t="s">
        <v>8302</v>
      </c>
      <c r="N124" s="19" t="str">
        <v>tier - 1</v>
      </c>
      <c r="O124" s="19" t="s">
        <v>8299</v>
      </c>
      <c r="P124" s="19" t="str">
        <v>R1013</v>
      </c>
      <c r="Q124" s="19">
        <f ca="1" t="shared" si="14"/>
        <v>21</v>
      </c>
      <c r="R124" s="29"/>
      <c r="U124" s="19" t="s">
        <v>8303</v>
      </c>
      <c r="V124" s="19" t="str">
        <f t="shared" si="20"/>
        <v>Jun</v>
      </c>
      <c r="X124" s="19">
        <f t="shared" si="21"/>
        <v>1998</v>
      </c>
      <c r="AG124" s="19" t="s">
        <v>452</v>
      </c>
      <c r="AH124" s="19" t="s">
        <v>8324</v>
      </c>
      <c r="AI124" s="19" t="s">
        <v>8297</v>
      </c>
      <c r="AJ124" s="19" t="s">
        <v>8297</v>
      </c>
      <c r="AK124" s="19" t="str">
        <v>tier - 2</v>
      </c>
      <c r="AL124" s="19" t="str">
        <v>tier - 2</v>
      </c>
      <c r="AT124" s="19" t="s">
        <v>8299</v>
      </c>
      <c r="AU124" s="19" t="str">
        <v>R1013</v>
      </c>
      <c r="BD124" s="39">
        <v>2001</v>
      </c>
      <c r="BE124" s="19" t="str">
        <f t="shared" si="16"/>
        <v>Dec</v>
      </c>
      <c r="BF124" s="19">
        <v>5</v>
      </c>
      <c r="BG124" s="40">
        <f t="shared" si="17"/>
        <v>37230</v>
      </c>
      <c r="BM124" s="39">
        <v>1992</v>
      </c>
      <c r="BN124" s="19" t="str">
        <f t="shared" si="18"/>
        <v>Sep</v>
      </c>
      <c r="BO124" s="19">
        <v>22</v>
      </c>
      <c r="BP124" s="40">
        <f t="shared" si="15"/>
        <v>33869</v>
      </c>
      <c r="BQ124" s="19">
        <f ca="1" t="shared" si="19"/>
        <v>33</v>
      </c>
      <c r="BU124" s="19">
        <v>1566.88</v>
      </c>
      <c r="BV124" s="41">
        <v>1566.88</v>
      </c>
    </row>
    <row r="125" spans="1:74">
      <c r="A125" s="19" t="s">
        <v>483</v>
      </c>
      <c r="B125" s="39">
        <v>2003</v>
      </c>
      <c r="C125" s="19">
        <f t="shared" si="12"/>
        <v>2003</v>
      </c>
      <c r="D125" s="19" t="s">
        <v>8310</v>
      </c>
      <c r="E125" s="19" t="str">
        <f t="shared" si="11"/>
        <v>Sep</v>
      </c>
      <c r="F125" s="19">
        <v>9</v>
      </c>
      <c r="G125" s="40">
        <f t="shared" si="13"/>
        <v>37873</v>
      </c>
      <c r="H125" s="19">
        <v>0</v>
      </c>
      <c r="I125" s="19">
        <v>1625.43</v>
      </c>
      <c r="J125" s="41">
        <v>1625.43</v>
      </c>
      <c r="K125" s="19" t="s">
        <v>8297</v>
      </c>
      <c r="L125" s="19" t="str">
        <v>tier - 2</v>
      </c>
      <c r="M125" s="19" t="s">
        <v>8298</v>
      </c>
      <c r="N125" s="19" t="str">
        <v>tier - 3</v>
      </c>
      <c r="O125" s="19" t="s">
        <v>8315</v>
      </c>
      <c r="P125" s="19" t="str">
        <v>R1012</v>
      </c>
      <c r="Q125" s="19">
        <f ca="1" t="shared" si="14"/>
        <v>22</v>
      </c>
      <c r="R125" s="29"/>
      <c r="U125" s="19" t="s">
        <v>8328</v>
      </c>
      <c r="V125" s="19" t="str">
        <f t="shared" si="20"/>
        <v>Aug</v>
      </c>
      <c r="X125" s="19">
        <f t="shared" si="21"/>
        <v>2001</v>
      </c>
      <c r="AG125" s="19" t="s">
        <v>456</v>
      </c>
      <c r="AH125" s="19" t="s">
        <v>8324</v>
      </c>
      <c r="AI125" s="19" t="s">
        <v>8297</v>
      </c>
      <c r="AJ125" s="19" t="s">
        <v>8302</v>
      </c>
      <c r="AK125" s="19" t="str">
        <v>tier - 2</v>
      </c>
      <c r="AL125" s="19" t="str">
        <v>tier - 1</v>
      </c>
      <c r="AT125" s="19" t="s">
        <v>8299</v>
      </c>
      <c r="AU125" s="19" t="str">
        <v>R1013</v>
      </c>
      <c r="BD125" s="39">
        <v>1992</v>
      </c>
      <c r="BE125" s="19" t="str">
        <f t="shared" si="16"/>
        <v>Sep</v>
      </c>
      <c r="BF125" s="19">
        <v>22</v>
      </c>
      <c r="BG125" s="40">
        <f t="shared" si="17"/>
        <v>33869</v>
      </c>
      <c r="BM125" s="39">
        <v>2004</v>
      </c>
      <c r="BN125" s="19" t="str">
        <f t="shared" si="18"/>
        <v>Nov</v>
      </c>
      <c r="BO125" s="19">
        <v>19</v>
      </c>
      <c r="BP125" s="40">
        <f t="shared" si="15"/>
        <v>38310</v>
      </c>
      <c r="BQ125" s="19">
        <f ca="1" t="shared" si="19"/>
        <v>20</v>
      </c>
      <c r="BU125" s="19">
        <v>1607.51</v>
      </c>
      <c r="BV125" s="41">
        <v>1607.51</v>
      </c>
    </row>
    <row r="126" spans="1:74">
      <c r="A126" s="19" t="s">
        <v>487</v>
      </c>
      <c r="B126" s="39">
        <v>2003</v>
      </c>
      <c r="C126" s="19">
        <f t="shared" si="12"/>
        <v>2003</v>
      </c>
      <c r="D126" s="19" t="s">
        <v>8326</v>
      </c>
      <c r="E126" s="19" t="str">
        <f t="shared" si="11"/>
        <v>Dec</v>
      </c>
      <c r="F126" s="19">
        <v>4</v>
      </c>
      <c r="G126" s="40">
        <f t="shared" si="13"/>
        <v>37959</v>
      </c>
      <c r="H126" s="19">
        <v>0</v>
      </c>
      <c r="I126" s="19">
        <v>1627.28</v>
      </c>
      <c r="J126" s="41">
        <v>1627.28</v>
      </c>
      <c r="K126" s="19" t="s">
        <v>8297</v>
      </c>
      <c r="L126" s="19" t="str">
        <v>tier - 2</v>
      </c>
      <c r="M126" s="19" t="s">
        <v>8297</v>
      </c>
      <c r="N126" s="19" t="str">
        <v>tier - 2</v>
      </c>
      <c r="O126" s="19" t="s">
        <v>8315</v>
      </c>
      <c r="P126" s="19" t="str">
        <v>R1012</v>
      </c>
      <c r="Q126" s="19">
        <f ca="1" t="shared" si="14"/>
        <v>21</v>
      </c>
      <c r="R126" s="29"/>
      <c r="U126" s="19" t="s">
        <v>8296</v>
      </c>
      <c r="V126" s="19" t="str">
        <f t="shared" si="20"/>
        <v>Jul</v>
      </c>
      <c r="X126" s="19">
        <f t="shared" si="21"/>
        <v>2001</v>
      </c>
      <c r="AG126" s="19" t="s">
        <v>460</v>
      </c>
      <c r="AH126" s="19" t="s">
        <v>8324</v>
      </c>
      <c r="AI126" s="19" t="s">
        <v>8297</v>
      </c>
      <c r="AJ126" s="19" t="s">
        <v>8298</v>
      </c>
      <c r="AK126" s="19" t="str">
        <v>tier - 2</v>
      </c>
      <c r="AL126" s="19" t="str">
        <v>tier - 3</v>
      </c>
      <c r="AT126" s="19" t="s">
        <v>8299</v>
      </c>
      <c r="AU126" s="19" t="str">
        <v>R1013</v>
      </c>
      <c r="BD126" s="39">
        <v>2004</v>
      </c>
      <c r="BE126" s="19" t="str">
        <f t="shared" si="16"/>
        <v>Nov</v>
      </c>
      <c r="BF126" s="19">
        <v>19</v>
      </c>
      <c r="BG126" s="40">
        <f t="shared" si="17"/>
        <v>38310</v>
      </c>
      <c r="BM126" s="39">
        <v>2004</v>
      </c>
      <c r="BN126" s="19" t="str">
        <f t="shared" si="18"/>
        <v>Jul</v>
      </c>
      <c r="BO126" s="19">
        <v>22</v>
      </c>
      <c r="BP126" s="40">
        <f t="shared" si="15"/>
        <v>38190</v>
      </c>
      <c r="BQ126" s="19">
        <f ca="1" t="shared" si="19"/>
        <v>21</v>
      </c>
      <c r="BU126" s="19">
        <v>1615.77</v>
      </c>
      <c r="BV126" s="41">
        <v>1615.77</v>
      </c>
    </row>
    <row r="127" spans="1:74">
      <c r="A127" s="19" t="s">
        <v>491</v>
      </c>
      <c r="B127" s="39">
        <v>2003</v>
      </c>
      <c r="C127" s="19">
        <f t="shared" si="12"/>
        <v>2003</v>
      </c>
      <c r="D127" s="19" t="s">
        <v>8296</v>
      </c>
      <c r="E127" s="19" t="str">
        <f t="shared" si="11"/>
        <v>Jul</v>
      </c>
      <c r="F127" s="19">
        <v>17</v>
      </c>
      <c r="G127" s="40">
        <f t="shared" si="13"/>
        <v>37819</v>
      </c>
      <c r="H127" s="19">
        <v>0</v>
      </c>
      <c r="I127" s="19">
        <v>1628.47</v>
      </c>
      <c r="J127" s="41">
        <v>1628.47</v>
      </c>
      <c r="K127" s="19" t="s">
        <v>8297</v>
      </c>
      <c r="L127" s="19" t="str">
        <v>tier - 2</v>
      </c>
      <c r="M127" s="19" t="s">
        <v>8302</v>
      </c>
      <c r="N127" s="19" t="str">
        <v>tier - 1</v>
      </c>
      <c r="O127" s="19" t="s">
        <v>8315</v>
      </c>
      <c r="P127" s="19" t="str">
        <v>R1012</v>
      </c>
      <c r="Q127" s="19">
        <f ca="1" t="shared" si="14"/>
        <v>22</v>
      </c>
      <c r="R127" s="29"/>
      <c r="U127" s="19" t="s">
        <v>8303</v>
      </c>
      <c r="V127" s="19" t="str">
        <f t="shared" si="20"/>
        <v>Jun</v>
      </c>
      <c r="X127" s="19">
        <f t="shared" si="21"/>
        <v>2001</v>
      </c>
      <c r="AG127" s="19" t="s">
        <v>464</v>
      </c>
      <c r="AH127" s="19" t="s">
        <v>8324</v>
      </c>
      <c r="AI127" s="19" t="s">
        <v>8297</v>
      </c>
      <c r="AJ127" s="19" t="s">
        <v>8302</v>
      </c>
      <c r="AK127" s="19" t="str">
        <v>tier - 2</v>
      </c>
      <c r="AL127" s="19" t="str">
        <v>tier - 1</v>
      </c>
      <c r="AT127" s="19" t="s">
        <v>8299</v>
      </c>
      <c r="AU127" s="19" t="str">
        <v>R1013</v>
      </c>
      <c r="BD127" s="39">
        <v>2004</v>
      </c>
      <c r="BE127" s="19" t="str">
        <f t="shared" si="16"/>
        <v>Jul</v>
      </c>
      <c r="BF127" s="19">
        <v>22</v>
      </c>
      <c r="BG127" s="40">
        <f t="shared" si="17"/>
        <v>38190</v>
      </c>
      <c r="BM127" s="39">
        <v>1995</v>
      </c>
      <c r="BN127" s="19" t="str">
        <f t="shared" si="18"/>
        <v>Aug</v>
      </c>
      <c r="BO127" s="19">
        <v>5</v>
      </c>
      <c r="BP127" s="40">
        <f t="shared" si="15"/>
        <v>34916</v>
      </c>
      <c r="BQ127" s="19">
        <f ca="1" t="shared" si="19"/>
        <v>30</v>
      </c>
      <c r="BU127" s="19">
        <v>1617.16</v>
      </c>
      <c r="BV127" s="41">
        <v>1617.16</v>
      </c>
    </row>
    <row r="128" spans="1:74">
      <c r="A128" s="19" t="s">
        <v>495</v>
      </c>
      <c r="B128" s="39">
        <v>2004</v>
      </c>
      <c r="C128" s="19">
        <f t="shared" si="12"/>
        <v>2004</v>
      </c>
      <c r="D128" s="19" t="s">
        <v>8329</v>
      </c>
      <c r="E128" s="19" t="str">
        <f t="shared" si="11"/>
        <v>Oct</v>
      </c>
      <c r="F128" s="19">
        <v>4</v>
      </c>
      <c r="G128" s="40">
        <f t="shared" si="13"/>
        <v>38264</v>
      </c>
      <c r="H128" s="19">
        <v>0</v>
      </c>
      <c r="I128" s="19">
        <v>1629.83</v>
      </c>
      <c r="J128" s="41">
        <v>1629.83</v>
      </c>
      <c r="K128" s="19" t="s">
        <v>8297</v>
      </c>
      <c r="L128" s="19" t="str">
        <v>tier - 2</v>
      </c>
      <c r="M128" s="19" t="s">
        <v>8297</v>
      </c>
      <c r="N128" s="19" t="str">
        <v>tier - 2</v>
      </c>
      <c r="O128" s="19" t="s">
        <v>8299</v>
      </c>
      <c r="P128" s="19" t="str">
        <v>R1013</v>
      </c>
      <c r="Q128" s="19">
        <f ca="1" t="shared" si="14"/>
        <v>21</v>
      </c>
      <c r="R128" s="29"/>
      <c r="U128" s="19" t="s">
        <v>8326</v>
      </c>
      <c r="V128" s="19" t="str">
        <f t="shared" si="20"/>
        <v>Dec</v>
      </c>
      <c r="X128" s="19">
        <f t="shared" si="21"/>
        <v>2001</v>
      </c>
      <c r="AG128" s="19" t="s">
        <v>468</v>
      </c>
      <c r="AH128" s="19" t="s">
        <v>8324</v>
      </c>
      <c r="AI128" s="19" t="s">
        <v>8297</v>
      </c>
      <c r="AJ128" s="19" t="s">
        <v>8302</v>
      </c>
      <c r="AK128" s="19" t="str">
        <v>tier - 2</v>
      </c>
      <c r="AL128" s="19" t="str">
        <v>tier - 1</v>
      </c>
      <c r="AT128" s="19" t="s">
        <v>8299</v>
      </c>
      <c r="AU128" s="19" t="str">
        <v>R1013</v>
      </c>
      <c r="BD128" s="39">
        <v>1995</v>
      </c>
      <c r="BE128" s="19" t="str">
        <f t="shared" si="16"/>
        <v>Aug</v>
      </c>
      <c r="BF128" s="19">
        <v>5</v>
      </c>
      <c r="BG128" s="40">
        <f t="shared" si="17"/>
        <v>34916</v>
      </c>
      <c r="BM128" s="39">
        <v>2003</v>
      </c>
      <c r="BN128" s="19" t="str">
        <f t="shared" si="18"/>
        <v>Sep</v>
      </c>
      <c r="BO128" s="19">
        <v>14</v>
      </c>
      <c r="BP128" s="40">
        <f t="shared" si="15"/>
        <v>37878</v>
      </c>
      <c r="BQ128" s="19">
        <f ca="1" t="shared" si="19"/>
        <v>22</v>
      </c>
      <c r="BU128" s="19">
        <v>1621.34</v>
      </c>
      <c r="BV128" s="41">
        <v>1621.34</v>
      </c>
    </row>
    <row r="129" spans="1:74">
      <c r="A129" s="19" t="s">
        <v>499</v>
      </c>
      <c r="B129" s="39">
        <v>2004</v>
      </c>
      <c r="C129" s="19">
        <f t="shared" si="12"/>
        <v>2004</v>
      </c>
      <c r="D129" s="19" t="s">
        <v>8326</v>
      </c>
      <c r="E129" s="19" t="str">
        <f t="shared" si="11"/>
        <v>Dec</v>
      </c>
      <c r="F129" s="19">
        <v>5</v>
      </c>
      <c r="G129" s="40">
        <f t="shared" si="13"/>
        <v>38326</v>
      </c>
      <c r="H129" s="19">
        <v>0</v>
      </c>
      <c r="I129" s="19">
        <v>1631.67</v>
      </c>
      <c r="J129" s="41">
        <v>1631.67</v>
      </c>
      <c r="K129" s="19" t="s">
        <v>8297</v>
      </c>
      <c r="L129" s="19" t="str">
        <v>tier - 2</v>
      </c>
      <c r="M129" s="19" t="s">
        <v>8298</v>
      </c>
      <c r="N129" s="19" t="str">
        <v>tier - 3</v>
      </c>
      <c r="O129" s="19" t="s">
        <v>8299</v>
      </c>
      <c r="P129" s="19" t="str">
        <v>R1013</v>
      </c>
      <c r="Q129" s="19">
        <f ca="1" t="shared" si="14"/>
        <v>20</v>
      </c>
      <c r="R129" s="29"/>
      <c r="U129" s="19" t="s">
        <v>8310</v>
      </c>
      <c r="V129" s="19" t="str">
        <f t="shared" si="20"/>
        <v>Sep</v>
      </c>
      <c r="X129" s="19">
        <f t="shared" si="21"/>
        <v>1992</v>
      </c>
      <c r="AG129" s="19" t="s">
        <v>472</v>
      </c>
      <c r="AH129" s="19" t="s">
        <v>8324</v>
      </c>
      <c r="AI129" s="19" t="s">
        <v>8297</v>
      </c>
      <c r="AJ129" s="19" t="s">
        <v>8297</v>
      </c>
      <c r="AK129" s="19" t="str">
        <v>tier - 2</v>
      </c>
      <c r="AL129" s="19" t="str">
        <v>tier - 2</v>
      </c>
      <c r="AT129" s="19" t="s">
        <v>8315</v>
      </c>
      <c r="AU129" s="19" t="str">
        <v>R1012</v>
      </c>
      <c r="BD129" s="39">
        <v>2003</v>
      </c>
      <c r="BE129" s="19" t="str">
        <f t="shared" si="16"/>
        <v>Sep</v>
      </c>
      <c r="BF129" s="19">
        <v>14</v>
      </c>
      <c r="BG129" s="40">
        <f t="shared" si="17"/>
        <v>37878</v>
      </c>
      <c r="BM129" s="39">
        <v>2004</v>
      </c>
      <c r="BN129" s="19" t="str">
        <f t="shared" si="18"/>
        <v>Aug</v>
      </c>
      <c r="BO129" s="19">
        <v>21</v>
      </c>
      <c r="BP129" s="40">
        <f t="shared" si="15"/>
        <v>38220</v>
      </c>
      <c r="BQ129" s="19">
        <f ca="1" t="shared" si="19"/>
        <v>21</v>
      </c>
      <c r="BU129" s="19">
        <v>1621.88</v>
      </c>
      <c r="BV129" s="41">
        <v>1621.88</v>
      </c>
    </row>
    <row r="130" spans="1:74">
      <c r="A130" s="19" t="s">
        <v>503</v>
      </c>
      <c r="B130" s="39">
        <v>2004</v>
      </c>
      <c r="C130" s="19">
        <f t="shared" si="12"/>
        <v>2004</v>
      </c>
      <c r="D130" s="19" t="s">
        <v>8296</v>
      </c>
      <c r="E130" s="19" t="str">
        <f t="shared" ref="E130:E193" si="22">SUBSTITUTE(D130,"?","Sep")</f>
        <v>Jul</v>
      </c>
      <c r="F130" s="19">
        <v>9</v>
      </c>
      <c r="G130" s="40">
        <f t="shared" si="13"/>
        <v>38177</v>
      </c>
      <c r="H130" s="19">
        <v>0</v>
      </c>
      <c r="I130" s="19">
        <v>1631.82</v>
      </c>
      <c r="J130" s="41">
        <v>1631.82</v>
      </c>
      <c r="K130" s="19" t="s">
        <v>8297</v>
      </c>
      <c r="L130" s="19" t="str">
        <v>tier - 2</v>
      </c>
      <c r="M130" s="19" t="s">
        <v>8302</v>
      </c>
      <c r="N130" s="19" t="str">
        <v>tier - 1</v>
      </c>
      <c r="O130" s="19" t="s">
        <v>8299</v>
      </c>
      <c r="P130" s="19" t="str">
        <v>R1013</v>
      </c>
      <c r="Q130" s="19">
        <f ca="1" t="shared" si="14"/>
        <v>21</v>
      </c>
      <c r="R130" s="29"/>
      <c r="U130" s="19" t="s">
        <v>8301</v>
      </c>
      <c r="V130" s="19" t="str">
        <f t="shared" si="20"/>
        <v>Nov</v>
      </c>
      <c r="X130" s="19">
        <f t="shared" si="21"/>
        <v>2004</v>
      </c>
      <c r="AG130" s="19" t="s">
        <v>476</v>
      </c>
      <c r="AH130" s="19" t="s">
        <v>8324</v>
      </c>
      <c r="AI130" s="19" t="s">
        <v>8297</v>
      </c>
      <c r="AJ130" s="19" t="s">
        <v>8297</v>
      </c>
      <c r="AK130" s="19" t="str">
        <v>tier - 2</v>
      </c>
      <c r="AL130" s="19" t="str">
        <v>tier - 2</v>
      </c>
      <c r="AT130" s="19" t="s">
        <v>8299</v>
      </c>
      <c r="AU130" s="19" t="str">
        <v>R1013</v>
      </c>
      <c r="BD130" s="39">
        <v>2004</v>
      </c>
      <c r="BE130" s="19" t="str">
        <f t="shared" si="16"/>
        <v>Aug</v>
      </c>
      <c r="BF130" s="19">
        <v>21</v>
      </c>
      <c r="BG130" s="40">
        <f t="shared" si="17"/>
        <v>38220</v>
      </c>
      <c r="BM130" s="39">
        <v>2004</v>
      </c>
      <c r="BN130" s="19" t="str">
        <f t="shared" si="18"/>
        <v>Jul</v>
      </c>
      <c r="BO130" s="19">
        <v>25</v>
      </c>
      <c r="BP130" s="40">
        <f t="shared" si="15"/>
        <v>38193</v>
      </c>
      <c r="BQ130" s="19">
        <f ca="1" t="shared" si="19"/>
        <v>21</v>
      </c>
      <c r="BU130" s="19">
        <v>1622.19</v>
      </c>
      <c r="BV130" s="41">
        <v>1622.19</v>
      </c>
    </row>
    <row r="131" spans="1:74">
      <c r="A131" s="19" t="s">
        <v>507</v>
      </c>
      <c r="B131" s="39">
        <v>2003</v>
      </c>
      <c r="C131" s="19">
        <f t="shared" ref="C131:C194" si="23">IF(B131="?",ROUND(AVERAGE($B$2:$B$2336),0),B131)</f>
        <v>2003</v>
      </c>
      <c r="D131" s="19" t="s">
        <v>8329</v>
      </c>
      <c r="E131" s="19" t="str">
        <f t="shared" si="22"/>
        <v>Oct</v>
      </c>
      <c r="F131" s="19">
        <v>3</v>
      </c>
      <c r="G131" s="40">
        <f t="shared" ref="G131:G194" si="24">DATE(C131,MONTH(E131&amp;2),F131)</f>
        <v>37897</v>
      </c>
      <c r="H131" s="19">
        <v>0</v>
      </c>
      <c r="I131" s="19">
        <v>1632.04</v>
      </c>
      <c r="J131" s="41">
        <v>1632.04</v>
      </c>
      <c r="K131" s="19" t="s">
        <v>8297</v>
      </c>
      <c r="L131" s="19" t="str">
        <v>tier - 2</v>
      </c>
      <c r="M131" s="19" t="s">
        <v>8297</v>
      </c>
      <c r="N131" s="19" t="str">
        <v>tier - 2</v>
      </c>
      <c r="O131" s="19" t="s">
        <v>8315</v>
      </c>
      <c r="P131" s="19" t="str">
        <v>R1012</v>
      </c>
      <c r="Q131" s="19">
        <f ca="1" t="shared" ref="Q131:Q194" si="25">INT((TODAY()-G131)/365.25)</f>
        <v>22</v>
      </c>
      <c r="R131" s="29"/>
      <c r="U131" s="19" t="s">
        <v>8296</v>
      </c>
      <c r="V131" s="19" t="str">
        <f t="shared" si="20"/>
        <v>Jul</v>
      </c>
      <c r="X131" s="19">
        <f t="shared" si="21"/>
        <v>2004</v>
      </c>
      <c r="AG131" s="19" t="s">
        <v>479</v>
      </c>
      <c r="AH131" s="19" t="s">
        <v>8324</v>
      </c>
      <c r="AI131" s="19" t="s">
        <v>8297</v>
      </c>
      <c r="AJ131" s="19" t="s">
        <v>8302</v>
      </c>
      <c r="AK131" s="19" t="str">
        <v>tier - 2</v>
      </c>
      <c r="AL131" s="19" t="str">
        <v>tier - 1</v>
      </c>
      <c r="AT131" s="19" t="s">
        <v>8299</v>
      </c>
      <c r="AU131" s="19" t="str">
        <v>R1013</v>
      </c>
      <c r="BD131" s="39">
        <v>2004</v>
      </c>
      <c r="BE131" s="19" t="str">
        <f t="shared" si="16"/>
        <v>Jul</v>
      </c>
      <c r="BF131" s="19">
        <v>25</v>
      </c>
      <c r="BG131" s="40">
        <f t="shared" si="17"/>
        <v>38193</v>
      </c>
      <c r="BM131" s="39">
        <v>2003</v>
      </c>
      <c r="BN131" s="19" t="str">
        <f t="shared" si="18"/>
        <v>Sep</v>
      </c>
      <c r="BO131" s="19">
        <v>9</v>
      </c>
      <c r="BP131" s="40">
        <f t="shared" si="15"/>
        <v>37873</v>
      </c>
      <c r="BQ131" s="19">
        <f ca="1" t="shared" si="19"/>
        <v>22</v>
      </c>
      <c r="BU131" s="19">
        <v>1625.43</v>
      </c>
      <c r="BV131" s="41">
        <v>1625.43</v>
      </c>
    </row>
    <row r="132" spans="1:74">
      <c r="A132" s="19" t="s">
        <v>511</v>
      </c>
      <c r="B132" s="39">
        <v>2003</v>
      </c>
      <c r="C132" s="19">
        <f t="shared" si="23"/>
        <v>2003</v>
      </c>
      <c r="D132" s="19" t="s">
        <v>8310</v>
      </c>
      <c r="E132" s="19" t="str">
        <f t="shared" si="22"/>
        <v>Sep</v>
      </c>
      <c r="F132" s="19">
        <v>16</v>
      </c>
      <c r="G132" s="40">
        <f t="shared" si="24"/>
        <v>37880</v>
      </c>
      <c r="H132" s="19">
        <v>0</v>
      </c>
      <c r="I132" s="19">
        <v>1632.56</v>
      </c>
      <c r="J132" s="41">
        <v>1632.56</v>
      </c>
      <c r="K132" s="19" t="s">
        <v>8297</v>
      </c>
      <c r="L132" s="19" t="str">
        <v>tier - 2</v>
      </c>
      <c r="M132" s="19" t="s">
        <v>8297</v>
      </c>
      <c r="N132" s="19" t="str">
        <v>tier - 2</v>
      </c>
      <c r="O132" s="19" t="s">
        <v>8315</v>
      </c>
      <c r="P132" s="19" t="str">
        <v>R1012</v>
      </c>
      <c r="Q132" s="19">
        <f ca="1" t="shared" si="25"/>
        <v>22</v>
      </c>
      <c r="R132" s="29"/>
      <c r="U132" s="19" t="s">
        <v>8328</v>
      </c>
      <c r="V132" s="19" t="str">
        <f t="shared" si="20"/>
        <v>Aug</v>
      </c>
      <c r="X132" s="19">
        <f t="shared" si="21"/>
        <v>1995</v>
      </c>
      <c r="AG132" s="19" t="s">
        <v>483</v>
      </c>
      <c r="AH132" s="19" t="s">
        <v>8324</v>
      </c>
      <c r="AI132" s="19" t="s">
        <v>8297</v>
      </c>
      <c r="AJ132" s="19" t="s">
        <v>8298</v>
      </c>
      <c r="AK132" s="19" t="str">
        <v>tier - 2</v>
      </c>
      <c r="AL132" s="19" t="str">
        <v>tier - 3</v>
      </c>
      <c r="AT132" s="19" t="s">
        <v>8315</v>
      </c>
      <c r="AU132" s="19" t="str">
        <v>R1012</v>
      </c>
      <c r="BD132" s="39">
        <v>2003</v>
      </c>
      <c r="BE132" s="19" t="str">
        <f t="shared" si="16"/>
        <v>Sep</v>
      </c>
      <c r="BF132" s="19">
        <v>9</v>
      </c>
      <c r="BG132" s="40">
        <f t="shared" si="17"/>
        <v>37873</v>
      </c>
      <c r="BM132" s="39">
        <v>2003</v>
      </c>
      <c r="BN132" s="19" t="str">
        <f t="shared" si="18"/>
        <v>Dec</v>
      </c>
      <c r="BO132" s="19">
        <v>4</v>
      </c>
      <c r="BP132" s="40">
        <f t="shared" si="15"/>
        <v>37959</v>
      </c>
      <c r="BQ132" s="19">
        <f ca="1" t="shared" si="19"/>
        <v>21</v>
      </c>
      <c r="BU132" s="19">
        <v>1627.28</v>
      </c>
      <c r="BV132" s="41">
        <v>1627.28</v>
      </c>
    </row>
    <row r="133" spans="1:74">
      <c r="A133" s="19" t="s">
        <v>515</v>
      </c>
      <c r="B133" s="39">
        <v>2004</v>
      </c>
      <c r="C133" s="19">
        <f t="shared" si="23"/>
        <v>2004</v>
      </c>
      <c r="D133" s="19" t="s">
        <v>8326</v>
      </c>
      <c r="E133" s="19" t="str">
        <f t="shared" si="22"/>
        <v>Dec</v>
      </c>
      <c r="F133" s="19">
        <v>13</v>
      </c>
      <c r="G133" s="40">
        <f t="shared" si="24"/>
        <v>38334</v>
      </c>
      <c r="H133" s="19">
        <v>0</v>
      </c>
      <c r="I133" s="19">
        <v>1633.04</v>
      </c>
      <c r="J133" s="41">
        <v>1633.04</v>
      </c>
      <c r="K133" s="19" t="s">
        <v>8297</v>
      </c>
      <c r="L133" s="19" t="str">
        <v>tier - 2</v>
      </c>
      <c r="M133" s="19" t="s">
        <v>8297</v>
      </c>
      <c r="N133" s="19" t="str">
        <v>tier - 2</v>
      </c>
      <c r="O133" s="19" t="s">
        <v>8299</v>
      </c>
      <c r="P133" s="19" t="str">
        <v>R1013</v>
      </c>
      <c r="Q133" s="19">
        <f ca="1" t="shared" si="25"/>
        <v>20</v>
      </c>
      <c r="R133" s="29"/>
      <c r="U133" s="19" t="s">
        <v>8310</v>
      </c>
      <c r="V133" s="19" t="str">
        <f t="shared" si="20"/>
        <v>Sep</v>
      </c>
      <c r="X133" s="19">
        <f t="shared" si="21"/>
        <v>2003</v>
      </c>
      <c r="AG133" s="19" t="s">
        <v>487</v>
      </c>
      <c r="AH133" s="19" t="s">
        <v>8324</v>
      </c>
      <c r="AI133" s="19" t="s">
        <v>8297</v>
      </c>
      <c r="AJ133" s="19" t="s">
        <v>8297</v>
      </c>
      <c r="AK133" s="19" t="str">
        <v>tier - 2</v>
      </c>
      <c r="AL133" s="19" t="str">
        <v>tier - 2</v>
      </c>
      <c r="AT133" s="19" t="s">
        <v>8315</v>
      </c>
      <c r="AU133" s="19" t="str">
        <v>R1012</v>
      </c>
      <c r="BD133" s="39">
        <v>2003</v>
      </c>
      <c r="BE133" s="19" t="str">
        <f t="shared" si="16"/>
        <v>Dec</v>
      </c>
      <c r="BF133" s="19">
        <v>4</v>
      </c>
      <c r="BG133" s="40">
        <f t="shared" si="17"/>
        <v>37959</v>
      </c>
      <c r="BM133" s="39">
        <v>2003</v>
      </c>
      <c r="BN133" s="19" t="str">
        <f t="shared" si="18"/>
        <v>Jul</v>
      </c>
      <c r="BO133" s="19">
        <v>17</v>
      </c>
      <c r="BP133" s="40">
        <f t="shared" si="15"/>
        <v>37819</v>
      </c>
      <c r="BQ133" s="19">
        <f ca="1" t="shared" si="19"/>
        <v>22</v>
      </c>
      <c r="BU133" s="19">
        <v>1628.47</v>
      </c>
      <c r="BV133" s="41">
        <v>1628.47</v>
      </c>
    </row>
    <row r="134" spans="1:74">
      <c r="A134" s="19" t="s">
        <v>519</v>
      </c>
      <c r="B134" s="39">
        <v>2004</v>
      </c>
      <c r="C134" s="19">
        <f t="shared" si="23"/>
        <v>2004</v>
      </c>
      <c r="D134" s="19" t="s">
        <v>8328</v>
      </c>
      <c r="E134" s="19" t="str">
        <f t="shared" si="22"/>
        <v>Aug</v>
      </c>
      <c r="F134" s="19">
        <v>8</v>
      </c>
      <c r="G134" s="40">
        <f t="shared" si="24"/>
        <v>38207</v>
      </c>
      <c r="H134" s="19">
        <v>0</v>
      </c>
      <c r="I134" s="19">
        <v>1633.96</v>
      </c>
      <c r="J134" s="41">
        <v>1633.96</v>
      </c>
      <c r="K134" s="19" t="s">
        <v>8297</v>
      </c>
      <c r="L134" s="19" t="str">
        <v>tier - 2</v>
      </c>
      <c r="M134" s="19" t="s">
        <v>8302</v>
      </c>
      <c r="N134" s="19" t="str">
        <v>tier - 1</v>
      </c>
      <c r="O134" s="19" t="s">
        <v>8299</v>
      </c>
      <c r="P134" s="19" t="str">
        <v>R1013</v>
      </c>
      <c r="Q134" s="19">
        <f ca="1" t="shared" si="25"/>
        <v>21</v>
      </c>
      <c r="R134" s="29"/>
      <c r="U134" s="19" t="s">
        <v>8328</v>
      </c>
      <c r="V134" s="19" t="str">
        <f t="shared" si="20"/>
        <v>Aug</v>
      </c>
      <c r="X134" s="19">
        <f t="shared" si="21"/>
        <v>2004</v>
      </c>
      <c r="AG134" s="19" t="s">
        <v>491</v>
      </c>
      <c r="AH134" s="19" t="s">
        <v>8324</v>
      </c>
      <c r="AI134" s="19" t="s">
        <v>8297</v>
      </c>
      <c r="AJ134" s="19" t="s">
        <v>8302</v>
      </c>
      <c r="AK134" s="19" t="str">
        <v>tier - 2</v>
      </c>
      <c r="AL134" s="19" t="str">
        <v>tier - 1</v>
      </c>
      <c r="AT134" s="19" t="s">
        <v>8315</v>
      </c>
      <c r="AU134" s="19" t="str">
        <v>R1012</v>
      </c>
      <c r="BD134" s="39">
        <v>2003</v>
      </c>
      <c r="BE134" s="19" t="str">
        <f t="shared" si="16"/>
        <v>Jul</v>
      </c>
      <c r="BF134" s="19">
        <v>17</v>
      </c>
      <c r="BG134" s="40">
        <f t="shared" si="17"/>
        <v>37819</v>
      </c>
      <c r="BM134" s="39">
        <v>2004</v>
      </c>
      <c r="BN134" s="19" t="str">
        <f t="shared" si="18"/>
        <v>Oct</v>
      </c>
      <c r="BO134" s="19">
        <v>4</v>
      </c>
      <c r="BP134" s="40">
        <f t="shared" si="15"/>
        <v>38264</v>
      </c>
      <c r="BQ134" s="19">
        <f ca="1" t="shared" si="19"/>
        <v>21</v>
      </c>
      <c r="BU134" s="19">
        <v>1629.83</v>
      </c>
      <c r="BV134" s="41">
        <v>1629.83</v>
      </c>
    </row>
    <row r="135" spans="1:74">
      <c r="A135" s="19" t="s">
        <v>523</v>
      </c>
      <c r="B135" s="39">
        <v>2004</v>
      </c>
      <c r="C135" s="19">
        <f t="shared" si="23"/>
        <v>2004</v>
      </c>
      <c r="D135" s="19" t="s">
        <v>8303</v>
      </c>
      <c r="E135" s="19" t="str">
        <f t="shared" si="22"/>
        <v>Jun</v>
      </c>
      <c r="F135" s="19">
        <v>13</v>
      </c>
      <c r="G135" s="40">
        <f t="shared" si="24"/>
        <v>38151</v>
      </c>
      <c r="H135" s="19">
        <v>0</v>
      </c>
      <c r="I135" s="19">
        <v>1634.57</v>
      </c>
      <c r="J135" s="41">
        <v>1634.57</v>
      </c>
      <c r="K135" s="19" t="s">
        <v>8297</v>
      </c>
      <c r="L135" s="19" t="str">
        <v>tier - 2</v>
      </c>
      <c r="M135" s="19" t="s">
        <v>8297</v>
      </c>
      <c r="N135" s="19" t="str">
        <v>tier - 2</v>
      </c>
      <c r="O135" s="19" t="s">
        <v>8299</v>
      </c>
      <c r="P135" s="19" t="str">
        <v>R1013</v>
      </c>
      <c r="Q135" s="19">
        <f ca="1" t="shared" si="25"/>
        <v>21</v>
      </c>
      <c r="R135" s="29"/>
      <c r="U135" s="19" t="s">
        <v>8296</v>
      </c>
      <c r="V135" s="19" t="str">
        <f t="shared" si="20"/>
        <v>Jul</v>
      </c>
      <c r="X135" s="19">
        <f t="shared" si="21"/>
        <v>2004</v>
      </c>
      <c r="AG135" s="19" t="s">
        <v>495</v>
      </c>
      <c r="AH135" s="19" t="s">
        <v>8324</v>
      </c>
      <c r="AI135" s="19" t="s">
        <v>8297</v>
      </c>
      <c r="AJ135" s="19" t="s">
        <v>8297</v>
      </c>
      <c r="AK135" s="19" t="str">
        <v>tier - 2</v>
      </c>
      <c r="AL135" s="19" t="str">
        <v>tier - 2</v>
      </c>
      <c r="AT135" s="19" t="s">
        <v>8299</v>
      </c>
      <c r="AU135" s="19" t="str">
        <v>R1013</v>
      </c>
      <c r="BD135" s="39">
        <v>2004</v>
      </c>
      <c r="BE135" s="19" t="str">
        <f t="shared" si="16"/>
        <v>Oct</v>
      </c>
      <c r="BF135" s="19">
        <v>4</v>
      </c>
      <c r="BG135" s="40">
        <f t="shared" si="17"/>
        <v>38264</v>
      </c>
      <c r="BM135" s="39">
        <v>2004</v>
      </c>
      <c r="BN135" s="19" t="str">
        <f t="shared" si="18"/>
        <v>Dec</v>
      </c>
      <c r="BO135" s="19">
        <v>5</v>
      </c>
      <c r="BP135" s="40">
        <f t="shared" si="15"/>
        <v>38326</v>
      </c>
      <c r="BQ135" s="19">
        <f ca="1" t="shared" si="19"/>
        <v>20</v>
      </c>
      <c r="BU135" s="19">
        <v>1631.67</v>
      </c>
      <c r="BV135" s="41">
        <v>1631.67</v>
      </c>
    </row>
    <row r="136" spans="1:74">
      <c r="A136" s="19" t="s">
        <v>527</v>
      </c>
      <c r="B136" s="39">
        <v>2003</v>
      </c>
      <c r="C136" s="19">
        <f t="shared" si="23"/>
        <v>2003</v>
      </c>
      <c r="D136" s="19" t="s">
        <v>8326</v>
      </c>
      <c r="E136" s="19" t="str">
        <f t="shared" si="22"/>
        <v>Dec</v>
      </c>
      <c r="F136" s="19">
        <v>30</v>
      </c>
      <c r="G136" s="40">
        <f t="shared" si="24"/>
        <v>37985</v>
      </c>
      <c r="H136" s="19">
        <v>0</v>
      </c>
      <c r="I136" s="19">
        <v>1635.73</v>
      </c>
      <c r="J136" s="41">
        <v>1635.73</v>
      </c>
      <c r="K136" s="19" t="s">
        <v>8297</v>
      </c>
      <c r="L136" s="19" t="str">
        <v>tier - 2</v>
      </c>
      <c r="M136" s="19" t="s">
        <v>8298</v>
      </c>
      <c r="N136" s="19" t="str">
        <v>tier - 3</v>
      </c>
      <c r="O136" s="19" t="s">
        <v>8315</v>
      </c>
      <c r="P136" s="19" t="str">
        <v>R1012</v>
      </c>
      <c r="Q136" s="19">
        <f ca="1" t="shared" si="25"/>
        <v>21</v>
      </c>
      <c r="R136" s="29"/>
      <c r="U136" s="19" t="s">
        <v>8310</v>
      </c>
      <c r="V136" s="19" t="str">
        <f t="shared" si="20"/>
        <v>Sep</v>
      </c>
      <c r="X136" s="19">
        <f t="shared" si="21"/>
        <v>2003</v>
      </c>
      <c r="AG136" s="19" t="s">
        <v>499</v>
      </c>
      <c r="AH136" s="19" t="s">
        <v>8324</v>
      </c>
      <c r="AI136" s="19" t="s">
        <v>8297</v>
      </c>
      <c r="AJ136" s="19" t="s">
        <v>8298</v>
      </c>
      <c r="AK136" s="19" t="str">
        <v>tier - 2</v>
      </c>
      <c r="AL136" s="19" t="str">
        <v>tier - 3</v>
      </c>
      <c r="AT136" s="19" t="s">
        <v>8299</v>
      </c>
      <c r="AU136" s="19" t="str">
        <v>R1013</v>
      </c>
      <c r="BD136" s="39">
        <v>2004</v>
      </c>
      <c r="BE136" s="19" t="str">
        <f t="shared" si="16"/>
        <v>Dec</v>
      </c>
      <c r="BF136" s="19">
        <v>5</v>
      </c>
      <c r="BG136" s="40">
        <f t="shared" si="17"/>
        <v>38326</v>
      </c>
      <c r="BM136" s="39">
        <v>2004</v>
      </c>
      <c r="BN136" s="19" t="str">
        <f t="shared" si="18"/>
        <v>Jul</v>
      </c>
      <c r="BO136" s="19">
        <v>9</v>
      </c>
      <c r="BP136" s="40">
        <f t="shared" ref="BP136:BP199" si="26">DATE(BM136,MONTH(5&amp;BN136),BO136)</f>
        <v>38177</v>
      </c>
      <c r="BQ136" s="19">
        <f ca="1" t="shared" si="19"/>
        <v>21</v>
      </c>
      <c r="BU136" s="19">
        <v>1631.82</v>
      </c>
      <c r="BV136" s="41">
        <v>1631.82</v>
      </c>
    </row>
    <row r="137" spans="1:74">
      <c r="A137" s="19" t="s">
        <v>531</v>
      </c>
      <c r="B137" s="39">
        <v>2003</v>
      </c>
      <c r="C137" s="19">
        <f t="shared" si="23"/>
        <v>2003</v>
      </c>
      <c r="D137" s="19" t="s">
        <v>8310</v>
      </c>
      <c r="E137" s="19" t="str">
        <f t="shared" si="22"/>
        <v>Sep</v>
      </c>
      <c r="F137" s="19">
        <v>16</v>
      </c>
      <c r="G137" s="40">
        <f t="shared" si="24"/>
        <v>37880</v>
      </c>
      <c r="H137" s="19">
        <v>0</v>
      </c>
      <c r="I137" s="19">
        <v>1639.56</v>
      </c>
      <c r="J137" s="41">
        <v>1639.56</v>
      </c>
      <c r="K137" s="19" t="s">
        <v>8297</v>
      </c>
      <c r="L137" s="19" t="str">
        <v>tier - 2</v>
      </c>
      <c r="M137" s="19" t="s">
        <v>8297</v>
      </c>
      <c r="N137" s="19" t="str">
        <v>tier - 2</v>
      </c>
      <c r="O137" s="19" t="s">
        <v>8315</v>
      </c>
      <c r="P137" s="19" t="str">
        <v>R1012</v>
      </c>
      <c r="Q137" s="19">
        <f ca="1" t="shared" si="25"/>
        <v>22</v>
      </c>
      <c r="R137" s="29"/>
      <c r="U137" s="19" t="s">
        <v>8326</v>
      </c>
      <c r="V137" s="19" t="str">
        <f t="shared" si="20"/>
        <v>Dec</v>
      </c>
      <c r="X137" s="19">
        <f t="shared" si="21"/>
        <v>2003</v>
      </c>
      <c r="AG137" s="19" t="s">
        <v>503</v>
      </c>
      <c r="AH137" s="19" t="s">
        <v>8324</v>
      </c>
      <c r="AI137" s="19" t="s">
        <v>8297</v>
      </c>
      <c r="AJ137" s="19" t="s">
        <v>8302</v>
      </c>
      <c r="AK137" s="19" t="str">
        <v>tier - 2</v>
      </c>
      <c r="AL137" s="19" t="str">
        <v>tier - 1</v>
      </c>
      <c r="AT137" s="19" t="s">
        <v>8299</v>
      </c>
      <c r="AU137" s="19" t="str">
        <v>R1013</v>
      </c>
      <c r="BD137" s="39">
        <v>2004</v>
      </c>
      <c r="BE137" s="19" t="str">
        <f t="shared" ref="BE137:BE200" si="27">SUBSTITUTE(D130,"?","Sep")</f>
        <v>Jul</v>
      </c>
      <c r="BF137" s="19">
        <v>9</v>
      </c>
      <c r="BG137" s="40">
        <f t="shared" ref="BG137:BG200" si="28">DATE(BD137,MONTH(5&amp;BE137),BF137)</f>
        <v>38177</v>
      </c>
      <c r="BM137" s="39">
        <v>2003</v>
      </c>
      <c r="BN137" s="19" t="str">
        <f t="shared" ref="BN137:BN200" si="29">SUBSTITUTE(E131,"?","Sep")</f>
        <v>Oct</v>
      </c>
      <c r="BO137" s="19">
        <v>3</v>
      </c>
      <c r="BP137" s="40">
        <f t="shared" si="26"/>
        <v>37897</v>
      </c>
      <c r="BQ137" s="19">
        <f ca="1" t="shared" ref="BQ137:BQ200" si="30">INT((TODAY()-BP137)/365.25)</f>
        <v>22</v>
      </c>
      <c r="BU137" s="19">
        <v>1632.04</v>
      </c>
      <c r="BV137" s="41">
        <v>1632.04</v>
      </c>
    </row>
    <row r="138" spans="1:74">
      <c r="A138" s="19" t="s">
        <v>535</v>
      </c>
      <c r="B138" s="39">
        <v>2003</v>
      </c>
      <c r="C138" s="19">
        <f t="shared" si="23"/>
        <v>2003</v>
      </c>
      <c r="D138" s="19" t="s">
        <v>8328</v>
      </c>
      <c r="E138" s="19" t="str">
        <f t="shared" si="22"/>
        <v>Aug</v>
      </c>
      <c r="F138" s="19">
        <v>21</v>
      </c>
      <c r="G138" s="40">
        <f t="shared" si="24"/>
        <v>37854</v>
      </c>
      <c r="H138" s="19">
        <v>0</v>
      </c>
      <c r="I138" s="19">
        <v>1639.56</v>
      </c>
      <c r="J138" s="41">
        <v>1639.56</v>
      </c>
      <c r="K138" s="19" t="s">
        <v>8297</v>
      </c>
      <c r="L138" s="19" t="str">
        <v>tier - 2</v>
      </c>
      <c r="M138" s="19" t="s">
        <v>8297</v>
      </c>
      <c r="N138" s="19" t="str">
        <v>tier - 2</v>
      </c>
      <c r="O138" s="19" t="s">
        <v>8315</v>
      </c>
      <c r="P138" s="19" t="str">
        <v>R1012</v>
      </c>
      <c r="Q138" s="19">
        <f ca="1" t="shared" si="25"/>
        <v>22</v>
      </c>
      <c r="R138" s="29"/>
      <c r="U138" s="19" t="s">
        <v>8296</v>
      </c>
      <c r="V138" s="19" t="str">
        <f t="shared" si="20"/>
        <v>Jul</v>
      </c>
      <c r="X138" s="19">
        <f t="shared" si="21"/>
        <v>2003</v>
      </c>
      <c r="AG138" s="19" t="s">
        <v>507</v>
      </c>
      <c r="AH138" s="19" t="s">
        <v>8324</v>
      </c>
      <c r="AI138" s="19" t="s">
        <v>8297</v>
      </c>
      <c r="AJ138" s="19" t="s">
        <v>8297</v>
      </c>
      <c r="AK138" s="19" t="str">
        <v>tier - 2</v>
      </c>
      <c r="AL138" s="19" t="str">
        <v>tier - 2</v>
      </c>
      <c r="AT138" s="19" t="s">
        <v>8315</v>
      </c>
      <c r="AU138" s="19" t="str">
        <v>R1012</v>
      </c>
      <c r="BD138" s="39">
        <v>2003</v>
      </c>
      <c r="BE138" s="19" t="str">
        <f t="shared" si="27"/>
        <v>Oct</v>
      </c>
      <c r="BF138" s="19">
        <v>3</v>
      </c>
      <c r="BG138" s="40">
        <f t="shared" si="28"/>
        <v>37897</v>
      </c>
      <c r="BM138" s="39">
        <v>2003</v>
      </c>
      <c r="BN138" s="19" t="str">
        <f t="shared" si="29"/>
        <v>Sep</v>
      </c>
      <c r="BO138" s="19">
        <v>16</v>
      </c>
      <c r="BP138" s="40">
        <f t="shared" si="26"/>
        <v>37880</v>
      </c>
      <c r="BQ138" s="19">
        <f ca="1" t="shared" si="30"/>
        <v>22</v>
      </c>
      <c r="BU138" s="19">
        <v>1632.56</v>
      </c>
      <c r="BV138" s="41">
        <v>1632.56</v>
      </c>
    </row>
    <row r="139" spans="1:74">
      <c r="A139" s="19" t="s">
        <v>539</v>
      </c>
      <c r="B139" s="39">
        <v>2003</v>
      </c>
      <c r="C139" s="19">
        <f t="shared" si="23"/>
        <v>2003</v>
      </c>
      <c r="D139" s="19" t="s">
        <v>8326</v>
      </c>
      <c r="E139" s="19" t="str">
        <f t="shared" si="22"/>
        <v>Dec</v>
      </c>
      <c r="F139" s="19">
        <v>30</v>
      </c>
      <c r="G139" s="40">
        <f t="shared" si="24"/>
        <v>37985</v>
      </c>
      <c r="H139" s="19">
        <v>0</v>
      </c>
      <c r="I139" s="19">
        <v>1646.43</v>
      </c>
      <c r="J139" s="41">
        <v>1646.43</v>
      </c>
      <c r="K139" s="19" t="s">
        <v>8297</v>
      </c>
      <c r="L139" s="19" t="str">
        <v>tier - 2</v>
      </c>
      <c r="M139" s="19" t="s">
        <v>8302</v>
      </c>
      <c r="N139" s="19" t="str">
        <v>tier - 1</v>
      </c>
      <c r="O139" s="19" t="s">
        <v>8315</v>
      </c>
      <c r="P139" s="19" t="str">
        <v>R1012</v>
      </c>
      <c r="Q139" s="19">
        <f ca="1" t="shared" si="25"/>
        <v>21</v>
      </c>
      <c r="R139" s="29"/>
      <c r="U139" s="19" t="s">
        <v>8329</v>
      </c>
      <c r="V139" s="19" t="str">
        <f t="shared" si="20"/>
        <v>Oct</v>
      </c>
      <c r="X139" s="19">
        <f t="shared" si="21"/>
        <v>2004</v>
      </c>
      <c r="AG139" s="19" t="s">
        <v>511</v>
      </c>
      <c r="AH139" s="19" t="s">
        <v>8324</v>
      </c>
      <c r="AI139" s="19" t="s">
        <v>8297</v>
      </c>
      <c r="AJ139" s="19" t="s">
        <v>8297</v>
      </c>
      <c r="AK139" s="19" t="str">
        <v>tier - 2</v>
      </c>
      <c r="AL139" s="19" t="str">
        <v>tier - 2</v>
      </c>
      <c r="AT139" s="19" t="s">
        <v>8315</v>
      </c>
      <c r="AU139" s="19" t="str">
        <v>R1012</v>
      </c>
      <c r="BD139" s="39">
        <v>2003</v>
      </c>
      <c r="BE139" s="19" t="str">
        <f t="shared" si="27"/>
        <v>Sep</v>
      </c>
      <c r="BF139" s="19">
        <v>16</v>
      </c>
      <c r="BG139" s="40">
        <f t="shared" si="28"/>
        <v>37880</v>
      </c>
      <c r="BM139" s="39">
        <v>2004</v>
      </c>
      <c r="BN139" s="19" t="str">
        <f t="shared" si="29"/>
        <v>Dec</v>
      </c>
      <c r="BO139" s="19">
        <v>13</v>
      </c>
      <c r="BP139" s="40">
        <f t="shared" si="26"/>
        <v>38334</v>
      </c>
      <c r="BQ139" s="19">
        <f ca="1" t="shared" si="30"/>
        <v>20</v>
      </c>
      <c r="BU139" s="19">
        <v>1633.04</v>
      </c>
      <c r="BV139" s="41">
        <v>1633.04</v>
      </c>
    </row>
    <row r="140" spans="1:74">
      <c r="A140" s="19" t="s">
        <v>543</v>
      </c>
      <c r="B140" s="39">
        <v>2000</v>
      </c>
      <c r="C140" s="19">
        <f t="shared" si="23"/>
        <v>2000</v>
      </c>
      <c r="D140" s="19" t="s">
        <v>8329</v>
      </c>
      <c r="E140" s="19" t="str">
        <f t="shared" si="22"/>
        <v>Oct</v>
      </c>
      <c r="F140" s="19">
        <v>23</v>
      </c>
      <c r="G140" s="40">
        <f t="shared" si="24"/>
        <v>36822</v>
      </c>
      <c r="H140" s="19">
        <v>0</v>
      </c>
      <c r="I140" s="19">
        <v>1665</v>
      </c>
      <c r="J140" s="41">
        <v>1665</v>
      </c>
      <c r="K140" s="19" t="s">
        <v>8297</v>
      </c>
      <c r="L140" s="19" t="str">
        <v>tier - 2</v>
      </c>
      <c r="M140" s="19" t="s">
        <v>8297</v>
      </c>
      <c r="N140" s="19" t="str">
        <v>tier - 2</v>
      </c>
      <c r="O140" s="19" t="s">
        <v>8299</v>
      </c>
      <c r="P140" s="19" t="str">
        <v>R1013</v>
      </c>
      <c r="Q140" s="19">
        <f ca="1" t="shared" si="25"/>
        <v>25</v>
      </c>
      <c r="R140" s="29"/>
      <c r="U140" s="19" t="s">
        <v>8326</v>
      </c>
      <c r="V140" s="19" t="str">
        <f t="shared" si="20"/>
        <v>Dec</v>
      </c>
      <c r="X140" s="19">
        <f t="shared" si="21"/>
        <v>2004</v>
      </c>
      <c r="AG140" s="19" t="s">
        <v>515</v>
      </c>
      <c r="AH140" s="19" t="s">
        <v>8324</v>
      </c>
      <c r="AI140" s="19" t="s">
        <v>8297</v>
      </c>
      <c r="AJ140" s="19" t="s">
        <v>8297</v>
      </c>
      <c r="AK140" s="19" t="str">
        <v>tier - 2</v>
      </c>
      <c r="AL140" s="19" t="str">
        <v>tier - 2</v>
      </c>
      <c r="AT140" s="19" t="s">
        <v>8299</v>
      </c>
      <c r="AU140" s="19" t="str">
        <v>R1013</v>
      </c>
      <c r="BD140" s="39">
        <v>2004</v>
      </c>
      <c r="BE140" s="19" t="str">
        <f t="shared" si="27"/>
        <v>Dec</v>
      </c>
      <c r="BF140" s="19">
        <v>13</v>
      </c>
      <c r="BG140" s="40">
        <f t="shared" si="28"/>
        <v>38334</v>
      </c>
      <c r="BM140" s="39">
        <v>2004</v>
      </c>
      <c r="BN140" s="19" t="str">
        <f t="shared" si="29"/>
        <v>Aug</v>
      </c>
      <c r="BO140" s="19">
        <v>8</v>
      </c>
      <c r="BP140" s="40">
        <f t="shared" si="26"/>
        <v>38207</v>
      </c>
      <c r="BQ140" s="19">
        <f ca="1" t="shared" si="30"/>
        <v>21</v>
      </c>
      <c r="BU140" s="19">
        <v>1633.96</v>
      </c>
      <c r="BV140" s="41">
        <v>1633.96</v>
      </c>
    </row>
    <row r="141" spans="1:74">
      <c r="A141" s="19" t="s">
        <v>547</v>
      </c>
      <c r="B141" s="39">
        <v>2000</v>
      </c>
      <c r="C141" s="19">
        <f t="shared" si="23"/>
        <v>2000</v>
      </c>
      <c r="D141" s="19" t="s">
        <v>8303</v>
      </c>
      <c r="E141" s="19" t="str">
        <f t="shared" si="22"/>
        <v>Jun</v>
      </c>
      <c r="F141" s="19">
        <v>10</v>
      </c>
      <c r="G141" s="40">
        <f t="shared" si="24"/>
        <v>36687</v>
      </c>
      <c r="H141" s="19">
        <v>0</v>
      </c>
      <c r="I141" s="19">
        <v>1674.63</v>
      </c>
      <c r="J141" s="41">
        <v>1674.63</v>
      </c>
      <c r="K141" s="19" t="s">
        <v>8297</v>
      </c>
      <c r="L141" s="19" t="str">
        <v>tier - 2</v>
      </c>
      <c r="M141" s="19" t="s">
        <v>8297</v>
      </c>
      <c r="N141" s="19" t="str">
        <v>tier - 2</v>
      </c>
      <c r="O141" s="19" t="s">
        <v>8299</v>
      </c>
      <c r="P141" s="19" t="str">
        <v>R1013</v>
      </c>
      <c r="Q141" s="19">
        <f ca="1" t="shared" si="25"/>
        <v>25</v>
      </c>
      <c r="R141" s="29"/>
      <c r="U141" s="19" t="s">
        <v>8296</v>
      </c>
      <c r="V141" s="19" t="str">
        <f t="shared" si="20"/>
        <v>Jul</v>
      </c>
      <c r="X141" s="19">
        <f t="shared" si="21"/>
        <v>2004</v>
      </c>
      <c r="AG141" s="19" t="s">
        <v>519</v>
      </c>
      <c r="AH141" s="19" t="s">
        <v>8324</v>
      </c>
      <c r="AI141" s="19" t="s">
        <v>8297</v>
      </c>
      <c r="AJ141" s="19" t="s">
        <v>8302</v>
      </c>
      <c r="AK141" s="19" t="str">
        <v>tier - 2</v>
      </c>
      <c r="AL141" s="19" t="str">
        <v>tier - 1</v>
      </c>
      <c r="AT141" s="19" t="s">
        <v>8299</v>
      </c>
      <c r="AU141" s="19" t="str">
        <v>R1013</v>
      </c>
      <c r="BD141" s="39">
        <v>2004</v>
      </c>
      <c r="BE141" s="19" t="str">
        <f t="shared" si="27"/>
        <v>Aug</v>
      </c>
      <c r="BF141" s="19">
        <v>8</v>
      </c>
      <c r="BG141" s="40">
        <f t="shared" si="28"/>
        <v>38207</v>
      </c>
      <c r="BM141" s="39">
        <v>2004</v>
      </c>
      <c r="BN141" s="19" t="str">
        <f t="shared" si="29"/>
        <v>Jun</v>
      </c>
      <c r="BO141" s="19">
        <v>13</v>
      </c>
      <c r="BP141" s="40">
        <f t="shared" si="26"/>
        <v>38151</v>
      </c>
      <c r="BQ141" s="19">
        <f ca="1" t="shared" si="30"/>
        <v>21</v>
      </c>
      <c r="BU141" s="19">
        <v>1634.57</v>
      </c>
      <c r="BV141" s="41">
        <v>1634.57</v>
      </c>
    </row>
    <row r="142" spans="1:74">
      <c r="A142" s="19" t="s">
        <v>551</v>
      </c>
      <c r="B142" s="39">
        <v>2000</v>
      </c>
      <c r="C142" s="19">
        <f t="shared" si="23"/>
        <v>2000</v>
      </c>
      <c r="D142" s="19" t="s">
        <v>8329</v>
      </c>
      <c r="E142" s="19" t="str">
        <f t="shared" si="22"/>
        <v>Oct</v>
      </c>
      <c r="F142" s="19">
        <v>21</v>
      </c>
      <c r="G142" s="40">
        <f t="shared" si="24"/>
        <v>36820</v>
      </c>
      <c r="H142" s="19">
        <v>0</v>
      </c>
      <c r="I142" s="19">
        <v>1682.6</v>
      </c>
      <c r="J142" s="41">
        <v>1682.6</v>
      </c>
      <c r="K142" s="19" t="s">
        <v>8297</v>
      </c>
      <c r="L142" s="19" t="str">
        <v>tier - 2</v>
      </c>
      <c r="M142" s="19" t="s">
        <v>8297</v>
      </c>
      <c r="N142" s="19" t="str">
        <v>tier - 2</v>
      </c>
      <c r="O142" s="19" t="s">
        <v>8330</v>
      </c>
      <c r="P142" s="19" t="str">
        <v>R1011</v>
      </c>
      <c r="Q142" s="19">
        <f ca="1" t="shared" si="25"/>
        <v>25</v>
      </c>
      <c r="R142" s="29"/>
      <c r="U142" s="19" t="s">
        <v>8329</v>
      </c>
      <c r="V142" s="19" t="str">
        <f t="shared" ref="V142:V205" si="31">SUBSTITUTE(U142,"?","Sep")</f>
        <v>Oct</v>
      </c>
      <c r="X142" s="19">
        <f t="shared" ref="X142:X205" si="32">IF(B131="?",ROUND(AVERAGE($B$2:$B$2355),0),B131)</f>
        <v>2003</v>
      </c>
      <c r="AG142" s="19" t="s">
        <v>523</v>
      </c>
      <c r="AH142" s="19" t="s">
        <v>8324</v>
      </c>
      <c r="AI142" s="19" t="s">
        <v>8297</v>
      </c>
      <c r="AJ142" s="19" t="s">
        <v>8297</v>
      </c>
      <c r="AK142" s="19" t="str">
        <v>tier - 2</v>
      </c>
      <c r="AL142" s="19" t="str">
        <v>tier - 2</v>
      </c>
      <c r="AT142" s="19" t="s">
        <v>8299</v>
      </c>
      <c r="AU142" s="19" t="str">
        <v>R1013</v>
      </c>
      <c r="BD142" s="39">
        <v>2004</v>
      </c>
      <c r="BE142" s="19" t="str">
        <f t="shared" si="27"/>
        <v>Jun</v>
      </c>
      <c r="BF142" s="19">
        <v>13</v>
      </c>
      <c r="BG142" s="40">
        <f t="shared" si="28"/>
        <v>38151</v>
      </c>
      <c r="BM142" s="39">
        <v>2003</v>
      </c>
      <c r="BN142" s="19" t="str">
        <f t="shared" si="29"/>
        <v>Dec</v>
      </c>
      <c r="BO142" s="19">
        <v>30</v>
      </c>
      <c r="BP142" s="40">
        <f t="shared" si="26"/>
        <v>37985</v>
      </c>
      <c r="BQ142" s="19">
        <f ca="1" t="shared" si="30"/>
        <v>21</v>
      </c>
      <c r="BU142" s="19">
        <v>1635.73</v>
      </c>
      <c r="BV142" s="41">
        <v>1635.73</v>
      </c>
    </row>
    <row r="143" spans="1:74">
      <c r="A143" s="19" t="s">
        <v>555</v>
      </c>
      <c r="B143" s="39">
        <v>2004</v>
      </c>
      <c r="C143" s="19">
        <f t="shared" si="23"/>
        <v>2004</v>
      </c>
      <c r="D143" s="19" t="s">
        <v>8301</v>
      </c>
      <c r="E143" s="19" t="str">
        <f t="shared" si="22"/>
        <v>Nov</v>
      </c>
      <c r="F143" s="19">
        <v>17</v>
      </c>
      <c r="G143" s="40">
        <f t="shared" si="24"/>
        <v>38308</v>
      </c>
      <c r="H143" s="19">
        <v>0</v>
      </c>
      <c r="I143" s="19">
        <v>1694.8</v>
      </c>
      <c r="J143" s="41">
        <v>1694.8</v>
      </c>
      <c r="K143" s="19" t="s">
        <v>8297</v>
      </c>
      <c r="L143" s="19" t="str">
        <v>tier - 2</v>
      </c>
      <c r="M143" s="19" t="s">
        <v>8297</v>
      </c>
      <c r="N143" s="19" t="str">
        <v>tier - 2</v>
      </c>
      <c r="O143" s="19" t="s">
        <v>8331</v>
      </c>
      <c r="P143" s="19" t="str">
        <v>R1015</v>
      </c>
      <c r="Q143" s="19">
        <f ca="1" t="shared" si="25"/>
        <v>20</v>
      </c>
      <c r="R143" s="29"/>
      <c r="U143" s="19" t="s">
        <v>8310</v>
      </c>
      <c r="V143" s="19" t="str">
        <f t="shared" si="31"/>
        <v>Sep</v>
      </c>
      <c r="X143" s="19">
        <f t="shared" si="32"/>
        <v>2003</v>
      </c>
      <c r="AG143" s="19" t="s">
        <v>527</v>
      </c>
      <c r="AH143" s="19" t="s">
        <v>8324</v>
      </c>
      <c r="AI143" s="19" t="s">
        <v>8297</v>
      </c>
      <c r="AJ143" s="19" t="s">
        <v>8298</v>
      </c>
      <c r="AK143" s="19" t="str">
        <v>tier - 2</v>
      </c>
      <c r="AL143" s="19" t="str">
        <v>tier - 3</v>
      </c>
      <c r="AT143" s="19" t="s">
        <v>8315</v>
      </c>
      <c r="AU143" s="19" t="str">
        <v>R1012</v>
      </c>
      <c r="BD143" s="39">
        <v>2003</v>
      </c>
      <c r="BE143" s="19" t="str">
        <f t="shared" si="27"/>
        <v>Dec</v>
      </c>
      <c r="BF143" s="19">
        <v>30</v>
      </c>
      <c r="BG143" s="40">
        <f t="shared" si="28"/>
        <v>37985</v>
      </c>
      <c r="BM143" s="39">
        <v>2003</v>
      </c>
      <c r="BN143" s="19" t="str">
        <f t="shared" si="29"/>
        <v>Sep</v>
      </c>
      <c r="BO143" s="19">
        <v>16</v>
      </c>
      <c r="BP143" s="40">
        <f t="shared" si="26"/>
        <v>37880</v>
      </c>
      <c r="BQ143" s="19">
        <f ca="1" t="shared" si="30"/>
        <v>22</v>
      </c>
      <c r="BU143" s="19">
        <v>1639.56</v>
      </c>
      <c r="BV143" s="41">
        <v>1639.56</v>
      </c>
    </row>
    <row r="144" spans="1:74">
      <c r="A144" s="19" t="s">
        <v>559</v>
      </c>
      <c r="B144" s="39">
        <v>2004</v>
      </c>
      <c r="C144" s="19">
        <f t="shared" si="23"/>
        <v>2004</v>
      </c>
      <c r="D144" s="19" t="s">
        <v>8326</v>
      </c>
      <c r="E144" s="19" t="str">
        <f t="shared" si="22"/>
        <v>Dec</v>
      </c>
      <c r="F144" s="19">
        <v>10</v>
      </c>
      <c r="G144" s="40">
        <f t="shared" si="24"/>
        <v>38331</v>
      </c>
      <c r="H144" s="19">
        <v>0</v>
      </c>
      <c r="I144" s="19">
        <v>1702.46</v>
      </c>
      <c r="J144" s="41">
        <v>1702.46</v>
      </c>
      <c r="K144" s="19" t="s">
        <v>8297</v>
      </c>
      <c r="L144" s="19" t="str">
        <v>tier - 2</v>
      </c>
      <c r="M144" s="19" t="s">
        <v>8298</v>
      </c>
      <c r="N144" s="19" t="str">
        <v>tier - 3</v>
      </c>
      <c r="O144" s="19" t="s">
        <v>8332</v>
      </c>
      <c r="P144" s="19" t="str">
        <v>R1019</v>
      </c>
      <c r="Q144" s="19">
        <f ca="1" t="shared" si="25"/>
        <v>20</v>
      </c>
      <c r="R144" s="29"/>
      <c r="U144" s="19" t="s">
        <v>8326</v>
      </c>
      <c r="V144" s="19" t="str">
        <f t="shared" si="31"/>
        <v>Dec</v>
      </c>
      <c r="X144" s="19">
        <f t="shared" si="32"/>
        <v>2004</v>
      </c>
      <c r="AG144" s="19" t="s">
        <v>531</v>
      </c>
      <c r="AH144" s="19" t="s">
        <v>8324</v>
      </c>
      <c r="AI144" s="19" t="s">
        <v>8297</v>
      </c>
      <c r="AJ144" s="19" t="s">
        <v>8297</v>
      </c>
      <c r="AK144" s="19" t="str">
        <v>tier - 2</v>
      </c>
      <c r="AL144" s="19" t="str">
        <v>tier - 2</v>
      </c>
      <c r="AT144" s="19" t="s">
        <v>8315</v>
      </c>
      <c r="AU144" s="19" t="str">
        <v>R1012</v>
      </c>
      <c r="BD144" s="39">
        <v>2003</v>
      </c>
      <c r="BE144" s="19" t="str">
        <f t="shared" si="27"/>
        <v>Sep</v>
      </c>
      <c r="BF144" s="19">
        <v>16</v>
      </c>
      <c r="BG144" s="40">
        <f t="shared" si="28"/>
        <v>37880</v>
      </c>
      <c r="BM144" s="39">
        <v>2003</v>
      </c>
      <c r="BN144" s="19" t="str">
        <f t="shared" si="29"/>
        <v>Aug</v>
      </c>
      <c r="BO144" s="19">
        <v>21</v>
      </c>
      <c r="BP144" s="40">
        <f t="shared" si="26"/>
        <v>37854</v>
      </c>
      <c r="BQ144" s="19">
        <f ca="1" t="shared" si="30"/>
        <v>22</v>
      </c>
      <c r="BU144" s="19">
        <v>1639.56</v>
      </c>
      <c r="BV144" s="41">
        <v>1639.56</v>
      </c>
    </row>
    <row r="145" spans="1:74">
      <c r="A145" s="19" t="s">
        <v>563</v>
      </c>
      <c r="B145" s="39">
        <v>2004</v>
      </c>
      <c r="C145" s="19">
        <f t="shared" si="23"/>
        <v>2004</v>
      </c>
      <c r="D145" s="19" t="s">
        <v>8301</v>
      </c>
      <c r="E145" s="19" t="str">
        <f t="shared" si="22"/>
        <v>Nov</v>
      </c>
      <c r="F145" s="19">
        <v>7</v>
      </c>
      <c r="G145" s="40">
        <f t="shared" si="24"/>
        <v>38298</v>
      </c>
      <c r="H145" s="19">
        <v>0</v>
      </c>
      <c r="I145" s="19">
        <v>1704.57</v>
      </c>
      <c r="J145" s="41">
        <v>1704.57</v>
      </c>
      <c r="K145" s="19" t="s">
        <v>8297</v>
      </c>
      <c r="L145" s="19" t="str">
        <v>tier - 2</v>
      </c>
      <c r="M145" s="19" t="s">
        <v>8302</v>
      </c>
      <c r="N145" s="19" t="str">
        <v>tier - 1</v>
      </c>
      <c r="O145" s="19" t="s">
        <v>8333</v>
      </c>
      <c r="P145" s="19" t="str">
        <v>R1016</v>
      </c>
      <c r="Q145" s="19">
        <f ca="1" t="shared" si="25"/>
        <v>20</v>
      </c>
      <c r="R145" s="29"/>
      <c r="U145" s="19" t="s">
        <v>8328</v>
      </c>
      <c r="V145" s="19" t="str">
        <f t="shared" si="31"/>
        <v>Aug</v>
      </c>
      <c r="X145" s="19">
        <f t="shared" si="32"/>
        <v>2004</v>
      </c>
      <c r="AG145" s="19" t="s">
        <v>535</v>
      </c>
      <c r="AH145" s="19" t="s">
        <v>8324</v>
      </c>
      <c r="AI145" s="19" t="s">
        <v>8297</v>
      </c>
      <c r="AJ145" s="19" t="s">
        <v>8297</v>
      </c>
      <c r="AK145" s="19" t="str">
        <v>tier - 2</v>
      </c>
      <c r="AL145" s="19" t="str">
        <v>tier - 2</v>
      </c>
      <c r="AT145" s="19" t="s">
        <v>8315</v>
      </c>
      <c r="AU145" s="19" t="str">
        <v>R1012</v>
      </c>
      <c r="BD145" s="39">
        <v>2003</v>
      </c>
      <c r="BE145" s="19" t="str">
        <f t="shared" si="27"/>
        <v>Aug</v>
      </c>
      <c r="BF145" s="19">
        <v>21</v>
      </c>
      <c r="BG145" s="40">
        <f t="shared" si="28"/>
        <v>37854</v>
      </c>
      <c r="BM145" s="39">
        <v>2003</v>
      </c>
      <c r="BN145" s="19" t="str">
        <f t="shared" si="29"/>
        <v>Dec</v>
      </c>
      <c r="BO145" s="19">
        <v>30</v>
      </c>
      <c r="BP145" s="40">
        <f t="shared" si="26"/>
        <v>37985</v>
      </c>
      <c r="BQ145" s="19">
        <f ca="1" t="shared" si="30"/>
        <v>21</v>
      </c>
      <c r="BU145" s="19">
        <v>1646.43</v>
      </c>
      <c r="BV145" s="41">
        <v>1646.43</v>
      </c>
    </row>
    <row r="146" spans="1:74">
      <c r="A146" s="19" t="s">
        <v>567</v>
      </c>
      <c r="B146" s="39">
        <v>2004</v>
      </c>
      <c r="C146" s="19">
        <f t="shared" si="23"/>
        <v>2004</v>
      </c>
      <c r="D146" s="19" t="s">
        <v>8326</v>
      </c>
      <c r="E146" s="19" t="str">
        <f t="shared" si="22"/>
        <v>Dec</v>
      </c>
      <c r="F146" s="19">
        <v>14</v>
      </c>
      <c r="G146" s="40">
        <f t="shared" si="24"/>
        <v>38335</v>
      </c>
      <c r="H146" s="19">
        <v>0</v>
      </c>
      <c r="I146" s="19">
        <v>1704.7</v>
      </c>
      <c r="J146" s="41">
        <v>1704.7</v>
      </c>
      <c r="K146" s="19" t="s">
        <v>8297</v>
      </c>
      <c r="L146" s="19" t="str">
        <v>tier - 2</v>
      </c>
      <c r="M146" s="19" t="s">
        <v>8298</v>
      </c>
      <c r="N146" s="19" t="str">
        <v>tier - 3</v>
      </c>
      <c r="O146" s="19" t="s">
        <v>8334</v>
      </c>
      <c r="P146" s="19" t="str">
        <v>R1018</v>
      </c>
      <c r="Q146" s="19">
        <f ca="1" t="shared" si="25"/>
        <v>20</v>
      </c>
      <c r="R146" s="29"/>
      <c r="U146" s="19" t="s">
        <v>8303</v>
      </c>
      <c r="V146" s="19" t="str">
        <f t="shared" si="31"/>
        <v>Jun</v>
      </c>
      <c r="X146" s="19">
        <f t="shared" si="32"/>
        <v>2004</v>
      </c>
      <c r="AG146" s="19" t="s">
        <v>539</v>
      </c>
      <c r="AH146" s="19" t="s">
        <v>8324</v>
      </c>
      <c r="AI146" s="19" t="s">
        <v>8297</v>
      </c>
      <c r="AJ146" s="19" t="s">
        <v>8302</v>
      </c>
      <c r="AK146" s="19" t="str">
        <v>tier - 2</v>
      </c>
      <c r="AL146" s="19" t="str">
        <v>tier - 1</v>
      </c>
      <c r="AT146" s="19" t="s">
        <v>8315</v>
      </c>
      <c r="AU146" s="19" t="str">
        <v>R1012</v>
      </c>
      <c r="BD146" s="39">
        <v>2003</v>
      </c>
      <c r="BE146" s="19" t="str">
        <f t="shared" si="27"/>
        <v>Dec</v>
      </c>
      <c r="BF146" s="19">
        <v>30</v>
      </c>
      <c r="BG146" s="40">
        <f t="shared" si="28"/>
        <v>37985</v>
      </c>
      <c r="BM146" s="39">
        <v>2000</v>
      </c>
      <c r="BN146" s="19" t="str">
        <f t="shared" si="29"/>
        <v>Oct</v>
      </c>
      <c r="BO146" s="19">
        <v>23</v>
      </c>
      <c r="BP146" s="40">
        <f t="shared" si="26"/>
        <v>36822</v>
      </c>
      <c r="BQ146" s="19">
        <f ca="1" t="shared" si="30"/>
        <v>25</v>
      </c>
      <c r="BU146" s="19">
        <v>1665</v>
      </c>
      <c r="BV146" s="41">
        <v>1665</v>
      </c>
    </row>
    <row r="147" spans="1:74">
      <c r="A147" s="19" t="s">
        <v>571</v>
      </c>
      <c r="B147" s="39">
        <v>2004</v>
      </c>
      <c r="C147" s="19">
        <f t="shared" si="23"/>
        <v>2004</v>
      </c>
      <c r="D147" s="19" t="s">
        <v>8326</v>
      </c>
      <c r="E147" s="19" t="str">
        <f t="shared" si="22"/>
        <v>Dec</v>
      </c>
      <c r="F147" s="19">
        <v>6</v>
      </c>
      <c r="G147" s="40">
        <f t="shared" si="24"/>
        <v>38327</v>
      </c>
      <c r="H147" s="19">
        <v>0</v>
      </c>
      <c r="I147" s="19">
        <v>1705.62</v>
      </c>
      <c r="J147" s="41">
        <v>1705.62</v>
      </c>
      <c r="K147" s="19" t="s">
        <v>8297</v>
      </c>
      <c r="L147" s="19" t="str">
        <v>tier - 2</v>
      </c>
      <c r="M147" s="19" t="s">
        <v>8297</v>
      </c>
      <c r="N147" s="19" t="str">
        <v>tier - 2</v>
      </c>
      <c r="O147" s="19" t="s">
        <v>8331</v>
      </c>
      <c r="P147" s="19" t="str">
        <v>R1015</v>
      </c>
      <c r="Q147" s="19">
        <f ca="1" t="shared" si="25"/>
        <v>20</v>
      </c>
      <c r="R147" s="29"/>
      <c r="U147" s="19" t="s">
        <v>8326</v>
      </c>
      <c r="V147" s="19" t="str">
        <f t="shared" si="31"/>
        <v>Dec</v>
      </c>
      <c r="X147" s="19">
        <f t="shared" si="32"/>
        <v>2003</v>
      </c>
      <c r="AG147" s="19" t="s">
        <v>543</v>
      </c>
      <c r="AH147" s="19" t="s">
        <v>8324</v>
      </c>
      <c r="AI147" s="19" t="s">
        <v>8297</v>
      </c>
      <c r="AJ147" s="19" t="s">
        <v>8297</v>
      </c>
      <c r="AK147" s="19" t="str">
        <v>tier - 2</v>
      </c>
      <c r="AL147" s="19" t="str">
        <v>tier - 2</v>
      </c>
      <c r="AT147" s="19" t="s">
        <v>8299</v>
      </c>
      <c r="AU147" s="19" t="str">
        <v>R1013</v>
      </c>
      <c r="BD147" s="39">
        <v>2000</v>
      </c>
      <c r="BE147" s="19" t="str">
        <f t="shared" si="27"/>
        <v>Oct</v>
      </c>
      <c r="BF147" s="19">
        <v>23</v>
      </c>
      <c r="BG147" s="40">
        <f t="shared" si="28"/>
        <v>36822</v>
      </c>
      <c r="BM147" s="39">
        <v>2000</v>
      </c>
      <c r="BN147" s="19" t="str">
        <f t="shared" si="29"/>
        <v>Jun</v>
      </c>
      <c r="BO147" s="19">
        <v>10</v>
      </c>
      <c r="BP147" s="40">
        <f t="shared" si="26"/>
        <v>36687</v>
      </c>
      <c r="BQ147" s="19">
        <f ca="1" t="shared" si="30"/>
        <v>25</v>
      </c>
      <c r="BU147" s="19">
        <v>1674.63</v>
      </c>
      <c r="BV147" s="41">
        <v>1674.63</v>
      </c>
    </row>
    <row r="148" spans="1:74">
      <c r="A148" s="19" t="s">
        <v>575</v>
      </c>
      <c r="B148" s="39">
        <v>2004</v>
      </c>
      <c r="C148" s="19">
        <f t="shared" si="23"/>
        <v>2004</v>
      </c>
      <c r="D148" s="19" t="s">
        <v>8329</v>
      </c>
      <c r="E148" s="19" t="str">
        <f t="shared" si="22"/>
        <v>Oct</v>
      </c>
      <c r="F148" s="19">
        <v>17</v>
      </c>
      <c r="G148" s="40">
        <f t="shared" si="24"/>
        <v>38277</v>
      </c>
      <c r="H148" s="19">
        <v>0</v>
      </c>
      <c r="I148" s="19">
        <v>1708</v>
      </c>
      <c r="J148" s="41">
        <v>1708</v>
      </c>
      <c r="K148" s="19" t="s">
        <v>8298</v>
      </c>
      <c r="L148" s="19" t="str">
        <v>tier - 3</v>
      </c>
      <c r="M148" s="19" t="s">
        <v>8297</v>
      </c>
      <c r="N148" s="19" t="str">
        <v>tier - 2</v>
      </c>
      <c r="O148" s="19" t="s">
        <v>8333</v>
      </c>
      <c r="P148" s="19" t="str">
        <v>R1016</v>
      </c>
      <c r="Q148" s="19">
        <f ca="1" t="shared" si="25"/>
        <v>21</v>
      </c>
      <c r="R148" s="29"/>
      <c r="U148" s="19" t="s">
        <v>8310</v>
      </c>
      <c r="V148" s="19" t="str">
        <f t="shared" si="31"/>
        <v>Sep</v>
      </c>
      <c r="X148" s="19">
        <f t="shared" si="32"/>
        <v>2003</v>
      </c>
      <c r="AG148" s="19" t="s">
        <v>547</v>
      </c>
      <c r="AH148" s="19" t="s">
        <v>8324</v>
      </c>
      <c r="AI148" s="19" t="s">
        <v>8297</v>
      </c>
      <c r="AJ148" s="19" t="s">
        <v>8297</v>
      </c>
      <c r="AK148" s="19" t="str">
        <v>tier - 2</v>
      </c>
      <c r="AL148" s="19" t="str">
        <v>tier - 2</v>
      </c>
      <c r="AT148" s="19" t="s">
        <v>8299</v>
      </c>
      <c r="AU148" s="19" t="str">
        <v>R1013</v>
      </c>
      <c r="BD148" s="39">
        <v>2000</v>
      </c>
      <c r="BE148" s="19" t="str">
        <f t="shared" si="27"/>
        <v>Jun</v>
      </c>
      <c r="BF148" s="19">
        <v>10</v>
      </c>
      <c r="BG148" s="40">
        <f t="shared" si="28"/>
        <v>36687</v>
      </c>
      <c r="BM148" s="39">
        <v>2000</v>
      </c>
      <c r="BN148" s="19" t="str">
        <f t="shared" si="29"/>
        <v>Oct</v>
      </c>
      <c r="BO148" s="19">
        <v>21</v>
      </c>
      <c r="BP148" s="40">
        <f t="shared" si="26"/>
        <v>36820</v>
      </c>
      <c r="BQ148" s="19">
        <f ca="1" t="shared" si="30"/>
        <v>25</v>
      </c>
      <c r="BU148" s="19">
        <v>1682.6</v>
      </c>
      <c r="BV148" s="41">
        <v>1682.6</v>
      </c>
    </row>
    <row r="149" spans="1:74">
      <c r="A149" s="19" t="s">
        <v>579</v>
      </c>
      <c r="B149" s="39">
        <v>2004</v>
      </c>
      <c r="C149" s="19">
        <f t="shared" si="23"/>
        <v>2004</v>
      </c>
      <c r="D149" s="19" t="s">
        <v>8326</v>
      </c>
      <c r="E149" s="19" t="str">
        <f t="shared" si="22"/>
        <v>Dec</v>
      </c>
      <c r="F149" s="19">
        <v>12</v>
      </c>
      <c r="G149" s="40">
        <f t="shared" si="24"/>
        <v>38333</v>
      </c>
      <c r="H149" s="19">
        <v>0</v>
      </c>
      <c r="I149" s="19">
        <v>1708.93</v>
      </c>
      <c r="J149" s="41">
        <v>1708.93</v>
      </c>
      <c r="K149" s="19" t="s">
        <v>8298</v>
      </c>
      <c r="L149" s="19" t="str">
        <v>tier - 3</v>
      </c>
      <c r="M149" s="19" t="s">
        <v>8302</v>
      </c>
      <c r="N149" s="19" t="str">
        <v>tier - 1</v>
      </c>
      <c r="O149" s="19" t="s">
        <v>8332</v>
      </c>
      <c r="P149" s="19" t="str">
        <v>R1019</v>
      </c>
      <c r="Q149" s="19">
        <f ca="1" t="shared" si="25"/>
        <v>20</v>
      </c>
      <c r="R149" s="29"/>
      <c r="U149" s="19" t="s">
        <v>8328</v>
      </c>
      <c r="V149" s="19" t="str">
        <f t="shared" si="31"/>
        <v>Aug</v>
      </c>
      <c r="X149" s="19">
        <f t="shared" si="32"/>
        <v>2003</v>
      </c>
      <c r="AG149" s="19" t="s">
        <v>551</v>
      </c>
      <c r="AH149" s="19" t="s">
        <v>8324</v>
      </c>
      <c r="AI149" s="19" t="s">
        <v>8297</v>
      </c>
      <c r="AJ149" s="19" t="s">
        <v>8297</v>
      </c>
      <c r="AK149" s="19" t="str">
        <v>tier - 2</v>
      </c>
      <c r="AL149" s="19" t="str">
        <v>tier - 2</v>
      </c>
      <c r="AT149" s="19" t="s">
        <v>8330</v>
      </c>
      <c r="AU149" s="19" t="str">
        <v>R1011</v>
      </c>
      <c r="BD149" s="39">
        <v>2000</v>
      </c>
      <c r="BE149" s="19" t="str">
        <f t="shared" si="27"/>
        <v>Oct</v>
      </c>
      <c r="BF149" s="19">
        <v>21</v>
      </c>
      <c r="BG149" s="40">
        <f t="shared" si="28"/>
        <v>36820</v>
      </c>
      <c r="BM149" s="39">
        <v>2004</v>
      </c>
      <c r="BN149" s="19" t="str">
        <f t="shared" si="29"/>
        <v>Nov</v>
      </c>
      <c r="BO149" s="19">
        <v>17</v>
      </c>
      <c r="BP149" s="40">
        <f t="shared" si="26"/>
        <v>38308</v>
      </c>
      <c r="BQ149" s="19">
        <f ca="1" t="shared" si="30"/>
        <v>20</v>
      </c>
      <c r="BU149" s="19">
        <v>1694.8</v>
      </c>
      <c r="BV149" s="41">
        <v>1694.8</v>
      </c>
    </row>
    <row r="150" spans="1:74">
      <c r="A150" s="19" t="s">
        <v>583</v>
      </c>
      <c r="B150" s="39">
        <v>2004</v>
      </c>
      <c r="C150" s="19">
        <f t="shared" si="23"/>
        <v>2004</v>
      </c>
      <c r="D150" s="19" t="s">
        <v>8310</v>
      </c>
      <c r="E150" s="19" t="str">
        <f t="shared" si="22"/>
        <v>Sep</v>
      </c>
      <c r="F150" s="19">
        <v>19</v>
      </c>
      <c r="G150" s="40">
        <f t="shared" si="24"/>
        <v>38249</v>
      </c>
      <c r="H150" s="19">
        <v>1</v>
      </c>
      <c r="I150" s="19">
        <v>1711.03</v>
      </c>
      <c r="J150" s="41">
        <v>1711.03</v>
      </c>
      <c r="K150" s="19" t="s">
        <v>8298</v>
      </c>
      <c r="L150" s="19" t="str">
        <v>tier - 3</v>
      </c>
      <c r="M150" s="19" t="s">
        <v>8298</v>
      </c>
      <c r="N150" s="19" t="str">
        <v>tier - 3</v>
      </c>
      <c r="O150" s="19" t="s">
        <v>8299</v>
      </c>
      <c r="P150" s="19" t="str">
        <v>R1013</v>
      </c>
      <c r="Q150" s="19">
        <f ca="1" t="shared" si="25"/>
        <v>21</v>
      </c>
      <c r="R150" s="29"/>
      <c r="U150" s="19" t="s">
        <v>8326</v>
      </c>
      <c r="V150" s="19" t="str">
        <f t="shared" si="31"/>
        <v>Dec</v>
      </c>
      <c r="X150" s="19">
        <f t="shared" si="32"/>
        <v>2003</v>
      </c>
      <c r="AG150" s="19" t="s">
        <v>555</v>
      </c>
      <c r="AH150" s="19" t="s">
        <v>8324</v>
      </c>
      <c r="AI150" s="19" t="s">
        <v>8297</v>
      </c>
      <c r="AJ150" s="19" t="s">
        <v>8297</v>
      </c>
      <c r="AK150" s="19" t="str">
        <v>tier - 2</v>
      </c>
      <c r="AL150" s="19" t="str">
        <v>tier - 2</v>
      </c>
      <c r="AT150" s="19" t="s">
        <v>8331</v>
      </c>
      <c r="AU150" s="19" t="str">
        <v>R1015</v>
      </c>
      <c r="BD150" s="39">
        <v>2004</v>
      </c>
      <c r="BE150" s="19" t="str">
        <f t="shared" si="27"/>
        <v>Nov</v>
      </c>
      <c r="BF150" s="19">
        <v>17</v>
      </c>
      <c r="BG150" s="40">
        <f t="shared" si="28"/>
        <v>38308</v>
      </c>
      <c r="BM150" s="39">
        <v>2004</v>
      </c>
      <c r="BN150" s="19" t="str">
        <f t="shared" si="29"/>
        <v>Dec</v>
      </c>
      <c r="BO150" s="19">
        <v>10</v>
      </c>
      <c r="BP150" s="40">
        <f t="shared" si="26"/>
        <v>38331</v>
      </c>
      <c r="BQ150" s="19">
        <f ca="1" t="shared" si="30"/>
        <v>20</v>
      </c>
      <c r="BU150" s="19">
        <v>1702.46</v>
      </c>
      <c r="BV150" s="41">
        <v>1702.46</v>
      </c>
    </row>
    <row r="151" spans="1:74">
      <c r="A151" s="19" t="s">
        <v>587</v>
      </c>
      <c r="B151" s="39">
        <v>2004</v>
      </c>
      <c r="C151" s="19">
        <f t="shared" si="23"/>
        <v>2004</v>
      </c>
      <c r="D151" s="19" t="s">
        <v>8310</v>
      </c>
      <c r="E151" s="19" t="str">
        <f t="shared" si="22"/>
        <v>Sep</v>
      </c>
      <c r="F151" s="19">
        <v>21</v>
      </c>
      <c r="G151" s="40">
        <f t="shared" si="24"/>
        <v>38251</v>
      </c>
      <c r="H151" s="19">
        <v>0</v>
      </c>
      <c r="I151" s="19">
        <v>1712.23</v>
      </c>
      <c r="J151" s="41">
        <v>1712.23</v>
      </c>
      <c r="K151" s="19" t="s">
        <v>8298</v>
      </c>
      <c r="L151" s="19" t="str">
        <v>tier - 3</v>
      </c>
      <c r="M151" s="19" t="s">
        <v>8302</v>
      </c>
      <c r="N151" s="19" t="str">
        <v>tier - 1</v>
      </c>
      <c r="O151" s="19" t="s">
        <v>8333</v>
      </c>
      <c r="P151" s="19" t="str">
        <v>R1016</v>
      </c>
      <c r="Q151" s="19">
        <f ca="1" t="shared" si="25"/>
        <v>21</v>
      </c>
      <c r="R151" s="29"/>
      <c r="U151" s="19" t="s">
        <v>8329</v>
      </c>
      <c r="V151" s="19" t="str">
        <f t="shared" si="31"/>
        <v>Oct</v>
      </c>
      <c r="X151" s="19">
        <f t="shared" si="32"/>
        <v>2000</v>
      </c>
      <c r="AG151" s="19" t="s">
        <v>559</v>
      </c>
      <c r="AH151" s="19" t="s">
        <v>8324</v>
      </c>
      <c r="AI151" s="19" t="s">
        <v>8297</v>
      </c>
      <c r="AJ151" s="19" t="s">
        <v>8298</v>
      </c>
      <c r="AK151" s="19" t="str">
        <v>tier - 2</v>
      </c>
      <c r="AL151" s="19" t="str">
        <v>tier - 3</v>
      </c>
      <c r="AT151" s="19" t="s">
        <v>8332</v>
      </c>
      <c r="AU151" s="19" t="str">
        <v>R1019</v>
      </c>
      <c r="BD151" s="39">
        <v>2004</v>
      </c>
      <c r="BE151" s="19" t="str">
        <f t="shared" si="27"/>
        <v>Dec</v>
      </c>
      <c r="BF151" s="19">
        <v>10</v>
      </c>
      <c r="BG151" s="40">
        <f t="shared" si="28"/>
        <v>38331</v>
      </c>
      <c r="BM151" s="39">
        <v>2004</v>
      </c>
      <c r="BN151" s="19" t="str">
        <f t="shared" si="29"/>
        <v>Nov</v>
      </c>
      <c r="BO151" s="19">
        <v>7</v>
      </c>
      <c r="BP151" s="40">
        <f t="shared" si="26"/>
        <v>38298</v>
      </c>
      <c r="BQ151" s="19">
        <f ca="1" t="shared" si="30"/>
        <v>20</v>
      </c>
      <c r="BU151" s="19">
        <v>1704.57</v>
      </c>
      <c r="BV151" s="41">
        <v>1704.57</v>
      </c>
    </row>
    <row r="152" spans="1:74">
      <c r="A152" s="19" t="s">
        <v>591</v>
      </c>
      <c r="B152" s="39">
        <v>2004</v>
      </c>
      <c r="C152" s="19">
        <f t="shared" si="23"/>
        <v>2004</v>
      </c>
      <c r="D152" s="19" t="s">
        <v>8303</v>
      </c>
      <c r="E152" s="19" t="str">
        <f t="shared" si="22"/>
        <v>Jun</v>
      </c>
      <c r="F152" s="19">
        <v>10</v>
      </c>
      <c r="G152" s="40">
        <f t="shared" si="24"/>
        <v>38148</v>
      </c>
      <c r="H152" s="19">
        <v>1</v>
      </c>
      <c r="I152" s="19">
        <v>1719.44</v>
      </c>
      <c r="J152" s="41">
        <v>1719.44</v>
      </c>
      <c r="K152" s="19" t="s">
        <v>8298</v>
      </c>
      <c r="L152" s="19" t="str">
        <v>tier - 3</v>
      </c>
      <c r="M152" s="19" t="s">
        <v>8298</v>
      </c>
      <c r="N152" s="19" t="str">
        <v>tier - 3</v>
      </c>
      <c r="O152" s="19" t="s">
        <v>8299</v>
      </c>
      <c r="P152" s="19" t="str">
        <v>R1013</v>
      </c>
      <c r="Q152" s="19">
        <f ca="1" t="shared" si="25"/>
        <v>21</v>
      </c>
      <c r="R152" s="29"/>
      <c r="U152" s="19" t="s">
        <v>8303</v>
      </c>
      <c r="V152" s="19" t="str">
        <f t="shared" si="31"/>
        <v>Jun</v>
      </c>
      <c r="X152" s="19">
        <f t="shared" si="32"/>
        <v>2000</v>
      </c>
      <c r="AG152" s="19" t="s">
        <v>563</v>
      </c>
      <c r="AH152" s="19" t="s">
        <v>8324</v>
      </c>
      <c r="AI152" s="19" t="s">
        <v>8297</v>
      </c>
      <c r="AJ152" s="19" t="s">
        <v>8302</v>
      </c>
      <c r="AK152" s="19" t="str">
        <v>tier - 2</v>
      </c>
      <c r="AL152" s="19" t="str">
        <v>tier - 1</v>
      </c>
      <c r="AT152" s="19" t="s">
        <v>8333</v>
      </c>
      <c r="AU152" s="19" t="str">
        <v>R1016</v>
      </c>
      <c r="BD152" s="39">
        <v>2004</v>
      </c>
      <c r="BE152" s="19" t="str">
        <f t="shared" si="27"/>
        <v>Nov</v>
      </c>
      <c r="BF152" s="19">
        <v>7</v>
      </c>
      <c r="BG152" s="40">
        <f t="shared" si="28"/>
        <v>38298</v>
      </c>
      <c r="BM152" s="39">
        <v>2004</v>
      </c>
      <c r="BN152" s="19" t="str">
        <f t="shared" si="29"/>
        <v>Dec</v>
      </c>
      <c r="BO152" s="19">
        <v>14</v>
      </c>
      <c r="BP152" s="40">
        <f t="shared" si="26"/>
        <v>38335</v>
      </c>
      <c r="BQ152" s="19">
        <f ca="1" t="shared" si="30"/>
        <v>20</v>
      </c>
      <c r="BU152" s="19">
        <v>1704.7</v>
      </c>
      <c r="BV152" s="41">
        <v>1704.7</v>
      </c>
    </row>
    <row r="153" spans="1:74">
      <c r="A153" s="19" t="s">
        <v>594</v>
      </c>
      <c r="B153" s="39">
        <v>2004</v>
      </c>
      <c r="C153" s="19">
        <f t="shared" si="23"/>
        <v>2004</v>
      </c>
      <c r="D153" s="19" t="s">
        <v>8310</v>
      </c>
      <c r="E153" s="19" t="str">
        <f t="shared" si="22"/>
        <v>Sep</v>
      </c>
      <c r="F153" s="19">
        <v>11</v>
      </c>
      <c r="G153" s="40">
        <f t="shared" si="24"/>
        <v>38241</v>
      </c>
      <c r="H153" s="19">
        <v>1</v>
      </c>
      <c r="I153" s="19">
        <v>1720.35</v>
      </c>
      <c r="J153" s="41">
        <v>1720.35</v>
      </c>
      <c r="K153" s="19" t="s">
        <v>8298</v>
      </c>
      <c r="L153" s="19" t="str">
        <v>tier - 3</v>
      </c>
      <c r="M153" s="19" t="s">
        <v>8298</v>
      </c>
      <c r="N153" s="19" t="str">
        <v>tier - 3</v>
      </c>
      <c r="O153" s="19" t="s">
        <v>8299</v>
      </c>
      <c r="P153" s="19" t="str">
        <v>R1013</v>
      </c>
      <c r="Q153" s="19">
        <f ca="1" t="shared" si="25"/>
        <v>21</v>
      </c>
      <c r="R153" s="29"/>
      <c r="U153" s="19" t="s">
        <v>8329</v>
      </c>
      <c r="V153" s="19" t="str">
        <f t="shared" si="31"/>
        <v>Oct</v>
      </c>
      <c r="X153" s="19">
        <f t="shared" si="32"/>
        <v>2000</v>
      </c>
      <c r="AG153" s="19" t="s">
        <v>567</v>
      </c>
      <c r="AH153" s="19" t="s">
        <v>8324</v>
      </c>
      <c r="AI153" s="19" t="s">
        <v>8297</v>
      </c>
      <c r="AJ153" s="19" t="s">
        <v>8298</v>
      </c>
      <c r="AK153" s="19" t="str">
        <v>tier - 2</v>
      </c>
      <c r="AL153" s="19" t="str">
        <v>tier - 3</v>
      </c>
      <c r="AT153" s="19" t="s">
        <v>8334</v>
      </c>
      <c r="AU153" s="19" t="str">
        <v>R1018</v>
      </c>
      <c r="BD153" s="39">
        <v>2004</v>
      </c>
      <c r="BE153" s="19" t="str">
        <f t="shared" si="27"/>
        <v>Dec</v>
      </c>
      <c r="BF153" s="19">
        <v>14</v>
      </c>
      <c r="BG153" s="40">
        <f t="shared" si="28"/>
        <v>38335</v>
      </c>
      <c r="BM153" s="39">
        <v>2004</v>
      </c>
      <c r="BN153" s="19" t="str">
        <f t="shared" si="29"/>
        <v>Dec</v>
      </c>
      <c r="BO153" s="19">
        <v>6</v>
      </c>
      <c r="BP153" s="40">
        <f t="shared" si="26"/>
        <v>38327</v>
      </c>
      <c r="BQ153" s="19">
        <f ca="1" t="shared" si="30"/>
        <v>20</v>
      </c>
      <c r="BU153" s="19">
        <v>1705.62</v>
      </c>
      <c r="BV153" s="41">
        <v>1705.62</v>
      </c>
    </row>
    <row r="154" spans="1:74">
      <c r="A154" s="19" t="s">
        <v>598</v>
      </c>
      <c r="B154" s="39">
        <v>2004</v>
      </c>
      <c r="C154" s="19">
        <f t="shared" si="23"/>
        <v>2004</v>
      </c>
      <c r="D154" s="19" t="s">
        <v>8329</v>
      </c>
      <c r="E154" s="19" t="str">
        <f t="shared" si="22"/>
        <v>Oct</v>
      </c>
      <c r="F154" s="19">
        <v>21</v>
      </c>
      <c r="G154" s="40">
        <f t="shared" si="24"/>
        <v>38281</v>
      </c>
      <c r="H154" s="19">
        <v>1</v>
      </c>
      <c r="I154" s="19">
        <v>1725.55</v>
      </c>
      <c r="J154" s="41">
        <v>1725.55</v>
      </c>
      <c r="K154" s="19" t="s">
        <v>8298</v>
      </c>
      <c r="L154" s="19" t="str">
        <v>tier - 3</v>
      </c>
      <c r="M154" s="19" t="s">
        <v>8297</v>
      </c>
      <c r="N154" s="19" t="str">
        <v>tier - 2</v>
      </c>
      <c r="O154" s="19" t="s">
        <v>8299</v>
      </c>
      <c r="P154" s="19" t="str">
        <v>R1013</v>
      </c>
      <c r="Q154" s="19">
        <f ca="1" t="shared" si="25"/>
        <v>21</v>
      </c>
      <c r="R154" s="29"/>
      <c r="U154" s="19" t="s">
        <v>8301</v>
      </c>
      <c r="V154" s="19" t="str">
        <f t="shared" si="31"/>
        <v>Nov</v>
      </c>
      <c r="X154" s="19">
        <f t="shared" si="32"/>
        <v>2004</v>
      </c>
      <c r="AG154" s="19" t="s">
        <v>571</v>
      </c>
      <c r="AH154" s="19" t="s">
        <v>8324</v>
      </c>
      <c r="AI154" s="19" t="s">
        <v>8297</v>
      </c>
      <c r="AJ154" s="19" t="s">
        <v>8297</v>
      </c>
      <c r="AK154" s="19" t="str">
        <v>tier - 2</v>
      </c>
      <c r="AL154" s="19" t="str">
        <v>tier - 2</v>
      </c>
      <c r="AT154" s="19" t="s">
        <v>8331</v>
      </c>
      <c r="AU154" s="19" t="str">
        <v>R1015</v>
      </c>
      <c r="BD154" s="39">
        <v>2004</v>
      </c>
      <c r="BE154" s="19" t="str">
        <f t="shared" si="27"/>
        <v>Dec</v>
      </c>
      <c r="BF154" s="19">
        <v>6</v>
      </c>
      <c r="BG154" s="40">
        <f t="shared" si="28"/>
        <v>38327</v>
      </c>
      <c r="BM154" s="39">
        <v>2004</v>
      </c>
      <c r="BN154" s="19" t="str">
        <f t="shared" si="29"/>
        <v>Oct</v>
      </c>
      <c r="BO154" s="19">
        <v>17</v>
      </c>
      <c r="BP154" s="40">
        <f t="shared" si="26"/>
        <v>38277</v>
      </c>
      <c r="BQ154" s="19">
        <f ca="1" t="shared" si="30"/>
        <v>21</v>
      </c>
      <c r="BU154" s="19">
        <v>1708</v>
      </c>
      <c r="BV154" s="41">
        <v>1708</v>
      </c>
    </row>
    <row r="155" spans="1:74">
      <c r="A155" s="19" t="s">
        <v>602</v>
      </c>
      <c r="B155" s="39">
        <v>2004</v>
      </c>
      <c r="C155" s="19">
        <f t="shared" si="23"/>
        <v>2004</v>
      </c>
      <c r="D155" s="19" t="s">
        <v>8310</v>
      </c>
      <c r="E155" s="19" t="str">
        <f t="shared" si="22"/>
        <v>Sep</v>
      </c>
      <c r="F155" s="19">
        <v>9</v>
      </c>
      <c r="G155" s="40">
        <f t="shared" si="24"/>
        <v>38239</v>
      </c>
      <c r="H155" s="19">
        <v>1</v>
      </c>
      <c r="I155" s="19">
        <v>1727.54</v>
      </c>
      <c r="J155" s="41">
        <v>1727.54</v>
      </c>
      <c r="K155" s="19" t="s">
        <v>8298</v>
      </c>
      <c r="L155" s="19" t="str">
        <v>tier - 3</v>
      </c>
      <c r="M155" s="19" t="s">
        <v>8302</v>
      </c>
      <c r="N155" s="19" t="str">
        <v>tier - 1</v>
      </c>
      <c r="O155" s="19" t="s">
        <v>8299</v>
      </c>
      <c r="P155" s="19" t="str">
        <v>R1013</v>
      </c>
      <c r="Q155" s="19">
        <f ca="1" t="shared" si="25"/>
        <v>21</v>
      </c>
      <c r="R155" s="29"/>
      <c r="U155" s="19" t="s">
        <v>8326</v>
      </c>
      <c r="V155" s="19" t="str">
        <f t="shared" si="31"/>
        <v>Dec</v>
      </c>
      <c r="X155" s="19">
        <f t="shared" si="32"/>
        <v>2004</v>
      </c>
      <c r="AG155" s="19" t="s">
        <v>575</v>
      </c>
      <c r="AH155" s="19" t="s">
        <v>8324</v>
      </c>
      <c r="AI155" s="19" t="s">
        <v>8298</v>
      </c>
      <c r="AJ155" s="19" t="s">
        <v>8297</v>
      </c>
      <c r="AK155" s="19" t="str">
        <v>tier - 3</v>
      </c>
      <c r="AL155" s="19" t="str">
        <v>tier - 2</v>
      </c>
      <c r="AT155" s="19" t="s">
        <v>8333</v>
      </c>
      <c r="AU155" s="19" t="str">
        <v>R1016</v>
      </c>
      <c r="BD155" s="39">
        <v>2004</v>
      </c>
      <c r="BE155" s="19" t="str">
        <f t="shared" si="27"/>
        <v>Oct</v>
      </c>
      <c r="BF155" s="19">
        <v>17</v>
      </c>
      <c r="BG155" s="40">
        <f t="shared" si="28"/>
        <v>38277</v>
      </c>
      <c r="BM155" s="39">
        <v>2004</v>
      </c>
      <c r="BN155" s="19" t="str">
        <f t="shared" si="29"/>
        <v>Dec</v>
      </c>
      <c r="BO155" s="19">
        <v>12</v>
      </c>
      <c r="BP155" s="40">
        <f t="shared" si="26"/>
        <v>38333</v>
      </c>
      <c r="BQ155" s="19">
        <f ca="1" t="shared" si="30"/>
        <v>20</v>
      </c>
      <c r="BU155" s="19">
        <v>1708.93</v>
      </c>
      <c r="BV155" s="41">
        <v>1708.93</v>
      </c>
    </row>
    <row r="156" spans="1:74">
      <c r="A156" s="19" t="s">
        <v>606</v>
      </c>
      <c r="B156" s="39">
        <v>2003</v>
      </c>
      <c r="C156" s="19">
        <f t="shared" si="23"/>
        <v>2003</v>
      </c>
      <c r="D156" s="19" t="s">
        <v>8301</v>
      </c>
      <c r="E156" s="19" t="str">
        <f t="shared" si="22"/>
        <v>Nov</v>
      </c>
      <c r="F156" s="19">
        <v>21</v>
      </c>
      <c r="G156" s="40">
        <f t="shared" si="24"/>
        <v>37946</v>
      </c>
      <c r="H156" s="19">
        <v>0</v>
      </c>
      <c r="I156" s="19">
        <v>1727.79</v>
      </c>
      <c r="J156" s="41">
        <v>1727.79</v>
      </c>
      <c r="K156" s="19" t="s">
        <v>8298</v>
      </c>
      <c r="L156" s="19" t="str">
        <v>tier - 3</v>
      </c>
      <c r="M156" s="19" t="s">
        <v>8298</v>
      </c>
      <c r="N156" s="19" t="str">
        <v>tier - 3</v>
      </c>
      <c r="O156" s="19" t="s">
        <v>8330</v>
      </c>
      <c r="P156" s="19" t="str">
        <v>R1011</v>
      </c>
      <c r="Q156" s="19">
        <f ca="1" t="shared" si="25"/>
        <v>21</v>
      </c>
      <c r="R156" s="29"/>
      <c r="U156" s="19" t="s">
        <v>8301</v>
      </c>
      <c r="V156" s="19" t="str">
        <f t="shared" si="31"/>
        <v>Nov</v>
      </c>
      <c r="X156" s="19">
        <f t="shared" si="32"/>
        <v>2004</v>
      </c>
      <c r="AG156" s="19" t="s">
        <v>579</v>
      </c>
      <c r="AH156" s="19" t="s">
        <v>8324</v>
      </c>
      <c r="AI156" s="19" t="s">
        <v>8298</v>
      </c>
      <c r="AJ156" s="19" t="s">
        <v>8302</v>
      </c>
      <c r="AK156" s="19" t="str">
        <v>tier - 3</v>
      </c>
      <c r="AL156" s="19" t="str">
        <v>tier - 1</v>
      </c>
      <c r="AT156" s="19" t="s">
        <v>8332</v>
      </c>
      <c r="AU156" s="19" t="str">
        <v>R1019</v>
      </c>
      <c r="BD156" s="39">
        <v>2004</v>
      </c>
      <c r="BE156" s="19" t="str">
        <f t="shared" si="27"/>
        <v>Dec</v>
      </c>
      <c r="BF156" s="19">
        <v>12</v>
      </c>
      <c r="BG156" s="40">
        <f t="shared" si="28"/>
        <v>38333</v>
      </c>
      <c r="BM156" s="39">
        <v>2004</v>
      </c>
      <c r="BN156" s="19" t="str">
        <f t="shared" si="29"/>
        <v>Sep</v>
      </c>
      <c r="BO156" s="19">
        <v>19</v>
      </c>
      <c r="BP156" s="40">
        <f t="shared" si="26"/>
        <v>38249</v>
      </c>
      <c r="BQ156" s="19">
        <f ca="1" t="shared" si="30"/>
        <v>21</v>
      </c>
      <c r="BU156" s="19">
        <v>1711.03</v>
      </c>
      <c r="BV156" s="41">
        <v>1711.03</v>
      </c>
    </row>
    <row r="157" spans="1:74">
      <c r="A157" s="19" t="s">
        <v>610</v>
      </c>
      <c r="B157" s="39">
        <v>2003</v>
      </c>
      <c r="C157" s="19">
        <f t="shared" si="23"/>
        <v>2003</v>
      </c>
      <c r="D157" s="19" t="s">
        <v>8310</v>
      </c>
      <c r="E157" s="19" t="str">
        <f t="shared" si="22"/>
        <v>Sep</v>
      </c>
      <c r="F157" s="19">
        <v>1</v>
      </c>
      <c r="G157" s="40">
        <f t="shared" si="24"/>
        <v>37865</v>
      </c>
      <c r="H157" s="19">
        <v>0</v>
      </c>
      <c r="I157" s="19">
        <v>1728.9</v>
      </c>
      <c r="J157" s="41">
        <v>1728.9</v>
      </c>
      <c r="K157" s="19" t="s">
        <v>8298</v>
      </c>
      <c r="L157" s="19" t="str">
        <v>tier - 3</v>
      </c>
      <c r="M157" s="19" t="s">
        <v>8297</v>
      </c>
      <c r="N157" s="19" t="str">
        <v>tier - 2</v>
      </c>
      <c r="O157" s="19" t="s">
        <v>8330</v>
      </c>
      <c r="P157" s="19" t="str">
        <v>R1011</v>
      </c>
      <c r="Q157" s="19">
        <f ca="1" t="shared" si="25"/>
        <v>22</v>
      </c>
      <c r="R157" s="29"/>
      <c r="U157" s="19" t="s">
        <v>8326</v>
      </c>
      <c r="V157" s="19" t="str">
        <f t="shared" si="31"/>
        <v>Dec</v>
      </c>
      <c r="X157" s="19">
        <f t="shared" si="32"/>
        <v>2004</v>
      </c>
      <c r="AG157" s="19" t="s">
        <v>583</v>
      </c>
      <c r="AH157" s="19" t="s">
        <v>8324</v>
      </c>
      <c r="AI157" s="19" t="s">
        <v>8298</v>
      </c>
      <c r="AJ157" s="19" t="s">
        <v>8298</v>
      </c>
      <c r="AK157" s="19" t="str">
        <v>tier - 3</v>
      </c>
      <c r="AL157" s="19" t="str">
        <v>tier - 3</v>
      </c>
      <c r="AT157" s="19" t="s">
        <v>8299</v>
      </c>
      <c r="AU157" s="19" t="str">
        <v>R1013</v>
      </c>
      <c r="BD157" s="39">
        <v>2004</v>
      </c>
      <c r="BE157" s="19" t="str">
        <f t="shared" si="27"/>
        <v>Sep</v>
      </c>
      <c r="BF157" s="19">
        <v>19</v>
      </c>
      <c r="BG157" s="40">
        <f t="shared" si="28"/>
        <v>38249</v>
      </c>
      <c r="BM157" s="39">
        <v>2004</v>
      </c>
      <c r="BN157" s="19" t="str">
        <f t="shared" si="29"/>
        <v>Sep</v>
      </c>
      <c r="BO157" s="19">
        <v>21</v>
      </c>
      <c r="BP157" s="40">
        <f t="shared" si="26"/>
        <v>38251</v>
      </c>
      <c r="BQ157" s="19">
        <f ca="1" t="shared" si="30"/>
        <v>21</v>
      </c>
      <c r="BU157" s="19">
        <v>1712.23</v>
      </c>
      <c r="BV157" s="41">
        <v>1712.23</v>
      </c>
    </row>
    <row r="158" spans="1:74">
      <c r="A158" s="19" t="s">
        <v>613</v>
      </c>
      <c r="B158" s="39">
        <v>2003</v>
      </c>
      <c r="C158" s="19">
        <f t="shared" si="23"/>
        <v>2003</v>
      </c>
      <c r="D158" s="19" t="s">
        <v>8301</v>
      </c>
      <c r="E158" s="19" t="str">
        <f t="shared" si="22"/>
        <v>Nov</v>
      </c>
      <c r="F158" s="19">
        <v>9</v>
      </c>
      <c r="G158" s="40">
        <f t="shared" si="24"/>
        <v>37934</v>
      </c>
      <c r="H158" s="19">
        <v>0</v>
      </c>
      <c r="I158" s="19">
        <v>1731.68</v>
      </c>
      <c r="J158" s="41">
        <v>1731.68</v>
      </c>
      <c r="K158" s="19" t="s">
        <v>8298</v>
      </c>
      <c r="L158" s="19" t="str">
        <v>tier - 3</v>
      </c>
      <c r="M158" s="19" t="s">
        <v>8297</v>
      </c>
      <c r="N158" s="19" t="str">
        <v>tier - 2</v>
      </c>
      <c r="O158" s="19" t="s">
        <v>8330</v>
      </c>
      <c r="P158" s="19" t="str">
        <v>R1011</v>
      </c>
      <c r="Q158" s="19">
        <f ca="1" t="shared" si="25"/>
        <v>21</v>
      </c>
      <c r="R158" s="29"/>
      <c r="U158" s="19" t="s">
        <v>8326</v>
      </c>
      <c r="V158" s="19" t="str">
        <f t="shared" si="31"/>
        <v>Dec</v>
      </c>
      <c r="X158" s="19">
        <f t="shared" si="32"/>
        <v>2004</v>
      </c>
      <c r="AG158" s="19" t="s">
        <v>587</v>
      </c>
      <c r="AH158" s="19" t="s">
        <v>8324</v>
      </c>
      <c r="AI158" s="19" t="s">
        <v>8298</v>
      </c>
      <c r="AJ158" s="19" t="s">
        <v>8302</v>
      </c>
      <c r="AK158" s="19" t="str">
        <v>tier - 3</v>
      </c>
      <c r="AL158" s="19" t="str">
        <v>tier - 1</v>
      </c>
      <c r="AT158" s="19" t="s">
        <v>8333</v>
      </c>
      <c r="AU158" s="19" t="str">
        <v>R1016</v>
      </c>
      <c r="BD158" s="39">
        <v>2004</v>
      </c>
      <c r="BE158" s="19" t="str">
        <f t="shared" si="27"/>
        <v>Sep</v>
      </c>
      <c r="BF158" s="19">
        <v>21</v>
      </c>
      <c r="BG158" s="40">
        <f t="shared" si="28"/>
        <v>38251</v>
      </c>
      <c r="BM158" s="39">
        <v>2004</v>
      </c>
      <c r="BN158" s="19" t="str">
        <f t="shared" si="29"/>
        <v>Jun</v>
      </c>
      <c r="BO158" s="19">
        <v>10</v>
      </c>
      <c r="BP158" s="40">
        <f t="shared" si="26"/>
        <v>38148</v>
      </c>
      <c r="BQ158" s="19">
        <f ca="1" t="shared" si="30"/>
        <v>21</v>
      </c>
      <c r="BU158" s="19">
        <v>1719.44</v>
      </c>
      <c r="BV158" s="41">
        <v>1719.44</v>
      </c>
    </row>
    <row r="159" spans="1:74">
      <c r="A159" s="19" t="s">
        <v>617</v>
      </c>
      <c r="B159" s="39">
        <v>2003</v>
      </c>
      <c r="C159" s="19">
        <f t="shared" si="23"/>
        <v>2003</v>
      </c>
      <c r="D159" s="19" t="s">
        <v>8301</v>
      </c>
      <c r="E159" s="19" t="str">
        <f t="shared" si="22"/>
        <v>Nov</v>
      </c>
      <c r="F159" s="19">
        <v>14</v>
      </c>
      <c r="G159" s="40">
        <f t="shared" si="24"/>
        <v>37939</v>
      </c>
      <c r="H159" s="19">
        <v>0</v>
      </c>
      <c r="I159" s="19">
        <v>1737.38</v>
      </c>
      <c r="J159" s="41">
        <v>1737.38</v>
      </c>
      <c r="K159" s="19" t="s">
        <v>8298</v>
      </c>
      <c r="L159" s="19" t="str">
        <v>tier - 3</v>
      </c>
      <c r="M159" s="19" t="s">
        <v>8297</v>
      </c>
      <c r="N159" s="19" t="str">
        <v>tier - 2</v>
      </c>
      <c r="O159" s="19" t="s">
        <v>8330</v>
      </c>
      <c r="P159" s="19" t="str">
        <v>R1011</v>
      </c>
      <c r="Q159" s="19">
        <f ca="1" t="shared" si="25"/>
        <v>21</v>
      </c>
      <c r="R159" s="29"/>
      <c r="U159" s="19" t="s">
        <v>8329</v>
      </c>
      <c r="V159" s="19" t="str">
        <f t="shared" si="31"/>
        <v>Oct</v>
      </c>
      <c r="X159" s="19">
        <f t="shared" si="32"/>
        <v>2004</v>
      </c>
      <c r="AG159" s="19" t="s">
        <v>591</v>
      </c>
      <c r="AH159" s="19" t="s">
        <v>8324</v>
      </c>
      <c r="AI159" s="19" t="s">
        <v>8298</v>
      </c>
      <c r="AJ159" s="19" t="s">
        <v>8298</v>
      </c>
      <c r="AK159" s="19" t="str">
        <v>tier - 3</v>
      </c>
      <c r="AL159" s="19" t="str">
        <v>tier - 3</v>
      </c>
      <c r="AT159" s="19" t="s">
        <v>8299</v>
      </c>
      <c r="AU159" s="19" t="str">
        <v>R1013</v>
      </c>
      <c r="BD159" s="39">
        <v>2004</v>
      </c>
      <c r="BE159" s="19" t="str">
        <f t="shared" si="27"/>
        <v>Jun</v>
      </c>
      <c r="BF159" s="19">
        <v>10</v>
      </c>
      <c r="BG159" s="40">
        <f t="shared" si="28"/>
        <v>38148</v>
      </c>
      <c r="BM159" s="39">
        <v>2004</v>
      </c>
      <c r="BN159" s="19" t="str">
        <f t="shared" si="29"/>
        <v>Sep</v>
      </c>
      <c r="BO159" s="19">
        <v>11</v>
      </c>
      <c r="BP159" s="40">
        <f t="shared" si="26"/>
        <v>38241</v>
      </c>
      <c r="BQ159" s="19">
        <f ca="1" t="shared" si="30"/>
        <v>21</v>
      </c>
      <c r="BU159" s="19">
        <v>1720.35</v>
      </c>
      <c r="BV159" s="41">
        <v>1720.35</v>
      </c>
    </row>
    <row r="160" spans="1:74">
      <c r="A160" s="19" t="s">
        <v>621</v>
      </c>
      <c r="B160" s="39">
        <v>2003</v>
      </c>
      <c r="C160" s="19">
        <f t="shared" si="23"/>
        <v>2003</v>
      </c>
      <c r="D160" s="19" t="s">
        <v>8296</v>
      </c>
      <c r="E160" s="19" t="str">
        <f t="shared" si="22"/>
        <v>Jul</v>
      </c>
      <c r="F160" s="19">
        <v>25</v>
      </c>
      <c r="G160" s="40">
        <f t="shared" si="24"/>
        <v>37827</v>
      </c>
      <c r="H160" s="19">
        <v>0</v>
      </c>
      <c r="I160" s="19">
        <v>1743.21</v>
      </c>
      <c r="J160" s="41">
        <v>1743.21</v>
      </c>
      <c r="K160" s="19" t="s">
        <v>8298</v>
      </c>
      <c r="L160" s="19" t="str">
        <v>tier - 3</v>
      </c>
      <c r="M160" s="19" t="s">
        <v>8302</v>
      </c>
      <c r="N160" s="19" t="str">
        <v>tier - 1</v>
      </c>
      <c r="O160" s="19" t="s">
        <v>8330</v>
      </c>
      <c r="P160" s="19" t="str">
        <v>R1011</v>
      </c>
      <c r="Q160" s="19">
        <f ca="1" t="shared" si="25"/>
        <v>22</v>
      </c>
      <c r="R160" s="29"/>
      <c r="U160" s="19" t="s">
        <v>8326</v>
      </c>
      <c r="V160" s="19" t="str">
        <f t="shared" si="31"/>
        <v>Dec</v>
      </c>
      <c r="X160" s="19">
        <f t="shared" si="32"/>
        <v>2004</v>
      </c>
      <c r="AG160" s="19" t="s">
        <v>594</v>
      </c>
      <c r="AH160" s="19" t="s">
        <v>8324</v>
      </c>
      <c r="AI160" s="19" t="s">
        <v>8298</v>
      </c>
      <c r="AJ160" s="19" t="s">
        <v>8298</v>
      </c>
      <c r="AK160" s="19" t="str">
        <v>tier - 3</v>
      </c>
      <c r="AL160" s="19" t="str">
        <v>tier - 3</v>
      </c>
      <c r="AT160" s="19" t="s">
        <v>8299</v>
      </c>
      <c r="AU160" s="19" t="str">
        <v>R1013</v>
      </c>
      <c r="BD160" s="39">
        <v>2004</v>
      </c>
      <c r="BE160" s="19" t="str">
        <f t="shared" si="27"/>
        <v>Sep</v>
      </c>
      <c r="BF160" s="19">
        <v>11</v>
      </c>
      <c r="BG160" s="40">
        <f t="shared" si="28"/>
        <v>38241</v>
      </c>
      <c r="BM160" s="39">
        <v>2004</v>
      </c>
      <c r="BN160" s="19" t="str">
        <f t="shared" si="29"/>
        <v>Oct</v>
      </c>
      <c r="BO160" s="19">
        <v>21</v>
      </c>
      <c r="BP160" s="40">
        <f t="shared" si="26"/>
        <v>38281</v>
      </c>
      <c r="BQ160" s="19">
        <f ca="1" t="shared" si="30"/>
        <v>21</v>
      </c>
      <c r="BU160" s="19">
        <v>1725.55</v>
      </c>
      <c r="BV160" s="41">
        <v>1725.55</v>
      </c>
    </row>
    <row r="161" spans="1:74">
      <c r="A161" s="19" t="s">
        <v>625</v>
      </c>
      <c r="B161" s="39">
        <v>2003</v>
      </c>
      <c r="C161" s="19">
        <f t="shared" si="23"/>
        <v>2003</v>
      </c>
      <c r="D161" s="19" t="s">
        <v>8296</v>
      </c>
      <c r="E161" s="19" t="str">
        <f t="shared" si="22"/>
        <v>Jul</v>
      </c>
      <c r="F161" s="19">
        <v>28</v>
      </c>
      <c r="G161" s="40">
        <f t="shared" si="24"/>
        <v>37830</v>
      </c>
      <c r="H161" s="19">
        <v>0</v>
      </c>
      <c r="I161" s="19">
        <v>1744.47</v>
      </c>
      <c r="J161" s="41">
        <v>1744.47</v>
      </c>
      <c r="K161" s="19" t="s">
        <v>8298</v>
      </c>
      <c r="L161" s="19" t="str">
        <v>tier - 3</v>
      </c>
      <c r="M161" s="19" t="s">
        <v>8302</v>
      </c>
      <c r="N161" s="19" t="str">
        <v>tier - 1</v>
      </c>
      <c r="O161" s="19" t="s">
        <v>8330</v>
      </c>
      <c r="P161" s="19" t="str">
        <v>R1011</v>
      </c>
      <c r="Q161" s="19">
        <f ca="1" t="shared" si="25"/>
        <v>22</v>
      </c>
      <c r="R161" s="29"/>
      <c r="U161" s="19" t="s">
        <v>8310</v>
      </c>
      <c r="V161" s="19" t="str">
        <f t="shared" si="31"/>
        <v>Sep</v>
      </c>
      <c r="X161" s="19">
        <f t="shared" si="32"/>
        <v>2004</v>
      </c>
      <c r="AG161" s="19" t="s">
        <v>598</v>
      </c>
      <c r="AH161" s="19" t="s">
        <v>8324</v>
      </c>
      <c r="AI161" s="19" t="s">
        <v>8298</v>
      </c>
      <c r="AJ161" s="19" t="s">
        <v>8297</v>
      </c>
      <c r="AK161" s="19" t="str">
        <v>tier - 3</v>
      </c>
      <c r="AL161" s="19" t="str">
        <v>tier - 2</v>
      </c>
      <c r="AT161" s="19" t="s">
        <v>8299</v>
      </c>
      <c r="AU161" s="19" t="str">
        <v>R1013</v>
      </c>
      <c r="BD161" s="39">
        <v>2004</v>
      </c>
      <c r="BE161" s="19" t="str">
        <f t="shared" si="27"/>
        <v>Oct</v>
      </c>
      <c r="BF161" s="19">
        <v>21</v>
      </c>
      <c r="BG161" s="40">
        <f t="shared" si="28"/>
        <v>38281</v>
      </c>
      <c r="BM161" s="39">
        <v>2004</v>
      </c>
      <c r="BN161" s="19" t="str">
        <f t="shared" si="29"/>
        <v>Sep</v>
      </c>
      <c r="BO161" s="19">
        <v>9</v>
      </c>
      <c r="BP161" s="40">
        <f t="shared" si="26"/>
        <v>38239</v>
      </c>
      <c r="BQ161" s="19">
        <f ca="1" t="shared" si="30"/>
        <v>21</v>
      </c>
      <c r="BU161" s="19">
        <v>1727.54</v>
      </c>
      <c r="BV161" s="41">
        <v>1727.54</v>
      </c>
    </row>
    <row r="162" spans="1:74">
      <c r="A162" s="19" t="s">
        <v>629</v>
      </c>
      <c r="B162" s="39">
        <v>2003</v>
      </c>
      <c r="C162" s="19">
        <f t="shared" si="23"/>
        <v>2003</v>
      </c>
      <c r="D162" s="19" t="s">
        <v>8310</v>
      </c>
      <c r="E162" s="19" t="str">
        <f t="shared" si="22"/>
        <v>Sep</v>
      </c>
      <c r="F162" s="19">
        <v>26</v>
      </c>
      <c r="G162" s="40">
        <f t="shared" si="24"/>
        <v>37890</v>
      </c>
      <c r="H162" s="19">
        <v>0</v>
      </c>
      <c r="I162" s="19">
        <v>1748.77</v>
      </c>
      <c r="J162" s="41">
        <v>1748.77</v>
      </c>
      <c r="K162" s="19" t="s">
        <v>8298</v>
      </c>
      <c r="L162" s="19" t="str">
        <v>tier - 3</v>
      </c>
      <c r="M162" s="19" t="s">
        <v>8302</v>
      </c>
      <c r="N162" s="19" t="str">
        <v>tier - 1</v>
      </c>
      <c r="O162" s="19" t="s">
        <v>8330</v>
      </c>
      <c r="P162" s="19" t="str">
        <v>R1011</v>
      </c>
      <c r="Q162" s="19">
        <f ca="1" t="shared" si="25"/>
        <v>22</v>
      </c>
      <c r="R162" s="29"/>
      <c r="U162" s="19" t="s">
        <v>8310</v>
      </c>
      <c r="V162" s="19" t="str">
        <f t="shared" si="31"/>
        <v>Sep</v>
      </c>
      <c r="X162" s="19">
        <f t="shared" si="32"/>
        <v>2004</v>
      </c>
      <c r="AG162" s="19" t="s">
        <v>602</v>
      </c>
      <c r="AH162" s="19" t="s">
        <v>8324</v>
      </c>
      <c r="AI162" s="19" t="s">
        <v>8298</v>
      </c>
      <c r="AJ162" s="19" t="s">
        <v>8302</v>
      </c>
      <c r="AK162" s="19" t="str">
        <v>tier - 3</v>
      </c>
      <c r="AL162" s="19" t="str">
        <v>tier - 1</v>
      </c>
      <c r="AT162" s="19" t="s">
        <v>8299</v>
      </c>
      <c r="AU162" s="19" t="str">
        <v>R1013</v>
      </c>
      <c r="BD162" s="39">
        <v>2004</v>
      </c>
      <c r="BE162" s="19" t="str">
        <f t="shared" si="27"/>
        <v>Sep</v>
      </c>
      <c r="BF162" s="19">
        <v>9</v>
      </c>
      <c r="BG162" s="40">
        <f t="shared" si="28"/>
        <v>38239</v>
      </c>
      <c r="BM162" s="39">
        <v>2003</v>
      </c>
      <c r="BN162" s="19" t="str">
        <f t="shared" si="29"/>
        <v>Nov</v>
      </c>
      <c r="BO162" s="19">
        <v>21</v>
      </c>
      <c r="BP162" s="40">
        <f t="shared" si="26"/>
        <v>37946</v>
      </c>
      <c r="BQ162" s="19">
        <f ca="1" t="shared" si="30"/>
        <v>21</v>
      </c>
      <c r="BU162" s="19">
        <v>1727.79</v>
      </c>
      <c r="BV162" s="41">
        <v>1727.79</v>
      </c>
    </row>
    <row r="163" spans="1:74">
      <c r="A163" s="19" t="s">
        <v>632</v>
      </c>
      <c r="B163" s="39">
        <v>1998</v>
      </c>
      <c r="C163" s="19">
        <f t="shared" si="23"/>
        <v>1998</v>
      </c>
      <c r="D163" s="19" t="s">
        <v>8329</v>
      </c>
      <c r="E163" s="19" t="str">
        <f t="shared" si="22"/>
        <v>Oct</v>
      </c>
      <c r="F163" s="19">
        <v>7</v>
      </c>
      <c r="G163" s="40">
        <f t="shared" si="24"/>
        <v>36075</v>
      </c>
      <c r="H163" s="19">
        <v>0</v>
      </c>
      <c r="I163" s="19">
        <v>1756.6</v>
      </c>
      <c r="J163" s="41">
        <v>1756.6</v>
      </c>
      <c r="K163" s="19" t="s">
        <v>8298</v>
      </c>
      <c r="L163" s="19" t="str">
        <v>tier - 3</v>
      </c>
      <c r="M163" s="19" t="s">
        <v>8298</v>
      </c>
      <c r="N163" s="19" t="str">
        <v>tier - 3</v>
      </c>
      <c r="O163" s="19" t="s">
        <v>8299</v>
      </c>
      <c r="P163" s="19" t="str">
        <v>R1013</v>
      </c>
      <c r="Q163" s="19">
        <f ca="1" t="shared" si="25"/>
        <v>27</v>
      </c>
      <c r="R163" s="29"/>
      <c r="U163" s="19" t="s">
        <v>8303</v>
      </c>
      <c r="V163" s="19" t="str">
        <f t="shared" si="31"/>
        <v>Jun</v>
      </c>
      <c r="X163" s="19">
        <f t="shared" si="32"/>
        <v>2004</v>
      </c>
      <c r="AG163" s="19" t="s">
        <v>606</v>
      </c>
      <c r="AH163" s="19" t="s">
        <v>8324</v>
      </c>
      <c r="AI163" s="19" t="s">
        <v>8298</v>
      </c>
      <c r="AJ163" s="19" t="s">
        <v>8298</v>
      </c>
      <c r="AK163" s="19" t="str">
        <v>tier - 3</v>
      </c>
      <c r="AL163" s="19" t="str">
        <v>tier - 3</v>
      </c>
      <c r="AT163" s="19" t="s">
        <v>8330</v>
      </c>
      <c r="AU163" s="19" t="str">
        <v>R1011</v>
      </c>
      <c r="BD163" s="39">
        <v>2003</v>
      </c>
      <c r="BE163" s="19" t="str">
        <f t="shared" si="27"/>
        <v>Nov</v>
      </c>
      <c r="BF163" s="19">
        <v>21</v>
      </c>
      <c r="BG163" s="40">
        <f t="shared" si="28"/>
        <v>37946</v>
      </c>
      <c r="BM163" s="39">
        <v>2003</v>
      </c>
      <c r="BN163" s="19" t="str">
        <f t="shared" si="29"/>
        <v>Sep</v>
      </c>
      <c r="BO163" s="19">
        <v>1</v>
      </c>
      <c r="BP163" s="40">
        <f t="shared" si="26"/>
        <v>37865</v>
      </c>
      <c r="BQ163" s="19">
        <f ca="1" t="shared" si="30"/>
        <v>22</v>
      </c>
      <c r="BU163" s="19">
        <v>1728.9</v>
      </c>
      <c r="BV163" s="41">
        <v>1728.9</v>
      </c>
    </row>
    <row r="164" spans="1:74">
      <c r="A164" s="19" t="s">
        <v>636</v>
      </c>
      <c r="B164" s="39">
        <v>2003</v>
      </c>
      <c r="C164" s="19">
        <f t="shared" si="23"/>
        <v>2003</v>
      </c>
      <c r="D164" s="19" t="s">
        <v>8301</v>
      </c>
      <c r="E164" s="19" t="str">
        <f t="shared" si="22"/>
        <v>Nov</v>
      </c>
      <c r="F164" s="19">
        <v>19</v>
      </c>
      <c r="G164" s="40">
        <f t="shared" si="24"/>
        <v>37944</v>
      </c>
      <c r="H164" s="19">
        <v>0</v>
      </c>
      <c r="I164" s="19">
        <v>1759.34</v>
      </c>
      <c r="J164" s="41">
        <v>1759.34</v>
      </c>
      <c r="K164" s="19" t="s">
        <v>8298</v>
      </c>
      <c r="L164" s="19" t="str">
        <v>tier - 3</v>
      </c>
      <c r="M164" s="19" t="s">
        <v>8302</v>
      </c>
      <c r="N164" s="19" t="str">
        <v>tier - 1</v>
      </c>
      <c r="O164" s="19" t="s">
        <v>8330</v>
      </c>
      <c r="P164" s="19" t="str">
        <v>R1011</v>
      </c>
      <c r="Q164" s="19">
        <f ca="1" t="shared" si="25"/>
        <v>21</v>
      </c>
      <c r="R164" s="29"/>
      <c r="U164" s="19" t="s">
        <v>8310</v>
      </c>
      <c r="V164" s="19" t="str">
        <f t="shared" si="31"/>
        <v>Sep</v>
      </c>
      <c r="X164" s="19">
        <f t="shared" si="32"/>
        <v>2004</v>
      </c>
      <c r="AG164" s="19" t="s">
        <v>610</v>
      </c>
      <c r="AH164" s="19" t="s">
        <v>8324</v>
      </c>
      <c r="AI164" s="19" t="s">
        <v>8298</v>
      </c>
      <c r="AJ164" s="19" t="s">
        <v>8297</v>
      </c>
      <c r="AK164" s="19" t="str">
        <v>tier - 3</v>
      </c>
      <c r="AL164" s="19" t="str">
        <v>tier - 2</v>
      </c>
      <c r="AT164" s="19" t="s">
        <v>8330</v>
      </c>
      <c r="AU164" s="19" t="str">
        <v>R1011</v>
      </c>
      <c r="BD164" s="39">
        <v>2003</v>
      </c>
      <c r="BE164" s="19" t="str">
        <f t="shared" si="27"/>
        <v>Sep</v>
      </c>
      <c r="BF164" s="19">
        <v>1</v>
      </c>
      <c r="BG164" s="40">
        <f t="shared" si="28"/>
        <v>37865</v>
      </c>
      <c r="BM164" s="39">
        <v>2003</v>
      </c>
      <c r="BN164" s="19" t="str">
        <f t="shared" si="29"/>
        <v>Nov</v>
      </c>
      <c r="BO164" s="19">
        <v>9</v>
      </c>
      <c r="BP164" s="40">
        <f t="shared" si="26"/>
        <v>37934</v>
      </c>
      <c r="BQ164" s="19">
        <f ca="1" t="shared" si="30"/>
        <v>21</v>
      </c>
      <c r="BU164" s="19">
        <v>1731.68</v>
      </c>
      <c r="BV164" s="41">
        <v>1731.68</v>
      </c>
    </row>
    <row r="165" spans="1:74">
      <c r="A165" s="19" t="s">
        <v>640</v>
      </c>
      <c r="B165" s="39">
        <v>2002</v>
      </c>
      <c r="C165" s="19">
        <f t="shared" si="23"/>
        <v>2002</v>
      </c>
      <c r="D165" s="19" t="s">
        <v>8326</v>
      </c>
      <c r="E165" s="19" t="str">
        <f t="shared" si="22"/>
        <v>Dec</v>
      </c>
      <c r="F165" s="19">
        <v>13</v>
      </c>
      <c r="G165" s="40">
        <f t="shared" si="24"/>
        <v>37603</v>
      </c>
      <c r="H165" s="19">
        <v>0</v>
      </c>
      <c r="I165" s="19">
        <v>1769.53</v>
      </c>
      <c r="J165" s="41">
        <v>1769.53</v>
      </c>
      <c r="K165" s="19" t="s">
        <v>8298</v>
      </c>
      <c r="L165" s="19" t="str">
        <v>tier - 3</v>
      </c>
      <c r="M165" s="19" t="s">
        <v>8298</v>
      </c>
      <c r="N165" s="19" t="str">
        <v>tier - 3</v>
      </c>
      <c r="O165" s="19" t="s">
        <v>8315</v>
      </c>
      <c r="P165" s="19" t="str">
        <v>R1012</v>
      </c>
      <c r="Q165" s="19">
        <f ca="1" t="shared" si="25"/>
        <v>22</v>
      </c>
      <c r="R165" s="29"/>
      <c r="U165" s="19" t="s">
        <v>8329</v>
      </c>
      <c r="V165" s="19" t="str">
        <f t="shared" si="31"/>
        <v>Oct</v>
      </c>
      <c r="X165" s="19">
        <f t="shared" si="32"/>
        <v>2004</v>
      </c>
      <c r="AG165" s="19" t="s">
        <v>613</v>
      </c>
      <c r="AH165" s="19" t="s">
        <v>8324</v>
      </c>
      <c r="AI165" s="19" t="s">
        <v>8298</v>
      </c>
      <c r="AJ165" s="19" t="s">
        <v>8297</v>
      </c>
      <c r="AK165" s="19" t="str">
        <v>tier - 3</v>
      </c>
      <c r="AL165" s="19" t="str">
        <v>tier - 2</v>
      </c>
      <c r="AT165" s="19" t="s">
        <v>8330</v>
      </c>
      <c r="AU165" s="19" t="str">
        <v>R1011</v>
      </c>
      <c r="BD165" s="39">
        <v>2003</v>
      </c>
      <c r="BE165" s="19" t="str">
        <f t="shared" si="27"/>
        <v>Nov</v>
      </c>
      <c r="BF165" s="19">
        <v>9</v>
      </c>
      <c r="BG165" s="40">
        <f t="shared" si="28"/>
        <v>37934</v>
      </c>
      <c r="BM165" s="39">
        <v>2003</v>
      </c>
      <c r="BN165" s="19" t="str">
        <f t="shared" si="29"/>
        <v>Nov</v>
      </c>
      <c r="BO165" s="19">
        <v>14</v>
      </c>
      <c r="BP165" s="40">
        <f t="shared" si="26"/>
        <v>37939</v>
      </c>
      <c r="BQ165" s="19">
        <f ca="1" t="shared" si="30"/>
        <v>21</v>
      </c>
      <c r="BU165" s="19">
        <v>1737.38</v>
      </c>
      <c r="BV165" s="41">
        <v>1737.38</v>
      </c>
    </row>
    <row r="166" spans="1:74">
      <c r="A166" s="19" t="s">
        <v>644</v>
      </c>
      <c r="B166" s="39">
        <v>1999</v>
      </c>
      <c r="C166" s="19">
        <f t="shared" si="23"/>
        <v>1999</v>
      </c>
      <c r="D166" s="19" t="s">
        <v>8310</v>
      </c>
      <c r="E166" s="19" t="str">
        <f t="shared" si="22"/>
        <v>Sep</v>
      </c>
      <c r="F166" s="19">
        <v>25</v>
      </c>
      <c r="G166" s="40">
        <f t="shared" si="24"/>
        <v>36428</v>
      </c>
      <c r="H166" s="19">
        <v>0</v>
      </c>
      <c r="I166" s="19">
        <v>1815.88</v>
      </c>
      <c r="J166" s="41">
        <v>1815.88</v>
      </c>
      <c r="K166" s="19" t="s">
        <v>8298</v>
      </c>
      <c r="L166" s="19" t="str">
        <v>tier - 3</v>
      </c>
      <c r="M166" s="19" t="s">
        <v>8298</v>
      </c>
      <c r="N166" s="19" t="str">
        <v>tier - 3</v>
      </c>
      <c r="O166" s="19" t="s">
        <v>8299</v>
      </c>
      <c r="P166" s="19" t="str">
        <v>R1013</v>
      </c>
      <c r="Q166" s="19">
        <f ca="1" t="shared" si="25"/>
        <v>26</v>
      </c>
      <c r="R166" s="29"/>
      <c r="U166" s="19" t="s">
        <v>8310</v>
      </c>
      <c r="V166" s="19" t="str">
        <f t="shared" si="31"/>
        <v>Sep</v>
      </c>
      <c r="X166" s="19">
        <f t="shared" si="32"/>
        <v>2004</v>
      </c>
      <c r="AG166" s="19" t="s">
        <v>617</v>
      </c>
      <c r="AH166" s="19" t="s">
        <v>8324</v>
      </c>
      <c r="AI166" s="19" t="s">
        <v>8298</v>
      </c>
      <c r="AJ166" s="19" t="s">
        <v>8297</v>
      </c>
      <c r="AK166" s="19" t="str">
        <v>tier - 3</v>
      </c>
      <c r="AL166" s="19" t="str">
        <v>tier - 2</v>
      </c>
      <c r="AT166" s="19" t="s">
        <v>8330</v>
      </c>
      <c r="AU166" s="19" t="str">
        <v>R1011</v>
      </c>
      <c r="BD166" s="39">
        <v>2003</v>
      </c>
      <c r="BE166" s="19" t="str">
        <f t="shared" si="27"/>
        <v>Nov</v>
      </c>
      <c r="BF166" s="19">
        <v>14</v>
      </c>
      <c r="BG166" s="40">
        <f t="shared" si="28"/>
        <v>37939</v>
      </c>
      <c r="BM166" s="39">
        <v>2003</v>
      </c>
      <c r="BN166" s="19" t="str">
        <f t="shared" si="29"/>
        <v>Jul</v>
      </c>
      <c r="BO166" s="19">
        <v>25</v>
      </c>
      <c r="BP166" s="40">
        <f t="shared" si="26"/>
        <v>37827</v>
      </c>
      <c r="BQ166" s="19">
        <f ca="1" t="shared" si="30"/>
        <v>22</v>
      </c>
      <c r="BU166" s="19">
        <v>1743.21</v>
      </c>
      <c r="BV166" s="41">
        <v>1743.21</v>
      </c>
    </row>
    <row r="167" spans="1:74">
      <c r="A167" s="19" t="s">
        <v>648</v>
      </c>
      <c r="B167" s="39">
        <v>2004</v>
      </c>
      <c r="C167" s="19">
        <f t="shared" si="23"/>
        <v>2004</v>
      </c>
      <c r="D167" s="19" t="s">
        <v>8328</v>
      </c>
      <c r="E167" s="19" t="str">
        <f t="shared" si="22"/>
        <v>Aug</v>
      </c>
      <c r="F167" s="19">
        <v>19</v>
      </c>
      <c r="G167" s="40">
        <f t="shared" si="24"/>
        <v>38218</v>
      </c>
      <c r="H167" s="19">
        <v>0</v>
      </c>
      <c r="I167" s="19">
        <v>1822.54</v>
      </c>
      <c r="J167" s="41">
        <v>1822.54</v>
      </c>
      <c r="K167" s="19" t="s">
        <v>8298</v>
      </c>
      <c r="L167" s="19" t="str">
        <v>tier - 3</v>
      </c>
      <c r="M167" s="19" t="s">
        <v>8302</v>
      </c>
      <c r="N167" s="19" t="str">
        <v>tier - 1</v>
      </c>
      <c r="O167" s="19" t="s">
        <v>8315</v>
      </c>
      <c r="P167" s="19" t="str">
        <v>R1012</v>
      </c>
      <c r="Q167" s="19">
        <f ca="1" t="shared" si="25"/>
        <v>21</v>
      </c>
      <c r="R167" s="29"/>
      <c r="U167" s="19" t="s">
        <v>8301</v>
      </c>
      <c r="V167" s="19" t="str">
        <f t="shared" si="31"/>
        <v>Nov</v>
      </c>
      <c r="X167" s="19">
        <f t="shared" si="32"/>
        <v>2003</v>
      </c>
      <c r="AG167" s="19" t="s">
        <v>621</v>
      </c>
      <c r="AH167" s="19" t="s">
        <v>8324</v>
      </c>
      <c r="AI167" s="19" t="s">
        <v>8298</v>
      </c>
      <c r="AJ167" s="19" t="s">
        <v>8302</v>
      </c>
      <c r="AK167" s="19" t="str">
        <v>tier - 3</v>
      </c>
      <c r="AL167" s="19" t="str">
        <v>tier - 1</v>
      </c>
      <c r="AT167" s="19" t="s">
        <v>8330</v>
      </c>
      <c r="AU167" s="19" t="str">
        <v>R1011</v>
      </c>
      <c r="BD167" s="39">
        <v>2003</v>
      </c>
      <c r="BE167" s="19" t="str">
        <f t="shared" si="27"/>
        <v>Jul</v>
      </c>
      <c r="BF167" s="19">
        <v>25</v>
      </c>
      <c r="BG167" s="40">
        <f t="shared" si="28"/>
        <v>37827</v>
      </c>
      <c r="BM167" s="39">
        <v>2003</v>
      </c>
      <c r="BN167" s="19" t="str">
        <f t="shared" si="29"/>
        <v>Jul</v>
      </c>
      <c r="BO167" s="19">
        <v>28</v>
      </c>
      <c r="BP167" s="40">
        <f t="shared" si="26"/>
        <v>37830</v>
      </c>
      <c r="BQ167" s="19">
        <f ca="1" t="shared" si="30"/>
        <v>22</v>
      </c>
      <c r="BU167" s="19">
        <v>1744.47</v>
      </c>
      <c r="BV167" s="41">
        <v>1744.47</v>
      </c>
    </row>
    <row r="168" spans="1:74">
      <c r="A168" s="19" t="s">
        <v>652</v>
      </c>
      <c r="B168" s="39">
        <v>1999</v>
      </c>
      <c r="C168" s="19">
        <f t="shared" si="23"/>
        <v>1999</v>
      </c>
      <c r="D168" s="19" t="s">
        <v>8301</v>
      </c>
      <c r="E168" s="19" t="str">
        <f t="shared" si="22"/>
        <v>Nov</v>
      </c>
      <c r="F168" s="19">
        <v>17</v>
      </c>
      <c r="G168" s="40">
        <f t="shared" si="24"/>
        <v>36481</v>
      </c>
      <c r="H168" s="19">
        <v>0</v>
      </c>
      <c r="I168" s="19">
        <v>1824.29</v>
      </c>
      <c r="J168" s="41">
        <v>1824.29</v>
      </c>
      <c r="K168" s="19" t="s">
        <v>8298</v>
      </c>
      <c r="L168" s="19" t="str">
        <v>tier - 3</v>
      </c>
      <c r="M168" s="19" t="s">
        <v>8298</v>
      </c>
      <c r="N168" s="19" t="str">
        <v>tier - 3</v>
      </c>
      <c r="O168" s="19" t="s">
        <v>8299</v>
      </c>
      <c r="P168" s="19" t="str">
        <v>R1013</v>
      </c>
      <c r="Q168" s="19">
        <f ca="1" t="shared" si="25"/>
        <v>25</v>
      </c>
      <c r="R168" s="29"/>
      <c r="U168" s="19" t="s">
        <v>8310</v>
      </c>
      <c r="V168" s="19" t="str">
        <f t="shared" si="31"/>
        <v>Sep</v>
      </c>
      <c r="X168" s="19">
        <f t="shared" si="32"/>
        <v>2003</v>
      </c>
      <c r="AG168" s="19" t="s">
        <v>625</v>
      </c>
      <c r="AH168" s="19" t="s">
        <v>8324</v>
      </c>
      <c r="AI168" s="19" t="s">
        <v>8298</v>
      </c>
      <c r="AJ168" s="19" t="s">
        <v>8302</v>
      </c>
      <c r="AK168" s="19" t="str">
        <v>tier - 3</v>
      </c>
      <c r="AL168" s="19" t="str">
        <v>tier - 1</v>
      </c>
      <c r="AT168" s="19" t="s">
        <v>8330</v>
      </c>
      <c r="AU168" s="19" t="str">
        <v>R1011</v>
      </c>
      <c r="BD168" s="39">
        <v>2003</v>
      </c>
      <c r="BE168" s="19" t="str">
        <f t="shared" si="27"/>
        <v>Jul</v>
      </c>
      <c r="BF168" s="19">
        <v>28</v>
      </c>
      <c r="BG168" s="40">
        <f t="shared" si="28"/>
        <v>37830</v>
      </c>
      <c r="BM168" s="39">
        <v>2003</v>
      </c>
      <c r="BN168" s="19" t="str">
        <f t="shared" si="29"/>
        <v>Sep</v>
      </c>
      <c r="BO168" s="19">
        <v>26</v>
      </c>
      <c r="BP168" s="40">
        <f t="shared" si="26"/>
        <v>37890</v>
      </c>
      <c r="BQ168" s="19">
        <f ca="1" t="shared" si="30"/>
        <v>22</v>
      </c>
      <c r="BU168" s="19">
        <v>1748.77</v>
      </c>
      <c r="BV168" s="41">
        <v>1748.77</v>
      </c>
    </row>
    <row r="169" spans="1:74">
      <c r="A169" s="19" t="s">
        <v>656</v>
      </c>
      <c r="B169" s="39">
        <v>1999</v>
      </c>
      <c r="C169" s="19">
        <f t="shared" si="23"/>
        <v>1999</v>
      </c>
      <c r="D169" s="19" t="s">
        <v>8329</v>
      </c>
      <c r="E169" s="19" t="str">
        <f t="shared" si="22"/>
        <v>Oct</v>
      </c>
      <c r="F169" s="19">
        <v>1</v>
      </c>
      <c r="G169" s="40">
        <f t="shared" si="24"/>
        <v>36434</v>
      </c>
      <c r="H169" s="19">
        <v>0</v>
      </c>
      <c r="I169" s="19">
        <v>1826.84</v>
      </c>
      <c r="J169" s="41">
        <v>1826.84</v>
      </c>
      <c r="K169" s="19" t="s">
        <v>8298</v>
      </c>
      <c r="L169" s="19" t="str">
        <v>tier - 3</v>
      </c>
      <c r="M169" s="19" t="s">
        <v>8297</v>
      </c>
      <c r="N169" s="19" t="str">
        <v>tier - 2</v>
      </c>
      <c r="O169" s="19" t="s">
        <v>8330</v>
      </c>
      <c r="P169" s="19" t="str">
        <v>R1011</v>
      </c>
      <c r="Q169" s="19">
        <f ca="1" t="shared" si="25"/>
        <v>26</v>
      </c>
      <c r="R169" s="29"/>
      <c r="U169" s="19" t="s">
        <v>8301</v>
      </c>
      <c r="V169" s="19" t="str">
        <f t="shared" si="31"/>
        <v>Nov</v>
      </c>
      <c r="X169" s="19">
        <f t="shared" si="32"/>
        <v>2003</v>
      </c>
      <c r="AG169" s="19" t="s">
        <v>629</v>
      </c>
      <c r="AH169" s="19" t="s">
        <v>8324</v>
      </c>
      <c r="AI169" s="19" t="s">
        <v>8298</v>
      </c>
      <c r="AJ169" s="19" t="s">
        <v>8302</v>
      </c>
      <c r="AK169" s="19" t="str">
        <v>tier - 3</v>
      </c>
      <c r="AL169" s="19" t="str">
        <v>tier - 1</v>
      </c>
      <c r="AT169" s="19" t="s">
        <v>8330</v>
      </c>
      <c r="AU169" s="19" t="str">
        <v>R1011</v>
      </c>
      <c r="BD169" s="39">
        <v>2003</v>
      </c>
      <c r="BE169" s="19" t="str">
        <f t="shared" si="27"/>
        <v>Sep</v>
      </c>
      <c r="BF169" s="19">
        <v>26</v>
      </c>
      <c r="BG169" s="40">
        <f t="shared" si="28"/>
        <v>37890</v>
      </c>
      <c r="BM169" s="39">
        <v>1998</v>
      </c>
      <c r="BN169" s="19" t="str">
        <f t="shared" si="29"/>
        <v>Oct</v>
      </c>
      <c r="BO169" s="19">
        <v>7</v>
      </c>
      <c r="BP169" s="40">
        <f t="shared" si="26"/>
        <v>36075</v>
      </c>
      <c r="BQ169" s="19">
        <f ca="1" t="shared" si="30"/>
        <v>27</v>
      </c>
      <c r="BU169" s="19">
        <v>1756.6</v>
      </c>
      <c r="BV169" s="41">
        <v>1756.6</v>
      </c>
    </row>
    <row r="170" spans="1:74">
      <c r="A170" s="19" t="s">
        <v>660</v>
      </c>
      <c r="B170" s="39">
        <v>2003</v>
      </c>
      <c r="C170" s="19">
        <f t="shared" si="23"/>
        <v>2003</v>
      </c>
      <c r="D170" s="19" t="s">
        <v>8328</v>
      </c>
      <c r="E170" s="19" t="str">
        <f t="shared" si="22"/>
        <v>Aug</v>
      </c>
      <c r="F170" s="19">
        <v>11</v>
      </c>
      <c r="G170" s="40">
        <f t="shared" si="24"/>
        <v>37844</v>
      </c>
      <c r="H170" s="19">
        <v>1</v>
      </c>
      <c r="I170" s="19">
        <v>1832.09</v>
      </c>
      <c r="J170" s="41">
        <v>1832.09</v>
      </c>
      <c r="K170" s="19" t="s">
        <v>8298</v>
      </c>
      <c r="L170" s="19" t="str">
        <v>tier - 3</v>
      </c>
      <c r="M170" s="19" t="s">
        <v>8298</v>
      </c>
      <c r="N170" s="19" t="str">
        <v>tier - 3</v>
      </c>
      <c r="O170" s="19" t="s">
        <v>8330</v>
      </c>
      <c r="P170" s="19" t="str">
        <v>R1011</v>
      </c>
      <c r="Q170" s="19">
        <f ca="1" t="shared" si="25"/>
        <v>22</v>
      </c>
      <c r="R170" s="29"/>
      <c r="U170" s="19" t="s">
        <v>8301</v>
      </c>
      <c r="V170" s="19" t="str">
        <f t="shared" si="31"/>
        <v>Nov</v>
      </c>
      <c r="X170" s="19">
        <f t="shared" si="32"/>
        <v>2003</v>
      </c>
      <c r="AG170" s="19" t="s">
        <v>632</v>
      </c>
      <c r="AH170" s="19" t="s">
        <v>8324</v>
      </c>
      <c r="AI170" s="19" t="s">
        <v>8298</v>
      </c>
      <c r="AJ170" s="19" t="s">
        <v>8298</v>
      </c>
      <c r="AK170" s="19" t="str">
        <v>tier - 3</v>
      </c>
      <c r="AL170" s="19" t="str">
        <v>tier - 3</v>
      </c>
      <c r="AT170" s="19" t="s">
        <v>8299</v>
      </c>
      <c r="AU170" s="19" t="str">
        <v>R1013</v>
      </c>
      <c r="BD170" s="39">
        <v>1998</v>
      </c>
      <c r="BE170" s="19" t="str">
        <f t="shared" si="27"/>
        <v>Oct</v>
      </c>
      <c r="BF170" s="19">
        <v>7</v>
      </c>
      <c r="BG170" s="40">
        <f t="shared" si="28"/>
        <v>36075</v>
      </c>
      <c r="BM170" s="39">
        <v>2003</v>
      </c>
      <c r="BN170" s="19" t="str">
        <f t="shared" si="29"/>
        <v>Nov</v>
      </c>
      <c r="BO170" s="19">
        <v>19</v>
      </c>
      <c r="BP170" s="40">
        <f t="shared" si="26"/>
        <v>37944</v>
      </c>
      <c r="BQ170" s="19">
        <f ca="1" t="shared" si="30"/>
        <v>21</v>
      </c>
      <c r="BU170" s="19">
        <v>1759.34</v>
      </c>
      <c r="BV170" s="41">
        <v>1759.34</v>
      </c>
    </row>
    <row r="171" spans="1:74">
      <c r="A171" s="19" t="s">
        <v>664</v>
      </c>
      <c r="B171" s="39">
        <v>2003</v>
      </c>
      <c r="C171" s="19">
        <f t="shared" si="23"/>
        <v>2003</v>
      </c>
      <c r="D171" s="19" t="s">
        <v>8328</v>
      </c>
      <c r="E171" s="19" t="str">
        <f t="shared" si="22"/>
        <v>Aug</v>
      </c>
      <c r="F171" s="19">
        <v>4</v>
      </c>
      <c r="G171" s="40">
        <f t="shared" si="24"/>
        <v>37837</v>
      </c>
      <c r="H171" s="19">
        <v>1</v>
      </c>
      <c r="I171" s="19">
        <v>1837.24</v>
      </c>
      <c r="J171" s="41">
        <v>1837.24</v>
      </c>
      <c r="K171" s="19" t="s">
        <v>8298</v>
      </c>
      <c r="L171" s="19" t="str">
        <v>tier - 3</v>
      </c>
      <c r="M171" s="19" t="s">
        <v>8297</v>
      </c>
      <c r="N171" s="19" t="str">
        <v>tier - 2</v>
      </c>
      <c r="O171" s="19" t="s">
        <v>8330</v>
      </c>
      <c r="P171" s="19" t="str">
        <v>R1011</v>
      </c>
      <c r="Q171" s="19">
        <f ca="1" t="shared" si="25"/>
        <v>22</v>
      </c>
      <c r="R171" s="29"/>
      <c r="U171" s="19" t="s">
        <v>8296</v>
      </c>
      <c r="V171" s="19" t="str">
        <f t="shared" si="31"/>
        <v>Jul</v>
      </c>
      <c r="X171" s="19">
        <f t="shared" si="32"/>
        <v>2003</v>
      </c>
      <c r="AG171" s="19" t="s">
        <v>636</v>
      </c>
      <c r="AH171" s="19" t="s">
        <v>8324</v>
      </c>
      <c r="AI171" s="19" t="s">
        <v>8298</v>
      </c>
      <c r="AJ171" s="19" t="s">
        <v>8302</v>
      </c>
      <c r="AK171" s="19" t="str">
        <v>tier - 3</v>
      </c>
      <c r="AL171" s="19" t="str">
        <v>tier - 1</v>
      </c>
      <c r="AT171" s="19" t="s">
        <v>8330</v>
      </c>
      <c r="AU171" s="19" t="str">
        <v>R1011</v>
      </c>
      <c r="BD171" s="39">
        <v>2003</v>
      </c>
      <c r="BE171" s="19" t="str">
        <f t="shared" si="27"/>
        <v>Nov</v>
      </c>
      <c r="BF171" s="19">
        <v>19</v>
      </c>
      <c r="BG171" s="40">
        <f t="shared" si="28"/>
        <v>37944</v>
      </c>
      <c r="BM171" s="39">
        <v>2002</v>
      </c>
      <c r="BN171" s="19" t="str">
        <f t="shared" si="29"/>
        <v>Dec</v>
      </c>
      <c r="BO171" s="19">
        <v>13</v>
      </c>
      <c r="BP171" s="40">
        <f t="shared" si="26"/>
        <v>37603</v>
      </c>
      <c r="BQ171" s="19">
        <f ca="1" t="shared" si="30"/>
        <v>22</v>
      </c>
      <c r="BU171" s="19">
        <v>1769.53</v>
      </c>
      <c r="BV171" s="41">
        <v>1769.53</v>
      </c>
    </row>
    <row r="172" spans="1:74">
      <c r="A172" s="19" t="s">
        <v>668</v>
      </c>
      <c r="B172" s="39">
        <v>1999</v>
      </c>
      <c r="C172" s="19">
        <f t="shared" si="23"/>
        <v>1999</v>
      </c>
      <c r="D172" s="19" t="s">
        <v>8326</v>
      </c>
      <c r="E172" s="19" t="str">
        <f t="shared" si="22"/>
        <v>Dec</v>
      </c>
      <c r="F172" s="19">
        <v>12</v>
      </c>
      <c r="G172" s="40">
        <f t="shared" si="24"/>
        <v>36506</v>
      </c>
      <c r="H172" s="19">
        <v>0</v>
      </c>
      <c r="I172" s="19">
        <v>1837.28</v>
      </c>
      <c r="J172" s="41">
        <v>1837.28</v>
      </c>
      <c r="K172" s="19" t="s">
        <v>8298</v>
      </c>
      <c r="L172" s="19" t="str">
        <v>tier - 3</v>
      </c>
      <c r="M172" s="19" t="s">
        <v>8297</v>
      </c>
      <c r="N172" s="19" t="str">
        <v>tier - 2</v>
      </c>
      <c r="O172" s="19" t="s">
        <v>8299</v>
      </c>
      <c r="P172" s="19" t="str">
        <v>R1013</v>
      </c>
      <c r="Q172" s="19">
        <f ca="1" t="shared" si="25"/>
        <v>25</v>
      </c>
      <c r="R172" s="29"/>
      <c r="U172" s="19" t="s">
        <v>8296</v>
      </c>
      <c r="V172" s="19" t="str">
        <f t="shared" si="31"/>
        <v>Jul</v>
      </c>
      <c r="X172" s="19">
        <f t="shared" si="32"/>
        <v>2003</v>
      </c>
      <c r="AG172" s="19" t="s">
        <v>640</v>
      </c>
      <c r="AH172" s="19" t="s">
        <v>8324</v>
      </c>
      <c r="AI172" s="19" t="s">
        <v>8298</v>
      </c>
      <c r="AJ172" s="19" t="s">
        <v>8298</v>
      </c>
      <c r="AK172" s="19" t="str">
        <v>tier - 3</v>
      </c>
      <c r="AL172" s="19" t="str">
        <v>tier - 3</v>
      </c>
      <c r="AT172" s="19" t="s">
        <v>8315</v>
      </c>
      <c r="AU172" s="19" t="str">
        <v>R1012</v>
      </c>
      <c r="BD172" s="39">
        <v>2002</v>
      </c>
      <c r="BE172" s="19" t="str">
        <f t="shared" si="27"/>
        <v>Dec</v>
      </c>
      <c r="BF172" s="19">
        <v>13</v>
      </c>
      <c r="BG172" s="40">
        <f t="shared" si="28"/>
        <v>37603</v>
      </c>
      <c r="BM172" s="39">
        <v>1999</v>
      </c>
      <c r="BN172" s="19" t="str">
        <f t="shared" si="29"/>
        <v>Sep</v>
      </c>
      <c r="BO172" s="19">
        <v>25</v>
      </c>
      <c r="BP172" s="40">
        <f t="shared" si="26"/>
        <v>36428</v>
      </c>
      <c r="BQ172" s="19">
        <f ca="1" t="shared" si="30"/>
        <v>26</v>
      </c>
      <c r="BU172" s="19">
        <v>1815.88</v>
      </c>
      <c r="BV172" s="41">
        <v>1815.88</v>
      </c>
    </row>
    <row r="173" spans="1:74">
      <c r="A173" s="19" t="s">
        <v>672</v>
      </c>
      <c r="B173" s="39">
        <v>2003</v>
      </c>
      <c r="C173" s="19">
        <f t="shared" si="23"/>
        <v>2003</v>
      </c>
      <c r="D173" s="19" t="s">
        <v>8296</v>
      </c>
      <c r="E173" s="19" t="str">
        <f t="shared" si="22"/>
        <v>Jul</v>
      </c>
      <c r="F173" s="19">
        <v>20</v>
      </c>
      <c r="G173" s="40">
        <f t="shared" si="24"/>
        <v>37822</v>
      </c>
      <c r="H173" s="19">
        <v>1</v>
      </c>
      <c r="I173" s="19">
        <v>1842.52</v>
      </c>
      <c r="J173" s="41">
        <v>1842.52</v>
      </c>
      <c r="K173" s="19" t="s">
        <v>8298</v>
      </c>
      <c r="L173" s="19" t="str">
        <v>tier - 3</v>
      </c>
      <c r="M173" s="19" t="s">
        <v>8297</v>
      </c>
      <c r="N173" s="19" t="str">
        <v>tier - 2</v>
      </c>
      <c r="O173" s="19" t="s">
        <v>8330</v>
      </c>
      <c r="P173" s="19" t="str">
        <v>R1011</v>
      </c>
      <c r="Q173" s="19">
        <f ca="1" t="shared" si="25"/>
        <v>22</v>
      </c>
      <c r="R173" s="29"/>
      <c r="U173" s="19" t="s">
        <v>8310</v>
      </c>
      <c r="V173" s="19" t="str">
        <f t="shared" si="31"/>
        <v>Sep</v>
      </c>
      <c r="X173" s="19">
        <f t="shared" si="32"/>
        <v>2003</v>
      </c>
      <c r="AG173" s="19" t="s">
        <v>644</v>
      </c>
      <c r="AH173" s="19" t="s">
        <v>8324</v>
      </c>
      <c r="AI173" s="19" t="s">
        <v>8298</v>
      </c>
      <c r="AJ173" s="19" t="s">
        <v>8298</v>
      </c>
      <c r="AK173" s="19" t="str">
        <v>tier - 3</v>
      </c>
      <c r="AL173" s="19" t="str">
        <v>tier - 3</v>
      </c>
      <c r="AT173" s="19" t="s">
        <v>8299</v>
      </c>
      <c r="AU173" s="19" t="str">
        <v>R1013</v>
      </c>
      <c r="BD173" s="39">
        <v>1999</v>
      </c>
      <c r="BE173" s="19" t="str">
        <f t="shared" si="27"/>
        <v>Sep</v>
      </c>
      <c r="BF173" s="19">
        <v>25</v>
      </c>
      <c r="BG173" s="40">
        <f t="shared" si="28"/>
        <v>36428</v>
      </c>
      <c r="BM173" s="39">
        <v>2004</v>
      </c>
      <c r="BN173" s="19" t="str">
        <f t="shared" si="29"/>
        <v>Aug</v>
      </c>
      <c r="BO173" s="19">
        <v>19</v>
      </c>
      <c r="BP173" s="40">
        <f t="shared" si="26"/>
        <v>38218</v>
      </c>
      <c r="BQ173" s="19">
        <f ca="1" t="shared" si="30"/>
        <v>21</v>
      </c>
      <c r="BU173" s="19">
        <v>1822.54</v>
      </c>
      <c r="BV173" s="41">
        <v>1822.54</v>
      </c>
    </row>
    <row r="174" spans="1:74">
      <c r="A174" s="19" t="s">
        <v>676</v>
      </c>
      <c r="B174" s="39">
        <v>1994</v>
      </c>
      <c r="C174" s="19">
        <f t="shared" si="23"/>
        <v>1994</v>
      </c>
      <c r="D174" s="19" t="s">
        <v>8326</v>
      </c>
      <c r="E174" s="19" t="str">
        <f t="shared" si="22"/>
        <v>Dec</v>
      </c>
      <c r="F174" s="19">
        <v>6</v>
      </c>
      <c r="G174" s="40">
        <f t="shared" si="24"/>
        <v>34674</v>
      </c>
      <c r="H174" s="19">
        <v>0</v>
      </c>
      <c r="I174" s="19">
        <v>1850.55</v>
      </c>
      <c r="J174" s="41">
        <v>1850.55</v>
      </c>
      <c r="K174" s="19" t="s">
        <v>8298</v>
      </c>
      <c r="L174" s="19" t="str">
        <v>tier - 3</v>
      </c>
      <c r="M174" s="19" t="s">
        <v>8297</v>
      </c>
      <c r="N174" s="19" t="str">
        <v>tier - 2</v>
      </c>
      <c r="O174" s="19" t="s">
        <v>8315</v>
      </c>
      <c r="P174" s="19" t="str">
        <v>R1012</v>
      </c>
      <c r="Q174" s="19">
        <f ca="1" t="shared" si="25"/>
        <v>30</v>
      </c>
      <c r="R174" s="29"/>
      <c r="U174" s="19" t="s">
        <v>8329</v>
      </c>
      <c r="V174" s="19" t="str">
        <f t="shared" si="31"/>
        <v>Oct</v>
      </c>
      <c r="X174" s="19">
        <f t="shared" si="32"/>
        <v>1998</v>
      </c>
      <c r="AG174" s="19" t="s">
        <v>648</v>
      </c>
      <c r="AH174" s="19" t="s">
        <v>8324</v>
      </c>
      <c r="AI174" s="19" t="s">
        <v>8298</v>
      </c>
      <c r="AJ174" s="19" t="s">
        <v>8302</v>
      </c>
      <c r="AK174" s="19" t="str">
        <v>tier - 3</v>
      </c>
      <c r="AL174" s="19" t="str">
        <v>tier - 1</v>
      </c>
      <c r="AT174" s="19" t="s">
        <v>8315</v>
      </c>
      <c r="AU174" s="19" t="str">
        <v>R1012</v>
      </c>
      <c r="BD174" s="39">
        <v>2004</v>
      </c>
      <c r="BE174" s="19" t="str">
        <f t="shared" si="27"/>
        <v>Aug</v>
      </c>
      <c r="BF174" s="19">
        <v>19</v>
      </c>
      <c r="BG174" s="40">
        <f t="shared" si="28"/>
        <v>38218</v>
      </c>
      <c r="BM174" s="39">
        <v>1999</v>
      </c>
      <c r="BN174" s="19" t="str">
        <f t="shared" si="29"/>
        <v>Nov</v>
      </c>
      <c r="BO174" s="19">
        <v>17</v>
      </c>
      <c r="BP174" s="40">
        <f t="shared" si="26"/>
        <v>36481</v>
      </c>
      <c r="BQ174" s="19">
        <f ca="1" t="shared" si="30"/>
        <v>25</v>
      </c>
      <c r="BU174" s="19">
        <v>1824.29</v>
      </c>
      <c r="BV174" s="41">
        <v>1824.29</v>
      </c>
    </row>
    <row r="175" spans="1:74">
      <c r="A175" s="19" t="s">
        <v>680</v>
      </c>
      <c r="B175" s="39">
        <v>2004</v>
      </c>
      <c r="C175" s="19">
        <f t="shared" si="23"/>
        <v>2004</v>
      </c>
      <c r="D175" s="19" t="s">
        <v>8326</v>
      </c>
      <c r="E175" s="19" t="str">
        <f t="shared" si="22"/>
        <v>Dec</v>
      </c>
      <c r="F175" s="19">
        <v>27</v>
      </c>
      <c r="G175" s="40">
        <f t="shared" si="24"/>
        <v>38348</v>
      </c>
      <c r="H175" s="19">
        <v>0</v>
      </c>
      <c r="I175" s="19">
        <v>1863.45</v>
      </c>
      <c r="J175" s="41">
        <v>1863.45</v>
      </c>
      <c r="K175" s="19" t="s">
        <v>8298</v>
      </c>
      <c r="L175" s="19" t="str">
        <v>tier - 3</v>
      </c>
      <c r="M175" s="19" t="s">
        <v>8302</v>
      </c>
      <c r="N175" s="19" t="str">
        <v>tier - 1</v>
      </c>
      <c r="O175" s="19" t="s">
        <v>8335</v>
      </c>
      <c r="P175" s="19" t="str">
        <v>R1025</v>
      </c>
      <c r="Q175" s="19">
        <f ca="1" t="shared" si="25"/>
        <v>20</v>
      </c>
      <c r="R175" s="29"/>
      <c r="U175" s="19" t="s">
        <v>8301</v>
      </c>
      <c r="V175" s="19" t="str">
        <f t="shared" si="31"/>
        <v>Nov</v>
      </c>
      <c r="X175" s="19">
        <f t="shared" si="32"/>
        <v>2003</v>
      </c>
      <c r="AG175" s="19" t="s">
        <v>652</v>
      </c>
      <c r="AH175" s="19" t="s">
        <v>8324</v>
      </c>
      <c r="AI175" s="19" t="s">
        <v>8298</v>
      </c>
      <c r="AJ175" s="19" t="s">
        <v>8298</v>
      </c>
      <c r="AK175" s="19" t="str">
        <v>tier - 3</v>
      </c>
      <c r="AL175" s="19" t="str">
        <v>tier - 3</v>
      </c>
      <c r="AT175" s="19" t="s">
        <v>8299</v>
      </c>
      <c r="AU175" s="19" t="str">
        <v>R1013</v>
      </c>
      <c r="BD175" s="39">
        <v>1999</v>
      </c>
      <c r="BE175" s="19" t="str">
        <f t="shared" si="27"/>
        <v>Nov</v>
      </c>
      <c r="BF175" s="19">
        <v>17</v>
      </c>
      <c r="BG175" s="40">
        <f t="shared" si="28"/>
        <v>36481</v>
      </c>
      <c r="BM175" s="39">
        <v>1999</v>
      </c>
      <c r="BN175" s="19" t="str">
        <f t="shared" si="29"/>
        <v>Oct</v>
      </c>
      <c r="BO175" s="19">
        <v>1</v>
      </c>
      <c r="BP175" s="40">
        <f t="shared" si="26"/>
        <v>36434</v>
      </c>
      <c r="BQ175" s="19">
        <f ca="1" t="shared" si="30"/>
        <v>26</v>
      </c>
      <c r="BU175" s="19">
        <v>1826.84</v>
      </c>
      <c r="BV175" s="41">
        <v>1826.84</v>
      </c>
    </row>
    <row r="176" spans="1:74">
      <c r="A176" s="19" t="s">
        <v>684</v>
      </c>
      <c r="B176" s="39">
        <v>1996</v>
      </c>
      <c r="C176" s="19">
        <f t="shared" si="23"/>
        <v>1996</v>
      </c>
      <c r="D176" s="19" t="s">
        <v>8296</v>
      </c>
      <c r="E176" s="19" t="str">
        <f t="shared" si="22"/>
        <v>Jul</v>
      </c>
      <c r="F176" s="19">
        <v>2</v>
      </c>
      <c r="G176" s="40">
        <f t="shared" si="24"/>
        <v>35248</v>
      </c>
      <c r="H176" s="19">
        <v>0</v>
      </c>
      <c r="I176" s="19">
        <v>1865.98</v>
      </c>
      <c r="J176" s="41">
        <v>1865.98</v>
      </c>
      <c r="K176" s="19" t="s">
        <v>8298</v>
      </c>
      <c r="L176" s="19" t="str">
        <v>tier - 3</v>
      </c>
      <c r="M176" s="19" t="s">
        <v>8298</v>
      </c>
      <c r="N176" s="19" t="str">
        <v>tier - 3</v>
      </c>
      <c r="O176" s="19" t="s">
        <v>8315</v>
      </c>
      <c r="P176" s="19" t="str">
        <v>R1012</v>
      </c>
      <c r="Q176" s="19">
        <f ca="1" t="shared" si="25"/>
        <v>29</v>
      </c>
      <c r="R176" s="29"/>
      <c r="U176" s="19" t="s">
        <v>8326</v>
      </c>
      <c r="V176" s="19" t="str">
        <f t="shared" si="31"/>
        <v>Dec</v>
      </c>
      <c r="X176" s="19">
        <f t="shared" si="32"/>
        <v>2002</v>
      </c>
      <c r="AG176" s="19" t="s">
        <v>656</v>
      </c>
      <c r="AH176" s="19" t="s">
        <v>8324</v>
      </c>
      <c r="AI176" s="19" t="s">
        <v>8298</v>
      </c>
      <c r="AJ176" s="19" t="s">
        <v>8297</v>
      </c>
      <c r="AK176" s="19" t="str">
        <v>tier - 3</v>
      </c>
      <c r="AL176" s="19" t="str">
        <v>tier - 2</v>
      </c>
      <c r="AT176" s="19" t="s">
        <v>8330</v>
      </c>
      <c r="AU176" s="19" t="str">
        <v>R1011</v>
      </c>
      <c r="BD176" s="39">
        <v>1999</v>
      </c>
      <c r="BE176" s="19" t="str">
        <f t="shared" si="27"/>
        <v>Oct</v>
      </c>
      <c r="BF176" s="19">
        <v>1</v>
      </c>
      <c r="BG176" s="40">
        <f t="shared" si="28"/>
        <v>36434</v>
      </c>
      <c r="BM176" s="39">
        <v>2003</v>
      </c>
      <c r="BN176" s="19" t="str">
        <f t="shared" si="29"/>
        <v>Aug</v>
      </c>
      <c r="BO176" s="19">
        <v>11</v>
      </c>
      <c r="BP176" s="40">
        <f t="shared" si="26"/>
        <v>37844</v>
      </c>
      <c r="BQ176" s="19">
        <f ca="1" t="shared" si="30"/>
        <v>22</v>
      </c>
      <c r="BU176" s="19">
        <v>1832.09</v>
      </c>
      <c r="BV176" s="41">
        <v>1832.09</v>
      </c>
    </row>
    <row r="177" spans="1:74">
      <c r="A177" s="19" t="s">
        <v>687</v>
      </c>
      <c r="B177" s="39">
        <v>2002</v>
      </c>
      <c r="C177" s="19">
        <f t="shared" si="23"/>
        <v>2002</v>
      </c>
      <c r="D177" s="19" t="s">
        <v>8310</v>
      </c>
      <c r="E177" s="19" t="str">
        <f t="shared" si="22"/>
        <v>Sep</v>
      </c>
      <c r="F177" s="19">
        <v>22</v>
      </c>
      <c r="G177" s="40">
        <f t="shared" si="24"/>
        <v>37521</v>
      </c>
      <c r="H177" s="19">
        <v>0</v>
      </c>
      <c r="I177" s="19">
        <v>1875.34</v>
      </c>
      <c r="J177" s="41">
        <v>1875.34</v>
      </c>
      <c r="K177" s="19" t="s">
        <v>8298</v>
      </c>
      <c r="L177" s="19" t="str">
        <v>tier - 3</v>
      </c>
      <c r="M177" s="19" t="s">
        <v>8297</v>
      </c>
      <c r="N177" s="19" t="str">
        <v>tier - 2</v>
      </c>
      <c r="O177" s="19" t="s">
        <v>8330</v>
      </c>
      <c r="P177" s="19" t="str">
        <v>R1011</v>
      </c>
      <c r="Q177" s="19">
        <f ca="1" t="shared" si="25"/>
        <v>23</v>
      </c>
      <c r="R177" s="29"/>
      <c r="U177" s="19" t="s">
        <v>8310</v>
      </c>
      <c r="V177" s="19" t="str">
        <f t="shared" si="31"/>
        <v>Sep</v>
      </c>
      <c r="X177" s="19">
        <f t="shared" si="32"/>
        <v>1999</v>
      </c>
      <c r="AG177" s="19" t="s">
        <v>660</v>
      </c>
      <c r="AH177" s="19" t="s">
        <v>8324</v>
      </c>
      <c r="AI177" s="19" t="s">
        <v>8298</v>
      </c>
      <c r="AJ177" s="19" t="s">
        <v>8298</v>
      </c>
      <c r="AK177" s="19" t="str">
        <v>tier - 3</v>
      </c>
      <c r="AL177" s="19" t="str">
        <v>tier - 3</v>
      </c>
      <c r="AT177" s="19" t="s">
        <v>8330</v>
      </c>
      <c r="AU177" s="19" t="str">
        <v>R1011</v>
      </c>
      <c r="BD177" s="39">
        <v>2003</v>
      </c>
      <c r="BE177" s="19" t="str">
        <f t="shared" si="27"/>
        <v>Aug</v>
      </c>
      <c r="BF177" s="19">
        <v>11</v>
      </c>
      <c r="BG177" s="40">
        <f t="shared" si="28"/>
        <v>37844</v>
      </c>
      <c r="BM177" s="39">
        <v>2003</v>
      </c>
      <c r="BN177" s="19" t="str">
        <f t="shared" si="29"/>
        <v>Aug</v>
      </c>
      <c r="BO177" s="19">
        <v>4</v>
      </c>
      <c r="BP177" s="40">
        <f t="shared" si="26"/>
        <v>37837</v>
      </c>
      <c r="BQ177" s="19">
        <f ca="1" t="shared" si="30"/>
        <v>22</v>
      </c>
      <c r="BU177" s="19">
        <v>1837.24</v>
      </c>
      <c r="BV177" s="41">
        <v>1837.24</v>
      </c>
    </row>
    <row r="178" spans="1:74">
      <c r="A178" s="19" t="s">
        <v>691</v>
      </c>
      <c r="B178" s="39">
        <v>2002</v>
      </c>
      <c r="C178" s="19">
        <f t="shared" si="23"/>
        <v>2002</v>
      </c>
      <c r="D178" s="19" t="s">
        <v>8329</v>
      </c>
      <c r="E178" s="19" t="str">
        <f t="shared" si="22"/>
        <v>Oct</v>
      </c>
      <c r="F178" s="19">
        <v>29</v>
      </c>
      <c r="G178" s="40">
        <f t="shared" si="24"/>
        <v>37558</v>
      </c>
      <c r="H178" s="19">
        <v>0</v>
      </c>
      <c r="I178" s="19">
        <v>1877.93</v>
      </c>
      <c r="J178" s="41">
        <v>1877.93</v>
      </c>
      <c r="K178" s="19" t="s">
        <v>8298</v>
      </c>
      <c r="L178" s="19" t="str">
        <v>tier - 3</v>
      </c>
      <c r="M178" s="19" t="s">
        <v>8302</v>
      </c>
      <c r="N178" s="19" t="str">
        <v>tier - 1</v>
      </c>
      <c r="O178" s="19" t="s">
        <v>8299</v>
      </c>
      <c r="P178" s="19" t="str">
        <v>R1013</v>
      </c>
      <c r="Q178" s="19">
        <f ca="1" t="shared" si="25"/>
        <v>23</v>
      </c>
      <c r="R178" s="29"/>
      <c r="U178" s="19" t="s">
        <v>8328</v>
      </c>
      <c r="V178" s="19" t="str">
        <f t="shared" si="31"/>
        <v>Aug</v>
      </c>
      <c r="X178" s="19">
        <f t="shared" si="32"/>
        <v>2004</v>
      </c>
      <c r="AG178" s="19" t="s">
        <v>664</v>
      </c>
      <c r="AH178" s="19" t="s">
        <v>8324</v>
      </c>
      <c r="AI178" s="19" t="s">
        <v>8298</v>
      </c>
      <c r="AJ178" s="19" t="s">
        <v>8297</v>
      </c>
      <c r="AK178" s="19" t="str">
        <v>tier - 3</v>
      </c>
      <c r="AL178" s="19" t="str">
        <v>tier - 2</v>
      </c>
      <c r="AT178" s="19" t="s">
        <v>8330</v>
      </c>
      <c r="AU178" s="19" t="str">
        <v>R1011</v>
      </c>
      <c r="BD178" s="39">
        <v>2003</v>
      </c>
      <c r="BE178" s="19" t="str">
        <f t="shared" si="27"/>
        <v>Aug</v>
      </c>
      <c r="BF178" s="19">
        <v>4</v>
      </c>
      <c r="BG178" s="40">
        <f t="shared" si="28"/>
        <v>37837</v>
      </c>
      <c r="BM178" s="39">
        <v>1999</v>
      </c>
      <c r="BN178" s="19" t="str">
        <f t="shared" si="29"/>
        <v>Dec</v>
      </c>
      <c r="BO178" s="19">
        <v>12</v>
      </c>
      <c r="BP178" s="40">
        <f t="shared" si="26"/>
        <v>36506</v>
      </c>
      <c r="BQ178" s="19">
        <f ca="1" t="shared" si="30"/>
        <v>25</v>
      </c>
      <c r="BU178" s="19">
        <v>1837.28</v>
      </c>
      <c r="BV178" s="41">
        <v>1837.28</v>
      </c>
    </row>
    <row r="179" spans="1:74">
      <c r="A179" s="19" t="s">
        <v>695</v>
      </c>
      <c r="B179" s="39">
        <v>2002</v>
      </c>
      <c r="C179" s="19">
        <f t="shared" si="23"/>
        <v>2002</v>
      </c>
      <c r="D179" s="19" t="s">
        <v>8328</v>
      </c>
      <c r="E179" s="19" t="str">
        <f t="shared" si="22"/>
        <v>Aug</v>
      </c>
      <c r="F179" s="19">
        <v>29</v>
      </c>
      <c r="G179" s="40">
        <f t="shared" si="24"/>
        <v>37497</v>
      </c>
      <c r="H179" s="19">
        <v>0</v>
      </c>
      <c r="I179" s="19">
        <v>1880.07</v>
      </c>
      <c r="J179" s="41">
        <v>1880.07</v>
      </c>
      <c r="K179" s="19" t="s">
        <v>8298</v>
      </c>
      <c r="L179" s="19" t="str">
        <v>tier - 3</v>
      </c>
      <c r="M179" s="19" t="s">
        <v>8297</v>
      </c>
      <c r="N179" s="19" t="str">
        <v>tier - 2</v>
      </c>
      <c r="O179" s="19" t="s">
        <v>8299</v>
      </c>
      <c r="P179" s="19" t="str">
        <v>R1013</v>
      </c>
      <c r="Q179" s="19">
        <f ca="1" t="shared" si="25"/>
        <v>23</v>
      </c>
      <c r="R179" s="29"/>
      <c r="U179" s="19" t="s">
        <v>8301</v>
      </c>
      <c r="V179" s="19" t="str">
        <f t="shared" si="31"/>
        <v>Nov</v>
      </c>
      <c r="X179" s="19">
        <f t="shared" si="32"/>
        <v>1999</v>
      </c>
      <c r="AG179" s="19" t="s">
        <v>668</v>
      </c>
      <c r="AH179" s="19" t="s">
        <v>8324</v>
      </c>
      <c r="AI179" s="19" t="s">
        <v>8298</v>
      </c>
      <c r="AJ179" s="19" t="s">
        <v>8297</v>
      </c>
      <c r="AK179" s="19" t="str">
        <v>tier - 3</v>
      </c>
      <c r="AL179" s="19" t="str">
        <v>tier - 2</v>
      </c>
      <c r="AT179" s="19" t="s">
        <v>8299</v>
      </c>
      <c r="AU179" s="19" t="str">
        <v>R1013</v>
      </c>
      <c r="BD179" s="39">
        <v>1999</v>
      </c>
      <c r="BE179" s="19" t="str">
        <f t="shared" si="27"/>
        <v>Dec</v>
      </c>
      <c r="BF179" s="19">
        <v>12</v>
      </c>
      <c r="BG179" s="40">
        <f t="shared" si="28"/>
        <v>36506</v>
      </c>
      <c r="BM179" s="39">
        <v>2003</v>
      </c>
      <c r="BN179" s="19" t="str">
        <f t="shared" si="29"/>
        <v>Jul</v>
      </c>
      <c r="BO179" s="19">
        <v>20</v>
      </c>
      <c r="BP179" s="40">
        <f t="shared" si="26"/>
        <v>37822</v>
      </c>
      <c r="BQ179" s="19">
        <f ca="1" t="shared" si="30"/>
        <v>22</v>
      </c>
      <c r="BU179" s="19">
        <v>1842.52</v>
      </c>
      <c r="BV179" s="41">
        <v>1842.52</v>
      </c>
    </row>
    <row r="180" spans="1:74">
      <c r="A180" s="19" t="s">
        <v>698</v>
      </c>
      <c r="B180" s="39">
        <v>2002</v>
      </c>
      <c r="C180" s="19">
        <f t="shared" si="23"/>
        <v>2002</v>
      </c>
      <c r="D180" s="19" t="s">
        <v>8328</v>
      </c>
      <c r="E180" s="19" t="str">
        <f t="shared" si="22"/>
        <v>Aug</v>
      </c>
      <c r="F180" s="19">
        <v>21</v>
      </c>
      <c r="G180" s="40">
        <f t="shared" si="24"/>
        <v>37489</v>
      </c>
      <c r="H180" s="19">
        <v>0</v>
      </c>
      <c r="I180" s="19">
        <v>1880.49</v>
      </c>
      <c r="J180" s="41">
        <v>1880.49</v>
      </c>
      <c r="K180" s="19" t="s">
        <v>8298</v>
      </c>
      <c r="L180" s="19" t="str">
        <v>tier - 3</v>
      </c>
      <c r="M180" s="19" t="s">
        <v>8302</v>
      </c>
      <c r="N180" s="19" t="str">
        <v>tier - 1</v>
      </c>
      <c r="O180" s="19" t="s">
        <v>8330</v>
      </c>
      <c r="P180" s="19" t="str">
        <v>R1011</v>
      </c>
      <c r="Q180" s="19">
        <f ca="1" t="shared" si="25"/>
        <v>23</v>
      </c>
      <c r="R180" s="29"/>
      <c r="U180" s="19" t="s">
        <v>8329</v>
      </c>
      <c r="V180" s="19" t="str">
        <f t="shared" si="31"/>
        <v>Oct</v>
      </c>
      <c r="X180" s="19">
        <f t="shared" si="32"/>
        <v>1999</v>
      </c>
      <c r="AG180" s="19" t="s">
        <v>672</v>
      </c>
      <c r="AH180" s="19" t="s">
        <v>8324</v>
      </c>
      <c r="AI180" s="19" t="s">
        <v>8298</v>
      </c>
      <c r="AJ180" s="19" t="s">
        <v>8297</v>
      </c>
      <c r="AK180" s="19" t="str">
        <v>tier - 3</v>
      </c>
      <c r="AL180" s="19" t="str">
        <v>tier - 2</v>
      </c>
      <c r="AT180" s="19" t="s">
        <v>8330</v>
      </c>
      <c r="AU180" s="19" t="str">
        <v>R1011</v>
      </c>
      <c r="BD180" s="39">
        <v>2003</v>
      </c>
      <c r="BE180" s="19" t="str">
        <f t="shared" si="27"/>
        <v>Jul</v>
      </c>
      <c r="BF180" s="19">
        <v>20</v>
      </c>
      <c r="BG180" s="40">
        <f t="shared" si="28"/>
        <v>37822</v>
      </c>
      <c r="BM180" s="39">
        <v>1994</v>
      </c>
      <c r="BN180" s="19" t="str">
        <f t="shared" si="29"/>
        <v>Dec</v>
      </c>
      <c r="BO180" s="19">
        <v>6</v>
      </c>
      <c r="BP180" s="40">
        <f t="shared" si="26"/>
        <v>34674</v>
      </c>
      <c r="BQ180" s="19">
        <f ca="1" t="shared" si="30"/>
        <v>30</v>
      </c>
      <c r="BU180" s="19">
        <v>1850.55</v>
      </c>
      <c r="BV180" s="41">
        <v>1850.55</v>
      </c>
    </row>
    <row r="181" spans="1:74">
      <c r="A181" s="19" t="s">
        <v>702</v>
      </c>
      <c r="B181" s="39">
        <v>2001</v>
      </c>
      <c r="C181" s="19">
        <f t="shared" si="23"/>
        <v>2001</v>
      </c>
      <c r="D181" s="19" t="s">
        <v>8328</v>
      </c>
      <c r="E181" s="19" t="str">
        <f t="shared" si="22"/>
        <v>Aug</v>
      </c>
      <c r="F181" s="19">
        <v>10</v>
      </c>
      <c r="G181" s="40">
        <f t="shared" si="24"/>
        <v>37113</v>
      </c>
      <c r="H181" s="19">
        <v>0</v>
      </c>
      <c r="I181" s="19">
        <v>1906.36</v>
      </c>
      <c r="J181" s="41">
        <v>1906.36</v>
      </c>
      <c r="K181" s="19" t="s">
        <v>8298</v>
      </c>
      <c r="L181" s="19" t="str">
        <v>tier - 3</v>
      </c>
      <c r="M181" s="19" t="s">
        <v>8302</v>
      </c>
      <c r="N181" s="19" t="str">
        <v>tier - 1</v>
      </c>
      <c r="O181" s="19" t="s">
        <v>8315</v>
      </c>
      <c r="P181" s="19" t="str">
        <v>R1012</v>
      </c>
      <c r="Q181" s="19">
        <f ca="1" t="shared" si="25"/>
        <v>24</v>
      </c>
      <c r="R181" s="29"/>
      <c r="U181" s="19" t="s">
        <v>8328</v>
      </c>
      <c r="V181" s="19" t="str">
        <f t="shared" si="31"/>
        <v>Aug</v>
      </c>
      <c r="X181" s="19">
        <f t="shared" si="32"/>
        <v>2003</v>
      </c>
      <c r="AG181" s="19" t="s">
        <v>676</v>
      </c>
      <c r="AH181" s="19" t="s">
        <v>8324</v>
      </c>
      <c r="AI181" s="19" t="s">
        <v>8298</v>
      </c>
      <c r="AJ181" s="19" t="s">
        <v>8297</v>
      </c>
      <c r="AK181" s="19" t="str">
        <v>tier - 3</v>
      </c>
      <c r="AL181" s="19" t="str">
        <v>tier - 2</v>
      </c>
      <c r="AT181" s="19" t="s">
        <v>8315</v>
      </c>
      <c r="AU181" s="19" t="str">
        <v>R1012</v>
      </c>
      <c r="BD181" s="39">
        <v>1994</v>
      </c>
      <c r="BE181" s="19" t="str">
        <f t="shared" si="27"/>
        <v>Dec</v>
      </c>
      <c r="BF181" s="19">
        <v>6</v>
      </c>
      <c r="BG181" s="40">
        <f t="shared" si="28"/>
        <v>34674</v>
      </c>
      <c r="BM181" s="39">
        <v>2004</v>
      </c>
      <c r="BN181" s="19" t="str">
        <f t="shared" si="29"/>
        <v>Dec</v>
      </c>
      <c r="BO181" s="19">
        <v>27</v>
      </c>
      <c r="BP181" s="40">
        <f t="shared" si="26"/>
        <v>38348</v>
      </c>
      <c r="BQ181" s="19">
        <f ca="1" t="shared" si="30"/>
        <v>20</v>
      </c>
      <c r="BU181" s="19">
        <v>1863.45</v>
      </c>
      <c r="BV181" s="41">
        <v>1863.45</v>
      </c>
    </row>
    <row r="182" spans="1:74">
      <c r="A182" s="19" t="s">
        <v>705</v>
      </c>
      <c r="B182" s="39">
        <v>1994</v>
      </c>
      <c r="C182" s="19">
        <f t="shared" si="23"/>
        <v>1994</v>
      </c>
      <c r="D182" s="19" t="s">
        <v>8329</v>
      </c>
      <c r="E182" s="19" t="str">
        <f t="shared" si="22"/>
        <v>Oct</v>
      </c>
      <c r="F182" s="19">
        <v>6</v>
      </c>
      <c r="G182" s="40">
        <f t="shared" si="24"/>
        <v>34613</v>
      </c>
      <c r="H182" s="19">
        <v>0</v>
      </c>
      <c r="I182" s="19">
        <v>1908.9</v>
      </c>
      <c r="J182" s="41">
        <v>1908.9</v>
      </c>
      <c r="K182" s="19" t="s">
        <v>8298</v>
      </c>
      <c r="L182" s="19" t="str">
        <v>tier - 3</v>
      </c>
      <c r="M182" s="19" t="s">
        <v>8298</v>
      </c>
      <c r="N182" s="19" t="str">
        <v>tier - 3</v>
      </c>
      <c r="O182" s="19" t="s">
        <v>8299</v>
      </c>
      <c r="P182" s="19" t="str">
        <v>R1013</v>
      </c>
      <c r="Q182" s="19">
        <f ca="1" t="shared" si="25"/>
        <v>31</v>
      </c>
      <c r="R182" s="29"/>
      <c r="U182" s="19" t="s">
        <v>8328</v>
      </c>
      <c r="V182" s="19" t="str">
        <f t="shared" si="31"/>
        <v>Aug</v>
      </c>
      <c r="X182" s="19">
        <f t="shared" si="32"/>
        <v>2003</v>
      </c>
      <c r="AG182" s="19" t="s">
        <v>680</v>
      </c>
      <c r="AH182" s="19" t="s">
        <v>8324</v>
      </c>
      <c r="AI182" s="19" t="s">
        <v>8298</v>
      </c>
      <c r="AJ182" s="19" t="s">
        <v>8302</v>
      </c>
      <c r="AK182" s="19" t="str">
        <v>tier - 3</v>
      </c>
      <c r="AL182" s="19" t="str">
        <v>tier - 1</v>
      </c>
      <c r="AT182" s="19" t="s">
        <v>8335</v>
      </c>
      <c r="AU182" s="19" t="str">
        <v>R1025</v>
      </c>
      <c r="BD182" s="39">
        <v>2004</v>
      </c>
      <c r="BE182" s="19" t="str">
        <f t="shared" si="27"/>
        <v>Dec</v>
      </c>
      <c r="BF182" s="19">
        <v>27</v>
      </c>
      <c r="BG182" s="40">
        <f t="shared" si="28"/>
        <v>38348</v>
      </c>
      <c r="BM182" s="39">
        <v>1996</v>
      </c>
      <c r="BN182" s="19" t="str">
        <f t="shared" si="29"/>
        <v>Jul</v>
      </c>
      <c r="BO182" s="19">
        <v>2</v>
      </c>
      <c r="BP182" s="40">
        <f t="shared" si="26"/>
        <v>35248</v>
      </c>
      <c r="BQ182" s="19">
        <f ca="1" t="shared" si="30"/>
        <v>29</v>
      </c>
      <c r="BU182" s="19">
        <v>1865.98</v>
      </c>
      <c r="BV182" s="41">
        <v>1865.98</v>
      </c>
    </row>
    <row r="183" spans="1:74">
      <c r="A183" s="19" t="s">
        <v>709</v>
      </c>
      <c r="B183" s="39">
        <v>2001</v>
      </c>
      <c r="C183" s="19">
        <f t="shared" si="23"/>
        <v>2001</v>
      </c>
      <c r="D183" s="19" t="s">
        <v>8328</v>
      </c>
      <c r="E183" s="19" t="str">
        <f t="shared" si="22"/>
        <v>Aug</v>
      </c>
      <c r="F183" s="19">
        <v>3</v>
      </c>
      <c r="G183" s="40">
        <f t="shared" si="24"/>
        <v>37106</v>
      </c>
      <c r="H183" s="19">
        <v>0</v>
      </c>
      <c r="I183" s="19">
        <v>1909.53</v>
      </c>
      <c r="J183" s="41">
        <v>1909.53</v>
      </c>
      <c r="K183" s="19" t="s">
        <v>8298</v>
      </c>
      <c r="L183" s="19" t="str">
        <v>tier - 3</v>
      </c>
      <c r="M183" s="19" t="s">
        <v>8298</v>
      </c>
      <c r="N183" s="19" t="str">
        <v>tier - 3</v>
      </c>
      <c r="O183" s="19" t="s">
        <v>8315</v>
      </c>
      <c r="P183" s="19" t="str">
        <v>R1012</v>
      </c>
      <c r="Q183" s="19">
        <f ca="1" t="shared" si="25"/>
        <v>24</v>
      </c>
      <c r="R183" s="29"/>
      <c r="U183" s="19" t="s">
        <v>8326</v>
      </c>
      <c r="V183" s="19" t="str">
        <f t="shared" si="31"/>
        <v>Dec</v>
      </c>
      <c r="X183" s="19">
        <f t="shared" si="32"/>
        <v>1999</v>
      </c>
      <c r="AG183" s="19" t="s">
        <v>684</v>
      </c>
      <c r="AH183" s="19" t="s">
        <v>8324</v>
      </c>
      <c r="AI183" s="19" t="s">
        <v>8298</v>
      </c>
      <c r="AJ183" s="19" t="s">
        <v>8298</v>
      </c>
      <c r="AK183" s="19" t="str">
        <v>tier - 3</v>
      </c>
      <c r="AL183" s="19" t="str">
        <v>tier - 3</v>
      </c>
      <c r="AT183" s="19" t="s">
        <v>8315</v>
      </c>
      <c r="AU183" s="19" t="str">
        <v>R1012</v>
      </c>
      <c r="BD183" s="39">
        <v>1996</v>
      </c>
      <c r="BE183" s="19" t="str">
        <f t="shared" si="27"/>
        <v>Jul</v>
      </c>
      <c r="BF183" s="19">
        <v>2</v>
      </c>
      <c r="BG183" s="40">
        <f t="shared" si="28"/>
        <v>35248</v>
      </c>
      <c r="BM183" s="39">
        <v>2002</v>
      </c>
      <c r="BN183" s="19" t="str">
        <f t="shared" si="29"/>
        <v>Sep</v>
      </c>
      <c r="BO183" s="19">
        <v>22</v>
      </c>
      <c r="BP183" s="40">
        <f t="shared" si="26"/>
        <v>37521</v>
      </c>
      <c r="BQ183" s="19">
        <f ca="1" t="shared" si="30"/>
        <v>23</v>
      </c>
      <c r="BU183" s="19">
        <v>1875.34</v>
      </c>
      <c r="BV183" s="41">
        <v>1875.34</v>
      </c>
    </row>
    <row r="184" spans="1:74">
      <c r="A184" s="19" t="s">
        <v>713</v>
      </c>
      <c r="B184" s="39">
        <v>2001</v>
      </c>
      <c r="C184" s="19">
        <f t="shared" si="23"/>
        <v>2001</v>
      </c>
      <c r="D184" s="19" t="s">
        <v>8326</v>
      </c>
      <c r="E184" s="19" t="str">
        <f t="shared" si="22"/>
        <v>Dec</v>
      </c>
      <c r="F184" s="19">
        <v>9</v>
      </c>
      <c r="G184" s="40">
        <f t="shared" si="24"/>
        <v>37234</v>
      </c>
      <c r="H184" s="19">
        <v>0</v>
      </c>
      <c r="I184" s="19">
        <v>1917.32</v>
      </c>
      <c r="J184" s="41">
        <v>1917.32</v>
      </c>
      <c r="K184" s="19" t="s">
        <v>8298</v>
      </c>
      <c r="L184" s="19" t="str">
        <v>tier - 3</v>
      </c>
      <c r="M184" s="19" t="s">
        <v>8297</v>
      </c>
      <c r="N184" s="19" t="str">
        <v>tier - 2</v>
      </c>
      <c r="O184" s="19" t="s">
        <v>8315</v>
      </c>
      <c r="P184" s="19" t="str">
        <v>R1012</v>
      </c>
      <c r="Q184" s="19">
        <f ca="1" t="shared" si="25"/>
        <v>23</v>
      </c>
      <c r="R184" s="29"/>
      <c r="U184" s="19" t="s">
        <v>8296</v>
      </c>
      <c r="V184" s="19" t="str">
        <f t="shared" si="31"/>
        <v>Jul</v>
      </c>
      <c r="X184" s="19">
        <f t="shared" si="32"/>
        <v>2003</v>
      </c>
      <c r="AG184" s="19" t="s">
        <v>687</v>
      </c>
      <c r="AH184" s="19" t="s">
        <v>8324</v>
      </c>
      <c r="AI184" s="19" t="s">
        <v>8298</v>
      </c>
      <c r="AJ184" s="19" t="s">
        <v>8297</v>
      </c>
      <c r="AK184" s="19" t="str">
        <v>tier - 3</v>
      </c>
      <c r="AL184" s="19" t="str">
        <v>tier - 2</v>
      </c>
      <c r="AT184" s="19" t="s">
        <v>8330</v>
      </c>
      <c r="AU184" s="19" t="str">
        <v>R1011</v>
      </c>
      <c r="BD184" s="39">
        <v>2002</v>
      </c>
      <c r="BE184" s="19" t="str">
        <f t="shared" si="27"/>
        <v>Sep</v>
      </c>
      <c r="BF184" s="19">
        <v>22</v>
      </c>
      <c r="BG184" s="40">
        <f t="shared" si="28"/>
        <v>37521</v>
      </c>
      <c r="BM184" s="39">
        <v>2002</v>
      </c>
      <c r="BN184" s="19" t="str">
        <f t="shared" si="29"/>
        <v>Oct</v>
      </c>
      <c r="BO184" s="19">
        <v>29</v>
      </c>
      <c r="BP184" s="40">
        <f t="shared" si="26"/>
        <v>37558</v>
      </c>
      <c r="BQ184" s="19">
        <f ca="1" t="shared" si="30"/>
        <v>23</v>
      </c>
      <c r="BU184" s="19">
        <v>1877.93</v>
      </c>
      <c r="BV184" s="41">
        <v>1877.93</v>
      </c>
    </row>
    <row r="185" spans="1:74">
      <c r="A185" s="19" t="s">
        <v>717</v>
      </c>
      <c r="B185" s="39">
        <v>2002</v>
      </c>
      <c r="C185" s="19">
        <f t="shared" si="23"/>
        <v>2002</v>
      </c>
      <c r="D185" s="19" t="s">
        <v>8310</v>
      </c>
      <c r="E185" s="19" t="str">
        <f t="shared" si="22"/>
        <v>Sep</v>
      </c>
      <c r="F185" s="19">
        <v>7</v>
      </c>
      <c r="G185" s="40">
        <f t="shared" si="24"/>
        <v>37506</v>
      </c>
      <c r="H185" s="19">
        <v>1</v>
      </c>
      <c r="I185" s="19">
        <v>1964.78</v>
      </c>
      <c r="J185" s="41">
        <v>1964.78</v>
      </c>
      <c r="K185" s="19" t="s">
        <v>8298</v>
      </c>
      <c r="L185" s="19" t="str">
        <v>tier - 3</v>
      </c>
      <c r="M185" s="19" t="s">
        <v>8302</v>
      </c>
      <c r="N185" s="19" t="str">
        <v>tier - 1</v>
      </c>
      <c r="O185" s="19" t="s">
        <v>8330</v>
      </c>
      <c r="P185" s="19" t="str">
        <v>R1011</v>
      </c>
      <c r="Q185" s="19">
        <f ca="1" t="shared" si="25"/>
        <v>23</v>
      </c>
      <c r="R185" s="29"/>
      <c r="U185" s="19" t="s">
        <v>8326</v>
      </c>
      <c r="V185" s="19" t="str">
        <f t="shared" si="31"/>
        <v>Dec</v>
      </c>
      <c r="X185" s="19">
        <f t="shared" si="32"/>
        <v>1994</v>
      </c>
      <c r="AG185" s="19" t="s">
        <v>691</v>
      </c>
      <c r="AH185" s="19" t="s">
        <v>8324</v>
      </c>
      <c r="AI185" s="19" t="s">
        <v>8298</v>
      </c>
      <c r="AJ185" s="19" t="s">
        <v>8302</v>
      </c>
      <c r="AK185" s="19" t="str">
        <v>tier - 3</v>
      </c>
      <c r="AL185" s="19" t="str">
        <v>tier - 1</v>
      </c>
      <c r="AT185" s="19" t="s">
        <v>8299</v>
      </c>
      <c r="AU185" s="19" t="str">
        <v>R1013</v>
      </c>
      <c r="BD185" s="39">
        <v>2002</v>
      </c>
      <c r="BE185" s="19" t="str">
        <f t="shared" si="27"/>
        <v>Oct</v>
      </c>
      <c r="BF185" s="19">
        <v>29</v>
      </c>
      <c r="BG185" s="40">
        <f t="shared" si="28"/>
        <v>37558</v>
      </c>
      <c r="BM185" s="39">
        <v>2002</v>
      </c>
      <c r="BN185" s="19" t="str">
        <f t="shared" si="29"/>
        <v>Aug</v>
      </c>
      <c r="BO185" s="19">
        <v>29</v>
      </c>
      <c r="BP185" s="40">
        <f t="shared" si="26"/>
        <v>37497</v>
      </c>
      <c r="BQ185" s="19">
        <f ca="1" t="shared" si="30"/>
        <v>23</v>
      </c>
      <c r="BU185" s="19">
        <v>1880.07</v>
      </c>
      <c r="BV185" s="41">
        <v>1880.07</v>
      </c>
    </row>
    <row r="186" spans="1:74">
      <c r="A186" s="19" t="s">
        <v>721</v>
      </c>
      <c r="B186" s="39">
        <v>2002</v>
      </c>
      <c r="C186" s="19">
        <f t="shared" si="23"/>
        <v>2002</v>
      </c>
      <c r="D186" s="19" t="s">
        <v>8296</v>
      </c>
      <c r="E186" s="19" t="str">
        <f t="shared" si="22"/>
        <v>Jul</v>
      </c>
      <c r="F186" s="19">
        <v>29</v>
      </c>
      <c r="G186" s="40">
        <f t="shared" si="24"/>
        <v>37466</v>
      </c>
      <c r="H186" s="19">
        <v>0</v>
      </c>
      <c r="I186" s="19">
        <v>1967.02</v>
      </c>
      <c r="J186" s="41">
        <v>1967.02</v>
      </c>
      <c r="K186" s="19" t="s">
        <v>8298</v>
      </c>
      <c r="L186" s="19" t="str">
        <v>tier - 3</v>
      </c>
      <c r="M186" s="19" t="s">
        <v>8297</v>
      </c>
      <c r="N186" s="19" t="str">
        <v>tier - 2</v>
      </c>
      <c r="O186" s="19" t="s">
        <v>8333</v>
      </c>
      <c r="P186" s="19" t="str">
        <v>R1016</v>
      </c>
      <c r="Q186" s="19">
        <f ca="1" t="shared" si="25"/>
        <v>23</v>
      </c>
      <c r="R186" s="29"/>
      <c r="U186" s="19" t="s">
        <v>8326</v>
      </c>
      <c r="V186" s="19" t="str">
        <f t="shared" si="31"/>
        <v>Dec</v>
      </c>
      <c r="X186" s="19">
        <f t="shared" si="32"/>
        <v>2004</v>
      </c>
      <c r="AG186" s="19" t="s">
        <v>695</v>
      </c>
      <c r="AH186" s="19" t="s">
        <v>8324</v>
      </c>
      <c r="AI186" s="19" t="s">
        <v>8298</v>
      </c>
      <c r="AJ186" s="19" t="s">
        <v>8297</v>
      </c>
      <c r="AK186" s="19" t="str">
        <v>tier - 3</v>
      </c>
      <c r="AL186" s="19" t="str">
        <v>tier - 2</v>
      </c>
      <c r="AT186" s="19" t="s">
        <v>8299</v>
      </c>
      <c r="AU186" s="19" t="str">
        <v>R1013</v>
      </c>
      <c r="BD186" s="39">
        <v>2002</v>
      </c>
      <c r="BE186" s="19" t="str">
        <f t="shared" si="27"/>
        <v>Aug</v>
      </c>
      <c r="BF186" s="19">
        <v>29</v>
      </c>
      <c r="BG186" s="40">
        <f t="shared" si="28"/>
        <v>37497</v>
      </c>
      <c r="BM186" s="39">
        <v>2002</v>
      </c>
      <c r="BN186" s="19" t="str">
        <f t="shared" si="29"/>
        <v>Aug</v>
      </c>
      <c r="BO186" s="19">
        <v>21</v>
      </c>
      <c r="BP186" s="40">
        <f t="shared" si="26"/>
        <v>37489</v>
      </c>
      <c r="BQ186" s="19">
        <f ca="1" t="shared" si="30"/>
        <v>23</v>
      </c>
      <c r="BU186" s="19">
        <v>1880.49</v>
      </c>
      <c r="BV186" s="41">
        <v>1880.49</v>
      </c>
    </row>
    <row r="187" spans="1:74">
      <c r="A187" s="19" t="s">
        <v>725</v>
      </c>
      <c r="B187" s="39">
        <v>1998</v>
      </c>
      <c r="C187" s="19">
        <f t="shared" si="23"/>
        <v>1998</v>
      </c>
      <c r="D187" s="19" t="s">
        <v>8310</v>
      </c>
      <c r="E187" s="19" t="str">
        <f t="shared" si="22"/>
        <v>Sep</v>
      </c>
      <c r="F187" s="19">
        <v>28</v>
      </c>
      <c r="G187" s="40">
        <f t="shared" si="24"/>
        <v>36066</v>
      </c>
      <c r="H187" s="19">
        <v>0</v>
      </c>
      <c r="I187" s="19">
        <v>1969.61</v>
      </c>
      <c r="J187" s="41">
        <v>1969.61</v>
      </c>
      <c r="K187" s="19" t="s">
        <v>8298</v>
      </c>
      <c r="L187" s="19" t="str">
        <v>tier - 3</v>
      </c>
      <c r="M187" s="19" t="s">
        <v>8298</v>
      </c>
      <c r="N187" s="19" t="str">
        <v>tier - 3</v>
      </c>
      <c r="O187" s="19" t="s">
        <v>8330</v>
      </c>
      <c r="P187" s="19" t="str">
        <v>R1011</v>
      </c>
      <c r="Q187" s="19">
        <f ca="1" t="shared" si="25"/>
        <v>27</v>
      </c>
      <c r="R187" s="29"/>
      <c r="U187" s="19" t="s">
        <v>8296</v>
      </c>
      <c r="V187" s="19" t="str">
        <f t="shared" si="31"/>
        <v>Jul</v>
      </c>
      <c r="X187" s="19">
        <f t="shared" si="32"/>
        <v>1996</v>
      </c>
      <c r="AG187" s="19" t="s">
        <v>698</v>
      </c>
      <c r="AH187" s="19" t="s">
        <v>8324</v>
      </c>
      <c r="AI187" s="19" t="s">
        <v>8298</v>
      </c>
      <c r="AJ187" s="19" t="s">
        <v>8302</v>
      </c>
      <c r="AK187" s="19" t="str">
        <v>tier - 3</v>
      </c>
      <c r="AL187" s="19" t="str">
        <v>tier - 1</v>
      </c>
      <c r="AT187" s="19" t="s">
        <v>8330</v>
      </c>
      <c r="AU187" s="19" t="str">
        <v>R1011</v>
      </c>
      <c r="BD187" s="39">
        <v>2002</v>
      </c>
      <c r="BE187" s="19" t="str">
        <f t="shared" si="27"/>
        <v>Aug</v>
      </c>
      <c r="BF187" s="19">
        <v>21</v>
      </c>
      <c r="BG187" s="40">
        <f t="shared" si="28"/>
        <v>37489</v>
      </c>
      <c r="BM187" s="39">
        <v>2001</v>
      </c>
      <c r="BN187" s="19" t="str">
        <f t="shared" si="29"/>
        <v>Aug</v>
      </c>
      <c r="BO187" s="19">
        <v>10</v>
      </c>
      <c r="BP187" s="40">
        <f t="shared" si="26"/>
        <v>37113</v>
      </c>
      <c r="BQ187" s="19">
        <f ca="1" t="shared" si="30"/>
        <v>24</v>
      </c>
      <c r="BU187" s="19">
        <v>1906.36</v>
      </c>
      <c r="BV187" s="41">
        <v>1906.36</v>
      </c>
    </row>
    <row r="188" spans="1:74">
      <c r="A188" s="19" t="s">
        <v>729</v>
      </c>
      <c r="B188" s="39">
        <v>1998</v>
      </c>
      <c r="C188" s="19">
        <f t="shared" si="23"/>
        <v>1998</v>
      </c>
      <c r="D188" s="19" t="s">
        <v>8329</v>
      </c>
      <c r="E188" s="19" t="str">
        <f t="shared" si="22"/>
        <v>Oct</v>
      </c>
      <c r="F188" s="19">
        <v>5</v>
      </c>
      <c r="G188" s="40">
        <f t="shared" si="24"/>
        <v>36073</v>
      </c>
      <c r="H188" s="19">
        <v>0</v>
      </c>
      <c r="I188" s="19">
        <v>1972.95</v>
      </c>
      <c r="J188" s="41">
        <v>1972.95</v>
      </c>
      <c r="K188" s="19" t="s">
        <v>8298</v>
      </c>
      <c r="L188" s="19" t="str">
        <v>tier - 3</v>
      </c>
      <c r="M188" s="19" t="s">
        <v>8302</v>
      </c>
      <c r="N188" s="19" t="str">
        <v>tier - 1</v>
      </c>
      <c r="O188" s="19" t="s">
        <v>8330</v>
      </c>
      <c r="P188" s="19" t="str">
        <v>R1011</v>
      </c>
      <c r="Q188" s="19">
        <f ca="1" t="shared" si="25"/>
        <v>27</v>
      </c>
      <c r="R188" s="29"/>
      <c r="U188" s="19" t="s">
        <v>8310</v>
      </c>
      <c r="V188" s="19" t="str">
        <f t="shared" si="31"/>
        <v>Sep</v>
      </c>
      <c r="X188" s="19">
        <f t="shared" si="32"/>
        <v>2002</v>
      </c>
      <c r="AG188" s="19" t="s">
        <v>702</v>
      </c>
      <c r="AH188" s="19" t="s">
        <v>8336</v>
      </c>
      <c r="AI188" s="19" t="s">
        <v>8298</v>
      </c>
      <c r="AJ188" s="19" t="s">
        <v>8302</v>
      </c>
      <c r="AK188" s="19" t="str">
        <v>tier - 3</v>
      </c>
      <c r="AL188" s="19" t="str">
        <v>tier - 1</v>
      </c>
      <c r="AT188" s="19" t="s">
        <v>8315</v>
      </c>
      <c r="AU188" s="19" t="str">
        <v>R1012</v>
      </c>
      <c r="BD188" s="39">
        <v>2001</v>
      </c>
      <c r="BE188" s="19" t="str">
        <f t="shared" si="27"/>
        <v>Aug</v>
      </c>
      <c r="BF188" s="19">
        <v>10</v>
      </c>
      <c r="BG188" s="40">
        <f t="shared" si="28"/>
        <v>37113</v>
      </c>
      <c r="BM188" s="39">
        <v>1994</v>
      </c>
      <c r="BN188" s="19" t="str">
        <f t="shared" si="29"/>
        <v>Oct</v>
      </c>
      <c r="BO188" s="19">
        <v>6</v>
      </c>
      <c r="BP188" s="40">
        <f t="shared" si="26"/>
        <v>34613</v>
      </c>
      <c r="BQ188" s="19">
        <f ca="1" t="shared" si="30"/>
        <v>31</v>
      </c>
      <c r="BU188" s="19">
        <v>1908.9</v>
      </c>
      <c r="BV188" s="41">
        <v>1908.9</v>
      </c>
    </row>
    <row r="189" spans="1:74">
      <c r="A189" s="19" t="s">
        <v>733</v>
      </c>
      <c r="B189" s="39">
        <v>1998</v>
      </c>
      <c r="C189" s="19">
        <f t="shared" si="23"/>
        <v>1998</v>
      </c>
      <c r="D189" s="19" t="s">
        <v>8310</v>
      </c>
      <c r="E189" s="19" t="str">
        <f t="shared" si="22"/>
        <v>Sep</v>
      </c>
      <c r="F189" s="19">
        <v>29</v>
      </c>
      <c r="G189" s="40">
        <f t="shared" si="24"/>
        <v>36067</v>
      </c>
      <c r="H189" s="19">
        <v>0</v>
      </c>
      <c r="I189" s="19">
        <v>1977.82</v>
      </c>
      <c r="J189" s="41">
        <v>1977.82</v>
      </c>
      <c r="K189" s="19" t="s">
        <v>8298</v>
      </c>
      <c r="L189" s="19" t="str">
        <v>tier - 3</v>
      </c>
      <c r="M189" s="19" t="s">
        <v>8302</v>
      </c>
      <c r="N189" s="19" t="str">
        <v>tier - 1</v>
      </c>
      <c r="O189" s="19" t="s">
        <v>8330</v>
      </c>
      <c r="P189" s="19" t="str">
        <v>R1011</v>
      </c>
      <c r="Q189" s="19">
        <f ca="1" t="shared" si="25"/>
        <v>27</v>
      </c>
      <c r="R189" s="29"/>
      <c r="U189" s="19" t="s">
        <v>8329</v>
      </c>
      <c r="V189" s="19" t="str">
        <f t="shared" si="31"/>
        <v>Oct</v>
      </c>
      <c r="X189" s="19">
        <f t="shared" si="32"/>
        <v>2002</v>
      </c>
      <c r="AG189" s="19" t="s">
        <v>705</v>
      </c>
      <c r="AH189" s="19" t="s">
        <v>8324</v>
      </c>
      <c r="AI189" s="19" t="s">
        <v>8298</v>
      </c>
      <c r="AJ189" s="19" t="s">
        <v>8298</v>
      </c>
      <c r="AK189" s="19" t="str">
        <v>tier - 3</v>
      </c>
      <c r="AL189" s="19" t="str">
        <v>tier - 3</v>
      </c>
      <c r="AT189" s="19" t="s">
        <v>8299</v>
      </c>
      <c r="AU189" s="19" t="str">
        <v>R1013</v>
      </c>
      <c r="BD189" s="39">
        <v>1994</v>
      </c>
      <c r="BE189" s="19" t="str">
        <f t="shared" si="27"/>
        <v>Oct</v>
      </c>
      <c r="BF189" s="19">
        <v>6</v>
      </c>
      <c r="BG189" s="40">
        <f t="shared" si="28"/>
        <v>34613</v>
      </c>
      <c r="BM189" s="39">
        <v>2001</v>
      </c>
      <c r="BN189" s="19" t="str">
        <f t="shared" si="29"/>
        <v>Aug</v>
      </c>
      <c r="BO189" s="19">
        <v>3</v>
      </c>
      <c r="BP189" s="40">
        <f t="shared" si="26"/>
        <v>37106</v>
      </c>
      <c r="BQ189" s="19">
        <f ca="1" t="shared" si="30"/>
        <v>24</v>
      </c>
      <c r="BU189" s="19">
        <v>1909.53</v>
      </c>
      <c r="BV189" s="41">
        <v>1909.53</v>
      </c>
    </row>
    <row r="190" spans="1:74">
      <c r="A190" s="19" t="s">
        <v>737</v>
      </c>
      <c r="B190" s="39">
        <v>2002</v>
      </c>
      <c r="C190" s="19">
        <f t="shared" si="23"/>
        <v>2002</v>
      </c>
      <c r="D190" s="19" t="s">
        <v>8296</v>
      </c>
      <c r="E190" s="19" t="str">
        <f t="shared" si="22"/>
        <v>Jul</v>
      </c>
      <c r="F190" s="19">
        <v>16</v>
      </c>
      <c r="G190" s="40">
        <f t="shared" si="24"/>
        <v>37453</v>
      </c>
      <c r="H190" s="19">
        <v>1</v>
      </c>
      <c r="I190" s="19">
        <v>1980.07</v>
      </c>
      <c r="J190" s="41">
        <v>1980.07</v>
      </c>
      <c r="K190" s="19" t="s">
        <v>8298</v>
      </c>
      <c r="L190" s="19" t="str">
        <v>tier - 3</v>
      </c>
      <c r="M190" s="19" t="s">
        <v>8298</v>
      </c>
      <c r="N190" s="19" t="str">
        <v>tier - 3</v>
      </c>
      <c r="O190" s="19" t="s">
        <v>8330</v>
      </c>
      <c r="P190" s="19" t="str">
        <v>R1011</v>
      </c>
      <c r="Q190" s="19">
        <f ca="1" t="shared" si="25"/>
        <v>23</v>
      </c>
      <c r="R190" s="29"/>
      <c r="U190" s="19" t="s">
        <v>8328</v>
      </c>
      <c r="V190" s="19" t="str">
        <f t="shared" si="31"/>
        <v>Aug</v>
      </c>
      <c r="X190" s="19">
        <f t="shared" si="32"/>
        <v>2002</v>
      </c>
      <c r="AG190" s="19" t="s">
        <v>709</v>
      </c>
      <c r="AH190" s="19" t="s">
        <v>8324</v>
      </c>
      <c r="AI190" s="19" t="s">
        <v>8298</v>
      </c>
      <c r="AJ190" s="19" t="s">
        <v>8298</v>
      </c>
      <c r="AK190" s="19" t="str">
        <v>tier - 3</v>
      </c>
      <c r="AL190" s="19" t="str">
        <v>tier - 3</v>
      </c>
      <c r="AT190" s="19" t="s">
        <v>8315</v>
      </c>
      <c r="AU190" s="19" t="str">
        <v>R1012</v>
      </c>
      <c r="BD190" s="39">
        <v>2001</v>
      </c>
      <c r="BE190" s="19" t="str">
        <f t="shared" si="27"/>
        <v>Aug</v>
      </c>
      <c r="BF190" s="19">
        <v>3</v>
      </c>
      <c r="BG190" s="40">
        <f t="shared" si="28"/>
        <v>37106</v>
      </c>
      <c r="BM190" s="39">
        <v>2001</v>
      </c>
      <c r="BN190" s="19" t="str">
        <f t="shared" si="29"/>
        <v>Dec</v>
      </c>
      <c r="BO190" s="19">
        <v>9</v>
      </c>
      <c r="BP190" s="40">
        <f t="shared" si="26"/>
        <v>37234</v>
      </c>
      <c r="BQ190" s="19">
        <f ca="1" t="shared" si="30"/>
        <v>23</v>
      </c>
      <c r="BU190" s="19">
        <v>1917.32</v>
      </c>
      <c r="BV190" s="41">
        <v>1917.32</v>
      </c>
    </row>
    <row r="191" spans="1:74">
      <c r="A191" s="19" t="s">
        <v>741</v>
      </c>
      <c r="B191" s="39">
        <v>1998</v>
      </c>
      <c r="C191" s="19">
        <f t="shared" si="23"/>
        <v>1998</v>
      </c>
      <c r="D191" s="19" t="s">
        <v>8326</v>
      </c>
      <c r="E191" s="19" t="str">
        <f t="shared" si="22"/>
        <v>Dec</v>
      </c>
      <c r="F191" s="19">
        <v>29</v>
      </c>
      <c r="G191" s="40">
        <f t="shared" si="24"/>
        <v>36158</v>
      </c>
      <c r="H191" s="19">
        <v>0</v>
      </c>
      <c r="I191" s="19">
        <v>1981.58</v>
      </c>
      <c r="J191" s="41">
        <v>1981.58</v>
      </c>
      <c r="K191" s="19" t="s">
        <v>8298</v>
      </c>
      <c r="L191" s="19" t="str">
        <v>tier - 3</v>
      </c>
      <c r="M191" s="19" t="s">
        <v>8302</v>
      </c>
      <c r="N191" s="19" t="str">
        <v>tier - 1</v>
      </c>
      <c r="O191" s="19" t="s">
        <v>8299</v>
      </c>
      <c r="P191" s="19" t="str">
        <v>R1013</v>
      </c>
      <c r="Q191" s="19">
        <f ca="1" t="shared" si="25"/>
        <v>26</v>
      </c>
      <c r="R191" s="29"/>
      <c r="U191" s="19" t="s">
        <v>8328</v>
      </c>
      <c r="V191" s="19" t="str">
        <f t="shared" si="31"/>
        <v>Aug</v>
      </c>
      <c r="X191" s="19">
        <f t="shared" si="32"/>
        <v>2002</v>
      </c>
      <c r="AG191" s="19" t="s">
        <v>713</v>
      </c>
      <c r="AH191" s="19" t="s">
        <v>8324</v>
      </c>
      <c r="AI191" s="19" t="s">
        <v>8298</v>
      </c>
      <c r="AJ191" s="19" t="s">
        <v>8297</v>
      </c>
      <c r="AK191" s="19" t="str">
        <v>tier - 3</v>
      </c>
      <c r="AL191" s="19" t="str">
        <v>tier - 2</v>
      </c>
      <c r="AT191" s="19" t="s">
        <v>8315</v>
      </c>
      <c r="AU191" s="19" t="str">
        <v>R1012</v>
      </c>
      <c r="BD191" s="39">
        <v>2001</v>
      </c>
      <c r="BE191" s="19" t="str">
        <f t="shared" si="27"/>
        <v>Dec</v>
      </c>
      <c r="BF191" s="19">
        <v>9</v>
      </c>
      <c r="BG191" s="40">
        <f t="shared" si="28"/>
        <v>37234</v>
      </c>
      <c r="BM191" s="39">
        <v>2002</v>
      </c>
      <c r="BN191" s="19" t="str">
        <f t="shared" si="29"/>
        <v>Sep</v>
      </c>
      <c r="BO191" s="19">
        <v>7</v>
      </c>
      <c r="BP191" s="40">
        <f t="shared" si="26"/>
        <v>37506</v>
      </c>
      <c r="BQ191" s="19">
        <f ca="1" t="shared" si="30"/>
        <v>23</v>
      </c>
      <c r="BU191" s="19">
        <v>1964.78</v>
      </c>
      <c r="BV191" s="41">
        <v>1964.78</v>
      </c>
    </row>
    <row r="192" spans="1:74">
      <c r="A192" s="19" t="s">
        <v>745</v>
      </c>
      <c r="B192" s="39">
        <v>2002</v>
      </c>
      <c r="C192" s="19">
        <f t="shared" si="23"/>
        <v>2002</v>
      </c>
      <c r="D192" s="19" t="s">
        <v>8310</v>
      </c>
      <c r="E192" s="19" t="str">
        <f t="shared" si="22"/>
        <v>Sep</v>
      </c>
      <c r="F192" s="19">
        <v>29</v>
      </c>
      <c r="G192" s="40">
        <f t="shared" si="24"/>
        <v>37528</v>
      </c>
      <c r="H192" s="19">
        <v>0</v>
      </c>
      <c r="I192" s="19">
        <v>1984.45</v>
      </c>
      <c r="J192" s="41">
        <v>1984.45</v>
      </c>
      <c r="K192" s="19" t="s">
        <v>8298</v>
      </c>
      <c r="L192" s="19" t="str">
        <v>tier - 3</v>
      </c>
      <c r="M192" s="19" t="s">
        <v>8298</v>
      </c>
      <c r="N192" s="19" t="str">
        <v>tier - 3</v>
      </c>
      <c r="O192" s="19" t="s">
        <v>8333</v>
      </c>
      <c r="P192" s="19" t="str">
        <v>R1016</v>
      </c>
      <c r="Q192" s="19">
        <f ca="1" t="shared" si="25"/>
        <v>23</v>
      </c>
      <c r="R192" s="29"/>
      <c r="U192" s="19" t="s">
        <v>8328</v>
      </c>
      <c r="V192" s="19" t="str">
        <f t="shared" si="31"/>
        <v>Aug</v>
      </c>
      <c r="X192" s="19">
        <f t="shared" si="32"/>
        <v>2001</v>
      </c>
      <c r="AG192" s="19" t="s">
        <v>717</v>
      </c>
      <c r="AH192" s="19" t="s">
        <v>8324</v>
      </c>
      <c r="AI192" s="19" t="s">
        <v>8298</v>
      </c>
      <c r="AJ192" s="19" t="s">
        <v>8302</v>
      </c>
      <c r="AK192" s="19" t="str">
        <v>tier - 3</v>
      </c>
      <c r="AL192" s="19" t="str">
        <v>tier - 1</v>
      </c>
      <c r="AT192" s="19" t="s">
        <v>8330</v>
      </c>
      <c r="AU192" s="19" t="str">
        <v>R1011</v>
      </c>
      <c r="BD192" s="39">
        <v>2002</v>
      </c>
      <c r="BE192" s="19" t="str">
        <f t="shared" si="27"/>
        <v>Sep</v>
      </c>
      <c r="BF192" s="19">
        <v>7</v>
      </c>
      <c r="BG192" s="40">
        <f t="shared" si="28"/>
        <v>37506</v>
      </c>
      <c r="BM192" s="39">
        <v>2002</v>
      </c>
      <c r="BN192" s="19" t="str">
        <f t="shared" si="29"/>
        <v>Jul</v>
      </c>
      <c r="BO192" s="19">
        <v>29</v>
      </c>
      <c r="BP192" s="40">
        <f t="shared" si="26"/>
        <v>37466</v>
      </c>
      <c r="BQ192" s="19">
        <f ca="1" t="shared" si="30"/>
        <v>23</v>
      </c>
      <c r="BU192" s="19">
        <v>1967.02</v>
      </c>
      <c r="BV192" s="41">
        <v>1967.02</v>
      </c>
    </row>
    <row r="193" spans="1:74">
      <c r="A193" s="19" t="s">
        <v>749</v>
      </c>
      <c r="B193" s="39">
        <v>1998</v>
      </c>
      <c r="C193" s="19">
        <f t="shared" si="23"/>
        <v>1998</v>
      </c>
      <c r="D193" s="19" t="s">
        <v>8310</v>
      </c>
      <c r="E193" s="19" t="str">
        <f t="shared" si="22"/>
        <v>Sep</v>
      </c>
      <c r="F193" s="19">
        <v>14</v>
      </c>
      <c r="G193" s="40">
        <f t="shared" si="24"/>
        <v>36052</v>
      </c>
      <c r="H193" s="19">
        <v>0</v>
      </c>
      <c r="I193" s="19">
        <v>1986.93</v>
      </c>
      <c r="J193" s="41">
        <v>1986.93</v>
      </c>
      <c r="K193" s="19" t="s">
        <v>8298</v>
      </c>
      <c r="L193" s="19" t="str">
        <v>tier - 3</v>
      </c>
      <c r="M193" s="19" t="s">
        <v>8297</v>
      </c>
      <c r="N193" s="19" t="str">
        <v>tier - 2</v>
      </c>
      <c r="O193" s="19" t="s">
        <v>8299</v>
      </c>
      <c r="P193" s="19" t="str">
        <v>R1013</v>
      </c>
      <c r="Q193" s="19">
        <f ca="1" t="shared" si="25"/>
        <v>27</v>
      </c>
      <c r="R193" s="29"/>
      <c r="U193" s="19" t="s">
        <v>8329</v>
      </c>
      <c r="V193" s="19" t="str">
        <f t="shared" si="31"/>
        <v>Oct</v>
      </c>
      <c r="X193" s="19">
        <f t="shared" si="32"/>
        <v>1994</v>
      </c>
      <c r="AG193" s="19" t="s">
        <v>721</v>
      </c>
      <c r="AH193" s="19" t="s">
        <v>8324</v>
      </c>
      <c r="AI193" s="19" t="s">
        <v>8298</v>
      </c>
      <c r="AJ193" s="19" t="s">
        <v>8297</v>
      </c>
      <c r="AK193" s="19" t="str">
        <v>tier - 3</v>
      </c>
      <c r="AL193" s="19" t="str">
        <v>tier - 2</v>
      </c>
      <c r="AT193" s="19" t="s">
        <v>8333</v>
      </c>
      <c r="AU193" s="19" t="str">
        <v>R1016</v>
      </c>
      <c r="BD193" s="39">
        <v>2002</v>
      </c>
      <c r="BE193" s="19" t="str">
        <f t="shared" si="27"/>
        <v>Jul</v>
      </c>
      <c r="BF193" s="19">
        <v>29</v>
      </c>
      <c r="BG193" s="40">
        <f t="shared" si="28"/>
        <v>37466</v>
      </c>
      <c r="BM193" s="39">
        <v>1998</v>
      </c>
      <c r="BN193" s="19" t="str">
        <f t="shared" si="29"/>
        <v>Sep</v>
      </c>
      <c r="BO193" s="19">
        <v>28</v>
      </c>
      <c r="BP193" s="40">
        <f t="shared" si="26"/>
        <v>36066</v>
      </c>
      <c r="BQ193" s="19">
        <f ca="1" t="shared" si="30"/>
        <v>27</v>
      </c>
      <c r="BU193" s="19">
        <v>1969.61</v>
      </c>
      <c r="BV193" s="41">
        <v>1969.61</v>
      </c>
    </row>
    <row r="194" spans="1:74">
      <c r="A194" s="19" t="s">
        <v>753</v>
      </c>
      <c r="B194" s="39">
        <v>2001</v>
      </c>
      <c r="C194" s="19">
        <f t="shared" si="23"/>
        <v>2001</v>
      </c>
      <c r="D194" s="19" t="s">
        <v>8328</v>
      </c>
      <c r="E194" s="19" t="str">
        <f t="shared" ref="E194:E257" si="33">SUBSTITUTE(D194,"?","Sep")</f>
        <v>Aug</v>
      </c>
      <c r="F194" s="19">
        <v>14</v>
      </c>
      <c r="G194" s="40">
        <f t="shared" si="24"/>
        <v>37117</v>
      </c>
      <c r="H194" s="19">
        <v>0</v>
      </c>
      <c r="I194" s="19">
        <v>2007.95</v>
      </c>
      <c r="J194" s="41">
        <v>2007.95</v>
      </c>
      <c r="K194" s="19" t="s">
        <v>8298</v>
      </c>
      <c r="L194" s="19" t="str">
        <v>tier - 3</v>
      </c>
      <c r="M194" s="19" t="s">
        <v>8297</v>
      </c>
      <c r="N194" s="19" t="str">
        <v>tier - 2</v>
      </c>
      <c r="O194" s="19" t="s">
        <v>8330</v>
      </c>
      <c r="P194" s="19" t="str">
        <v>R1011</v>
      </c>
      <c r="Q194" s="19">
        <f ca="1" t="shared" si="25"/>
        <v>24</v>
      </c>
      <c r="R194" s="29"/>
      <c r="U194" s="19" t="s">
        <v>8328</v>
      </c>
      <c r="V194" s="19" t="str">
        <f t="shared" si="31"/>
        <v>Aug</v>
      </c>
      <c r="X194" s="19">
        <f t="shared" si="32"/>
        <v>2001</v>
      </c>
      <c r="AG194" s="19" t="s">
        <v>725</v>
      </c>
      <c r="AH194" s="19" t="s">
        <v>8336</v>
      </c>
      <c r="AI194" s="19" t="s">
        <v>8298</v>
      </c>
      <c r="AJ194" s="19" t="s">
        <v>8298</v>
      </c>
      <c r="AK194" s="19" t="str">
        <v>tier - 3</v>
      </c>
      <c r="AL194" s="19" t="str">
        <v>tier - 3</v>
      </c>
      <c r="AT194" s="19" t="s">
        <v>8330</v>
      </c>
      <c r="AU194" s="19" t="str">
        <v>R1011</v>
      </c>
      <c r="BD194" s="39">
        <v>1998</v>
      </c>
      <c r="BE194" s="19" t="str">
        <f t="shared" si="27"/>
        <v>Sep</v>
      </c>
      <c r="BF194" s="19">
        <v>28</v>
      </c>
      <c r="BG194" s="40">
        <f t="shared" si="28"/>
        <v>36066</v>
      </c>
      <c r="BM194" s="39">
        <v>1998</v>
      </c>
      <c r="BN194" s="19" t="str">
        <f t="shared" si="29"/>
        <v>Oct</v>
      </c>
      <c r="BO194" s="19">
        <v>5</v>
      </c>
      <c r="BP194" s="40">
        <f t="shared" si="26"/>
        <v>36073</v>
      </c>
      <c r="BQ194" s="19">
        <f ca="1" t="shared" si="30"/>
        <v>27</v>
      </c>
      <c r="BU194" s="19">
        <v>1972.95</v>
      </c>
      <c r="BV194" s="41">
        <v>1972.95</v>
      </c>
    </row>
    <row r="195" spans="1:74">
      <c r="A195" s="19" t="s">
        <v>757</v>
      </c>
      <c r="B195" s="39">
        <v>2001</v>
      </c>
      <c r="C195" s="19">
        <f t="shared" ref="C195:C258" si="34">IF(B195="?",ROUND(AVERAGE($B$2:$B$2336),0),B195)</f>
        <v>2001</v>
      </c>
      <c r="D195" s="19" t="s">
        <v>8296</v>
      </c>
      <c r="E195" s="19" t="str">
        <f t="shared" si="33"/>
        <v>Jul</v>
      </c>
      <c r="F195" s="19">
        <v>1</v>
      </c>
      <c r="G195" s="40">
        <f t="shared" ref="G195:G258" si="35">DATE(C195,MONTH(E195&amp;2),F195)</f>
        <v>37073</v>
      </c>
      <c r="H195" s="19">
        <v>0</v>
      </c>
      <c r="I195" s="19">
        <v>2020.18</v>
      </c>
      <c r="J195" s="41">
        <v>2020.18</v>
      </c>
      <c r="K195" s="19" t="s">
        <v>8298</v>
      </c>
      <c r="L195" s="19" t="str">
        <v>tier - 3</v>
      </c>
      <c r="M195" s="19" t="s">
        <v>8302</v>
      </c>
      <c r="N195" s="19" t="str">
        <v>tier - 1</v>
      </c>
      <c r="O195" s="19" t="s">
        <v>8330</v>
      </c>
      <c r="P195" s="19" t="str">
        <v>R1011</v>
      </c>
      <c r="Q195" s="19">
        <f ca="1" t="shared" ref="Q195:Q258" si="36">INT((TODAY()-G195)/365.25)</f>
        <v>24</v>
      </c>
      <c r="R195" s="29"/>
      <c r="U195" s="19" t="s">
        <v>8326</v>
      </c>
      <c r="V195" s="19" t="str">
        <f t="shared" si="31"/>
        <v>Dec</v>
      </c>
      <c r="X195" s="19">
        <f t="shared" si="32"/>
        <v>2001</v>
      </c>
      <c r="AG195" s="19" t="s">
        <v>729</v>
      </c>
      <c r="AH195" s="19" t="s">
        <v>8324</v>
      </c>
      <c r="AI195" s="19" t="s">
        <v>8298</v>
      </c>
      <c r="AJ195" s="19" t="s">
        <v>8302</v>
      </c>
      <c r="AK195" s="19" t="str">
        <v>tier - 3</v>
      </c>
      <c r="AL195" s="19" t="str">
        <v>tier - 1</v>
      </c>
      <c r="AT195" s="19" t="s">
        <v>8330</v>
      </c>
      <c r="AU195" s="19" t="str">
        <v>R1011</v>
      </c>
      <c r="BD195" s="39">
        <v>1998</v>
      </c>
      <c r="BE195" s="19" t="str">
        <f t="shared" si="27"/>
        <v>Oct</v>
      </c>
      <c r="BF195" s="19">
        <v>5</v>
      </c>
      <c r="BG195" s="40">
        <f t="shared" si="28"/>
        <v>36073</v>
      </c>
      <c r="BM195" s="39">
        <v>1998</v>
      </c>
      <c r="BN195" s="19" t="str">
        <f t="shared" si="29"/>
        <v>Sep</v>
      </c>
      <c r="BO195" s="19">
        <v>29</v>
      </c>
      <c r="BP195" s="40">
        <f t="shared" si="26"/>
        <v>36067</v>
      </c>
      <c r="BQ195" s="19">
        <f ca="1" t="shared" si="30"/>
        <v>27</v>
      </c>
      <c r="BU195" s="19">
        <v>1977.82</v>
      </c>
      <c r="BV195" s="41">
        <v>1977.82</v>
      </c>
    </row>
    <row r="196" spans="1:74">
      <c r="A196" s="19" t="s">
        <v>761</v>
      </c>
      <c r="B196" s="39">
        <v>2001</v>
      </c>
      <c r="C196" s="19">
        <f t="shared" si="34"/>
        <v>2001</v>
      </c>
      <c r="D196" s="19" t="s">
        <v>8310</v>
      </c>
      <c r="E196" s="19" t="str">
        <f t="shared" si="33"/>
        <v>Sep</v>
      </c>
      <c r="F196" s="19">
        <v>6</v>
      </c>
      <c r="G196" s="40">
        <f t="shared" si="35"/>
        <v>37140</v>
      </c>
      <c r="H196" s="19">
        <v>0</v>
      </c>
      <c r="I196" s="19">
        <v>2020.55</v>
      </c>
      <c r="J196" s="41">
        <v>2020.55</v>
      </c>
      <c r="K196" s="19" t="s">
        <v>8298</v>
      </c>
      <c r="L196" s="19" t="str">
        <v>tier - 3</v>
      </c>
      <c r="M196" s="19" t="s">
        <v>8297</v>
      </c>
      <c r="N196" s="19" t="str">
        <v>tier - 2</v>
      </c>
      <c r="O196" s="19" t="s">
        <v>8299</v>
      </c>
      <c r="P196" s="19" t="str">
        <v>R1013</v>
      </c>
      <c r="Q196" s="19">
        <f ca="1" t="shared" si="36"/>
        <v>24</v>
      </c>
      <c r="R196" s="29"/>
      <c r="U196" s="19" t="s">
        <v>8310</v>
      </c>
      <c r="V196" s="19" t="str">
        <f t="shared" si="31"/>
        <v>Sep</v>
      </c>
      <c r="X196" s="19">
        <f t="shared" si="32"/>
        <v>2002</v>
      </c>
      <c r="AG196" s="19" t="s">
        <v>733</v>
      </c>
      <c r="AH196" s="19" t="s">
        <v>8324</v>
      </c>
      <c r="AI196" s="19" t="s">
        <v>8298</v>
      </c>
      <c r="AJ196" s="19" t="s">
        <v>8302</v>
      </c>
      <c r="AK196" s="19" t="str">
        <v>tier - 3</v>
      </c>
      <c r="AL196" s="19" t="str">
        <v>tier - 1</v>
      </c>
      <c r="AT196" s="19" t="s">
        <v>8330</v>
      </c>
      <c r="AU196" s="19" t="str">
        <v>R1011</v>
      </c>
      <c r="BD196" s="39">
        <v>1998</v>
      </c>
      <c r="BE196" s="19" t="str">
        <f t="shared" si="27"/>
        <v>Sep</v>
      </c>
      <c r="BF196" s="19">
        <v>29</v>
      </c>
      <c r="BG196" s="40">
        <f t="shared" si="28"/>
        <v>36067</v>
      </c>
      <c r="BM196" s="39">
        <v>2002</v>
      </c>
      <c r="BN196" s="19" t="str">
        <f t="shared" si="29"/>
        <v>Jul</v>
      </c>
      <c r="BO196" s="19">
        <v>16</v>
      </c>
      <c r="BP196" s="40">
        <f t="shared" si="26"/>
        <v>37453</v>
      </c>
      <c r="BQ196" s="19">
        <f ca="1" t="shared" si="30"/>
        <v>23</v>
      </c>
      <c r="BU196" s="19">
        <v>1980.07</v>
      </c>
      <c r="BV196" s="41">
        <v>1980.07</v>
      </c>
    </row>
    <row r="197" spans="1:74">
      <c r="A197" s="19" t="s">
        <v>765</v>
      </c>
      <c r="B197" s="39">
        <v>2001</v>
      </c>
      <c r="C197" s="19">
        <f t="shared" si="34"/>
        <v>2001</v>
      </c>
      <c r="D197" s="19" t="s">
        <v>8328</v>
      </c>
      <c r="E197" s="19" t="str">
        <f t="shared" si="33"/>
        <v>Aug</v>
      </c>
      <c r="F197" s="19">
        <v>4</v>
      </c>
      <c r="G197" s="40">
        <f t="shared" si="35"/>
        <v>37107</v>
      </c>
      <c r="H197" s="19">
        <v>0</v>
      </c>
      <c r="I197" s="19">
        <v>2026.97</v>
      </c>
      <c r="J197" s="41">
        <v>2026.97</v>
      </c>
      <c r="K197" s="19" t="s">
        <v>8298</v>
      </c>
      <c r="L197" s="19" t="str">
        <v>tier - 3</v>
      </c>
      <c r="M197" s="19" t="s">
        <v>8297</v>
      </c>
      <c r="N197" s="19" t="str">
        <v>tier - 2</v>
      </c>
      <c r="O197" s="19" t="s">
        <v>8299</v>
      </c>
      <c r="P197" s="19" t="str">
        <v>R1013</v>
      </c>
      <c r="Q197" s="19">
        <f ca="1" t="shared" si="36"/>
        <v>24</v>
      </c>
      <c r="R197" s="29"/>
      <c r="U197" s="19" t="s">
        <v>8296</v>
      </c>
      <c r="V197" s="19" t="str">
        <f t="shared" si="31"/>
        <v>Jul</v>
      </c>
      <c r="X197" s="19">
        <f t="shared" si="32"/>
        <v>2002</v>
      </c>
      <c r="AG197" s="19" t="s">
        <v>737</v>
      </c>
      <c r="AH197" s="19" t="s">
        <v>8324</v>
      </c>
      <c r="AI197" s="19" t="s">
        <v>8298</v>
      </c>
      <c r="AJ197" s="19" t="s">
        <v>8298</v>
      </c>
      <c r="AK197" s="19" t="str">
        <v>tier - 3</v>
      </c>
      <c r="AL197" s="19" t="str">
        <v>tier - 3</v>
      </c>
      <c r="AT197" s="19" t="s">
        <v>8330</v>
      </c>
      <c r="AU197" s="19" t="str">
        <v>R1011</v>
      </c>
      <c r="BD197" s="39">
        <v>2002</v>
      </c>
      <c r="BE197" s="19" t="str">
        <f t="shared" si="27"/>
        <v>Jul</v>
      </c>
      <c r="BF197" s="19">
        <v>16</v>
      </c>
      <c r="BG197" s="40">
        <f t="shared" si="28"/>
        <v>37453</v>
      </c>
      <c r="BM197" s="39">
        <v>1998</v>
      </c>
      <c r="BN197" s="19" t="str">
        <f t="shared" si="29"/>
        <v>Dec</v>
      </c>
      <c r="BO197" s="19">
        <v>29</v>
      </c>
      <c r="BP197" s="40">
        <f t="shared" si="26"/>
        <v>36158</v>
      </c>
      <c r="BQ197" s="19">
        <f ca="1" t="shared" si="30"/>
        <v>26</v>
      </c>
      <c r="BU197" s="19">
        <v>1981.58</v>
      </c>
      <c r="BV197" s="41">
        <v>1981.58</v>
      </c>
    </row>
    <row r="198" spans="1:74">
      <c r="A198" s="19" t="s">
        <v>769</v>
      </c>
      <c r="B198" s="39">
        <v>2000</v>
      </c>
      <c r="C198" s="19">
        <f t="shared" si="34"/>
        <v>2000</v>
      </c>
      <c r="D198" s="19" t="s">
        <v>8310</v>
      </c>
      <c r="E198" s="19" t="str">
        <f t="shared" si="33"/>
        <v>Sep</v>
      </c>
      <c r="F198" s="19">
        <v>2</v>
      </c>
      <c r="G198" s="40">
        <f t="shared" si="35"/>
        <v>36771</v>
      </c>
      <c r="H198" s="19">
        <v>0</v>
      </c>
      <c r="I198" s="19">
        <v>2045.69</v>
      </c>
      <c r="J198" s="41">
        <v>2045.69</v>
      </c>
      <c r="K198" s="19" t="s">
        <v>8298</v>
      </c>
      <c r="L198" s="19" t="str">
        <v>tier - 3</v>
      </c>
      <c r="M198" s="19" t="s">
        <v>8298</v>
      </c>
      <c r="N198" s="19" t="str">
        <v>tier - 3</v>
      </c>
      <c r="O198" s="19" t="s">
        <v>8315</v>
      </c>
      <c r="P198" s="19" t="str">
        <v>R1012</v>
      </c>
      <c r="Q198" s="19">
        <f ca="1" t="shared" si="36"/>
        <v>25</v>
      </c>
      <c r="R198" s="29"/>
      <c r="U198" s="19" t="s">
        <v>8310</v>
      </c>
      <c r="V198" s="19" t="str">
        <f t="shared" si="31"/>
        <v>Sep</v>
      </c>
      <c r="X198" s="19">
        <f t="shared" si="32"/>
        <v>1998</v>
      </c>
      <c r="AG198" s="19" t="s">
        <v>741</v>
      </c>
      <c r="AH198" s="19" t="s">
        <v>8324</v>
      </c>
      <c r="AI198" s="19" t="s">
        <v>8298</v>
      </c>
      <c r="AJ198" s="19" t="s">
        <v>8302</v>
      </c>
      <c r="AK198" s="19" t="str">
        <v>tier - 3</v>
      </c>
      <c r="AL198" s="19" t="str">
        <v>tier - 1</v>
      </c>
      <c r="AT198" s="19" t="s">
        <v>8299</v>
      </c>
      <c r="AU198" s="19" t="str">
        <v>R1013</v>
      </c>
      <c r="BD198" s="39">
        <v>1998</v>
      </c>
      <c r="BE198" s="19" t="str">
        <f t="shared" si="27"/>
        <v>Dec</v>
      </c>
      <c r="BF198" s="19">
        <v>29</v>
      </c>
      <c r="BG198" s="40">
        <f t="shared" si="28"/>
        <v>36158</v>
      </c>
      <c r="BM198" s="39">
        <v>2002</v>
      </c>
      <c r="BN198" s="19" t="str">
        <f t="shared" si="29"/>
        <v>Sep</v>
      </c>
      <c r="BO198" s="19">
        <v>29</v>
      </c>
      <c r="BP198" s="40">
        <f t="shared" si="26"/>
        <v>37528</v>
      </c>
      <c r="BQ198" s="19">
        <f ca="1" t="shared" si="30"/>
        <v>23</v>
      </c>
      <c r="BU198" s="19">
        <v>1984.45</v>
      </c>
      <c r="BV198" s="41">
        <v>1984.45</v>
      </c>
    </row>
    <row r="199" spans="1:74">
      <c r="A199" s="19" t="s">
        <v>773</v>
      </c>
      <c r="B199" s="39">
        <v>2000</v>
      </c>
      <c r="C199" s="19">
        <f t="shared" si="34"/>
        <v>2000</v>
      </c>
      <c r="D199" s="19" t="s">
        <v>8296</v>
      </c>
      <c r="E199" s="19" t="str">
        <f t="shared" si="33"/>
        <v>Jul</v>
      </c>
      <c r="F199" s="19">
        <v>26</v>
      </c>
      <c r="G199" s="40">
        <f t="shared" si="35"/>
        <v>36733</v>
      </c>
      <c r="H199" s="19">
        <v>0</v>
      </c>
      <c r="I199" s="19">
        <v>2055.32</v>
      </c>
      <c r="J199" s="41">
        <v>2055.32</v>
      </c>
      <c r="K199" s="19" t="s">
        <v>8298</v>
      </c>
      <c r="L199" s="19" t="str">
        <v>tier - 3</v>
      </c>
      <c r="M199" s="19" t="s">
        <v>8298</v>
      </c>
      <c r="N199" s="19" t="str">
        <v>tier - 3</v>
      </c>
      <c r="O199" s="19" t="s">
        <v>8315</v>
      </c>
      <c r="P199" s="19" t="str">
        <v>R1012</v>
      </c>
      <c r="Q199" s="19">
        <f ca="1" t="shared" si="36"/>
        <v>25</v>
      </c>
      <c r="R199" s="29"/>
      <c r="U199" s="19" t="s">
        <v>8329</v>
      </c>
      <c r="V199" s="19" t="str">
        <f t="shared" si="31"/>
        <v>Oct</v>
      </c>
      <c r="X199" s="19">
        <f t="shared" si="32"/>
        <v>1998</v>
      </c>
      <c r="AG199" s="19" t="s">
        <v>745</v>
      </c>
      <c r="AH199" s="19" t="s">
        <v>8324</v>
      </c>
      <c r="AI199" s="19" t="s">
        <v>8298</v>
      </c>
      <c r="AJ199" s="19" t="s">
        <v>8298</v>
      </c>
      <c r="AK199" s="19" t="str">
        <v>tier - 3</v>
      </c>
      <c r="AL199" s="19" t="str">
        <v>tier - 3</v>
      </c>
      <c r="AT199" s="19" t="s">
        <v>8333</v>
      </c>
      <c r="AU199" s="19" t="str">
        <v>R1016</v>
      </c>
      <c r="BD199" s="39">
        <v>2002</v>
      </c>
      <c r="BE199" s="19" t="str">
        <f t="shared" si="27"/>
        <v>Sep</v>
      </c>
      <c r="BF199" s="19">
        <v>29</v>
      </c>
      <c r="BG199" s="40">
        <f t="shared" si="28"/>
        <v>37528</v>
      </c>
      <c r="BM199" s="39">
        <v>1998</v>
      </c>
      <c r="BN199" s="19" t="str">
        <f t="shared" si="29"/>
        <v>Sep</v>
      </c>
      <c r="BO199" s="19">
        <v>14</v>
      </c>
      <c r="BP199" s="40">
        <f t="shared" si="26"/>
        <v>36052</v>
      </c>
      <c r="BQ199" s="19">
        <f ca="1" t="shared" si="30"/>
        <v>27</v>
      </c>
      <c r="BU199" s="19">
        <v>1986.93</v>
      </c>
      <c r="BV199" s="41">
        <v>1986.93</v>
      </c>
    </row>
    <row r="200" spans="1:74">
      <c r="A200" s="19" t="s">
        <v>777</v>
      </c>
      <c r="B200" s="39">
        <v>2004</v>
      </c>
      <c r="C200" s="19">
        <f t="shared" si="34"/>
        <v>2004</v>
      </c>
      <c r="D200" s="19" t="s">
        <v>8303</v>
      </c>
      <c r="E200" s="19" t="str">
        <f t="shared" si="33"/>
        <v>Jun</v>
      </c>
      <c r="F200" s="19">
        <v>12</v>
      </c>
      <c r="G200" s="40">
        <f t="shared" si="35"/>
        <v>38150</v>
      </c>
      <c r="H200" s="19">
        <v>0</v>
      </c>
      <c r="I200" s="19">
        <v>2094.1</v>
      </c>
      <c r="J200" s="41">
        <v>2094.1</v>
      </c>
      <c r="K200" s="19" t="s">
        <v>8298</v>
      </c>
      <c r="L200" s="19" t="str">
        <v>tier - 3</v>
      </c>
      <c r="M200" s="19" t="s">
        <v>8297</v>
      </c>
      <c r="N200" s="19" t="str">
        <v>tier - 2</v>
      </c>
      <c r="O200" s="19" t="s">
        <v>8335</v>
      </c>
      <c r="P200" s="19" t="str">
        <v>R1025</v>
      </c>
      <c r="Q200" s="19">
        <f ca="1" t="shared" si="36"/>
        <v>21</v>
      </c>
      <c r="R200" s="29"/>
      <c r="U200" s="19" t="s">
        <v>8310</v>
      </c>
      <c r="V200" s="19" t="str">
        <f t="shared" si="31"/>
        <v>Sep</v>
      </c>
      <c r="X200" s="19">
        <f t="shared" si="32"/>
        <v>1998</v>
      </c>
      <c r="AG200" s="19" t="s">
        <v>749</v>
      </c>
      <c r="AH200" s="19" t="s">
        <v>8324</v>
      </c>
      <c r="AI200" s="19" t="s">
        <v>8298</v>
      </c>
      <c r="AJ200" s="19" t="s">
        <v>8297</v>
      </c>
      <c r="AK200" s="19" t="str">
        <v>tier - 3</v>
      </c>
      <c r="AL200" s="19" t="str">
        <v>tier - 2</v>
      </c>
      <c r="AT200" s="19" t="s">
        <v>8299</v>
      </c>
      <c r="AU200" s="19" t="str">
        <v>R1013</v>
      </c>
      <c r="BD200" s="39">
        <v>1998</v>
      </c>
      <c r="BE200" s="19" t="str">
        <f t="shared" si="27"/>
        <v>Sep</v>
      </c>
      <c r="BF200" s="19">
        <v>14</v>
      </c>
      <c r="BG200" s="40">
        <f t="shared" si="28"/>
        <v>36052</v>
      </c>
      <c r="BM200" s="39">
        <v>2001</v>
      </c>
      <c r="BN200" s="19" t="str">
        <f t="shared" si="29"/>
        <v>Aug</v>
      </c>
      <c r="BO200" s="19">
        <v>14</v>
      </c>
      <c r="BP200" s="40">
        <f t="shared" ref="BP200:BP263" si="37">DATE(BM200,MONTH(5&amp;BN200),BO200)</f>
        <v>37117</v>
      </c>
      <c r="BQ200" s="19">
        <f ca="1" t="shared" si="30"/>
        <v>24</v>
      </c>
      <c r="BU200" s="19">
        <v>2007.95</v>
      </c>
      <c r="BV200" s="41">
        <v>2007.95</v>
      </c>
    </row>
    <row r="201" spans="1:74">
      <c r="A201" s="19" t="s">
        <v>781</v>
      </c>
      <c r="B201" s="39">
        <v>2001</v>
      </c>
      <c r="C201" s="19">
        <f t="shared" si="34"/>
        <v>2001</v>
      </c>
      <c r="D201" s="19" t="s">
        <v>8328</v>
      </c>
      <c r="E201" s="19" t="str">
        <f t="shared" si="33"/>
        <v>Aug</v>
      </c>
      <c r="F201" s="19">
        <v>14</v>
      </c>
      <c r="G201" s="40">
        <f t="shared" si="35"/>
        <v>37117</v>
      </c>
      <c r="H201" s="19">
        <v>0</v>
      </c>
      <c r="I201" s="19">
        <v>2102.26</v>
      </c>
      <c r="J201" s="41">
        <v>2102.26</v>
      </c>
      <c r="K201" s="19" t="s">
        <v>8298</v>
      </c>
      <c r="L201" s="19" t="str">
        <v>tier - 3</v>
      </c>
      <c r="M201" s="19" t="s">
        <v>8297</v>
      </c>
      <c r="N201" s="19" t="str">
        <v>tier - 2</v>
      </c>
      <c r="O201" s="19" t="s">
        <v>8332</v>
      </c>
      <c r="P201" s="19" t="str">
        <v>R1019</v>
      </c>
      <c r="Q201" s="19">
        <f ca="1" t="shared" si="36"/>
        <v>24</v>
      </c>
      <c r="R201" s="29"/>
      <c r="U201" s="19" t="s">
        <v>8296</v>
      </c>
      <c r="V201" s="19" t="str">
        <f t="shared" si="31"/>
        <v>Jul</v>
      </c>
      <c r="X201" s="19">
        <f t="shared" si="32"/>
        <v>2002</v>
      </c>
      <c r="AG201" s="19" t="s">
        <v>753</v>
      </c>
      <c r="AH201" s="19" t="s">
        <v>8324</v>
      </c>
      <c r="AI201" s="19" t="s">
        <v>8298</v>
      </c>
      <c r="AJ201" s="19" t="s">
        <v>8297</v>
      </c>
      <c r="AK201" s="19" t="str">
        <v>tier - 3</v>
      </c>
      <c r="AL201" s="19" t="str">
        <v>tier - 2</v>
      </c>
      <c r="AT201" s="19" t="s">
        <v>8330</v>
      </c>
      <c r="AU201" s="19" t="str">
        <v>R1011</v>
      </c>
      <c r="BD201" s="39">
        <v>2001</v>
      </c>
      <c r="BE201" s="19" t="str">
        <f t="shared" ref="BE201:BE264" si="38">SUBSTITUTE(D194,"?","Sep")</f>
        <v>Aug</v>
      </c>
      <c r="BF201" s="19">
        <v>14</v>
      </c>
      <c r="BG201" s="40">
        <f t="shared" ref="BG201:BG264" si="39">DATE(BD201,MONTH(5&amp;BE201),BF201)</f>
        <v>37117</v>
      </c>
      <c r="BM201" s="39">
        <v>2001</v>
      </c>
      <c r="BN201" s="19" t="str">
        <f t="shared" ref="BN201:BN264" si="40">SUBSTITUTE(E195,"?","Sep")</f>
        <v>Jul</v>
      </c>
      <c r="BO201" s="19">
        <v>1</v>
      </c>
      <c r="BP201" s="40">
        <f t="shared" si="37"/>
        <v>37073</v>
      </c>
      <c r="BQ201" s="19">
        <f ca="1" t="shared" ref="BQ201:BQ264" si="41">INT((TODAY()-BP201)/365.25)</f>
        <v>24</v>
      </c>
      <c r="BU201" s="19">
        <v>2020.18</v>
      </c>
      <c r="BV201" s="41">
        <v>2020.18</v>
      </c>
    </row>
    <row r="202" spans="1:74">
      <c r="A202" s="19" t="s">
        <v>785</v>
      </c>
      <c r="B202" s="39">
        <v>2001</v>
      </c>
      <c r="C202" s="19">
        <f t="shared" si="34"/>
        <v>2001</v>
      </c>
      <c r="D202" s="19" t="s">
        <v>8303</v>
      </c>
      <c r="E202" s="19" t="str">
        <f t="shared" si="33"/>
        <v>Jun</v>
      </c>
      <c r="F202" s="19">
        <v>22</v>
      </c>
      <c r="G202" s="40">
        <f t="shared" si="35"/>
        <v>37064</v>
      </c>
      <c r="H202" s="19">
        <v>1</v>
      </c>
      <c r="I202" s="19">
        <v>2103.08</v>
      </c>
      <c r="J202" s="41">
        <v>2103.08</v>
      </c>
      <c r="K202" s="19" t="s">
        <v>8298</v>
      </c>
      <c r="L202" s="19" t="str">
        <v>tier - 3</v>
      </c>
      <c r="M202" s="19" t="s">
        <v>8297</v>
      </c>
      <c r="N202" s="19" t="str">
        <v>tier - 2</v>
      </c>
      <c r="O202" s="19" t="s">
        <v>8330</v>
      </c>
      <c r="P202" s="19" t="str">
        <v>R1011</v>
      </c>
      <c r="Q202" s="19">
        <f ca="1" t="shared" si="36"/>
        <v>24</v>
      </c>
      <c r="R202" s="29"/>
      <c r="U202" s="19" t="s">
        <v>8326</v>
      </c>
      <c r="V202" s="19" t="str">
        <f t="shared" si="31"/>
        <v>Dec</v>
      </c>
      <c r="X202" s="19">
        <f t="shared" si="32"/>
        <v>1998</v>
      </c>
      <c r="AG202" s="19" t="s">
        <v>757</v>
      </c>
      <c r="AH202" s="19" t="s">
        <v>8324</v>
      </c>
      <c r="AI202" s="19" t="s">
        <v>8298</v>
      </c>
      <c r="AJ202" s="19" t="s">
        <v>8302</v>
      </c>
      <c r="AK202" s="19" t="str">
        <v>tier - 3</v>
      </c>
      <c r="AL202" s="19" t="str">
        <v>tier - 1</v>
      </c>
      <c r="AT202" s="19" t="s">
        <v>8330</v>
      </c>
      <c r="AU202" s="19" t="str">
        <v>R1011</v>
      </c>
      <c r="BD202" s="39">
        <v>2001</v>
      </c>
      <c r="BE202" s="19" t="str">
        <f t="shared" si="38"/>
        <v>Jul</v>
      </c>
      <c r="BF202" s="19">
        <v>1</v>
      </c>
      <c r="BG202" s="40">
        <f t="shared" si="39"/>
        <v>37073</v>
      </c>
      <c r="BM202" s="39">
        <v>2001</v>
      </c>
      <c r="BN202" s="19" t="str">
        <f t="shared" si="40"/>
        <v>Sep</v>
      </c>
      <c r="BO202" s="19">
        <v>6</v>
      </c>
      <c r="BP202" s="40">
        <f t="shared" si="37"/>
        <v>37140</v>
      </c>
      <c r="BQ202" s="19">
        <f ca="1" t="shared" si="41"/>
        <v>24</v>
      </c>
      <c r="BU202" s="19">
        <v>2020.55</v>
      </c>
      <c r="BV202" s="41">
        <v>2020.55</v>
      </c>
    </row>
    <row r="203" spans="1:74">
      <c r="A203" s="19" t="s">
        <v>789</v>
      </c>
      <c r="B203" s="39">
        <v>2001</v>
      </c>
      <c r="C203" s="19">
        <f t="shared" si="34"/>
        <v>2001</v>
      </c>
      <c r="D203" s="19" t="s">
        <v>8301</v>
      </c>
      <c r="E203" s="19" t="str">
        <f t="shared" si="33"/>
        <v>Nov</v>
      </c>
      <c r="F203" s="19">
        <v>28</v>
      </c>
      <c r="G203" s="40">
        <f t="shared" si="35"/>
        <v>37223</v>
      </c>
      <c r="H203" s="19">
        <v>0</v>
      </c>
      <c r="I203" s="19">
        <v>2104.11</v>
      </c>
      <c r="J203" s="41">
        <v>2104.11</v>
      </c>
      <c r="K203" s="19" t="s">
        <v>8297</v>
      </c>
      <c r="L203" s="19" t="str">
        <v>tier - 2</v>
      </c>
      <c r="M203" s="19" t="s">
        <v>8302</v>
      </c>
      <c r="N203" s="19" t="str">
        <v>tier - 1</v>
      </c>
      <c r="O203" s="19" t="s">
        <v>8333</v>
      </c>
      <c r="P203" s="19" t="str">
        <v>R1016</v>
      </c>
      <c r="Q203" s="19">
        <f ca="1" t="shared" si="36"/>
        <v>23</v>
      </c>
      <c r="R203" s="29"/>
      <c r="U203" s="19" t="s">
        <v>8310</v>
      </c>
      <c r="V203" s="19" t="str">
        <f t="shared" si="31"/>
        <v>Sep</v>
      </c>
      <c r="X203" s="19">
        <f t="shared" si="32"/>
        <v>2002</v>
      </c>
      <c r="AG203" s="19" t="s">
        <v>761</v>
      </c>
      <c r="AH203" s="19" t="s">
        <v>8324</v>
      </c>
      <c r="AI203" s="19" t="s">
        <v>8298</v>
      </c>
      <c r="AJ203" s="19" t="s">
        <v>8297</v>
      </c>
      <c r="AK203" s="19" t="str">
        <v>tier - 3</v>
      </c>
      <c r="AL203" s="19" t="str">
        <v>tier - 2</v>
      </c>
      <c r="AT203" s="19" t="s">
        <v>8299</v>
      </c>
      <c r="AU203" s="19" t="str">
        <v>R1013</v>
      </c>
      <c r="BD203" s="39">
        <v>2001</v>
      </c>
      <c r="BE203" s="19" t="str">
        <f t="shared" si="38"/>
        <v>Sep</v>
      </c>
      <c r="BF203" s="19">
        <v>6</v>
      </c>
      <c r="BG203" s="40">
        <f t="shared" si="39"/>
        <v>37140</v>
      </c>
      <c r="BM203" s="39">
        <v>2001</v>
      </c>
      <c r="BN203" s="19" t="str">
        <f t="shared" si="40"/>
        <v>Aug</v>
      </c>
      <c r="BO203" s="19">
        <v>4</v>
      </c>
      <c r="BP203" s="40">
        <f t="shared" si="37"/>
        <v>37107</v>
      </c>
      <c r="BQ203" s="19">
        <f ca="1" t="shared" si="41"/>
        <v>24</v>
      </c>
      <c r="BU203" s="19">
        <v>2026.97</v>
      </c>
      <c r="BV203" s="41">
        <v>2026.97</v>
      </c>
    </row>
    <row r="204" spans="1:74">
      <c r="A204" s="19" t="s">
        <v>792</v>
      </c>
      <c r="B204" s="39">
        <v>1989</v>
      </c>
      <c r="C204" s="19">
        <f t="shared" si="34"/>
        <v>1989</v>
      </c>
      <c r="D204" s="19" t="s">
        <v>8296</v>
      </c>
      <c r="E204" s="19" t="str">
        <f t="shared" si="33"/>
        <v>Jul</v>
      </c>
      <c r="F204" s="19">
        <v>21</v>
      </c>
      <c r="G204" s="40">
        <f t="shared" si="35"/>
        <v>32710</v>
      </c>
      <c r="H204" s="19">
        <v>3</v>
      </c>
      <c r="I204" s="19">
        <v>2106.26</v>
      </c>
      <c r="J204" s="41">
        <v>2106.26</v>
      </c>
      <c r="K204" s="19" t="s">
        <v>8297</v>
      </c>
      <c r="L204" s="19" t="str">
        <v>tier - 2</v>
      </c>
      <c r="M204" s="19" t="s">
        <v>8297</v>
      </c>
      <c r="N204" s="19" t="str">
        <v>tier - 2</v>
      </c>
      <c r="O204" s="19" t="s">
        <v>8299</v>
      </c>
      <c r="P204" s="19" t="str">
        <v>R1013</v>
      </c>
      <c r="Q204" s="19">
        <f ca="1" t="shared" si="36"/>
        <v>36</v>
      </c>
      <c r="R204" s="29"/>
      <c r="U204" s="19" t="s">
        <v>8310</v>
      </c>
      <c r="V204" s="19" t="str">
        <f t="shared" si="31"/>
        <v>Sep</v>
      </c>
      <c r="X204" s="19">
        <f t="shared" si="32"/>
        <v>1998</v>
      </c>
      <c r="AG204" s="19" t="s">
        <v>765</v>
      </c>
      <c r="AH204" s="19" t="s">
        <v>8324</v>
      </c>
      <c r="AI204" s="19" t="s">
        <v>8298</v>
      </c>
      <c r="AJ204" s="19" t="s">
        <v>8297</v>
      </c>
      <c r="AK204" s="19" t="str">
        <v>tier - 3</v>
      </c>
      <c r="AL204" s="19" t="str">
        <v>tier - 2</v>
      </c>
      <c r="AT204" s="19" t="s">
        <v>8299</v>
      </c>
      <c r="AU204" s="19" t="str">
        <v>R1013</v>
      </c>
      <c r="BD204" s="39">
        <v>2001</v>
      </c>
      <c r="BE204" s="19" t="str">
        <f t="shared" si="38"/>
        <v>Aug</v>
      </c>
      <c r="BF204" s="19">
        <v>4</v>
      </c>
      <c r="BG204" s="40">
        <f t="shared" si="39"/>
        <v>37107</v>
      </c>
      <c r="BM204" s="39">
        <v>2000</v>
      </c>
      <c r="BN204" s="19" t="str">
        <f t="shared" si="40"/>
        <v>Sep</v>
      </c>
      <c r="BO204" s="19">
        <v>2</v>
      </c>
      <c r="BP204" s="40">
        <f t="shared" si="37"/>
        <v>36771</v>
      </c>
      <c r="BQ204" s="19">
        <f ca="1" t="shared" si="41"/>
        <v>25</v>
      </c>
      <c r="BU204" s="19">
        <v>2045.69</v>
      </c>
      <c r="BV204" s="41">
        <v>2045.69</v>
      </c>
    </row>
    <row r="205" spans="1:74">
      <c r="A205" s="19" t="s">
        <v>796</v>
      </c>
      <c r="B205" s="39">
        <v>2003</v>
      </c>
      <c r="C205" s="19">
        <f t="shared" si="34"/>
        <v>2003</v>
      </c>
      <c r="D205" s="19" t="s">
        <v>8310</v>
      </c>
      <c r="E205" s="19" t="str">
        <f t="shared" si="33"/>
        <v>Sep</v>
      </c>
      <c r="F205" s="19">
        <v>30</v>
      </c>
      <c r="G205" s="40">
        <f t="shared" si="35"/>
        <v>37894</v>
      </c>
      <c r="H205" s="19">
        <v>0</v>
      </c>
      <c r="I205" s="19">
        <v>2117.34</v>
      </c>
      <c r="J205" s="41">
        <v>2117.34</v>
      </c>
      <c r="K205" s="19" t="s">
        <v>8297</v>
      </c>
      <c r="L205" s="19" t="str">
        <v>tier - 2</v>
      </c>
      <c r="M205" s="19" t="s">
        <v>8298</v>
      </c>
      <c r="N205" s="19" t="str">
        <v>tier - 3</v>
      </c>
      <c r="O205" s="19" t="s">
        <v>8315</v>
      </c>
      <c r="P205" s="19" t="str">
        <v>R1012</v>
      </c>
      <c r="Q205" s="19">
        <f ca="1" t="shared" si="36"/>
        <v>22</v>
      </c>
      <c r="R205" s="29"/>
      <c r="U205" s="19" t="s">
        <v>8328</v>
      </c>
      <c r="V205" s="19" t="str">
        <f t="shared" si="31"/>
        <v>Aug</v>
      </c>
      <c r="X205" s="19">
        <f t="shared" si="32"/>
        <v>2001</v>
      </c>
      <c r="AG205" s="19" t="s">
        <v>769</v>
      </c>
      <c r="AH205" s="19" t="s">
        <v>8324</v>
      </c>
      <c r="AI205" s="19" t="s">
        <v>8298</v>
      </c>
      <c r="AJ205" s="19" t="s">
        <v>8298</v>
      </c>
      <c r="AK205" s="19" t="str">
        <v>tier - 3</v>
      </c>
      <c r="AL205" s="19" t="str">
        <v>tier - 3</v>
      </c>
      <c r="AT205" s="19" t="s">
        <v>8315</v>
      </c>
      <c r="AU205" s="19" t="str">
        <v>R1012</v>
      </c>
      <c r="BD205" s="39">
        <v>2000</v>
      </c>
      <c r="BE205" s="19" t="str">
        <f t="shared" si="38"/>
        <v>Sep</v>
      </c>
      <c r="BF205" s="19">
        <v>2</v>
      </c>
      <c r="BG205" s="40">
        <f t="shared" si="39"/>
        <v>36771</v>
      </c>
      <c r="BM205" s="39">
        <v>2000</v>
      </c>
      <c r="BN205" s="19" t="str">
        <f t="shared" si="40"/>
        <v>Jul</v>
      </c>
      <c r="BO205" s="19">
        <v>26</v>
      </c>
      <c r="BP205" s="40">
        <f t="shared" si="37"/>
        <v>36733</v>
      </c>
      <c r="BQ205" s="19">
        <f ca="1" t="shared" si="41"/>
        <v>25</v>
      </c>
      <c r="BU205" s="19">
        <v>2055.32</v>
      </c>
      <c r="BV205" s="41">
        <v>2055.32</v>
      </c>
    </row>
    <row r="206" spans="1:74">
      <c r="A206" s="19" t="s">
        <v>799</v>
      </c>
      <c r="B206" s="39">
        <v>2004</v>
      </c>
      <c r="C206" s="19">
        <f t="shared" si="34"/>
        <v>2004</v>
      </c>
      <c r="D206" s="19" t="s">
        <v>8301</v>
      </c>
      <c r="E206" s="19" t="str">
        <f t="shared" si="33"/>
        <v>Nov</v>
      </c>
      <c r="F206" s="19">
        <v>4</v>
      </c>
      <c r="G206" s="40">
        <f t="shared" si="35"/>
        <v>38295</v>
      </c>
      <c r="H206" s="19">
        <v>0</v>
      </c>
      <c r="I206" s="19">
        <v>2118.61</v>
      </c>
      <c r="J206" s="41">
        <v>2118.61</v>
      </c>
      <c r="K206" s="19" t="s">
        <v>8297</v>
      </c>
      <c r="L206" s="19" t="str">
        <v>tier - 2</v>
      </c>
      <c r="M206" s="19" t="s">
        <v>8302</v>
      </c>
      <c r="N206" s="19" t="str">
        <v>tier - 1</v>
      </c>
      <c r="O206" s="19" t="s">
        <v>8315</v>
      </c>
      <c r="P206" s="19" t="str">
        <v>R1012</v>
      </c>
      <c r="Q206" s="19">
        <f ca="1" t="shared" si="36"/>
        <v>20</v>
      </c>
      <c r="R206" s="29"/>
      <c r="U206" s="19" t="s">
        <v>8296</v>
      </c>
      <c r="V206" s="19" t="str">
        <f t="shared" ref="V206:V269" si="42">SUBSTITUTE(U206,"?","Sep")</f>
        <v>Jul</v>
      </c>
      <c r="X206" s="19">
        <f t="shared" ref="X206:X269" si="43">IF(B195="?",ROUND(AVERAGE($B$2:$B$2355),0),B195)</f>
        <v>2001</v>
      </c>
      <c r="AG206" s="19" t="s">
        <v>773</v>
      </c>
      <c r="AH206" s="19" t="s">
        <v>8324</v>
      </c>
      <c r="AI206" s="19" t="s">
        <v>8298</v>
      </c>
      <c r="AJ206" s="19" t="s">
        <v>8298</v>
      </c>
      <c r="AK206" s="19" t="str">
        <v>tier - 3</v>
      </c>
      <c r="AL206" s="19" t="str">
        <v>tier - 3</v>
      </c>
      <c r="AT206" s="19" t="s">
        <v>8315</v>
      </c>
      <c r="AU206" s="19" t="str">
        <v>R1012</v>
      </c>
      <c r="BD206" s="39">
        <v>2000</v>
      </c>
      <c r="BE206" s="19" t="str">
        <f t="shared" si="38"/>
        <v>Jul</v>
      </c>
      <c r="BF206" s="19">
        <v>26</v>
      </c>
      <c r="BG206" s="40">
        <f t="shared" si="39"/>
        <v>36733</v>
      </c>
      <c r="BM206" s="39">
        <v>2004</v>
      </c>
      <c r="BN206" s="19" t="str">
        <f t="shared" si="40"/>
        <v>Jun</v>
      </c>
      <c r="BO206" s="19">
        <v>12</v>
      </c>
      <c r="BP206" s="40">
        <f t="shared" si="37"/>
        <v>38150</v>
      </c>
      <c r="BQ206" s="19">
        <f ca="1" t="shared" si="41"/>
        <v>21</v>
      </c>
      <c r="BU206" s="19">
        <v>2094.1</v>
      </c>
      <c r="BV206" s="41">
        <v>2094.1</v>
      </c>
    </row>
    <row r="207" spans="1:74">
      <c r="A207" s="19" t="s">
        <v>803</v>
      </c>
      <c r="B207" s="39">
        <v>2003</v>
      </c>
      <c r="C207" s="19">
        <f t="shared" si="34"/>
        <v>2003</v>
      </c>
      <c r="D207" s="19" t="s">
        <v>8328</v>
      </c>
      <c r="E207" s="19" t="str">
        <f t="shared" si="33"/>
        <v>Aug</v>
      </c>
      <c r="F207" s="19">
        <v>30</v>
      </c>
      <c r="G207" s="40">
        <f t="shared" si="35"/>
        <v>37863</v>
      </c>
      <c r="H207" s="19">
        <v>0</v>
      </c>
      <c r="I207" s="19">
        <v>2128.43</v>
      </c>
      <c r="J207" s="41">
        <v>2128.43</v>
      </c>
      <c r="K207" s="19" t="s">
        <v>8297</v>
      </c>
      <c r="L207" s="19" t="str">
        <v>tier - 2</v>
      </c>
      <c r="M207" s="19" t="s">
        <v>8302</v>
      </c>
      <c r="N207" s="19" t="str">
        <v>tier - 1</v>
      </c>
      <c r="O207" s="19" t="s">
        <v>8315</v>
      </c>
      <c r="P207" s="19" t="str">
        <v>R1012</v>
      </c>
      <c r="Q207" s="19">
        <f ca="1" t="shared" si="36"/>
        <v>22</v>
      </c>
      <c r="R207" s="29"/>
      <c r="U207" s="19" t="s">
        <v>8310</v>
      </c>
      <c r="V207" s="19" t="str">
        <f t="shared" si="42"/>
        <v>Sep</v>
      </c>
      <c r="X207" s="19">
        <f t="shared" si="43"/>
        <v>2001</v>
      </c>
      <c r="AG207" s="19" t="s">
        <v>777</v>
      </c>
      <c r="AH207" s="19" t="s">
        <v>8324</v>
      </c>
      <c r="AI207" s="19" t="s">
        <v>8298</v>
      </c>
      <c r="AJ207" s="19" t="s">
        <v>8297</v>
      </c>
      <c r="AK207" s="19" t="str">
        <v>tier - 3</v>
      </c>
      <c r="AL207" s="19" t="str">
        <v>tier - 2</v>
      </c>
      <c r="AT207" s="19" t="s">
        <v>8335</v>
      </c>
      <c r="AU207" s="19" t="str">
        <v>R1025</v>
      </c>
      <c r="BD207" s="39">
        <v>2004</v>
      </c>
      <c r="BE207" s="19" t="str">
        <f t="shared" si="38"/>
        <v>Jun</v>
      </c>
      <c r="BF207" s="19">
        <v>12</v>
      </c>
      <c r="BG207" s="40">
        <f t="shared" si="39"/>
        <v>38150</v>
      </c>
      <c r="BM207" s="39">
        <v>2001</v>
      </c>
      <c r="BN207" s="19" t="str">
        <f t="shared" si="40"/>
        <v>Aug</v>
      </c>
      <c r="BO207" s="19">
        <v>14</v>
      </c>
      <c r="BP207" s="40">
        <f t="shared" si="37"/>
        <v>37117</v>
      </c>
      <c r="BQ207" s="19">
        <f ca="1" t="shared" si="41"/>
        <v>24</v>
      </c>
      <c r="BU207" s="19">
        <v>2102.26</v>
      </c>
      <c r="BV207" s="41">
        <v>2102.26</v>
      </c>
    </row>
    <row r="208" spans="1:74">
      <c r="A208" s="19" t="s">
        <v>807</v>
      </c>
      <c r="B208" s="39">
        <v>2003</v>
      </c>
      <c r="C208" s="19">
        <f t="shared" si="34"/>
        <v>2003</v>
      </c>
      <c r="D208" s="19" t="s">
        <v>8326</v>
      </c>
      <c r="E208" s="19" t="str">
        <f t="shared" si="33"/>
        <v>Dec</v>
      </c>
      <c r="F208" s="19">
        <v>22</v>
      </c>
      <c r="G208" s="40">
        <f t="shared" si="35"/>
        <v>37977</v>
      </c>
      <c r="H208" s="19">
        <v>0</v>
      </c>
      <c r="I208" s="19">
        <v>2130.68</v>
      </c>
      <c r="J208" s="41">
        <v>2130.68</v>
      </c>
      <c r="K208" s="19" t="s">
        <v>8297</v>
      </c>
      <c r="L208" s="19" t="str">
        <v>tier - 2</v>
      </c>
      <c r="M208" s="19" t="s">
        <v>8298</v>
      </c>
      <c r="N208" s="19" t="str">
        <v>tier - 3</v>
      </c>
      <c r="O208" s="19" t="s">
        <v>8315</v>
      </c>
      <c r="P208" s="19" t="str">
        <v>R1012</v>
      </c>
      <c r="Q208" s="19">
        <f ca="1" t="shared" si="36"/>
        <v>21</v>
      </c>
      <c r="R208" s="29"/>
      <c r="U208" s="19" t="s">
        <v>8328</v>
      </c>
      <c r="V208" s="19" t="str">
        <f t="shared" si="42"/>
        <v>Aug</v>
      </c>
      <c r="X208" s="19">
        <f t="shared" si="43"/>
        <v>2001</v>
      </c>
      <c r="AG208" s="19" t="s">
        <v>781</v>
      </c>
      <c r="AH208" s="19" t="s">
        <v>8324</v>
      </c>
      <c r="AI208" s="19" t="s">
        <v>8298</v>
      </c>
      <c r="AJ208" s="19" t="s">
        <v>8297</v>
      </c>
      <c r="AK208" s="19" t="str">
        <v>tier - 3</v>
      </c>
      <c r="AL208" s="19" t="str">
        <v>tier - 2</v>
      </c>
      <c r="AT208" s="19" t="s">
        <v>8332</v>
      </c>
      <c r="AU208" s="19" t="str">
        <v>R1019</v>
      </c>
      <c r="BD208" s="39">
        <v>2001</v>
      </c>
      <c r="BE208" s="19" t="str">
        <f t="shared" si="38"/>
        <v>Aug</v>
      </c>
      <c r="BF208" s="19">
        <v>14</v>
      </c>
      <c r="BG208" s="40">
        <f t="shared" si="39"/>
        <v>37117</v>
      </c>
      <c r="BM208" s="39">
        <v>2001</v>
      </c>
      <c r="BN208" s="19" t="str">
        <f t="shared" si="40"/>
        <v>Jun</v>
      </c>
      <c r="BO208" s="19">
        <v>22</v>
      </c>
      <c r="BP208" s="40">
        <f t="shared" si="37"/>
        <v>37064</v>
      </c>
      <c r="BQ208" s="19">
        <f ca="1" t="shared" si="41"/>
        <v>24</v>
      </c>
      <c r="BU208" s="19">
        <v>2103.08</v>
      </c>
      <c r="BV208" s="41">
        <v>2103.08</v>
      </c>
    </row>
    <row r="209" spans="1:74">
      <c r="A209" s="19" t="s">
        <v>811</v>
      </c>
      <c r="B209" s="39">
        <v>2003</v>
      </c>
      <c r="C209" s="19">
        <f t="shared" si="34"/>
        <v>2003</v>
      </c>
      <c r="D209" s="19" t="s">
        <v>8310</v>
      </c>
      <c r="E209" s="19" t="str">
        <f t="shared" si="33"/>
        <v>Sep</v>
      </c>
      <c r="F209" s="19">
        <v>1</v>
      </c>
      <c r="G209" s="40">
        <f t="shared" si="35"/>
        <v>37865</v>
      </c>
      <c r="H209" s="19">
        <v>0</v>
      </c>
      <c r="I209" s="19">
        <v>2134.9</v>
      </c>
      <c r="J209" s="41">
        <v>2134.9</v>
      </c>
      <c r="K209" s="19" t="s">
        <v>8297</v>
      </c>
      <c r="L209" s="19" t="str">
        <v>tier - 2</v>
      </c>
      <c r="M209" s="19" t="s">
        <v>8298</v>
      </c>
      <c r="N209" s="19" t="str">
        <v>tier - 3</v>
      </c>
      <c r="O209" s="19" t="s">
        <v>8315</v>
      </c>
      <c r="P209" s="19" t="str">
        <v>R1012</v>
      </c>
      <c r="Q209" s="19">
        <f ca="1" t="shared" si="36"/>
        <v>22</v>
      </c>
      <c r="R209" s="29"/>
      <c r="U209" s="19" t="s">
        <v>8310</v>
      </c>
      <c r="V209" s="19" t="str">
        <f t="shared" si="42"/>
        <v>Sep</v>
      </c>
      <c r="X209" s="19">
        <f t="shared" si="43"/>
        <v>2000</v>
      </c>
      <c r="AG209" s="19" t="s">
        <v>785</v>
      </c>
      <c r="AH209" s="19" t="s">
        <v>8324</v>
      </c>
      <c r="AI209" s="19" t="s">
        <v>8298</v>
      </c>
      <c r="AJ209" s="19" t="s">
        <v>8297</v>
      </c>
      <c r="AK209" s="19" t="str">
        <v>tier - 3</v>
      </c>
      <c r="AL209" s="19" t="str">
        <v>tier - 2</v>
      </c>
      <c r="AT209" s="19" t="s">
        <v>8330</v>
      </c>
      <c r="AU209" s="19" t="str">
        <v>R1011</v>
      </c>
      <c r="BD209" s="39">
        <v>2001</v>
      </c>
      <c r="BE209" s="19" t="str">
        <f t="shared" si="38"/>
        <v>Jun</v>
      </c>
      <c r="BF209" s="19">
        <v>22</v>
      </c>
      <c r="BG209" s="40">
        <f t="shared" si="39"/>
        <v>37064</v>
      </c>
      <c r="BM209" s="39">
        <v>2001</v>
      </c>
      <c r="BN209" s="19" t="str">
        <f t="shared" si="40"/>
        <v>Nov</v>
      </c>
      <c r="BO209" s="19">
        <v>28</v>
      </c>
      <c r="BP209" s="40">
        <f t="shared" si="37"/>
        <v>37223</v>
      </c>
      <c r="BQ209" s="19">
        <f ca="1" t="shared" si="41"/>
        <v>23</v>
      </c>
      <c r="BU209" s="19">
        <v>2104.11</v>
      </c>
      <c r="BV209" s="41">
        <v>2104.11</v>
      </c>
    </row>
    <row r="210" spans="1:74">
      <c r="A210" s="19" t="s">
        <v>814</v>
      </c>
      <c r="B210" s="39">
        <v>2003</v>
      </c>
      <c r="C210" s="19">
        <f t="shared" si="34"/>
        <v>2003</v>
      </c>
      <c r="D210" s="19" t="s">
        <v>8310</v>
      </c>
      <c r="E210" s="19" t="str">
        <f t="shared" si="33"/>
        <v>Sep</v>
      </c>
      <c r="F210" s="19">
        <v>26</v>
      </c>
      <c r="G210" s="40">
        <f t="shared" si="35"/>
        <v>37890</v>
      </c>
      <c r="H210" s="19">
        <v>0</v>
      </c>
      <c r="I210" s="19">
        <v>2136.88</v>
      </c>
      <c r="J210" s="41">
        <v>2136.88</v>
      </c>
      <c r="K210" s="19" t="s">
        <v>8297</v>
      </c>
      <c r="L210" s="19" t="str">
        <v>tier - 2</v>
      </c>
      <c r="M210" s="19" t="s">
        <v>8297</v>
      </c>
      <c r="N210" s="19" t="str">
        <v>tier - 2</v>
      </c>
      <c r="O210" s="19" t="s">
        <v>8315</v>
      </c>
      <c r="P210" s="19" t="str">
        <v>R1012</v>
      </c>
      <c r="Q210" s="19">
        <f ca="1" t="shared" si="36"/>
        <v>22</v>
      </c>
      <c r="R210" s="29"/>
      <c r="U210" s="19" t="s">
        <v>8296</v>
      </c>
      <c r="V210" s="19" t="str">
        <f t="shared" si="42"/>
        <v>Jul</v>
      </c>
      <c r="X210" s="19">
        <f t="shared" si="43"/>
        <v>2000</v>
      </c>
      <c r="AG210" s="19" t="s">
        <v>789</v>
      </c>
      <c r="AH210" s="19" t="s">
        <v>8324</v>
      </c>
      <c r="AI210" s="19" t="s">
        <v>8297</v>
      </c>
      <c r="AJ210" s="19" t="s">
        <v>8302</v>
      </c>
      <c r="AK210" s="19" t="str">
        <v>tier - 2</v>
      </c>
      <c r="AL210" s="19" t="str">
        <v>tier - 1</v>
      </c>
      <c r="AT210" s="19" t="s">
        <v>8333</v>
      </c>
      <c r="AU210" s="19" t="str">
        <v>R1016</v>
      </c>
      <c r="BD210" s="39">
        <v>2001</v>
      </c>
      <c r="BE210" s="19" t="str">
        <f t="shared" si="38"/>
        <v>Nov</v>
      </c>
      <c r="BF210" s="19">
        <v>28</v>
      </c>
      <c r="BG210" s="40">
        <f t="shared" si="39"/>
        <v>37223</v>
      </c>
      <c r="BM210" s="39">
        <v>1989</v>
      </c>
      <c r="BN210" s="19" t="str">
        <f t="shared" si="40"/>
        <v>Jul</v>
      </c>
      <c r="BO210" s="19">
        <v>21</v>
      </c>
      <c r="BP210" s="40">
        <f t="shared" si="37"/>
        <v>32710</v>
      </c>
      <c r="BQ210" s="19">
        <f ca="1" t="shared" si="41"/>
        <v>36</v>
      </c>
      <c r="BU210" s="19">
        <v>2106.26</v>
      </c>
      <c r="BV210" s="41">
        <v>2106.26</v>
      </c>
    </row>
    <row r="211" spans="1:74">
      <c r="A211" s="19" t="s">
        <v>818</v>
      </c>
      <c r="B211" s="39">
        <v>1997</v>
      </c>
      <c r="C211" s="19">
        <f t="shared" si="34"/>
        <v>1997</v>
      </c>
      <c r="D211" s="19" t="s">
        <v>8310</v>
      </c>
      <c r="E211" s="19" t="str">
        <f t="shared" si="33"/>
        <v>Sep</v>
      </c>
      <c r="F211" s="19">
        <v>3</v>
      </c>
      <c r="G211" s="40">
        <f t="shared" si="35"/>
        <v>35676</v>
      </c>
      <c r="H211" s="19">
        <v>0</v>
      </c>
      <c r="I211" s="19">
        <v>2137.65</v>
      </c>
      <c r="J211" s="41">
        <v>2137.65</v>
      </c>
      <c r="K211" s="19" t="s">
        <v>8298</v>
      </c>
      <c r="L211" s="19" t="str">
        <v>tier - 3</v>
      </c>
      <c r="M211" s="19" t="s">
        <v>8302</v>
      </c>
      <c r="N211" s="19" t="str">
        <v>tier - 1</v>
      </c>
      <c r="O211" s="19" t="s">
        <v>8299</v>
      </c>
      <c r="P211" s="19" t="str">
        <v>R1013</v>
      </c>
      <c r="Q211" s="19">
        <f ca="1" t="shared" si="36"/>
        <v>28</v>
      </c>
      <c r="R211" s="29"/>
      <c r="U211" s="19" t="s">
        <v>8303</v>
      </c>
      <c r="V211" s="19" t="str">
        <f t="shared" si="42"/>
        <v>Jun</v>
      </c>
      <c r="X211" s="19">
        <f t="shared" si="43"/>
        <v>2004</v>
      </c>
      <c r="AG211" s="19" t="s">
        <v>792</v>
      </c>
      <c r="AH211" s="19" t="s">
        <v>8324</v>
      </c>
      <c r="AI211" s="19" t="s">
        <v>8297</v>
      </c>
      <c r="AJ211" s="19" t="s">
        <v>8297</v>
      </c>
      <c r="AK211" s="19" t="str">
        <v>tier - 2</v>
      </c>
      <c r="AL211" s="19" t="str">
        <v>tier - 2</v>
      </c>
      <c r="AT211" s="19" t="s">
        <v>8299</v>
      </c>
      <c r="AU211" s="19" t="str">
        <v>R1013</v>
      </c>
      <c r="BD211" s="39">
        <v>1989</v>
      </c>
      <c r="BE211" s="19" t="str">
        <f t="shared" si="38"/>
        <v>Jul</v>
      </c>
      <c r="BF211" s="19">
        <v>21</v>
      </c>
      <c r="BG211" s="40">
        <f t="shared" si="39"/>
        <v>32710</v>
      </c>
      <c r="BM211" s="39">
        <v>2003</v>
      </c>
      <c r="BN211" s="19" t="str">
        <f t="shared" si="40"/>
        <v>Sep</v>
      </c>
      <c r="BO211" s="19">
        <v>30</v>
      </c>
      <c r="BP211" s="40">
        <f t="shared" si="37"/>
        <v>37894</v>
      </c>
      <c r="BQ211" s="19">
        <f ca="1" t="shared" si="41"/>
        <v>22</v>
      </c>
      <c r="BU211" s="19">
        <v>2117.34</v>
      </c>
      <c r="BV211" s="41">
        <v>2117.34</v>
      </c>
    </row>
    <row r="212" spans="1:74">
      <c r="A212" s="19" t="s">
        <v>822</v>
      </c>
      <c r="B212" s="39">
        <v>2003</v>
      </c>
      <c r="C212" s="19">
        <f t="shared" si="34"/>
        <v>2003</v>
      </c>
      <c r="D212" s="19" t="s">
        <v>8328</v>
      </c>
      <c r="E212" s="19" t="str">
        <f t="shared" si="33"/>
        <v>Aug</v>
      </c>
      <c r="F212" s="19">
        <v>19</v>
      </c>
      <c r="G212" s="40">
        <f t="shared" si="35"/>
        <v>37852</v>
      </c>
      <c r="H212" s="19">
        <v>0</v>
      </c>
      <c r="I212" s="19">
        <v>2138.07</v>
      </c>
      <c r="J212" s="41">
        <v>2138.07</v>
      </c>
      <c r="K212" s="19" t="s">
        <v>8297</v>
      </c>
      <c r="L212" s="19" t="str">
        <v>tier - 2</v>
      </c>
      <c r="M212" s="19" t="s">
        <v>8302</v>
      </c>
      <c r="N212" s="19" t="str">
        <v>tier - 1</v>
      </c>
      <c r="O212" s="19" t="s">
        <v>8315</v>
      </c>
      <c r="P212" s="19" t="str">
        <v>R1012</v>
      </c>
      <c r="Q212" s="19">
        <f ca="1" t="shared" si="36"/>
        <v>22</v>
      </c>
      <c r="R212" s="29"/>
      <c r="U212" s="19" t="s">
        <v>8328</v>
      </c>
      <c r="V212" s="19" t="str">
        <f t="shared" si="42"/>
        <v>Aug</v>
      </c>
      <c r="X212" s="19">
        <f t="shared" si="43"/>
        <v>2001</v>
      </c>
      <c r="AG212" s="19" t="s">
        <v>796</v>
      </c>
      <c r="AH212" s="19" t="s">
        <v>8324</v>
      </c>
      <c r="AI212" s="19" t="s">
        <v>8297</v>
      </c>
      <c r="AJ212" s="19" t="s">
        <v>8298</v>
      </c>
      <c r="AK212" s="19" t="str">
        <v>tier - 2</v>
      </c>
      <c r="AL212" s="19" t="str">
        <v>tier - 3</v>
      </c>
      <c r="AT212" s="19" t="s">
        <v>8315</v>
      </c>
      <c r="AU212" s="19" t="str">
        <v>R1012</v>
      </c>
      <c r="BD212" s="39">
        <v>2003</v>
      </c>
      <c r="BE212" s="19" t="str">
        <f t="shared" si="38"/>
        <v>Sep</v>
      </c>
      <c r="BF212" s="19">
        <v>30</v>
      </c>
      <c r="BG212" s="40">
        <f t="shared" si="39"/>
        <v>37894</v>
      </c>
      <c r="BM212" s="39">
        <v>2004</v>
      </c>
      <c r="BN212" s="19" t="str">
        <f t="shared" si="40"/>
        <v>Nov</v>
      </c>
      <c r="BO212" s="19">
        <v>4</v>
      </c>
      <c r="BP212" s="40">
        <f t="shared" si="37"/>
        <v>38295</v>
      </c>
      <c r="BQ212" s="19">
        <f ca="1" t="shared" si="41"/>
        <v>20</v>
      </c>
      <c r="BU212" s="19">
        <v>2118.61</v>
      </c>
      <c r="BV212" s="41">
        <v>2118.61</v>
      </c>
    </row>
    <row r="213" spans="1:74">
      <c r="A213" s="19" t="s">
        <v>826</v>
      </c>
      <c r="B213" s="39">
        <v>2004</v>
      </c>
      <c r="C213" s="19">
        <f t="shared" si="34"/>
        <v>2004</v>
      </c>
      <c r="D213" s="19" t="s">
        <v>8329</v>
      </c>
      <c r="E213" s="19" t="str">
        <f t="shared" si="33"/>
        <v>Oct</v>
      </c>
      <c r="F213" s="19">
        <v>4</v>
      </c>
      <c r="G213" s="40">
        <f t="shared" si="35"/>
        <v>38264</v>
      </c>
      <c r="H213" s="19">
        <v>0</v>
      </c>
      <c r="I213" s="19">
        <v>2144.85</v>
      </c>
      <c r="J213" s="41">
        <v>2144.85</v>
      </c>
      <c r="K213" s="19" t="s">
        <v>8297</v>
      </c>
      <c r="L213" s="19" t="str">
        <v>tier - 2</v>
      </c>
      <c r="M213" s="19" t="s">
        <v>8302</v>
      </c>
      <c r="N213" s="19" t="str">
        <v>tier - 1</v>
      </c>
      <c r="O213" s="19" t="s">
        <v>8330</v>
      </c>
      <c r="P213" s="19" t="str">
        <v>R1011</v>
      </c>
      <c r="Q213" s="19">
        <f ca="1" t="shared" si="36"/>
        <v>21</v>
      </c>
      <c r="R213" s="29"/>
      <c r="U213" s="19" t="s">
        <v>8303</v>
      </c>
      <c r="V213" s="19" t="str">
        <f t="shared" si="42"/>
        <v>Jun</v>
      </c>
      <c r="X213" s="19">
        <f t="shared" si="43"/>
        <v>2001</v>
      </c>
      <c r="AG213" s="19" t="s">
        <v>799</v>
      </c>
      <c r="AH213" s="19" t="s">
        <v>8324</v>
      </c>
      <c r="AI213" s="19" t="s">
        <v>8297</v>
      </c>
      <c r="AJ213" s="19" t="s">
        <v>8302</v>
      </c>
      <c r="AK213" s="19" t="str">
        <v>tier - 2</v>
      </c>
      <c r="AL213" s="19" t="str">
        <v>tier - 1</v>
      </c>
      <c r="AT213" s="19" t="s">
        <v>8315</v>
      </c>
      <c r="AU213" s="19" t="str">
        <v>R1012</v>
      </c>
      <c r="BD213" s="39">
        <v>2004</v>
      </c>
      <c r="BE213" s="19" t="str">
        <f t="shared" si="38"/>
        <v>Nov</v>
      </c>
      <c r="BF213" s="19">
        <v>4</v>
      </c>
      <c r="BG213" s="40">
        <f t="shared" si="39"/>
        <v>38295</v>
      </c>
      <c r="BM213" s="39">
        <v>2003</v>
      </c>
      <c r="BN213" s="19" t="str">
        <f t="shared" si="40"/>
        <v>Aug</v>
      </c>
      <c r="BO213" s="19">
        <v>30</v>
      </c>
      <c r="BP213" s="40">
        <f t="shared" si="37"/>
        <v>37863</v>
      </c>
      <c r="BQ213" s="19">
        <f ca="1" t="shared" si="41"/>
        <v>22</v>
      </c>
      <c r="BU213" s="19">
        <v>2128.43</v>
      </c>
      <c r="BV213" s="41">
        <v>2128.43</v>
      </c>
    </row>
    <row r="214" spans="1:74">
      <c r="A214" s="19" t="s">
        <v>830</v>
      </c>
      <c r="B214" s="39">
        <v>2000</v>
      </c>
      <c r="C214" s="19">
        <f t="shared" si="34"/>
        <v>2000</v>
      </c>
      <c r="D214" s="19" t="s">
        <v>8326</v>
      </c>
      <c r="E214" s="19" t="str">
        <f t="shared" si="33"/>
        <v>Dec</v>
      </c>
      <c r="F214" s="19">
        <v>27</v>
      </c>
      <c r="G214" s="40">
        <f t="shared" si="35"/>
        <v>36887</v>
      </c>
      <c r="H214" s="19">
        <v>0</v>
      </c>
      <c r="I214" s="19">
        <v>2150.47</v>
      </c>
      <c r="J214" s="41">
        <v>2150.47</v>
      </c>
      <c r="K214" s="19" t="s">
        <v>8297</v>
      </c>
      <c r="L214" s="19" t="str">
        <v>tier - 2</v>
      </c>
      <c r="M214" s="19" t="s">
        <v>8298</v>
      </c>
      <c r="N214" s="19" t="str">
        <v>tier - 3</v>
      </c>
      <c r="O214" s="19" t="s">
        <v>8330</v>
      </c>
      <c r="P214" s="19" t="str">
        <v>R1011</v>
      </c>
      <c r="Q214" s="19">
        <f ca="1" t="shared" si="36"/>
        <v>24</v>
      </c>
      <c r="R214" s="29"/>
      <c r="U214" s="19" t="s">
        <v>8301</v>
      </c>
      <c r="V214" s="19" t="str">
        <f t="shared" si="42"/>
        <v>Nov</v>
      </c>
      <c r="X214" s="19">
        <f t="shared" si="43"/>
        <v>2001</v>
      </c>
      <c r="AG214" s="19" t="s">
        <v>803</v>
      </c>
      <c r="AH214" s="19" t="s">
        <v>8324</v>
      </c>
      <c r="AI214" s="19" t="s">
        <v>8297</v>
      </c>
      <c r="AJ214" s="19" t="s">
        <v>8302</v>
      </c>
      <c r="AK214" s="19" t="str">
        <v>tier - 2</v>
      </c>
      <c r="AL214" s="19" t="str">
        <v>tier - 1</v>
      </c>
      <c r="AT214" s="19" t="s">
        <v>8315</v>
      </c>
      <c r="AU214" s="19" t="str">
        <v>R1012</v>
      </c>
      <c r="BD214" s="39">
        <v>2003</v>
      </c>
      <c r="BE214" s="19" t="str">
        <f t="shared" si="38"/>
        <v>Aug</v>
      </c>
      <c r="BF214" s="19">
        <v>30</v>
      </c>
      <c r="BG214" s="40">
        <f t="shared" si="39"/>
        <v>37863</v>
      </c>
      <c r="BM214" s="39">
        <v>2003</v>
      </c>
      <c r="BN214" s="19" t="str">
        <f t="shared" si="40"/>
        <v>Dec</v>
      </c>
      <c r="BO214" s="19">
        <v>22</v>
      </c>
      <c r="BP214" s="40">
        <f t="shared" si="37"/>
        <v>37977</v>
      </c>
      <c r="BQ214" s="19">
        <f ca="1" t="shared" si="41"/>
        <v>21</v>
      </c>
      <c r="BU214" s="19">
        <v>2130.68</v>
      </c>
      <c r="BV214" s="41">
        <v>2130.68</v>
      </c>
    </row>
    <row r="215" spans="1:74">
      <c r="A215" s="19" t="s">
        <v>834</v>
      </c>
      <c r="B215" s="39">
        <v>2000</v>
      </c>
      <c r="C215" s="19">
        <f t="shared" si="34"/>
        <v>2000</v>
      </c>
      <c r="D215" s="19" t="s">
        <v>8329</v>
      </c>
      <c r="E215" s="19" t="str">
        <f t="shared" si="33"/>
        <v>Oct</v>
      </c>
      <c r="F215" s="19">
        <v>22</v>
      </c>
      <c r="G215" s="40">
        <f t="shared" si="35"/>
        <v>36821</v>
      </c>
      <c r="H215" s="19">
        <v>0</v>
      </c>
      <c r="I215" s="19">
        <v>2154.36</v>
      </c>
      <c r="J215" s="41">
        <v>2154.36</v>
      </c>
      <c r="K215" s="19" t="s">
        <v>8297</v>
      </c>
      <c r="L215" s="19" t="str">
        <v>tier - 2</v>
      </c>
      <c r="M215" s="19" t="s">
        <v>8297</v>
      </c>
      <c r="N215" s="19" t="str">
        <v>tier - 2</v>
      </c>
      <c r="O215" s="19" t="s">
        <v>8330</v>
      </c>
      <c r="P215" s="19" t="str">
        <v>R1011</v>
      </c>
      <c r="Q215" s="19">
        <f ca="1" t="shared" si="36"/>
        <v>25</v>
      </c>
      <c r="R215" s="29"/>
      <c r="U215" s="19" t="s">
        <v>8296</v>
      </c>
      <c r="V215" s="19" t="str">
        <f t="shared" si="42"/>
        <v>Jul</v>
      </c>
      <c r="X215" s="19">
        <f t="shared" si="43"/>
        <v>1989</v>
      </c>
      <c r="AG215" s="19" t="s">
        <v>807</v>
      </c>
      <c r="AH215" s="19" t="s">
        <v>8324</v>
      </c>
      <c r="AI215" s="19" t="s">
        <v>8297</v>
      </c>
      <c r="AJ215" s="19" t="s">
        <v>8298</v>
      </c>
      <c r="AK215" s="19" t="str">
        <v>tier - 2</v>
      </c>
      <c r="AL215" s="19" t="str">
        <v>tier - 3</v>
      </c>
      <c r="AT215" s="19" t="s">
        <v>8315</v>
      </c>
      <c r="AU215" s="19" t="str">
        <v>R1012</v>
      </c>
      <c r="BD215" s="39">
        <v>2003</v>
      </c>
      <c r="BE215" s="19" t="str">
        <f t="shared" si="38"/>
        <v>Dec</v>
      </c>
      <c r="BF215" s="19">
        <v>22</v>
      </c>
      <c r="BG215" s="40">
        <f t="shared" si="39"/>
        <v>37977</v>
      </c>
      <c r="BM215" s="39">
        <v>2003</v>
      </c>
      <c r="BN215" s="19" t="str">
        <f t="shared" si="40"/>
        <v>Sep</v>
      </c>
      <c r="BO215" s="19">
        <v>1</v>
      </c>
      <c r="BP215" s="40">
        <f t="shared" si="37"/>
        <v>37865</v>
      </c>
      <c r="BQ215" s="19">
        <f ca="1" t="shared" si="41"/>
        <v>22</v>
      </c>
      <c r="BU215" s="19">
        <v>2134.9</v>
      </c>
      <c r="BV215" s="41">
        <v>2134.9</v>
      </c>
    </row>
    <row r="216" spans="1:74">
      <c r="A216" s="19" t="s">
        <v>838</v>
      </c>
      <c r="B216" s="39">
        <v>2000</v>
      </c>
      <c r="C216" s="19">
        <f t="shared" si="34"/>
        <v>2000</v>
      </c>
      <c r="D216" s="19" t="s">
        <v>8301</v>
      </c>
      <c r="E216" s="19" t="str">
        <f t="shared" si="33"/>
        <v>Nov</v>
      </c>
      <c r="F216" s="19">
        <v>29</v>
      </c>
      <c r="G216" s="40">
        <f t="shared" si="35"/>
        <v>36859</v>
      </c>
      <c r="H216" s="19">
        <v>0</v>
      </c>
      <c r="I216" s="19">
        <v>2155.68</v>
      </c>
      <c r="J216" s="41">
        <v>2155.68</v>
      </c>
      <c r="K216" s="19" t="s">
        <v>8297</v>
      </c>
      <c r="L216" s="19" t="str">
        <v>tier - 2</v>
      </c>
      <c r="M216" s="19" t="s">
        <v>8298</v>
      </c>
      <c r="N216" s="19" t="str">
        <v>tier - 3</v>
      </c>
      <c r="O216" s="19" t="s">
        <v>8299</v>
      </c>
      <c r="P216" s="19" t="str">
        <v>R1013</v>
      </c>
      <c r="Q216" s="19">
        <f ca="1" t="shared" si="36"/>
        <v>24</v>
      </c>
      <c r="R216" s="29"/>
      <c r="U216" s="19" t="s">
        <v>8310</v>
      </c>
      <c r="V216" s="19" t="str">
        <f t="shared" si="42"/>
        <v>Sep</v>
      </c>
      <c r="X216" s="19">
        <f t="shared" si="43"/>
        <v>2003</v>
      </c>
      <c r="AG216" s="19" t="s">
        <v>811</v>
      </c>
      <c r="AH216" s="19" t="s">
        <v>8324</v>
      </c>
      <c r="AI216" s="19" t="s">
        <v>8297</v>
      </c>
      <c r="AJ216" s="19" t="s">
        <v>8298</v>
      </c>
      <c r="AK216" s="19" t="str">
        <v>tier - 2</v>
      </c>
      <c r="AL216" s="19" t="str">
        <v>tier - 3</v>
      </c>
      <c r="AT216" s="19" t="s">
        <v>8315</v>
      </c>
      <c r="AU216" s="19" t="str">
        <v>R1012</v>
      </c>
      <c r="BD216" s="39">
        <v>2003</v>
      </c>
      <c r="BE216" s="19" t="str">
        <f t="shared" si="38"/>
        <v>Sep</v>
      </c>
      <c r="BF216" s="19">
        <v>1</v>
      </c>
      <c r="BG216" s="40">
        <f t="shared" si="39"/>
        <v>37865</v>
      </c>
      <c r="BM216" s="39">
        <v>2003</v>
      </c>
      <c r="BN216" s="19" t="str">
        <f t="shared" si="40"/>
        <v>Sep</v>
      </c>
      <c r="BO216" s="19">
        <v>26</v>
      </c>
      <c r="BP216" s="40">
        <f t="shared" si="37"/>
        <v>37890</v>
      </c>
      <c r="BQ216" s="19">
        <f ca="1" t="shared" si="41"/>
        <v>22</v>
      </c>
      <c r="BU216" s="19">
        <v>2136.88</v>
      </c>
      <c r="BV216" s="41">
        <v>2136.88</v>
      </c>
    </row>
    <row r="217" spans="1:74">
      <c r="A217" s="19" t="s">
        <v>842</v>
      </c>
      <c r="B217" s="39">
        <v>2000</v>
      </c>
      <c r="C217" s="19">
        <f t="shared" si="34"/>
        <v>2000</v>
      </c>
      <c r="D217" s="19" t="s">
        <v>8326</v>
      </c>
      <c r="E217" s="19" t="str">
        <f t="shared" si="33"/>
        <v>Dec</v>
      </c>
      <c r="F217" s="19">
        <v>10</v>
      </c>
      <c r="G217" s="40">
        <f t="shared" si="35"/>
        <v>36870</v>
      </c>
      <c r="H217" s="19">
        <v>0</v>
      </c>
      <c r="I217" s="19">
        <v>2156.75</v>
      </c>
      <c r="J217" s="41">
        <v>2156.75</v>
      </c>
      <c r="K217" s="19" t="s">
        <v>8297</v>
      </c>
      <c r="L217" s="19" t="str">
        <v>tier - 2</v>
      </c>
      <c r="M217" s="19" t="s">
        <v>8297</v>
      </c>
      <c r="N217" s="19" t="str">
        <v>tier - 2</v>
      </c>
      <c r="O217" s="19" t="s">
        <v>8299</v>
      </c>
      <c r="P217" s="19" t="str">
        <v>R1013</v>
      </c>
      <c r="Q217" s="19">
        <f ca="1" t="shared" si="36"/>
        <v>24</v>
      </c>
      <c r="R217" s="29"/>
      <c r="U217" s="19" t="s">
        <v>8301</v>
      </c>
      <c r="V217" s="19" t="str">
        <f t="shared" si="42"/>
        <v>Nov</v>
      </c>
      <c r="X217" s="19">
        <f t="shared" si="43"/>
        <v>2004</v>
      </c>
      <c r="AG217" s="19" t="s">
        <v>814</v>
      </c>
      <c r="AH217" s="19" t="s">
        <v>8324</v>
      </c>
      <c r="AI217" s="19" t="s">
        <v>8297</v>
      </c>
      <c r="AJ217" s="19" t="s">
        <v>8297</v>
      </c>
      <c r="AK217" s="19" t="str">
        <v>tier - 2</v>
      </c>
      <c r="AL217" s="19" t="str">
        <v>tier - 2</v>
      </c>
      <c r="AT217" s="19" t="s">
        <v>8315</v>
      </c>
      <c r="AU217" s="19" t="str">
        <v>R1012</v>
      </c>
      <c r="BD217" s="39">
        <v>2003</v>
      </c>
      <c r="BE217" s="19" t="str">
        <f t="shared" si="38"/>
        <v>Sep</v>
      </c>
      <c r="BF217" s="19">
        <v>26</v>
      </c>
      <c r="BG217" s="40">
        <f t="shared" si="39"/>
        <v>37890</v>
      </c>
      <c r="BM217" s="39">
        <v>1997</v>
      </c>
      <c r="BN217" s="19" t="str">
        <f t="shared" si="40"/>
        <v>Sep</v>
      </c>
      <c r="BO217" s="19">
        <v>3</v>
      </c>
      <c r="BP217" s="40">
        <f t="shared" si="37"/>
        <v>35676</v>
      </c>
      <c r="BQ217" s="19">
        <f ca="1" t="shared" si="41"/>
        <v>28</v>
      </c>
      <c r="BU217" s="19">
        <v>2137.65</v>
      </c>
      <c r="BV217" s="41">
        <v>2137.65</v>
      </c>
    </row>
    <row r="218" spans="1:74">
      <c r="A218" s="19" t="s">
        <v>846</v>
      </c>
      <c r="B218" s="39">
        <v>2000</v>
      </c>
      <c r="C218" s="19">
        <f t="shared" si="34"/>
        <v>2000</v>
      </c>
      <c r="D218" s="19" t="s">
        <v>8328</v>
      </c>
      <c r="E218" s="19" t="str">
        <f t="shared" si="33"/>
        <v>Aug</v>
      </c>
      <c r="F218" s="19">
        <v>23</v>
      </c>
      <c r="G218" s="40">
        <f t="shared" si="35"/>
        <v>36761</v>
      </c>
      <c r="H218" s="19">
        <v>0</v>
      </c>
      <c r="I218" s="19">
        <v>2166.73</v>
      </c>
      <c r="J218" s="41">
        <v>2166.73</v>
      </c>
      <c r="K218" s="19" t="s">
        <v>8297</v>
      </c>
      <c r="L218" s="19" t="str">
        <v>tier - 2</v>
      </c>
      <c r="M218" s="19" t="s">
        <v>8297</v>
      </c>
      <c r="N218" s="19" t="str">
        <v>tier - 2</v>
      </c>
      <c r="O218" s="19" t="s">
        <v>8330</v>
      </c>
      <c r="P218" s="19" t="str">
        <v>R1011</v>
      </c>
      <c r="Q218" s="19">
        <f ca="1" t="shared" si="36"/>
        <v>25</v>
      </c>
      <c r="R218" s="29"/>
      <c r="U218" s="19" t="s">
        <v>8328</v>
      </c>
      <c r="V218" s="19" t="str">
        <f t="shared" si="42"/>
        <v>Aug</v>
      </c>
      <c r="X218" s="19">
        <f t="shared" si="43"/>
        <v>2003</v>
      </c>
      <c r="AG218" s="19" t="s">
        <v>818</v>
      </c>
      <c r="AH218" s="19" t="s">
        <v>8324</v>
      </c>
      <c r="AI218" s="19" t="s">
        <v>8298</v>
      </c>
      <c r="AJ218" s="19" t="s">
        <v>8302</v>
      </c>
      <c r="AK218" s="19" t="str">
        <v>tier - 3</v>
      </c>
      <c r="AL218" s="19" t="str">
        <v>tier - 1</v>
      </c>
      <c r="AT218" s="19" t="s">
        <v>8299</v>
      </c>
      <c r="AU218" s="19" t="str">
        <v>R1013</v>
      </c>
      <c r="BD218" s="39">
        <v>1997</v>
      </c>
      <c r="BE218" s="19" t="str">
        <f t="shared" si="38"/>
        <v>Sep</v>
      </c>
      <c r="BF218" s="19">
        <v>3</v>
      </c>
      <c r="BG218" s="40">
        <f t="shared" si="39"/>
        <v>35676</v>
      </c>
      <c r="BM218" s="39">
        <v>2003</v>
      </c>
      <c r="BN218" s="19" t="str">
        <f t="shared" si="40"/>
        <v>Aug</v>
      </c>
      <c r="BO218" s="19">
        <v>19</v>
      </c>
      <c r="BP218" s="40">
        <f t="shared" si="37"/>
        <v>37852</v>
      </c>
      <c r="BQ218" s="19">
        <f ca="1" t="shared" si="41"/>
        <v>22</v>
      </c>
      <c r="BU218" s="19">
        <v>2138.07</v>
      </c>
      <c r="BV218" s="41">
        <v>2138.07</v>
      </c>
    </row>
    <row r="219" spans="1:74">
      <c r="A219" s="19" t="s">
        <v>850</v>
      </c>
      <c r="B219" s="39">
        <v>1994</v>
      </c>
      <c r="C219" s="19">
        <f t="shared" si="34"/>
        <v>1994</v>
      </c>
      <c r="D219" s="19" t="s">
        <v>8310</v>
      </c>
      <c r="E219" s="19" t="str">
        <f t="shared" si="33"/>
        <v>Sep</v>
      </c>
      <c r="F219" s="19">
        <v>27</v>
      </c>
      <c r="G219" s="40">
        <f t="shared" si="35"/>
        <v>34604</v>
      </c>
      <c r="H219" s="19">
        <v>0</v>
      </c>
      <c r="I219" s="19">
        <v>2170.08</v>
      </c>
      <c r="J219" s="41">
        <v>2170.08</v>
      </c>
      <c r="K219" s="19" t="s">
        <v>8297</v>
      </c>
      <c r="L219" s="19" t="str">
        <v>tier - 2</v>
      </c>
      <c r="M219" s="19" t="s">
        <v>8297</v>
      </c>
      <c r="N219" s="19" t="str">
        <v>tier - 2</v>
      </c>
      <c r="O219" s="19" t="s">
        <v>8299</v>
      </c>
      <c r="P219" s="19" t="str">
        <v>R1013</v>
      </c>
      <c r="Q219" s="19">
        <f ca="1" t="shared" si="36"/>
        <v>31</v>
      </c>
      <c r="R219" s="29"/>
      <c r="U219" s="19" t="s">
        <v>8326</v>
      </c>
      <c r="V219" s="19" t="str">
        <f t="shared" si="42"/>
        <v>Dec</v>
      </c>
      <c r="X219" s="19">
        <f t="shared" si="43"/>
        <v>2003</v>
      </c>
      <c r="AG219" s="19" t="s">
        <v>822</v>
      </c>
      <c r="AH219" s="19" t="s">
        <v>8324</v>
      </c>
      <c r="AI219" s="19" t="s">
        <v>8297</v>
      </c>
      <c r="AJ219" s="19" t="s">
        <v>8302</v>
      </c>
      <c r="AK219" s="19" t="str">
        <v>tier - 2</v>
      </c>
      <c r="AL219" s="19" t="str">
        <v>tier - 1</v>
      </c>
      <c r="AT219" s="19" t="s">
        <v>8315</v>
      </c>
      <c r="AU219" s="19" t="str">
        <v>R1012</v>
      </c>
      <c r="BD219" s="39">
        <v>2003</v>
      </c>
      <c r="BE219" s="19" t="str">
        <f t="shared" si="38"/>
        <v>Aug</v>
      </c>
      <c r="BF219" s="19">
        <v>19</v>
      </c>
      <c r="BG219" s="40">
        <f t="shared" si="39"/>
        <v>37852</v>
      </c>
      <c r="BM219" s="39">
        <v>2004</v>
      </c>
      <c r="BN219" s="19" t="str">
        <f t="shared" si="40"/>
        <v>Oct</v>
      </c>
      <c r="BO219" s="19">
        <v>4</v>
      </c>
      <c r="BP219" s="40">
        <f t="shared" si="37"/>
        <v>38264</v>
      </c>
      <c r="BQ219" s="19">
        <f ca="1" t="shared" si="41"/>
        <v>21</v>
      </c>
      <c r="BU219" s="19">
        <v>2144.85</v>
      </c>
      <c r="BV219" s="41">
        <v>2144.85</v>
      </c>
    </row>
    <row r="220" spans="1:74">
      <c r="A220" s="19" t="s">
        <v>853</v>
      </c>
      <c r="B220" s="39">
        <v>1991</v>
      </c>
      <c r="C220" s="19">
        <f t="shared" si="34"/>
        <v>1991</v>
      </c>
      <c r="D220" s="19" t="s">
        <v>8326</v>
      </c>
      <c r="E220" s="19" t="str">
        <f t="shared" si="33"/>
        <v>Dec</v>
      </c>
      <c r="F220" s="19">
        <v>16</v>
      </c>
      <c r="G220" s="40">
        <f t="shared" si="35"/>
        <v>33588</v>
      </c>
      <c r="H220" s="19">
        <v>3</v>
      </c>
      <c r="I220" s="19">
        <v>2193.2</v>
      </c>
      <c r="J220" s="41">
        <v>2193.2</v>
      </c>
      <c r="K220" s="19" t="s">
        <v>8297</v>
      </c>
      <c r="L220" s="19" t="str">
        <v>tier - 2</v>
      </c>
      <c r="M220" s="19" t="s">
        <v>8297</v>
      </c>
      <c r="N220" s="19" t="str">
        <v>tier - 2</v>
      </c>
      <c r="O220" s="19" t="s">
        <v>8315</v>
      </c>
      <c r="P220" s="19" t="str">
        <v>R1012</v>
      </c>
      <c r="Q220" s="19">
        <f ca="1" t="shared" si="36"/>
        <v>33</v>
      </c>
      <c r="R220" s="29"/>
      <c r="U220" s="19" t="s">
        <v>8310</v>
      </c>
      <c r="V220" s="19" t="str">
        <f t="shared" si="42"/>
        <v>Sep</v>
      </c>
      <c r="X220" s="19">
        <f t="shared" si="43"/>
        <v>2003</v>
      </c>
      <c r="AG220" s="19" t="s">
        <v>826</v>
      </c>
      <c r="AH220" s="19" t="s">
        <v>8324</v>
      </c>
      <c r="AI220" s="19" t="s">
        <v>8297</v>
      </c>
      <c r="AJ220" s="19" t="s">
        <v>8302</v>
      </c>
      <c r="AK220" s="19" t="str">
        <v>tier - 2</v>
      </c>
      <c r="AL220" s="19" t="str">
        <v>tier - 1</v>
      </c>
      <c r="AT220" s="19" t="s">
        <v>8330</v>
      </c>
      <c r="AU220" s="19" t="str">
        <v>R1011</v>
      </c>
      <c r="BD220" s="39">
        <v>2004</v>
      </c>
      <c r="BE220" s="19" t="str">
        <f t="shared" si="38"/>
        <v>Oct</v>
      </c>
      <c r="BF220" s="19">
        <v>4</v>
      </c>
      <c r="BG220" s="40">
        <f t="shared" si="39"/>
        <v>38264</v>
      </c>
      <c r="BM220" s="39">
        <v>2000</v>
      </c>
      <c r="BN220" s="19" t="str">
        <f t="shared" si="40"/>
        <v>Dec</v>
      </c>
      <c r="BO220" s="19">
        <v>27</v>
      </c>
      <c r="BP220" s="40">
        <f t="shared" si="37"/>
        <v>36887</v>
      </c>
      <c r="BQ220" s="19">
        <f ca="1" t="shared" si="41"/>
        <v>24</v>
      </c>
      <c r="BU220" s="19">
        <v>2150.47</v>
      </c>
      <c r="BV220" s="41">
        <v>2150.47</v>
      </c>
    </row>
    <row r="221" spans="1:74">
      <c r="A221" s="19" t="s">
        <v>856</v>
      </c>
      <c r="B221" s="39">
        <v>2004</v>
      </c>
      <c r="C221" s="19">
        <f t="shared" si="34"/>
        <v>2004</v>
      </c>
      <c r="D221" s="19" t="s">
        <v>8326</v>
      </c>
      <c r="E221" s="19" t="str">
        <f t="shared" si="33"/>
        <v>Dec</v>
      </c>
      <c r="F221" s="19">
        <v>7</v>
      </c>
      <c r="G221" s="40">
        <f t="shared" si="35"/>
        <v>38328</v>
      </c>
      <c r="H221" s="19">
        <v>0</v>
      </c>
      <c r="I221" s="19">
        <v>2196.47</v>
      </c>
      <c r="J221" s="41">
        <v>2196.47</v>
      </c>
      <c r="K221" s="19" t="s">
        <v>8297</v>
      </c>
      <c r="L221" s="19" t="str">
        <v>tier - 2</v>
      </c>
      <c r="M221" s="19" t="s">
        <v>8298</v>
      </c>
      <c r="N221" s="19" t="str">
        <v>tier - 3</v>
      </c>
      <c r="O221" s="19" t="s">
        <v>8337</v>
      </c>
      <c r="P221" s="19" t="str">
        <v>R1024</v>
      </c>
      <c r="Q221" s="19">
        <f ca="1" t="shared" si="36"/>
        <v>20</v>
      </c>
      <c r="R221" s="29"/>
      <c r="U221" s="19" t="s">
        <v>8310</v>
      </c>
      <c r="V221" s="19" t="str">
        <f t="shared" si="42"/>
        <v>Sep</v>
      </c>
      <c r="X221" s="19">
        <f t="shared" si="43"/>
        <v>2003</v>
      </c>
      <c r="AG221" s="19" t="s">
        <v>830</v>
      </c>
      <c r="AH221" s="19" t="s">
        <v>8324</v>
      </c>
      <c r="AI221" s="19" t="s">
        <v>8297</v>
      </c>
      <c r="AJ221" s="19" t="s">
        <v>8298</v>
      </c>
      <c r="AK221" s="19" t="str">
        <v>tier - 2</v>
      </c>
      <c r="AL221" s="19" t="str">
        <v>tier - 3</v>
      </c>
      <c r="AT221" s="19" t="s">
        <v>8330</v>
      </c>
      <c r="AU221" s="19" t="str">
        <v>R1011</v>
      </c>
      <c r="BD221" s="39">
        <v>2000</v>
      </c>
      <c r="BE221" s="19" t="str">
        <f t="shared" si="38"/>
        <v>Dec</v>
      </c>
      <c r="BF221" s="19">
        <v>27</v>
      </c>
      <c r="BG221" s="40">
        <f t="shared" si="39"/>
        <v>36887</v>
      </c>
      <c r="BM221" s="39">
        <v>2000</v>
      </c>
      <c r="BN221" s="19" t="str">
        <f t="shared" si="40"/>
        <v>Oct</v>
      </c>
      <c r="BO221" s="19">
        <v>22</v>
      </c>
      <c r="BP221" s="40">
        <f t="shared" si="37"/>
        <v>36821</v>
      </c>
      <c r="BQ221" s="19">
        <f ca="1" t="shared" si="41"/>
        <v>25</v>
      </c>
      <c r="BU221" s="19">
        <v>2154.36</v>
      </c>
      <c r="BV221" s="41">
        <v>2154.36</v>
      </c>
    </row>
    <row r="222" spans="1:74">
      <c r="A222" s="19" t="s">
        <v>860</v>
      </c>
      <c r="B222" s="39">
        <v>2004</v>
      </c>
      <c r="C222" s="19">
        <f t="shared" si="34"/>
        <v>2004</v>
      </c>
      <c r="D222" s="19" t="s">
        <v>8310</v>
      </c>
      <c r="E222" s="19" t="str">
        <f t="shared" si="33"/>
        <v>Sep</v>
      </c>
      <c r="F222" s="19">
        <v>3</v>
      </c>
      <c r="G222" s="40">
        <f t="shared" si="35"/>
        <v>38233</v>
      </c>
      <c r="H222" s="19">
        <v>0</v>
      </c>
      <c r="I222" s="19">
        <v>2198.19</v>
      </c>
      <c r="J222" s="41">
        <v>2198.19</v>
      </c>
      <c r="K222" s="19" t="s">
        <v>8297</v>
      </c>
      <c r="L222" s="19" t="str">
        <v>tier - 2</v>
      </c>
      <c r="M222" s="19" t="s">
        <v>8302</v>
      </c>
      <c r="N222" s="19" t="str">
        <v>tier - 1</v>
      </c>
      <c r="O222" s="19" t="s">
        <v>8338</v>
      </c>
      <c r="P222" s="19" t="str">
        <v>R1023</v>
      </c>
      <c r="Q222" s="19">
        <f ca="1" t="shared" si="36"/>
        <v>21</v>
      </c>
      <c r="R222" s="29"/>
      <c r="U222" s="19" t="s">
        <v>8310</v>
      </c>
      <c r="V222" s="19" t="str">
        <f t="shared" si="42"/>
        <v>Sep</v>
      </c>
      <c r="X222" s="19">
        <f t="shared" si="43"/>
        <v>1997</v>
      </c>
      <c r="AG222" s="19" t="s">
        <v>834</v>
      </c>
      <c r="AH222" s="19" t="s">
        <v>8324</v>
      </c>
      <c r="AI222" s="19" t="s">
        <v>8297</v>
      </c>
      <c r="AJ222" s="19" t="s">
        <v>8297</v>
      </c>
      <c r="AK222" s="19" t="str">
        <v>tier - 2</v>
      </c>
      <c r="AL222" s="19" t="str">
        <v>tier - 2</v>
      </c>
      <c r="AT222" s="19" t="s">
        <v>8330</v>
      </c>
      <c r="AU222" s="19" t="str">
        <v>R1011</v>
      </c>
      <c r="BD222" s="39">
        <v>2000</v>
      </c>
      <c r="BE222" s="19" t="str">
        <f t="shared" si="38"/>
        <v>Oct</v>
      </c>
      <c r="BF222" s="19">
        <v>22</v>
      </c>
      <c r="BG222" s="40">
        <f t="shared" si="39"/>
        <v>36821</v>
      </c>
      <c r="BM222" s="39">
        <v>2000</v>
      </c>
      <c r="BN222" s="19" t="str">
        <f t="shared" si="40"/>
        <v>Nov</v>
      </c>
      <c r="BO222" s="19">
        <v>29</v>
      </c>
      <c r="BP222" s="40">
        <f t="shared" si="37"/>
        <v>36859</v>
      </c>
      <c r="BQ222" s="19">
        <f ca="1" t="shared" si="41"/>
        <v>24</v>
      </c>
      <c r="BU222" s="19">
        <v>2155.68</v>
      </c>
      <c r="BV222" s="41">
        <v>2155.68</v>
      </c>
    </row>
    <row r="223" spans="1:74">
      <c r="A223" s="19" t="s">
        <v>863</v>
      </c>
      <c r="B223" s="39">
        <v>2004</v>
      </c>
      <c r="C223" s="19">
        <f t="shared" si="34"/>
        <v>2004</v>
      </c>
      <c r="D223" s="19" t="s">
        <v>8310</v>
      </c>
      <c r="E223" s="19" t="str">
        <f t="shared" si="33"/>
        <v>Sep</v>
      </c>
      <c r="F223" s="19">
        <v>12</v>
      </c>
      <c r="G223" s="40">
        <f t="shared" si="35"/>
        <v>38242</v>
      </c>
      <c r="H223" s="19">
        <v>0</v>
      </c>
      <c r="I223" s="19">
        <v>2200.83</v>
      </c>
      <c r="J223" s="41">
        <v>2200.83</v>
      </c>
      <c r="K223" s="19" t="s">
        <v>8297</v>
      </c>
      <c r="L223" s="19" t="str">
        <v>tier - 2</v>
      </c>
      <c r="M223" s="19" t="s">
        <v>8297</v>
      </c>
      <c r="N223" s="19" t="str">
        <v>tier - 2</v>
      </c>
      <c r="O223" s="19" t="s">
        <v>8337</v>
      </c>
      <c r="P223" s="19" t="str">
        <v>R1024</v>
      </c>
      <c r="Q223" s="19">
        <f ca="1" t="shared" si="36"/>
        <v>21</v>
      </c>
      <c r="R223" s="29"/>
      <c r="U223" s="19" t="s">
        <v>8328</v>
      </c>
      <c r="V223" s="19" t="str">
        <f t="shared" si="42"/>
        <v>Aug</v>
      </c>
      <c r="X223" s="19">
        <f t="shared" si="43"/>
        <v>2003</v>
      </c>
      <c r="AG223" s="19" t="s">
        <v>838</v>
      </c>
      <c r="AH223" s="19" t="s">
        <v>8324</v>
      </c>
      <c r="AI223" s="19" t="s">
        <v>8297</v>
      </c>
      <c r="AJ223" s="19" t="s">
        <v>8298</v>
      </c>
      <c r="AK223" s="19" t="str">
        <v>tier - 2</v>
      </c>
      <c r="AL223" s="19" t="str">
        <v>tier - 3</v>
      </c>
      <c r="AT223" s="19" t="s">
        <v>8299</v>
      </c>
      <c r="AU223" s="19" t="str">
        <v>R1013</v>
      </c>
      <c r="BD223" s="39">
        <v>2000</v>
      </c>
      <c r="BE223" s="19" t="str">
        <f t="shared" si="38"/>
        <v>Nov</v>
      </c>
      <c r="BF223" s="19">
        <v>29</v>
      </c>
      <c r="BG223" s="40">
        <f t="shared" si="39"/>
        <v>36859</v>
      </c>
      <c r="BM223" s="39">
        <v>2000</v>
      </c>
      <c r="BN223" s="19" t="str">
        <f t="shared" si="40"/>
        <v>Dec</v>
      </c>
      <c r="BO223" s="19">
        <v>10</v>
      </c>
      <c r="BP223" s="40">
        <f t="shared" si="37"/>
        <v>36870</v>
      </c>
      <c r="BQ223" s="19">
        <f ca="1" t="shared" si="41"/>
        <v>24</v>
      </c>
      <c r="BU223" s="19">
        <v>2156.75</v>
      </c>
      <c r="BV223" s="41">
        <v>2156.75</v>
      </c>
    </row>
    <row r="224" spans="1:74">
      <c r="A224" s="19" t="s">
        <v>866</v>
      </c>
      <c r="B224" s="39">
        <v>2004</v>
      </c>
      <c r="C224" s="19">
        <f t="shared" si="34"/>
        <v>2004</v>
      </c>
      <c r="D224" s="19" t="s">
        <v>8296</v>
      </c>
      <c r="E224" s="19" t="str">
        <f t="shared" si="33"/>
        <v>Jul</v>
      </c>
      <c r="F224" s="19">
        <v>27</v>
      </c>
      <c r="G224" s="40">
        <f t="shared" si="35"/>
        <v>38195</v>
      </c>
      <c r="H224" s="19">
        <v>1</v>
      </c>
      <c r="I224" s="19">
        <v>2201.1</v>
      </c>
      <c r="J224" s="41">
        <v>2201.1</v>
      </c>
      <c r="K224" s="19" t="s">
        <v>8297</v>
      </c>
      <c r="L224" s="19" t="str">
        <v>tier - 2</v>
      </c>
      <c r="M224" s="19" t="s">
        <v>8298</v>
      </c>
      <c r="N224" s="19" t="str">
        <v>tier - 3</v>
      </c>
      <c r="O224" s="19" t="s">
        <v>8299</v>
      </c>
      <c r="P224" s="19" t="str">
        <v>R1013</v>
      </c>
      <c r="Q224" s="19">
        <f ca="1" t="shared" si="36"/>
        <v>21</v>
      </c>
      <c r="R224" s="29"/>
      <c r="U224" s="19" t="s">
        <v>8329</v>
      </c>
      <c r="V224" s="19" t="str">
        <f t="shared" si="42"/>
        <v>Oct</v>
      </c>
      <c r="X224" s="19">
        <f t="shared" si="43"/>
        <v>2004</v>
      </c>
      <c r="AG224" s="19" t="s">
        <v>842</v>
      </c>
      <c r="AH224" s="19" t="s">
        <v>8324</v>
      </c>
      <c r="AI224" s="19" t="s">
        <v>8297</v>
      </c>
      <c r="AJ224" s="19" t="s">
        <v>8297</v>
      </c>
      <c r="AK224" s="19" t="str">
        <v>tier - 2</v>
      </c>
      <c r="AL224" s="19" t="str">
        <v>tier - 2</v>
      </c>
      <c r="AT224" s="19" t="s">
        <v>8299</v>
      </c>
      <c r="AU224" s="19" t="str">
        <v>R1013</v>
      </c>
      <c r="BD224" s="39">
        <v>2000</v>
      </c>
      <c r="BE224" s="19" t="str">
        <f t="shared" si="38"/>
        <v>Dec</v>
      </c>
      <c r="BF224" s="19">
        <v>10</v>
      </c>
      <c r="BG224" s="40">
        <f t="shared" si="39"/>
        <v>36870</v>
      </c>
      <c r="BM224" s="39">
        <v>2000</v>
      </c>
      <c r="BN224" s="19" t="str">
        <f t="shared" si="40"/>
        <v>Aug</v>
      </c>
      <c r="BO224" s="19">
        <v>23</v>
      </c>
      <c r="BP224" s="40">
        <f t="shared" si="37"/>
        <v>36761</v>
      </c>
      <c r="BQ224" s="19">
        <f ca="1" t="shared" si="41"/>
        <v>25</v>
      </c>
      <c r="BU224" s="19">
        <v>2166.73</v>
      </c>
      <c r="BV224" s="41">
        <v>2166.73</v>
      </c>
    </row>
    <row r="225" spans="1:74">
      <c r="A225" s="19" t="s">
        <v>870</v>
      </c>
      <c r="B225" s="39">
        <v>2004</v>
      </c>
      <c r="C225" s="19">
        <f t="shared" si="34"/>
        <v>2004</v>
      </c>
      <c r="D225" s="19" t="s">
        <v>8328</v>
      </c>
      <c r="E225" s="19" t="str">
        <f t="shared" si="33"/>
        <v>Aug</v>
      </c>
      <c r="F225" s="19">
        <v>6</v>
      </c>
      <c r="G225" s="40">
        <f t="shared" si="35"/>
        <v>38205</v>
      </c>
      <c r="H225" s="19">
        <v>0</v>
      </c>
      <c r="I225" s="19">
        <v>2203.47</v>
      </c>
      <c r="J225" s="41">
        <v>2203.47</v>
      </c>
      <c r="K225" s="19" t="s">
        <v>8297</v>
      </c>
      <c r="L225" s="19" t="str">
        <v>tier - 2</v>
      </c>
      <c r="M225" s="19" t="s">
        <v>8297</v>
      </c>
      <c r="N225" s="19" t="str">
        <v>tier - 2</v>
      </c>
      <c r="O225" s="19" t="s">
        <v>8337</v>
      </c>
      <c r="P225" s="19" t="str">
        <v>R1024</v>
      </c>
      <c r="Q225" s="19">
        <f ca="1" t="shared" si="36"/>
        <v>21</v>
      </c>
      <c r="R225" s="29"/>
      <c r="U225" s="19" t="s">
        <v>8326</v>
      </c>
      <c r="V225" s="19" t="str">
        <f t="shared" si="42"/>
        <v>Dec</v>
      </c>
      <c r="X225" s="19">
        <f t="shared" si="43"/>
        <v>2000</v>
      </c>
      <c r="AG225" s="19" t="s">
        <v>846</v>
      </c>
      <c r="AH225" s="19" t="s">
        <v>8324</v>
      </c>
      <c r="AI225" s="19" t="s">
        <v>8297</v>
      </c>
      <c r="AJ225" s="19" t="s">
        <v>8297</v>
      </c>
      <c r="AK225" s="19" t="str">
        <v>tier - 2</v>
      </c>
      <c r="AL225" s="19" t="str">
        <v>tier - 2</v>
      </c>
      <c r="AT225" s="19" t="s">
        <v>8330</v>
      </c>
      <c r="AU225" s="19" t="str">
        <v>R1011</v>
      </c>
      <c r="BD225" s="39">
        <v>2000</v>
      </c>
      <c r="BE225" s="19" t="str">
        <f t="shared" si="38"/>
        <v>Aug</v>
      </c>
      <c r="BF225" s="19">
        <v>23</v>
      </c>
      <c r="BG225" s="40">
        <f t="shared" si="39"/>
        <v>36761</v>
      </c>
      <c r="BM225" s="39">
        <v>1994</v>
      </c>
      <c r="BN225" s="19" t="str">
        <f t="shared" si="40"/>
        <v>Sep</v>
      </c>
      <c r="BO225" s="19">
        <v>27</v>
      </c>
      <c r="BP225" s="40">
        <f t="shared" si="37"/>
        <v>34604</v>
      </c>
      <c r="BQ225" s="19">
        <f ca="1" t="shared" si="41"/>
        <v>31</v>
      </c>
      <c r="BU225" s="19">
        <v>2170.08</v>
      </c>
      <c r="BV225" s="41">
        <v>2170.08</v>
      </c>
    </row>
    <row r="226" spans="1:74">
      <c r="A226" s="19" t="s">
        <v>873</v>
      </c>
      <c r="B226" s="39">
        <v>2004</v>
      </c>
      <c r="C226" s="19">
        <f t="shared" si="34"/>
        <v>2004</v>
      </c>
      <c r="D226" s="19" t="s">
        <v>8329</v>
      </c>
      <c r="E226" s="19" t="str">
        <f t="shared" si="33"/>
        <v>Oct</v>
      </c>
      <c r="F226" s="19">
        <v>28</v>
      </c>
      <c r="G226" s="40">
        <f t="shared" si="35"/>
        <v>38288</v>
      </c>
      <c r="H226" s="19">
        <v>0</v>
      </c>
      <c r="I226" s="19">
        <v>2203.74</v>
      </c>
      <c r="J226" s="41">
        <v>2203.74</v>
      </c>
      <c r="K226" s="19" t="s">
        <v>8297</v>
      </c>
      <c r="L226" s="19" t="str">
        <v>tier - 2</v>
      </c>
      <c r="M226" s="19" t="s">
        <v>8297</v>
      </c>
      <c r="N226" s="19" t="str">
        <v>tier - 2</v>
      </c>
      <c r="O226" s="19" t="s">
        <v>8337</v>
      </c>
      <c r="P226" s="19" t="str">
        <v>R1024</v>
      </c>
      <c r="Q226" s="19">
        <f ca="1" t="shared" si="36"/>
        <v>21</v>
      </c>
      <c r="R226" s="29"/>
      <c r="U226" s="19" t="s">
        <v>8329</v>
      </c>
      <c r="V226" s="19" t="str">
        <f t="shared" si="42"/>
        <v>Oct</v>
      </c>
      <c r="X226" s="19">
        <f t="shared" si="43"/>
        <v>2000</v>
      </c>
      <c r="AG226" s="19" t="s">
        <v>850</v>
      </c>
      <c r="AH226" s="19" t="s">
        <v>8324</v>
      </c>
      <c r="AI226" s="19" t="s">
        <v>8297</v>
      </c>
      <c r="AJ226" s="19" t="s">
        <v>8297</v>
      </c>
      <c r="AK226" s="19" t="str">
        <v>tier - 2</v>
      </c>
      <c r="AL226" s="19" t="str">
        <v>tier - 2</v>
      </c>
      <c r="AT226" s="19" t="s">
        <v>8299</v>
      </c>
      <c r="AU226" s="19" t="str">
        <v>R1013</v>
      </c>
      <c r="BD226" s="39">
        <v>1994</v>
      </c>
      <c r="BE226" s="19" t="str">
        <f t="shared" si="38"/>
        <v>Sep</v>
      </c>
      <c r="BF226" s="19">
        <v>27</v>
      </c>
      <c r="BG226" s="40">
        <f t="shared" si="39"/>
        <v>34604</v>
      </c>
      <c r="BM226" s="39">
        <v>1991</v>
      </c>
      <c r="BN226" s="19" t="str">
        <f t="shared" si="40"/>
        <v>Dec</v>
      </c>
      <c r="BO226" s="19">
        <v>16</v>
      </c>
      <c r="BP226" s="40">
        <f t="shared" si="37"/>
        <v>33588</v>
      </c>
      <c r="BQ226" s="19">
        <f ca="1" t="shared" si="41"/>
        <v>33</v>
      </c>
      <c r="BU226" s="19">
        <v>2193.2</v>
      </c>
      <c r="BV226" s="41">
        <v>2193.2</v>
      </c>
    </row>
    <row r="227" spans="1:74">
      <c r="A227" s="19" t="s">
        <v>877</v>
      </c>
      <c r="B227" s="39">
        <v>2004</v>
      </c>
      <c r="C227" s="19">
        <f t="shared" si="34"/>
        <v>2004</v>
      </c>
      <c r="D227" s="19" t="s">
        <v>8301</v>
      </c>
      <c r="E227" s="19" t="str">
        <f t="shared" si="33"/>
        <v>Nov</v>
      </c>
      <c r="F227" s="19">
        <v>13</v>
      </c>
      <c r="G227" s="40">
        <f t="shared" si="35"/>
        <v>38304</v>
      </c>
      <c r="H227" s="19">
        <v>0</v>
      </c>
      <c r="I227" s="19">
        <v>2205.98</v>
      </c>
      <c r="J227" s="41">
        <v>2205.98</v>
      </c>
      <c r="K227" s="19" t="s">
        <v>8297</v>
      </c>
      <c r="L227" s="19" t="str">
        <v>tier - 2</v>
      </c>
      <c r="M227" s="19" t="s">
        <v>8298</v>
      </c>
      <c r="N227" s="19" t="str">
        <v>tier - 3</v>
      </c>
      <c r="O227" s="19" t="s">
        <v>8337</v>
      </c>
      <c r="P227" s="19" t="str">
        <v>R1024</v>
      </c>
      <c r="Q227" s="19">
        <f ca="1" t="shared" si="36"/>
        <v>20</v>
      </c>
      <c r="R227" s="29"/>
      <c r="U227" s="19" t="s">
        <v>8301</v>
      </c>
      <c r="V227" s="19" t="str">
        <f t="shared" si="42"/>
        <v>Nov</v>
      </c>
      <c r="X227" s="19">
        <f t="shared" si="43"/>
        <v>2000</v>
      </c>
      <c r="AG227" s="19" t="s">
        <v>853</v>
      </c>
      <c r="AH227" s="19" t="s">
        <v>8324</v>
      </c>
      <c r="AI227" s="19" t="s">
        <v>8297</v>
      </c>
      <c r="AJ227" s="19" t="s">
        <v>8297</v>
      </c>
      <c r="AK227" s="19" t="str">
        <v>tier - 2</v>
      </c>
      <c r="AL227" s="19" t="str">
        <v>tier - 2</v>
      </c>
      <c r="AT227" s="19" t="s">
        <v>8315</v>
      </c>
      <c r="AU227" s="19" t="str">
        <v>R1012</v>
      </c>
      <c r="BD227" s="39">
        <v>1991</v>
      </c>
      <c r="BE227" s="19" t="str">
        <f t="shared" si="38"/>
        <v>Dec</v>
      </c>
      <c r="BF227" s="19">
        <v>16</v>
      </c>
      <c r="BG227" s="40">
        <f t="shared" si="39"/>
        <v>33588</v>
      </c>
      <c r="BM227" s="39">
        <v>2004</v>
      </c>
      <c r="BN227" s="19" t="str">
        <f t="shared" si="40"/>
        <v>Dec</v>
      </c>
      <c r="BO227" s="19">
        <v>7</v>
      </c>
      <c r="BP227" s="40">
        <f t="shared" si="37"/>
        <v>38328</v>
      </c>
      <c r="BQ227" s="19">
        <f ca="1" t="shared" si="41"/>
        <v>20</v>
      </c>
      <c r="BU227" s="19">
        <v>2196.47</v>
      </c>
      <c r="BV227" s="41">
        <v>2196.47</v>
      </c>
    </row>
    <row r="228" spans="1:74">
      <c r="A228" s="19" t="s">
        <v>881</v>
      </c>
      <c r="B228" s="39">
        <v>2004</v>
      </c>
      <c r="C228" s="19">
        <f t="shared" si="34"/>
        <v>2004</v>
      </c>
      <c r="D228" s="19" t="s">
        <v>8328</v>
      </c>
      <c r="E228" s="19" t="str">
        <f t="shared" si="33"/>
        <v>Aug</v>
      </c>
      <c r="F228" s="19">
        <v>6</v>
      </c>
      <c r="G228" s="40">
        <f t="shared" si="35"/>
        <v>38205</v>
      </c>
      <c r="H228" s="19">
        <v>0</v>
      </c>
      <c r="I228" s="19">
        <v>2207.7</v>
      </c>
      <c r="J228" s="41">
        <v>2207.7</v>
      </c>
      <c r="K228" s="19" t="s">
        <v>8297</v>
      </c>
      <c r="L228" s="19" t="str">
        <v>tier - 2</v>
      </c>
      <c r="M228" s="19" t="s">
        <v>8297</v>
      </c>
      <c r="N228" s="19" t="str">
        <v>tier - 2</v>
      </c>
      <c r="O228" s="19" t="s">
        <v>8337</v>
      </c>
      <c r="P228" s="19" t="str">
        <v>R1024</v>
      </c>
      <c r="Q228" s="19">
        <f ca="1" t="shared" si="36"/>
        <v>21</v>
      </c>
      <c r="R228" s="29"/>
      <c r="U228" s="19" t="s">
        <v>8326</v>
      </c>
      <c r="V228" s="19" t="str">
        <f t="shared" si="42"/>
        <v>Dec</v>
      </c>
      <c r="X228" s="19">
        <f t="shared" si="43"/>
        <v>2000</v>
      </c>
      <c r="AG228" s="19" t="s">
        <v>856</v>
      </c>
      <c r="AH228" s="19" t="s">
        <v>8324</v>
      </c>
      <c r="AI228" s="19" t="s">
        <v>8297</v>
      </c>
      <c r="AJ228" s="19" t="s">
        <v>8298</v>
      </c>
      <c r="AK228" s="19" t="str">
        <v>tier - 2</v>
      </c>
      <c r="AL228" s="19" t="str">
        <v>tier - 3</v>
      </c>
      <c r="AT228" s="19" t="s">
        <v>8337</v>
      </c>
      <c r="AU228" s="19" t="str">
        <v>R1024</v>
      </c>
      <c r="BD228" s="39">
        <v>2004</v>
      </c>
      <c r="BE228" s="19" t="str">
        <f t="shared" si="38"/>
        <v>Dec</v>
      </c>
      <c r="BF228" s="19">
        <v>7</v>
      </c>
      <c r="BG228" s="40">
        <f t="shared" si="39"/>
        <v>38328</v>
      </c>
      <c r="BM228" s="39">
        <v>2004</v>
      </c>
      <c r="BN228" s="19" t="str">
        <f t="shared" si="40"/>
        <v>Sep</v>
      </c>
      <c r="BO228" s="19">
        <v>3</v>
      </c>
      <c r="BP228" s="40">
        <f t="shared" si="37"/>
        <v>38233</v>
      </c>
      <c r="BQ228" s="19">
        <f ca="1" t="shared" si="41"/>
        <v>21</v>
      </c>
      <c r="BU228" s="19">
        <v>2198.19</v>
      </c>
      <c r="BV228" s="41">
        <v>2198.19</v>
      </c>
    </row>
    <row r="229" spans="1:74">
      <c r="A229" s="19" t="s">
        <v>885</v>
      </c>
      <c r="B229" s="39">
        <v>2004</v>
      </c>
      <c r="C229" s="19">
        <f t="shared" si="34"/>
        <v>2004</v>
      </c>
      <c r="D229" s="19" t="s">
        <v>8296</v>
      </c>
      <c r="E229" s="19" t="str">
        <f t="shared" si="33"/>
        <v>Jul</v>
      </c>
      <c r="F229" s="19">
        <v>27</v>
      </c>
      <c r="G229" s="40">
        <f t="shared" si="35"/>
        <v>38195</v>
      </c>
      <c r="H229" s="19">
        <v>0</v>
      </c>
      <c r="I229" s="19">
        <v>2211.13</v>
      </c>
      <c r="J229" s="41">
        <v>2211.13</v>
      </c>
      <c r="K229" s="19" t="s">
        <v>8297</v>
      </c>
      <c r="L229" s="19" t="str">
        <v>tier - 2</v>
      </c>
      <c r="M229" s="19" t="s">
        <v>8297</v>
      </c>
      <c r="N229" s="19" t="str">
        <v>tier - 2</v>
      </c>
      <c r="O229" s="19" t="s">
        <v>8337</v>
      </c>
      <c r="P229" s="19" t="str">
        <v>R1024</v>
      </c>
      <c r="Q229" s="19">
        <f ca="1" t="shared" si="36"/>
        <v>21</v>
      </c>
      <c r="R229" s="29"/>
      <c r="U229" s="19" t="s">
        <v>8328</v>
      </c>
      <c r="V229" s="19" t="str">
        <f t="shared" si="42"/>
        <v>Aug</v>
      </c>
      <c r="X229" s="19">
        <f t="shared" si="43"/>
        <v>2000</v>
      </c>
      <c r="AG229" s="19" t="s">
        <v>860</v>
      </c>
      <c r="AH229" s="19" t="s">
        <v>8336</v>
      </c>
      <c r="AI229" s="19" t="s">
        <v>8297</v>
      </c>
      <c r="AJ229" s="19" t="s">
        <v>8302</v>
      </c>
      <c r="AK229" s="19" t="str">
        <v>tier - 2</v>
      </c>
      <c r="AL229" s="19" t="str">
        <v>tier - 1</v>
      </c>
      <c r="AT229" s="19" t="s">
        <v>8338</v>
      </c>
      <c r="AU229" s="19" t="str">
        <v>R1023</v>
      </c>
      <c r="BD229" s="39">
        <v>2004</v>
      </c>
      <c r="BE229" s="19" t="str">
        <f t="shared" si="38"/>
        <v>Sep</v>
      </c>
      <c r="BF229" s="19">
        <v>3</v>
      </c>
      <c r="BG229" s="40">
        <f t="shared" si="39"/>
        <v>38233</v>
      </c>
      <c r="BM229" s="39">
        <v>2004</v>
      </c>
      <c r="BN229" s="19" t="str">
        <f t="shared" si="40"/>
        <v>Sep</v>
      </c>
      <c r="BO229" s="19">
        <v>12</v>
      </c>
      <c r="BP229" s="40">
        <f t="shared" si="37"/>
        <v>38242</v>
      </c>
      <c r="BQ229" s="19">
        <f ca="1" t="shared" si="41"/>
        <v>21</v>
      </c>
      <c r="BU229" s="19">
        <v>2200.83</v>
      </c>
      <c r="BV229" s="41">
        <v>2200.83</v>
      </c>
    </row>
    <row r="230" spans="1:74">
      <c r="A230" s="19" t="s">
        <v>889</v>
      </c>
      <c r="B230" s="39">
        <v>1994</v>
      </c>
      <c r="C230" s="19">
        <f t="shared" si="34"/>
        <v>1994</v>
      </c>
      <c r="D230" s="19" t="s">
        <v>8301</v>
      </c>
      <c r="E230" s="19" t="str">
        <f t="shared" si="33"/>
        <v>Nov</v>
      </c>
      <c r="F230" s="19">
        <v>17</v>
      </c>
      <c r="G230" s="40">
        <f t="shared" si="35"/>
        <v>34655</v>
      </c>
      <c r="H230" s="19">
        <v>0</v>
      </c>
      <c r="I230" s="19">
        <v>2213.21</v>
      </c>
      <c r="J230" s="41">
        <v>2213.21</v>
      </c>
      <c r="K230" s="19" t="s">
        <v>8297</v>
      </c>
      <c r="L230" s="19" t="str">
        <v>tier - 2</v>
      </c>
      <c r="M230" s="19" t="s">
        <v>8297</v>
      </c>
      <c r="N230" s="19" t="str">
        <v>tier - 2</v>
      </c>
      <c r="O230" s="19" t="s">
        <v>8299</v>
      </c>
      <c r="P230" s="19" t="str">
        <v>R1013</v>
      </c>
      <c r="Q230" s="19">
        <f ca="1" t="shared" si="36"/>
        <v>30</v>
      </c>
      <c r="R230" s="29"/>
      <c r="U230" s="19" t="s">
        <v>8310</v>
      </c>
      <c r="V230" s="19" t="str">
        <f t="shared" si="42"/>
        <v>Sep</v>
      </c>
      <c r="X230" s="19">
        <f t="shared" si="43"/>
        <v>1994</v>
      </c>
      <c r="AG230" s="19" t="s">
        <v>863</v>
      </c>
      <c r="AH230" s="19" t="s">
        <v>8324</v>
      </c>
      <c r="AI230" s="19" t="s">
        <v>8297</v>
      </c>
      <c r="AJ230" s="19" t="s">
        <v>8297</v>
      </c>
      <c r="AK230" s="19" t="str">
        <v>tier - 2</v>
      </c>
      <c r="AL230" s="19" t="str">
        <v>tier - 2</v>
      </c>
      <c r="AT230" s="19" t="s">
        <v>8337</v>
      </c>
      <c r="AU230" s="19" t="str">
        <v>R1024</v>
      </c>
      <c r="BD230" s="39">
        <v>2004</v>
      </c>
      <c r="BE230" s="19" t="str">
        <f t="shared" si="38"/>
        <v>Sep</v>
      </c>
      <c r="BF230" s="19">
        <v>12</v>
      </c>
      <c r="BG230" s="40">
        <f t="shared" si="39"/>
        <v>38242</v>
      </c>
      <c r="BM230" s="39">
        <v>2004</v>
      </c>
      <c r="BN230" s="19" t="str">
        <f t="shared" si="40"/>
        <v>Jul</v>
      </c>
      <c r="BO230" s="19">
        <v>27</v>
      </c>
      <c r="BP230" s="40">
        <f t="shared" si="37"/>
        <v>38195</v>
      </c>
      <c r="BQ230" s="19">
        <f ca="1" t="shared" si="41"/>
        <v>21</v>
      </c>
      <c r="BU230" s="19">
        <v>2201.1</v>
      </c>
      <c r="BV230" s="41">
        <v>2201.1</v>
      </c>
    </row>
    <row r="231" spans="1:74">
      <c r="A231" s="19" t="s">
        <v>892</v>
      </c>
      <c r="B231" s="39">
        <v>2004</v>
      </c>
      <c r="C231" s="19">
        <f t="shared" si="34"/>
        <v>2004</v>
      </c>
      <c r="D231" s="19" t="s">
        <v>8303</v>
      </c>
      <c r="E231" s="19" t="str">
        <f t="shared" si="33"/>
        <v>Jun</v>
      </c>
      <c r="F231" s="19">
        <v>13</v>
      </c>
      <c r="G231" s="40">
        <f t="shared" si="35"/>
        <v>38151</v>
      </c>
      <c r="H231" s="19">
        <v>0</v>
      </c>
      <c r="I231" s="19">
        <v>2217.47</v>
      </c>
      <c r="J231" s="41">
        <v>2217.47</v>
      </c>
      <c r="K231" s="19" t="s">
        <v>8297</v>
      </c>
      <c r="L231" s="19" t="str">
        <v>tier - 2</v>
      </c>
      <c r="M231" s="19" t="s">
        <v>8302</v>
      </c>
      <c r="N231" s="19" t="str">
        <v>tier - 1</v>
      </c>
      <c r="O231" s="19" t="s">
        <v>8337</v>
      </c>
      <c r="P231" s="19" t="str">
        <v>R1024</v>
      </c>
      <c r="Q231" s="19">
        <f ca="1" t="shared" si="36"/>
        <v>21</v>
      </c>
      <c r="R231" s="29"/>
      <c r="U231" s="19" t="s">
        <v>8326</v>
      </c>
      <c r="V231" s="19" t="str">
        <f t="shared" si="42"/>
        <v>Dec</v>
      </c>
      <c r="X231" s="19">
        <f t="shared" si="43"/>
        <v>1991</v>
      </c>
      <c r="AG231" s="19" t="s">
        <v>866</v>
      </c>
      <c r="AH231" s="19" t="s">
        <v>8324</v>
      </c>
      <c r="AI231" s="19" t="s">
        <v>8297</v>
      </c>
      <c r="AJ231" s="19" t="s">
        <v>8298</v>
      </c>
      <c r="AK231" s="19" t="str">
        <v>tier - 2</v>
      </c>
      <c r="AL231" s="19" t="str">
        <v>tier - 3</v>
      </c>
      <c r="AT231" s="19" t="s">
        <v>8299</v>
      </c>
      <c r="AU231" s="19" t="str">
        <v>R1013</v>
      </c>
      <c r="BD231" s="39">
        <v>2004</v>
      </c>
      <c r="BE231" s="19" t="str">
        <f t="shared" si="38"/>
        <v>Jul</v>
      </c>
      <c r="BF231" s="19">
        <v>27</v>
      </c>
      <c r="BG231" s="40">
        <f t="shared" si="39"/>
        <v>38195</v>
      </c>
      <c r="BM231" s="39">
        <v>2004</v>
      </c>
      <c r="BN231" s="19" t="str">
        <f t="shared" si="40"/>
        <v>Aug</v>
      </c>
      <c r="BO231" s="19">
        <v>6</v>
      </c>
      <c r="BP231" s="40">
        <f t="shared" si="37"/>
        <v>38205</v>
      </c>
      <c r="BQ231" s="19">
        <f ca="1" t="shared" si="41"/>
        <v>21</v>
      </c>
      <c r="BU231" s="19">
        <v>2203.47</v>
      </c>
      <c r="BV231" s="41">
        <v>2203.47</v>
      </c>
    </row>
    <row r="232" spans="1:74">
      <c r="A232" s="19" t="s">
        <v>895</v>
      </c>
      <c r="B232" s="39">
        <v>2004</v>
      </c>
      <c r="C232" s="19">
        <f t="shared" si="34"/>
        <v>2004</v>
      </c>
      <c r="D232" s="19" t="s">
        <v>8310</v>
      </c>
      <c r="E232" s="19" t="str">
        <f t="shared" si="33"/>
        <v>Sep</v>
      </c>
      <c r="F232" s="19">
        <v>25</v>
      </c>
      <c r="G232" s="40">
        <f t="shared" si="35"/>
        <v>38255</v>
      </c>
      <c r="H232" s="19">
        <v>0</v>
      </c>
      <c r="I232" s="19">
        <v>2217.6</v>
      </c>
      <c r="J232" s="41">
        <v>2217.6</v>
      </c>
      <c r="K232" s="19" t="s">
        <v>8297</v>
      </c>
      <c r="L232" s="19" t="str">
        <v>tier - 2</v>
      </c>
      <c r="M232" s="19" t="s">
        <v>8302</v>
      </c>
      <c r="N232" s="19" t="str">
        <v>tier - 1</v>
      </c>
      <c r="O232" s="19" t="s">
        <v>8337</v>
      </c>
      <c r="P232" s="19" t="str">
        <v>R1024</v>
      </c>
      <c r="Q232" s="19">
        <f ca="1" t="shared" si="36"/>
        <v>21</v>
      </c>
      <c r="R232" s="29"/>
      <c r="U232" s="19" t="s">
        <v>8326</v>
      </c>
      <c r="V232" s="19" t="str">
        <f t="shared" si="42"/>
        <v>Dec</v>
      </c>
      <c r="X232" s="19">
        <f t="shared" si="43"/>
        <v>2004</v>
      </c>
      <c r="AG232" s="19" t="s">
        <v>870</v>
      </c>
      <c r="AH232" s="19" t="s">
        <v>8324</v>
      </c>
      <c r="AI232" s="19" t="s">
        <v>8297</v>
      </c>
      <c r="AJ232" s="19" t="s">
        <v>8297</v>
      </c>
      <c r="AK232" s="19" t="str">
        <v>tier - 2</v>
      </c>
      <c r="AL232" s="19" t="str">
        <v>tier - 2</v>
      </c>
      <c r="AT232" s="19" t="s">
        <v>8337</v>
      </c>
      <c r="AU232" s="19" t="str">
        <v>R1024</v>
      </c>
      <c r="BD232" s="39">
        <v>2004</v>
      </c>
      <c r="BE232" s="19" t="str">
        <f t="shared" si="38"/>
        <v>Aug</v>
      </c>
      <c r="BF232" s="19">
        <v>6</v>
      </c>
      <c r="BG232" s="40">
        <f t="shared" si="39"/>
        <v>38205</v>
      </c>
      <c r="BM232" s="39">
        <v>2004</v>
      </c>
      <c r="BN232" s="19" t="str">
        <f t="shared" si="40"/>
        <v>Oct</v>
      </c>
      <c r="BO232" s="19">
        <v>28</v>
      </c>
      <c r="BP232" s="40">
        <f t="shared" si="37"/>
        <v>38288</v>
      </c>
      <c r="BQ232" s="19">
        <f ca="1" t="shared" si="41"/>
        <v>21</v>
      </c>
      <c r="BU232" s="19">
        <v>2203.74</v>
      </c>
      <c r="BV232" s="41">
        <v>2203.74</v>
      </c>
    </row>
    <row r="233" spans="1:74">
      <c r="A233" s="19" t="s">
        <v>899</v>
      </c>
      <c r="B233" s="39">
        <v>2004</v>
      </c>
      <c r="C233" s="19">
        <f t="shared" si="34"/>
        <v>2004</v>
      </c>
      <c r="D233" s="19" t="s">
        <v>8326</v>
      </c>
      <c r="E233" s="19" t="str">
        <f t="shared" si="33"/>
        <v>Dec</v>
      </c>
      <c r="F233" s="19">
        <v>12</v>
      </c>
      <c r="G233" s="40">
        <f t="shared" si="35"/>
        <v>38333</v>
      </c>
      <c r="H233" s="19">
        <v>1</v>
      </c>
      <c r="I233" s="19">
        <v>2219.45</v>
      </c>
      <c r="J233" s="41">
        <v>2219.45</v>
      </c>
      <c r="K233" s="19" t="s">
        <v>8297</v>
      </c>
      <c r="L233" s="19" t="str">
        <v>tier - 2</v>
      </c>
      <c r="M233" s="19" t="s">
        <v>8302</v>
      </c>
      <c r="N233" s="19" t="str">
        <v>tier - 1</v>
      </c>
      <c r="O233" s="19" t="s">
        <v>8299</v>
      </c>
      <c r="P233" s="19" t="str">
        <v>R1013</v>
      </c>
      <c r="Q233" s="19">
        <f ca="1" t="shared" si="36"/>
        <v>20</v>
      </c>
      <c r="R233" s="29"/>
      <c r="U233" s="19" t="s">
        <v>8310</v>
      </c>
      <c r="V233" s="19" t="str">
        <f t="shared" si="42"/>
        <v>Sep</v>
      </c>
      <c r="X233" s="19">
        <f t="shared" si="43"/>
        <v>2004</v>
      </c>
      <c r="AG233" s="19" t="s">
        <v>873</v>
      </c>
      <c r="AH233" s="19" t="s">
        <v>8324</v>
      </c>
      <c r="AI233" s="19" t="s">
        <v>8297</v>
      </c>
      <c r="AJ233" s="19" t="s">
        <v>8297</v>
      </c>
      <c r="AK233" s="19" t="str">
        <v>tier - 2</v>
      </c>
      <c r="AL233" s="19" t="str">
        <v>tier - 2</v>
      </c>
      <c r="AT233" s="19" t="s">
        <v>8337</v>
      </c>
      <c r="AU233" s="19" t="str">
        <v>R1024</v>
      </c>
      <c r="BD233" s="39">
        <v>2004</v>
      </c>
      <c r="BE233" s="19" t="str">
        <f t="shared" si="38"/>
        <v>Oct</v>
      </c>
      <c r="BF233" s="19">
        <v>28</v>
      </c>
      <c r="BG233" s="40">
        <f t="shared" si="39"/>
        <v>38288</v>
      </c>
      <c r="BM233" s="39">
        <v>2004</v>
      </c>
      <c r="BN233" s="19" t="str">
        <f t="shared" si="40"/>
        <v>Nov</v>
      </c>
      <c r="BO233" s="19">
        <v>13</v>
      </c>
      <c r="BP233" s="40">
        <f t="shared" si="37"/>
        <v>38304</v>
      </c>
      <c r="BQ233" s="19">
        <f ca="1" t="shared" si="41"/>
        <v>20</v>
      </c>
      <c r="BU233" s="19">
        <v>2205.98</v>
      </c>
      <c r="BV233" s="41">
        <v>2205.98</v>
      </c>
    </row>
    <row r="234" spans="1:74">
      <c r="A234" s="19" t="s">
        <v>903</v>
      </c>
      <c r="B234" s="39">
        <v>2003</v>
      </c>
      <c r="C234" s="19">
        <f t="shared" si="34"/>
        <v>2003</v>
      </c>
      <c r="D234" s="19" t="s">
        <v>8326</v>
      </c>
      <c r="E234" s="19" t="str">
        <f t="shared" si="33"/>
        <v>Dec</v>
      </c>
      <c r="F234" s="19">
        <v>10</v>
      </c>
      <c r="G234" s="40">
        <f t="shared" si="35"/>
        <v>37965</v>
      </c>
      <c r="H234" s="19">
        <v>1</v>
      </c>
      <c r="I234" s="19">
        <v>2221.56</v>
      </c>
      <c r="J234" s="41">
        <v>2221.56</v>
      </c>
      <c r="K234" s="19" t="s">
        <v>8297</v>
      </c>
      <c r="L234" s="19" t="str">
        <v>tier - 2</v>
      </c>
      <c r="M234" s="19" t="s">
        <v>8298</v>
      </c>
      <c r="N234" s="19" t="str">
        <v>tier - 3</v>
      </c>
      <c r="O234" s="19" t="s">
        <v>8315</v>
      </c>
      <c r="P234" s="19" t="str">
        <v>R1012</v>
      </c>
      <c r="Q234" s="19">
        <f ca="1" t="shared" si="36"/>
        <v>21</v>
      </c>
      <c r="R234" s="29"/>
      <c r="U234" s="19" t="s">
        <v>8310</v>
      </c>
      <c r="V234" s="19" t="str">
        <f t="shared" si="42"/>
        <v>Sep</v>
      </c>
      <c r="X234" s="19">
        <f t="shared" si="43"/>
        <v>2004</v>
      </c>
      <c r="AG234" s="19" t="s">
        <v>877</v>
      </c>
      <c r="AH234" s="19" t="s">
        <v>8324</v>
      </c>
      <c r="AI234" s="19" t="s">
        <v>8297</v>
      </c>
      <c r="AJ234" s="19" t="s">
        <v>8298</v>
      </c>
      <c r="AK234" s="19" t="str">
        <v>tier - 2</v>
      </c>
      <c r="AL234" s="19" t="str">
        <v>tier - 3</v>
      </c>
      <c r="AT234" s="19" t="s">
        <v>8337</v>
      </c>
      <c r="AU234" s="19" t="str">
        <v>R1024</v>
      </c>
      <c r="BD234" s="39">
        <v>2004</v>
      </c>
      <c r="BE234" s="19" t="str">
        <f t="shared" si="38"/>
        <v>Nov</v>
      </c>
      <c r="BF234" s="19">
        <v>13</v>
      </c>
      <c r="BG234" s="40">
        <f t="shared" si="39"/>
        <v>38304</v>
      </c>
      <c r="BM234" s="39">
        <v>2004</v>
      </c>
      <c r="BN234" s="19" t="str">
        <f t="shared" si="40"/>
        <v>Aug</v>
      </c>
      <c r="BO234" s="19">
        <v>6</v>
      </c>
      <c r="BP234" s="40">
        <f t="shared" si="37"/>
        <v>38205</v>
      </c>
      <c r="BQ234" s="19">
        <f ca="1" t="shared" si="41"/>
        <v>21</v>
      </c>
      <c r="BU234" s="19">
        <v>2207.7</v>
      </c>
      <c r="BV234" s="41">
        <v>2207.7</v>
      </c>
    </row>
    <row r="235" spans="1:74">
      <c r="A235" s="19" t="s">
        <v>907</v>
      </c>
      <c r="B235" s="39">
        <v>2000</v>
      </c>
      <c r="C235" s="19">
        <f t="shared" si="34"/>
        <v>2000</v>
      </c>
      <c r="D235" s="19" t="s">
        <v>8303</v>
      </c>
      <c r="E235" s="19" t="str">
        <f t="shared" si="33"/>
        <v>Jun</v>
      </c>
      <c r="F235" s="19">
        <v>30</v>
      </c>
      <c r="G235" s="40">
        <f t="shared" si="35"/>
        <v>36707</v>
      </c>
      <c r="H235" s="19">
        <v>0</v>
      </c>
      <c r="I235" s="19">
        <v>2250.84</v>
      </c>
      <c r="J235" s="41">
        <v>2250.84</v>
      </c>
      <c r="K235" s="19" t="s">
        <v>8297</v>
      </c>
      <c r="L235" s="19" t="str">
        <v>tier - 2</v>
      </c>
      <c r="M235" s="19" t="s">
        <v>8297</v>
      </c>
      <c r="N235" s="19" t="str">
        <v>tier - 2</v>
      </c>
      <c r="O235" s="19" t="s">
        <v>8334</v>
      </c>
      <c r="P235" s="19" t="str">
        <v>R1018</v>
      </c>
      <c r="Q235" s="19">
        <f ca="1" t="shared" si="36"/>
        <v>25</v>
      </c>
      <c r="R235" s="29"/>
      <c r="U235" s="19" t="s">
        <v>8296</v>
      </c>
      <c r="V235" s="19" t="str">
        <f t="shared" si="42"/>
        <v>Jul</v>
      </c>
      <c r="X235" s="19">
        <f t="shared" si="43"/>
        <v>2004</v>
      </c>
      <c r="AG235" s="19" t="s">
        <v>881</v>
      </c>
      <c r="AH235" s="19" t="s">
        <v>8324</v>
      </c>
      <c r="AI235" s="19" t="s">
        <v>8297</v>
      </c>
      <c r="AJ235" s="19" t="s">
        <v>8297</v>
      </c>
      <c r="AK235" s="19" t="str">
        <v>tier - 2</v>
      </c>
      <c r="AL235" s="19" t="str">
        <v>tier - 2</v>
      </c>
      <c r="AT235" s="19" t="s">
        <v>8337</v>
      </c>
      <c r="AU235" s="19" t="str">
        <v>R1024</v>
      </c>
      <c r="BD235" s="39">
        <v>2004</v>
      </c>
      <c r="BE235" s="19" t="str">
        <f t="shared" si="38"/>
        <v>Aug</v>
      </c>
      <c r="BF235" s="19">
        <v>6</v>
      </c>
      <c r="BG235" s="40">
        <f t="shared" si="39"/>
        <v>38205</v>
      </c>
      <c r="BM235" s="39">
        <v>2004</v>
      </c>
      <c r="BN235" s="19" t="str">
        <f t="shared" si="40"/>
        <v>Jul</v>
      </c>
      <c r="BO235" s="19">
        <v>27</v>
      </c>
      <c r="BP235" s="40">
        <f t="shared" si="37"/>
        <v>38195</v>
      </c>
      <c r="BQ235" s="19">
        <f ca="1" t="shared" si="41"/>
        <v>21</v>
      </c>
      <c r="BU235" s="19">
        <v>2211.13</v>
      </c>
      <c r="BV235" s="41">
        <v>2211.13</v>
      </c>
    </row>
    <row r="236" spans="1:74">
      <c r="A236" s="19" t="s">
        <v>911</v>
      </c>
      <c r="B236" s="39">
        <v>2000</v>
      </c>
      <c r="C236" s="19">
        <f t="shared" si="34"/>
        <v>2000</v>
      </c>
      <c r="D236" s="19" t="s">
        <v>8326</v>
      </c>
      <c r="E236" s="19" t="str">
        <f t="shared" si="33"/>
        <v>Dec</v>
      </c>
      <c r="F236" s="19">
        <v>11</v>
      </c>
      <c r="G236" s="40">
        <f t="shared" si="35"/>
        <v>36871</v>
      </c>
      <c r="H236" s="19">
        <v>0</v>
      </c>
      <c r="I236" s="19">
        <v>2254.8</v>
      </c>
      <c r="J236" s="41">
        <v>2254.8</v>
      </c>
      <c r="K236" s="19" t="s">
        <v>8297</v>
      </c>
      <c r="L236" s="19" t="str">
        <v>tier - 2</v>
      </c>
      <c r="M236" s="19" t="s">
        <v>8298</v>
      </c>
      <c r="N236" s="19" t="str">
        <v>tier - 3</v>
      </c>
      <c r="O236" s="19" t="s">
        <v>8333</v>
      </c>
      <c r="P236" s="19" t="str">
        <v>R1016</v>
      </c>
      <c r="Q236" s="19">
        <f ca="1" t="shared" si="36"/>
        <v>24</v>
      </c>
      <c r="R236" s="29"/>
      <c r="U236" s="19" t="s">
        <v>8328</v>
      </c>
      <c r="V236" s="19" t="str">
        <f t="shared" si="42"/>
        <v>Aug</v>
      </c>
      <c r="X236" s="19">
        <f t="shared" si="43"/>
        <v>2004</v>
      </c>
      <c r="AG236" s="19" t="s">
        <v>885</v>
      </c>
      <c r="AH236" s="19" t="s">
        <v>8324</v>
      </c>
      <c r="AI236" s="19" t="s">
        <v>8297</v>
      </c>
      <c r="AJ236" s="19" t="s">
        <v>8297</v>
      </c>
      <c r="AK236" s="19" t="str">
        <v>tier - 2</v>
      </c>
      <c r="AL236" s="19" t="str">
        <v>tier - 2</v>
      </c>
      <c r="AT236" s="19" t="s">
        <v>8337</v>
      </c>
      <c r="AU236" s="19" t="str">
        <v>R1024</v>
      </c>
      <c r="BD236" s="39">
        <v>2004</v>
      </c>
      <c r="BE236" s="19" t="str">
        <f t="shared" si="38"/>
        <v>Jul</v>
      </c>
      <c r="BF236" s="19">
        <v>27</v>
      </c>
      <c r="BG236" s="40">
        <f t="shared" si="39"/>
        <v>38195</v>
      </c>
      <c r="BM236" s="39">
        <v>1994</v>
      </c>
      <c r="BN236" s="19" t="str">
        <f t="shared" si="40"/>
        <v>Nov</v>
      </c>
      <c r="BO236" s="19">
        <v>17</v>
      </c>
      <c r="BP236" s="40">
        <f t="shared" si="37"/>
        <v>34655</v>
      </c>
      <c r="BQ236" s="19">
        <f ca="1" t="shared" si="41"/>
        <v>30</v>
      </c>
      <c r="BU236" s="19">
        <v>2213.21</v>
      </c>
      <c r="BV236" s="41">
        <v>2213.21</v>
      </c>
    </row>
    <row r="237" spans="1:74">
      <c r="A237" s="19" t="s">
        <v>915</v>
      </c>
      <c r="B237" s="39">
        <v>2002</v>
      </c>
      <c r="C237" s="19">
        <f t="shared" si="34"/>
        <v>2002</v>
      </c>
      <c r="D237" s="19" t="s">
        <v>8296</v>
      </c>
      <c r="E237" s="19" t="str">
        <f t="shared" si="33"/>
        <v>Jul</v>
      </c>
      <c r="F237" s="19">
        <v>15</v>
      </c>
      <c r="G237" s="40">
        <f t="shared" si="35"/>
        <v>37452</v>
      </c>
      <c r="H237" s="19">
        <v>0</v>
      </c>
      <c r="I237" s="19">
        <v>2257.48</v>
      </c>
      <c r="J237" s="41">
        <v>2257.48</v>
      </c>
      <c r="K237" s="19" t="s">
        <v>8297</v>
      </c>
      <c r="L237" s="19" t="str">
        <v>tier - 2</v>
      </c>
      <c r="M237" s="19" t="s">
        <v>8302</v>
      </c>
      <c r="N237" s="19" t="str">
        <v>tier - 1</v>
      </c>
      <c r="O237" s="19" t="s">
        <v>8315</v>
      </c>
      <c r="P237" s="19" t="str">
        <v>R1012</v>
      </c>
      <c r="Q237" s="19">
        <f ca="1" t="shared" si="36"/>
        <v>23</v>
      </c>
      <c r="R237" s="29"/>
      <c r="U237" s="19" t="s">
        <v>8329</v>
      </c>
      <c r="V237" s="19" t="str">
        <f t="shared" si="42"/>
        <v>Oct</v>
      </c>
      <c r="X237" s="19">
        <f t="shared" si="43"/>
        <v>2004</v>
      </c>
      <c r="AG237" s="19" t="s">
        <v>889</v>
      </c>
      <c r="AH237" s="19" t="s">
        <v>8324</v>
      </c>
      <c r="AI237" s="19" t="s">
        <v>8297</v>
      </c>
      <c r="AJ237" s="19" t="s">
        <v>8297</v>
      </c>
      <c r="AK237" s="19" t="str">
        <v>tier - 2</v>
      </c>
      <c r="AL237" s="19" t="str">
        <v>tier - 2</v>
      </c>
      <c r="AT237" s="19" t="s">
        <v>8299</v>
      </c>
      <c r="AU237" s="19" t="str">
        <v>R1013</v>
      </c>
      <c r="BD237" s="39">
        <v>1994</v>
      </c>
      <c r="BE237" s="19" t="str">
        <f t="shared" si="38"/>
        <v>Nov</v>
      </c>
      <c r="BF237" s="19">
        <v>17</v>
      </c>
      <c r="BG237" s="40">
        <f t="shared" si="39"/>
        <v>34655</v>
      </c>
      <c r="BM237" s="39">
        <v>2004</v>
      </c>
      <c r="BN237" s="19" t="str">
        <f t="shared" si="40"/>
        <v>Jun</v>
      </c>
      <c r="BO237" s="19">
        <v>13</v>
      </c>
      <c r="BP237" s="40">
        <f t="shared" si="37"/>
        <v>38151</v>
      </c>
      <c r="BQ237" s="19">
        <f ca="1" t="shared" si="41"/>
        <v>21</v>
      </c>
      <c r="BU237" s="19">
        <v>2217.47</v>
      </c>
      <c r="BV237" s="41">
        <v>2217.47</v>
      </c>
    </row>
    <row r="238" spans="1:74">
      <c r="A238" s="19" t="s">
        <v>919</v>
      </c>
      <c r="B238" s="39">
        <v>2002</v>
      </c>
      <c r="C238" s="19">
        <f t="shared" si="34"/>
        <v>2002</v>
      </c>
      <c r="D238" s="19" t="s">
        <v>8301</v>
      </c>
      <c r="E238" s="19" t="str">
        <f t="shared" si="33"/>
        <v>Nov</v>
      </c>
      <c r="F238" s="19">
        <v>12</v>
      </c>
      <c r="G238" s="40">
        <f t="shared" si="35"/>
        <v>37572</v>
      </c>
      <c r="H238" s="19">
        <v>0</v>
      </c>
      <c r="I238" s="19">
        <v>2261.57</v>
      </c>
      <c r="J238" s="41">
        <v>2261.57</v>
      </c>
      <c r="K238" s="19" t="s">
        <v>8297</v>
      </c>
      <c r="L238" s="19" t="str">
        <v>tier - 2</v>
      </c>
      <c r="M238" s="19" t="s">
        <v>8302</v>
      </c>
      <c r="N238" s="19" t="str">
        <v>tier - 1</v>
      </c>
      <c r="O238" s="19" t="s">
        <v>8315</v>
      </c>
      <c r="P238" s="19" t="str">
        <v>R1012</v>
      </c>
      <c r="Q238" s="19">
        <f ca="1" t="shared" si="36"/>
        <v>22</v>
      </c>
      <c r="R238" s="29"/>
      <c r="U238" s="19" t="s">
        <v>8301</v>
      </c>
      <c r="V238" s="19" t="str">
        <f t="shared" si="42"/>
        <v>Nov</v>
      </c>
      <c r="X238" s="19">
        <f t="shared" si="43"/>
        <v>2004</v>
      </c>
      <c r="AG238" s="19" t="s">
        <v>892</v>
      </c>
      <c r="AH238" s="19" t="s">
        <v>8324</v>
      </c>
      <c r="AI238" s="19" t="s">
        <v>8297</v>
      </c>
      <c r="AJ238" s="19" t="s">
        <v>8302</v>
      </c>
      <c r="AK238" s="19" t="str">
        <v>tier - 2</v>
      </c>
      <c r="AL238" s="19" t="str">
        <v>tier - 1</v>
      </c>
      <c r="AT238" s="19" t="s">
        <v>8337</v>
      </c>
      <c r="AU238" s="19" t="str">
        <v>R1024</v>
      </c>
      <c r="BD238" s="39">
        <v>2004</v>
      </c>
      <c r="BE238" s="19" t="str">
        <f t="shared" si="38"/>
        <v>Jun</v>
      </c>
      <c r="BF238" s="19">
        <v>13</v>
      </c>
      <c r="BG238" s="40">
        <f t="shared" si="39"/>
        <v>38151</v>
      </c>
      <c r="BM238" s="39">
        <v>2004</v>
      </c>
      <c r="BN238" s="19" t="str">
        <f t="shared" si="40"/>
        <v>Sep</v>
      </c>
      <c r="BO238" s="19">
        <v>25</v>
      </c>
      <c r="BP238" s="40">
        <f t="shared" si="37"/>
        <v>38255</v>
      </c>
      <c r="BQ238" s="19">
        <f ca="1" t="shared" si="41"/>
        <v>21</v>
      </c>
      <c r="BU238" s="19">
        <v>2217.6</v>
      </c>
      <c r="BV238" s="41">
        <v>2217.6</v>
      </c>
    </row>
    <row r="239" spans="1:74">
      <c r="A239" s="19" t="s">
        <v>923</v>
      </c>
      <c r="B239" s="39">
        <v>1991</v>
      </c>
      <c r="C239" s="19">
        <f t="shared" si="34"/>
        <v>1991</v>
      </c>
      <c r="D239" s="19" t="s">
        <v>8303</v>
      </c>
      <c r="E239" s="19" t="str">
        <f t="shared" si="33"/>
        <v>Jun</v>
      </c>
      <c r="F239" s="19">
        <v>16</v>
      </c>
      <c r="G239" s="40">
        <f t="shared" si="35"/>
        <v>33405</v>
      </c>
      <c r="H239" s="19">
        <v>3</v>
      </c>
      <c r="I239" s="19">
        <v>2277.72</v>
      </c>
      <c r="J239" s="41">
        <v>2277.72</v>
      </c>
      <c r="K239" s="19" t="s">
        <v>8297</v>
      </c>
      <c r="L239" s="19" t="str">
        <v>tier - 2</v>
      </c>
      <c r="M239" s="19" t="s">
        <v>8302</v>
      </c>
      <c r="N239" s="19" t="str">
        <v>tier - 1</v>
      </c>
      <c r="O239" s="19" t="s">
        <v>8299</v>
      </c>
      <c r="P239" s="19" t="str">
        <v>R1013</v>
      </c>
      <c r="Q239" s="19">
        <f ca="1" t="shared" si="36"/>
        <v>34</v>
      </c>
      <c r="R239" s="29"/>
      <c r="U239" s="19" t="s">
        <v>8328</v>
      </c>
      <c r="V239" s="19" t="str">
        <f t="shared" si="42"/>
        <v>Aug</v>
      </c>
      <c r="X239" s="19">
        <f t="shared" si="43"/>
        <v>2004</v>
      </c>
      <c r="AG239" s="19" t="s">
        <v>895</v>
      </c>
      <c r="AH239" s="19" t="s">
        <v>8324</v>
      </c>
      <c r="AI239" s="19" t="s">
        <v>8297</v>
      </c>
      <c r="AJ239" s="19" t="s">
        <v>8302</v>
      </c>
      <c r="AK239" s="19" t="str">
        <v>tier - 2</v>
      </c>
      <c r="AL239" s="19" t="str">
        <v>tier - 1</v>
      </c>
      <c r="AT239" s="19" t="s">
        <v>8337</v>
      </c>
      <c r="AU239" s="19" t="str">
        <v>R1024</v>
      </c>
      <c r="BD239" s="39">
        <v>2004</v>
      </c>
      <c r="BE239" s="19" t="str">
        <f t="shared" si="38"/>
        <v>Sep</v>
      </c>
      <c r="BF239" s="19">
        <v>25</v>
      </c>
      <c r="BG239" s="40">
        <f t="shared" si="39"/>
        <v>38255</v>
      </c>
      <c r="BM239" s="39">
        <v>2004</v>
      </c>
      <c r="BN239" s="19" t="str">
        <f t="shared" si="40"/>
        <v>Dec</v>
      </c>
      <c r="BO239" s="19">
        <v>12</v>
      </c>
      <c r="BP239" s="40">
        <f t="shared" si="37"/>
        <v>38333</v>
      </c>
      <c r="BQ239" s="19">
        <f ca="1" t="shared" si="41"/>
        <v>20</v>
      </c>
      <c r="BU239" s="19">
        <v>2219.45</v>
      </c>
      <c r="BV239" s="41">
        <v>2219.45</v>
      </c>
    </row>
    <row r="240" spans="1:74">
      <c r="A240" s="19" t="s">
        <v>927</v>
      </c>
      <c r="B240" s="39">
        <v>1989</v>
      </c>
      <c r="C240" s="19">
        <f t="shared" si="34"/>
        <v>1989</v>
      </c>
      <c r="D240" s="19" t="s">
        <v>8329</v>
      </c>
      <c r="E240" s="19" t="str">
        <f t="shared" si="33"/>
        <v>Oct</v>
      </c>
      <c r="F240" s="19">
        <v>5</v>
      </c>
      <c r="G240" s="40">
        <f t="shared" si="35"/>
        <v>32786</v>
      </c>
      <c r="H240" s="19">
        <v>3</v>
      </c>
      <c r="I240" s="19">
        <v>2295.24</v>
      </c>
      <c r="J240" s="41">
        <v>2295.24</v>
      </c>
      <c r="K240" s="19" t="s">
        <v>8297</v>
      </c>
      <c r="L240" s="19" t="str">
        <v>tier - 2</v>
      </c>
      <c r="M240" s="19" t="s">
        <v>8302</v>
      </c>
      <c r="N240" s="19" t="str">
        <v>tier - 1</v>
      </c>
      <c r="O240" s="19" t="s">
        <v>8299</v>
      </c>
      <c r="P240" s="19" t="str">
        <v>R1013</v>
      </c>
      <c r="Q240" s="19">
        <f ca="1" t="shared" si="36"/>
        <v>36</v>
      </c>
      <c r="R240" s="29"/>
      <c r="U240" s="19" t="s">
        <v>8296</v>
      </c>
      <c r="V240" s="19" t="str">
        <f t="shared" si="42"/>
        <v>Jul</v>
      </c>
      <c r="X240" s="19">
        <f t="shared" si="43"/>
        <v>2004</v>
      </c>
      <c r="AG240" s="19" t="s">
        <v>899</v>
      </c>
      <c r="AH240" s="19" t="s">
        <v>8324</v>
      </c>
      <c r="AI240" s="19" t="s">
        <v>8297</v>
      </c>
      <c r="AJ240" s="19" t="s">
        <v>8302</v>
      </c>
      <c r="AK240" s="19" t="str">
        <v>tier - 2</v>
      </c>
      <c r="AL240" s="19" t="str">
        <v>tier - 1</v>
      </c>
      <c r="AT240" s="19" t="s">
        <v>8299</v>
      </c>
      <c r="AU240" s="19" t="str">
        <v>R1013</v>
      </c>
      <c r="BD240" s="39">
        <v>2004</v>
      </c>
      <c r="BE240" s="19" t="str">
        <f t="shared" si="38"/>
        <v>Dec</v>
      </c>
      <c r="BF240" s="19">
        <v>12</v>
      </c>
      <c r="BG240" s="40">
        <f t="shared" si="39"/>
        <v>38333</v>
      </c>
      <c r="BM240" s="39">
        <v>2003</v>
      </c>
      <c r="BN240" s="19" t="str">
        <f t="shared" si="40"/>
        <v>Dec</v>
      </c>
      <c r="BO240" s="19">
        <v>10</v>
      </c>
      <c r="BP240" s="40">
        <f t="shared" si="37"/>
        <v>37965</v>
      </c>
      <c r="BQ240" s="19">
        <f ca="1" t="shared" si="41"/>
        <v>21</v>
      </c>
      <c r="BU240" s="19">
        <v>2221.56</v>
      </c>
      <c r="BV240" s="41">
        <v>2221.56</v>
      </c>
    </row>
    <row r="241" spans="1:74">
      <c r="A241" s="19" t="s">
        <v>929</v>
      </c>
      <c r="B241" s="39">
        <v>1996</v>
      </c>
      <c r="C241" s="19">
        <f t="shared" si="34"/>
        <v>1996</v>
      </c>
      <c r="D241" s="19" t="s">
        <v>8301</v>
      </c>
      <c r="E241" s="19" t="str">
        <f t="shared" si="33"/>
        <v>Nov</v>
      </c>
      <c r="F241" s="19">
        <v>28</v>
      </c>
      <c r="G241" s="40">
        <f t="shared" si="35"/>
        <v>35397</v>
      </c>
      <c r="H241" s="19">
        <v>0</v>
      </c>
      <c r="I241" s="19">
        <v>2302.3</v>
      </c>
      <c r="J241" s="41">
        <v>2302.3</v>
      </c>
      <c r="K241" s="19" t="s">
        <v>8302</v>
      </c>
      <c r="L241" s="19" t="str">
        <v>tier - 1</v>
      </c>
      <c r="M241" s="19" t="s">
        <v>8297</v>
      </c>
      <c r="N241" s="19" t="str">
        <v>tier - 2</v>
      </c>
      <c r="O241" s="19" t="s">
        <v>8330</v>
      </c>
      <c r="P241" s="19" t="str">
        <v>R1011</v>
      </c>
      <c r="Q241" s="19">
        <f ca="1" t="shared" si="36"/>
        <v>28</v>
      </c>
      <c r="R241" s="29"/>
      <c r="U241" s="19" t="s">
        <v>8301</v>
      </c>
      <c r="V241" s="19" t="str">
        <f t="shared" si="42"/>
        <v>Nov</v>
      </c>
      <c r="X241" s="19">
        <f t="shared" si="43"/>
        <v>1994</v>
      </c>
      <c r="AG241" s="19" t="s">
        <v>903</v>
      </c>
      <c r="AH241" s="19" t="s">
        <v>8324</v>
      </c>
      <c r="AI241" s="19" t="s">
        <v>8297</v>
      </c>
      <c r="AJ241" s="19" t="s">
        <v>8298</v>
      </c>
      <c r="AK241" s="19" t="str">
        <v>tier - 2</v>
      </c>
      <c r="AL241" s="19" t="str">
        <v>tier - 3</v>
      </c>
      <c r="AT241" s="19" t="s">
        <v>8315</v>
      </c>
      <c r="AU241" s="19" t="str">
        <v>R1012</v>
      </c>
      <c r="BD241" s="39">
        <v>2003</v>
      </c>
      <c r="BE241" s="19" t="str">
        <f t="shared" si="38"/>
        <v>Dec</v>
      </c>
      <c r="BF241" s="19">
        <v>10</v>
      </c>
      <c r="BG241" s="40">
        <f t="shared" si="39"/>
        <v>37965</v>
      </c>
      <c r="BM241" s="39">
        <v>2000</v>
      </c>
      <c r="BN241" s="19" t="str">
        <f t="shared" si="40"/>
        <v>Jun</v>
      </c>
      <c r="BO241" s="19">
        <v>30</v>
      </c>
      <c r="BP241" s="40">
        <f t="shared" si="37"/>
        <v>36707</v>
      </c>
      <c r="BQ241" s="19">
        <f ca="1" t="shared" si="41"/>
        <v>25</v>
      </c>
      <c r="BU241" s="19">
        <v>2250.84</v>
      </c>
      <c r="BV241" s="41">
        <v>2250.84</v>
      </c>
    </row>
    <row r="242" spans="1:74">
      <c r="A242" s="19" t="s">
        <v>933</v>
      </c>
      <c r="B242" s="39">
        <v>2004</v>
      </c>
      <c r="C242" s="19">
        <f t="shared" si="34"/>
        <v>2004</v>
      </c>
      <c r="D242" s="19" t="s">
        <v>8310</v>
      </c>
      <c r="E242" s="19" t="str">
        <f t="shared" si="33"/>
        <v>Sep</v>
      </c>
      <c r="F242" s="19">
        <v>6</v>
      </c>
      <c r="G242" s="40">
        <f t="shared" si="35"/>
        <v>38236</v>
      </c>
      <c r="H242" s="19">
        <v>2</v>
      </c>
      <c r="I242" s="19">
        <v>2304</v>
      </c>
      <c r="J242" s="41">
        <v>2304</v>
      </c>
      <c r="K242" s="19" t="s">
        <v>8297</v>
      </c>
      <c r="L242" s="19" t="str">
        <v>tier - 2</v>
      </c>
      <c r="M242" s="19" t="s">
        <v>8298</v>
      </c>
      <c r="N242" s="19" t="str">
        <v>tier - 3</v>
      </c>
      <c r="O242" s="19" t="s">
        <v>8299</v>
      </c>
      <c r="P242" s="19" t="str">
        <v>R1013</v>
      </c>
      <c r="Q242" s="19">
        <f ca="1" t="shared" si="36"/>
        <v>21</v>
      </c>
      <c r="R242" s="29"/>
      <c r="U242" s="19" t="s">
        <v>8303</v>
      </c>
      <c r="V242" s="19" t="str">
        <f t="shared" si="42"/>
        <v>Jun</v>
      </c>
      <c r="X242" s="19">
        <f t="shared" si="43"/>
        <v>2004</v>
      </c>
      <c r="AG242" s="19" t="s">
        <v>907</v>
      </c>
      <c r="AH242" s="19" t="s">
        <v>8324</v>
      </c>
      <c r="AI242" s="19" t="s">
        <v>8297</v>
      </c>
      <c r="AJ242" s="19" t="s">
        <v>8297</v>
      </c>
      <c r="AK242" s="19" t="str">
        <v>tier - 2</v>
      </c>
      <c r="AL242" s="19" t="str">
        <v>tier - 2</v>
      </c>
      <c r="AT242" s="19" t="s">
        <v>8334</v>
      </c>
      <c r="AU242" s="19" t="str">
        <v>R1018</v>
      </c>
      <c r="BD242" s="39">
        <v>2000</v>
      </c>
      <c r="BE242" s="19" t="str">
        <f t="shared" si="38"/>
        <v>Jun</v>
      </c>
      <c r="BF242" s="19">
        <v>30</v>
      </c>
      <c r="BG242" s="40">
        <f t="shared" si="39"/>
        <v>36707</v>
      </c>
      <c r="BM242" s="39">
        <v>2000</v>
      </c>
      <c r="BN242" s="19" t="str">
        <f t="shared" si="40"/>
        <v>Dec</v>
      </c>
      <c r="BO242" s="19">
        <v>11</v>
      </c>
      <c r="BP242" s="40">
        <f t="shared" si="37"/>
        <v>36871</v>
      </c>
      <c r="BQ242" s="19">
        <f ca="1" t="shared" si="41"/>
        <v>24</v>
      </c>
      <c r="BU242" s="19">
        <v>2254.8</v>
      </c>
      <c r="BV242" s="41">
        <v>2254.8</v>
      </c>
    </row>
    <row r="243" spans="1:74">
      <c r="A243" s="19" t="s">
        <v>937</v>
      </c>
      <c r="B243" s="39">
        <v>1996</v>
      </c>
      <c r="C243" s="19">
        <f t="shared" si="34"/>
        <v>1996</v>
      </c>
      <c r="D243" s="19" t="s">
        <v>8326</v>
      </c>
      <c r="E243" s="19" t="str">
        <f t="shared" si="33"/>
        <v>Dec</v>
      </c>
      <c r="F243" s="19">
        <v>17</v>
      </c>
      <c r="G243" s="40">
        <f t="shared" si="35"/>
        <v>35416</v>
      </c>
      <c r="H243" s="19">
        <v>0</v>
      </c>
      <c r="I243" s="19">
        <v>2322.62</v>
      </c>
      <c r="J243" s="41">
        <v>2322.62</v>
      </c>
      <c r="K243" s="19" t="s">
        <v>8297</v>
      </c>
      <c r="L243" s="19" t="str">
        <v>tier - 2</v>
      </c>
      <c r="M243" s="19" t="s">
        <v>8302</v>
      </c>
      <c r="N243" s="19" t="str">
        <v>tier - 1</v>
      </c>
      <c r="O243" s="19" t="s">
        <v>8299</v>
      </c>
      <c r="P243" s="19" t="str">
        <v>R1013</v>
      </c>
      <c r="Q243" s="19">
        <f ca="1" t="shared" si="36"/>
        <v>28</v>
      </c>
      <c r="R243" s="29"/>
      <c r="U243" s="19" t="s">
        <v>8310</v>
      </c>
      <c r="V243" s="19" t="str">
        <f t="shared" si="42"/>
        <v>Sep</v>
      </c>
      <c r="X243" s="19">
        <f t="shared" si="43"/>
        <v>2004</v>
      </c>
      <c r="AG243" s="19" t="s">
        <v>911</v>
      </c>
      <c r="AH243" s="19" t="s">
        <v>8324</v>
      </c>
      <c r="AI243" s="19" t="s">
        <v>8297</v>
      </c>
      <c r="AJ243" s="19" t="s">
        <v>8298</v>
      </c>
      <c r="AK243" s="19" t="str">
        <v>tier - 2</v>
      </c>
      <c r="AL243" s="19" t="str">
        <v>tier - 3</v>
      </c>
      <c r="AT243" s="19" t="s">
        <v>8333</v>
      </c>
      <c r="AU243" s="19" t="str">
        <v>R1016</v>
      </c>
      <c r="BD243" s="39">
        <v>2000</v>
      </c>
      <c r="BE243" s="19" t="str">
        <f t="shared" si="38"/>
        <v>Dec</v>
      </c>
      <c r="BF243" s="19">
        <v>11</v>
      </c>
      <c r="BG243" s="40">
        <f t="shared" si="39"/>
        <v>36871</v>
      </c>
      <c r="BM243" s="39">
        <v>2002</v>
      </c>
      <c r="BN243" s="19" t="str">
        <f t="shared" si="40"/>
        <v>Jul</v>
      </c>
      <c r="BO243" s="19">
        <v>15</v>
      </c>
      <c r="BP243" s="40">
        <f t="shared" si="37"/>
        <v>37452</v>
      </c>
      <c r="BQ243" s="19">
        <f ca="1" t="shared" si="41"/>
        <v>23</v>
      </c>
      <c r="BU243" s="19">
        <v>2257.48</v>
      </c>
      <c r="BV243" s="41">
        <v>2257.48</v>
      </c>
    </row>
    <row r="244" spans="1:74">
      <c r="A244" s="19" t="s">
        <v>941</v>
      </c>
      <c r="B244" s="39">
        <v>2003</v>
      </c>
      <c r="C244" s="19">
        <f t="shared" si="34"/>
        <v>2003</v>
      </c>
      <c r="D244" s="19" t="s">
        <v>8301</v>
      </c>
      <c r="E244" s="19" t="str">
        <f t="shared" si="33"/>
        <v>Nov</v>
      </c>
      <c r="F244" s="19">
        <v>18</v>
      </c>
      <c r="G244" s="40">
        <f t="shared" si="35"/>
        <v>37943</v>
      </c>
      <c r="H244" s="19">
        <v>1</v>
      </c>
      <c r="I244" s="19">
        <v>2331.52</v>
      </c>
      <c r="J244" s="41">
        <v>2331.52</v>
      </c>
      <c r="K244" s="19" t="s">
        <v>8297</v>
      </c>
      <c r="L244" s="19" t="str">
        <v>tier - 2</v>
      </c>
      <c r="M244" s="19" t="s">
        <v>8298</v>
      </c>
      <c r="N244" s="19" t="str">
        <v>tier - 3</v>
      </c>
      <c r="O244" s="19" t="s">
        <v>8330</v>
      </c>
      <c r="P244" s="19" t="str">
        <v>R1011</v>
      </c>
      <c r="Q244" s="19">
        <f ca="1" t="shared" si="36"/>
        <v>21</v>
      </c>
      <c r="R244" s="29"/>
      <c r="U244" s="19" t="s">
        <v>8326</v>
      </c>
      <c r="V244" s="19" t="str">
        <f t="shared" si="42"/>
        <v>Dec</v>
      </c>
      <c r="X244" s="19">
        <f t="shared" si="43"/>
        <v>2004</v>
      </c>
      <c r="AG244" s="19" t="s">
        <v>915</v>
      </c>
      <c r="AH244" s="19" t="s">
        <v>8324</v>
      </c>
      <c r="AI244" s="19" t="s">
        <v>8297</v>
      </c>
      <c r="AJ244" s="19" t="s">
        <v>8302</v>
      </c>
      <c r="AK244" s="19" t="str">
        <v>tier - 2</v>
      </c>
      <c r="AL244" s="19" t="str">
        <v>tier - 1</v>
      </c>
      <c r="AT244" s="19" t="s">
        <v>8315</v>
      </c>
      <c r="AU244" s="19" t="str">
        <v>R1012</v>
      </c>
      <c r="BD244" s="39">
        <v>2002</v>
      </c>
      <c r="BE244" s="19" t="str">
        <f t="shared" si="38"/>
        <v>Jul</v>
      </c>
      <c r="BF244" s="19">
        <v>15</v>
      </c>
      <c r="BG244" s="40">
        <f t="shared" si="39"/>
        <v>37452</v>
      </c>
      <c r="BM244" s="39">
        <v>2002</v>
      </c>
      <c r="BN244" s="19" t="str">
        <f t="shared" si="40"/>
        <v>Nov</v>
      </c>
      <c r="BO244" s="19">
        <v>12</v>
      </c>
      <c r="BP244" s="40">
        <f t="shared" si="37"/>
        <v>37572</v>
      </c>
      <c r="BQ244" s="19">
        <f ca="1" t="shared" si="41"/>
        <v>22</v>
      </c>
      <c r="BU244" s="19">
        <v>2261.57</v>
      </c>
      <c r="BV244" s="41">
        <v>2261.57</v>
      </c>
    </row>
    <row r="245" spans="1:74">
      <c r="A245" s="19" t="s">
        <v>945</v>
      </c>
      <c r="B245" s="39">
        <v>1998</v>
      </c>
      <c r="C245" s="19">
        <f t="shared" si="34"/>
        <v>1998</v>
      </c>
      <c r="D245" s="19" t="s">
        <v>8329</v>
      </c>
      <c r="E245" s="19" t="str">
        <f t="shared" si="33"/>
        <v>Oct</v>
      </c>
      <c r="F245" s="19">
        <v>21</v>
      </c>
      <c r="G245" s="40">
        <f t="shared" si="35"/>
        <v>36089</v>
      </c>
      <c r="H245" s="19">
        <v>0</v>
      </c>
      <c r="I245" s="19">
        <v>2352.97</v>
      </c>
      <c r="J245" s="41">
        <v>2352.97</v>
      </c>
      <c r="K245" s="19" t="s">
        <v>8298</v>
      </c>
      <c r="L245" s="19" t="str">
        <v>tier - 3</v>
      </c>
      <c r="M245" s="19" t="s">
        <v>8298</v>
      </c>
      <c r="N245" s="19" t="str">
        <v>tier - 3</v>
      </c>
      <c r="O245" s="19" t="s">
        <v>8315</v>
      </c>
      <c r="P245" s="19" t="str">
        <v>R1012</v>
      </c>
      <c r="Q245" s="19">
        <f ca="1" t="shared" si="36"/>
        <v>27</v>
      </c>
      <c r="R245" s="29"/>
      <c r="U245" s="19" t="s">
        <v>8326</v>
      </c>
      <c r="V245" s="19" t="str">
        <f t="shared" si="42"/>
        <v>Dec</v>
      </c>
      <c r="X245" s="19">
        <f t="shared" si="43"/>
        <v>2003</v>
      </c>
      <c r="AG245" s="19" t="s">
        <v>919</v>
      </c>
      <c r="AH245" s="19" t="s">
        <v>8324</v>
      </c>
      <c r="AI245" s="19" t="s">
        <v>8297</v>
      </c>
      <c r="AJ245" s="19" t="s">
        <v>8302</v>
      </c>
      <c r="AK245" s="19" t="str">
        <v>tier - 2</v>
      </c>
      <c r="AL245" s="19" t="str">
        <v>tier - 1</v>
      </c>
      <c r="AT245" s="19" t="s">
        <v>8315</v>
      </c>
      <c r="AU245" s="19" t="str">
        <v>R1012</v>
      </c>
      <c r="BD245" s="39">
        <v>2002</v>
      </c>
      <c r="BE245" s="19" t="str">
        <f t="shared" si="38"/>
        <v>Nov</v>
      </c>
      <c r="BF245" s="19">
        <v>12</v>
      </c>
      <c r="BG245" s="40">
        <f t="shared" si="39"/>
        <v>37572</v>
      </c>
      <c r="BM245" s="39">
        <v>1991</v>
      </c>
      <c r="BN245" s="19" t="str">
        <f t="shared" si="40"/>
        <v>Jun</v>
      </c>
      <c r="BO245" s="19">
        <v>16</v>
      </c>
      <c r="BP245" s="40">
        <f t="shared" si="37"/>
        <v>33405</v>
      </c>
      <c r="BQ245" s="19">
        <f ca="1" t="shared" si="41"/>
        <v>34</v>
      </c>
      <c r="BU245" s="19">
        <v>2277.72</v>
      </c>
      <c r="BV245" s="41">
        <v>2277.72</v>
      </c>
    </row>
    <row r="246" spans="1:74">
      <c r="A246" s="19" t="s">
        <v>949</v>
      </c>
      <c r="B246" s="39">
        <v>2002</v>
      </c>
      <c r="C246" s="19">
        <f t="shared" si="34"/>
        <v>2002</v>
      </c>
      <c r="D246" s="19" t="s">
        <v>8301</v>
      </c>
      <c r="E246" s="19" t="str">
        <f t="shared" si="33"/>
        <v>Nov</v>
      </c>
      <c r="F246" s="19">
        <v>5</v>
      </c>
      <c r="G246" s="40">
        <f t="shared" si="35"/>
        <v>37565</v>
      </c>
      <c r="H246" s="19">
        <v>1</v>
      </c>
      <c r="I246" s="19">
        <v>2362.23</v>
      </c>
      <c r="J246" s="41">
        <v>2362.23</v>
      </c>
      <c r="K246" s="19" t="s">
        <v>8297</v>
      </c>
      <c r="L246" s="19" t="str">
        <v>tier - 2</v>
      </c>
      <c r="M246" s="19" t="s">
        <v>8302</v>
      </c>
      <c r="N246" s="19" t="str">
        <v>tier - 1</v>
      </c>
      <c r="O246" s="19" t="s">
        <v>8315</v>
      </c>
      <c r="P246" s="19" t="str">
        <v>R1012</v>
      </c>
      <c r="Q246" s="19">
        <f ca="1" t="shared" si="36"/>
        <v>22</v>
      </c>
      <c r="R246" s="29"/>
      <c r="U246" s="19" t="s">
        <v>8303</v>
      </c>
      <c r="V246" s="19" t="str">
        <f t="shared" si="42"/>
        <v>Jun</v>
      </c>
      <c r="X246" s="19">
        <f t="shared" si="43"/>
        <v>2000</v>
      </c>
      <c r="AG246" s="19" t="s">
        <v>923</v>
      </c>
      <c r="AH246" s="19" t="s">
        <v>8324</v>
      </c>
      <c r="AI246" s="19" t="s">
        <v>8297</v>
      </c>
      <c r="AJ246" s="19" t="s">
        <v>8302</v>
      </c>
      <c r="AK246" s="19" t="str">
        <v>tier - 2</v>
      </c>
      <c r="AL246" s="19" t="str">
        <v>tier - 1</v>
      </c>
      <c r="AT246" s="19" t="s">
        <v>8299</v>
      </c>
      <c r="AU246" s="19" t="str">
        <v>R1013</v>
      </c>
      <c r="BD246" s="39">
        <v>1991</v>
      </c>
      <c r="BE246" s="19" t="str">
        <f t="shared" si="38"/>
        <v>Jun</v>
      </c>
      <c r="BF246" s="19">
        <v>16</v>
      </c>
      <c r="BG246" s="40">
        <f t="shared" si="39"/>
        <v>33405</v>
      </c>
      <c r="BM246" s="39">
        <v>1989</v>
      </c>
      <c r="BN246" s="19" t="str">
        <f t="shared" si="40"/>
        <v>Oct</v>
      </c>
      <c r="BO246" s="19">
        <v>5</v>
      </c>
      <c r="BP246" s="40">
        <f t="shared" si="37"/>
        <v>32786</v>
      </c>
      <c r="BQ246" s="19">
        <f ca="1" t="shared" si="41"/>
        <v>36</v>
      </c>
      <c r="BU246" s="19">
        <v>2295.24</v>
      </c>
      <c r="BV246" s="41">
        <v>2295.24</v>
      </c>
    </row>
    <row r="247" spans="1:74">
      <c r="A247" s="19" t="s">
        <v>953</v>
      </c>
      <c r="B247" s="39">
        <v>1988</v>
      </c>
      <c r="C247" s="19">
        <f t="shared" si="34"/>
        <v>1988</v>
      </c>
      <c r="D247" s="19" t="s">
        <v>8326</v>
      </c>
      <c r="E247" s="19" t="str">
        <f t="shared" si="33"/>
        <v>Dec</v>
      </c>
      <c r="F247" s="19">
        <v>12</v>
      </c>
      <c r="G247" s="40">
        <f t="shared" si="35"/>
        <v>32489</v>
      </c>
      <c r="H247" s="19">
        <v>3</v>
      </c>
      <c r="I247" s="19">
        <v>2373.3</v>
      </c>
      <c r="J247" s="41">
        <v>2373.3</v>
      </c>
      <c r="K247" s="19" t="s">
        <v>8297</v>
      </c>
      <c r="L247" s="19" t="str">
        <v>tier - 2</v>
      </c>
      <c r="M247" s="19" t="s">
        <v>8297</v>
      </c>
      <c r="N247" s="19" t="str">
        <v>tier - 2</v>
      </c>
      <c r="O247" s="19" t="s">
        <v>8299</v>
      </c>
      <c r="P247" s="19" t="str">
        <v>R1013</v>
      </c>
      <c r="Q247" s="19">
        <f ca="1" t="shared" si="36"/>
        <v>36</v>
      </c>
      <c r="R247" s="29"/>
      <c r="U247" s="19" t="s">
        <v>8326</v>
      </c>
      <c r="V247" s="19" t="str">
        <f t="shared" si="42"/>
        <v>Dec</v>
      </c>
      <c r="X247" s="19">
        <f t="shared" si="43"/>
        <v>2000</v>
      </c>
      <c r="AG247" s="19" t="s">
        <v>927</v>
      </c>
      <c r="AH247" s="19" t="s">
        <v>8324</v>
      </c>
      <c r="AI247" s="19" t="s">
        <v>8297</v>
      </c>
      <c r="AJ247" s="19" t="s">
        <v>8302</v>
      </c>
      <c r="AK247" s="19" t="str">
        <v>tier - 2</v>
      </c>
      <c r="AL247" s="19" t="str">
        <v>tier - 1</v>
      </c>
      <c r="AT247" s="19" t="s">
        <v>8299</v>
      </c>
      <c r="AU247" s="19" t="str">
        <v>R1013</v>
      </c>
      <c r="BD247" s="39">
        <v>1989</v>
      </c>
      <c r="BE247" s="19" t="str">
        <f t="shared" si="38"/>
        <v>Oct</v>
      </c>
      <c r="BF247" s="19">
        <v>5</v>
      </c>
      <c r="BG247" s="40">
        <f t="shared" si="39"/>
        <v>32786</v>
      </c>
      <c r="BM247" s="39">
        <v>1996</v>
      </c>
      <c r="BN247" s="19" t="str">
        <f t="shared" si="40"/>
        <v>Nov</v>
      </c>
      <c r="BO247" s="19">
        <v>28</v>
      </c>
      <c r="BP247" s="40">
        <f t="shared" si="37"/>
        <v>35397</v>
      </c>
      <c r="BQ247" s="19">
        <f ca="1" t="shared" si="41"/>
        <v>28</v>
      </c>
      <c r="BU247" s="19">
        <v>2302.3</v>
      </c>
      <c r="BV247" s="41">
        <v>2302.3</v>
      </c>
    </row>
    <row r="248" spans="1:74">
      <c r="A248" s="19" t="s">
        <v>957</v>
      </c>
      <c r="B248" s="39">
        <v>1999</v>
      </c>
      <c r="C248" s="19">
        <f t="shared" si="34"/>
        <v>1999</v>
      </c>
      <c r="D248" s="19" t="s">
        <v>8326</v>
      </c>
      <c r="E248" s="19" t="str">
        <f t="shared" si="33"/>
        <v>Dec</v>
      </c>
      <c r="F248" s="19">
        <v>17</v>
      </c>
      <c r="G248" s="40">
        <f t="shared" si="35"/>
        <v>36511</v>
      </c>
      <c r="H248" s="19">
        <v>0</v>
      </c>
      <c r="I248" s="19">
        <v>2395.17</v>
      </c>
      <c r="J248" s="41">
        <v>2395.17</v>
      </c>
      <c r="K248" s="19" t="s">
        <v>8297</v>
      </c>
      <c r="L248" s="19" t="str">
        <v>tier - 2</v>
      </c>
      <c r="M248" s="19" t="s">
        <v>8302</v>
      </c>
      <c r="N248" s="19" t="str">
        <v>tier - 1</v>
      </c>
      <c r="O248" s="19" t="s">
        <v>8339</v>
      </c>
      <c r="P248" s="19" t="str">
        <v>R1014</v>
      </c>
      <c r="Q248" s="19">
        <f ca="1" t="shared" si="36"/>
        <v>25</v>
      </c>
      <c r="R248" s="29"/>
      <c r="U248" s="19" t="s">
        <v>8296</v>
      </c>
      <c r="V248" s="19" t="str">
        <f t="shared" si="42"/>
        <v>Jul</v>
      </c>
      <c r="X248" s="19">
        <f t="shared" si="43"/>
        <v>2002</v>
      </c>
      <c r="AG248" s="19" t="s">
        <v>929</v>
      </c>
      <c r="AH248" s="19" t="s">
        <v>8324</v>
      </c>
      <c r="AI248" s="19" t="s">
        <v>8302</v>
      </c>
      <c r="AJ248" s="19" t="s">
        <v>8297</v>
      </c>
      <c r="AK248" s="19" t="str">
        <v>tier - 1</v>
      </c>
      <c r="AL248" s="19" t="str">
        <v>tier - 2</v>
      </c>
      <c r="AT248" s="19" t="s">
        <v>8330</v>
      </c>
      <c r="AU248" s="19" t="str">
        <v>R1011</v>
      </c>
      <c r="BD248" s="39">
        <v>1996</v>
      </c>
      <c r="BE248" s="19" t="str">
        <f t="shared" si="38"/>
        <v>Nov</v>
      </c>
      <c r="BF248" s="19">
        <v>28</v>
      </c>
      <c r="BG248" s="40">
        <f t="shared" si="39"/>
        <v>35397</v>
      </c>
      <c r="BM248" s="39">
        <v>2004</v>
      </c>
      <c r="BN248" s="19" t="str">
        <f t="shared" si="40"/>
        <v>Sep</v>
      </c>
      <c r="BO248" s="19">
        <v>6</v>
      </c>
      <c r="BP248" s="40">
        <f t="shared" si="37"/>
        <v>38236</v>
      </c>
      <c r="BQ248" s="19">
        <f ca="1" t="shared" si="41"/>
        <v>21</v>
      </c>
      <c r="BU248" s="19">
        <v>2304</v>
      </c>
      <c r="BV248" s="41">
        <v>2304</v>
      </c>
    </row>
    <row r="249" spans="1:74">
      <c r="A249" s="19" t="s">
        <v>961</v>
      </c>
      <c r="B249" s="39">
        <v>1999</v>
      </c>
      <c r="C249" s="19">
        <f t="shared" si="34"/>
        <v>1999</v>
      </c>
      <c r="D249" s="19" t="s">
        <v>8328</v>
      </c>
      <c r="E249" s="19" t="str">
        <f t="shared" si="33"/>
        <v>Aug</v>
      </c>
      <c r="F249" s="19">
        <v>10</v>
      </c>
      <c r="G249" s="40">
        <f t="shared" si="35"/>
        <v>36382</v>
      </c>
      <c r="H249" s="19">
        <v>0</v>
      </c>
      <c r="I249" s="19">
        <v>2396.1</v>
      </c>
      <c r="J249" s="41">
        <v>2396.1</v>
      </c>
      <c r="K249" s="19" t="s">
        <v>8297</v>
      </c>
      <c r="L249" s="19" t="str">
        <v>tier - 2</v>
      </c>
      <c r="M249" s="19" t="s">
        <v>8302</v>
      </c>
      <c r="N249" s="19" t="str">
        <v>tier - 1</v>
      </c>
      <c r="O249" s="19" t="s">
        <v>8332</v>
      </c>
      <c r="P249" s="19" t="str">
        <v>R1019</v>
      </c>
      <c r="Q249" s="19">
        <f ca="1" t="shared" si="36"/>
        <v>26</v>
      </c>
      <c r="R249" s="29"/>
      <c r="U249" s="19" t="s">
        <v>8301</v>
      </c>
      <c r="V249" s="19" t="str">
        <f t="shared" si="42"/>
        <v>Nov</v>
      </c>
      <c r="X249" s="19">
        <f t="shared" si="43"/>
        <v>2002</v>
      </c>
      <c r="AG249" s="19" t="s">
        <v>933</v>
      </c>
      <c r="AH249" s="19" t="s">
        <v>8324</v>
      </c>
      <c r="AI249" s="19" t="s">
        <v>8297</v>
      </c>
      <c r="AJ249" s="19" t="s">
        <v>8298</v>
      </c>
      <c r="AK249" s="19" t="str">
        <v>tier - 2</v>
      </c>
      <c r="AL249" s="19" t="str">
        <v>tier - 3</v>
      </c>
      <c r="AT249" s="19" t="s">
        <v>8299</v>
      </c>
      <c r="AU249" s="19" t="str">
        <v>R1013</v>
      </c>
      <c r="BD249" s="39">
        <v>2004</v>
      </c>
      <c r="BE249" s="19" t="str">
        <f t="shared" si="38"/>
        <v>Sep</v>
      </c>
      <c r="BF249" s="19">
        <v>6</v>
      </c>
      <c r="BG249" s="40">
        <f t="shared" si="39"/>
        <v>38236</v>
      </c>
      <c r="BM249" s="39">
        <v>1996</v>
      </c>
      <c r="BN249" s="19" t="str">
        <f t="shared" si="40"/>
        <v>Dec</v>
      </c>
      <c r="BO249" s="19">
        <v>17</v>
      </c>
      <c r="BP249" s="40">
        <f t="shared" si="37"/>
        <v>35416</v>
      </c>
      <c r="BQ249" s="19">
        <f ca="1" t="shared" si="41"/>
        <v>28</v>
      </c>
      <c r="BU249" s="19">
        <v>2322.62</v>
      </c>
      <c r="BV249" s="41">
        <v>2322.62</v>
      </c>
    </row>
    <row r="250" spans="1:74">
      <c r="A250" s="19" t="s">
        <v>965</v>
      </c>
      <c r="B250" s="39">
        <v>2001</v>
      </c>
      <c r="C250" s="19">
        <f t="shared" si="34"/>
        <v>2001</v>
      </c>
      <c r="D250" s="19" t="s">
        <v>8303</v>
      </c>
      <c r="E250" s="19" t="str">
        <f t="shared" si="33"/>
        <v>Jun</v>
      </c>
      <c r="F250" s="19">
        <v>3</v>
      </c>
      <c r="G250" s="40">
        <f t="shared" si="35"/>
        <v>37045</v>
      </c>
      <c r="H250" s="19">
        <v>0</v>
      </c>
      <c r="I250" s="19">
        <v>2404.73</v>
      </c>
      <c r="J250" s="41">
        <v>2404.73</v>
      </c>
      <c r="K250" s="19" t="s">
        <v>8297</v>
      </c>
      <c r="L250" s="19" t="str">
        <v>tier - 2</v>
      </c>
      <c r="M250" s="19" t="s">
        <v>8298</v>
      </c>
      <c r="N250" s="19" t="str">
        <v>tier - 3</v>
      </c>
      <c r="O250" s="19" t="s">
        <v>8315</v>
      </c>
      <c r="P250" s="19" t="str">
        <v>R1012</v>
      </c>
      <c r="Q250" s="19">
        <f ca="1" t="shared" si="36"/>
        <v>24</v>
      </c>
      <c r="R250" s="29"/>
      <c r="U250" s="19" t="s">
        <v>8303</v>
      </c>
      <c r="V250" s="19" t="str">
        <f t="shared" si="42"/>
        <v>Jun</v>
      </c>
      <c r="X250" s="19">
        <f t="shared" si="43"/>
        <v>1991</v>
      </c>
      <c r="AG250" s="19" t="s">
        <v>937</v>
      </c>
      <c r="AH250" s="19" t="s">
        <v>8324</v>
      </c>
      <c r="AI250" s="19" t="s">
        <v>8297</v>
      </c>
      <c r="AJ250" s="19" t="s">
        <v>8302</v>
      </c>
      <c r="AK250" s="19" t="str">
        <v>tier - 2</v>
      </c>
      <c r="AL250" s="19" t="str">
        <v>tier - 1</v>
      </c>
      <c r="AT250" s="19" t="s">
        <v>8299</v>
      </c>
      <c r="AU250" s="19" t="str">
        <v>R1013</v>
      </c>
      <c r="BD250" s="39">
        <v>1996</v>
      </c>
      <c r="BE250" s="19" t="str">
        <f t="shared" si="38"/>
        <v>Dec</v>
      </c>
      <c r="BF250" s="19">
        <v>17</v>
      </c>
      <c r="BG250" s="40">
        <f t="shared" si="39"/>
        <v>35416</v>
      </c>
      <c r="BM250" s="39">
        <v>2003</v>
      </c>
      <c r="BN250" s="19" t="str">
        <f t="shared" si="40"/>
        <v>Nov</v>
      </c>
      <c r="BO250" s="19">
        <v>18</v>
      </c>
      <c r="BP250" s="40">
        <f t="shared" si="37"/>
        <v>37943</v>
      </c>
      <c r="BQ250" s="19">
        <f ca="1" t="shared" si="41"/>
        <v>21</v>
      </c>
      <c r="BU250" s="19">
        <v>2331.52</v>
      </c>
      <c r="BV250" s="41">
        <v>2331.52</v>
      </c>
    </row>
    <row r="251" spans="1:74">
      <c r="A251" s="19" t="s">
        <v>969</v>
      </c>
      <c r="B251" s="39">
        <v>1999</v>
      </c>
      <c r="C251" s="19">
        <f t="shared" si="34"/>
        <v>1999</v>
      </c>
      <c r="D251" s="19" t="s">
        <v>8301</v>
      </c>
      <c r="E251" s="19" t="str">
        <f t="shared" si="33"/>
        <v>Nov</v>
      </c>
      <c r="F251" s="19">
        <v>12</v>
      </c>
      <c r="G251" s="40">
        <f t="shared" si="35"/>
        <v>36476</v>
      </c>
      <c r="H251" s="19">
        <v>1</v>
      </c>
      <c r="I251" s="19">
        <v>2416.96</v>
      </c>
      <c r="J251" s="41">
        <v>2416.96</v>
      </c>
      <c r="K251" s="19" t="s">
        <v>8297</v>
      </c>
      <c r="L251" s="19" t="str">
        <v>tier - 2</v>
      </c>
      <c r="M251" s="19" t="s">
        <v>8297</v>
      </c>
      <c r="N251" s="19" t="str">
        <v>tier - 2</v>
      </c>
      <c r="O251" s="19" t="s">
        <v>8330</v>
      </c>
      <c r="P251" s="19" t="str">
        <v>R1011</v>
      </c>
      <c r="Q251" s="19">
        <f ca="1" t="shared" si="36"/>
        <v>25</v>
      </c>
      <c r="R251" s="29"/>
      <c r="U251" s="19" t="s">
        <v>8329</v>
      </c>
      <c r="V251" s="19" t="str">
        <f t="shared" si="42"/>
        <v>Oct</v>
      </c>
      <c r="X251" s="19">
        <f t="shared" si="43"/>
        <v>1989</v>
      </c>
      <c r="AG251" s="19" t="s">
        <v>941</v>
      </c>
      <c r="AH251" s="19" t="s">
        <v>8324</v>
      </c>
      <c r="AI251" s="19" t="s">
        <v>8297</v>
      </c>
      <c r="AJ251" s="19" t="s">
        <v>8298</v>
      </c>
      <c r="AK251" s="19" t="str">
        <v>tier - 2</v>
      </c>
      <c r="AL251" s="19" t="str">
        <v>tier - 3</v>
      </c>
      <c r="AT251" s="19" t="s">
        <v>8330</v>
      </c>
      <c r="AU251" s="19" t="str">
        <v>R1011</v>
      </c>
      <c r="BD251" s="39">
        <v>2003</v>
      </c>
      <c r="BE251" s="19" t="str">
        <f t="shared" si="38"/>
        <v>Nov</v>
      </c>
      <c r="BF251" s="19">
        <v>18</v>
      </c>
      <c r="BG251" s="40">
        <f t="shared" si="39"/>
        <v>37943</v>
      </c>
      <c r="BM251" s="39">
        <v>1998</v>
      </c>
      <c r="BN251" s="19" t="str">
        <f t="shared" si="40"/>
        <v>Oct</v>
      </c>
      <c r="BO251" s="19">
        <v>21</v>
      </c>
      <c r="BP251" s="40">
        <f t="shared" si="37"/>
        <v>36089</v>
      </c>
      <c r="BQ251" s="19">
        <f ca="1" t="shared" si="41"/>
        <v>27</v>
      </c>
      <c r="BU251" s="19">
        <v>2352.97</v>
      </c>
      <c r="BV251" s="41">
        <v>2352.97</v>
      </c>
    </row>
    <row r="252" spans="1:74">
      <c r="A252" s="19" t="s">
        <v>973</v>
      </c>
      <c r="B252" s="39">
        <v>1999</v>
      </c>
      <c r="C252" s="19">
        <f t="shared" si="34"/>
        <v>1999</v>
      </c>
      <c r="D252" s="19" t="s">
        <v>8301</v>
      </c>
      <c r="E252" s="19" t="str">
        <f t="shared" si="33"/>
        <v>Nov</v>
      </c>
      <c r="F252" s="19">
        <v>21</v>
      </c>
      <c r="G252" s="40">
        <f t="shared" si="35"/>
        <v>36485</v>
      </c>
      <c r="H252" s="19">
        <v>1</v>
      </c>
      <c r="I252" s="19">
        <v>2438.06</v>
      </c>
      <c r="J252" s="41">
        <v>2438.06</v>
      </c>
      <c r="K252" s="19" t="s">
        <v>8297</v>
      </c>
      <c r="L252" s="19" t="str">
        <v>tier - 2</v>
      </c>
      <c r="M252" s="19" t="s">
        <v>8297</v>
      </c>
      <c r="N252" s="19" t="str">
        <v>tier - 2</v>
      </c>
      <c r="O252" s="19" t="s">
        <v>8299</v>
      </c>
      <c r="P252" s="19" t="str">
        <v>R1013</v>
      </c>
      <c r="Q252" s="19">
        <f ca="1" t="shared" si="36"/>
        <v>25</v>
      </c>
      <c r="R252" s="29"/>
      <c r="U252" s="19" t="s">
        <v>8301</v>
      </c>
      <c r="V252" s="19" t="str">
        <f t="shared" si="42"/>
        <v>Nov</v>
      </c>
      <c r="X252" s="19">
        <f t="shared" si="43"/>
        <v>1996</v>
      </c>
      <c r="AG252" s="19" t="s">
        <v>945</v>
      </c>
      <c r="AH252" s="19" t="s">
        <v>8324</v>
      </c>
      <c r="AI252" s="19" t="s">
        <v>8298</v>
      </c>
      <c r="AJ252" s="19" t="s">
        <v>8298</v>
      </c>
      <c r="AK252" s="19" t="str">
        <v>tier - 3</v>
      </c>
      <c r="AL252" s="19" t="str">
        <v>tier - 3</v>
      </c>
      <c r="AT252" s="19" t="s">
        <v>8315</v>
      </c>
      <c r="AU252" s="19" t="str">
        <v>R1012</v>
      </c>
      <c r="BD252" s="39">
        <v>1998</v>
      </c>
      <c r="BE252" s="19" t="str">
        <f t="shared" si="38"/>
        <v>Oct</v>
      </c>
      <c r="BF252" s="19">
        <v>21</v>
      </c>
      <c r="BG252" s="40">
        <f t="shared" si="39"/>
        <v>36089</v>
      </c>
      <c r="BM252" s="39">
        <v>2002</v>
      </c>
      <c r="BN252" s="19" t="str">
        <f t="shared" si="40"/>
        <v>Nov</v>
      </c>
      <c r="BO252" s="19">
        <v>5</v>
      </c>
      <c r="BP252" s="40">
        <f t="shared" si="37"/>
        <v>37565</v>
      </c>
      <c r="BQ252" s="19">
        <f ca="1" t="shared" si="41"/>
        <v>22</v>
      </c>
      <c r="BU252" s="19">
        <v>2362.23</v>
      </c>
      <c r="BV252" s="41">
        <v>2362.23</v>
      </c>
    </row>
    <row r="253" spans="1:74">
      <c r="A253" s="19" t="s">
        <v>977</v>
      </c>
      <c r="B253" s="39">
        <v>2002</v>
      </c>
      <c r="C253" s="19">
        <f t="shared" si="34"/>
        <v>2002</v>
      </c>
      <c r="D253" s="19" t="s">
        <v>8296</v>
      </c>
      <c r="E253" s="19" t="str">
        <f t="shared" si="33"/>
        <v>Jul</v>
      </c>
      <c r="F253" s="19">
        <v>29</v>
      </c>
      <c r="G253" s="40">
        <f t="shared" si="35"/>
        <v>37466</v>
      </c>
      <c r="H253" s="19">
        <v>0</v>
      </c>
      <c r="I253" s="19">
        <v>2457.21</v>
      </c>
      <c r="J253" s="41">
        <v>2457.21</v>
      </c>
      <c r="K253" s="19" t="s">
        <v>8297</v>
      </c>
      <c r="L253" s="19" t="str">
        <v>tier - 2</v>
      </c>
      <c r="M253" s="19" t="s">
        <v>8302</v>
      </c>
      <c r="N253" s="19" t="str">
        <v>tier - 1</v>
      </c>
      <c r="O253" s="19" t="s">
        <v>8337</v>
      </c>
      <c r="P253" s="19" t="str">
        <v>R1024</v>
      </c>
      <c r="Q253" s="19">
        <f ca="1" t="shared" si="36"/>
        <v>23</v>
      </c>
      <c r="R253" s="29"/>
      <c r="U253" s="19" t="s">
        <v>8310</v>
      </c>
      <c r="V253" s="19" t="str">
        <f t="shared" si="42"/>
        <v>Sep</v>
      </c>
      <c r="X253" s="19">
        <f t="shared" si="43"/>
        <v>2004</v>
      </c>
      <c r="AG253" s="19" t="s">
        <v>949</v>
      </c>
      <c r="AH253" s="19" t="s">
        <v>8324</v>
      </c>
      <c r="AI253" s="19" t="s">
        <v>8297</v>
      </c>
      <c r="AJ253" s="19" t="s">
        <v>8302</v>
      </c>
      <c r="AK253" s="19" t="str">
        <v>tier - 2</v>
      </c>
      <c r="AL253" s="19" t="str">
        <v>tier - 1</v>
      </c>
      <c r="AT253" s="19" t="s">
        <v>8315</v>
      </c>
      <c r="AU253" s="19" t="str">
        <v>R1012</v>
      </c>
      <c r="BD253" s="39">
        <v>2002</v>
      </c>
      <c r="BE253" s="19" t="str">
        <f t="shared" si="38"/>
        <v>Nov</v>
      </c>
      <c r="BF253" s="19">
        <v>5</v>
      </c>
      <c r="BG253" s="40">
        <f t="shared" si="39"/>
        <v>37565</v>
      </c>
      <c r="BM253" s="39">
        <v>1988</v>
      </c>
      <c r="BN253" s="19" t="str">
        <f t="shared" si="40"/>
        <v>Dec</v>
      </c>
      <c r="BO253" s="19">
        <v>12</v>
      </c>
      <c r="BP253" s="40">
        <f t="shared" si="37"/>
        <v>32489</v>
      </c>
      <c r="BQ253" s="19">
        <f ca="1" t="shared" si="41"/>
        <v>36</v>
      </c>
      <c r="BU253" s="19">
        <v>2373.3</v>
      </c>
      <c r="BV253" s="41">
        <v>2373.3</v>
      </c>
    </row>
    <row r="254" spans="1:74">
      <c r="A254" s="19" t="s">
        <v>981</v>
      </c>
      <c r="B254" s="39">
        <v>1998</v>
      </c>
      <c r="C254" s="19">
        <f t="shared" si="34"/>
        <v>1998</v>
      </c>
      <c r="D254" s="19" t="s">
        <v>8301</v>
      </c>
      <c r="E254" s="19" t="str">
        <f t="shared" si="33"/>
        <v>Nov</v>
      </c>
      <c r="F254" s="19">
        <v>19</v>
      </c>
      <c r="G254" s="40">
        <f t="shared" si="35"/>
        <v>36118</v>
      </c>
      <c r="H254" s="19">
        <v>0</v>
      </c>
      <c r="I254" s="19">
        <v>2457.5</v>
      </c>
      <c r="J254" s="41">
        <v>2457.5</v>
      </c>
      <c r="K254" s="19" t="s">
        <v>8297</v>
      </c>
      <c r="L254" s="19" t="str">
        <v>tier - 2</v>
      </c>
      <c r="M254" s="19" t="s">
        <v>8302</v>
      </c>
      <c r="N254" s="19" t="str">
        <v>tier - 1</v>
      </c>
      <c r="O254" s="19" t="s">
        <v>8330</v>
      </c>
      <c r="P254" s="19" t="str">
        <v>R1011</v>
      </c>
      <c r="Q254" s="19">
        <f ca="1" t="shared" si="36"/>
        <v>26</v>
      </c>
      <c r="R254" s="29"/>
      <c r="U254" s="19" t="s">
        <v>8326</v>
      </c>
      <c r="V254" s="19" t="str">
        <f t="shared" si="42"/>
        <v>Dec</v>
      </c>
      <c r="X254" s="19">
        <f t="shared" si="43"/>
        <v>1996</v>
      </c>
      <c r="AG254" s="19" t="s">
        <v>953</v>
      </c>
      <c r="AH254" s="19" t="s">
        <v>8324</v>
      </c>
      <c r="AI254" s="19" t="s">
        <v>8297</v>
      </c>
      <c r="AJ254" s="19" t="s">
        <v>8297</v>
      </c>
      <c r="AK254" s="19" t="str">
        <v>tier - 2</v>
      </c>
      <c r="AL254" s="19" t="str">
        <v>tier - 2</v>
      </c>
      <c r="AT254" s="19" t="s">
        <v>8299</v>
      </c>
      <c r="AU254" s="19" t="str">
        <v>R1013</v>
      </c>
      <c r="BD254" s="39">
        <v>1988</v>
      </c>
      <c r="BE254" s="19" t="str">
        <f t="shared" si="38"/>
        <v>Dec</v>
      </c>
      <c r="BF254" s="19">
        <v>12</v>
      </c>
      <c r="BG254" s="40">
        <f t="shared" si="39"/>
        <v>32489</v>
      </c>
      <c r="BM254" s="39">
        <v>1999</v>
      </c>
      <c r="BN254" s="19" t="str">
        <f t="shared" si="40"/>
        <v>Dec</v>
      </c>
      <c r="BO254" s="19">
        <v>17</v>
      </c>
      <c r="BP254" s="40">
        <f t="shared" si="37"/>
        <v>36511</v>
      </c>
      <c r="BQ254" s="19">
        <f ca="1" t="shared" si="41"/>
        <v>25</v>
      </c>
      <c r="BU254" s="19">
        <v>2395.17</v>
      </c>
      <c r="BV254" s="41">
        <v>2395.17</v>
      </c>
    </row>
    <row r="255" spans="1:74">
      <c r="A255" s="19" t="s">
        <v>985</v>
      </c>
      <c r="B255" s="39">
        <v>2002</v>
      </c>
      <c r="C255" s="19">
        <f t="shared" si="34"/>
        <v>2002</v>
      </c>
      <c r="D255" s="19" t="s">
        <v>8296</v>
      </c>
      <c r="E255" s="19" t="str">
        <f t="shared" si="33"/>
        <v>Jul</v>
      </c>
      <c r="F255" s="19">
        <v>11</v>
      </c>
      <c r="G255" s="40">
        <f t="shared" si="35"/>
        <v>37448</v>
      </c>
      <c r="H255" s="19">
        <v>0</v>
      </c>
      <c r="I255" s="19">
        <v>2459.72</v>
      </c>
      <c r="J255" s="41">
        <v>2459.72</v>
      </c>
      <c r="K255" s="19" t="s">
        <v>8297</v>
      </c>
      <c r="L255" s="19" t="str">
        <v>tier - 2</v>
      </c>
      <c r="M255" s="19" t="s">
        <v>8297</v>
      </c>
      <c r="N255" s="19" t="str">
        <v>tier - 2</v>
      </c>
      <c r="O255" s="19" t="s">
        <v>8337</v>
      </c>
      <c r="P255" s="19" t="str">
        <v>R1024</v>
      </c>
      <c r="Q255" s="19">
        <f ca="1" t="shared" si="36"/>
        <v>23</v>
      </c>
      <c r="R255" s="29"/>
      <c r="U255" s="19" t="s">
        <v>8301</v>
      </c>
      <c r="V255" s="19" t="str">
        <f t="shared" si="42"/>
        <v>Nov</v>
      </c>
      <c r="X255" s="19">
        <f t="shared" si="43"/>
        <v>2003</v>
      </c>
      <c r="AG255" s="19" t="s">
        <v>957</v>
      </c>
      <c r="AH255" s="19" t="s">
        <v>8324</v>
      </c>
      <c r="AI255" s="19" t="s">
        <v>8297</v>
      </c>
      <c r="AJ255" s="19" t="s">
        <v>8302</v>
      </c>
      <c r="AK255" s="19" t="str">
        <v>tier - 2</v>
      </c>
      <c r="AL255" s="19" t="str">
        <v>tier - 1</v>
      </c>
      <c r="AT255" s="19" t="s">
        <v>8339</v>
      </c>
      <c r="AU255" s="19" t="str">
        <v>R1014</v>
      </c>
      <c r="BD255" s="39">
        <v>1999</v>
      </c>
      <c r="BE255" s="19" t="str">
        <f t="shared" si="38"/>
        <v>Dec</v>
      </c>
      <c r="BF255" s="19">
        <v>17</v>
      </c>
      <c r="BG255" s="40">
        <f t="shared" si="39"/>
        <v>36511</v>
      </c>
      <c r="BM255" s="39">
        <v>1999</v>
      </c>
      <c r="BN255" s="19" t="str">
        <f t="shared" si="40"/>
        <v>Aug</v>
      </c>
      <c r="BO255" s="19">
        <v>10</v>
      </c>
      <c r="BP255" s="40">
        <f t="shared" si="37"/>
        <v>36382</v>
      </c>
      <c r="BQ255" s="19">
        <f ca="1" t="shared" si="41"/>
        <v>26</v>
      </c>
      <c r="BU255" s="19">
        <v>2396.1</v>
      </c>
      <c r="BV255" s="41">
        <v>2396.1</v>
      </c>
    </row>
    <row r="256" spans="1:74">
      <c r="A256" s="19" t="s">
        <v>989</v>
      </c>
      <c r="B256" s="39">
        <v>1998</v>
      </c>
      <c r="C256" s="19">
        <f t="shared" si="34"/>
        <v>1998</v>
      </c>
      <c r="D256" s="19" t="s">
        <v>8328</v>
      </c>
      <c r="E256" s="19" t="str">
        <f t="shared" si="33"/>
        <v>Aug</v>
      </c>
      <c r="F256" s="19">
        <v>17</v>
      </c>
      <c r="G256" s="40">
        <f t="shared" si="35"/>
        <v>36024</v>
      </c>
      <c r="H256" s="19">
        <v>0</v>
      </c>
      <c r="I256" s="19">
        <v>2464.62</v>
      </c>
      <c r="J256" s="41">
        <v>2464.62</v>
      </c>
      <c r="K256" s="19" t="s">
        <v>8297</v>
      </c>
      <c r="L256" s="19" t="str">
        <v>tier - 2</v>
      </c>
      <c r="M256" s="19" t="s">
        <v>8298</v>
      </c>
      <c r="N256" s="19" t="str">
        <v>tier - 3</v>
      </c>
      <c r="O256" s="19" t="s">
        <v>8299</v>
      </c>
      <c r="P256" s="19" t="str">
        <v>R1013</v>
      </c>
      <c r="Q256" s="19">
        <f ca="1" t="shared" si="36"/>
        <v>27</v>
      </c>
      <c r="R256" s="29"/>
      <c r="U256" s="19" t="s">
        <v>8329</v>
      </c>
      <c r="V256" s="19" t="str">
        <f t="shared" si="42"/>
        <v>Oct</v>
      </c>
      <c r="X256" s="19">
        <f t="shared" si="43"/>
        <v>1998</v>
      </c>
      <c r="AG256" s="19" t="s">
        <v>961</v>
      </c>
      <c r="AH256" s="19" t="s">
        <v>8324</v>
      </c>
      <c r="AI256" s="19" t="s">
        <v>8297</v>
      </c>
      <c r="AJ256" s="19" t="s">
        <v>8302</v>
      </c>
      <c r="AK256" s="19" t="str">
        <v>tier - 2</v>
      </c>
      <c r="AL256" s="19" t="str">
        <v>tier - 1</v>
      </c>
      <c r="AT256" s="19" t="s">
        <v>8332</v>
      </c>
      <c r="AU256" s="19" t="str">
        <v>R1019</v>
      </c>
      <c r="BD256" s="39">
        <v>1999</v>
      </c>
      <c r="BE256" s="19" t="str">
        <f t="shared" si="38"/>
        <v>Aug</v>
      </c>
      <c r="BF256" s="19">
        <v>10</v>
      </c>
      <c r="BG256" s="40">
        <f t="shared" si="39"/>
        <v>36382</v>
      </c>
      <c r="BM256" s="39">
        <v>2001</v>
      </c>
      <c r="BN256" s="19" t="str">
        <f t="shared" si="40"/>
        <v>Jun</v>
      </c>
      <c r="BO256" s="19">
        <v>3</v>
      </c>
      <c r="BP256" s="40">
        <f t="shared" si="37"/>
        <v>37045</v>
      </c>
      <c r="BQ256" s="19">
        <f ca="1" t="shared" si="41"/>
        <v>24</v>
      </c>
      <c r="BU256" s="19">
        <v>2404.73</v>
      </c>
      <c r="BV256" s="41">
        <v>2404.73</v>
      </c>
    </row>
    <row r="257" spans="1:74">
      <c r="A257" s="19" t="s">
        <v>993</v>
      </c>
      <c r="B257" s="39">
        <v>1998</v>
      </c>
      <c r="C257" s="19">
        <f t="shared" si="34"/>
        <v>1998</v>
      </c>
      <c r="D257" s="19" t="s">
        <v>8296</v>
      </c>
      <c r="E257" s="19" t="str">
        <f t="shared" si="33"/>
        <v>Jul</v>
      </c>
      <c r="F257" s="19">
        <v>2</v>
      </c>
      <c r="G257" s="40">
        <f t="shared" si="35"/>
        <v>35978</v>
      </c>
      <c r="H257" s="19">
        <v>0</v>
      </c>
      <c r="I257" s="19">
        <v>2473.33</v>
      </c>
      <c r="J257" s="41">
        <v>2473.33</v>
      </c>
      <c r="K257" s="19" t="s">
        <v>8297</v>
      </c>
      <c r="L257" s="19" t="str">
        <v>tier - 2</v>
      </c>
      <c r="M257" s="19" t="s">
        <v>8298</v>
      </c>
      <c r="N257" s="19" t="str">
        <v>tier - 3</v>
      </c>
      <c r="O257" s="19" t="s">
        <v>8299</v>
      </c>
      <c r="P257" s="19" t="str">
        <v>R1013</v>
      </c>
      <c r="Q257" s="19">
        <f ca="1" t="shared" si="36"/>
        <v>27</v>
      </c>
      <c r="R257" s="29"/>
      <c r="U257" s="19" t="s">
        <v>8301</v>
      </c>
      <c r="V257" s="19" t="str">
        <f t="shared" si="42"/>
        <v>Nov</v>
      </c>
      <c r="X257" s="19">
        <f t="shared" si="43"/>
        <v>2002</v>
      </c>
      <c r="AG257" s="19" t="s">
        <v>965</v>
      </c>
      <c r="AH257" s="19" t="s">
        <v>8324</v>
      </c>
      <c r="AI257" s="19" t="s">
        <v>8297</v>
      </c>
      <c r="AJ257" s="19" t="s">
        <v>8298</v>
      </c>
      <c r="AK257" s="19" t="str">
        <v>tier - 2</v>
      </c>
      <c r="AL257" s="19" t="str">
        <v>tier - 3</v>
      </c>
      <c r="AT257" s="19" t="s">
        <v>8315</v>
      </c>
      <c r="AU257" s="19" t="str">
        <v>R1012</v>
      </c>
      <c r="BD257" s="39">
        <v>2001</v>
      </c>
      <c r="BE257" s="19" t="str">
        <f t="shared" si="38"/>
        <v>Jun</v>
      </c>
      <c r="BF257" s="19">
        <v>3</v>
      </c>
      <c r="BG257" s="40">
        <f t="shared" si="39"/>
        <v>37045</v>
      </c>
      <c r="BM257" s="39">
        <v>1999</v>
      </c>
      <c r="BN257" s="19" t="str">
        <f t="shared" si="40"/>
        <v>Nov</v>
      </c>
      <c r="BO257" s="19">
        <v>12</v>
      </c>
      <c r="BP257" s="40">
        <f t="shared" si="37"/>
        <v>36476</v>
      </c>
      <c r="BQ257" s="19">
        <f ca="1" t="shared" si="41"/>
        <v>25</v>
      </c>
      <c r="BU257" s="19">
        <v>2416.96</v>
      </c>
      <c r="BV257" s="41">
        <v>2416.96</v>
      </c>
    </row>
    <row r="258" spans="1:74">
      <c r="A258" s="19" t="s">
        <v>996</v>
      </c>
      <c r="B258" s="39">
        <v>1998</v>
      </c>
      <c r="C258" s="19">
        <f t="shared" si="34"/>
        <v>1998</v>
      </c>
      <c r="D258" s="19" t="s">
        <v>8303</v>
      </c>
      <c r="E258" s="19" t="str">
        <f t="shared" ref="E258:E321" si="44">SUBSTITUTE(D258,"?","Sep")</f>
        <v>Jun</v>
      </c>
      <c r="F258" s="19">
        <v>20</v>
      </c>
      <c r="G258" s="40">
        <f t="shared" si="35"/>
        <v>35966</v>
      </c>
      <c r="H258" s="19">
        <v>0</v>
      </c>
      <c r="I258" s="19">
        <v>2480.98</v>
      </c>
      <c r="J258" s="41">
        <v>2480.98</v>
      </c>
      <c r="K258" s="19" t="s">
        <v>8297</v>
      </c>
      <c r="L258" s="19" t="str">
        <v>tier - 2</v>
      </c>
      <c r="M258" s="19" t="s">
        <v>8297</v>
      </c>
      <c r="N258" s="19" t="str">
        <v>tier - 2</v>
      </c>
      <c r="O258" s="19" t="s">
        <v>8299</v>
      </c>
      <c r="P258" s="19" t="str">
        <v>R1013</v>
      </c>
      <c r="Q258" s="19">
        <f ca="1" t="shared" si="36"/>
        <v>27</v>
      </c>
      <c r="R258" s="29"/>
      <c r="U258" s="19" t="s">
        <v>8326</v>
      </c>
      <c r="V258" s="19" t="str">
        <f t="shared" si="42"/>
        <v>Dec</v>
      </c>
      <c r="X258" s="19">
        <f t="shared" si="43"/>
        <v>1988</v>
      </c>
      <c r="AG258" s="19" t="s">
        <v>969</v>
      </c>
      <c r="AH258" s="19" t="s">
        <v>8324</v>
      </c>
      <c r="AI258" s="19" t="s">
        <v>8297</v>
      </c>
      <c r="AJ258" s="19" t="s">
        <v>8297</v>
      </c>
      <c r="AK258" s="19" t="str">
        <v>tier - 2</v>
      </c>
      <c r="AL258" s="19" t="str">
        <v>tier - 2</v>
      </c>
      <c r="AT258" s="19" t="s">
        <v>8330</v>
      </c>
      <c r="AU258" s="19" t="str">
        <v>R1011</v>
      </c>
      <c r="BD258" s="39">
        <v>1999</v>
      </c>
      <c r="BE258" s="19" t="str">
        <f t="shared" si="38"/>
        <v>Nov</v>
      </c>
      <c r="BF258" s="19">
        <v>12</v>
      </c>
      <c r="BG258" s="40">
        <f t="shared" si="39"/>
        <v>36476</v>
      </c>
      <c r="BM258" s="39">
        <v>1999</v>
      </c>
      <c r="BN258" s="19" t="str">
        <f t="shared" si="40"/>
        <v>Nov</v>
      </c>
      <c r="BO258" s="19">
        <v>21</v>
      </c>
      <c r="BP258" s="40">
        <f t="shared" si="37"/>
        <v>36485</v>
      </c>
      <c r="BQ258" s="19">
        <f ca="1" t="shared" si="41"/>
        <v>25</v>
      </c>
      <c r="BU258" s="19">
        <v>2438.06</v>
      </c>
      <c r="BV258" s="41">
        <v>2438.06</v>
      </c>
    </row>
    <row r="259" spans="1:74">
      <c r="A259" s="19" t="s">
        <v>1000</v>
      </c>
      <c r="B259" s="39">
        <v>1995</v>
      </c>
      <c r="C259" s="19">
        <f t="shared" ref="C259:C322" si="45">IF(B259="?",ROUND(AVERAGE($B$2:$B$2336),0),B259)</f>
        <v>1995</v>
      </c>
      <c r="D259" s="19" t="s">
        <v>8301</v>
      </c>
      <c r="E259" s="19" t="str">
        <f t="shared" si="44"/>
        <v>Nov</v>
      </c>
      <c r="F259" s="19">
        <v>6</v>
      </c>
      <c r="G259" s="40">
        <f t="shared" ref="G259:G322" si="46">DATE(C259,MONTH(E259&amp;2),F259)</f>
        <v>35009</v>
      </c>
      <c r="H259" s="19">
        <v>0</v>
      </c>
      <c r="I259" s="19">
        <v>2483.74</v>
      </c>
      <c r="J259" s="41">
        <v>2483.74</v>
      </c>
      <c r="K259" s="19" t="s">
        <v>8298</v>
      </c>
      <c r="L259" s="19" t="str">
        <v>tier - 3</v>
      </c>
      <c r="M259" s="19" t="s">
        <v>8297</v>
      </c>
      <c r="N259" s="19" t="str">
        <v>tier - 2</v>
      </c>
      <c r="O259" s="19" t="s">
        <v>8299</v>
      </c>
      <c r="P259" s="19" t="str">
        <v>R1013</v>
      </c>
      <c r="Q259" s="19">
        <f ca="1" t="shared" ref="Q259:Q322" si="47">INT((TODAY()-G259)/365.25)</f>
        <v>29</v>
      </c>
      <c r="R259" s="29"/>
      <c r="U259" s="19" t="s">
        <v>8326</v>
      </c>
      <c r="V259" s="19" t="str">
        <f t="shared" si="42"/>
        <v>Dec</v>
      </c>
      <c r="X259" s="19">
        <f t="shared" si="43"/>
        <v>1999</v>
      </c>
      <c r="AG259" s="19" t="s">
        <v>973</v>
      </c>
      <c r="AH259" s="19" t="s">
        <v>8324</v>
      </c>
      <c r="AI259" s="19" t="s">
        <v>8297</v>
      </c>
      <c r="AJ259" s="19" t="s">
        <v>8297</v>
      </c>
      <c r="AK259" s="19" t="str">
        <v>tier - 2</v>
      </c>
      <c r="AL259" s="19" t="str">
        <v>tier - 2</v>
      </c>
      <c r="AT259" s="19" t="s">
        <v>8299</v>
      </c>
      <c r="AU259" s="19" t="str">
        <v>R1013</v>
      </c>
      <c r="BD259" s="39">
        <v>1999</v>
      </c>
      <c r="BE259" s="19" t="str">
        <f t="shared" si="38"/>
        <v>Nov</v>
      </c>
      <c r="BF259" s="19">
        <v>21</v>
      </c>
      <c r="BG259" s="40">
        <f t="shared" si="39"/>
        <v>36485</v>
      </c>
      <c r="BM259" s="39">
        <v>2002</v>
      </c>
      <c r="BN259" s="19" t="str">
        <f t="shared" si="40"/>
        <v>Jul</v>
      </c>
      <c r="BO259" s="19">
        <v>29</v>
      </c>
      <c r="BP259" s="40">
        <f t="shared" si="37"/>
        <v>37466</v>
      </c>
      <c r="BQ259" s="19">
        <f ca="1" t="shared" si="41"/>
        <v>23</v>
      </c>
      <c r="BU259" s="19">
        <v>2457.21</v>
      </c>
      <c r="BV259" s="41">
        <v>2457.21</v>
      </c>
    </row>
    <row r="260" spans="1:74">
      <c r="A260" s="19" t="s">
        <v>1003</v>
      </c>
      <c r="B260" s="39">
        <v>1995</v>
      </c>
      <c r="C260" s="19">
        <f t="shared" si="45"/>
        <v>1995</v>
      </c>
      <c r="D260" s="19" t="s">
        <v>8329</v>
      </c>
      <c r="E260" s="19" t="str">
        <f t="shared" si="44"/>
        <v>Oct</v>
      </c>
      <c r="F260" s="19">
        <v>14</v>
      </c>
      <c r="G260" s="40">
        <f t="shared" si="46"/>
        <v>34986</v>
      </c>
      <c r="H260" s="19">
        <v>0</v>
      </c>
      <c r="I260" s="19">
        <v>2494.02</v>
      </c>
      <c r="J260" s="41">
        <v>2494.02</v>
      </c>
      <c r="K260" s="19" t="s">
        <v>8298</v>
      </c>
      <c r="L260" s="19" t="str">
        <v>tier - 3</v>
      </c>
      <c r="M260" s="19" t="s">
        <v>8302</v>
      </c>
      <c r="N260" s="19" t="str">
        <v>tier - 1</v>
      </c>
      <c r="O260" s="19" t="s">
        <v>8330</v>
      </c>
      <c r="P260" s="19" t="str">
        <v>R1011</v>
      </c>
      <c r="Q260" s="19">
        <f ca="1" t="shared" si="47"/>
        <v>30</v>
      </c>
      <c r="R260" s="29"/>
      <c r="U260" s="19" t="s">
        <v>8328</v>
      </c>
      <c r="V260" s="19" t="str">
        <f t="shared" si="42"/>
        <v>Aug</v>
      </c>
      <c r="X260" s="19">
        <f t="shared" si="43"/>
        <v>1999</v>
      </c>
      <c r="AG260" s="19" t="s">
        <v>977</v>
      </c>
      <c r="AH260" s="19" t="s">
        <v>8324</v>
      </c>
      <c r="AI260" s="19" t="s">
        <v>8297</v>
      </c>
      <c r="AJ260" s="19" t="s">
        <v>8302</v>
      </c>
      <c r="AK260" s="19" t="str">
        <v>tier - 2</v>
      </c>
      <c r="AL260" s="19" t="str">
        <v>tier - 1</v>
      </c>
      <c r="AT260" s="19" t="s">
        <v>8337</v>
      </c>
      <c r="AU260" s="19" t="str">
        <v>R1024</v>
      </c>
      <c r="BD260" s="39">
        <v>2002</v>
      </c>
      <c r="BE260" s="19" t="str">
        <f t="shared" si="38"/>
        <v>Jul</v>
      </c>
      <c r="BF260" s="19">
        <v>29</v>
      </c>
      <c r="BG260" s="40">
        <f t="shared" si="39"/>
        <v>37466</v>
      </c>
      <c r="BM260" s="39">
        <v>1998</v>
      </c>
      <c r="BN260" s="19" t="str">
        <f t="shared" si="40"/>
        <v>Nov</v>
      </c>
      <c r="BO260" s="19">
        <v>19</v>
      </c>
      <c r="BP260" s="40">
        <f t="shared" si="37"/>
        <v>36118</v>
      </c>
      <c r="BQ260" s="19">
        <f ca="1" t="shared" si="41"/>
        <v>26</v>
      </c>
      <c r="BU260" s="19">
        <v>2457.5</v>
      </c>
      <c r="BV260" s="41">
        <v>2457.5</v>
      </c>
    </row>
    <row r="261" spans="1:74">
      <c r="A261" s="19" t="s">
        <v>1007</v>
      </c>
      <c r="B261" s="39">
        <v>1995</v>
      </c>
      <c r="C261" s="19">
        <f t="shared" si="45"/>
        <v>1995</v>
      </c>
      <c r="D261" s="19" t="s">
        <v>8296</v>
      </c>
      <c r="E261" s="19" t="str">
        <f t="shared" si="44"/>
        <v>Jul</v>
      </c>
      <c r="F261" s="19">
        <v>9</v>
      </c>
      <c r="G261" s="40">
        <f t="shared" si="46"/>
        <v>34889</v>
      </c>
      <c r="H261" s="19">
        <v>0</v>
      </c>
      <c r="I261" s="19">
        <v>2497.04</v>
      </c>
      <c r="J261" s="41">
        <v>2497.04</v>
      </c>
      <c r="K261" s="19" t="s">
        <v>8298</v>
      </c>
      <c r="L261" s="19" t="str">
        <v>tier - 3</v>
      </c>
      <c r="M261" s="19" t="s">
        <v>8298</v>
      </c>
      <c r="N261" s="19" t="str">
        <v>tier - 3</v>
      </c>
      <c r="O261" s="19" t="s">
        <v>8299</v>
      </c>
      <c r="P261" s="19" t="str">
        <v>R1013</v>
      </c>
      <c r="Q261" s="19">
        <f ca="1" t="shared" si="47"/>
        <v>30</v>
      </c>
      <c r="R261" s="29"/>
      <c r="U261" s="19" t="s">
        <v>8303</v>
      </c>
      <c r="V261" s="19" t="str">
        <f t="shared" si="42"/>
        <v>Jun</v>
      </c>
      <c r="X261" s="19">
        <f t="shared" si="43"/>
        <v>2001</v>
      </c>
      <c r="AG261" s="19" t="s">
        <v>981</v>
      </c>
      <c r="AH261" s="19" t="s">
        <v>8324</v>
      </c>
      <c r="AI261" s="19" t="s">
        <v>8297</v>
      </c>
      <c r="AJ261" s="19" t="s">
        <v>8302</v>
      </c>
      <c r="AK261" s="19" t="str">
        <v>tier - 2</v>
      </c>
      <c r="AL261" s="19" t="str">
        <v>tier - 1</v>
      </c>
      <c r="AT261" s="19" t="s">
        <v>8330</v>
      </c>
      <c r="AU261" s="19" t="str">
        <v>R1011</v>
      </c>
      <c r="BD261" s="39">
        <v>1998</v>
      </c>
      <c r="BE261" s="19" t="str">
        <f t="shared" si="38"/>
        <v>Nov</v>
      </c>
      <c r="BF261" s="19">
        <v>19</v>
      </c>
      <c r="BG261" s="40">
        <f t="shared" si="39"/>
        <v>36118</v>
      </c>
      <c r="BM261" s="39">
        <v>2002</v>
      </c>
      <c r="BN261" s="19" t="str">
        <f t="shared" si="40"/>
        <v>Jul</v>
      </c>
      <c r="BO261" s="19">
        <v>11</v>
      </c>
      <c r="BP261" s="40">
        <f t="shared" si="37"/>
        <v>37448</v>
      </c>
      <c r="BQ261" s="19">
        <f ca="1" t="shared" si="41"/>
        <v>23</v>
      </c>
      <c r="BU261" s="19">
        <v>2459.72</v>
      </c>
      <c r="BV261" s="41">
        <v>2459.72</v>
      </c>
    </row>
    <row r="262" spans="1:74">
      <c r="A262" s="19" t="s">
        <v>1011</v>
      </c>
      <c r="B262" s="39">
        <v>1995</v>
      </c>
      <c r="C262" s="19">
        <f t="shared" si="45"/>
        <v>1995</v>
      </c>
      <c r="D262" s="19" t="s">
        <v>8329</v>
      </c>
      <c r="E262" s="19" t="str">
        <f t="shared" si="44"/>
        <v>Oct</v>
      </c>
      <c r="F262" s="19">
        <v>15</v>
      </c>
      <c r="G262" s="40">
        <f t="shared" si="46"/>
        <v>34987</v>
      </c>
      <c r="H262" s="19">
        <v>0</v>
      </c>
      <c r="I262" s="19">
        <v>2498.41</v>
      </c>
      <c r="J262" s="41">
        <v>2498.41</v>
      </c>
      <c r="K262" s="19" t="s">
        <v>8298</v>
      </c>
      <c r="L262" s="19" t="str">
        <v>tier - 3</v>
      </c>
      <c r="M262" s="19" t="s">
        <v>8298</v>
      </c>
      <c r="N262" s="19" t="str">
        <v>tier - 3</v>
      </c>
      <c r="O262" s="19" t="s">
        <v>8299</v>
      </c>
      <c r="P262" s="19" t="str">
        <v>R1013</v>
      </c>
      <c r="Q262" s="19">
        <f ca="1" t="shared" si="47"/>
        <v>30</v>
      </c>
      <c r="R262" s="29"/>
      <c r="U262" s="19" t="s">
        <v>8301</v>
      </c>
      <c r="V262" s="19" t="str">
        <f t="shared" si="42"/>
        <v>Nov</v>
      </c>
      <c r="X262" s="19">
        <f t="shared" si="43"/>
        <v>1999</v>
      </c>
      <c r="AG262" s="19" t="s">
        <v>985</v>
      </c>
      <c r="AH262" s="19" t="s">
        <v>8324</v>
      </c>
      <c r="AI262" s="19" t="s">
        <v>8297</v>
      </c>
      <c r="AJ262" s="19" t="s">
        <v>8297</v>
      </c>
      <c r="AK262" s="19" t="str">
        <v>tier - 2</v>
      </c>
      <c r="AL262" s="19" t="str">
        <v>tier - 2</v>
      </c>
      <c r="AT262" s="19" t="s">
        <v>8337</v>
      </c>
      <c r="AU262" s="19" t="str">
        <v>R1024</v>
      </c>
      <c r="BD262" s="39">
        <v>2002</v>
      </c>
      <c r="BE262" s="19" t="str">
        <f t="shared" si="38"/>
        <v>Jul</v>
      </c>
      <c r="BF262" s="19">
        <v>11</v>
      </c>
      <c r="BG262" s="40">
        <f t="shared" si="39"/>
        <v>37448</v>
      </c>
      <c r="BM262" s="39">
        <v>1998</v>
      </c>
      <c r="BN262" s="19" t="str">
        <f t="shared" si="40"/>
        <v>Aug</v>
      </c>
      <c r="BO262" s="19">
        <v>17</v>
      </c>
      <c r="BP262" s="40">
        <f t="shared" si="37"/>
        <v>36024</v>
      </c>
      <c r="BQ262" s="19">
        <f ca="1" t="shared" si="41"/>
        <v>27</v>
      </c>
      <c r="BU262" s="19">
        <v>2464.62</v>
      </c>
      <c r="BV262" s="41">
        <v>2464.62</v>
      </c>
    </row>
    <row r="263" spans="1:74">
      <c r="A263" s="19" t="s">
        <v>1015</v>
      </c>
      <c r="B263" s="39">
        <v>2004</v>
      </c>
      <c r="C263" s="19">
        <f t="shared" si="45"/>
        <v>2004</v>
      </c>
      <c r="D263" s="19" t="s">
        <v>8310</v>
      </c>
      <c r="E263" s="19" t="str">
        <f t="shared" si="44"/>
        <v>Sep</v>
      </c>
      <c r="F263" s="19">
        <v>6</v>
      </c>
      <c r="G263" s="40">
        <f t="shared" si="46"/>
        <v>38236</v>
      </c>
      <c r="H263" s="19">
        <v>0</v>
      </c>
      <c r="I263" s="19">
        <v>2500.93</v>
      </c>
      <c r="J263" s="41">
        <v>2500.93</v>
      </c>
      <c r="K263" s="19" t="s">
        <v>8297</v>
      </c>
      <c r="L263" s="19" t="str">
        <v>tier - 2</v>
      </c>
      <c r="M263" s="19" t="s">
        <v>8297</v>
      </c>
      <c r="N263" s="19" t="str">
        <v>tier - 2</v>
      </c>
      <c r="O263" s="19" t="s">
        <v>8315</v>
      </c>
      <c r="P263" s="19" t="str">
        <v>R1012</v>
      </c>
      <c r="Q263" s="19">
        <f ca="1" t="shared" si="47"/>
        <v>21</v>
      </c>
      <c r="R263" s="29"/>
      <c r="U263" s="19" t="s">
        <v>8301</v>
      </c>
      <c r="V263" s="19" t="str">
        <f t="shared" si="42"/>
        <v>Nov</v>
      </c>
      <c r="X263" s="19">
        <f t="shared" si="43"/>
        <v>1999</v>
      </c>
      <c r="AG263" s="19" t="s">
        <v>989</v>
      </c>
      <c r="AH263" s="19" t="s">
        <v>8324</v>
      </c>
      <c r="AI263" s="19" t="s">
        <v>8297</v>
      </c>
      <c r="AJ263" s="19" t="s">
        <v>8298</v>
      </c>
      <c r="AK263" s="19" t="str">
        <v>tier - 2</v>
      </c>
      <c r="AL263" s="19" t="str">
        <v>tier - 3</v>
      </c>
      <c r="AT263" s="19" t="s">
        <v>8299</v>
      </c>
      <c r="AU263" s="19" t="str">
        <v>R1013</v>
      </c>
      <c r="BD263" s="39">
        <v>1998</v>
      </c>
      <c r="BE263" s="19" t="str">
        <f t="shared" si="38"/>
        <v>Aug</v>
      </c>
      <c r="BF263" s="19">
        <v>17</v>
      </c>
      <c r="BG263" s="40">
        <f t="shared" si="39"/>
        <v>36024</v>
      </c>
      <c r="BM263" s="39">
        <v>1998</v>
      </c>
      <c r="BN263" s="19" t="str">
        <f t="shared" si="40"/>
        <v>Jul</v>
      </c>
      <c r="BO263" s="19">
        <v>2</v>
      </c>
      <c r="BP263" s="40">
        <f t="shared" si="37"/>
        <v>35978</v>
      </c>
      <c r="BQ263" s="19">
        <f ca="1" t="shared" si="41"/>
        <v>27</v>
      </c>
      <c r="BU263" s="19">
        <v>2473.33</v>
      </c>
      <c r="BV263" s="41">
        <v>2473.33</v>
      </c>
    </row>
    <row r="264" spans="1:74">
      <c r="A264" s="19" t="s">
        <v>1019</v>
      </c>
      <c r="B264" s="39">
        <v>1991</v>
      </c>
      <c r="C264" s="19">
        <f t="shared" si="45"/>
        <v>1991</v>
      </c>
      <c r="D264" s="19" t="s">
        <v>8328</v>
      </c>
      <c r="E264" s="19" t="str">
        <f t="shared" si="44"/>
        <v>Aug</v>
      </c>
      <c r="F264" s="19">
        <v>5</v>
      </c>
      <c r="G264" s="40">
        <f t="shared" si="46"/>
        <v>33455</v>
      </c>
      <c r="H264" s="19">
        <v>3</v>
      </c>
      <c r="I264" s="19">
        <v>2510.79</v>
      </c>
      <c r="J264" s="41">
        <v>2510.79</v>
      </c>
      <c r="K264" s="19" t="s">
        <v>8297</v>
      </c>
      <c r="L264" s="19" t="str">
        <v>tier - 2</v>
      </c>
      <c r="M264" s="19" t="s">
        <v>8302</v>
      </c>
      <c r="N264" s="19" t="str">
        <v>tier - 1</v>
      </c>
      <c r="O264" s="19" t="s">
        <v>8299</v>
      </c>
      <c r="P264" s="19" t="str">
        <v>R1013</v>
      </c>
      <c r="Q264" s="19">
        <f ca="1" t="shared" si="47"/>
        <v>34</v>
      </c>
      <c r="R264" s="29"/>
      <c r="U264" s="19" t="s">
        <v>8296</v>
      </c>
      <c r="V264" s="19" t="str">
        <f t="shared" si="42"/>
        <v>Jul</v>
      </c>
      <c r="X264" s="19">
        <f t="shared" si="43"/>
        <v>2002</v>
      </c>
      <c r="AG264" s="19" t="s">
        <v>993</v>
      </c>
      <c r="AH264" s="19" t="s">
        <v>8324</v>
      </c>
      <c r="AI264" s="19" t="s">
        <v>8297</v>
      </c>
      <c r="AJ264" s="19" t="s">
        <v>8298</v>
      </c>
      <c r="AK264" s="19" t="str">
        <v>tier - 2</v>
      </c>
      <c r="AL264" s="19" t="str">
        <v>tier - 3</v>
      </c>
      <c r="AT264" s="19" t="s">
        <v>8299</v>
      </c>
      <c r="AU264" s="19" t="str">
        <v>R1013</v>
      </c>
      <c r="BD264" s="39">
        <v>1998</v>
      </c>
      <c r="BE264" s="19" t="str">
        <f t="shared" si="38"/>
        <v>Jul</v>
      </c>
      <c r="BF264" s="19">
        <v>2</v>
      </c>
      <c r="BG264" s="40">
        <f t="shared" si="39"/>
        <v>35978</v>
      </c>
      <c r="BM264" s="39">
        <v>1998</v>
      </c>
      <c r="BN264" s="19" t="str">
        <f t="shared" si="40"/>
        <v>Jun</v>
      </c>
      <c r="BO264" s="19">
        <v>20</v>
      </c>
      <c r="BP264" s="40">
        <f t="shared" ref="BP264:BP327" si="48">DATE(BM264,MONTH(5&amp;BN264),BO264)</f>
        <v>35966</v>
      </c>
      <c r="BQ264" s="19">
        <f ca="1" t="shared" si="41"/>
        <v>27</v>
      </c>
      <c r="BU264" s="19">
        <v>2480.98</v>
      </c>
      <c r="BV264" s="41">
        <v>2480.98</v>
      </c>
    </row>
    <row r="265" spans="1:74">
      <c r="A265" s="19" t="s">
        <v>1023</v>
      </c>
      <c r="B265" s="39">
        <v>1997</v>
      </c>
      <c r="C265" s="19">
        <f t="shared" si="45"/>
        <v>1997</v>
      </c>
      <c r="D265" s="19" t="s">
        <v>8301</v>
      </c>
      <c r="E265" s="19" t="str">
        <f t="shared" si="44"/>
        <v>Nov</v>
      </c>
      <c r="F265" s="19">
        <v>2</v>
      </c>
      <c r="G265" s="40">
        <f t="shared" si="46"/>
        <v>35736</v>
      </c>
      <c r="H265" s="19">
        <v>0</v>
      </c>
      <c r="I265" s="19">
        <v>2523.17</v>
      </c>
      <c r="J265" s="41">
        <v>2523.17</v>
      </c>
      <c r="K265" s="19" t="s">
        <v>8298</v>
      </c>
      <c r="L265" s="19" t="str">
        <v>tier - 3</v>
      </c>
      <c r="M265" s="19" t="s">
        <v>8302</v>
      </c>
      <c r="N265" s="19" t="str">
        <v>tier - 1</v>
      </c>
      <c r="O265" s="19" t="s">
        <v>8315</v>
      </c>
      <c r="P265" s="19" t="str">
        <v>R1012</v>
      </c>
      <c r="Q265" s="19">
        <f ca="1" t="shared" si="47"/>
        <v>28</v>
      </c>
      <c r="R265" s="29"/>
      <c r="U265" s="19" t="s">
        <v>8301</v>
      </c>
      <c r="V265" s="19" t="str">
        <f t="shared" si="42"/>
        <v>Nov</v>
      </c>
      <c r="X265" s="19">
        <f t="shared" si="43"/>
        <v>1998</v>
      </c>
      <c r="AG265" s="19" t="s">
        <v>996</v>
      </c>
      <c r="AH265" s="19" t="s">
        <v>8324</v>
      </c>
      <c r="AI265" s="19" t="s">
        <v>8297</v>
      </c>
      <c r="AJ265" s="19" t="s">
        <v>8297</v>
      </c>
      <c r="AK265" s="19" t="str">
        <v>tier - 2</v>
      </c>
      <c r="AL265" s="19" t="str">
        <v>tier - 2</v>
      </c>
      <c r="AT265" s="19" t="s">
        <v>8299</v>
      </c>
      <c r="AU265" s="19" t="str">
        <v>R1013</v>
      </c>
      <c r="BD265" s="39">
        <v>1998</v>
      </c>
      <c r="BE265" s="19" t="str">
        <f t="shared" ref="BE265:BE328" si="49">SUBSTITUTE(D258,"?","Sep")</f>
        <v>Jun</v>
      </c>
      <c r="BF265" s="19">
        <v>20</v>
      </c>
      <c r="BG265" s="40">
        <f t="shared" ref="BG265:BG328" si="50">DATE(BD265,MONTH(5&amp;BE265),BF265)</f>
        <v>35966</v>
      </c>
      <c r="BM265" s="39">
        <v>1995</v>
      </c>
      <c r="BN265" s="19" t="str">
        <f t="shared" ref="BN265:BN328" si="51">SUBSTITUTE(E259,"?","Sep")</f>
        <v>Nov</v>
      </c>
      <c r="BO265" s="19">
        <v>6</v>
      </c>
      <c r="BP265" s="40">
        <f t="shared" si="48"/>
        <v>35009</v>
      </c>
      <c r="BQ265" s="19">
        <f ca="1" t="shared" ref="BQ265:BQ328" si="52">INT((TODAY()-BP265)/365.25)</f>
        <v>29</v>
      </c>
      <c r="BU265" s="19">
        <v>2483.74</v>
      </c>
      <c r="BV265" s="41">
        <v>2483.74</v>
      </c>
    </row>
    <row r="266" spans="1:74">
      <c r="A266" s="19" t="s">
        <v>1027</v>
      </c>
      <c r="B266" s="39">
        <v>2000</v>
      </c>
      <c r="C266" s="19">
        <f t="shared" si="45"/>
        <v>2000</v>
      </c>
      <c r="D266" s="19" t="s">
        <v>8328</v>
      </c>
      <c r="E266" s="19" t="str">
        <f t="shared" si="44"/>
        <v>Aug</v>
      </c>
      <c r="F266" s="19">
        <v>25</v>
      </c>
      <c r="G266" s="40">
        <f t="shared" si="46"/>
        <v>36763</v>
      </c>
      <c r="H266" s="19">
        <v>0</v>
      </c>
      <c r="I266" s="19">
        <v>2527.82</v>
      </c>
      <c r="J266" s="41">
        <v>2527.82</v>
      </c>
      <c r="K266" s="19" t="s">
        <v>8297</v>
      </c>
      <c r="L266" s="19" t="str">
        <v>tier - 2</v>
      </c>
      <c r="M266" s="19" t="s">
        <v>8298</v>
      </c>
      <c r="N266" s="19" t="str">
        <v>tier - 3</v>
      </c>
      <c r="O266" s="19" t="s">
        <v>8315</v>
      </c>
      <c r="P266" s="19" t="str">
        <v>R1012</v>
      </c>
      <c r="Q266" s="19">
        <f ca="1" t="shared" si="47"/>
        <v>25</v>
      </c>
      <c r="R266" s="29"/>
      <c r="U266" s="19" t="s">
        <v>8296</v>
      </c>
      <c r="V266" s="19" t="str">
        <f t="shared" si="42"/>
        <v>Jul</v>
      </c>
      <c r="X266" s="19">
        <f t="shared" si="43"/>
        <v>2002</v>
      </c>
      <c r="AG266" s="19" t="s">
        <v>1000</v>
      </c>
      <c r="AH266" s="19" t="s">
        <v>8324</v>
      </c>
      <c r="AI266" s="19" t="s">
        <v>8298</v>
      </c>
      <c r="AJ266" s="19" t="s">
        <v>8297</v>
      </c>
      <c r="AK266" s="19" t="str">
        <v>tier - 3</v>
      </c>
      <c r="AL266" s="19" t="str">
        <v>tier - 2</v>
      </c>
      <c r="AT266" s="19" t="s">
        <v>8299</v>
      </c>
      <c r="AU266" s="19" t="str">
        <v>R1013</v>
      </c>
      <c r="BD266" s="39">
        <v>1995</v>
      </c>
      <c r="BE266" s="19" t="str">
        <f t="shared" si="49"/>
        <v>Nov</v>
      </c>
      <c r="BF266" s="19">
        <v>6</v>
      </c>
      <c r="BG266" s="40">
        <f t="shared" si="50"/>
        <v>35009</v>
      </c>
      <c r="BM266" s="39">
        <v>1995</v>
      </c>
      <c r="BN266" s="19" t="str">
        <f t="shared" si="51"/>
        <v>Oct</v>
      </c>
      <c r="BO266" s="19">
        <v>14</v>
      </c>
      <c r="BP266" s="40">
        <f t="shared" si="48"/>
        <v>34986</v>
      </c>
      <c r="BQ266" s="19">
        <f ca="1" t="shared" si="52"/>
        <v>30</v>
      </c>
      <c r="BU266" s="19">
        <v>2494.02</v>
      </c>
      <c r="BV266" s="41">
        <v>2494.02</v>
      </c>
    </row>
    <row r="267" spans="1:74">
      <c r="A267" s="19" t="s">
        <v>1031</v>
      </c>
      <c r="B267" s="39">
        <v>1997</v>
      </c>
      <c r="C267" s="19">
        <f t="shared" si="45"/>
        <v>1997</v>
      </c>
      <c r="D267" s="19" t="s">
        <v>8296</v>
      </c>
      <c r="E267" s="19" t="str">
        <f t="shared" si="44"/>
        <v>Jul</v>
      </c>
      <c r="F267" s="19">
        <v>28</v>
      </c>
      <c r="G267" s="40">
        <f t="shared" si="46"/>
        <v>35639</v>
      </c>
      <c r="H267" s="19">
        <v>0</v>
      </c>
      <c r="I267" s="19">
        <v>2534.39</v>
      </c>
      <c r="J267" s="41">
        <v>2534.39</v>
      </c>
      <c r="K267" s="19" t="s">
        <v>8298</v>
      </c>
      <c r="L267" s="19" t="str">
        <v>tier - 3</v>
      </c>
      <c r="M267" s="19" t="s">
        <v>8298</v>
      </c>
      <c r="N267" s="19" t="str">
        <v>tier - 3</v>
      </c>
      <c r="O267" s="19" t="s">
        <v>8315</v>
      </c>
      <c r="P267" s="19" t="str">
        <v>R1012</v>
      </c>
      <c r="Q267" s="19">
        <f ca="1" t="shared" si="47"/>
        <v>28</v>
      </c>
      <c r="R267" s="29"/>
      <c r="U267" s="19" t="s">
        <v>8328</v>
      </c>
      <c r="V267" s="19" t="str">
        <f t="shared" si="42"/>
        <v>Aug</v>
      </c>
      <c r="X267" s="19">
        <f t="shared" si="43"/>
        <v>1998</v>
      </c>
      <c r="AG267" s="19" t="s">
        <v>1003</v>
      </c>
      <c r="AH267" s="19" t="s">
        <v>8324</v>
      </c>
      <c r="AI267" s="19" t="s">
        <v>8298</v>
      </c>
      <c r="AJ267" s="19" t="s">
        <v>8302</v>
      </c>
      <c r="AK267" s="19" t="str">
        <v>tier - 3</v>
      </c>
      <c r="AL267" s="19" t="str">
        <v>tier - 1</v>
      </c>
      <c r="AT267" s="19" t="s">
        <v>8330</v>
      </c>
      <c r="AU267" s="19" t="str">
        <v>R1011</v>
      </c>
      <c r="BD267" s="39">
        <v>1995</v>
      </c>
      <c r="BE267" s="19" t="str">
        <f t="shared" si="49"/>
        <v>Oct</v>
      </c>
      <c r="BF267" s="19">
        <v>14</v>
      </c>
      <c r="BG267" s="40">
        <f t="shared" si="50"/>
        <v>34986</v>
      </c>
      <c r="BM267" s="39">
        <v>1995</v>
      </c>
      <c r="BN267" s="19" t="str">
        <f t="shared" si="51"/>
        <v>Jul</v>
      </c>
      <c r="BO267" s="19">
        <v>9</v>
      </c>
      <c r="BP267" s="40">
        <f t="shared" si="48"/>
        <v>34889</v>
      </c>
      <c r="BQ267" s="19">
        <f ca="1" t="shared" si="52"/>
        <v>30</v>
      </c>
      <c r="BU267" s="19">
        <v>2497.04</v>
      </c>
      <c r="BV267" s="41">
        <v>2497.04</v>
      </c>
    </row>
    <row r="268" spans="1:74">
      <c r="A268" s="19" t="s">
        <v>1035</v>
      </c>
      <c r="B268" s="39">
        <v>1990</v>
      </c>
      <c r="C268" s="19">
        <f t="shared" si="45"/>
        <v>1990</v>
      </c>
      <c r="D268" s="19" t="s">
        <v>8329</v>
      </c>
      <c r="E268" s="19" t="str">
        <f t="shared" si="44"/>
        <v>Oct</v>
      </c>
      <c r="F268" s="19">
        <v>1</v>
      </c>
      <c r="G268" s="40">
        <f t="shared" si="46"/>
        <v>33147</v>
      </c>
      <c r="H268" s="19">
        <v>3</v>
      </c>
      <c r="I268" s="19">
        <v>2540.39</v>
      </c>
      <c r="J268" s="41">
        <v>2540.39</v>
      </c>
      <c r="K268" s="19" t="s">
        <v>8297</v>
      </c>
      <c r="L268" s="19" t="str">
        <v>tier - 2</v>
      </c>
      <c r="M268" s="19" t="s">
        <v>8297</v>
      </c>
      <c r="N268" s="19" t="str">
        <v>tier - 2</v>
      </c>
      <c r="O268" s="19" t="s">
        <v>8299</v>
      </c>
      <c r="P268" s="19" t="str">
        <v>R1013</v>
      </c>
      <c r="Q268" s="19">
        <f ca="1" t="shared" si="47"/>
        <v>35</v>
      </c>
      <c r="R268" s="29"/>
      <c r="U268" s="19" t="s">
        <v>8296</v>
      </c>
      <c r="V268" s="19" t="str">
        <f t="shared" si="42"/>
        <v>Jul</v>
      </c>
      <c r="X268" s="19">
        <f t="shared" si="43"/>
        <v>1998</v>
      </c>
      <c r="AG268" s="19" t="s">
        <v>1007</v>
      </c>
      <c r="AH268" s="19" t="s">
        <v>8324</v>
      </c>
      <c r="AI268" s="19" t="s">
        <v>8298</v>
      </c>
      <c r="AJ268" s="19" t="s">
        <v>8298</v>
      </c>
      <c r="AK268" s="19" t="str">
        <v>tier - 3</v>
      </c>
      <c r="AL268" s="19" t="str">
        <v>tier - 3</v>
      </c>
      <c r="AT268" s="19" t="s">
        <v>8299</v>
      </c>
      <c r="AU268" s="19" t="str">
        <v>R1013</v>
      </c>
      <c r="BD268" s="39">
        <v>1995</v>
      </c>
      <c r="BE268" s="19" t="str">
        <f t="shared" si="49"/>
        <v>Jul</v>
      </c>
      <c r="BF268" s="19">
        <v>9</v>
      </c>
      <c r="BG268" s="40">
        <f t="shared" si="50"/>
        <v>34889</v>
      </c>
      <c r="BM268" s="39">
        <v>1995</v>
      </c>
      <c r="BN268" s="19" t="str">
        <f t="shared" si="51"/>
        <v>Oct</v>
      </c>
      <c r="BO268" s="19">
        <v>15</v>
      </c>
      <c r="BP268" s="40">
        <f t="shared" si="48"/>
        <v>34987</v>
      </c>
      <c r="BQ268" s="19">
        <f ca="1" t="shared" si="52"/>
        <v>30</v>
      </c>
      <c r="BU268" s="19">
        <v>2498.41</v>
      </c>
      <c r="BV268" s="41">
        <v>2498.41</v>
      </c>
    </row>
    <row r="269" spans="1:74">
      <c r="A269" s="19" t="s">
        <v>1039</v>
      </c>
      <c r="B269" s="39">
        <v>1991</v>
      </c>
      <c r="C269" s="19">
        <f t="shared" si="45"/>
        <v>1991</v>
      </c>
      <c r="D269" s="19" t="s">
        <v>8301</v>
      </c>
      <c r="E269" s="19" t="str">
        <f t="shared" si="44"/>
        <v>Nov</v>
      </c>
      <c r="F269" s="19">
        <v>17</v>
      </c>
      <c r="G269" s="40">
        <f t="shared" si="46"/>
        <v>33559</v>
      </c>
      <c r="H269" s="19">
        <v>3</v>
      </c>
      <c r="I269" s="19">
        <v>2545.68</v>
      </c>
      <c r="J269" s="41">
        <v>2545.68</v>
      </c>
      <c r="K269" s="19" t="s">
        <v>8297</v>
      </c>
      <c r="L269" s="19" t="str">
        <v>tier - 2</v>
      </c>
      <c r="M269" s="19" t="s">
        <v>8302</v>
      </c>
      <c r="N269" s="19" t="str">
        <v>tier - 1</v>
      </c>
      <c r="O269" s="19" t="s">
        <v>8299</v>
      </c>
      <c r="P269" s="19" t="str">
        <v>R1013</v>
      </c>
      <c r="Q269" s="19">
        <f ca="1" t="shared" si="47"/>
        <v>33</v>
      </c>
      <c r="R269" s="29"/>
      <c r="U269" s="19" t="s">
        <v>8303</v>
      </c>
      <c r="V269" s="19" t="str">
        <f t="shared" si="42"/>
        <v>Jun</v>
      </c>
      <c r="X269" s="19">
        <f t="shared" si="43"/>
        <v>1998</v>
      </c>
      <c r="AG269" s="19" t="s">
        <v>1011</v>
      </c>
      <c r="AH269" s="19" t="s">
        <v>8324</v>
      </c>
      <c r="AI269" s="19" t="s">
        <v>8298</v>
      </c>
      <c r="AJ269" s="19" t="s">
        <v>8298</v>
      </c>
      <c r="AK269" s="19" t="str">
        <v>tier - 3</v>
      </c>
      <c r="AL269" s="19" t="str">
        <v>tier - 3</v>
      </c>
      <c r="AT269" s="19" t="s">
        <v>8299</v>
      </c>
      <c r="AU269" s="19" t="str">
        <v>R1013</v>
      </c>
      <c r="BD269" s="39">
        <v>1995</v>
      </c>
      <c r="BE269" s="19" t="str">
        <f t="shared" si="49"/>
        <v>Oct</v>
      </c>
      <c r="BF269" s="19">
        <v>15</v>
      </c>
      <c r="BG269" s="40">
        <f t="shared" si="50"/>
        <v>34987</v>
      </c>
      <c r="BM269" s="39">
        <v>2004</v>
      </c>
      <c r="BN269" s="19" t="str">
        <f t="shared" si="51"/>
        <v>Sep</v>
      </c>
      <c r="BO269" s="19">
        <v>6</v>
      </c>
      <c r="BP269" s="40">
        <f t="shared" si="48"/>
        <v>38236</v>
      </c>
      <c r="BQ269" s="19">
        <f ca="1" t="shared" si="52"/>
        <v>21</v>
      </c>
      <c r="BU269" s="19">
        <v>2500.93</v>
      </c>
      <c r="BV269" s="41">
        <v>2500.93</v>
      </c>
    </row>
    <row r="270" spans="1:74">
      <c r="A270" s="19" t="s">
        <v>1043</v>
      </c>
      <c r="B270" s="39">
        <v>2002</v>
      </c>
      <c r="C270" s="19">
        <f t="shared" si="45"/>
        <v>2002</v>
      </c>
      <c r="D270" s="19" t="s">
        <v>8329</v>
      </c>
      <c r="E270" s="19" t="str">
        <f t="shared" si="44"/>
        <v>Oct</v>
      </c>
      <c r="F270" s="19">
        <v>11</v>
      </c>
      <c r="G270" s="40">
        <f t="shared" si="46"/>
        <v>37540</v>
      </c>
      <c r="H270" s="19">
        <v>2</v>
      </c>
      <c r="I270" s="19">
        <v>2566.47</v>
      </c>
      <c r="J270" s="41">
        <v>2566.47</v>
      </c>
      <c r="K270" s="19" t="s">
        <v>8297</v>
      </c>
      <c r="L270" s="19" t="str">
        <v>tier - 2</v>
      </c>
      <c r="M270" s="19" t="s">
        <v>8298</v>
      </c>
      <c r="N270" s="19" t="str">
        <v>tier - 3</v>
      </c>
      <c r="O270" s="19" t="s">
        <v>8299</v>
      </c>
      <c r="P270" s="19" t="str">
        <v>R1013</v>
      </c>
      <c r="Q270" s="19">
        <f ca="1" t="shared" si="47"/>
        <v>23</v>
      </c>
      <c r="R270" s="29"/>
      <c r="U270" s="19" t="s">
        <v>8301</v>
      </c>
      <c r="V270" s="19" t="str">
        <f t="shared" ref="V270:V333" si="53">SUBSTITUTE(U270,"?","Sep")</f>
        <v>Nov</v>
      </c>
      <c r="X270" s="19">
        <f t="shared" ref="X270:X333" si="54">IF(B259="?",ROUND(AVERAGE($B$2:$B$2355),0),B259)</f>
        <v>1995</v>
      </c>
      <c r="AG270" s="19" t="s">
        <v>1015</v>
      </c>
      <c r="AH270" s="19" t="s">
        <v>8336</v>
      </c>
      <c r="AI270" s="19" t="s">
        <v>8297</v>
      </c>
      <c r="AJ270" s="19" t="s">
        <v>8297</v>
      </c>
      <c r="AK270" s="19" t="str">
        <v>tier - 2</v>
      </c>
      <c r="AL270" s="19" t="str">
        <v>tier - 2</v>
      </c>
      <c r="AT270" s="19" t="s">
        <v>8315</v>
      </c>
      <c r="AU270" s="19" t="str">
        <v>R1012</v>
      </c>
      <c r="BD270" s="39">
        <v>2004</v>
      </c>
      <c r="BE270" s="19" t="str">
        <f t="shared" si="49"/>
        <v>Sep</v>
      </c>
      <c r="BF270" s="19">
        <v>6</v>
      </c>
      <c r="BG270" s="40">
        <f t="shared" si="50"/>
        <v>38236</v>
      </c>
      <c r="BM270" s="39">
        <v>1991</v>
      </c>
      <c r="BN270" s="19" t="str">
        <f t="shared" si="51"/>
        <v>Aug</v>
      </c>
      <c r="BO270" s="19">
        <v>5</v>
      </c>
      <c r="BP270" s="40">
        <f t="shared" si="48"/>
        <v>33455</v>
      </c>
      <c r="BQ270" s="19">
        <f ca="1" t="shared" si="52"/>
        <v>34</v>
      </c>
      <c r="BU270" s="19">
        <v>2510.79</v>
      </c>
      <c r="BV270" s="41">
        <v>2510.79</v>
      </c>
    </row>
    <row r="271" spans="1:74">
      <c r="A271" s="19" t="s">
        <v>1047</v>
      </c>
      <c r="B271" s="39">
        <v>2002</v>
      </c>
      <c r="C271" s="19">
        <f t="shared" si="45"/>
        <v>2002</v>
      </c>
      <c r="D271" s="19" t="s">
        <v>8296</v>
      </c>
      <c r="E271" s="19" t="str">
        <f t="shared" si="44"/>
        <v>Jul</v>
      </c>
      <c r="F271" s="19">
        <v>20</v>
      </c>
      <c r="G271" s="40">
        <f t="shared" si="46"/>
        <v>37457</v>
      </c>
      <c r="H271" s="19">
        <v>0</v>
      </c>
      <c r="I271" s="19">
        <v>2585.04</v>
      </c>
      <c r="J271" s="41">
        <v>2585.04</v>
      </c>
      <c r="K271" s="19" t="s">
        <v>8297</v>
      </c>
      <c r="L271" s="19" t="str">
        <v>tier - 2</v>
      </c>
      <c r="M271" s="19" t="s">
        <v>8297</v>
      </c>
      <c r="N271" s="19" t="str">
        <v>tier - 2</v>
      </c>
      <c r="O271" s="19" t="s">
        <v>8340</v>
      </c>
      <c r="P271" s="19" t="str">
        <v>R1021</v>
      </c>
      <c r="Q271" s="19">
        <f ca="1" t="shared" si="47"/>
        <v>23</v>
      </c>
      <c r="R271" s="29"/>
      <c r="U271" s="19" t="s">
        <v>8329</v>
      </c>
      <c r="V271" s="19" t="str">
        <f t="shared" si="53"/>
        <v>Oct</v>
      </c>
      <c r="X271" s="19">
        <f t="shared" si="54"/>
        <v>1995</v>
      </c>
      <c r="AG271" s="19" t="s">
        <v>1019</v>
      </c>
      <c r="AH271" s="19" t="s">
        <v>8324</v>
      </c>
      <c r="AI271" s="19" t="s">
        <v>8297</v>
      </c>
      <c r="AJ271" s="19" t="s">
        <v>8302</v>
      </c>
      <c r="AK271" s="19" t="str">
        <v>tier - 2</v>
      </c>
      <c r="AL271" s="19" t="str">
        <v>tier - 1</v>
      </c>
      <c r="AT271" s="19" t="s">
        <v>8299</v>
      </c>
      <c r="AU271" s="19" t="str">
        <v>R1013</v>
      </c>
      <c r="BD271" s="39">
        <v>1991</v>
      </c>
      <c r="BE271" s="19" t="str">
        <f t="shared" si="49"/>
        <v>Aug</v>
      </c>
      <c r="BF271" s="19">
        <v>5</v>
      </c>
      <c r="BG271" s="40">
        <f t="shared" si="50"/>
        <v>33455</v>
      </c>
      <c r="BM271" s="39">
        <v>1997</v>
      </c>
      <c r="BN271" s="19" t="str">
        <f t="shared" si="51"/>
        <v>Nov</v>
      </c>
      <c r="BO271" s="19">
        <v>2</v>
      </c>
      <c r="BP271" s="40">
        <f t="shared" si="48"/>
        <v>35736</v>
      </c>
      <c r="BQ271" s="19">
        <f ca="1" t="shared" si="52"/>
        <v>28</v>
      </c>
      <c r="BU271" s="19">
        <v>2523.17</v>
      </c>
      <c r="BV271" s="41">
        <v>2523.17</v>
      </c>
    </row>
    <row r="272" spans="1:74">
      <c r="A272" s="19" t="s">
        <v>1050</v>
      </c>
      <c r="B272" s="39">
        <v>2001</v>
      </c>
      <c r="C272" s="19">
        <f t="shared" si="45"/>
        <v>2001</v>
      </c>
      <c r="D272" s="19" t="s">
        <v>8329</v>
      </c>
      <c r="E272" s="19" t="str">
        <f t="shared" si="44"/>
        <v>Oct</v>
      </c>
      <c r="F272" s="19">
        <v>15</v>
      </c>
      <c r="G272" s="40">
        <f t="shared" si="46"/>
        <v>37179</v>
      </c>
      <c r="H272" s="19">
        <v>1</v>
      </c>
      <c r="I272" s="19">
        <v>2585.27</v>
      </c>
      <c r="J272" s="41">
        <v>2585.27</v>
      </c>
      <c r="K272" s="19" t="s">
        <v>8297</v>
      </c>
      <c r="L272" s="19" t="str">
        <v>tier - 2</v>
      </c>
      <c r="M272" s="19" t="s">
        <v>8298</v>
      </c>
      <c r="N272" s="19" t="str">
        <v>tier - 3</v>
      </c>
      <c r="O272" s="19" t="s">
        <v>8330</v>
      </c>
      <c r="P272" s="19" t="str">
        <v>R1011</v>
      </c>
      <c r="Q272" s="19">
        <f ca="1" t="shared" si="47"/>
        <v>24</v>
      </c>
      <c r="R272" s="29"/>
      <c r="U272" s="19" t="s">
        <v>8296</v>
      </c>
      <c r="V272" s="19" t="str">
        <f t="shared" si="53"/>
        <v>Jul</v>
      </c>
      <c r="X272" s="19">
        <f t="shared" si="54"/>
        <v>1995</v>
      </c>
      <c r="AG272" s="19" t="s">
        <v>1023</v>
      </c>
      <c r="AH272" s="19" t="s">
        <v>8324</v>
      </c>
      <c r="AI272" s="19" t="s">
        <v>8298</v>
      </c>
      <c r="AJ272" s="19" t="s">
        <v>8302</v>
      </c>
      <c r="AK272" s="19" t="str">
        <v>tier - 3</v>
      </c>
      <c r="AL272" s="19" t="str">
        <v>tier - 1</v>
      </c>
      <c r="AT272" s="19" t="s">
        <v>8315</v>
      </c>
      <c r="AU272" s="19" t="str">
        <v>R1012</v>
      </c>
      <c r="BD272" s="39">
        <v>1997</v>
      </c>
      <c r="BE272" s="19" t="str">
        <f t="shared" si="49"/>
        <v>Nov</v>
      </c>
      <c r="BF272" s="19">
        <v>2</v>
      </c>
      <c r="BG272" s="40">
        <f t="shared" si="50"/>
        <v>35736</v>
      </c>
      <c r="BM272" s="39">
        <v>2000</v>
      </c>
      <c r="BN272" s="19" t="str">
        <f t="shared" si="51"/>
        <v>Aug</v>
      </c>
      <c r="BO272" s="19">
        <v>25</v>
      </c>
      <c r="BP272" s="40">
        <f t="shared" si="48"/>
        <v>36763</v>
      </c>
      <c r="BQ272" s="19">
        <f ca="1" t="shared" si="52"/>
        <v>25</v>
      </c>
      <c r="BU272" s="19">
        <v>2527.82</v>
      </c>
      <c r="BV272" s="41">
        <v>2527.82</v>
      </c>
    </row>
    <row r="273" spans="1:74">
      <c r="A273" s="19" t="s">
        <v>1054</v>
      </c>
      <c r="B273" s="39">
        <v>2001</v>
      </c>
      <c r="C273" s="19">
        <f t="shared" si="45"/>
        <v>2001</v>
      </c>
      <c r="D273" s="19" t="s">
        <v>8296</v>
      </c>
      <c r="E273" s="19" t="str">
        <f t="shared" si="44"/>
        <v>Jul</v>
      </c>
      <c r="F273" s="19">
        <v>28</v>
      </c>
      <c r="G273" s="40">
        <f t="shared" si="46"/>
        <v>37100</v>
      </c>
      <c r="H273" s="19">
        <v>0</v>
      </c>
      <c r="I273" s="19">
        <v>2585.85</v>
      </c>
      <c r="J273" s="41">
        <v>2585.85</v>
      </c>
      <c r="K273" s="19" t="s">
        <v>8297</v>
      </c>
      <c r="L273" s="19" t="str">
        <v>tier - 2</v>
      </c>
      <c r="M273" s="19" t="s">
        <v>8297</v>
      </c>
      <c r="N273" s="19" t="str">
        <v>tier - 2</v>
      </c>
      <c r="O273" s="19" t="s">
        <v>8337</v>
      </c>
      <c r="P273" s="19" t="str">
        <v>R1024</v>
      </c>
      <c r="Q273" s="19">
        <f ca="1" t="shared" si="47"/>
        <v>24</v>
      </c>
      <c r="R273" s="29"/>
      <c r="U273" s="19" t="s">
        <v>8329</v>
      </c>
      <c r="V273" s="19" t="str">
        <f t="shared" si="53"/>
        <v>Oct</v>
      </c>
      <c r="X273" s="19">
        <f t="shared" si="54"/>
        <v>1995</v>
      </c>
      <c r="AG273" s="19" t="s">
        <v>1027</v>
      </c>
      <c r="AH273" s="19" t="s">
        <v>8324</v>
      </c>
      <c r="AI273" s="19" t="s">
        <v>8297</v>
      </c>
      <c r="AJ273" s="19" t="s">
        <v>8298</v>
      </c>
      <c r="AK273" s="19" t="str">
        <v>tier - 2</v>
      </c>
      <c r="AL273" s="19" t="str">
        <v>tier - 3</v>
      </c>
      <c r="AT273" s="19" t="s">
        <v>8315</v>
      </c>
      <c r="AU273" s="19" t="str">
        <v>R1012</v>
      </c>
      <c r="BD273" s="39">
        <v>2000</v>
      </c>
      <c r="BE273" s="19" t="str">
        <f t="shared" si="49"/>
        <v>Aug</v>
      </c>
      <c r="BF273" s="19">
        <v>25</v>
      </c>
      <c r="BG273" s="40">
        <f t="shared" si="50"/>
        <v>36763</v>
      </c>
      <c r="BM273" s="39">
        <v>1997</v>
      </c>
      <c r="BN273" s="19" t="str">
        <f t="shared" si="51"/>
        <v>Jul</v>
      </c>
      <c r="BO273" s="19">
        <v>28</v>
      </c>
      <c r="BP273" s="40">
        <f t="shared" si="48"/>
        <v>35639</v>
      </c>
      <c r="BQ273" s="19">
        <f ca="1" t="shared" si="52"/>
        <v>28</v>
      </c>
      <c r="BU273" s="19">
        <v>2534.39</v>
      </c>
      <c r="BV273" s="41">
        <v>2534.39</v>
      </c>
    </row>
    <row r="274" spans="1:74">
      <c r="A274" s="19" t="s">
        <v>1057</v>
      </c>
      <c r="B274" s="39">
        <v>2001</v>
      </c>
      <c r="C274" s="19">
        <f t="shared" si="45"/>
        <v>2001</v>
      </c>
      <c r="D274" s="19" t="s">
        <v>8328</v>
      </c>
      <c r="E274" s="19" t="str">
        <f t="shared" si="44"/>
        <v>Aug</v>
      </c>
      <c r="F274" s="19">
        <v>26</v>
      </c>
      <c r="G274" s="40">
        <f t="shared" si="46"/>
        <v>37129</v>
      </c>
      <c r="H274" s="19">
        <v>1</v>
      </c>
      <c r="I274" s="19">
        <v>2597.78</v>
      </c>
      <c r="J274" s="41">
        <v>2597.78</v>
      </c>
      <c r="K274" s="19" t="s">
        <v>8297</v>
      </c>
      <c r="L274" s="19" t="str">
        <v>tier - 2</v>
      </c>
      <c r="M274" s="19" t="s">
        <v>8302</v>
      </c>
      <c r="N274" s="19" t="str">
        <v>tier - 1</v>
      </c>
      <c r="O274" s="19" t="s">
        <v>8330</v>
      </c>
      <c r="P274" s="19" t="str">
        <v>R1011</v>
      </c>
      <c r="Q274" s="19">
        <f ca="1" t="shared" si="47"/>
        <v>24</v>
      </c>
      <c r="R274" s="29"/>
      <c r="U274" s="19" t="s">
        <v>8310</v>
      </c>
      <c r="V274" s="19" t="str">
        <f t="shared" si="53"/>
        <v>Sep</v>
      </c>
      <c r="X274" s="19">
        <f t="shared" si="54"/>
        <v>2004</v>
      </c>
      <c r="AG274" s="19" t="s">
        <v>1031</v>
      </c>
      <c r="AH274" s="19" t="s">
        <v>8324</v>
      </c>
      <c r="AI274" s="19" t="s">
        <v>8298</v>
      </c>
      <c r="AJ274" s="19" t="s">
        <v>8298</v>
      </c>
      <c r="AK274" s="19" t="str">
        <v>tier - 3</v>
      </c>
      <c r="AL274" s="19" t="str">
        <v>tier - 3</v>
      </c>
      <c r="AT274" s="19" t="s">
        <v>8315</v>
      </c>
      <c r="AU274" s="19" t="str">
        <v>R1012</v>
      </c>
      <c r="BD274" s="39">
        <v>1997</v>
      </c>
      <c r="BE274" s="19" t="str">
        <f t="shared" si="49"/>
        <v>Jul</v>
      </c>
      <c r="BF274" s="19">
        <v>28</v>
      </c>
      <c r="BG274" s="40">
        <f t="shared" si="50"/>
        <v>35639</v>
      </c>
      <c r="BM274" s="39">
        <v>1990</v>
      </c>
      <c r="BN274" s="19" t="str">
        <f t="shared" si="51"/>
        <v>Oct</v>
      </c>
      <c r="BO274" s="19">
        <v>1</v>
      </c>
      <c r="BP274" s="40">
        <f t="shared" si="48"/>
        <v>33147</v>
      </c>
      <c r="BQ274" s="19">
        <f ca="1" t="shared" si="52"/>
        <v>35</v>
      </c>
      <c r="BU274" s="19">
        <v>2540.39</v>
      </c>
      <c r="BV274" s="41">
        <v>2540.39</v>
      </c>
    </row>
    <row r="275" spans="1:74">
      <c r="A275" s="19" t="s">
        <v>1060</v>
      </c>
      <c r="B275" s="39">
        <v>1997</v>
      </c>
      <c r="C275" s="19">
        <f t="shared" si="45"/>
        <v>1997</v>
      </c>
      <c r="D275" s="19" t="s">
        <v>8328</v>
      </c>
      <c r="E275" s="19" t="str">
        <f t="shared" si="44"/>
        <v>Aug</v>
      </c>
      <c r="F275" s="19">
        <v>26</v>
      </c>
      <c r="G275" s="40">
        <f t="shared" si="46"/>
        <v>35668</v>
      </c>
      <c r="H275" s="19">
        <v>0</v>
      </c>
      <c r="I275" s="19">
        <v>2632.99</v>
      </c>
      <c r="J275" s="41">
        <v>2632.99</v>
      </c>
      <c r="K275" s="19" t="s">
        <v>8297</v>
      </c>
      <c r="L275" s="19" t="str">
        <v>tier - 2</v>
      </c>
      <c r="M275" s="19" t="s">
        <v>8302</v>
      </c>
      <c r="N275" s="19" t="str">
        <v>tier - 1</v>
      </c>
      <c r="O275" s="19" t="s">
        <v>8330</v>
      </c>
      <c r="P275" s="19" t="str">
        <v>R1011</v>
      </c>
      <c r="Q275" s="19">
        <f ca="1" t="shared" si="47"/>
        <v>28</v>
      </c>
      <c r="R275" s="29"/>
      <c r="U275" s="19" t="s">
        <v>8328</v>
      </c>
      <c r="V275" s="19" t="str">
        <f t="shared" si="53"/>
        <v>Aug</v>
      </c>
      <c r="X275" s="19">
        <f t="shared" si="54"/>
        <v>1991</v>
      </c>
      <c r="AG275" s="19" t="s">
        <v>1035</v>
      </c>
      <c r="AH275" s="19" t="s">
        <v>8324</v>
      </c>
      <c r="AI275" s="19" t="s">
        <v>8297</v>
      </c>
      <c r="AJ275" s="19" t="s">
        <v>8297</v>
      </c>
      <c r="AK275" s="19" t="str">
        <v>tier - 2</v>
      </c>
      <c r="AL275" s="19" t="str">
        <v>tier - 2</v>
      </c>
      <c r="AT275" s="19" t="s">
        <v>8299</v>
      </c>
      <c r="AU275" s="19" t="str">
        <v>R1013</v>
      </c>
      <c r="BD275" s="39">
        <v>1990</v>
      </c>
      <c r="BE275" s="19" t="str">
        <f t="shared" si="49"/>
        <v>Oct</v>
      </c>
      <c r="BF275" s="19">
        <v>1</v>
      </c>
      <c r="BG275" s="40">
        <f t="shared" si="50"/>
        <v>33147</v>
      </c>
      <c r="BM275" s="39">
        <v>1991</v>
      </c>
      <c r="BN275" s="19" t="str">
        <f t="shared" si="51"/>
        <v>Nov</v>
      </c>
      <c r="BO275" s="19">
        <v>17</v>
      </c>
      <c r="BP275" s="40">
        <f t="shared" si="48"/>
        <v>33559</v>
      </c>
      <c r="BQ275" s="19">
        <f ca="1" t="shared" si="52"/>
        <v>33</v>
      </c>
      <c r="BU275" s="19">
        <v>2545.68</v>
      </c>
      <c r="BV275" s="41">
        <v>2545.68</v>
      </c>
    </row>
    <row r="276" spans="1:74">
      <c r="A276" s="19" t="s">
        <v>1064</v>
      </c>
      <c r="B276" s="39">
        <v>2000</v>
      </c>
      <c r="C276" s="19">
        <f t="shared" si="45"/>
        <v>2000</v>
      </c>
      <c r="D276" s="19" t="s">
        <v>8303</v>
      </c>
      <c r="E276" s="19" t="str">
        <f t="shared" si="44"/>
        <v>Jun</v>
      </c>
      <c r="F276" s="19">
        <v>24</v>
      </c>
      <c r="G276" s="40">
        <f t="shared" si="46"/>
        <v>36701</v>
      </c>
      <c r="H276" s="19">
        <v>1</v>
      </c>
      <c r="I276" s="19">
        <v>2639.04</v>
      </c>
      <c r="J276" s="41">
        <v>2639.04</v>
      </c>
      <c r="K276" s="19" t="s">
        <v>8297</v>
      </c>
      <c r="L276" s="19" t="str">
        <v>tier - 2</v>
      </c>
      <c r="M276" s="19" t="s">
        <v>8297</v>
      </c>
      <c r="N276" s="19" t="str">
        <v>tier - 2</v>
      </c>
      <c r="O276" s="19" t="s">
        <v>8315</v>
      </c>
      <c r="P276" s="19" t="str">
        <v>R1012</v>
      </c>
      <c r="Q276" s="19">
        <f ca="1" t="shared" si="47"/>
        <v>25</v>
      </c>
      <c r="R276" s="29"/>
      <c r="U276" s="19" t="s">
        <v>8301</v>
      </c>
      <c r="V276" s="19" t="str">
        <f t="shared" si="53"/>
        <v>Nov</v>
      </c>
      <c r="X276" s="19">
        <f t="shared" si="54"/>
        <v>1997</v>
      </c>
      <c r="AG276" s="19" t="s">
        <v>1039</v>
      </c>
      <c r="AH276" s="19" t="s">
        <v>8324</v>
      </c>
      <c r="AI276" s="19" t="s">
        <v>8297</v>
      </c>
      <c r="AJ276" s="19" t="s">
        <v>8302</v>
      </c>
      <c r="AK276" s="19" t="str">
        <v>tier - 2</v>
      </c>
      <c r="AL276" s="19" t="str">
        <v>tier - 1</v>
      </c>
      <c r="AT276" s="19" t="s">
        <v>8299</v>
      </c>
      <c r="AU276" s="19" t="str">
        <v>R1013</v>
      </c>
      <c r="BD276" s="39">
        <v>1991</v>
      </c>
      <c r="BE276" s="19" t="str">
        <f t="shared" si="49"/>
        <v>Nov</v>
      </c>
      <c r="BF276" s="19">
        <v>17</v>
      </c>
      <c r="BG276" s="40">
        <f t="shared" si="50"/>
        <v>33559</v>
      </c>
      <c r="BM276" s="39">
        <v>2002</v>
      </c>
      <c r="BN276" s="19" t="str">
        <f t="shared" si="51"/>
        <v>Oct</v>
      </c>
      <c r="BO276" s="19">
        <v>11</v>
      </c>
      <c r="BP276" s="40">
        <f t="shared" si="48"/>
        <v>37540</v>
      </c>
      <c r="BQ276" s="19">
        <f ca="1" t="shared" si="52"/>
        <v>23</v>
      </c>
      <c r="BU276" s="19">
        <v>2566.47</v>
      </c>
      <c r="BV276" s="41">
        <v>2566.47</v>
      </c>
    </row>
    <row r="277" spans="1:74">
      <c r="A277" s="19" t="s">
        <v>1068</v>
      </c>
      <c r="B277" s="39">
        <v>2000</v>
      </c>
      <c r="C277" s="19">
        <f t="shared" si="45"/>
        <v>2000</v>
      </c>
      <c r="D277" s="19" t="s">
        <v>8326</v>
      </c>
      <c r="E277" s="19" t="str">
        <f t="shared" si="44"/>
        <v>Dec</v>
      </c>
      <c r="F277" s="19">
        <v>9</v>
      </c>
      <c r="G277" s="40">
        <f t="shared" si="46"/>
        <v>36869</v>
      </c>
      <c r="H277" s="19">
        <v>1</v>
      </c>
      <c r="I277" s="19">
        <v>2643.27</v>
      </c>
      <c r="J277" s="41">
        <v>2643.27</v>
      </c>
      <c r="K277" s="19" t="s">
        <v>8297</v>
      </c>
      <c r="L277" s="19" t="str">
        <v>tier - 2</v>
      </c>
      <c r="M277" s="19" t="s">
        <v>8302</v>
      </c>
      <c r="N277" s="19" t="str">
        <v>tier - 1</v>
      </c>
      <c r="O277" s="19" t="s">
        <v>8315</v>
      </c>
      <c r="P277" s="19" t="str">
        <v>R1012</v>
      </c>
      <c r="Q277" s="19">
        <f ca="1" t="shared" si="47"/>
        <v>24</v>
      </c>
      <c r="R277" s="29"/>
      <c r="U277" s="19" t="s">
        <v>8328</v>
      </c>
      <c r="V277" s="19" t="str">
        <f t="shared" si="53"/>
        <v>Aug</v>
      </c>
      <c r="X277" s="19">
        <f t="shared" si="54"/>
        <v>2000</v>
      </c>
      <c r="AG277" s="19" t="s">
        <v>1043</v>
      </c>
      <c r="AH277" s="19" t="s">
        <v>8324</v>
      </c>
      <c r="AI277" s="19" t="s">
        <v>8297</v>
      </c>
      <c r="AJ277" s="19" t="s">
        <v>8298</v>
      </c>
      <c r="AK277" s="19" t="str">
        <v>tier - 2</v>
      </c>
      <c r="AL277" s="19" t="str">
        <v>tier - 3</v>
      </c>
      <c r="AT277" s="19" t="s">
        <v>8299</v>
      </c>
      <c r="AU277" s="19" t="str">
        <v>R1013</v>
      </c>
      <c r="BD277" s="39">
        <v>2002</v>
      </c>
      <c r="BE277" s="19" t="str">
        <f t="shared" si="49"/>
        <v>Oct</v>
      </c>
      <c r="BF277" s="19">
        <v>11</v>
      </c>
      <c r="BG277" s="40">
        <f t="shared" si="50"/>
        <v>37540</v>
      </c>
      <c r="BM277" s="39">
        <v>2002</v>
      </c>
      <c r="BN277" s="19" t="str">
        <f t="shared" si="51"/>
        <v>Jul</v>
      </c>
      <c r="BO277" s="19">
        <v>20</v>
      </c>
      <c r="BP277" s="40">
        <f t="shared" si="48"/>
        <v>37457</v>
      </c>
      <c r="BQ277" s="19">
        <f ca="1" t="shared" si="52"/>
        <v>23</v>
      </c>
      <c r="BU277" s="19">
        <v>2585.04</v>
      </c>
      <c r="BV277" s="41">
        <v>2585.04</v>
      </c>
    </row>
    <row r="278" spans="1:74">
      <c r="A278" s="19" t="s">
        <v>1071</v>
      </c>
      <c r="B278" s="39">
        <v>1996</v>
      </c>
      <c r="C278" s="19">
        <f t="shared" si="45"/>
        <v>1996</v>
      </c>
      <c r="D278" s="19" t="s">
        <v>8328</v>
      </c>
      <c r="E278" s="19" t="str">
        <f t="shared" si="44"/>
        <v>Aug</v>
      </c>
      <c r="F278" s="19">
        <v>5</v>
      </c>
      <c r="G278" s="40">
        <f t="shared" si="46"/>
        <v>35282</v>
      </c>
      <c r="H278" s="19">
        <v>0</v>
      </c>
      <c r="I278" s="19">
        <v>2680.95</v>
      </c>
      <c r="J278" s="41">
        <v>2680.95</v>
      </c>
      <c r="K278" s="19" t="s">
        <v>8298</v>
      </c>
      <c r="L278" s="19" t="str">
        <v>tier - 3</v>
      </c>
      <c r="M278" s="19" t="s">
        <v>8297</v>
      </c>
      <c r="N278" s="19" t="str">
        <v>tier - 2</v>
      </c>
      <c r="O278" s="19" t="s">
        <v>8315</v>
      </c>
      <c r="P278" s="19" t="str">
        <v>R1012</v>
      </c>
      <c r="Q278" s="19">
        <f ca="1" t="shared" si="47"/>
        <v>29</v>
      </c>
      <c r="R278" s="29"/>
      <c r="U278" s="19" t="s">
        <v>8296</v>
      </c>
      <c r="V278" s="19" t="str">
        <f t="shared" si="53"/>
        <v>Jul</v>
      </c>
      <c r="X278" s="19">
        <f t="shared" si="54"/>
        <v>1997</v>
      </c>
      <c r="AG278" s="19" t="s">
        <v>1047</v>
      </c>
      <c r="AH278" s="19" t="s">
        <v>8324</v>
      </c>
      <c r="AI278" s="19" t="s">
        <v>8297</v>
      </c>
      <c r="AJ278" s="19" t="s">
        <v>8297</v>
      </c>
      <c r="AK278" s="19" t="str">
        <v>tier - 2</v>
      </c>
      <c r="AL278" s="19" t="str">
        <v>tier - 2</v>
      </c>
      <c r="AT278" s="19" t="s">
        <v>8340</v>
      </c>
      <c r="AU278" s="19" t="str">
        <v>R1021</v>
      </c>
      <c r="BD278" s="39">
        <v>2002</v>
      </c>
      <c r="BE278" s="19" t="str">
        <f t="shared" si="49"/>
        <v>Jul</v>
      </c>
      <c r="BF278" s="19">
        <v>20</v>
      </c>
      <c r="BG278" s="40">
        <f t="shared" si="50"/>
        <v>37457</v>
      </c>
      <c r="BM278" s="39">
        <v>2001</v>
      </c>
      <c r="BN278" s="19" t="str">
        <f t="shared" si="51"/>
        <v>Oct</v>
      </c>
      <c r="BO278" s="19">
        <v>15</v>
      </c>
      <c r="BP278" s="40">
        <f t="shared" si="48"/>
        <v>37179</v>
      </c>
      <c r="BQ278" s="19">
        <f ca="1" t="shared" si="52"/>
        <v>24</v>
      </c>
      <c r="BU278" s="19">
        <v>2585.27</v>
      </c>
      <c r="BV278" s="41">
        <v>2585.27</v>
      </c>
    </row>
    <row r="279" spans="1:74">
      <c r="A279" s="19" t="s">
        <v>1074</v>
      </c>
      <c r="B279" s="39">
        <v>1994</v>
      </c>
      <c r="C279" s="19">
        <f t="shared" si="45"/>
        <v>1994</v>
      </c>
      <c r="D279" s="19" t="s">
        <v>8310</v>
      </c>
      <c r="E279" s="19" t="str">
        <f t="shared" si="44"/>
        <v>Sep</v>
      </c>
      <c r="F279" s="19">
        <v>17</v>
      </c>
      <c r="G279" s="40">
        <f t="shared" si="46"/>
        <v>34594</v>
      </c>
      <c r="H279" s="19">
        <v>0</v>
      </c>
      <c r="I279" s="19">
        <v>2684.69</v>
      </c>
      <c r="J279" s="41">
        <v>2684.69</v>
      </c>
      <c r="K279" s="19" t="s">
        <v>8297</v>
      </c>
      <c r="L279" s="19" t="str">
        <v>tier - 2</v>
      </c>
      <c r="M279" s="19" t="s">
        <v>8297</v>
      </c>
      <c r="N279" s="19" t="str">
        <v>tier - 2</v>
      </c>
      <c r="O279" s="19" t="s">
        <v>8299</v>
      </c>
      <c r="P279" s="19" t="str">
        <v>R1013</v>
      </c>
      <c r="Q279" s="19">
        <f ca="1" t="shared" si="47"/>
        <v>31</v>
      </c>
      <c r="R279" s="29"/>
      <c r="U279" s="19" t="s">
        <v>8329</v>
      </c>
      <c r="V279" s="19" t="str">
        <f t="shared" si="53"/>
        <v>Oct</v>
      </c>
      <c r="X279" s="19">
        <f t="shared" si="54"/>
        <v>1990</v>
      </c>
      <c r="AG279" s="19" t="s">
        <v>1050</v>
      </c>
      <c r="AH279" s="19" t="s">
        <v>8324</v>
      </c>
      <c r="AI279" s="19" t="s">
        <v>8297</v>
      </c>
      <c r="AJ279" s="19" t="s">
        <v>8298</v>
      </c>
      <c r="AK279" s="19" t="str">
        <v>tier - 2</v>
      </c>
      <c r="AL279" s="19" t="str">
        <v>tier - 3</v>
      </c>
      <c r="AT279" s="19" t="s">
        <v>8330</v>
      </c>
      <c r="AU279" s="19" t="str">
        <v>R1011</v>
      </c>
      <c r="BD279" s="39">
        <v>2001</v>
      </c>
      <c r="BE279" s="19" t="str">
        <f t="shared" si="49"/>
        <v>Oct</v>
      </c>
      <c r="BF279" s="19">
        <v>15</v>
      </c>
      <c r="BG279" s="40">
        <f t="shared" si="50"/>
        <v>37179</v>
      </c>
      <c r="BM279" s="39">
        <v>2001</v>
      </c>
      <c r="BN279" s="19" t="str">
        <f t="shared" si="51"/>
        <v>Jul</v>
      </c>
      <c r="BO279" s="19">
        <v>28</v>
      </c>
      <c r="BP279" s="40">
        <f t="shared" si="48"/>
        <v>37100</v>
      </c>
      <c r="BQ279" s="19">
        <f ca="1" t="shared" si="52"/>
        <v>24</v>
      </c>
      <c r="BU279" s="19">
        <v>2585.85</v>
      </c>
      <c r="BV279" s="41">
        <v>2585.85</v>
      </c>
    </row>
    <row r="280" spans="1:74">
      <c r="A280" s="19" t="s">
        <v>1078</v>
      </c>
      <c r="B280" s="39">
        <v>1994</v>
      </c>
      <c r="C280" s="19">
        <f t="shared" si="45"/>
        <v>1994</v>
      </c>
      <c r="D280" s="19" t="s">
        <v>8329</v>
      </c>
      <c r="E280" s="19" t="str">
        <f t="shared" si="44"/>
        <v>Oct</v>
      </c>
      <c r="F280" s="19">
        <v>2</v>
      </c>
      <c r="G280" s="40">
        <f t="shared" si="46"/>
        <v>34609</v>
      </c>
      <c r="H280" s="19">
        <v>0</v>
      </c>
      <c r="I280" s="19">
        <v>2689.5</v>
      </c>
      <c r="J280" s="41">
        <v>2689.5</v>
      </c>
      <c r="K280" s="19" t="s">
        <v>8298</v>
      </c>
      <c r="L280" s="19" t="str">
        <v>tier - 3</v>
      </c>
      <c r="M280" s="19" t="s">
        <v>8297</v>
      </c>
      <c r="N280" s="19" t="str">
        <v>tier - 2</v>
      </c>
      <c r="O280" s="19" t="s">
        <v>8299</v>
      </c>
      <c r="P280" s="19" t="str">
        <v>R1013</v>
      </c>
      <c r="Q280" s="19">
        <f ca="1" t="shared" si="47"/>
        <v>31</v>
      </c>
      <c r="R280" s="29"/>
      <c r="U280" s="19" t="s">
        <v>8301</v>
      </c>
      <c r="V280" s="19" t="str">
        <f t="shared" si="53"/>
        <v>Nov</v>
      </c>
      <c r="X280" s="19">
        <f t="shared" si="54"/>
        <v>1991</v>
      </c>
      <c r="AG280" s="19" t="s">
        <v>1054</v>
      </c>
      <c r="AH280" s="19" t="s">
        <v>8324</v>
      </c>
      <c r="AI280" s="19" t="s">
        <v>8297</v>
      </c>
      <c r="AJ280" s="19" t="s">
        <v>8297</v>
      </c>
      <c r="AK280" s="19" t="str">
        <v>tier - 2</v>
      </c>
      <c r="AL280" s="19" t="str">
        <v>tier - 2</v>
      </c>
      <c r="AT280" s="19" t="s">
        <v>8337</v>
      </c>
      <c r="AU280" s="19" t="str">
        <v>R1024</v>
      </c>
      <c r="BD280" s="39">
        <v>2001</v>
      </c>
      <c r="BE280" s="19" t="str">
        <f t="shared" si="49"/>
        <v>Jul</v>
      </c>
      <c r="BF280" s="19">
        <v>28</v>
      </c>
      <c r="BG280" s="40">
        <f t="shared" si="50"/>
        <v>37100</v>
      </c>
      <c r="BM280" s="39">
        <v>2001</v>
      </c>
      <c r="BN280" s="19" t="str">
        <f t="shared" si="51"/>
        <v>Aug</v>
      </c>
      <c r="BO280" s="19">
        <v>26</v>
      </c>
      <c r="BP280" s="40">
        <f t="shared" si="48"/>
        <v>37129</v>
      </c>
      <c r="BQ280" s="19">
        <f ca="1" t="shared" si="52"/>
        <v>24</v>
      </c>
      <c r="BU280" s="19">
        <v>2597.78</v>
      </c>
      <c r="BV280" s="41">
        <v>2597.78</v>
      </c>
    </row>
    <row r="281" spans="1:74">
      <c r="A281" s="19" t="s">
        <v>1082</v>
      </c>
      <c r="B281" s="39">
        <v>1999</v>
      </c>
      <c r="C281" s="19">
        <f t="shared" si="45"/>
        <v>1999</v>
      </c>
      <c r="D281" s="19" t="s">
        <v>8303</v>
      </c>
      <c r="E281" s="19" t="str">
        <f t="shared" si="44"/>
        <v>Jun</v>
      </c>
      <c r="F281" s="19">
        <v>11</v>
      </c>
      <c r="G281" s="40">
        <f t="shared" si="46"/>
        <v>36322</v>
      </c>
      <c r="H281" s="19">
        <v>0</v>
      </c>
      <c r="I281" s="19">
        <v>2690.11</v>
      </c>
      <c r="J281" s="41">
        <v>2690.11</v>
      </c>
      <c r="K281" s="19" t="s">
        <v>8297</v>
      </c>
      <c r="L281" s="19" t="str">
        <v>tier - 2</v>
      </c>
      <c r="M281" s="19" t="s">
        <v>8297</v>
      </c>
      <c r="N281" s="19" t="str">
        <v>tier - 2</v>
      </c>
      <c r="O281" s="19" t="s">
        <v>8315</v>
      </c>
      <c r="P281" s="19" t="str">
        <v>R1012</v>
      </c>
      <c r="Q281" s="19">
        <f ca="1" t="shared" si="47"/>
        <v>26</v>
      </c>
      <c r="R281" s="29"/>
      <c r="U281" s="19" t="s">
        <v>8329</v>
      </c>
      <c r="V281" s="19" t="str">
        <f t="shared" si="53"/>
        <v>Oct</v>
      </c>
      <c r="X281" s="19">
        <f t="shared" si="54"/>
        <v>2002</v>
      </c>
      <c r="AG281" s="19" t="s">
        <v>1057</v>
      </c>
      <c r="AH281" s="19" t="s">
        <v>8324</v>
      </c>
      <c r="AI281" s="19" t="s">
        <v>8297</v>
      </c>
      <c r="AJ281" s="19" t="s">
        <v>8302</v>
      </c>
      <c r="AK281" s="19" t="str">
        <v>tier - 2</v>
      </c>
      <c r="AL281" s="19" t="str">
        <v>tier - 1</v>
      </c>
      <c r="AT281" s="19" t="s">
        <v>8330</v>
      </c>
      <c r="AU281" s="19" t="str">
        <v>R1011</v>
      </c>
      <c r="BD281" s="39">
        <v>2001</v>
      </c>
      <c r="BE281" s="19" t="str">
        <f t="shared" si="49"/>
        <v>Aug</v>
      </c>
      <c r="BF281" s="19">
        <v>26</v>
      </c>
      <c r="BG281" s="40">
        <f t="shared" si="50"/>
        <v>37129</v>
      </c>
      <c r="BM281" s="39">
        <v>1997</v>
      </c>
      <c r="BN281" s="19" t="str">
        <f t="shared" si="51"/>
        <v>Aug</v>
      </c>
      <c r="BO281" s="19">
        <v>26</v>
      </c>
      <c r="BP281" s="40">
        <f t="shared" si="48"/>
        <v>35668</v>
      </c>
      <c r="BQ281" s="19">
        <f ca="1" t="shared" si="52"/>
        <v>28</v>
      </c>
      <c r="BU281" s="19">
        <v>2632.99</v>
      </c>
      <c r="BV281" s="41">
        <v>2632.99</v>
      </c>
    </row>
    <row r="282" spans="1:74">
      <c r="A282" s="19" t="s">
        <v>1085</v>
      </c>
      <c r="B282" s="39">
        <v>1996</v>
      </c>
      <c r="C282" s="19">
        <f t="shared" si="45"/>
        <v>1996</v>
      </c>
      <c r="D282" s="19" t="s">
        <v>8303</v>
      </c>
      <c r="E282" s="19" t="str">
        <f t="shared" si="44"/>
        <v>Jun</v>
      </c>
      <c r="F282" s="19">
        <v>13</v>
      </c>
      <c r="G282" s="40">
        <f t="shared" si="46"/>
        <v>35229</v>
      </c>
      <c r="H282" s="19">
        <v>0</v>
      </c>
      <c r="I282" s="19">
        <v>2699.57</v>
      </c>
      <c r="J282" s="41">
        <v>2699.57</v>
      </c>
      <c r="K282" s="19" t="s">
        <v>8297</v>
      </c>
      <c r="L282" s="19" t="str">
        <v>tier - 2</v>
      </c>
      <c r="M282" s="19" t="s">
        <v>8302</v>
      </c>
      <c r="N282" s="19" t="str">
        <v>tier - 1</v>
      </c>
      <c r="O282" s="19" t="s">
        <v>8315</v>
      </c>
      <c r="P282" s="19" t="str">
        <v>R1012</v>
      </c>
      <c r="Q282" s="19">
        <f ca="1" t="shared" si="47"/>
        <v>29</v>
      </c>
      <c r="R282" s="29"/>
      <c r="U282" s="19" t="s">
        <v>8296</v>
      </c>
      <c r="V282" s="19" t="str">
        <f t="shared" si="53"/>
        <v>Jul</v>
      </c>
      <c r="X282" s="19">
        <f t="shared" si="54"/>
        <v>2002</v>
      </c>
      <c r="AG282" s="19" t="s">
        <v>1060</v>
      </c>
      <c r="AH282" s="19" t="s">
        <v>8324</v>
      </c>
      <c r="AI282" s="19" t="s">
        <v>8297</v>
      </c>
      <c r="AJ282" s="19" t="s">
        <v>8302</v>
      </c>
      <c r="AK282" s="19" t="str">
        <v>tier - 2</v>
      </c>
      <c r="AL282" s="19" t="str">
        <v>tier - 1</v>
      </c>
      <c r="AT282" s="19" t="s">
        <v>8330</v>
      </c>
      <c r="AU282" s="19" t="str">
        <v>R1011</v>
      </c>
      <c r="BD282" s="39">
        <v>1997</v>
      </c>
      <c r="BE282" s="19" t="str">
        <f t="shared" si="49"/>
        <v>Aug</v>
      </c>
      <c r="BF282" s="19">
        <v>26</v>
      </c>
      <c r="BG282" s="40">
        <f t="shared" si="50"/>
        <v>35668</v>
      </c>
      <c r="BM282" s="39">
        <v>2000</v>
      </c>
      <c r="BN282" s="19" t="str">
        <f t="shared" si="51"/>
        <v>Jun</v>
      </c>
      <c r="BO282" s="19">
        <v>24</v>
      </c>
      <c r="BP282" s="40">
        <f t="shared" si="48"/>
        <v>36701</v>
      </c>
      <c r="BQ282" s="19">
        <f ca="1" t="shared" si="52"/>
        <v>25</v>
      </c>
      <c r="BU282" s="19">
        <v>2639.04</v>
      </c>
      <c r="BV282" s="41">
        <v>2639.04</v>
      </c>
    </row>
    <row r="283" spans="1:74">
      <c r="A283" s="19" t="s">
        <v>1089</v>
      </c>
      <c r="B283" s="39">
        <v>2003</v>
      </c>
      <c r="C283" s="19">
        <f t="shared" si="45"/>
        <v>2003</v>
      </c>
      <c r="D283" s="19" t="s">
        <v>8296</v>
      </c>
      <c r="E283" s="19" t="str">
        <f t="shared" si="44"/>
        <v>Jul</v>
      </c>
      <c r="F283" s="19">
        <v>17</v>
      </c>
      <c r="G283" s="40">
        <f t="shared" si="46"/>
        <v>37819</v>
      </c>
      <c r="H283" s="19">
        <v>1</v>
      </c>
      <c r="I283" s="19">
        <v>2709.11</v>
      </c>
      <c r="J283" s="41">
        <v>2709.11</v>
      </c>
      <c r="K283" s="19" t="s">
        <v>8297</v>
      </c>
      <c r="L283" s="19" t="str">
        <v>tier - 2</v>
      </c>
      <c r="M283" s="19" t="s">
        <v>8297</v>
      </c>
      <c r="N283" s="19" t="str">
        <v>tier - 2</v>
      </c>
      <c r="O283" s="19" t="s">
        <v>8315</v>
      </c>
      <c r="P283" s="19" t="str">
        <v>R1012</v>
      </c>
      <c r="Q283" s="19">
        <f ca="1" t="shared" si="47"/>
        <v>22</v>
      </c>
      <c r="R283" s="29"/>
      <c r="U283" s="19" t="s">
        <v>8329</v>
      </c>
      <c r="V283" s="19" t="str">
        <f t="shared" si="53"/>
        <v>Oct</v>
      </c>
      <c r="X283" s="19">
        <f t="shared" si="54"/>
        <v>2001</v>
      </c>
      <c r="AG283" s="19" t="s">
        <v>1064</v>
      </c>
      <c r="AH283" s="19" t="s">
        <v>8324</v>
      </c>
      <c r="AI283" s="19" t="s">
        <v>8297</v>
      </c>
      <c r="AJ283" s="19" t="s">
        <v>8297</v>
      </c>
      <c r="AK283" s="19" t="str">
        <v>tier - 2</v>
      </c>
      <c r="AL283" s="19" t="str">
        <v>tier - 2</v>
      </c>
      <c r="AT283" s="19" t="s">
        <v>8315</v>
      </c>
      <c r="AU283" s="19" t="str">
        <v>R1012</v>
      </c>
      <c r="BD283" s="39">
        <v>2000</v>
      </c>
      <c r="BE283" s="19" t="str">
        <f t="shared" si="49"/>
        <v>Jun</v>
      </c>
      <c r="BF283" s="19">
        <v>24</v>
      </c>
      <c r="BG283" s="40">
        <f t="shared" si="50"/>
        <v>36701</v>
      </c>
      <c r="BM283" s="39">
        <v>2000</v>
      </c>
      <c r="BN283" s="19" t="str">
        <f t="shared" si="51"/>
        <v>Dec</v>
      </c>
      <c r="BO283" s="19">
        <v>9</v>
      </c>
      <c r="BP283" s="40">
        <f t="shared" si="48"/>
        <v>36869</v>
      </c>
      <c r="BQ283" s="19">
        <f ca="1" t="shared" si="52"/>
        <v>24</v>
      </c>
      <c r="BU283" s="19">
        <v>2643.27</v>
      </c>
      <c r="BV283" s="41">
        <v>2643.27</v>
      </c>
    </row>
    <row r="284" spans="1:74">
      <c r="A284" s="19" t="s">
        <v>1093</v>
      </c>
      <c r="B284" s="39">
        <v>2003</v>
      </c>
      <c r="C284" s="19">
        <f t="shared" si="45"/>
        <v>2003</v>
      </c>
      <c r="D284" s="19" t="s">
        <v>8301</v>
      </c>
      <c r="E284" s="19" t="str">
        <f t="shared" si="44"/>
        <v>Nov</v>
      </c>
      <c r="F284" s="19">
        <v>21</v>
      </c>
      <c r="G284" s="40">
        <f t="shared" si="46"/>
        <v>37946</v>
      </c>
      <c r="H284" s="19">
        <v>1</v>
      </c>
      <c r="I284" s="19">
        <v>2709.24</v>
      </c>
      <c r="J284" s="41">
        <v>2709.24</v>
      </c>
      <c r="K284" s="19" t="s">
        <v>8297</v>
      </c>
      <c r="L284" s="19" t="str">
        <v>tier - 2</v>
      </c>
      <c r="M284" s="19" t="s">
        <v>8297</v>
      </c>
      <c r="N284" s="19" t="str">
        <v>tier - 2</v>
      </c>
      <c r="O284" s="19" t="s">
        <v>8315</v>
      </c>
      <c r="P284" s="19" t="str">
        <v>R1012</v>
      </c>
      <c r="Q284" s="19">
        <f ca="1" t="shared" si="47"/>
        <v>21</v>
      </c>
      <c r="R284" s="29"/>
      <c r="U284" s="19" t="s">
        <v>8296</v>
      </c>
      <c r="V284" s="19" t="str">
        <f t="shared" si="53"/>
        <v>Jul</v>
      </c>
      <c r="X284" s="19">
        <f t="shared" si="54"/>
        <v>2001</v>
      </c>
      <c r="AG284" s="19" t="s">
        <v>1068</v>
      </c>
      <c r="AH284" s="19" t="s">
        <v>8324</v>
      </c>
      <c r="AI284" s="19" t="s">
        <v>8297</v>
      </c>
      <c r="AJ284" s="19" t="s">
        <v>8302</v>
      </c>
      <c r="AK284" s="19" t="str">
        <v>tier - 2</v>
      </c>
      <c r="AL284" s="19" t="str">
        <v>tier - 1</v>
      </c>
      <c r="AT284" s="19" t="s">
        <v>8315</v>
      </c>
      <c r="AU284" s="19" t="str">
        <v>R1012</v>
      </c>
      <c r="BD284" s="39">
        <v>2000</v>
      </c>
      <c r="BE284" s="19" t="str">
        <f t="shared" si="49"/>
        <v>Dec</v>
      </c>
      <c r="BF284" s="19">
        <v>9</v>
      </c>
      <c r="BG284" s="40">
        <f t="shared" si="50"/>
        <v>36869</v>
      </c>
      <c r="BM284" s="39">
        <v>1996</v>
      </c>
      <c r="BN284" s="19" t="str">
        <f t="shared" si="51"/>
        <v>Aug</v>
      </c>
      <c r="BO284" s="19">
        <v>5</v>
      </c>
      <c r="BP284" s="40">
        <f t="shared" si="48"/>
        <v>35282</v>
      </c>
      <c r="BQ284" s="19">
        <f ca="1" t="shared" si="52"/>
        <v>29</v>
      </c>
      <c r="BU284" s="19">
        <v>2680.95</v>
      </c>
      <c r="BV284" s="41">
        <v>2680.95</v>
      </c>
    </row>
    <row r="285" spans="1:74">
      <c r="A285" s="19" t="s">
        <v>1096</v>
      </c>
      <c r="B285" s="39">
        <v>2003</v>
      </c>
      <c r="C285" s="19">
        <f t="shared" si="45"/>
        <v>2003</v>
      </c>
      <c r="D285" s="19" t="s">
        <v>8326</v>
      </c>
      <c r="E285" s="19" t="str">
        <f t="shared" si="44"/>
        <v>Dec</v>
      </c>
      <c r="F285" s="19">
        <v>1</v>
      </c>
      <c r="G285" s="40">
        <f t="shared" si="46"/>
        <v>37956</v>
      </c>
      <c r="H285" s="19">
        <v>1</v>
      </c>
      <c r="I285" s="19">
        <v>2710.83</v>
      </c>
      <c r="J285" s="41">
        <v>2710.83</v>
      </c>
      <c r="K285" s="19" t="s">
        <v>8297</v>
      </c>
      <c r="L285" s="19" t="str">
        <v>tier - 2</v>
      </c>
      <c r="M285" s="19" t="s">
        <v>8298</v>
      </c>
      <c r="N285" s="19" t="str">
        <v>tier - 3</v>
      </c>
      <c r="O285" s="19" t="s">
        <v>8315</v>
      </c>
      <c r="P285" s="19" t="str">
        <v>R1012</v>
      </c>
      <c r="Q285" s="19">
        <f ca="1" t="shared" si="47"/>
        <v>21</v>
      </c>
      <c r="R285" s="29"/>
      <c r="U285" s="19" t="s">
        <v>8328</v>
      </c>
      <c r="V285" s="19" t="str">
        <f t="shared" si="53"/>
        <v>Aug</v>
      </c>
      <c r="X285" s="19">
        <f t="shared" si="54"/>
        <v>2001</v>
      </c>
      <c r="AG285" s="19" t="s">
        <v>1071</v>
      </c>
      <c r="AH285" s="19" t="s">
        <v>8324</v>
      </c>
      <c r="AI285" s="19" t="s">
        <v>8298</v>
      </c>
      <c r="AJ285" s="19" t="s">
        <v>8297</v>
      </c>
      <c r="AK285" s="19" t="str">
        <v>tier - 3</v>
      </c>
      <c r="AL285" s="19" t="str">
        <v>tier - 2</v>
      </c>
      <c r="AT285" s="19" t="s">
        <v>8315</v>
      </c>
      <c r="AU285" s="19" t="str">
        <v>R1012</v>
      </c>
      <c r="BD285" s="39">
        <v>1996</v>
      </c>
      <c r="BE285" s="19" t="str">
        <f t="shared" si="49"/>
        <v>Aug</v>
      </c>
      <c r="BF285" s="19">
        <v>5</v>
      </c>
      <c r="BG285" s="40">
        <f t="shared" si="50"/>
        <v>35282</v>
      </c>
      <c r="BM285" s="39">
        <v>1994</v>
      </c>
      <c r="BN285" s="19" t="str">
        <f t="shared" si="51"/>
        <v>Sep</v>
      </c>
      <c r="BO285" s="19">
        <v>17</v>
      </c>
      <c r="BP285" s="40">
        <f t="shared" si="48"/>
        <v>34594</v>
      </c>
      <c r="BQ285" s="19">
        <f ca="1" t="shared" si="52"/>
        <v>31</v>
      </c>
      <c r="BU285" s="19">
        <v>2684.69</v>
      </c>
      <c r="BV285" s="41">
        <v>2684.69</v>
      </c>
    </row>
    <row r="286" spans="1:74">
      <c r="A286" s="19" t="s">
        <v>1100</v>
      </c>
      <c r="B286" s="39">
        <v>2003</v>
      </c>
      <c r="C286" s="19">
        <f t="shared" si="45"/>
        <v>2003</v>
      </c>
      <c r="D286" s="19" t="s">
        <v>8328</v>
      </c>
      <c r="E286" s="19" t="str">
        <f t="shared" si="44"/>
        <v>Aug</v>
      </c>
      <c r="F286" s="19">
        <v>6</v>
      </c>
      <c r="G286" s="40">
        <f t="shared" si="46"/>
        <v>37839</v>
      </c>
      <c r="H286" s="19">
        <v>1</v>
      </c>
      <c r="I286" s="19">
        <v>2719.28</v>
      </c>
      <c r="J286" s="41">
        <v>2719.28</v>
      </c>
      <c r="K286" s="19" t="s">
        <v>8297</v>
      </c>
      <c r="L286" s="19" t="str">
        <v>tier - 2</v>
      </c>
      <c r="M286" s="19" t="s">
        <v>8297</v>
      </c>
      <c r="N286" s="19" t="str">
        <v>tier - 2</v>
      </c>
      <c r="O286" s="19" t="s">
        <v>8315</v>
      </c>
      <c r="P286" s="19" t="str">
        <v>R1012</v>
      </c>
      <c r="Q286" s="19">
        <f ca="1" t="shared" si="47"/>
        <v>22</v>
      </c>
      <c r="R286" s="29"/>
      <c r="U286" s="19" t="s">
        <v>8328</v>
      </c>
      <c r="V286" s="19" t="str">
        <f t="shared" si="53"/>
        <v>Aug</v>
      </c>
      <c r="X286" s="19">
        <f t="shared" si="54"/>
        <v>1997</v>
      </c>
      <c r="AG286" s="19" t="s">
        <v>1074</v>
      </c>
      <c r="AH286" s="19" t="s">
        <v>8324</v>
      </c>
      <c r="AI286" s="19" t="s">
        <v>8297</v>
      </c>
      <c r="AJ286" s="19" t="s">
        <v>8297</v>
      </c>
      <c r="AK286" s="19" t="str">
        <v>tier - 2</v>
      </c>
      <c r="AL286" s="19" t="str">
        <v>tier - 2</v>
      </c>
      <c r="AT286" s="19" t="s">
        <v>8299</v>
      </c>
      <c r="AU286" s="19" t="str">
        <v>R1013</v>
      </c>
      <c r="BD286" s="39">
        <v>1994</v>
      </c>
      <c r="BE286" s="19" t="str">
        <f t="shared" si="49"/>
        <v>Sep</v>
      </c>
      <c r="BF286" s="19">
        <v>17</v>
      </c>
      <c r="BG286" s="40">
        <f t="shared" si="50"/>
        <v>34594</v>
      </c>
      <c r="BM286" s="39">
        <v>1994</v>
      </c>
      <c r="BN286" s="19" t="str">
        <f t="shared" si="51"/>
        <v>Oct</v>
      </c>
      <c r="BO286" s="19">
        <v>2</v>
      </c>
      <c r="BP286" s="40">
        <f t="shared" si="48"/>
        <v>34609</v>
      </c>
      <c r="BQ286" s="19">
        <f ca="1" t="shared" si="52"/>
        <v>31</v>
      </c>
      <c r="BU286" s="19">
        <v>2689.5</v>
      </c>
      <c r="BV286" s="41">
        <v>2689.5</v>
      </c>
    </row>
    <row r="287" spans="1:74">
      <c r="A287" s="19" t="s">
        <v>1104</v>
      </c>
      <c r="B287" s="39">
        <v>1997</v>
      </c>
      <c r="C287" s="19">
        <f t="shared" si="45"/>
        <v>1997</v>
      </c>
      <c r="D287" s="19" t="s">
        <v>8329</v>
      </c>
      <c r="E287" s="19" t="str">
        <f t="shared" si="44"/>
        <v>Oct</v>
      </c>
      <c r="F287" s="19">
        <v>30</v>
      </c>
      <c r="G287" s="40">
        <f t="shared" si="46"/>
        <v>35733</v>
      </c>
      <c r="H287" s="19">
        <v>0</v>
      </c>
      <c r="I287" s="19">
        <v>2721.32</v>
      </c>
      <c r="J287" s="41">
        <v>2721.32</v>
      </c>
      <c r="K287" s="19" t="s">
        <v>8302</v>
      </c>
      <c r="L287" s="19" t="str">
        <v>tier - 1</v>
      </c>
      <c r="M287" s="19" t="s">
        <v>8298</v>
      </c>
      <c r="N287" s="19" t="str">
        <v>tier - 3</v>
      </c>
      <c r="O287" s="19" t="s">
        <v>8339</v>
      </c>
      <c r="P287" s="19" t="str">
        <v>R1014</v>
      </c>
      <c r="Q287" s="19">
        <f ca="1" t="shared" si="47"/>
        <v>28</v>
      </c>
      <c r="R287" s="29"/>
      <c r="U287" s="19" t="s">
        <v>8303</v>
      </c>
      <c r="V287" s="19" t="str">
        <f t="shared" si="53"/>
        <v>Jun</v>
      </c>
      <c r="X287" s="19">
        <f t="shared" si="54"/>
        <v>2000</v>
      </c>
      <c r="AG287" s="19" t="s">
        <v>1078</v>
      </c>
      <c r="AH287" s="19" t="s">
        <v>8324</v>
      </c>
      <c r="AI287" s="19" t="s">
        <v>8298</v>
      </c>
      <c r="AJ287" s="19" t="s">
        <v>8297</v>
      </c>
      <c r="AK287" s="19" t="str">
        <v>tier - 3</v>
      </c>
      <c r="AL287" s="19" t="str">
        <v>tier - 2</v>
      </c>
      <c r="AT287" s="19" t="s">
        <v>8299</v>
      </c>
      <c r="AU287" s="19" t="str">
        <v>R1013</v>
      </c>
      <c r="BD287" s="39">
        <v>1994</v>
      </c>
      <c r="BE287" s="19" t="str">
        <f t="shared" si="49"/>
        <v>Oct</v>
      </c>
      <c r="BF287" s="19">
        <v>2</v>
      </c>
      <c r="BG287" s="40">
        <f t="shared" si="50"/>
        <v>34609</v>
      </c>
      <c r="BM287" s="39">
        <v>1999</v>
      </c>
      <c r="BN287" s="19" t="str">
        <f t="shared" si="51"/>
        <v>Jun</v>
      </c>
      <c r="BO287" s="19">
        <v>11</v>
      </c>
      <c r="BP287" s="40">
        <f t="shared" si="48"/>
        <v>36322</v>
      </c>
      <c r="BQ287" s="19">
        <f ca="1" t="shared" si="52"/>
        <v>26</v>
      </c>
      <c r="BU287" s="19">
        <v>2690.11</v>
      </c>
      <c r="BV287" s="41">
        <v>2690.11</v>
      </c>
    </row>
    <row r="288" spans="1:74">
      <c r="A288" s="19" t="s">
        <v>1107</v>
      </c>
      <c r="B288" s="39">
        <v>1988</v>
      </c>
      <c r="C288" s="19">
        <f t="shared" si="45"/>
        <v>1988</v>
      </c>
      <c r="D288" s="19" t="s">
        <v>8328</v>
      </c>
      <c r="E288" s="19" t="str">
        <f t="shared" si="44"/>
        <v>Aug</v>
      </c>
      <c r="F288" s="19">
        <v>20</v>
      </c>
      <c r="G288" s="40">
        <f t="shared" si="46"/>
        <v>32375</v>
      </c>
      <c r="H288" s="19">
        <v>3</v>
      </c>
      <c r="I288" s="19">
        <v>2726.06</v>
      </c>
      <c r="J288" s="41">
        <v>2726.06</v>
      </c>
      <c r="K288" s="19" t="s">
        <v>8297</v>
      </c>
      <c r="L288" s="19" t="str">
        <v>tier - 2</v>
      </c>
      <c r="M288" s="19" t="s">
        <v>8297</v>
      </c>
      <c r="N288" s="19" t="str">
        <v>tier - 2</v>
      </c>
      <c r="O288" s="19" t="s">
        <v>8299</v>
      </c>
      <c r="P288" s="19" t="str">
        <v>R1013</v>
      </c>
      <c r="Q288" s="19">
        <f ca="1" t="shared" si="47"/>
        <v>37</v>
      </c>
      <c r="R288" s="29"/>
      <c r="U288" s="19" t="s">
        <v>8326</v>
      </c>
      <c r="V288" s="19" t="str">
        <f t="shared" si="53"/>
        <v>Dec</v>
      </c>
      <c r="X288" s="19">
        <f t="shared" si="54"/>
        <v>2000</v>
      </c>
      <c r="AG288" s="19" t="s">
        <v>1082</v>
      </c>
      <c r="AH288" s="19" t="s">
        <v>8324</v>
      </c>
      <c r="AI288" s="19" t="s">
        <v>8297</v>
      </c>
      <c r="AJ288" s="19" t="s">
        <v>8297</v>
      </c>
      <c r="AK288" s="19" t="str">
        <v>tier - 2</v>
      </c>
      <c r="AL288" s="19" t="str">
        <v>tier - 2</v>
      </c>
      <c r="AT288" s="19" t="s">
        <v>8315</v>
      </c>
      <c r="AU288" s="19" t="str">
        <v>R1012</v>
      </c>
      <c r="BD288" s="39">
        <v>1999</v>
      </c>
      <c r="BE288" s="19" t="str">
        <f t="shared" si="49"/>
        <v>Jun</v>
      </c>
      <c r="BF288" s="19">
        <v>11</v>
      </c>
      <c r="BG288" s="40">
        <f t="shared" si="50"/>
        <v>36322</v>
      </c>
      <c r="BM288" s="39">
        <v>1996</v>
      </c>
      <c r="BN288" s="19" t="str">
        <f t="shared" si="51"/>
        <v>Jun</v>
      </c>
      <c r="BO288" s="19">
        <v>13</v>
      </c>
      <c r="BP288" s="40">
        <f t="shared" si="48"/>
        <v>35229</v>
      </c>
      <c r="BQ288" s="19">
        <f ca="1" t="shared" si="52"/>
        <v>29</v>
      </c>
      <c r="BU288" s="19">
        <v>2699.57</v>
      </c>
      <c r="BV288" s="41">
        <v>2699.57</v>
      </c>
    </row>
    <row r="289" spans="1:74">
      <c r="A289" s="19" t="s">
        <v>1111</v>
      </c>
      <c r="B289" s="39">
        <v>1997</v>
      </c>
      <c r="C289" s="19">
        <f t="shared" si="45"/>
        <v>1997</v>
      </c>
      <c r="D289" s="19" t="s">
        <v>8329</v>
      </c>
      <c r="E289" s="19" t="str">
        <f t="shared" si="44"/>
        <v>Oct</v>
      </c>
      <c r="F289" s="19">
        <v>6</v>
      </c>
      <c r="G289" s="40">
        <f t="shared" si="46"/>
        <v>35709</v>
      </c>
      <c r="H289" s="19">
        <v>0</v>
      </c>
      <c r="I289" s="19">
        <v>2727.4</v>
      </c>
      <c r="J289" s="41">
        <v>2727.4</v>
      </c>
      <c r="K289" s="19" t="s">
        <v>8298</v>
      </c>
      <c r="L289" s="19" t="str">
        <v>tier - 3</v>
      </c>
      <c r="M289" s="19" t="s">
        <v>8298</v>
      </c>
      <c r="N289" s="19" t="str">
        <v>tier - 3</v>
      </c>
      <c r="O289" s="19" t="s">
        <v>8333</v>
      </c>
      <c r="P289" s="19" t="str">
        <v>R1016</v>
      </c>
      <c r="Q289" s="19">
        <f ca="1" t="shared" si="47"/>
        <v>28</v>
      </c>
      <c r="R289" s="29"/>
      <c r="U289" s="19" t="s">
        <v>8328</v>
      </c>
      <c r="V289" s="19" t="str">
        <f t="shared" si="53"/>
        <v>Aug</v>
      </c>
      <c r="X289" s="19">
        <f t="shared" si="54"/>
        <v>1996</v>
      </c>
      <c r="AG289" s="19" t="s">
        <v>1085</v>
      </c>
      <c r="AH289" s="19" t="s">
        <v>8324</v>
      </c>
      <c r="AI289" s="19" t="s">
        <v>8297</v>
      </c>
      <c r="AJ289" s="19" t="s">
        <v>8302</v>
      </c>
      <c r="AK289" s="19" t="str">
        <v>tier - 2</v>
      </c>
      <c r="AL289" s="19" t="str">
        <v>tier - 1</v>
      </c>
      <c r="AT289" s="19" t="s">
        <v>8315</v>
      </c>
      <c r="AU289" s="19" t="str">
        <v>R1012</v>
      </c>
      <c r="BD289" s="39">
        <v>1996</v>
      </c>
      <c r="BE289" s="19" t="str">
        <f t="shared" si="49"/>
        <v>Jun</v>
      </c>
      <c r="BF289" s="19">
        <v>13</v>
      </c>
      <c r="BG289" s="40">
        <f t="shared" si="50"/>
        <v>35229</v>
      </c>
      <c r="BM289" s="39">
        <v>2003</v>
      </c>
      <c r="BN289" s="19" t="str">
        <f t="shared" si="51"/>
        <v>Jul</v>
      </c>
      <c r="BO289" s="19">
        <v>17</v>
      </c>
      <c r="BP289" s="40">
        <f t="shared" si="48"/>
        <v>37819</v>
      </c>
      <c r="BQ289" s="19">
        <f ca="1" t="shared" si="52"/>
        <v>22</v>
      </c>
      <c r="BU289" s="19">
        <v>2709.11</v>
      </c>
      <c r="BV289" s="41">
        <v>2709.11</v>
      </c>
    </row>
    <row r="290" spans="1:74">
      <c r="A290" s="19" t="s">
        <v>1115</v>
      </c>
      <c r="B290" s="39">
        <v>2003</v>
      </c>
      <c r="C290" s="19">
        <f t="shared" si="45"/>
        <v>2003</v>
      </c>
      <c r="D290" s="19" t="s">
        <v>8326</v>
      </c>
      <c r="E290" s="19" t="str">
        <f t="shared" si="44"/>
        <v>Dec</v>
      </c>
      <c r="F290" s="19">
        <v>3</v>
      </c>
      <c r="G290" s="40">
        <f t="shared" si="46"/>
        <v>37958</v>
      </c>
      <c r="H290" s="19">
        <v>1</v>
      </c>
      <c r="I290" s="19">
        <v>2730.11</v>
      </c>
      <c r="J290" s="41">
        <v>2730.11</v>
      </c>
      <c r="K290" s="19" t="s">
        <v>8297</v>
      </c>
      <c r="L290" s="19" t="str">
        <v>tier - 2</v>
      </c>
      <c r="M290" s="19" t="s">
        <v>8298</v>
      </c>
      <c r="N290" s="19" t="str">
        <v>tier - 3</v>
      </c>
      <c r="O290" s="19" t="s">
        <v>8315</v>
      </c>
      <c r="P290" s="19" t="str">
        <v>R1012</v>
      </c>
      <c r="Q290" s="19">
        <f ca="1" t="shared" si="47"/>
        <v>21</v>
      </c>
      <c r="R290" s="29"/>
      <c r="U290" s="19" t="s">
        <v>8310</v>
      </c>
      <c r="V290" s="19" t="str">
        <f t="shared" si="53"/>
        <v>Sep</v>
      </c>
      <c r="X290" s="19">
        <f t="shared" si="54"/>
        <v>1994</v>
      </c>
      <c r="AG290" s="19" t="s">
        <v>1089</v>
      </c>
      <c r="AH290" s="19" t="s">
        <v>8324</v>
      </c>
      <c r="AI290" s="19" t="s">
        <v>8297</v>
      </c>
      <c r="AJ290" s="19" t="s">
        <v>8297</v>
      </c>
      <c r="AK290" s="19" t="str">
        <v>tier - 2</v>
      </c>
      <c r="AL290" s="19" t="str">
        <v>tier - 2</v>
      </c>
      <c r="AT290" s="19" t="s">
        <v>8315</v>
      </c>
      <c r="AU290" s="19" t="str">
        <v>R1012</v>
      </c>
      <c r="BD290" s="39">
        <v>2003</v>
      </c>
      <c r="BE290" s="19" t="str">
        <f t="shared" si="49"/>
        <v>Jul</v>
      </c>
      <c r="BF290" s="19">
        <v>17</v>
      </c>
      <c r="BG290" s="40">
        <f t="shared" si="50"/>
        <v>37819</v>
      </c>
      <c r="BM290" s="39">
        <v>2003</v>
      </c>
      <c r="BN290" s="19" t="str">
        <f t="shared" si="51"/>
        <v>Nov</v>
      </c>
      <c r="BO290" s="19">
        <v>21</v>
      </c>
      <c r="BP290" s="40">
        <f t="shared" si="48"/>
        <v>37946</v>
      </c>
      <c r="BQ290" s="19">
        <f ca="1" t="shared" si="52"/>
        <v>21</v>
      </c>
      <c r="BU290" s="19">
        <v>2709.24</v>
      </c>
      <c r="BV290" s="41">
        <v>2709.24</v>
      </c>
    </row>
    <row r="291" spans="1:74">
      <c r="A291" s="19" t="s">
        <v>1119</v>
      </c>
      <c r="B291" s="39">
        <v>2000</v>
      </c>
      <c r="C291" s="19">
        <f t="shared" si="45"/>
        <v>2000</v>
      </c>
      <c r="D291" s="19" t="s">
        <v>8326</v>
      </c>
      <c r="E291" s="19" t="str">
        <f t="shared" si="44"/>
        <v>Dec</v>
      </c>
      <c r="F291" s="19">
        <v>17</v>
      </c>
      <c r="G291" s="40">
        <f t="shared" si="46"/>
        <v>36877</v>
      </c>
      <c r="H291" s="19">
        <v>0</v>
      </c>
      <c r="I291" s="19">
        <v>2731.91</v>
      </c>
      <c r="J291" s="41">
        <v>2731.91</v>
      </c>
      <c r="K291" s="19" t="s">
        <v>8297</v>
      </c>
      <c r="L291" s="19" t="str">
        <v>tier - 2</v>
      </c>
      <c r="M291" s="19" t="s">
        <v>8298</v>
      </c>
      <c r="N291" s="19" t="str">
        <v>tier - 3</v>
      </c>
      <c r="O291" s="19" t="s">
        <v>8337</v>
      </c>
      <c r="P291" s="19" t="str">
        <v>R1024</v>
      </c>
      <c r="Q291" s="19">
        <f ca="1" t="shared" si="47"/>
        <v>24</v>
      </c>
      <c r="R291" s="29"/>
      <c r="U291" s="19" t="s">
        <v>8329</v>
      </c>
      <c r="V291" s="19" t="str">
        <f t="shared" si="53"/>
        <v>Oct</v>
      </c>
      <c r="X291" s="19">
        <f t="shared" si="54"/>
        <v>1994</v>
      </c>
      <c r="AG291" s="19" t="s">
        <v>1093</v>
      </c>
      <c r="AH291" s="19" t="s">
        <v>8324</v>
      </c>
      <c r="AI291" s="19" t="s">
        <v>8297</v>
      </c>
      <c r="AJ291" s="19" t="s">
        <v>8297</v>
      </c>
      <c r="AK291" s="19" t="str">
        <v>tier - 2</v>
      </c>
      <c r="AL291" s="19" t="str">
        <v>tier - 2</v>
      </c>
      <c r="AT291" s="19" t="s">
        <v>8315</v>
      </c>
      <c r="AU291" s="19" t="str">
        <v>R1012</v>
      </c>
      <c r="BD291" s="39">
        <v>2003</v>
      </c>
      <c r="BE291" s="19" t="str">
        <f t="shared" si="49"/>
        <v>Nov</v>
      </c>
      <c r="BF291" s="19">
        <v>21</v>
      </c>
      <c r="BG291" s="40">
        <f t="shared" si="50"/>
        <v>37946</v>
      </c>
      <c r="BM291" s="39">
        <v>2003</v>
      </c>
      <c r="BN291" s="19" t="str">
        <f t="shared" si="51"/>
        <v>Dec</v>
      </c>
      <c r="BO291" s="19">
        <v>1</v>
      </c>
      <c r="BP291" s="40">
        <f t="shared" si="48"/>
        <v>37956</v>
      </c>
      <c r="BQ291" s="19">
        <f ca="1" t="shared" si="52"/>
        <v>21</v>
      </c>
      <c r="BU291" s="19">
        <v>2710.83</v>
      </c>
      <c r="BV291" s="41">
        <v>2710.83</v>
      </c>
    </row>
    <row r="292" spans="1:74">
      <c r="A292" s="19" t="s">
        <v>1123</v>
      </c>
      <c r="B292" s="39">
        <v>2000</v>
      </c>
      <c r="C292" s="19">
        <f t="shared" si="45"/>
        <v>2000</v>
      </c>
      <c r="D292" s="19" t="s">
        <v>8329</v>
      </c>
      <c r="E292" s="19" t="str">
        <f t="shared" si="44"/>
        <v>Oct</v>
      </c>
      <c r="F292" s="19">
        <v>3</v>
      </c>
      <c r="G292" s="40">
        <f t="shared" si="46"/>
        <v>36802</v>
      </c>
      <c r="H292" s="19">
        <v>0</v>
      </c>
      <c r="I292" s="19">
        <v>2741.95</v>
      </c>
      <c r="J292" s="41">
        <v>2741.95</v>
      </c>
      <c r="K292" s="19" t="s">
        <v>8297</v>
      </c>
      <c r="L292" s="19" t="str">
        <v>tier - 2</v>
      </c>
      <c r="M292" s="19" t="s">
        <v>8298</v>
      </c>
      <c r="N292" s="19" t="str">
        <v>tier - 3</v>
      </c>
      <c r="O292" s="19" t="s">
        <v>8337</v>
      </c>
      <c r="P292" s="19" t="str">
        <v>R1024</v>
      </c>
      <c r="Q292" s="19">
        <f ca="1" t="shared" si="47"/>
        <v>25</v>
      </c>
      <c r="R292" s="29"/>
      <c r="U292" s="19" t="s">
        <v>8303</v>
      </c>
      <c r="V292" s="19" t="str">
        <f t="shared" si="53"/>
        <v>Jun</v>
      </c>
      <c r="X292" s="19">
        <f t="shared" si="54"/>
        <v>1999</v>
      </c>
      <c r="AG292" s="19" t="s">
        <v>1096</v>
      </c>
      <c r="AH292" s="19" t="s">
        <v>8324</v>
      </c>
      <c r="AI292" s="19" t="s">
        <v>8297</v>
      </c>
      <c r="AJ292" s="19" t="s">
        <v>8298</v>
      </c>
      <c r="AK292" s="19" t="str">
        <v>tier - 2</v>
      </c>
      <c r="AL292" s="19" t="str">
        <v>tier - 3</v>
      </c>
      <c r="AT292" s="19" t="s">
        <v>8315</v>
      </c>
      <c r="AU292" s="19" t="str">
        <v>R1012</v>
      </c>
      <c r="BD292" s="39">
        <v>2003</v>
      </c>
      <c r="BE292" s="19" t="str">
        <f t="shared" si="49"/>
        <v>Dec</v>
      </c>
      <c r="BF292" s="19">
        <v>1</v>
      </c>
      <c r="BG292" s="40">
        <f t="shared" si="50"/>
        <v>37956</v>
      </c>
      <c r="BM292" s="39">
        <v>2003</v>
      </c>
      <c r="BN292" s="19" t="str">
        <f t="shared" si="51"/>
        <v>Aug</v>
      </c>
      <c r="BO292" s="19">
        <v>6</v>
      </c>
      <c r="BP292" s="40">
        <f t="shared" si="48"/>
        <v>37839</v>
      </c>
      <c r="BQ292" s="19">
        <f ca="1" t="shared" si="52"/>
        <v>22</v>
      </c>
      <c r="BU292" s="19">
        <v>2719.28</v>
      </c>
      <c r="BV292" s="41">
        <v>2719.28</v>
      </c>
    </row>
    <row r="293" spans="1:74">
      <c r="A293" s="19" t="s">
        <v>1127</v>
      </c>
      <c r="B293" s="39">
        <v>2000</v>
      </c>
      <c r="C293" s="19">
        <f t="shared" si="45"/>
        <v>2000</v>
      </c>
      <c r="D293" s="19" t="s">
        <v>8329</v>
      </c>
      <c r="E293" s="19" t="str">
        <f t="shared" si="44"/>
        <v>Oct</v>
      </c>
      <c r="F293" s="19">
        <v>11</v>
      </c>
      <c r="G293" s="40">
        <f t="shared" si="46"/>
        <v>36810</v>
      </c>
      <c r="H293" s="19">
        <v>0</v>
      </c>
      <c r="I293" s="19">
        <v>2755.02</v>
      </c>
      <c r="J293" s="41">
        <v>2755.02</v>
      </c>
      <c r="K293" s="19" t="s">
        <v>8297</v>
      </c>
      <c r="L293" s="19" t="str">
        <v>tier - 2</v>
      </c>
      <c r="M293" s="19" t="s">
        <v>8302</v>
      </c>
      <c r="N293" s="19" t="str">
        <v>tier - 1</v>
      </c>
      <c r="O293" s="19" t="s">
        <v>8337</v>
      </c>
      <c r="P293" s="19" t="str">
        <v>R1024</v>
      </c>
      <c r="Q293" s="19">
        <f ca="1" t="shared" si="47"/>
        <v>25</v>
      </c>
      <c r="R293" s="29"/>
      <c r="U293" s="19" t="s">
        <v>8303</v>
      </c>
      <c r="V293" s="19" t="str">
        <f t="shared" si="53"/>
        <v>Jun</v>
      </c>
      <c r="X293" s="19">
        <f t="shared" si="54"/>
        <v>1996</v>
      </c>
      <c r="AG293" s="19" t="s">
        <v>1100</v>
      </c>
      <c r="AH293" s="19" t="s">
        <v>8324</v>
      </c>
      <c r="AI293" s="19" t="s">
        <v>8297</v>
      </c>
      <c r="AJ293" s="19" t="s">
        <v>8297</v>
      </c>
      <c r="AK293" s="19" t="str">
        <v>tier - 2</v>
      </c>
      <c r="AL293" s="19" t="str">
        <v>tier - 2</v>
      </c>
      <c r="AT293" s="19" t="s">
        <v>8315</v>
      </c>
      <c r="AU293" s="19" t="str">
        <v>R1012</v>
      </c>
      <c r="BD293" s="39">
        <v>2003</v>
      </c>
      <c r="BE293" s="19" t="str">
        <f t="shared" si="49"/>
        <v>Aug</v>
      </c>
      <c r="BF293" s="19">
        <v>6</v>
      </c>
      <c r="BG293" s="40">
        <f t="shared" si="50"/>
        <v>37839</v>
      </c>
      <c r="BM293" s="39">
        <v>1997</v>
      </c>
      <c r="BN293" s="19" t="str">
        <f t="shared" si="51"/>
        <v>Oct</v>
      </c>
      <c r="BO293" s="19">
        <v>30</v>
      </c>
      <c r="BP293" s="40">
        <f t="shared" si="48"/>
        <v>35733</v>
      </c>
      <c r="BQ293" s="19">
        <f ca="1" t="shared" si="52"/>
        <v>28</v>
      </c>
      <c r="BU293" s="19">
        <v>2721.32</v>
      </c>
      <c r="BV293" s="41">
        <v>2721.32</v>
      </c>
    </row>
    <row r="294" spans="1:74">
      <c r="A294" s="19" t="s">
        <v>1130</v>
      </c>
      <c r="B294" s="39">
        <v>1997</v>
      </c>
      <c r="C294" s="19">
        <f t="shared" si="45"/>
        <v>1997</v>
      </c>
      <c r="D294" s="19" t="s">
        <v>8328</v>
      </c>
      <c r="E294" s="19" t="str">
        <f t="shared" si="44"/>
        <v>Aug</v>
      </c>
      <c r="F294" s="19">
        <v>10</v>
      </c>
      <c r="G294" s="40">
        <f t="shared" si="46"/>
        <v>35652</v>
      </c>
      <c r="H294" s="19">
        <v>0</v>
      </c>
      <c r="I294" s="19">
        <v>2758.99</v>
      </c>
      <c r="J294" s="41">
        <v>2758.99</v>
      </c>
      <c r="K294" s="19" t="s">
        <v>8297</v>
      </c>
      <c r="L294" s="19" t="str">
        <v>tier - 2</v>
      </c>
      <c r="M294" s="19" t="s">
        <v>8302</v>
      </c>
      <c r="N294" s="19" t="str">
        <v>tier - 1</v>
      </c>
      <c r="O294" s="19" t="s">
        <v>8315</v>
      </c>
      <c r="P294" s="19" t="str">
        <v>R1012</v>
      </c>
      <c r="Q294" s="19">
        <f ca="1" t="shared" si="47"/>
        <v>28</v>
      </c>
      <c r="R294" s="29"/>
      <c r="U294" s="19" t="s">
        <v>8296</v>
      </c>
      <c r="V294" s="19" t="str">
        <f t="shared" si="53"/>
        <v>Jul</v>
      </c>
      <c r="X294" s="19">
        <f t="shared" si="54"/>
        <v>2003</v>
      </c>
      <c r="AG294" s="19" t="s">
        <v>1104</v>
      </c>
      <c r="AH294" s="19" t="s">
        <v>8324</v>
      </c>
      <c r="AI294" s="19" t="s">
        <v>8302</v>
      </c>
      <c r="AJ294" s="19" t="s">
        <v>8298</v>
      </c>
      <c r="AK294" s="19" t="str">
        <v>tier - 1</v>
      </c>
      <c r="AL294" s="19" t="str">
        <v>tier - 3</v>
      </c>
      <c r="AT294" s="19" t="s">
        <v>8339</v>
      </c>
      <c r="AU294" s="19" t="str">
        <v>R1014</v>
      </c>
      <c r="BD294" s="39">
        <v>1997</v>
      </c>
      <c r="BE294" s="19" t="str">
        <f t="shared" si="49"/>
        <v>Oct</v>
      </c>
      <c r="BF294" s="19">
        <v>30</v>
      </c>
      <c r="BG294" s="40">
        <f t="shared" si="50"/>
        <v>35733</v>
      </c>
      <c r="BM294" s="39">
        <v>1988</v>
      </c>
      <c r="BN294" s="19" t="str">
        <f t="shared" si="51"/>
        <v>Aug</v>
      </c>
      <c r="BO294" s="19">
        <v>20</v>
      </c>
      <c r="BP294" s="40">
        <f t="shared" si="48"/>
        <v>32375</v>
      </c>
      <c r="BQ294" s="19">
        <f ca="1" t="shared" si="52"/>
        <v>37</v>
      </c>
      <c r="BU294" s="19">
        <v>2726.06</v>
      </c>
      <c r="BV294" s="41">
        <v>2726.06</v>
      </c>
    </row>
    <row r="295" spans="1:74">
      <c r="A295" s="19" t="s">
        <v>1134</v>
      </c>
      <c r="B295" s="39">
        <v>2004</v>
      </c>
      <c r="C295" s="19">
        <f t="shared" si="45"/>
        <v>2004</v>
      </c>
      <c r="D295" s="19" t="s">
        <v>8301</v>
      </c>
      <c r="E295" s="19" t="str">
        <f t="shared" si="44"/>
        <v>Nov</v>
      </c>
      <c r="F295" s="19">
        <v>14</v>
      </c>
      <c r="G295" s="40">
        <f t="shared" si="46"/>
        <v>38305</v>
      </c>
      <c r="H295" s="19">
        <v>0</v>
      </c>
      <c r="I295" s="19">
        <v>2773.46</v>
      </c>
      <c r="J295" s="41">
        <v>2773.46</v>
      </c>
      <c r="K295" s="19" t="s">
        <v>8297</v>
      </c>
      <c r="L295" s="19" t="str">
        <v>tier - 2</v>
      </c>
      <c r="M295" s="19" t="s">
        <v>8302</v>
      </c>
      <c r="N295" s="19" t="str">
        <v>tier - 1</v>
      </c>
      <c r="O295" s="19" t="s">
        <v>8340</v>
      </c>
      <c r="P295" s="19" t="str">
        <v>R1021</v>
      </c>
      <c r="Q295" s="19">
        <f ca="1" t="shared" si="47"/>
        <v>20</v>
      </c>
      <c r="R295" s="29"/>
      <c r="U295" s="19" t="s">
        <v>8301</v>
      </c>
      <c r="V295" s="19" t="str">
        <f t="shared" si="53"/>
        <v>Nov</v>
      </c>
      <c r="X295" s="19">
        <f t="shared" si="54"/>
        <v>2003</v>
      </c>
      <c r="AG295" s="19" t="s">
        <v>1107</v>
      </c>
      <c r="AH295" s="19" t="s">
        <v>8324</v>
      </c>
      <c r="AI295" s="19" t="s">
        <v>8297</v>
      </c>
      <c r="AJ295" s="19" t="s">
        <v>8297</v>
      </c>
      <c r="AK295" s="19" t="str">
        <v>tier - 2</v>
      </c>
      <c r="AL295" s="19" t="str">
        <v>tier - 2</v>
      </c>
      <c r="AT295" s="19" t="s">
        <v>8299</v>
      </c>
      <c r="AU295" s="19" t="str">
        <v>R1013</v>
      </c>
      <c r="BD295" s="39">
        <v>1988</v>
      </c>
      <c r="BE295" s="19" t="str">
        <f t="shared" si="49"/>
        <v>Aug</v>
      </c>
      <c r="BF295" s="19">
        <v>20</v>
      </c>
      <c r="BG295" s="40">
        <f t="shared" si="50"/>
        <v>32375</v>
      </c>
      <c r="BM295" s="39">
        <v>1997</v>
      </c>
      <c r="BN295" s="19" t="str">
        <f t="shared" si="51"/>
        <v>Oct</v>
      </c>
      <c r="BO295" s="19">
        <v>6</v>
      </c>
      <c r="BP295" s="40">
        <f t="shared" si="48"/>
        <v>35709</v>
      </c>
      <c r="BQ295" s="19">
        <f ca="1" t="shared" si="52"/>
        <v>28</v>
      </c>
      <c r="BU295" s="19">
        <v>2727.4</v>
      </c>
      <c r="BV295" s="41">
        <v>2727.4</v>
      </c>
    </row>
    <row r="296" spans="1:74">
      <c r="A296" s="19" t="s">
        <v>1137</v>
      </c>
      <c r="B296" s="39">
        <v>1999</v>
      </c>
      <c r="C296" s="19">
        <f t="shared" si="45"/>
        <v>1999</v>
      </c>
      <c r="D296" s="19" t="s">
        <v>8303</v>
      </c>
      <c r="E296" s="19" t="str">
        <f t="shared" si="44"/>
        <v>Jun</v>
      </c>
      <c r="F296" s="19">
        <v>9</v>
      </c>
      <c r="G296" s="40">
        <f t="shared" si="46"/>
        <v>36320</v>
      </c>
      <c r="H296" s="19">
        <v>1</v>
      </c>
      <c r="I296" s="19">
        <v>2775.19</v>
      </c>
      <c r="J296" s="41">
        <v>2775.19</v>
      </c>
      <c r="K296" s="19" t="s">
        <v>8297</v>
      </c>
      <c r="L296" s="19" t="str">
        <v>tier - 2</v>
      </c>
      <c r="M296" s="19" t="s">
        <v>8302</v>
      </c>
      <c r="N296" s="19" t="str">
        <v>tier - 1</v>
      </c>
      <c r="O296" s="19" t="s">
        <v>8315</v>
      </c>
      <c r="P296" s="19" t="str">
        <v>R1012</v>
      </c>
      <c r="Q296" s="19">
        <f ca="1" t="shared" si="47"/>
        <v>26</v>
      </c>
      <c r="R296" s="29"/>
      <c r="U296" s="19" t="s">
        <v>8326</v>
      </c>
      <c r="V296" s="19" t="str">
        <f t="shared" si="53"/>
        <v>Dec</v>
      </c>
      <c r="X296" s="19">
        <f t="shared" si="54"/>
        <v>2003</v>
      </c>
      <c r="AG296" s="19" t="s">
        <v>1111</v>
      </c>
      <c r="AH296" s="19" t="s">
        <v>8324</v>
      </c>
      <c r="AI296" s="19" t="s">
        <v>8298</v>
      </c>
      <c r="AJ296" s="19" t="s">
        <v>8298</v>
      </c>
      <c r="AK296" s="19" t="str">
        <v>tier - 3</v>
      </c>
      <c r="AL296" s="19" t="str">
        <v>tier - 3</v>
      </c>
      <c r="AT296" s="19" t="s">
        <v>8333</v>
      </c>
      <c r="AU296" s="19" t="str">
        <v>R1016</v>
      </c>
      <c r="BD296" s="39">
        <v>1997</v>
      </c>
      <c r="BE296" s="19" t="str">
        <f t="shared" si="49"/>
        <v>Oct</v>
      </c>
      <c r="BF296" s="19">
        <v>6</v>
      </c>
      <c r="BG296" s="40">
        <f t="shared" si="50"/>
        <v>35709</v>
      </c>
      <c r="BM296" s="39">
        <v>2003</v>
      </c>
      <c r="BN296" s="19" t="str">
        <f t="shared" si="51"/>
        <v>Dec</v>
      </c>
      <c r="BO296" s="19">
        <v>3</v>
      </c>
      <c r="BP296" s="40">
        <f t="shared" si="48"/>
        <v>37958</v>
      </c>
      <c r="BQ296" s="19">
        <f ca="1" t="shared" si="52"/>
        <v>21</v>
      </c>
      <c r="BU296" s="19">
        <v>2730.11</v>
      </c>
      <c r="BV296" s="41">
        <v>2730.11</v>
      </c>
    </row>
    <row r="297" spans="1:74">
      <c r="A297" s="19" t="s">
        <v>1141</v>
      </c>
      <c r="B297" s="39">
        <v>1999</v>
      </c>
      <c r="C297" s="19">
        <f t="shared" si="45"/>
        <v>1999</v>
      </c>
      <c r="D297" s="19" t="s">
        <v>8328</v>
      </c>
      <c r="E297" s="19" t="str">
        <f t="shared" si="44"/>
        <v>Aug</v>
      </c>
      <c r="F297" s="19">
        <v>29</v>
      </c>
      <c r="G297" s="40">
        <f t="shared" si="46"/>
        <v>36401</v>
      </c>
      <c r="H297" s="19">
        <v>1</v>
      </c>
      <c r="I297" s="19">
        <v>2775.19</v>
      </c>
      <c r="J297" s="41">
        <v>2775.19</v>
      </c>
      <c r="K297" s="19" t="s">
        <v>8297</v>
      </c>
      <c r="L297" s="19" t="str">
        <v>tier - 2</v>
      </c>
      <c r="M297" s="19" t="s">
        <v>8302</v>
      </c>
      <c r="N297" s="19" t="str">
        <v>tier - 1</v>
      </c>
      <c r="O297" s="19" t="s">
        <v>8315</v>
      </c>
      <c r="P297" s="19" t="str">
        <v>R1012</v>
      </c>
      <c r="Q297" s="19">
        <f ca="1" t="shared" si="47"/>
        <v>26</v>
      </c>
      <c r="R297" s="29"/>
      <c r="U297" s="19" t="s">
        <v>8328</v>
      </c>
      <c r="V297" s="19" t="str">
        <f t="shared" si="53"/>
        <v>Aug</v>
      </c>
      <c r="X297" s="19">
        <f t="shared" si="54"/>
        <v>2003</v>
      </c>
      <c r="AG297" s="19" t="s">
        <v>1115</v>
      </c>
      <c r="AH297" s="19" t="s">
        <v>8324</v>
      </c>
      <c r="AI297" s="19" t="s">
        <v>8297</v>
      </c>
      <c r="AJ297" s="19" t="s">
        <v>8298</v>
      </c>
      <c r="AK297" s="19" t="str">
        <v>tier - 2</v>
      </c>
      <c r="AL297" s="19" t="str">
        <v>tier - 3</v>
      </c>
      <c r="AT297" s="19" t="s">
        <v>8315</v>
      </c>
      <c r="AU297" s="19" t="str">
        <v>R1012</v>
      </c>
      <c r="BD297" s="39">
        <v>2003</v>
      </c>
      <c r="BE297" s="19" t="str">
        <f t="shared" si="49"/>
        <v>Dec</v>
      </c>
      <c r="BF297" s="19">
        <v>3</v>
      </c>
      <c r="BG297" s="40">
        <f t="shared" si="50"/>
        <v>37958</v>
      </c>
      <c r="BM297" s="39">
        <v>2000</v>
      </c>
      <c r="BN297" s="19" t="str">
        <f t="shared" si="51"/>
        <v>Dec</v>
      </c>
      <c r="BO297" s="19">
        <v>17</v>
      </c>
      <c r="BP297" s="40">
        <f t="shared" si="48"/>
        <v>36877</v>
      </c>
      <c r="BQ297" s="19">
        <f ca="1" t="shared" si="52"/>
        <v>24</v>
      </c>
      <c r="BU297" s="19">
        <v>2731.91</v>
      </c>
      <c r="BV297" s="41">
        <v>2731.91</v>
      </c>
    </row>
    <row r="298" spans="1:74">
      <c r="A298" s="19" t="s">
        <v>1145</v>
      </c>
      <c r="B298" s="39">
        <v>1999</v>
      </c>
      <c r="C298" s="19">
        <f t="shared" si="45"/>
        <v>1999</v>
      </c>
      <c r="D298" s="19" t="s">
        <v>8326</v>
      </c>
      <c r="E298" s="19" t="str">
        <f t="shared" si="44"/>
        <v>Dec</v>
      </c>
      <c r="F298" s="19">
        <v>24</v>
      </c>
      <c r="G298" s="40">
        <f t="shared" si="46"/>
        <v>36518</v>
      </c>
      <c r="H298" s="19">
        <v>1</v>
      </c>
      <c r="I298" s="19">
        <v>2789.06</v>
      </c>
      <c r="J298" s="41">
        <v>2789.06</v>
      </c>
      <c r="K298" s="19" t="s">
        <v>8297</v>
      </c>
      <c r="L298" s="19" t="str">
        <v>tier - 2</v>
      </c>
      <c r="M298" s="19" t="s">
        <v>8298</v>
      </c>
      <c r="N298" s="19" t="str">
        <v>tier - 3</v>
      </c>
      <c r="O298" s="19" t="s">
        <v>8315</v>
      </c>
      <c r="P298" s="19" t="str">
        <v>R1012</v>
      </c>
      <c r="Q298" s="19">
        <f ca="1" t="shared" si="47"/>
        <v>25</v>
      </c>
      <c r="R298" s="29"/>
      <c r="U298" s="19" t="s">
        <v>8329</v>
      </c>
      <c r="V298" s="19" t="str">
        <f t="shared" si="53"/>
        <v>Oct</v>
      </c>
      <c r="X298" s="19">
        <f t="shared" si="54"/>
        <v>1997</v>
      </c>
      <c r="AG298" s="19" t="s">
        <v>1119</v>
      </c>
      <c r="AH298" s="19" t="s">
        <v>8324</v>
      </c>
      <c r="AI298" s="19" t="s">
        <v>8297</v>
      </c>
      <c r="AJ298" s="19" t="s">
        <v>8298</v>
      </c>
      <c r="AK298" s="19" t="str">
        <v>tier - 2</v>
      </c>
      <c r="AL298" s="19" t="str">
        <v>tier - 3</v>
      </c>
      <c r="AT298" s="19" t="s">
        <v>8337</v>
      </c>
      <c r="AU298" s="19" t="str">
        <v>R1024</v>
      </c>
      <c r="BD298" s="39">
        <v>2000</v>
      </c>
      <c r="BE298" s="19" t="str">
        <f t="shared" si="49"/>
        <v>Dec</v>
      </c>
      <c r="BF298" s="19">
        <v>17</v>
      </c>
      <c r="BG298" s="40">
        <f t="shared" si="50"/>
        <v>36877</v>
      </c>
      <c r="BM298" s="39">
        <v>2000</v>
      </c>
      <c r="BN298" s="19" t="str">
        <f t="shared" si="51"/>
        <v>Oct</v>
      </c>
      <c r="BO298" s="19">
        <v>3</v>
      </c>
      <c r="BP298" s="40">
        <f t="shared" si="48"/>
        <v>36802</v>
      </c>
      <c r="BQ298" s="19">
        <f ca="1" t="shared" si="52"/>
        <v>25</v>
      </c>
      <c r="BU298" s="19">
        <v>2741.95</v>
      </c>
      <c r="BV298" s="41">
        <v>2741.95</v>
      </c>
    </row>
    <row r="299" spans="1:74">
      <c r="A299" s="19" t="s">
        <v>1149</v>
      </c>
      <c r="B299" s="39">
        <v>2004</v>
      </c>
      <c r="C299" s="19">
        <f t="shared" si="45"/>
        <v>2004</v>
      </c>
      <c r="D299" s="19" t="s">
        <v>8328</v>
      </c>
      <c r="E299" s="19" t="str">
        <f t="shared" si="44"/>
        <v>Aug</v>
      </c>
      <c r="F299" s="19">
        <v>4</v>
      </c>
      <c r="G299" s="40">
        <f t="shared" si="46"/>
        <v>38203</v>
      </c>
      <c r="H299" s="19">
        <v>2</v>
      </c>
      <c r="I299" s="19">
        <v>2801.26</v>
      </c>
      <c r="J299" s="41">
        <v>2801.26</v>
      </c>
      <c r="K299" s="19" t="s">
        <v>8297</v>
      </c>
      <c r="L299" s="19" t="str">
        <v>tier - 2</v>
      </c>
      <c r="M299" s="19" t="s">
        <v>8298</v>
      </c>
      <c r="N299" s="19" t="str">
        <v>tier - 3</v>
      </c>
      <c r="O299" s="19" t="s">
        <v>8299</v>
      </c>
      <c r="P299" s="19" t="str">
        <v>R1013</v>
      </c>
      <c r="Q299" s="19">
        <f ca="1" t="shared" si="47"/>
        <v>21</v>
      </c>
      <c r="R299" s="29"/>
      <c r="U299" s="19" t="s">
        <v>8328</v>
      </c>
      <c r="V299" s="19" t="str">
        <f t="shared" si="53"/>
        <v>Aug</v>
      </c>
      <c r="X299" s="19">
        <f t="shared" si="54"/>
        <v>1988</v>
      </c>
      <c r="AG299" s="19" t="s">
        <v>1123</v>
      </c>
      <c r="AH299" s="19" t="s">
        <v>8324</v>
      </c>
      <c r="AI299" s="19" t="s">
        <v>8297</v>
      </c>
      <c r="AJ299" s="19" t="s">
        <v>8298</v>
      </c>
      <c r="AK299" s="19" t="str">
        <v>tier - 2</v>
      </c>
      <c r="AL299" s="19" t="str">
        <v>tier - 3</v>
      </c>
      <c r="AT299" s="19" t="s">
        <v>8337</v>
      </c>
      <c r="AU299" s="19" t="str">
        <v>R1024</v>
      </c>
      <c r="BD299" s="39">
        <v>2000</v>
      </c>
      <c r="BE299" s="19" t="str">
        <f t="shared" si="49"/>
        <v>Oct</v>
      </c>
      <c r="BF299" s="19">
        <v>3</v>
      </c>
      <c r="BG299" s="40">
        <f t="shared" si="50"/>
        <v>36802</v>
      </c>
      <c r="BM299" s="39">
        <v>2000</v>
      </c>
      <c r="BN299" s="19" t="str">
        <f t="shared" si="51"/>
        <v>Oct</v>
      </c>
      <c r="BO299" s="19">
        <v>11</v>
      </c>
      <c r="BP299" s="40">
        <f t="shared" si="48"/>
        <v>36810</v>
      </c>
      <c r="BQ299" s="19">
        <f ca="1" t="shared" si="52"/>
        <v>25</v>
      </c>
      <c r="BU299" s="19">
        <v>2755.02</v>
      </c>
      <c r="BV299" s="41">
        <v>2755.02</v>
      </c>
    </row>
    <row r="300" spans="1:74">
      <c r="A300" s="19" t="s">
        <v>1153</v>
      </c>
      <c r="B300" s="39">
        <v>2003</v>
      </c>
      <c r="C300" s="19">
        <f t="shared" si="45"/>
        <v>2003</v>
      </c>
      <c r="D300" s="19" t="s">
        <v>8310</v>
      </c>
      <c r="E300" s="19" t="str">
        <f t="shared" si="44"/>
        <v>Sep</v>
      </c>
      <c r="F300" s="19">
        <v>23</v>
      </c>
      <c r="G300" s="40">
        <f t="shared" si="46"/>
        <v>37887</v>
      </c>
      <c r="H300" s="19">
        <v>2</v>
      </c>
      <c r="I300" s="19">
        <v>2803.7</v>
      </c>
      <c r="J300" s="41">
        <v>2803.7</v>
      </c>
      <c r="K300" s="19" t="s">
        <v>8297</v>
      </c>
      <c r="L300" s="19" t="str">
        <v>tier - 2</v>
      </c>
      <c r="M300" s="19" t="s">
        <v>8302</v>
      </c>
      <c r="N300" s="19" t="str">
        <v>tier - 1</v>
      </c>
      <c r="O300" s="19" t="s">
        <v>8315</v>
      </c>
      <c r="P300" s="19" t="str">
        <v>R1012</v>
      </c>
      <c r="Q300" s="19">
        <f ca="1" t="shared" si="47"/>
        <v>22</v>
      </c>
      <c r="R300" s="29"/>
      <c r="U300" s="19" t="s">
        <v>8329</v>
      </c>
      <c r="V300" s="19" t="str">
        <f t="shared" si="53"/>
        <v>Oct</v>
      </c>
      <c r="X300" s="19">
        <f t="shared" si="54"/>
        <v>1997</v>
      </c>
      <c r="AG300" s="19" t="s">
        <v>1127</v>
      </c>
      <c r="AH300" s="19" t="s">
        <v>8336</v>
      </c>
      <c r="AI300" s="19" t="s">
        <v>8297</v>
      </c>
      <c r="AJ300" s="19" t="s">
        <v>8302</v>
      </c>
      <c r="AK300" s="19" t="str">
        <v>tier - 2</v>
      </c>
      <c r="AL300" s="19" t="str">
        <v>tier - 1</v>
      </c>
      <c r="AT300" s="19" t="s">
        <v>8337</v>
      </c>
      <c r="AU300" s="19" t="str">
        <v>R1024</v>
      </c>
      <c r="BD300" s="39">
        <v>2000</v>
      </c>
      <c r="BE300" s="19" t="str">
        <f t="shared" si="49"/>
        <v>Oct</v>
      </c>
      <c r="BF300" s="19">
        <v>11</v>
      </c>
      <c r="BG300" s="40">
        <f t="shared" si="50"/>
        <v>36810</v>
      </c>
      <c r="BM300" s="39">
        <v>1997</v>
      </c>
      <c r="BN300" s="19" t="str">
        <f t="shared" si="51"/>
        <v>Aug</v>
      </c>
      <c r="BO300" s="19">
        <v>10</v>
      </c>
      <c r="BP300" s="40">
        <f t="shared" si="48"/>
        <v>35652</v>
      </c>
      <c r="BQ300" s="19">
        <f ca="1" t="shared" si="52"/>
        <v>28</v>
      </c>
      <c r="BU300" s="19">
        <v>2758.99</v>
      </c>
      <c r="BV300" s="41">
        <v>2758.99</v>
      </c>
    </row>
    <row r="301" spans="1:74">
      <c r="A301" s="19" t="s">
        <v>1157</v>
      </c>
      <c r="B301" s="39">
        <v>2000</v>
      </c>
      <c r="C301" s="19">
        <f t="shared" si="45"/>
        <v>2000</v>
      </c>
      <c r="D301" s="19" t="s">
        <v>8329</v>
      </c>
      <c r="E301" s="19" t="str">
        <f t="shared" si="44"/>
        <v>Oct</v>
      </c>
      <c r="F301" s="19">
        <v>1</v>
      </c>
      <c r="G301" s="40">
        <f t="shared" si="46"/>
        <v>36800</v>
      </c>
      <c r="H301" s="19">
        <v>0</v>
      </c>
      <c r="I301" s="19">
        <v>2819.51</v>
      </c>
      <c r="J301" s="41">
        <v>2819.51</v>
      </c>
      <c r="K301" s="19" t="s">
        <v>8297</v>
      </c>
      <c r="L301" s="19" t="str">
        <v>tier - 2</v>
      </c>
      <c r="M301" s="19" t="s">
        <v>8298</v>
      </c>
      <c r="N301" s="19" t="str">
        <v>tier - 3</v>
      </c>
      <c r="O301" s="19" t="s">
        <v>8330</v>
      </c>
      <c r="P301" s="19" t="str">
        <v>R1011</v>
      </c>
      <c r="Q301" s="19">
        <f ca="1" t="shared" si="47"/>
        <v>25</v>
      </c>
      <c r="R301" s="29"/>
      <c r="U301" s="19" t="s">
        <v>8326</v>
      </c>
      <c r="V301" s="19" t="str">
        <f t="shared" si="53"/>
        <v>Dec</v>
      </c>
      <c r="X301" s="19">
        <f t="shared" si="54"/>
        <v>2003</v>
      </c>
      <c r="AG301" s="19" t="s">
        <v>1130</v>
      </c>
      <c r="AH301" s="19" t="s">
        <v>8324</v>
      </c>
      <c r="AI301" s="19" t="s">
        <v>8297</v>
      </c>
      <c r="AJ301" s="19" t="s">
        <v>8302</v>
      </c>
      <c r="AK301" s="19" t="str">
        <v>tier - 2</v>
      </c>
      <c r="AL301" s="19" t="str">
        <v>tier - 1</v>
      </c>
      <c r="AT301" s="19" t="s">
        <v>8315</v>
      </c>
      <c r="AU301" s="19" t="str">
        <v>R1012</v>
      </c>
      <c r="BD301" s="39">
        <v>1997</v>
      </c>
      <c r="BE301" s="19" t="str">
        <f t="shared" si="49"/>
        <v>Aug</v>
      </c>
      <c r="BF301" s="19">
        <v>10</v>
      </c>
      <c r="BG301" s="40">
        <f t="shared" si="50"/>
        <v>35652</v>
      </c>
      <c r="BM301" s="39">
        <v>2004</v>
      </c>
      <c r="BN301" s="19" t="str">
        <f t="shared" si="51"/>
        <v>Nov</v>
      </c>
      <c r="BO301" s="19">
        <v>14</v>
      </c>
      <c r="BP301" s="40">
        <f t="shared" si="48"/>
        <v>38305</v>
      </c>
      <c r="BQ301" s="19">
        <f ca="1" t="shared" si="52"/>
        <v>20</v>
      </c>
      <c r="BU301" s="19">
        <v>2773.46</v>
      </c>
      <c r="BV301" s="41">
        <v>2773.46</v>
      </c>
    </row>
    <row r="302" spans="1:74">
      <c r="A302" s="19" t="s">
        <v>1161</v>
      </c>
      <c r="B302" s="39">
        <v>1998</v>
      </c>
      <c r="C302" s="19">
        <f t="shared" si="45"/>
        <v>1998</v>
      </c>
      <c r="D302" s="19" t="s">
        <v>8301</v>
      </c>
      <c r="E302" s="19" t="str">
        <f t="shared" si="44"/>
        <v>Nov</v>
      </c>
      <c r="F302" s="19">
        <v>15</v>
      </c>
      <c r="G302" s="40">
        <f t="shared" si="46"/>
        <v>36114</v>
      </c>
      <c r="H302" s="19">
        <v>0</v>
      </c>
      <c r="I302" s="19">
        <v>2842.76</v>
      </c>
      <c r="J302" s="41">
        <v>2842.76</v>
      </c>
      <c r="K302" s="19" t="s">
        <v>8297</v>
      </c>
      <c r="L302" s="19" t="str">
        <v>tier - 2</v>
      </c>
      <c r="M302" s="19" t="s">
        <v>8298</v>
      </c>
      <c r="N302" s="19" t="str">
        <v>tier - 3</v>
      </c>
      <c r="O302" s="19" t="s">
        <v>8315</v>
      </c>
      <c r="P302" s="19" t="str">
        <v>R1012</v>
      </c>
      <c r="Q302" s="19">
        <f ca="1" t="shared" si="47"/>
        <v>26</v>
      </c>
      <c r="R302" s="29"/>
      <c r="U302" s="19" t="s">
        <v>8326</v>
      </c>
      <c r="V302" s="19" t="str">
        <f t="shared" si="53"/>
        <v>Dec</v>
      </c>
      <c r="X302" s="19">
        <f t="shared" si="54"/>
        <v>2000</v>
      </c>
      <c r="AG302" s="19" t="s">
        <v>1134</v>
      </c>
      <c r="AH302" s="19" t="s">
        <v>8324</v>
      </c>
      <c r="AI302" s="19" t="s">
        <v>8297</v>
      </c>
      <c r="AJ302" s="19" t="s">
        <v>8302</v>
      </c>
      <c r="AK302" s="19" t="str">
        <v>tier - 2</v>
      </c>
      <c r="AL302" s="19" t="str">
        <v>tier - 1</v>
      </c>
      <c r="AT302" s="19" t="s">
        <v>8340</v>
      </c>
      <c r="AU302" s="19" t="str">
        <v>R1021</v>
      </c>
      <c r="BD302" s="39">
        <v>2004</v>
      </c>
      <c r="BE302" s="19" t="str">
        <f t="shared" si="49"/>
        <v>Nov</v>
      </c>
      <c r="BF302" s="19">
        <v>14</v>
      </c>
      <c r="BG302" s="40">
        <f t="shared" si="50"/>
        <v>38305</v>
      </c>
      <c r="BM302" s="39">
        <v>1999</v>
      </c>
      <c r="BN302" s="19" t="str">
        <f t="shared" si="51"/>
        <v>Jun</v>
      </c>
      <c r="BO302" s="19">
        <v>9</v>
      </c>
      <c r="BP302" s="40">
        <f t="shared" si="48"/>
        <v>36320</v>
      </c>
      <c r="BQ302" s="19">
        <f ca="1" t="shared" si="52"/>
        <v>26</v>
      </c>
      <c r="BU302" s="19">
        <v>2775.19</v>
      </c>
      <c r="BV302" s="41">
        <v>2775.19</v>
      </c>
    </row>
    <row r="303" spans="1:74">
      <c r="A303" s="19" t="s">
        <v>1165</v>
      </c>
      <c r="B303" s="39">
        <v>1998</v>
      </c>
      <c r="C303" s="19">
        <f t="shared" si="45"/>
        <v>1998</v>
      </c>
      <c r="D303" s="19" t="s">
        <v>8303</v>
      </c>
      <c r="E303" s="19" t="str">
        <f t="shared" si="44"/>
        <v>Jun</v>
      </c>
      <c r="F303" s="19">
        <v>17</v>
      </c>
      <c r="G303" s="40">
        <f t="shared" si="46"/>
        <v>35963</v>
      </c>
      <c r="H303" s="19">
        <v>0</v>
      </c>
      <c r="I303" s="19">
        <v>2850.68</v>
      </c>
      <c r="J303" s="41">
        <v>2850.68</v>
      </c>
      <c r="K303" s="19" t="s">
        <v>8297</v>
      </c>
      <c r="L303" s="19" t="str">
        <v>tier - 2</v>
      </c>
      <c r="M303" s="19" t="s">
        <v>8298</v>
      </c>
      <c r="N303" s="19" t="str">
        <v>tier - 3</v>
      </c>
      <c r="O303" s="19" t="s">
        <v>8315</v>
      </c>
      <c r="P303" s="19" t="str">
        <v>R1012</v>
      </c>
      <c r="Q303" s="19">
        <f ca="1" t="shared" si="47"/>
        <v>27</v>
      </c>
      <c r="R303" s="29"/>
      <c r="U303" s="19" t="s">
        <v>8329</v>
      </c>
      <c r="V303" s="19" t="str">
        <f t="shared" si="53"/>
        <v>Oct</v>
      </c>
      <c r="X303" s="19">
        <f t="shared" si="54"/>
        <v>2000</v>
      </c>
      <c r="AG303" s="19" t="s">
        <v>1137</v>
      </c>
      <c r="AH303" s="19" t="s">
        <v>8324</v>
      </c>
      <c r="AI303" s="19" t="s">
        <v>8297</v>
      </c>
      <c r="AJ303" s="19" t="s">
        <v>8302</v>
      </c>
      <c r="AK303" s="19" t="str">
        <v>tier - 2</v>
      </c>
      <c r="AL303" s="19" t="str">
        <v>tier - 1</v>
      </c>
      <c r="AT303" s="19" t="s">
        <v>8315</v>
      </c>
      <c r="AU303" s="19" t="str">
        <v>R1012</v>
      </c>
      <c r="BD303" s="39">
        <v>1999</v>
      </c>
      <c r="BE303" s="19" t="str">
        <f t="shared" si="49"/>
        <v>Jun</v>
      </c>
      <c r="BF303" s="19">
        <v>9</v>
      </c>
      <c r="BG303" s="40">
        <f t="shared" si="50"/>
        <v>36320</v>
      </c>
      <c r="BM303" s="39">
        <v>1999</v>
      </c>
      <c r="BN303" s="19" t="str">
        <f t="shared" si="51"/>
        <v>Aug</v>
      </c>
      <c r="BO303" s="19">
        <v>29</v>
      </c>
      <c r="BP303" s="40">
        <f t="shared" si="48"/>
        <v>36401</v>
      </c>
      <c r="BQ303" s="19">
        <f ca="1" t="shared" si="52"/>
        <v>26</v>
      </c>
      <c r="BU303" s="19">
        <v>2775.19</v>
      </c>
      <c r="BV303" s="41">
        <v>2775.19</v>
      </c>
    </row>
    <row r="304" spans="1:74">
      <c r="A304" s="19" t="s">
        <v>1169</v>
      </c>
      <c r="B304" s="39">
        <v>1998</v>
      </c>
      <c r="C304" s="19">
        <f t="shared" si="45"/>
        <v>1998</v>
      </c>
      <c r="D304" s="19" t="s">
        <v>8310</v>
      </c>
      <c r="E304" s="19" t="str">
        <f t="shared" si="44"/>
        <v>Sep</v>
      </c>
      <c r="F304" s="19">
        <v>4</v>
      </c>
      <c r="G304" s="40">
        <f t="shared" si="46"/>
        <v>36042</v>
      </c>
      <c r="H304" s="19">
        <v>0</v>
      </c>
      <c r="I304" s="19">
        <v>2855.44</v>
      </c>
      <c r="J304" s="41">
        <v>2855.44</v>
      </c>
      <c r="K304" s="19" t="s">
        <v>8297</v>
      </c>
      <c r="L304" s="19" t="str">
        <v>tier - 2</v>
      </c>
      <c r="M304" s="19" t="s">
        <v>8298</v>
      </c>
      <c r="N304" s="19" t="str">
        <v>tier - 3</v>
      </c>
      <c r="O304" s="19" t="s">
        <v>8315</v>
      </c>
      <c r="P304" s="19" t="str">
        <v>R1012</v>
      </c>
      <c r="Q304" s="19">
        <f ca="1" t="shared" si="47"/>
        <v>27</v>
      </c>
      <c r="R304" s="29"/>
      <c r="U304" s="19" t="s">
        <v>8329</v>
      </c>
      <c r="V304" s="19" t="str">
        <f t="shared" si="53"/>
        <v>Oct</v>
      </c>
      <c r="X304" s="19">
        <f t="shared" si="54"/>
        <v>2000</v>
      </c>
      <c r="AG304" s="19" t="s">
        <v>1141</v>
      </c>
      <c r="AH304" s="19" t="s">
        <v>8324</v>
      </c>
      <c r="AI304" s="19" t="s">
        <v>8297</v>
      </c>
      <c r="AJ304" s="19" t="s">
        <v>8302</v>
      </c>
      <c r="AK304" s="19" t="str">
        <v>tier - 2</v>
      </c>
      <c r="AL304" s="19" t="str">
        <v>tier - 1</v>
      </c>
      <c r="AT304" s="19" t="s">
        <v>8315</v>
      </c>
      <c r="AU304" s="19" t="str">
        <v>R1012</v>
      </c>
      <c r="BD304" s="39">
        <v>1999</v>
      </c>
      <c r="BE304" s="19" t="str">
        <f t="shared" si="49"/>
        <v>Aug</v>
      </c>
      <c r="BF304" s="19">
        <v>29</v>
      </c>
      <c r="BG304" s="40">
        <f t="shared" si="50"/>
        <v>36401</v>
      </c>
      <c r="BM304" s="39">
        <v>1999</v>
      </c>
      <c r="BN304" s="19" t="str">
        <f t="shared" si="51"/>
        <v>Dec</v>
      </c>
      <c r="BO304" s="19">
        <v>24</v>
      </c>
      <c r="BP304" s="40">
        <f t="shared" si="48"/>
        <v>36518</v>
      </c>
      <c r="BQ304" s="19">
        <f ca="1" t="shared" si="52"/>
        <v>25</v>
      </c>
      <c r="BU304" s="19">
        <v>2789.06</v>
      </c>
      <c r="BV304" s="41">
        <v>2789.06</v>
      </c>
    </row>
    <row r="305" spans="1:74">
      <c r="A305" s="19" t="s">
        <v>1173</v>
      </c>
      <c r="B305" s="39">
        <v>1993</v>
      </c>
      <c r="C305" s="19">
        <f t="shared" si="45"/>
        <v>1993</v>
      </c>
      <c r="D305" s="19" t="s">
        <v>8301</v>
      </c>
      <c r="E305" s="19" t="str">
        <f t="shared" si="44"/>
        <v>Nov</v>
      </c>
      <c r="F305" s="19">
        <v>1</v>
      </c>
      <c r="G305" s="40">
        <f t="shared" si="46"/>
        <v>34274</v>
      </c>
      <c r="H305" s="19">
        <v>0</v>
      </c>
      <c r="I305" s="19">
        <v>2866.09</v>
      </c>
      <c r="J305" s="41">
        <v>2866.09</v>
      </c>
      <c r="K305" s="19" t="s">
        <v>8298</v>
      </c>
      <c r="L305" s="19" t="str">
        <v>tier - 3</v>
      </c>
      <c r="M305" s="19" t="s">
        <v>8298</v>
      </c>
      <c r="N305" s="19" t="str">
        <v>tier - 3</v>
      </c>
      <c r="O305" s="19" t="s">
        <v>8330</v>
      </c>
      <c r="P305" s="19" t="str">
        <v>R1011</v>
      </c>
      <c r="Q305" s="19">
        <f ca="1" t="shared" si="47"/>
        <v>32</v>
      </c>
      <c r="R305" s="29"/>
      <c r="U305" s="19" t="s">
        <v>8328</v>
      </c>
      <c r="V305" s="19" t="str">
        <f t="shared" si="53"/>
        <v>Aug</v>
      </c>
      <c r="X305" s="19">
        <f t="shared" si="54"/>
        <v>1997</v>
      </c>
      <c r="AG305" s="19" t="s">
        <v>1145</v>
      </c>
      <c r="AH305" s="19" t="s">
        <v>8324</v>
      </c>
      <c r="AI305" s="19" t="s">
        <v>8297</v>
      </c>
      <c r="AJ305" s="19" t="s">
        <v>8298</v>
      </c>
      <c r="AK305" s="19" t="str">
        <v>tier - 2</v>
      </c>
      <c r="AL305" s="19" t="str">
        <v>tier - 3</v>
      </c>
      <c r="AT305" s="19" t="s">
        <v>8315</v>
      </c>
      <c r="AU305" s="19" t="str">
        <v>R1012</v>
      </c>
      <c r="BD305" s="39">
        <v>1999</v>
      </c>
      <c r="BE305" s="19" t="str">
        <f t="shared" si="49"/>
        <v>Dec</v>
      </c>
      <c r="BF305" s="19">
        <v>24</v>
      </c>
      <c r="BG305" s="40">
        <f t="shared" si="50"/>
        <v>36518</v>
      </c>
      <c r="BM305" s="39">
        <v>2004</v>
      </c>
      <c r="BN305" s="19" t="str">
        <f t="shared" si="51"/>
        <v>Aug</v>
      </c>
      <c r="BO305" s="19">
        <v>4</v>
      </c>
      <c r="BP305" s="40">
        <f t="shared" si="48"/>
        <v>38203</v>
      </c>
      <c r="BQ305" s="19">
        <f ca="1" t="shared" si="52"/>
        <v>21</v>
      </c>
      <c r="BU305" s="19">
        <v>2801.26</v>
      </c>
      <c r="BV305" s="41">
        <v>2801.26</v>
      </c>
    </row>
    <row r="306" spans="1:74">
      <c r="A306" s="19" t="s">
        <v>1177</v>
      </c>
      <c r="B306" s="39">
        <v>1993</v>
      </c>
      <c r="C306" s="19">
        <f t="shared" si="45"/>
        <v>1993</v>
      </c>
      <c r="D306" s="19" t="s">
        <v>8328</v>
      </c>
      <c r="E306" s="19" t="str">
        <f t="shared" si="44"/>
        <v>Aug</v>
      </c>
      <c r="F306" s="19">
        <v>12</v>
      </c>
      <c r="G306" s="40">
        <f t="shared" si="46"/>
        <v>34193</v>
      </c>
      <c r="H306" s="19">
        <v>0</v>
      </c>
      <c r="I306" s="19">
        <v>2867.12</v>
      </c>
      <c r="J306" s="41">
        <v>2867.12</v>
      </c>
      <c r="K306" s="19" t="s">
        <v>8302</v>
      </c>
      <c r="L306" s="19" t="str">
        <v>tier - 1</v>
      </c>
      <c r="M306" s="19" t="s">
        <v>8298</v>
      </c>
      <c r="N306" s="19" t="str">
        <v>tier - 3</v>
      </c>
      <c r="O306" s="19" t="s">
        <v>8299</v>
      </c>
      <c r="P306" s="19" t="str">
        <v>R1013</v>
      </c>
      <c r="Q306" s="19">
        <f ca="1" t="shared" si="47"/>
        <v>32</v>
      </c>
      <c r="R306" s="29"/>
      <c r="U306" s="19" t="s">
        <v>8301</v>
      </c>
      <c r="V306" s="19" t="str">
        <f t="shared" si="53"/>
        <v>Nov</v>
      </c>
      <c r="X306" s="19">
        <f t="shared" si="54"/>
        <v>2004</v>
      </c>
      <c r="AG306" s="19" t="s">
        <v>1149</v>
      </c>
      <c r="AH306" s="19" t="s">
        <v>8336</v>
      </c>
      <c r="AI306" s="19" t="s">
        <v>8297</v>
      </c>
      <c r="AJ306" s="19" t="s">
        <v>8298</v>
      </c>
      <c r="AK306" s="19" t="str">
        <v>tier - 2</v>
      </c>
      <c r="AL306" s="19" t="str">
        <v>tier - 3</v>
      </c>
      <c r="AT306" s="19" t="s">
        <v>8299</v>
      </c>
      <c r="AU306" s="19" t="str">
        <v>R1013</v>
      </c>
      <c r="BD306" s="39">
        <v>2004</v>
      </c>
      <c r="BE306" s="19" t="str">
        <f t="shared" si="49"/>
        <v>Aug</v>
      </c>
      <c r="BF306" s="19">
        <v>4</v>
      </c>
      <c r="BG306" s="40">
        <f t="shared" si="50"/>
        <v>38203</v>
      </c>
      <c r="BM306" s="39">
        <v>2003</v>
      </c>
      <c r="BN306" s="19" t="str">
        <f t="shared" si="51"/>
        <v>Sep</v>
      </c>
      <c r="BO306" s="19">
        <v>23</v>
      </c>
      <c r="BP306" s="40">
        <f t="shared" si="48"/>
        <v>37887</v>
      </c>
      <c r="BQ306" s="19">
        <f ca="1" t="shared" si="52"/>
        <v>22</v>
      </c>
      <c r="BU306" s="19">
        <v>2803.7</v>
      </c>
      <c r="BV306" s="41">
        <v>2803.7</v>
      </c>
    </row>
    <row r="307" spans="1:74">
      <c r="A307" s="19" t="s">
        <v>1180</v>
      </c>
      <c r="B307" s="39">
        <v>1996</v>
      </c>
      <c r="C307" s="19">
        <f t="shared" si="45"/>
        <v>1996</v>
      </c>
      <c r="D307" s="19" t="s">
        <v>8303</v>
      </c>
      <c r="E307" s="19" t="str">
        <f t="shared" si="44"/>
        <v>Jun</v>
      </c>
      <c r="F307" s="19">
        <v>21</v>
      </c>
      <c r="G307" s="40">
        <f t="shared" si="46"/>
        <v>35237</v>
      </c>
      <c r="H307" s="19">
        <v>0</v>
      </c>
      <c r="I307" s="19">
        <v>2897.32</v>
      </c>
      <c r="J307" s="41">
        <v>2897.32</v>
      </c>
      <c r="K307" s="19" t="s">
        <v>8298</v>
      </c>
      <c r="L307" s="19" t="str">
        <v>tier - 3</v>
      </c>
      <c r="M307" s="19" t="s">
        <v>8298</v>
      </c>
      <c r="N307" s="19" t="str">
        <v>tier - 3</v>
      </c>
      <c r="O307" s="19" t="s">
        <v>8333</v>
      </c>
      <c r="P307" s="19" t="str">
        <v>R1016</v>
      </c>
      <c r="Q307" s="19">
        <f ca="1" t="shared" si="47"/>
        <v>29</v>
      </c>
      <c r="R307" s="29"/>
      <c r="U307" s="19" t="s">
        <v>8303</v>
      </c>
      <c r="V307" s="19" t="str">
        <f t="shared" si="53"/>
        <v>Jun</v>
      </c>
      <c r="X307" s="19">
        <f t="shared" si="54"/>
        <v>1999</v>
      </c>
      <c r="AG307" s="19" t="s">
        <v>1153</v>
      </c>
      <c r="AH307" s="19" t="s">
        <v>8324</v>
      </c>
      <c r="AI307" s="19" t="s">
        <v>8297</v>
      </c>
      <c r="AJ307" s="19" t="s">
        <v>8302</v>
      </c>
      <c r="AK307" s="19" t="str">
        <v>tier - 2</v>
      </c>
      <c r="AL307" s="19" t="str">
        <v>tier - 1</v>
      </c>
      <c r="AT307" s="19" t="s">
        <v>8315</v>
      </c>
      <c r="AU307" s="19" t="str">
        <v>R1012</v>
      </c>
      <c r="BD307" s="39">
        <v>2003</v>
      </c>
      <c r="BE307" s="19" t="str">
        <f t="shared" si="49"/>
        <v>Sep</v>
      </c>
      <c r="BF307" s="19">
        <v>23</v>
      </c>
      <c r="BG307" s="40">
        <f t="shared" si="50"/>
        <v>37887</v>
      </c>
      <c r="BM307" s="39">
        <v>2000</v>
      </c>
      <c r="BN307" s="19" t="str">
        <f t="shared" si="51"/>
        <v>Oct</v>
      </c>
      <c r="BO307" s="19">
        <v>1</v>
      </c>
      <c r="BP307" s="40">
        <f t="shared" si="48"/>
        <v>36800</v>
      </c>
      <c r="BQ307" s="19">
        <f ca="1" t="shared" si="52"/>
        <v>25</v>
      </c>
      <c r="BU307" s="19">
        <v>2819.51</v>
      </c>
      <c r="BV307" s="41">
        <v>2819.51</v>
      </c>
    </row>
    <row r="308" spans="1:74">
      <c r="A308" s="19" t="s">
        <v>1183</v>
      </c>
      <c r="B308" s="39">
        <v>2000</v>
      </c>
      <c r="C308" s="19">
        <f t="shared" si="45"/>
        <v>2000</v>
      </c>
      <c r="D308" s="19" t="s">
        <v>8296</v>
      </c>
      <c r="E308" s="19" t="str">
        <f t="shared" si="44"/>
        <v>Jul</v>
      </c>
      <c r="F308" s="19">
        <v>14</v>
      </c>
      <c r="G308" s="40">
        <f t="shared" si="46"/>
        <v>36721</v>
      </c>
      <c r="H308" s="19">
        <v>0</v>
      </c>
      <c r="I308" s="19">
        <v>2897.46</v>
      </c>
      <c r="J308" s="41">
        <v>2897.46</v>
      </c>
      <c r="K308" s="19" t="s">
        <v>8297</v>
      </c>
      <c r="L308" s="19" t="str">
        <v>tier - 2</v>
      </c>
      <c r="M308" s="19" t="s">
        <v>8302</v>
      </c>
      <c r="N308" s="19" t="str">
        <v>tier - 1</v>
      </c>
      <c r="O308" s="19" t="s">
        <v>8315</v>
      </c>
      <c r="P308" s="19" t="str">
        <v>R1012</v>
      </c>
      <c r="Q308" s="19">
        <f ca="1" t="shared" si="47"/>
        <v>25</v>
      </c>
      <c r="R308" s="29"/>
      <c r="U308" s="19" t="s">
        <v>8328</v>
      </c>
      <c r="V308" s="19" t="str">
        <f t="shared" si="53"/>
        <v>Aug</v>
      </c>
      <c r="X308" s="19">
        <f t="shared" si="54"/>
        <v>1999</v>
      </c>
      <c r="AG308" s="19" t="s">
        <v>1157</v>
      </c>
      <c r="AH308" s="19" t="s">
        <v>8324</v>
      </c>
      <c r="AI308" s="19" t="s">
        <v>8297</v>
      </c>
      <c r="AJ308" s="19" t="s">
        <v>8298</v>
      </c>
      <c r="AK308" s="19" t="str">
        <v>tier - 2</v>
      </c>
      <c r="AL308" s="19" t="str">
        <v>tier - 3</v>
      </c>
      <c r="AT308" s="19" t="s">
        <v>8330</v>
      </c>
      <c r="AU308" s="19" t="str">
        <v>R1011</v>
      </c>
      <c r="BD308" s="39">
        <v>2000</v>
      </c>
      <c r="BE308" s="19" t="str">
        <f t="shared" si="49"/>
        <v>Oct</v>
      </c>
      <c r="BF308" s="19">
        <v>1</v>
      </c>
      <c r="BG308" s="40">
        <f t="shared" si="50"/>
        <v>36800</v>
      </c>
      <c r="BM308" s="39">
        <v>1998</v>
      </c>
      <c r="BN308" s="19" t="str">
        <f t="shared" si="51"/>
        <v>Nov</v>
      </c>
      <c r="BO308" s="19">
        <v>15</v>
      </c>
      <c r="BP308" s="40">
        <f t="shared" si="48"/>
        <v>36114</v>
      </c>
      <c r="BQ308" s="19">
        <f ca="1" t="shared" si="52"/>
        <v>26</v>
      </c>
      <c r="BU308" s="19">
        <v>2842.76</v>
      </c>
      <c r="BV308" s="41">
        <v>2842.76</v>
      </c>
    </row>
    <row r="309" spans="1:74">
      <c r="A309" s="19" t="s">
        <v>1187</v>
      </c>
      <c r="B309" s="39">
        <v>1999</v>
      </c>
      <c r="C309" s="19">
        <f t="shared" si="45"/>
        <v>1999</v>
      </c>
      <c r="D309" s="19" t="s">
        <v>8301</v>
      </c>
      <c r="E309" s="19" t="str">
        <f t="shared" si="44"/>
        <v>Nov</v>
      </c>
      <c r="F309" s="19">
        <v>1</v>
      </c>
      <c r="G309" s="40">
        <f t="shared" si="46"/>
        <v>36465</v>
      </c>
      <c r="H309" s="19">
        <v>0</v>
      </c>
      <c r="I309" s="19">
        <v>2899.49</v>
      </c>
      <c r="J309" s="41">
        <v>2899.49</v>
      </c>
      <c r="K309" s="19" t="s">
        <v>8297</v>
      </c>
      <c r="L309" s="19" t="str">
        <v>tier - 2</v>
      </c>
      <c r="M309" s="19" t="s">
        <v>8297</v>
      </c>
      <c r="N309" s="19" t="str">
        <v>tier - 2</v>
      </c>
      <c r="O309" s="19" t="s">
        <v>8337</v>
      </c>
      <c r="P309" s="19" t="str">
        <v>R1024</v>
      </c>
      <c r="Q309" s="19">
        <f ca="1" t="shared" si="47"/>
        <v>26</v>
      </c>
      <c r="R309" s="29"/>
      <c r="U309" s="19" t="s">
        <v>8326</v>
      </c>
      <c r="V309" s="19" t="str">
        <f t="shared" si="53"/>
        <v>Dec</v>
      </c>
      <c r="X309" s="19">
        <f t="shared" si="54"/>
        <v>1999</v>
      </c>
      <c r="AG309" s="19" t="s">
        <v>1161</v>
      </c>
      <c r="AH309" s="19" t="s">
        <v>8324</v>
      </c>
      <c r="AI309" s="19" t="s">
        <v>8297</v>
      </c>
      <c r="AJ309" s="19" t="s">
        <v>8298</v>
      </c>
      <c r="AK309" s="19" t="str">
        <v>tier - 2</v>
      </c>
      <c r="AL309" s="19" t="str">
        <v>tier - 3</v>
      </c>
      <c r="AT309" s="19" t="s">
        <v>8315</v>
      </c>
      <c r="AU309" s="19" t="str">
        <v>R1012</v>
      </c>
      <c r="BD309" s="39">
        <v>1998</v>
      </c>
      <c r="BE309" s="19" t="str">
        <f t="shared" si="49"/>
        <v>Nov</v>
      </c>
      <c r="BF309" s="19">
        <v>15</v>
      </c>
      <c r="BG309" s="40">
        <f t="shared" si="50"/>
        <v>36114</v>
      </c>
      <c r="BM309" s="39">
        <v>1998</v>
      </c>
      <c r="BN309" s="19" t="str">
        <f t="shared" si="51"/>
        <v>Jun</v>
      </c>
      <c r="BO309" s="19">
        <v>17</v>
      </c>
      <c r="BP309" s="40">
        <f t="shared" si="48"/>
        <v>35963</v>
      </c>
      <c r="BQ309" s="19">
        <f ca="1" t="shared" si="52"/>
        <v>27</v>
      </c>
      <c r="BU309" s="19">
        <v>2850.68</v>
      </c>
      <c r="BV309" s="41">
        <v>2850.68</v>
      </c>
    </row>
    <row r="310" spans="1:74">
      <c r="A310" s="19" t="s">
        <v>1191</v>
      </c>
      <c r="B310" s="39">
        <v>1996</v>
      </c>
      <c r="C310" s="19">
        <f t="shared" si="45"/>
        <v>1996</v>
      </c>
      <c r="D310" s="19" t="s">
        <v>8329</v>
      </c>
      <c r="E310" s="19" t="str">
        <f t="shared" si="44"/>
        <v>Oct</v>
      </c>
      <c r="F310" s="19">
        <v>24</v>
      </c>
      <c r="G310" s="40">
        <f t="shared" si="46"/>
        <v>35362</v>
      </c>
      <c r="H310" s="19">
        <v>1</v>
      </c>
      <c r="I310" s="19">
        <v>2902.91</v>
      </c>
      <c r="J310" s="41">
        <v>2902.91</v>
      </c>
      <c r="K310" s="19" t="s">
        <v>8297</v>
      </c>
      <c r="L310" s="19" t="str">
        <v>tier - 2</v>
      </c>
      <c r="M310" s="19" t="s">
        <v>8297</v>
      </c>
      <c r="N310" s="19" t="str">
        <v>tier - 2</v>
      </c>
      <c r="O310" s="19" t="s">
        <v>8299</v>
      </c>
      <c r="P310" s="19" t="str">
        <v>R1013</v>
      </c>
      <c r="Q310" s="19">
        <f ca="1" t="shared" si="47"/>
        <v>29</v>
      </c>
      <c r="R310" s="29"/>
      <c r="U310" s="19" t="s">
        <v>8328</v>
      </c>
      <c r="V310" s="19" t="str">
        <f t="shared" si="53"/>
        <v>Aug</v>
      </c>
      <c r="X310" s="19">
        <f t="shared" si="54"/>
        <v>2004</v>
      </c>
      <c r="AG310" s="19" t="s">
        <v>1165</v>
      </c>
      <c r="AH310" s="19" t="s">
        <v>8324</v>
      </c>
      <c r="AI310" s="19" t="s">
        <v>8297</v>
      </c>
      <c r="AJ310" s="19" t="s">
        <v>8298</v>
      </c>
      <c r="AK310" s="19" t="str">
        <v>tier - 2</v>
      </c>
      <c r="AL310" s="19" t="str">
        <v>tier - 3</v>
      </c>
      <c r="AT310" s="19" t="s">
        <v>8315</v>
      </c>
      <c r="AU310" s="19" t="str">
        <v>R1012</v>
      </c>
      <c r="BD310" s="39">
        <v>1998</v>
      </c>
      <c r="BE310" s="19" t="str">
        <f t="shared" si="49"/>
        <v>Jun</v>
      </c>
      <c r="BF310" s="19">
        <v>17</v>
      </c>
      <c r="BG310" s="40">
        <f t="shared" si="50"/>
        <v>35963</v>
      </c>
      <c r="BM310" s="39">
        <v>1998</v>
      </c>
      <c r="BN310" s="19" t="str">
        <f t="shared" si="51"/>
        <v>Sep</v>
      </c>
      <c r="BO310" s="19">
        <v>4</v>
      </c>
      <c r="BP310" s="40">
        <f t="shared" si="48"/>
        <v>36042</v>
      </c>
      <c r="BQ310" s="19">
        <f ca="1" t="shared" si="52"/>
        <v>27</v>
      </c>
      <c r="BU310" s="19">
        <v>2855.44</v>
      </c>
      <c r="BV310" s="41">
        <v>2855.44</v>
      </c>
    </row>
    <row r="311" spans="1:74">
      <c r="A311" s="19" t="s">
        <v>1195</v>
      </c>
      <c r="B311" s="39">
        <v>1996</v>
      </c>
      <c r="C311" s="19">
        <f t="shared" si="45"/>
        <v>1996</v>
      </c>
      <c r="D311" s="19" t="s">
        <v>8303</v>
      </c>
      <c r="E311" s="19" t="str">
        <f t="shared" si="44"/>
        <v>Jun</v>
      </c>
      <c r="F311" s="19">
        <v>13</v>
      </c>
      <c r="G311" s="40">
        <f t="shared" si="46"/>
        <v>35229</v>
      </c>
      <c r="H311" s="19">
        <v>1</v>
      </c>
      <c r="I311" s="19">
        <v>2904.09</v>
      </c>
      <c r="J311" s="41">
        <v>2904.09</v>
      </c>
      <c r="K311" s="19" t="s">
        <v>8297</v>
      </c>
      <c r="L311" s="19" t="str">
        <v>tier - 2</v>
      </c>
      <c r="M311" s="19" t="s">
        <v>8297</v>
      </c>
      <c r="N311" s="19" t="str">
        <v>tier - 2</v>
      </c>
      <c r="O311" s="19" t="s">
        <v>8330</v>
      </c>
      <c r="P311" s="19" t="str">
        <v>R1011</v>
      </c>
      <c r="Q311" s="19">
        <f ca="1" t="shared" si="47"/>
        <v>29</v>
      </c>
      <c r="R311" s="29"/>
      <c r="U311" s="19" t="s">
        <v>8310</v>
      </c>
      <c r="V311" s="19" t="str">
        <f t="shared" si="53"/>
        <v>Sep</v>
      </c>
      <c r="X311" s="19">
        <f t="shared" si="54"/>
        <v>2003</v>
      </c>
      <c r="AG311" s="19" t="s">
        <v>1169</v>
      </c>
      <c r="AH311" s="19" t="s">
        <v>8324</v>
      </c>
      <c r="AI311" s="19" t="s">
        <v>8297</v>
      </c>
      <c r="AJ311" s="19" t="s">
        <v>8298</v>
      </c>
      <c r="AK311" s="19" t="str">
        <v>tier - 2</v>
      </c>
      <c r="AL311" s="19" t="str">
        <v>tier - 3</v>
      </c>
      <c r="AT311" s="19" t="s">
        <v>8315</v>
      </c>
      <c r="AU311" s="19" t="str">
        <v>R1012</v>
      </c>
      <c r="BD311" s="39">
        <v>1998</v>
      </c>
      <c r="BE311" s="19" t="str">
        <f t="shared" si="49"/>
        <v>Sep</v>
      </c>
      <c r="BF311" s="19">
        <v>4</v>
      </c>
      <c r="BG311" s="40">
        <f t="shared" si="50"/>
        <v>36042</v>
      </c>
      <c r="BM311" s="39">
        <v>1993</v>
      </c>
      <c r="BN311" s="19" t="str">
        <f t="shared" si="51"/>
        <v>Nov</v>
      </c>
      <c r="BO311" s="19">
        <v>1</v>
      </c>
      <c r="BP311" s="40">
        <f t="shared" si="48"/>
        <v>34274</v>
      </c>
      <c r="BQ311" s="19">
        <f ca="1" t="shared" si="52"/>
        <v>32</v>
      </c>
      <c r="BU311" s="19">
        <v>2866.09</v>
      </c>
      <c r="BV311" s="41">
        <v>2866.09</v>
      </c>
    </row>
    <row r="312" spans="1:74">
      <c r="A312" s="19" t="s">
        <v>1198</v>
      </c>
      <c r="B312" s="39">
        <v>2003</v>
      </c>
      <c r="C312" s="19">
        <f t="shared" si="45"/>
        <v>2003</v>
      </c>
      <c r="D312" s="19" t="s">
        <v>8303</v>
      </c>
      <c r="E312" s="19" t="str">
        <f t="shared" si="44"/>
        <v>Jun</v>
      </c>
      <c r="F312" s="19">
        <v>5</v>
      </c>
      <c r="G312" s="40">
        <f t="shared" si="46"/>
        <v>37777</v>
      </c>
      <c r="H312" s="19">
        <v>2</v>
      </c>
      <c r="I312" s="19">
        <v>2913.57</v>
      </c>
      <c r="J312" s="41">
        <v>2913.57</v>
      </c>
      <c r="K312" s="19" t="s">
        <v>8297</v>
      </c>
      <c r="L312" s="19" t="str">
        <v>tier - 2</v>
      </c>
      <c r="M312" s="19" t="s">
        <v>8297</v>
      </c>
      <c r="N312" s="19" t="str">
        <v>tier - 2</v>
      </c>
      <c r="O312" s="19" t="s">
        <v>8330</v>
      </c>
      <c r="P312" s="19" t="str">
        <v>R1011</v>
      </c>
      <c r="Q312" s="19">
        <f ca="1" t="shared" si="47"/>
        <v>22</v>
      </c>
      <c r="R312" s="29"/>
      <c r="U312" s="19" t="s">
        <v>8329</v>
      </c>
      <c r="V312" s="19" t="str">
        <f t="shared" si="53"/>
        <v>Oct</v>
      </c>
      <c r="X312" s="19">
        <f t="shared" si="54"/>
        <v>2000</v>
      </c>
      <c r="AG312" s="19" t="s">
        <v>1173</v>
      </c>
      <c r="AH312" s="19" t="s">
        <v>8324</v>
      </c>
      <c r="AI312" s="19" t="s">
        <v>8298</v>
      </c>
      <c r="AJ312" s="19" t="s">
        <v>8298</v>
      </c>
      <c r="AK312" s="19" t="str">
        <v>tier - 3</v>
      </c>
      <c r="AL312" s="19" t="str">
        <v>tier - 3</v>
      </c>
      <c r="AT312" s="19" t="s">
        <v>8330</v>
      </c>
      <c r="AU312" s="19" t="str">
        <v>R1011</v>
      </c>
      <c r="BD312" s="39">
        <v>1993</v>
      </c>
      <c r="BE312" s="19" t="str">
        <f t="shared" si="49"/>
        <v>Nov</v>
      </c>
      <c r="BF312" s="19">
        <v>1</v>
      </c>
      <c r="BG312" s="40">
        <f t="shared" si="50"/>
        <v>34274</v>
      </c>
      <c r="BM312" s="39">
        <v>1993</v>
      </c>
      <c r="BN312" s="19" t="str">
        <f t="shared" si="51"/>
        <v>Aug</v>
      </c>
      <c r="BO312" s="19">
        <v>12</v>
      </c>
      <c r="BP312" s="40">
        <f t="shared" si="48"/>
        <v>34193</v>
      </c>
      <c r="BQ312" s="19">
        <f ca="1" t="shared" si="52"/>
        <v>32</v>
      </c>
      <c r="BU312" s="19">
        <v>2867.12</v>
      </c>
      <c r="BV312" s="41">
        <v>2867.12</v>
      </c>
    </row>
    <row r="313" spans="1:74">
      <c r="A313" s="19" t="s">
        <v>1201</v>
      </c>
      <c r="B313" s="39">
        <v>1996</v>
      </c>
      <c r="C313" s="19">
        <f t="shared" si="45"/>
        <v>1996</v>
      </c>
      <c r="D313" s="19" t="s">
        <v>8303</v>
      </c>
      <c r="E313" s="19" t="str">
        <f t="shared" si="44"/>
        <v>Jun</v>
      </c>
      <c r="F313" s="19">
        <v>30</v>
      </c>
      <c r="G313" s="40">
        <f t="shared" si="46"/>
        <v>35246</v>
      </c>
      <c r="H313" s="19">
        <v>1</v>
      </c>
      <c r="I313" s="19">
        <v>2927.06</v>
      </c>
      <c r="J313" s="41">
        <v>2927.06</v>
      </c>
      <c r="K313" s="19" t="s">
        <v>8297</v>
      </c>
      <c r="L313" s="19" t="str">
        <v>tier - 2</v>
      </c>
      <c r="M313" s="19" t="s">
        <v>8297</v>
      </c>
      <c r="N313" s="19" t="str">
        <v>tier - 2</v>
      </c>
      <c r="O313" s="19" t="s">
        <v>8299</v>
      </c>
      <c r="P313" s="19" t="str">
        <v>R1013</v>
      </c>
      <c r="Q313" s="19">
        <f ca="1" t="shared" si="47"/>
        <v>29</v>
      </c>
      <c r="R313" s="29"/>
      <c r="U313" s="19" t="s">
        <v>8301</v>
      </c>
      <c r="V313" s="19" t="str">
        <f t="shared" si="53"/>
        <v>Nov</v>
      </c>
      <c r="X313" s="19">
        <f t="shared" si="54"/>
        <v>1998</v>
      </c>
      <c r="AG313" s="19" t="s">
        <v>1177</v>
      </c>
      <c r="AH313" s="19" t="s">
        <v>8324</v>
      </c>
      <c r="AI313" s="19" t="s">
        <v>8302</v>
      </c>
      <c r="AJ313" s="19" t="s">
        <v>8298</v>
      </c>
      <c r="AK313" s="19" t="str">
        <v>tier - 1</v>
      </c>
      <c r="AL313" s="19" t="str">
        <v>tier - 3</v>
      </c>
      <c r="AT313" s="19" t="s">
        <v>8299</v>
      </c>
      <c r="AU313" s="19" t="str">
        <v>R1013</v>
      </c>
      <c r="BD313" s="39">
        <v>1993</v>
      </c>
      <c r="BE313" s="19" t="str">
        <f t="shared" si="49"/>
        <v>Aug</v>
      </c>
      <c r="BF313" s="19">
        <v>12</v>
      </c>
      <c r="BG313" s="40">
        <f t="shared" si="50"/>
        <v>34193</v>
      </c>
      <c r="BM313" s="39">
        <v>1996</v>
      </c>
      <c r="BN313" s="19" t="str">
        <f t="shared" si="51"/>
        <v>Jun</v>
      </c>
      <c r="BO313" s="19">
        <v>21</v>
      </c>
      <c r="BP313" s="40">
        <f t="shared" si="48"/>
        <v>35237</v>
      </c>
      <c r="BQ313" s="19">
        <f ca="1" t="shared" si="52"/>
        <v>29</v>
      </c>
      <c r="BU313" s="19">
        <v>2897.32</v>
      </c>
      <c r="BV313" s="41">
        <v>2897.32</v>
      </c>
    </row>
    <row r="314" spans="1:74">
      <c r="A314" s="19" t="s">
        <v>1205</v>
      </c>
      <c r="B314" s="39">
        <v>2002</v>
      </c>
      <c r="C314" s="19">
        <f t="shared" si="45"/>
        <v>2002</v>
      </c>
      <c r="D314" s="19" t="s">
        <v>8310</v>
      </c>
      <c r="E314" s="19" t="str">
        <f t="shared" si="44"/>
        <v>Sep</v>
      </c>
      <c r="F314" s="19">
        <v>30</v>
      </c>
      <c r="G314" s="40">
        <f t="shared" si="46"/>
        <v>37529</v>
      </c>
      <c r="H314" s="19">
        <v>0</v>
      </c>
      <c r="I314" s="19">
        <v>2943.41</v>
      </c>
      <c r="J314" s="41">
        <v>2943.41</v>
      </c>
      <c r="K314" s="19" t="s">
        <v>8297</v>
      </c>
      <c r="L314" s="19" t="str">
        <v>tier - 2</v>
      </c>
      <c r="M314" s="19" t="s">
        <v>8298</v>
      </c>
      <c r="N314" s="19" t="str">
        <v>tier - 3</v>
      </c>
      <c r="O314" s="19" t="s">
        <v>8315</v>
      </c>
      <c r="P314" s="19" t="str">
        <v>R1012</v>
      </c>
      <c r="Q314" s="19">
        <f ca="1" t="shared" si="47"/>
        <v>23</v>
      </c>
      <c r="R314" s="29"/>
      <c r="U314" s="19" t="s">
        <v>8303</v>
      </c>
      <c r="V314" s="19" t="str">
        <f t="shared" si="53"/>
        <v>Jun</v>
      </c>
      <c r="X314" s="19">
        <f t="shared" si="54"/>
        <v>1998</v>
      </c>
      <c r="AG314" s="19" t="s">
        <v>1180</v>
      </c>
      <c r="AH314" s="19" t="s">
        <v>8324</v>
      </c>
      <c r="AI314" s="19" t="s">
        <v>8298</v>
      </c>
      <c r="AJ314" s="19" t="s">
        <v>8298</v>
      </c>
      <c r="AK314" s="19" t="str">
        <v>tier - 3</v>
      </c>
      <c r="AL314" s="19" t="str">
        <v>tier - 3</v>
      </c>
      <c r="AT314" s="19" t="s">
        <v>8333</v>
      </c>
      <c r="AU314" s="19" t="str">
        <v>R1016</v>
      </c>
      <c r="BD314" s="39">
        <v>1996</v>
      </c>
      <c r="BE314" s="19" t="str">
        <f t="shared" si="49"/>
        <v>Jun</v>
      </c>
      <c r="BF314" s="19">
        <v>21</v>
      </c>
      <c r="BG314" s="40">
        <f t="shared" si="50"/>
        <v>35237</v>
      </c>
      <c r="BM314" s="39">
        <v>2000</v>
      </c>
      <c r="BN314" s="19" t="str">
        <f t="shared" si="51"/>
        <v>Jul</v>
      </c>
      <c r="BO314" s="19">
        <v>14</v>
      </c>
      <c r="BP314" s="40">
        <f t="shared" si="48"/>
        <v>36721</v>
      </c>
      <c r="BQ314" s="19">
        <f ca="1" t="shared" si="52"/>
        <v>25</v>
      </c>
      <c r="BU314" s="19">
        <v>2897.46</v>
      </c>
      <c r="BV314" s="41">
        <v>2897.46</v>
      </c>
    </row>
    <row r="315" spans="1:74">
      <c r="A315" s="19" t="s">
        <v>1209</v>
      </c>
      <c r="B315" s="39">
        <v>1995</v>
      </c>
      <c r="C315" s="19">
        <f t="shared" si="45"/>
        <v>1995</v>
      </c>
      <c r="D315" s="19" t="s">
        <v>8310</v>
      </c>
      <c r="E315" s="19" t="str">
        <f t="shared" si="44"/>
        <v>Sep</v>
      </c>
      <c r="F315" s="19">
        <v>24</v>
      </c>
      <c r="G315" s="40">
        <f t="shared" si="46"/>
        <v>34966</v>
      </c>
      <c r="H315" s="19">
        <v>0</v>
      </c>
      <c r="I315" s="19">
        <v>2974.13</v>
      </c>
      <c r="J315" s="41">
        <v>2974.13</v>
      </c>
      <c r="K315" s="19" t="s">
        <v>8297</v>
      </c>
      <c r="L315" s="19" t="str">
        <v>tier - 2</v>
      </c>
      <c r="M315" s="19" t="s">
        <v>8302</v>
      </c>
      <c r="N315" s="19" t="str">
        <v>tier - 1</v>
      </c>
      <c r="O315" s="19" t="s">
        <v>8330</v>
      </c>
      <c r="P315" s="19" t="str">
        <v>R1011</v>
      </c>
      <c r="Q315" s="19">
        <f ca="1" t="shared" si="47"/>
        <v>30</v>
      </c>
      <c r="R315" s="29"/>
      <c r="U315" s="19" t="s">
        <v>8310</v>
      </c>
      <c r="V315" s="19" t="str">
        <f t="shared" si="53"/>
        <v>Sep</v>
      </c>
      <c r="X315" s="19">
        <f t="shared" si="54"/>
        <v>1998</v>
      </c>
      <c r="AG315" s="19" t="s">
        <v>1183</v>
      </c>
      <c r="AH315" s="19" t="s">
        <v>8324</v>
      </c>
      <c r="AI315" s="19" t="s">
        <v>8297</v>
      </c>
      <c r="AJ315" s="19" t="s">
        <v>8302</v>
      </c>
      <c r="AK315" s="19" t="str">
        <v>tier - 2</v>
      </c>
      <c r="AL315" s="19" t="str">
        <v>tier - 1</v>
      </c>
      <c r="AT315" s="19" t="s">
        <v>8315</v>
      </c>
      <c r="AU315" s="19" t="str">
        <v>R1012</v>
      </c>
      <c r="BD315" s="39">
        <v>2000</v>
      </c>
      <c r="BE315" s="19" t="str">
        <f t="shared" si="49"/>
        <v>Jul</v>
      </c>
      <c r="BF315" s="19">
        <v>14</v>
      </c>
      <c r="BG315" s="40">
        <f t="shared" si="50"/>
        <v>36721</v>
      </c>
      <c r="BM315" s="39">
        <v>1999</v>
      </c>
      <c r="BN315" s="19" t="str">
        <f t="shared" si="51"/>
        <v>Nov</v>
      </c>
      <c r="BO315" s="19">
        <v>1</v>
      </c>
      <c r="BP315" s="40">
        <f t="shared" si="48"/>
        <v>36465</v>
      </c>
      <c r="BQ315" s="19">
        <f ca="1" t="shared" si="52"/>
        <v>26</v>
      </c>
      <c r="BU315" s="19">
        <v>2899.49</v>
      </c>
      <c r="BV315" s="41">
        <v>2899.49</v>
      </c>
    </row>
    <row r="316" spans="1:74">
      <c r="A316" s="19" t="s">
        <v>1213</v>
      </c>
      <c r="B316" s="39">
        <v>1987</v>
      </c>
      <c r="C316" s="19">
        <f t="shared" si="45"/>
        <v>1987</v>
      </c>
      <c r="D316" s="19" t="s">
        <v>8303</v>
      </c>
      <c r="E316" s="19" t="str">
        <f t="shared" si="44"/>
        <v>Jun</v>
      </c>
      <c r="F316" s="19">
        <v>18</v>
      </c>
      <c r="G316" s="40">
        <f t="shared" si="46"/>
        <v>31946</v>
      </c>
      <c r="H316" s="19">
        <v>3</v>
      </c>
      <c r="I316" s="19">
        <v>2979.52</v>
      </c>
      <c r="J316" s="41">
        <v>2979.52</v>
      </c>
      <c r="K316" s="19" t="s">
        <v>8297</v>
      </c>
      <c r="L316" s="19" t="str">
        <v>tier - 2</v>
      </c>
      <c r="M316" s="19" t="s">
        <v>8298</v>
      </c>
      <c r="N316" s="19" t="str">
        <v>tier - 3</v>
      </c>
      <c r="O316" s="19" t="s">
        <v>8299</v>
      </c>
      <c r="P316" s="19" t="str">
        <v>R1013</v>
      </c>
      <c r="Q316" s="19">
        <f ca="1" t="shared" si="47"/>
        <v>38</v>
      </c>
      <c r="R316" s="29"/>
      <c r="U316" s="19" t="s">
        <v>8301</v>
      </c>
      <c r="V316" s="19" t="str">
        <f t="shared" si="53"/>
        <v>Nov</v>
      </c>
      <c r="X316" s="19">
        <f t="shared" si="54"/>
        <v>1993</v>
      </c>
      <c r="AG316" s="19" t="s">
        <v>1187</v>
      </c>
      <c r="AH316" s="19" t="s">
        <v>8324</v>
      </c>
      <c r="AI316" s="19" t="s">
        <v>8297</v>
      </c>
      <c r="AJ316" s="19" t="s">
        <v>8297</v>
      </c>
      <c r="AK316" s="19" t="str">
        <v>tier - 2</v>
      </c>
      <c r="AL316" s="19" t="str">
        <v>tier - 2</v>
      </c>
      <c r="AT316" s="19" t="s">
        <v>8337</v>
      </c>
      <c r="AU316" s="19" t="str">
        <v>R1024</v>
      </c>
      <c r="BD316" s="39">
        <v>1999</v>
      </c>
      <c r="BE316" s="19" t="str">
        <f t="shared" si="49"/>
        <v>Nov</v>
      </c>
      <c r="BF316" s="19">
        <v>1</v>
      </c>
      <c r="BG316" s="40">
        <f t="shared" si="50"/>
        <v>36465</v>
      </c>
      <c r="BM316" s="39">
        <v>1996</v>
      </c>
      <c r="BN316" s="19" t="str">
        <f t="shared" si="51"/>
        <v>Oct</v>
      </c>
      <c r="BO316" s="19">
        <v>24</v>
      </c>
      <c r="BP316" s="40">
        <f t="shared" si="48"/>
        <v>35362</v>
      </c>
      <c r="BQ316" s="19">
        <f ca="1" t="shared" si="52"/>
        <v>29</v>
      </c>
      <c r="BU316" s="19">
        <v>2902.91</v>
      </c>
      <c r="BV316" s="41">
        <v>2902.91</v>
      </c>
    </row>
    <row r="317" spans="1:74">
      <c r="A317" s="19" t="s">
        <v>1216</v>
      </c>
      <c r="B317" s="39">
        <v>1991</v>
      </c>
      <c r="C317" s="19">
        <f t="shared" si="45"/>
        <v>1991</v>
      </c>
      <c r="D317" s="19" t="s">
        <v>8301</v>
      </c>
      <c r="E317" s="19" t="str">
        <f t="shared" si="44"/>
        <v>Nov</v>
      </c>
      <c r="F317" s="19">
        <v>20</v>
      </c>
      <c r="G317" s="40">
        <f t="shared" si="46"/>
        <v>33562</v>
      </c>
      <c r="H317" s="19">
        <v>3</v>
      </c>
      <c r="I317" s="19">
        <v>2985.67</v>
      </c>
      <c r="J317" s="41">
        <v>2985.67</v>
      </c>
      <c r="K317" s="19" t="s">
        <v>8297</v>
      </c>
      <c r="L317" s="19" t="str">
        <v>tier - 2</v>
      </c>
      <c r="M317" s="19" t="s">
        <v>8297</v>
      </c>
      <c r="N317" s="19" t="str">
        <v>tier - 2</v>
      </c>
      <c r="O317" s="19" t="s">
        <v>8299</v>
      </c>
      <c r="P317" s="19" t="str">
        <v>R1013</v>
      </c>
      <c r="Q317" s="19">
        <f ca="1" t="shared" si="47"/>
        <v>33</v>
      </c>
      <c r="R317" s="29"/>
      <c r="U317" s="19" t="s">
        <v>8328</v>
      </c>
      <c r="V317" s="19" t="str">
        <f t="shared" si="53"/>
        <v>Aug</v>
      </c>
      <c r="X317" s="19">
        <f t="shared" si="54"/>
        <v>1993</v>
      </c>
      <c r="AG317" s="19" t="s">
        <v>1191</v>
      </c>
      <c r="AH317" s="19" t="s">
        <v>8324</v>
      </c>
      <c r="AI317" s="19" t="s">
        <v>8297</v>
      </c>
      <c r="AJ317" s="19" t="s">
        <v>8297</v>
      </c>
      <c r="AK317" s="19" t="str">
        <v>tier - 2</v>
      </c>
      <c r="AL317" s="19" t="str">
        <v>tier - 2</v>
      </c>
      <c r="AT317" s="19" t="s">
        <v>8299</v>
      </c>
      <c r="AU317" s="19" t="str">
        <v>R1013</v>
      </c>
      <c r="BD317" s="39">
        <v>1996</v>
      </c>
      <c r="BE317" s="19" t="str">
        <f t="shared" si="49"/>
        <v>Oct</v>
      </c>
      <c r="BF317" s="19">
        <v>24</v>
      </c>
      <c r="BG317" s="40">
        <f t="shared" si="50"/>
        <v>35362</v>
      </c>
      <c r="BM317" s="39">
        <v>1996</v>
      </c>
      <c r="BN317" s="19" t="str">
        <f t="shared" si="51"/>
        <v>Jun</v>
      </c>
      <c r="BO317" s="19">
        <v>13</v>
      </c>
      <c r="BP317" s="40">
        <f t="shared" si="48"/>
        <v>35229</v>
      </c>
      <c r="BQ317" s="19">
        <f ca="1" t="shared" si="52"/>
        <v>29</v>
      </c>
      <c r="BU317" s="19">
        <v>2904.09</v>
      </c>
      <c r="BV317" s="41">
        <v>2904.09</v>
      </c>
    </row>
    <row r="318" spans="1:74">
      <c r="A318" s="19" t="s">
        <v>1220</v>
      </c>
      <c r="B318" s="39">
        <v>2002</v>
      </c>
      <c r="C318" s="19">
        <f t="shared" si="45"/>
        <v>2002</v>
      </c>
      <c r="D318" s="19" t="s">
        <v>8326</v>
      </c>
      <c r="E318" s="19" t="str">
        <f t="shared" si="44"/>
        <v>Dec</v>
      </c>
      <c r="F318" s="19">
        <v>15</v>
      </c>
      <c r="G318" s="40">
        <f t="shared" si="46"/>
        <v>37605</v>
      </c>
      <c r="H318" s="19">
        <v>0</v>
      </c>
      <c r="I318" s="19">
        <v>3012.22</v>
      </c>
      <c r="J318" s="41">
        <v>3012.22</v>
      </c>
      <c r="K318" s="19" t="s">
        <v>8297</v>
      </c>
      <c r="L318" s="19" t="str">
        <v>tier - 2</v>
      </c>
      <c r="M318" s="19" t="s">
        <v>8298</v>
      </c>
      <c r="N318" s="19" t="str">
        <v>tier - 3</v>
      </c>
      <c r="O318" s="19" t="s">
        <v>8315</v>
      </c>
      <c r="P318" s="19" t="str">
        <v>R1012</v>
      </c>
      <c r="Q318" s="19">
        <f ca="1" t="shared" si="47"/>
        <v>22</v>
      </c>
      <c r="R318" s="29"/>
      <c r="U318" s="19" t="s">
        <v>8303</v>
      </c>
      <c r="V318" s="19" t="str">
        <f t="shared" si="53"/>
        <v>Jun</v>
      </c>
      <c r="X318" s="19">
        <f t="shared" si="54"/>
        <v>1996</v>
      </c>
      <c r="AG318" s="19" t="s">
        <v>1195</v>
      </c>
      <c r="AH318" s="19" t="s">
        <v>8324</v>
      </c>
      <c r="AI318" s="19" t="s">
        <v>8297</v>
      </c>
      <c r="AJ318" s="19" t="s">
        <v>8297</v>
      </c>
      <c r="AK318" s="19" t="str">
        <v>tier - 2</v>
      </c>
      <c r="AL318" s="19" t="str">
        <v>tier - 2</v>
      </c>
      <c r="AT318" s="19" t="s">
        <v>8330</v>
      </c>
      <c r="AU318" s="19" t="str">
        <v>R1011</v>
      </c>
      <c r="BD318" s="39">
        <v>1996</v>
      </c>
      <c r="BE318" s="19" t="str">
        <f t="shared" si="49"/>
        <v>Jun</v>
      </c>
      <c r="BF318" s="19">
        <v>13</v>
      </c>
      <c r="BG318" s="40">
        <f t="shared" si="50"/>
        <v>35229</v>
      </c>
      <c r="BM318" s="39">
        <v>2003</v>
      </c>
      <c r="BN318" s="19" t="str">
        <f t="shared" si="51"/>
        <v>Jun</v>
      </c>
      <c r="BO318" s="19">
        <v>5</v>
      </c>
      <c r="BP318" s="40">
        <f t="shared" si="48"/>
        <v>37777</v>
      </c>
      <c r="BQ318" s="19">
        <f ca="1" t="shared" si="52"/>
        <v>22</v>
      </c>
      <c r="BU318" s="19">
        <v>2913.57</v>
      </c>
      <c r="BV318" s="41">
        <v>2913.57</v>
      </c>
    </row>
    <row r="319" spans="1:74">
      <c r="A319" s="19" t="s">
        <v>1224</v>
      </c>
      <c r="B319" s="39">
        <v>1988</v>
      </c>
      <c r="C319" s="19">
        <f t="shared" si="45"/>
        <v>1988</v>
      </c>
      <c r="D319" s="19" t="s">
        <v>8310</v>
      </c>
      <c r="E319" s="19" t="str">
        <f t="shared" si="44"/>
        <v>Sep</v>
      </c>
      <c r="F319" s="19">
        <v>28</v>
      </c>
      <c r="G319" s="40">
        <f t="shared" si="46"/>
        <v>32414</v>
      </c>
      <c r="H319" s="19">
        <v>3</v>
      </c>
      <c r="I319" s="19">
        <v>3018.04</v>
      </c>
      <c r="J319" s="41">
        <v>3018.04</v>
      </c>
      <c r="K319" s="19" t="s">
        <v>8297</v>
      </c>
      <c r="L319" s="19" t="str">
        <v>tier - 2</v>
      </c>
      <c r="M319" s="19" t="s">
        <v>8297</v>
      </c>
      <c r="N319" s="19" t="str">
        <v>tier - 2</v>
      </c>
      <c r="O319" s="19" t="s">
        <v>8315</v>
      </c>
      <c r="P319" s="19" t="str">
        <v>R1012</v>
      </c>
      <c r="Q319" s="19">
        <f ca="1" t="shared" si="47"/>
        <v>37</v>
      </c>
      <c r="R319" s="29"/>
      <c r="U319" s="19" t="s">
        <v>8296</v>
      </c>
      <c r="V319" s="19" t="str">
        <f t="shared" si="53"/>
        <v>Jul</v>
      </c>
      <c r="X319" s="19">
        <f t="shared" si="54"/>
        <v>2000</v>
      </c>
      <c r="AG319" s="19" t="s">
        <v>1198</v>
      </c>
      <c r="AH319" s="19" t="s">
        <v>8324</v>
      </c>
      <c r="AI319" s="19" t="s">
        <v>8297</v>
      </c>
      <c r="AJ319" s="19" t="s">
        <v>8297</v>
      </c>
      <c r="AK319" s="19" t="str">
        <v>tier - 2</v>
      </c>
      <c r="AL319" s="19" t="str">
        <v>tier - 2</v>
      </c>
      <c r="AT319" s="19" t="s">
        <v>8330</v>
      </c>
      <c r="AU319" s="19" t="str">
        <v>R1011</v>
      </c>
      <c r="BD319" s="39">
        <v>2003</v>
      </c>
      <c r="BE319" s="19" t="str">
        <f t="shared" si="49"/>
        <v>Jun</v>
      </c>
      <c r="BF319" s="19">
        <v>5</v>
      </c>
      <c r="BG319" s="40">
        <f t="shared" si="50"/>
        <v>37777</v>
      </c>
      <c r="BM319" s="39">
        <v>1996</v>
      </c>
      <c r="BN319" s="19" t="str">
        <f t="shared" si="51"/>
        <v>Jun</v>
      </c>
      <c r="BO319" s="19">
        <v>30</v>
      </c>
      <c r="BP319" s="40">
        <f t="shared" si="48"/>
        <v>35246</v>
      </c>
      <c r="BQ319" s="19">
        <f ca="1" t="shared" si="52"/>
        <v>29</v>
      </c>
      <c r="BU319" s="19">
        <v>2927.06</v>
      </c>
      <c r="BV319" s="41">
        <v>2927.06</v>
      </c>
    </row>
    <row r="320" spans="1:74">
      <c r="A320" s="19" t="s">
        <v>1228</v>
      </c>
      <c r="B320" s="39">
        <v>1997</v>
      </c>
      <c r="C320" s="19">
        <f t="shared" si="45"/>
        <v>1997</v>
      </c>
      <c r="D320" s="19" t="s">
        <v>8326</v>
      </c>
      <c r="E320" s="19" t="str">
        <f t="shared" si="44"/>
        <v>Dec</v>
      </c>
      <c r="F320" s="19">
        <v>19</v>
      </c>
      <c r="G320" s="40">
        <f t="shared" si="46"/>
        <v>35783</v>
      </c>
      <c r="H320" s="19">
        <v>0</v>
      </c>
      <c r="I320" s="19">
        <v>3021.81</v>
      </c>
      <c r="J320" s="41">
        <v>3021.81</v>
      </c>
      <c r="K320" s="19" t="s">
        <v>8297</v>
      </c>
      <c r="L320" s="19" t="str">
        <v>tier - 2</v>
      </c>
      <c r="M320" s="19" t="s">
        <v>8298</v>
      </c>
      <c r="N320" s="19" t="str">
        <v>tier - 3</v>
      </c>
      <c r="O320" s="19" t="s">
        <v>8315</v>
      </c>
      <c r="P320" s="19" t="str">
        <v>R1012</v>
      </c>
      <c r="Q320" s="19">
        <f ca="1" t="shared" si="47"/>
        <v>27</v>
      </c>
      <c r="R320" s="29"/>
      <c r="U320" s="19" t="s">
        <v>8301</v>
      </c>
      <c r="V320" s="19" t="str">
        <f t="shared" si="53"/>
        <v>Nov</v>
      </c>
      <c r="X320" s="19">
        <f t="shared" si="54"/>
        <v>1999</v>
      </c>
      <c r="AG320" s="19" t="s">
        <v>1201</v>
      </c>
      <c r="AH320" s="19" t="s">
        <v>8324</v>
      </c>
      <c r="AI320" s="19" t="s">
        <v>8297</v>
      </c>
      <c r="AJ320" s="19" t="s">
        <v>8297</v>
      </c>
      <c r="AK320" s="19" t="str">
        <v>tier - 2</v>
      </c>
      <c r="AL320" s="19" t="str">
        <v>tier - 2</v>
      </c>
      <c r="AT320" s="19" t="s">
        <v>8299</v>
      </c>
      <c r="AU320" s="19" t="str">
        <v>R1013</v>
      </c>
      <c r="BD320" s="39">
        <v>1996</v>
      </c>
      <c r="BE320" s="19" t="str">
        <f t="shared" si="49"/>
        <v>Jun</v>
      </c>
      <c r="BF320" s="19">
        <v>30</v>
      </c>
      <c r="BG320" s="40">
        <f t="shared" si="50"/>
        <v>35246</v>
      </c>
      <c r="BM320" s="39">
        <v>2002</v>
      </c>
      <c r="BN320" s="19" t="str">
        <f t="shared" si="51"/>
        <v>Sep</v>
      </c>
      <c r="BO320" s="19">
        <v>30</v>
      </c>
      <c r="BP320" s="40">
        <f t="shared" si="48"/>
        <v>37529</v>
      </c>
      <c r="BQ320" s="19">
        <f ca="1" t="shared" si="52"/>
        <v>23</v>
      </c>
      <c r="BU320" s="19">
        <v>2943.41</v>
      </c>
      <c r="BV320" s="41">
        <v>2943.41</v>
      </c>
    </row>
    <row r="321" spans="1:74">
      <c r="A321" s="19" t="s">
        <v>1232</v>
      </c>
      <c r="B321" s="39">
        <v>1998</v>
      </c>
      <c r="C321" s="19">
        <f t="shared" si="45"/>
        <v>1998</v>
      </c>
      <c r="D321" s="19" t="s">
        <v>8310</v>
      </c>
      <c r="E321" s="19" t="str">
        <f t="shared" si="44"/>
        <v>Sep</v>
      </c>
      <c r="F321" s="19">
        <v>15</v>
      </c>
      <c r="G321" s="40">
        <f t="shared" si="46"/>
        <v>36053</v>
      </c>
      <c r="H321" s="19">
        <v>0</v>
      </c>
      <c r="I321" s="19">
        <v>3044.21</v>
      </c>
      <c r="J321" s="41">
        <v>3044.21</v>
      </c>
      <c r="K321" s="19" t="s">
        <v>8297</v>
      </c>
      <c r="L321" s="19" t="str">
        <v>tier - 2</v>
      </c>
      <c r="M321" s="19" t="s">
        <v>8298</v>
      </c>
      <c r="N321" s="19" t="str">
        <v>tier - 3</v>
      </c>
      <c r="O321" s="19" t="s">
        <v>8337</v>
      </c>
      <c r="P321" s="19" t="str">
        <v>R1024</v>
      </c>
      <c r="Q321" s="19">
        <f ca="1" t="shared" si="47"/>
        <v>27</v>
      </c>
      <c r="R321" s="29"/>
      <c r="U321" s="19" t="s">
        <v>8329</v>
      </c>
      <c r="V321" s="19" t="str">
        <f t="shared" si="53"/>
        <v>Oct</v>
      </c>
      <c r="X321" s="19">
        <f t="shared" si="54"/>
        <v>1996</v>
      </c>
      <c r="AG321" s="19" t="s">
        <v>1205</v>
      </c>
      <c r="AH321" s="19" t="s">
        <v>8324</v>
      </c>
      <c r="AI321" s="19" t="s">
        <v>8297</v>
      </c>
      <c r="AJ321" s="19" t="s">
        <v>8298</v>
      </c>
      <c r="AK321" s="19" t="str">
        <v>tier - 2</v>
      </c>
      <c r="AL321" s="19" t="str">
        <v>tier - 3</v>
      </c>
      <c r="AT321" s="19" t="s">
        <v>8315</v>
      </c>
      <c r="AU321" s="19" t="str">
        <v>R1012</v>
      </c>
      <c r="BD321" s="39">
        <v>2002</v>
      </c>
      <c r="BE321" s="19" t="str">
        <f t="shared" si="49"/>
        <v>Sep</v>
      </c>
      <c r="BF321" s="19">
        <v>30</v>
      </c>
      <c r="BG321" s="40">
        <f t="shared" si="50"/>
        <v>37529</v>
      </c>
      <c r="BM321" s="39">
        <v>1995</v>
      </c>
      <c r="BN321" s="19" t="str">
        <f t="shared" si="51"/>
        <v>Sep</v>
      </c>
      <c r="BO321" s="19">
        <v>24</v>
      </c>
      <c r="BP321" s="40">
        <f t="shared" si="48"/>
        <v>34966</v>
      </c>
      <c r="BQ321" s="19">
        <f ca="1" t="shared" si="52"/>
        <v>30</v>
      </c>
      <c r="BU321" s="19">
        <v>2974.13</v>
      </c>
      <c r="BV321" s="41">
        <v>2974.13</v>
      </c>
    </row>
    <row r="322" spans="1:74">
      <c r="A322" s="19" t="s">
        <v>1235</v>
      </c>
      <c r="B322" s="39">
        <v>1998</v>
      </c>
      <c r="C322" s="19">
        <f t="shared" si="45"/>
        <v>1998</v>
      </c>
      <c r="D322" s="19" t="s">
        <v>8328</v>
      </c>
      <c r="E322" s="19" t="str">
        <f t="shared" ref="E322:E385" si="55">SUBSTITUTE(D322,"?","Sep")</f>
        <v>Aug</v>
      </c>
      <c r="F322" s="19">
        <v>9</v>
      </c>
      <c r="G322" s="40">
        <f t="shared" si="46"/>
        <v>36016</v>
      </c>
      <c r="H322" s="19">
        <v>0</v>
      </c>
      <c r="I322" s="19">
        <v>3046.06</v>
      </c>
      <c r="J322" s="41">
        <v>3046.06</v>
      </c>
      <c r="K322" s="19" t="s">
        <v>8297</v>
      </c>
      <c r="L322" s="19" t="str">
        <v>tier - 2</v>
      </c>
      <c r="M322" s="19" t="s">
        <v>8302</v>
      </c>
      <c r="N322" s="19" t="str">
        <v>tier - 1</v>
      </c>
      <c r="O322" s="19" t="s">
        <v>8338</v>
      </c>
      <c r="P322" s="19" t="str">
        <v>R1023</v>
      </c>
      <c r="Q322" s="19">
        <f ca="1" t="shared" si="47"/>
        <v>27</v>
      </c>
      <c r="R322" s="29"/>
      <c r="U322" s="19" t="s">
        <v>8303</v>
      </c>
      <c r="V322" s="19" t="str">
        <f t="shared" si="53"/>
        <v>Jun</v>
      </c>
      <c r="X322" s="19">
        <f t="shared" si="54"/>
        <v>1996</v>
      </c>
      <c r="AG322" s="19" t="s">
        <v>1209</v>
      </c>
      <c r="AH322" s="19" t="s">
        <v>8324</v>
      </c>
      <c r="AI322" s="19" t="s">
        <v>8297</v>
      </c>
      <c r="AJ322" s="19" t="s">
        <v>8302</v>
      </c>
      <c r="AK322" s="19" t="str">
        <v>tier - 2</v>
      </c>
      <c r="AL322" s="19" t="str">
        <v>tier - 1</v>
      </c>
      <c r="AT322" s="19" t="s">
        <v>8330</v>
      </c>
      <c r="AU322" s="19" t="str">
        <v>R1011</v>
      </c>
      <c r="BD322" s="39">
        <v>1995</v>
      </c>
      <c r="BE322" s="19" t="str">
        <f t="shared" si="49"/>
        <v>Sep</v>
      </c>
      <c r="BF322" s="19">
        <v>24</v>
      </c>
      <c r="BG322" s="40">
        <f t="shared" si="50"/>
        <v>34966</v>
      </c>
      <c r="BM322" s="39">
        <v>1987</v>
      </c>
      <c r="BN322" s="19" t="str">
        <f t="shared" si="51"/>
        <v>Jun</v>
      </c>
      <c r="BO322" s="19">
        <v>18</v>
      </c>
      <c r="BP322" s="40">
        <f t="shared" si="48"/>
        <v>31946</v>
      </c>
      <c r="BQ322" s="19">
        <f ca="1" t="shared" si="52"/>
        <v>38</v>
      </c>
      <c r="BU322" s="19">
        <v>2979.52</v>
      </c>
      <c r="BV322" s="41">
        <v>2979.52</v>
      </c>
    </row>
    <row r="323" spans="1:74">
      <c r="A323" s="19" t="s">
        <v>1238</v>
      </c>
      <c r="B323" s="39">
        <v>1997</v>
      </c>
      <c r="C323" s="19">
        <f t="shared" ref="C323:C386" si="56">IF(B323="?",ROUND(AVERAGE($B$2:$B$2336),0),B323)</f>
        <v>1997</v>
      </c>
      <c r="D323" s="19" t="s">
        <v>8326</v>
      </c>
      <c r="E323" s="19" t="str">
        <f t="shared" si="55"/>
        <v>Dec</v>
      </c>
      <c r="F323" s="19">
        <v>22</v>
      </c>
      <c r="G323" s="40">
        <f t="shared" ref="G323:G386" si="57">DATE(C323,MONTH(E323&amp;2),F323)</f>
        <v>35786</v>
      </c>
      <c r="H323" s="19">
        <v>0</v>
      </c>
      <c r="I323" s="19">
        <v>3051.73</v>
      </c>
      <c r="J323" s="41">
        <v>3051.73</v>
      </c>
      <c r="K323" s="19" t="s">
        <v>8297</v>
      </c>
      <c r="L323" s="19" t="str">
        <v>tier - 2</v>
      </c>
      <c r="M323" s="19" t="s">
        <v>8297</v>
      </c>
      <c r="N323" s="19" t="str">
        <v>tier - 2</v>
      </c>
      <c r="O323" s="19" t="s">
        <v>8330</v>
      </c>
      <c r="P323" s="19" t="str">
        <v>R1011</v>
      </c>
      <c r="Q323" s="19">
        <f ca="1" t="shared" ref="Q323:Q386" si="58">INT((TODAY()-G323)/365.25)</f>
        <v>27</v>
      </c>
      <c r="R323" s="29"/>
      <c r="U323" s="19" t="s">
        <v>8303</v>
      </c>
      <c r="V323" s="19" t="str">
        <f t="shared" si="53"/>
        <v>Jun</v>
      </c>
      <c r="X323" s="19">
        <f t="shared" si="54"/>
        <v>2003</v>
      </c>
      <c r="AG323" s="19" t="s">
        <v>1213</v>
      </c>
      <c r="AH323" s="19" t="s">
        <v>8324</v>
      </c>
      <c r="AI323" s="19" t="s">
        <v>8297</v>
      </c>
      <c r="AJ323" s="19" t="s">
        <v>8298</v>
      </c>
      <c r="AK323" s="19" t="str">
        <v>tier - 2</v>
      </c>
      <c r="AL323" s="19" t="str">
        <v>tier - 3</v>
      </c>
      <c r="AT323" s="19" t="s">
        <v>8299</v>
      </c>
      <c r="AU323" s="19" t="str">
        <v>R1013</v>
      </c>
      <c r="BD323" s="39">
        <v>1987</v>
      </c>
      <c r="BE323" s="19" t="str">
        <f t="shared" si="49"/>
        <v>Jun</v>
      </c>
      <c r="BF323" s="19">
        <v>18</v>
      </c>
      <c r="BG323" s="40">
        <f t="shared" si="50"/>
        <v>31946</v>
      </c>
      <c r="BM323" s="39">
        <v>1991</v>
      </c>
      <c r="BN323" s="19" t="str">
        <f t="shared" si="51"/>
        <v>Nov</v>
      </c>
      <c r="BO323" s="19">
        <v>20</v>
      </c>
      <c r="BP323" s="40">
        <f t="shared" si="48"/>
        <v>33562</v>
      </c>
      <c r="BQ323" s="19">
        <f ca="1" t="shared" si="52"/>
        <v>33</v>
      </c>
      <c r="BU323" s="19">
        <v>2985.67</v>
      </c>
      <c r="BV323" s="41">
        <v>2985.67</v>
      </c>
    </row>
    <row r="324" spans="1:74">
      <c r="A324" s="19" t="s">
        <v>1242</v>
      </c>
      <c r="B324" s="39">
        <v>2002</v>
      </c>
      <c r="C324" s="19">
        <f t="shared" si="56"/>
        <v>2002</v>
      </c>
      <c r="D324" s="19" t="s">
        <v>8303</v>
      </c>
      <c r="E324" s="19" t="str">
        <f t="shared" si="55"/>
        <v>Jun</v>
      </c>
      <c r="F324" s="19">
        <v>21</v>
      </c>
      <c r="G324" s="40">
        <f t="shared" si="57"/>
        <v>37428</v>
      </c>
      <c r="H324" s="19">
        <v>2</v>
      </c>
      <c r="I324" s="19">
        <v>3056.39</v>
      </c>
      <c r="J324" s="41">
        <v>3056.39</v>
      </c>
      <c r="K324" s="19" t="s">
        <v>8297</v>
      </c>
      <c r="L324" s="19" t="str">
        <v>tier - 2</v>
      </c>
      <c r="M324" s="19" t="s">
        <v>8298</v>
      </c>
      <c r="N324" s="19" t="str">
        <v>tier - 3</v>
      </c>
      <c r="O324" s="19" t="s">
        <v>8299</v>
      </c>
      <c r="P324" s="19" t="str">
        <v>R1013</v>
      </c>
      <c r="Q324" s="19">
        <f ca="1" t="shared" si="58"/>
        <v>23</v>
      </c>
      <c r="R324" s="29"/>
      <c r="U324" s="19" t="s">
        <v>8303</v>
      </c>
      <c r="V324" s="19" t="str">
        <f t="shared" si="53"/>
        <v>Jun</v>
      </c>
      <c r="X324" s="19">
        <f t="shared" si="54"/>
        <v>1996</v>
      </c>
      <c r="AG324" s="19" t="s">
        <v>1216</v>
      </c>
      <c r="AH324" s="19" t="s">
        <v>8336</v>
      </c>
      <c r="AI324" s="19" t="s">
        <v>8297</v>
      </c>
      <c r="AJ324" s="19" t="s">
        <v>8297</v>
      </c>
      <c r="AK324" s="19" t="str">
        <v>tier - 2</v>
      </c>
      <c r="AL324" s="19" t="str">
        <v>tier - 2</v>
      </c>
      <c r="AT324" s="19" t="s">
        <v>8299</v>
      </c>
      <c r="AU324" s="19" t="str">
        <v>R1013</v>
      </c>
      <c r="BD324" s="39">
        <v>1991</v>
      </c>
      <c r="BE324" s="19" t="str">
        <f t="shared" si="49"/>
        <v>Nov</v>
      </c>
      <c r="BF324" s="19">
        <v>20</v>
      </c>
      <c r="BG324" s="40">
        <f t="shared" si="50"/>
        <v>33562</v>
      </c>
      <c r="BM324" s="39">
        <v>2002</v>
      </c>
      <c r="BN324" s="19" t="str">
        <f t="shared" si="51"/>
        <v>Dec</v>
      </c>
      <c r="BO324" s="19">
        <v>15</v>
      </c>
      <c r="BP324" s="40">
        <f t="shared" si="48"/>
        <v>37605</v>
      </c>
      <c r="BQ324" s="19">
        <f ca="1" t="shared" si="52"/>
        <v>22</v>
      </c>
      <c r="BU324" s="19">
        <v>3012.22</v>
      </c>
      <c r="BV324" s="41">
        <v>3012.22</v>
      </c>
    </row>
    <row r="325" spans="1:74">
      <c r="A325" s="19" t="s">
        <v>1246</v>
      </c>
      <c r="B325" s="39">
        <v>1994</v>
      </c>
      <c r="C325" s="19">
        <f t="shared" si="56"/>
        <v>1994</v>
      </c>
      <c r="D325" s="19" t="s">
        <v>8310</v>
      </c>
      <c r="E325" s="19" t="str">
        <f t="shared" si="55"/>
        <v>Sep</v>
      </c>
      <c r="F325" s="19">
        <v>26</v>
      </c>
      <c r="G325" s="40">
        <f t="shared" si="57"/>
        <v>34603</v>
      </c>
      <c r="H325" s="19">
        <v>0</v>
      </c>
      <c r="I325" s="19">
        <v>3062.51</v>
      </c>
      <c r="J325" s="41">
        <v>3062.51</v>
      </c>
      <c r="K325" s="19" t="s">
        <v>8298</v>
      </c>
      <c r="L325" s="19" t="str">
        <v>tier - 3</v>
      </c>
      <c r="M325" s="19" t="s">
        <v>8302</v>
      </c>
      <c r="N325" s="19" t="str">
        <v>tier - 1</v>
      </c>
      <c r="O325" s="19" t="s">
        <v>8315</v>
      </c>
      <c r="P325" s="19" t="str">
        <v>R1012</v>
      </c>
      <c r="Q325" s="19">
        <f ca="1" t="shared" si="58"/>
        <v>31</v>
      </c>
      <c r="R325" s="29"/>
      <c r="U325" s="19" t="s">
        <v>8310</v>
      </c>
      <c r="V325" s="19" t="str">
        <f t="shared" si="53"/>
        <v>Sep</v>
      </c>
      <c r="X325" s="19">
        <f t="shared" si="54"/>
        <v>2002</v>
      </c>
      <c r="AG325" s="19" t="s">
        <v>1220</v>
      </c>
      <c r="AH325" s="19" t="s">
        <v>8336</v>
      </c>
      <c r="AI325" s="19" t="s">
        <v>8297</v>
      </c>
      <c r="AJ325" s="19" t="s">
        <v>8298</v>
      </c>
      <c r="AK325" s="19" t="str">
        <v>tier - 2</v>
      </c>
      <c r="AL325" s="19" t="str">
        <v>tier - 3</v>
      </c>
      <c r="AT325" s="19" t="s">
        <v>8315</v>
      </c>
      <c r="AU325" s="19" t="str">
        <v>R1012</v>
      </c>
      <c r="BD325" s="39">
        <v>2002</v>
      </c>
      <c r="BE325" s="19" t="str">
        <f t="shared" si="49"/>
        <v>Dec</v>
      </c>
      <c r="BF325" s="19">
        <v>15</v>
      </c>
      <c r="BG325" s="40">
        <f t="shared" si="50"/>
        <v>37605</v>
      </c>
      <c r="BM325" s="39">
        <v>1988</v>
      </c>
      <c r="BN325" s="19" t="str">
        <f t="shared" si="51"/>
        <v>Sep</v>
      </c>
      <c r="BO325" s="19">
        <v>28</v>
      </c>
      <c r="BP325" s="40">
        <f t="shared" si="48"/>
        <v>32414</v>
      </c>
      <c r="BQ325" s="19">
        <f ca="1" t="shared" si="52"/>
        <v>37</v>
      </c>
      <c r="BU325" s="19">
        <v>3018.04</v>
      </c>
      <c r="BV325" s="41">
        <v>3018.04</v>
      </c>
    </row>
    <row r="326" spans="1:74">
      <c r="A326" s="19" t="s">
        <v>1250</v>
      </c>
      <c r="B326" s="39">
        <v>1989</v>
      </c>
      <c r="C326" s="19">
        <f t="shared" si="56"/>
        <v>1989</v>
      </c>
      <c r="D326" s="19" t="s">
        <v>8329</v>
      </c>
      <c r="E326" s="19" t="str">
        <f t="shared" si="55"/>
        <v>Oct</v>
      </c>
      <c r="F326" s="19">
        <v>1</v>
      </c>
      <c r="G326" s="40">
        <f t="shared" si="57"/>
        <v>32782</v>
      </c>
      <c r="H326" s="19">
        <v>3</v>
      </c>
      <c r="I326" s="19">
        <v>3065.49</v>
      </c>
      <c r="J326" s="41">
        <v>3065.49</v>
      </c>
      <c r="K326" s="19" t="s">
        <v>8297</v>
      </c>
      <c r="L326" s="19" t="str">
        <v>tier - 2</v>
      </c>
      <c r="M326" s="19" t="s">
        <v>8302</v>
      </c>
      <c r="N326" s="19" t="str">
        <v>tier - 1</v>
      </c>
      <c r="O326" s="19" t="s">
        <v>8315</v>
      </c>
      <c r="P326" s="19" t="str">
        <v>R1012</v>
      </c>
      <c r="Q326" s="19">
        <f ca="1" t="shared" si="58"/>
        <v>36</v>
      </c>
      <c r="R326" s="29"/>
      <c r="U326" s="19" t="s">
        <v>8310</v>
      </c>
      <c r="V326" s="19" t="str">
        <f t="shared" si="53"/>
        <v>Sep</v>
      </c>
      <c r="X326" s="19">
        <f t="shared" si="54"/>
        <v>1995</v>
      </c>
      <c r="AG326" s="19" t="s">
        <v>1224</v>
      </c>
      <c r="AH326" s="19" t="s">
        <v>8324</v>
      </c>
      <c r="AI326" s="19" t="s">
        <v>8297</v>
      </c>
      <c r="AJ326" s="19" t="s">
        <v>8297</v>
      </c>
      <c r="AK326" s="19" t="str">
        <v>tier - 2</v>
      </c>
      <c r="AL326" s="19" t="str">
        <v>tier - 2</v>
      </c>
      <c r="AT326" s="19" t="s">
        <v>8315</v>
      </c>
      <c r="AU326" s="19" t="str">
        <v>R1012</v>
      </c>
      <c r="BD326" s="39">
        <v>1988</v>
      </c>
      <c r="BE326" s="19" t="str">
        <f t="shared" si="49"/>
        <v>Sep</v>
      </c>
      <c r="BF326" s="19">
        <v>28</v>
      </c>
      <c r="BG326" s="40">
        <f t="shared" si="50"/>
        <v>32414</v>
      </c>
      <c r="BM326" s="39">
        <v>1997</v>
      </c>
      <c r="BN326" s="19" t="str">
        <f t="shared" si="51"/>
        <v>Dec</v>
      </c>
      <c r="BO326" s="19">
        <v>19</v>
      </c>
      <c r="BP326" s="40">
        <f t="shared" si="48"/>
        <v>35783</v>
      </c>
      <c r="BQ326" s="19">
        <f ca="1" t="shared" si="52"/>
        <v>27</v>
      </c>
      <c r="BU326" s="19">
        <v>3021.81</v>
      </c>
      <c r="BV326" s="41">
        <v>3021.81</v>
      </c>
    </row>
    <row r="327" spans="1:74">
      <c r="A327" s="19" t="s">
        <v>1254</v>
      </c>
      <c r="B327" s="39">
        <v>1995</v>
      </c>
      <c r="C327" s="19">
        <f t="shared" si="56"/>
        <v>1995</v>
      </c>
      <c r="D327" s="19" t="s">
        <v>8310</v>
      </c>
      <c r="E327" s="19" t="str">
        <f t="shared" si="55"/>
        <v>Sep</v>
      </c>
      <c r="F327" s="19">
        <v>10</v>
      </c>
      <c r="G327" s="40">
        <f t="shared" si="57"/>
        <v>34952</v>
      </c>
      <c r="H327" s="19">
        <v>0</v>
      </c>
      <c r="I327" s="19">
        <v>3070.81</v>
      </c>
      <c r="J327" s="41">
        <v>3070.81</v>
      </c>
      <c r="K327" s="19" t="s">
        <v>8298</v>
      </c>
      <c r="L327" s="19" t="str">
        <v>tier - 3</v>
      </c>
      <c r="M327" s="19" t="s">
        <v>8302</v>
      </c>
      <c r="N327" s="19" t="str">
        <v>tier - 1</v>
      </c>
      <c r="O327" s="19" t="s">
        <v>8341</v>
      </c>
      <c r="P327" s="19" t="str">
        <v>R1017</v>
      </c>
      <c r="Q327" s="19">
        <f ca="1" t="shared" si="58"/>
        <v>30</v>
      </c>
      <c r="R327" s="29"/>
      <c r="U327" s="19" t="s">
        <v>8303</v>
      </c>
      <c r="V327" s="19" t="str">
        <f t="shared" si="53"/>
        <v>Jun</v>
      </c>
      <c r="X327" s="19">
        <f t="shared" si="54"/>
        <v>1987</v>
      </c>
      <c r="AG327" s="19" t="s">
        <v>1228</v>
      </c>
      <c r="AH327" s="19" t="s">
        <v>8336</v>
      </c>
      <c r="AI327" s="19" t="s">
        <v>8297</v>
      </c>
      <c r="AJ327" s="19" t="s">
        <v>8298</v>
      </c>
      <c r="AK327" s="19" t="str">
        <v>tier - 2</v>
      </c>
      <c r="AL327" s="19" t="str">
        <v>tier - 3</v>
      </c>
      <c r="AT327" s="19" t="s">
        <v>8315</v>
      </c>
      <c r="AU327" s="19" t="str">
        <v>R1012</v>
      </c>
      <c r="BD327" s="39">
        <v>1997</v>
      </c>
      <c r="BE327" s="19" t="str">
        <f t="shared" si="49"/>
        <v>Dec</v>
      </c>
      <c r="BF327" s="19">
        <v>19</v>
      </c>
      <c r="BG327" s="40">
        <f t="shared" si="50"/>
        <v>35783</v>
      </c>
      <c r="BM327" s="39">
        <v>1998</v>
      </c>
      <c r="BN327" s="19" t="str">
        <f t="shared" si="51"/>
        <v>Sep</v>
      </c>
      <c r="BO327" s="19">
        <v>15</v>
      </c>
      <c r="BP327" s="40">
        <f t="shared" si="48"/>
        <v>36053</v>
      </c>
      <c r="BQ327" s="19">
        <f ca="1" t="shared" si="52"/>
        <v>27</v>
      </c>
      <c r="BU327" s="19">
        <v>3044.21</v>
      </c>
      <c r="BV327" s="41">
        <v>3044.21</v>
      </c>
    </row>
    <row r="328" spans="1:74">
      <c r="A328" s="19" t="s">
        <v>1258</v>
      </c>
      <c r="B328" s="39">
        <v>2001</v>
      </c>
      <c r="C328" s="19">
        <f t="shared" si="56"/>
        <v>2001</v>
      </c>
      <c r="D328" s="19" t="s">
        <v>8329</v>
      </c>
      <c r="E328" s="19" t="str">
        <f t="shared" si="55"/>
        <v>Oct</v>
      </c>
      <c r="F328" s="19">
        <v>13</v>
      </c>
      <c r="G328" s="40">
        <f t="shared" si="57"/>
        <v>37177</v>
      </c>
      <c r="H328" s="19">
        <v>2</v>
      </c>
      <c r="I328" s="19">
        <v>3077.1</v>
      </c>
      <c r="J328" s="41">
        <v>3077.1</v>
      </c>
      <c r="K328" s="19" t="s">
        <v>8297</v>
      </c>
      <c r="L328" s="19" t="str">
        <v>tier - 2</v>
      </c>
      <c r="M328" s="19" t="s">
        <v>8302</v>
      </c>
      <c r="N328" s="19" t="str">
        <v>tier - 1</v>
      </c>
      <c r="O328" s="19" t="s">
        <v>8315</v>
      </c>
      <c r="P328" s="19" t="str">
        <v>R1012</v>
      </c>
      <c r="Q328" s="19">
        <f ca="1" t="shared" si="58"/>
        <v>24</v>
      </c>
      <c r="R328" s="29"/>
      <c r="U328" s="19" t="s">
        <v>8301</v>
      </c>
      <c r="V328" s="19" t="str">
        <f t="shared" si="53"/>
        <v>Nov</v>
      </c>
      <c r="X328" s="19">
        <f t="shared" si="54"/>
        <v>1991</v>
      </c>
      <c r="AG328" s="19" t="s">
        <v>1232</v>
      </c>
      <c r="AH328" s="19" t="s">
        <v>8324</v>
      </c>
      <c r="AI328" s="19" t="s">
        <v>8297</v>
      </c>
      <c r="AJ328" s="19" t="s">
        <v>8298</v>
      </c>
      <c r="AK328" s="19" t="str">
        <v>tier - 2</v>
      </c>
      <c r="AL328" s="19" t="str">
        <v>tier - 3</v>
      </c>
      <c r="AT328" s="19" t="s">
        <v>8337</v>
      </c>
      <c r="AU328" s="19" t="str">
        <v>R1024</v>
      </c>
      <c r="BD328" s="39">
        <v>1998</v>
      </c>
      <c r="BE328" s="19" t="str">
        <f t="shared" si="49"/>
        <v>Sep</v>
      </c>
      <c r="BF328" s="19">
        <v>15</v>
      </c>
      <c r="BG328" s="40">
        <f t="shared" si="50"/>
        <v>36053</v>
      </c>
      <c r="BM328" s="39">
        <v>1998</v>
      </c>
      <c r="BN328" s="19" t="str">
        <f t="shared" si="51"/>
        <v>Aug</v>
      </c>
      <c r="BO328" s="19">
        <v>9</v>
      </c>
      <c r="BP328" s="40">
        <f t="shared" ref="BP328:BP391" si="59">DATE(BM328,MONTH(5&amp;BN328),BO328)</f>
        <v>36016</v>
      </c>
      <c r="BQ328" s="19">
        <f ca="1" t="shared" si="52"/>
        <v>27</v>
      </c>
      <c r="BU328" s="19">
        <v>3046.06</v>
      </c>
      <c r="BV328" s="41">
        <v>3046.06</v>
      </c>
    </row>
    <row r="329" spans="1:74">
      <c r="A329" s="19" t="s">
        <v>1261</v>
      </c>
      <c r="B329" s="39">
        <v>1987</v>
      </c>
      <c r="C329" s="19">
        <f t="shared" si="56"/>
        <v>1987</v>
      </c>
      <c r="D329" s="19" t="s">
        <v>8328</v>
      </c>
      <c r="E329" s="19" t="str">
        <f t="shared" si="55"/>
        <v>Aug</v>
      </c>
      <c r="F329" s="19">
        <v>1</v>
      </c>
      <c r="G329" s="40">
        <f t="shared" si="57"/>
        <v>31990</v>
      </c>
      <c r="H329" s="19">
        <v>3</v>
      </c>
      <c r="I329" s="19">
        <v>3088.06</v>
      </c>
      <c r="J329" s="41">
        <v>3088.06</v>
      </c>
      <c r="K329" s="19" t="s">
        <v>8297</v>
      </c>
      <c r="L329" s="19" t="str">
        <v>tier - 2</v>
      </c>
      <c r="M329" s="19" t="s">
        <v>8297</v>
      </c>
      <c r="N329" s="19" t="str">
        <v>tier - 2</v>
      </c>
      <c r="O329" s="19" t="s">
        <v>8299</v>
      </c>
      <c r="P329" s="19" t="str">
        <v>R1013</v>
      </c>
      <c r="Q329" s="19">
        <f ca="1" t="shared" si="58"/>
        <v>38</v>
      </c>
      <c r="R329" s="29"/>
      <c r="U329" s="19" t="s">
        <v>8326</v>
      </c>
      <c r="V329" s="19" t="str">
        <f t="shared" si="53"/>
        <v>Dec</v>
      </c>
      <c r="X329" s="19">
        <f t="shared" si="54"/>
        <v>2002</v>
      </c>
      <c r="AG329" s="19" t="s">
        <v>1235</v>
      </c>
      <c r="AH329" s="19" t="s">
        <v>8324</v>
      </c>
      <c r="AI329" s="19" t="s">
        <v>8297</v>
      </c>
      <c r="AJ329" s="19" t="s">
        <v>8302</v>
      </c>
      <c r="AK329" s="19" t="str">
        <v>tier - 2</v>
      </c>
      <c r="AL329" s="19" t="str">
        <v>tier - 1</v>
      </c>
      <c r="AT329" s="19" t="s">
        <v>8338</v>
      </c>
      <c r="AU329" s="19" t="str">
        <v>R1023</v>
      </c>
      <c r="BD329" s="39">
        <v>1998</v>
      </c>
      <c r="BE329" s="19" t="str">
        <f t="shared" ref="BE329:BE392" si="60">SUBSTITUTE(D322,"?","Sep")</f>
        <v>Aug</v>
      </c>
      <c r="BF329" s="19">
        <v>9</v>
      </c>
      <c r="BG329" s="40">
        <f t="shared" ref="BG329:BG392" si="61">DATE(BD329,MONTH(5&amp;BE329),BF329)</f>
        <v>36016</v>
      </c>
      <c r="BM329" s="39">
        <v>1997</v>
      </c>
      <c r="BN329" s="19" t="str">
        <f t="shared" ref="BN329:BN392" si="62">SUBSTITUTE(E323,"?","Sep")</f>
        <v>Dec</v>
      </c>
      <c r="BO329" s="19">
        <v>22</v>
      </c>
      <c r="BP329" s="40">
        <f t="shared" si="59"/>
        <v>35786</v>
      </c>
      <c r="BQ329" s="19">
        <f ca="1" t="shared" ref="BQ329:BQ392" si="63">INT((TODAY()-BP329)/365.25)</f>
        <v>27</v>
      </c>
      <c r="BU329" s="19">
        <v>3051.73</v>
      </c>
      <c r="BV329" s="41">
        <v>3051.73</v>
      </c>
    </row>
    <row r="330" spans="1:74">
      <c r="A330" s="19" t="s">
        <v>1264</v>
      </c>
      <c r="B330" s="39">
        <v>1999</v>
      </c>
      <c r="C330" s="19">
        <f t="shared" si="56"/>
        <v>1999</v>
      </c>
      <c r="D330" s="19" t="s">
        <v>8303</v>
      </c>
      <c r="E330" s="19" t="str">
        <f t="shared" si="55"/>
        <v>Jun</v>
      </c>
      <c r="F330" s="19">
        <v>25</v>
      </c>
      <c r="G330" s="40">
        <f t="shared" si="57"/>
        <v>36336</v>
      </c>
      <c r="H330" s="19">
        <v>0</v>
      </c>
      <c r="I330" s="19">
        <v>3128.35</v>
      </c>
      <c r="J330" s="41">
        <v>3128.35</v>
      </c>
      <c r="K330" s="19" t="s">
        <v>8297</v>
      </c>
      <c r="L330" s="19" t="str">
        <v>tier - 2</v>
      </c>
      <c r="M330" s="19" t="s">
        <v>8298</v>
      </c>
      <c r="N330" s="19" t="str">
        <v>tier - 3</v>
      </c>
      <c r="O330" s="19" t="s">
        <v>8340</v>
      </c>
      <c r="P330" s="19" t="str">
        <v>R1021</v>
      </c>
      <c r="Q330" s="19">
        <f ca="1" t="shared" si="58"/>
        <v>26</v>
      </c>
      <c r="R330" s="29"/>
      <c r="U330" s="19" t="s">
        <v>8310</v>
      </c>
      <c r="V330" s="19" t="str">
        <f t="shared" si="53"/>
        <v>Sep</v>
      </c>
      <c r="X330" s="19">
        <f t="shared" si="54"/>
        <v>1988</v>
      </c>
      <c r="AG330" s="19" t="s">
        <v>1238</v>
      </c>
      <c r="AH330" s="19" t="s">
        <v>8336</v>
      </c>
      <c r="AI330" s="19" t="s">
        <v>8297</v>
      </c>
      <c r="AJ330" s="19" t="s">
        <v>8297</v>
      </c>
      <c r="AK330" s="19" t="str">
        <v>tier - 2</v>
      </c>
      <c r="AL330" s="19" t="str">
        <v>tier - 2</v>
      </c>
      <c r="AT330" s="19" t="s">
        <v>8330</v>
      </c>
      <c r="AU330" s="19" t="str">
        <v>R1011</v>
      </c>
      <c r="BD330" s="39">
        <v>1997</v>
      </c>
      <c r="BE330" s="19" t="str">
        <f t="shared" si="60"/>
        <v>Dec</v>
      </c>
      <c r="BF330" s="19">
        <v>22</v>
      </c>
      <c r="BG330" s="40">
        <f t="shared" si="61"/>
        <v>35786</v>
      </c>
      <c r="BM330" s="39">
        <v>2002</v>
      </c>
      <c r="BN330" s="19" t="str">
        <f t="shared" si="62"/>
        <v>Jun</v>
      </c>
      <c r="BO330" s="19">
        <v>21</v>
      </c>
      <c r="BP330" s="40">
        <f t="shared" si="59"/>
        <v>37428</v>
      </c>
      <c r="BQ330" s="19">
        <f ca="1" t="shared" si="63"/>
        <v>23</v>
      </c>
      <c r="BU330" s="19">
        <v>3056.39</v>
      </c>
      <c r="BV330" s="41">
        <v>3056.39</v>
      </c>
    </row>
    <row r="331" spans="1:74">
      <c r="A331" s="19" t="s">
        <v>1268</v>
      </c>
      <c r="B331" s="39">
        <v>1994</v>
      </c>
      <c r="C331" s="19">
        <f t="shared" si="56"/>
        <v>1994</v>
      </c>
      <c r="D331" s="19" t="s">
        <v>8296</v>
      </c>
      <c r="E331" s="19" t="str">
        <f t="shared" si="55"/>
        <v>Jul</v>
      </c>
      <c r="F331" s="19">
        <v>10</v>
      </c>
      <c r="G331" s="40">
        <f t="shared" si="57"/>
        <v>34525</v>
      </c>
      <c r="H331" s="19">
        <v>0</v>
      </c>
      <c r="I331" s="19">
        <v>3161.45</v>
      </c>
      <c r="J331" s="41">
        <v>3161.45</v>
      </c>
      <c r="K331" s="19" t="s">
        <v>8297</v>
      </c>
      <c r="L331" s="19" t="str">
        <v>tier - 2</v>
      </c>
      <c r="M331" s="19" t="s">
        <v>8302</v>
      </c>
      <c r="N331" s="19" t="str">
        <v>tier - 1</v>
      </c>
      <c r="O331" s="19" t="s">
        <v>8330</v>
      </c>
      <c r="P331" s="19" t="str">
        <v>R1011</v>
      </c>
      <c r="Q331" s="19">
        <f ca="1" t="shared" si="58"/>
        <v>31</v>
      </c>
      <c r="R331" s="29"/>
      <c r="U331" s="19" t="s">
        <v>8326</v>
      </c>
      <c r="V331" s="19" t="str">
        <f t="shared" si="53"/>
        <v>Dec</v>
      </c>
      <c r="X331" s="19">
        <f t="shared" si="54"/>
        <v>1997</v>
      </c>
      <c r="AG331" s="19" t="s">
        <v>1242</v>
      </c>
      <c r="AH331" s="19" t="s">
        <v>8324</v>
      </c>
      <c r="AI331" s="19" t="s">
        <v>8297</v>
      </c>
      <c r="AJ331" s="19" t="s">
        <v>8298</v>
      </c>
      <c r="AK331" s="19" t="str">
        <v>tier - 2</v>
      </c>
      <c r="AL331" s="19" t="str">
        <v>tier - 3</v>
      </c>
      <c r="AT331" s="19" t="s">
        <v>8299</v>
      </c>
      <c r="AU331" s="19" t="str">
        <v>R1013</v>
      </c>
      <c r="BD331" s="39">
        <v>2002</v>
      </c>
      <c r="BE331" s="19" t="str">
        <f t="shared" si="60"/>
        <v>Jun</v>
      </c>
      <c r="BF331" s="19">
        <v>21</v>
      </c>
      <c r="BG331" s="40">
        <f t="shared" si="61"/>
        <v>37428</v>
      </c>
      <c r="BM331" s="39">
        <v>1994</v>
      </c>
      <c r="BN331" s="19" t="str">
        <f t="shared" si="62"/>
        <v>Sep</v>
      </c>
      <c r="BO331" s="19">
        <v>26</v>
      </c>
      <c r="BP331" s="40">
        <f t="shared" si="59"/>
        <v>34603</v>
      </c>
      <c r="BQ331" s="19">
        <f ca="1" t="shared" si="63"/>
        <v>31</v>
      </c>
      <c r="BU331" s="19">
        <v>3062.51</v>
      </c>
      <c r="BV331" s="41">
        <v>3062.51</v>
      </c>
    </row>
    <row r="332" spans="1:74">
      <c r="A332" s="19" t="s">
        <v>1272</v>
      </c>
      <c r="B332" s="39">
        <v>1993</v>
      </c>
      <c r="C332" s="19">
        <f t="shared" si="56"/>
        <v>1993</v>
      </c>
      <c r="D332" s="19" t="s">
        <v>8310</v>
      </c>
      <c r="E332" s="19" t="str">
        <f t="shared" si="55"/>
        <v>Sep</v>
      </c>
      <c r="F332" s="19">
        <v>25</v>
      </c>
      <c r="G332" s="40">
        <f t="shared" si="57"/>
        <v>34237</v>
      </c>
      <c r="H332" s="19">
        <v>0</v>
      </c>
      <c r="I332" s="19">
        <v>3162.02</v>
      </c>
      <c r="J332" s="41">
        <v>3162.02</v>
      </c>
      <c r="K332" s="19" t="s">
        <v>8297</v>
      </c>
      <c r="L332" s="19" t="str">
        <v>tier - 2</v>
      </c>
      <c r="M332" s="19" t="s">
        <v>8298</v>
      </c>
      <c r="N332" s="19" t="str">
        <v>tier - 3</v>
      </c>
      <c r="O332" s="19" t="s">
        <v>8299</v>
      </c>
      <c r="P332" s="19" t="str">
        <v>R1013</v>
      </c>
      <c r="Q332" s="19">
        <f ca="1" t="shared" si="58"/>
        <v>32</v>
      </c>
      <c r="R332" s="29"/>
      <c r="U332" s="19" t="s">
        <v>8310</v>
      </c>
      <c r="V332" s="19" t="str">
        <f t="shared" si="53"/>
        <v>Sep</v>
      </c>
      <c r="X332" s="19">
        <f t="shared" si="54"/>
        <v>1998</v>
      </c>
      <c r="AG332" s="19" t="s">
        <v>1246</v>
      </c>
      <c r="AH332" s="19" t="s">
        <v>8324</v>
      </c>
      <c r="AI332" s="19" t="s">
        <v>8298</v>
      </c>
      <c r="AJ332" s="19" t="s">
        <v>8302</v>
      </c>
      <c r="AK332" s="19" t="str">
        <v>tier - 3</v>
      </c>
      <c r="AL332" s="19" t="str">
        <v>tier - 1</v>
      </c>
      <c r="AT332" s="19" t="s">
        <v>8315</v>
      </c>
      <c r="AU332" s="19" t="str">
        <v>R1012</v>
      </c>
      <c r="BD332" s="39">
        <v>1994</v>
      </c>
      <c r="BE332" s="19" t="str">
        <f t="shared" si="60"/>
        <v>Sep</v>
      </c>
      <c r="BF332" s="19">
        <v>26</v>
      </c>
      <c r="BG332" s="40">
        <f t="shared" si="61"/>
        <v>34603</v>
      </c>
      <c r="BM332" s="39">
        <v>1989</v>
      </c>
      <c r="BN332" s="19" t="str">
        <f t="shared" si="62"/>
        <v>Oct</v>
      </c>
      <c r="BO332" s="19">
        <v>1</v>
      </c>
      <c r="BP332" s="40">
        <f t="shared" si="59"/>
        <v>32782</v>
      </c>
      <c r="BQ332" s="19">
        <f ca="1" t="shared" si="63"/>
        <v>36</v>
      </c>
      <c r="BU332" s="19">
        <v>3065.49</v>
      </c>
      <c r="BV332" s="41">
        <v>3065.49</v>
      </c>
    </row>
    <row r="333" spans="1:74">
      <c r="A333" s="19" t="s">
        <v>1275</v>
      </c>
      <c r="B333" s="39">
        <v>2001</v>
      </c>
      <c r="C333" s="19">
        <f t="shared" si="56"/>
        <v>2001</v>
      </c>
      <c r="D333" s="19" t="s">
        <v>8328</v>
      </c>
      <c r="E333" s="19" t="str">
        <f t="shared" si="55"/>
        <v>Aug</v>
      </c>
      <c r="F333" s="19">
        <v>29</v>
      </c>
      <c r="G333" s="40">
        <f t="shared" si="57"/>
        <v>37132</v>
      </c>
      <c r="H333" s="19">
        <v>1</v>
      </c>
      <c r="I333" s="19">
        <v>3167.46</v>
      </c>
      <c r="J333" s="41">
        <v>3167.46</v>
      </c>
      <c r="K333" s="19" t="s">
        <v>8297</v>
      </c>
      <c r="L333" s="19" t="str">
        <v>tier - 2</v>
      </c>
      <c r="M333" s="19" t="s">
        <v>8298</v>
      </c>
      <c r="N333" s="19" t="str">
        <v>tier - 3</v>
      </c>
      <c r="O333" s="19" t="s">
        <v>8337</v>
      </c>
      <c r="P333" s="19" t="str">
        <v>R1024</v>
      </c>
      <c r="Q333" s="19">
        <f ca="1" t="shared" si="58"/>
        <v>24</v>
      </c>
      <c r="R333" s="29"/>
      <c r="U333" s="19" t="s">
        <v>8328</v>
      </c>
      <c r="V333" s="19" t="str">
        <f t="shared" si="53"/>
        <v>Aug</v>
      </c>
      <c r="X333" s="19">
        <f t="shared" si="54"/>
        <v>1998</v>
      </c>
      <c r="AG333" s="19" t="s">
        <v>1250</v>
      </c>
      <c r="AH333" s="19" t="s">
        <v>8324</v>
      </c>
      <c r="AI333" s="19" t="s">
        <v>8297</v>
      </c>
      <c r="AJ333" s="19" t="s">
        <v>8302</v>
      </c>
      <c r="AK333" s="19" t="str">
        <v>tier - 2</v>
      </c>
      <c r="AL333" s="19" t="str">
        <v>tier - 1</v>
      </c>
      <c r="AT333" s="19" t="s">
        <v>8315</v>
      </c>
      <c r="AU333" s="19" t="str">
        <v>R1012</v>
      </c>
      <c r="BD333" s="39">
        <v>1989</v>
      </c>
      <c r="BE333" s="19" t="str">
        <f t="shared" si="60"/>
        <v>Oct</v>
      </c>
      <c r="BF333" s="19">
        <v>1</v>
      </c>
      <c r="BG333" s="40">
        <f t="shared" si="61"/>
        <v>32782</v>
      </c>
      <c r="BM333" s="39">
        <v>1995</v>
      </c>
      <c r="BN333" s="19" t="str">
        <f t="shared" si="62"/>
        <v>Sep</v>
      </c>
      <c r="BO333" s="19">
        <v>10</v>
      </c>
      <c r="BP333" s="40">
        <f t="shared" si="59"/>
        <v>34952</v>
      </c>
      <c r="BQ333" s="19">
        <f ca="1" t="shared" si="63"/>
        <v>30</v>
      </c>
      <c r="BU333" s="19">
        <v>3070.81</v>
      </c>
      <c r="BV333" s="41">
        <v>3070.81</v>
      </c>
    </row>
    <row r="334" spans="1:74">
      <c r="A334" s="19" t="s">
        <v>1279</v>
      </c>
      <c r="B334" s="39">
        <v>1994</v>
      </c>
      <c r="C334" s="19">
        <f t="shared" si="56"/>
        <v>1994</v>
      </c>
      <c r="D334" s="19" t="s">
        <v>8329</v>
      </c>
      <c r="E334" s="19" t="str">
        <f t="shared" si="55"/>
        <v>Oct</v>
      </c>
      <c r="F334" s="19">
        <v>25</v>
      </c>
      <c r="G334" s="40">
        <f t="shared" si="57"/>
        <v>34632</v>
      </c>
      <c r="H334" s="19">
        <v>0</v>
      </c>
      <c r="I334" s="19">
        <v>3171.61</v>
      </c>
      <c r="J334" s="41">
        <v>3171.61</v>
      </c>
      <c r="K334" s="19" t="s">
        <v>8297</v>
      </c>
      <c r="L334" s="19" t="str">
        <v>tier - 2</v>
      </c>
      <c r="M334" s="19" t="s">
        <v>8298</v>
      </c>
      <c r="N334" s="19" t="str">
        <v>tier - 3</v>
      </c>
      <c r="O334" s="19" t="s">
        <v>8299</v>
      </c>
      <c r="P334" s="19" t="str">
        <v>R1013</v>
      </c>
      <c r="Q334" s="19">
        <f ca="1" t="shared" si="58"/>
        <v>31</v>
      </c>
      <c r="R334" s="29"/>
      <c r="U334" s="19" t="s">
        <v>8326</v>
      </c>
      <c r="V334" s="19" t="str">
        <f t="shared" ref="V334:V397" si="64">SUBSTITUTE(U334,"?","Sep")</f>
        <v>Dec</v>
      </c>
      <c r="X334" s="19">
        <f t="shared" ref="X334:X397" si="65">IF(B323="?",ROUND(AVERAGE($B$2:$B$2355),0),B323)</f>
        <v>1997</v>
      </c>
      <c r="AG334" s="19" t="s">
        <v>1254</v>
      </c>
      <c r="AH334" s="19" t="s">
        <v>8324</v>
      </c>
      <c r="AI334" s="19" t="s">
        <v>8298</v>
      </c>
      <c r="AJ334" s="19" t="s">
        <v>8302</v>
      </c>
      <c r="AK334" s="19" t="str">
        <v>tier - 3</v>
      </c>
      <c r="AL334" s="19" t="str">
        <v>tier - 1</v>
      </c>
      <c r="AT334" s="19" t="s">
        <v>8341</v>
      </c>
      <c r="AU334" s="19" t="str">
        <v>R1017</v>
      </c>
      <c r="BD334" s="39">
        <v>1995</v>
      </c>
      <c r="BE334" s="19" t="str">
        <f t="shared" si="60"/>
        <v>Sep</v>
      </c>
      <c r="BF334" s="19">
        <v>10</v>
      </c>
      <c r="BG334" s="40">
        <f t="shared" si="61"/>
        <v>34952</v>
      </c>
      <c r="BM334" s="39">
        <v>2001</v>
      </c>
      <c r="BN334" s="19" t="str">
        <f t="shared" si="62"/>
        <v>Oct</v>
      </c>
      <c r="BO334" s="19">
        <v>13</v>
      </c>
      <c r="BP334" s="40">
        <f t="shared" si="59"/>
        <v>37177</v>
      </c>
      <c r="BQ334" s="19">
        <f ca="1" t="shared" si="63"/>
        <v>24</v>
      </c>
      <c r="BU334" s="19">
        <v>3077.1</v>
      </c>
      <c r="BV334" s="41">
        <v>3077.1</v>
      </c>
    </row>
    <row r="335" spans="1:74">
      <c r="A335" s="19" t="s">
        <v>1282</v>
      </c>
      <c r="B335" s="39">
        <v>1994</v>
      </c>
      <c r="C335" s="19">
        <f t="shared" si="56"/>
        <v>1994</v>
      </c>
      <c r="D335" s="19" t="s">
        <v>8296</v>
      </c>
      <c r="E335" s="19" t="str">
        <f t="shared" si="55"/>
        <v>Jul</v>
      </c>
      <c r="F335" s="19">
        <v>6</v>
      </c>
      <c r="G335" s="40">
        <f t="shared" si="57"/>
        <v>34521</v>
      </c>
      <c r="H335" s="19">
        <v>0</v>
      </c>
      <c r="I335" s="19">
        <v>3172.02</v>
      </c>
      <c r="J335" s="41">
        <v>3172.02</v>
      </c>
      <c r="K335" s="19" t="s">
        <v>8297</v>
      </c>
      <c r="L335" s="19" t="str">
        <v>tier - 2</v>
      </c>
      <c r="M335" s="19" t="s">
        <v>8302</v>
      </c>
      <c r="N335" s="19" t="str">
        <v>tier - 1</v>
      </c>
      <c r="O335" s="19" t="s">
        <v>8330</v>
      </c>
      <c r="P335" s="19" t="str">
        <v>R1011</v>
      </c>
      <c r="Q335" s="19">
        <f ca="1" t="shared" si="58"/>
        <v>31</v>
      </c>
      <c r="R335" s="29"/>
      <c r="U335" s="19" t="s">
        <v>8303</v>
      </c>
      <c r="V335" s="19" t="str">
        <f t="shared" si="64"/>
        <v>Jun</v>
      </c>
      <c r="X335" s="19">
        <f t="shared" si="65"/>
        <v>2002</v>
      </c>
      <c r="AG335" s="19" t="s">
        <v>1258</v>
      </c>
      <c r="AH335" s="19" t="s">
        <v>8324</v>
      </c>
      <c r="AI335" s="19" t="s">
        <v>8297</v>
      </c>
      <c r="AJ335" s="19" t="s">
        <v>8302</v>
      </c>
      <c r="AK335" s="19" t="str">
        <v>tier - 2</v>
      </c>
      <c r="AL335" s="19" t="str">
        <v>tier - 1</v>
      </c>
      <c r="AT335" s="19" t="s">
        <v>8315</v>
      </c>
      <c r="AU335" s="19" t="str">
        <v>R1012</v>
      </c>
      <c r="BD335" s="39">
        <v>2001</v>
      </c>
      <c r="BE335" s="19" t="str">
        <f t="shared" si="60"/>
        <v>Oct</v>
      </c>
      <c r="BF335" s="19">
        <v>13</v>
      </c>
      <c r="BG335" s="40">
        <f t="shared" si="61"/>
        <v>37177</v>
      </c>
      <c r="BM335" s="39">
        <v>1987</v>
      </c>
      <c r="BN335" s="19" t="str">
        <f t="shared" si="62"/>
        <v>Aug</v>
      </c>
      <c r="BO335" s="19">
        <v>1</v>
      </c>
      <c r="BP335" s="40">
        <f t="shared" si="59"/>
        <v>31990</v>
      </c>
      <c r="BQ335" s="19">
        <f ca="1" t="shared" si="63"/>
        <v>38</v>
      </c>
      <c r="BU335" s="19">
        <v>3088.06</v>
      </c>
      <c r="BV335" s="41">
        <v>3088.06</v>
      </c>
    </row>
    <row r="336" spans="1:74">
      <c r="A336" s="19" t="s">
        <v>1286</v>
      </c>
      <c r="B336" s="39">
        <v>1996</v>
      </c>
      <c r="C336" s="19">
        <f t="shared" si="56"/>
        <v>1996</v>
      </c>
      <c r="D336" s="19" t="s">
        <v>8328</v>
      </c>
      <c r="E336" s="19" t="str">
        <f t="shared" si="55"/>
        <v>Aug</v>
      </c>
      <c r="F336" s="19">
        <v>14</v>
      </c>
      <c r="G336" s="40">
        <f t="shared" si="57"/>
        <v>35291</v>
      </c>
      <c r="H336" s="19">
        <v>0</v>
      </c>
      <c r="I336" s="19">
        <v>3176.29</v>
      </c>
      <c r="J336" s="41">
        <v>3176.29</v>
      </c>
      <c r="K336" s="19" t="s">
        <v>8297</v>
      </c>
      <c r="L336" s="19" t="str">
        <v>tier - 2</v>
      </c>
      <c r="M336" s="19" t="s">
        <v>8297</v>
      </c>
      <c r="N336" s="19" t="str">
        <v>tier - 2</v>
      </c>
      <c r="O336" s="19" t="s">
        <v>8315</v>
      </c>
      <c r="P336" s="19" t="str">
        <v>R1012</v>
      </c>
      <c r="Q336" s="19">
        <f ca="1" t="shared" si="58"/>
        <v>29</v>
      </c>
      <c r="R336" s="29"/>
      <c r="U336" s="19" t="s">
        <v>8310</v>
      </c>
      <c r="V336" s="19" t="str">
        <f t="shared" si="64"/>
        <v>Sep</v>
      </c>
      <c r="X336" s="19">
        <f t="shared" si="65"/>
        <v>1994</v>
      </c>
      <c r="AG336" s="19" t="s">
        <v>1261</v>
      </c>
      <c r="AH336" s="19" t="s">
        <v>8324</v>
      </c>
      <c r="AI336" s="19" t="s">
        <v>8297</v>
      </c>
      <c r="AJ336" s="19" t="s">
        <v>8297</v>
      </c>
      <c r="AK336" s="19" t="str">
        <v>tier - 2</v>
      </c>
      <c r="AL336" s="19" t="str">
        <v>tier - 2</v>
      </c>
      <c r="AT336" s="19" t="s">
        <v>8299</v>
      </c>
      <c r="AU336" s="19" t="str">
        <v>R1013</v>
      </c>
      <c r="BD336" s="39">
        <v>1987</v>
      </c>
      <c r="BE336" s="19" t="str">
        <f t="shared" si="60"/>
        <v>Aug</v>
      </c>
      <c r="BF336" s="19">
        <v>1</v>
      </c>
      <c r="BG336" s="40">
        <f t="shared" si="61"/>
        <v>31990</v>
      </c>
      <c r="BM336" s="39">
        <v>1999</v>
      </c>
      <c r="BN336" s="19" t="str">
        <f t="shared" si="62"/>
        <v>Jun</v>
      </c>
      <c r="BO336" s="19">
        <v>25</v>
      </c>
      <c r="BP336" s="40">
        <f t="shared" si="59"/>
        <v>36336</v>
      </c>
      <c r="BQ336" s="19">
        <f ca="1" t="shared" si="63"/>
        <v>26</v>
      </c>
      <c r="BU336" s="19">
        <v>3128.35</v>
      </c>
      <c r="BV336" s="41">
        <v>3128.35</v>
      </c>
    </row>
    <row r="337" spans="1:74">
      <c r="A337" s="19" t="s">
        <v>1290</v>
      </c>
      <c r="B337" s="39">
        <v>1996</v>
      </c>
      <c r="C337" s="19">
        <f t="shared" si="56"/>
        <v>1996</v>
      </c>
      <c r="D337" s="19" t="s">
        <v>8296</v>
      </c>
      <c r="E337" s="19" t="str">
        <f t="shared" si="55"/>
        <v>Jul</v>
      </c>
      <c r="F337" s="19">
        <v>3</v>
      </c>
      <c r="G337" s="40">
        <f t="shared" si="57"/>
        <v>35249</v>
      </c>
      <c r="H337" s="19">
        <v>0</v>
      </c>
      <c r="I337" s="19">
        <v>3176.82</v>
      </c>
      <c r="J337" s="41">
        <v>3176.82</v>
      </c>
      <c r="K337" s="19" t="s">
        <v>8297</v>
      </c>
      <c r="L337" s="19" t="str">
        <v>tier - 2</v>
      </c>
      <c r="M337" s="19" t="s">
        <v>8302</v>
      </c>
      <c r="N337" s="19" t="str">
        <v>tier - 1</v>
      </c>
      <c r="O337" s="19" t="s">
        <v>8315</v>
      </c>
      <c r="P337" s="19" t="str">
        <v>R1012</v>
      </c>
      <c r="Q337" s="19">
        <f ca="1" t="shared" si="58"/>
        <v>29</v>
      </c>
      <c r="R337" s="29"/>
      <c r="U337" s="19" t="s">
        <v>8329</v>
      </c>
      <c r="V337" s="19" t="str">
        <f t="shared" si="64"/>
        <v>Oct</v>
      </c>
      <c r="X337" s="19">
        <f t="shared" si="65"/>
        <v>1989</v>
      </c>
      <c r="AG337" s="19" t="s">
        <v>1264</v>
      </c>
      <c r="AH337" s="19" t="s">
        <v>8324</v>
      </c>
      <c r="AI337" s="19" t="s">
        <v>8297</v>
      </c>
      <c r="AJ337" s="19" t="s">
        <v>8298</v>
      </c>
      <c r="AK337" s="19" t="str">
        <v>tier - 2</v>
      </c>
      <c r="AL337" s="19" t="str">
        <v>tier - 3</v>
      </c>
      <c r="AT337" s="19" t="s">
        <v>8340</v>
      </c>
      <c r="AU337" s="19" t="str">
        <v>R1021</v>
      </c>
      <c r="BD337" s="39">
        <v>1999</v>
      </c>
      <c r="BE337" s="19" t="str">
        <f t="shared" si="60"/>
        <v>Jun</v>
      </c>
      <c r="BF337" s="19">
        <v>25</v>
      </c>
      <c r="BG337" s="40">
        <f t="shared" si="61"/>
        <v>36336</v>
      </c>
      <c r="BM337" s="39">
        <v>1994</v>
      </c>
      <c r="BN337" s="19" t="str">
        <f t="shared" si="62"/>
        <v>Jul</v>
      </c>
      <c r="BO337" s="19">
        <v>10</v>
      </c>
      <c r="BP337" s="40">
        <f t="shared" si="59"/>
        <v>34525</v>
      </c>
      <c r="BQ337" s="19">
        <f ca="1" t="shared" si="63"/>
        <v>31</v>
      </c>
      <c r="BU337" s="19">
        <v>3161.45</v>
      </c>
      <c r="BV337" s="41">
        <v>3161.45</v>
      </c>
    </row>
    <row r="338" spans="1:74">
      <c r="A338" s="19" t="s">
        <v>1293</v>
      </c>
      <c r="B338" s="39">
        <v>2000</v>
      </c>
      <c r="C338" s="19">
        <f t="shared" si="56"/>
        <v>2000</v>
      </c>
      <c r="D338" s="19" t="s">
        <v>8310</v>
      </c>
      <c r="E338" s="19" t="str">
        <f t="shared" si="55"/>
        <v>Sep</v>
      </c>
      <c r="F338" s="19">
        <v>23</v>
      </c>
      <c r="G338" s="40">
        <f t="shared" si="57"/>
        <v>36792</v>
      </c>
      <c r="H338" s="19">
        <v>0</v>
      </c>
      <c r="I338" s="19">
        <v>3179.96</v>
      </c>
      <c r="J338" s="41">
        <v>3179.96</v>
      </c>
      <c r="K338" s="19" t="s">
        <v>8297</v>
      </c>
      <c r="L338" s="19" t="str">
        <v>tier - 2</v>
      </c>
      <c r="M338" s="19" t="s">
        <v>8297</v>
      </c>
      <c r="N338" s="19" t="str">
        <v>tier - 2</v>
      </c>
      <c r="O338" s="19" t="s">
        <v>8315</v>
      </c>
      <c r="P338" s="19" t="str">
        <v>R1012</v>
      </c>
      <c r="Q338" s="19">
        <f ca="1" t="shared" si="58"/>
        <v>25</v>
      </c>
      <c r="R338" s="29"/>
      <c r="U338" s="19" t="s">
        <v>8310</v>
      </c>
      <c r="V338" s="19" t="str">
        <f t="shared" si="64"/>
        <v>Sep</v>
      </c>
      <c r="X338" s="19">
        <f t="shared" si="65"/>
        <v>1995</v>
      </c>
      <c r="AG338" s="19" t="s">
        <v>1268</v>
      </c>
      <c r="AH338" s="19" t="s">
        <v>8324</v>
      </c>
      <c r="AI338" s="19" t="s">
        <v>8297</v>
      </c>
      <c r="AJ338" s="19" t="s">
        <v>8302</v>
      </c>
      <c r="AK338" s="19" t="str">
        <v>tier - 2</v>
      </c>
      <c r="AL338" s="19" t="str">
        <v>tier - 1</v>
      </c>
      <c r="AT338" s="19" t="s">
        <v>8330</v>
      </c>
      <c r="AU338" s="19" t="str">
        <v>R1011</v>
      </c>
      <c r="BD338" s="39">
        <v>1994</v>
      </c>
      <c r="BE338" s="19" t="str">
        <f t="shared" si="60"/>
        <v>Jul</v>
      </c>
      <c r="BF338" s="19">
        <v>10</v>
      </c>
      <c r="BG338" s="40">
        <f t="shared" si="61"/>
        <v>34525</v>
      </c>
      <c r="BM338" s="39">
        <v>1993</v>
      </c>
      <c r="BN338" s="19" t="str">
        <f t="shared" si="62"/>
        <v>Sep</v>
      </c>
      <c r="BO338" s="19">
        <v>25</v>
      </c>
      <c r="BP338" s="40">
        <f t="shared" si="59"/>
        <v>34237</v>
      </c>
      <c r="BQ338" s="19">
        <f ca="1" t="shared" si="63"/>
        <v>32</v>
      </c>
      <c r="BU338" s="19">
        <v>3162.02</v>
      </c>
      <c r="BV338" s="41">
        <v>3162.02</v>
      </c>
    </row>
    <row r="339" spans="1:74">
      <c r="A339" s="19" t="s">
        <v>1297</v>
      </c>
      <c r="B339" s="39">
        <v>2001</v>
      </c>
      <c r="C339" s="19">
        <f t="shared" si="56"/>
        <v>2001</v>
      </c>
      <c r="D339" s="19" t="s">
        <v>8310</v>
      </c>
      <c r="E339" s="19" t="str">
        <f t="shared" si="55"/>
        <v>Sep</v>
      </c>
      <c r="F339" s="19">
        <v>2</v>
      </c>
      <c r="G339" s="40">
        <f t="shared" si="57"/>
        <v>37136</v>
      </c>
      <c r="H339" s="19">
        <v>2</v>
      </c>
      <c r="I339" s="19">
        <v>3180.51</v>
      </c>
      <c r="J339" s="41">
        <v>3180.51</v>
      </c>
      <c r="K339" s="19" t="s">
        <v>8297</v>
      </c>
      <c r="L339" s="19" t="str">
        <v>tier - 2</v>
      </c>
      <c r="M339" s="19" t="s">
        <v>8297</v>
      </c>
      <c r="N339" s="19" t="str">
        <v>tier - 2</v>
      </c>
      <c r="O339" s="19" t="s">
        <v>8299</v>
      </c>
      <c r="P339" s="19" t="str">
        <v>R1013</v>
      </c>
      <c r="Q339" s="19">
        <f ca="1" t="shared" si="58"/>
        <v>24</v>
      </c>
      <c r="R339" s="29"/>
      <c r="U339" s="19" t="s">
        <v>8329</v>
      </c>
      <c r="V339" s="19" t="str">
        <f t="shared" si="64"/>
        <v>Oct</v>
      </c>
      <c r="X339" s="19">
        <f t="shared" si="65"/>
        <v>2001</v>
      </c>
      <c r="AG339" s="19" t="s">
        <v>1272</v>
      </c>
      <c r="AH339" s="19" t="s">
        <v>8324</v>
      </c>
      <c r="AI339" s="19" t="s">
        <v>8297</v>
      </c>
      <c r="AJ339" s="19" t="s">
        <v>8298</v>
      </c>
      <c r="AK339" s="19" t="str">
        <v>tier - 2</v>
      </c>
      <c r="AL339" s="19" t="str">
        <v>tier - 3</v>
      </c>
      <c r="AT339" s="19" t="s">
        <v>8299</v>
      </c>
      <c r="AU339" s="19" t="str">
        <v>R1013</v>
      </c>
      <c r="BD339" s="39">
        <v>1993</v>
      </c>
      <c r="BE339" s="19" t="str">
        <f t="shared" si="60"/>
        <v>Sep</v>
      </c>
      <c r="BF339" s="19">
        <v>25</v>
      </c>
      <c r="BG339" s="40">
        <f t="shared" si="61"/>
        <v>34237</v>
      </c>
      <c r="BM339" s="39">
        <v>2001</v>
      </c>
      <c r="BN339" s="19" t="str">
        <f t="shared" si="62"/>
        <v>Aug</v>
      </c>
      <c r="BO339" s="19">
        <v>29</v>
      </c>
      <c r="BP339" s="40">
        <f t="shared" si="59"/>
        <v>37132</v>
      </c>
      <c r="BQ339" s="19">
        <f ca="1" t="shared" si="63"/>
        <v>24</v>
      </c>
      <c r="BU339" s="19">
        <v>3167.46</v>
      </c>
      <c r="BV339" s="41">
        <v>3167.46</v>
      </c>
    </row>
    <row r="340" spans="1:74">
      <c r="A340" s="19" t="s">
        <v>1301</v>
      </c>
      <c r="B340" s="39">
        <v>1996</v>
      </c>
      <c r="C340" s="19">
        <f t="shared" si="56"/>
        <v>1996</v>
      </c>
      <c r="D340" s="19" t="s">
        <v>8329</v>
      </c>
      <c r="E340" s="19" t="str">
        <f t="shared" si="55"/>
        <v>Oct</v>
      </c>
      <c r="F340" s="19">
        <v>11</v>
      </c>
      <c r="G340" s="40">
        <f t="shared" si="57"/>
        <v>35349</v>
      </c>
      <c r="H340" s="19">
        <v>0</v>
      </c>
      <c r="I340" s="19">
        <v>3201.25</v>
      </c>
      <c r="J340" s="41">
        <v>3201.25</v>
      </c>
      <c r="K340" s="19" t="s">
        <v>8297</v>
      </c>
      <c r="L340" s="19" t="str">
        <v>tier - 2</v>
      </c>
      <c r="M340" s="19" t="s">
        <v>8298</v>
      </c>
      <c r="N340" s="19" t="str">
        <v>tier - 3</v>
      </c>
      <c r="O340" s="19" t="s">
        <v>8315</v>
      </c>
      <c r="P340" s="19" t="str">
        <v>R1012</v>
      </c>
      <c r="Q340" s="19">
        <f ca="1" t="shared" si="58"/>
        <v>29</v>
      </c>
      <c r="R340" s="29"/>
      <c r="U340" s="19" t="s">
        <v>8328</v>
      </c>
      <c r="V340" s="19" t="str">
        <f t="shared" si="64"/>
        <v>Aug</v>
      </c>
      <c r="X340" s="19">
        <f t="shared" si="65"/>
        <v>1987</v>
      </c>
      <c r="AG340" s="19" t="s">
        <v>1275</v>
      </c>
      <c r="AH340" s="19" t="s">
        <v>8324</v>
      </c>
      <c r="AI340" s="19" t="s">
        <v>8297</v>
      </c>
      <c r="AJ340" s="19" t="s">
        <v>8298</v>
      </c>
      <c r="AK340" s="19" t="str">
        <v>tier - 2</v>
      </c>
      <c r="AL340" s="19" t="str">
        <v>tier - 3</v>
      </c>
      <c r="AT340" s="19" t="s">
        <v>8337</v>
      </c>
      <c r="AU340" s="19" t="str">
        <v>R1024</v>
      </c>
      <c r="BD340" s="39">
        <v>2001</v>
      </c>
      <c r="BE340" s="19" t="str">
        <f t="shared" si="60"/>
        <v>Aug</v>
      </c>
      <c r="BF340" s="19">
        <v>29</v>
      </c>
      <c r="BG340" s="40">
        <f t="shared" si="61"/>
        <v>37132</v>
      </c>
      <c r="BM340" s="39">
        <v>1994</v>
      </c>
      <c r="BN340" s="19" t="str">
        <f t="shared" si="62"/>
        <v>Oct</v>
      </c>
      <c r="BO340" s="19">
        <v>25</v>
      </c>
      <c r="BP340" s="40">
        <f t="shared" si="59"/>
        <v>34632</v>
      </c>
      <c r="BQ340" s="19">
        <f ca="1" t="shared" si="63"/>
        <v>31</v>
      </c>
      <c r="BU340" s="19">
        <v>3171.61</v>
      </c>
      <c r="BV340" s="41">
        <v>3171.61</v>
      </c>
    </row>
    <row r="341" spans="1:74">
      <c r="A341" s="19" t="s">
        <v>1305</v>
      </c>
      <c r="B341" s="39">
        <v>1997</v>
      </c>
      <c r="C341" s="19">
        <f t="shared" si="56"/>
        <v>1997</v>
      </c>
      <c r="D341" s="19" t="s">
        <v>8296</v>
      </c>
      <c r="E341" s="19" t="str">
        <f t="shared" si="55"/>
        <v>Jul</v>
      </c>
      <c r="F341" s="19">
        <v>5</v>
      </c>
      <c r="G341" s="40">
        <f t="shared" si="57"/>
        <v>35616</v>
      </c>
      <c r="H341" s="19">
        <v>0</v>
      </c>
      <c r="I341" s="19">
        <v>3206.49</v>
      </c>
      <c r="J341" s="41">
        <v>3206.49</v>
      </c>
      <c r="K341" s="19" t="s">
        <v>8297</v>
      </c>
      <c r="L341" s="19" t="str">
        <v>tier - 2</v>
      </c>
      <c r="M341" s="19" t="s">
        <v>8298</v>
      </c>
      <c r="N341" s="19" t="str">
        <v>tier - 3</v>
      </c>
      <c r="O341" s="19" t="s">
        <v>8337</v>
      </c>
      <c r="P341" s="19" t="str">
        <v>R1024</v>
      </c>
      <c r="Q341" s="19">
        <f ca="1" t="shared" si="58"/>
        <v>28</v>
      </c>
      <c r="R341" s="29"/>
      <c r="U341" s="19" t="s">
        <v>8303</v>
      </c>
      <c r="V341" s="19" t="str">
        <f t="shared" si="64"/>
        <v>Jun</v>
      </c>
      <c r="X341" s="19">
        <f t="shared" si="65"/>
        <v>1999</v>
      </c>
      <c r="AG341" s="19" t="s">
        <v>1279</v>
      </c>
      <c r="AH341" s="19" t="s">
        <v>8324</v>
      </c>
      <c r="AI341" s="19" t="s">
        <v>8297</v>
      </c>
      <c r="AJ341" s="19" t="s">
        <v>8298</v>
      </c>
      <c r="AK341" s="19" t="str">
        <v>tier - 2</v>
      </c>
      <c r="AL341" s="19" t="str">
        <v>tier - 3</v>
      </c>
      <c r="AT341" s="19" t="s">
        <v>8299</v>
      </c>
      <c r="AU341" s="19" t="str">
        <v>R1013</v>
      </c>
      <c r="BD341" s="39">
        <v>1994</v>
      </c>
      <c r="BE341" s="19" t="str">
        <f t="shared" si="60"/>
        <v>Oct</v>
      </c>
      <c r="BF341" s="19">
        <v>25</v>
      </c>
      <c r="BG341" s="40">
        <f t="shared" si="61"/>
        <v>34632</v>
      </c>
      <c r="BM341" s="39">
        <v>1994</v>
      </c>
      <c r="BN341" s="19" t="str">
        <f t="shared" si="62"/>
        <v>Jul</v>
      </c>
      <c r="BO341" s="19">
        <v>6</v>
      </c>
      <c r="BP341" s="40">
        <f t="shared" si="59"/>
        <v>34521</v>
      </c>
      <c r="BQ341" s="19">
        <f ca="1" t="shared" si="63"/>
        <v>31</v>
      </c>
      <c r="BU341" s="19">
        <v>3172.02</v>
      </c>
      <c r="BV341" s="41">
        <v>3172.02</v>
      </c>
    </row>
    <row r="342" spans="1:74">
      <c r="A342" s="19" t="s">
        <v>1309</v>
      </c>
      <c r="B342" s="39">
        <v>1997</v>
      </c>
      <c r="C342" s="19">
        <f t="shared" si="56"/>
        <v>1997</v>
      </c>
      <c r="D342" s="19" t="s">
        <v>8326</v>
      </c>
      <c r="E342" s="19" t="str">
        <f t="shared" si="55"/>
        <v>Dec</v>
      </c>
      <c r="F342" s="19">
        <v>22</v>
      </c>
      <c r="G342" s="40">
        <f t="shared" si="57"/>
        <v>35786</v>
      </c>
      <c r="H342" s="19">
        <v>1</v>
      </c>
      <c r="I342" s="19">
        <v>3208.79</v>
      </c>
      <c r="J342" s="41">
        <v>3208.79</v>
      </c>
      <c r="K342" s="19" t="s">
        <v>8297</v>
      </c>
      <c r="L342" s="19" t="str">
        <v>tier - 2</v>
      </c>
      <c r="M342" s="19" t="s">
        <v>8298</v>
      </c>
      <c r="N342" s="19" t="str">
        <v>tier - 3</v>
      </c>
      <c r="O342" s="19" t="s">
        <v>8330</v>
      </c>
      <c r="P342" s="19" t="str">
        <v>R1011</v>
      </c>
      <c r="Q342" s="19">
        <f ca="1" t="shared" si="58"/>
        <v>27</v>
      </c>
      <c r="R342" s="29"/>
      <c r="U342" s="19" t="s">
        <v>8296</v>
      </c>
      <c r="V342" s="19" t="str">
        <f t="shared" si="64"/>
        <v>Jul</v>
      </c>
      <c r="X342" s="19">
        <f t="shared" si="65"/>
        <v>1994</v>
      </c>
      <c r="AG342" s="19" t="s">
        <v>1282</v>
      </c>
      <c r="AH342" s="19" t="s">
        <v>8324</v>
      </c>
      <c r="AI342" s="19" t="s">
        <v>8297</v>
      </c>
      <c r="AJ342" s="19" t="s">
        <v>8302</v>
      </c>
      <c r="AK342" s="19" t="str">
        <v>tier - 2</v>
      </c>
      <c r="AL342" s="19" t="str">
        <v>tier - 1</v>
      </c>
      <c r="AT342" s="19" t="s">
        <v>8330</v>
      </c>
      <c r="AU342" s="19" t="str">
        <v>R1011</v>
      </c>
      <c r="BD342" s="39">
        <v>1994</v>
      </c>
      <c r="BE342" s="19" t="str">
        <f t="shared" si="60"/>
        <v>Jul</v>
      </c>
      <c r="BF342" s="19">
        <v>6</v>
      </c>
      <c r="BG342" s="40">
        <f t="shared" si="61"/>
        <v>34521</v>
      </c>
      <c r="BM342" s="39">
        <v>1996</v>
      </c>
      <c r="BN342" s="19" t="str">
        <f t="shared" si="62"/>
        <v>Aug</v>
      </c>
      <c r="BO342" s="19">
        <v>14</v>
      </c>
      <c r="BP342" s="40">
        <f t="shared" si="59"/>
        <v>35291</v>
      </c>
      <c r="BQ342" s="19">
        <f ca="1" t="shared" si="63"/>
        <v>29</v>
      </c>
      <c r="BU342" s="19">
        <v>3176.29</v>
      </c>
      <c r="BV342" s="41">
        <v>3176.29</v>
      </c>
    </row>
    <row r="343" spans="1:74">
      <c r="A343" s="19" t="s">
        <v>1313</v>
      </c>
      <c r="B343" s="39">
        <v>1997</v>
      </c>
      <c r="C343" s="19">
        <f t="shared" si="56"/>
        <v>1997</v>
      </c>
      <c r="D343" s="19" t="s">
        <v>8296</v>
      </c>
      <c r="E343" s="19" t="str">
        <f t="shared" si="55"/>
        <v>Jul</v>
      </c>
      <c r="F343" s="19">
        <v>6</v>
      </c>
      <c r="G343" s="40">
        <f t="shared" si="57"/>
        <v>35617</v>
      </c>
      <c r="H343" s="19">
        <v>0</v>
      </c>
      <c r="I343" s="19">
        <v>3213.62</v>
      </c>
      <c r="J343" s="41">
        <v>3213.62</v>
      </c>
      <c r="K343" s="19" t="s">
        <v>8297</v>
      </c>
      <c r="L343" s="19" t="str">
        <v>tier - 2</v>
      </c>
      <c r="M343" s="19" t="s">
        <v>8297</v>
      </c>
      <c r="N343" s="19" t="str">
        <v>tier - 2</v>
      </c>
      <c r="O343" s="19" t="s">
        <v>8337</v>
      </c>
      <c r="P343" s="19" t="str">
        <v>R1024</v>
      </c>
      <c r="Q343" s="19">
        <f ca="1" t="shared" si="58"/>
        <v>28</v>
      </c>
      <c r="R343" s="29"/>
      <c r="U343" s="19" t="s">
        <v>8310</v>
      </c>
      <c r="V343" s="19" t="str">
        <f t="shared" si="64"/>
        <v>Sep</v>
      </c>
      <c r="X343" s="19">
        <f t="shared" si="65"/>
        <v>1993</v>
      </c>
      <c r="AG343" s="19" t="s">
        <v>1286</v>
      </c>
      <c r="AH343" s="19" t="s">
        <v>8324</v>
      </c>
      <c r="AI343" s="19" t="s">
        <v>8297</v>
      </c>
      <c r="AJ343" s="19" t="s">
        <v>8297</v>
      </c>
      <c r="AK343" s="19" t="str">
        <v>tier - 2</v>
      </c>
      <c r="AL343" s="19" t="str">
        <v>tier - 2</v>
      </c>
      <c r="AT343" s="19" t="s">
        <v>8315</v>
      </c>
      <c r="AU343" s="19" t="str">
        <v>R1012</v>
      </c>
      <c r="BD343" s="39">
        <v>1996</v>
      </c>
      <c r="BE343" s="19" t="str">
        <f t="shared" si="60"/>
        <v>Aug</v>
      </c>
      <c r="BF343" s="19">
        <v>14</v>
      </c>
      <c r="BG343" s="40">
        <f t="shared" si="61"/>
        <v>35291</v>
      </c>
      <c r="BM343" s="39">
        <v>1996</v>
      </c>
      <c r="BN343" s="19" t="str">
        <f t="shared" si="62"/>
        <v>Jul</v>
      </c>
      <c r="BO343" s="19">
        <v>3</v>
      </c>
      <c r="BP343" s="40">
        <f t="shared" si="59"/>
        <v>35249</v>
      </c>
      <c r="BQ343" s="19">
        <f ca="1" t="shared" si="63"/>
        <v>29</v>
      </c>
      <c r="BU343" s="19">
        <v>3176.82</v>
      </c>
      <c r="BV343" s="41">
        <v>3176.82</v>
      </c>
    </row>
    <row r="344" spans="1:74">
      <c r="A344" s="19" t="s">
        <v>1316</v>
      </c>
      <c r="B344" s="39">
        <v>1997</v>
      </c>
      <c r="C344" s="19">
        <f t="shared" si="56"/>
        <v>1997</v>
      </c>
      <c r="D344" s="19" t="s">
        <v>8328</v>
      </c>
      <c r="E344" s="19" t="str">
        <f t="shared" si="55"/>
        <v>Aug</v>
      </c>
      <c r="F344" s="19">
        <v>2</v>
      </c>
      <c r="G344" s="40">
        <f t="shared" si="57"/>
        <v>35644</v>
      </c>
      <c r="H344" s="19">
        <v>1</v>
      </c>
      <c r="I344" s="19">
        <v>3227.12</v>
      </c>
      <c r="J344" s="41">
        <v>3227.12</v>
      </c>
      <c r="K344" s="19" t="s">
        <v>8297</v>
      </c>
      <c r="L344" s="19" t="str">
        <v>tier - 2</v>
      </c>
      <c r="M344" s="19" t="s">
        <v>8298</v>
      </c>
      <c r="N344" s="19" t="str">
        <v>tier - 3</v>
      </c>
      <c r="O344" s="19" t="s">
        <v>8299</v>
      </c>
      <c r="P344" s="19" t="str">
        <v>R1013</v>
      </c>
      <c r="Q344" s="19">
        <f ca="1" t="shared" si="58"/>
        <v>28</v>
      </c>
      <c r="R344" s="29"/>
      <c r="U344" s="19" t="s">
        <v>8328</v>
      </c>
      <c r="V344" s="19" t="str">
        <f t="shared" si="64"/>
        <v>Aug</v>
      </c>
      <c r="X344" s="19">
        <f t="shared" si="65"/>
        <v>2001</v>
      </c>
      <c r="AG344" s="19" t="s">
        <v>1290</v>
      </c>
      <c r="AH344" s="19" t="s">
        <v>8324</v>
      </c>
      <c r="AI344" s="19" t="s">
        <v>8297</v>
      </c>
      <c r="AJ344" s="19" t="s">
        <v>8302</v>
      </c>
      <c r="AK344" s="19" t="str">
        <v>tier - 2</v>
      </c>
      <c r="AL344" s="19" t="str">
        <v>tier - 1</v>
      </c>
      <c r="AT344" s="19" t="s">
        <v>8315</v>
      </c>
      <c r="AU344" s="19" t="str">
        <v>R1012</v>
      </c>
      <c r="BD344" s="39">
        <v>1996</v>
      </c>
      <c r="BE344" s="19" t="str">
        <f t="shared" si="60"/>
        <v>Jul</v>
      </c>
      <c r="BF344" s="19">
        <v>3</v>
      </c>
      <c r="BG344" s="40">
        <f t="shared" si="61"/>
        <v>35249</v>
      </c>
      <c r="BM344" s="39">
        <v>2000</v>
      </c>
      <c r="BN344" s="19" t="str">
        <f t="shared" si="62"/>
        <v>Sep</v>
      </c>
      <c r="BO344" s="19">
        <v>23</v>
      </c>
      <c r="BP344" s="40">
        <f t="shared" si="59"/>
        <v>36792</v>
      </c>
      <c r="BQ344" s="19">
        <f ca="1" t="shared" si="63"/>
        <v>25</v>
      </c>
      <c r="BU344" s="19">
        <v>3179.96</v>
      </c>
      <c r="BV344" s="41">
        <v>3179.96</v>
      </c>
    </row>
    <row r="345" spans="1:74">
      <c r="A345" s="19" t="s">
        <v>1319</v>
      </c>
      <c r="B345" s="39">
        <v>1997</v>
      </c>
      <c r="C345" s="19">
        <f t="shared" si="56"/>
        <v>1997</v>
      </c>
      <c r="D345" s="19" t="s">
        <v>8310</v>
      </c>
      <c r="E345" s="19" t="str">
        <f t="shared" si="55"/>
        <v>Sep</v>
      </c>
      <c r="F345" s="19">
        <v>2</v>
      </c>
      <c r="G345" s="40">
        <f t="shared" si="57"/>
        <v>35675</v>
      </c>
      <c r="H345" s="19">
        <v>1</v>
      </c>
      <c r="I345" s="19">
        <v>3238.44</v>
      </c>
      <c r="J345" s="41">
        <v>3238.44</v>
      </c>
      <c r="K345" s="19" t="s">
        <v>8297</v>
      </c>
      <c r="L345" s="19" t="str">
        <v>tier - 2</v>
      </c>
      <c r="M345" s="19" t="s">
        <v>8298</v>
      </c>
      <c r="N345" s="19" t="str">
        <v>tier - 3</v>
      </c>
      <c r="O345" s="19" t="s">
        <v>8299</v>
      </c>
      <c r="P345" s="19" t="str">
        <v>R1013</v>
      </c>
      <c r="Q345" s="19">
        <f ca="1" t="shared" si="58"/>
        <v>28</v>
      </c>
      <c r="R345" s="29"/>
      <c r="U345" s="19" t="s">
        <v>8329</v>
      </c>
      <c r="V345" s="19" t="str">
        <f t="shared" si="64"/>
        <v>Oct</v>
      </c>
      <c r="X345" s="19">
        <f t="shared" si="65"/>
        <v>1994</v>
      </c>
      <c r="AG345" s="19" t="s">
        <v>1293</v>
      </c>
      <c r="AH345" s="19" t="s">
        <v>8324</v>
      </c>
      <c r="AI345" s="19" t="s">
        <v>8297</v>
      </c>
      <c r="AJ345" s="19" t="s">
        <v>8297</v>
      </c>
      <c r="AK345" s="19" t="str">
        <v>tier - 2</v>
      </c>
      <c r="AL345" s="19" t="str">
        <v>tier - 2</v>
      </c>
      <c r="AT345" s="19" t="s">
        <v>8315</v>
      </c>
      <c r="AU345" s="19" t="str">
        <v>R1012</v>
      </c>
      <c r="BD345" s="39">
        <v>2000</v>
      </c>
      <c r="BE345" s="19" t="str">
        <f t="shared" si="60"/>
        <v>Sep</v>
      </c>
      <c r="BF345" s="19">
        <v>23</v>
      </c>
      <c r="BG345" s="40">
        <f t="shared" si="61"/>
        <v>36792</v>
      </c>
      <c r="BM345" s="39">
        <v>2001</v>
      </c>
      <c r="BN345" s="19" t="str">
        <f t="shared" si="62"/>
        <v>Sep</v>
      </c>
      <c r="BO345" s="19">
        <v>2</v>
      </c>
      <c r="BP345" s="40">
        <f t="shared" si="59"/>
        <v>37136</v>
      </c>
      <c r="BQ345" s="19">
        <f ca="1" t="shared" si="63"/>
        <v>24</v>
      </c>
      <c r="BU345" s="19">
        <v>3180.51</v>
      </c>
      <c r="BV345" s="41">
        <v>3180.51</v>
      </c>
    </row>
    <row r="346" spans="1:74">
      <c r="A346" s="19" t="s">
        <v>1323</v>
      </c>
      <c r="B346" s="39">
        <v>1991</v>
      </c>
      <c r="C346" s="19">
        <f t="shared" si="56"/>
        <v>1991</v>
      </c>
      <c r="D346" s="19" t="s">
        <v>8301</v>
      </c>
      <c r="E346" s="19" t="str">
        <f t="shared" si="55"/>
        <v>Nov</v>
      </c>
      <c r="F346" s="19">
        <v>13</v>
      </c>
      <c r="G346" s="40">
        <f t="shared" si="57"/>
        <v>33555</v>
      </c>
      <c r="H346" s="19">
        <v>0</v>
      </c>
      <c r="I346" s="19">
        <v>3260.2</v>
      </c>
      <c r="J346" s="41">
        <v>3260.2</v>
      </c>
      <c r="K346" s="19" t="s">
        <v>8298</v>
      </c>
      <c r="L346" s="19" t="str">
        <v>tier - 3</v>
      </c>
      <c r="M346" s="19" t="s">
        <v>8297</v>
      </c>
      <c r="N346" s="19" t="str">
        <v>tier - 2</v>
      </c>
      <c r="O346" s="19" t="s">
        <v>8330</v>
      </c>
      <c r="P346" s="19" t="str">
        <v>R1011</v>
      </c>
      <c r="Q346" s="19">
        <f ca="1" t="shared" si="58"/>
        <v>33</v>
      </c>
      <c r="R346" s="29"/>
      <c r="U346" s="19" t="s">
        <v>8296</v>
      </c>
      <c r="V346" s="19" t="str">
        <f t="shared" si="64"/>
        <v>Jul</v>
      </c>
      <c r="X346" s="19">
        <f t="shared" si="65"/>
        <v>1994</v>
      </c>
      <c r="AG346" s="19" t="s">
        <v>1297</v>
      </c>
      <c r="AH346" s="19" t="s">
        <v>8324</v>
      </c>
      <c r="AI346" s="19" t="s">
        <v>8297</v>
      </c>
      <c r="AJ346" s="19" t="s">
        <v>8297</v>
      </c>
      <c r="AK346" s="19" t="str">
        <v>tier - 2</v>
      </c>
      <c r="AL346" s="19" t="str">
        <v>tier - 2</v>
      </c>
      <c r="AT346" s="19" t="s">
        <v>8299</v>
      </c>
      <c r="AU346" s="19" t="str">
        <v>R1013</v>
      </c>
      <c r="BD346" s="39">
        <v>2001</v>
      </c>
      <c r="BE346" s="19" t="str">
        <f t="shared" si="60"/>
        <v>Sep</v>
      </c>
      <c r="BF346" s="19">
        <v>2</v>
      </c>
      <c r="BG346" s="40">
        <f t="shared" si="61"/>
        <v>37136</v>
      </c>
      <c r="BM346" s="39">
        <v>1996</v>
      </c>
      <c r="BN346" s="19" t="str">
        <f t="shared" si="62"/>
        <v>Oct</v>
      </c>
      <c r="BO346" s="19">
        <v>11</v>
      </c>
      <c r="BP346" s="40">
        <f t="shared" si="59"/>
        <v>35349</v>
      </c>
      <c r="BQ346" s="19">
        <f ca="1" t="shared" si="63"/>
        <v>29</v>
      </c>
      <c r="BU346" s="19">
        <v>3201.25</v>
      </c>
      <c r="BV346" s="41">
        <v>3201.25</v>
      </c>
    </row>
    <row r="347" spans="1:74">
      <c r="A347" s="19" t="s">
        <v>1327</v>
      </c>
      <c r="B347" s="39">
        <v>1994</v>
      </c>
      <c r="C347" s="19">
        <f t="shared" si="56"/>
        <v>1994</v>
      </c>
      <c r="D347" s="19" t="s">
        <v>8326</v>
      </c>
      <c r="E347" s="19" t="str">
        <f t="shared" si="55"/>
        <v>Dec</v>
      </c>
      <c r="F347" s="19">
        <v>2</v>
      </c>
      <c r="G347" s="40">
        <f t="shared" si="57"/>
        <v>34670</v>
      </c>
      <c r="H347" s="19">
        <v>0</v>
      </c>
      <c r="I347" s="19">
        <v>3268.85</v>
      </c>
      <c r="J347" s="41">
        <v>3268.85</v>
      </c>
      <c r="K347" s="19" t="s">
        <v>8298</v>
      </c>
      <c r="L347" s="19" t="str">
        <v>tier - 3</v>
      </c>
      <c r="M347" s="19" t="s">
        <v>8302</v>
      </c>
      <c r="N347" s="19" t="str">
        <v>tier - 1</v>
      </c>
      <c r="O347" s="19" t="s">
        <v>8333</v>
      </c>
      <c r="P347" s="19" t="str">
        <v>R1016</v>
      </c>
      <c r="Q347" s="19">
        <f ca="1" t="shared" si="58"/>
        <v>30</v>
      </c>
      <c r="R347" s="29"/>
      <c r="U347" s="19" t="s">
        <v>8328</v>
      </c>
      <c r="V347" s="19" t="str">
        <f t="shared" si="64"/>
        <v>Aug</v>
      </c>
      <c r="X347" s="19">
        <f t="shared" si="65"/>
        <v>1996</v>
      </c>
      <c r="AG347" s="19" t="s">
        <v>1301</v>
      </c>
      <c r="AH347" s="19" t="s">
        <v>8324</v>
      </c>
      <c r="AI347" s="19" t="s">
        <v>8297</v>
      </c>
      <c r="AJ347" s="19" t="s">
        <v>8298</v>
      </c>
      <c r="AK347" s="19" t="str">
        <v>tier - 2</v>
      </c>
      <c r="AL347" s="19" t="str">
        <v>tier - 3</v>
      </c>
      <c r="AT347" s="19" t="s">
        <v>8315</v>
      </c>
      <c r="AU347" s="19" t="str">
        <v>R1012</v>
      </c>
      <c r="BD347" s="39">
        <v>1996</v>
      </c>
      <c r="BE347" s="19" t="str">
        <f t="shared" si="60"/>
        <v>Oct</v>
      </c>
      <c r="BF347" s="19">
        <v>11</v>
      </c>
      <c r="BG347" s="40">
        <f t="shared" si="61"/>
        <v>35349</v>
      </c>
      <c r="BM347" s="39">
        <v>1997</v>
      </c>
      <c r="BN347" s="19" t="str">
        <f t="shared" si="62"/>
        <v>Jul</v>
      </c>
      <c r="BO347" s="19">
        <v>5</v>
      </c>
      <c r="BP347" s="40">
        <f t="shared" si="59"/>
        <v>35616</v>
      </c>
      <c r="BQ347" s="19">
        <f ca="1" t="shared" si="63"/>
        <v>28</v>
      </c>
      <c r="BU347" s="19">
        <v>3206.49</v>
      </c>
      <c r="BV347" s="41">
        <v>3206.49</v>
      </c>
    </row>
    <row r="348" spans="1:74">
      <c r="A348" s="19" t="s">
        <v>1331</v>
      </c>
      <c r="B348" s="39">
        <v>1994</v>
      </c>
      <c r="C348" s="19">
        <f t="shared" si="56"/>
        <v>1994</v>
      </c>
      <c r="D348" s="19" t="s">
        <v>8296</v>
      </c>
      <c r="E348" s="19" t="str">
        <f t="shared" si="55"/>
        <v>Jul</v>
      </c>
      <c r="F348" s="19">
        <v>1</v>
      </c>
      <c r="G348" s="40">
        <f t="shared" si="57"/>
        <v>34516</v>
      </c>
      <c r="H348" s="19">
        <v>1</v>
      </c>
      <c r="I348" s="19">
        <v>3277.16</v>
      </c>
      <c r="J348" s="41">
        <v>3277.16</v>
      </c>
      <c r="K348" s="19" t="s">
        <v>8297</v>
      </c>
      <c r="L348" s="19" t="str">
        <v>tier - 2</v>
      </c>
      <c r="M348" s="19" t="s">
        <v>8298</v>
      </c>
      <c r="N348" s="19" t="str">
        <v>tier - 3</v>
      </c>
      <c r="O348" s="19" t="s">
        <v>8330</v>
      </c>
      <c r="P348" s="19" t="str">
        <v>R1011</v>
      </c>
      <c r="Q348" s="19">
        <f ca="1" t="shared" si="58"/>
        <v>31</v>
      </c>
      <c r="R348" s="29"/>
      <c r="U348" s="19" t="s">
        <v>8296</v>
      </c>
      <c r="V348" s="19" t="str">
        <f t="shared" si="64"/>
        <v>Jul</v>
      </c>
      <c r="X348" s="19">
        <f t="shared" si="65"/>
        <v>1996</v>
      </c>
      <c r="AG348" s="19" t="s">
        <v>1305</v>
      </c>
      <c r="AH348" s="19" t="s">
        <v>8336</v>
      </c>
      <c r="AI348" s="19" t="s">
        <v>8297</v>
      </c>
      <c r="AJ348" s="19" t="s">
        <v>8298</v>
      </c>
      <c r="AK348" s="19" t="str">
        <v>tier - 2</v>
      </c>
      <c r="AL348" s="19" t="str">
        <v>tier - 3</v>
      </c>
      <c r="AT348" s="19" t="s">
        <v>8337</v>
      </c>
      <c r="AU348" s="19" t="str">
        <v>R1024</v>
      </c>
      <c r="BD348" s="39">
        <v>1997</v>
      </c>
      <c r="BE348" s="19" t="str">
        <f t="shared" si="60"/>
        <v>Jul</v>
      </c>
      <c r="BF348" s="19">
        <v>5</v>
      </c>
      <c r="BG348" s="40">
        <f t="shared" si="61"/>
        <v>35616</v>
      </c>
      <c r="BM348" s="39">
        <v>1997</v>
      </c>
      <c r="BN348" s="19" t="str">
        <f t="shared" si="62"/>
        <v>Dec</v>
      </c>
      <c r="BO348" s="19">
        <v>22</v>
      </c>
      <c r="BP348" s="40">
        <f t="shared" si="59"/>
        <v>35786</v>
      </c>
      <c r="BQ348" s="19">
        <f ca="1" t="shared" si="63"/>
        <v>27</v>
      </c>
      <c r="BU348" s="19">
        <v>3208.79</v>
      </c>
      <c r="BV348" s="41">
        <v>3208.79</v>
      </c>
    </row>
    <row r="349" spans="1:74">
      <c r="A349" s="19" t="s">
        <v>1334</v>
      </c>
      <c r="B349" s="39">
        <v>2001</v>
      </c>
      <c r="C349" s="19">
        <f t="shared" si="56"/>
        <v>2001</v>
      </c>
      <c r="D349" s="19" t="s">
        <v>8329</v>
      </c>
      <c r="E349" s="19" t="str">
        <f t="shared" si="55"/>
        <v>Oct</v>
      </c>
      <c r="F349" s="19">
        <v>6</v>
      </c>
      <c r="G349" s="40">
        <f t="shared" si="57"/>
        <v>37170</v>
      </c>
      <c r="H349" s="19">
        <v>2</v>
      </c>
      <c r="I349" s="19">
        <v>3279.87</v>
      </c>
      <c r="J349" s="41">
        <v>3279.87</v>
      </c>
      <c r="K349" s="19" t="s">
        <v>8297</v>
      </c>
      <c r="L349" s="19" t="str">
        <v>tier - 2</v>
      </c>
      <c r="M349" s="19" t="s">
        <v>8302</v>
      </c>
      <c r="N349" s="19" t="str">
        <v>tier - 1</v>
      </c>
      <c r="O349" s="19" t="s">
        <v>8341</v>
      </c>
      <c r="P349" s="19" t="str">
        <v>R1017</v>
      </c>
      <c r="Q349" s="19">
        <f ca="1" t="shared" si="58"/>
        <v>24</v>
      </c>
      <c r="R349" s="29"/>
      <c r="U349" s="19" t="s">
        <v>8310</v>
      </c>
      <c r="V349" s="19" t="str">
        <f t="shared" si="64"/>
        <v>Sep</v>
      </c>
      <c r="X349" s="19">
        <f t="shared" si="65"/>
        <v>2000</v>
      </c>
      <c r="AG349" s="19" t="s">
        <v>1309</v>
      </c>
      <c r="AH349" s="19" t="s">
        <v>8324</v>
      </c>
      <c r="AI349" s="19" t="s">
        <v>8297</v>
      </c>
      <c r="AJ349" s="19" t="s">
        <v>8298</v>
      </c>
      <c r="AK349" s="19" t="str">
        <v>tier - 2</v>
      </c>
      <c r="AL349" s="19" t="str">
        <v>tier - 3</v>
      </c>
      <c r="AT349" s="19" t="s">
        <v>8330</v>
      </c>
      <c r="AU349" s="19" t="str">
        <v>R1011</v>
      </c>
      <c r="BD349" s="39">
        <v>1997</v>
      </c>
      <c r="BE349" s="19" t="str">
        <f t="shared" si="60"/>
        <v>Dec</v>
      </c>
      <c r="BF349" s="19">
        <v>22</v>
      </c>
      <c r="BG349" s="40">
        <f t="shared" si="61"/>
        <v>35786</v>
      </c>
      <c r="BM349" s="39">
        <v>1997</v>
      </c>
      <c r="BN349" s="19" t="str">
        <f t="shared" si="62"/>
        <v>Jul</v>
      </c>
      <c r="BO349" s="19">
        <v>6</v>
      </c>
      <c r="BP349" s="40">
        <f t="shared" si="59"/>
        <v>35617</v>
      </c>
      <c r="BQ349" s="19">
        <f ca="1" t="shared" si="63"/>
        <v>28</v>
      </c>
      <c r="BU349" s="19">
        <v>3213.62</v>
      </c>
      <c r="BV349" s="41">
        <v>3213.62</v>
      </c>
    </row>
    <row r="350" spans="1:74">
      <c r="A350" s="19" t="s">
        <v>1338</v>
      </c>
      <c r="B350" s="39">
        <v>2003</v>
      </c>
      <c r="C350" s="19">
        <f t="shared" si="56"/>
        <v>2003</v>
      </c>
      <c r="D350" s="19" t="s">
        <v>8296</v>
      </c>
      <c r="E350" s="19" t="str">
        <f t="shared" si="55"/>
        <v>Jul</v>
      </c>
      <c r="F350" s="19">
        <v>3</v>
      </c>
      <c r="G350" s="40">
        <f t="shared" si="57"/>
        <v>37805</v>
      </c>
      <c r="H350" s="19">
        <v>0</v>
      </c>
      <c r="I350" s="19">
        <v>3280.22</v>
      </c>
      <c r="J350" s="41">
        <v>3280.22</v>
      </c>
      <c r="K350" s="19" t="s">
        <v>8297</v>
      </c>
      <c r="L350" s="19" t="str">
        <v>tier - 2</v>
      </c>
      <c r="M350" s="19" t="s">
        <v>8298</v>
      </c>
      <c r="N350" s="19" t="str">
        <v>tier - 3</v>
      </c>
      <c r="O350" s="19" t="s">
        <v>8330</v>
      </c>
      <c r="P350" s="19" t="str">
        <v>R1011</v>
      </c>
      <c r="Q350" s="19">
        <f ca="1" t="shared" si="58"/>
        <v>22</v>
      </c>
      <c r="R350" s="29"/>
      <c r="U350" s="19" t="s">
        <v>8310</v>
      </c>
      <c r="V350" s="19" t="str">
        <f t="shared" si="64"/>
        <v>Sep</v>
      </c>
      <c r="X350" s="19">
        <f t="shared" si="65"/>
        <v>2001</v>
      </c>
      <c r="AG350" s="19" t="s">
        <v>1313</v>
      </c>
      <c r="AH350" s="19" t="s">
        <v>8324</v>
      </c>
      <c r="AI350" s="19" t="s">
        <v>8297</v>
      </c>
      <c r="AJ350" s="19" t="s">
        <v>8297</v>
      </c>
      <c r="AK350" s="19" t="str">
        <v>tier - 2</v>
      </c>
      <c r="AL350" s="19" t="str">
        <v>tier - 2</v>
      </c>
      <c r="AT350" s="19" t="s">
        <v>8337</v>
      </c>
      <c r="AU350" s="19" t="str">
        <v>R1024</v>
      </c>
      <c r="BD350" s="39">
        <v>1997</v>
      </c>
      <c r="BE350" s="19" t="str">
        <f t="shared" si="60"/>
        <v>Jul</v>
      </c>
      <c r="BF350" s="19">
        <v>6</v>
      </c>
      <c r="BG350" s="40">
        <f t="shared" si="61"/>
        <v>35617</v>
      </c>
      <c r="BM350" s="39">
        <v>1997</v>
      </c>
      <c r="BN350" s="19" t="str">
        <f t="shared" si="62"/>
        <v>Aug</v>
      </c>
      <c r="BO350" s="19">
        <v>2</v>
      </c>
      <c r="BP350" s="40">
        <f t="shared" si="59"/>
        <v>35644</v>
      </c>
      <c r="BQ350" s="19">
        <f ca="1" t="shared" si="63"/>
        <v>28</v>
      </c>
      <c r="BU350" s="19">
        <v>3227.12</v>
      </c>
      <c r="BV350" s="41">
        <v>3227.12</v>
      </c>
    </row>
    <row r="351" spans="1:74">
      <c r="A351" s="19" t="s">
        <v>1342</v>
      </c>
      <c r="B351" s="39">
        <v>1996</v>
      </c>
      <c r="C351" s="19">
        <f t="shared" si="56"/>
        <v>1996</v>
      </c>
      <c r="D351" s="19" t="s">
        <v>8301</v>
      </c>
      <c r="E351" s="19" t="str">
        <f t="shared" si="55"/>
        <v>Nov</v>
      </c>
      <c r="F351" s="19">
        <v>17</v>
      </c>
      <c r="G351" s="40">
        <f t="shared" si="57"/>
        <v>35386</v>
      </c>
      <c r="H351" s="19">
        <v>1</v>
      </c>
      <c r="I351" s="19">
        <v>3292.53</v>
      </c>
      <c r="J351" s="41">
        <v>3292.53</v>
      </c>
      <c r="K351" s="19" t="s">
        <v>8297</v>
      </c>
      <c r="L351" s="19" t="str">
        <v>tier - 2</v>
      </c>
      <c r="M351" s="19" t="s">
        <v>8297</v>
      </c>
      <c r="N351" s="19" t="str">
        <v>tier - 2</v>
      </c>
      <c r="O351" s="19" t="s">
        <v>8315</v>
      </c>
      <c r="P351" s="19" t="str">
        <v>R1012</v>
      </c>
      <c r="Q351" s="19">
        <f ca="1" t="shared" si="58"/>
        <v>28</v>
      </c>
      <c r="R351" s="29"/>
      <c r="U351" s="19" t="s">
        <v>8329</v>
      </c>
      <c r="V351" s="19" t="str">
        <f t="shared" si="64"/>
        <v>Oct</v>
      </c>
      <c r="X351" s="19">
        <f t="shared" si="65"/>
        <v>1996</v>
      </c>
      <c r="AG351" s="19" t="s">
        <v>1316</v>
      </c>
      <c r="AH351" s="19" t="s">
        <v>8324</v>
      </c>
      <c r="AI351" s="19" t="s">
        <v>8297</v>
      </c>
      <c r="AJ351" s="19" t="s">
        <v>8298</v>
      </c>
      <c r="AK351" s="19" t="str">
        <v>tier - 2</v>
      </c>
      <c r="AL351" s="19" t="str">
        <v>tier - 3</v>
      </c>
      <c r="AT351" s="19" t="s">
        <v>8299</v>
      </c>
      <c r="AU351" s="19" t="str">
        <v>R1013</v>
      </c>
      <c r="BD351" s="39">
        <v>1997</v>
      </c>
      <c r="BE351" s="19" t="str">
        <f t="shared" si="60"/>
        <v>Aug</v>
      </c>
      <c r="BF351" s="19">
        <v>2</v>
      </c>
      <c r="BG351" s="40">
        <f t="shared" si="61"/>
        <v>35644</v>
      </c>
      <c r="BM351" s="39">
        <v>1997</v>
      </c>
      <c r="BN351" s="19" t="str">
        <f t="shared" si="62"/>
        <v>Sep</v>
      </c>
      <c r="BO351" s="19">
        <v>2</v>
      </c>
      <c r="BP351" s="40">
        <f t="shared" si="59"/>
        <v>35675</v>
      </c>
      <c r="BQ351" s="19">
        <f ca="1" t="shared" si="63"/>
        <v>28</v>
      </c>
      <c r="BU351" s="19">
        <v>3238.44</v>
      </c>
      <c r="BV351" s="41">
        <v>3238.44</v>
      </c>
    </row>
    <row r="352" spans="1:74">
      <c r="A352" s="19" t="s">
        <v>1345</v>
      </c>
      <c r="B352" s="39">
        <v>2003</v>
      </c>
      <c r="C352" s="19">
        <f t="shared" si="56"/>
        <v>2003</v>
      </c>
      <c r="D352" s="19" t="s">
        <v>8326</v>
      </c>
      <c r="E352" s="19" t="str">
        <f t="shared" si="55"/>
        <v>Dec</v>
      </c>
      <c r="F352" s="19">
        <v>5</v>
      </c>
      <c r="G352" s="40">
        <f t="shared" si="57"/>
        <v>37960</v>
      </c>
      <c r="H352" s="19">
        <v>0</v>
      </c>
      <c r="I352" s="19">
        <v>3300.7</v>
      </c>
      <c r="J352" s="41">
        <v>3300.7</v>
      </c>
      <c r="K352" s="19" t="s">
        <v>8297</v>
      </c>
      <c r="L352" s="19" t="str">
        <v>tier - 2</v>
      </c>
      <c r="M352" s="19" t="s">
        <v>8297</v>
      </c>
      <c r="N352" s="19" t="str">
        <v>tier - 2</v>
      </c>
      <c r="O352" s="19" t="s">
        <v>8335</v>
      </c>
      <c r="P352" s="19" t="str">
        <v>R1025</v>
      </c>
      <c r="Q352" s="19">
        <f ca="1" t="shared" si="58"/>
        <v>21</v>
      </c>
      <c r="R352" s="29"/>
      <c r="U352" s="19" t="s">
        <v>8296</v>
      </c>
      <c r="V352" s="19" t="str">
        <f t="shared" si="64"/>
        <v>Jul</v>
      </c>
      <c r="X352" s="19">
        <f t="shared" si="65"/>
        <v>1997</v>
      </c>
      <c r="AG352" s="19" t="s">
        <v>1319</v>
      </c>
      <c r="AH352" s="19" t="s">
        <v>8324</v>
      </c>
      <c r="AI352" s="19" t="s">
        <v>8297</v>
      </c>
      <c r="AJ352" s="19" t="s">
        <v>8298</v>
      </c>
      <c r="AK352" s="19" t="str">
        <v>tier - 2</v>
      </c>
      <c r="AL352" s="19" t="str">
        <v>tier - 3</v>
      </c>
      <c r="AT352" s="19" t="s">
        <v>8299</v>
      </c>
      <c r="AU352" s="19" t="str">
        <v>R1013</v>
      </c>
      <c r="BD352" s="39">
        <v>1997</v>
      </c>
      <c r="BE352" s="19" t="str">
        <f t="shared" si="60"/>
        <v>Sep</v>
      </c>
      <c r="BF352" s="19">
        <v>2</v>
      </c>
      <c r="BG352" s="40">
        <f t="shared" si="61"/>
        <v>35675</v>
      </c>
      <c r="BM352" s="39">
        <v>1991</v>
      </c>
      <c r="BN352" s="19" t="str">
        <f t="shared" si="62"/>
        <v>Nov</v>
      </c>
      <c r="BO352" s="19">
        <v>13</v>
      </c>
      <c r="BP352" s="40">
        <f t="shared" si="59"/>
        <v>33555</v>
      </c>
      <c r="BQ352" s="19">
        <f ca="1" t="shared" si="63"/>
        <v>33</v>
      </c>
      <c r="BU352" s="19">
        <v>3260.2</v>
      </c>
      <c r="BV352" s="41">
        <v>3260.2</v>
      </c>
    </row>
    <row r="353" spans="1:74">
      <c r="A353" s="19" t="s">
        <v>1349</v>
      </c>
      <c r="B353" s="39">
        <v>2003</v>
      </c>
      <c r="C353" s="19">
        <f t="shared" si="56"/>
        <v>2003</v>
      </c>
      <c r="D353" s="19" t="s">
        <v>8301</v>
      </c>
      <c r="E353" s="19" t="str">
        <f t="shared" si="55"/>
        <v>Nov</v>
      </c>
      <c r="F353" s="19">
        <v>18</v>
      </c>
      <c r="G353" s="40">
        <f t="shared" si="57"/>
        <v>37943</v>
      </c>
      <c r="H353" s="19">
        <v>0</v>
      </c>
      <c r="I353" s="19">
        <v>3308.46</v>
      </c>
      <c r="J353" s="41">
        <v>3308.46</v>
      </c>
      <c r="K353" s="19" t="s">
        <v>8297</v>
      </c>
      <c r="L353" s="19" t="str">
        <v>tier - 2</v>
      </c>
      <c r="M353" s="19" t="s">
        <v>8302</v>
      </c>
      <c r="N353" s="19" t="str">
        <v>tier - 1</v>
      </c>
      <c r="O353" s="19" t="s">
        <v>8340</v>
      </c>
      <c r="P353" s="19" t="str">
        <v>R1021</v>
      </c>
      <c r="Q353" s="19">
        <f ca="1" t="shared" si="58"/>
        <v>21</v>
      </c>
      <c r="R353" s="29"/>
      <c r="U353" s="19" t="s">
        <v>8326</v>
      </c>
      <c r="V353" s="19" t="str">
        <f t="shared" si="64"/>
        <v>Dec</v>
      </c>
      <c r="X353" s="19">
        <f t="shared" si="65"/>
        <v>1997</v>
      </c>
      <c r="AG353" s="19" t="s">
        <v>1323</v>
      </c>
      <c r="AH353" s="19" t="s">
        <v>8324</v>
      </c>
      <c r="AI353" s="19" t="s">
        <v>8298</v>
      </c>
      <c r="AJ353" s="19" t="s">
        <v>8297</v>
      </c>
      <c r="AK353" s="19" t="str">
        <v>tier - 3</v>
      </c>
      <c r="AL353" s="19" t="str">
        <v>tier - 2</v>
      </c>
      <c r="AT353" s="19" t="s">
        <v>8330</v>
      </c>
      <c r="AU353" s="19" t="str">
        <v>R1011</v>
      </c>
      <c r="BD353" s="39">
        <v>1991</v>
      </c>
      <c r="BE353" s="19" t="str">
        <f t="shared" si="60"/>
        <v>Nov</v>
      </c>
      <c r="BF353" s="19">
        <v>13</v>
      </c>
      <c r="BG353" s="40">
        <f t="shared" si="61"/>
        <v>33555</v>
      </c>
      <c r="BM353" s="39">
        <v>1994</v>
      </c>
      <c r="BN353" s="19" t="str">
        <f t="shared" si="62"/>
        <v>Dec</v>
      </c>
      <c r="BO353" s="19">
        <v>2</v>
      </c>
      <c r="BP353" s="40">
        <f t="shared" si="59"/>
        <v>34670</v>
      </c>
      <c r="BQ353" s="19">
        <f ca="1" t="shared" si="63"/>
        <v>30</v>
      </c>
      <c r="BU353" s="19">
        <v>3268.85</v>
      </c>
      <c r="BV353" s="41">
        <v>3268.85</v>
      </c>
    </row>
    <row r="354" spans="1:74">
      <c r="A354" s="19" t="s">
        <v>1353</v>
      </c>
      <c r="B354" s="39">
        <v>1997</v>
      </c>
      <c r="C354" s="19">
        <f t="shared" si="56"/>
        <v>1997</v>
      </c>
      <c r="D354" s="19" t="s">
        <v>8303</v>
      </c>
      <c r="E354" s="19" t="str">
        <f t="shared" si="55"/>
        <v>Jun</v>
      </c>
      <c r="F354" s="19">
        <v>20</v>
      </c>
      <c r="G354" s="40">
        <f t="shared" si="57"/>
        <v>35601</v>
      </c>
      <c r="H354" s="19">
        <v>1</v>
      </c>
      <c r="I354" s="19">
        <v>3309.79</v>
      </c>
      <c r="J354" s="41">
        <v>3309.79</v>
      </c>
      <c r="K354" s="19" t="s">
        <v>8298</v>
      </c>
      <c r="L354" s="19" t="str">
        <v>tier - 3</v>
      </c>
      <c r="M354" s="19" t="s">
        <v>8298</v>
      </c>
      <c r="N354" s="19" t="str">
        <v>tier - 3</v>
      </c>
      <c r="O354" s="19" t="s">
        <v>8341</v>
      </c>
      <c r="P354" s="19" t="str">
        <v>R1017</v>
      </c>
      <c r="Q354" s="19">
        <f ca="1" t="shared" si="58"/>
        <v>28</v>
      </c>
      <c r="R354" s="29"/>
      <c r="U354" s="19" t="s">
        <v>8296</v>
      </c>
      <c r="V354" s="19" t="str">
        <f t="shared" si="64"/>
        <v>Jul</v>
      </c>
      <c r="X354" s="19">
        <f t="shared" si="65"/>
        <v>1997</v>
      </c>
      <c r="AG354" s="19" t="s">
        <v>1327</v>
      </c>
      <c r="AH354" s="19" t="s">
        <v>8324</v>
      </c>
      <c r="AI354" s="19" t="s">
        <v>8298</v>
      </c>
      <c r="AJ354" s="19" t="s">
        <v>8302</v>
      </c>
      <c r="AK354" s="19" t="str">
        <v>tier - 3</v>
      </c>
      <c r="AL354" s="19" t="str">
        <v>tier - 1</v>
      </c>
      <c r="AT354" s="19" t="s">
        <v>8333</v>
      </c>
      <c r="AU354" s="19" t="str">
        <v>R1016</v>
      </c>
      <c r="BD354" s="39">
        <v>1994</v>
      </c>
      <c r="BE354" s="19" t="str">
        <f t="shared" si="60"/>
        <v>Dec</v>
      </c>
      <c r="BF354" s="19">
        <v>2</v>
      </c>
      <c r="BG354" s="40">
        <f t="shared" si="61"/>
        <v>34670</v>
      </c>
      <c r="BM354" s="39">
        <v>1994</v>
      </c>
      <c r="BN354" s="19" t="str">
        <f t="shared" si="62"/>
        <v>Jul</v>
      </c>
      <c r="BO354" s="19">
        <v>1</v>
      </c>
      <c r="BP354" s="40">
        <f t="shared" si="59"/>
        <v>34516</v>
      </c>
      <c r="BQ354" s="19">
        <f ca="1" t="shared" si="63"/>
        <v>31</v>
      </c>
      <c r="BU354" s="19">
        <v>3277.16</v>
      </c>
      <c r="BV354" s="41">
        <v>3277.16</v>
      </c>
    </row>
    <row r="355" spans="1:74">
      <c r="A355" s="19" t="s">
        <v>1357</v>
      </c>
      <c r="B355" s="39">
        <v>1991</v>
      </c>
      <c r="C355" s="19">
        <f t="shared" si="56"/>
        <v>1991</v>
      </c>
      <c r="D355" s="19" t="s">
        <v>8310</v>
      </c>
      <c r="E355" s="19" t="str">
        <f t="shared" si="55"/>
        <v>Sep</v>
      </c>
      <c r="F355" s="19">
        <v>1</v>
      </c>
      <c r="G355" s="40">
        <f t="shared" si="57"/>
        <v>33482</v>
      </c>
      <c r="H355" s="19">
        <v>3</v>
      </c>
      <c r="I355" s="19">
        <v>3342.79</v>
      </c>
      <c r="J355" s="41">
        <v>3342.79</v>
      </c>
      <c r="K355" s="19" t="s">
        <v>8297</v>
      </c>
      <c r="L355" s="19" t="str">
        <v>tier - 2</v>
      </c>
      <c r="M355" s="19" t="s">
        <v>8302</v>
      </c>
      <c r="N355" s="19" t="str">
        <v>tier - 1</v>
      </c>
      <c r="O355" s="19" t="s">
        <v>8299</v>
      </c>
      <c r="P355" s="19" t="str">
        <v>R1013</v>
      </c>
      <c r="Q355" s="19">
        <f ca="1" t="shared" si="58"/>
        <v>34</v>
      </c>
      <c r="R355" s="29"/>
      <c r="U355" s="19" t="s">
        <v>8328</v>
      </c>
      <c r="V355" s="19" t="str">
        <f t="shared" si="64"/>
        <v>Aug</v>
      </c>
      <c r="X355" s="19">
        <f t="shared" si="65"/>
        <v>1997</v>
      </c>
      <c r="AG355" s="19" t="s">
        <v>1331</v>
      </c>
      <c r="AH355" s="19" t="s">
        <v>8324</v>
      </c>
      <c r="AI355" s="19" t="s">
        <v>8297</v>
      </c>
      <c r="AJ355" s="19" t="s">
        <v>8298</v>
      </c>
      <c r="AK355" s="19" t="str">
        <v>tier - 2</v>
      </c>
      <c r="AL355" s="19" t="str">
        <v>tier - 3</v>
      </c>
      <c r="AT355" s="19" t="s">
        <v>8330</v>
      </c>
      <c r="AU355" s="19" t="str">
        <v>R1011</v>
      </c>
      <c r="BD355" s="39">
        <v>1994</v>
      </c>
      <c r="BE355" s="19" t="str">
        <f t="shared" si="60"/>
        <v>Jul</v>
      </c>
      <c r="BF355" s="19">
        <v>1</v>
      </c>
      <c r="BG355" s="40">
        <f t="shared" si="61"/>
        <v>34516</v>
      </c>
      <c r="BM355" s="39">
        <v>2001</v>
      </c>
      <c r="BN355" s="19" t="str">
        <f t="shared" si="62"/>
        <v>Oct</v>
      </c>
      <c r="BO355" s="19">
        <v>6</v>
      </c>
      <c r="BP355" s="40">
        <f t="shared" si="59"/>
        <v>37170</v>
      </c>
      <c r="BQ355" s="19">
        <f ca="1" t="shared" si="63"/>
        <v>24</v>
      </c>
      <c r="BU355" s="19">
        <v>3279.87</v>
      </c>
      <c r="BV355" s="41">
        <v>3279.87</v>
      </c>
    </row>
    <row r="356" spans="1:74">
      <c r="A356" s="19" t="s">
        <v>1361</v>
      </c>
      <c r="B356" s="39">
        <v>1993</v>
      </c>
      <c r="C356" s="19">
        <f t="shared" si="56"/>
        <v>1993</v>
      </c>
      <c r="D356" s="19" t="s">
        <v>8329</v>
      </c>
      <c r="E356" s="19" t="str">
        <f t="shared" si="55"/>
        <v>Oct</v>
      </c>
      <c r="F356" s="19">
        <v>28</v>
      </c>
      <c r="G356" s="40">
        <f t="shared" si="57"/>
        <v>34270</v>
      </c>
      <c r="H356" s="19">
        <v>0</v>
      </c>
      <c r="I356" s="19">
        <v>3353.28</v>
      </c>
      <c r="J356" s="41">
        <v>3353.28</v>
      </c>
      <c r="K356" s="19" t="s">
        <v>8297</v>
      </c>
      <c r="L356" s="19" t="str">
        <v>tier - 2</v>
      </c>
      <c r="M356" s="19" t="s">
        <v>8302</v>
      </c>
      <c r="N356" s="19" t="str">
        <v>tier - 1</v>
      </c>
      <c r="O356" s="19" t="s">
        <v>8330</v>
      </c>
      <c r="P356" s="19" t="str">
        <v>R1011</v>
      </c>
      <c r="Q356" s="19">
        <f ca="1" t="shared" si="58"/>
        <v>32</v>
      </c>
      <c r="R356" s="29"/>
      <c r="U356" s="19" t="s">
        <v>8310</v>
      </c>
      <c r="V356" s="19" t="str">
        <f t="shared" si="64"/>
        <v>Sep</v>
      </c>
      <c r="X356" s="19">
        <f t="shared" si="65"/>
        <v>1997</v>
      </c>
      <c r="AG356" s="19" t="s">
        <v>1334</v>
      </c>
      <c r="AH356" s="19" t="s">
        <v>8336</v>
      </c>
      <c r="AI356" s="19" t="s">
        <v>8297</v>
      </c>
      <c r="AJ356" s="19" t="s">
        <v>8302</v>
      </c>
      <c r="AK356" s="19" t="str">
        <v>tier - 2</v>
      </c>
      <c r="AL356" s="19" t="str">
        <v>tier - 1</v>
      </c>
      <c r="AT356" s="19" t="s">
        <v>8341</v>
      </c>
      <c r="AU356" s="19" t="str">
        <v>R1017</v>
      </c>
      <c r="BD356" s="39">
        <v>2001</v>
      </c>
      <c r="BE356" s="19" t="str">
        <f t="shared" si="60"/>
        <v>Oct</v>
      </c>
      <c r="BF356" s="19">
        <v>6</v>
      </c>
      <c r="BG356" s="40">
        <f t="shared" si="61"/>
        <v>37170</v>
      </c>
      <c r="BM356" s="39">
        <v>2003</v>
      </c>
      <c r="BN356" s="19" t="str">
        <f t="shared" si="62"/>
        <v>Jul</v>
      </c>
      <c r="BO356" s="19">
        <v>3</v>
      </c>
      <c r="BP356" s="40">
        <f t="shared" si="59"/>
        <v>37805</v>
      </c>
      <c r="BQ356" s="19">
        <f ca="1" t="shared" si="63"/>
        <v>22</v>
      </c>
      <c r="BU356" s="19">
        <v>3280.22</v>
      </c>
      <c r="BV356" s="41">
        <v>3280.22</v>
      </c>
    </row>
    <row r="357" spans="1:74">
      <c r="A357" s="19" t="s">
        <v>1365</v>
      </c>
      <c r="B357" s="39">
        <v>1995</v>
      </c>
      <c r="C357" s="19">
        <f t="shared" si="56"/>
        <v>1995</v>
      </c>
      <c r="D357" s="19" t="s">
        <v>8303</v>
      </c>
      <c r="E357" s="19" t="str">
        <f t="shared" si="55"/>
        <v>Jun</v>
      </c>
      <c r="F357" s="19">
        <v>23</v>
      </c>
      <c r="G357" s="40">
        <f t="shared" si="57"/>
        <v>34873</v>
      </c>
      <c r="H357" s="19">
        <v>0</v>
      </c>
      <c r="I357" s="19">
        <v>3353.47</v>
      </c>
      <c r="J357" s="41">
        <v>3353.47</v>
      </c>
      <c r="K357" s="19" t="s">
        <v>8297</v>
      </c>
      <c r="L357" s="19" t="str">
        <v>tier - 2</v>
      </c>
      <c r="M357" s="19" t="s">
        <v>8298</v>
      </c>
      <c r="N357" s="19" t="str">
        <v>tier - 3</v>
      </c>
      <c r="O357" s="19" t="s">
        <v>8315</v>
      </c>
      <c r="P357" s="19" t="str">
        <v>R1012</v>
      </c>
      <c r="Q357" s="19">
        <f ca="1" t="shared" si="58"/>
        <v>30</v>
      </c>
      <c r="R357" s="29"/>
      <c r="U357" s="19" t="s">
        <v>8301</v>
      </c>
      <c r="V357" s="19" t="str">
        <f t="shared" si="64"/>
        <v>Nov</v>
      </c>
      <c r="X357" s="19">
        <f t="shared" si="65"/>
        <v>1991</v>
      </c>
      <c r="AG357" s="19" t="s">
        <v>1338</v>
      </c>
      <c r="AH357" s="19" t="s">
        <v>8324</v>
      </c>
      <c r="AI357" s="19" t="s">
        <v>8297</v>
      </c>
      <c r="AJ357" s="19" t="s">
        <v>8298</v>
      </c>
      <c r="AK357" s="19" t="str">
        <v>tier - 2</v>
      </c>
      <c r="AL357" s="19" t="str">
        <v>tier - 3</v>
      </c>
      <c r="AT357" s="19" t="s">
        <v>8330</v>
      </c>
      <c r="AU357" s="19" t="str">
        <v>R1011</v>
      </c>
      <c r="BD357" s="39">
        <v>2003</v>
      </c>
      <c r="BE357" s="19" t="str">
        <f t="shared" si="60"/>
        <v>Jul</v>
      </c>
      <c r="BF357" s="19">
        <v>3</v>
      </c>
      <c r="BG357" s="40">
        <f t="shared" si="61"/>
        <v>37805</v>
      </c>
      <c r="BM357" s="39">
        <v>1996</v>
      </c>
      <c r="BN357" s="19" t="str">
        <f t="shared" si="62"/>
        <v>Nov</v>
      </c>
      <c r="BO357" s="19">
        <v>17</v>
      </c>
      <c r="BP357" s="40">
        <f t="shared" si="59"/>
        <v>35386</v>
      </c>
      <c r="BQ357" s="19">
        <f ca="1" t="shared" si="63"/>
        <v>28</v>
      </c>
      <c r="BU357" s="19">
        <v>3292.53</v>
      </c>
      <c r="BV357" s="41">
        <v>3292.53</v>
      </c>
    </row>
    <row r="358" spans="1:74">
      <c r="A358" s="19" t="s">
        <v>1369</v>
      </c>
      <c r="B358" s="39">
        <v>1993</v>
      </c>
      <c r="C358" s="19">
        <f t="shared" si="56"/>
        <v>1993</v>
      </c>
      <c r="D358" s="19" t="s">
        <v>8329</v>
      </c>
      <c r="E358" s="19" t="str">
        <f t="shared" si="55"/>
        <v>Oct</v>
      </c>
      <c r="F358" s="19">
        <v>7</v>
      </c>
      <c r="G358" s="40">
        <f t="shared" si="57"/>
        <v>34249</v>
      </c>
      <c r="H358" s="19">
        <v>0</v>
      </c>
      <c r="I358" s="19">
        <v>3366.67</v>
      </c>
      <c r="J358" s="41">
        <v>3366.67</v>
      </c>
      <c r="K358" s="19" t="s">
        <v>8297</v>
      </c>
      <c r="L358" s="19" t="str">
        <v>tier - 2</v>
      </c>
      <c r="M358" s="19" t="s">
        <v>8297</v>
      </c>
      <c r="N358" s="19" t="str">
        <v>tier - 2</v>
      </c>
      <c r="O358" s="19" t="s">
        <v>8299</v>
      </c>
      <c r="P358" s="19" t="str">
        <v>R1013</v>
      </c>
      <c r="Q358" s="19">
        <f ca="1" t="shared" si="58"/>
        <v>32</v>
      </c>
      <c r="R358" s="29"/>
      <c r="U358" s="19" t="s">
        <v>8326</v>
      </c>
      <c r="V358" s="19" t="str">
        <f t="shared" si="64"/>
        <v>Dec</v>
      </c>
      <c r="X358" s="19">
        <f t="shared" si="65"/>
        <v>1994</v>
      </c>
      <c r="AG358" s="19" t="s">
        <v>1342</v>
      </c>
      <c r="AH358" s="19" t="s">
        <v>8324</v>
      </c>
      <c r="AI358" s="19" t="s">
        <v>8297</v>
      </c>
      <c r="AJ358" s="19" t="s">
        <v>8297</v>
      </c>
      <c r="AK358" s="19" t="str">
        <v>tier - 2</v>
      </c>
      <c r="AL358" s="19" t="str">
        <v>tier - 2</v>
      </c>
      <c r="AT358" s="19" t="s">
        <v>8315</v>
      </c>
      <c r="AU358" s="19" t="str">
        <v>R1012</v>
      </c>
      <c r="BD358" s="39">
        <v>1996</v>
      </c>
      <c r="BE358" s="19" t="str">
        <f t="shared" si="60"/>
        <v>Nov</v>
      </c>
      <c r="BF358" s="19">
        <v>17</v>
      </c>
      <c r="BG358" s="40">
        <f t="shared" si="61"/>
        <v>35386</v>
      </c>
      <c r="BM358" s="39">
        <v>2003</v>
      </c>
      <c r="BN358" s="19" t="str">
        <f t="shared" si="62"/>
        <v>Dec</v>
      </c>
      <c r="BO358" s="19">
        <v>5</v>
      </c>
      <c r="BP358" s="40">
        <f t="shared" si="59"/>
        <v>37960</v>
      </c>
      <c r="BQ358" s="19">
        <f ca="1" t="shared" si="63"/>
        <v>21</v>
      </c>
      <c r="BU358" s="19">
        <v>3300.7</v>
      </c>
      <c r="BV358" s="41">
        <v>3300.7</v>
      </c>
    </row>
    <row r="359" spans="1:74">
      <c r="A359" s="19" t="s">
        <v>1372</v>
      </c>
      <c r="B359" s="39">
        <v>1996</v>
      </c>
      <c r="C359" s="19">
        <f t="shared" si="56"/>
        <v>1996</v>
      </c>
      <c r="D359" s="19" t="s">
        <v>8326</v>
      </c>
      <c r="E359" s="19" t="str">
        <f t="shared" si="55"/>
        <v>Dec</v>
      </c>
      <c r="F359" s="19">
        <v>14</v>
      </c>
      <c r="G359" s="40">
        <f t="shared" si="57"/>
        <v>35413</v>
      </c>
      <c r="H359" s="19">
        <v>1</v>
      </c>
      <c r="I359" s="19">
        <v>3378.91</v>
      </c>
      <c r="J359" s="41">
        <v>3378.91</v>
      </c>
      <c r="K359" s="19" t="s">
        <v>8297</v>
      </c>
      <c r="L359" s="19" t="str">
        <v>tier - 2</v>
      </c>
      <c r="M359" s="19" t="s">
        <v>8302</v>
      </c>
      <c r="N359" s="19" t="str">
        <v>tier - 1</v>
      </c>
      <c r="O359" s="19" t="s">
        <v>8330</v>
      </c>
      <c r="P359" s="19" t="str">
        <v>R1011</v>
      </c>
      <c r="Q359" s="19">
        <f ca="1" t="shared" si="58"/>
        <v>28</v>
      </c>
      <c r="R359" s="29"/>
      <c r="U359" s="19" t="s">
        <v>8296</v>
      </c>
      <c r="V359" s="19" t="str">
        <f t="shared" si="64"/>
        <v>Jul</v>
      </c>
      <c r="X359" s="19">
        <f t="shared" si="65"/>
        <v>1994</v>
      </c>
      <c r="AG359" s="19" t="s">
        <v>1345</v>
      </c>
      <c r="AH359" s="19" t="s">
        <v>8324</v>
      </c>
      <c r="AI359" s="19" t="s">
        <v>8297</v>
      </c>
      <c r="AJ359" s="19" t="s">
        <v>8297</v>
      </c>
      <c r="AK359" s="19" t="str">
        <v>tier - 2</v>
      </c>
      <c r="AL359" s="19" t="str">
        <v>tier - 2</v>
      </c>
      <c r="AT359" s="19" t="s">
        <v>8335</v>
      </c>
      <c r="AU359" s="19" t="str">
        <v>R1025</v>
      </c>
      <c r="BD359" s="39">
        <v>2003</v>
      </c>
      <c r="BE359" s="19" t="str">
        <f t="shared" si="60"/>
        <v>Dec</v>
      </c>
      <c r="BF359" s="19">
        <v>5</v>
      </c>
      <c r="BG359" s="40">
        <f t="shared" si="61"/>
        <v>37960</v>
      </c>
      <c r="BM359" s="39">
        <v>2003</v>
      </c>
      <c r="BN359" s="19" t="str">
        <f t="shared" si="62"/>
        <v>Nov</v>
      </c>
      <c r="BO359" s="19">
        <v>18</v>
      </c>
      <c r="BP359" s="40">
        <f t="shared" si="59"/>
        <v>37943</v>
      </c>
      <c r="BQ359" s="19">
        <f ca="1" t="shared" si="63"/>
        <v>21</v>
      </c>
      <c r="BU359" s="19">
        <v>3308.46</v>
      </c>
      <c r="BV359" s="41">
        <v>3308.46</v>
      </c>
    </row>
    <row r="360" spans="1:74">
      <c r="A360" s="19" t="s">
        <v>1376</v>
      </c>
      <c r="B360" s="39">
        <v>1996</v>
      </c>
      <c r="C360" s="19">
        <f t="shared" si="56"/>
        <v>1996</v>
      </c>
      <c r="D360" s="19" t="s">
        <v>8301</v>
      </c>
      <c r="E360" s="19" t="str">
        <f t="shared" si="55"/>
        <v>Nov</v>
      </c>
      <c r="F360" s="19">
        <v>13</v>
      </c>
      <c r="G360" s="40">
        <f t="shared" si="57"/>
        <v>35382</v>
      </c>
      <c r="H360" s="19">
        <v>0</v>
      </c>
      <c r="I360" s="19">
        <v>3385.4</v>
      </c>
      <c r="J360" s="41">
        <v>3385.4</v>
      </c>
      <c r="K360" s="19" t="s">
        <v>8297</v>
      </c>
      <c r="L360" s="19" t="str">
        <v>tier - 2</v>
      </c>
      <c r="M360" s="19" t="s">
        <v>8297</v>
      </c>
      <c r="N360" s="19" t="str">
        <v>tier - 2</v>
      </c>
      <c r="O360" s="19" t="s">
        <v>8337</v>
      </c>
      <c r="P360" s="19" t="str">
        <v>R1024</v>
      </c>
      <c r="Q360" s="19">
        <f ca="1" t="shared" si="58"/>
        <v>28</v>
      </c>
      <c r="R360" s="29"/>
      <c r="U360" s="19" t="s">
        <v>8329</v>
      </c>
      <c r="V360" s="19" t="str">
        <f t="shared" si="64"/>
        <v>Oct</v>
      </c>
      <c r="X360" s="19">
        <f t="shared" si="65"/>
        <v>2001</v>
      </c>
      <c r="AG360" s="19" t="s">
        <v>1349</v>
      </c>
      <c r="AH360" s="19" t="s">
        <v>8336</v>
      </c>
      <c r="AI360" s="19" t="s">
        <v>8297</v>
      </c>
      <c r="AJ360" s="19" t="s">
        <v>8302</v>
      </c>
      <c r="AK360" s="19" t="str">
        <v>tier - 2</v>
      </c>
      <c r="AL360" s="19" t="str">
        <v>tier - 1</v>
      </c>
      <c r="AT360" s="19" t="s">
        <v>8340</v>
      </c>
      <c r="AU360" s="19" t="str">
        <v>R1021</v>
      </c>
      <c r="BD360" s="39">
        <v>2003</v>
      </c>
      <c r="BE360" s="19" t="str">
        <f t="shared" si="60"/>
        <v>Nov</v>
      </c>
      <c r="BF360" s="19">
        <v>18</v>
      </c>
      <c r="BG360" s="40">
        <f t="shared" si="61"/>
        <v>37943</v>
      </c>
      <c r="BM360" s="39">
        <v>1997</v>
      </c>
      <c r="BN360" s="19" t="str">
        <f t="shared" si="62"/>
        <v>Jun</v>
      </c>
      <c r="BO360" s="19">
        <v>20</v>
      </c>
      <c r="BP360" s="40">
        <f t="shared" si="59"/>
        <v>35601</v>
      </c>
      <c r="BQ360" s="19">
        <f ca="1" t="shared" si="63"/>
        <v>28</v>
      </c>
      <c r="BU360" s="19">
        <v>3309.79</v>
      </c>
      <c r="BV360" s="41">
        <v>3309.79</v>
      </c>
    </row>
    <row r="361" spans="1:74">
      <c r="A361" s="19" t="s">
        <v>1380</v>
      </c>
      <c r="B361" s="39">
        <v>1996</v>
      </c>
      <c r="C361" s="19">
        <f t="shared" si="56"/>
        <v>1996</v>
      </c>
      <c r="D361" s="19" t="s">
        <v>8328</v>
      </c>
      <c r="E361" s="19" t="str">
        <f t="shared" si="55"/>
        <v>Aug</v>
      </c>
      <c r="F361" s="19">
        <v>10</v>
      </c>
      <c r="G361" s="40">
        <f t="shared" si="57"/>
        <v>35287</v>
      </c>
      <c r="H361" s="19">
        <v>1</v>
      </c>
      <c r="I361" s="19">
        <v>3392.37</v>
      </c>
      <c r="J361" s="41">
        <v>3392.37</v>
      </c>
      <c r="K361" s="19" t="s">
        <v>8297</v>
      </c>
      <c r="L361" s="19" t="str">
        <v>tier - 2</v>
      </c>
      <c r="M361" s="19" t="s">
        <v>8298</v>
      </c>
      <c r="N361" s="19" t="str">
        <v>tier - 3</v>
      </c>
      <c r="O361" s="19" t="s">
        <v>8299</v>
      </c>
      <c r="P361" s="19" t="str">
        <v>R1013</v>
      </c>
      <c r="Q361" s="19">
        <f ca="1" t="shared" si="58"/>
        <v>29</v>
      </c>
      <c r="R361" s="29"/>
      <c r="U361" s="19" t="s">
        <v>8296</v>
      </c>
      <c r="V361" s="19" t="str">
        <f t="shared" si="64"/>
        <v>Jul</v>
      </c>
      <c r="X361" s="19">
        <f t="shared" si="65"/>
        <v>2003</v>
      </c>
      <c r="AG361" s="19" t="s">
        <v>1353</v>
      </c>
      <c r="AH361" s="19" t="s">
        <v>8336</v>
      </c>
      <c r="AI361" s="19" t="s">
        <v>8298</v>
      </c>
      <c r="AJ361" s="19" t="s">
        <v>8298</v>
      </c>
      <c r="AK361" s="19" t="str">
        <v>tier - 3</v>
      </c>
      <c r="AL361" s="19" t="str">
        <v>tier - 3</v>
      </c>
      <c r="AT361" s="19" t="s">
        <v>8341</v>
      </c>
      <c r="AU361" s="19" t="str">
        <v>R1017</v>
      </c>
      <c r="BD361" s="39">
        <v>1997</v>
      </c>
      <c r="BE361" s="19" t="str">
        <f t="shared" si="60"/>
        <v>Jun</v>
      </c>
      <c r="BF361" s="19">
        <v>20</v>
      </c>
      <c r="BG361" s="40">
        <f t="shared" si="61"/>
        <v>35601</v>
      </c>
      <c r="BM361" s="39">
        <v>1991</v>
      </c>
      <c r="BN361" s="19" t="str">
        <f t="shared" si="62"/>
        <v>Sep</v>
      </c>
      <c r="BO361" s="19">
        <v>1</v>
      </c>
      <c r="BP361" s="40">
        <f t="shared" si="59"/>
        <v>33482</v>
      </c>
      <c r="BQ361" s="19">
        <f ca="1" t="shared" si="63"/>
        <v>34</v>
      </c>
      <c r="BU361" s="19">
        <v>3342.79</v>
      </c>
      <c r="BV361" s="41">
        <v>3342.79</v>
      </c>
    </row>
    <row r="362" spans="1:74">
      <c r="A362" s="19" t="s">
        <v>1384</v>
      </c>
      <c r="B362" s="39">
        <v>1996</v>
      </c>
      <c r="C362" s="19">
        <f t="shared" si="56"/>
        <v>1996</v>
      </c>
      <c r="D362" s="19" t="s">
        <v>8329</v>
      </c>
      <c r="E362" s="19" t="str">
        <f t="shared" si="55"/>
        <v>Oct</v>
      </c>
      <c r="F362" s="19">
        <v>27</v>
      </c>
      <c r="G362" s="40">
        <f t="shared" si="57"/>
        <v>35365</v>
      </c>
      <c r="H362" s="19">
        <v>1</v>
      </c>
      <c r="I362" s="19">
        <v>3392.98</v>
      </c>
      <c r="J362" s="41">
        <v>3392.98</v>
      </c>
      <c r="K362" s="19" t="s">
        <v>8297</v>
      </c>
      <c r="L362" s="19" t="str">
        <v>tier - 2</v>
      </c>
      <c r="M362" s="19" t="s">
        <v>8298</v>
      </c>
      <c r="N362" s="19" t="str">
        <v>tier - 3</v>
      </c>
      <c r="O362" s="19" t="s">
        <v>8299</v>
      </c>
      <c r="P362" s="19" t="str">
        <v>R1013</v>
      </c>
      <c r="Q362" s="19">
        <f ca="1" t="shared" si="58"/>
        <v>29</v>
      </c>
      <c r="R362" s="29"/>
      <c r="U362" s="19" t="s">
        <v>8301</v>
      </c>
      <c r="V362" s="19" t="str">
        <f t="shared" si="64"/>
        <v>Nov</v>
      </c>
      <c r="X362" s="19">
        <f t="shared" si="65"/>
        <v>1996</v>
      </c>
      <c r="AG362" s="19" t="s">
        <v>1357</v>
      </c>
      <c r="AH362" s="19" t="s">
        <v>8336</v>
      </c>
      <c r="AI362" s="19" t="s">
        <v>8297</v>
      </c>
      <c r="AJ362" s="19" t="s">
        <v>8302</v>
      </c>
      <c r="AK362" s="19" t="str">
        <v>tier - 2</v>
      </c>
      <c r="AL362" s="19" t="str">
        <v>tier - 1</v>
      </c>
      <c r="AT362" s="19" t="s">
        <v>8299</v>
      </c>
      <c r="AU362" s="19" t="str">
        <v>R1013</v>
      </c>
      <c r="BD362" s="39">
        <v>1991</v>
      </c>
      <c r="BE362" s="19" t="str">
        <f t="shared" si="60"/>
        <v>Sep</v>
      </c>
      <c r="BF362" s="19">
        <v>1</v>
      </c>
      <c r="BG362" s="40">
        <f t="shared" si="61"/>
        <v>33482</v>
      </c>
      <c r="BM362" s="39">
        <v>1993</v>
      </c>
      <c r="BN362" s="19" t="str">
        <f t="shared" si="62"/>
        <v>Oct</v>
      </c>
      <c r="BO362" s="19">
        <v>28</v>
      </c>
      <c r="BP362" s="40">
        <f t="shared" si="59"/>
        <v>34270</v>
      </c>
      <c r="BQ362" s="19">
        <f ca="1" t="shared" si="63"/>
        <v>32</v>
      </c>
      <c r="BU362" s="19">
        <v>3353.28</v>
      </c>
      <c r="BV362" s="41">
        <v>3353.28</v>
      </c>
    </row>
    <row r="363" spans="1:74">
      <c r="A363" s="19" t="s">
        <v>1388</v>
      </c>
      <c r="B363" s="39">
        <v>2004</v>
      </c>
      <c r="C363" s="19">
        <f t="shared" si="56"/>
        <v>2004</v>
      </c>
      <c r="D363" s="19" t="s">
        <v>8296</v>
      </c>
      <c r="E363" s="19" t="str">
        <f t="shared" si="55"/>
        <v>Jul</v>
      </c>
      <c r="F363" s="19">
        <v>16</v>
      </c>
      <c r="G363" s="40">
        <f t="shared" si="57"/>
        <v>38184</v>
      </c>
      <c r="H363" s="19">
        <v>2</v>
      </c>
      <c r="I363" s="19">
        <v>3393.36</v>
      </c>
      <c r="J363" s="41">
        <v>3393.36</v>
      </c>
      <c r="K363" s="19" t="s">
        <v>8297</v>
      </c>
      <c r="L363" s="19" t="str">
        <v>tier - 2</v>
      </c>
      <c r="M363" s="19" t="s">
        <v>8297</v>
      </c>
      <c r="N363" s="19" t="str">
        <v>tier - 2</v>
      </c>
      <c r="O363" s="19" t="s">
        <v>8338</v>
      </c>
      <c r="P363" s="19" t="str">
        <v>R1023</v>
      </c>
      <c r="Q363" s="19">
        <f ca="1" t="shared" si="58"/>
        <v>21</v>
      </c>
      <c r="R363" s="29"/>
      <c r="U363" s="19" t="s">
        <v>8326</v>
      </c>
      <c r="V363" s="19" t="str">
        <f t="shared" si="64"/>
        <v>Dec</v>
      </c>
      <c r="X363" s="19">
        <f t="shared" si="65"/>
        <v>2003</v>
      </c>
      <c r="AG363" s="19" t="s">
        <v>1361</v>
      </c>
      <c r="AH363" s="19" t="s">
        <v>8324</v>
      </c>
      <c r="AI363" s="19" t="s">
        <v>8297</v>
      </c>
      <c r="AJ363" s="19" t="s">
        <v>8302</v>
      </c>
      <c r="AK363" s="19" t="str">
        <v>tier - 2</v>
      </c>
      <c r="AL363" s="19" t="str">
        <v>tier - 1</v>
      </c>
      <c r="AT363" s="19" t="s">
        <v>8330</v>
      </c>
      <c r="AU363" s="19" t="str">
        <v>R1011</v>
      </c>
      <c r="BD363" s="39">
        <v>1993</v>
      </c>
      <c r="BE363" s="19" t="str">
        <f t="shared" si="60"/>
        <v>Oct</v>
      </c>
      <c r="BF363" s="19">
        <v>28</v>
      </c>
      <c r="BG363" s="40">
        <f t="shared" si="61"/>
        <v>34270</v>
      </c>
      <c r="BM363" s="39">
        <v>1995</v>
      </c>
      <c r="BN363" s="19" t="str">
        <f t="shared" si="62"/>
        <v>Jun</v>
      </c>
      <c r="BO363" s="19">
        <v>23</v>
      </c>
      <c r="BP363" s="40">
        <f t="shared" si="59"/>
        <v>34873</v>
      </c>
      <c r="BQ363" s="19">
        <f ca="1" t="shared" si="63"/>
        <v>30</v>
      </c>
      <c r="BU363" s="19">
        <v>3353.47</v>
      </c>
      <c r="BV363" s="41">
        <v>3353.47</v>
      </c>
    </row>
    <row r="364" spans="1:74">
      <c r="A364" s="19" t="s">
        <v>1392</v>
      </c>
      <c r="B364" s="39">
        <v>1996</v>
      </c>
      <c r="C364" s="19">
        <f t="shared" si="56"/>
        <v>1996</v>
      </c>
      <c r="D364" s="19" t="s">
        <v>8326</v>
      </c>
      <c r="E364" s="19" t="str">
        <f t="shared" si="55"/>
        <v>Dec</v>
      </c>
      <c r="F364" s="19">
        <v>19</v>
      </c>
      <c r="G364" s="40">
        <f t="shared" si="57"/>
        <v>35418</v>
      </c>
      <c r="H364" s="19">
        <v>1</v>
      </c>
      <c r="I364" s="19">
        <v>3410.32</v>
      </c>
      <c r="J364" s="41">
        <v>3410.32</v>
      </c>
      <c r="K364" s="19" t="s">
        <v>8297</v>
      </c>
      <c r="L364" s="19" t="str">
        <v>tier - 2</v>
      </c>
      <c r="M364" s="19" t="s">
        <v>8297</v>
      </c>
      <c r="N364" s="19" t="str">
        <v>tier - 2</v>
      </c>
      <c r="O364" s="19" t="s">
        <v>8330</v>
      </c>
      <c r="P364" s="19" t="str">
        <v>R1011</v>
      </c>
      <c r="Q364" s="19">
        <f ca="1" t="shared" si="58"/>
        <v>28</v>
      </c>
      <c r="R364" s="29"/>
      <c r="U364" s="19" t="s">
        <v>8301</v>
      </c>
      <c r="V364" s="19" t="str">
        <f t="shared" si="64"/>
        <v>Nov</v>
      </c>
      <c r="X364" s="19">
        <f t="shared" si="65"/>
        <v>2003</v>
      </c>
      <c r="AG364" s="19" t="s">
        <v>1365</v>
      </c>
      <c r="AH364" s="19" t="s">
        <v>8336</v>
      </c>
      <c r="AI364" s="19" t="s">
        <v>8297</v>
      </c>
      <c r="AJ364" s="19" t="s">
        <v>8298</v>
      </c>
      <c r="AK364" s="19" t="str">
        <v>tier - 2</v>
      </c>
      <c r="AL364" s="19" t="str">
        <v>tier - 3</v>
      </c>
      <c r="AT364" s="19" t="s">
        <v>8315</v>
      </c>
      <c r="AU364" s="19" t="str">
        <v>R1012</v>
      </c>
      <c r="BD364" s="39">
        <v>1995</v>
      </c>
      <c r="BE364" s="19" t="str">
        <f t="shared" si="60"/>
        <v>Jun</v>
      </c>
      <c r="BF364" s="19">
        <v>23</v>
      </c>
      <c r="BG364" s="40">
        <f t="shared" si="61"/>
        <v>34873</v>
      </c>
      <c r="BM364" s="39">
        <v>1993</v>
      </c>
      <c r="BN364" s="19" t="str">
        <f t="shared" si="62"/>
        <v>Oct</v>
      </c>
      <c r="BO364" s="19">
        <v>7</v>
      </c>
      <c r="BP364" s="40">
        <f t="shared" si="59"/>
        <v>34249</v>
      </c>
      <c r="BQ364" s="19">
        <f ca="1" t="shared" si="63"/>
        <v>32</v>
      </c>
      <c r="BU364" s="19">
        <v>3366.67</v>
      </c>
      <c r="BV364" s="41">
        <v>3366.67</v>
      </c>
    </row>
    <row r="365" spans="1:74">
      <c r="A365" s="19" t="s">
        <v>1396</v>
      </c>
      <c r="B365" s="39">
        <v>2001</v>
      </c>
      <c r="C365" s="19">
        <f t="shared" si="56"/>
        <v>2001</v>
      </c>
      <c r="D365" s="19" t="s">
        <v>8326</v>
      </c>
      <c r="E365" s="19" t="str">
        <f t="shared" si="55"/>
        <v>Dec</v>
      </c>
      <c r="F365" s="19">
        <v>26</v>
      </c>
      <c r="G365" s="40">
        <f t="shared" si="57"/>
        <v>37251</v>
      </c>
      <c r="H365" s="19">
        <v>0</v>
      </c>
      <c r="I365" s="19">
        <v>3434.38</v>
      </c>
      <c r="J365" s="41">
        <v>3434.38</v>
      </c>
      <c r="K365" s="19" t="s">
        <v>8297</v>
      </c>
      <c r="L365" s="19" t="str">
        <v>tier - 2</v>
      </c>
      <c r="M365" s="19" t="s">
        <v>8297</v>
      </c>
      <c r="N365" s="19" t="str">
        <v>tier - 2</v>
      </c>
      <c r="O365" s="19" t="s">
        <v>8330</v>
      </c>
      <c r="P365" s="19" t="str">
        <v>R1011</v>
      </c>
      <c r="Q365" s="19">
        <f ca="1" t="shared" si="58"/>
        <v>23</v>
      </c>
      <c r="R365" s="29"/>
      <c r="U365" s="19" t="s">
        <v>8303</v>
      </c>
      <c r="V365" s="19" t="str">
        <f t="shared" si="64"/>
        <v>Jun</v>
      </c>
      <c r="X365" s="19">
        <f t="shared" si="65"/>
        <v>1997</v>
      </c>
      <c r="AG365" s="19" t="s">
        <v>1369</v>
      </c>
      <c r="AH365" s="19" t="s">
        <v>8324</v>
      </c>
      <c r="AI365" s="19" t="s">
        <v>8297</v>
      </c>
      <c r="AJ365" s="19" t="s">
        <v>8297</v>
      </c>
      <c r="AK365" s="19" t="str">
        <v>tier - 2</v>
      </c>
      <c r="AL365" s="19" t="str">
        <v>tier - 2</v>
      </c>
      <c r="AT365" s="19" t="s">
        <v>8299</v>
      </c>
      <c r="AU365" s="19" t="str">
        <v>R1013</v>
      </c>
      <c r="BD365" s="39">
        <v>1993</v>
      </c>
      <c r="BE365" s="19" t="str">
        <f t="shared" si="60"/>
        <v>Oct</v>
      </c>
      <c r="BF365" s="19">
        <v>7</v>
      </c>
      <c r="BG365" s="40">
        <f t="shared" si="61"/>
        <v>34249</v>
      </c>
      <c r="BM365" s="39">
        <v>1996</v>
      </c>
      <c r="BN365" s="19" t="str">
        <f t="shared" si="62"/>
        <v>Dec</v>
      </c>
      <c r="BO365" s="19">
        <v>14</v>
      </c>
      <c r="BP365" s="40">
        <f t="shared" si="59"/>
        <v>35413</v>
      </c>
      <c r="BQ365" s="19">
        <f ca="1" t="shared" si="63"/>
        <v>28</v>
      </c>
      <c r="BU365" s="19">
        <v>3378.91</v>
      </c>
      <c r="BV365" s="41">
        <v>3378.91</v>
      </c>
    </row>
    <row r="366" spans="1:74">
      <c r="A366" s="19" t="s">
        <v>1399</v>
      </c>
      <c r="B366" s="39">
        <v>1986</v>
      </c>
      <c r="C366" s="19">
        <f t="shared" si="56"/>
        <v>1986</v>
      </c>
      <c r="D366" s="19" t="s">
        <v>8328</v>
      </c>
      <c r="E366" s="19" t="str">
        <f t="shared" si="55"/>
        <v>Aug</v>
      </c>
      <c r="F366" s="19">
        <v>27</v>
      </c>
      <c r="G366" s="40">
        <f t="shared" si="57"/>
        <v>31651</v>
      </c>
      <c r="H366" s="19">
        <v>3</v>
      </c>
      <c r="I366" s="19">
        <v>3436.5</v>
      </c>
      <c r="J366" s="41">
        <v>3436.5</v>
      </c>
      <c r="K366" s="19" t="s">
        <v>8297</v>
      </c>
      <c r="L366" s="19" t="str">
        <v>tier - 2</v>
      </c>
      <c r="M366" s="19" t="s">
        <v>8302</v>
      </c>
      <c r="N366" s="19" t="str">
        <v>tier - 1</v>
      </c>
      <c r="O366" s="19" t="s">
        <v>8299</v>
      </c>
      <c r="P366" s="19" t="str">
        <v>R1013</v>
      </c>
      <c r="Q366" s="19">
        <f ca="1" t="shared" si="58"/>
        <v>39</v>
      </c>
      <c r="R366" s="29"/>
      <c r="U366" s="19" t="s">
        <v>8310</v>
      </c>
      <c r="V366" s="19" t="str">
        <f t="shared" si="64"/>
        <v>Sep</v>
      </c>
      <c r="X366" s="19">
        <f t="shared" si="65"/>
        <v>1991</v>
      </c>
      <c r="AG366" s="19" t="s">
        <v>1372</v>
      </c>
      <c r="AH366" s="19" t="s">
        <v>8324</v>
      </c>
      <c r="AI366" s="19" t="s">
        <v>8297</v>
      </c>
      <c r="AJ366" s="19" t="s">
        <v>8302</v>
      </c>
      <c r="AK366" s="19" t="str">
        <v>tier - 2</v>
      </c>
      <c r="AL366" s="19" t="str">
        <v>tier - 1</v>
      </c>
      <c r="AT366" s="19" t="s">
        <v>8330</v>
      </c>
      <c r="AU366" s="19" t="str">
        <v>R1011</v>
      </c>
      <c r="BD366" s="39">
        <v>1996</v>
      </c>
      <c r="BE366" s="19" t="str">
        <f t="shared" si="60"/>
        <v>Dec</v>
      </c>
      <c r="BF366" s="19">
        <v>14</v>
      </c>
      <c r="BG366" s="40">
        <f t="shared" si="61"/>
        <v>35413</v>
      </c>
      <c r="BM366" s="39">
        <v>1996</v>
      </c>
      <c r="BN366" s="19" t="str">
        <f t="shared" si="62"/>
        <v>Nov</v>
      </c>
      <c r="BO366" s="19">
        <v>13</v>
      </c>
      <c r="BP366" s="40">
        <f t="shared" si="59"/>
        <v>35382</v>
      </c>
      <c r="BQ366" s="19">
        <f ca="1" t="shared" si="63"/>
        <v>28</v>
      </c>
      <c r="BU366" s="19">
        <v>3385.4</v>
      </c>
      <c r="BV366" s="41">
        <v>3385.4</v>
      </c>
    </row>
    <row r="367" spans="1:74">
      <c r="A367" s="19" t="s">
        <v>1403</v>
      </c>
      <c r="B367" s="39">
        <v>2000</v>
      </c>
      <c r="C367" s="19">
        <f t="shared" si="56"/>
        <v>2000</v>
      </c>
      <c r="D367" s="19" t="s">
        <v>8303</v>
      </c>
      <c r="E367" s="19" t="str">
        <f t="shared" si="55"/>
        <v>Jun</v>
      </c>
      <c r="F367" s="19">
        <v>20</v>
      </c>
      <c r="G367" s="40">
        <f t="shared" si="57"/>
        <v>36697</v>
      </c>
      <c r="H367" s="19">
        <v>3</v>
      </c>
      <c r="I367" s="19">
        <v>3443.06</v>
      </c>
      <c r="J367" s="41">
        <v>3443.06</v>
      </c>
      <c r="K367" s="19" t="s">
        <v>8297</v>
      </c>
      <c r="L367" s="19" t="str">
        <v>tier - 2</v>
      </c>
      <c r="M367" s="19" t="s">
        <v>8302</v>
      </c>
      <c r="N367" s="19" t="str">
        <v>tier - 1</v>
      </c>
      <c r="O367" s="19" t="s">
        <v>8330</v>
      </c>
      <c r="P367" s="19" t="str">
        <v>R1011</v>
      </c>
      <c r="Q367" s="19">
        <f ca="1" t="shared" si="58"/>
        <v>25</v>
      </c>
      <c r="R367" s="29"/>
      <c r="U367" s="19" t="s">
        <v>8329</v>
      </c>
      <c r="V367" s="19" t="str">
        <f t="shared" si="64"/>
        <v>Oct</v>
      </c>
      <c r="X367" s="19">
        <f t="shared" si="65"/>
        <v>1993</v>
      </c>
      <c r="AG367" s="19" t="s">
        <v>1376</v>
      </c>
      <c r="AH367" s="19" t="s">
        <v>8324</v>
      </c>
      <c r="AI367" s="19" t="s">
        <v>8297</v>
      </c>
      <c r="AJ367" s="19" t="s">
        <v>8297</v>
      </c>
      <c r="AK367" s="19" t="str">
        <v>tier - 2</v>
      </c>
      <c r="AL367" s="19" t="str">
        <v>tier - 2</v>
      </c>
      <c r="AT367" s="19" t="s">
        <v>8337</v>
      </c>
      <c r="AU367" s="19" t="str">
        <v>R1024</v>
      </c>
      <c r="BD367" s="39">
        <v>1996</v>
      </c>
      <c r="BE367" s="19" t="str">
        <f t="shared" si="60"/>
        <v>Nov</v>
      </c>
      <c r="BF367" s="19">
        <v>13</v>
      </c>
      <c r="BG367" s="40">
        <f t="shared" si="61"/>
        <v>35382</v>
      </c>
      <c r="BM367" s="39">
        <v>1996</v>
      </c>
      <c r="BN367" s="19" t="str">
        <f t="shared" si="62"/>
        <v>Aug</v>
      </c>
      <c r="BO367" s="19">
        <v>10</v>
      </c>
      <c r="BP367" s="40">
        <f t="shared" si="59"/>
        <v>35287</v>
      </c>
      <c r="BQ367" s="19">
        <f ca="1" t="shared" si="63"/>
        <v>29</v>
      </c>
      <c r="BU367" s="19">
        <v>3392.37</v>
      </c>
      <c r="BV367" s="41">
        <v>3392.37</v>
      </c>
    </row>
    <row r="368" spans="1:74">
      <c r="A368" s="19" t="s">
        <v>1406</v>
      </c>
      <c r="B368" s="39">
        <v>1987</v>
      </c>
      <c r="C368" s="19">
        <f t="shared" si="56"/>
        <v>1987</v>
      </c>
      <c r="D368" s="19" t="s">
        <v>8310</v>
      </c>
      <c r="E368" s="19" t="str">
        <f t="shared" si="55"/>
        <v>Sep</v>
      </c>
      <c r="F368" s="19">
        <v>14</v>
      </c>
      <c r="G368" s="40">
        <f t="shared" si="57"/>
        <v>32034</v>
      </c>
      <c r="H368" s="19">
        <v>3</v>
      </c>
      <c r="I368" s="19">
        <v>3453.77</v>
      </c>
      <c r="J368" s="41">
        <v>3453.77</v>
      </c>
      <c r="K368" s="19" t="s">
        <v>8297</v>
      </c>
      <c r="L368" s="19" t="str">
        <v>tier - 2</v>
      </c>
      <c r="M368" s="19" t="s">
        <v>8302</v>
      </c>
      <c r="N368" s="19" t="str">
        <v>tier - 1</v>
      </c>
      <c r="O368" s="19" t="s">
        <v>8330</v>
      </c>
      <c r="P368" s="19" t="str">
        <v>R1011</v>
      </c>
      <c r="Q368" s="19">
        <f ca="1" t="shared" si="58"/>
        <v>38</v>
      </c>
      <c r="R368" s="29"/>
      <c r="U368" s="19" t="s">
        <v>8303</v>
      </c>
      <c r="V368" s="19" t="str">
        <f t="shared" si="64"/>
        <v>Jun</v>
      </c>
      <c r="X368" s="19">
        <f t="shared" si="65"/>
        <v>1995</v>
      </c>
      <c r="AG368" s="19" t="s">
        <v>1380</v>
      </c>
      <c r="AH368" s="19" t="s">
        <v>8324</v>
      </c>
      <c r="AI368" s="19" t="s">
        <v>8297</v>
      </c>
      <c r="AJ368" s="19" t="s">
        <v>8298</v>
      </c>
      <c r="AK368" s="19" t="str">
        <v>tier - 2</v>
      </c>
      <c r="AL368" s="19" t="str">
        <v>tier - 3</v>
      </c>
      <c r="AT368" s="19" t="s">
        <v>8299</v>
      </c>
      <c r="AU368" s="19" t="str">
        <v>R1013</v>
      </c>
      <c r="BD368" s="39">
        <v>1996</v>
      </c>
      <c r="BE368" s="19" t="str">
        <f t="shared" si="60"/>
        <v>Aug</v>
      </c>
      <c r="BF368" s="19">
        <v>10</v>
      </c>
      <c r="BG368" s="40">
        <f t="shared" si="61"/>
        <v>35287</v>
      </c>
      <c r="BM368" s="39">
        <v>1996</v>
      </c>
      <c r="BN368" s="19" t="str">
        <f t="shared" si="62"/>
        <v>Oct</v>
      </c>
      <c r="BO368" s="19">
        <v>27</v>
      </c>
      <c r="BP368" s="40">
        <f t="shared" si="59"/>
        <v>35365</v>
      </c>
      <c r="BQ368" s="19">
        <f ca="1" t="shared" si="63"/>
        <v>29</v>
      </c>
      <c r="BU368" s="19">
        <v>3392.98</v>
      </c>
      <c r="BV368" s="41">
        <v>3392.98</v>
      </c>
    </row>
    <row r="369" spans="1:74">
      <c r="A369" s="19" t="s">
        <v>1410</v>
      </c>
      <c r="B369" s="39">
        <v>2003</v>
      </c>
      <c r="C369" s="19">
        <f t="shared" si="56"/>
        <v>2003</v>
      </c>
      <c r="D369" s="19" t="s">
        <v>8296</v>
      </c>
      <c r="E369" s="19" t="str">
        <f t="shared" si="55"/>
        <v>Jul</v>
      </c>
      <c r="F369" s="19">
        <v>29</v>
      </c>
      <c r="G369" s="40">
        <f t="shared" si="57"/>
        <v>37831</v>
      </c>
      <c r="H369" s="19">
        <v>0</v>
      </c>
      <c r="I369" s="19">
        <v>3463.51</v>
      </c>
      <c r="J369" s="41">
        <v>3463.51</v>
      </c>
      <c r="K369" s="19" t="s">
        <v>8297</v>
      </c>
      <c r="L369" s="19" t="str">
        <v>tier - 2</v>
      </c>
      <c r="M369" s="19" t="s">
        <v>8302</v>
      </c>
      <c r="N369" s="19" t="str">
        <v>tier - 1</v>
      </c>
      <c r="O369" s="19" t="s">
        <v>8335</v>
      </c>
      <c r="P369" s="19" t="str">
        <v>R1025</v>
      </c>
      <c r="Q369" s="19">
        <f ca="1" t="shared" si="58"/>
        <v>22</v>
      </c>
      <c r="R369" s="29"/>
      <c r="U369" s="19" t="s">
        <v>8329</v>
      </c>
      <c r="V369" s="19" t="str">
        <f t="shared" si="64"/>
        <v>Oct</v>
      </c>
      <c r="X369" s="19">
        <f t="shared" si="65"/>
        <v>1993</v>
      </c>
      <c r="AG369" s="19" t="s">
        <v>1384</v>
      </c>
      <c r="AH369" s="19" t="s">
        <v>8336</v>
      </c>
      <c r="AI369" s="19" t="s">
        <v>8297</v>
      </c>
      <c r="AJ369" s="19" t="s">
        <v>8298</v>
      </c>
      <c r="AK369" s="19" t="str">
        <v>tier - 2</v>
      </c>
      <c r="AL369" s="19" t="str">
        <v>tier - 3</v>
      </c>
      <c r="AT369" s="19" t="s">
        <v>8299</v>
      </c>
      <c r="AU369" s="19" t="str">
        <v>R1013</v>
      </c>
      <c r="BD369" s="39">
        <v>1996</v>
      </c>
      <c r="BE369" s="19" t="str">
        <f t="shared" si="60"/>
        <v>Oct</v>
      </c>
      <c r="BF369" s="19">
        <v>27</v>
      </c>
      <c r="BG369" s="40">
        <f t="shared" si="61"/>
        <v>35365</v>
      </c>
      <c r="BM369" s="39">
        <v>2004</v>
      </c>
      <c r="BN369" s="19" t="str">
        <f t="shared" si="62"/>
        <v>Jul</v>
      </c>
      <c r="BO369" s="19">
        <v>16</v>
      </c>
      <c r="BP369" s="40">
        <f t="shared" si="59"/>
        <v>38184</v>
      </c>
      <c r="BQ369" s="19">
        <f ca="1" t="shared" si="63"/>
        <v>21</v>
      </c>
      <c r="BU369" s="19">
        <v>3393.36</v>
      </c>
      <c r="BV369" s="41">
        <v>3393.36</v>
      </c>
    </row>
    <row r="370" spans="1:74">
      <c r="A370" s="19" t="s">
        <v>1414</v>
      </c>
      <c r="B370" s="39">
        <v>1993</v>
      </c>
      <c r="C370" s="19">
        <f t="shared" si="56"/>
        <v>1993</v>
      </c>
      <c r="D370" s="19" t="s">
        <v>8329</v>
      </c>
      <c r="E370" s="19" t="str">
        <f t="shared" si="55"/>
        <v>Oct</v>
      </c>
      <c r="F370" s="19">
        <v>12</v>
      </c>
      <c r="G370" s="40">
        <f t="shared" si="57"/>
        <v>34254</v>
      </c>
      <c r="H370" s="19">
        <v>1</v>
      </c>
      <c r="I370" s="19">
        <v>3471.41</v>
      </c>
      <c r="J370" s="41">
        <v>3471.41</v>
      </c>
      <c r="K370" s="19" t="s">
        <v>8297</v>
      </c>
      <c r="L370" s="19" t="str">
        <v>tier - 2</v>
      </c>
      <c r="M370" s="19" t="s">
        <v>8297</v>
      </c>
      <c r="N370" s="19" t="str">
        <v>tier - 2</v>
      </c>
      <c r="O370" s="19" t="s">
        <v>8299</v>
      </c>
      <c r="P370" s="19" t="str">
        <v>R1013</v>
      </c>
      <c r="Q370" s="19">
        <f ca="1" t="shared" si="58"/>
        <v>32</v>
      </c>
      <c r="R370" s="29"/>
      <c r="U370" s="19" t="s">
        <v>8326</v>
      </c>
      <c r="V370" s="19" t="str">
        <f t="shared" si="64"/>
        <v>Dec</v>
      </c>
      <c r="X370" s="19">
        <f t="shared" si="65"/>
        <v>1996</v>
      </c>
      <c r="AG370" s="19" t="s">
        <v>1388</v>
      </c>
      <c r="AH370" s="19" t="s">
        <v>8324</v>
      </c>
      <c r="AI370" s="19" t="s">
        <v>8297</v>
      </c>
      <c r="AJ370" s="19" t="s">
        <v>8297</v>
      </c>
      <c r="AK370" s="19" t="str">
        <v>tier - 2</v>
      </c>
      <c r="AL370" s="19" t="str">
        <v>tier - 2</v>
      </c>
      <c r="AT370" s="19" t="s">
        <v>8338</v>
      </c>
      <c r="AU370" s="19" t="str">
        <v>R1023</v>
      </c>
      <c r="BD370" s="39">
        <v>2004</v>
      </c>
      <c r="BE370" s="19" t="str">
        <f t="shared" si="60"/>
        <v>Jul</v>
      </c>
      <c r="BF370" s="19">
        <v>16</v>
      </c>
      <c r="BG370" s="40">
        <f t="shared" si="61"/>
        <v>38184</v>
      </c>
      <c r="BM370" s="39">
        <v>1996</v>
      </c>
      <c r="BN370" s="19" t="str">
        <f t="shared" si="62"/>
        <v>Dec</v>
      </c>
      <c r="BO370" s="19">
        <v>19</v>
      </c>
      <c r="BP370" s="40">
        <f t="shared" si="59"/>
        <v>35418</v>
      </c>
      <c r="BQ370" s="19">
        <f ca="1" t="shared" si="63"/>
        <v>28</v>
      </c>
      <c r="BU370" s="19">
        <v>3410.32</v>
      </c>
      <c r="BV370" s="41">
        <v>3410.32</v>
      </c>
    </row>
    <row r="371" spans="1:74">
      <c r="A371" s="19" t="s">
        <v>1418</v>
      </c>
      <c r="B371" s="39">
        <v>2004</v>
      </c>
      <c r="C371" s="19">
        <f t="shared" si="56"/>
        <v>2004</v>
      </c>
      <c r="D371" s="19" t="s">
        <v>8303</v>
      </c>
      <c r="E371" s="19" t="str">
        <f t="shared" si="55"/>
        <v>Jun</v>
      </c>
      <c r="F371" s="19">
        <v>26</v>
      </c>
      <c r="G371" s="40">
        <f t="shared" si="57"/>
        <v>38164</v>
      </c>
      <c r="H371" s="19">
        <v>3</v>
      </c>
      <c r="I371" s="19">
        <v>3481.87</v>
      </c>
      <c r="J371" s="41">
        <v>3481.87</v>
      </c>
      <c r="K371" s="19" t="s">
        <v>8297</v>
      </c>
      <c r="L371" s="19" t="str">
        <v>tier - 2</v>
      </c>
      <c r="M371" s="19" t="s">
        <v>8298</v>
      </c>
      <c r="N371" s="19" t="str">
        <v>tier - 3</v>
      </c>
      <c r="O371" s="19" t="s">
        <v>8333</v>
      </c>
      <c r="P371" s="19" t="str">
        <v>R1016</v>
      </c>
      <c r="Q371" s="19">
        <f ca="1" t="shared" si="58"/>
        <v>21</v>
      </c>
      <c r="R371" s="29"/>
      <c r="U371" s="19" t="s">
        <v>8301</v>
      </c>
      <c r="V371" s="19" t="str">
        <f t="shared" si="64"/>
        <v>Nov</v>
      </c>
      <c r="X371" s="19">
        <f t="shared" si="65"/>
        <v>1996</v>
      </c>
      <c r="AG371" s="19" t="s">
        <v>1392</v>
      </c>
      <c r="AH371" s="19" t="s">
        <v>8324</v>
      </c>
      <c r="AI371" s="19" t="s">
        <v>8297</v>
      </c>
      <c r="AJ371" s="19" t="s">
        <v>8297</v>
      </c>
      <c r="AK371" s="19" t="str">
        <v>tier - 2</v>
      </c>
      <c r="AL371" s="19" t="str">
        <v>tier - 2</v>
      </c>
      <c r="AT371" s="19" t="s">
        <v>8330</v>
      </c>
      <c r="AU371" s="19" t="str">
        <v>R1011</v>
      </c>
      <c r="BD371" s="39">
        <v>1996</v>
      </c>
      <c r="BE371" s="19" t="str">
        <f t="shared" si="60"/>
        <v>Dec</v>
      </c>
      <c r="BF371" s="19">
        <v>19</v>
      </c>
      <c r="BG371" s="40">
        <f t="shared" si="61"/>
        <v>35418</v>
      </c>
      <c r="BM371" s="39">
        <v>2001</v>
      </c>
      <c r="BN371" s="19" t="str">
        <f t="shared" si="62"/>
        <v>Dec</v>
      </c>
      <c r="BO371" s="19">
        <v>26</v>
      </c>
      <c r="BP371" s="40">
        <f t="shared" si="59"/>
        <v>37251</v>
      </c>
      <c r="BQ371" s="19">
        <f ca="1" t="shared" si="63"/>
        <v>23</v>
      </c>
      <c r="BU371" s="19">
        <v>3434.38</v>
      </c>
      <c r="BV371" s="41">
        <v>3434.38</v>
      </c>
    </row>
    <row r="372" spans="1:74">
      <c r="A372" s="19" t="s">
        <v>1422</v>
      </c>
      <c r="B372" s="39">
        <v>1996</v>
      </c>
      <c r="C372" s="19">
        <f t="shared" si="56"/>
        <v>1996</v>
      </c>
      <c r="D372" s="19" t="s">
        <v>8310</v>
      </c>
      <c r="E372" s="19" t="str">
        <f t="shared" si="55"/>
        <v>Sep</v>
      </c>
      <c r="F372" s="19">
        <v>19</v>
      </c>
      <c r="G372" s="40">
        <f t="shared" si="57"/>
        <v>35327</v>
      </c>
      <c r="H372" s="19">
        <v>2</v>
      </c>
      <c r="I372" s="19">
        <v>3484.33</v>
      </c>
      <c r="J372" s="41">
        <v>3484.33</v>
      </c>
      <c r="K372" s="19" t="s">
        <v>8298</v>
      </c>
      <c r="L372" s="19" t="str">
        <v>tier - 3</v>
      </c>
      <c r="M372" s="19" t="s">
        <v>8298</v>
      </c>
      <c r="N372" s="19" t="str">
        <v>tier - 3</v>
      </c>
      <c r="O372" s="19" t="s">
        <v>8330</v>
      </c>
      <c r="P372" s="19" t="str">
        <v>R1011</v>
      </c>
      <c r="Q372" s="19">
        <f ca="1" t="shared" si="58"/>
        <v>29</v>
      </c>
      <c r="R372" s="29"/>
      <c r="U372" s="19" t="s">
        <v>8328</v>
      </c>
      <c r="V372" s="19" t="str">
        <f t="shared" si="64"/>
        <v>Aug</v>
      </c>
      <c r="X372" s="19">
        <f t="shared" si="65"/>
        <v>1996</v>
      </c>
      <c r="AG372" s="19" t="s">
        <v>1396</v>
      </c>
      <c r="AH372" s="19" t="s">
        <v>8324</v>
      </c>
      <c r="AI372" s="19" t="s">
        <v>8297</v>
      </c>
      <c r="AJ372" s="19" t="s">
        <v>8297</v>
      </c>
      <c r="AK372" s="19" t="str">
        <v>tier - 2</v>
      </c>
      <c r="AL372" s="19" t="str">
        <v>tier - 2</v>
      </c>
      <c r="AT372" s="19" t="s">
        <v>8330</v>
      </c>
      <c r="AU372" s="19" t="str">
        <v>R1011</v>
      </c>
      <c r="BD372" s="39">
        <v>2001</v>
      </c>
      <c r="BE372" s="19" t="str">
        <f t="shared" si="60"/>
        <v>Dec</v>
      </c>
      <c r="BF372" s="19">
        <v>26</v>
      </c>
      <c r="BG372" s="40">
        <f t="shared" si="61"/>
        <v>37251</v>
      </c>
      <c r="BM372" s="39">
        <v>1986</v>
      </c>
      <c r="BN372" s="19" t="str">
        <f t="shared" si="62"/>
        <v>Aug</v>
      </c>
      <c r="BO372" s="19">
        <v>27</v>
      </c>
      <c r="BP372" s="40">
        <f t="shared" si="59"/>
        <v>31651</v>
      </c>
      <c r="BQ372" s="19">
        <f ca="1" t="shared" si="63"/>
        <v>39</v>
      </c>
      <c r="BU372" s="19">
        <v>3436.5</v>
      </c>
      <c r="BV372" s="41">
        <v>3436.5</v>
      </c>
    </row>
    <row r="373" spans="1:74">
      <c r="A373" s="19" t="s">
        <v>1426</v>
      </c>
      <c r="B373" s="39">
        <v>1996</v>
      </c>
      <c r="C373" s="19">
        <f t="shared" si="56"/>
        <v>1996</v>
      </c>
      <c r="D373" s="19" t="s">
        <v>8310</v>
      </c>
      <c r="E373" s="19" t="str">
        <f t="shared" si="55"/>
        <v>Sep</v>
      </c>
      <c r="F373" s="19">
        <v>18</v>
      </c>
      <c r="G373" s="40">
        <f t="shared" si="57"/>
        <v>35326</v>
      </c>
      <c r="H373" s="19">
        <v>1</v>
      </c>
      <c r="I373" s="19">
        <v>3490.55</v>
      </c>
      <c r="J373" s="41">
        <v>3490.55</v>
      </c>
      <c r="K373" s="19" t="s">
        <v>8302</v>
      </c>
      <c r="L373" s="19" t="str">
        <v>tier - 1</v>
      </c>
      <c r="M373" s="19" t="s">
        <v>8297</v>
      </c>
      <c r="N373" s="19" t="str">
        <v>tier - 2</v>
      </c>
      <c r="O373" s="19" t="s">
        <v>8331</v>
      </c>
      <c r="P373" s="19" t="str">
        <v>R1015</v>
      </c>
      <c r="Q373" s="19">
        <f ca="1" t="shared" si="58"/>
        <v>29</v>
      </c>
      <c r="R373" s="29"/>
      <c r="U373" s="19" t="s">
        <v>8329</v>
      </c>
      <c r="V373" s="19" t="str">
        <f t="shared" si="64"/>
        <v>Oct</v>
      </c>
      <c r="X373" s="19">
        <f t="shared" si="65"/>
        <v>1996</v>
      </c>
      <c r="AG373" s="19" t="s">
        <v>1399</v>
      </c>
      <c r="AH373" s="19" t="s">
        <v>8324</v>
      </c>
      <c r="AI373" s="19" t="s">
        <v>8297</v>
      </c>
      <c r="AJ373" s="19" t="s">
        <v>8302</v>
      </c>
      <c r="AK373" s="19" t="str">
        <v>tier - 2</v>
      </c>
      <c r="AL373" s="19" t="str">
        <v>tier - 1</v>
      </c>
      <c r="AT373" s="19" t="s">
        <v>8299</v>
      </c>
      <c r="AU373" s="19" t="str">
        <v>R1013</v>
      </c>
      <c r="BD373" s="39">
        <v>1986</v>
      </c>
      <c r="BE373" s="19" t="str">
        <f t="shared" si="60"/>
        <v>Aug</v>
      </c>
      <c r="BF373" s="19">
        <v>27</v>
      </c>
      <c r="BG373" s="40">
        <f t="shared" si="61"/>
        <v>31651</v>
      </c>
      <c r="BM373" s="39">
        <v>2000</v>
      </c>
      <c r="BN373" s="19" t="str">
        <f t="shared" si="62"/>
        <v>Jun</v>
      </c>
      <c r="BO373" s="19">
        <v>20</v>
      </c>
      <c r="BP373" s="40">
        <f t="shared" si="59"/>
        <v>36697</v>
      </c>
      <c r="BQ373" s="19">
        <f ca="1" t="shared" si="63"/>
        <v>25</v>
      </c>
      <c r="BU373" s="19">
        <v>3443.06</v>
      </c>
      <c r="BV373" s="41">
        <v>3443.06</v>
      </c>
    </row>
    <row r="374" spans="1:74">
      <c r="A374" s="19" t="s">
        <v>1430</v>
      </c>
      <c r="B374" s="39">
        <v>1999</v>
      </c>
      <c r="C374" s="19">
        <f t="shared" si="56"/>
        <v>1999</v>
      </c>
      <c r="D374" s="19" t="s">
        <v>8310</v>
      </c>
      <c r="E374" s="19" t="str">
        <f t="shared" si="55"/>
        <v>Sep</v>
      </c>
      <c r="F374" s="19">
        <v>22</v>
      </c>
      <c r="G374" s="40">
        <f t="shared" si="57"/>
        <v>36425</v>
      </c>
      <c r="H374" s="19">
        <v>2</v>
      </c>
      <c r="I374" s="19">
        <v>3500.61</v>
      </c>
      <c r="J374" s="41">
        <v>3500.61</v>
      </c>
      <c r="K374" s="19" t="s">
        <v>8297</v>
      </c>
      <c r="L374" s="19" t="str">
        <v>tier - 2</v>
      </c>
      <c r="M374" s="19" t="s">
        <v>8297</v>
      </c>
      <c r="N374" s="19" t="str">
        <v>tier - 2</v>
      </c>
      <c r="O374" s="19" t="s">
        <v>8299</v>
      </c>
      <c r="P374" s="19" t="str">
        <v>R1013</v>
      </c>
      <c r="Q374" s="19">
        <f ca="1" t="shared" si="58"/>
        <v>26</v>
      </c>
      <c r="R374" s="29"/>
      <c r="U374" s="19" t="s">
        <v>8296</v>
      </c>
      <c r="V374" s="19" t="str">
        <f t="shared" si="64"/>
        <v>Jul</v>
      </c>
      <c r="X374" s="19">
        <f t="shared" si="65"/>
        <v>2004</v>
      </c>
      <c r="AG374" s="19" t="s">
        <v>1403</v>
      </c>
      <c r="AH374" s="19" t="s">
        <v>8336</v>
      </c>
      <c r="AI374" s="19" t="s">
        <v>8297</v>
      </c>
      <c r="AJ374" s="19" t="s">
        <v>8302</v>
      </c>
      <c r="AK374" s="19" t="str">
        <v>tier - 2</v>
      </c>
      <c r="AL374" s="19" t="str">
        <v>tier - 1</v>
      </c>
      <c r="AT374" s="19" t="s">
        <v>8330</v>
      </c>
      <c r="AU374" s="19" t="str">
        <v>R1011</v>
      </c>
      <c r="BD374" s="39">
        <v>2000</v>
      </c>
      <c r="BE374" s="19" t="str">
        <f t="shared" si="60"/>
        <v>Jun</v>
      </c>
      <c r="BF374" s="19">
        <v>20</v>
      </c>
      <c r="BG374" s="40">
        <f t="shared" si="61"/>
        <v>36697</v>
      </c>
      <c r="BM374" s="39">
        <v>1987</v>
      </c>
      <c r="BN374" s="19" t="str">
        <f t="shared" si="62"/>
        <v>Sep</v>
      </c>
      <c r="BO374" s="19">
        <v>14</v>
      </c>
      <c r="BP374" s="40">
        <f t="shared" si="59"/>
        <v>32034</v>
      </c>
      <c r="BQ374" s="19">
        <f ca="1" t="shared" si="63"/>
        <v>38</v>
      </c>
      <c r="BU374" s="19">
        <v>3453.77</v>
      </c>
      <c r="BV374" s="41">
        <v>3453.77</v>
      </c>
    </row>
    <row r="375" spans="1:74">
      <c r="A375" s="19" t="s">
        <v>1434</v>
      </c>
      <c r="B375" s="39">
        <v>1998</v>
      </c>
      <c r="C375" s="19">
        <f t="shared" si="56"/>
        <v>1998</v>
      </c>
      <c r="D375" s="19" t="s">
        <v>8310</v>
      </c>
      <c r="E375" s="19" t="str">
        <f t="shared" si="55"/>
        <v>Sep</v>
      </c>
      <c r="F375" s="19">
        <v>16</v>
      </c>
      <c r="G375" s="40">
        <f t="shared" si="57"/>
        <v>36054</v>
      </c>
      <c r="H375" s="19">
        <v>2</v>
      </c>
      <c r="I375" s="19">
        <v>3537.7</v>
      </c>
      <c r="J375" s="41">
        <v>3537.7</v>
      </c>
      <c r="K375" s="19" t="s">
        <v>8298</v>
      </c>
      <c r="L375" s="19" t="str">
        <v>tier - 3</v>
      </c>
      <c r="M375" s="19" t="s">
        <v>8298</v>
      </c>
      <c r="N375" s="19" t="str">
        <v>tier - 3</v>
      </c>
      <c r="O375" s="19" t="s">
        <v>8315</v>
      </c>
      <c r="P375" s="19" t="str">
        <v>R1012</v>
      </c>
      <c r="Q375" s="19">
        <f ca="1" t="shared" si="58"/>
        <v>27</v>
      </c>
      <c r="R375" s="29"/>
      <c r="U375" s="19" t="s">
        <v>8326</v>
      </c>
      <c r="V375" s="19" t="str">
        <f t="shared" si="64"/>
        <v>Dec</v>
      </c>
      <c r="X375" s="19">
        <f t="shared" si="65"/>
        <v>1996</v>
      </c>
      <c r="AG375" s="19" t="s">
        <v>1406</v>
      </c>
      <c r="AH375" s="19" t="s">
        <v>8324</v>
      </c>
      <c r="AI375" s="19" t="s">
        <v>8297</v>
      </c>
      <c r="AJ375" s="19" t="s">
        <v>8302</v>
      </c>
      <c r="AK375" s="19" t="str">
        <v>tier - 2</v>
      </c>
      <c r="AL375" s="19" t="str">
        <v>tier - 1</v>
      </c>
      <c r="AT375" s="19" t="s">
        <v>8330</v>
      </c>
      <c r="AU375" s="19" t="str">
        <v>R1011</v>
      </c>
      <c r="BD375" s="39">
        <v>1987</v>
      </c>
      <c r="BE375" s="19" t="str">
        <f t="shared" si="60"/>
        <v>Sep</v>
      </c>
      <c r="BF375" s="19">
        <v>14</v>
      </c>
      <c r="BG375" s="40">
        <f t="shared" si="61"/>
        <v>32034</v>
      </c>
      <c r="BM375" s="39">
        <v>2003</v>
      </c>
      <c r="BN375" s="19" t="str">
        <f t="shared" si="62"/>
        <v>Jul</v>
      </c>
      <c r="BO375" s="19">
        <v>29</v>
      </c>
      <c r="BP375" s="40">
        <f t="shared" si="59"/>
        <v>37831</v>
      </c>
      <c r="BQ375" s="19">
        <f ca="1" t="shared" si="63"/>
        <v>22</v>
      </c>
      <c r="BU375" s="19">
        <v>3463.51</v>
      </c>
      <c r="BV375" s="41">
        <v>3463.51</v>
      </c>
    </row>
    <row r="376" spans="1:74">
      <c r="A376" s="19" t="s">
        <v>1438</v>
      </c>
      <c r="B376" s="39">
        <v>2003</v>
      </c>
      <c r="C376" s="19">
        <f t="shared" si="56"/>
        <v>2003</v>
      </c>
      <c r="D376" s="19" t="s">
        <v>8328</v>
      </c>
      <c r="E376" s="19" t="str">
        <f t="shared" si="55"/>
        <v>Aug</v>
      </c>
      <c r="F376" s="19">
        <v>24</v>
      </c>
      <c r="G376" s="40">
        <f t="shared" si="57"/>
        <v>37857</v>
      </c>
      <c r="H376" s="19">
        <v>0</v>
      </c>
      <c r="I376" s="19">
        <v>3538.9</v>
      </c>
      <c r="J376" s="41">
        <v>3538.9</v>
      </c>
      <c r="K376" s="19" t="s">
        <v>8297</v>
      </c>
      <c r="L376" s="19" t="str">
        <v>tier - 2</v>
      </c>
      <c r="M376" s="19" t="s">
        <v>8297</v>
      </c>
      <c r="N376" s="19" t="str">
        <v>tier - 2</v>
      </c>
      <c r="O376" s="19" t="s">
        <v>8315</v>
      </c>
      <c r="P376" s="19" t="str">
        <v>R1012</v>
      </c>
      <c r="Q376" s="19">
        <f ca="1" t="shared" si="58"/>
        <v>22</v>
      </c>
      <c r="R376" s="29"/>
      <c r="U376" s="19" t="s">
        <v>8326</v>
      </c>
      <c r="V376" s="19" t="str">
        <f t="shared" si="64"/>
        <v>Dec</v>
      </c>
      <c r="X376" s="19">
        <f t="shared" si="65"/>
        <v>2001</v>
      </c>
      <c r="AG376" s="19" t="s">
        <v>1410</v>
      </c>
      <c r="AH376" s="19" t="s">
        <v>8324</v>
      </c>
      <c r="AI376" s="19" t="s">
        <v>8297</v>
      </c>
      <c r="AJ376" s="19" t="s">
        <v>8302</v>
      </c>
      <c r="AK376" s="19" t="str">
        <v>tier - 2</v>
      </c>
      <c r="AL376" s="19" t="str">
        <v>tier - 1</v>
      </c>
      <c r="AT376" s="19" t="s">
        <v>8335</v>
      </c>
      <c r="AU376" s="19" t="str">
        <v>R1025</v>
      </c>
      <c r="BD376" s="39">
        <v>2003</v>
      </c>
      <c r="BE376" s="19" t="str">
        <f t="shared" si="60"/>
        <v>Jul</v>
      </c>
      <c r="BF376" s="19">
        <v>29</v>
      </c>
      <c r="BG376" s="40">
        <f t="shared" si="61"/>
        <v>37831</v>
      </c>
      <c r="BM376" s="39">
        <v>1993</v>
      </c>
      <c r="BN376" s="19" t="str">
        <f t="shared" si="62"/>
        <v>Oct</v>
      </c>
      <c r="BO376" s="19">
        <v>12</v>
      </c>
      <c r="BP376" s="40">
        <f t="shared" si="59"/>
        <v>34254</v>
      </c>
      <c r="BQ376" s="19">
        <f ca="1" t="shared" si="63"/>
        <v>32</v>
      </c>
      <c r="BU376" s="19">
        <v>3471.41</v>
      </c>
      <c r="BV376" s="41">
        <v>3471.41</v>
      </c>
    </row>
    <row r="377" spans="1:74">
      <c r="A377" s="19" t="s">
        <v>1442</v>
      </c>
      <c r="B377" s="39">
        <v>1988</v>
      </c>
      <c r="C377" s="19">
        <f t="shared" si="56"/>
        <v>1988</v>
      </c>
      <c r="D377" s="19" t="s">
        <v>8329</v>
      </c>
      <c r="E377" s="19" t="str">
        <f t="shared" si="55"/>
        <v>Oct</v>
      </c>
      <c r="F377" s="19">
        <v>15</v>
      </c>
      <c r="G377" s="40">
        <f t="shared" si="57"/>
        <v>32431</v>
      </c>
      <c r="H377" s="19">
        <v>3</v>
      </c>
      <c r="I377" s="19">
        <v>3540.12</v>
      </c>
      <c r="J377" s="41">
        <v>3540.12</v>
      </c>
      <c r="K377" s="19" t="s">
        <v>8297</v>
      </c>
      <c r="L377" s="19" t="str">
        <v>tier - 2</v>
      </c>
      <c r="M377" s="19" t="s">
        <v>8302</v>
      </c>
      <c r="N377" s="19" t="str">
        <v>tier - 1</v>
      </c>
      <c r="O377" s="19" t="s">
        <v>8299</v>
      </c>
      <c r="P377" s="19" t="str">
        <v>R1013</v>
      </c>
      <c r="Q377" s="19">
        <f ca="1" t="shared" si="58"/>
        <v>37</v>
      </c>
      <c r="R377" s="29"/>
      <c r="U377" s="19" t="s">
        <v>8328</v>
      </c>
      <c r="V377" s="19" t="str">
        <f t="shared" si="64"/>
        <v>Aug</v>
      </c>
      <c r="X377" s="19">
        <f t="shared" si="65"/>
        <v>1986</v>
      </c>
      <c r="AG377" s="19" t="s">
        <v>1414</v>
      </c>
      <c r="AH377" s="19" t="s">
        <v>8324</v>
      </c>
      <c r="AI377" s="19" t="s">
        <v>8297</v>
      </c>
      <c r="AJ377" s="19" t="s">
        <v>8297</v>
      </c>
      <c r="AK377" s="19" t="str">
        <v>tier - 2</v>
      </c>
      <c r="AL377" s="19" t="str">
        <v>tier - 2</v>
      </c>
      <c r="AT377" s="19" t="s">
        <v>8299</v>
      </c>
      <c r="AU377" s="19" t="str">
        <v>R1013</v>
      </c>
      <c r="BD377" s="39">
        <v>1993</v>
      </c>
      <c r="BE377" s="19" t="str">
        <f t="shared" si="60"/>
        <v>Oct</v>
      </c>
      <c r="BF377" s="19">
        <v>12</v>
      </c>
      <c r="BG377" s="40">
        <f t="shared" si="61"/>
        <v>34254</v>
      </c>
      <c r="BM377" s="39">
        <v>2004</v>
      </c>
      <c r="BN377" s="19" t="str">
        <f t="shared" si="62"/>
        <v>Jun</v>
      </c>
      <c r="BO377" s="19">
        <v>26</v>
      </c>
      <c r="BP377" s="40">
        <f t="shared" si="59"/>
        <v>38164</v>
      </c>
      <c r="BQ377" s="19">
        <f ca="1" t="shared" si="63"/>
        <v>21</v>
      </c>
      <c r="BU377" s="19">
        <v>3481.87</v>
      </c>
      <c r="BV377" s="41">
        <v>3481.87</v>
      </c>
    </row>
    <row r="378" spans="1:74">
      <c r="A378" s="19" t="s">
        <v>1446</v>
      </c>
      <c r="B378" s="39">
        <v>1992</v>
      </c>
      <c r="C378" s="19">
        <f t="shared" si="56"/>
        <v>1992</v>
      </c>
      <c r="D378" s="19" t="s">
        <v>8326</v>
      </c>
      <c r="E378" s="19" t="str">
        <f t="shared" si="55"/>
        <v>Dec</v>
      </c>
      <c r="F378" s="19">
        <v>22</v>
      </c>
      <c r="G378" s="40">
        <f t="shared" si="57"/>
        <v>33960</v>
      </c>
      <c r="H378" s="19">
        <v>0</v>
      </c>
      <c r="I378" s="19">
        <v>3554.2</v>
      </c>
      <c r="J378" s="41">
        <v>3554.2</v>
      </c>
      <c r="K378" s="19" t="s">
        <v>8297</v>
      </c>
      <c r="L378" s="19" t="str">
        <v>tier - 2</v>
      </c>
      <c r="M378" s="19" t="s">
        <v>8298</v>
      </c>
      <c r="N378" s="19" t="str">
        <v>tier - 3</v>
      </c>
      <c r="O378" s="19" t="s">
        <v>8330</v>
      </c>
      <c r="P378" s="19" t="str">
        <v>R1011</v>
      </c>
      <c r="Q378" s="19">
        <f ca="1" t="shared" si="58"/>
        <v>32</v>
      </c>
      <c r="R378" s="29"/>
      <c r="U378" s="19" t="s">
        <v>8303</v>
      </c>
      <c r="V378" s="19" t="str">
        <f t="shared" si="64"/>
        <v>Jun</v>
      </c>
      <c r="X378" s="19">
        <f t="shared" si="65"/>
        <v>2000</v>
      </c>
      <c r="AG378" s="19" t="s">
        <v>1418</v>
      </c>
      <c r="AH378" s="19" t="s">
        <v>8324</v>
      </c>
      <c r="AI378" s="19" t="s">
        <v>8297</v>
      </c>
      <c r="AJ378" s="19" t="s">
        <v>8298</v>
      </c>
      <c r="AK378" s="19" t="str">
        <v>tier - 2</v>
      </c>
      <c r="AL378" s="19" t="str">
        <v>tier - 3</v>
      </c>
      <c r="AT378" s="19" t="s">
        <v>8333</v>
      </c>
      <c r="AU378" s="19" t="str">
        <v>R1016</v>
      </c>
      <c r="BD378" s="39">
        <v>2004</v>
      </c>
      <c r="BE378" s="19" t="str">
        <f t="shared" si="60"/>
        <v>Jun</v>
      </c>
      <c r="BF378" s="19">
        <v>26</v>
      </c>
      <c r="BG378" s="40">
        <f t="shared" si="61"/>
        <v>38164</v>
      </c>
      <c r="BM378" s="39">
        <v>1996</v>
      </c>
      <c r="BN378" s="19" t="str">
        <f t="shared" si="62"/>
        <v>Sep</v>
      </c>
      <c r="BO378" s="19">
        <v>19</v>
      </c>
      <c r="BP378" s="40">
        <f t="shared" si="59"/>
        <v>35327</v>
      </c>
      <c r="BQ378" s="19">
        <f ca="1" t="shared" si="63"/>
        <v>29</v>
      </c>
      <c r="BU378" s="19">
        <v>3484.33</v>
      </c>
      <c r="BV378" s="41">
        <v>3484.33</v>
      </c>
    </row>
    <row r="379" spans="1:74">
      <c r="A379" s="19" t="s">
        <v>1450</v>
      </c>
      <c r="B379" s="39">
        <v>1994</v>
      </c>
      <c r="C379" s="19">
        <f t="shared" si="56"/>
        <v>1994</v>
      </c>
      <c r="D379" s="19" t="s">
        <v>8310</v>
      </c>
      <c r="E379" s="19" t="str">
        <f t="shared" si="55"/>
        <v>Sep</v>
      </c>
      <c r="F379" s="19">
        <v>24</v>
      </c>
      <c r="G379" s="40">
        <f t="shared" si="57"/>
        <v>34601</v>
      </c>
      <c r="H379" s="19">
        <v>0</v>
      </c>
      <c r="I379" s="19">
        <v>3556.92</v>
      </c>
      <c r="J379" s="41">
        <v>3556.92</v>
      </c>
      <c r="K379" s="19" t="s">
        <v>8297</v>
      </c>
      <c r="L379" s="19" t="str">
        <v>tier - 2</v>
      </c>
      <c r="M379" s="19" t="s">
        <v>8298</v>
      </c>
      <c r="N379" s="19" t="str">
        <v>tier - 3</v>
      </c>
      <c r="O379" s="19" t="s">
        <v>8315</v>
      </c>
      <c r="P379" s="19" t="str">
        <v>R1012</v>
      </c>
      <c r="Q379" s="19">
        <f ca="1" t="shared" si="58"/>
        <v>31</v>
      </c>
      <c r="R379" s="29"/>
      <c r="U379" s="19" t="s">
        <v>8310</v>
      </c>
      <c r="V379" s="19" t="str">
        <f t="shared" si="64"/>
        <v>Sep</v>
      </c>
      <c r="X379" s="19">
        <f t="shared" si="65"/>
        <v>1987</v>
      </c>
      <c r="AG379" s="19" t="s">
        <v>1422</v>
      </c>
      <c r="AH379" s="19" t="s">
        <v>8324</v>
      </c>
      <c r="AI379" s="19" t="s">
        <v>8298</v>
      </c>
      <c r="AJ379" s="19" t="s">
        <v>8298</v>
      </c>
      <c r="AK379" s="19" t="str">
        <v>tier - 3</v>
      </c>
      <c r="AL379" s="19" t="str">
        <v>tier - 3</v>
      </c>
      <c r="AT379" s="19" t="s">
        <v>8330</v>
      </c>
      <c r="AU379" s="19" t="str">
        <v>R1011</v>
      </c>
      <c r="BD379" s="39">
        <v>1996</v>
      </c>
      <c r="BE379" s="19" t="str">
        <f t="shared" si="60"/>
        <v>Sep</v>
      </c>
      <c r="BF379" s="19">
        <v>19</v>
      </c>
      <c r="BG379" s="40">
        <f t="shared" si="61"/>
        <v>35327</v>
      </c>
      <c r="BM379" s="39">
        <v>1996</v>
      </c>
      <c r="BN379" s="19" t="str">
        <f t="shared" si="62"/>
        <v>Sep</v>
      </c>
      <c r="BO379" s="19">
        <v>18</v>
      </c>
      <c r="BP379" s="40">
        <f t="shared" si="59"/>
        <v>35326</v>
      </c>
      <c r="BQ379" s="19">
        <f ca="1" t="shared" si="63"/>
        <v>29</v>
      </c>
      <c r="BU379" s="19">
        <v>3490.55</v>
      </c>
      <c r="BV379" s="41">
        <v>3490.55</v>
      </c>
    </row>
    <row r="380" spans="1:74">
      <c r="A380" s="19" t="s">
        <v>1453</v>
      </c>
      <c r="B380" s="39">
        <v>1995</v>
      </c>
      <c r="C380" s="19">
        <f t="shared" si="56"/>
        <v>1995</v>
      </c>
      <c r="D380" s="19" t="s">
        <v>8329</v>
      </c>
      <c r="E380" s="19" t="str">
        <f t="shared" si="55"/>
        <v>Oct</v>
      </c>
      <c r="F380" s="19">
        <v>9</v>
      </c>
      <c r="G380" s="40">
        <f t="shared" si="57"/>
        <v>34981</v>
      </c>
      <c r="H380" s="19">
        <v>0</v>
      </c>
      <c r="I380" s="19">
        <v>3558.62</v>
      </c>
      <c r="J380" s="41">
        <v>3558.62</v>
      </c>
      <c r="K380" s="19" t="s">
        <v>8297</v>
      </c>
      <c r="L380" s="19" t="str">
        <v>tier - 2</v>
      </c>
      <c r="M380" s="19" t="s">
        <v>8298</v>
      </c>
      <c r="N380" s="19" t="str">
        <v>tier - 3</v>
      </c>
      <c r="O380" s="19" t="s">
        <v>8337</v>
      </c>
      <c r="P380" s="19" t="str">
        <v>R1024</v>
      </c>
      <c r="Q380" s="19">
        <f ca="1" t="shared" si="58"/>
        <v>30</v>
      </c>
      <c r="R380" s="29"/>
      <c r="U380" s="19" t="s">
        <v>8296</v>
      </c>
      <c r="V380" s="19" t="str">
        <f t="shared" si="64"/>
        <v>Jul</v>
      </c>
      <c r="X380" s="19">
        <f t="shared" si="65"/>
        <v>2003</v>
      </c>
      <c r="AG380" s="19" t="s">
        <v>1426</v>
      </c>
      <c r="AH380" s="19" t="s">
        <v>8324</v>
      </c>
      <c r="AI380" s="19" t="s">
        <v>8302</v>
      </c>
      <c r="AJ380" s="19" t="s">
        <v>8297</v>
      </c>
      <c r="AK380" s="19" t="str">
        <v>tier - 1</v>
      </c>
      <c r="AL380" s="19" t="str">
        <v>tier - 2</v>
      </c>
      <c r="AT380" s="19" t="s">
        <v>8331</v>
      </c>
      <c r="AU380" s="19" t="str">
        <v>R1015</v>
      </c>
      <c r="BD380" s="39">
        <v>1996</v>
      </c>
      <c r="BE380" s="19" t="str">
        <f t="shared" si="60"/>
        <v>Sep</v>
      </c>
      <c r="BF380" s="19">
        <v>18</v>
      </c>
      <c r="BG380" s="40">
        <f t="shared" si="61"/>
        <v>35326</v>
      </c>
      <c r="BM380" s="39">
        <v>1999</v>
      </c>
      <c r="BN380" s="19" t="str">
        <f t="shared" si="62"/>
        <v>Sep</v>
      </c>
      <c r="BO380" s="19">
        <v>22</v>
      </c>
      <c r="BP380" s="40">
        <f t="shared" si="59"/>
        <v>36425</v>
      </c>
      <c r="BQ380" s="19">
        <f ca="1" t="shared" si="63"/>
        <v>26</v>
      </c>
      <c r="BU380" s="19">
        <v>3500.61</v>
      </c>
      <c r="BV380" s="41">
        <v>3500.61</v>
      </c>
    </row>
    <row r="381" spans="1:74">
      <c r="A381" s="19" t="s">
        <v>1457</v>
      </c>
      <c r="B381" s="39">
        <v>1995</v>
      </c>
      <c r="C381" s="19">
        <f t="shared" si="56"/>
        <v>1995</v>
      </c>
      <c r="D381" s="19" t="s">
        <v>8303</v>
      </c>
      <c r="E381" s="19" t="str">
        <f t="shared" si="55"/>
        <v>Jun</v>
      </c>
      <c r="F381" s="19">
        <v>16</v>
      </c>
      <c r="G381" s="40">
        <f t="shared" si="57"/>
        <v>34866</v>
      </c>
      <c r="H381" s="19">
        <v>1</v>
      </c>
      <c r="I381" s="19">
        <v>3561.89</v>
      </c>
      <c r="J381" s="41">
        <v>3561.89</v>
      </c>
      <c r="K381" s="19" t="s">
        <v>8297</v>
      </c>
      <c r="L381" s="19" t="str">
        <v>tier - 2</v>
      </c>
      <c r="M381" s="19" t="s">
        <v>8302</v>
      </c>
      <c r="N381" s="19" t="str">
        <v>tier - 1</v>
      </c>
      <c r="O381" s="19" t="s">
        <v>8299</v>
      </c>
      <c r="P381" s="19" t="str">
        <v>R1013</v>
      </c>
      <c r="Q381" s="19">
        <f ca="1" t="shared" si="58"/>
        <v>30</v>
      </c>
      <c r="R381" s="29"/>
      <c r="U381" s="19" t="s">
        <v>8329</v>
      </c>
      <c r="V381" s="19" t="str">
        <f t="shared" si="64"/>
        <v>Oct</v>
      </c>
      <c r="X381" s="19">
        <f t="shared" si="65"/>
        <v>1993</v>
      </c>
      <c r="AG381" s="19" t="s">
        <v>1430</v>
      </c>
      <c r="AH381" s="19" t="s">
        <v>8324</v>
      </c>
      <c r="AI381" s="19" t="s">
        <v>8297</v>
      </c>
      <c r="AJ381" s="19" t="s">
        <v>8297</v>
      </c>
      <c r="AK381" s="19" t="str">
        <v>tier - 2</v>
      </c>
      <c r="AL381" s="19" t="str">
        <v>tier - 2</v>
      </c>
      <c r="AT381" s="19" t="s">
        <v>8299</v>
      </c>
      <c r="AU381" s="19" t="str">
        <v>R1013</v>
      </c>
      <c r="BD381" s="39">
        <v>1999</v>
      </c>
      <c r="BE381" s="19" t="str">
        <f t="shared" si="60"/>
        <v>Sep</v>
      </c>
      <c r="BF381" s="19">
        <v>22</v>
      </c>
      <c r="BG381" s="40">
        <f t="shared" si="61"/>
        <v>36425</v>
      </c>
      <c r="BM381" s="39">
        <v>1998</v>
      </c>
      <c r="BN381" s="19" t="str">
        <f t="shared" si="62"/>
        <v>Sep</v>
      </c>
      <c r="BO381" s="19">
        <v>16</v>
      </c>
      <c r="BP381" s="40">
        <f t="shared" si="59"/>
        <v>36054</v>
      </c>
      <c r="BQ381" s="19">
        <f ca="1" t="shared" si="63"/>
        <v>27</v>
      </c>
      <c r="BU381" s="19">
        <v>3537.7</v>
      </c>
      <c r="BV381" s="41">
        <v>3537.7</v>
      </c>
    </row>
    <row r="382" spans="1:74">
      <c r="A382" s="19" t="s">
        <v>1461</v>
      </c>
      <c r="B382" s="39">
        <v>1981</v>
      </c>
      <c r="C382" s="19">
        <f t="shared" si="56"/>
        <v>1981</v>
      </c>
      <c r="D382" s="19" t="s">
        <v>8329</v>
      </c>
      <c r="E382" s="19" t="str">
        <f t="shared" si="55"/>
        <v>Oct</v>
      </c>
      <c r="F382" s="19">
        <v>10</v>
      </c>
      <c r="G382" s="40">
        <f t="shared" si="57"/>
        <v>29869</v>
      </c>
      <c r="H382" s="19">
        <v>1</v>
      </c>
      <c r="I382" s="19">
        <v>3562.87</v>
      </c>
      <c r="J382" s="41">
        <v>3562.87</v>
      </c>
      <c r="K382" s="19" t="s">
        <v>8297</v>
      </c>
      <c r="L382" s="19" t="str">
        <v>tier - 2</v>
      </c>
      <c r="M382" s="19" t="s">
        <v>8302</v>
      </c>
      <c r="N382" s="19" t="str">
        <v>tier - 1</v>
      </c>
      <c r="O382" s="19" t="s">
        <v>8299</v>
      </c>
      <c r="P382" s="19" t="str">
        <v>R1013</v>
      </c>
      <c r="Q382" s="19">
        <f ca="1" t="shared" si="58"/>
        <v>44</v>
      </c>
      <c r="R382" s="29"/>
      <c r="U382" s="19" t="s">
        <v>8303</v>
      </c>
      <c r="V382" s="19" t="str">
        <f t="shared" si="64"/>
        <v>Jun</v>
      </c>
      <c r="X382" s="19">
        <f t="shared" si="65"/>
        <v>2004</v>
      </c>
      <c r="AG382" s="19" t="s">
        <v>1434</v>
      </c>
      <c r="AH382" s="19" t="s">
        <v>8324</v>
      </c>
      <c r="AI382" s="19" t="s">
        <v>8298</v>
      </c>
      <c r="AJ382" s="19" t="s">
        <v>8298</v>
      </c>
      <c r="AK382" s="19" t="str">
        <v>tier - 3</v>
      </c>
      <c r="AL382" s="19" t="str">
        <v>tier - 3</v>
      </c>
      <c r="AT382" s="19" t="s">
        <v>8315</v>
      </c>
      <c r="AU382" s="19" t="str">
        <v>R1012</v>
      </c>
      <c r="BD382" s="39">
        <v>1998</v>
      </c>
      <c r="BE382" s="19" t="str">
        <f t="shared" si="60"/>
        <v>Sep</v>
      </c>
      <c r="BF382" s="19">
        <v>16</v>
      </c>
      <c r="BG382" s="40">
        <f t="shared" si="61"/>
        <v>36054</v>
      </c>
      <c r="BM382" s="39">
        <v>2003</v>
      </c>
      <c r="BN382" s="19" t="str">
        <f t="shared" si="62"/>
        <v>Aug</v>
      </c>
      <c r="BO382" s="19">
        <v>24</v>
      </c>
      <c r="BP382" s="40">
        <f t="shared" si="59"/>
        <v>37857</v>
      </c>
      <c r="BQ382" s="19">
        <f ca="1" t="shared" si="63"/>
        <v>22</v>
      </c>
      <c r="BU382" s="19">
        <v>3538.9</v>
      </c>
      <c r="BV382" s="41">
        <v>3538.9</v>
      </c>
    </row>
    <row r="383" spans="1:74">
      <c r="A383" s="19" t="s">
        <v>1464</v>
      </c>
      <c r="B383" s="39">
        <v>1988</v>
      </c>
      <c r="C383" s="19">
        <f t="shared" si="56"/>
        <v>1988</v>
      </c>
      <c r="D383" s="19" t="s">
        <v>8328</v>
      </c>
      <c r="E383" s="19" t="str">
        <f t="shared" si="55"/>
        <v>Aug</v>
      </c>
      <c r="F383" s="19">
        <v>18</v>
      </c>
      <c r="G383" s="40">
        <f t="shared" si="57"/>
        <v>32373</v>
      </c>
      <c r="H383" s="19">
        <v>3</v>
      </c>
      <c r="I383" s="19">
        <v>3569.96</v>
      </c>
      <c r="J383" s="41">
        <v>3569.96</v>
      </c>
      <c r="K383" s="19" t="s">
        <v>8297</v>
      </c>
      <c r="L383" s="19" t="str">
        <v>tier - 2</v>
      </c>
      <c r="M383" s="19" t="s">
        <v>8302</v>
      </c>
      <c r="N383" s="19" t="str">
        <v>tier - 1</v>
      </c>
      <c r="O383" s="19" t="s">
        <v>8315</v>
      </c>
      <c r="P383" s="19" t="str">
        <v>R1012</v>
      </c>
      <c r="Q383" s="19">
        <f ca="1" t="shared" si="58"/>
        <v>37</v>
      </c>
      <c r="R383" s="29"/>
      <c r="U383" s="19" t="s">
        <v>8310</v>
      </c>
      <c r="V383" s="19" t="str">
        <f t="shared" si="64"/>
        <v>Sep</v>
      </c>
      <c r="X383" s="19">
        <f t="shared" si="65"/>
        <v>1996</v>
      </c>
      <c r="AG383" s="19" t="s">
        <v>1438</v>
      </c>
      <c r="AH383" s="19" t="s">
        <v>8324</v>
      </c>
      <c r="AI383" s="19" t="s">
        <v>8297</v>
      </c>
      <c r="AJ383" s="19" t="s">
        <v>8297</v>
      </c>
      <c r="AK383" s="19" t="str">
        <v>tier - 2</v>
      </c>
      <c r="AL383" s="19" t="str">
        <v>tier - 2</v>
      </c>
      <c r="AT383" s="19" t="s">
        <v>8315</v>
      </c>
      <c r="AU383" s="19" t="str">
        <v>R1012</v>
      </c>
      <c r="BD383" s="39">
        <v>2003</v>
      </c>
      <c r="BE383" s="19" t="str">
        <f t="shared" si="60"/>
        <v>Aug</v>
      </c>
      <c r="BF383" s="19">
        <v>24</v>
      </c>
      <c r="BG383" s="40">
        <f t="shared" si="61"/>
        <v>37857</v>
      </c>
      <c r="BM383" s="39">
        <v>1988</v>
      </c>
      <c r="BN383" s="19" t="str">
        <f t="shared" si="62"/>
        <v>Oct</v>
      </c>
      <c r="BO383" s="19">
        <v>15</v>
      </c>
      <c r="BP383" s="40">
        <f t="shared" si="59"/>
        <v>32431</v>
      </c>
      <c r="BQ383" s="19">
        <f ca="1" t="shared" si="63"/>
        <v>37</v>
      </c>
      <c r="BU383" s="19">
        <v>3540.12</v>
      </c>
      <c r="BV383" s="41">
        <v>3540.12</v>
      </c>
    </row>
    <row r="384" spans="1:74">
      <c r="A384" s="19" t="s">
        <v>1468</v>
      </c>
      <c r="B384" s="39">
        <v>1995</v>
      </c>
      <c r="C384" s="19">
        <f t="shared" si="56"/>
        <v>1995</v>
      </c>
      <c r="D384" s="19" t="s">
        <v>8328</v>
      </c>
      <c r="E384" s="19" t="str">
        <f t="shared" si="55"/>
        <v>Aug</v>
      </c>
      <c r="F384" s="19">
        <v>23</v>
      </c>
      <c r="G384" s="40">
        <f t="shared" si="57"/>
        <v>34934</v>
      </c>
      <c r="H384" s="19">
        <v>1</v>
      </c>
      <c r="I384" s="19">
        <v>3578</v>
      </c>
      <c r="J384" s="41">
        <v>3578</v>
      </c>
      <c r="K384" s="19" t="s">
        <v>8297</v>
      </c>
      <c r="L384" s="19" t="str">
        <v>tier - 2</v>
      </c>
      <c r="M384" s="19" t="s">
        <v>8298</v>
      </c>
      <c r="N384" s="19" t="str">
        <v>tier - 3</v>
      </c>
      <c r="O384" s="19" t="s">
        <v>8330</v>
      </c>
      <c r="P384" s="19" t="str">
        <v>R1011</v>
      </c>
      <c r="Q384" s="19">
        <f ca="1" t="shared" si="58"/>
        <v>30</v>
      </c>
      <c r="R384" s="29"/>
      <c r="U384" s="19" t="s">
        <v>8310</v>
      </c>
      <c r="V384" s="19" t="str">
        <f t="shared" si="64"/>
        <v>Sep</v>
      </c>
      <c r="X384" s="19">
        <f t="shared" si="65"/>
        <v>1996</v>
      </c>
      <c r="AG384" s="19" t="s">
        <v>1442</v>
      </c>
      <c r="AH384" s="19" t="s">
        <v>8336</v>
      </c>
      <c r="AI384" s="19" t="s">
        <v>8297</v>
      </c>
      <c r="AJ384" s="19" t="s">
        <v>8302</v>
      </c>
      <c r="AK384" s="19" t="str">
        <v>tier - 2</v>
      </c>
      <c r="AL384" s="19" t="str">
        <v>tier - 1</v>
      </c>
      <c r="AT384" s="19" t="s">
        <v>8299</v>
      </c>
      <c r="AU384" s="19" t="str">
        <v>R1013</v>
      </c>
      <c r="BD384" s="39">
        <v>1988</v>
      </c>
      <c r="BE384" s="19" t="str">
        <f t="shared" si="60"/>
        <v>Oct</v>
      </c>
      <c r="BF384" s="19">
        <v>15</v>
      </c>
      <c r="BG384" s="40">
        <f t="shared" si="61"/>
        <v>32431</v>
      </c>
      <c r="BM384" s="39">
        <v>1992</v>
      </c>
      <c r="BN384" s="19" t="str">
        <f t="shared" si="62"/>
        <v>Dec</v>
      </c>
      <c r="BO384" s="19">
        <v>22</v>
      </c>
      <c r="BP384" s="40">
        <f t="shared" si="59"/>
        <v>33960</v>
      </c>
      <c r="BQ384" s="19">
        <f ca="1" t="shared" si="63"/>
        <v>32</v>
      </c>
      <c r="BU384" s="19">
        <v>3554.2</v>
      </c>
      <c r="BV384" s="41">
        <v>3554.2</v>
      </c>
    </row>
    <row r="385" spans="1:74">
      <c r="A385" s="19" t="s">
        <v>1471</v>
      </c>
      <c r="B385" s="39">
        <v>2001</v>
      </c>
      <c r="C385" s="19">
        <f t="shared" si="56"/>
        <v>2001</v>
      </c>
      <c r="D385" s="19" t="s">
        <v>8301</v>
      </c>
      <c r="E385" s="19" t="str">
        <f t="shared" si="55"/>
        <v>Nov</v>
      </c>
      <c r="F385" s="19">
        <v>11</v>
      </c>
      <c r="G385" s="40">
        <f t="shared" si="57"/>
        <v>37206</v>
      </c>
      <c r="H385" s="19">
        <v>2</v>
      </c>
      <c r="I385" s="19">
        <v>3579.83</v>
      </c>
      <c r="J385" s="41">
        <v>3579.83</v>
      </c>
      <c r="K385" s="19" t="s">
        <v>8297</v>
      </c>
      <c r="L385" s="19" t="str">
        <v>tier - 2</v>
      </c>
      <c r="M385" s="19" t="s">
        <v>8297</v>
      </c>
      <c r="N385" s="19" t="str">
        <v>tier - 2</v>
      </c>
      <c r="O385" s="19" t="s">
        <v>8315</v>
      </c>
      <c r="P385" s="19" t="str">
        <v>R1012</v>
      </c>
      <c r="Q385" s="19">
        <f ca="1" t="shared" si="58"/>
        <v>23</v>
      </c>
      <c r="R385" s="29"/>
      <c r="U385" s="19" t="s">
        <v>8310</v>
      </c>
      <c r="V385" s="19" t="str">
        <f t="shared" si="64"/>
        <v>Sep</v>
      </c>
      <c r="X385" s="19">
        <f t="shared" si="65"/>
        <v>1999</v>
      </c>
      <c r="AG385" s="19" t="s">
        <v>1446</v>
      </c>
      <c r="AH385" s="19" t="s">
        <v>8336</v>
      </c>
      <c r="AI385" s="19" t="s">
        <v>8297</v>
      </c>
      <c r="AJ385" s="19" t="s">
        <v>8298</v>
      </c>
      <c r="AK385" s="19" t="str">
        <v>tier - 2</v>
      </c>
      <c r="AL385" s="19" t="str">
        <v>tier - 3</v>
      </c>
      <c r="AT385" s="19" t="s">
        <v>8330</v>
      </c>
      <c r="AU385" s="19" t="str">
        <v>R1011</v>
      </c>
      <c r="BD385" s="39">
        <v>1992</v>
      </c>
      <c r="BE385" s="19" t="str">
        <f t="shared" si="60"/>
        <v>Dec</v>
      </c>
      <c r="BF385" s="19">
        <v>22</v>
      </c>
      <c r="BG385" s="40">
        <f t="shared" si="61"/>
        <v>33960</v>
      </c>
      <c r="BM385" s="39">
        <v>1994</v>
      </c>
      <c r="BN385" s="19" t="str">
        <f t="shared" si="62"/>
        <v>Sep</v>
      </c>
      <c r="BO385" s="19">
        <v>24</v>
      </c>
      <c r="BP385" s="40">
        <f t="shared" si="59"/>
        <v>34601</v>
      </c>
      <c r="BQ385" s="19">
        <f ca="1" t="shared" si="63"/>
        <v>31</v>
      </c>
      <c r="BU385" s="19">
        <v>3556.92</v>
      </c>
      <c r="BV385" s="41">
        <v>3556.92</v>
      </c>
    </row>
    <row r="386" spans="1:74">
      <c r="A386" s="19" t="s">
        <v>1475</v>
      </c>
      <c r="B386" s="39">
        <v>1986</v>
      </c>
      <c r="C386" s="19">
        <f t="shared" si="56"/>
        <v>1986</v>
      </c>
      <c r="D386" s="19" t="s">
        <v>8326</v>
      </c>
      <c r="E386" s="19" t="str">
        <f t="shared" ref="E386:E449" si="66">SUBSTITUTE(D386,"?","Sep")</f>
        <v>Dec</v>
      </c>
      <c r="F386" s="19">
        <v>27</v>
      </c>
      <c r="G386" s="40">
        <f t="shared" si="57"/>
        <v>31773</v>
      </c>
      <c r="H386" s="19">
        <v>3</v>
      </c>
      <c r="I386" s="19">
        <v>3589.14</v>
      </c>
      <c r="J386" s="41">
        <v>3589.14</v>
      </c>
      <c r="K386" s="19" t="s">
        <v>8297</v>
      </c>
      <c r="L386" s="19" t="str">
        <v>tier - 2</v>
      </c>
      <c r="M386" s="19" t="s">
        <v>8297</v>
      </c>
      <c r="N386" s="19" t="str">
        <v>tier - 2</v>
      </c>
      <c r="O386" s="19" t="s">
        <v>8299</v>
      </c>
      <c r="P386" s="19" t="str">
        <v>R1013</v>
      </c>
      <c r="Q386" s="19">
        <f ca="1" t="shared" si="58"/>
        <v>38</v>
      </c>
      <c r="R386" s="29"/>
      <c r="U386" s="19" t="s">
        <v>8310</v>
      </c>
      <c r="V386" s="19" t="str">
        <f t="shared" si="64"/>
        <v>Sep</v>
      </c>
      <c r="X386" s="19">
        <f t="shared" si="65"/>
        <v>1998</v>
      </c>
      <c r="AG386" s="19" t="s">
        <v>1450</v>
      </c>
      <c r="AH386" s="19" t="s">
        <v>8336</v>
      </c>
      <c r="AI386" s="19" t="s">
        <v>8297</v>
      </c>
      <c r="AJ386" s="19" t="s">
        <v>8298</v>
      </c>
      <c r="AK386" s="19" t="str">
        <v>tier - 2</v>
      </c>
      <c r="AL386" s="19" t="str">
        <v>tier - 3</v>
      </c>
      <c r="AT386" s="19" t="s">
        <v>8315</v>
      </c>
      <c r="AU386" s="19" t="str">
        <v>R1012</v>
      </c>
      <c r="BD386" s="39">
        <v>1994</v>
      </c>
      <c r="BE386" s="19" t="str">
        <f t="shared" si="60"/>
        <v>Sep</v>
      </c>
      <c r="BF386" s="19">
        <v>24</v>
      </c>
      <c r="BG386" s="40">
        <f t="shared" si="61"/>
        <v>34601</v>
      </c>
      <c r="BM386" s="39">
        <v>1995</v>
      </c>
      <c r="BN386" s="19" t="str">
        <f t="shared" si="62"/>
        <v>Oct</v>
      </c>
      <c r="BO386" s="19">
        <v>9</v>
      </c>
      <c r="BP386" s="40">
        <f t="shared" si="59"/>
        <v>34981</v>
      </c>
      <c r="BQ386" s="19">
        <f ca="1" t="shared" si="63"/>
        <v>30</v>
      </c>
      <c r="BU386" s="19">
        <v>3558.62</v>
      </c>
      <c r="BV386" s="41">
        <v>3558.62</v>
      </c>
    </row>
    <row r="387" spans="1:74">
      <c r="A387" s="19" t="s">
        <v>1479</v>
      </c>
      <c r="B387" s="39">
        <v>1999</v>
      </c>
      <c r="C387" s="19">
        <f t="shared" ref="C387:C450" si="67">IF(B387="?",ROUND(AVERAGE($B$2:$B$2336),0),B387)</f>
        <v>1999</v>
      </c>
      <c r="D387" s="19" t="s">
        <v>8303</v>
      </c>
      <c r="E387" s="19" t="str">
        <f t="shared" si="66"/>
        <v>Jun</v>
      </c>
      <c r="F387" s="19">
        <v>6</v>
      </c>
      <c r="G387" s="40">
        <f t="shared" ref="G387:G450" si="68">DATE(C387,MONTH(E387&amp;2),F387)</f>
        <v>36317</v>
      </c>
      <c r="H387" s="19">
        <v>3</v>
      </c>
      <c r="I387" s="19">
        <v>3591.48</v>
      </c>
      <c r="J387" s="41">
        <v>3591.48</v>
      </c>
      <c r="K387" s="19" t="s">
        <v>8297</v>
      </c>
      <c r="L387" s="19" t="str">
        <v>tier - 2</v>
      </c>
      <c r="M387" s="19" t="s">
        <v>8298</v>
      </c>
      <c r="N387" s="19" t="str">
        <v>tier - 3</v>
      </c>
      <c r="O387" s="19" t="s">
        <v>8330</v>
      </c>
      <c r="P387" s="19" t="str">
        <v>R1011</v>
      </c>
      <c r="Q387" s="19">
        <f ca="1" t="shared" ref="Q387:Q450" si="69">INT((TODAY()-G387)/365.25)</f>
        <v>26</v>
      </c>
      <c r="R387" s="29"/>
      <c r="U387" s="19" t="s">
        <v>8328</v>
      </c>
      <c r="V387" s="19" t="str">
        <f t="shared" si="64"/>
        <v>Aug</v>
      </c>
      <c r="X387" s="19">
        <f t="shared" si="65"/>
        <v>2003</v>
      </c>
      <c r="AG387" s="19" t="s">
        <v>1453</v>
      </c>
      <c r="AH387" s="19" t="s">
        <v>8324</v>
      </c>
      <c r="AI387" s="19" t="s">
        <v>8297</v>
      </c>
      <c r="AJ387" s="19" t="s">
        <v>8298</v>
      </c>
      <c r="AK387" s="19" t="str">
        <v>tier - 2</v>
      </c>
      <c r="AL387" s="19" t="str">
        <v>tier - 3</v>
      </c>
      <c r="AT387" s="19" t="s">
        <v>8337</v>
      </c>
      <c r="AU387" s="19" t="str">
        <v>R1024</v>
      </c>
      <c r="BD387" s="39">
        <v>1995</v>
      </c>
      <c r="BE387" s="19" t="str">
        <f t="shared" si="60"/>
        <v>Oct</v>
      </c>
      <c r="BF387" s="19">
        <v>9</v>
      </c>
      <c r="BG387" s="40">
        <f t="shared" si="61"/>
        <v>34981</v>
      </c>
      <c r="BM387" s="39">
        <v>1995</v>
      </c>
      <c r="BN387" s="19" t="str">
        <f t="shared" si="62"/>
        <v>Jun</v>
      </c>
      <c r="BO387" s="19">
        <v>16</v>
      </c>
      <c r="BP387" s="40">
        <f t="shared" si="59"/>
        <v>34866</v>
      </c>
      <c r="BQ387" s="19">
        <f ca="1" t="shared" si="63"/>
        <v>30</v>
      </c>
      <c r="BU387" s="19">
        <v>3561.89</v>
      </c>
      <c r="BV387" s="41">
        <v>3561.89</v>
      </c>
    </row>
    <row r="388" spans="1:74">
      <c r="A388" s="19" t="s">
        <v>1482</v>
      </c>
      <c r="B388" s="39">
        <v>1997</v>
      </c>
      <c r="C388" s="19">
        <f t="shared" si="67"/>
        <v>1997</v>
      </c>
      <c r="D388" s="19" t="s">
        <v>8301</v>
      </c>
      <c r="E388" s="19" t="str">
        <f t="shared" si="66"/>
        <v>Nov</v>
      </c>
      <c r="F388" s="19">
        <v>4</v>
      </c>
      <c r="G388" s="40">
        <f t="shared" si="68"/>
        <v>35738</v>
      </c>
      <c r="H388" s="19">
        <v>1</v>
      </c>
      <c r="I388" s="19">
        <v>3594.17</v>
      </c>
      <c r="J388" s="41">
        <v>3594.17</v>
      </c>
      <c r="K388" s="19" t="s">
        <v>8297</v>
      </c>
      <c r="L388" s="19" t="str">
        <v>tier - 2</v>
      </c>
      <c r="M388" s="19" t="s">
        <v>8297</v>
      </c>
      <c r="N388" s="19" t="str">
        <v>tier - 2</v>
      </c>
      <c r="O388" s="19" t="s">
        <v>8315</v>
      </c>
      <c r="P388" s="19" t="str">
        <v>R1012</v>
      </c>
      <c r="Q388" s="19">
        <f ca="1" t="shared" si="69"/>
        <v>28</v>
      </c>
      <c r="R388" s="29"/>
      <c r="U388" s="19" t="s">
        <v>8329</v>
      </c>
      <c r="V388" s="19" t="str">
        <f t="shared" si="64"/>
        <v>Oct</v>
      </c>
      <c r="X388" s="19">
        <f t="shared" si="65"/>
        <v>1988</v>
      </c>
      <c r="AG388" s="19" t="s">
        <v>1457</v>
      </c>
      <c r="AH388" s="19" t="s">
        <v>8324</v>
      </c>
      <c r="AI388" s="19" t="s">
        <v>8297</v>
      </c>
      <c r="AJ388" s="19" t="s">
        <v>8302</v>
      </c>
      <c r="AK388" s="19" t="str">
        <v>tier - 2</v>
      </c>
      <c r="AL388" s="19" t="str">
        <v>tier - 1</v>
      </c>
      <c r="AT388" s="19" t="s">
        <v>8299</v>
      </c>
      <c r="AU388" s="19" t="str">
        <v>R1013</v>
      </c>
      <c r="BD388" s="39">
        <v>1995</v>
      </c>
      <c r="BE388" s="19" t="str">
        <f t="shared" si="60"/>
        <v>Jun</v>
      </c>
      <c r="BF388" s="19">
        <v>16</v>
      </c>
      <c r="BG388" s="40">
        <f t="shared" si="61"/>
        <v>34866</v>
      </c>
      <c r="BM388" s="39">
        <v>1981</v>
      </c>
      <c r="BN388" s="19" t="str">
        <f t="shared" si="62"/>
        <v>Oct</v>
      </c>
      <c r="BO388" s="19">
        <v>10</v>
      </c>
      <c r="BP388" s="40">
        <f t="shared" si="59"/>
        <v>29869</v>
      </c>
      <c r="BQ388" s="19">
        <f ca="1" t="shared" si="63"/>
        <v>44</v>
      </c>
      <c r="BU388" s="19">
        <v>3562.87</v>
      </c>
      <c r="BV388" s="41">
        <v>3562.87</v>
      </c>
    </row>
    <row r="389" spans="1:74">
      <c r="A389" s="19" t="s">
        <v>1485</v>
      </c>
      <c r="B389" s="39">
        <v>1999</v>
      </c>
      <c r="C389" s="19">
        <f t="shared" si="67"/>
        <v>1999</v>
      </c>
      <c r="D389" s="19" t="s">
        <v>8328</v>
      </c>
      <c r="E389" s="19" t="str">
        <f t="shared" si="66"/>
        <v>Aug</v>
      </c>
      <c r="F389" s="19">
        <v>12</v>
      </c>
      <c r="G389" s="40">
        <f t="shared" si="68"/>
        <v>36384</v>
      </c>
      <c r="H389" s="19">
        <v>3</v>
      </c>
      <c r="I389" s="19">
        <v>3597.6</v>
      </c>
      <c r="J389" s="41">
        <v>3597.6</v>
      </c>
      <c r="K389" s="19" t="s">
        <v>8297</v>
      </c>
      <c r="L389" s="19" t="str">
        <v>tier - 2</v>
      </c>
      <c r="M389" s="19" t="s">
        <v>8297</v>
      </c>
      <c r="N389" s="19" t="str">
        <v>tier - 2</v>
      </c>
      <c r="O389" s="19" t="s">
        <v>8330</v>
      </c>
      <c r="P389" s="19" t="str">
        <v>R1011</v>
      </c>
      <c r="Q389" s="19">
        <f ca="1" t="shared" si="69"/>
        <v>26</v>
      </c>
      <c r="R389" s="29"/>
      <c r="U389" s="19" t="s">
        <v>8326</v>
      </c>
      <c r="V389" s="19" t="str">
        <f t="shared" si="64"/>
        <v>Dec</v>
      </c>
      <c r="X389" s="19">
        <f t="shared" si="65"/>
        <v>1992</v>
      </c>
      <c r="AG389" s="19" t="s">
        <v>1461</v>
      </c>
      <c r="AH389" s="19" t="s">
        <v>8336</v>
      </c>
      <c r="AI389" s="19" t="s">
        <v>8297</v>
      </c>
      <c r="AJ389" s="19" t="s">
        <v>8302</v>
      </c>
      <c r="AK389" s="19" t="str">
        <v>tier - 2</v>
      </c>
      <c r="AL389" s="19" t="str">
        <v>tier - 1</v>
      </c>
      <c r="AT389" s="19" t="s">
        <v>8299</v>
      </c>
      <c r="AU389" s="19" t="str">
        <v>R1013</v>
      </c>
      <c r="BD389" s="39">
        <v>1981</v>
      </c>
      <c r="BE389" s="19" t="str">
        <f t="shared" si="60"/>
        <v>Oct</v>
      </c>
      <c r="BF389" s="19">
        <v>10</v>
      </c>
      <c r="BG389" s="40">
        <f t="shared" si="61"/>
        <v>29869</v>
      </c>
      <c r="BM389" s="39">
        <v>1988</v>
      </c>
      <c r="BN389" s="19" t="str">
        <f t="shared" si="62"/>
        <v>Aug</v>
      </c>
      <c r="BO389" s="19">
        <v>18</v>
      </c>
      <c r="BP389" s="40">
        <f t="shared" si="59"/>
        <v>32373</v>
      </c>
      <c r="BQ389" s="19">
        <f ca="1" t="shared" si="63"/>
        <v>37</v>
      </c>
      <c r="BU389" s="19">
        <v>3569.96</v>
      </c>
      <c r="BV389" s="41">
        <v>3569.96</v>
      </c>
    </row>
    <row r="390" spans="1:74">
      <c r="A390" s="19" t="s">
        <v>1488</v>
      </c>
      <c r="B390" s="39">
        <v>1988</v>
      </c>
      <c r="C390" s="19">
        <f t="shared" si="67"/>
        <v>1988</v>
      </c>
      <c r="D390" s="19" t="s">
        <v>8301</v>
      </c>
      <c r="E390" s="19" t="str">
        <f t="shared" si="66"/>
        <v>Nov</v>
      </c>
      <c r="F390" s="19">
        <v>4</v>
      </c>
      <c r="G390" s="40">
        <f t="shared" si="68"/>
        <v>32451</v>
      </c>
      <c r="H390" s="19">
        <v>3</v>
      </c>
      <c r="I390" s="19">
        <v>3603.6</v>
      </c>
      <c r="J390" s="41">
        <v>3603.6</v>
      </c>
      <c r="K390" s="19" t="s">
        <v>8297</v>
      </c>
      <c r="L390" s="19" t="str">
        <v>tier - 2</v>
      </c>
      <c r="M390" s="19" t="s">
        <v>8302</v>
      </c>
      <c r="N390" s="19" t="str">
        <v>tier - 1</v>
      </c>
      <c r="O390" s="19" t="s">
        <v>8299</v>
      </c>
      <c r="P390" s="19" t="str">
        <v>R1013</v>
      </c>
      <c r="Q390" s="19">
        <f ca="1" t="shared" si="69"/>
        <v>36</v>
      </c>
      <c r="R390" s="29"/>
      <c r="U390" s="19" t="s">
        <v>8310</v>
      </c>
      <c r="V390" s="19" t="str">
        <f t="shared" si="64"/>
        <v>Sep</v>
      </c>
      <c r="X390" s="19">
        <f t="shared" si="65"/>
        <v>1994</v>
      </c>
      <c r="AG390" s="19" t="s">
        <v>1464</v>
      </c>
      <c r="AH390" s="19" t="s">
        <v>8324</v>
      </c>
      <c r="AI390" s="19" t="s">
        <v>8297</v>
      </c>
      <c r="AJ390" s="19" t="s">
        <v>8302</v>
      </c>
      <c r="AK390" s="19" t="str">
        <v>tier - 2</v>
      </c>
      <c r="AL390" s="19" t="str">
        <v>tier - 1</v>
      </c>
      <c r="AT390" s="19" t="s">
        <v>8315</v>
      </c>
      <c r="AU390" s="19" t="str">
        <v>R1012</v>
      </c>
      <c r="BD390" s="39">
        <v>1988</v>
      </c>
      <c r="BE390" s="19" t="str">
        <f t="shared" si="60"/>
        <v>Aug</v>
      </c>
      <c r="BF390" s="19">
        <v>18</v>
      </c>
      <c r="BG390" s="40">
        <f t="shared" si="61"/>
        <v>32373</v>
      </c>
      <c r="BM390" s="39">
        <v>1995</v>
      </c>
      <c r="BN390" s="19" t="str">
        <f t="shared" si="62"/>
        <v>Aug</v>
      </c>
      <c r="BO390" s="19">
        <v>23</v>
      </c>
      <c r="BP390" s="40">
        <f t="shared" si="59"/>
        <v>34934</v>
      </c>
      <c r="BQ390" s="19">
        <f ca="1" t="shared" si="63"/>
        <v>30</v>
      </c>
      <c r="BU390" s="19">
        <v>3578</v>
      </c>
      <c r="BV390" s="41">
        <v>3578</v>
      </c>
    </row>
    <row r="391" spans="1:74">
      <c r="A391" s="19" t="s">
        <v>1492</v>
      </c>
      <c r="B391" s="39">
        <v>1990</v>
      </c>
      <c r="C391" s="19">
        <f t="shared" si="67"/>
        <v>1990</v>
      </c>
      <c r="D391" s="19" t="s">
        <v>8329</v>
      </c>
      <c r="E391" s="19" t="str">
        <f t="shared" si="66"/>
        <v>Oct</v>
      </c>
      <c r="F391" s="19">
        <v>11</v>
      </c>
      <c r="G391" s="40">
        <f t="shared" si="68"/>
        <v>33157</v>
      </c>
      <c r="H391" s="19">
        <v>3</v>
      </c>
      <c r="I391" s="19">
        <v>3606.43</v>
      </c>
      <c r="J391" s="41">
        <v>3606.43</v>
      </c>
      <c r="K391" s="19" t="s">
        <v>8297</v>
      </c>
      <c r="L391" s="19" t="str">
        <v>tier - 2</v>
      </c>
      <c r="M391" s="19" t="s">
        <v>8302</v>
      </c>
      <c r="N391" s="19" t="str">
        <v>tier - 1</v>
      </c>
      <c r="O391" s="19" t="s">
        <v>8299</v>
      </c>
      <c r="P391" s="19" t="str">
        <v>R1013</v>
      </c>
      <c r="Q391" s="19">
        <f ca="1" t="shared" si="69"/>
        <v>35</v>
      </c>
      <c r="R391" s="29"/>
      <c r="U391" s="19" t="s">
        <v>8329</v>
      </c>
      <c r="V391" s="19" t="str">
        <f t="shared" si="64"/>
        <v>Oct</v>
      </c>
      <c r="X391" s="19">
        <f t="shared" si="65"/>
        <v>1995</v>
      </c>
      <c r="AG391" s="19" t="s">
        <v>1468</v>
      </c>
      <c r="AH391" s="19" t="s">
        <v>8324</v>
      </c>
      <c r="AI391" s="19" t="s">
        <v>8297</v>
      </c>
      <c r="AJ391" s="19" t="s">
        <v>8298</v>
      </c>
      <c r="AK391" s="19" t="str">
        <v>tier - 2</v>
      </c>
      <c r="AL391" s="19" t="str">
        <v>tier - 3</v>
      </c>
      <c r="AT391" s="19" t="s">
        <v>8330</v>
      </c>
      <c r="AU391" s="19" t="str">
        <v>R1011</v>
      </c>
      <c r="BD391" s="39">
        <v>1995</v>
      </c>
      <c r="BE391" s="19" t="str">
        <f t="shared" si="60"/>
        <v>Aug</v>
      </c>
      <c r="BF391" s="19">
        <v>23</v>
      </c>
      <c r="BG391" s="40">
        <f t="shared" si="61"/>
        <v>34934</v>
      </c>
      <c r="BM391" s="39">
        <v>2001</v>
      </c>
      <c r="BN391" s="19" t="str">
        <f t="shared" si="62"/>
        <v>Nov</v>
      </c>
      <c r="BO391" s="19">
        <v>11</v>
      </c>
      <c r="BP391" s="40">
        <f t="shared" si="59"/>
        <v>37206</v>
      </c>
      <c r="BQ391" s="19">
        <f ca="1" t="shared" si="63"/>
        <v>23</v>
      </c>
      <c r="BU391" s="19">
        <v>3579.83</v>
      </c>
      <c r="BV391" s="41">
        <v>3579.83</v>
      </c>
    </row>
    <row r="392" spans="1:74">
      <c r="A392" s="19" t="s">
        <v>1496</v>
      </c>
      <c r="B392" s="39">
        <v>1985</v>
      </c>
      <c r="C392" s="19">
        <f t="shared" si="67"/>
        <v>1985</v>
      </c>
      <c r="D392" s="19" t="s">
        <v>8303</v>
      </c>
      <c r="E392" s="19" t="str">
        <f t="shared" si="66"/>
        <v>Jun</v>
      </c>
      <c r="F392" s="19">
        <v>14</v>
      </c>
      <c r="G392" s="40">
        <f t="shared" si="68"/>
        <v>31212</v>
      </c>
      <c r="H392" s="19">
        <v>3</v>
      </c>
      <c r="I392" s="19">
        <v>3622.13</v>
      </c>
      <c r="J392" s="41">
        <v>3622.13</v>
      </c>
      <c r="K392" s="19" t="s">
        <v>8297</v>
      </c>
      <c r="L392" s="19" t="str">
        <v>tier - 2</v>
      </c>
      <c r="M392" s="19" t="s">
        <v>8302</v>
      </c>
      <c r="N392" s="19" t="str">
        <v>tier - 1</v>
      </c>
      <c r="O392" s="19" t="s">
        <v>8299</v>
      </c>
      <c r="P392" s="19" t="str">
        <v>R1013</v>
      </c>
      <c r="Q392" s="19">
        <f ca="1" t="shared" si="69"/>
        <v>40</v>
      </c>
      <c r="R392" s="29"/>
      <c r="U392" s="19" t="s">
        <v>8303</v>
      </c>
      <c r="V392" s="19" t="str">
        <f t="shared" si="64"/>
        <v>Jun</v>
      </c>
      <c r="X392" s="19">
        <f t="shared" si="65"/>
        <v>1995</v>
      </c>
      <c r="AG392" s="19" t="s">
        <v>1471</v>
      </c>
      <c r="AH392" s="19" t="s">
        <v>8324</v>
      </c>
      <c r="AI392" s="19" t="s">
        <v>8297</v>
      </c>
      <c r="AJ392" s="19" t="s">
        <v>8297</v>
      </c>
      <c r="AK392" s="19" t="str">
        <v>tier - 2</v>
      </c>
      <c r="AL392" s="19" t="str">
        <v>tier - 2</v>
      </c>
      <c r="AT392" s="19" t="s">
        <v>8315</v>
      </c>
      <c r="AU392" s="19" t="str">
        <v>R1012</v>
      </c>
      <c r="BD392" s="39">
        <v>2001</v>
      </c>
      <c r="BE392" s="19" t="str">
        <f t="shared" si="60"/>
        <v>Nov</v>
      </c>
      <c r="BF392" s="19">
        <v>11</v>
      </c>
      <c r="BG392" s="40">
        <f t="shared" si="61"/>
        <v>37206</v>
      </c>
      <c r="BM392" s="39">
        <v>1986</v>
      </c>
      <c r="BN392" s="19" t="str">
        <f t="shared" si="62"/>
        <v>Dec</v>
      </c>
      <c r="BO392" s="19">
        <v>27</v>
      </c>
      <c r="BP392" s="40">
        <f t="shared" ref="BP392:BP455" si="70">DATE(BM392,MONTH(5&amp;BN392),BO392)</f>
        <v>31773</v>
      </c>
      <c r="BQ392" s="19">
        <f ca="1" t="shared" si="63"/>
        <v>38</v>
      </c>
      <c r="BU392" s="19">
        <v>3589.14</v>
      </c>
      <c r="BV392" s="41">
        <v>3589.14</v>
      </c>
    </row>
    <row r="393" spans="1:74">
      <c r="A393" s="19" t="s">
        <v>1500</v>
      </c>
      <c r="B393" s="39">
        <v>1992</v>
      </c>
      <c r="C393" s="19">
        <f t="shared" si="67"/>
        <v>1992</v>
      </c>
      <c r="D393" s="19" t="s">
        <v>8301</v>
      </c>
      <c r="E393" s="19" t="str">
        <f t="shared" si="66"/>
        <v>Nov</v>
      </c>
      <c r="F393" s="19">
        <v>17</v>
      </c>
      <c r="G393" s="40">
        <f t="shared" si="68"/>
        <v>33925</v>
      </c>
      <c r="H393" s="19">
        <v>0</v>
      </c>
      <c r="I393" s="19">
        <v>3645.09</v>
      </c>
      <c r="J393" s="41">
        <v>3645.09</v>
      </c>
      <c r="K393" s="19" t="s">
        <v>8302</v>
      </c>
      <c r="L393" s="19" t="str">
        <v>tier - 1</v>
      </c>
      <c r="M393" s="19" t="s">
        <v>8297</v>
      </c>
      <c r="N393" s="19" t="str">
        <v>tier - 2</v>
      </c>
      <c r="O393" s="19" t="s">
        <v>8339</v>
      </c>
      <c r="P393" s="19" t="str">
        <v>R1014</v>
      </c>
      <c r="Q393" s="19">
        <f ca="1" t="shared" si="69"/>
        <v>32</v>
      </c>
      <c r="R393" s="29"/>
      <c r="U393" s="19" t="s">
        <v>8329</v>
      </c>
      <c r="V393" s="19" t="str">
        <f t="shared" si="64"/>
        <v>Oct</v>
      </c>
      <c r="X393" s="19">
        <f t="shared" si="65"/>
        <v>1981</v>
      </c>
      <c r="AG393" s="19" t="s">
        <v>1475</v>
      </c>
      <c r="AH393" s="19" t="s">
        <v>8336</v>
      </c>
      <c r="AI393" s="19" t="s">
        <v>8297</v>
      </c>
      <c r="AJ393" s="19" t="s">
        <v>8297</v>
      </c>
      <c r="AK393" s="19" t="str">
        <v>tier - 2</v>
      </c>
      <c r="AL393" s="19" t="str">
        <v>tier - 2</v>
      </c>
      <c r="AT393" s="19" t="s">
        <v>8299</v>
      </c>
      <c r="AU393" s="19" t="str">
        <v>R1013</v>
      </c>
      <c r="BD393" s="39">
        <v>1986</v>
      </c>
      <c r="BE393" s="19" t="str">
        <f t="shared" ref="BE393:BE456" si="71">SUBSTITUTE(D386,"?","Sep")</f>
        <v>Dec</v>
      </c>
      <c r="BF393" s="19">
        <v>27</v>
      </c>
      <c r="BG393" s="40">
        <f t="shared" ref="BG393:BG456" si="72">DATE(BD393,MONTH(5&amp;BE393),BF393)</f>
        <v>31773</v>
      </c>
      <c r="BM393" s="39">
        <v>1999</v>
      </c>
      <c r="BN393" s="19" t="str">
        <f t="shared" ref="BN393:BN456" si="73">SUBSTITUTE(E387,"?","Sep")</f>
        <v>Jun</v>
      </c>
      <c r="BO393" s="19">
        <v>6</v>
      </c>
      <c r="BP393" s="40">
        <f t="shared" si="70"/>
        <v>36317</v>
      </c>
      <c r="BQ393" s="19">
        <f ca="1" t="shared" ref="BQ393:BQ456" si="74">INT((TODAY()-BP393)/365.25)</f>
        <v>26</v>
      </c>
      <c r="BU393" s="19">
        <v>3591.48</v>
      </c>
      <c r="BV393" s="41">
        <v>3591.48</v>
      </c>
    </row>
    <row r="394" spans="1:74">
      <c r="A394" s="19" t="s">
        <v>1504</v>
      </c>
      <c r="B394" s="39">
        <v>1990</v>
      </c>
      <c r="C394" s="19">
        <f t="shared" si="67"/>
        <v>1990</v>
      </c>
      <c r="D394" s="19" t="s">
        <v>8301</v>
      </c>
      <c r="E394" s="19" t="str">
        <f t="shared" si="66"/>
        <v>Nov</v>
      </c>
      <c r="F394" s="19">
        <v>8</v>
      </c>
      <c r="G394" s="40">
        <f t="shared" si="68"/>
        <v>33185</v>
      </c>
      <c r="H394" s="19">
        <v>3</v>
      </c>
      <c r="I394" s="19">
        <v>3653.29</v>
      </c>
      <c r="J394" s="41">
        <v>3653.29</v>
      </c>
      <c r="K394" s="19" t="s">
        <v>8297</v>
      </c>
      <c r="L394" s="19" t="str">
        <v>tier - 2</v>
      </c>
      <c r="M394" s="19" t="s">
        <v>8298</v>
      </c>
      <c r="N394" s="19" t="str">
        <v>tier - 3</v>
      </c>
      <c r="O394" s="19" t="s">
        <v>8330</v>
      </c>
      <c r="P394" s="19" t="str">
        <v>R1011</v>
      </c>
      <c r="Q394" s="19">
        <f ca="1" t="shared" si="69"/>
        <v>34</v>
      </c>
      <c r="R394" s="29"/>
      <c r="U394" s="19" t="s">
        <v>8328</v>
      </c>
      <c r="V394" s="19" t="str">
        <f t="shared" si="64"/>
        <v>Aug</v>
      </c>
      <c r="X394" s="19">
        <f t="shared" si="65"/>
        <v>1988</v>
      </c>
      <c r="AG394" s="19" t="s">
        <v>1479</v>
      </c>
      <c r="AH394" s="19" t="s">
        <v>8324</v>
      </c>
      <c r="AI394" s="19" t="s">
        <v>8297</v>
      </c>
      <c r="AJ394" s="19" t="s">
        <v>8298</v>
      </c>
      <c r="AK394" s="19" t="str">
        <v>tier - 2</v>
      </c>
      <c r="AL394" s="19" t="str">
        <v>tier - 3</v>
      </c>
      <c r="AT394" s="19" t="s">
        <v>8330</v>
      </c>
      <c r="AU394" s="19" t="str">
        <v>R1011</v>
      </c>
      <c r="BD394" s="39">
        <v>1999</v>
      </c>
      <c r="BE394" s="19" t="str">
        <f t="shared" si="71"/>
        <v>Jun</v>
      </c>
      <c r="BF394" s="19">
        <v>6</v>
      </c>
      <c r="BG394" s="40">
        <f t="shared" si="72"/>
        <v>36317</v>
      </c>
      <c r="BM394" s="39">
        <v>1997</v>
      </c>
      <c r="BN394" s="19" t="str">
        <f t="shared" si="73"/>
        <v>Nov</v>
      </c>
      <c r="BO394" s="19">
        <v>4</v>
      </c>
      <c r="BP394" s="40">
        <f t="shared" si="70"/>
        <v>35738</v>
      </c>
      <c r="BQ394" s="19">
        <f ca="1" t="shared" si="74"/>
        <v>28</v>
      </c>
      <c r="BU394" s="19">
        <v>3594.17</v>
      </c>
      <c r="BV394" s="41">
        <v>3594.17</v>
      </c>
    </row>
    <row r="395" spans="1:74">
      <c r="A395" s="19" t="s">
        <v>1507</v>
      </c>
      <c r="B395" s="39">
        <v>1992</v>
      </c>
      <c r="C395" s="19">
        <f t="shared" si="67"/>
        <v>1992</v>
      </c>
      <c r="D395" s="19" t="s">
        <v>8310</v>
      </c>
      <c r="E395" s="19" t="str">
        <f t="shared" si="66"/>
        <v>Sep</v>
      </c>
      <c r="F395" s="19">
        <v>14</v>
      </c>
      <c r="G395" s="40">
        <f t="shared" si="68"/>
        <v>33861</v>
      </c>
      <c r="H395" s="19">
        <v>1</v>
      </c>
      <c r="I395" s="19">
        <v>3659.35</v>
      </c>
      <c r="J395" s="41">
        <v>3659.35</v>
      </c>
      <c r="K395" s="19" t="s">
        <v>8298</v>
      </c>
      <c r="L395" s="19" t="str">
        <v>tier - 3</v>
      </c>
      <c r="M395" s="19" t="s">
        <v>8302</v>
      </c>
      <c r="N395" s="19" t="str">
        <v>tier - 1</v>
      </c>
      <c r="O395" s="19" t="s">
        <v>8330</v>
      </c>
      <c r="P395" s="19" t="str">
        <v>R1011</v>
      </c>
      <c r="Q395" s="19">
        <f ca="1" t="shared" si="69"/>
        <v>33</v>
      </c>
      <c r="R395" s="29"/>
      <c r="U395" s="19" t="s">
        <v>8328</v>
      </c>
      <c r="V395" s="19" t="str">
        <f t="shared" si="64"/>
        <v>Aug</v>
      </c>
      <c r="X395" s="19">
        <f t="shared" si="65"/>
        <v>1995</v>
      </c>
      <c r="AG395" s="19" t="s">
        <v>1482</v>
      </c>
      <c r="AH395" s="19" t="s">
        <v>8324</v>
      </c>
      <c r="AI395" s="19" t="s">
        <v>8297</v>
      </c>
      <c r="AJ395" s="19" t="s">
        <v>8297</v>
      </c>
      <c r="AK395" s="19" t="str">
        <v>tier - 2</v>
      </c>
      <c r="AL395" s="19" t="str">
        <v>tier - 2</v>
      </c>
      <c r="AT395" s="19" t="s">
        <v>8315</v>
      </c>
      <c r="AU395" s="19" t="str">
        <v>R1012</v>
      </c>
      <c r="BD395" s="39">
        <v>1997</v>
      </c>
      <c r="BE395" s="19" t="str">
        <f t="shared" si="71"/>
        <v>Nov</v>
      </c>
      <c r="BF395" s="19">
        <v>4</v>
      </c>
      <c r="BG395" s="40">
        <f t="shared" si="72"/>
        <v>35738</v>
      </c>
      <c r="BM395" s="39">
        <v>1999</v>
      </c>
      <c r="BN395" s="19" t="str">
        <f t="shared" si="73"/>
        <v>Aug</v>
      </c>
      <c r="BO395" s="19">
        <v>12</v>
      </c>
      <c r="BP395" s="40">
        <f t="shared" si="70"/>
        <v>36384</v>
      </c>
      <c r="BQ395" s="19">
        <f ca="1" t="shared" si="74"/>
        <v>26</v>
      </c>
      <c r="BU395" s="19">
        <v>3597.6</v>
      </c>
      <c r="BV395" s="41">
        <v>3597.6</v>
      </c>
    </row>
    <row r="396" spans="1:74">
      <c r="A396" s="19" t="s">
        <v>1511</v>
      </c>
      <c r="B396" s="39">
        <v>1984</v>
      </c>
      <c r="C396" s="19">
        <f t="shared" si="67"/>
        <v>1984</v>
      </c>
      <c r="D396" s="19" t="s">
        <v>8296</v>
      </c>
      <c r="E396" s="19" t="str">
        <f t="shared" si="66"/>
        <v>Jul</v>
      </c>
      <c r="F396" s="19">
        <v>6</v>
      </c>
      <c r="G396" s="40">
        <f t="shared" si="68"/>
        <v>30869</v>
      </c>
      <c r="H396" s="19">
        <v>3</v>
      </c>
      <c r="I396" s="19">
        <v>3678.86</v>
      </c>
      <c r="J396" s="41">
        <v>3678.86</v>
      </c>
      <c r="K396" s="19" t="s">
        <v>8297</v>
      </c>
      <c r="L396" s="19" t="str">
        <v>tier - 2</v>
      </c>
      <c r="M396" s="19" t="s">
        <v>8298</v>
      </c>
      <c r="N396" s="19" t="str">
        <v>tier - 3</v>
      </c>
      <c r="O396" s="19" t="s">
        <v>8299</v>
      </c>
      <c r="P396" s="19" t="str">
        <v>R1013</v>
      </c>
      <c r="Q396" s="19">
        <f ca="1" t="shared" si="69"/>
        <v>41</v>
      </c>
      <c r="R396" s="29"/>
      <c r="U396" s="19" t="s">
        <v>8301</v>
      </c>
      <c r="V396" s="19" t="str">
        <f t="shared" si="64"/>
        <v>Nov</v>
      </c>
      <c r="X396" s="19">
        <f t="shared" si="65"/>
        <v>2001</v>
      </c>
      <c r="AG396" s="19" t="s">
        <v>1485</v>
      </c>
      <c r="AH396" s="19" t="s">
        <v>8324</v>
      </c>
      <c r="AI396" s="19" t="s">
        <v>8297</v>
      </c>
      <c r="AJ396" s="19" t="s">
        <v>8297</v>
      </c>
      <c r="AK396" s="19" t="str">
        <v>tier - 2</v>
      </c>
      <c r="AL396" s="19" t="str">
        <v>tier - 2</v>
      </c>
      <c r="AT396" s="19" t="s">
        <v>8330</v>
      </c>
      <c r="AU396" s="19" t="str">
        <v>R1011</v>
      </c>
      <c r="BD396" s="39">
        <v>1999</v>
      </c>
      <c r="BE396" s="19" t="str">
        <f t="shared" si="71"/>
        <v>Aug</v>
      </c>
      <c r="BF396" s="19">
        <v>12</v>
      </c>
      <c r="BG396" s="40">
        <f t="shared" si="72"/>
        <v>36384</v>
      </c>
      <c r="BM396" s="39">
        <v>1988</v>
      </c>
      <c r="BN396" s="19" t="str">
        <f t="shared" si="73"/>
        <v>Nov</v>
      </c>
      <c r="BO396" s="19">
        <v>4</v>
      </c>
      <c r="BP396" s="40">
        <f t="shared" si="70"/>
        <v>32451</v>
      </c>
      <c r="BQ396" s="19">
        <f ca="1" t="shared" si="74"/>
        <v>36</v>
      </c>
      <c r="BU396" s="19">
        <v>3603.6</v>
      </c>
      <c r="BV396" s="41">
        <v>3603.6</v>
      </c>
    </row>
    <row r="397" spans="1:74">
      <c r="A397" s="19" t="s">
        <v>1515</v>
      </c>
      <c r="B397" s="39">
        <v>2003</v>
      </c>
      <c r="C397" s="19">
        <f t="shared" si="67"/>
        <v>2003</v>
      </c>
      <c r="D397" s="19" t="s">
        <v>8296</v>
      </c>
      <c r="E397" s="19" t="str">
        <f t="shared" si="66"/>
        <v>Jul</v>
      </c>
      <c r="F397" s="19">
        <v>10</v>
      </c>
      <c r="G397" s="40">
        <f t="shared" si="68"/>
        <v>37812</v>
      </c>
      <c r="H397" s="19">
        <v>0</v>
      </c>
      <c r="I397" s="19">
        <v>3688.35</v>
      </c>
      <c r="J397" s="41">
        <v>3688.35</v>
      </c>
      <c r="K397" s="19" t="s">
        <v>8297</v>
      </c>
      <c r="L397" s="19" t="str">
        <v>tier - 2</v>
      </c>
      <c r="M397" s="19" t="s">
        <v>8297</v>
      </c>
      <c r="N397" s="19" t="str">
        <v>tier - 2</v>
      </c>
      <c r="O397" s="19" t="s">
        <v>8340</v>
      </c>
      <c r="P397" s="19" t="str">
        <v>R1021</v>
      </c>
      <c r="Q397" s="19">
        <f ca="1" t="shared" si="69"/>
        <v>22</v>
      </c>
      <c r="R397" s="29"/>
      <c r="U397" s="19" t="s">
        <v>8326</v>
      </c>
      <c r="V397" s="19" t="str">
        <f t="shared" si="64"/>
        <v>Dec</v>
      </c>
      <c r="X397" s="19">
        <f t="shared" si="65"/>
        <v>1986</v>
      </c>
      <c r="AG397" s="19" t="s">
        <v>1488</v>
      </c>
      <c r="AH397" s="19" t="s">
        <v>8324</v>
      </c>
      <c r="AI397" s="19" t="s">
        <v>8297</v>
      </c>
      <c r="AJ397" s="19" t="s">
        <v>8302</v>
      </c>
      <c r="AK397" s="19" t="str">
        <v>tier - 2</v>
      </c>
      <c r="AL397" s="19" t="str">
        <v>tier - 1</v>
      </c>
      <c r="AT397" s="19" t="s">
        <v>8299</v>
      </c>
      <c r="AU397" s="19" t="str">
        <v>R1013</v>
      </c>
      <c r="BD397" s="39">
        <v>1988</v>
      </c>
      <c r="BE397" s="19" t="str">
        <f t="shared" si="71"/>
        <v>Nov</v>
      </c>
      <c r="BF397" s="19">
        <v>4</v>
      </c>
      <c r="BG397" s="40">
        <f t="shared" si="72"/>
        <v>32451</v>
      </c>
      <c r="BM397" s="39">
        <v>1990</v>
      </c>
      <c r="BN397" s="19" t="str">
        <f t="shared" si="73"/>
        <v>Oct</v>
      </c>
      <c r="BO397" s="19">
        <v>11</v>
      </c>
      <c r="BP397" s="40">
        <f t="shared" si="70"/>
        <v>33157</v>
      </c>
      <c r="BQ397" s="19">
        <f ca="1" t="shared" si="74"/>
        <v>35</v>
      </c>
      <c r="BU397" s="19">
        <v>3606.43</v>
      </c>
      <c r="BV397" s="41">
        <v>3606.43</v>
      </c>
    </row>
    <row r="398" spans="1:74">
      <c r="A398" s="19" t="s">
        <v>1518</v>
      </c>
      <c r="B398" s="39">
        <v>1981</v>
      </c>
      <c r="C398" s="19">
        <f t="shared" si="67"/>
        <v>1981</v>
      </c>
      <c r="D398" s="19" t="s">
        <v>8326</v>
      </c>
      <c r="E398" s="19" t="str">
        <f t="shared" si="66"/>
        <v>Dec</v>
      </c>
      <c r="F398" s="19">
        <v>14</v>
      </c>
      <c r="G398" s="40">
        <f t="shared" si="68"/>
        <v>29934</v>
      </c>
      <c r="H398" s="19">
        <v>1</v>
      </c>
      <c r="I398" s="19">
        <v>3688.38</v>
      </c>
      <c r="J398" s="41">
        <v>3688.38</v>
      </c>
      <c r="K398" s="19" t="s">
        <v>8297</v>
      </c>
      <c r="L398" s="19" t="str">
        <v>tier - 2</v>
      </c>
      <c r="M398" s="19" t="s">
        <v>8297</v>
      </c>
      <c r="N398" s="19" t="str">
        <v>tier - 2</v>
      </c>
      <c r="O398" s="19" t="s">
        <v>8299</v>
      </c>
      <c r="P398" s="19" t="str">
        <v>R1013</v>
      </c>
      <c r="Q398" s="19">
        <f ca="1" t="shared" si="69"/>
        <v>43</v>
      </c>
      <c r="R398" s="29"/>
      <c r="U398" s="19" t="s">
        <v>8303</v>
      </c>
      <c r="V398" s="19" t="str">
        <f t="shared" ref="V398:V461" si="75">SUBSTITUTE(U398,"?","Sep")</f>
        <v>Jun</v>
      </c>
      <c r="X398" s="19">
        <f t="shared" ref="X398:X461" si="76">IF(B387="?",ROUND(AVERAGE($B$2:$B$2355),0),B387)</f>
        <v>1999</v>
      </c>
      <c r="AG398" s="19" t="s">
        <v>1492</v>
      </c>
      <c r="AH398" s="19" t="s">
        <v>8324</v>
      </c>
      <c r="AI398" s="19" t="s">
        <v>8297</v>
      </c>
      <c r="AJ398" s="19" t="s">
        <v>8302</v>
      </c>
      <c r="AK398" s="19" t="str">
        <v>tier - 2</v>
      </c>
      <c r="AL398" s="19" t="str">
        <v>tier - 1</v>
      </c>
      <c r="AT398" s="19" t="s">
        <v>8299</v>
      </c>
      <c r="AU398" s="19" t="str">
        <v>R1013</v>
      </c>
      <c r="BD398" s="39">
        <v>1990</v>
      </c>
      <c r="BE398" s="19" t="str">
        <f t="shared" si="71"/>
        <v>Oct</v>
      </c>
      <c r="BF398" s="19">
        <v>11</v>
      </c>
      <c r="BG398" s="40">
        <f t="shared" si="72"/>
        <v>33157</v>
      </c>
      <c r="BM398" s="39">
        <v>1985</v>
      </c>
      <c r="BN398" s="19" t="str">
        <f t="shared" si="73"/>
        <v>Jun</v>
      </c>
      <c r="BO398" s="19">
        <v>14</v>
      </c>
      <c r="BP398" s="40">
        <f t="shared" si="70"/>
        <v>31212</v>
      </c>
      <c r="BQ398" s="19">
        <f ca="1" t="shared" si="74"/>
        <v>40</v>
      </c>
      <c r="BU398" s="19">
        <v>3622.13</v>
      </c>
      <c r="BV398" s="41">
        <v>3622.13</v>
      </c>
    </row>
    <row r="399" spans="1:74">
      <c r="A399" s="19" t="s">
        <v>1522</v>
      </c>
      <c r="B399" s="39">
        <v>1995</v>
      </c>
      <c r="C399" s="19">
        <f t="shared" si="67"/>
        <v>1995</v>
      </c>
      <c r="D399" s="19" t="s">
        <v>8329</v>
      </c>
      <c r="E399" s="19" t="str">
        <f t="shared" si="66"/>
        <v>Oct</v>
      </c>
      <c r="F399" s="19">
        <v>21</v>
      </c>
      <c r="G399" s="40">
        <f t="shared" si="68"/>
        <v>34993</v>
      </c>
      <c r="H399" s="19">
        <v>2</v>
      </c>
      <c r="I399" s="19">
        <v>3693.43</v>
      </c>
      <c r="J399" s="41">
        <v>3693.43</v>
      </c>
      <c r="K399" s="19" t="s">
        <v>8297</v>
      </c>
      <c r="L399" s="19" t="str">
        <v>tier - 2</v>
      </c>
      <c r="M399" s="19" t="s">
        <v>8298</v>
      </c>
      <c r="N399" s="19" t="str">
        <v>tier - 3</v>
      </c>
      <c r="O399" s="19" t="s">
        <v>8330</v>
      </c>
      <c r="P399" s="19" t="str">
        <v>R1011</v>
      </c>
      <c r="Q399" s="19">
        <f ca="1" t="shared" si="69"/>
        <v>30</v>
      </c>
      <c r="R399" s="29"/>
      <c r="U399" s="19" t="s">
        <v>8301</v>
      </c>
      <c r="V399" s="19" t="str">
        <f t="shared" si="75"/>
        <v>Nov</v>
      </c>
      <c r="X399" s="19">
        <f t="shared" si="76"/>
        <v>1997</v>
      </c>
      <c r="AG399" s="19" t="s">
        <v>1496</v>
      </c>
      <c r="AH399" s="19" t="s">
        <v>8324</v>
      </c>
      <c r="AI399" s="19" t="s">
        <v>8297</v>
      </c>
      <c r="AJ399" s="19" t="s">
        <v>8302</v>
      </c>
      <c r="AK399" s="19" t="str">
        <v>tier - 2</v>
      </c>
      <c r="AL399" s="19" t="str">
        <v>tier - 1</v>
      </c>
      <c r="AT399" s="19" t="s">
        <v>8299</v>
      </c>
      <c r="AU399" s="19" t="str">
        <v>R1013</v>
      </c>
      <c r="BD399" s="39">
        <v>1985</v>
      </c>
      <c r="BE399" s="19" t="str">
        <f t="shared" si="71"/>
        <v>Jun</v>
      </c>
      <c r="BF399" s="19">
        <v>14</v>
      </c>
      <c r="BG399" s="40">
        <f t="shared" si="72"/>
        <v>31212</v>
      </c>
      <c r="BM399" s="39">
        <v>1992</v>
      </c>
      <c r="BN399" s="19" t="str">
        <f t="shared" si="73"/>
        <v>Nov</v>
      </c>
      <c r="BO399" s="19">
        <v>17</v>
      </c>
      <c r="BP399" s="40">
        <f t="shared" si="70"/>
        <v>33925</v>
      </c>
      <c r="BQ399" s="19">
        <f ca="1" t="shared" si="74"/>
        <v>32</v>
      </c>
      <c r="BU399" s="19">
        <v>3645.09</v>
      </c>
      <c r="BV399" s="41">
        <v>3645.09</v>
      </c>
    </row>
    <row r="400" spans="1:74">
      <c r="A400" s="19" t="s">
        <v>1525</v>
      </c>
      <c r="B400" s="39">
        <v>1988</v>
      </c>
      <c r="C400" s="19">
        <f t="shared" si="67"/>
        <v>1988</v>
      </c>
      <c r="D400" s="19" t="s">
        <v>8328</v>
      </c>
      <c r="E400" s="19" t="str">
        <f t="shared" si="66"/>
        <v>Aug</v>
      </c>
      <c r="F400" s="19">
        <v>18</v>
      </c>
      <c r="G400" s="40">
        <f t="shared" si="68"/>
        <v>32373</v>
      </c>
      <c r="H400" s="19">
        <v>3</v>
      </c>
      <c r="I400" s="19">
        <v>3699.54</v>
      </c>
      <c r="J400" s="41">
        <v>3699.54</v>
      </c>
      <c r="K400" s="19" t="s">
        <v>8297</v>
      </c>
      <c r="L400" s="19" t="str">
        <v>tier - 2</v>
      </c>
      <c r="M400" s="19" t="s">
        <v>8298</v>
      </c>
      <c r="N400" s="19" t="str">
        <v>tier - 3</v>
      </c>
      <c r="O400" s="19" t="s">
        <v>8299</v>
      </c>
      <c r="P400" s="19" t="str">
        <v>R1013</v>
      </c>
      <c r="Q400" s="19">
        <f ca="1" t="shared" si="69"/>
        <v>37</v>
      </c>
      <c r="R400" s="29"/>
      <c r="U400" s="19" t="s">
        <v>8328</v>
      </c>
      <c r="V400" s="19" t="str">
        <f t="shared" si="75"/>
        <v>Aug</v>
      </c>
      <c r="X400" s="19">
        <f t="shared" si="76"/>
        <v>1999</v>
      </c>
      <c r="AG400" s="19" t="s">
        <v>1500</v>
      </c>
      <c r="AH400" s="19" t="s">
        <v>8336</v>
      </c>
      <c r="AI400" s="19" t="s">
        <v>8302</v>
      </c>
      <c r="AJ400" s="19" t="s">
        <v>8297</v>
      </c>
      <c r="AK400" s="19" t="str">
        <v>tier - 1</v>
      </c>
      <c r="AL400" s="19" t="str">
        <v>tier - 2</v>
      </c>
      <c r="AT400" s="19" t="s">
        <v>8339</v>
      </c>
      <c r="AU400" s="19" t="str">
        <v>R1014</v>
      </c>
      <c r="BD400" s="39">
        <v>1992</v>
      </c>
      <c r="BE400" s="19" t="str">
        <f t="shared" si="71"/>
        <v>Nov</v>
      </c>
      <c r="BF400" s="19">
        <v>17</v>
      </c>
      <c r="BG400" s="40">
        <f t="shared" si="72"/>
        <v>33925</v>
      </c>
      <c r="BM400" s="39">
        <v>1990</v>
      </c>
      <c r="BN400" s="19" t="str">
        <f t="shared" si="73"/>
        <v>Nov</v>
      </c>
      <c r="BO400" s="19">
        <v>8</v>
      </c>
      <c r="BP400" s="40">
        <f t="shared" si="70"/>
        <v>33185</v>
      </c>
      <c r="BQ400" s="19">
        <f ca="1" t="shared" si="74"/>
        <v>34</v>
      </c>
      <c r="BU400" s="19">
        <v>3653.29</v>
      </c>
      <c r="BV400" s="41">
        <v>3653.29</v>
      </c>
    </row>
    <row r="401" spans="1:74">
      <c r="A401" s="19" t="s">
        <v>1529</v>
      </c>
      <c r="B401" s="39">
        <v>1989</v>
      </c>
      <c r="C401" s="19">
        <f t="shared" si="67"/>
        <v>1989</v>
      </c>
      <c r="D401" s="19" t="s">
        <v>8326</v>
      </c>
      <c r="E401" s="19" t="str">
        <f t="shared" si="66"/>
        <v>Dec</v>
      </c>
      <c r="F401" s="19">
        <v>2</v>
      </c>
      <c r="G401" s="40">
        <f t="shared" si="68"/>
        <v>32844</v>
      </c>
      <c r="H401" s="19">
        <v>0</v>
      </c>
      <c r="I401" s="19">
        <v>3704.35</v>
      </c>
      <c r="J401" s="41">
        <v>3704.35</v>
      </c>
      <c r="K401" s="19" t="s">
        <v>8297</v>
      </c>
      <c r="L401" s="19" t="str">
        <v>tier - 2</v>
      </c>
      <c r="M401" s="19" t="s">
        <v>8297</v>
      </c>
      <c r="N401" s="19" t="str">
        <v>tier - 2</v>
      </c>
      <c r="O401" s="19" t="s">
        <v>8299</v>
      </c>
      <c r="P401" s="19" t="str">
        <v>R1013</v>
      </c>
      <c r="Q401" s="19">
        <f ca="1" t="shared" si="69"/>
        <v>35</v>
      </c>
      <c r="R401" s="29"/>
      <c r="U401" s="19" t="s">
        <v>8301</v>
      </c>
      <c r="V401" s="19" t="str">
        <f t="shared" si="75"/>
        <v>Nov</v>
      </c>
      <c r="X401" s="19">
        <f t="shared" si="76"/>
        <v>1988</v>
      </c>
      <c r="AG401" s="19" t="s">
        <v>1504</v>
      </c>
      <c r="AH401" s="19" t="s">
        <v>8336</v>
      </c>
      <c r="AI401" s="19" t="s">
        <v>8297</v>
      </c>
      <c r="AJ401" s="19" t="s">
        <v>8298</v>
      </c>
      <c r="AK401" s="19" t="str">
        <v>tier - 2</v>
      </c>
      <c r="AL401" s="19" t="str">
        <v>tier - 3</v>
      </c>
      <c r="AT401" s="19" t="s">
        <v>8330</v>
      </c>
      <c r="AU401" s="19" t="str">
        <v>R1011</v>
      </c>
      <c r="BD401" s="39">
        <v>1990</v>
      </c>
      <c r="BE401" s="19" t="str">
        <f t="shared" si="71"/>
        <v>Nov</v>
      </c>
      <c r="BF401" s="19">
        <v>8</v>
      </c>
      <c r="BG401" s="40">
        <f t="shared" si="72"/>
        <v>33185</v>
      </c>
      <c r="BM401" s="39">
        <v>1992</v>
      </c>
      <c r="BN401" s="19" t="str">
        <f t="shared" si="73"/>
        <v>Sep</v>
      </c>
      <c r="BO401" s="19">
        <v>14</v>
      </c>
      <c r="BP401" s="40">
        <f t="shared" si="70"/>
        <v>33861</v>
      </c>
      <c r="BQ401" s="19">
        <f ca="1" t="shared" si="74"/>
        <v>33</v>
      </c>
      <c r="BU401" s="19">
        <v>3659.35</v>
      </c>
      <c r="BV401" s="41">
        <v>3659.35</v>
      </c>
    </row>
    <row r="402" spans="1:74">
      <c r="A402" s="19" t="s">
        <v>1533</v>
      </c>
      <c r="B402" s="39">
        <v>2004</v>
      </c>
      <c r="C402" s="19">
        <f t="shared" si="67"/>
        <v>2004</v>
      </c>
      <c r="D402" s="19" t="s">
        <v>8301</v>
      </c>
      <c r="E402" s="19" t="str">
        <f t="shared" si="66"/>
        <v>Nov</v>
      </c>
      <c r="F402" s="19">
        <v>5</v>
      </c>
      <c r="G402" s="40">
        <f t="shared" si="68"/>
        <v>38296</v>
      </c>
      <c r="H402" s="19">
        <v>0</v>
      </c>
      <c r="I402" s="19">
        <v>3722.23</v>
      </c>
      <c r="J402" s="41">
        <v>3722.23</v>
      </c>
      <c r="K402" s="19" t="s">
        <v>8297</v>
      </c>
      <c r="L402" s="19" t="str">
        <v>tier - 2</v>
      </c>
      <c r="M402" s="19" t="s">
        <v>8297</v>
      </c>
      <c r="N402" s="19" t="str">
        <v>tier - 2</v>
      </c>
      <c r="O402" s="19" t="s">
        <v>8335</v>
      </c>
      <c r="P402" s="19" t="str">
        <v>R1025</v>
      </c>
      <c r="Q402" s="19">
        <f ca="1" t="shared" si="69"/>
        <v>20</v>
      </c>
      <c r="R402" s="29"/>
      <c r="U402" s="19" t="s">
        <v>8329</v>
      </c>
      <c r="V402" s="19" t="str">
        <f t="shared" si="75"/>
        <v>Oct</v>
      </c>
      <c r="X402" s="19">
        <f t="shared" si="76"/>
        <v>1990</v>
      </c>
      <c r="AG402" s="19" t="s">
        <v>1507</v>
      </c>
      <c r="AH402" s="19" t="s">
        <v>8324</v>
      </c>
      <c r="AI402" s="19" t="s">
        <v>8298</v>
      </c>
      <c r="AJ402" s="19" t="s">
        <v>8302</v>
      </c>
      <c r="AK402" s="19" t="str">
        <v>tier - 3</v>
      </c>
      <c r="AL402" s="19" t="str">
        <v>tier - 1</v>
      </c>
      <c r="AT402" s="19" t="s">
        <v>8330</v>
      </c>
      <c r="AU402" s="19" t="str">
        <v>R1011</v>
      </c>
      <c r="BD402" s="39">
        <v>1992</v>
      </c>
      <c r="BE402" s="19" t="str">
        <f t="shared" si="71"/>
        <v>Sep</v>
      </c>
      <c r="BF402" s="19">
        <v>14</v>
      </c>
      <c r="BG402" s="40">
        <f t="shared" si="72"/>
        <v>33861</v>
      </c>
      <c r="BM402" s="39">
        <v>1984</v>
      </c>
      <c r="BN402" s="19" t="str">
        <f t="shared" si="73"/>
        <v>Jul</v>
      </c>
      <c r="BO402" s="19">
        <v>6</v>
      </c>
      <c r="BP402" s="40">
        <f t="shared" si="70"/>
        <v>30869</v>
      </c>
      <c r="BQ402" s="19">
        <f ca="1" t="shared" si="74"/>
        <v>41</v>
      </c>
      <c r="BU402" s="19">
        <v>3678.86</v>
      </c>
      <c r="BV402" s="41">
        <v>3678.86</v>
      </c>
    </row>
    <row r="403" spans="1:74">
      <c r="A403" s="19" t="s">
        <v>1537</v>
      </c>
      <c r="B403" s="39">
        <v>1986</v>
      </c>
      <c r="C403" s="19">
        <f t="shared" si="67"/>
        <v>1986</v>
      </c>
      <c r="D403" s="19" t="s">
        <v>8326</v>
      </c>
      <c r="E403" s="19" t="str">
        <f t="shared" si="66"/>
        <v>Dec</v>
      </c>
      <c r="F403" s="19">
        <v>1</v>
      </c>
      <c r="G403" s="40">
        <f t="shared" si="68"/>
        <v>31747</v>
      </c>
      <c r="H403" s="19">
        <v>3</v>
      </c>
      <c r="I403" s="19">
        <v>3731.6</v>
      </c>
      <c r="J403" s="41">
        <v>3731.6</v>
      </c>
      <c r="K403" s="19" t="s">
        <v>8297</v>
      </c>
      <c r="L403" s="19" t="str">
        <v>tier - 2</v>
      </c>
      <c r="M403" s="19" t="s">
        <v>8297</v>
      </c>
      <c r="N403" s="19" t="str">
        <v>tier - 2</v>
      </c>
      <c r="O403" s="19" t="s">
        <v>8299</v>
      </c>
      <c r="P403" s="19" t="str">
        <v>R1013</v>
      </c>
      <c r="Q403" s="19">
        <f ca="1" t="shared" si="69"/>
        <v>38</v>
      </c>
      <c r="R403" s="29"/>
      <c r="U403" s="19" t="s">
        <v>8303</v>
      </c>
      <c r="V403" s="19" t="str">
        <f t="shared" si="75"/>
        <v>Jun</v>
      </c>
      <c r="X403" s="19">
        <f t="shared" si="76"/>
        <v>1985</v>
      </c>
      <c r="AG403" s="19" t="s">
        <v>1511</v>
      </c>
      <c r="AH403" s="19" t="s">
        <v>8336</v>
      </c>
      <c r="AI403" s="19" t="s">
        <v>8297</v>
      </c>
      <c r="AJ403" s="19" t="s">
        <v>8298</v>
      </c>
      <c r="AK403" s="19" t="str">
        <v>tier - 2</v>
      </c>
      <c r="AL403" s="19" t="str">
        <v>tier - 3</v>
      </c>
      <c r="AT403" s="19" t="s">
        <v>8299</v>
      </c>
      <c r="AU403" s="19" t="str">
        <v>R1013</v>
      </c>
      <c r="BD403" s="39">
        <v>1984</v>
      </c>
      <c r="BE403" s="19" t="str">
        <f t="shared" si="71"/>
        <v>Jul</v>
      </c>
      <c r="BF403" s="19">
        <v>6</v>
      </c>
      <c r="BG403" s="40">
        <f t="shared" si="72"/>
        <v>30869</v>
      </c>
      <c r="BM403" s="39">
        <v>2003</v>
      </c>
      <c r="BN403" s="19" t="str">
        <f t="shared" si="73"/>
        <v>Jul</v>
      </c>
      <c r="BO403" s="19">
        <v>10</v>
      </c>
      <c r="BP403" s="40">
        <f t="shared" si="70"/>
        <v>37812</v>
      </c>
      <c r="BQ403" s="19">
        <f ca="1" t="shared" si="74"/>
        <v>22</v>
      </c>
      <c r="BU403" s="19">
        <v>3688.35</v>
      </c>
      <c r="BV403" s="41">
        <v>3688.35</v>
      </c>
    </row>
    <row r="404" spans="1:74">
      <c r="A404" s="19" t="s">
        <v>1541</v>
      </c>
      <c r="B404" s="39">
        <v>1994</v>
      </c>
      <c r="C404" s="19">
        <f t="shared" si="67"/>
        <v>1994</v>
      </c>
      <c r="D404" s="19" t="s">
        <v>8328</v>
      </c>
      <c r="E404" s="19" t="str">
        <f t="shared" si="66"/>
        <v>Aug</v>
      </c>
      <c r="F404" s="19">
        <v>22</v>
      </c>
      <c r="G404" s="40">
        <f t="shared" si="68"/>
        <v>34568</v>
      </c>
      <c r="H404" s="19">
        <v>0</v>
      </c>
      <c r="I404" s="19">
        <v>3732.63</v>
      </c>
      <c r="J404" s="41">
        <v>3732.63</v>
      </c>
      <c r="K404" s="19" t="s">
        <v>8297</v>
      </c>
      <c r="L404" s="19" t="str">
        <v>tier - 2</v>
      </c>
      <c r="M404" s="19" t="s">
        <v>8298</v>
      </c>
      <c r="N404" s="19" t="str">
        <v>tier - 3</v>
      </c>
      <c r="O404" s="19" t="s">
        <v>8337</v>
      </c>
      <c r="P404" s="19" t="str">
        <v>R1024</v>
      </c>
      <c r="Q404" s="19">
        <f ca="1" t="shared" si="69"/>
        <v>31</v>
      </c>
      <c r="R404" s="29"/>
      <c r="U404" s="19" t="s">
        <v>8301</v>
      </c>
      <c r="V404" s="19" t="str">
        <f t="shared" si="75"/>
        <v>Nov</v>
      </c>
      <c r="X404" s="19">
        <f t="shared" si="76"/>
        <v>1992</v>
      </c>
      <c r="AG404" s="19" t="s">
        <v>1515</v>
      </c>
      <c r="AH404" s="19" t="s">
        <v>8336</v>
      </c>
      <c r="AI404" s="19" t="s">
        <v>8297</v>
      </c>
      <c r="AJ404" s="19" t="s">
        <v>8297</v>
      </c>
      <c r="AK404" s="19" t="str">
        <v>tier - 2</v>
      </c>
      <c r="AL404" s="19" t="str">
        <v>tier - 2</v>
      </c>
      <c r="AT404" s="19" t="s">
        <v>8340</v>
      </c>
      <c r="AU404" s="19" t="str">
        <v>R1021</v>
      </c>
      <c r="BD404" s="39">
        <v>2003</v>
      </c>
      <c r="BE404" s="19" t="str">
        <f t="shared" si="71"/>
        <v>Jul</v>
      </c>
      <c r="BF404" s="19">
        <v>10</v>
      </c>
      <c r="BG404" s="40">
        <f t="shared" si="72"/>
        <v>37812</v>
      </c>
      <c r="BM404" s="39">
        <v>1981</v>
      </c>
      <c r="BN404" s="19" t="str">
        <f t="shared" si="73"/>
        <v>Dec</v>
      </c>
      <c r="BO404" s="19">
        <v>14</v>
      </c>
      <c r="BP404" s="40">
        <f t="shared" si="70"/>
        <v>29934</v>
      </c>
      <c r="BQ404" s="19">
        <f ca="1" t="shared" si="74"/>
        <v>43</v>
      </c>
      <c r="BU404" s="19">
        <v>3688.38</v>
      </c>
      <c r="BV404" s="41">
        <v>3688.38</v>
      </c>
    </row>
    <row r="405" spans="1:74">
      <c r="A405" s="19" t="s">
        <v>1544</v>
      </c>
      <c r="B405" s="39">
        <v>1993</v>
      </c>
      <c r="C405" s="19">
        <f t="shared" si="67"/>
        <v>1993</v>
      </c>
      <c r="D405" s="19" t="s">
        <v>8303</v>
      </c>
      <c r="E405" s="19" t="str">
        <f t="shared" si="66"/>
        <v>Jun</v>
      </c>
      <c r="F405" s="19">
        <v>22</v>
      </c>
      <c r="G405" s="40">
        <f t="shared" si="68"/>
        <v>34142</v>
      </c>
      <c r="H405" s="19">
        <v>0</v>
      </c>
      <c r="I405" s="19">
        <v>3736.46</v>
      </c>
      <c r="J405" s="41">
        <v>3736.46</v>
      </c>
      <c r="K405" s="19" t="s">
        <v>8297</v>
      </c>
      <c r="L405" s="19" t="str">
        <v>tier - 2</v>
      </c>
      <c r="M405" s="19" t="s">
        <v>8297</v>
      </c>
      <c r="N405" s="19" t="str">
        <v>tier - 2</v>
      </c>
      <c r="O405" s="19" t="s">
        <v>8315</v>
      </c>
      <c r="P405" s="19" t="str">
        <v>R1012</v>
      </c>
      <c r="Q405" s="19">
        <f ca="1" t="shared" si="69"/>
        <v>32</v>
      </c>
      <c r="R405" s="29"/>
      <c r="U405" s="19" t="s">
        <v>8301</v>
      </c>
      <c r="V405" s="19" t="str">
        <f t="shared" si="75"/>
        <v>Nov</v>
      </c>
      <c r="X405" s="19">
        <f t="shared" si="76"/>
        <v>1990</v>
      </c>
      <c r="AG405" s="19" t="s">
        <v>1518</v>
      </c>
      <c r="AH405" s="19" t="s">
        <v>8324</v>
      </c>
      <c r="AI405" s="19" t="s">
        <v>8297</v>
      </c>
      <c r="AJ405" s="19" t="s">
        <v>8297</v>
      </c>
      <c r="AK405" s="19" t="str">
        <v>tier - 2</v>
      </c>
      <c r="AL405" s="19" t="str">
        <v>tier - 2</v>
      </c>
      <c r="AT405" s="19" t="s">
        <v>8299</v>
      </c>
      <c r="AU405" s="19" t="str">
        <v>R1013</v>
      </c>
      <c r="BD405" s="39">
        <v>1981</v>
      </c>
      <c r="BE405" s="19" t="str">
        <f t="shared" si="71"/>
        <v>Dec</v>
      </c>
      <c r="BF405" s="19">
        <v>14</v>
      </c>
      <c r="BG405" s="40">
        <f t="shared" si="72"/>
        <v>29934</v>
      </c>
      <c r="BM405" s="39">
        <v>1995</v>
      </c>
      <c r="BN405" s="19" t="str">
        <f t="shared" si="73"/>
        <v>Oct</v>
      </c>
      <c r="BO405" s="19">
        <v>21</v>
      </c>
      <c r="BP405" s="40">
        <f t="shared" si="70"/>
        <v>34993</v>
      </c>
      <c r="BQ405" s="19">
        <f ca="1" t="shared" si="74"/>
        <v>30</v>
      </c>
      <c r="BU405" s="19">
        <v>3693.43</v>
      </c>
      <c r="BV405" s="41">
        <v>3693.43</v>
      </c>
    </row>
    <row r="406" spans="1:74">
      <c r="A406" s="19" t="s">
        <v>1548</v>
      </c>
      <c r="B406" s="39">
        <v>1986</v>
      </c>
      <c r="C406" s="19">
        <f t="shared" si="67"/>
        <v>1986</v>
      </c>
      <c r="D406" s="19" t="s">
        <v>8310</v>
      </c>
      <c r="E406" s="19" t="str">
        <f t="shared" si="66"/>
        <v>Sep</v>
      </c>
      <c r="F406" s="19">
        <v>9</v>
      </c>
      <c r="G406" s="40">
        <f t="shared" si="68"/>
        <v>31664</v>
      </c>
      <c r="H406" s="19">
        <v>3</v>
      </c>
      <c r="I406" s="19">
        <v>3748.56</v>
      </c>
      <c r="J406" s="41">
        <v>3748.56</v>
      </c>
      <c r="K406" s="19" t="s">
        <v>8297</v>
      </c>
      <c r="L406" s="19" t="str">
        <v>tier - 2</v>
      </c>
      <c r="M406" s="19" t="s">
        <v>8297</v>
      </c>
      <c r="N406" s="19" t="str">
        <v>tier - 2</v>
      </c>
      <c r="O406" s="19" t="s">
        <v>8299</v>
      </c>
      <c r="P406" s="19" t="str">
        <v>R1013</v>
      </c>
      <c r="Q406" s="19">
        <f ca="1" t="shared" si="69"/>
        <v>39</v>
      </c>
      <c r="R406" s="29"/>
      <c r="U406" s="19" t="s">
        <v>8310</v>
      </c>
      <c r="V406" s="19" t="str">
        <f t="shared" si="75"/>
        <v>Sep</v>
      </c>
      <c r="X406" s="19">
        <f t="shared" si="76"/>
        <v>1992</v>
      </c>
      <c r="AG406" s="19" t="s">
        <v>1522</v>
      </c>
      <c r="AH406" s="19" t="s">
        <v>8324</v>
      </c>
      <c r="AI406" s="19" t="s">
        <v>8297</v>
      </c>
      <c r="AJ406" s="19" t="s">
        <v>8298</v>
      </c>
      <c r="AK406" s="19" t="str">
        <v>tier - 2</v>
      </c>
      <c r="AL406" s="19" t="str">
        <v>tier - 3</v>
      </c>
      <c r="AT406" s="19" t="s">
        <v>8330</v>
      </c>
      <c r="AU406" s="19" t="str">
        <v>R1011</v>
      </c>
      <c r="BD406" s="39">
        <v>1995</v>
      </c>
      <c r="BE406" s="19" t="str">
        <f t="shared" si="71"/>
        <v>Oct</v>
      </c>
      <c r="BF406" s="19">
        <v>21</v>
      </c>
      <c r="BG406" s="40">
        <f t="shared" si="72"/>
        <v>34993</v>
      </c>
      <c r="BM406" s="39">
        <v>1988</v>
      </c>
      <c r="BN406" s="19" t="str">
        <f t="shared" si="73"/>
        <v>Aug</v>
      </c>
      <c r="BO406" s="19">
        <v>18</v>
      </c>
      <c r="BP406" s="40">
        <f t="shared" si="70"/>
        <v>32373</v>
      </c>
      <c r="BQ406" s="19">
        <f ca="1" t="shared" si="74"/>
        <v>37</v>
      </c>
      <c r="BU406" s="19">
        <v>3699.54</v>
      </c>
      <c r="BV406" s="41">
        <v>3699.54</v>
      </c>
    </row>
    <row r="407" spans="1:74">
      <c r="A407" s="19" t="s">
        <v>1552</v>
      </c>
      <c r="B407" s="39">
        <v>1991</v>
      </c>
      <c r="C407" s="19">
        <f t="shared" si="67"/>
        <v>1991</v>
      </c>
      <c r="D407" s="19" t="s">
        <v>8329</v>
      </c>
      <c r="E407" s="19" t="str">
        <f t="shared" si="66"/>
        <v>Oct</v>
      </c>
      <c r="F407" s="19">
        <v>28</v>
      </c>
      <c r="G407" s="40">
        <f t="shared" si="68"/>
        <v>33539</v>
      </c>
      <c r="H407" s="19">
        <v>0</v>
      </c>
      <c r="I407" s="19">
        <v>3756.62</v>
      </c>
      <c r="J407" s="41">
        <v>3756.62</v>
      </c>
      <c r="K407" s="19" t="s">
        <v>8297</v>
      </c>
      <c r="L407" s="19" t="str">
        <v>tier - 2</v>
      </c>
      <c r="M407" s="19" t="s">
        <v>8297</v>
      </c>
      <c r="N407" s="19" t="str">
        <v>tier - 2</v>
      </c>
      <c r="O407" s="19" t="s">
        <v>8299</v>
      </c>
      <c r="P407" s="19" t="str">
        <v>R1013</v>
      </c>
      <c r="Q407" s="19">
        <f ca="1" t="shared" si="69"/>
        <v>34</v>
      </c>
      <c r="R407" s="29"/>
      <c r="U407" s="19" t="s">
        <v>8296</v>
      </c>
      <c r="V407" s="19" t="str">
        <f t="shared" si="75"/>
        <v>Jul</v>
      </c>
      <c r="X407" s="19">
        <f t="shared" si="76"/>
        <v>1984</v>
      </c>
      <c r="AG407" s="19" t="s">
        <v>1525</v>
      </c>
      <c r="AH407" s="19" t="s">
        <v>8324</v>
      </c>
      <c r="AI407" s="19" t="s">
        <v>8297</v>
      </c>
      <c r="AJ407" s="19" t="s">
        <v>8298</v>
      </c>
      <c r="AK407" s="19" t="str">
        <v>tier - 2</v>
      </c>
      <c r="AL407" s="19" t="str">
        <v>tier - 3</v>
      </c>
      <c r="AT407" s="19" t="s">
        <v>8299</v>
      </c>
      <c r="AU407" s="19" t="str">
        <v>R1013</v>
      </c>
      <c r="BD407" s="39">
        <v>1988</v>
      </c>
      <c r="BE407" s="19" t="str">
        <f t="shared" si="71"/>
        <v>Aug</v>
      </c>
      <c r="BF407" s="19">
        <v>18</v>
      </c>
      <c r="BG407" s="40">
        <f t="shared" si="72"/>
        <v>32373</v>
      </c>
      <c r="BM407" s="39">
        <v>1989</v>
      </c>
      <c r="BN407" s="19" t="str">
        <f t="shared" si="73"/>
        <v>Dec</v>
      </c>
      <c r="BO407" s="19">
        <v>2</v>
      </c>
      <c r="BP407" s="40">
        <f t="shared" si="70"/>
        <v>32844</v>
      </c>
      <c r="BQ407" s="19">
        <f ca="1" t="shared" si="74"/>
        <v>35</v>
      </c>
      <c r="BU407" s="19">
        <v>3704.35</v>
      </c>
      <c r="BV407" s="41">
        <v>3704.35</v>
      </c>
    </row>
    <row r="408" spans="1:74">
      <c r="A408" s="19" t="s">
        <v>1556</v>
      </c>
      <c r="B408" s="39">
        <v>1991</v>
      </c>
      <c r="C408" s="19">
        <f t="shared" si="67"/>
        <v>1991</v>
      </c>
      <c r="D408" s="19" t="s">
        <v>8328</v>
      </c>
      <c r="E408" s="19" t="str">
        <f t="shared" si="66"/>
        <v>Aug</v>
      </c>
      <c r="F408" s="19">
        <v>25</v>
      </c>
      <c r="G408" s="40">
        <f t="shared" si="68"/>
        <v>33475</v>
      </c>
      <c r="H408" s="19">
        <v>0</v>
      </c>
      <c r="I408" s="19">
        <v>3757.84</v>
      </c>
      <c r="J408" s="41">
        <v>3757.84</v>
      </c>
      <c r="K408" s="19" t="s">
        <v>8297</v>
      </c>
      <c r="L408" s="19" t="str">
        <v>tier - 2</v>
      </c>
      <c r="M408" s="19" t="s">
        <v>8302</v>
      </c>
      <c r="N408" s="19" t="str">
        <v>tier - 1</v>
      </c>
      <c r="O408" s="19" t="s">
        <v>8299</v>
      </c>
      <c r="P408" s="19" t="str">
        <v>R1013</v>
      </c>
      <c r="Q408" s="19">
        <f ca="1" t="shared" si="69"/>
        <v>34</v>
      </c>
      <c r="R408" s="29"/>
      <c r="U408" s="19" t="s">
        <v>8296</v>
      </c>
      <c r="V408" s="19" t="str">
        <f t="shared" si="75"/>
        <v>Jul</v>
      </c>
      <c r="X408" s="19">
        <f t="shared" si="76"/>
        <v>2003</v>
      </c>
      <c r="AG408" s="19" t="s">
        <v>1529</v>
      </c>
      <c r="AH408" s="19" t="s">
        <v>8336</v>
      </c>
      <c r="AI408" s="19" t="s">
        <v>8297</v>
      </c>
      <c r="AJ408" s="19" t="s">
        <v>8297</v>
      </c>
      <c r="AK408" s="19" t="str">
        <v>tier - 2</v>
      </c>
      <c r="AL408" s="19" t="str">
        <v>tier - 2</v>
      </c>
      <c r="AT408" s="19" t="s">
        <v>8299</v>
      </c>
      <c r="AU408" s="19" t="str">
        <v>R1013</v>
      </c>
      <c r="BD408" s="39">
        <v>1989</v>
      </c>
      <c r="BE408" s="19" t="str">
        <f t="shared" si="71"/>
        <v>Dec</v>
      </c>
      <c r="BF408" s="19">
        <v>2</v>
      </c>
      <c r="BG408" s="40">
        <f t="shared" si="72"/>
        <v>32844</v>
      </c>
      <c r="BM408" s="39">
        <v>2004</v>
      </c>
      <c r="BN408" s="19" t="str">
        <f t="shared" si="73"/>
        <v>Nov</v>
      </c>
      <c r="BO408" s="19">
        <v>5</v>
      </c>
      <c r="BP408" s="40">
        <f t="shared" si="70"/>
        <v>38296</v>
      </c>
      <c r="BQ408" s="19">
        <f ca="1" t="shared" si="74"/>
        <v>20</v>
      </c>
      <c r="BU408" s="19">
        <v>3722.23</v>
      </c>
      <c r="BV408" s="41">
        <v>3722.23</v>
      </c>
    </row>
    <row r="409" spans="1:74">
      <c r="A409" s="19" t="s">
        <v>1560</v>
      </c>
      <c r="B409" s="39">
        <v>1991</v>
      </c>
      <c r="C409" s="19">
        <f t="shared" si="67"/>
        <v>1991</v>
      </c>
      <c r="D409" s="19" t="s">
        <v>8329</v>
      </c>
      <c r="E409" s="19" t="str">
        <f t="shared" si="66"/>
        <v>Oct</v>
      </c>
      <c r="F409" s="19">
        <v>24</v>
      </c>
      <c r="G409" s="40">
        <f t="shared" si="68"/>
        <v>33535</v>
      </c>
      <c r="H409" s="19">
        <v>0</v>
      </c>
      <c r="I409" s="19">
        <v>3761.29</v>
      </c>
      <c r="J409" s="41">
        <v>3761.29</v>
      </c>
      <c r="K409" s="19" t="s">
        <v>8297</v>
      </c>
      <c r="L409" s="19" t="str">
        <v>tier - 2</v>
      </c>
      <c r="M409" s="19" t="s">
        <v>8298</v>
      </c>
      <c r="N409" s="19" t="str">
        <v>tier - 3</v>
      </c>
      <c r="O409" s="19" t="s">
        <v>8330</v>
      </c>
      <c r="P409" s="19" t="str">
        <v>R1011</v>
      </c>
      <c r="Q409" s="19">
        <f ca="1" t="shared" si="69"/>
        <v>34</v>
      </c>
      <c r="R409" s="29"/>
      <c r="U409" s="19" t="s">
        <v>8326</v>
      </c>
      <c r="V409" s="19" t="str">
        <f t="shared" si="75"/>
        <v>Dec</v>
      </c>
      <c r="X409" s="19">
        <f t="shared" si="76"/>
        <v>1981</v>
      </c>
      <c r="AG409" s="19" t="s">
        <v>1533</v>
      </c>
      <c r="AH409" s="19" t="s">
        <v>8336</v>
      </c>
      <c r="AI409" s="19" t="s">
        <v>8297</v>
      </c>
      <c r="AJ409" s="19" t="s">
        <v>8297</v>
      </c>
      <c r="AK409" s="19" t="str">
        <v>tier - 2</v>
      </c>
      <c r="AL409" s="19" t="str">
        <v>tier - 2</v>
      </c>
      <c r="AT409" s="19" t="s">
        <v>8335</v>
      </c>
      <c r="AU409" s="19" t="str">
        <v>R1025</v>
      </c>
      <c r="BD409" s="39">
        <v>2004</v>
      </c>
      <c r="BE409" s="19" t="str">
        <f t="shared" si="71"/>
        <v>Nov</v>
      </c>
      <c r="BF409" s="19">
        <v>5</v>
      </c>
      <c r="BG409" s="40">
        <f t="shared" si="72"/>
        <v>38296</v>
      </c>
      <c r="BM409" s="39">
        <v>1986</v>
      </c>
      <c r="BN409" s="19" t="str">
        <f t="shared" si="73"/>
        <v>Dec</v>
      </c>
      <c r="BO409" s="19">
        <v>1</v>
      </c>
      <c r="BP409" s="40">
        <f t="shared" si="70"/>
        <v>31747</v>
      </c>
      <c r="BQ409" s="19">
        <f ca="1" t="shared" si="74"/>
        <v>38</v>
      </c>
      <c r="BU409" s="19">
        <v>3731.6</v>
      </c>
      <c r="BV409" s="41">
        <v>3731.6</v>
      </c>
    </row>
    <row r="410" spans="1:74">
      <c r="A410" s="19" t="s">
        <v>1564</v>
      </c>
      <c r="B410" s="39">
        <v>1994</v>
      </c>
      <c r="C410" s="19">
        <f t="shared" si="67"/>
        <v>1994</v>
      </c>
      <c r="D410" s="19" t="s">
        <v>8301</v>
      </c>
      <c r="E410" s="19" t="str">
        <f t="shared" si="66"/>
        <v>Nov</v>
      </c>
      <c r="F410" s="19">
        <v>21</v>
      </c>
      <c r="G410" s="40">
        <f t="shared" si="68"/>
        <v>34659</v>
      </c>
      <c r="H410" s="19">
        <v>1</v>
      </c>
      <c r="I410" s="19">
        <v>3766.88</v>
      </c>
      <c r="J410" s="41">
        <v>3766.88</v>
      </c>
      <c r="K410" s="19" t="s">
        <v>8297</v>
      </c>
      <c r="L410" s="19" t="str">
        <v>tier - 2</v>
      </c>
      <c r="M410" s="19" t="s">
        <v>8302</v>
      </c>
      <c r="N410" s="19" t="str">
        <v>tier - 1</v>
      </c>
      <c r="O410" s="19" t="s">
        <v>8299</v>
      </c>
      <c r="P410" s="19" t="str">
        <v>R1013</v>
      </c>
      <c r="Q410" s="19">
        <f ca="1" t="shared" si="69"/>
        <v>30</v>
      </c>
      <c r="R410" s="29"/>
      <c r="U410" s="19" t="s">
        <v>8329</v>
      </c>
      <c r="V410" s="19" t="str">
        <f t="shared" si="75"/>
        <v>Oct</v>
      </c>
      <c r="X410" s="19">
        <f t="shared" si="76"/>
        <v>1995</v>
      </c>
      <c r="AG410" s="19" t="s">
        <v>1537</v>
      </c>
      <c r="AH410" s="19" t="s">
        <v>8324</v>
      </c>
      <c r="AI410" s="19" t="s">
        <v>8297</v>
      </c>
      <c r="AJ410" s="19" t="s">
        <v>8297</v>
      </c>
      <c r="AK410" s="19" t="str">
        <v>tier - 2</v>
      </c>
      <c r="AL410" s="19" t="str">
        <v>tier - 2</v>
      </c>
      <c r="AT410" s="19" t="s">
        <v>8299</v>
      </c>
      <c r="AU410" s="19" t="str">
        <v>R1013</v>
      </c>
      <c r="BD410" s="39">
        <v>1986</v>
      </c>
      <c r="BE410" s="19" t="str">
        <f t="shared" si="71"/>
        <v>Dec</v>
      </c>
      <c r="BF410" s="19">
        <v>1</v>
      </c>
      <c r="BG410" s="40">
        <f t="shared" si="72"/>
        <v>31747</v>
      </c>
      <c r="BM410" s="39">
        <v>1994</v>
      </c>
      <c r="BN410" s="19" t="str">
        <f t="shared" si="73"/>
        <v>Aug</v>
      </c>
      <c r="BO410" s="19">
        <v>22</v>
      </c>
      <c r="BP410" s="40">
        <f t="shared" si="70"/>
        <v>34568</v>
      </c>
      <c r="BQ410" s="19">
        <f ca="1" t="shared" si="74"/>
        <v>31</v>
      </c>
      <c r="BU410" s="19">
        <v>3732.63</v>
      </c>
      <c r="BV410" s="41">
        <v>3732.63</v>
      </c>
    </row>
    <row r="411" spans="1:74">
      <c r="A411" s="19" t="s">
        <v>1568</v>
      </c>
      <c r="B411" s="39">
        <v>1987</v>
      </c>
      <c r="C411" s="19">
        <f t="shared" si="67"/>
        <v>1987</v>
      </c>
      <c r="D411" s="19" t="s">
        <v>8329</v>
      </c>
      <c r="E411" s="19" t="str">
        <f t="shared" si="66"/>
        <v>Oct</v>
      </c>
      <c r="F411" s="19">
        <v>24</v>
      </c>
      <c r="G411" s="40">
        <f t="shared" si="68"/>
        <v>32074</v>
      </c>
      <c r="H411" s="19">
        <v>3</v>
      </c>
      <c r="I411" s="19">
        <v>3773.23</v>
      </c>
      <c r="J411" s="41">
        <v>3773.23</v>
      </c>
      <c r="K411" s="19" t="s">
        <v>8297</v>
      </c>
      <c r="L411" s="19" t="str">
        <v>tier - 2</v>
      </c>
      <c r="M411" s="19" t="s">
        <v>8298</v>
      </c>
      <c r="N411" s="19" t="str">
        <v>tier - 3</v>
      </c>
      <c r="O411" s="19" t="s">
        <v>8299</v>
      </c>
      <c r="P411" s="19" t="str">
        <v>R1013</v>
      </c>
      <c r="Q411" s="19">
        <f ca="1" t="shared" si="69"/>
        <v>38</v>
      </c>
      <c r="R411" s="29"/>
      <c r="U411" s="19" t="s">
        <v>8328</v>
      </c>
      <c r="V411" s="19" t="str">
        <f t="shared" si="75"/>
        <v>Aug</v>
      </c>
      <c r="X411" s="19">
        <f t="shared" si="76"/>
        <v>1988</v>
      </c>
      <c r="AG411" s="19" t="s">
        <v>1541</v>
      </c>
      <c r="AH411" s="19" t="s">
        <v>8336</v>
      </c>
      <c r="AI411" s="19" t="s">
        <v>8297</v>
      </c>
      <c r="AJ411" s="19" t="s">
        <v>8298</v>
      </c>
      <c r="AK411" s="19" t="str">
        <v>tier - 2</v>
      </c>
      <c r="AL411" s="19" t="str">
        <v>tier - 3</v>
      </c>
      <c r="AT411" s="19" t="s">
        <v>8337</v>
      </c>
      <c r="AU411" s="19" t="str">
        <v>R1024</v>
      </c>
      <c r="BD411" s="39">
        <v>1994</v>
      </c>
      <c r="BE411" s="19" t="str">
        <f t="shared" si="71"/>
        <v>Aug</v>
      </c>
      <c r="BF411" s="19">
        <v>22</v>
      </c>
      <c r="BG411" s="40">
        <f t="shared" si="72"/>
        <v>34568</v>
      </c>
      <c r="BM411" s="39">
        <v>1993</v>
      </c>
      <c r="BN411" s="19" t="str">
        <f t="shared" si="73"/>
        <v>Jun</v>
      </c>
      <c r="BO411" s="19">
        <v>22</v>
      </c>
      <c r="BP411" s="40">
        <f t="shared" si="70"/>
        <v>34142</v>
      </c>
      <c r="BQ411" s="19">
        <f ca="1" t="shared" si="74"/>
        <v>32</v>
      </c>
      <c r="BU411" s="19">
        <v>3736.46</v>
      </c>
      <c r="BV411" s="41">
        <v>3736.46</v>
      </c>
    </row>
    <row r="412" spans="1:74">
      <c r="A412" s="19" t="s">
        <v>1572</v>
      </c>
      <c r="B412" s="39">
        <v>1981</v>
      </c>
      <c r="C412" s="19">
        <f t="shared" si="67"/>
        <v>1981</v>
      </c>
      <c r="D412" s="19" t="s">
        <v>8326</v>
      </c>
      <c r="E412" s="19" t="str">
        <f t="shared" si="66"/>
        <v>Dec</v>
      </c>
      <c r="F412" s="19">
        <v>13</v>
      </c>
      <c r="G412" s="40">
        <f t="shared" si="68"/>
        <v>29933</v>
      </c>
      <c r="H412" s="19">
        <v>1</v>
      </c>
      <c r="I412" s="19">
        <v>3785.77</v>
      </c>
      <c r="J412" s="41">
        <v>3785.77</v>
      </c>
      <c r="K412" s="19" t="s">
        <v>8297</v>
      </c>
      <c r="L412" s="19" t="str">
        <v>tier - 2</v>
      </c>
      <c r="M412" s="19" t="s">
        <v>8302</v>
      </c>
      <c r="N412" s="19" t="str">
        <v>tier - 1</v>
      </c>
      <c r="O412" s="19" t="s">
        <v>8299</v>
      </c>
      <c r="P412" s="19" t="str">
        <v>R1013</v>
      </c>
      <c r="Q412" s="19">
        <f ca="1" t="shared" si="69"/>
        <v>43</v>
      </c>
      <c r="R412" s="29"/>
      <c r="U412" s="19" t="s">
        <v>8326</v>
      </c>
      <c r="V412" s="19" t="str">
        <f t="shared" si="75"/>
        <v>Dec</v>
      </c>
      <c r="X412" s="19">
        <f t="shared" si="76"/>
        <v>1989</v>
      </c>
      <c r="AG412" s="19" t="s">
        <v>1544</v>
      </c>
      <c r="AH412" s="19" t="s">
        <v>8324</v>
      </c>
      <c r="AI412" s="19" t="s">
        <v>8297</v>
      </c>
      <c r="AJ412" s="19" t="s">
        <v>8297</v>
      </c>
      <c r="AK412" s="19" t="str">
        <v>tier - 2</v>
      </c>
      <c r="AL412" s="19" t="str">
        <v>tier - 2</v>
      </c>
      <c r="AT412" s="19" t="s">
        <v>8315</v>
      </c>
      <c r="AU412" s="19" t="str">
        <v>R1012</v>
      </c>
      <c r="BD412" s="39">
        <v>1993</v>
      </c>
      <c r="BE412" s="19" t="str">
        <f t="shared" si="71"/>
        <v>Jun</v>
      </c>
      <c r="BF412" s="19">
        <v>22</v>
      </c>
      <c r="BG412" s="40">
        <f t="shared" si="72"/>
        <v>34142</v>
      </c>
      <c r="BM412" s="39">
        <v>1986</v>
      </c>
      <c r="BN412" s="19" t="str">
        <f t="shared" si="73"/>
        <v>Sep</v>
      </c>
      <c r="BO412" s="19">
        <v>9</v>
      </c>
      <c r="BP412" s="40">
        <f t="shared" si="70"/>
        <v>31664</v>
      </c>
      <c r="BQ412" s="19">
        <f ca="1" t="shared" si="74"/>
        <v>39</v>
      </c>
      <c r="BU412" s="19">
        <v>3748.56</v>
      </c>
      <c r="BV412" s="41">
        <v>3748.56</v>
      </c>
    </row>
    <row r="413" spans="1:74">
      <c r="A413" s="19" t="s">
        <v>1576</v>
      </c>
      <c r="B413" s="39">
        <v>1988</v>
      </c>
      <c r="C413" s="19">
        <f t="shared" si="67"/>
        <v>1988</v>
      </c>
      <c r="D413" s="19" t="s">
        <v>8328</v>
      </c>
      <c r="E413" s="19" t="str">
        <f t="shared" si="66"/>
        <v>Aug</v>
      </c>
      <c r="F413" s="19">
        <v>28</v>
      </c>
      <c r="G413" s="40">
        <f t="shared" si="68"/>
        <v>32383</v>
      </c>
      <c r="H413" s="19">
        <v>3</v>
      </c>
      <c r="I413" s="19">
        <v>3793.55</v>
      </c>
      <c r="J413" s="41">
        <v>3793.55</v>
      </c>
      <c r="K413" s="19" t="s">
        <v>8297</v>
      </c>
      <c r="L413" s="19" t="str">
        <v>tier - 2</v>
      </c>
      <c r="M413" s="19" t="s">
        <v>8298</v>
      </c>
      <c r="N413" s="19" t="str">
        <v>tier - 3</v>
      </c>
      <c r="O413" s="19" t="s">
        <v>8299</v>
      </c>
      <c r="P413" s="19" t="str">
        <v>R1013</v>
      </c>
      <c r="Q413" s="19">
        <f ca="1" t="shared" si="69"/>
        <v>37</v>
      </c>
      <c r="R413" s="29"/>
      <c r="U413" s="19" t="s">
        <v>8301</v>
      </c>
      <c r="V413" s="19" t="str">
        <f t="shared" si="75"/>
        <v>Nov</v>
      </c>
      <c r="X413" s="19">
        <f t="shared" si="76"/>
        <v>2004</v>
      </c>
      <c r="AG413" s="19" t="s">
        <v>1548</v>
      </c>
      <c r="AH413" s="19" t="s">
        <v>8336</v>
      </c>
      <c r="AI413" s="19" t="s">
        <v>8297</v>
      </c>
      <c r="AJ413" s="19" t="s">
        <v>8297</v>
      </c>
      <c r="AK413" s="19" t="str">
        <v>tier - 2</v>
      </c>
      <c r="AL413" s="19" t="str">
        <v>tier - 2</v>
      </c>
      <c r="AT413" s="19" t="s">
        <v>8299</v>
      </c>
      <c r="AU413" s="19" t="str">
        <v>R1013</v>
      </c>
      <c r="BD413" s="39">
        <v>1986</v>
      </c>
      <c r="BE413" s="19" t="str">
        <f t="shared" si="71"/>
        <v>Sep</v>
      </c>
      <c r="BF413" s="19">
        <v>9</v>
      </c>
      <c r="BG413" s="40">
        <f t="shared" si="72"/>
        <v>31664</v>
      </c>
      <c r="BM413" s="39">
        <v>1991</v>
      </c>
      <c r="BN413" s="19" t="str">
        <f t="shared" si="73"/>
        <v>Oct</v>
      </c>
      <c r="BO413" s="19">
        <v>28</v>
      </c>
      <c r="BP413" s="40">
        <f t="shared" si="70"/>
        <v>33539</v>
      </c>
      <c r="BQ413" s="19">
        <f ca="1" t="shared" si="74"/>
        <v>34</v>
      </c>
      <c r="BU413" s="19">
        <v>3756.62</v>
      </c>
      <c r="BV413" s="41">
        <v>3756.62</v>
      </c>
    </row>
    <row r="414" spans="1:74">
      <c r="A414" s="19" t="s">
        <v>1580</v>
      </c>
      <c r="B414" s="39">
        <v>1999</v>
      </c>
      <c r="C414" s="19">
        <f t="shared" si="67"/>
        <v>1999</v>
      </c>
      <c r="D414" s="19" t="s">
        <v>8303</v>
      </c>
      <c r="E414" s="19" t="str">
        <f t="shared" si="66"/>
        <v>Jun</v>
      </c>
      <c r="F414" s="19">
        <v>24</v>
      </c>
      <c r="G414" s="40">
        <f t="shared" si="68"/>
        <v>36335</v>
      </c>
      <c r="H414" s="19">
        <v>0</v>
      </c>
      <c r="I414" s="19">
        <v>3796.36</v>
      </c>
      <c r="J414" s="41">
        <v>3796.36</v>
      </c>
      <c r="K414" s="19" t="s">
        <v>8297</v>
      </c>
      <c r="L414" s="19" t="str">
        <v>tier - 2</v>
      </c>
      <c r="M414" s="19" t="s">
        <v>8298</v>
      </c>
      <c r="N414" s="19" t="str">
        <v>tier - 3</v>
      </c>
      <c r="O414" s="19" t="s">
        <v>8315</v>
      </c>
      <c r="P414" s="19" t="str">
        <v>R1012</v>
      </c>
      <c r="Q414" s="19">
        <f ca="1" t="shared" si="69"/>
        <v>26</v>
      </c>
      <c r="R414" s="29"/>
      <c r="U414" s="19" t="s">
        <v>8326</v>
      </c>
      <c r="V414" s="19" t="str">
        <f t="shared" si="75"/>
        <v>Dec</v>
      </c>
      <c r="X414" s="19">
        <f t="shared" si="76"/>
        <v>1986</v>
      </c>
      <c r="AG414" s="19" t="s">
        <v>1552</v>
      </c>
      <c r="AH414" s="19" t="s">
        <v>8324</v>
      </c>
      <c r="AI414" s="19" t="s">
        <v>8297</v>
      </c>
      <c r="AJ414" s="19" t="s">
        <v>8297</v>
      </c>
      <c r="AK414" s="19" t="str">
        <v>tier - 2</v>
      </c>
      <c r="AL414" s="19" t="str">
        <v>tier - 2</v>
      </c>
      <c r="AT414" s="19" t="s">
        <v>8299</v>
      </c>
      <c r="AU414" s="19" t="str">
        <v>R1013</v>
      </c>
      <c r="BD414" s="39">
        <v>1991</v>
      </c>
      <c r="BE414" s="19" t="str">
        <f t="shared" si="71"/>
        <v>Oct</v>
      </c>
      <c r="BF414" s="19">
        <v>28</v>
      </c>
      <c r="BG414" s="40">
        <f t="shared" si="72"/>
        <v>33539</v>
      </c>
      <c r="BM414" s="39">
        <v>1991</v>
      </c>
      <c r="BN414" s="19" t="str">
        <f t="shared" si="73"/>
        <v>Aug</v>
      </c>
      <c r="BO414" s="19">
        <v>25</v>
      </c>
      <c r="BP414" s="40">
        <f t="shared" si="70"/>
        <v>33475</v>
      </c>
      <c r="BQ414" s="19">
        <f ca="1" t="shared" si="74"/>
        <v>34</v>
      </c>
      <c r="BU414" s="19">
        <v>3757.84</v>
      </c>
      <c r="BV414" s="41">
        <v>3757.84</v>
      </c>
    </row>
    <row r="415" spans="1:74">
      <c r="A415" s="19" t="s">
        <v>1584</v>
      </c>
      <c r="B415" s="39">
        <v>1981</v>
      </c>
      <c r="C415" s="19">
        <f t="shared" si="67"/>
        <v>1981</v>
      </c>
      <c r="D415" s="19" t="s">
        <v>8310</v>
      </c>
      <c r="E415" s="19" t="str">
        <f t="shared" si="66"/>
        <v>Sep</v>
      </c>
      <c r="F415" s="19">
        <v>29</v>
      </c>
      <c r="G415" s="40">
        <f t="shared" si="68"/>
        <v>29858</v>
      </c>
      <c r="H415" s="19">
        <v>1</v>
      </c>
      <c r="I415" s="19">
        <v>3797.2</v>
      </c>
      <c r="J415" s="41">
        <v>3797.2</v>
      </c>
      <c r="K415" s="19" t="s">
        <v>8297</v>
      </c>
      <c r="L415" s="19" t="str">
        <v>tier - 2</v>
      </c>
      <c r="M415" s="19" t="s">
        <v>8298</v>
      </c>
      <c r="N415" s="19" t="str">
        <v>tier - 3</v>
      </c>
      <c r="O415" s="19" t="s">
        <v>8315</v>
      </c>
      <c r="P415" s="19" t="str">
        <v>R1012</v>
      </c>
      <c r="Q415" s="19">
        <f ca="1" t="shared" si="69"/>
        <v>44</v>
      </c>
      <c r="R415" s="29"/>
      <c r="U415" s="19" t="s">
        <v>8328</v>
      </c>
      <c r="V415" s="19" t="str">
        <f t="shared" si="75"/>
        <v>Aug</v>
      </c>
      <c r="X415" s="19">
        <f t="shared" si="76"/>
        <v>1994</v>
      </c>
      <c r="AG415" s="19" t="s">
        <v>1556</v>
      </c>
      <c r="AH415" s="19" t="s">
        <v>8336</v>
      </c>
      <c r="AI415" s="19" t="s">
        <v>8297</v>
      </c>
      <c r="AJ415" s="19" t="s">
        <v>8302</v>
      </c>
      <c r="AK415" s="19" t="str">
        <v>tier - 2</v>
      </c>
      <c r="AL415" s="19" t="str">
        <v>tier - 1</v>
      </c>
      <c r="AT415" s="19" t="s">
        <v>8299</v>
      </c>
      <c r="AU415" s="19" t="str">
        <v>R1013</v>
      </c>
      <c r="BD415" s="39">
        <v>1991</v>
      </c>
      <c r="BE415" s="19" t="str">
        <f t="shared" si="71"/>
        <v>Aug</v>
      </c>
      <c r="BF415" s="19">
        <v>25</v>
      </c>
      <c r="BG415" s="40">
        <f t="shared" si="72"/>
        <v>33475</v>
      </c>
      <c r="BM415" s="39">
        <v>1991</v>
      </c>
      <c r="BN415" s="19" t="str">
        <f t="shared" si="73"/>
        <v>Oct</v>
      </c>
      <c r="BO415" s="19">
        <v>24</v>
      </c>
      <c r="BP415" s="40">
        <f t="shared" si="70"/>
        <v>33535</v>
      </c>
      <c r="BQ415" s="19">
        <f ca="1" t="shared" si="74"/>
        <v>34</v>
      </c>
      <c r="BU415" s="19">
        <v>3761.29</v>
      </c>
      <c r="BV415" s="41">
        <v>3761.29</v>
      </c>
    </row>
    <row r="416" spans="1:74">
      <c r="A416" s="19" t="s">
        <v>1588</v>
      </c>
      <c r="B416" s="39">
        <v>1994</v>
      </c>
      <c r="C416" s="19">
        <f t="shared" si="67"/>
        <v>1994</v>
      </c>
      <c r="D416" s="19" t="s">
        <v>8328</v>
      </c>
      <c r="E416" s="19" t="str">
        <f t="shared" si="66"/>
        <v>Aug</v>
      </c>
      <c r="F416" s="19">
        <v>12</v>
      </c>
      <c r="G416" s="40">
        <f t="shared" si="68"/>
        <v>34558</v>
      </c>
      <c r="H416" s="19">
        <v>2</v>
      </c>
      <c r="I416" s="19">
        <v>3847.67</v>
      </c>
      <c r="J416" s="41">
        <v>3847.67</v>
      </c>
      <c r="K416" s="19" t="s">
        <v>8298</v>
      </c>
      <c r="L416" s="19" t="str">
        <v>tier - 3</v>
      </c>
      <c r="M416" s="19" t="s">
        <v>8297</v>
      </c>
      <c r="N416" s="19" t="str">
        <v>tier - 2</v>
      </c>
      <c r="O416" s="19" t="s">
        <v>8330</v>
      </c>
      <c r="P416" s="19" t="str">
        <v>R1011</v>
      </c>
      <c r="Q416" s="19">
        <f ca="1" t="shared" si="69"/>
        <v>31</v>
      </c>
      <c r="R416" s="29"/>
      <c r="U416" s="19" t="s">
        <v>8303</v>
      </c>
      <c r="V416" s="19" t="str">
        <f t="shared" si="75"/>
        <v>Jun</v>
      </c>
      <c r="X416" s="19">
        <f t="shared" si="76"/>
        <v>1993</v>
      </c>
      <c r="AG416" s="19" t="s">
        <v>1560</v>
      </c>
      <c r="AH416" s="19" t="s">
        <v>8324</v>
      </c>
      <c r="AI416" s="19" t="s">
        <v>8297</v>
      </c>
      <c r="AJ416" s="19" t="s">
        <v>8298</v>
      </c>
      <c r="AK416" s="19" t="str">
        <v>tier - 2</v>
      </c>
      <c r="AL416" s="19" t="str">
        <v>tier - 3</v>
      </c>
      <c r="AT416" s="19" t="s">
        <v>8330</v>
      </c>
      <c r="AU416" s="19" t="str">
        <v>R1011</v>
      </c>
      <c r="BD416" s="39">
        <v>1991</v>
      </c>
      <c r="BE416" s="19" t="str">
        <f t="shared" si="71"/>
        <v>Oct</v>
      </c>
      <c r="BF416" s="19">
        <v>24</v>
      </c>
      <c r="BG416" s="40">
        <f t="shared" si="72"/>
        <v>33535</v>
      </c>
      <c r="BM416" s="39">
        <v>1994</v>
      </c>
      <c r="BN416" s="19" t="str">
        <f t="shared" si="73"/>
        <v>Nov</v>
      </c>
      <c r="BO416" s="19">
        <v>21</v>
      </c>
      <c r="BP416" s="40">
        <f t="shared" si="70"/>
        <v>34659</v>
      </c>
      <c r="BQ416" s="19">
        <f ca="1" t="shared" si="74"/>
        <v>30</v>
      </c>
      <c r="BU416" s="19">
        <v>3766.88</v>
      </c>
      <c r="BV416" s="41">
        <v>3766.88</v>
      </c>
    </row>
    <row r="417" spans="1:74">
      <c r="A417" s="19" t="s">
        <v>1592</v>
      </c>
      <c r="B417" s="39">
        <v>1991</v>
      </c>
      <c r="C417" s="19">
        <f t="shared" si="67"/>
        <v>1991</v>
      </c>
      <c r="D417" s="19" t="s">
        <v>8328</v>
      </c>
      <c r="E417" s="19" t="str">
        <f t="shared" si="66"/>
        <v>Aug</v>
      </c>
      <c r="F417" s="19">
        <v>19</v>
      </c>
      <c r="G417" s="40">
        <f t="shared" si="68"/>
        <v>33469</v>
      </c>
      <c r="H417" s="19">
        <v>0</v>
      </c>
      <c r="I417" s="19">
        <v>3857.76</v>
      </c>
      <c r="J417" s="41">
        <v>3857.76</v>
      </c>
      <c r="K417" s="19" t="s">
        <v>8298</v>
      </c>
      <c r="L417" s="19" t="str">
        <v>tier - 3</v>
      </c>
      <c r="M417" s="19" t="s">
        <v>8302</v>
      </c>
      <c r="N417" s="19" t="str">
        <v>tier - 1</v>
      </c>
      <c r="O417" s="19" t="s">
        <v>8333</v>
      </c>
      <c r="P417" s="19" t="str">
        <v>R1016</v>
      </c>
      <c r="Q417" s="19">
        <f ca="1" t="shared" si="69"/>
        <v>34</v>
      </c>
      <c r="R417" s="29"/>
      <c r="U417" s="19" t="s">
        <v>8310</v>
      </c>
      <c r="V417" s="19" t="str">
        <f t="shared" si="75"/>
        <v>Sep</v>
      </c>
      <c r="X417" s="19">
        <f t="shared" si="76"/>
        <v>1986</v>
      </c>
      <c r="AG417" s="19" t="s">
        <v>1564</v>
      </c>
      <c r="AH417" s="19" t="s">
        <v>8324</v>
      </c>
      <c r="AI417" s="19" t="s">
        <v>8297</v>
      </c>
      <c r="AJ417" s="19" t="s">
        <v>8302</v>
      </c>
      <c r="AK417" s="19" t="str">
        <v>tier - 2</v>
      </c>
      <c r="AL417" s="19" t="str">
        <v>tier - 1</v>
      </c>
      <c r="AT417" s="19" t="s">
        <v>8299</v>
      </c>
      <c r="AU417" s="19" t="str">
        <v>R1013</v>
      </c>
      <c r="BD417" s="39">
        <v>1994</v>
      </c>
      <c r="BE417" s="19" t="str">
        <f t="shared" si="71"/>
        <v>Nov</v>
      </c>
      <c r="BF417" s="19">
        <v>21</v>
      </c>
      <c r="BG417" s="40">
        <f t="shared" si="72"/>
        <v>34659</v>
      </c>
      <c r="BM417" s="39">
        <v>1987</v>
      </c>
      <c r="BN417" s="19" t="str">
        <f t="shared" si="73"/>
        <v>Oct</v>
      </c>
      <c r="BO417" s="19">
        <v>24</v>
      </c>
      <c r="BP417" s="40">
        <f t="shared" si="70"/>
        <v>32074</v>
      </c>
      <c r="BQ417" s="19">
        <f ca="1" t="shared" si="74"/>
        <v>38</v>
      </c>
      <c r="BU417" s="19">
        <v>3773.23</v>
      </c>
      <c r="BV417" s="41">
        <v>3773.23</v>
      </c>
    </row>
    <row r="418" spans="1:74">
      <c r="A418" s="19" t="s">
        <v>1596</v>
      </c>
      <c r="B418" s="39">
        <v>2001</v>
      </c>
      <c r="C418" s="19">
        <f t="shared" si="67"/>
        <v>2001</v>
      </c>
      <c r="D418" s="19" t="s">
        <v>8303</v>
      </c>
      <c r="E418" s="19" t="str">
        <f t="shared" si="66"/>
        <v>Jun</v>
      </c>
      <c r="F418" s="19">
        <v>6</v>
      </c>
      <c r="G418" s="40">
        <f t="shared" si="68"/>
        <v>37048</v>
      </c>
      <c r="H418" s="19">
        <v>0</v>
      </c>
      <c r="I418" s="19">
        <v>3858.51</v>
      </c>
      <c r="J418" s="41">
        <v>3858.51</v>
      </c>
      <c r="K418" s="19" t="s">
        <v>8297</v>
      </c>
      <c r="L418" s="19" t="str">
        <v>tier - 2</v>
      </c>
      <c r="M418" s="19" t="s">
        <v>8298</v>
      </c>
      <c r="N418" s="19" t="str">
        <v>tier - 3</v>
      </c>
      <c r="O418" s="19" t="s">
        <v>8335</v>
      </c>
      <c r="P418" s="19" t="str">
        <v>R1025</v>
      </c>
      <c r="Q418" s="19">
        <f ca="1" t="shared" si="69"/>
        <v>24</v>
      </c>
      <c r="R418" s="29"/>
      <c r="U418" s="19" t="s">
        <v>8329</v>
      </c>
      <c r="V418" s="19" t="str">
        <f t="shared" si="75"/>
        <v>Oct</v>
      </c>
      <c r="X418" s="19">
        <f t="shared" si="76"/>
        <v>1991</v>
      </c>
      <c r="AG418" s="19" t="s">
        <v>1568</v>
      </c>
      <c r="AH418" s="19" t="s">
        <v>8336</v>
      </c>
      <c r="AI418" s="19" t="s">
        <v>8297</v>
      </c>
      <c r="AJ418" s="19" t="s">
        <v>8298</v>
      </c>
      <c r="AK418" s="19" t="str">
        <v>tier - 2</v>
      </c>
      <c r="AL418" s="19" t="str">
        <v>tier - 3</v>
      </c>
      <c r="AT418" s="19" t="s">
        <v>8299</v>
      </c>
      <c r="AU418" s="19" t="str">
        <v>R1013</v>
      </c>
      <c r="BD418" s="39">
        <v>1987</v>
      </c>
      <c r="BE418" s="19" t="str">
        <f t="shared" si="71"/>
        <v>Oct</v>
      </c>
      <c r="BF418" s="19">
        <v>24</v>
      </c>
      <c r="BG418" s="40">
        <f t="shared" si="72"/>
        <v>32074</v>
      </c>
      <c r="BM418" s="39">
        <v>1981</v>
      </c>
      <c r="BN418" s="19" t="str">
        <f t="shared" si="73"/>
        <v>Dec</v>
      </c>
      <c r="BO418" s="19">
        <v>13</v>
      </c>
      <c r="BP418" s="40">
        <f t="shared" si="70"/>
        <v>29933</v>
      </c>
      <c r="BQ418" s="19">
        <f ca="1" t="shared" si="74"/>
        <v>43</v>
      </c>
      <c r="BU418" s="19">
        <v>3785.77</v>
      </c>
      <c r="BV418" s="41">
        <v>3785.77</v>
      </c>
    </row>
    <row r="419" spans="1:74">
      <c r="A419" s="19" t="s">
        <v>1600</v>
      </c>
      <c r="B419" s="39">
        <v>2001</v>
      </c>
      <c r="C419" s="19">
        <f t="shared" si="67"/>
        <v>2001</v>
      </c>
      <c r="D419" s="19" t="s">
        <v>8329</v>
      </c>
      <c r="E419" s="19" t="str">
        <f t="shared" si="66"/>
        <v>Oct</v>
      </c>
      <c r="F419" s="19">
        <v>18</v>
      </c>
      <c r="G419" s="40">
        <f t="shared" si="68"/>
        <v>37182</v>
      </c>
      <c r="H419" s="19">
        <v>3</v>
      </c>
      <c r="I419" s="19">
        <v>3861.21</v>
      </c>
      <c r="J419" s="41">
        <v>3861.21</v>
      </c>
      <c r="K419" s="19" t="s">
        <v>8297</v>
      </c>
      <c r="L419" s="19" t="str">
        <v>tier - 2</v>
      </c>
      <c r="M419" s="19" t="s">
        <v>8297</v>
      </c>
      <c r="N419" s="19" t="str">
        <v>tier - 2</v>
      </c>
      <c r="O419" s="19" t="s">
        <v>8333</v>
      </c>
      <c r="P419" s="19" t="str">
        <v>R1016</v>
      </c>
      <c r="Q419" s="19">
        <f ca="1" t="shared" si="69"/>
        <v>24</v>
      </c>
      <c r="R419" s="29"/>
      <c r="U419" s="19" t="s">
        <v>8328</v>
      </c>
      <c r="V419" s="19" t="str">
        <f t="shared" si="75"/>
        <v>Aug</v>
      </c>
      <c r="X419" s="19">
        <f t="shared" si="76"/>
        <v>1991</v>
      </c>
      <c r="AG419" s="19" t="s">
        <v>1572</v>
      </c>
      <c r="AH419" s="19" t="s">
        <v>8324</v>
      </c>
      <c r="AI419" s="19" t="s">
        <v>8297</v>
      </c>
      <c r="AJ419" s="19" t="s">
        <v>8302</v>
      </c>
      <c r="AK419" s="19" t="str">
        <v>tier - 2</v>
      </c>
      <c r="AL419" s="19" t="str">
        <v>tier - 1</v>
      </c>
      <c r="AT419" s="19" t="s">
        <v>8299</v>
      </c>
      <c r="AU419" s="19" t="str">
        <v>R1013</v>
      </c>
      <c r="BD419" s="39">
        <v>1981</v>
      </c>
      <c r="BE419" s="19" t="str">
        <f t="shared" si="71"/>
        <v>Dec</v>
      </c>
      <c r="BF419" s="19">
        <v>13</v>
      </c>
      <c r="BG419" s="40">
        <f t="shared" si="72"/>
        <v>29933</v>
      </c>
      <c r="BM419" s="39">
        <v>1988</v>
      </c>
      <c r="BN419" s="19" t="str">
        <f t="shared" si="73"/>
        <v>Aug</v>
      </c>
      <c r="BO419" s="19">
        <v>28</v>
      </c>
      <c r="BP419" s="40">
        <f t="shared" si="70"/>
        <v>32383</v>
      </c>
      <c r="BQ419" s="19">
        <f ca="1" t="shared" si="74"/>
        <v>37</v>
      </c>
      <c r="BU419" s="19">
        <v>3793.55</v>
      </c>
      <c r="BV419" s="41">
        <v>3793.55</v>
      </c>
    </row>
    <row r="420" spans="1:74">
      <c r="A420" s="19" t="s">
        <v>1604</v>
      </c>
      <c r="B420" s="39">
        <v>1990</v>
      </c>
      <c r="C420" s="19">
        <f t="shared" si="67"/>
        <v>1990</v>
      </c>
      <c r="D420" s="19" t="s">
        <v>8303</v>
      </c>
      <c r="E420" s="19" t="str">
        <f t="shared" si="66"/>
        <v>Jun</v>
      </c>
      <c r="F420" s="19">
        <v>24</v>
      </c>
      <c r="G420" s="40">
        <f t="shared" si="68"/>
        <v>33048</v>
      </c>
      <c r="H420" s="19">
        <v>0</v>
      </c>
      <c r="I420" s="19">
        <v>3866.86</v>
      </c>
      <c r="J420" s="41">
        <v>3866.86</v>
      </c>
      <c r="K420" s="19" t="s">
        <v>8302</v>
      </c>
      <c r="L420" s="19" t="str">
        <v>tier - 1</v>
      </c>
      <c r="M420" s="19" t="s">
        <v>8302</v>
      </c>
      <c r="N420" s="19" t="str">
        <v>tier - 1</v>
      </c>
      <c r="O420" s="19" t="s">
        <v>8315</v>
      </c>
      <c r="P420" s="19" t="str">
        <v>R1012</v>
      </c>
      <c r="Q420" s="19">
        <f ca="1" t="shared" si="69"/>
        <v>35</v>
      </c>
      <c r="R420" s="29"/>
      <c r="U420" s="19" t="s">
        <v>8329</v>
      </c>
      <c r="V420" s="19" t="str">
        <f t="shared" si="75"/>
        <v>Oct</v>
      </c>
      <c r="X420" s="19">
        <f t="shared" si="76"/>
        <v>1991</v>
      </c>
      <c r="AG420" s="19" t="s">
        <v>1576</v>
      </c>
      <c r="AH420" s="19" t="s">
        <v>8324</v>
      </c>
      <c r="AI420" s="19" t="s">
        <v>8297</v>
      </c>
      <c r="AJ420" s="19" t="s">
        <v>8298</v>
      </c>
      <c r="AK420" s="19" t="str">
        <v>tier - 2</v>
      </c>
      <c r="AL420" s="19" t="str">
        <v>tier - 3</v>
      </c>
      <c r="AT420" s="19" t="s">
        <v>8299</v>
      </c>
      <c r="AU420" s="19" t="str">
        <v>R1013</v>
      </c>
      <c r="BD420" s="39">
        <v>1988</v>
      </c>
      <c r="BE420" s="19" t="str">
        <f t="shared" si="71"/>
        <v>Aug</v>
      </c>
      <c r="BF420" s="19">
        <v>28</v>
      </c>
      <c r="BG420" s="40">
        <f t="shared" si="72"/>
        <v>32383</v>
      </c>
      <c r="BM420" s="39">
        <v>1999</v>
      </c>
      <c r="BN420" s="19" t="str">
        <f t="shared" si="73"/>
        <v>Jun</v>
      </c>
      <c r="BO420" s="19">
        <v>24</v>
      </c>
      <c r="BP420" s="40">
        <f t="shared" si="70"/>
        <v>36335</v>
      </c>
      <c r="BQ420" s="19">
        <f ca="1" t="shared" si="74"/>
        <v>26</v>
      </c>
      <c r="BU420" s="19">
        <v>3796.36</v>
      </c>
      <c r="BV420" s="41">
        <v>3796.36</v>
      </c>
    </row>
    <row r="421" spans="1:74">
      <c r="A421" s="19" t="s">
        <v>1608</v>
      </c>
      <c r="B421" s="39">
        <v>1991</v>
      </c>
      <c r="C421" s="19">
        <f t="shared" si="67"/>
        <v>1991</v>
      </c>
      <c r="D421" s="19" t="s">
        <v>8296</v>
      </c>
      <c r="E421" s="19" t="str">
        <f t="shared" si="66"/>
        <v>Jul</v>
      </c>
      <c r="F421" s="19">
        <v>25</v>
      </c>
      <c r="G421" s="40">
        <f t="shared" si="68"/>
        <v>33444</v>
      </c>
      <c r="H421" s="19">
        <v>1</v>
      </c>
      <c r="I421" s="19">
        <v>3875.73</v>
      </c>
      <c r="J421" s="41">
        <v>3875.73</v>
      </c>
      <c r="K421" s="19" t="s">
        <v>8297</v>
      </c>
      <c r="L421" s="19" t="str">
        <v>tier - 2</v>
      </c>
      <c r="M421" s="19" t="s">
        <v>8298</v>
      </c>
      <c r="N421" s="19" t="str">
        <v>tier - 3</v>
      </c>
      <c r="O421" s="19" t="s">
        <v>8299</v>
      </c>
      <c r="P421" s="19" t="str">
        <v>R1013</v>
      </c>
      <c r="Q421" s="19">
        <f ca="1" t="shared" si="69"/>
        <v>34</v>
      </c>
      <c r="R421" s="29"/>
      <c r="U421" s="19" t="s">
        <v>8301</v>
      </c>
      <c r="V421" s="19" t="str">
        <f t="shared" si="75"/>
        <v>Nov</v>
      </c>
      <c r="X421" s="19">
        <f t="shared" si="76"/>
        <v>1994</v>
      </c>
      <c r="AG421" s="19" t="s">
        <v>1580</v>
      </c>
      <c r="AH421" s="19" t="s">
        <v>8336</v>
      </c>
      <c r="AI421" s="19" t="s">
        <v>8297</v>
      </c>
      <c r="AJ421" s="19" t="s">
        <v>8298</v>
      </c>
      <c r="AK421" s="19" t="str">
        <v>tier - 2</v>
      </c>
      <c r="AL421" s="19" t="str">
        <v>tier - 3</v>
      </c>
      <c r="AT421" s="19" t="s">
        <v>8315</v>
      </c>
      <c r="AU421" s="19" t="str">
        <v>R1012</v>
      </c>
      <c r="BD421" s="39">
        <v>1999</v>
      </c>
      <c r="BE421" s="19" t="str">
        <f t="shared" si="71"/>
        <v>Jun</v>
      </c>
      <c r="BF421" s="19">
        <v>24</v>
      </c>
      <c r="BG421" s="40">
        <f t="shared" si="72"/>
        <v>36335</v>
      </c>
      <c r="BM421" s="39">
        <v>1981</v>
      </c>
      <c r="BN421" s="19" t="str">
        <f t="shared" si="73"/>
        <v>Sep</v>
      </c>
      <c r="BO421" s="19">
        <v>29</v>
      </c>
      <c r="BP421" s="40">
        <f t="shared" si="70"/>
        <v>29858</v>
      </c>
      <c r="BQ421" s="19">
        <f ca="1" t="shared" si="74"/>
        <v>44</v>
      </c>
      <c r="BU421" s="19">
        <v>3797.2</v>
      </c>
      <c r="BV421" s="41">
        <v>3797.2</v>
      </c>
    </row>
    <row r="422" spans="1:74">
      <c r="A422" s="19" t="s">
        <v>1611</v>
      </c>
      <c r="B422" s="39">
        <v>1996</v>
      </c>
      <c r="C422" s="19">
        <f t="shared" si="67"/>
        <v>1996</v>
      </c>
      <c r="D422" s="19" t="s">
        <v>8329</v>
      </c>
      <c r="E422" s="19" t="str">
        <f t="shared" si="66"/>
        <v>Oct</v>
      </c>
      <c r="F422" s="19">
        <v>23</v>
      </c>
      <c r="G422" s="40">
        <f t="shared" si="68"/>
        <v>35361</v>
      </c>
      <c r="H422" s="19">
        <v>2</v>
      </c>
      <c r="I422" s="19">
        <v>3877.3</v>
      </c>
      <c r="J422" s="41">
        <v>3877.3</v>
      </c>
      <c r="K422" s="19" t="s">
        <v>8302</v>
      </c>
      <c r="L422" s="19" t="str">
        <v>tier - 1</v>
      </c>
      <c r="M422" s="19" t="s">
        <v>8298</v>
      </c>
      <c r="N422" s="19" t="str">
        <v>tier - 3</v>
      </c>
      <c r="O422" s="19" t="s">
        <v>8315</v>
      </c>
      <c r="P422" s="19" t="str">
        <v>R1012</v>
      </c>
      <c r="Q422" s="19">
        <f ca="1" t="shared" si="69"/>
        <v>29</v>
      </c>
      <c r="R422" s="29"/>
      <c r="U422" s="19" t="s">
        <v>8329</v>
      </c>
      <c r="V422" s="19" t="str">
        <f t="shared" si="75"/>
        <v>Oct</v>
      </c>
      <c r="X422" s="19">
        <f t="shared" si="76"/>
        <v>1987</v>
      </c>
      <c r="AG422" s="19" t="s">
        <v>1584</v>
      </c>
      <c r="AH422" s="19" t="s">
        <v>8324</v>
      </c>
      <c r="AI422" s="19" t="s">
        <v>8297</v>
      </c>
      <c r="AJ422" s="19" t="s">
        <v>8298</v>
      </c>
      <c r="AK422" s="19" t="str">
        <v>tier - 2</v>
      </c>
      <c r="AL422" s="19" t="str">
        <v>tier - 3</v>
      </c>
      <c r="AT422" s="19" t="s">
        <v>8315</v>
      </c>
      <c r="AU422" s="19" t="str">
        <v>R1012</v>
      </c>
      <c r="BD422" s="39">
        <v>1981</v>
      </c>
      <c r="BE422" s="19" t="str">
        <f t="shared" si="71"/>
        <v>Sep</v>
      </c>
      <c r="BF422" s="19">
        <v>29</v>
      </c>
      <c r="BG422" s="40">
        <f t="shared" si="72"/>
        <v>29858</v>
      </c>
      <c r="BM422" s="39">
        <v>1994</v>
      </c>
      <c r="BN422" s="19" t="str">
        <f t="shared" si="73"/>
        <v>Aug</v>
      </c>
      <c r="BO422" s="19">
        <v>12</v>
      </c>
      <c r="BP422" s="40">
        <f t="shared" si="70"/>
        <v>34558</v>
      </c>
      <c r="BQ422" s="19">
        <f ca="1" t="shared" si="74"/>
        <v>31</v>
      </c>
      <c r="BU422" s="19">
        <v>3847.67</v>
      </c>
      <c r="BV422" s="41">
        <v>3847.67</v>
      </c>
    </row>
    <row r="423" spans="1:74">
      <c r="A423" s="19" t="s">
        <v>1615</v>
      </c>
      <c r="B423" s="39">
        <v>2004</v>
      </c>
      <c r="C423" s="19">
        <f t="shared" si="67"/>
        <v>2004</v>
      </c>
      <c r="D423" s="19" t="s">
        <v>8296</v>
      </c>
      <c r="E423" s="19" t="str">
        <f t="shared" si="66"/>
        <v>Jul</v>
      </c>
      <c r="F423" s="19">
        <v>13</v>
      </c>
      <c r="G423" s="40">
        <f t="shared" si="68"/>
        <v>38181</v>
      </c>
      <c r="H423" s="19">
        <v>0</v>
      </c>
      <c r="I423" s="19">
        <v>3889.2</v>
      </c>
      <c r="J423" s="41">
        <v>3889.2</v>
      </c>
      <c r="K423" s="19" t="s">
        <v>8297</v>
      </c>
      <c r="L423" s="19" t="str">
        <v>tier - 2</v>
      </c>
      <c r="M423" s="19" t="s">
        <v>8297</v>
      </c>
      <c r="N423" s="19" t="str">
        <v>tier - 2</v>
      </c>
      <c r="O423" s="19" t="s">
        <v>8315</v>
      </c>
      <c r="P423" s="19" t="str">
        <v>R1012</v>
      </c>
      <c r="Q423" s="19">
        <f ca="1" t="shared" si="69"/>
        <v>21</v>
      </c>
      <c r="R423" s="29"/>
      <c r="U423" s="19" t="s">
        <v>8326</v>
      </c>
      <c r="V423" s="19" t="str">
        <f t="shared" si="75"/>
        <v>Dec</v>
      </c>
      <c r="X423" s="19">
        <f t="shared" si="76"/>
        <v>1981</v>
      </c>
      <c r="AG423" s="19" t="s">
        <v>1588</v>
      </c>
      <c r="AH423" s="19" t="s">
        <v>8324</v>
      </c>
      <c r="AI423" s="19" t="s">
        <v>8298</v>
      </c>
      <c r="AJ423" s="19" t="s">
        <v>8297</v>
      </c>
      <c r="AK423" s="19" t="str">
        <v>tier - 3</v>
      </c>
      <c r="AL423" s="19" t="str">
        <v>tier - 2</v>
      </c>
      <c r="AT423" s="19" t="s">
        <v>8330</v>
      </c>
      <c r="AU423" s="19" t="str">
        <v>R1011</v>
      </c>
      <c r="BD423" s="39">
        <v>1994</v>
      </c>
      <c r="BE423" s="19" t="str">
        <f t="shared" si="71"/>
        <v>Aug</v>
      </c>
      <c r="BF423" s="19">
        <v>12</v>
      </c>
      <c r="BG423" s="40">
        <f t="shared" si="72"/>
        <v>34558</v>
      </c>
      <c r="BM423" s="39">
        <v>1991</v>
      </c>
      <c r="BN423" s="19" t="str">
        <f t="shared" si="73"/>
        <v>Aug</v>
      </c>
      <c r="BO423" s="19">
        <v>19</v>
      </c>
      <c r="BP423" s="40">
        <f t="shared" si="70"/>
        <v>33469</v>
      </c>
      <c r="BQ423" s="19">
        <f ca="1" t="shared" si="74"/>
        <v>34</v>
      </c>
      <c r="BU423" s="19">
        <v>3857.76</v>
      </c>
      <c r="BV423" s="41">
        <v>3857.76</v>
      </c>
    </row>
    <row r="424" spans="1:74">
      <c r="A424" s="19" t="s">
        <v>1618</v>
      </c>
      <c r="B424" s="39">
        <v>1993</v>
      </c>
      <c r="C424" s="19">
        <f t="shared" si="67"/>
        <v>1993</v>
      </c>
      <c r="D424" s="19" t="s">
        <v>8310</v>
      </c>
      <c r="E424" s="19" t="str">
        <f t="shared" si="66"/>
        <v>Sep</v>
      </c>
      <c r="F424" s="19">
        <v>14</v>
      </c>
      <c r="G424" s="40">
        <f t="shared" si="68"/>
        <v>34226</v>
      </c>
      <c r="H424" s="19">
        <v>0</v>
      </c>
      <c r="I424" s="19">
        <v>3898.35</v>
      </c>
      <c r="J424" s="41">
        <v>3898.35</v>
      </c>
      <c r="K424" s="19" t="s">
        <v>8297</v>
      </c>
      <c r="L424" s="19" t="str">
        <v>tier - 2</v>
      </c>
      <c r="M424" s="19" t="s">
        <v>8297</v>
      </c>
      <c r="N424" s="19" t="str">
        <v>tier - 2</v>
      </c>
      <c r="O424" s="19" t="s">
        <v>8315</v>
      </c>
      <c r="P424" s="19" t="str">
        <v>R1012</v>
      </c>
      <c r="Q424" s="19">
        <f ca="1" t="shared" si="69"/>
        <v>32</v>
      </c>
      <c r="R424" s="29"/>
      <c r="U424" s="19" t="s">
        <v>8328</v>
      </c>
      <c r="V424" s="19" t="str">
        <f t="shared" si="75"/>
        <v>Aug</v>
      </c>
      <c r="X424" s="19">
        <f t="shared" si="76"/>
        <v>1988</v>
      </c>
      <c r="AG424" s="19" t="s">
        <v>1592</v>
      </c>
      <c r="AH424" s="19" t="s">
        <v>8324</v>
      </c>
      <c r="AI424" s="19" t="s">
        <v>8298</v>
      </c>
      <c r="AJ424" s="19" t="s">
        <v>8302</v>
      </c>
      <c r="AK424" s="19" t="str">
        <v>tier - 3</v>
      </c>
      <c r="AL424" s="19" t="str">
        <v>tier - 1</v>
      </c>
      <c r="AT424" s="19" t="s">
        <v>8333</v>
      </c>
      <c r="AU424" s="19" t="str">
        <v>R1016</v>
      </c>
      <c r="BD424" s="39">
        <v>1991</v>
      </c>
      <c r="BE424" s="19" t="str">
        <f t="shared" si="71"/>
        <v>Aug</v>
      </c>
      <c r="BF424" s="19">
        <v>19</v>
      </c>
      <c r="BG424" s="40">
        <f t="shared" si="72"/>
        <v>33469</v>
      </c>
      <c r="BM424" s="39">
        <v>2001</v>
      </c>
      <c r="BN424" s="19" t="str">
        <f t="shared" si="73"/>
        <v>Jun</v>
      </c>
      <c r="BO424" s="19">
        <v>6</v>
      </c>
      <c r="BP424" s="40">
        <f t="shared" si="70"/>
        <v>37048</v>
      </c>
      <c r="BQ424" s="19">
        <f ca="1" t="shared" si="74"/>
        <v>24</v>
      </c>
      <c r="BU424" s="19">
        <v>3858.51</v>
      </c>
      <c r="BV424" s="41">
        <v>3858.51</v>
      </c>
    </row>
    <row r="425" spans="1:74">
      <c r="A425" s="19" t="s">
        <v>1622</v>
      </c>
      <c r="B425" s="39">
        <v>1981</v>
      </c>
      <c r="C425" s="19">
        <f t="shared" si="67"/>
        <v>1981</v>
      </c>
      <c r="D425" s="19" t="s">
        <v>8328</v>
      </c>
      <c r="E425" s="19" t="str">
        <f t="shared" si="66"/>
        <v>Aug</v>
      </c>
      <c r="F425" s="19">
        <v>27</v>
      </c>
      <c r="G425" s="40">
        <f t="shared" si="68"/>
        <v>29825</v>
      </c>
      <c r="H425" s="19">
        <v>1</v>
      </c>
      <c r="I425" s="19">
        <v>3902.07</v>
      </c>
      <c r="J425" s="41">
        <v>3902.07</v>
      </c>
      <c r="K425" s="19" t="s">
        <v>8297</v>
      </c>
      <c r="L425" s="19" t="str">
        <v>tier - 2</v>
      </c>
      <c r="M425" s="19" t="s">
        <v>8297</v>
      </c>
      <c r="N425" s="19" t="str">
        <v>tier - 2</v>
      </c>
      <c r="O425" s="19" t="s">
        <v>8299</v>
      </c>
      <c r="P425" s="19" t="str">
        <v>R1013</v>
      </c>
      <c r="Q425" s="19">
        <f ca="1" t="shared" si="69"/>
        <v>44</v>
      </c>
      <c r="R425" s="29"/>
      <c r="U425" s="19" t="s">
        <v>8303</v>
      </c>
      <c r="V425" s="19" t="str">
        <f t="shared" si="75"/>
        <v>Jun</v>
      </c>
      <c r="X425" s="19">
        <f t="shared" si="76"/>
        <v>1999</v>
      </c>
      <c r="AG425" s="19" t="s">
        <v>1596</v>
      </c>
      <c r="AH425" s="19" t="s">
        <v>8324</v>
      </c>
      <c r="AI425" s="19" t="s">
        <v>8297</v>
      </c>
      <c r="AJ425" s="19" t="s">
        <v>8298</v>
      </c>
      <c r="AK425" s="19" t="str">
        <v>tier - 2</v>
      </c>
      <c r="AL425" s="19" t="str">
        <v>tier - 3</v>
      </c>
      <c r="AT425" s="19" t="s">
        <v>8335</v>
      </c>
      <c r="AU425" s="19" t="str">
        <v>R1025</v>
      </c>
      <c r="BD425" s="39">
        <v>2001</v>
      </c>
      <c r="BE425" s="19" t="str">
        <f t="shared" si="71"/>
        <v>Jun</v>
      </c>
      <c r="BF425" s="19">
        <v>6</v>
      </c>
      <c r="BG425" s="40">
        <f t="shared" si="72"/>
        <v>37048</v>
      </c>
      <c r="BM425" s="39">
        <v>2001</v>
      </c>
      <c r="BN425" s="19" t="str">
        <f t="shared" si="73"/>
        <v>Oct</v>
      </c>
      <c r="BO425" s="19">
        <v>18</v>
      </c>
      <c r="BP425" s="40">
        <f t="shared" si="70"/>
        <v>37182</v>
      </c>
      <c r="BQ425" s="19">
        <f ca="1" t="shared" si="74"/>
        <v>24</v>
      </c>
      <c r="BU425" s="19">
        <v>3861.21</v>
      </c>
      <c r="BV425" s="41">
        <v>3861.21</v>
      </c>
    </row>
    <row r="426" spans="1:74">
      <c r="A426" s="19" t="s">
        <v>1626</v>
      </c>
      <c r="B426" s="39">
        <v>1997</v>
      </c>
      <c r="C426" s="19">
        <f t="shared" si="67"/>
        <v>1997</v>
      </c>
      <c r="D426" s="19" t="s">
        <v>8301</v>
      </c>
      <c r="E426" s="19" t="str">
        <f t="shared" si="66"/>
        <v>Nov</v>
      </c>
      <c r="F426" s="19">
        <v>24</v>
      </c>
      <c r="G426" s="40">
        <f t="shared" si="68"/>
        <v>35758</v>
      </c>
      <c r="H426" s="19">
        <v>3</v>
      </c>
      <c r="I426" s="19">
        <v>3906.13</v>
      </c>
      <c r="J426" s="41">
        <v>3906.13</v>
      </c>
      <c r="K426" s="19" t="s">
        <v>8298</v>
      </c>
      <c r="L426" s="19" t="str">
        <v>tier - 3</v>
      </c>
      <c r="M426" s="19" t="s">
        <v>8298</v>
      </c>
      <c r="N426" s="19" t="str">
        <v>tier - 3</v>
      </c>
      <c r="O426" s="19" t="s">
        <v>8330</v>
      </c>
      <c r="P426" s="19" t="str">
        <v>R1011</v>
      </c>
      <c r="Q426" s="19">
        <f ca="1" t="shared" si="69"/>
        <v>27</v>
      </c>
      <c r="R426" s="29"/>
      <c r="U426" s="19" t="s">
        <v>8310</v>
      </c>
      <c r="V426" s="19" t="str">
        <f t="shared" si="75"/>
        <v>Sep</v>
      </c>
      <c r="X426" s="19">
        <f t="shared" si="76"/>
        <v>1981</v>
      </c>
      <c r="AG426" s="19" t="s">
        <v>1600</v>
      </c>
      <c r="AH426" s="19" t="s">
        <v>8324</v>
      </c>
      <c r="AI426" s="19" t="s">
        <v>8297</v>
      </c>
      <c r="AJ426" s="19" t="s">
        <v>8297</v>
      </c>
      <c r="AK426" s="19" t="str">
        <v>tier - 2</v>
      </c>
      <c r="AL426" s="19" t="str">
        <v>tier - 2</v>
      </c>
      <c r="AT426" s="19" t="s">
        <v>8333</v>
      </c>
      <c r="AU426" s="19" t="str">
        <v>R1016</v>
      </c>
      <c r="BD426" s="39">
        <v>2001</v>
      </c>
      <c r="BE426" s="19" t="str">
        <f t="shared" si="71"/>
        <v>Oct</v>
      </c>
      <c r="BF426" s="19">
        <v>18</v>
      </c>
      <c r="BG426" s="40">
        <f t="shared" si="72"/>
        <v>37182</v>
      </c>
      <c r="BM426" s="39">
        <v>1990</v>
      </c>
      <c r="BN426" s="19" t="str">
        <f t="shared" si="73"/>
        <v>Jun</v>
      </c>
      <c r="BO426" s="19">
        <v>24</v>
      </c>
      <c r="BP426" s="40">
        <f t="shared" si="70"/>
        <v>33048</v>
      </c>
      <c r="BQ426" s="19">
        <f ca="1" t="shared" si="74"/>
        <v>35</v>
      </c>
      <c r="BU426" s="19">
        <v>3866.86</v>
      </c>
      <c r="BV426" s="41">
        <v>3866.86</v>
      </c>
    </row>
    <row r="427" spans="1:74">
      <c r="A427" s="19" t="s">
        <v>1630</v>
      </c>
      <c r="B427" s="39">
        <v>1985</v>
      </c>
      <c r="C427" s="19">
        <f t="shared" si="67"/>
        <v>1985</v>
      </c>
      <c r="D427" s="19" t="s">
        <v>8296</v>
      </c>
      <c r="E427" s="19" t="str">
        <f t="shared" si="66"/>
        <v>Jul</v>
      </c>
      <c r="F427" s="19">
        <v>5</v>
      </c>
      <c r="G427" s="40">
        <f t="shared" si="68"/>
        <v>31233</v>
      </c>
      <c r="H427" s="19">
        <v>3</v>
      </c>
      <c r="I427" s="19">
        <v>3910.44</v>
      </c>
      <c r="J427" s="41">
        <v>3910.44</v>
      </c>
      <c r="K427" s="19" t="s">
        <v>8297</v>
      </c>
      <c r="L427" s="19" t="str">
        <v>tier - 2</v>
      </c>
      <c r="M427" s="19" t="s">
        <v>8297</v>
      </c>
      <c r="N427" s="19" t="str">
        <v>tier - 2</v>
      </c>
      <c r="O427" s="19" t="s">
        <v>8299</v>
      </c>
      <c r="P427" s="19" t="str">
        <v>R1013</v>
      </c>
      <c r="Q427" s="19">
        <f ca="1" t="shared" si="69"/>
        <v>40</v>
      </c>
      <c r="R427" s="29"/>
      <c r="U427" s="19" t="s">
        <v>8328</v>
      </c>
      <c r="V427" s="19" t="str">
        <f t="shared" si="75"/>
        <v>Aug</v>
      </c>
      <c r="X427" s="19">
        <f t="shared" si="76"/>
        <v>1994</v>
      </c>
      <c r="AG427" s="19" t="s">
        <v>1604</v>
      </c>
      <c r="AH427" s="19" t="s">
        <v>8336</v>
      </c>
      <c r="AI427" s="19" t="s">
        <v>8302</v>
      </c>
      <c r="AJ427" s="19" t="s">
        <v>8302</v>
      </c>
      <c r="AK427" s="19" t="str">
        <v>tier - 1</v>
      </c>
      <c r="AL427" s="19" t="str">
        <v>tier - 1</v>
      </c>
      <c r="AT427" s="19" t="s">
        <v>8315</v>
      </c>
      <c r="AU427" s="19" t="str">
        <v>R1012</v>
      </c>
      <c r="BD427" s="39">
        <v>1990</v>
      </c>
      <c r="BE427" s="19" t="str">
        <f t="shared" si="71"/>
        <v>Jun</v>
      </c>
      <c r="BF427" s="19">
        <v>24</v>
      </c>
      <c r="BG427" s="40">
        <f t="shared" si="72"/>
        <v>33048</v>
      </c>
      <c r="BM427" s="39">
        <v>1991</v>
      </c>
      <c r="BN427" s="19" t="str">
        <f t="shared" si="73"/>
        <v>Jul</v>
      </c>
      <c r="BO427" s="19">
        <v>25</v>
      </c>
      <c r="BP427" s="40">
        <f t="shared" si="70"/>
        <v>33444</v>
      </c>
      <c r="BQ427" s="19">
        <f ca="1" t="shared" si="74"/>
        <v>34</v>
      </c>
      <c r="BU427" s="19">
        <v>3875.73</v>
      </c>
      <c r="BV427" s="41">
        <v>3875.73</v>
      </c>
    </row>
    <row r="428" spans="1:74">
      <c r="A428" s="19" t="s">
        <v>1633</v>
      </c>
      <c r="B428" s="39">
        <v>2000</v>
      </c>
      <c r="C428" s="19">
        <f t="shared" si="67"/>
        <v>2000</v>
      </c>
      <c r="D428" s="19" t="s">
        <v>8296</v>
      </c>
      <c r="E428" s="19" t="str">
        <f t="shared" si="66"/>
        <v>Jul</v>
      </c>
      <c r="F428" s="19">
        <v>10</v>
      </c>
      <c r="G428" s="40">
        <f t="shared" si="68"/>
        <v>36717</v>
      </c>
      <c r="H428" s="19">
        <v>2</v>
      </c>
      <c r="I428" s="19">
        <v>3925.76</v>
      </c>
      <c r="J428" s="41">
        <v>3925.76</v>
      </c>
      <c r="K428" s="19" t="s">
        <v>8297</v>
      </c>
      <c r="L428" s="19" t="str">
        <v>tier - 2</v>
      </c>
      <c r="M428" s="19" t="s">
        <v>8297</v>
      </c>
      <c r="N428" s="19" t="str">
        <v>tier - 2</v>
      </c>
      <c r="O428" s="19" t="s">
        <v>8337</v>
      </c>
      <c r="P428" s="19" t="str">
        <v>R1024</v>
      </c>
      <c r="Q428" s="19">
        <f ca="1" t="shared" si="69"/>
        <v>25</v>
      </c>
      <c r="R428" s="29"/>
      <c r="U428" s="19" t="s">
        <v>8328</v>
      </c>
      <c r="V428" s="19" t="str">
        <f t="shared" si="75"/>
        <v>Aug</v>
      </c>
      <c r="X428" s="19">
        <f t="shared" si="76"/>
        <v>1991</v>
      </c>
      <c r="AG428" s="19" t="s">
        <v>1608</v>
      </c>
      <c r="AH428" s="19" t="s">
        <v>8324</v>
      </c>
      <c r="AI428" s="19" t="s">
        <v>8297</v>
      </c>
      <c r="AJ428" s="19" t="s">
        <v>8298</v>
      </c>
      <c r="AK428" s="19" t="str">
        <v>tier - 2</v>
      </c>
      <c r="AL428" s="19" t="str">
        <v>tier - 3</v>
      </c>
      <c r="AT428" s="19" t="s">
        <v>8299</v>
      </c>
      <c r="AU428" s="19" t="str">
        <v>R1013</v>
      </c>
      <c r="BD428" s="39">
        <v>1991</v>
      </c>
      <c r="BE428" s="19" t="str">
        <f t="shared" si="71"/>
        <v>Jul</v>
      </c>
      <c r="BF428" s="19">
        <v>25</v>
      </c>
      <c r="BG428" s="40">
        <f t="shared" si="72"/>
        <v>33444</v>
      </c>
      <c r="BM428" s="39">
        <v>1996</v>
      </c>
      <c r="BN428" s="19" t="str">
        <f t="shared" si="73"/>
        <v>Oct</v>
      </c>
      <c r="BO428" s="19">
        <v>23</v>
      </c>
      <c r="BP428" s="40">
        <f t="shared" si="70"/>
        <v>35361</v>
      </c>
      <c r="BQ428" s="19">
        <f ca="1" t="shared" si="74"/>
        <v>29</v>
      </c>
      <c r="BU428" s="19">
        <v>3877.3</v>
      </c>
      <c r="BV428" s="41">
        <v>3877.3</v>
      </c>
    </row>
    <row r="429" spans="1:74">
      <c r="A429" s="19" t="s">
        <v>1637</v>
      </c>
      <c r="B429" s="39">
        <v>2002</v>
      </c>
      <c r="C429" s="19">
        <f t="shared" si="67"/>
        <v>2002</v>
      </c>
      <c r="D429" s="19" t="s">
        <v>8303</v>
      </c>
      <c r="E429" s="19" t="str">
        <f t="shared" si="66"/>
        <v>Jun</v>
      </c>
      <c r="F429" s="19">
        <v>15</v>
      </c>
      <c r="G429" s="40">
        <f t="shared" si="68"/>
        <v>37422</v>
      </c>
      <c r="H429" s="19">
        <v>0</v>
      </c>
      <c r="I429" s="19">
        <v>3931.51</v>
      </c>
      <c r="J429" s="41">
        <v>3931.51</v>
      </c>
      <c r="K429" s="19" t="s">
        <v>8297</v>
      </c>
      <c r="L429" s="19" t="str">
        <v>tier - 2</v>
      </c>
      <c r="M429" s="19" t="s">
        <v>8298</v>
      </c>
      <c r="N429" s="19" t="str">
        <v>tier - 3</v>
      </c>
      <c r="O429" s="19" t="s">
        <v>8330</v>
      </c>
      <c r="P429" s="19" t="str">
        <v>R1011</v>
      </c>
      <c r="Q429" s="19">
        <f ca="1" t="shared" si="69"/>
        <v>23</v>
      </c>
      <c r="R429" s="29"/>
      <c r="U429" s="19" t="s">
        <v>8303</v>
      </c>
      <c r="V429" s="19" t="str">
        <f t="shared" si="75"/>
        <v>Jun</v>
      </c>
      <c r="X429" s="19">
        <f t="shared" si="76"/>
        <v>2001</v>
      </c>
      <c r="AG429" s="19" t="s">
        <v>1611</v>
      </c>
      <c r="AH429" s="19" t="s">
        <v>8336</v>
      </c>
      <c r="AI429" s="19" t="s">
        <v>8302</v>
      </c>
      <c r="AJ429" s="19" t="s">
        <v>8298</v>
      </c>
      <c r="AK429" s="19" t="str">
        <v>tier - 1</v>
      </c>
      <c r="AL429" s="19" t="str">
        <v>tier - 3</v>
      </c>
      <c r="AT429" s="19" t="s">
        <v>8315</v>
      </c>
      <c r="AU429" s="19" t="str">
        <v>R1012</v>
      </c>
      <c r="BD429" s="39">
        <v>1996</v>
      </c>
      <c r="BE429" s="19" t="str">
        <f t="shared" si="71"/>
        <v>Oct</v>
      </c>
      <c r="BF429" s="19">
        <v>23</v>
      </c>
      <c r="BG429" s="40">
        <f t="shared" si="72"/>
        <v>35361</v>
      </c>
      <c r="BM429" s="39">
        <v>2004</v>
      </c>
      <c r="BN429" s="19" t="str">
        <f t="shared" si="73"/>
        <v>Jul</v>
      </c>
      <c r="BO429" s="19">
        <v>13</v>
      </c>
      <c r="BP429" s="40">
        <f t="shared" si="70"/>
        <v>38181</v>
      </c>
      <c r="BQ429" s="19">
        <f ca="1" t="shared" si="74"/>
        <v>21</v>
      </c>
      <c r="BU429" s="19">
        <v>3889.2</v>
      </c>
      <c r="BV429" s="41">
        <v>3889.2</v>
      </c>
    </row>
    <row r="430" spans="1:74">
      <c r="A430" s="19" t="s">
        <v>1641</v>
      </c>
      <c r="B430" s="39">
        <v>1988</v>
      </c>
      <c r="C430" s="19">
        <f t="shared" si="67"/>
        <v>1988</v>
      </c>
      <c r="D430" s="19" t="s">
        <v>8329</v>
      </c>
      <c r="E430" s="19" t="str">
        <f t="shared" si="66"/>
        <v>Oct</v>
      </c>
      <c r="F430" s="19">
        <v>24</v>
      </c>
      <c r="G430" s="40">
        <f t="shared" si="68"/>
        <v>32440</v>
      </c>
      <c r="H430" s="19">
        <v>0</v>
      </c>
      <c r="I430" s="19">
        <v>3935.18</v>
      </c>
      <c r="J430" s="41">
        <v>3935.18</v>
      </c>
      <c r="K430" s="19" t="s">
        <v>8298</v>
      </c>
      <c r="L430" s="19" t="str">
        <v>tier - 3</v>
      </c>
      <c r="M430" s="19" t="s">
        <v>8302</v>
      </c>
      <c r="N430" s="19" t="str">
        <v>tier - 1</v>
      </c>
      <c r="O430" s="19" t="s">
        <v>8299</v>
      </c>
      <c r="P430" s="19" t="str">
        <v>R1013</v>
      </c>
      <c r="Q430" s="19">
        <f ca="1" t="shared" si="69"/>
        <v>37</v>
      </c>
      <c r="R430" s="29"/>
      <c r="U430" s="19" t="s">
        <v>8329</v>
      </c>
      <c r="V430" s="19" t="str">
        <f t="shared" si="75"/>
        <v>Oct</v>
      </c>
      <c r="X430" s="19">
        <f t="shared" si="76"/>
        <v>2001</v>
      </c>
      <c r="AG430" s="19" t="s">
        <v>1615</v>
      </c>
      <c r="AH430" s="19" t="s">
        <v>8324</v>
      </c>
      <c r="AI430" s="19" t="s">
        <v>8297</v>
      </c>
      <c r="AJ430" s="19" t="s">
        <v>8297</v>
      </c>
      <c r="AK430" s="19" t="str">
        <v>tier - 2</v>
      </c>
      <c r="AL430" s="19" t="str">
        <v>tier - 2</v>
      </c>
      <c r="AT430" s="19" t="s">
        <v>8315</v>
      </c>
      <c r="AU430" s="19" t="str">
        <v>R1012</v>
      </c>
      <c r="BD430" s="39">
        <v>2004</v>
      </c>
      <c r="BE430" s="19" t="str">
        <f t="shared" si="71"/>
        <v>Jul</v>
      </c>
      <c r="BF430" s="19">
        <v>13</v>
      </c>
      <c r="BG430" s="40">
        <f t="shared" si="72"/>
        <v>38181</v>
      </c>
      <c r="BM430" s="39">
        <v>1993</v>
      </c>
      <c r="BN430" s="19" t="str">
        <f t="shared" si="73"/>
        <v>Sep</v>
      </c>
      <c r="BO430" s="19">
        <v>14</v>
      </c>
      <c r="BP430" s="40">
        <f t="shared" si="70"/>
        <v>34226</v>
      </c>
      <c r="BQ430" s="19">
        <f ca="1" t="shared" si="74"/>
        <v>32</v>
      </c>
      <c r="BU430" s="19">
        <v>3898.35</v>
      </c>
      <c r="BV430" s="41">
        <v>3898.35</v>
      </c>
    </row>
    <row r="431" spans="1:74">
      <c r="A431" s="19" t="s">
        <v>1644</v>
      </c>
      <c r="B431" s="39">
        <v>1993</v>
      </c>
      <c r="C431" s="19">
        <f t="shared" si="67"/>
        <v>1993</v>
      </c>
      <c r="D431" s="19" t="s">
        <v>8310</v>
      </c>
      <c r="E431" s="19" t="str">
        <f t="shared" si="66"/>
        <v>Sep</v>
      </c>
      <c r="F431" s="19">
        <v>29</v>
      </c>
      <c r="G431" s="40">
        <f t="shared" si="68"/>
        <v>34241</v>
      </c>
      <c r="H431" s="19">
        <v>0</v>
      </c>
      <c r="I431" s="19">
        <v>3943.6</v>
      </c>
      <c r="J431" s="41">
        <v>3943.6</v>
      </c>
      <c r="K431" s="19" t="s">
        <v>8297</v>
      </c>
      <c r="L431" s="19" t="str">
        <v>tier - 2</v>
      </c>
      <c r="M431" s="19" t="s">
        <v>8298</v>
      </c>
      <c r="N431" s="19" t="str">
        <v>tier - 3</v>
      </c>
      <c r="O431" s="19" t="s">
        <v>8337</v>
      </c>
      <c r="P431" s="19" t="str">
        <v>R1024</v>
      </c>
      <c r="Q431" s="19">
        <f ca="1" t="shared" si="69"/>
        <v>32</v>
      </c>
      <c r="R431" s="29"/>
      <c r="U431" s="19" t="s">
        <v>8303</v>
      </c>
      <c r="V431" s="19" t="str">
        <f t="shared" si="75"/>
        <v>Jun</v>
      </c>
      <c r="X431" s="19">
        <f t="shared" si="76"/>
        <v>1990</v>
      </c>
      <c r="AG431" s="19" t="s">
        <v>1618</v>
      </c>
      <c r="AH431" s="19" t="s">
        <v>8324</v>
      </c>
      <c r="AI431" s="19" t="s">
        <v>8297</v>
      </c>
      <c r="AJ431" s="19" t="s">
        <v>8297</v>
      </c>
      <c r="AK431" s="19" t="str">
        <v>tier - 2</v>
      </c>
      <c r="AL431" s="19" t="str">
        <v>tier - 2</v>
      </c>
      <c r="AT431" s="19" t="s">
        <v>8315</v>
      </c>
      <c r="AU431" s="19" t="str">
        <v>R1012</v>
      </c>
      <c r="BD431" s="39">
        <v>1993</v>
      </c>
      <c r="BE431" s="19" t="str">
        <f t="shared" si="71"/>
        <v>Sep</v>
      </c>
      <c r="BF431" s="19">
        <v>14</v>
      </c>
      <c r="BG431" s="40">
        <f t="shared" si="72"/>
        <v>34226</v>
      </c>
      <c r="BM431" s="39">
        <v>1981</v>
      </c>
      <c r="BN431" s="19" t="str">
        <f t="shared" si="73"/>
        <v>Aug</v>
      </c>
      <c r="BO431" s="19">
        <v>27</v>
      </c>
      <c r="BP431" s="40">
        <f t="shared" si="70"/>
        <v>29825</v>
      </c>
      <c r="BQ431" s="19">
        <f ca="1" t="shared" si="74"/>
        <v>44</v>
      </c>
      <c r="BU431" s="19">
        <v>3902.07</v>
      </c>
      <c r="BV431" s="41">
        <v>3902.07</v>
      </c>
    </row>
    <row r="432" spans="1:74">
      <c r="A432" s="19" t="s">
        <v>1647</v>
      </c>
      <c r="B432" s="39">
        <v>1993</v>
      </c>
      <c r="C432" s="19">
        <f t="shared" si="67"/>
        <v>1993</v>
      </c>
      <c r="D432" s="19" t="s">
        <v>8301</v>
      </c>
      <c r="E432" s="19" t="str">
        <f t="shared" si="66"/>
        <v>Nov</v>
      </c>
      <c r="F432" s="19">
        <v>11</v>
      </c>
      <c r="G432" s="40">
        <f t="shared" si="68"/>
        <v>34284</v>
      </c>
      <c r="H432" s="19">
        <v>1</v>
      </c>
      <c r="I432" s="19">
        <v>3947.41</v>
      </c>
      <c r="J432" s="41">
        <v>3947.41</v>
      </c>
      <c r="K432" s="19" t="s">
        <v>8297</v>
      </c>
      <c r="L432" s="19" t="str">
        <v>tier - 2</v>
      </c>
      <c r="M432" s="19" t="s">
        <v>8297</v>
      </c>
      <c r="N432" s="19" t="str">
        <v>tier - 2</v>
      </c>
      <c r="O432" s="19" t="s">
        <v>8299</v>
      </c>
      <c r="P432" s="19" t="str">
        <v>R1013</v>
      </c>
      <c r="Q432" s="19">
        <f ca="1" t="shared" si="69"/>
        <v>31</v>
      </c>
      <c r="R432" s="29"/>
      <c r="U432" s="19" t="s">
        <v>8296</v>
      </c>
      <c r="V432" s="19" t="str">
        <f t="shared" si="75"/>
        <v>Jul</v>
      </c>
      <c r="X432" s="19">
        <f t="shared" si="76"/>
        <v>1991</v>
      </c>
      <c r="AG432" s="19" t="s">
        <v>1622</v>
      </c>
      <c r="AH432" s="19" t="s">
        <v>8336</v>
      </c>
      <c r="AI432" s="19" t="s">
        <v>8297</v>
      </c>
      <c r="AJ432" s="19" t="s">
        <v>8297</v>
      </c>
      <c r="AK432" s="19" t="str">
        <v>tier - 2</v>
      </c>
      <c r="AL432" s="19" t="str">
        <v>tier - 2</v>
      </c>
      <c r="AT432" s="19" t="s">
        <v>8299</v>
      </c>
      <c r="AU432" s="19" t="str">
        <v>R1013</v>
      </c>
      <c r="BD432" s="39">
        <v>1981</v>
      </c>
      <c r="BE432" s="19" t="str">
        <f t="shared" si="71"/>
        <v>Aug</v>
      </c>
      <c r="BF432" s="19">
        <v>27</v>
      </c>
      <c r="BG432" s="40">
        <f t="shared" si="72"/>
        <v>29825</v>
      </c>
      <c r="BM432" s="39">
        <v>1997</v>
      </c>
      <c r="BN432" s="19" t="str">
        <f t="shared" si="73"/>
        <v>Nov</v>
      </c>
      <c r="BO432" s="19">
        <v>24</v>
      </c>
      <c r="BP432" s="40">
        <f t="shared" si="70"/>
        <v>35758</v>
      </c>
      <c r="BQ432" s="19">
        <f ca="1" t="shared" si="74"/>
        <v>27</v>
      </c>
      <c r="BU432" s="19">
        <v>3906.13</v>
      </c>
      <c r="BV432" s="41">
        <v>3906.13</v>
      </c>
    </row>
    <row r="433" spans="1:74">
      <c r="A433" s="19" t="s">
        <v>1651</v>
      </c>
      <c r="B433" s="39">
        <v>1999</v>
      </c>
      <c r="C433" s="19">
        <f t="shared" si="67"/>
        <v>1999</v>
      </c>
      <c r="D433" s="19" t="s">
        <v>8296</v>
      </c>
      <c r="E433" s="19" t="str">
        <f t="shared" si="66"/>
        <v>Jul</v>
      </c>
      <c r="F433" s="19">
        <v>10</v>
      </c>
      <c r="G433" s="40">
        <f t="shared" si="68"/>
        <v>36351</v>
      </c>
      <c r="H433" s="19">
        <v>0</v>
      </c>
      <c r="I433" s="19">
        <v>3955.98</v>
      </c>
      <c r="J433" s="41">
        <v>3955.98</v>
      </c>
      <c r="K433" s="19" t="s">
        <v>8297</v>
      </c>
      <c r="L433" s="19" t="str">
        <v>tier - 2</v>
      </c>
      <c r="M433" s="19" t="s">
        <v>8298</v>
      </c>
      <c r="N433" s="19" t="str">
        <v>tier - 3</v>
      </c>
      <c r="O433" s="19" t="s">
        <v>8340</v>
      </c>
      <c r="P433" s="19" t="str">
        <v>R1021</v>
      </c>
      <c r="Q433" s="19">
        <f ca="1" t="shared" si="69"/>
        <v>26</v>
      </c>
      <c r="R433" s="29"/>
      <c r="U433" s="19" t="s">
        <v>8329</v>
      </c>
      <c r="V433" s="19" t="str">
        <f t="shared" si="75"/>
        <v>Oct</v>
      </c>
      <c r="X433" s="19">
        <f t="shared" si="76"/>
        <v>1996</v>
      </c>
      <c r="AG433" s="19" t="s">
        <v>1626</v>
      </c>
      <c r="AH433" s="19" t="s">
        <v>8336</v>
      </c>
      <c r="AI433" s="19" t="s">
        <v>8298</v>
      </c>
      <c r="AJ433" s="19" t="s">
        <v>8298</v>
      </c>
      <c r="AK433" s="19" t="str">
        <v>tier - 3</v>
      </c>
      <c r="AL433" s="19" t="str">
        <v>tier - 3</v>
      </c>
      <c r="AT433" s="19" t="s">
        <v>8330</v>
      </c>
      <c r="AU433" s="19" t="str">
        <v>R1011</v>
      </c>
      <c r="BD433" s="39">
        <v>1997</v>
      </c>
      <c r="BE433" s="19" t="str">
        <f t="shared" si="71"/>
        <v>Nov</v>
      </c>
      <c r="BF433" s="19">
        <v>24</v>
      </c>
      <c r="BG433" s="40">
        <f t="shared" si="72"/>
        <v>35758</v>
      </c>
      <c r="BM433" s="39">
        <v>1985</v>
      </c>
      <c r="BN433" s="19" t="str">
        <f t="shared" si="73"/>
        <v>Jul</v>
      </c>
      <c r="BO433" s="19">
        <v>5</v>
      </c>
      <c r="BP433" s="40">
        <f t="shared" si="70"/>
        <v>31233</v>
      </c>
      <c r="BQ433" s="19">
        <f ca="1" t="shared" si="74"/>
        <v>40</v>
      </c>
      <c r="BU433" s="19">
        <v>3910.44</v>
      </c>
      <c r="BV433" s="41">
        <v>3910.44</v>
      </c>
    </row>
    <row r="434" spans="1:74">
      <c r="A434" s="19" t="s">
        <v>1655</v>
      </c>
      <c r="B434" s="39">
        <v>1995</v>
      </c>
      <c r="C434" s="19">
        <f t="shared" si="67"/>
        <v>1995</v>
      </c>
      <c r="D434" s="19" t="s">
        <v>8296</v>
      </c>
      <c r="E434" s="19" t="str">
        <f t="shared" si="66"/>
        <v>Jul</v>
      </c>
      <c r="F434" s="19">
        <v>11</v>
      </c>
      <c r="G434" s="40">
        <f t="shared" si="68"/>
        <v>34891</v>
      </c>
      <c r="H434" s="19">
        <v>1</v>
      </c>
      <c r="I434" s="19">
        <v>3956.07</v>
      </c>
      <c r="J434" s="41">
        <v>3956.07</v>
      </c>
      <c r="K434" s="19" t="s">
        <v>8297</v>
      </c>
      <c r="L434" s="19" t="str">
        <v>tier - 2</v>
      </c>
      <c r="M434" s="19" t="s">
        <v>8297</v>
      </c>
      <c r="N434" s="19" t="str">
        <v>tier - 2</v>
      </c>
      <c r="O434" s="19" t="s">
        <v>8315</v>
      </c>
      <c r="P434" s="19" t="str">
        <v>R1012</v>
      </c>
      <c r="Q434" s="19">
        <f ca="1" t="shared" si="69"/>
        <v>30</v>
      </c>
      <c r="R434" s="29"/>
      <c r="U434" s="19" t="s">
        <v>8296</v>
      </c>
      <c r="V434" s="19" t="str">
        <f t="shared" si="75"/>
        <v>Jul</v>
      </c>
      <c r="X434" s="19">
        <f t="shared" si="76"/>
        <v>2004</v>
      </c>
      <c r="AG434" s="19" t="s">
        <v>1630</v>
      </c>
      <c r="AH434" s="19" t="s">
        <v>8324</v>
      </c>
      <c r="AI434" s="19" t="s">
        <v>8297</v>
      </c>
      <c r="AJ434" s="19" t="s">
        <v>8297</v>
      </c>
      <c r="AK434" s="19" t="str">
        <v>tier - 2</v>
      </c>
      <c r="AL434" s="19" t="str">
        <v>tier - 2</v>
      </c>
      <c r="AT434" s="19" t="s">
        <v>8299</v>
      </c>
      <c r="AU434" s="19" t="str">
        <v>R1013</v>
      </c>
      <c r="BD434" s="39">
        <v>1985</v>
      </c>
      <c r="BE434" s="19" t="str">
        <f t="shared" si="71"/>
        <v>Jul</v>
      </c>
      <c r="BF434" s="19">
        <v>5</v>
      </c>
      <c r="BG434" s="40">
        <f t="shared" si="72"/>
        <v>31233</v>
      </c>
      <c r="BM434" s="39">
        <v>2000</v>
      </c>
      <c r="BN434" s="19" t="str">
        <f t="shared" si="73"/>
        <v>Jul</v>
      </c>
      <c r="BO434" s="19">
        <v>10</v>
      </c>
      <c r="BP434" s="40">
        <f t="shared" si="70"/>
        <v>36717</v>
      </c>
      <c r="BQ434" s="19">
        <f ca="1" t="shared" si="74"/>
        <v>25</v>
      </c>
      <c r="BU434" s="19">
        <v>3925.76</v>
      </c>
      <c r="BV434" s="41">
        <v>3925.76</v>
      </c>
    </row>
    <row r="435" spans="1:74">
      <c r="A435" s="19" t="s">
        <v>1658</v>
      </c>
      <c r="B435" s="39">
        <v>1990</v>
      </c>
      <c r="C435" s="19">
        <f t="shared" si="67"/>
        <v>1990</v>
      </c>
      <c r="D435" s="19" t="s">
        <v>8296</v>
      </c>
      <c r="E435" s="19" t="str">
        <f t="shared" si="66"/>
        <v>Jul</v>
      </c>
      <c r="F435" s="19">
        <v>29</v>
      </c>
      <c r="G435" s="40">
        <f t="shared" si="68"/>
        <v>33083</v>
      </c>
      <c r="H435" s="19">
        <v>0</v>
      </c>
      <c r="I435" s="19">
        <v>3972.92</v>
      </c>
      <c r="J435" s="41">
        <v>3972.92</v>
      </c>
      <c r="K435" s="19" t="s">
        <v>8297</v>
      </c>
      <c r="L435" s="19" t="str">
        <v>tier - 2</v>
      </c>
      <c r="M435" s="19" t="s">
        <v>8298</v>
      </c>
      <c r="N435" s="19" t="str">
        <v>tier - 3</v>
      </c>
      <c r="O435" s="19" t="s">
        <v>8299</v>
      </c>
      <c r="P435" s="19" t="str">
        <v>R1013</v>
      </c>
      <c r="Q435" s="19">
        <f ca="1" t="shared" si="69"/>
        <v>35</v>
      </c>
      <c r="R435" s="29"/>
      <c r="U435" s="19" t="s">
        <v>8310</v>
      </c>
      <c r="V435" s="19" t="str">
        <f t="shared" si="75"/>
        <v>Sep</v>
      </c>
      <c r="X435" s="19">
        <f t="shared" si="76"/>
        <v>1993</v>
      </c>
      <c r="AG435" s="19" t="s">
        <v>1633</v>
      </c>
      <c r="AH435" s="19" t="s">
        <v>8324</v>
      </c>
      <c r="AI435" s="19" t="s">
        <v>8297</v>
      </c>
      <c r="AJ435" s="19" t="s">
        <v>8297</v>
      </c>
      <c r="AK435" s="19" t="str">
        <v>tier - 2</v>
      </c>
      <c r="AL435" s="19" t="str">
        <v>tier - 2</v>
      </c>
      <c r="AT435" s="19" t="s">
        <v>8337</v>
      </c>
      <c r="AU435" s="19" t="str">
        <v>R1024</v>
      </c>
      <c r="BD435" s="39">
        <v>2000</v>
      </c>
      <c r="BE435" s="19" t="str">
        <f t="shared" si="71"/>
        <v>Jul</v>
      </c>
      <c r="BF435" s="19">
        <v>10</v>
      </c>
      <c r="BG435" s="40">
        <f t="shared" si="72"/>
        <v>36717</v>
      </c>
      <c r="BM435" s="39">
        <v>2002</v>
      </c>
      <c r="BN435" s="19" t="str">
        <f t="shared" si="73"/>
        <v>Jun</v>
      </c>
      <c r="BO435" s="19">
        <v>15</v>
      </c>
      <c r="BP435" s="40">
        <f t="shared" si="70"/>
        <v>37422</v>
      </c>
      <c r="BQ435" s="19">
        <f ca="1" t="shared" si="74"/>
        <v>23</v>
      </c>
      <c r="BU435" s="19">
        <v>3931.51</v>
      </c>
      <c r="BV435" s="41">
        <v>3931.51</v>
      </c>
    </row>
    <row r="436" spans="1:74">
      <c r="A436" s="19" t="s">
        <v>1662</v>
      </c>
      <c r="B436" s="39">
        <v>1996</v>
      </c>
      <c r="C436" s="19">
        <f t="shared" si="67"/>
        <v>1996</v>
      </c>
      <c r="D436" s="19" t="s">
        <v>8328</v>
      </c>
      <c r="E436" s="19" t="str">
        <f t="shared" si="66"/>
        <v>Aug</v>
      </c>
      <c r="F436" s="19">
        <v>17</v>
      </c>
      <c r="G436" s="40">
        <f t="shared" si="68"/>
        <v>35294</v>
      </c>
      <c r="H436" s="19">
        <v>2</v>
      </c>
      <c r="I436" s="19">
        <v>3981.98</v>
      </c>
      <c r="J436" s="41">
        <v>3981.98</v>
      </c>
      <c r="K436" s="19" t="s">
        <v>8297</v>
      </c>
      <c r="L436" s="19" t="str">
        <v>tier - 2</v>
      </c>
      <c r="M436" s="19" t="s">
        <v>8297</v>
      </c>
      <c r="N436" s="19" t="str">
        <v>tier - 2</v>
      </c>
      <c r="O436" s="19" t="s">
        <v>8299</v>
      </c>
      <c r="P436" s="19" t="str">
        <v>R1013</v>
      </c>
      <c r="Q436" s="19">
        <f ca="1" t="shared" si="69"/>
        <v>29</v>
      </c>
      <c r="R436" s="29"/>
      <c r="U436" s="19" t="s">
        <v>8328</v>
      </c>
      <c r="V436" s="19" t="str">
        <f t="shared" si="75"/>
        <v>Aug</v>
      </c>
      <c r="X436" s="19">
        <f t="shared" si="76"/>
        <v>1981</v>
      </c>
      <c r="AG436" s="19" t="s">
        <v>1637</v>
      </c>
      <c r="AH436" s="19" t="s">
        <v>8324</v>
      </c>
      <c r="AI436" s="19" t="s">
        <v>8297</v>
      </c>
      <c r="AJ436" s="19" t="s">
        <v>8298</v>
      </c>
      <c r="AK436" s="19" t="str">
        <v>tier - 2</v>
      </c>
      <c r="AL436" s="19" t="str">
        <v>tier - 3</v>
      </c>
      <c r="AT436" s="19" t="s">
        <v>8330</v>
      </c>
      <c r="AU436" s="19" t="str">
        <v>R1011</v>
      </c>
      <c r="BD436" s="39">
        <v>2002</v>
      </c>
      <c r="BE436" s="19" t="str">
        <f t="shared" si="71"/>
        <v>Jun</v>
      </c>
      <c r="BF436" s="19">
        <v>15</v>
      </c>
      <c r="BG436" s="40">
        <f t="shared" si="72"/>
        <v>37422</v>
      </c>
      <c r="BM436" s="39">
        <v>1988</v>
      </c>
      <c r="BN436" s="19" t="str">
        <f t="shared" si="73"/>
        <v>Oct</v>
      </c>
      <c r="BO436" s="19">
        <v>24</v>
      </c>
      <c r="BP436" s="40">
        <f t="shared" si="70"/>
        <v>32440</v>
      </c>
      <c r="BQ436" s="19">
        <f ca="1" t="shared" si="74"/>
        <v>37</v>
      </c>
      <c r="BU436" s="19">
        <v>3935.18</v>
      </c>
      <c r="BV436" s="41">
        <v>3935.18</v>
      </c>
    </row>
    <row r="437" spans="1:74">
      <c r="A437" s="19" t="s">
        <v>1666</v>
      </c>
      <c r="B437" s="39">
        <v>1996</v>
      </c>
      <c r="C437" s="19">
        <f t="shared" si="67"/>
        <v>1996</v>
      </c>
      <c r="D437" s="19" t="s">
        <v>8310</v>
      </c>
      <c r="E437" s="19" t="str">
        <f t="shared" si="66"/>
        <v>Sep</v>
      </c>
      <c r="F437" s="19">
        <v>8</v>
      </c>
      <c r="G437" s="40">
        <f t="shared" si="68"/>
        <v>35316</v>
      </c>
      <c r="H437" s="19">
        <v>2</v>
      </c>
      <c r="I437" s="19">
        <v>3987.93</v>
      </c>
      <c r="J437" s="41">
        <v>3987.93</v>
      </c>
      <c r="K437" s="19" t="s">
        <v>8297</v>
      </c>
      <c r="L437" s="19" t="str">
        <v>tier - 2</v>
      </c>
      <c r="M437" s="19" t="s">
        <v>8297</v>
      </c>
      <c r="N437" s="19" t="str">
        <v>tier - 2</v>
      </c>
      <c r="O437" s="19" t="s">
        <v>8330</v>
      </c>
      <c r="P437" s="19" t="str">
        <v>R1011</v>
      </c>
      <c r="Q437" s="19">
        <f ca="1" t="shared" si="69"/>
        <v>29</v>
      </c>
      <c r="R437" s="29"/>
      <c r="U437" s="19" t="s">
        <v>8301</v>
      </c>
      <c r="V437" s="19" t="str">
        <f t="shared" si="75"/>
        <v>Nov</v>
      </c>
      <c r="X437" s="19">
        <f t="shared" si="76"/>
        <v>1997</v>
      </c>
      <c r="AG437" s="19" t="s">
        <v>1641</v>
      </c>
      <c r="AH437" s="19" t="s">
        <v>8336</v>
      </c>
      <c r="AI437" s="19" t="s">
        <v>8298</v>
      </c>
      <c r="AJ437" s="19" t="s">
        <v>8302</v>
      </c>
      <c r="AK437" s="19" t="str">
        <v>tier - 3</v>
      </c>
      <c r="AL437" s="19" t="str">
        <v>tier - 1</v>
      </c>
      <c r="AT437" s="19" t="s">
        <v>8299</v>
      </c>
      <c r="AU437" s="19" t="str">
        <v>R1013</v>
      </c>
      <c r="BD437" s="39">
        <v>1988</v>
      </c>
      <c r="BE437" s="19" t="str">
        <f t="shared" si="71"/>
        <v>Oct</v>
      </c>
      <c r="BF437" s="19">
        <v>24</v>
      </c>
      <c r="BG437" s="40">
        <f t="shared" si="72"/>
        <v>32440</v>
      </c>
      <c r="BM437" s="39">
        <v>1993</v>
      </c>
      <c r="BN437" s="19" t="str">
        <f t="shared" si="73"/>
        <v>Sep</v>
      </c>
      <c r="BO437" s="19">
        <v>29</v>
      </c>
      <c r="BP437" s="40">
        <f t="shared" si="70"/>
        <v>34241</v>
      </c>
      <c r="BQ437" s="19">
        <f ca="1" t="shared" si="74"/>
        <v>32</v>
      </c>
      <c r="BU437" s="19">
        <v>3943.6</v>
      </c>
      <c r="BV437" s="41">
        <v>3943.6</v>
      </c>
    </row>
    <row r="438" spans="1:74">
      <c r="A438" s="19" t="s">
        <v>1670</v>
      </c>
      <c r="B438" s="39">
        <v>1990</v>
      </c>
      <c r="C438" s="19">
        <f t="shared" si="67"/>
        <v>1990</v>
      </c>
      <c r="D438" s="19" t="s">
        <v>8301</v>
      </c>
      <c r="E438" s="19" t="str">
        <f t="shared" si="66"/>
        <v>Nov</v>
      </c>
      <c r="F438" s="19">
        <v>22</v>
      </c>
      <c r="G438" s="40">
        <f t="shared" si="68"/>
        <v>33199</v>
      </c>
      <c r="H438" s="19">
        <v>0</v>
      </c>
      <c r="I438" s="19">
        <v>3989.84</v>
      </c>
      <c r="J438" s="41">
        <v>3989.84</v>
      </c>
      <c r="K438" s="19" t="s">
        <v>8297</v>
      </c>
      <c r="L438" s="19" t="str">
        <v>tier - 2</v>
      </c>
      <c r="M438" s="19" t="s">
        <v>8297</v>
      </c>
      <c r="N438" s="19" t="str">
        <v>tier - 2</v>
      </c>
      <c r="O438" s="19" t="s">
        <v>8330</v>
      </c>
      <c r="P438" s="19" t="str">
        <v>R1011</v>
      </c>
      <c r="Q438" s="19">
        <f ca="1" t="shared" si="69"/>
        <v>34</v>
      </c>
      <c r="R438" s="29"/>
      <c r="U438" s="19" t="s">
        <v>8296</v>
      </c>
      <c r="V438" s="19" t="str">
        <f t="shared" si="75"/>
        <v>Jul</v>
      </c>
      <c r="X438" s="19">
        <f t="shared" si="76"/>
        <v>1985</v>
      </c>
      <c r="AG438" s="19" t="s">
        <v>1644</v>
      </c>
      <c r="AH438" s="19" t="s">
        <v>8324</v>
      </c>
      <c r="AI438" s="19" t="s">
        <v>8297</v>
      </c>
      <c r="AJ438" s="19" t="s">
        <v>8298</v>
      </c>
      <c r="AK438" s="19" t="str">
        <v>tier - 2</v>
      </c>
      <c r="AL438" s="19" t="str">
        <v>tier - 3</v>
      </c>
      <c r="AT438" s="19" t="s">
        <v>8337</v>
      </c>
      <c r="AU438" s="19" t="str">
        <v>R1024</v>
      </c>
      <c r="BD438" s="39">
        <v>1993</v>
      </c>
      <c r="BE438" s="19" t="str">
        <f t="shared" si="71"/>
        <v>Sep</v>
      </c>
      <c r="BF438" s="19">
        <v>29</v>
      </c>
      <c r="BG438" s="40">
        <f t="shared" si="72"/>
        <v>34241</v>
      </c>
      <c r="BM438" s="39">
        <v>1993</v>
      </c>
      <c r="BN438" s="19" t="str">
        <f t="shared" si="73"/>
        <v>Nov</v>
      </c>
      <c r="BO438" s="19">
        <v>11</v>
      </c>
      <c r="BP438" s="40">
        <f t="shared" si="70"/>
        <v>34284</v>
      </c>
      <c r="BQ438" s="19">
        <f ca="1" t="shared" si="74"/>
        <v>31</v>
      </c>
      <c r="BU438" s="19">
        <v>3947.41</v>
      </c>
      <c r="BV438" s="41">
        <v>3947.41</v>
      </c>
    </row>
    <row r="439" spans="1:74">
      <c r="A439" s="19" t="s">
        <v>1673</v>
      </c>
      <c r="B439" s="39">
        <v>1990</v>
      </c>
      <c r="C439" s="19">
        <f t="shared" si="67"/>
        <v>1990</v>
      </c>
      <c r="D439" s="19" t="s">
        <v>8301</v>
      </c>
      <c r="E439" s="19" t="str">
        <f t="shared" si="66"/>
        <v>Nov</v>
      </c>
      <c r="F439" s="19">
        <v>1</v>
      </c>
      <c r="G439" s="40">
        <f t="shared" si="68"/>
        <v>33178</v>
      </c>
      <c r="H439" s="19">
        <v>0</v>
      </c>
      <c r="I439" s="19">
        <v>3994.18</v>
      </c>
      <c r="J439" s="41">
        <v>3994.18</v>
      </c>
      <c r="K439" s="19" t="s">
        <v>8297</v>
      </c>
      <c r="L439" s="19" t="str">
        <v>tier - 2</v>
      </c>
      <c r="M439" s="19" t="s">
        <v>8297</v>
      </c>
      <c r="N439" s="19" t="str">
        <v>tier - 2</v>
      </c>
      <c r="O439" s="19" t="s">
        <v>8299</v>
      </c>
      <c r="P439" s="19" t="str">
        <v>R1013</v>
      </c>
      <c r="Q439" s="19">
        <f ca="1" t="shared" si="69"/>
        <v>35</v>
      </c>
      <c r="R439" s="29"/>
      <c r="U439" s="19" t="s">
        <v>8296</v>
      </c>
      <c r="V439" s="19" t="str">
        <f t="shared" si="75"/>
        <v>Jul</v>
      </c>
      <c r="X439" s="19">
        <f t="shared" si="76"/>
        <v>2000</v>
      </c>
      <c r="AG439" s="19" t="s">
        <v>1647</v>
      </c>
      <c r="AH439" s="19" t="s">
        <v>8324</v>
      </c>
      <c r="AI439" s="19" t="s">
        <v>8297</v>
      </c>
      <c r="AJ439" s="19" t="s">
        <v>8297</v>
      </c>
      <c r="AK439" s="19" t="str">
        <v>tier - 2</v>
      </c>
      <c r="AL439" s="19" t="str">
        <v>tier - 2</v>
      </c>
      <c r="AT439" s="19" t="s">
        <v>8299</v>
      </c>
      <c r="AU439" s="19" t="str">
        <v>R1013</v>
      </c>
      <c r="BD439" s="39">
        <v>1993</v>
      </c>
      <c r="BE439" s="19" t="str">
        <f t="shared" si="71"/>
        <v>Nov</v>
      </c>
      <c r="BF439" s="19">
        <v>11</v>
      </c>
      <c r="BG439" s="40">
        <f t="shared" si="72"/>
        <v>34284</v>
      </c>
      <c r="BM439" s="39">
        <v>1999</v>
      </c>
      <c r="BN439" s="19" t="str">
        <f t="shared" si="73"/>
        <v>Jul</v>
      </c>
      <c r="BO439" s="19">
        <v>10</v>
      </c>
      <c r="BP439" s="40">
        <f t="shared" si="70"/>
        <v>36351</v>
      </c>
      <c r="BQ439" s="19">
        <f ca="1" t="shared" si="74"/>
        <v>26</v>
      </c>
      <c r="BU439" s="19">
        <v>3955.98</v>
      </c>
      <c r="BV439" s="41">
        <v>3955.98</v>
      </c>
    </row>
    <row r="440" spans="1:74">
      <c r="A440" s="19" t="s">
        <v>1676</v>
      </c>
      <c r="B440" s="39">
        <v>1989</v>
      </c>
      <c r="C440" s="19">
        <f t="shared" si="67"/>
        <v>1989</v>
      </c>
      <c r="D440" s="19" t="s">
        <v>8296</v>
      </c>
      <c r="E440" s="19" t="str">
        <f t="shared" si="66"/>
        <v>Jul</v>
      </c>
      <c r="F440" s="19">
        <v>10</v>
      </c>
      <c r="G440" s="40">
        <f t="shared" si="68"/>
        <v>32699</v>
      </c>
      <c r="H440" s="19">
        <v>3</v>
      </c>
      <c r="I440" s="19">
        <v>4002.36</v>
      </c>
      <c r="J440" s="41">
        <v>4002.36</v>
      </c>
      <c r="K440" s="19" t="s">
        <v>8297</v>
      </c>
      <c r="L440" s="19" t="str">
        <v>tier - 2</v>
      </c>
      <c r="M440" s="19" t="s">
        <v>8302</v>
      </c>
      <c r="N440" s="19" t="str">
        <v>tier - 1</v>
      </c>
      <c r="O440" s="19" t="s">
        <v>8299</v>
      </c>
      <c r="P440" s="19" t="str">
        <v>R1013</v>
      </c>
      <c r="Q440" s="19">
        <f ca="1" t="shared" si="69"/>
        <v>36</v>
      </c>
      <c r="R440" s="29"/>
      <c r="U440" s="19" t="s">
        <v>8303</v>
      </c>
      <c r="V440" s="19" t="str">
        <f t="shared" si="75"/>
        <v>Jun</v>
      </c>
      <c r="X440" s="19">
        <f t="shared" si="76"/>
        <v>2002</v>
      </c>
      <c r="AG440" s="19" t="s">
        <v>1651</v>
      </c>
      <c r="AH440" s="19" t="s">
        <v>8336</v>
      </c>
      <c r="AI440" s="19" t="s">
        <v>8297</v>
      </c>
      <c r="AJ440" s="19" t="s">
        <v>8298</v>
      </c>
      <c r="AK440" s="19" t="str">
        <v>tier - 2</v>
      </c>
      <c r="AL440" s="19" t="str">
        <v>tier - 3</v>
      </c>
      <c r="AT440" s="19" t="s">
        <v>8340</v>
      </c>
      <c r="AU440" s="19" t="str">
        <v>R1021</v>
      </c>
      <c r="BD440" s="39">
        <v>1999</v>
      </c>
      <c r="BE440" s="19" t="str">
        <f t="shared" si="71"/>
        <v>Jul</v>
      </c>
      <c r="BF440" s="19">
        <v>10</v>
      </c>
      <c r="BG440" s="40">
        <f t="shared" si="72"/>
        <v>36351</v>
      </c>
      <c r="BM440" s="39">
        <v>1995</v>
      </c>
      <c r="BN440" s="19" t="str">
        <f t="shared" si="73"/>
        <v>Jul</v>
      </c>
      <c r="BO440" s="19">
        <v>11</v>
      </c>
      <c r="BP440" s="40">
        <f t="shared" si="70"/>
        <v>34891</v>
      </c>
      <c r="BQ440" s="19">
        <f ca="1" t="shared" si="74"/>
        <v>30</v>
      </c>
      <c r="BU440" s="19">
        <v>3956.07</v>
      </c>
      <c r="BV440" s="41">
        <v>3956.07</v>
      </c>
    </row>
    <row r="441" spans="1:74">
      <c r="A441" s="19" t="s">
        <v>1680</v>
      </c>
      <c r="B441" s="39">
        <v>2000</v>
      </c>
      <c r="C441" s="19">
        <f t="shared" si="67"/>
        <v>2000</v>
      </c>
      <c r="D441" s="19" t="s">
        <v>8310</v>
      </c>
      <c r="E441" s="19" t="str">
        <f t="shared" si="66"/>
        <v>Sep</v>
      </c>
      <c r="F441" s="19">
        <v>13</v>
      </c>
      <c r="G441" s="40">
        <f t="shared" si="68"/>
        <v>36782</v>
      </c>
      <c r="H441" s="19">
        <v>3</v>
      </c>
      <c r="I441" s="19">
        <v>4005.42</v>
      </c>
      <c r="J441" s="41">
        <v>4005.42</v>
      </c>
      <c r="K441" s="19" t="s">
        <v>8297</v>
      </c>
      <c r="L441" s="19" t="str">
        <v>tier - 2</v>
      </c>
      <c r="M441" s="19" t="s">
        <v>8302</v>
      </c>
      <c r="N441" s="19" t="str">
        <v>tier - 1</v>
      </c>
      <c r="O441" s="19" t="s">
        <v>8331</v>
      </c>
      <c r="P441" s="19" t="str">
        <v>R1015</v>
      </c>
      <c r="Q441" s="19">
        <f ca="1" t="shared" si="69"/>
        <v>25</v>
      </c>
      <c r="R441" s="29"/>
      <c r="U441" s="19" t="s">
        <v>8329</v>
      </c>
      <c r="V441" s="19" t="str">
        <f t="shared" si="75"/>
        <v>Oct</v>
      </c>
      <c r="X441" s="19">
        <f t="shared" si="76"/>
        <v>1988</v>
      </c>
      <c r="AG441" s="19" t="s">
        <v>1655</v>
      </c>
      <c r="AH441" s="19" t="s">
        <v>8324</v>
      </c>
      <c r="AI441" s="19" t="s">
        <v>8297</v>
      </c>
      <c r="AJ441" s="19" t="s">
        <v>8297</v>
      </c>
      <c r="AK441" s="19" t="str">
        <v>tier - 2</v>
      </c>
      <c r="AL441" s="19" t="str">
        <v>tier - 2</v>
      </c>
      <c r="AT441" s="19" t="s">
        <v>8315</v>
      </c>
      <c r="AU441" s="19" t="str">
        <v>R1012</v>
      </c>
      <c r="BD441" s="39">
        <v>1995</v>
      </c>
      <c r="BE441" s="19" t="str">
        <f t="shared" si="71"/>
        <v>Jul</v>
      </c>
      <c r="BF441" s="19">
        <v>11</v>
      </c>
      <c r="BG441" s="40">
        <f t="shared" si="72"/>
        <v>34891</v>
      </c>
      <c r="BM441" s="39">
        <v>1990</v>
      </c>
      <c r="BN441" s="19" t="str">
        <f t="shared" si="73"/>
        <v>Jul</v>
      </c>
      <c r="BO441" s="19">
        <v>29</v>
      </c>
      <c r="BP441" s="40">
        <f t="shared" si="70"/>
        <v>33083</v>
      </c>
      <c r="BQ441" s="19">
        <f ca="1" t="shared" si="74"/>
        <v>35</v>
      </c>
      <c r="BU441" s="19">
        <v>3972.92</v>
      </c>
      <c r="BV441" s="41">
        <v>3972.92</v>
      </c>
    </row>
    <row r="442" spans="1:74">
      <c r="A442" s="19" t="s">
        <v>1684</v>
      </c>
      <c r="B442" s="39">
        <v>1992</v>
      </c>
      <c r="C442" s="19">
        <f t="shared" si="67"/>
        <v>1992</v>
      </c>
      <c r="D442" s="19" t="s">
        <v>8329</v>
      </c>
      <c r="E442" s="19" t="str">
        <f t="shared" si="66"/>
        <v>Oct</v>
      </c>
      <c r="F442" s="19">
        <v>11</v>
      </c>
      <c r="G442" s="40">
        <f t="shared" si="68"/>
        <v>33888</v>
      </c>
      <c r="H442" s="19">
        <v>1</v>
      </c>
      <c r="I442" s="19">
        <v>4032.24</v>
      </c>
      <c r="J442" s="41">
        <v>4032.24</v>
      </c>
      <c r="K442" s="19" t="s">
        <v>8298</v>
      </c>
      <c r="L442" s="19" t="str">
        <v>tier - 3</v>
      </c>
      <c r="M442" s="19" t="s">
        <v>8298</v>
      </c>
      <c r="N442" s="19" t="str">
        <v>tier - 3</v>
      </c>
      <c r="O442" s="19" t="s">
        <v>8315</v>
      </c>
      <c r="P442" s="19" t="str">
        <v>R1012</v>
      </c>
      <c r="Q442" s="19">
        <f ca="1" t="shared" si="69"/>
        <v>33</v>
      </c>
      <c r="R442" s="29"/>
      <c r="U442" s="19" t="s">
        <v>8310</v>
      </c>
      <c r="V442" s="19" t="str">
        <f t="shared" si="75"/>
        <v>Sep</v>
      </c>
      <c r="X442" s="19">
        <f t="shared" si="76"/>
        <v>1993</v>
      </c>
      <c r="AG442" s="19" t="s">
        <v>1658</v>
      </c>
      <c r="AH442" s="19" t="s">
        <v>8324</v>
      </c>
      <c r="AI442" s="19" t="s">
        <v>8297</v>
      </c>
      <c r="AJ442" s="19" t="s">
        <v>8298</v>
      </c>
      <c r="AK442" s="19" t="str">
        <v>tier - 2</v>
      </c>
      <c r="AL442" s="19" t="str">
        <v>tier - 3</v>
      </c>
      <c r="AT442" s="19" t="s">
        <v>8299</v>
      </c>
      <c r="AU442" s="19" t="str">
        <v>R1013</v>
      </c>
      <c r="BD442" s="39">
        <v>1990</v>
      </c>
      <c r="BE442" s="19" t="str">
        <f t="shared" si="71"/>
        <v>Jul</v>
      </c>
      <c r="BF442" s="19">
        <v>29</v>
      </c>
      <c r="BG442" s="40">
        <f t="shared" si="72"/>
        <v>33083</v>
      </c>
      <c r="BM442" s="39">
        <v>1996</v>
      </c>
      <c r="BN442" s="19" t="str">
        <f t="shared" si="73"/>
        <v>Aug</v>
      </c>
      <c r="BO442" s="19">
        <v>17</v>
      </c>
      <c r="BP442" s="40">
        <f t="shared" si="70"/>
        <v>35294</v>
      </c>
      <c r="BQ442" s="19">
        <f ca="1" t="shared" si="74"/>
        <v>29</v>
      </c>
      <c r="BU442" s="19">
        <v>3981.98</v>
      </c>
      <c r="BV442" s="41">
        <v>3981.98</v>
      </c>
    </row>
    <row r="443" spans="1:74">
      <c r="A443" s="19" t="s">
        <v>1688</v>
      </c>
      <c r="B443" s="39">
        <v>1984</v>
      </c>
      <c r="C443" s="19">
        <f t="shared" si="67"/>
        <v>1984</v>
      </c>
      <c r="D443" s="19" t="s">
        <v>8296</v>
      </c>
      <c r="E443" s="19" t="str">
        <f t="shared" si="66"/>
        <v>Jul</v>
      </c>
      <c r="F443" s="19">
        <v>7</v>
      </c>
      <c r="G443" s="40">
        <f t="shared" si="68"/>
        <v>30870</v>
      </c>
      <c r="H443" s="19">
        <v>3</v>
      </c>
      <c r="I443" s="19">
        <v>4038.41</v>
      </c>
      <c r="J443" s="41">
        <v>4038.41</v>
      </c>
      <c r="K443" s="19" t="s">
        <v>8297</v>
      </c>
      <c r="L443" s="19" t="str">
        <v>tier - 2</v>
      </c>
      <c r="M443" s="19" t="s">
        <v>8302</v>
      </c>
      <c r="N443" s="19" t="str">
        <v>tier - 1</v>
      </c>
      <c r="O443" s="19" t="s">
        <v>8299</v>
      </c>
      <c r="P443" s="19" t="str">
        <v>R1013</v>
      </c>
      <c r="Q443" s="19">
        <f ca="1" t="shared" si="69"/>
        <v>41</v>
      </c>
      <c r="R443" s="29"/>
      <c r="U443" s="19" t="s">
        <v>8301</v>
      </c>
      <c r="V443" s="19" t="str">
        <f t="shared" si="75"/>
        <v>Nov</v>
      </c>
      <c r="X443" s="19">
        <f t="shared" si="76"/>
        <v>1993</v>
      </c>
      <c r="AG443" s="19" t="s">
        <v>1662</v>
      </c>
      <c r="AH443" s="19" t="s">
        <v>8324</v>
      </c>
      <c r="AI443" s="19" t="s">
        <v>8297</v>
      </c>
      <c r="AJ443" s="19" t="s">
        <v>8297</v>
      </c>
      <c r="AK443" s="19" t="str">
        <v>tier - 2</v>
      </c>
      <c r="AL443" s="19" t="str">
        <v>tier - 2</v>
      </c>
      <c r="AT443" s="19" t="s">
        <v>8299</v>
      </c>
      <c r="AU443" s="19" t="str">
        <v>R1013</v>
      </c>
      <c r="BD443" s="39">
        <v>1996</v>
      </c>
      <c r="BE443" s="19" t="str">
        <f t="shared" si="71"/>
        <v>Aug</v>
      </c>
      <c r="BF443" s="19">
        <v>17</v>
      </c>
      <c r="BG443" s="40">
        <f t="shared" si="72"/>
        <v>35294</v>
      </c>
      <c r="BM443" s="39">
        <v>1996</v>
      </c>
      <c r="BN443" s="19" t="str">
        <f t="shared" si="73"/>
        <v>Sep</v>
      </c>
      <c r="BO443" s="19">
        <v>8</v>
      </c>
      <c r="BP443" s="40">
        <f t="shared" si="70"/>
        <v>35316</v>
      </c>
      <c r="BQ443" s="19">
        <f ca="1" t="shared" si="74"/>
        <v>29</v>
      </c>
      <c r="BU443" s="19">
        <v>3987.93</v>
      </c>
      <c r="BV443" s="41">
        <v>3987.93</v>
      </c>
    </row>
    <row r="444" spans="1:74">
      <c r="A444" s="19" t="s">
        <v>1691</v>
      </c>
      <c r="B444" s="39">
        <v>1983</v>
      </c>
      <c r="C444" s="19">
        <f t="shared" si="67"/>
        <v>1983</v>
      </c>
      <c r="D444" s="19" t="s">
        <v>8301</v>
      </c>
      <c r="E444" s="19" t="str">
        <f t="shared" si="66"/>
        <v>Nov</v>
      </c>
      <c r="F444" s="19">
        <v>10</v>
      </c>
      <c r="G444" s="40">
        <f t="shared" si="68"/>
        <v>30630</v>
      </c>
      <c r="H444" s="19">
        <v>3</v>
      </c>
      <c r="I444" s="19">
        <v>4039.9</v>
      </c>
      <c r="J444" s="41">
        <v>4039.9</v>
      </c>
      <c r="K444" s="19" t="s">
        <v>8297</v>
      </c>
      <c r="L444" s="19" t="str">
        <v>tier - 2</v>
      </c>
      <c r="M444" s="19" t="s">
        <v>8302</v>
      </c>
      <c r="N444" s="19" t="str">
        <v>tier - 1</v>
      </c>
      <c r="O444" s="19" t="s">
        <v>8299</v>
      </c>
      <c r="P444" s="19" t="str">
        <v>R1013</v>
      </c>
      <c r="Q444" s="19">
        <f ca="1" t="shared" si="69"/>
        <v>41</v>
      </c>
      <c r="R444" s="29"/>
      <c r="U444" s="19" t="s">
        <v>8296</v>
      </c>
      <c r="V444" s="19" t="str">
        <f t="shared" si="75"/>
        <v>Jul</v>
      </c>
      <c r="X444" s="19">
        <f t="shared" si="76"/>
        <v>1999</v>
      </c>
      <c r="AG444" s="19" t="s">
        <v>1666</v>
      </c>
      <c r="AH444" s="19" t="s">
        <v>8324</v>
      </c>
      <c r="AI444" s="19" t="s">
        <v>8297</v>
      </c>
      <c r="AJ444" s="19" t="s">
        <v>8297</v>
      </c>
      <c r="AK444" s="19" t="str">
        <v>tier - 2</v>
      </c>
      <c r="AL444" s="19" t="str">
        <v>tier - 2</v>
      </c>
      <c r="AT444" s="19" t="s">
        <v>8330</v>
      </c>
      <c r="AU444" s="19" t="str">
        <v>R1011</v>
      </c>
      <c r="BD444" s="39">
        <v>1996</v>
      </c>
      <c r="BE444" s="19" t="str">
        <f t="shared" si="71"/>
        <v>Sep</v>
      </c>
      <c r="BF444" s="19">
        <v>8</v>
      </c>
      <c r="BG444" s="40">
        <f t="shared" si="72"/>
        <v>35316</v>
      </c>
      <c r="BM444" s="39">
        <v>1990</v>
      </c>
      <c r="BN444" s="19" t="str">
        <f t="shared" si="73"/>
        <v>Nov</v>
      </c>
      <c r="BO444" s="19">
        <v>22</v>
      </c>
      <c r="BP444" s="40">
        <f t="shared" si="70"/>
        <v>33199</v>
      </c>
      <c r="BQ444" s="19">
        <f ca="1" t="shared" si="74"/>
        <v>34</v>
      </c>
      <c r="BU444" s="19">
        <v>3989.84</v>
      </c>
      <c r="BV444" s="41">
        <v>3989.84</v>
      </c>
    </row>
    <row r="445" spans="1:74">
      <c r="A445" s="19" t="s">
        <v>1695</v>
      </c>
      <c r="B445" s="39">
        <v>1993</v>
      </c>
      <c r="C445" s="19">
        <f t="shared" si="67"/>
        <v>1993</v>
      </c>
      <c r="D445" s="19" t="s">
        <v>8326</v>
      </c>
      <c r="E445" s="19" t="str">
        <f t="shared" si="66"/>
        <v>Dec</v>
      </c>
      <c r="F445" s="19">
        <v>26</v>
      </c>
      <c r="G445" s="40">
        <f t="shared" si="68"/>
        <v>34329</v>
      </c>
      <c r="H445" s="19">
        <v>1</v>
      </c>
      <c r="I445" s="19">
        <v>4040.56</v>
      </c>
      <c r="J445" s="41">
        <v>4040.56</v>
      </c>
      <c r="K445" s="19" t="s">
        <v>8298</v>
      </c>
      <c r="L445" s="19" t="str">
        <v>tier - 3</v>
      </c>
      <c r="M445" s="19" t="s">
        <v>8298</v>
      </c>
      <c r="N445" s="19" t="str">
        <v>tier - 3</v>
      </c>
      <c r="O445" s="19" t="s">
        <v>8331</v>
      </c>
      <c r="P445" s="19" t="str">
        <v>R1015</v>
      </c>
      <c r="Q445" s="19">
        <f ca="1" t="shared" si="69"/>
        <v>31</v>
      </c>
      <c r="R445" s="29"/>
      <c r="U445" s="19" t="s">
        <v>8296</v>
      </c>
      <c r="V445" s="19" t="str">
        <f t="shared" si="75"/>
        <v>Jul</v>
      </c>
      <c r="X445" s="19">
        <f t="shared" si="76"/>
        <v>1995</v>
      </c>
      <c r="AG445" s="19" t="s">
        <v>1670</v>
      </c>
      <c r="AH445" s="19" t="s">
        <v>8336</v>
      </c>
      <c r="AI445" s="19" t="s">
        <v>8297</v>
      </c>
      <c r="AJ445" s="19" t="s">
        <v>8297</v>
      </c>
      <c r="AK445" s="19" t="str">
        <v>tier - 2</v>
      </c>
      <c r="AL445" s="19" t="str">
        <v>tier - 2</v>
      </c>
      <c r="AT445" s="19" t="s">
        <v>8330</v>
      </c>
      <c r="AU445" s="19" t="str">
        <v>R1011</v>
      </c>
      <c r="BD445" s="39">
        <v>1990</v>
      </c>
      <c r="BE445" s="19" t="str">
        <f t="shared" si="71"/>
        <v>Nov</v>
      </c>
      <c r="BF445" s="19">
        <v>22</v>
      </c>
      <c r="BG445" s="40">
        <f t="shared" si="72"/>
        <v>33199</v>
      </c>
      <c r="BM445" s="39">
        <v>1990</v>
      </c>
      <c r="BN445" s="19" t="str">
        <f t="shared" si="73"/>
        <v>Nov</v>
      </c>
      <c r="BO445" s="19">
        <v>1</v>
      </c>
      <c r="BP445" s="40">
        <f t="shared" si="70"/>
        <v>33178</v>
      </c>
      <c r="BQ445" s="19">
        <f ca="1" t="shared" si="74"/>
        <v>35</v>
      </c>
      <c r="BU445" s="19">
        <v>3994.18</v>
      </c>
      <c r="BV445" s="41">
        <v>3994.18</v>
      </c>
    </row>
    <row r="446" spans="1:74">
      <c r="A446" s="19" t="s">
        <v>1699</v>
      </c>
      <c r="B446" s="39">
        <v>1988</v>
      </c>
      <c r="C446" s="19">
        <f t="shared" si="67"/>
        <v>1988</v>
      </c>
      <c r="D446" s="19" t="s">
        <v>8301</v>
      </c>
      <c r="E446" s="19" t="str">
        <f t="shared" si="66"/>
        <v>Nov</v>
      </c>
      <c r="F446" s="19">
        <v>30</v>
      </c>
      <c r="G446" s="40">
        <f t="shared" si="68"/>
        <v>32477</v>
      </c>
      <c r="H446" s="19">
        <v>3</v>
      </c>
      <c r="I446" s="19">
        <v>4047.94</v>
      </c>
      <c r="J446" s="41">
        <v>4047.94</v>
      </c>
      <c r="K446" s="19" t="s">
        <v>8297</v>
      </c>
      <c r="L446" s="19" t="str">
        <v>tier - 2</v>
      </c>
      <c r="M446" s="19" t="s">
        <v>8302</v>
      </c>
      <c r="N446" s="19" t="str">
        <v>tier - 1</v>
      </c>
      <c r="O446" s="19" t="s">
        <v>8299</v>
      </c>
      <c r="P446" s="19" t="str">
        <v>R1013</v>
      </c>
      <c r="Q446" s="19">
        <f ca="1" t="shared" si="69"/>
        <v>36</v>
      </c>
      <c r="R446" s="29"/>
      <c r="U446" s="19" t="s">
        <v>8296</v>
      </c>
      <c r="V446" s="19" t="str">
        <f t="shared" si="75"/>
        <v>Jul</v>
      </c>
      <c r="X446" s="19">
        <f t="shared" si="76"/>
        <v>1990</v>
      </c>
      <c r="AG446" s="19" t="s">
        <v>1673</v>
      </c>
      <c r="AH446" s="19" t="s">
        <v>8324</v>
      </c>
      <c r="AI446" s="19" t="s">
        <v>8297</v>
      </c>
      <c r="AJ446" s="19" t="s">
        <v>8297</v>
      </c>
      <c r="AK446" s="19" t="str">
        <v>tier - 2</v>
      </c>
      <c r="AL446" s="19" t="str">
        <v>tier - 2</v>
      </c>
      <c r="AT446" s="19" t="s">
        <v>8299</v>
      </c>
      <c r="AU446" s="19" t="str">
        <v>R1013</v>
      </c>
      <c r="BD446" s="39">
        <v>1990</v>
      </c>
      <c r="BE446" s="19" t="str">
        <f t="shared" si="71"/>
        <v>Nov</v>
      </c>
      <c r="BF446" s="19">
        <v>1</v>
      </c>
      <c r="BG446" s="40">
        <f t="shared" si="72"/>
        <v>33178</v>
      </c>
      <c r="BM446" s="39">
        <v>1989</v>
      </c>
      <c r="BN446" s="19" t="str">
        <f t="shared" si="73"/>
        <v>Jul</v>
      </c>
      <c r="BO446" s="19">
        <v>10</v>
      </c>
      <c r="BP446" s="40">
        <f t="shared" si="70"/>
        <v>32699</v>
      </c>
      <c r="BQ446" s="19">
        <f ca="1" t="shared" si="74"/>
        <v>36</v>
      </c>
      <c r="BU446" s="19">
        <v>4002.36</v>
      </c>
      <c r="BV446" s="41">
        <v>4002.36</v>
      </c>
    </row>
    <row r="447" spans="1:74">
      <c r="A447" s="19" t="s">
        <v>1703</v>
      </c>
      <c r="B447" s="39">
        <v>1993</v>
      </c>
      <c r="C447" s="19">
        <f t="shared" si="67"/>
        <v>1993</v>
      </c>
      <c r="D447" s="19" t="s">
        <v>8328</v>
      </c>
      <c r="E447" s="19" t="str">
        <f t="shared" si="66"/>
        <v>Aug</v>
      </c>
      <c r="F447" s="19">
        <v>13</v>
      </c>
      <c r="G447" s="40">
        <f t="shared" si="68"/>
        <v>34194</v>
      </c>
      <c r="H447" s="19">
        <v>2</v>
      </c>
      <c r="I447" s="19">
        <v>4058.12</v>
      </c>
      <c r="J447" s="41">
        <v>4058.12</v>
      </c>
      <c r="K447" s="19" t="s">
        <v>8297</v>
      </c>
      <c r="L447" s="19" t="str">
        <v>tier - 2</v>
      </c>
      <c r="M447" s="19" t="s">
        <v>8302</v>
      </c>
      <c r="N447" s="19" t="str">
        <v>tier - 1</v>
      </c>
      <c r="O447" s="19" t="s">
        <v>8299</v>
      </c>
      <c r="P447" s="19" t="str">
        <v>R1013</v>
      </c>
      <c r="Q447" s="19">
        <f ca="1" t="shared" si="69"/>
        <v>32</v>
      </c>
      <c r="R447" s="29"/>
      <c r="U447" s="19" t="s">
        <v>8328</v>
      </c>
      <c r="V447" s="19" t="str">
        <f t="shared" si="75"/>
        <v>Aug</v>
      </c>
      <c r="X447" s="19">
        <f t="shared" si="76"/>
        <v>1996</v>
      </c>
      <c r="AG447" s="19" t="s">
        <v>1676</v>
      </c>
      <c r="AH447" s="19" t="s">
        <v>8324</v>
      </c>
      <c r="AI447" s="19" t="s">
        <v>8297</v>
      </c>
      <c r="AJ447" s="19" t="s">
        <v>8302</v>
      </c>
      <c r="AK447" s="19" t="str">
        <v>tier - 2</v>
      </c>
      <c r="AL447" s="19" t="str">
        <v>tier - 1</v>
      </c>
      <c r="AT447" s="19" t="s">
        <v>8299</v>
      </c>
      <c r="AU447" s="19" t="str">
        <v>R1013</v>
      </c>
      <c r="BD447" s="39">
        <v>1989</v>
      </c>
      <c r="BE447" s="19" t="str">
        <f t="shared" si="71"/>
        <v>Jul</v>
      </c>
      <c r="BF447" s="19">
        <v>10</v>
      </c>
      <c r="BG447" s="40">
        <f t="shared" si="72"/>
        <v>32699</v>
      </c>
      <c r="BM447" s="39">
        <v>2000</v>
      </c>
      <c r="BN447" s="19" t="str">
        <f t="shared" si="73"/>
        <v>Sep</v>
      </c>
      <c r="BO447" s="19">
        <v>13</v>
      </c>
      <c r="BP447" s="40">
        <f t="shared" si="70"/>
        <v>36782</v>
      </c>
      <c r="BQ447" s="19">
        <f ca="1" t="shared" si="74"/>
        <v>25</v>
      </c>
      <c r="BU447" s="19">
        <v>4005.42</v>
      </c>
      <c r="BV447" s="41">
        <v>4005.42</v>
      </c>
    </row>
    <row r="448" spans="1:74">
      <c r="A448" s="19" t="s">
        <v>1707</v>
      </c>
      <c r="B448" s="39">
        <v>1995</v>
      </c>
      <c r="C448" s="19">
        <f t="shared" si="67"/>
        <v>1995</v>
      </c>
      <c r="D448" s="19" t="s">
        <v>8310</v>
      </c>
      <c r="E448" s="19" t="str">
        <f t="shared" si="66"/>
        <v>Sep</v>
      </c>
      <c r="F448" s="19">
        <v>14</v>
      </c>
      <c r="G448" s="40">
        <f t="shared" si="68"/>
        <v>34956</v>
      </c>
      <c r="H448" s="19">
        <v>2</v>
      </c>
      <c r="I448" s="19">
        <v>4058.71</v>
      </c>
      <c r="J448" s="41">
        <v>4058.71</v>
      </c>
      <c r="K448" s="19" t="s">
        <v>8298</v>
      </c>
      <c r="L448" s="19" t="str">
        <v>tier - 3</v>
      </c>
      <c r="M448" s="19" t="s">
        <v>8298</v>
      </c>
      <c r="N448" s="19" t="str">
        <v>tier - 3</v>
      </c>
      <c r="O448" s="19" t="s">
        <v>8315</v>
      </c>
      <c r="P448" s="19" t="str">
        <v>R1012</v>
      </c>
      <c r="Q448" s="19">
        <f ca="1" t="shared" si="69"/>
        <v>30</v>
      </c>
      <c r="R448" s="29"/>
      <c r="U448" s="19" t="s">
        <v>8310</v>
      </c>
      <c r="V448" s="19" t="str">
        <f t="shared" si="75"/>
        <v>Sep</v>
      </c>
      <c r="X448" s="19">
        <f t="shared" si="76"/>
        <v>1996</v>
      </c>
      <c r="AG448" s="19" t="s">
        <v>1680</v>
      </c>
      <c r="AH448" s="19" t="s">
        <v>8336</v>
      </c>
      <c r="AI448" s="19" t="s">
        <v>8297</v>
      </c>
      <c r="AJ448" s="19" t="s">
        <v>8302</v>
      </c>
      <c r="AK448" s="19" t="str">
        <v>tier - 2</v>
      </c>
      <c r="AL448" s="19" t="str">
        <v>tier - 1</v>
      </c>
      <c r="AT448" s="19" t="s">
        <v>8331</v>
      </c>
      <c r="AU448" s="19" t="str">
        <v>R1015</v>
      </c>
      <c r="BD448" s="39">
        <v>2000</v>
      </c>
      <c r="BE448" s="19" t="str">
        <f t="shared" si="71"/>
        <v>Sep</v>
      </c>
      <c r="BF448" s="19">
        <v>13</v>
      </c>
      <c r="BG448" s="40">
        <f t="shared" si="72"/>
        <v>36782</v>
      </c>
      <c r="BM448" s="39">
        <v>1992</v>
      </c>
      <c r="BN448" s="19" t="str">
        <f t="shared" si="73"/>
        <v>Oct</v>
      </c>
      <c r="BO448" s="19">
        <v>11</v>
      </c>
      <c r="BP448" s="40">
        <f t="shared" si="70"/>
        <v>33888</v>
      </c>
      <c r="BQ448" s="19">
        <f ca="1" t="shared" si="74"/>
        <v>33</v>
      </c>
      <c r="BU448" s="19">
        <v>4032.24</v>
      </c>
      <c r="BV448" s="41">
        <v>4032.24</v>
      </c>
    </row>
    <row r="449" spans="1:74">
      <c r="A449" s="19" t="s">
        <v>1710</v>
      </c>
      <c r="B449" s="39">
        <v>1983</v>
      </c>
      <c r="C449" s="19">
        <f t="shared" si="67"/>
        <v>1983</v>
      </c>
      <c r="D449" s="19" t="s">
        <v>8310</v>
      </c>
      <c r="E449" s="19" t="str">
        <f t="shared" si="66"/>
        <v>Sep</v>
      </c>
      <c r="F449" s="19">
        <v>16</v>
      </c>
      <c r="G449" s="40">
        <f t="shared" si="68"/>
        <v>30575</v>
      </c>
      <c r="H449" s="19">
        <v>3</v>
      </c>
      <c r="I449" s="19">
        <v>4070.42</v>
      </c>
      <c r="J449" s="41">
        <v>4070.42</v>
      </c>
      <c r="K449" s="19" t="s">
        <v>8297</v>
      </c>
      <c r="L449" s="19" t="str">
        <v>tier - 2</v>
      </c>
      <c r="M449" s="19" t="s">
        <v>8302</v>
      </c>
      <c r="N449" s="19" t="str">
        <v>tier - 1</v>
      </c>
      <c r="O449" s="19" t="s">
        <v>8299</v>
      </c>
      <c r="P449" s="19" t="str">
        <v>R1013</v>
      </c>
      <c r="Q449" s="19">
        <f ca="1" t="shared" si="69"/>
        <v>42</v>
      </c>
      <c r="R449" s="29"/>
      <c r="U449" s="19" t="s">
        <v>8301</v>
      </c>
      <c r="V449" s="19" t="str">
        <f t="shared" si="75"/>
        <v>Nov</v>
      </c>
      <c r="X449" s="19">
        <f t="shared" si="76"/>
        <v>1990</v>
      </c>
      <c r="AG449" s="19" t="s">
        <v>1684</v>
      </c>
      <c r="AH449" s="19" t="s">
        <v>8324</v>
      </c>
      <c r="AI449" s="19" t="s">
        <v>8298</v>
      </c>
      <c r="AJ449" s="19" t="s">
        <v>8298</v>
      </c>
      <c r="AK449" s="19" t="str">
        <v>tier - 3</v>
      </c>
      <c r="AL449" s="19" t="str">
        <v>tier - 3</v>
      </c>
      <c r="AT449" s="19" t="s">
        <v>8315</v>
      </c>
      <c r="AU449" s="19" t="str">
        <v>R1012</v>
      </c>
      <c r="BD449" s="39">
        <v>1992</v>
      </c>
      <c r="BE449" s="19" t="str">
        <f t="shared" si="71"/>
        <v>Oct</v>
      </c>
      <c r="BF449" s="19">
        <v>11</v>
      </c>
      <c r="BG449" s="40">
        <f t="shared" si="72"/>
        <v>33888</v>
      </c>
      <c r="BM449" s="39">
        <v>1984</v>
      </c>
      <c r="BN449" s="19" t="str">
        <f t="shared" si="73"/>
        <v>Jul</v>
      </c>
      <c r="BO449" s="19">
        <v>7</v>
      </c>
      <c r="BP449" s="40">
        <f t="shared" si="70"/>
        <v>30870</v>
      </c>
      <c r="BQ449" s="19">
        <f ca="1" t="shared" si="74"/>
        <v>41</v>
      </c>
      <c r="BU449" s="19">
        <v>4038.41</v>
      </c>
      <c r="BV449" s="41">
        <v>4038.41</v>
      </c>
    </row>
    <row r="450" spans="1:74">
      <c r="A450" s="19" t="s">
        <v>1714</v>
      </c>
      <c r="B450" s="39">
        <v>2002</v>
      </c>
      <c r="C450" s="19">
        <f t="shared" si="67"/>
        <v>2002</v>
      </c>
      <c r="D450" s="19" t="s">
        <v>8329</v>
      </c>
      <c r="E450" s="19" t="str">
        <f t="shared" ref="E450:E513" si="77">SUBSTITUTE(D450,"?","Sep")</f>
        <v>Oct</v>
      </c>
      <c r="F450" s="19">
        <v>18</v>
      </c>
      <c r="G450" s="40">
        <f t="shared" si="68"/>
        <v>37547</v>
      </c>
      <c r="H450" s="19">
        <v>0</v>
      </c>
      <c r="I450" s="19">
        <v>4070.51</v>
      </c>
      <c r="J450" s="41">
        <v>4070.51</v>
      </c>
      <c r="K450" s="19" t="s">
        <v>8297</v>
      </c>
      <c r="L450" s="19" t="str">
        <v>tier - 2</v>
      </c>
      <c r="M450" s="19" t="s">
        <v>8302</v>
      </c>
      <c r="N450" s="19" t="str">
        <v>tier - 1</v>
      </c>
      <c r="O450" s="19" t="s">
        <v>8315</v>
      </c>
      <c r="P450" s="19" t="str">
        <v>R1012</v>
      </c>
      <c r="Q450" s="19">
        <f ca="1" t="shared" si="69"/>
        <v>23</v>
      </c>
      <c r="R450" s="29"/>
      <c r="U450" s="19" t="s">
        <v>8301</v>
      </c>
      <c r="V450" s="19" t="str">
        <f t="shared" si="75"/>
        <v>Nov</v>
      </c>
      <c r="X450" s="19">
        <f t="shared" si="76"/>
        <v>1990</v>
      </c>
      <c r="AG450" s="19" t="s">
        <v>1688</v>
      </c>
      <c r="AH450" s="19" t="s">
        <v>8336</v>
      </c>
      <c r="AI450" s="19" t="s">
        <v>8297</v>
      </c>
      <c r="AJ450" s="19" t="s">
        <v>8302</v>
      </c>
      <c r="AK450" s="19" t="str">
        <v>tier - 2</v>
      </c>
      <c r="AL450" s="19" t="str">
        <v>tier - 1</v>
      </c>
      <c r="AT450" s="19" t="s">
        <v>8299</v>
      </c>
      <c r="AU450" s="19" t="str">
        <v>R1013</v>
      </c>
      <c r="BD450" s="39">
        <v>1984</v>
      </c>
      <c r="BE450" s="19" t="str">
        <f t="shared" si="71"/>
        <v>Jul</v>
      </c>
      <c r="BF450" s="19">
        <v>7</v>
      </c>
      <c r="BG450" s="40">
        <f t="shared" si="72"/>
        <v>30870</v>
      </c>
      <c r="BM450" s="39">
        <v>1983</v>
      </c>
      <c r="BN450" s="19" t="str">
        <f t="shared" si="73"/>
        <v>Nov</v>
      </c>
      <c r="BO450" s="19">
        <v>10</v>
      </c>
      <c r="BP450" s="40">
        <f t="shared" si="70"/>
        <v>30630</v>
      </c>
      <c r="BQ450" s="19">
        <f ca="1" t="shared" si="74"/>
        <v>41</v>
      </c>
      <c r="BU450" s="19">
        <v>4039.9</v>
      </c>
      <c r="BV450" s="41">
        <v>4039.9</v>
      </c>
    </row>
    <row r="451" spans="1:74">
      <c r="A451" s="19" t="s">
        <v>1718</v>
      </c>
      <c r="B451" s="39">
        <v>1990</v>
      </c>
      <c r="C451" s="19">
        <f t="shared" ref="C451:C514" si="78">IF(B451="?",ROUND(AVERAGE($B$2:$B$2336),0),B451)</f>
        <v>1990</v>
      </c>
      <c r="D451" s="19" t="s">
        <v>8326</v>
      </c>
      <c r="E451" s="19" t="str">
        <f t="shared" si="77"/>
        <v>Dec</v>
      </c>
      <c r="F451" s="19">
        <v>1</v>
      </c>
      <c r="G451" s="40">
        <f t="shared" ref="G451:G514" si="79">DATE(C451,MONTH(E451&amp;2),F451)</f>
        <v>33208</v>
      </c>
      <c r="H451" s="19">
        <v>1</v>
      </c>
      <c r="I451" s="19">
        <v>4074.45</v>
      </c>
      <c r="J451" s="41">
        <v>4074.45</v>
      </c>
      <c r="K451" s="19" t="s">
        <v>8298</v>
      </c>
      <c r="L451" s="19" t="str">
        <v>tier - 3</v>
      </c>
      <c r="M451" s="19" t="s">
        <v>8297</v>
      </c>
      <c r="N451" s="19" t="str">
        <v>tier - 2</v>
      </c>
      <c r="O451" s="19" t="s">
        <v>8299</v>
      </c>
      <c r="P451" s="19" t="str">
        <v>R1013</v>
      </c>
      <c r="Q451" s="19">
        <f ca="1" t="shared" ref="Q451:Q514" si="80">INT((TODAY()-G451)/365.25)</f>
        <v>34</v>
      </c>
      <c r="R451" s="29"/>
      <c r="U451" s="19" t="s">
        <v>8296</v>
      </c>
      <c r="V451" s="19" t="str">
        <f t="shared" si="75"/>
        <v>Jul</v>
      </c>
      <c r="X451" s="19">
        <f t="shared" si="76"/>
        <v>1989</v>
      </c>
      <c r="AG451" s="19" t="s">
        <v>1691</v>
      </c>
      <c r="AH451" s="19" t="s">
        <v>8336</v>
      </c>
      <c r="AI451" s="19" t="s">
        <v>8297</v>
      </c>
      <c r="AJ451" s="19" t="s">
        <v>8302</v>
      </c>
      <c r="AK451" s="19" t="str">
        <v>tier - 2</v>
      </c>
      <c r="AL451" s="19" t="str">
        <v>tier - 1</v>
      </c>
      <c r="AT451" s="19" t="s">
        <v>8299</v>
      </c>
      <c r="AU451" s="19" t="str">
        <v>R1013</v>
      </c>
      <c r="BD451" s="39">
        <v>1983</v>
      </c>
      <c r="BE451" s="19" t="str">
        <f t="shared" si="71"/>
        <v>Nov</v>
      </c>
      <c r="BF451" s="19">
        <v>10</v>
      </c>
      <c r="BG451" s="40">
        <f t="shared" si="72"/>
        <v>30630</v>
      </c>
      <c r="BM451" s="39">
        <v>1993</v>
      </c>
      <c r="BN451" s="19" t="str">
        <f t="shared" si="73"/>
        <v>Dec</v>
      </c>
      <c r="BO451" s="19">
        <v>26</v>
      </c>
      <c r="BP451" s="40">
        <f t="shared" si="70"/>
        <v>34329</v>
      </c>
      <c r="BQ451" s="19">
        <f ca="1" t="shared" si="74"/>
        <v>31</v>
      </c>
      <c r="BU451" s="19">
        <v>4040.56</v>
      </c>
      <c r="BV451" s="41">
        <v>4040.56</v>
      </c>
    </row>
    <row r="452" spans="1:74">
      <c r="A452" s="19" t="s">
        <v>1721</v>
      </c>
      <c r="B452" s="39">
        <v>1990</v>
      </c>
      <c r="C452" s="19">
        <f t="shared" si="78"/>
        <v>1990</v>
      </c>
      <c r="D452" s="19" t="s">
        <v>8326</v>
      </c>
      <c r="E452" s="19" t="str">
        <f t="shared" si="77"/>
        <v>Dec</v>
      </c>
      <c r="F452" s="19">
        <v>14</v>
      </c>
      <c r="G452" s="40">
        <f t="shared" si="79"/>
        <v>33221</v>
      </c>
      <c r="H452" s="19">
        <v>1</v>
      </c>
      <c r="I452" s="19">
        <v>4076.5</v>
      </c>
      <c r="J452" s="41">
        <v>4076.5</v>
      </c>
      <c r="K452" s="19" t="s">
        <v>8297</v>
      </c>
      <c r="L452" s="19" t="str">
        <v>tier - 2</v>
      </c>
      <c r="M452" s="19" t="s">
        <v>8298</v>
      </c>
      <c r="N452" s="19" t="str">
        <v>tier - 3</v>
      </c>
      <c r="O452" s="19" t="s">
        <v>8330</v>
      </c>
      <c r="P452" s="19" t="str">
        <v>R1011</v>
      </c>
      <c r="Q452" s="19">
        <f ca="1" t="shared" si="80"/>
        <v>34</v>
      </c>
      <c r="R452" s="29"/>
      <c r="U452" s="19" t="s">
        <v>8310</v>
      </c>
      <c r="V452" s="19" t="str">
        <f t="shared" si="75"/>
        <v>Sep</v>
      </c>
      <c r="X452" s="19">
        <f t="shared" si="76"/>
        <v>2000</v>
      </c>
      <c r="AG452" s="19" t="s">
        <v>1695</v>
      </c>
      <c r="AH452" s="19" t="s">
        <v>8324</v>
      </c>
      <c r="AI452" s="19" t="s">
        <v>8298</v>
      </c>
      <c r="AJ452" s="19" t="s">
        <v>8298</v>
      </c>
      <c r="AK452" s="19" t="str">
        <v>tier - 3</v>
      </c>
      <c r="AL452" s="19" t="str">
        <v>tier - 3</v>
      </c>
      <c r="AT452" s="19" t="s">
        <v>8331</v>
      </c>
      <c r="AU452" s="19" t="str">
        <v>R1015</v>
      </c>
      <c r="BD452" s="39">
        <v>1993</v>
      </c>
      <c r="BE452" s="19" t="str">
        <f t="shared" si="71"/>
        <v>Dec</v>
      </c>
      <c r="BF452" s="19">
        <v>26</v>
      </c>
      <c r="BG452" s="40">
        <f t="shared" si="72"/>
        <v>34329</v>
      </c>
      <c r="BM452" s="39">
        <v>1988</v>
      </c>
      <c r="BN452" s="19" t="str">
        <f t="shared" si="73"/>
        <v>Nov</v>
      </c>
      <c r="BO452" s="19">
        <v>30</v>
      </c>
      <c r="BP452" s="40">
        <f t="shared" si="70"/>
        <v>32477</v>
      </c>
      <c r="BQ452" s="19">
        <f ca="1" t="shared" si="74"/>
        <v>36</v>
      </c>
      <c r="BU452" s="19">
        <v>4047.94</v>
      </c>
      <c r="BV452" s="41">
        <v>4047.94</v>
      </c>
    </row>
    <row r="453" spans="1:74">
      <c r="A453" s="19" t="s">
        <v>1725</v>
      </c>
      <c r="B453" s="39">
        <v>1994</v>
      </c>
      <c r="C453" s="19">
        <f t="shared" si="78"/>
        <v>1994</v>
      </c>
      <c r="D453" s="19" t="s">
        <v>8328</v>
      </c>
      <c r="E453" s="19" t="str">
        <f t="shared" si="77"/>
        <v>Aug</v>
      </c>
      <c r="F453" s="19">
        <v>21</v>
      </c>
      <c r="G453" s="40">
        <f t="shared" si="79"/>
        <v>34567</v>
      </c>
      <c r="H453" s="19">
        <v>1</v>
      </c>
      <c r="I453" s="19">
        <v>4133.64</v>
      </c>
      <c r="J453" s="41">
        <v>4133.64</v>
      </c>
      <c r="K453" s="19" t="s">
        <v>8297</v>
      </c>
      <c r="L453" s="19" t="str">
        <v>tier - 2</v>
      </c>
      <c r="M453" s="19" t="s">
        <v>8298</v>
      </c>
      <c r="N453" s="19" t="str">
        <v>tier - 3</v>
      </c>
      <c r="O453" s="19" t="s">
        <v>8315</v>
      </c>
      <c r="P453" s="19" t="str">
        <v>R1012</v>
      </c>
      <c r="Q453" s="19">
        <f ca="1" t="shared" si="80"/>
        <v>31</v>
      </c>
      <c r="R453" s="29"/>
      <c r="U453" s="19" t="s">
        <v>8329</v>
      </c>
      <c r="V453" s="19" t="str">
        <f t="shared" si="75"/>
        <v>Oct</v>
      </c>
      <c r="X453" s="19">
        <f t="shared" si="76"/>
        <v>1992</v>
      </c>
      <c r="AG453" s="19" t="s">
        <v>1699</v>
      </c>
      <c r="AH453" s="19" t="s">
        <v>8336</v>
      </c>
      <c r="AI453" s="19" t="s">
        <v>8297</v>
      </c>
      <c r="AJ453" s="19" t="s">
        <v>8302</v>
      </c>
      <c r="AK453" s="19" t="str">
        <v>tier - 2</v>
      </c>
      <c r="AL453" s="19" t="str">
        <v>tier - 1</v>
      </c>
      <c r="AT453" s="19" t="s">
        <v>8299</v>
      </c>
      <c r="AU453" s="19" t="str">
        <v>R1013</v>
      </c>
      <c r="BD453" s="39">
        <v>1988</v>
      </c>
      <c r="BE453" s="19" t="str">
        <f t="shared" si="71"/>
        <v>Nov</v>
      </c>
      <c r="BF453" s="19">
        <v>30</v>
      </c>
      <c r="BG453" s="40">
        <f t="shared" si="72"/>
        <v>32477</v>
      </c>
      <c r="BM453" s="39">
        <v>1993</v>
      </c>
      <c r="BN453" s="19" t="str">
        <f t="shared" si="73"/>
        <v>Aug</v>
      </c>
      <c r="BO453" s="19">
        <v>13</v>
      </c>
      <c r="BP453" s="40">
        <f t="shared" si="70"/>
        <v>34194</v>
      </c>
      <c r="BQ453" s="19">
        <f ca="1" t="shared" si="74"/>
        <v>32</v>
      </c>
      <c r="BU453" s="19">
        <v>4058.12</v>
      </c>
      <c r="BV453" s="41">
        <v>4058.12</v>
      </c>
    </row>
    <row r="454" spans="1:74">
      <c r="A454" s="19" t="s">
        <v>1729</v>
      </c>
      <c r="B454" s="39">
        <v>1991</v>
      </c>
      <c r="C454" s="19">
        <f t="shared" si="78"/>
        <v>1991</v>
      </c>
      <c r="D454" s="19" t="s">
        <v>8328</v>
      </c>
      <c r="E454" s="19" t="str">
        <f t="shared" si="77"/>
        <v>Aug</v>
      </c>
      <c r="F454" s="19">
        <v>6</v>
      </c>
      <c r="G454" s="40">
        <f t="shared" si="79"/>
        <v>33456</v>
      </c>
      <c r="H454" s="19">
        <v>0</v>
      </c>
      <c r="I454" s="19">
        <v>4134.08</v>
      </c>
      <c r="J454" s="41">
        <v>4134.08</v>
      </c>
      <c r="K454" s="19" t="s">
        <v>8297</v>
      </c>
      <c r="L454" s="19" t="str">
        <v>tier - 2</v>
      </c>
      <c r="M454" s="19" t="s">
        <v>8302</v>
      </c>
      <c r="N454" s="19" t="str">
        <v>tier - 1</v>
      </c>
      <c r="O454" s="19" t="s">
        <v>8315</v>
      </c>
      <c r="P454" s="19" t="str">
        <v>R1012</v>
      </c>
      <c r="Q454" s="19">
        <f ca="1" t="shared" si="80"/>
        <v>34</v>
      </c>
      <c r="R454" s="29"/>
      <c r="U454" s="19" t="s">
        <v>8296</v>
      </c>
      <c r="V454" s="19" t="str">
        <f t="shared" si="75"/>
        <v>Jul</v>
      </c>
      <c r="X454" s="19">
        <f t="shared" si="76"/>
        <v>1984</v>
      </c>
      <c r="AG454" s="19" t="s">
        <v>1703</v>
      </c>
      <c r="AH454" s="19" t="s">
        <v>8336</v>
      </c>
      <c r="AI454" s="19" t="s">
        <v>8297</v>
      </c>
      <c r="AJ454" s="19" t="s">
        <v>8302</v>
      </c>
      <c r="AK454" s="19" t="str">
        <v>tier - 2</v>
      </c>
      <c r="AL454" s="19" t="str">
        <v>tier - 1</v>
      </c>
      <c r="AT454" s="19" t="s">
        <v>8299</v>
      </c>
      <c r="AU454" s="19" t="str">
        <v>R1013</v>
      </c>
      <c r="BD454" s="39">
        <v>1993</v>
      </c>
      <c r="BE454" s="19" t="str">
        <f t="shared" si="71"/>
        <v>Aug</v>
      </c>
      <c r="BF454" s="19">
        <v>13</v>
      </c>
      <c r="BG454" s="40">
        <f t="shared" si="72"/>
        <v>34194</v>
      </c>
      <c r="BM454" s="39">
        <v>1995</v>
      </c>
      <c r="BN454" s="19" t="str">
        <f t="shared" si="73"/>
        <v>Sep</v>
      </c>
      <c r="BO454" s="19">
        <v>14</v>
      </c>
      <c r="BP454" s="40">
        <f t="shared" si="70"/>
        <v>34956</v>
      </c>
      <c r="BQ454" s="19">
        <f ca="1" t="shared" si="74"/>
        <v>30</v>
      </c>
      <c r="BU454" s="19">
        <v>4058.71</v>
      </c>
      <c r="BV454" s="41">
        <v>4058.71</v>
      </c>
    </row>
    <row r="455" spans="1:74">
      <c r="A455" s="19" t="s">
        <v>1733</v>
      </c>
      <c r="B455" s="39">
        <v>1992</v>
      </c>
      <c r="C455" s="19">
        <f t="shared" si="78"/>
        <v>1992</v>
      </c>
      <c r="D455" s="19" t="s">
        <v>8303</v>
      </c>
      <c r="E455" s="19" t="str">
        <f t="shared" si="77"/>
        <v>Jun</v>
      </c>
      <c r="F455" s="19">
        <v>18</v>
      </c>
      <c r="G455" s="40">
        <f t="shared" si="79"/>
        <v>33773</v>
      </c>
      <c r="H455" s="19">
        <v>0</v>
      </c>
      <c r="I455" s="19">
        <v>4137.52</v>
      </c>
      <c r="J455" s="41">
        <v>4137.52</v>
      </c>
      <c r="K455" s="19" t="s">
        <v>8297</v>
      </c>
      <c r="L455" s="19" t="str">
        <v>tier - 2</v>
      </c>
      <c r="M455" s="19" t="s">
        <v>8298</v>
      </c>
      <c r="N455" s="19" t="str">
        <v>tier - 3</v>
      </c>
      <c r="O455" s="19" t="s">
        <v>8337</v>
      </c>
      <c r="P455" s="19" t="str">
        <v>R1024</v>
      </c>
      <c r="Q455" s="19">
        <f ca="1" t="shared" si="80"/>
        <v>33</v>
      </c>
      <c r="R455" s="29"/>
      <c r="U455" s="19" t="s">
        <v>8301</v>
      </c>
      <c r="V455" s="19" t="str">
        <f t="shared" si="75"/>
        <v>Nov</v>
      </c>
      <c r="X455" s="19">
        <f t="shared" si="76"/>
        <v>1983</v>
      </c>
      <c r="AG455" s="19" t="s">
        <v>1707</v>
      </c>
      <c r="AH455" s="19" t="s">
        <v>8324</v>
      </c>
      <c r="AI455" s="19" t="s">
        <v>8298</v>
      </c>
      <c r="AJ455" s="19" t="s">
        <v>8298</v>
      </c>
      <c r="AK455" s="19" t="str">
        <v>tier - 3</v>
      </c>
      <c r="AL455" s="19" t="str">
        <v>tier - 3</v>
      </c>
      <c r="AT455" s="19" t="s">
        <v>8315</v>
      </c>
      <c r="AU455" s="19" t="str">
        <v>R1012</v>
      </c>
      <c r="BD455" s="39">
        <v>1995</v>
      </c>
      <c r="BE455" s="19" t="str">
        <f t="shared" si="71"/>
        <v>Sep</v>
      </c>
      <c r="BF455" s="19">
        <v>14</v>
      </c>
      <c r="BG455" s="40">
        <f t="shared" si="72"/>
        <v>34956</v>
      </c>
      <c r="BM455" s="39">
        <v>1983</v>
      </c>
      <c r="BN455" s="19" t="str">
        <f t="shared" si="73"/>
        <v>Sep</v>
      </c>
      <c r="BO455" s="19">
        <v>16</v>
      </c>
      <c r="BP455" s="40">
        <f t="shared" si="70"/>
        <v>30575</v>
      </c>
      <c r="BQ455" s="19">
        <f ca="1" t="shared" si="74"/>
        <v>42</v>
      </c>
      <c r="BU455" s="19">
        <v>4070.42</v>
      </c>
      <c r="BV455" s="41">
        <v>4070.42</v>
      </c>
    </row>
    <row r="456" spans="1:74">
      <c r="A456" s="19" t="s">
        <v>1737</v>
      </c>
      <c r="B456" s="39">
        <v>1992</v>
      </c>
      <c r="C456" s="19">
        <f t="shared" si="78"/>
        <v>1992</v>
      </c>
      <c r="D456" s="19" t="s">
        <v>8303</v>
      </c>
      <c r="E456" s="19" t="str">
        <f t="shared" si="77"/>
        <v>Jun</v>
      </c>
      <c r="F456" s="19">
        <v>28</v>
      </c>
      <c r="G456" s="40">
        <f t="shared" si="79"/>
        <v>33783</v>
      </c>
      <c r="H456" s="19">
        <v>1</v>
      </c>
      <c r="I456" s="19">
        <v>4149.74</v>
      </c>
      <c r="J456" s="41">
        <v>4149.74</v>
      </c>
      <c r="K456" s="19" t="s">
        <v>8297</v>
      </c>
      <c r="L456" s="19" t="str">
        <v>tier - 2</v>
      </c>
      <c r="M456" s="19" t="s">
        <v>8302</v>
      </c>
      <c r="N456" s="19" t="str">
        <v>tier - 1</v>
      </c>
      <c r="O456" s="19" t="s">
        <v>8330</v>
      </c>
      <c r="P456" s="19" t="str">
        <v>R1011</v>
      </c>
      <c r="Q456" s="19">
        <f ca="1" t="shared" si="80"/>
        <v>33</v>
      </c>
      <c r="R456" s="29"/>
      <c r="U456" s="19" t="s">
        <v>8326</v>
      </c>
      <c r="V456" s="19" t="str">
        <f t="shared" si="75"/>
        <v>Dec</v>
      </c>
      <c r="X456" s="19">
        <f t="shared" si="76"/>
        <v>1993</v>
      </c>
      <c r="AG456" s="19" t="s">
        <v>1710</v>
      </c>
      <c r="AH456" s="19" t="s">
        <v>8324</v>
      </c>
      <c r="AI456" s="19" t="s">
        <v>8297</v>
      </c>
      <c r="AJ456" s="19" t="s">
        <v>8302</v>
      </c>
      <c r="AK456" s="19" t="str">
        <v>tier - 2</v>
      </c>
      <c r="AL456" s="19" t="str">
        <v>tier - 1</v>
      </c>
      <c r="AT456" s="19" t="s">
        <v>8299</v>
      </c>
      <c r="AU456" s="19" t="str">
        <v>R1013</v>
      </c>
      <c r="BD456" s="39">
        <v>1983</v>
      </c>
      <c r="BE456" s="19" t="str">
        <f t="shared" si="71"/>
        <v>Sep</v>
      </c>
      <c r="BF456" s="19">
        <v>16</v>
      </c>
      <c r="BG456" s="40">
        <f t="shared" si="72"/>
        <v>30575</v>
      </c>
      <c r="BM456" s="39">
        <v>2002</v>
      </c>
      <c r="BN456" s="19" t="str">
        <f t="shared" si="73"/>
        <v>Oct</v>
      </c>
      <c r="BO456" s="19">
        <v>18</v>
      </c>
      <c r="BP456" s="40">
        <f t="shared" ref="BP456:BP519" si="81">DATE(BM456,MONTH(5&amp;BN456),BO456)</f>
        <v>37547</v>
      </c>
      <c r="BQ456" s="19">
        <f ca="1" t="shared" si="74"/>
        <v>23</v>
      </c>
      <c r="BU456" s="19">
        <v>4070.51</v>
      </c>
      <c r="BV456" s="41">
        <v>4070.51</v>
      </c>
    </row>
    <row r="457" spans="1:74">
      <c r="A457" s="19" t="s">
        <v>1740</v>
      </c>
      <c r="B457" s="39">
        <v>1992</v>
      </c>
      <c r="C457" s="19">
        <f t="shared" si="78"/>
        <v>1992</v>
      </c>
      <c r="D457" s="19" t="s">
        <v>8328</v>
      </c>
      <c r="E457" s="19" t="str">
        <f t="shared" si="77"/>
        <v>Aug</v>
      </c>
      <c r="F457" s="19">
        <v>4</v>
      </c>
      <c r="G457" s="40">
        <f t="shared" si="79"/>
        <v>33820</v>
      </c>
      <c r="H457" s="19">
        <v>1</v>
      </c>
      <c r="I457" s="19">
        <v>4151.03</v>
      </c>
      <c r="J457" s="41">
        <v>4151.03</v>
      </c>
      <c r="K457" s="19" t="s">
        <v>8297</v>
      </c>
      <c r="L457" s="19" t="str">
        <v>tier - 2</v>
      </c>
      <c r="M457" s="19" t="s">
        <v>8297</v>
      </c>
      <c r="N457" s="19" t="str">
        <v>tier - 2</v>
      </c>
      <c r="O457" s="19" t="s">
        <v>8299</v>
      </c>
      <c r="P457" s="19" t="str">
        <v>R1013</v>
      </c>
      <c r="Q457" s="19">
        <f ca="1" t="shared" si="80"/>
        <v>33</v>
      </c>
      <c r="R457" s="29"/>
      <c r="U457" s="19" t="s">
        <v>8301</v>
      </c>
      <c r="V457" s="19" t="str">
        <f t="shared" si="75"/>
        <v>Nov</v>
      </c>
      <c r="X457" s="19">
        <f t="shared" si="76"/>
        <v>1988</v>
      </c>
      <c r="AG457" s="19" t="s">
        <v>1714</v>
      </c>
      <c r="AH457" s="19" t="s">
        <v>8324</v>
      </c>
      <c r="AI457" s="19" t="s">
        <v>8297</v>
      </c>
      <c r="AJ457" s="19" t="s">
        <v>8302</v>
      </c>
      <c r="AK457" s="19" t="str">
        <v>tier - 2</v>
      </c>
      <c r="AL457" s="19" t="str">
        <v>tier - 1</v>
      </c>
      <c r="AT457" s="19" t="s">
        <v>8315</v>
      </c>
      <c r="AU457" s="19" t="str">
        <v>R1012</v>
      </c>
      <c r="BD457" s="39">
        <v>2002</v>
      </c>
      <c r="BE457" s="19" t="str">
        <f t="shared" ref="BE457:BE520" si="82">SUBSTITUTE(D450,"?","Sep")</f>
        <v>Oct</v>
      </c>
      <c r="BF457" s="19">
        <v>18</v>
      </c>
      <c r="BG457" s="40">
        <f t="shared" ref="BG457:BG520" si="83">DATE(BD457,MONTH(5&amp;BE457),BF457)</f>
        <v>37547</v>
      </c>
      <c r="BM457" s="39">
        <v>1990</v>
      </c>
      <c r="BN457" s="19" t="str">
        <f t="shared" ref="BN457:BN520" si="84">SUBSTITUTE(E451,"?","Sep")</f>
        <v>Dec</v>
      </c>
      <c r="BO457" s="19">
        <v>1</v>
      </c>
      <c r="BP457" s="40">
        <f t="shared" si="81"/>
        <v>33208</v>
      </c>
      <c r="BQ457" s="19">
        <f ca="1" t="shared" ref="BQ457:BQ520" si="85">INT((TODAY()-BP457)/365.25)</f>
        <v>34</v>
      </c>
      <c r="BU457" s="19">
        <v>4074.45</v>
      </c>
      <c r="BV457" s="41">
        <v>4074.45</v>
      </c>
    </row>
    <row r="458" spans="1:74">
      <c r="A458" s="19" t="s">
        <v>1743</v>
      </c>
      <c r="B458" s="39">
        <v>1998</v>
      </c>
      <c r="C458" s="19">
        <f t="shared" si="78"/>
        <v>1998</v>
      </c>
      <c r="D458" s="19" t="s">
        <v>8301</v>
      </c>
      <c r="E458" s="19" t="str">
        <f t="shared" si="77"/>
        <v>Nov</v>
      </c>
      <c r="F458" s="19">
        <v>26</v>
      </c>
      <c r="G458" s="40">
        <f t="shared" si="79"/>
        <v>36125</v>
      </c>
      <c r="H458" s="19">
        <v>0</v>
      </c>
      <c r="I458" s="19">
        <v>4154.97</v>
      </c>
      <c r="J458" s="41">
        <v>4154.97</v>
      </c>
      <c r="K458" s="19" t="s">
        <v>8297</v>
      </c>
      <c r="L458" s="19" t="str">
        <v>tier - 2</v>
      </c>
      <c r="M458" s="19" t="s">
        <v>8302</v>
      </c>
      <c r="N458" s="19" t="str">
        <v>tier - 1</v>
      </c>
      <c r="O458" s="19" t="s">
        <v>8315</v>
      </c>
      <c r="P458" s="19" t="str">
        <v>R1012</v>
      </c>
      <c r="Q458" s="19">
        <f ca="1" t="shared" si="80"/>
        <v>26</v>
      </c>
      <c r="R458" s="29"/>
      <c r="U458" s="19" t="s">
        <v>8328</v>
      </c>
      <c r="V458" s="19" t="str">
        <f t="shared" si="75"/>
        <v>Aug</v>
      </c>
      <c r="X458" s="19">
        <f t="shared" si="76"/>
        <v>1993</v>
      </c>
      <c r="AG458" s="19" t="s">
        <v>1718</v>
      </c>
      <c r="AH458" s="19" t="s">
        <v>8336</v>
      </c>
      <c r="AI458" s="19" t="s">
        <v>8298</v>
      </c>
      <c r="AJ458" s="19" t="s">
        <v>8297</v>
      </c>
      <c r="AK458" s="19" t="str">
        <v>tier - 3</v>
      </c>
      <c r="AL458" s="19" t="str">
        <v>tier - 2</v>
      </c>
      <c r="AT458" s="19" t="s">
        <v>8299</v>
      </c>
      <c r="AU458" s="19" t="str">
        <v>R1013</v>
      </c>
      <c r="BD458" s="39">
        <v>1990</v>
      </c>
      <c r="BE458" s="19" t="str">
        <f t="shared" si="82"/>
        <v>Dec</v>
      </c>
      <c r="BF458" s="19">
        <v>1</v>
      </c>
      <c r="BG458" s="40">
        <f t="shared" si="83"/>
        <v>33208</v>
      </c>
      <c r="BM458" s="39">
        <v>1990</v>
      </c>
      <c r="BN458" s="19" t="str">
        <f t="shared" si="84"/>
        <v>Dec</v>
      </c>
      <c r="BO458" s="19">
        <v>14</v>
      </c>
      <c r="BP458" s="40">
        <f t="shared" si="81"/>
        <v>33221</v>
      </c>
      <c r="BQ458" s="19">
        <f ca="1" t="shared" si="85"/>
        <v>34</v>
      </c>
      <c r="BU458" s="19">
        <v>4076.5</v>
      </c>
      <c r="BV458" s="41">
        <v>4076.5</v>
      </c>
    </row>
    <row r="459" spans="1:74">
      <c r="A459" s="19" t="s">
        <v>1747</v>
      </c>
      <c r="B459" s="39">
        <v>1984</v>
      </c>
      <c r="C459" s="19">
        <f t="shared" si="78"/>
        <v>1984</v>
      </c>
      <c r="D459" s="19" t="s">
        <v>8310</v>
      </c>
      <c r="E459" s="19" t="str">
        <f t="shared" si="77"/>
        <v>Sep</v>
      </c>
      <c r="F459" s="19">
        <v>16</v>
      </c>
      <c r="G459" s="40">
        <f t="shared" si="79"/>
        <v>30941</v>
      </c>
      <c r="H459" s="19">
        <v>3</v>
      </c>
      <c r="I459" s="19">
        <v>4163.21</v>
      </c>
      <c r="J459" s="41">
        <v>4163.21</v>
      </c>
      <c r="K459" s="19" t="s">
        <v>8297</v>
      </c>
      <c r="L459" s="19" t="str">
        <v>tier - 2</v>
      </c>
      <c r="M459" s="19" t="s">
        <v>8297</v>
      </c>
      <c r="N459" s="19" t="str">
        <v>tier - 2</v>
      </c>
      <c r="O459" s="19" t="s">
        <v>8315</v>
      </c>
      <c r="P459" s="19" t="str">
        <v>R1012</v>
      </c>
      <c r="Q459" s="19">
        <f ca="1" t="shared" si="80"/>
        <v>41</v>
      </c>
      <c r="R459" s="29"/>
      <c r="U459" s="19" t="s">
        <v>8310</v>
      </c>
      <c r="V459" s="19" t="str">
        <f t="shared" si="75"/>
        <v>Sep</v>
      </c>
      <c r="X459" s="19">
        <f t="shared" si="76"/>
        <v>1995</v>
      </c>
      <c r="AG459" s="19" t="s">
        <v>1721</v>
      </c>
      <c r="AH459" s="19" t="s">
        <v>8324</v>
      </c>
      <c r="AI459" s="19" t="s">
        <v>8297</v>
      </c>
      <c r="AJ459" s="19" t="s">
        <v>8298</v>
      </c>
      <c r="AK459" s="19" t="str">
        <v>tier - 2</v>
      </c>
      <c r="AL459" s="19" t="str">
        <v>tier - 3</v>
      </c>
      <c r="AT459" s="19" t="s">
        <v>8330</v>
      </c>
      <c r="AU459" s="19" t="str">
        <v>R1011</v>
      </c>
      <c r="BD459" s="39">
        <v>1990</v>
      </c>
      <c r="BE459" s="19" t="str">
        <f t="shared" si="82"/>
        <v>Dec</v>
      </c>
      <c r="BF459" s="19">
        <v>14</v>
      </c>
      <c r="BG459" s="40">
        <f t="shared" si="83"/>
        <v>33221</v>
      </c>
      <c r="BM459" s="39">
        <v>1994</v>
      </c>
      <c r="BN459" s="19" t="str">
        <f t="shared" si="84"/>
        <v>Aug</v>
      </c>
      <c r="BO459" s="19">
        <v>21</v>
      </c>
      <c r="BP459" s="40">
        <f t="shared" si="81"/>
        <v>34567</v>
      </c>
      <c r="BQ459" s="19">
        <f ca="1" t="shared" si="85"/>
        <v>31</v>
      </c>
      <c r="BU459" s="19">
        <v>4133.64</v>
      </c>
      <c r="BV459" s="41">
        <v>4133.64</v>
      </c>
    </row>
    <row r="460" spans="1:74">
      <c r="A460" s="19" t="s">
        <v>1750</v>
      </c>
      <c r="B460" s="39">
        <v>1989</v>
      </c>
      <c r="C460" s="19">
        <f t="shared" si="78"/>
        <v>1989</v>
      </c>
      <c r="D460" s="19" t="s">
        <v>8303</v>
      </c>
      <c r="E460" s="19" t="str">
        <f t="shared" si="77"/>
        <v>Jun</v>
      </c>
      <c r="F460" s="19">
        <v>25</v>
      </c>
      <c r="G460" s="40">
        <f t="shared" si="79"/>
        <v>32684</v>
      </c>
      <c r="H460" s="19">
        <v>0</v>
      </c>
      <c r="I460" s="19">
        <v>4185.1</v>
      </c>
      <c r="J460" s="41">
        <v>4185.1</v>
      </c>
      <c r="K460" s="19" t="s">
        <v>8297</v>
      </c>
      <c r="L460" s="19" t="str">
        <v>tier - 2</v>
      </c>
      <c r="M460" s="19" t="s">
        <v>8298</v>
      </c>
      <c r="N460" s="19" t="str">
        <v>tier - 3</v>
      </c>
      <c r="O460" s="19" t="s">
        <v>8299</v>
      </c>
      <c r="P460" s="19" t="str">
        <v>R1013</v>
      </c>
      <c r="Q460" s="19">
        <f ca="1" t="shared" si="80"/>
        <v>36</v>
      </c>
      <c r="R460" s="29"/>
      <c r="U460" s="19" t="s">
        <v>8310</v>
      </c>
      <c r="V460" s="19" t="str">
        <f t="shared" si="75"/>
        <v>Sep</v>
      </c>
      <c r="X460" s="19">
        <f t="shared" si="76"/>
        <v>1983</v>
      </c>
      <c r="AG460" s="19" t="s">
        <v>1725</v>
      </c>
      <c r="AH460" s="19" t="s">
        <v>8324</v>
      </c>
      <c r="AI460" s="19" t="s">
        <v>8297</v>
      </c>
      <c r="AJ460" s="19" t="s">
        <v>8298</v>
      </c>
      <c r="AK460" s="19" t="str">
        <v>tier - 2</v>
      </c>
      <c r="AL460" s="19" t="str">
        <v>tier - 3</v>
      </c>
      <c r="AT460" s="19" t="s">
        <v>8315</v>
      </c>
      <c r="AU460" s="19" t="str">
        <v>R1012</v>
      </c>
      <c r="BD460" s="39">
        <v>1994</v>
      </c>
      <c r="BE460" s="19" t="str">
        <f t="shared" si="82"/>
        <v>Aug</v>
      </c>
      <c r="BF460" s="19">
        <v>21</v>
      </c>
      <c r="BG460" s="40">
        <f t="shared" si="83"/>
        <v>34567</v>
      </c>
      <c r="BM460" s="39">
        <v>1991</v>
      </c>
      <c r="BN460" s="19" t="str">
        <f t="shared" si="84"/>
        <v>Aug</v>
      </c>
      <c r="BO460" s="19">
        <v>6</v>
      </c>
      <c r="BP460" s="40">
        <f t="shared" si="81"/>
        <v>33456</v>
      </c>
      <c r="BQ460" s="19">
        <f ca="1" t="shared" si="85"/>
        <v>34</v>
      </c>
      <c r="BU460" s="19">
        <v>4134.08</v>
      </c>
      <c r="BV460" s="41">
        <v>4134.08</v>
      </c>
    </row>
    <row r="461" spans="1:74">
      <c r="A461" s="19" t="s">
        <v>1753</v>
      </c>
      <c r="B461" s="39">
        <v>1995</v>
      </c>
      <c r="C461" s="19">
        <f t="shared" si="78"/>
        <v>1995</v>
      </c>
      <c r="D461" s="19" t="s">
        <v>8329</v>
      </c>
      <c r="E461" s="19" t="str">
        <f t="shared" si="77"/>
        <v>Oct</v>
      </c>
      <c r="F461" s="19">
        <v>3</v>
      </c>
      <c r="G461" s="40">
        <f t="shared" si="79"/>
        <v>34975</v>
      </c>
      <c r="H461" s="19">
        <v>0</v>
      </c>
      <c r="I461" s="19">
        <v>4188.73</v>
      </c>
      <c r="J461" s="41">
        <v>4188.73</v>
      </c>
      <c r="K461" s="19" t="s">
        <v>8297</v>
      </c>
      <c r="L461" s="19" t="str">
        <v>tier - 2</v>
      </c>
      <c r="M461" s="19" t="s">
        <v>8297</v>
      </c>
      <c r="N461" s="19" t="str">
        <v>tier - 2</v>
      </c>
      <c r="O461" s="19" t="s">
        <v>8335</v>
      </c>
      <c r="P461" s="19" t="str">
        <v>R1025</v>
      </c>
      <c r="Q461" s="19">
        <f ca="1" t="shared" si="80"/>
        <v>30</v>
      </c>
      <c r="R461" s="29"/>
      <c r="U461" s="19" t="s">
        <v>8329</v>
      </c>
      <c r="V461" s="19" t="str">
        <f t="shared" si="75"/>
        <v>Oct</v>
      </c>
      <c r="X461" s="19">
        <f t="shared" si="76"/>
        <v>2002</v>
      </c>
      <c r="AG461" s="19" t="s">
        <v>1729</v>
      </c>
      <c r="AH461" s="19" t="s">
        <v>8336</v>
      </c>
      <c r="AI461" s="19" t="s">
        <v>8297</v>
      </c>
      <c r="AJ461" s="19" t="s">
        <v>8302</v>
      </c>
      <c r="AK461" s="19" t="str">
        <v>tier - 2</v>
      </c>
      <c r="AL461" s="19" t="str">
        <v>tier - 1</v>
      </c>
      <c r="AT461" s="19" t="s">
        <v>8315</v>
      </c>
      <c r="AU461" s="19" t="str">
        <v>R1012</v>
      </c>
      <c r="BD461" s="39">
        <v>1991</v>
      </c>
      <c r="BE461" s="19" t="str">
        <f t="shared" si="82"/>
        <v>Aug</v>
      </c>
      <c r="BF461" s="19">
        <v>6</v>
      </c>
      <c r="BG461" s="40">
        <f t="shared" si="83"/>
        <v>33456</v>
      </c>
      <c r="BM461" s="39">
        <v>1992</v>
      </c>
      <c r="BN461" s="19" t="str">
        <f t="shared" si="84"/>
        <v>Jun</v>
      </c>
      <c r="BO461" s="19">
        <v>18</v>
      </c>
      <c r="BP461" s="40">
        <f t="shared" si="81"/>
        <v>33773</v>
      </c>
      <c r="BQ461" s="19">
        <f ca="1" t="shared" si="85"/>
        <v>33</v>
      </c>
      <c r="BU461" s="19">
        <v>4137.52</v>
      </c>
      <c r="BV461" s="41">
        <v>4137.52</v>
      </c>
    </row>
    <row r="462" spans="1:74">
      <c r="A462" s="19" t="s">
        <v>1757</v>
      </c>
      <c r="B462" s="39">
        <v>1997</v>
      </c>
      <c r="C462" s="19">
        <f t="shared" si="78"/>
        <v>1997</v>
      </c>
      <c r="D462" s="19" t="s">
        <v>8310</v>
      </c>
      <c r="E462" s="19" t="str">
        <f t="shared" si="77"/>
        <v>Sep</v>
      </c>
      <c r="F462" s="19">
        <v>6</v>
      </c>
      <c r="G462" s="40">
        <f t="shared" si="79"/>
        <v>35679</v>
      </c>
      <c r="H462" s="19">
        <v>2</v>
      </c>
      <c r="I462" s="19">
        <v>4189.11</v>
      </c>
      <c r="J462" s="41">
        <v>4189.11</v>
      </c>
      <c r="K462" s="19" t="s">
        <v>8297</v>
      </c>
      <c r="L462" s="19" t="str">
        <v>tier - 2</v>
      </c>
      <c r="M462" s="19" t="s">
        <v>8297</v>
      </c>
      <c r="N462" s="19" t="str">
        <v>tier - 2</v>
      </c>
      <c r="O462" s="19" t="s">
        <v>8315</v>
      </c>
      <c r="P462" s="19" t="str">
        <v>R1012</v>
      </c>
      <c r="Q462" s="19">
        <f ca="1" t="shared" si="80"/>
        <v>28</v>
      </c>
      <c r="R462" s="29"/>
      <c r="U462" s="19" t="s">
        <v>8326</v>
      </c>
      <c r="V462" s="19" t="str">
        <f t="shared" ref="V462:V525" si="86">SUBSTITUTE(U462,"?","Sep")</f>
        <v>Dec</v>
      </c>
      <c r="X462" s="19">
        <f t="shared" ref="X462:X525" si="87">IF(B451="?",ROUND(AVERAGE($B$2:$B$2355),0),B451)</f>
        <v>1990</v>
      </c>
      <c r="AG462" s="19" t="s">
        <v>1733</v>
      </c>
      <c r="AH462" s="19" t="s">
        <v>8324</v>
      </c>
      <c r="AI462" s="19" t="s">
        <v>8297</v>
      </c>
      <c r="AJ462" s="19" t="s">
        <v>8298</v>
      </c>
      <c r="AK462" s="19" t="str">
        <v>tier - 2</v>
      </c>
      <c r="AL462" s="19" t="str">
        <v>tier - 3</v>
      </c>
      <c r="AT462" s="19" t="s">
        <v>8337</v>
      </c>
      <c r="AU462" s="19" t="str">
        <v>R1024</v>
      </c>
      <c r="BD462" s="39">
        <v>1992</v>
      </c>
      <c r="BE462" s="19" t="str">
        <f t="shared" si="82"/>
        <v>Jun</v>
      </c>
      <c r="BF462" s="19">
        <v>18</v>
      </c>
      <c r="BG462" s="40">
        <f t="shared" si="83"/>
        <v>33773</v>
      </c>
      <c r="BM462" s="39">
        <v>1992</v>
      </c>
      <c r="BN462" s="19" t="str">
        <f t="shared" si="84"/>
        <v>Jun</v>
      </c>
      <c r="BO462" s="19">
        <v>28</v>
      </c>
      <c r="BP462" s="40">
        <f t="shared" si="81"/>
        <v>33783</v>
      </c>
      <c r="BQ462" s="19">
        <f ca="1" t="shared" si="85"/>
        <v>33</v>
      </c>
      <c r="BU462" s="19">
        <v>4149.74</v>
      </c>
      <c r="BV462" s="41">
        <v>4149.74</v>
      </c>
    </row>
    <row r="463" spans="1:74">
      <c r="A463" s="19" t="s">
        <v>1760</v>
      </c>
      <c r="B463" s="39">
        <v>1998</v>
      </c>
      <c r="C463" s="19">
        <f t="shared" si="78"/>
        <v>1998</v>
      </c>
      <c r="D463" s="19" t="s">
        <v>8326</v>
      </c>
      <c r="E463" s="19" t="str">
        <f t="shared" si="77"/>
        <v>Dec</v>
      </c>
      <c r="F463" s="19">
        <v>14</v>
      </c>
      <c r="G463" s="40">
        <f t="shared" si="79"/>
        <v>36143</v>
      </c>
      <c r="H463" s="19">
        <v>3</v>
      </c>
      <c r="I463" s="19">
        <v>4234.93</v>
      </c>
      <c r="J463" s="41">
        <v>4234.93</v>
      </c>
      <c r="K463" s="19" t="s">
        <v>8297</v>
      </c>
      <c r="L463" s="19" t="str">
        <v>tier - 2</v>
      </c>
      <c r="M463" s="19" t="s">
        <v>8302</v>
      </c>
      <c r="N463" s="19" t="str">
        <v>tier - 1</v>
      </c>
      <c r="O463" s="19" t="s">
        <v>8330</v>
      </c>
      <c r="P463" s="19" t="str">
        <v>R1011</v>
      </c>
      <c r="Q463" s="19">
        <f ca="1" t="shared" si="80"/>
        <v>26</v>
      </c>
      <c r="R463" s="29"/>
      <c r="U463" s="19" t="s">
        <v>8326</v>
      </c>
      <c r="V463" s="19" t="str">
        <f t="shared" si="86"/>
        <v>Dec</v>
      </c>
      <c r="X463" s="19">
        <f t="shared" si="87"/>
        <v>1990</v>
      </c>
      <c r="AG463" s="19" t="s">
        <v>1737</v>
      </c>
      <c r="AH463" s="19" t="s">
        <v>8324</v>
      </c>
      <c r="AI463" s="19" t="s">
        <v>8297</v>
      </c>
      <c r="AJ463" s="19" t="s">
        <v>8302</v>
      </c>
      <c r="AK463" s="19" t="str">
        <v>tier - 2</v>
      </c>
      <c r="AL463" s="19" t="str">
        <v>tier - 1</v>
      </c>
      <c r="AT463" s="19" t="s">
        <v>8330</v>
      </c>
      <c r="AU463" s="19" t="str">
        <v>R1011</v>
      </c>
      <c r="BD463" s="39">
        <v>1992</v>
      </c>
      <c r="BE463" s="19" t="str">
        <f t="shared" si="82"/>
        <v>Jun</v>
      </c>
      <c r="BF463" s="19">
        <v>28</v>
      </c>
      <c r="BG463" s="40">
        <f t="shared" si="83"/>
        <v>33783</v>
      </c>
      <c r="BM463" s="39">
        <v>1992</v>
      </c>
      <c r="BN463" s="19" t="str">
        <f t="shared" si="84"/>
        <v>Aug</v>
      </c>
      <c r="BO463" s="19">
        <v>4</v>
      </c>
      <c r="BP463" s="40">
        <f t="shared" si="81"/>
        <v>33820</v>
      </c>
      <c r="BQ463" s="19">
        <f ca="1" t="shared" si="85"/>
        <v>33</v>
      </c>
      <c r="BU463" s="19">
        <v>4151.03</v>
      </c>
      <c r="BV463" s="41">
        <v>4151.03</v>
      </c>
    </row>
    <row r="464" spans="1:74">
      <c r="A464" s="19" t="s">
        <v>1764</v>
      </c>
      <c r="B464" s="39">
        <v>1992</v>
      </c>
      <c r="C464" s="19">
        <f t="shared" si="78"/>
        <v>1992</v>
      </c>
      <c r="D464" s="19" t="s">
        <v>8303</v>
      </c>
      <c r="E464" s="19" t="str">
        <f t="shared" si="77"/>
        <v>Jun</v>
      </c>
      <c r="F464" s="19">
        <v>27</v>
      </c>
      <c r="G464" s="40">
        <f t="shared" si="79"/>
        <v>33782</v>
      </c>
      <c r="H464" s="19">
        <v>1</v>
      </c>
      <c r="I464" s="19">
        <v>4237.13</v>
      </c>
      <c r="J464" s="41">
        <v>4237.13</v>
      </c>
      <c r="K464" s="19" t="s">
        <v>8298</v>
      </c>
      <c r="L464" s="19" t="str">
        <v>tier - 3</v>
      </c>
      <c r="M464" s="19" t="s">
        <v>8302</v>
      </c>
      <c r="N464" s="19" t="str">
        <v>tier - 1</v>
      </c>
      <c r="O464" s="19" t="s">
        <v>8333</v>
      </c>
      <c r="P464" s="19" t="str">
        <v>R1016</v>
      </c>
      <c r="Q464" s="19">
        <f ca="1" t="shared" si="80"/>
        <v>33</v>
      </c>
      <c r="R464" s="29"/>
      <c r="U464" s="19" t="s">
        <v>8328</v>
      </c>
      <c r="V464" s="19" t="str">
        <f t="shared" si="86"/>
        <v>Aug</v>
      </c>
      <c r="X464" s="19">
        <f t="shared" si="87"/>
        <v>1994</v>
      </c>
      <c r="AG464" s="19" t="s">
        <v>1740</v>
      </c>
      <c r="AH464" s="19" t="s">
        <v>8336</v>
      </c>
      <c r="AI464" s="19" t="s">
        <v>8297</v>
      </c>
      <c r="AJ464" s="19" t="s">
        <v>8297</v>
      </c>
      <c r="AK464" s="19" t="str">
        <v>tier - 2</v>
      </c>
      <c r="AL464" s="19" t="str">
        <v>tier - 2</v>
      </c>
      <c r="AT464" s="19" t="s">
        <v>8299</v>
      </c>
      <c r="AU464" s="19" t="str">
        <v>R1013</v>
      </c>
      <c r="BD464" s="39">
        <v>1992</v>
      </c>
      <c r="BE464" s="19" t="str">
        <f t="shared" si="82"/>
        <v>Aug</v>
      </c>
      <c r="BF464" s="19">
        <v>4</v>
      </c>
      <c r="BG464" s="40">
        <f t="shared" si="83"/>
        <v>33820</v>
      </c>
      <c r="BM464" s="39">
        <v>1998</v>
      </c>
      <c r="BN464" s="19" t="str">
        <f t="shared" si="84"/>
        <v>Nov</v>
      </c>
      <c r="BO464" s="19">
        <v>26</v>
      </c>
      <c r="BP464" s="40">
        <f t="shared" si="81"/>
        <v>36125</v>
      </c>
      <c r="BQ464" s="19">
        <f ca="1" t="shared" si="85"/>
        <v>26</v>
      </c>
      <c r="BU464" s="19">
        <v>4154.97</v>
      </c>
      <c r="BV464" s="41">
        <v>4154.97</v>
      </c>
    </row>
    <row r="465" spans="1:74">
      <c r="A465" s="19" t="s">
        <v>1768</v>
      </c>
      <c r="B465" s="39">
        <v>1991</v>
      </c>
      <c r="C465" s="19">
        <f t="shared" si="78"/>
        <v>1991</v>
      </c>
      <c r="D465" s="19" t="s">
        <v>8301</v>
      </c>
      <c r="E465" s="19" t="str">
        <f t="shared" si="77"/>
        <v>Nov</v>
      </c>
      <c r="F465" s="19">
        <v>3</v>
      </c>
      <c r="G465" s="40">
        <f t="shared" si="79"/>
        <v>33545</v>
      </c>
      <c r="H465" s="19">
        <v>1</v>
      </c>
      <c r="I465" s="19">
        <v>4239.89</v>
      </c>
      <c r="J465" s="41">
        <v>4239.89</v>
      </c>
      <c r="K465" s="19" t="s">
        <v>8297</v>
      </c>
      <c r="L465" s="19" t="str">
        <v>tier - 2</v>
      </c>
      <c r="M465" s="19" t="s">
        <v>8297</v>
      </c>
      <c r="N465" s="19" t="str">
        <v>tier - 2</v>
      </c>
      <c r="O465" s="19" t="s">
        <v>8315</v>
      </c>
      <c r="P465" s="19" t="str">
        <v>R1012</v>
      </c>
      <c r="Q465" s="19">
        <f ca="1" t="shared" si="80"/>
        <v>34</v>
      </c>
      <c r="R465" s="29"/>
      <c r="U465" s="19" t="s">
        <v>8328</v>
      </c>
      <c r="V465" s="19" t="str">
        <f t="shared" si="86"/>
        <v>Aug</v>
      </c>
      <c r="X465" s="19">
        <f t="shared" si="87"/>
        <v>1991</v>
      </c>
      <c r="AG465" s="19" t="s">
        <v>1743</v>
      </c>
      <c r="AH465" s="19" t="s">
        <v>8324</v>
      </c>
      <c r="AI465" s="19" t="s">
        <v>8297</v>
      </c>
      <c r="AJ465" s="19" t="s">
        <v>8302</v>
      </c>
      <c r="AK465" s="19" t="str">
        <v>tier - 2</v>
      </c>
      <c r="AL465" s="19" t="str">
        <v>tier - 1</v>
      </c>
      <c r="AT465" s="19" t="s">
        <v>8315</v>
      </c>
      <c r="AU465" s="19" t="str">
        <v>R1012</v>
      </c>
      <c r="BD465" s="39">
        <v>1998</v>
      </c>
      <c r="BE465" s="19" t="str">
        <f t="shared" si="82"/>
        <v>Nov</v>
      </c>
      <c r="BF465" s="19">
        <v>26</v>
      </c>
      <c r="BG465" s="40">
        <f t="shared" si="83"/>
        <v>36125</v>
      </c>
      <c r="BM465" s="39">
        <v>1984</v>
      </c>
      <c r="BN465" s="19" t="str">
        <f t="shared" si="84"/>
        <v>Sep</v>
      </c>
      <c r="BO465" s="19">
        <v>16</v>
      </c>
      <c r="BP465" s="40">
        <f t="shared" si="81"/>
        <v>30941</v>
      </c>
      <c r="BQ465" s="19">
        <f ca="1" t="shared" si="85"/>
        <v>41</v>
      </c>
      <c r="BU465" s="19">
        <v>4163.21</v>
      </c>
      <c r="BV465" s="41">
        <v>4163.21</v>
      </c>
    </row>
    <row r="466" spans="1:74">
      <c r="A466" s="19" t="s">
        <v>1771</v>
      </c>
      <c r="B466" s="39">
        <v>1991</v>
      </c>
      <c r="C466" s="19">
        <f t="shared" si="78"/>
        <v>1991</v>
      </c>
      <c r="D466" s="19" t="s">
        <v>8326</v>
      </c>
      <c r="E466" s="19" t="str">
        <f t="shared" si="77"/>
        <v>Dec</v>
      </c>
      <c r="F466" s="19">
        <v>1</v>
      </c>
      <c r="G466" s="40">
        <f t="shared" si="79"/>
        <v>33573</v>
      </c>
      <c r="H466" s="19">
        <v>1</v>
      </c>
      <c r="I466" s="19">
        <v>4243.59</v>
      </c>
      <c r="J466" s="41">
        <v>4243.59</v>
      </c>
      <c r="K466" s="19" t="s">
        <v>8298</v>
      </c>
      <c r="L466" s="19" t="str">
        <v>tier - 3</v>
      </c>
      <c r="M466" s="19" t="s">
        <v>8302</v>
      </c>
      <c r="N466" s="19" t="str">
        <v>tier - 1</v>
      </c>
      <c r="O466" s="19" t="s">
        <v>8315</v>
      </c>
      <c r="P466" s="19" t="str">
        <v>R1012</v>
      </c>
      <c r="Q466" s="19">
        <f ca="1" t="shared" si="80"/>
        <v>33</v>
      </c>
      <c r="R466" s="29"/>
      <c r="U466" s="19" t="s">
        <v>8303</v>
      </c>
      <c r="V466" s="19" t="str">
        <f t="shared" si="86"/>
        <v>Jun</v>
      </c>
      <c r="X466" s="19">
        <f t="shared" si="87"/>
        <v>1992</v>
      </c>
      <c r="AG466" s="19" t="s">
        <v>1747</v>
      </c>
      <c r="AH466" s="19" t="s">
        <v>8324</v>
      </c>
      <c r="AI466" s="19" t="s">
        <v>8297</v>
      </c>
      <c r="AJ466" s="19" t="s">
        <v>8297</v>
      </c>
      <c r="AK466" s="19" t="str">
        <v>tier - 2</v>
      </c>
      <c r="AL466" s="19" t="str">
        <v>tier - 2</v>
      </c>
      <c r="AT466" s="19" t="s">
        <v>8315</v>
      </c>
      <c r="AU466" s="19" t="str">
        <v>R1012</v>
      </c>
      <c r="BD466" s="39">
        <v>1984</v>
      </c>
      <c r="BE466" s="19" t="str">
        <f t="shared" si="82"/>
        <v>Sep</v>
      </c>
      <c r="BF466" s="19">
        <v>16</v>
      </c>
      <c r="BG466" s="40">
        <f t="shared" si="83"/>
        <v>30941</v>
      </c>
      <c r="BM466" s="39">
        <v>1989</v>
      </c>
      <c r="BN466" s="19" t="str">
        <f t="shared" si="84"/>
        <v>Jun</v>
      </c>
      <c r="BO466" s="19">
        <v>25</v>
      </c>
      <c r="BP466" s="40">
        <f t="shared" si="81"/>
        <v>32684</v>
      </c>
      <c r="BQ466" s="19">
        <f ca="1" t="shared" si="85"/>
        <v>36</v>
      </c>
      <c r="BU466" s="19">
        <v>4185.1</v>
      </c>
      <c r="BV466" s="41">
        <v>4185.1</v>
      </c>
    </row>
    <row r="467" spans="1:74">
      <c r="A467" s="19" t="s">
        <v>1774</v>
      </c>
      <c r="B467" s="39">
        <v>1982</v>
      </c>
      <c r="C467" s="19">
        <f t="shared" si="78"/>
        <v>1982</v>
      </c>
      <c r="D467" s="19" t="s">
        <v>8303</v>
      </c>
      <c r="E467" s="19" t="str">
        <f t="shared" si="77"/>
        <v>Jun</v>
      </c>
      <c r="F467" s="19">
        <v>16</v>
      </c>
      <c r="G467" s="40">
        <f t="shared" si="79"/>
        <v>30118</v>
      </c>
      <c r="H467" s="19">
        <v>3</v>
      </c>
      <c r="I467" s="19">
        <v>4250.24</v>
      </c>
      <c r="J467" s="41">
        <v>4250.24</v>
      </c>
      <c r="K467" s="19" t="s">
        <v>8297</v>
      </c>
      <c r="L467" s="19" t="str">
        <v>tier - 2</v>
      </c>
      <c r="M467" s="19" t="s">
        <v>8298</v>
      </c>
      <c r="N467" s="19" t="str">
        <v>tier - 3</v>
      </c>
      <c r="O467" s="19" t="s">
        <v>8299</v>
      </c>
      <c r="P467" s="19" t="str">
        <v>R1013</v>
      </c>
      <c r="Q467" s="19">
        <f ca="1" t="shared" si="80"/>
        <v>43</v>
      </c>
      <c r="R467" s="29"/>
      <c r="U467" s="19" t="s">
        <v>8303</v>
      </c>
      <c r="V467" s="19" t="str">
        <f t="shared" si="86"/>
        <v>Jun</v>
      </c>
      <c r="X467" s="19">
        <f t="shared" si="87"/>
        <v>1992</v>
      </c>
      <c r="AG467" s="19" t="s">
        <v>1750</v>
      </c>
      <c r="AH467" s="19" t="s">
        <v>8324</v>
      </c>
      <c r="AI467" s="19" t="s">
        <v>8297</v>
      </c>
      <c r="AJ467" s="19" t="s">
        <v>8298</v>
      </c>
      <c r="AK467" s="19" t="str">
        <v>tier - 2</v>
      </c>
      <c r="AL467" s="19" t="str">
        <v>tier - 3</v>
      </c>
      <c r="AT467" s="19" t="s">
        <v>8299</v>
      </c>
      <c r="AU467" s="19" t="str">
        <v>R1013</v>
      </c>
      <c r="BD467" s="39">
        <v>1989</v>
      </c>
      <c r="BE467" s="19" t="str">
        <f t="shared" si="82"/>
        <v>Jun</v>
      </c>
      <c r="BF467" s="19">
        <v>25</v>
      </c>
      <c r="BG467" s="40">
        <f t="shared" si="83"/>
        <v>32684</v>
      </c>
      <c r="BM467" s="39">
        <v>1995</v>
      </c>
      <c r="BN467" s="19" t="str">
        <f t="shared" si="84"/>
        <v>Oct</v>
      </c>
      <c r="BO467" s="19">
        <v>3</v>
      </c>
      <c r="BP467" s="40">
        <f t="shared" si="81"/>
        <v>34975</v>
      </c>
      <c r="BQ467" s="19">
        <f ca="1" t="shared" si="85"/>
        <v>30</v>
      </c>
      <c r="BU467" s="19">
        <v>4188.73</v>
      </c>
      <c r="BV467" s="41">
        <v>4188.73</v>
      </c>
    </row>
    <row r="468" spans="1:74">
      <c r="A468" s="19" t="s">
        <v>1776</v>
      </c>
      <c r="B468" s="39">
        <v>1995</v>
      </c>
      <c r="C468" s="19">
        <f t="shared" si="78"/>
        <v>1995</v>
      </c>
      <c r="D468" s="19" t="s">
        <v>8329</v>
      </c>
      <c r="E468" s="19" t="str">
        <f t="shared" si="77"/>
        <v>Oct</v>
      </c>
      <c r="F468" s="19">
        <v>14</v>
      </c>
      <c r="G468" s="40">
        <f t="shared" si="79"/>
        <v>34986</v>
      </c>
      <c r="H468" s="19">
        <v>3</v>
      </c>
      <c r="I468" s="19">
        <v>4260.74</v>
      </c>
      <c r="J468" s="41">
        <v>4260.74</v>
      </c>
      <c r="K468" s="19" t="s">
        <v>8298</v>
      </c>
      <c r="L468" s="19" t="str">
        <v>tier - 3</v>
      </c>
      <c r="M468" s="19" t="s">
        <v>8297</v>
      </c>
      <c r="N468" s="19" t="str">
        <v>tier - 2</v>
      </c>
      <c r="O468" s="19" t="s">
        <v>8330</v>
      </c>
      <c r="P468" s="19" t="str">
        <v>R1011</v>
      </c>
      <c r="Q468" s="19">
        <f ca="1" t="shared" si="80"/>
        <v>30</v>
      </c>
      <c r="R468" s="29"/>
      <c r="U468" s="19" t="s">
        <v>8328</v>
      </c>
      <c r="V468" s="19" t="str">
        <f t="shared" si="86"/>
        <v>Aug</v>
      </c>
      <c r="X468" s="19">
        <f t="shared" si="87"/>
        <v>1992</v>
      </c>
      <c r="AG468" s="19" t="s">
        <v>1753</v>
      </c>
      <c r="AH468" s="19" t="s">
        <v>8336</v>
      </c>
      <c r="AI468" s="19" t="s">
        <v>8297</v>
      </c>
      <c r="AJ468" s="19" t="s">
        <v>8297</v>
      </c>
      <c r="AK468" s="19" t="str">
        <v>tier - 2</v>
      </c>
      <c r="AL468" s="19" t="str">
        <v>tier - 2</v>
      </c>
      <c r="AT468" s="19" t="s">
        <v>8335</v>
      </c>
      <c r="AU468" s="19" t="str">
        <v>R1025</v>
      </c>
      <c r="BD468" s="39">
        <v>1995</v>
      </c>
      <c r="BE468" s="19" t="str">
        <f t="shared" si="82"/>
        <v>Oct</v>
      </c>
      <c r="BF468" s="19">
        <v>3</v>
      </c>
      <c r="BG468" s="40">
        <f t="shared" si="83"/>
        <v>34975</v>
      </c>
      <c r="BM468" s="39">
        <v>1997</v>
      </c>
      <c r="BN468" s="19" t="str">
        <f t="shared" si="84"/>
        <v>Sep</v>
      </c>
      <c r="BO468" s="19">
        <v>6</v>
      </c>
      <c r="BP468" s="40">
        <f t="shared" si="81"/>
        <v>35679</v>
      </c>
      <c r="BQ468" s="19">
        <f ca="1" t="shared" si="85"/>
        <v>28</v>
      </c>
      <c r="BU468" s="19">
        <v>4189.11</v>
      </c>
      <c r="BV468" s="41">
        <v>4189.11</v>
      </c>
    </row>
    <row r="469" spans="1:74">
      <c r="A469" s="19" t="s">
        <v>1780</v>
      </c>
      <c r="B469" s="39">
        <v>1983</v>
      </c>
      <c r="C469" s="19">
        <f t="shared" si="78"/>
        <v>1983</v>
      </c>
      <c r="D469" s="19" t="s">
        <v>8301</v>
      </c>
      <c r="E469" s="19" t="str">
        <f t="shared" si="77"/>
        <v>Nov</v>
      </c>
      <c r="F469" s="19">
        <v>20</v>
      </c>
      <c r="G469" s="40">
        <f t="shared" si="79"/>
        <v>30640</v>
      </c>
      <c r="H469" s="19">
        <v>3</v>
      </c>
      <c r="I469" s="19">
        <v>4265.01</v>
      </c>
      <c r="J469" s="41">
        <v>4265.01</v>
      </c>
      <c r="K469" s="19" t="s">
        <v>8297</v>
      </c>
      <c r="L469" s="19" t="str">
        <v>tier - 2</v>
      </c>
      <c r="M469" s="19" t="s">
        <v>8302</v>
      </c>
      <c r="N469" s="19" t="str">
        <v>tier - 1</v>
      </c>
      <c r="O469" s="19" t="s">
        <v>8315</v>
      </c>
      <c r="P469" s="19" t="str">
        <v>R1012</v>
      </c>
      <c r="Q469" s="19">
        <f ca="1" t="shared" si="80"/>
        <v>41</v>
      </c>
      <c r="R469" s="29"/>
      <c r="U469" s="19" t="s">
        <v>8301</v>
      </c>
      <c r="V469" s="19" t="str">
        <f t="shared" si="86"/>
        <v>Nov</v>
      </c>
      <c r="X469" s="19">
        <f t="shared" si="87"/>
        <v>1998</v>
      </c>
      <c r="AG469" s="19" t="s">
        <v>1757</v>
      </c>
      <c r="AH469" s="19" t="s">
        <v>8324</v>
      </c>
      <c r="AI469" s="19" t="s">
        <v>8297</v>
      </c>
      <c r="AJ469" s="19" t="s">
        <v>8297</v>
      </c>
      <c r="AK469" s="19" t="str">
        <v>tier - 2</v>
      </c>
      <c r="AL469" s="19" t="str">
        <v>tier - 2</v>
      </c>
      <c r="AT469" s="19" t="s">
        <v>8315</v>
      </c>
      <c r="AU469" s="19" t="str">
        <v>R1012</v>
      </c>
      <c r="BD469" s="39">
        <v>1997</v>
      </c>
      <c r="BE469" s="19" t="str">
        <f t="shared" si="82"/>
        <v>Sep</v>
      </c>
      <c r="BF469" s="19">
        <v>6</v>
      </c>
      <c r="BG469" s="40">
        <f t="shared" si="83"/>
        <v>35679</v>
      </c>
      <c r="BM469" s="39">
        <v>1998</v>
      </c>
      <c r="BN469" s="19" t="str">
        <f t="shared" si="84"/>
        <v>Dec</v>
      </c>
      <c r="BO469" s="19">
        <v>14</v>
      </c>
      <c r="BP469" s="40">
        <f t="shared" si="81"/>
        <v>36143</v>
      </c>
      <c r="BQ469" s="19">
        <f ca="1" t="shared" si="85"/>
        <v>26</v>
      </c>
      <c r="BU469" s="19">
        <v>4234.93</v>
      </c>
      <c r="BV469" s="41">
        <v>4234.93</v>
      </c>
    </row>
    <row r="470" spans="1:74">
      <c r="A470" s="19" t="s">
        <v>1784</v>
      </c>
      <c r="B470" s="39">
        <v>1992</v>
      </c>
      <c r="C470" s="19">
        <f t="shared" si="78"/>
        <v>1992</v>
      </c>
      <c r="D470" s="19" t="s">
        <v>8303</v>
      </c>
      <c r="E470" s="19" t="str">
        <f t="shared" si="77"/>
        <v>Jun</v>
      </c>
      <c r="F470" s="19">
        <v>18</v>
      </c>
      <c r="G470" s="40">
        <f t="shared" si="79"/>
        <v>33773</v>
      </c>
      <c r="H470" s="19">
        <v>2</v>
      </c>
      <c r="I470" s="19">
        <v>4266.17</v>
      </c>
      <c r="J470" s="41">
        <v>4266.17</v>
      </c>
      <c r="K470" s="19" t="s">
        <v>8298</v>
      </c>
      <c r="L470" s="19" t="str">
        <v>tier - 3</v>
      </c>
      <c r="M470" s="19" t="s">
        <v>8297</v>
      </c>
      <c r="N470" s="19" t="str">
        <v>tier - 2</v>
      </c>
      <c r="O470" s="19" t="s">
        <v>8299</v>
      </c>
      <c r="P470" s="19" t="str">
        <v>R1013</v>
      </c>
      <c r="Q470" s="19">
        <f ca="1" t="shared" si="80"/>
        <v>33</v>
      </c>
      <c r="R470" s="29"/>
      <c r="U470" s="19" t="s">
        <v>8310</v>
      </c>
      <c r="V470" s="19" t="str">
        <f t="shared" si="86"/>
        <v>Sep</v>
      </c>
      <c r="X470" s="19">
        <f t="shared" si="87"/>
        <v>1984</v>
      </c>
      <c r="AG470" s="19" t="s">
        <v>1760</v>
      </c>
      <c r="AH470" s="19" t="s">
        <v>8324</v>
      </c>
      <c r="AI470" s="19" t="s">
        <v>8297</v>
      </c>
      <c r="AJ470" s="19" t="s">
        <v>8302</v>
      </c>
      <c r="AK470" s="19" t="str">
        <v>tier - 2</v>
      </c>
      <c r="AL470" s="19" t="str">
        <v>tier - 1</v>
      </c>
      <c r="AT470" s="19" t="s">
        <v>8330</v>
      </c>
      <c r="AU470" s="19" t="str">
        <v>R1011</v>
      </c>
      <c r="BD470" s="39">
        <v>1998</v>
      </c>
      <c r="BE470" s="19" t="str">
        <f t="shared" si="82"/>
        <v>Dec</v>
      </c>
      <c r="BF470" s="19">
        <v>14</v>
      </c>
      <c r="BG470" s="40">
        <f t="shared" si="83"/>
        <v>36143</v>
      </c>
      <c r="BM470" s="39">
        <v>1992</v>
      </c>
      <c r="BN470" s="19" t="str">
        <f t="shared" si="84"/>
        <v>Jun</v>
      </c>
      <c r="BO470" s="19">
        <v>27</v>
      </c>
      <c r="BP470" s="40">
        <f t="shared" si="81"/>
        <v>33782</v>
      </c>
      <c r="BQ470" s="19">
        <f ca="1" t="shared" si="85"/>
        <v>33</v>
      </c>
      <c r="BU470" s="19">
        <v>4237.13</v>
      </c>
      <c r="BV470" s="41">
        <v>4237.13</v>
      </c>
    </row>
    <row r="471" spans="1:74">
      <c r="A471" s="19" t="s">
        <v>1787</v>
      </c>
      <c r="B471" s="39">
        <v>2003</v>
      </c>
      <c r="C471" s="19">
        <f t="shared" si="78"/>
        <v>2003</v>
      </c>
      <c r="D471" s="19" t="s">
        <v>8303</v>
      </c>
      <c r="E471" s="19" t="str">
        <f t="shared" si="77"/>
        <v>Jun</v>
      </c>
      <c r="F471" s="19">
        <v>8</v>
      </c>
      <c r="G471" s="40">
        <f t="shared" si="79"/>
        <v>37780</v>
      </c>
      <c r="H471" s="19">
        <v>0</v>
      </c>
      <c r="I471" s="19">
        <v>4278.55</v>
      </c>
      <c r="J471" s="41">
        <v>4278.55</v>
      </c>
      <c r="K471" s="19" t="s">
        <v>8297</v>
      </c>
      <c r="L471" s="19" t="str">
        <v>tier - 2</v>
      </c>
      <c r="M471" s="19" t="s">
        <v>8302</v>
      </c>
      <c r="N471" s="19" t="str">
        <v>tier - 1</v>
      </c>
      <c r="O471" s="19" t="s">
        <v>8340</v>
      </c>
      <c r="P471" s="19" t="str">
        <v>R1021</v>
      </c>
      <c r="Q471" s="19">
        <f ca="1" t="shared" si="80"/>
        <v>22</v>
      </c>
      <c r="R471" s="29"/>
      <c r="U471" s="19" t="s">
        <v>8303</v>
      </c>
      <c r="V471" s="19" t="str">
        <f t="shared" si="86"/>
        <v>Jun</v>
      </c>
      <c r="X471" s="19">
        <f t="shared" si="87"/>
        <v>1989</v>
      </c>
      <c r="AG471" s="19" t="s">
        <v>1764</v>
      </c>
      <c r="AH471" s="19" t="s">
        <v>8324</v>
      </c>
      <c r="AI471" s="19" t="s">
        <v>8298</v>
      </c>
      <c r="AJ471" s="19" t="s">
        <v>8302</v>
      </c>
      <c r="AK471" s="19" t="str">
        <v>tier - 3</v>
      </c>
      <c r="AL471" s="19" t="str">
        <v>tier - 1</v>
      </c>
      <c r="AT471" s="19" t="s">
        <v>8333</v>
      </c>
      <c r="AU471" s="19" t="str">
        <v>R1016</v>
      </c>
      <c r="BD471" s="39">
        <v>1992</v>
      </c>
      <c r="BE471" s="19" t="str">
        <f t="shared" si="82"/>
        <v>Jun</v>
      </c>
      <c r="BF471" s="19">
        <v>27</v>
      </c>
      <c r="BG471" s="40">
        <f t="shared" si="83"/>
        <v>33782</v>
      </c>
      <c r="BM471" s="39">
        <v>1991</v>
      </c>
      <c r="BN471" s="19" t="str">
        <f t="shared" si="84"/>
        <v>Nov</v>
      </c>
      <c r="BO471" s="19">
        <v>3</v>
      </c>
      <c r="BP471" s="40">
        <f t="shared" si="81"/>
        <v>33545</v>
      </c>
      <c r="BQ471" s="19">
        <f ca="1" t="shared" si="85"/>
        <v>34</v>
      </c>
      <c r="BU471" s="19">
        <v>4239.89</v>
      </c>
      <c r="BV471" s="41">
        <v>4239.89</v>
      </c>
    </row>
    <row r="472" spans="1:74">
      <c r="A472" s="19" t="s">
        <v>1791</v>
      </c>
      <c r="B472" s="39">
        <v>2000</v>
      </c>
      <c r="C472" s="19">
        <f t="shared" si="78"/>
        <v>2000</v>
      </c>
      <c r="D472" s="19" t="s">
        <v>8301</v>
      </c>
      <c r="E472" s="19" t="str">
        <f t="shared" si="77"/>
        <v>Nov</v>
      </c>
      <c r="F472" s="19">
        <v>25</v>
      </c>
      <c r="G472" s="40">
        <f t="shared" si="79"/>
        <v>36855</v>
      </c>
      <c r="H472" s="19">
        <v>3</v>
      </c>
      <c r="I472" s="19">
        <v>4296.27</v>
      </c>
      <c r="J472" s="41">
        <v>4296.27</v>
      </c>
      <c r="K472" s="19" t="s">
        <v>8297</v>
      </c>
      <c r="L472" s="19" t="str">
        <v>tier - 2</v>
      </c>
      <c r="M472" s="19" t="s">
        <v>8298</v>
      </c>
      <c r="N472" s="19" t="str">
        <v>tier - 3</v>
      </c>
      <c r="O472" s="19" t="s">
        <v>8315</v>
      </c>
      <c r="P472" s="19" t="str">
        <v>R1012</v>
      </c>
      <c r="Q472" s="19">
        <f ca="1" t="shared" si="80"/>
        <v>24</v>
      </c>
      <c r="R472" s="29"/>
      <c r="U472" s="19" t="s">
        <v>8329</v>
      </c>
      <c r="V472" s="19" t="str">
        <f t="shared" si="86"/>
        <v>Oct</v>
      </c>
      <c r="X472" s="19">
        <f t="shared" si="87"/>
        <v>1995</v>
      </c>
      <c r="AG472" s="19" t="s">
        <v>1768</v>
      </c>
      <c r="AH472" s="19" t="s">
        <v>8336</v>
      </c>
      <c r="AI472" s="19" t="s">
        <v>8297</v>
      </c>
      <c r="AJ472" s="19" t="s">
        <v>8297</v>
      </c>
      <c r="AK472" s="19" t="str">
        <v>tier - 2</v>
      </c>
      <c r="AL472" s="19" t="str">
        <v>tier - 2</v>
      </c>
      <c r="AT472" s="19" t="s">
        <v>8315</v>
      </c>
      <c r="AU472" s="19" t="str">
        <v>R1012</v>
      </c>
      <c r="BD472" s="39">
        <v>1991</v>
      </c>
      <c r="BE472" s="19" t="str">
        <f t="shared" si="82"/>
        <v>Nov</v>
      </c>
      <c r="BF472" s="19">
        <v>3</v>
      </c>
      <c r="BG472" s="40">
        <f t="shared" si="83"/>
        <v>33545</v>
      </c>
      <c r="BM472" s="39">
        <v>1991</v>
      </c>
      <c r="BN472" s="19" t="str">
        <f t="shared" si="84"/>
        <v>Dec</v>
      </c>
      <c r="BO472" s="19">
        <v>1</v>
      </c>
      <c r="BP472" s="40">
        <f t="shared" si="81"/>
        <v>33573</v>
      </c>
      <c r="BQ472" s="19">
        <f ca="1" t="shared" si="85"/>
        <v>33</v>
      </c>
      <c r="BU472" s="19">
        <v>4243.59</v>
      </c>
      <c r="BV472" s="41">
        <v>4243.59</v>
      </c>
    </row>
    <row r="473" spans="1:74">
      <c r="A473" s="19" t="s">
        <v>1794</v>
      </c>
      <c r="B473" s="39">
        <v>1988</v>
      </c>
      <c r="C473" s="19">
        <f t="shared" si="78"/>
        <v>1988</v>
      </c>
      <c r="D473" s="19" t="s">
        <v>8326</v>
      </c>
      <c r="E473" s="19" t="str">
        <f t="shared" si="77"/>
        <v>Dec</v>
      </c>
      <c r="F473" s="19">
        <v>19</v>
      </c>
      <c r="G473" s="40">
        <f t="shared" si="79"/>
        <v>32496</v>
      </c>
      <c r="H473" s="19">
        <v>0</v>
      </c>
      <c r="I473" s="19">
        <v>4320.41</v>
      </c>
      <c r="J473" s="41">
        <v>4320.41</v>
      </c>
      <c r="K473" s="19" t="s">
        <v>8297</v>
      </c>
      <c r="L473" s="19" t="str">
        <v>tier - 2</v>
      </c>
      <c r="M473" s="19" t="s">
        <v>8302</v>
      </c>
      <c r="N473" s="19" t="str">
        <v>tier - 1</v>
      </c>
      <c r="O473" s="19" t="s">
        <v>8315</v>
      </c>
      <c r="P473" s="19" t="str">
        <v>R1012</v>
      </c>
      <c r="Q473" s="19">
        <f ca="1" t="shared" si="80"/>
        <v>36</v>
      </c>
      <c r="R473" s="29"/>
      <c r="U473" s="19" t="s">
        <v>8310</v>
      </c>
      <c r="V473" s="19" t="str">
        <f t="shared" si="86"/>
        <v>Sep</v>
      </c>
      <c r="X473" s="19">
        <f t="shared" si="87"/>
        <v>1997</v>
      </c>
      <c r="AG473" s="19" t="s">
        <v>1771</v>
      </c>
      <c r="AH473" s="19" t="s">
        <v>8324</v>
      </c>
      <c r="AI473" s="19" t="s">
        <v>8298</v>
      </c>
      <c r="AJ473" s="19" t="s">
        <v>8302</v>
      </c>
      <c r="AK473" s="19" t="str">
        <v>tier - 3</v>
      </c>
      <c r="AL473" s="19" t="str">
        <v>tier - 1</v>
      </c>
      <c r="AT473" s="19" t="s">
        <v>8315</v>
      </c>
      <c r="AU473" s="19" t="str">
        <v>R1012</v>
      </c>
      <c r="BD473" s="39">
        <v>1991</v>
      </c>
      <c r="BE473" s="19" t="str">
        <f t="shared" si="82"/>
        <v>Dec</v>
      </c>
      <c r="BF473" s="19">
        <v>1</v>
      </c>
      <c r="BG473" s="40">
        <f t="shared" si="83"/>
        <v>33573</v>
      </c>
      <c r="BM473" s="39">
        <v>1982</v>
      </c>
      <c r="BN473" s="19" t="str">
        <f t="shared" si="84"/>
        <v>Jun</v>
      </c>
      <c r="BO473" s="19">
        <v>16</v>
      </c>
      <c r="BP473" s="40">
        <f t="shared" si="81"/>
        <v>30118</v>
      </c>
      <c r="BQ473" s="19">
        <f ca="1" t="shared" si="85"/>
        <v>43</v>
      </c>
      <c r="BU473" s="19">
        <v>4250.24</v>
      </c>
      <c r="BV473" s="41">
        <v>4250.24</v>
      </c>
    </row>
    <row r="474" spans="1:74">
      <c r="A474" s="19" t="s">
        <v>1798</v>
      </c>
      <c r="B474" s="39">
        <v>1994</v>
      </c>
      <c r="C474" s="19">
        <f t="shared" si="78"/>
        <v>1994</v>
      </c>
      <c r="D474" s="19" t="s">
        <v>8301</v>
      </c>
      <c r="E474" s="19" t="str">
        <f t="shared" si="77"/>
        <v>Nov</v>
      </c>
      <c r="F474" s="19">
        <v>2</v>
      </c>
      <c r="G474" s="40">
        <f t="shared" si="79"/>
        <v>34640</v>
      </c>
      <c r="H474" s="19">
        <v>1</v>
      </c>
      <c r="I474" s="19">
        <v>4337.74</v>
      </c>
      <c r="J474" s="41">
        <v>4337.74</v>
      </c>
      <c r="K474" s="19" t="s">
        <v>8297</v>
      </c>
      <c r="L474" s="19" t="str">
        <v>tier - 2</v>
      </c>
      <c r="M474" s="19" t="s">
        <v>8302</v>
      </c>
      <c r="N474" s="19" t="str">
        <v>tier - 1</v>
      </c>
      <c r="O474" s="19" t="s">
        <v>8337</v>
      </c>
      <c r="P474" s="19" t="str">
        <v>R1024</v>
      </c>
      <c r="Q474" s="19">
        <f ca="1" t="shared" si="80"/>
        <v>31</v>
      </c>
      <c r="R474" s="29"/>
      <c r="U474" s="19" t="s">
        <v>8326</v>
      </c>
      <c r="V474" s="19" t="str">
        <f t="shared" si="86"/>
        <v>Dec</v>
      </c>
      <c r="X474" s="19">
        <f t="shared" si="87"/>
        <v>1998</v>
      </c>
      <c r="AG474" s="19" t="s">
        <v>1774</v>
      </c>
      <c r="AH474" s="19" t="s">
        <v>8336</v>
      </c>
      <c r="AI474" s="19" t="s">
        <v>8297</v>
      </c>
      <c r="AJ474" s="19" t="s">
        <v>8298</v>
      </c>
      <c r="AK474" s="19" t="str">
        <v>tier - 2</v>
      </c>
      <c r="AL474" s="19" t="str">
        <v>tier - 3</v>
      </c>
      <c r="AT474" s="19" t="s">
        <v>8299</v>
      </c>
      <c r="AU474" s="19" t="str">
        <v>R1013</v>
      </c>
      <c r="BD474" s="39">
        <v>1982</v>
      </c>
      <c r="BE474" s="19" t="str">
        <f t="shared" si="82"/>
        <v>Jun</v>
      </c>
      <c r="BF474" s="19">
        <v>16</v>
      </c>
      <c r="BG474" s="40">
        <f t="shared" si="83"/>
        <v>30118</v>
      </c>
      <c r="BM474" s="39">
        <v>1995</v>
      </c>
      <c r="BN474" s="19" t="str">
        <f t="shared" si="84"/>
        <v>Oct</v>
      </c>
      <c r="BO474" s="19">
        <v>14</v>
      </c>
      <c r="BP474" s="40">
        <f t="shared" si="81"/>
        <v>34986</v>
      </c>
      <c r="BQ474" s="19">
        <f ca="1" t="shared" si="85"/>
        <v>30</v>
      </c>
      <c r="BU474" s="19">
        <v>4260.74</v>
      </c>
      <c r="BV474" s="41">
        <v>4260.74</v>
      </c>
    </row>
    <row r="475" spans="1:74">
      <c r="A475" s="19" t="s">
        <v>1802</v>
      </c>
      <c r="B475" s="39">
        <v>1994</v>
      </c>
      <c r="C475" s="19">
        <f t="shared" si="78"/>
        <v>1994</v>
      </c>
      <c r="D475" s="19" t="s">
        <v>8329</v>
      </c>
      <c r="E475" s="19" t="str">
        <f t="shared" si="77"/>
        <v>Oct</v>
      </c>
      <c r="F475" s="19">
        <v>26</v>
      </c>
      <c r="G475" s="40">
        <f t="shared" si="79"/>
        <v>34633</v>
      </c>
      <c r="H475" s="19">
        <v>2</v>
      </c>
      <c r="I475" s="19">
        <v>4340.44</v>
      </c>
      <c r="J475" s="41">
        <v>4340.44</v>
      </c>
      <c r="K475" s="19" t="s">
        <v>8297</v>
      </c>
      <c r="L475" s="19" t="str">
        <v>tier - 2</v>
      </c>
      <c r="M475" s="19" t="s">
        <v>8302</v>
      </c>
      <c r="N475" s="19" t="str">
        <v>tier - 1</v>
      </c>
      <c r="O475" s="19" t="s">
        <v>8299</v>
      </c>
      <c r="P475" s="19" t="str">
        <v>R1013</v>
      </c>
      <c r="Q475" s="19">
        <f ca="1" t="shared" si="80"/>
        <v>31</v>
      </c>
      <c r="R475" s="29"/>
      <c r="U475" s="19" t="s">
        <v>8303</v>
      </c>
      <c r="V475" s="19" t="str">
        <f t="shared" si="86"/>
        <v>Jun</v>
      </c>
      <c r="X475" s="19">
        <f t="shared" si="87"/>
        <v>1992</v>
      </c>
      <c r="AG475" s="19" t="s">
        <v>1776</v>
      </c>
      <c r="AH475" s="19" t="s">
        <v>8324</v>
      </c>
      <c r="AI475" s="19" t="s">
        <v>8298</v>
      </c>
      <c r="AJ475" s="19" t="s">
        <v>8297</v>
      </c>
      <c r="AK475" s="19" t="str">
        <v>tier - 3</v>
      </c>
      <c r="AL475" s="19" t="str">
        <v>tier - 2</v>
      </c>
      <c r="AT475" s="19" t="s">
        <v>8330</v>
      </c>
      <c r="AU475" s="19" t="str">
        <v>R1011</v>
      </c>
      <c r="BD475" s="39">
        <v>1995</v>
      </c>
      <c r="BE475" s="19" t="str">
        <f t="shared" si="82"/>
        <v>Oct</v>
      </c>
      <c r="BF475" s="19">
        <v>14</v>
      </c>
      <c r="BG475" s="40">
        <f t="shared" si="83"/>
        <v>34986</v>
      </c>
      <c r="BM475" s="39">
        <v>1983</v>
      </c>
      <c r="BN475" s="19" t="str">
        <f t="shared" si="84"/>
        <v>Nov</v>
      </c>
      <c r="BO475" s="19">
        <v>20</v>
      </c>
      <c r="BP475" s="40">
        <f t="shared" si="81"/>
        <v>30640</v>
      </c>
      <c r="BQ475" s="19">
        <f ca="1" t="shared" si="85"/>
        <v>41</v>
      </c>
      <c r="BU475" s="19">
        <v>4265.01</v>
      </c>
      <c r="BV475" s="41">
        <v>4265.01</v>
      </c>
    </row>
    <row r="476" spans="1:74">
      <c r="A476" s="19" t="s">
        <v>1806</v>
      </c>
      <c r="B476" s="39">
        <v>1991</v>
      </c>
      <c r="C476" s="19">
        <f t="shared" si="78"/>
        <v>1991</v>
      </c>
      <c r="D476" s="19" t="s">
        <v>8303</v>
      </c>
      <c r="E476" s="19" t="str">
        <f t="shared" si="77"/>
        <v>Jun</v>
      </c>
      <c r="F476" s="19">
        <v>1</v>
      </c>
      <c r="G476" s="40">
        <f t="shared" si="79"/>
        <v>33390</v>
      </c>
      <c r="H476" s="19">
        <v>0</v>
      </c>
      <c r="I476" s="19">
        <v>4347.02</v>
      </c>
      <c r="J476" s="41">
        <v>4347.02</v>
      </c>
      <c r="K476" s="19" t="s">
        <v>8297</v>
      </c>
      <c r="L476" s="19" t="str">
        <v>tier - 2</v>
      </c>
      <c r="M476" s="19" t="s">
        <v>8302</v>
      </c>
      <c r="N476" s="19" t="str">
        <v>tier - 1</v>
      </c>
      <c r="O476" s="19" t="s">
        <v>8337</v>
      </c>
      <c r="P476" s="19" t="str">
        <v>R1024</v>
      </c>
      <c r="Q476" s="19">
        <f ca="1" t="shared" si="80"/>
        <v>34</v>
      </c>
      <c r="R476" s="29"/>
      <c r="U476" s="19" t="s">
        <v>8301</v>
      </c>
      <c r="V476" s="19" t="str">
        <f t="shared" si="86"/>
        <v>Nov</v>
      </c>
      <c r="X476" s="19">
        <f t="shared" si="87"/>
        <v>1991</v>
      </c>
      <c r="AG476" s="19" t="s">
        <v>1780</v>
      </c>
      <c r="AH476" s="19" t="s">
        <v>8324</v>
      </c>
      <c r="AI476" s="19" t="s">
        <v>8297</v>
      </c>
      <c r="AJ476" s="19" t="s">
        <v>8302</v>
      </c>
      <c r="AK476" s="19" t="str">
        <v>tier - 2</v>
      </c>
      <c r="AL476" s="19" t="str">
        <v>tier - 1</v>
      </c>
      <c r="AT476" s="19" t="s">
        <v>8315</v>
      </c>
      <c r="AU476" s="19" t="str">
        <v>R1012</v>
      </c>
      <c r="BD476" s="39">
        <v>1983</v>
      </c>
      <c r="BE476" s="19" t="str">
        <f t="shared" si="82"/>
        <v>Nov</v>
      </c>
      <c r="BF476" s="19">
        <v>20</v>
      </c>
      <c r="BG476" s="40">
        <f t="shared" si="83"/>
        <v>30640</v>
      </c>
      <c r="BM476" s="39">
        <v>1992</v>
      </c>
      <c r="BN476" s="19" t="str">
        <f t="shared" si="84"/>
        <v>Jun</v>
      </c>
      <c r="BO476" s="19">
        <v>18</v>
      </c>
      <c r="BP476" s="40">
        <f t="shared" si="81"/>
        <v>33773</v>
      </c>
      <c r="BQ476" s="19">
        <f ca="1" t="shared" si="85"/>
        <v>33</v>
      </c>
      <c r="BU476" s="19">
        <v>4266.17</v>
      </c>
      <c r="BV476" s="41">
        <v>4266.17</v>
      </c>
    </row>
    <row r="477" spans="1:74">
      <c r="A477" s="19" t="s">
        <v>1810</v>
      </c>
      <c r="B477" s="39">
        <v>1994</v>
      </c>
      <c r="C477" s="19">
        <f t="shared" si="78"/>
        <v>1994</v>
      </c>
      <c r="D477" s="19" t="s">
        <v>8301</v>
      </c>
      <c r="E477" s="19" t="str">
        <f t="shared" si="77"/>
        <v>Nov</v>
      </c>
      <c r="F477" s="19">
        <v>1</v>
      </c>
      <c r="G477" s="40">
        <f t="shared" si="79"/>
        <v>34639</v>
      </c>
      <c r="H477" s="19">
        <v>2</v>
      </c>
      <c r="I477" s="19">
        <v>4349.46</v>
      </c>
      <c r="J477" s="41">
        <v>4349.46</v>
      </c>
      <c r="K477" s="19" t="s">
        <v>8297</v>
      </c>
      <c r="L477" s="19" t="str">
        <v>tier - 2</v>
      </c>
      <c r="M477" s="19" t="s">
        <v>8297</v>
      </c>
      <c r="N477" s="19" t="str">
        <v>tier - 2</v>
      </c>
      <c r="O477" s="19" t="s">
        <v>8299</v>
      </c>
      <c r="P477" s="19" t="str">
        <v>R1013</v>
      </c>
      <c r="Q477" s="19">
        <f ca="1" t="shared" si="80"/>
        <v>31</v>
      </c>
      <c r="R477" s="29"/>
      <c r="U477" s="19" t="s">
        <v>8326</v>
      </c>
      <c r="V477" s="19" t="str">
        <f t="shared" si="86"/>
        <v>Dec</v>
      </c>
      <c r="X477" s="19">
        <f t="shared" si="87"/>
        <v>1991</v>
      </c>
      <c r="AG477" s="19" t="s">
        <v>1784</v>
      </c>
      <c r="AH477" s="19" t="s">
        <v>8336</v>
      </c>
      <c r="AI477" s="19" t="s">
        <v>8298</v>
      </c>
      <c r="AJ477" s="19" t="s">
        <v>8297</v>
      </c>
      <c r="AK477" s="19" t="str">
        <v>tier - 3</v>
      </c>
      <c r="AL477" s="19" t="str">
        <v>tier - 2</v>
      </c>
      <c r="AT477" s="19" t="s">
        <v>8299</v>
      </c>
      <c r="AU477" s="19" t="str">
        <v>R1013</v>
      </c>
      <c r="BD477" s="39">
        <v>1992</v>
      </c>
      <c r="BE477" s="19" t="str">
        <f t="shared" si="82"/>
        <v>Jun</v>
      </c>
      <c r="BF477" s="19">
        <v>18</v>
      </c>
      <c r="BG477" s="40">
        <f t="shared" si="83"/>
        <v>33773</v>
      </c>
      <c r="BM477" s="39">
        <v>2003</v>
      </c>
      <c r="BN477" s="19" t="str">
        <f t="shared" si="84"/>
        <v>Jun</v>
      </c>
      <c r="BO477" s="19">
        <v>8</v>
      </c>
      <c r="BP477" s="40">
        <f t="shared" si="81"/>
        <v>37780</v>
      </c>
      <c r="BQ477" s="19">
        <f ca="1" t="shared" si="85"/>
        <v>22</v>
      </c>
      <c r="BU477" s="19">
        <v>4278.55</v>
      </c>
      <c r="BV477" s="41">
        <v>4278.55</v>
      </c>
    </row>
    <row r="478" spans="1:74">
      <c r="A478" s="19" t="s">
        <v>1813</v>
      </c>
      <c r="B478" s="39">
        <v>1991</v>
      </c>
      <c r="C478" s="19">
        <f t="shared" si="78"/>
        <v>1991</v>
      </c>
      <c r="D478" s="19" t="s">
        <v>8310</v>
      </c>
      <c r="E478" s="19" t="str">
        <f t="shared" si="77"/>
        <v>Sep</v>
      </c>
      <c r="F478" s="19">
        <v>13</v>
      </c>
      <c r="G478" s="40">
        <f t="shared" si="79"/>
        <v>33494</v>
      </c>
      <c r="H478" s="19">
        <v>1</v>
      </c>
      <c r="I478" s="19">
        <v>4350.51</v>
      </c>
      <c r="J478" s="41">
        <v>4350.51</v>
      </c>
      <c r="K478" s="19" t="s">
        <v>8297</v>
      </c>
      <c r="L478" s="19" t="str">
        <v>tier - 2</v>
      </c>
      <c r="M478" s="19" t="s">
        <v>8297</v>
      </c>
      <c r="N478" s="19" t="str">
        <v>tier - 2</v>
      </c>
      <c r="O478" s="19" t="s">
        <v>8299</v>
      </c>
      <c r="P478" s="19" t="str">
        <v>R1013</v>
      </c>
      <c r="Q478" s="19">
        <f ca="1" t="shared" si="80"/>
        <v>34</v>
      </c>
      <c r="R478" s="29"/>
      <c r="U478" s="19" t="s">
        <v>8303</v>
      </c>
      <c r="V478" s="19" t="str">
        <f t="shared" si="86"/>
        <v>Jun</v>
      </c>
      <c r="X478" s="19">
        <f t="shared" si="87"/>
        <v>1982</v>
      </c>
      <c r="AG478" s="19" t="s">
        <v>1787</v>
      </c>
      <c r="AH478" s="19" t="s">
        <v>8324</v>
      </c>
      <c r="AI478" s="19" t="s">
        <v>8297</v>
      </c>
      <c r="AJ478" s="19" t="s">
        <v>8302</v>
      </c>
      <c r="AK478" s="19" t="str">
        <v>tier - 2</v>
      </c>
      <c r="AL478" s="19" t="str">
        <v>tier - 1</v>
      </c>
      <c r="AT478" s="19" t="s">
        <v>8340</v>
      </c>
      <c r="AU478" s="19" t="str">
        <v>R1021</v>
      </c>
      <c r="BD478" s="39">
        <v>2003</v>
      </c>
      <c r="BE478" s="19" t="str">
        <f t="shared" si="82"/>
        <v>Jun</v>
      </c>
      <c r="BF478" s="19">
        <v>8</v>
      </c>
      <c r="BG478" s="40">
        <f t="shared" si="83"/>
        <v>37780</v>
      </c>
      <c r="BM478" s="39">
        <v>2000</v>
      </c>
      <c r="BN478" s="19" t="str">
        <f t="shared" si="84"/>
        <v>Nov</v>
      </c>
      <c r="BO478" s="19">
        <v>25</v>
      </c>
      <c r="BP478" s="40">
        <f t="shared" si="81"/>
        <v>36855</v>
      </c>
      <c r="BQ478" s="19">
        <f ca="1" t="shared" si="85"/>
        <v>24</v>
      </c>
      <c r="BU478" s="19">
        <v>4296.27</v>
      </c>
      <c r="BV478" s="41">
        <v>4296.27</v>
      </c>
    </row>
    <row r="479" spans="1:74">
      <c r="A479" s="19" t="s">
        <v>1816</v>
      </c>
      <c r="B479" s="39">
        <v>1990</v>
      </c>
      <c r="C479" s="19">
        <f t="shared" si="78"/>
        <v>1990</v>
      </c>
      <c r="D479" s="19" t="s">
        <v>8328</v>
      </c>
      <c r="E479" s="19" t="str">
        <f t="shared" si="77"/>
        <v>Aug</v>
      </c>
      <c r="F479" s="19">
        <v>28</v>
      </c>
      <c r="G479" s="40">
        <f t="shared" si="79"/>
        <v>33113</v>
      </c>
      <c r="H479" s="19">
        <v>0</v>
      </c>
      <c r="I479" s="19">
        <v>4357.04</v>
      </c>
      <c r="J479" s="41">
        <v>4357.04</v>
      </c>
      <c r="K479" s="19" t="s">
        <v>8297</v>
      </c>
      <c r="L479" s="19" t="str">
        <v>tier - 2</v>
      </c>
      <c r="M479" s="19" t="s">
        <v>8298</v>
      </c>
      <c r="N479" s="19" t="str">
        <v>tier - 3</v>
      </c>
      <c r="O479" s="19" t="s">
        <v>8315</v>
      </c>
      <c r="P479" s="19" t="str">
        <v>R1012</v>
      </c>
      <c r="Q479" s="19">
        <f ca="1" t="shared" si="80"/>
        <v>35</v>
      </c>
      <c r="R479" s="29"/>
      <c r="U479" s="19" t="s">
        <v>8329</v>
      </c>
      <c r="V479" s="19" t="str">
        <f t="shared" si="86"/>
        <v>Oct</v>
      </c>
      <c r="X479" s="19">
        <f t="shared" si="87"/>
        <v>1995</v>
      </c>
      <c r="AG479" s="19" t="s">
        <v>1791</v>
      </c>
      <c r="AH479" s="19" t="s">
        <v>8336</v>
      </c>
      <c r="AI479" s="19" t="s">
        <v>8297</v>
      </c>
      <c r="AJ479" s="19" t="s">
        <v>8298</v>
      </c>
      <c r="AK479" s="19" t="str">
        <v>tier - 2</v>
      </c>
      <c r="AL479" s="19" t="str">
        <v>tier - 3</v>
      </c>
      <c r="AT479" s="19" t="s">
        <v>8315</v>
      </c>
      <c r="AU479" s="19" t="str">
        <v>R1012</v>
      </c>
      <c r="BD479" s="39">
        <v>2000</v>
      </c>
      <c r="BE479" s="19" t="str">
        <f t="shared" si="82"/>
        <v>Nov</v>
      </c>
      <c r="BF479" s="19">
        <v>25</v>
      </c>
      <c r="BG479" s="40">
        <f t="shared" si="83"/>
        <v>36855</v>
      </c>
      <c r="BM479" s="39">
        <v>1988</v>
      </c>
      <c r="BN479" s="19" t="str">
        <f t="shared" si="84"/>
        <v>Dec</v>
      </c>
      <c r="BO479" s="19">
        <v>19</v>
      </c>
      <c r="BP479" s="40">
        <f t="shared" si="81"/>
        <v>32496</v>
      </c>
      <c r="BQ479" s="19">
        <f ca="1" t="shared" si="85"/>
        <v>36</v>
      </c>
      <c r="BU479" s="19">
        <v>4320.41</v>
      </c>
      <c r="BV479" s="41">
        <v>4320.41</v>
      </c>
    </row>
    <row r="480" spans="1:74">
      <c r="A480" s="19" t="s">
        <v>1819</v>
      </c>
      <c r="B480" s="39">
        <v>1997</v>
      </c>
      <c r="C480" s="19">
        <f t="shared" si="78"/>
        <v>1997</v>
      </c>
      <c r="D480" s="19" t="s">
        <v>8301</v>
      </c>
      <c r="E480" s="19" t="str">
        <f t="shared" si="77"/>
        <v>Nov</v>
      </c>
      <c r="F480" s="19">
        <v>29</v>
      </c>
      <c r="G480" s="40">
        <f t="shared" si="79"/>
        <v>35763</v>
      </c>
      <c r="H480" s="19">
        <v>3</v>
      </c>
      <c r="I480" s="19">
        <v>4391.65</v>
      </c>
      <c r="J480" s="41">
        <v>4391.65</v>
      </c>
      <c r="K480" s="19" t="s">
        <v>8297</v>
      </c>
      <c r="L480" s="19" t="str">
        <v>tier - 2</v>
      </c>
      <c r="M480" s="19" t="s">
        <v>8297</v>
      </c>
      <c r="N480" s="19" t="str">
        <v>tier - 2</v>
      </c>
      <c r="O480" s="19" t="s">
        <v>8330</v>
      </c>
      <c r="P480" s="19" t="str">
        <v>R1011</v>
      </c>
      <c r="Q480" s="19">
        <f ca="1" t="shared" si="80"/>
        <v>27</v>
      </c>
      <c r="R480" s="29"/>
      <c r="U480" s="19" t="s">
        <v>8301</v>
      </c>
      <c r="V480" s="19" t="str">
        <f t="shared" si="86"/>
        <v>Nov</v>
      </c>
      <c r="X480" s="19">
        <f t="shared" si="87"/>
        <v>1983</v>
      </c>
      <c r="AG480" s="19" t="s">
        <v>1794</v>
      </c>
      <c r="AH480" s="19" t="s">
        <v>8324</v>
      </c>
      <c r="AI480" s="19" t="s">
        <v>8297</v>
      </c>
      <c r="AJ480" s="19" t="s">
        <v>8302</v>
      </c>
      <c r="AK480" s="19" t="str">
        <v>tier - 2</v>
      </c>
      <c r="AL480" s="19" t="str">
        <v>tier - 1</v>
      </c>
      <c r="AT480" s="19" t="s">
        <v>8315</v>
      </c>
      <c r="AU480" s="19" t="str">
        <v>R1012</v>
      </c>
      <c r="BD480" s="39">
        <v>1988</v>
      </c>
      <c r="BE480" s="19" t="str">
        <f t="shared" si="82"/>
        <v>Dec</v>
      </c>
      <c r="BF480" s="19">
        <v>19</v>
      </c>
      <c r="BG480" s="40">
        <f t="shared" si="83"/>
        <v>32496</v>
      </c>
      <c r="BM480" s="39">
        <v>1994</v>
      </c>
      <c r="BN480" s="19" t="str">
        <f t="shared" si="84"/>
        <v>Nov</v>
      </c>
      <c r="BO480" s="19">
        <v>2</v>
      </c>
      <c r="BP480" s="40">
        <f t="shared" si="81"/>
        <v>34640</v>
      </c>
      <c r="BQ480" s="19">
        <f ca="1" t="shared" si="85"/>
        <v>31</v>
      </c>
      <c r="BU480" s="19">
        <v>4337.74</v>
      </c>
      <c r="BV480" s="41">
        <v>4337.74</v>
      </c>
    </row>
    <row r="481" spans="1:74">
      <c r="A481" s="19" t="s">
        <v>1823</v>
      </c>
      <c r="B481" s="39">
        <v>1982</v>
      </c>
      <c r="C481" s="19">
        <f t="shared" si="78"/>
        <v>1982</v>
      </c>
      <c r="D481" s="19" t="s">
        <v>8303</v>
      </c>
      <c r="E481" s="19" t="str">
        <f t="shared" si="77"/>
        <v>Jun</v>
      </c>
      <c r="F481" s="19">
        <v>29</v>
      </c>
      <c r="G481" s="40">
        <f t="shared" si="79"/>
        <v>30131</v>
      </c>
      <c r="H481" s="19">
        <v>3</v>
      </c>
      <c r="I481" s="19">
        <v>4392.7</v>
      </c>
      <c r="J481" s="41">
        <v>4392.7</v>
      </c>
      <c r="K481" s="19" t="s">
        <v>8297</v>
      </c>
      <c r="L481" s="19" t="str">
        <v>tier - 2</v>
      </c>
      <c r="M481" s="19" t="s">
        <v>8297</v>
      </c>
      <c r="N481" s="19" t="str">
        <v>tier - 2</v>
      </c>
      <c r="O481" s="19" t="s">
        <v>8299</v>
      </c>
      <c r="P481" s="19" t="str">
        <v>R1013</v>
      </c>
      <c r="Q481" s="19">
        <f ca="1" t="shared" si="80"/>
        <v>43</v>
      </c>
      <c r="R481" s="29"/>
      <c r="U481" s="19" t="s">
        <v>8303</v>
      </c>
      <c r="V481" s="19" t="str">
        <f t="shared" si="86"/>
        <v>Jun</v>
      </c>
      <c r="X481" s="19">
        <f t="shared" si="87"/>
        <v>1992</v>
      </c>
      <c r="AG481" s="19" t="s">
        <v>1798</v>
      </c>
      <c r="AH481" s="19" t="s">
        <v>8324</v>
      </c>
      <c r="AI481" s="19" t="s">
        <v>8297</v>
      </c>
      <c r="AJ481" s="19" t="s">
        <v>8302</v>
      </c>
      <c r="AK481" s="19" t="str">
        <v>tier - 2</v>
      </c>
      <c r="AL481" s="19" t="str">
        <v>tier - 1</v>
      </c>
      <c r="AT481" s="19" t="s">
        <v>8337</v>
      </c>
      <c r="AU481" s="19" t="str">
        <v>R1024</v>
      </c>
      <c r="BD481" s="39">
        <v>1994</v>
      </c>
      <c r="BE481" s="19" t="str">
        <f t="shared" si="82"/>
        <v>Nov</v>
      </c>
      <c r="BF481" s="19">
        <v>2</v>
      </c>
      <c r="BG481" s="40">
        <f t="shared" si="83"/>
        <v>34640</v>
      </c>
      <c r="BM481" s="39">
        <v>1994</v>
      </c>
      <c r="BN481" s="19" t="str">
        <f t="shared" si="84"/>
        <v>Oct</v>
      </c>
      <c r="BO481" s="19">
        <v>26</v>
      </c>
      <c r="BP481" s="40">
        <f t="shared" si="81"/>
        <v>34633</v>
      </c>
      <c r="BQ481" s="19">
        <f ca="1" t="shared" si="85"/>
        <v>31</v>
      </c>
      <c r="BU481" s="19">
        <v>4340.44</v>
      </c>
      <c r="BV481" s="41">
        <v>4340.44</v>
      </c>
    </row>
    <row r="482" spans="1:74">
      <c r="A482" s="19" t="s">
        <v>1827</v>
      </c>
      <c r="B482" s="39">
        <v>1988</v>
      </c>
      <c r="C482" s="19">
        <f t="shared" si="78"/>
        <v>1988</v>
      </c>
      <c r="D482" s="19" t="s">
        <v>8296</v>
      </c>
      <c r="E482" s="19" t="str">
        <f t="shared" si="77"/>
        <v>Jul</v>
      </c>
      <c r="F482" s="19">
        <v>18</v>
      </c>
      <c r="G482" s="40">
        <f t="shared" si="79"/>
        <v>32342</v>
      </c>
      <c r="H482" s="19">
        <v>3</v>
      </c>
      <c r="I482" s="19">
        <v>4397.31</v>
      </c>
      <c r="J482" s="41">
        <v>4397.31</v>
      </c>
      <c r="K482" s="19" t="s">
        <v>8297</v>
      </c>
      <c r="L482" s="19" t="str">
        <v>tier - 2</v>
      </c>
      <c r="M482" s="19" t="s">
        <v>8297</v>
      </c>
      <c r="N482" s="19" t="str">
        <v>tier - 2</v>
      </c>
      <c r="O482" s="19" t="s">
        <v>8299</v>
      </c>
      <c r="P482" s="19" t="str">
        <v>R1013</v>
      </c>
      <c r="Q482" s="19">
        <f ca="1" t="shared" si="80"/>
        <v>37</v>
      </c>
      <c r="R482" s="29"/>
      <c r="U482" s="19" t="s">
        <v>8303</v>
      </c>
      <c r="V482" s="19" t="str">
        <f t="shared" si="86"/>
        <v>Jun</v>
      </c>
      <c r="X482" s="19">
        <f t="shared" si="87"/>
        <v>2003</v>
      </c>
      <c r="AG482" s="19" t="s">
        <v>1802</v>
      </c>
      <c r="AH482" s="19" t="s">
        <v>8324</v>
      </c>
      <c r="AI482" s="19" t="s">
        <v>8297</v>
      </c>
      <c r="AJ482" s="19" t="s">
        <v>8302</v>
      </c>
      <c r="AK482" s="19" t="str">
        <v>tier - 2</v>
      </c>
      <c r="AL482" s="19" t="str">
        <v>tier - 1</v>
      </c>
      <c r="AT482" s="19" t="s">
        <v>8299</v>
      </c>
      <c r="AU482" s="19" t="str">
        <v>R1013</v>
      </c>
      <c r="BD482" s="39">
        <v>1994</v>
      </c>
      <c r="BE482" s="19" t="str">
        <f t="shared" si="82"/>
        <v>Oct</v>
      </c>
      <c r="BF482" s="19">
        <v>26</v>
      </c>
      <c r="BG482" s="40">
        <f t="shared" si="83"/>
        <v>34633</v>
      </c>
      <c r="BM482" s="39">
        <v>1991</v>
      </c>
      <c r="BN482" s="19" t="str">
        <f t="shared" si="84"/>
        <v>Jun</v>
      </c>
      <c r="BO482" s="19">
        <v>1</v>
      </c>
      <c r="BP482" s="40">
        <f t="shared" si="81"/>
        <v>33390</v>
      </c>
      <c r="BQ482" s="19">
        <f ca="1" t="shared" si="85"/>
        <v>34</v>
      </c>
      <c r="BU482" s="19">
        <v>4347.02</v>
      </c>
      <c r="BV482" s="41">
        <v>4347.02</v>
      </c>
    </row>
    <row r="483" spans="1:74">
      <c r="A483" s="19" t="s">
        <v>1831</v>
      </c>
      <c r="B483" s="39">
        <v>1986</v>
      </c>
      <c r="C483" s="19">
        <f t="shared" si="78"/>
        <v>1986</v>
      </c>
      <c r="D483" s="19" t="s">
        <v>8328</v>
      </c>
      <c r="E483" s="19" t="str">
        <f t="shared" si="77"/>
        <v>Aug</v>
      </c>
      <c r="F483" s="19">
        <v>11</v>
      </c>
      <c r="G483" s="40">
        <f t="shared" si="79"/>
        <v>31635</v>
      </c>
      <c r="H483" s="19">
        <v>0</v>
      </c>
      <c r="I483" s="19">
        <v>4399.73</v>
      </c>
      <c r="J483" s="41">
        <v>4399.73</v>
      </c>
      <c r="K483" s="19" t="s">
        <v>8298</v>
      </c>
      <c r="L483" s="19" t="str">
        <v>tier - 3</v>
      </c>
      <c r="M483" s="19" t="s">
        <v>8297</v>
      </c>
      <c r="N483" s="19" t="str">
        <v>tier - 2</v>
      </c>
      <c r="O483" s="19" t="s">
        <v>8299</v>
      </c>
      <c r="P483" s="19" t="str">
        <v>R1013</v>
      </c>
      <c r="Q483" s="19">
        <f ca="1" t="shared" si="80"/>
        <v>39</v>
      </c>
      <c r="R483" s="29"/>
      <c r="U483" s="19" t="s">
        <v>8301</v>
      </c>
      <c r="V483" s="19" t="str">
        <f t="shared" si="86"/>
        <v>Nov</v>
      </c>
      <c r="X483" s="19">
        <f t="shared" si="87"/>
        <v>2000</v>
      </c>
      <c r="AG483" s="19" t="s">
        <v>1806</v>
      </c>
      <c r="AH483" s="19" t="s">
        <v>8324</v>
      </c>
      <c r="AI483" s="19" t="s">
        <v>8297</v>
      </c>
      <c r="AJ483" s="19" t="s">
        <v>8302</v>
      </c>
      <c r="AK483" s="19" t="str">
        <v>tier - 2</v>
      </c>
      <c r="AL483" s="19" t="str">
        <v>tier - 1</v>
      </c>
      <c r="AT483" s="19" t="s">
        <v>8337</v>
      </c>
      <c r="AU483" s="19" t="str">
        <v>R1024</v>
      </c>
      <c r="BD483" s="39">
        <v>1991</v>
      </c>
      <c r="BE483" s="19" t="str">
        <f t="shared" si="82"/>
        <v>Jun</v>
      </c>
      <c r="BF483" s="19">
        <v>1</v>
      </c>
      <c r="BG483" s="40">
        <f t="shared" si="83"/>
        <v>33390</v>
      </c>
      <c r="BM483" s="39">
        <v>1994</v>
      </c>
      <c r="BN483" s="19" t="str">
        <f t="shared" si="84"/>
        <v>Nov</v>
      </c>
      <c r="BO483" s="19">
        <v>1</v>
      </c>
      <c r="BP483" s="40">
        <f t="shared" si="81"/>
        <v>34639</v>
      </c>
      <c r="BQ483" s="19">
        <f ca="1" t="shared" si="85"/>
        <v>31</v>
      </c>
      <c r="BU483" s="19">
        <v>4349.46</v>
      </c>
      <c r="BV483" s="41">
        <v>4349.46</v>
      </c>
    </row>
    <row r="484" spans="1:74">
      <c r="A484" s="19" t="s">
        <v>1835</v>
      </c>
      <c r="B484" s="39">
        <v>1986</v>
      </c>
      <c r="C484" s="19">
        <f t="shared" si="78"/>
        <v>1986</v>
      </c>
      <c r="D484" s="19" t="s">
        <v>8296</v>
      </c>
      <c r="E484" s="19" t="str">
        <f t="shared" si="77"/>
        <v>Jul</v>
      </c>
      <c r="F484" s="19">
        <v>13</v>
      </c>
      <c r="G484" s="40">
        <f t="shared" si="79"/>
        <v>31606</v>
      </c>
      <c r="H484" s="19">
        <v>0</v>
      </c>
      <c r="I484" s="19">
        <v>4402.23</v>
      </c>
      <c r="J484" s="41">
        <v>4402.23</v>
      </c>
      <c r="K484" s="19" t="s">
        <v>8297</v>
      </c>
      <c r="L484" s="19" t="str">
        <v>tier - 2</v>
      </c>
      <c r="M484" s="19" t="s">
        <v>8297</v>
      </c>
      <c r="N484" s="19" t="str">
        <v>tier - 2</v>
      </c>
      <c r="O484" s="19" t="s">
        <v>8330</v>
      </c>
      <c r="P484" s="19" t="str">
        <v>R1011</v>
      </c>
      <c r="Q484" s="19">
        <f ca="1" t="shared" si="80"/>
        <v>39</v>
      </c>
      <c r="R484" s="29"/>
      <c r="U484" s="19" t="s">
        <v>8326</v>
      </c>
      <c r="V484" s="19" t="str">
        <f t="shared" si="86"/>
        <v>Dec</v>
      </c>
      <c r="X484" s="19">
        <f t="shared" si="87"/>
        <v>1988</v>
      </c>
      <c r="AG484" s="19" t="s">
        <v>1810</v>
      </c>
      <c r="AH484" s="19" t="s">
        <v>8336</v>
      </c>
      <c r="AI484" s="19" t="s">
        <v>8297</v>
      </c>
      <c r="AJ484" s="19" t="s">
        <v>8297</v>
      </c>
      <c r="AK484" s="19" t="str">
        <v>tier - 2</v>
      </c>
      <c r="AL484" s="19" t="str">
        <v>tier - 2</v>
      </c>
      <c r="AT484" s="19" t="s">
        <v>8299</v>
      </c>
      <c r="AU484" s="19" t="str">
        <v>R1013</v>
      </c>
      <c r="BD484" s="39">
        <v>1994</v>
      </c>
      <c r="BE484" s="19" t="str">
        <f t="shared" si="82"/>
        <v>Nov</v>
      </c>
      <c r="BF484" s="19">
        <v>1</v>
      </c>
      <c r="BG484" s="40">
        <f t="shared" si="83"/>
        <v>34639</v>
      </c>
      <c r="BM484" s="39">
        <v>1991</v>
      </c>
      <c r="BN484" s="19" t="str">
        <f t="shared" si="84"/>
        <v>Sep</v>
      </c>
      <c r="BO484" s="19">
        <v>13</v>
      </c>
      <c r="BP484" s="40">
        <f t="shared" si="81"/>
        <v>33494</v>
      </c>
      <c r="BQ484" s="19">
        <f ca="1" t="shared" si="85"/>
        <v>34</v>
      </c>
      <c r="BU484" s="19">
        <v>4350.51</v>
      </c>
      <c r="BV484" s="41">
        <v>4350.51</v>
      </c>
    </row>
    <row r="485" spans="1:74">
      <c r="A485" s="19" t="s">
        <v>1839</v>
      </c>
      <c r="B485" s="39">
        <v>1988</v>
      </c>
      <c r="C485" s="19">
        <f t="shared" si="78"/>
        <v>1988</v>
      </c>
      <c r="D485" s="19" t="s">
        <v>8310</v>
      </c>
      <c r="E485" s="19" t="str">
        <f t="shared" si="77"/>
        <v>Sep</v>
      </c>
      <c r="F485" s="19">
        <v>16</v>
      </c>
      <c r="G485" s="40">
        <f t="shared" si="79"/>
        <v>32402</v>
      </c>
      <c r="H485" s="19">
        <v>0</v>
      </c>
      <c r="I485" s="19">
        <v>4415.16</v>
      </c>
      <c r="J485" s="41">
        <v>4415.16</v>
      </c>
      <c r="K485" s="19" t="s">
        <v>8297</v>
      </c>
      <c r="L485" s="19" t="str">
        <v>tier - 2</v>
      </c>
      <c r="M485" s="19" t="s">
        <v>8302</v>
      </c>
      <c r="N485" s="19" t="str">
        <v>tier - 1</v>
      </c>
      <c r="O485" s="19" t="s">
        <v>8299</v>
      </c>
      <c r="P485" s="19" t="str">
        <v>R1013</v>
      </c>
      <c r="Q485" s="19">
        <f ca="1" t="shared" si="80"/>
        <v>37</v>
      </c>
      <c r="R485" s="29"/>
      <c r="U485" s="19" t="s">
        <v>8301</v>
      </c>
      <c r="V485" s="19" t="str">
        <f t="shared" si="86"/>
        <v>Nov</v>
      </c>
      <c r="X485" s="19">
        <f t="shared" si="87"/>
        <v>1994</v>
      </c>
      <c r="AG485" s="19" t="s">
        <v>1813</v>
      </c>
      <c r="AH485" s="19" t="s">
        <v>8336</v>
      </c>
      <c r="AI485" s="19" t="s">
        <v>8297</v>
      </c>
      <c r="AJ485" s="19" t="s">
        <v>8297</v>
      </c>
      <c r="AK485" s="19" t="str">
        <v>tier - 2</v>
      </c>
      <c r="AL485" s="19" t="str">
        <v>tier - 2</v>
      </c>
      <c r="AT485" s="19" t="s">
        <v>8299</v>
      </c>
      <c r="AU485" s="19" t="str">
        <v>R1013</v>
      </c>
      <c r="BD485" s="39">
        <v>1991</v>
      </c>
      <c r="BE485" s="19" t="str">
        <f t="shared" si="82"/>
        <v>Sep</v>
      </c>
      <c r="BF485" s="19">
        <v>13</v>
      </c>
      <c r="BG485" s="40">
        <f t="shared" si="83"/>
        <v>33494</v>
      </c>
      <c r="BM485" s="39">
        <v>1990</v>
      </c>
      <c r="BN485" s="19" t="str">
        <f t="shared" si="84"/>
        <v>Aug</v>
      </c>
      <c r="BO485" s="19">
        <v>28</v>
      </c>
      <c r="BP485" s="40">
        <f t="shared" si="81"/>
        <v>33113</v>
      </c>
      <c r="BQ485" s="19">
        <f ca="1" t="shared" si="85"/>
        <v>35</v>
      </c>
      <c r="BU485" s="19">
        <v>4357.04</v>
      </c>
      <c r="BV485" s="41">
        <v>4357.04</v>
      </c>
    </row>
    <row r="486" spans="1:74">
      <c r="A486" s="19" t="s">
        <v>1843</v>
      </c>
      <c r="B486" s="39">
        <v>1992</v>
      </c>
      <c r="C486" s="19">
        <f t="shared" si="78"/>
        <v>1992</v>
      </c>
      <c r="D486" s="19" t="s">
        <v>8328</v>
      </c>
      <c r="E486" s="19" t="str">
        <f t="shared" si="77"/>
        <v>Aug</v>
      </c>
      <c r="F486" s="19">
        <v>15</v>
      </c>
      <c r="G486" s="40">
        <f t="shared" si="79"/>
        <v>33831</v>
      </c>
      <c r="H486" s="19">
        <v>0</v>
      </c>
      <c r="I486" s="19">
        <v>4420.95</v>
      </c>
      <c r="J486" s="41">
        <v>4420.95</v>
      </c>
      <c r="K486" s="19" t="s">
        <v>8297</v>
      </c>
      <c r="L486" s="19" t="str">
        <v>tier - 2</v>
      </c>
      <c r="M486" s="19" t="s">
        <v>8298</v>
      </c>
      <c r="N486" s="19" t="str">
        <v>tier - 3</v>
      </c>
      <c r="O486" s="19" t="s">
        <v>8342</v>
      </c>
      <c r="P486" s="19" t="str">
        <v>R1020</v>
      </c>
      <c r="Q486" s="19">
        <f ca="1" t="shared" si="80"/>
        <v>33</v>
      </c>
      <c r="R486" s="29"/>
      <c r="U486" s="19" t="s">
        <v>8329</v>
      </c>
      <c r="V486" s="19" t="str">
        <f t="shared" si="86"/>
        <v>Oct</v>
      </c>
      <c r="X486" s="19">
        <f t="shared" si="87"/>
        <v>1994</v>
      </c>
      <c r="AG486" s="19" t="s">
        <v>1816</v>
      </c>
      <c r="AH486" s="19" t="s">
        <v>8336</v>
      </c>
      <c r="AI486" s="19" t="s">
        <v>8297</v>
      </c>
      <c r="AJ486" s="19" t="s">
        <v>8298</v>
      </c>
      <c r="AK486" s="19" t="str">
        <v>tier - 2</v>
      </c>
      <c r="AL486" s="19" t="str">
        <v>tier - 3</v>
      </c>
      <c r="AT486" s="19" t="s">
        <v>8315</v>
      </c>
      <c r="AU486" s="19" t="str">
        <v>R1012</v>
      </c>
      <c r="BD486" s="39">
        <v>1990</v>
      </c>
      <c r="BE486" s="19" t="str">
        <f t="shared" si="82"/>
        <v>Aug</v>
      </c>
      <c r="BF486" s="19">
        <v>28</v>
      </c>
      <c r="BG486" s="40">
        <f t="shared" si="83"/>
        <v>33113</v>
      </c>
      <c r="BM486" s="39">
        <v>1997</v>
      </c>
      <c r="BN486" s="19" t="str">
        <f t="shared" si="84"/>
        <v>Nov</v>
      </c>
      <c r="BO486" s="19">
        <v>29</v>
      </c>
      <c r="BP486" s="40">
        <f t="shared" si="81"/>
        <v>35763</v>
      </c>
      <c r="BQ486" s="19">
        <f ca="1" t="shared" si="85"/>
        <v>27</v>
      </c>
      <c r="BU486" s="19">
        <v>4391.65</v>
      </c>
      <c r="BV486" s="41">
        <v>4391.65</v>
      </c>
    </row>
    <row r="487" spans="1:74">
      <c r="A487" s="19" t="s">
        <v>1846</v>
      </c>
      <c r="B487" s="39">
        <v>1994</v>
      </c>
      <c r="C487" s="19">
        <f t="shared" si="78"/>
        <v>1994</v>
      </c>
      <c r="D487" s="19" t="s">
        <v>8326</v>
      </c>
      <c r="E487" s="19" t="str">
        <f t="shared" si="77"/>
        <v>Dec</v>
      </c>
      <c r="F487" s="19">
        <v>29</v>
      </c>
      <c r="G487" s="40">
        <f t="shared" si="79"/>
        <v>34697</v>
      </c>
      <c r="H487" s="19">
        <v>2</v>
      </c>
      <c r="I487" s="19">
        <v>4428.89</v>
      </c>
      <c r="J487" s="41">
        <v>4428.89</v>
      </c>
      <c r="K487" s="19" t="s">
        <v>8298</v>
      </c>
      <c r="L487" s="19" t="str">
        <v>tier - 3</v>
      </c>
      <c r="M487" s="19" t="s">
        <v>8302</v>
      </c>
      <c r="N487" s="19" t="str">
        <v>tier - 1</v>
      </c>
      <c r="O487" s="19" t="s">
        <v>8341</v>
      </c>
      <c r="P487" s="19" t="str">
        <v>R1017</v>
      </c>
      <c r="Q487" s="19">
        <f ca="1" t="shared" si="80"/>
        <v>30</v>
      </c>
      <c r="R487" s="29"/>
      <c r="U487" s="19" t="s">
        <v>8303</v>
      </c>
      <c r="V487" s="19" t="str">
        <f t="shared" si="86"/>
        <v>Jun</v>
      </c>
      <c r="X487" s="19">
        <f t="shared" si="87"/>
        <v>1991</v>
      </c>
      <c r="AG487" s="19" t="s">
        <v>1819</v>
      </c>
      <c r="AH487" s="19" t="s">
        <v>8324</v>
      </c>
      <c r="AI487" s="19" t="s">
        <v>8297</v>
      </c>
      <c r="AJ487" s="19" t="s">
        <v>8297</v>
      </c>
      <c r="AK487" s="19" t="str">
        <v>tier - 2</v>
      </c>
      <c r="AL487" s="19" t="str">
        <v>tier - 2</v>
      </c>
      <c r="AT487" s="19" t="s">
        <v>8330</v>
      </c>
      <c r="AU487" s="19" t="str">
        <v>R1011</v>
      </c>
      <c r="BD487" s="39">
        <v>1997</v>
      </c>
      <c r="BE487" s="19" t="str">
        <f t="shared" si="82"/>
        <v>Nov</v>
      </c>
      <c r="BF487" s="19">
        <v>29</v>
      </c>
      <c r="BG487" s="40">
        <f t="shared" si="83"/>
        <v>35763</v>
      </c>
      <c r="BM487" s="39">
        <v>1982</v>
      </c>
      <c r="BN487" s="19" t="str">
        <f t="shared" si="84"/>
        <v>Jun</v>
      </c>
      <c r="BO487" s="19">
        <v>29</v>
      </c>
      <c r="BP487" s="40">
        <f t="shared" si="81"/>
        <v>30131</v>
      </c>
      <c r="BQ487" s="19">
        <f ca="1" t="shared" si="85"/>
        <v>43</v>
      </c>
      <c r="BU487" s="19">
        <v>4392.7</v>
      </c>
      <c r="BV487" s="41">
        <v>4392.7</v>
      </c>
    </row>
    <row r="488" spans="1:74">
      <c r="A488" s="19" t="s">
        <v>1850</v>
      </c>
      <c r="B488" s="39">
        <v>1993</v>
      </c>
      <c r="C488" s="19">
        <f t="shared" si="78"/>
        <v>1993</v>
      </c>
      <c r="D488" s="19" t="s">
        <v>8310</v>
      </c>
      <c r="E488" s="19" t="str">
        <f t="shared" si="77"/>
        <v>Sep</v>
      </c>
      <c r="F488" s="19">
        <v>4</v>
      </c>
      <c r="G488" s="40">
        <f t="shared" si="79"/>
        <v>34216</v>
      </c>
      <c r="H488" s="19">
        <v>2</v>
      </c>
      <c r="I488" s="19">
        <v>4433.39</v>
      </c>
      <c r="J488" s="41">
        <v>4433.39</v>
      </c>
      <c r="K488" s="19" t="s">
        <v>8297</v>
      </c>
      <c r="L488" s="19" t="str">
        <v>tier - 2</v>
      </c>
      <c r="M488" s="19" t="s">
        <v>8298</v>
      </c>
      <c r="N488" s="19" t="str">
        <v>tier - 3</v>
      </c>
      <c r="O488" s="19" t="s">
        <v>8315</v>
      </c>
      <c r="P488" s="19" t="str">
        <v>R1012</v>
      </c>
      <c r="Q488" s="19">
        <f ca="1" t="shared" si="80"/>
        <v>32</v>
      </c>
      <c r="R488" s="29"/>
      <c r="U488" s="19" t="s">
        <v>8301</v>
      </c>
      <c r="V488" s="19" t="str">
        <f t="shared" si="86"/>
        <v>Nov</v>
      </c>
      <c r="X488" s="19">
        <f t="shared" si="87"/>
        <v>1994</v>
      </c>
      <c r="AG488" s="19" t="s">
        <v>1823</v>
      </c>
      <c r="AH488" s="19" t="s">
        <v>8324</v>
      </c>
      <c r="AI488" s="19" t="s">
        <v>8297</v>
      </c>
      <c r="AJ488" s="19" t="s">
        <v>8297</v>
      </c>
      <c r="AK488" s="19" t="str">
        <v>tier - 2</v>
      </c>
      <c r="AL488" s="19" t="str">
        <v>tier - 2</v>
      </c>
      <c r="AT488" s="19" t="s">
        <v>8299</v>
      </c>
      <c r="AU488" s="19" t="str">
        <v>R1013</v>
      </c>
      <c r="BD488" s="39">
        <v>1982</v>
      </c>
      <c r="BE488" s="19" t="str">
        <f t="shared" si="82"/>
        <v>Jun</v>
      </c>
      <c r="BF488" s="19">
        <v>29</v>
      </c>
      <c r="BG488" s="40">
        <f t="shared" si="83"/>
        <v>30131</v>
      </c>
      <c r="BM488" s="39">
        <v>1988</v>
      </c>
      <c r="BN488" s="19" t="str">
        <f t="shared" si="84"/>
        <v>Jul</v>
      </c>
      <c r="BO488" s="19">
        <v>18</v>
      </c>
      <c r="BP488" s="40">
        <f t="shared" si="81"/>
        <v>32342</v>
      </c>
      <c r="BQ488" s="19">
        <f ca="1" t="shared" si="85"/>
        <v>37</v>
      </c>
      <c r="BU488" s="19">
        <v>4397.31</v>
      </c>
      <c r="BV488" s="41">
        <v>4397.31</v>
      </c>
    </row>
    <row r="489" spans="1:74">
      <c r="A489" s="19" t="s">
        <v>1854</v>
      </c>
      <c r="B489" s="39">
        <v>1993</v>
      </c>
      <c r="C489" s="19">
        <f t="shared" si="78"/>
        <v>1993</v>
      </c>
      <c r="D489" s="19" t="s">
        <v>8326</v>
      </c>
      <c r="E489" s="19" t="str">
        <f t="shared" si="77"/>
        <v>Dec</v>
      </c>
      <c r="F489" s="19">
        <v>23</v>
      </c>
      <c r="G489" s="40">
        <f t="shared" si="79"/>
        <v>34326</v>
      </c>
      <c r="H489" s="19">
        <v>2</v>
      </c>
      <c r="I489" s="19">
        <v>4433.92</v>
      </c>
      <c r="J489" s="41">
        <v>4433.92</v>
      </c>
      <c r="K489" s="19" t="s">
        <v>8297</v>
      </c>
      <c r="L489" s="19" t="str">
        <v>tier - 2</v>
      </c>
      <c r="M489" s="19" t="s">
        <v>8297</v>
      </c>
      <c r="N489" s="19" t="str">
        <v>tier - 2</v>
      </c>
      <c r="O489" s="19" t="s">
        <v>8315</v>
      </c>
      <c r="P489" s="19" t="str">
        <v>R1012</v>
      </c>
      <c r="Q489" s="19">
        <f ca="1" t="shared" si="80"/>
        <v>31</v>
      </c>
      <c r="R489" s="29"/>
      <c r="U489" s="19" t="s">
        <v>8310</v>
      </c>
      <c r="V489" s="19" t="str">
        <f t="shared" si="86"/>
        <v>Sep</v>
      </c>
      <c r="X489" s="19">
        <f t="shared" si="87"/>
        <v>1991</v>
      </c>
      <c r="AG489" s="19" t="s">
        <v>1827</v>
      </c>
      <c r="AH489" s="19" t="s">
        <v>8336</v>
      </c>
      <c r="AI489" s="19" t="s">
        <v>8297</v>
      </c>
      <c r="AJ489" s="19" t="s">
        <v>8297</v>
      </c>
      <c r="AK489" s="19" t="str">
        <v>tier - 2</v>
      </c>
      <c r="AL489" s="19" t="str">
        <v>tier - 2</v>
      </c>
      <c r="AT489" s="19" t="s">
        <v>8299</v>
      </c>
      <c r="AU489" s="19" t="str">
        <v>R1013</v>
      </c>
      <c r="BD489" s="39">
        <v>1988</v>
      </c>
      <c r="BE489" s="19" t="str">
        <f t="shared" si="82"/>
        <v>Jul</v>
      </c>
      <c r="BF489" s="19">
        <v>18</v>
      </c>
      <c r="BG489" s="40">
        <f t="shared" si="83"/>
        <v>32342</v>
      </c>
      <c r="BM489" s="39">
        <v>1986</v>
      </c>
      <c r="BN489" s="19" t="str">
        <f t="shared" si="84"/>
        <v>Aug</v>
      </c>
      <c r="BO489" s="19">
        <v>11</v>
      </c>
      <c r="BP489" s="40">
        <f t="shared" si="81"/>
        <v>31635</v>
      </c>
      <c r="BQ489" s="19">
        <f ca="1" t="shared" si="85"/>
        <v>39</v>
      </c>
      <c r="BU489" s="19">
        <v>4399.73</v>
      </c>
      <c r="BV489" s="41">
        <v>4399.73</v>
      </c>
    </row>
    <row r="490" spans="1:74">
      <c r="A490" s="19" t="s">
        <v>1857</v>
      </c>
      <c r="B490" s="39">
        <v>1994</v>
      </c>
      <c r="C490" s="19">
        <f t="shared" si="78"/>
        <v>1994</v>
      </c>
      <c r="D490" s="19" t="s">
        <v>8329</v>
      </c>
      <c r="E490" s="19" t="str">
        <f t="shared" si="77"/>
        <v>Oct</v>
      </c>
      <c r="F490" s="19">
        <v>8</v>
      </c>
      <c r="G490" s="40">
        <f t="shared" si="79"/>
        <v>34615</v>
      </c>
      <c r="H490" s="19">
        <v>2</v>
      </c>
      <c r="I490" s="19">
        <v>4435.09</v>
      </c>
      <c r="J490" s="41">
        <v>4435.09</v>
      </c>
      <c r="K490" s="19" t="s">
        <v>8298</v>
      </c>
      <c r="L490" s="19" t="str">
        <v>tier - 3</v>
      </c>
      <c r="M490" s="19" t="s">
        <v>8297</v>
      </c>
      <c r="N490" s="19" t="str">
        <v>tier - 2</v>
      </c>
      <c r="O490" s="19" t="s">
        <v>8333</v>
      </c>
      <c r="P490" s="19" t="str">
        <v>R1016</v>
      </c>
      <c r="Q490" s="19">
        <f ca="1" t="shared" si="80"/>
        <v>31</v>
      </c>
      <c r="R490" s="29"/>
      <c r="U490" s="19" t="s">
        <v>8328</v>
      </c>
      <c r="V490" s="19" t="str">
        <f t="shared" si="86"/>
        <v>Aug</v>
      </c>
      <c r="X490" s="19">
        <f t="shared" si="87"/>
        <v>1990</v>
      </c>
      <c r="AG490" s="19" t="s">
        <v>1831</v>
      </c>
      <c r="AH490" s="19" t="s">
        <v>8336</v>
      </c>
      <c r="AI490" s="19" t="s">
        <v>8298</v>
      </c>
      <c r="AJ490" s="19" t="s">
        <v>8297</v>
      </c>
      <c r="AK490" s="19" t="str">
        <v>tier - 3</v>
      </c>
      <c r="AL490" s="19" t="str">
        <v>tier - 2</v>
      </c>
      <c r="AT490" s="19" t="s">
        <v>8299</v>
      </c>
      <c r="AU490" s="19" t="str">
        <v>R1013</v>
      </c>
      <c r="BD490" s="39">
        <v>1986</v>
      </c>
      <c r="BE490" s="19" t="str">
        <f t="shared" si="82"/>
        <v>Aug</v>
      </c>
      <c r="BF490" s="19">
        <v>11</v>
      </c>
      <c r="BG490" s="40">
        <f t="shared" si="83"/>
        <v>31635</v>
      </c>
      <c r="BM490" s="39">
        <v>1986</v>
      </c>
      <c r="BN490" s="19" t="str">
        <f t="shared" si="84"/>
        <v>Jul</v>
      </c>
      <c r="BO490" s="19">
        <v>13</v>
      </c>
      <c r="BP490" s="40">
        <f t="shared" si="81"/>
        <v>31606</v>
      </c>
      <c r="BQ490" s="19">
        <f ca="1" t="shared" si="85"/>
        <v>39</v>
      </c>
      <c r="BU490" s="19">
        <v>4402.23</v>
      </c>
      <c r="BV490" s="41">
        <v>4402.23</v>
      </c>
    </row>
    <row r="491" spans="1:74">
      <c r="A491" s="19" t="s">
        <v>1860</v>
      </c>
      <c r="B491" s="39">
        <v>1994</v>
      </c>
      <c r="C491" s="19">
        <f t="shared" si="78"/>
        <v>1994</v>
      </c>
      <c r="D491" s="19" t="s">
        <v>8329</v>
      </c>
      <c r="E491" s="19" t="str">
        <f t="shared" si="77"/>
        <v>Oct</v>
      </c>
      <c r="F491" s="19">
        <v>24</v>
      </c>
      <c r="G491" s="40">
        <f t="shared" si="79"/>
        <v>34631</v>
      </c>
      <c r="H491" s="19">
        <v>2</v>
      </c>
      <c r="I491" s="19">
        <v>4438.26</v>
      </c>
      <c r="J491" s="41">
        <v>4438.26</v>
      </c>
      <c r="K491" s="19" t="s">
        <v>8297</v>
      </c>
      <c r="L491" s="19" t="str">
        <v>tier - 2</v>
      </c>
      <c r="M491" s="19" t="s">
        <v>8298</v>
      </c>
      <c r="N491" s="19" t="str">
        <v>tier - 3</v>
      </c>
      <c r="O491" s="19" t="s">
        <v>8341</v>
      </c>
      <c r="P491" s="19" t="str">
        <v>R1017</v>
      </c>
      <c r="Q491" s="19">
        <f ca="1" t="shared" si="80"/>
        <v>31</v>
      </c>
      <c r="R491" s="29"/>
      <c r="U491" s="19" t="s">
        <v>8301</v>
      </c>
      <c r="V491" s="19" t="str">
        <f t="shared" si="86"/>
        <v>Nov</v>
      </c>
      <c r="X491" s="19">
        <f t="shared" si="87"/>
        <v>1997</v>
      </c>
      <c r="AG491" s="19" t="s">
        <v>1835</v>
      </c>
      <c r="AH491" s="19" t="s">
        <v>8336</v>
      </c>
      <c r="AI491" s="19" t="s">
        <v>8297</v>
      </c>
      <c r="AJ491" s="19" t="s">
        <v>8297</v>
      </c>
      <c r="AK491" s="19" t="str">
        <v>tier - 2</v>
      </c>
      <c r="AL491" s="19" t="str">
        <v>tier - 2</v>
      </c>
      <c r="AT491" s="19" t="s">
        <v>8330</v>
      </c>
      <c r="AU491" s="19" t="str">
        <v>R1011</v>
      </c>
      <c r="BD491" s="39">
        <v>1986</v>
      </c>
      <c r="BE491" s="19" t="str">
        <f t="shared" si="82"/>
        <v>Jul</v>
      </c>
      <c r="BF491" s="19">
        <v>13</v>
      </c>
      <c r="BG491" s="40">
        <f t="shared" si="83"/>
        <v>31606</v>
      </c>
      <c r="BM491" s="39">
        <v>1988</v>
      </c>
      <c r="BN491" s="19" t="str">
        <f t="shared" si="84"/>
        <v>Sep</v>
      </c>
      <c r="BO491" s="19">
        <v>16</v>
      </c>
      <c r="BP491" s="40">
        <f t="shared" si="81"/>
        <v>32402</v>
      </c>
      <c r="BQ491" s="19">
        <f ca="1" t="shared" si="85"/>
        <v>37</v>
      </c>
      <c r="BU491" s="19">
        <v>4415.16</v>
      </c>
      <c r="BV491" s="41">
        <v>4415.16</v>
      </c>
    </row>
    <row r="492" spans="1:74">
      <c r="A492" s="19" t="s">
        <v>1862</v>
      </c>
      <c r="B492" s="39">
        <v>1991</v>
      </c>
      <c r="C492" s="19">
        <f t="shared" si="78"/>
        <v>1991</v>
      </c>
      <c r="D492" s="19" t="s">
        <v>8310</v>
      </c>
      <c r="E492" s="19" t="str">
        <f t="shared" si="77"/>
        <v>Sep</v>
      </c>
      <c r="F492" s="19">
        <v>3</v>
      </c>
      <c r="G492" s="40">
        <f t="shared" si="79"/>
        <v>33484</v>
      </c>
      <c r="H492" s="19">
        <v>1</v>
      </c>
      <c r="I492" s="19">
        <v>4441.21</v>
      </c>
      <c r="J492" s="41">
        <v>4441.21</v>
      </c>
      <c r="K492" s="19" t="s">
        <v>8302</v>
      </c>
      <c r="L492" s="19" t="str">
        <v>tier - 1</v>
      </c>
      <c r="M492" s="19" t="s">
        <v>8297</v>
      </c>
      <c r="N492" s="19" t="str">
        <v>tier - 2</v>
      </c>
      <c r="O492" s="19" t="s">
        <v>8339</v>
      </c>
      <c r="P492" s="19" t="str">
        <v>R1014</v>
      </c>
      <c r="Q492" s="19">
        <f ca="1" t="shared" si="80"/>
        <v>34</v>
      </c>
      <c r="R492" s="29"/>
      <c r="U492" s="19" t="s">
        <v>8303</v>
      </c>
      <c r="V492" s="19" t="str">
        <f t="shared" si="86"/>
        <v>Jun</v>
      </c>
      <c r="X492" s="19">
        <f t="shared" si="87"/>
        <v>1982</v>
      </c>
      <c r="AG492" s="19" t="s">
        <v>1839</v>
      </c>
      <c r="AH492" s="19" t="s">
        <v>8336</v>
      </c>
      <c r="AI492" s="19" t="s">
        <v>8297</v>
      </c>
      <c r="AJ492" s="19" t="s">
        <v>8302</v>
      </c>
      <c r="AK492" s="19" t="str">
        <v>tier - 2</v>
      </c>
      <c r="AL492" s="19" t="str">
        <v>tier - 1</v>
      </c>
      <c r="AT492" s="19" t="s">
        <v>8299</v>
      </c>
      <c r="AU492" s="19" t="str">
        <v>R1013</v>
      </c>
      <c r="BD492" s="39">
        <v>1988</v>
      </c>
      <c r="BE492" s="19" t="str">
        <f t="shared" si="82"/>
        <v>Sep</v>
      </c>
      <c r="BF492" s="19">
        <v>16</v>
      </c>
      <c r="BG492" s="40">
        <f t="shared" si="83"/>
        <v>32402</v>
      </c>
      <c r="BM492" s="39">
        <v>1992</v>
      </c>
      <c r="BN492" s="19" t="str">
        <f t="shared" si="84"/>
        <v>Aug</v>
      </c>
      <c r="BO492" s="19">
        <v>15</v>
      </c>
      <c r="BP492" s="40">
        <f t="shared" si="81"/>
        <v>33831</v>
      </c>
      <c r="BQ492" s="19">
        <f ca="1" t="shared" si="85"/>
        <v>33</v>
      </c>
      <c r="BU492" s="19">
        <v>4420.95</v>
      </c>
      <c r="BV492" s="41">
        <v>4420.95</v>
      </c>
    </row>
    <row r="493" spans="1:74">
      <c r="A493" s="19" t="s">
        <v>1867</v>
      </c>
      <c r="B493" s="39">
        <v>1994</v>
      </c>
      <c r="C493" s="19">
        <f t="shared" si="78"/>
        <v>1994</v>
      </c>
      <c r="D493" s="19" t="s">
        <v>8303</v>
      </c>
      <c r="E493" s="19" t="str">
        <f t="shared" si="77"/>
        <v>Jun</v>
      </c>
      <c r="F493" s="19">
        <v>28</v>
      </c>
      <c r="G493" s="40">
        <f t="shared" si="79"/>
        <v>34513</v>
      </c>
      <c r="H493" s="19">
        <v>3</v>
      </c>
      <c r="I493" s="19">
        <v>4449.46</v>
      </c>
      <c r="J493" s="41">
        <v>4449.46</v>
      </c>
      <c r="K493" s="19" t="s">
        <v>8302</v>
      </c>
      <c r="L493" s="19" t="str">
        <v>tier - 1</v>
      </c>
      <c r="M493" s="19" t="s">
        <v>8297</v>
      </c>
      <c r="N493" s="19" t="str">
        <v>tier - 2</v>
      </c>
      <c r="O493" s="19" t="s">
        <v>8299</v>
      </c>
      <c r="P493" s="19" t="str">
        <v>R1013</v>
      </c>
      <c r="Q493" s="19">
        <f ca="1" t="shared" si="80"/>
        <v>31</v>
      </c>
      <c r="R493" s="29"/>
      <c r="U493" s="19" t="s">
        <v>8296</v>
      </c>
      <c r="V493" s="19" t="str">
        <f t="shared" si="86"/>
        <v>Jul</v>
      </c>
      <c r="X493" s="19">
        <f t="shared" si="87"/>
        <v>1988</v>
      </c>
      <c r="AG493" s="19" t="s">
        <v>1843</v>
      </c>
      <c r="AH493" s="19" t="s">
        <v>8336</v>
      </c>
      <c r="AI493" s="19" t="s">
        <v>8297</v>
      </c>
      <c r="AJ493" s="19" t="s">
        <v>8298</v>
      </c>
      <c r="AK493" s="19" t="str">
        <v>tier - 2</v>
      </c>
      <c r="AL493" s="19" t="str">
        <v>tier - 3</v>
      </c>
      <c r="AT493" s="19" t="s">
        <v>8342</v>
      </c>
      <c r="AU493" s="19" t="str">
        <v>R1020</v>
      </c>
      <c r="BD493" s="39">
        <v>1992</v>
      </c>
      <c r="BE493" s="19" t="str">
        <f t="shared" si="82"/>
        <v>Aug</v>
      </c>
      <c r="BF493" s="19">
        <v>15</v>
      </c>
      <c r="BG493" s="40">
        <f t="shared" si="83"/>
        <v>33831</v>
      </c>
      <c r="BM493" s="39">
        <v>1994</v>
      </c>
      <c r="BN493" s="19" t="str">
        <f t="shared" si="84"/>
        <v>Dec</v>
      </c>
      <c r="BO493" s="19">
        <v>29</v>
      </c>
      <c r="BP493" s="40">
        <f t="shared" si="81"/>
        <v>34697</v>
      </c>
      <c r="BQ493" s="19">
        <f ca="1" t="shared" si="85"/>
        <v>30</v>
      </c>
      <c r="BU493" s="19">
        <v>4428.89</v>
      </c>
      <c r="BV493" s="41">
        <v>4428.89</v>
      </c>
    </row>
    <row r="494" spans="1:74">
      <c r="A494" s="19" t="s">
        <v>1871</v>
      </c>
      <c r="B494" s="39">
        <v>1990</v>
      </c>
      <c r="C494" s="19">
        <f t="shared" si="78"/>
        <v>1990</v>
      </c>
      <c r="D494" s="19" t="s">
        <v>8328</v>
      </c>
      <c r="E494" s="19" t="str">
        <f t="shared" si="77"/>
        <v>Aug</v>
      </c>
      <c r="F494" s="19">
        <v>8</v>
      </c>
      <c r="G494" s="40">
        <f t="shared" si="79"/>
        <v>33093</v>
      </c>
      <c r="H494" s="19">
        <v>1</v>
      </c>
      <c r="I494" s="19">
        <v>4454.4</v>
      </c>
      <c r="J494" s="41">
        <v>4454.4</v>
      </c>
      <c r="K494" s="19" t="s">
        <v>8297</v>
      </c>
      <c r="L494" s="19" t="str">
        <v>tier - 2</v>
      </c>
      <c r="M494" s="19" t="s">
        <v>8298</v>
      </c>
      <c r="N494" s="19" t="str">
        <v>tier - 3</v>
      </c>
      <c r="O494" s="19" t="s">
        <v>8315</v>
      </c>
      <c r="P494" s="19" t="str">
        <v>R1012</v>
      </c>
      <c r="Q494" s="19">
        <f ca="1" t="shared" si="80"/>
        <v>35</v>
      </c>
      <c r="R494" s="29"/>
      <c r="U494" s="19" t="s">
        <v>8328</v>
      </c>
      <c r="V494" s="19" t="str">
        <f t="shared" si="86"/>
        <v>Aug</v>
      </c>
      <c r="X494" s="19">
        <f t="shared" si="87"/>
        <v>1986</v>
      </c>
      <c r="AG494" s="19" t="s">
        <v>1846</v>
      </c>
      <c r="AH494" s="19" t="s">
        <v>8336</v>
      </c>
      <c r="AI494" s="19" t="s">
        <v>8298</v>
      </c>
      <c r="AJ494" s="19" t="s">
        <v>8302</v>
      </c>
      <c r="AK494" s="19" t="str">
        <v>tier - 3</v>
      </c>
      <c r="AL494" s="19" t="str">
        <v>tier - 1</v>
      </c>
      <c r="AT494" s="19" t="s">
        <v>8341</v>
      </c>
      <c r="AU494" s="19" t="str">
        <v>R1017</v>
      </c>
      <c r="BD494" s="39">
        <v>1994</v>
      </c>
      <c r="BE494" s="19" t="str">
        <f t="shared" si="82"/>
        <v>Dec</v>
      </c>
      <c r="BF494" s="19">
        <v>29</v>
      </c>
      <c r="BG494" s="40">
        <f t="shared" si="83"/>
        <v>34697</v>
      </c>
      <c r="BM494" s="39">
        <v>1993</v>
      </c>
      <c r="BN494" s="19" t="str">
        <f t="shared" si="84"/>
        <v>Sep</v>
      </c>
      <c r="BO494" s="19">
        <v>4</v>
      </c>
      <c r="BP494" s="40">
        <f t="shared" si="81"/>
        <v>34216</v>
      </c>
      <c r="BQ494" s="19">
        <f ca="1" t="shared" si="85"/>
        <v>32</v>
      </c>
      <c r="BU494" s="19">
        <v>4433.39</v>
      </c>
      <c r="BV494" s="41">
        <v>4433.39</v>
      </c>
    </row>
    <row r="495" spans="1:74">
      <c r="A495" s="19" t="s">
        <v>1874</v>
      </c>
      <c r="B495" s="39">
        <v>1990</v>
      </c>
      <c r="C495" s="19">
        <f t="shared" si="78"/>
        <v>1990</v>
      </c>
      <c r="D495" s="19" t="s">
        <v>8296</v>
      </c>
      <c r="E495" s="19" t="str">
        <f t="shared" si="77"/>
        <v>Jul</v>
      </c>
      <c r="F495" s="19">
        <v>15</v>
      </c>
      <c r="G495" s="40">
        <f t="shared" si="79"/>
        <v>33069</v>
      </c>
      <c r="H495" s="19">
        <v>1</v>
      </c>
      <c r="I495" s="19">
        <v>4462.72</v>
      </c>
      <c r="J495" s="41">
        <v>4462.72</v>
      </c>
      <c r="K495" s="19" t="s">
        <v>8297</v>
      </c>
      <c r="L495" s="19" t="str">
        <v>tier - 2</v>
      </c>
      <c r="M495" s="19" t="s">
        <v>8298</v>
      </c>
      <c r="N495" s="19" t="str">
        <v>tier - 3</v>
      </c>
      <c r="O495" s="19" t="s">
        <v>8315</v>
      </c>
      <c r="P495" s="19" t="str">
        <v>R1012</v>
      </c>
      <c r="Q495" s="19">
        <f ca="1" t="shared" si="80"/>
        <v>35</v>
      </c>
      <c r="R495" s="29"/>
      <c r="U495" s="19" t="s">
        <v>8296</v>
      </c>
      <c r="V495" s="19" t="str">
        <f t="shared" si="86"/>
        <v>Jul</v>
      </c>
      <c r="X495" s="19">
        <f t="shared" si="87"/>
        <v>1986</v>
      </c>
      <c r="AG495" s="19" t="s">
        <v>1850</v>
      </c>
      <c r="AH495" s="19" t="s">
        <v>8336</v>
      </c>
      <c r="AI495" s="19" t="s">
        <v>8297</v>
      </c>
      <c r="AJ495" s="19" t="s">
        <v>8298</v>
      </c>
      <c r="AK495" s="19" t="str">
        <v>tier - 2</v>
      </c>
      <c r="AL495" s="19" t="str">
        <v>tier - 3</v>
      </c>
      <c r="AT495" s="19" t="s">
        <v>8315</v>
      </c>
      <c r="AU495" s="19" t="str">
        <v>R1012</v>
      </c>
      <c r="BD495" s="39">
        <v>1993</v>
      </c>
      <c r="BE495" s="19" t="str">
        <f t="shared" si="82"/>
        <v>Sep</v>
      </c>
      <c r="BF495" s="19">
        <v>4</v>
      </c>
      <c r="BG495" s="40">
        <f t="shared" si="83"/>
        <v>34216</v>
      </c>
      <c r="BM495" s="39">
        <v>1993</v>
      </c>
      <c r="BN495" s="19" t="str">
        <f t="shared" si="84"/>
        <v>Dec</v>
      </c>
      <c r="BO495" s="19">
        <v>23</v>
      </c>
      <c r="BP495" s="40">
        <f t="shared" si="81"/>
        <v>34326</v>
      </c>
      <c r="BQ495" s="19">
        <f ca="1" t="shared" si="85"/>
        <v>31</v>
      </c>
      <c r="BU495" s="19">
        <v>4433.92</v>
      </c>
      <c r="BV495" s="41">
        <v>4433.92</v>
      </c>
    </row>
    <row r="496" spans="1:74">
      <c r="A496" s="19" t="s">
        <v>1877</v>
      </c>
      <c r="B496" s="39">
        <v>1991</v>
      </c>
      <c r="C496" s="19">
        <f t="shared" si="78"/>
        <v>1991</v>
      </c>
      <c r="D496" s="19" t="s">
        <v>8296</v>
      </c>
      <c r="E496" s="19" t="str">
        <f t="shared" si="77"/>
        <v>Jul</v>
      </c>
      <c r="F496" s="19">
        <v>4</v>
      </c>
      <c r="G496" s="40">
        <f t="shared" si="79"/>
        <v>33423</v>
      </c>
      <c r="H496" s="19">
        <v>2</v>
      </c>
      <c r="I496" s="19">
        <v>4463.21</v>
      </c>
      <c r="J496" s="41">
        <v>4463.21</v>
      </c>
      <c r="K496" s="19" t="s">
        <v>8298</v>
      </c>
      <c r="L496" s="19" t="str">
        <v>tier - 3</v>
      </c>
      <c r="M496" s="19" t="s">
        <v>8298</v>
      </c>
      <c r="N496" s="19" t="str">
        <v>tier - 3</v>
      </c>
      <c r="O496" s="19" t="s">
        <v>8299</v>
      </c>
      <c r="P496" s="19" t="str">
        <v>R1013</v>
      </c>
      <c r="Q496" s="19">
        <f ca="1" t="shared" si="80"/>
        <v>34</v>
      </c>
      <c r="R496" s="29"/>
      <c r="U496" s="19" t="s">
        <v>8310</v>
      </c>
      <c r="V496" s="19" t="str">
        <f t="shared" si="86"/>
        <v>Sep</v>
      </c>
      <c r="X496" s="19">
        <f t="shared" si="87"/>
        <v>1988</v>
      </c>
      <c r="AG496" s="19" t="s">
        <v>1854</v>
      </c>
      <c r="AH496" s="19" t="s">
        <v>8324</v>
      </c>
      <c r="AI496" s="19" t="s">
        <v>8297</v>
      </c>
      <c r="AJ496" s="19" t="s">
        <v>8297</v>
      </c>
      <c r="AK496" s="19" t="str">
        <v>tier - 2</v>
      </c>
      <c r="AL496" s="19" t="str">
        <v>tier - 2</v>
      </c>
      <c r="AT496" s="19" t="s">
        <v>8315</v>
      </c>
      <c r="AU496" s="19" t="str">
        <v>R1012</v>
      </c>
      <c r="BD496" s="39">
        <v>1993</v>
      </c>
      <c r="BE496" s="19" t="str">
        <f t="shared" si="82"/>
        <v>Dec</v>
      </c>
      <c r="BF496" s="19">
        <v>23</v>
      </c>
      <c r="BG496" s="40">
        <f t="shared" si="83"/>
        <v>34326</v>
      </c>
      <c r="BM496" s="39">
        <v>1994</v>
      </c>
      <c r="BN496" s="19" t="str">
        <f t="shared" si="84"/>
        <v>Oct</v>
      </c>
      <c r="BO496" s="19">
        <v>8</v>
      </c>
      <c r="BP496" s="40">
        <f t="shared" si="81"/>
        <v>34615</v>
      </c>
      <c r="BQ496" s="19">
        <f ca="1" t="shared" si="85"/>
        <v>31</v>
      </c>
      <c r="BU496" s="19">
        <v>4435.09</v>
      </c>
      <c r="BV496" s="41">
        <v>4435.09</v>
      </c>
    </row>
    <row r="497" spans="1:74">
      <c r="A497" s="19" t="s">
        <v>1881</v>
      </c>
      <c r="B497" s="39">
        <v>1999</v>
      </c>
      <c r="C497" s="19">
        <f t="shared" si="78"/>
        <v>1999</v>
      </c>
      <c r="D497" s="19" t="s">
        <v>8301</v>
      </c>
      <c r="E497" s="19" t="str">
        <f t="shared" si="77"/>
        <v>Nov</v>
      </c>
      <c r="F497" s="19">
        <v>20</v>
      </c>
      <c r="G497" s="40">
        <f t="shared" si="79"/>
        <v>36484</v>
      </c>
      <c r="H497" s="19">
        <v>3</v>
      </c>
      <c r="I497" s="19">
        <v>4466.62</v>
      </c>
      <c r="J497" s="41">
        <v>4466.62</v>
      </c>
      <c r="K497" s="19" t="s">
        <v>8297</v>
      </c>
      <c r="L497" s="19" t="str">
        <v>tier - 2</v>
      </c>
      <c r="M497" s="19" t="s">
        <v>8297</v>
      </c>
      <c r="N497" s="19" t="str">
        <v>tier - 2</v>
      </c>
      <c r="O497" s="19" t="s">
        <v>8315</v>
      </c>
      <c r="P497" s="19" t="str">
        <v>R1012</v>
      </c>
      <c r="Q497" s="19">
        <f ca="1" t="shared" si="80"/>
        <v>25</v>
      </c>
      <c r="R497" s="29"/>
      <c r="U497" s="19" t="s">
        <v>8328</v>
      </c>
      <c r="V497" s="19" t="str">
        <f t="shared" si="86"/>
        <v>Aug</v>
      </c>
      <c r="X497" s="19">
        <f t="shared" si="87"/>
        <v>1992</v>
      </c>
      <c r="AG497" s="19" t="s">
        <v>1857</v>
      </c>
      <c r="AH497" s="19" t="s">
        <v>8336</v>
      </c>
      <c r="AI497" s="19" t="s">
        <v>8298</v>
      </c>
      <c r="AJ497" s="19" t="s">
        <v>8297</v>
      </c>
      <c r="AK497" s="19" t="str">
        <v>tier - 3</v>
      </c>
      <c r="AL497" s="19" t="str">
        <v>tier - 2</v>
      </c>
      <c r="AT497" s="19" t="s">
        <v>8333</v>
      </c>
      <c r="AU497" s="19" t="str">
        <v>R1016</v>
      </c>
      <c r="BD497" s="39">
        <v>1994</v>
      </c>
      <c r="BE497" s="19" t="str">
        <f t="shared" si="82"/>
        <v>Oct</v>
      </c>
      <c r="BF497" s="19">
        <v>8</v>
      </c>
      <c r="BG497" s="40">
        <f t="shared" si="83"/>
        <v>34615</v>
      </c>
      <c r="BM497" s="39">
        <v>1994</v>
      </c>
      <c r="BN497" s="19" t="str">
        <f t="shared" si="84"/>
        <v>Oct</v>
      </c>
      <c r="BO497" s="19">
        <v>24</v>
      </c>
      <c r="BP497" s="40">
        <f t="shared" si="81"/>
        <v>34631</v>
      </c>
      <c r="BQ497" s="19">
        <f ca="1" t="shared" si="85"/>
        <v>31</v>
      </c>
      <c r="BU497" s="19">
        <v>4438.26</v>
      </c>
      <c r="BV497" s="41">
        <v>4438.26</v>
      </c>
    </row>
    <row r="498" spans="1:74">
      <c r="A498" s="19" t="s">
        <v>1885</v>
      </c>
      <c r="B498" s="39">
        <v>2004</v>
      </c>
      <c r="C498" s="19">
        <f t="shared" si="78"/>
        <v>2004</v>
      </c>
      <c r="D498" s="19" t="s">
        <v>8296</v>
      </c>
      <c r="E498" s="19" t="str">
        <f t="shared" si="77"/>
        <v>Jul</v>
      </c>
      <c r="F498" s="19">
        <v>18</v>
      </c>
      <c r="G498" s="40">
        <f t="shared" si="79"/>
        <v>38186</v>
      </c>
      <c r="H498" s="19">
        <v>0</v>
      </c>
      <c r="I498" s="19">
        <v>4468.25</v>
      </c>
      <c r="J498" s="41">
        <v>4468.25</v>
      </c>
      <c r="K498" s="19" t="s">
        <v>8297</v>
      </c>
      <c r="L498" s="19" t="str">
        <v>tier - 2</v>
      </c>
      <c r="M498" s="19" t="s">
        <v>8297</v>
      </c>
      <c r="N498" s="19" t="str">
        <v>tier - 2</v>
      </c>
      <c r="O498" s="19" t="s">
        <v>8315</v>
      </c>
      <c r="P498" s="19" t="str">
        <v>R1012</v>
      </c>
      <c r="Q498" s="19">
        <f ca="1" t="shared" si="80"/>
        <v>21</v>
      </c>
      <c r="R498" s="29"/>
      <c r="U498" s="19" t="s">
        <v>8326</v>
      </c>
      <c r="V498" s="19" t="str">
        <f t="shared" si="86"/>
        <v>Dec</v>
      </c>
      <c r="X498" s="19">
        <f t="shared" si="87"/>
        <v>1994</v>
      </c>
      <c r="AG498" s="19" t="s">
        <v>1860</v>
      </c>
      <c r="AH498" s="19" t="s">
        <v>8336</v>
      </c>
      <c r="AI498" s="19" t="s">
        <v>8297</v>
      </c>
      <c r="AJ498" s="19" t="s">
        <v>8298</v>
      </c>
      <c r="AK498" s="19" t="str">
        <v>tier - 2</v>
      </c>
      <c r="AL498" s="19" t="str">
        <v>tier - 3</v>
      </c>
      <c r="AT498" s="19" t="s">
        <v>8341</v>
      </c>
      <c r="AU498" s="19" t="str">
        <v>R1017</v>
      </c>
      <c r="BD498" s="39">
        <v>1994</v>
      </c>
      <c r="BE498" s="19" t="str">
        <f t="shared" si="82"/>
        <v>Oct</v>
      </c>
      <c r="BF498" s="19">
        <v>24</v>
      </c>
      <c r="BG498" s="40">
        <f t="shared" si="83"/>
        <v>34631</v>
      </c>
      <c r="BM498" s="39">
        <v>1991</v>
      </c>
      <c r="BN498" s="19" t="str">
        <f t="shared" si="84"/>
        <v>Sep</v>
      </c>
      <c r="BO498" s="19">
        <v>3</v>
      </c>
      <c r="BP498" s="40">
        <f t="shared" si="81"/>
        <v>33484</v>
      </c>
      <c r="BQ498" s="19">
        <f ca="1" t="shared" si="85"/>
        <v>34</v>
      </c>
      <c r="BU498" s="19">
        <v>4441.21</v>
      </c>
      <c r="BV498" s="41">
        <v>4441.21</v>
      </c>
    </row>
    <row r="499" spans="1:74">
      <c r="A499" s="19" t="s">
        <v>1888</v>
      </c>
      <c r="B499" s="39">
        <v>1992</v>
      </c>
      <c r="C499" s="19">
        <f t="shared" si="78"/>
        <v>1992</v>
      </c>
      <c r="D499" s="19" t="s">
        <v>8296</v>
      </c>
      <c r="E499" s="19" t="str">
        <f t="shared" si="77"/>
        <v>Jul</v>
      </c>
      <c r="F499" s="19">
        <v>12</v>
      </c>
      <c r="G499" s="40">
        <f t="shared" si="79"/>
        <v>33797</v>
      </c>
      <c r="H499" s="19">
        <v>0</v>
      </c>
      <c r="I499" s="19">
        <v>4488.58</v>
      </c>
      <c r="J499" s="41">
        <v>4488.58</v>
      </c>
      <c r="K499" s="19" t="s">
        <v>8297</v>
      </c>
      <c r="L499" s="19" t="str">
        <v>tier - 2</v>
      </c>
      <c r="M499" s="19" t="s">
        <v>8298</v>
      </c>
      <c r="N499" s="19" t="str">
        <v>tier - 3</v>
      </c>
      <c r="O499" s="19" t="s">
        <v>8315</v>
      </c>
      <c r="P499" s="19" t="str">
        <v>R1012</v>
      </c>
      <c r="Q499" s="19">
        <f ca="1" t="shared" si="80"/>
        <v>33</v>
      </c>
      <c r="R499" s="29"/>
      <c r="U499" s="19" t="s">
        <v>8310</v>
      </c>
      <c r="V499" s="19" t="str">
        <f t="shared" si="86"/>
        <v>Sep</v>
      </c>
      <c r="X499" s="19">
        <f t="shared" si="87"/>
        <v>1993</v>
      </c>
      <c r="AG499" s="19" t="s">
        <v>1862</v>
      </c>
      <c r="AH499" s="19" t="s">
        <v>8324</v>
      </c>
      <c r="AI499" s="19" t="s">
        <v>8302</v>
      </c>
      <c r="AJ499" s="19" t="s">
        <v>8297</v>
      </c>
      <c r="AK499" s="19" t="str">
        <v>tier - 1</v>
      </c>
      <c r="AL499" s="19" t="str">
        <v>tier - 2</v>
      </c>
      <c r="AT499" s="19" t="s">
        <v>8339</v>
      </c>
      <c r="AU499" s="19" t="str">
        <v>R1014</v>
      </c>
      <c r="BD499" s="39">
        <v>1991</v>
      </c>
      <c r="BE499" s="19" t="str">
        <f t="shared" si="82"/>
        <v>Sep</v>
      </c>
      <c r="BF499" s="19">
        <v>3</v>
      </c>
      <c r="BG499" s="40">
        <f t="shared" si="83"/>
        <v>33484</v>
      </c>
      <c r="BM499" s="39">
        <v>1994</v>
      </c>
      <c r="BN499" s="19" t="str">
        <f t="shared" si="84"/>
        <v>Jun</v>
      </c>
      <c r="BO499" s="19">
        <v>28</v>
      </c>
      <c r="BP499" s="40">
        <f t="shared" si="81"/>
        <v>34513</v>
      </c>
      <c r="BQ499" s="19">
        <f ca="1" t="shared" si="85"/>
        <v>31</v>
      </c>
      <c r="BU499" s="19">
        <v>4449.46</v>
      </c>
      <c r="BV499" s="41">
        <v>4449.46</v>
      </c>
    </row>
    <row r="500" spans="1:74">
      <c r="A500" s="19" t="s">
        <v>1892</v>
      </c>
      <c r="B500" s="39">
        <v>1988</v>
      </c>
      <c r="C500" s="19">
        <f t="shared" si="78"/>
        <v>1988</v>
      </c>
      <c r="D500" s="19" t="s">
        <v>8303</v>
      </c>
      <c r="E500" s="19" t="str">
        <f t="shared" si="77"/>
        <v>Jun</v>
      </c>
      <c r="F500" s="19">
        <v>26</v>
      </c>
      <c r="G500" s="40">
        <f t="shared" si="79"/>
        <v>32320</v>
      </c>
      <c r="H500" s="19">
        <v>0</v>
      </c>
      <c r="I500" s="19">
        <v>4500.34</v>
      </c>
      <c r="J500" s="41">
        <v>4500.34</v>
      </c>
      <c r="K500" s="19" t="s">
        <v>8297</v>
      </c>
      <c r="L500" s="19" t="str">
        <v>tier - 2</v>
      </c>
      <c r="M500" s="19" t="s">
        <v>8302</v>
      </c>
      <c r="N500" s="19" t="str">
        <v>tier - 1</v>
      </c>
      <c r="O500" s="19" t="s">
        <v>8341</v>
      </c>
      <c r="P500" s="19" t="str">
        <v>R1017</v>
      </c>
      <c r="Q500" s="19">
        <f ca="1" t="shared" si="80"/>
        <v>37</v>
      </c>
      <c r="R500" s="29"/>
      <c r="U500" s="19" t="s">
        <v>8326</v>
      </c>
      <c r="V500" s="19" t="str">
        <f t="shared" si="86"/>
        <v>Dec</v>
      </c>
      <c r="X500" s="19">
        <f t="shared" si="87"/>
        <v>1993</v>
      </c>
      <c r="AG500" s="19" t="s">
        <v>1867</v>
      </c>
      <c r="AH500" s="19" t="s">
        <v>8336</v>
      </c>
      <c r="AI500" s="19" t="s">
        <v>8302</v>
      </c>
      <c r="AJ500" s="19" t="s">
        <v>8297</v>
      </c>
      <c r="AK500" s="19" t="str">
        <v>tier - 1</v>
      </c>
      <c r="AL500" s="19" t="str">
        <v>tier - 2</v>
      </c>
      <c r="AT500" s="19" t="s">
        <v>8299</v>
      </c>
      <c r="AU500" s="19" t="str">
        <v>R1013</v>
      </c>
      <c r="BD500" s="39">
        <v>1994</v>
      </c>
      <c r="BE500" s="19" t="str">
        <f t="shared" si="82"/>
        <v>Jun</v>
      </c>
      <c r="BF500" s="19">
        <v>28</v>
      </c>
      <c r="BG500" s="40">
        <f t="shared" si="83"/>
        <v>34513</v>
      </c>
      <c r="BM500" s="39">
        <v>1990</v>
      </c>
      <c r="BN500" s="19" t="str">
        <f t="shared" si="84"/>
        <v>Aug</v>
      </c>
      <c r="BO500" s="19">
        <v>8</v>
      </c>
      <c r="BP500" s="40">
        <f t="shared" si="81"/>
        <v>33093</v>
      </c>
      <c r="BQ500" s="19">
        <f ca="1" t="shared" si="85"/>
        <v>35</v>
      </c>
      <c r="BU500" s="19">
        <v>4454.4</v>
      </c>
      <c r="BV500" s="41">
        <v>4454.4</v>
      </c>
    </row>
    <row r="501" spans="1:74">
      <c r="A501" s="19" t="s">
        <v>1895</v>
      </c>
      <c r="B501" s="39">
        <v>1997</v>
      </c>
      <c r="C501" s="19">
        <f t="shared" si="78"/>
        <v>1997</v>
      </c>
      <c r="D501" s="19" t="s">
        <v>8329</v>
      </c>
      <c r="E501" s="19" t="str">
        <f t="shared" si="77"/>
        <v>Oct</v>
      </c>
      <c r="F501" s="19">
        <v>13</v>
      </c>
      <c r="G501" s="40">
        <f t="shared" si="79"/>
        <v>35716</v>
      </c>
      <c r="H501" s="19">
        <v>4</v>
      </c>
      <c r="I501" s="19">
        <v>4504.66</v>
      </c>
      <c r="J501" s="41">
        <v>4504.66</v>
      </c>
      <c r="K501" s="19" t="s">
        <v>8302</v>
      </c>
      <c r="L501" s="19" t="str">
        <v>tier - 1</v>
      </c>
      <c r="M501" s="19" t="s">
        <v>8297</v>
      </c>
      <c r="N501" s="19" t="str">
        <v>tier - 2</v>
      </c>
      <c r="O501" s="19" t="s">
        <v>8299</v>
      </c>
      <c r="P501" s="19" t="str">
        <v>R1013</v>
      </c>
      <c r="Q501" s="19">
        <f ca="1" t="shared" si="80"/>
        <v>28</v>
      </c>
      <c r="R501" s="29"/>
      <c r="U501" s="19" t="s">
        <v>8329</v>
      </c>
      <c r="V501" s="19" t="str">
        <f t="shared" si="86"/>
        <v>Oct</v>
      </c>
      <c r="X501" s="19">
        <f t="shared" si="87"/>
        <v>1994</v>
      </c>
      <c r="AG501" s="19" t="s">
        <v>1871</v>
      </c>
      <c r="AH501" s="19" t="s">
        <v>8324</v>
      </c>
      <c r="AI501" s="19" t="s">
        <v>8297</v>
      </c>
      <c r="AJ501" s="19" t="s">
        <v>8298</v>
      </c>
      <c r="AK501" s="19" t="str">
        <v>tier - 2</v>
      </c>
      <c r="AL501" s="19" t="str">
        <v>tier - 3</v>
      </c>
      <c r="AT501" s="19" t="s">
        <v>8315</v>
      </c>
      <c r="AU501" s="19" t="str">
        <v>R1012</v>
      </c>
      <c r="BD501" s="39">
        <v>1990</v>
      </c>
      <c r="BE501" s="19" t="str">
        <f t="shared" si="82"/>
        <v>Aug</v>
      </c>
      <c r="BF501" s="19">
        <v>8</v>
      </c>
      <c r="BG501" s="40">
        <f t="shared" si="83"/>
        <v>33093</v>
      </c>
      <c r="BM501" s="39">
        <v>1990</v>
      </c>
      <c r="BN501" s="19" t="str">
        <f t="shared" si="84"/>
        <v>Jul</v>
      </c>
      <c r="BO501" s="19">
        <v>15</v>
      </c>
      <c r="BP501" s="40">
        <f t="shared" si="81"/>
        <v>33069</v>
      </c>
      <c r="BQ501" s="19">
        <f ca="1" t="shared" si="85"/>
        <v>35</v>
      </c>
      <c r="BU501" s="19">
        <v>4462.72</v>
      </c>
      <c r="BV501" s="41">
        <v>4462.72</v>
      </c>
    </row>
    <row r="502" spans="1:74">
      <c r="A502" s="19" t="s">
        <v>1898</v>
      </c>
      <c r="B502" s="39">
        <v>1982</v>
      </c>
      <c r="C502" s="19">
        <f t="shared" si="78"/>
        <v>1982</v>
      </c>
      <c r="D502" s="19" t="s">
        <v>8310</v>
      </c>
      <c r="E502" s="19" t="str">
        <f t="shared" si="77"/>
        <v>Sep</v>
      </c>
      <c r="F502" s="19">
        <v>27</v>
      </c>
      <c r="G502" s="40">
        <f t="shared" si="79"/>
        <v>30221</v>
      </c>
      <c r="H502" s="19">
        <v>3</v>
      </c>
      <c r="I502" s="19">
        <v>4511.41</v>
      </c>
      <c r="J502" s="41">
        <v>4511.41</v>
      </c>
      <c r="K502" s="19" t="s">
        <v>8297</v>
      </c>
      <c r="L502" s="19" t="str">
        <v>tier - 2</v>
      </c>
      <c r="M502" s="19" t="s">
        <v>8298</v>
      </c>
      <c r="N502" s="19" t="str">
        <v>tier - 3</v>
      </c>
      <c r="O502" s="19" t="s">
        <v>8299</v>
      </c>
      <c r="P502" s="19" t="str">
        <v>R1013</v>
      </c>
      <c r="Q502" s="19">
        <f ca="1" t="shared" si="80"/>
        <v>43</v>
      </c>
      <c r="R502" s="29"/>
      <c r="U502" s="19" t="s">
        <v>8329</v>
      </c>
      <c r="V502" s="19" t="str">
        <f t="shared" si="86"/>
        <v>Oct</v>
      </c>
      <c r="X502" s="19">
        <f t="shared" si="87"/>
        <v>1994</v>
      </c>
      <c r="AG502" s="19" t="s">
        <v>1874</v>
      </c>
      <c r="AH502" s="19" t="s">
        <v>8324</v>
      </c>
      <c r="AI502" s="19" t="s">
        <v>8297</v>
      </c>
      <c r="AJ502" s="19" t="s">
        <v>8298</v>
      </c>
      <c r="AK502" s="19" t="str">
        <v>tier - 2</v>
      </c>
      <c r="AL502" s="19" t="str">
        <v>tier - 3</v>
      </c>
      <c r="AT502" s="19" t="s">
        <v>8315</v>
      </c>
      <c r="AU502" s="19" t="str">
        <v>R1012</v>
      </c>
      <c r="BD502" s="39">
        <v>1990</v>
      </c>
      <c r="BE502" s="19" t="str">
        <f t="shared" si="82"/>
        <v>Jul</v>
      </c>
      <c r="BF502" s="19">
        <v>15</v>
      </c>
      <c r="BG502" s="40">
        <f t="shared" si="83"/>
        <v>33069</v>
      </c>
      <c r="BM502" s="39">
        <v>1991</v>
      </c>
      <c r="BN502" s="19" t="str">
        <f t="shared" si="84"/>
        <v>Jul</v>
      </c>
      <c r="BO502" s="19">
        <v>4</v>
      </c>
      <c r="BP502" s="40">
        <f t="shared" si="81"/>
        <v>33423</v>
      </c>
      <c r="BQ502" s="19">
        <f ca="1" t="shared" si="85"/>
        <v>34</v>
      </c>
      <c r="BU502" s="19">
        <v>4463.21</v>
      </c>
      <c r="BV502" s="41">
        <v>4463.21</v>
      </c>
    </row>
    <row r="503" spans="1:74">
      <c r="A503" s="19" t="s">
        <v>1902</v>
      </c>
      <c r="B503" s="39">
        <v>1980</v>
      </c>
      <c r="C503" s="19">
        <f t="shared" si="78"/>
        <v>1980</v>
      </c>
      <c r="D503" s="19" t="s">
        <v>8303</v>
      </c>
      <c r="E503" s="19" t="str">
        <f t="shared" si="77"/>
        <v>Jun</v>
      </c>
      <c r="F503" s="19">
        <v>16</v>
      </c>
      <c r="G503" s="40">
        <f t="shared" si="79"/>
        <v>29388</v>
      </c>
      <c r="H503" s="19">
        <v>2</v>
      </c>
      <c r="I503" s="19">
        <v>4515.71</v>
      </c>
      <c r="J503" s="41">
        <v>4515.71</v>
      </c>
      <c r="K503" s="19" t="s">
        <v>8297</v>
      </c>
      <c r="L503" s="19" t="str">
        <v>tier - 2</v>
      </c>
      <c r="M503" s="19" t="s">
        <v>8298</v>
      </c>
      <c r="N503" s="19" t="str">
        <v>tier - 3</v>
      </c>
      <c r="O503" s="19" t="s">
        <v>8299</v>
      </c>
      <c r="P503" s="19" t="str">
        <v>R1013</v>
      </c>
      <c r="Q503" s="19">
        <f ca="1" t="shared" si="80"/>
        <v>45</v>
      </c>
      <c r="R503" s="29"/>
      <c r="U503" s="19" t="s">
        <v>8310</v>
      </c>
      <c r="V503" s="19" t="str">
        <f t="shared" si="86"/>
        <v>Sep</v>
      </c>
      <c r="X503" s="19">
        <f t="shared" si="87"/>
        <v>1991</v>
      </c>
      <c r="AG503" s="19" t="s">
        <v>1877</v>
      </c>
      <c r="AH503" s="19" t="s">
        <v>8324</v>
      </c>
      <c r="AI503" s="19" t="s">
        <v>8298</v>
      </c>
      <c r="AJ503" s="19" t="s">
        <v>8298</v>
      </c>
      <c r="AK503" s="19" t="str">
        <v>tier - 3</v>
      </c>
      <c r="AL503" s="19" t="str">
        <v>tier - 3</v>
      </c>
      <c r="AT503" s="19" t="s">
        <v>8299</v>
      </c>
      <c r="AU503" s="19" t="str">
        <v>R1013</v>
      </c>
      <c r="BD503" s="39">
        <v>1991</v>
      </c>
      <c r="BE503" s="19" t="str">
        <f t="shared" si="82"/>
        <v>Jul</v>
      </c>
      <c r="BF503" s="19">
        <v>4</v>
      </c>
      <c r="BG503" s="40">
        <f t="shared" si="83"/>
        <v>33423</v>
      </c>
      <c r="BM503" s="39">
        <v>1999</v>
      </c>
      <c r="BN503" s="19" t="str">
        <f t="shared" si="84"/>
        <v>Nov</v>
      </c>
      <c r="BO503" s="19">
        <v>20</v>
      </c>
      <c r="BP503" s="40">
        <f t="shared" si="81"/>
        <v>36484</v>
      </c>
      <c r="BQ503" s="19">
        <f ca="1" t="shared" si="85"/>
        <v>25</v>
      </c>
      <c r="BU503" s="19">
        <v>4466.62</v>
      </c>
      <c r="BV503" s="41">
        <v>4466.62</v>
      </c>
    </row>
    <row r="504" spans="1:74">
      <c r="A504" s="19" t="s">
        <v>1905</v>
      </c>
      <c r="B504" s="39">
        <v>2003</v>
      </c>
      <c r="C504" s="19">
        <f t="shared" si="78"/>
        <v>2003</v>
      </c>
      <c r="D504" s="19" t="s">
        <v>8329</v>
      </c>
      <c r="E504" s="19" t="str">
        <f t="shared" si="77"/>
        <v>Oct</v>
      </c>
      <c r="F504" s="19">
        <v>2</v>
      </c>
      <c r="G504" s="40">
        <f t="shared" si="79"/>
        <v>37896</v>
      </c>
      <c r="H504" s="19">
        <v>0</v>
      </c>
      <c r="I504" s="19">
        <v>4518.4</v>
      </c>
      <c r="J504" s="41">
        <v>4518.4</v>
      </c>
      <c r="K504" s="19" t="s">
        <v>8297</v>
      </c>
      <c r="L504" s="19" t="str">
        <v>tier - 2</v>
      </c>
      <c r="M504" s="19" t="s">
        <v>8298</v>
      </c>
      <c r="N504" s="19" t="str">
        <v>tier - 3</v>
      </c>
      <c r="O504" s="19" t="s">
        <v>8343</v>
      </c>
      <c r="P504" s="19" t="str">
        <v>R1026</v>
      </c>
      <c r="Q504" s="19">
        <f ca="1" t="shared" si="80"/>
        <v>22</v>
      </c>
      <c r="R504" s="29"/>
      <c r="U504" s="19" t="s">
        <v>8303</v>
      </c>
      <c r="V504" s="19" t="str">
        <f t="shared" si="86"/>
        <v>Jun</v>
      </c>
      <c r="X504" s="19">
        <f t="shared" si="87"/>
        <v>1994</v>
      </c>
      <c r="AG504" s="19" t="s">
        <v>1881</v>
      </c>
      <c r="AH504" s="19" t="s">
        <v>8336</v>
      </c>
      <c r="AI504" s="19" t="s">
        <v>8297</v>
      </c>
      <c r="AJ504" s="19" t="s">
        <v>8297</v>
      </c>
      <c r="AK504" s="19" t="str">
        <v>tier - 2</v>
      </c>
      <c r="AL504" s="19" t="str">
        <v>tier - 2</v>
      </c>
      <c r="AT504" s="19" t="s">
        <v>8315</v>
      </c>
      <c r="AU504" s="19" t="str">
        <v>R1012</v>
      </c>
      <c r="BD504" s="39">
        <v>1999</v>
      </c>
      <c r="BE504" s="19" t="str">
        <f t="shared" si="82"/>
        <v>Nov</v>
      </c>
      <c r="BF504" s="19">
        <v>20</v>
      </c>
      <c r="BG504" s="40">
        <f t="shared" si="83"/>
        <v>36484</v>
      </c>
      <c r="BM504" s="39">
        <v>2004</v>
      </c>
      <c r="BN504" s="19" t="str">
        <f t="shared" si="84"/>
        <v>Jul</v>
      </c>
      <c r="BO504" s="19">
        <v>18</v>
      </c>
      <c r="BP504" s="40">
        <f t="shared" si="81"/>
        <v>38186</v>
      </c>
      <c r="BQ504" s="19">
        <f ca="1" t="shared" si="85"/>
        <v>21</v>
      </c>
      <c r="BU504" s="19">
        <v>4468.25</v>
      </c>
      <c r="BV504" s="41">
        <v>4468.25</v>
      </c>
    </row>
    <row r="505" spans="1:74">
      <c r="A505" s="19" t="s">
        <v>1909</v>
      </c>
      <c r="B505" s="39">
        <v>1987</v>
      </c>
      <c r="C505" s="19">
        <f t="shared" si="78"/>
        <v>1987</v>
      </c>
      <c r="D505" s="19" t="s">
        <v>8326</v>
      </c>
      <c r="E505" s="19" t="str">
        <f t="shared" si="77"/>
        <v>Dec</v>
      </c>
      <c r="F505" s="19">
        <v>5</v>
      </c>
      <c r="G505" s="40">
        <f t="shared" si="79"/>
        <v>32116</v>
      </c>
      <c r="H505" s="19">
        <v>3</v>
      </c>
      <c r="I505" s="19">
        <v>4518.77</v>
      </c>
      <c r="J505" s="41">
        <v>4518.77</v>
      </c>
      <c r="K505" s="19" t="s">
        <v>8297</v>
      </c>
      <c r="L505" s="19" t="str">
        <v>tier - 2</v>
      </c>
      <c r="M505" s="19" t="s">
        <v>8298</v>
      </c>
      <c r="N505" s="19" t="str">
        <v>tier - 3</v>
      </c>
      <c r="O505" s="19" t="s">
        <v>8315</v>
      </c>
      <c r="P505" s="19" t="str">
        <v>R1012</v>
      </c>
      <c r="Q505" s="19">
        <f ca="1" t="shared" si="80"/>
        <v>37</v>
      </c>
      <c r="R505" s="29"/>
      <c r="U505" s="19" t="s">
        <v>8328</v>
      </c>
      <c r="V505" s="19" t="str">
        <f t="shared" si="86"/>
        <v>Aug</v>
      </c>
      <c r="X505" s="19">
        <f t="shared" si="87"/>
        <v>1990</v>
      </c>
      <c r="AG505" s="19" t="s">
        <v>1885</v>
      </c>
      <c r="AH505" s="19" t="s">
        <v>8324</v>
      </c>
      <c r="AI505" s="19" t="s">
        <v>8297</v>
      </c>
      <c r="AJ505" s="19" t="s">
        <v>8297</v>
      </c>
      <c r="AK505" s="19" t="str">
        <v>tier - 2</v>
      </c>
      <c r="AL505" s="19" t="str">
        <v>tier - 2</v>
      </c>
      <c r="AT505" s="19" t="s">
        <v>8315</v>
      </c>
      <c r="AU505" s="19" t="str">
        <v>R1012</v>
      </c>
      <c r="BD505" s="39">
        <v>2004</v>
      </c>
      <c r="BE505" s="19" t="str">
        <f t="shared" si="82"/>
        <v>Jul</v>
      </c>
      <c r="BF505" s="19">
        <v>18</v>
      </c>
      <c r="BG505" s="40">
        <f t="shared" si="83"/>
        <v>38186</v>
      </c>
      <c r="BM505" s="39">
        <v>1992</v>
      </c>
      <c r="BN505" s="19" t="str">
        <f t="shared" si="84"/>
        <v>Jul</v>
      </c>
      <c r="BO505" s="19">
        <v>12</v>
      </c>
      <c r="BP505" s="40">
        <f t="shared" si="81"/>
        <v>33797</v>
      </c>
      <c r="BQ505" s="19">
        <f ca="1" t="shared" si="85"/>
        <v>33</v>
      </c>
      <c r="BU505" s="19">
        <v>4488.58</v>
      </c>
      <c r="BV505" s="41">
        <v>4488.58</v>
      </c>
    </row>
    <row r="506" spans="1:74">
      <c r="A506" s="19" t="s">
        <v>1912</v>
      </c>
      <c r="B506" s="39">
        <v>1988</v>
      </c>
      <c r="C506" s="19">
        <f t="shared" si="78"/>
        <v>1988</v>
      </c>
      <c r="D506" s="19" t="s">
        <v>8326</v>
      </c>
      <c r="E506" s="19" t="str">
        <f t="shared" si="77"/>
        <v>Dec</v>
      </c>
      <c r="F506" s="19">
        <v>21</v>
      </c>
      <c r="G506" s="40">
        <f t="shared" si="79"/>
        <v>32498</v>
      </c>
      <c r="H506" s="19">
        <v>0</v>
      </c>
      <c r="I506" s="19">
        <v>4518.83</v>
      </c>
      <c r="J506" s="41">
        <v>4518.83</v>
      </c>
      <c r="K506" s="19" t="s">
        <v>8297</v>
      </c>
      <c r="L506" s="19" t="str">
        <v>tier - 2</v>
      </c>
      <c r="M506" s="19" t="s">
        <v>8297</v>
      </c>
      <c r="N506" s="19" t="str">
        <v>tier - 2</v>
      </c>
      <c r="O506" s="19" t="s">
        <v>8341</v>
      </c>
      <c r="P506" s="19" t="str">
        <v>R1017</v>
      </c>
      <c r="Q506" s="19">
        <f ca="1" t="shared" si="80"/>
        <v>36</v>
      </c>
      <c r="R506" s="29"/>
      <c r="U506" s="19" t="s">
        <v>8296</v>
      </c>
      <c r="V506" s="19" t="str">
        <f t="shared" si="86"/>
        <v>Jul</v>
      </c>
      <c r="X506" s="19">
        <f t="shared" si="87"/>
        <v>1990</v>
      </c>
      <c r="AG506" s="19" t="s">
        <v>1888</v>
      </c>
      <c r="AH506" s="19" t="s">
        <v>8324</v>
      </c>
      <c r="AI506" s="19" t="s">
        <v>8297</v>
      </c>
      <c r="AJ506" s="19" t="s">
        <v>8298</v>
      </c>
      <c r="AK506" s="19" t="str">
        <v>tier - 2</v>
      </c>
      <c r="AL506" s="19" t="str">
        <v>tier - 3</v>
      </c>
      <c r="AT506" s="19" t="s">
        <v>8315</v>
      </c>
      <c r="AU506" s="19" t="str">
        <v>R1012</v>
      </c>
      <c r="BD506" s="39">
        <v>1992</v>
      </c>
      <c r="BE506" s="19" t="str">
        <f t="shared" si="82"/>
        <v>Jul</v>
      </c>
      <c r="BF506" s="19">
        <v>12</v>
      </c>
      <c r="BG506" s="40">
        <f t="shared" si="83"/>
        <v>33797</v>
      </c>
      <c r="BM506" s="39">
        <v>1988</v>
      </c>
      <c r="BN506" s="19" t="str">
        <f t="shared" si="84"/>
        <v>Jun</v>
      </c>
      <c r="BO506" s="19">
        <v>26</v>
      </c>
      <c r="BP506" s="40">
        <f t="shared" si="81"/>
        <v>32320</v>
      </c>
      <c r="BQ506" s="19">
        <f ca="1" t="shared" si="85"/>
        <v>37</v>
      </c>
      <c r="BU506" s="19">
        <v>4500.34</v>
      </c>
      <c r="BV506" s="41">
        <v>4500.34</v>
      </c>
    </row>
    <row r="507" spans="1:74">
      <c r="A507" s="19" t="s">
        <v>1916</v>
      </c>
      <c r="B507" s="39">
        <v>1992</v>
      </c>
      <c r="C507" s="19">
        <f t="shared" si="78"/>
        <v>1992</v>
      </c>
      <c r="D507" s="19" t="s">
        <v>8328</v>
      </c>
      <c r="E507" s="19" t="str">
        <f t="shared" si="77"/>
        <v>Aug</v>
      </c>
      <c r="F507" s="19">
        <v>13</v>
      </c>
      <c r="G507" s="40">
        <f t="shared" si="79"/>
        <v>33829</v>
      </c>
      <c r="H507" s="19">
        <v>1</v>
      </c>
      <c r="I507" s="19">
        <v>4527.18</v>
      </c>
      <c r="J507" s="41">
        <v>4527.18</v>
      </c>
      <c r="K507" s="19" t="s">
        <v>8297</v>
      </c>
      <c r="L507" s="19" t="str">
        <v>tier - 2</v>
      </c>
      <c r="M507" s="19" t="s">
        <v>8297</v>
      </c>
      <c r="N507" s="19" t="str">
        <v>tier - 2</v>
      </c>
      <c r="O507" s="19" t="s">
        <v>8315</v>
      </c>
      <c r="P507" s="19" t="str">
        <v>R1012</v>
      </c>
      <c r="Q507" s="19">
        <f ca="1" t="shared" si="80"/>
        <v>33</v>
      </c>
      <c r="R507" s="29"/>
      <c r="U507" s="19" t="s">
        <v>8296</v>
      </c>
      <c r="V507" s="19" t="str">
        <f t="shared" si="86"/>
        <v>Jul</v>
      </c>
      <c r="X507" s="19">
        <f t="shared" si="87"/>
        <v>1991</v>
      </c>
      <c r="AG507" s="19" t="s">
        <v>1892</v>
      </c>
      <c r="AH507" s="19" t="s">
        <v>8324</v>
      </c>
      <c r="AI507" s="19" t="s">
        <v>8297</v>
      </c>
      <c r="AJ507" s="19" t="s">
        <v>8302</v>
      </c>
      <c r="AK507" s="19" t="str">
        <v>tier - 2</v>
      </c>
      <c r="AL507" s="19" t="str">
        <v>tier - 1</v>
      </c>
      <c r="AT507" s="19" t="s">
        <v>8341</v>
      </c>
      <c r="AU507" s="19" t="str">
        <v>R1017</v>
      </c>
      <c r="BD507" s="39">
        <v>1988</v>
      </c>
      <c r="BE507" s="19" t="str">
        <f t="shared" si="82"/>
        <v>Jun</v>
      </c>
      <c r="BF507" s="19">
        <v>26</v>
      </c>
      <c r="BG507" s="40">
        <f t="shared" si="83"/>
        <v>32320</v>
      </c>
      <c r="BM507" s="39">
        <v>1997</v>
      </c>
      <c r="BN507" s="19" t="str">
        <f t="shared" si="84"/>
        <v>Oct</v>
      </c>
      <c r="BO507" s="19">
        <v>13</v>
      </c>
      <c r="BP507" s="40">
        <f t="shared" si="81"/>
        <v>35716</v>
      </c>
      <c r="BQ507" s="19">
        <f ca="1" t="shared" si="85"/>
        <v>28</v>
      </c>
      <c r="BU507" s="19">
        <v>4504.66</v>
      </c>
      <c r="BV507" s="41">
        <v>4504.66</v>
      </c>
    </row>
    <row r="508" spans="1:74">
      <c r="A508" s="19" t="s">
        <v>1919</v>
      </c>
      <c r="B508" s="39">
        <v>1993</v>
      </c>
      <c r="C508" s="19">
        <f t="shared" si="78"/>
        <v>1993</v>
      </c>
      <c r="D508" s="19" t="s">
        <v>8303</v>
      </c>
      <c r="E508" s="19" t="str">
        <f t="shared" si="77"/>
        <v>Jun</v>
      </c>
      <c r="F508" s="19">
        <v>29</v>
      </c>
      <c r="G508" s="40">
        <f t="shared" si="79"/>
        <v>34149</v>
      </c>
      <c r="H508" s="19">
        <v>2</v>
      </c>
      <c r="I508" s="19">
        <v>4529.48</v>
      </c>
      <c r="J508" s="41">
        <v>4529.48</v>
      </c>
      <c r="K508" s="19" t="s">
        <v>8297</v>
      </c>
      <c r="L508" s="19" t="str">
        <v>tier - 2</v>
      </c>
      <c r="M508" s="19" t="s">
        <v>8302</v>
      </c>
      <c r="N508" s="19" t="str">
        <v>tier - 1</v>
      </c>
      <c r="O508" s="19" t="s">
        <v>8330</v>
      </c>
      <c r="P508" s="19" t="str">
        <v>R1011</v>
      </c>
      <c r="Q508" s="19">
        <f ca="1" t="shared" si="80"/>
        <v>32</v>
      </c>
      <c r="R508" s="29"/>
      <c r="U508" s="19" t="s">
        <v>8301</v>
      </c>
      <c r="V508" s="19" t="str">
        <f t="shared" si="86"/>
        <v>Nov</v>
      </c>
      <c r="X508" s="19">
        <f t="shared" si="87"/>
        <v>1999</v>
      </c>
      <c r="AG508" s="19" t="s">
        <v>1895</v>
      </c>
      <c r="AH508" s="19" t="s">
        <v>8336</v>
      </c>
      <c r="AI508" s="19" t="s">
        <v>8302</v>
      </c>
      <c r="AJ508" s="19" t="s">
        <v>8297</v>
      </c>
      <c r="AK508" s="19" t="str">
        <v>tier - 1</v>
      </c>
      <c r="AL508" s="19" t="str">
        <v>tier - 2</v>
      </c>
      <c r="AT508" s="19" t="s">
        <v>8299</v>
      </c>
      <c r="AU508" s="19" t="str">
        <v>R1013</v>
      </c>
      <c r="BD508" s="39">
        <v>1997</v>
      </c>
      <c r="BE508" s="19" t="str">
        <f t="shared" si="82"/>
        <v>Oct</v>
      </c>
      <c r="BF508" s="19">
        <v>13</v>
      </c>
      <c r="BG508" s="40">
        <f t="shared" si="83"/>
        <v>35716</v>
      </c>
      <c r="BM508" s="39">
        <v>1982</v>
      </c>
      <c r="BN508" s="19" t="str">
        <f t="shared" si="84"/>
        <v>Sep</v>
      </c>
      <c r="BO508" s="19">
        <v>27</v>
      </c>
      <c r="BP508" s="40">
        <f t="shared" si="81"/>
        <v>30221</v>
      </c>
      <c r="BQ508" s="19">
        <f ca="1" t="shared" si="85"/>
        <v>43</v>
      </c>
      <c r="BU508" s="19">
        <v>4511.41</v>
      </c>
      <c r="BV508" s="41">
        <v>4511.41</v>
      </c>
    </row>
    <row r="509" spans="1:74">
      <c r="A509" s="19" t="s">
        <v>1923</v>
      </c>
      <c r="B509" s="39">
        <v>1988</v>
      </c>
      <c r="C509" s="19">
        <f t="shared" si="78"/>
        <v>1988</v>
      </c>
      <c r="D509" s="19" t="s">
        <v>8303</v>
      </c>
      <c r="E509" s="19" t="str">
        <f t="shared" si="77"/>
        <v>Jun</v>
      </c>
      <c r="F509" s="19">
        <v>13</v>
      </c>
      <c r="G509" s="40">
        <f t="shared" si="79"/>
        <v>32307</v>
      </c>
      <c r="H509" s="19">
        <v>1</v>
      </c>
      <c r="I509" s="19">
        <v>4536.26</v>
      </c>
      <c r="J509" s="41">
        <v>4536.26</v>
      </c>
      <c r="K509" s="19" t="s">
        <v>8297</v>
      </c>
      <c r="L509" s="19" t="str">
        <v>tier - 2</v>
      </c>
      <c r="M509" s="19" t="s">
        <v>8297</v>
      </c>
      <c r="N509" s="19" t="str">
        <v>tier - 2</v>
      </c>
      <c r="O509" s="19" t="s">
        <v>8330</v>
      </c>
      <c r="P509" s="19" t="str">
        <v>R1011</v>
      </c>
      <c r="Q509" s="19">
        <f ca="1" t="shared" si="80"/>
        <v>37</v>
      </c>
      <c r="R509" s="29"/>
      <c r="U509" s="19" t="s">
        <v>8296</v>
      </c>
      <c r="V509" s="19" t="str">
        <f t="shared" si="86"/>
        <v>Jul</v>
      </c>
      <c r="X509" s="19">
        <f t="shared" si="87"/>
        <v>2004</v>
      </c>
      <c r="AG509" s="19" t="s">
        <v>1898</v>
      </c>
      <c r="AH509" s="19" t="s">
        <v>8324</v>
      </c>
      <c r="AI509" s="19" t="s">
        <v>8297</v>
      </c>
      <c r="AJ509" s="19" t="s">
        <v>8298</v>
      </c>
      <c r="AK509" s="19" t="str">
        <v>tier - 2</v>
      </c>
      <c r="AL509" s="19" t="str">
        <v>tier - 3</v>
      </c>
      <c r="AT509" s="19" t="s">
        <v>8299</v>
      </c>
      <c r="AU509" s="19" t="str">
        <v>R1013</v>
      </c>
      <c r="BD509" s="39">
        <v>1982</v>
      </c>
      <c r="BE509" s="19" t="str">
        <f t="shared" si="82"/>
        <v>Sep</v>
      </c>
      <c r="BF509" s="19">
        <v>27</v>
      </c>
      <c r="BG509" s="40">
        <f t="shared" si="83"/>
        <v>30221</v>
      </c>
      <c r="BM509" s="39">
        <v>1980</v>
      </c>
      <c r="BN509" s="19" t="str">
        <f t="shared" si="84"/>
        <v>Jun</v>
      </c>
      <c r="BO509" s="19">
        <v>16</v>
      </c>
      <c r="BP509" s="40">
        <f t="shared" si="81"/>
        <v>29388</v>
      </c>
      <c r="BQ509" s="19">
        <f ca="1" t="shared" si="85"/>
        <v>45</v>
      </c>
      <c r="BU509" s="19">
        <v>4515.71</v>
      </c>
      <c r="BV509" s="41">
        <v>4515.71</v>
      </c>
    </row>
    <row r="510" spans="1:74">
      <c r="A510" s="19" t="s">
        <v>1927</v>
      </c>
      <c r="B510" s="39">
        <v>1990</v>
      </c>
      <c r="C510" s="19">
        <f t="shared" si="78"/>
        <v>1990</v>
      </c>
      <c r="D510" s="19" t="s">
        <v>8301</v>
      </c>
      <c r="E510" s="19" t="str">
        <f t="shared" si="77"/>
        <v>Nov</v>
      </c>
      <c r="F510" s="19">
        <v>17</v>
      </c>
      <c r="G510" s="40">
        <f t="shared" si="79"/>
        <v>33194</v>
      </c>
      <c r="H510" s="19">
        <v>0</v>
      </c>
      <c r="I510" s="19">
        <v>4544.23</v>
      </c>
      <c r="J510" s="41">
        <v>4544.23</v>
      </c>
      <c r="K510" s="19" t="s">
        <v>8297</v>
      </c>
      <c r="L510" s="19" t="str">
        <v>tier - 2</v>
      </c>
      <c r="M510" s="19" t="s">
        <v>8302</v>
      </c>
      <c r="N510" s="19" t="str">
        <v>tier - 1</v>
      </c>
      <c r="O510" s="19" t="s">
        <v>8337</v>
      </c>
      <c r="P510" s="19" t="str">
        <v>R1024</v>
      </c>
      <c r="Q510" s="19">
        <f ca="1" t="shared" si="80"/>
        <v>34</v>
      </c>
      <c r="R510" s="29"/>
      <c r="U510" s="19" t="s">
        <v>8296</v>
      </c>
      <c r="V510" s="19" t="str">
        <f t="shared" si="86"/>
        <v>Jul</v>
      </c>
      <c r="X510" s="19">
        <f t="shared" si="87"/>
        <v>1992</v>
      </c>
      <c r="AG510" s="19" t="s">
        <v>1902</v>
      </c>
      <c r="AH510" s="19" t="s">
        <v>8336</v>
      </c>
      <c r="AI510" s="19" t="s">
        <v>8297</v>
      </c>
      <c r="AJ510" s="19" t="s">
        <v>8298</v>
      </c>
      <c r="AK510" s="19" t="str">
        <v>tier - 2</v>
      </c>
      <c r="AL510" s="19" t="str">
        <v>tier - 3</v>
      </c>
      <c r="AT510" s="19" t="s">
        <v>8299</v>
      </c>
      <c r="AU510" s="19" t="str">
        <v>R1013</v>
      </c>
      <c r="BD510" s="39">
        <v>1980</v>
      </c>
      <c r="BE510" s="19" t="str">
        <f t="shared" si="82"/>
        <v>Jun</v>
      </c>
      <c r="BF510" s="19">
        <v>16</v>
      </c>
      <c r="BG510" s="40">
        <f t="shared" si="83"/>
        <v>29388</v>
      </c>
      <c r="BM510" s="39">
        <v>2003</v>
      </c>
      <c r="BN510" s="19" t="str">
        <f t="shared" si="84"/>
        <v>Oct</v>
      </c>
      <c r="BO510" s="19">
        <v>2</v>
      </c>
      <c r="BP510" s="40">
        <f t="shared" si="81"/>
        <v>37896</v>
      </c>
      <c r="BQ510" s="19">
        <f ca="1" t="shared" si="85"/>
        <v>22</v>
      </c>
      <c r="BU510" s="19">
        <v>4518.4</v>
      </c>
      <c r="BV510" s="41">
        <v>4518.4</v>
      </c>
    </row>
    <row r="511" spans="1:74">
      <c r="A511" s="19" t="s">
        <v>1930</v>
      </c>
      <c r="B511" s="39">
        <v>2004</v>
      </c>
      <c r="C511" s="19">
        <f t="shared" si="78"/>
        <v>2004</v>
      </c>
      <c r="D511" s="19" t="s">
        <v>8326</v>
      </c>
      <c r="E511" s="19" t="str">
        <f t="shared" si="77"/>
        <v>Dec</v>
      </c>
      <c r="F511" s="19">
        <v>22</v>
      </c>
      <c r="G511" s="40">
        <f t="shared" si="79"/>
        <v>38343</v>
      </c>
      <c r="H511" s="19">
        <v>4</v>
      </c>
      <c r="I511" s="19">
        <v>4561.19</v>
      </c>
      <c r="J511" s="41">
        <v>4561.19</v>
      </c>
      <c r="K511" s="19" t="s">
        <v>8297</v>
      </c>
      <c r="L511" s="19" t="str">
        <v>tier - 2</v>
      </c>
      <c r="M511" s="19" t="s">
        <v>8297</v>
      </c>
      <c r="N511" s="19" t="str">
        <v>tier - 2</v>
      </c>
      <c r="O511" s="19" t="s">
        <v>8337</v>
      </c>
      <c r="P511" s="19" t="str">
        <v>R1024</v>
      </c>
      <c r="Q511" s="19">
        <f ca="1" t="shared" si="80"/>
        <v>20</v>
      </c>
      <c r="R511" s="29"/>
      <c r="U511" s="19" t="s">
        <v>8303</v>
      </c>
      <c r="V511" s="19" t="str">
        <f t="shared" si="86"/>
        <v>Jun</v>
      </c>
      <c r="X511" s="19">
        <f t="shared" si="87"/>
        <v>1988</v>
      </c>
      <c r="AG511" s="19" t="s">
        <v>1905</v>
      </c>
      <c r="AH511" s="19" t="s">
        <v>8324</v>
      </c>
      <c r="AI511" s="19" t="s">
        <v>8297</v>
      </c>
      <c r="AJ511" s="19" t="s">
        <v>8298</v>
      </c>
      <c r="AK511" s="19" t="str">
        <v>tier - 2</v>
      </c>
      <c r="AL511" s="19" t="str">
        <v>tier - 3</v>
      </c>
      <c r="AT511" s="19" t="s">
        <v>8343</v>
      </c>
      <c r="AU511" s="19" t="str">
        <v>R1026</v>
      </c>
      <c r="BD511" s="39">
        <v>2003</v>
      </c>
      <c r="BE511" s="19" t="str">
        <f t="shared" si="82"/>
        <v>Oct</v>
      </c>
      <c r="BF511" s="19">
        <v>2</v>
      </c>
      <c r="BG511" s="40">
        <f t="shared" si="83"/>
        <v>37896</v>
      </c>
      <c r="BM511" s="39">
        <v>1987</v>
      </c>
      <c r="BN511" s="19" t="str">
        <f t="shared" si="84"/>
        <v>Dec</v>
      </c>
      <c r="BO511" s="19">
        <v>5</v>
      </c>
      <c r="BP511" s="40">
        <f t="shared" si="81"/>
        <v>32116</v>
      </c>
      <c r="BQ511" s="19">
        <f ca="1" t="shared" si="85"/>
        <v>37</v>
      </c>
      <c r="BU511" s="19">
        <v>4518.77</v>
      </c>
      <c r="BV511" s="41">
        <v>4518.77</v>
      </c>
    </row>
    <row r="512" spans="1:74">
      <c r="A512" s="19" t="s">
        <v>1934</v>
      </c>
      <c r="B512" s="39">
        <v>1990</v>
      </c>
      <c r="C512" s="19">
        <f t="shared" si="78"/>
        <v>1990</v>
      </c>
      <c r="D512" s="19" t="s">
        <v>8310</v>
      </c>
      <c r="E512" s="19" t="str">
        <f t="shared" si="77"/>
        <v>Sep</v>
      </c>
      <c r="F512" s="19">
        <v>20</v>
      </c>
      <c r="G512" s="40">
        <f t="shared" si="79"/>
        <v>33136</v>
      </c>
      <c r="H512" s="19">
        <v>1</v>
      </c>
      <c r="I512" s="19">
        <v>4562.84</v>
      </c>
      <c r="J512" s="41">
        <v>4562.84</v>
      </c>
      <c r="K512" s="19" t="s">
        <v>8297</v>
      </c>
      <c r="L512" s="19" t="str">
        <v>tier - 2</v>
      </c>
      <c r="M512" s="19" t="s">
        <v>8297</v>
      </c>
      <c r="N512" s="19" t="str">
        <v>tier - 2</v>
      </c>
      <c r="O512" s="19" t="s">
        <v>8299</v>
      </c>
      <c r="P512" s="19" t="str">
        <v>R1013</v>
      </c>
      <c r="Q512" s="19">
        <f ca="1" t="shared" si="80"/>
        <v>35</v>
      </c>
      <c r="R512" s="29"/>
      <c r="U512" s="19" t="s">
        <v>8329</v>
      </c>
      <c r="V512" s="19" t="str">
        <f t="shared" si="86"/>
        <v>Oct</v>
      </c>
      <c r="X512" s="19">
        <f t="shared" si="87"/>
        <v>1997</v>
      </c>
      <c r="AG512" s="19" t="s">
        <v>1909</v>
      </c>
      <c r="AH512" s="19" t="s">
        <v>8336</v>
      </c>
      <c r="AI512" s="19" t="s">
        <v>8297</v>
      </c>
      <c r="AJ512" s="19" t="s">
        <v>8298</v>
      </c>
      <c r="AK512" s="19" t="str">
        <v>tier - 2</v>
      </c>
      <c r="AL512" s="19" t="str">
        <v>tier - 3</v>
      </c>
      <c r="AT512" s="19" t="s">
        <v>8315</v>
      </c>
      <c r="AU512" s="19" t="str">
        <v>R1012</v>
      </c>
      <c r="BD512" s="39">
        <v>1987</v>
      </c>
      <c r="BE512" s="19" t="str">
        <f t="shared" si="82"/>
        <v>Dec</v>
      </c>
      <c r="BF512" s="19">
        <v>5</v>
      </c>
      <c r="BG512" s="40">
        <f t="shared" si="83"/>
        <v>32116</v>
      </c>
      <c r="BM512" s="39">
        <v>1988</v>
      </c>
      <c r="BN512" s="19" t="str">
        <f t="shared" si="84"/>
        <v>Dec</v>
      </c>
      <c r="BO512" s="19">
        <v>21</v>
      </c>
      <c r="BP512" s="40">
        <f t="shared" si="81"/>
        <v>32498</v>
      </c>
      <c r="BQ512" s="19">
        <f ca="1" t="shared" si="85"/>
        <v>36</v>
      </c>
      <c r="BU512" s="19">
        <v>4518.83</v>
      </c>
      <c r="BV512" s="41">
        <v>4518.83</v>
      </c>
    </row>
    <row r="513" spans="1:74">
      <c r="A513" s="19" t="s">
        <v>1938</v>
      </c>
      <c r="B513" s="39">
        <v>1996</v>
      </c>
      <c r="C513" s="19">
        <f t="shared" si="78"/>
        <v>1996</v>
      </c>
      <c r="D513" s="19" t="s">
        <v>8326</v>
      </c>
      <c r="E513" s="19" t="str">
        <f t="shared" si="77"/>
        <v>Dec</v>
      </c>
      <c r="F513" s="19">
        <v>25</v>
      </c>
      <c r="G513" s="40">
        <f t="shared" si="79"/>
        <v>35424</v>
      </c>
      <c r="H513" s="19">
        <v>2</v>
      </c>
      <c r="I513" s="19">
        <v>4564.19</v>
      </c>
      <c r="J513" s="41">
        <v>4564.19</v>
      </c>
      <c r="K513" s="19" t="s">
        <v>8297</v>
      </c>
      <c r="L513" s="19" t="str">
        <v>tier - 2</v>
      </c>
      <c r="M513" s="19" t="s">
        <v>8297</v>
      </c>
      <c r="N513" s="19" t="str">
        <v>tier - 2</v>
      </c>
      <c r="O513" s="19" t="s">
        <v>8337</v>
      </c>
      <c r="P513" s="19" t="str">
        <v>R1024</v>
      </c>
      <c r="Q513" s="19">
        <f ca="1" t="shared" si="80"/>
        <v>28</v>
      </c>
      <c r="R513" s="29"/>
      <c r="U513" s="19" t="s">
        <v>8310</v>
      </c>
      <c r="V513" s="19" t="str">
        <f t="shared" si="86"/>
        <v>Sep</v>
      </c>
      <c r="X513" s="19">
        <f t="shared" si="87"/>
        <v>1982</v>
      </c>
      <c r="AG513" s="19" t="s">
        <v>1912</v>
      </c>
      <c r="AH513" s="19" t="s">
        <v>8324</v>
      </c>
      <c r="AI513" s="19" t="s">
        <v>8297</v>
      </c>
      <c r="AJ513" s="19" t="s">
        <v>8297</v>
      </c>
      <c r="AK513" s="19" t="str">
        <v>tier - 2</v>
      </c>
      <c r="AL513" s="19" t="str">
        <v>tier - 2</v>
      </c>
      <c r="AT513" s="19" t="s">
        <v>8341</v>
      </c>
      <c r="AU513" s="19" t="str">
        <v>R1017</v>
      </c>
      <c r="BD513" s="39">
        <v>1988</v>
      </c>
      <c r="BE513" s="19" t="str">
        <f t="shared" si="82"/>
        <v>Dec</v>
      </c>
      <c r="BF513" s="19">
        <v>21</v>
      </c>
      <c r="BG513" s="40">
        <f t="shared" si="83"/>
        <v>32498</v>
      </c>
      <c r="BM513" s="39">
        <v>1992</v>
      </c>
      <c r="BN513" s="19" t="str">
        <f t="shared" si="84"/>
        <v>Aug</v>
      </c>
      <c r="BO513" s="19">
        <v>13</v>
      </c>
      <c r="BP513" s="40">
        <f t="shared" si="81"/>
        <v>33829</v>
      </c>
      <c r="BQ513" s="19">
        <f ca="1" t="shared" si="85"/>
        <v>33</v>
      </c>
      <c r="BU513" s="19">
        <v>4527.18</v>
      </c>
      <c r="BV513" s="41">
        <v>4527.18</v>
      </c>
    </row>
    <row r="514" spans="1:74">
      <c r="A514" s="19" t="s">
        <v>1942</v>
      </c>
      <c r="B514" s="39">
        <v>1989</v>
      </c>
      <c r="C514" s="19">
        <f t="shared" si="78"/>
        <v>1989</v>
      </c>
      <c r="D514" s="19" t="s">
        <v>8310</v>
      </c>
      <c r="E514" s="19" t="str">
        <f t="shared" ref="E514:E577" si="88">SUBSTITUTE(D514,"?","Sep")</f>
        <v>Sep</v>
      </c>
      <c r="F514" s="19">
        <v>18</v>
      </c>
      <c r="G514" s="40">
        <f t="shared" si="79"/>
        <v>32769</v>
      </c>
      <c r="H514" s="19">
        <v>0</v>
      </c>
      <c r="I514" s="19">
        <v>4571.41</v>
      </c>
      <c r="J514" s="41">
        <v>4571.41</v>
      </c>
      <c r="K514" s="19" t="s">
        <v>8297</v>
      </c>
      <c r="L514" s="19" t="str">
        <v>tier - 2</v>
      </c>
      <c r="M514" s="19" t="s">
        <v>8297</v>
      </c>
      <c r="N514" s="19" t="str">
        <v>tier - 2</v>
      </c>
      <c r="O514" s="19" t="s">
        <v>8315</v>
      </c>
      <c r="P514" s="19" t="str">
        <v>R1012</v>
      </c>
      <c r="Q514" s="19">
        <f ca="1" t="shared" si="80"/>
        <v>36</v>
      </c>
      <c r="R514" s="29"/>
      <c r="U514" s="19" t="s">
        <v>8303</v>
      </c>
      <c r="V514" s="19" t="str">
        <f t="shared" si="86"/>
        <v>Jun</v>
      </c>
      <c r="X514" s="19">
        <f t="shared" si="87"/>
        <v>1980</v>
      </c>
      <c r="AG514" s="19" t="s">
        <v>1916</v>
      </c>
      <c r="AH514" s="19" t="s">
        <v>8324</v>
      </c>
      <c r="AI514" s="19" t="s">
        <v>8297</v>
      </c>
      <c r="AJ514" s="19" t="s">
        <v>8297</v>
      </c>
      <c r="AK514" s="19" t="str">
        <v>tier - 2</v>
      </c>
      <c r="AL514" s="19" t="str">
        <v>tier - 2</v>
      </c>
      <c r="AT514" s="19" t="s">
        <v>8315</v>
      </c>
      <c r="AU514" s="19" t="str">
        <v>R1012</v>
      </c>
      <c r="BD514" s="39">
        <v>1992</v>
      </c>
      <c r="BE514" s="19" t="str">
        <f t="shared" si="82"/>
        <v>Aug</v>
      </c>
      <c r="BF514" s="19">
        <v>13</v>
      </c>
      <c r="BG514" s="40">
        <f t="shared" si="83"/>
        <v>33829</v>
      </c>
      <c r="BM514" s="39">
        <v>1993</v>
      </c>
      <c r="BN514" s="19" t="str">
        <f t="shared" si="84"/>
        <v>Jun</v>
      </c>
      <c r="BO514" s="19">
        <v>29</v>
      </c>
      <c r="BP514" s="40">
        <f t="shared" si="81"/>
        <v>34149</v>
      </c>
      <c r="BQ514" s="19">
        <f ca="1" t="shared" si="85"/>
        <v>32</v>
      </c>
      <c r="BU514" s="19">
        <v>4529.48</v>
      </c>
      <c r="BV514" s="41">
        <v>4529.48</v>
      </c>
    </row>
    <row r="515" spans="1:74">
      <c r="A515" s="19" t="s">
        <v>1946</v>
      </c>
      <c r="B515" s="39">
        <v>2000</v>
      </c>
      <c r="C515" s="19">
        <f t="shared" ref="C515:C578" si="89">IF(B515="?",ROUND(AVERAGE($B$2:$B$2336),0),B515)</f>
        <v>2000</v>
      </c>
      <c r="D515" s="19" t="s">
        <v>8296</v>
      </c>
      <c r="E515" s="19" t="str">
        <f t="shared" si="88"/>
        <v>Jul</v>
      </c>
      <c r="F515" s="19">
        <v>2</v>
      </c>
      <c r="G515" s="40">
        <f t="shared" ref="G515:G578" si="90">DATE(C515,MONTH(E515&amp;2),F515)</f>
        <v>36709</v>
      </c>
      <c r="H515" s="19">
        <v>0</v>
      </c>
      <c r="I515" s="19">
        <v>4608.03</v>
      </c>
      <c r="J515" s="41">
        <v>4608.03</v>
      </c>
      <c r="K515" s="19" t="s">
        <v>8297</v>
      </c>
      <c r="L515" s="19" t="str">
        <v>tier - 2</v>
      </c>
      <c r="M515" s="19" t="s">
        <v>8298</v>
      </c>
      <c r="N515" s="19" t="str">
        <v>tier - 3</v>
      </c>
      <c r="O515" s="19" t="s">
        <v>8330</v>
      </c>
      <c r="P515" s="19" t="str">
        <v>R1011</v>
      </c>
      <c r="Q515" s="19">
        <f ca="1" t="shared" ref="Q515:Q578" si="91">INT((TODAY()-G515)/365.25)</f>
        <v>25</v>
      </c>
      <c r="R515" s="29"/>
      <c r="U515" s="19" t="s">
        <v>8329</v>
      </c>
      <c r="V515" s="19" t="str">
        <f t="shared" si="86"/>
        <v>Oct</v>
      </c>
      <c r="X515" s="19">
        <f t="shared" si="87"/>
        <v>2003</v>
      </c>
      <c r="AG515" s="19" t="s">
        <v>1919</v>
      </c>
      <c r="AH515" s="19" t="s">
        <v>8324</v>
      </c>
      <c r="AI515" s="19" t="s">
        <v>8297</v>
      </c>
      <c r="AJ515" s="19" t="s">
        <v>8302</v>
      </c>
      <c r="AK515" s="19" t="str">
        <v>tier - 2</v>
      </c>
      <c r="AL515" s="19" t="str">
        <v>tier - 1</v>
      </c>
      <c r="AT515" s="19" t="s">
        <v>8330</v>
      </c>
      <c r="AU515" s="19" t="str">
        <v>R1011</v>
      </c>
      <c r="BD515" s="39">
        <v>1993</v>
      </c>
      <c r="BE515" s="19" t="str">
        <f t="shared" si="82"/>
        <v>Jun</v>
      </c>
      <c r="BF515" s="19">
        <v>29</v>
      </c>
      <c r="BG515" s="40">
        <f t="shared" si="83"/>
        <v>34149</v>
      </c>
      <c r="BM515" s="39">
        <v>1988</v>
      </c>
      <c r="BN515" s="19" t="str">
        <f t="shared" si="84"/>
        <v>Jun</v>
      </c>
      <c r="BO515" s="19">
        <v>13</v>
      </c>
      <c r="BP515" s="40">
        <f t="shared" si="81"/>
        <v>32307</v>
      </c>
      <c r="BQ515" s="19">
        <f ca="1" t="shared" si="85"/>
        <v>37</v>
      </c>
      <c r="BU515" s="19">
        <v>4536.26</v>
      </c>
      <c r="BV515" s="41">
        <v>4536.26</v>
      </c>
    </row>
    <row r="516" spans="1:74">
      <c r="A516" s="19" t="s">
        <v>1950</v>
      </c>
      <c r="B516" s="39">
        <v>1998</v>
      </c>
      <c r="C516" s="19">
        <f t="shared" si="89"/>
        <v>1998</v>
      </c>
      <c r="D516" s="19" t="s">
        <v>8303</v>
      </c>
      <c r="E516" s="19" t="str">
        <f t="shared" si="88"/>
        <v>Jun</v>
      </c>
      <c r="F516" s="19">
        <v>29</v>
      </c>
      <c r="G516" s="40">
        <f t="shared" si="90"/>
        <v>35975</v>
      </c>
      <c r="H516" s="19">
        <v>3</v>
      </c>
      <c r="I516" s="19">
        <v>4618.08</v>
      </c>
      <c r="J516" s="41">
        <v>4618.08</v>
      </c>
      <c r="K516" s="19" t="s">
        <v>8297</v>
      </c>
      <c r="L516" s="19" t="str">
        <v>tier - 2</v>
      </c>
      <c r="M516" s="19" t="s">
        <v>8302</v>
      </c>
      <c r="N516" s="19" t="str">
        <v>tier - 1</v>
      </c>
      <c r="O516" s="19" t="s">
        <v>8315</v>
      </c>
      <c r="P516" s="19" t="str">
        <v>R1012</v>
      </c>
      <c r="Q516" s="19">
        <f ca="1" t="shared" si="91"/>
        <v>27</v>
      </c>
      <c r="R516" s="29"/>
      <c r="U516" s="19" t="s">
        <v>8326</v>
      </c>
      <c r="V516" s="19" t="str">
        <f t="shared" si="86"/>
        <v>Dec</v>
      </c>
      <c r="X516" s="19">
        <f t="shared" si="87"/>
        <v>1987</v>
      </c>
      <c r="AG516" s="19" t="s">
        <v>1923</v>
      </c>
      <c r="AH516" s="19" t="s">
        <v>8336</v>
      </c>
      <c r="AI516" s="19" t="s">
        <v>8297</v>
      </c>
      <c r="AJ516" s="19" t="s">
        <v>8297</v>
      </c>
      <c r="AK516" s="19" t="str">
        <v>tier - 2</v>
      </c>
      <c r="AL516" s="19" t="str">
        <v>tier - 2</v>
      </c>
      <c r="AT516" s="19" t="s">
        <v>8330</v>
      </c>
      <c r="AU516" s="19" t="str">
        <v>R1011</v>
      </c>
      <c r="BD516" s="39">
        <v>1988</v>
      </c>
      <c r="BE516" s="19" t="str">
        <f t="shared" si="82"/>
        <v>Jun</v>
      </c>
      <c r="BF516" s="19">
        <v>13</v>
      </c>
      <c r="BG516" s="40">
        <f t="shared" si="83"/>
        <v>32307</v>
      </c>
      <c r="BM516" s="39">
        <v>1990</v>
      </c>
      <c r="BN516" s="19" t="str">
        <f t="shared" si="84"/>
        <v>Nov</v>
      </c>
      <c r="BO516" s="19">
        <v>17</v>
      </c>
      <c r="BP516" s="40">
        <f t="shared" si="81"/>
        <v>33194</v>
      </c>
      <c r="BQ516" s="19">
        <f ca="1" t="shared" si="85"/>
        <v>34</v>
      </c>
      <c r="BU516" s="19">
        <v>4544.23</v>
      </c>
      <c r="BV516" s="41">
        <v>4544.23</v>
      </c>
    </row>
    <row r="517" spans="1:74">
      <c r="A517" s="19" t="s">
        <v>1953</v>
      </c>
      <c r="B517" s="39">
        <v>1985</v>
      </c>
      <c r="C517" s="19">
        <f t="shared" si="89"/>
        <v>1985</v>
      </c>
      <c r="D517" s="19" t="s">
        <v>8303</v>
      </c>
      <c r="E517" s="19" t="str">
        <f t="shared" si="88"/>
        <v>Jun</v>
      </c>
      <c r="F517" s="19">
        <v>22</v>
      </c>
      <c r="G517" s="40">
        <f t="shared" si="90"/>
        <v>31220</v>
      </c>
      <c r="H517" s="19">
        <v>0</v>
      </c>
      <c r="I517" s="19">
        <v>4646.76</v>
      </c>
      <c r="J517" s="41">
        <v>4646.76</v>
      </c>
      <c r="K517" s="19" t="s">
        <v>8302</v>
      </c>
      <c r="L517" s="19" t="str">
        <v>tier - 1</v>
      </c>
      <c r="M517" s="19" t="s">
        <v>8302</v>
      </c>
      <c r="N517" s="19" t="str">
        <v>tier - 1</v>
      </c>
      <c r="O517" s="19" t="s">
        <v>8330</v>
      </c>
      <c r="P517" s="19" t="str">
        <v>R1011</v>
      </c>
      <c r="Q517" s="19">
        <f ca="1" t="shared" si="91"/>
        <v>40</v>
      </c>
      <c r="R517" s="29"/>
      <c r="U517" s="19" t="s">
        <v>8326</v>
      </c>
      <c r="V517" s="19" t="str">
        <f t="shared" si="86"/>
        <v>Dec</v>
      </c>
      <c r="X517" s="19">
        <f t="shared" si="87"/>
        <v>1988</v>
      </c>
      <c r="AG517" s="19" t="s">
        <v>1927</v>
      </c>
      <c r="AH517" s="19" t="s">
        <v>8324</v>
      </c>
      <c r="AI517" s="19" t="s">
        <v>8297</v>
      </c>
      <c r="AJ517" s="19" t="s">
        <v>8302</v>
      </c>
      <c r="AK517" s="19" t="str">
        <v>tier - 2</v>
      </c>
      <c r="AL517" s="19" t="str">
        <v>tier - 1</v>
      </c>
      <c r="AT517" s="19" t="s">
        <v>8337</v>
      </c>
      <c r="AU517" s="19" t="str">
        <v>R1024</v>
      </c>
      <c r="BD517" s="39">
        <v>1990</v>
      </c>
      <c r="BE517" s="19" t="str">
        <f t="shared" si="82"/>
        <v>Nov</v>
      </c>
      <c r="BF517" s="19">
        <v>17</v>
      </c>
      <c r="BG517" s="40">
        <f t="shared" si="83"/>
        <v>33194</v>
      </c>
      <c r="BM517" s="39">
        <v>2004</v>
      </c>
      <c r="BN517" s="19" t="str">
        <f t="shared" si="84"/>
        <v>Dec</v>
      </c>
      <c r="BO517" s="19">
        <v>22</v>
      </c>
      <c r="BP517" s="40">
        <f t="shared" si="81"/>
        <v>38343</v>
      </c>
      <c r="BQ517" s="19">
        <f ca="1" t="shared" si="85"/>
        <v>20</v>
      </c>
      <c r="BU517" s="19">
        <v>4561.19</v>
      </c>
      <c r="BV517" s="41">
        <v>4561.19</v>
      </c>
    </row>
    <row r="518" spans="1:74">
      <c r="A518" s="19" t="s">
        <v>1956</v>
      </c>
      <c r="B518" s="39">
        <v>1996</v>
      </c>
      <c r="C518" s="19">
        <f t="shared" si="89"/>
        <v>1996</v>
      </c>
      <c r="D518" s="19" t="s">
        <v>8329</v>
      </c>
      <c r="E518" s="19" t="str">
        <f t="shared" si="88"/>
        <v>Oct</v>
      </c>
      <c r="F518" s="19">
        <v>25</v>
      </c>
      <c r="G518" s="40">
        <f t="shared" si="90"/>
        <v>35363</v>
      </c>
      <c r="H518" s="19">
        <v>3</v>
      </c>
      <c r="I518" s="19">
        <v>4661.29</v>
      </c>
      <c r="J518" s="41">
        <v>4661.29</v>
      </c>
      <c r="K518" s="19" t="s">
        <v>8297</v>
      </c>
      <c r="L518" s="19" t="str">
        <v>tier - 2</v>
      </c>
      <c r="M518" s="19" t="s">
        <v>8302</v>
      </c>
      <c r="N518" s="19" t="str">
        <v>tier - 1</v>
      </c>
      <c r="O518" s="19" t="s">
        <v>8341</v>
      </c>
      <c r="P518" s="19" t="str">
        <v>R1017</v>
      </c>
      <c r="Q518" s="19">
        <f ca="1" t="shared" si="91"/>
        <v>29</v>
      </c>
      <c r="R518" s="29"/>
      <c r="U518" s="19" t="s">
        <v>8328</v>
      </c>
      <c r="V518" s="19" t="str">
        <f t="shared" si="86"/>
        <v>Aug</v>
      </c>
      <c r="X518" s="19">
        <f t="shared" si="87"/>
        <v>1992</v>
      </c>
      <c r="AG518" s="19" t="s">
        <v>1930</v>
      </c>
      <c r="AH518" s="19" t="s">
        <v>8336</v>
      </c>
      <c r="AI518" s="19" t="s">
        <v>8297</v>
      </c>
      <c r="AJ518" s="19" t="s">
        <v>8297</v>
      </c>
      <c r="AK518" s="19" t="str">
        <v>tier - 2</v>
      </c>
      <c r="AL518" s="19" t="str">
        <v>tier - 2</v>
      </c>
      <c r="AT518" s="19" t="s">
        <v>8337</v>
      </c>
      <c r="AU518" s="19" t="str">
        <v>R1024</v>
      </c>
      <c r="BD518" s="39">
        <v>2004</v>
      </c>
      <c r="BE518" s="19" t="str">
        <f t="shared" si="82"/>
        <v>Dec</v>
      </c>
      <c r="BF518" s="19">
        <v>22</v>
      </c>
      <c r="BG518" s="40">
        <f t="shared" si="83"/>
        <v>38343</v>
      </c>
      <c r="BM518" s="39">
        <v>1990</v>
      </c>
      <c r="BN518" s="19" t="str">
        <f t="shared" si="84"/>
        <v>Sep</v>
      </c>
      <c r="BO518" s="19">
        <v>20</v>
      </c>
      <c r="BP518" s="40">
        <f t="shared" si="81"/>
        <v>33136</v>
      </c>
      <c r="BQ518" s="19">
        <f ca="1" t="shared" si="85"/>
        <v>35</v>
      </c>
      <c r="BU518" s="19">
        <v>4562.84</v>
      </c>
      <c r="BV518" s="41">
        <v>4562.84</v>
      </c>
    </row>
    <row r="519" spans="1:74">
      <c r="A519" s="19" t="s">
        <v>1960</v>
      </c>
      <c r="B519" s="39">
        <v>1990</v>
      </c>
      <c r="C519" s="19">
        <f t="shared" si="89"/>
        <v>1990</v>
      </c>
      <c r="D519" s="19" t="s">
        <v>8328</v>
      </c>
      <c r="E519" s="19" t="str">
        <f t="shared" si="88"/>
        <v>Aug</v>
      </c>
      <c r="F519" s="19">
        <v>5</v>
      </c>
      <c r="G519" s="40">
        <f t="shared" si="90"/>
        <v>33090</v>
      </c>
      <c r="H519" s="19">
        <v>1</v>
      </c>
      <c r="I519" s="19">
        <v>4667.61</v>
      </c>
      <c r="J519" s="41">
        <v>4667.61</v>
      </c>
      <c r="K519" s="19" t="s">
        <v>8298</v>
      </c>
      <c r="L519" s="19" t="str">
        <v>tier - 3</v>
      </c>
      <c r="M519" s="19" t="s">
        <v>8298</v>
      </c>
      <c r="N519" s="19" t="str">
        <v>tier - 3</v>
      </c>
      <c r="O519" s="19" t="s">
        <v>8333</v>
      </c>
      <c r="P519" s="19" t="str">
        <v>R1016</v>
      </c>
      <c r="Q519" s="19">
        <f ca="1" t="shared" si="91"/>
        <v>35</v>
      </c>
      <c r="R519" s="29"/>
      <c r="U519" s="19" t="s">
        <v>8303</v>
      </c>
      <c r="V519" s="19" t="str">
        <f t="shared" si="86"/>
        <v>Jun</v>
      </c>
      <c r="X519" s="19">
        <f t="shared" si="87"/>
        <v>1993</v>
      </c>
      <c r="AG519" s="19" t="s">
        <v>1934</v>
      </c>
      <c r="AH519" s="19" t="s">
        <v>8324</v>
      </c>
      <c r="AI519" s="19" t="s">
        <v>8297</v>
      </c>
      <c r="AJ519" s="19" t="s">
        <v>8297</v>
      </c>
      <c r="AK519" s="19" t="str">
        <v>tier - 2</v>
      </c>
      <c r="AL519" s="19" t="str">
        <v>tier - 2</v>
      </c>
      <c r="AT519" s="19" t="s">
        <v>8299</v>
      </c>
      <c r="AU519" s="19" t="str">
        <v>R1013</v>
      </c>
      <c r="BD519" s="39">
        <v>1990</v>
      </c>
      <c r="BE519" s="19" t="str">
        <f t="shared" si="82"/>
        <v>Sep</v>
      </c>
      <c r="BF519" s="19">
        <v>20</v>
      </c>
      <c r="BG519" s="40">
        <f t="shared" si="83"/>
        <v>33136</v>
      </c>
      <c r="BM519" s="39">
        <v>1996</v>
      </c>
      <c r="BN519" s="19" t="str">
        <f t="shared" si="84"/>
        <v>Dec</v>
      </c>
      <c r="BO519" s="19">
        <v>25</v>
      </c>
      <c r="BP519" s="40">
        <f t="shared" si="81"/>
        <v>35424</v>
      </c>
      <c r="BQ519" s="19">
        <f ca="1" t="shared" si="85"/>
        <v>28</v>
      </c>
      <c r="BU519" s="19">
        <v>4564.19</v>
      </c>
      <c r="BV519" s="41">
        <v>4564.19</v>
      </c>
    </row>
    <row r="520" spans="1:74">
      <c r="A520" s="19" t="s">
        <v>1964</v>
      </c>
      <c r="B520" s="39">
        <v>1990</v>
      </c>
      <c r="C520" s="19">
        <f t="shared" si="89"/>
        <v>1990</v>
      </c>
      <c r="D520" s="19" t="s">
        <v>8310</v>
      </c>
      <c r="E520" s="19" t="str">
        <f t="shared" si="88"/>
        <v>Sep</v>
      </c>
      <c r="F520" s="19">
        <v>26</v>
      </c>
      <c r="G520" s="40">
        <f t="shared" si="90"/>
        <v>33142</v>
      </c>
      <c r="H520" s="19">
        <v>2</v>
      </c>
      <c r="I520" s="19">
        <v>4670.64</v>
      </c>
      <c r="J520" s="41">
        <v>4670.64</v>
      </c>
      <c r="K520" s="19" t="s">
        <v>8297</v>
      </c>
      <c r="L520" s="19" t="str">
        <v>tier - 2</v>
      </c>
      <c r="M520" s="19" t="s">
        <v>8297</v>
      </c>
      <c r="N520" s="19" t="str">
        <v>tier - 2</v>
      </c>
      <c r="O520" s="19" t="s">
        <v>8330</v>
      </c>
      <c r="P520" s="19" t="str">
        <v>R1011</v>
      </c>
      <c r="Q520" s="19">
        <f ca="1" t="shared" si="91"/>
        <v>35</v>
      </c>
      <c r="R520" s="29"/>
      <c r="U520" s="19" t="s">
        <v>8303</v>
      </c>
      <c r="V520" s="19" t="str">
        <f t="shared" si="86"/>
        <v>Jun</v>
      </c>
      <c r="X520" s="19">
        <f t="shared" si="87"/>
        <v>1988</v>
      </c>
      <c r="AG520" s="19" t="s">
        <v>1938</v>
      </c>
      <c r="AH520" s="19" t="s">
        <v>8324</v>
      </c>
      <c r="AI520" s="19" t="s">
        <v>8297</v>
      </c>
      <c r="AJ520" s="19" t="s">
        <v>8297</v>
      </c>
      <c r="AK520" s="19" t="str">
        <v>tier - 2</v>
      </c>
      <c r="AL520" s="19" t="str">
        <v>tier - 2</v>
      </c>
      <c r="AT520" s="19" t="s">
        <v>8337</v>
      </c>
      <c r="AU520" s="19" t="str">
        <v>R1024</v>
      </c>
      <c r="BD520" s="39">
        <v>1996</v>
      </c>
      <c r="BE520" s="19" t="str">
        <f t="shared" si="82"/>
        <v>Dec</v>
      </c>
      <c r="BF520" s="19">
        <v>25</v>
      </c>
      <c r="BG520" s="40">
        <f t="shared" si="83"/>
        <v>35424</v>
      </c>
      <c r="BM520" s="39">
        <v>1989</v>
      </c>
      <c r="BN520" s="19" t="str">
        <f t="shared" si="84"/>
        <v>Sep</v>
      </c>
      <c r="BO520" s="19">
        <v>18</v>
      </c>
      <c r="BP520" s="40">
        <f t="shared" ref="BP520:BP583" si="92">DATE(BM520,MONTH(5&amp;BN520),BO520)</f>
        <v>32769</v>
      </c>
      <c r="BQ520" s="19">
        <f ca="1" t="shared" si="85"/>
        <v>36</v>
      </c>
      <c r="BU520" s="19">
        <v>4571.41</v>
      </c>
      <c r="BV520" s="41">
        <v>4571.41</v>
      </c>
    </row>
    <row r="521" spans="1:74">
      <c r="A521" s="19" t="s">
        <v>1968</v>
      </c>
      <c r="B521" s="39">
        <v>1990</v>
      </c>
      <c r="C521" s="19">
        <f t="shared" si="89"/>
        <v>1990</v>
      </c>
      <c r="D521" s="19" t="s">
        <v>8296</v>
      </c>
      <c r="E521" s="19" t="str">
        <f t="shared" si="88"/>
        <v>Jul</v>
      </c>
      <c r="F521" s="19">
        <v>13</v>
      </c>
      <c r="G521" s="40">
        <f t="shared" si="90"/>
        <v>33067</v>
      </c>
      <c r="H521" s="19">
        <v>2</v>
      </c>
      <c r="I521" s="19">
        <v>4673.39</v>
      </c>
      <c r="J521" s="41">
        <v>4673.39</v>
      </c>
      <c r="K521" s="19" t="s">
        <v>8297</v>
      </c>
      <c r="L521" s="19" t="str">
        <v>tier - 2</v>
      </c>
      <c r="M521" s="19" t="s">
        <v>8302</v>
      </c>
      <c r="N521" s="19" t="str">
        <v>tier - 1</v>
      </c>
      <c r="O521" s="19" t="s">
        <v>8299</v>
      </c>
      <c r="P521" s="19" t="str">
        <v>R1013</v>
      </c>
      <c r="Q521" s="19">
        <f ca="1" t="shared" si="91"/>
        <v>35</v>
      </c>
      <c r="R521" s="29"/>
      <c r="U521" s="19" t="s">
        <v>8301</v>
      </c>
      <c r="V521" s="19" t="str">
        <f t="shared" si="86"/>
        <v>Nov</v>
      </c>
      <c r="X521" s="19">
        <f t="shared" si="87"/>
        <v>1990</v>
      </c>
      <c r="AG521" s="19" t="s">
        <v>1942</v>
      </c>
      <c r="AH521" s="19" t="s">
        <v>8336</v>
      </c>
      <c r="AI521" s="19" t="s">
        <v>8297</v>
      </c>
      <c r="AJ521" s="19" t="s">
        <v>8297</v>
      </c>
      <c r="AK521" s="19" t="str">
        <v>tier - 2</v>
      </c>
      <c r="AL521" s="19" t="str">
        <v>tier - 2</v>
      </c>
      <c r="AT521" s="19" t="s">
        <v>8315</v>
      </c>
      <c r="AU521" s="19" t="str">
        <v>R1012</v>
      </c>
      <c r="BD521" s="39">
        <v>1989</v>
      </c>
      <c r="BE521" s="19" t="str">
        <f t="shared" ref="BE521:BE584" si="93">SUBSTITUTE(D514,"?","Sep")</f>
        <v>Sep</v>
      </c>
      <c r="BF521" s="19">
        <v>18</v>
      </c>
      <c r="BG521" s="40">
        <f t="shared" ref="BG521:BG584" si="94">DATE(BD521,MONTH(5&amp;BE521),BF521)</f>
        <v>32769</v>
      </c>
      <c r="BM521" s="39">
        <v>2000</v>
      </c>
      <c r="BN521" s="19" t="str">
        <f t="shared" ref="BN521:BN584" si="95">SUBSTITUTE(E515,"?","Sep")</f>
        <v>Jul</v>
      </c>
      <c r="BO521" s="19">
        <v>2</v>
      </c>
      <c r="BP521" s="40">
        <f t="shared" si="92"/>
        <v>36709</v>
      </c>
      <c r="BQ521" s="19">
        <f ca="1" t="shared" ref="BQ521:BQ584" si="96">INT((TODAY()-BP521)/365.25)</f>
        <v>25</v>
      </c>
      <c r="BU521" s="19">
        <v>4608.03</v>
      </c>
      <c r="BV521" s="41">
        <v>4608.03</v>
      </c>
    </row>
    <row r="522" spans="1:74">
      <c r="A522" s="19" t="s">
        <v>1971</v>
      </c>
      <c r="B522" s="39">
        <v>1979</v>
      </c>
      <c r="C522" s="19">
        <f t="shared" si="89"/>
        <v>1979</v>
      </c>
      <c r="D522" s="19" t="s">
        <v>8329</v>
      </c>
      <c r="E522" s="19" t="str">
        <f t="shared" si="88"/>
        <v>Oct</v>
      </c>
      <c r="F522" s="19">
        <v>18</v>
      </c>
      <c r="G522" s="40">
        <f t="shared" si="90"/>
        <v>29146</v>
      </c>
      <c r="H522" s="19">
        <v>2</v>
      </c>
      <c r="I522" s="19">
        <v>4674.2</v>
      </c>
      <c r="J522" s="41">
        <v>4674.2</v>
      </c>
      <c r="K522" s="19" t="s">
        <v>8297</v>
      </c>
      <c r="L522" s="19" t="str">
        <v>tier - 2</v>
      </c>
      <c r="M522" s="19" t="s">
        <v>8302</v>
      </c>
      <c r="N522" s="19" t="str">
        <v>tier - 1</v>
      </c>
      <c r="O522" s="19" t="s">
        <v>8299</v>
      </c>
      <c r="P522" s="19" t="str">
        <v>R1013</v>
      </c>
      <c r="Q522" s="19">
        <f ca="1" t="shared" si="91"/>
        <v>46</v>
      </c>
      <c r="R522" s="29"/>
      <c r="U522" s="19" t="s">
        <v>8326</v>
      </c>
      <c r="V522" s="19" t="str">
        <f t="shared" si="86"/>
        <v>Dec</v>
      </c>
      <c r="X522" s="19">
        <f t="shared" si="87"/>
        <v>2004</v>
      </c>
      <c r="AG522" s="19" t="s">
        <v>1946</v>
      </c>
      <c r="AH522" s="19" t="s">
        <v>8336</v>
      </c>
      <c r="AI522" s="19" t="s">
        <v>8297</v>
      </c>
      <c r="AJ522" s="19" t="s">
        <v>8298</v>
      </c>
      <c r="AK522" s="19" t="str">
        <v>tier - 2</v>
      </c>
      <c r="AL522" s="19" t="str">
        <v>tier - 3</v>
      </c>
      <c r="AT522" s="19" t="s">
        <v>8330</v>
      </c>
      <c r="AU522" s="19" t="str">
        <v>R1011</v>
      </c>
      <c r="BD522" s="39">
        <v>2000</v>
      </c>
      <c r="BE522" s="19" t="str">
        <f t="shared" si="93"/>
        <v>Jul</v>
      </c>
      <c r="BF522" s="19">
        <v>2</v>
      </c>
      <c r="BG522" s="40">
        <f t="shared" si="94"/>
        <v>36709</v>
      </c>
      <c r="BM522" s="39">
        <v>1998</v>
      </c>
      <c r="BN522" s="19" t="str">
        <f t="shared" si="95"/>
        <v>Jun</v>
      </c>
      <c r="BO522" s="19">
        <v>29</v>
      </c>
      <c r="BP522" s="40">
        <f t="shared" si="92"/>
        <v>35975</v>
      </c>
      <c r="BQ522" s="19">
        <f ca="1" t="shared" si="96"/>
        <v>27</v>
      </c>
      <c r="BU522" s="19">
        <v>4618.08</v>
      </c>
      <c r="BV522" s="41">
        <v>4618.08</v>
      </c>
    </row>
    <row r="523" spans="1:74">
      <c r="A523" s="19" t="s">
        <v>1974</v>
      </c>
      <c r="B523" s="39">
        <v>2003</v>
      </c>
      <c r="C523" s="19">
        <f t="shared" si="89"/>
        <v>2003</v>
      </c>
      <c r="D523" s="19" t="s">
        <v>8329</v>
      </c>
      <c r="E523" s="19" t="str">
        <f t="shared" si="88"/>
        <v>Oct</v>
      </c>
      <c r="F523" s="19">
        <v>4</v>
      </c>
      <c r="G523" s="40">
        <f t="shared" si="90"/>
        <v>37898</v>
      </c>
      <c r="H523" s="19">
        <v>0</v>
      </c>
      <c r="I523" s="19">
        <v>4678.8</v>
      </c>
      <c r="J523" s="41">
        <v>4678.8</v>
      </c>
      <c r="K523" s="19" t="s">
        <v>8297</v>
      </c>
      <c r="L523" s="19" t="str">
        <v>tier - 2</v>
      </c>
      <c r="M523" s="19" t="s">
        <v>8302</v>
      </c>
      <c r="N523" s="19" t="str">
        <v>tier - 1</v>
      </c>
      <c r="O523" s="19" t="s">
        <v>8340</v>
      </c>
      <c r="P523" s="19" t="str">
        <v>R1021</v>
      </c>
      <c r="Q523" s="19">
        <f ca="1" t="shared" si="91"/>
        <v>22</v>
      </c>
      <c r="R523" s="29"/>
      <c r="U523" s="19" t="s">
        <v>8310</v>
      </c>
      <c r="V523" s="19" t="str">
        <f t="shared" si="86"/>
        <v>Sep</v>
      </c>
      <c r="X523" s="19">
        <f t="shared" si="87"/>
        <v>1990</v>
      </c>
      <c r="AG523" s="19" t="s">
        <v>1950</v>
      </c>
      <c r="AH523" s="19" t="s">
        <v>8336</v>
      </c>
      <c r="AI523" s="19" t="s">
        <v>8297</v>
      </c>
      <c r="AJ523" s="19" t="s">
        <v>8302</v>
      </c>
      <c r="AK523" s="19" t="str">
        <v>tier - 2</v>
      </c>
      <c r="AL523" s="19" t="str">
        <v>tier - 1</v>
      </c>
      <c r="AT523" s="19" t="s">
        <v>8315</v>
      </c>
      <c r="AU523" s="19" t="str">
        <v>R1012</v>
      </c>
      <c r="BD523" s="39">
        <v>1998</v>
      </c>
      <c r="BE523" s="19" t="str">
        <f t="shared" si="93"/>
        <v>Jun</v>
      </c>
      <c r="BF523" s="19">
        <v>29</v>
      </c>
      <c r="BG523" s="40">
        <f t="shared" si="94"/>
        <v>35975</v>
      </c>
      <c r="BM523" s="39">
        <v>1985</v>
      </c>
      <c r="BN523" s="19" t="str">
        <f t="shared" si="95"/>
        <v>Jun</v>
      </c>
      <c r="BO523" s="19">
        <v>22</v>
      </c>
      <c r="BP523" s="40">
        <f t="shared" si="92"/>
        <v>31220</v>
      </c>
      <c r="BQ523" s="19">
        <f ca="1" t="shared" si="96"/>
        <v>40</v>
      </c>
      <c r="BU523" s="19">
        <v>4646.76</v>
      </c>
      <c r="BV523" s="41">
        <v>4646.76</v>
      </c>
    </row>
    <row r="524" spans="1:74">
      <c r="A524" s="19" t="s">
        <v>1977</v>
      </c>
      <c r="B524" s="39">
        <v>1990</v>
      </c>
      <c r="C524" s="19">
        <f t="shared" si="89"/>
        <v>1990</v>
      </c>
      <c r="D524" s="19" t="s">
        <v>8310</v>
      </c>
      <c r="E524" s="19" t="str">
        <f t="shared" si="88"/>
        <v>Sep</v>
      </c>
      <c r="F524" s="19">
        <v>4</v>
      </c>
      <c r="G524" s="40">
        <f t="shared" si="90"/>
        <v>33120</v>
      </c>
      <c r="H524" s="19">
        <v>2</v>
      </c>
      <c r="I524" s="19">
        <v>4686.39</v>
      </c>
      <c r="J524" s="41">
        <v>4686.39</v>
      </c>
      <c r="K524" s="19" t="s">
        <v>8298</v>
      </c>
      <c r="L524" s="19" t="str">
        <v>tier - 3</v>
      </c>
      <c r="M524" s="19" t="s">
        <v>8298</v>
      </c>
      <c r="N524" s="19" t="str">
        <v>tier - 3</v>
      </c>
      <c r="O524" s="19" t="s">
        <v>8299</v>
      </c>
      <c r="P524" s="19" t="str">
        <v>R1013</v>
      </c>
      <c r="Q524" s="19">
        <f ca="1" t="shared" si="91"/>
        <v>35</v>
      </c>
      <c r="R524" s="29"/>
      <c r="U524" s="19" t="s">
        <v>8326</v>
      </c>
      <c r="V524" s="19" t="str">
        <f t="shared" si="86"/>
        <v>Dec</v>
      </c>
      <c r="X524" s="19">
        <f t="shared" si="87"/>
        <v>1996</v>
      </c>
      <c r="AG524" s="19" t="s">
        <v>1953</v>
      </c>
      <c r="AH524" s="19" t="s">
        <v>8324</v>
      </c>
      <c r="AI524" s="19" t="s">
        <v>8302</v>
      </c>
      <c r="AJ524" s="19" t="s">
        <v>8302</v>
      </c>
      <c r="AK524" s="19" t="str">
        <v>tier - 1</v>
      </c>
      <c r="AL524" s="19" t="str">
        <v>tier - 1</v>
      </c>
      <c r="AT524" s="19" t="s">
        <v>8330</v>
      </c>
      <c r="AU524" s="19" t="str">
        <v>R1011</v>
      </c>
      <c r="BD524" s="39">
        <v>1985</v>
      </c>
      <c r="BE524" s="19" t="str">
        <f t="shared" si="93"/>
        <v>Jun</v>
      </c>
      <c r="BF524" s="19">
        <v>22</v>
      </c>
      <c r="BG524" s="40">
        <f t="shared" si="94"/>
        <v>31220</v>
      </c>
      <c r="BM524" s="39">
        <v>1996</v>
      </c>
      <c r="BN524" s="19" t="str">
        <f t="shared" si="95"/>
        <v>Oct</v>
      </c>
      <c r="BO524" s="19">
        <v>25</v>
      </c>
      <c r="BP524" s="40">
        <f t="shared" si="92"/>
        <v>35363</v>
      </c>
      <c r="BQ524" s="19">
        <f ca="1" t="shared" si="96"/>
        <v>29</v>
      </c>
      <c r="BU524" s="19">
        <v>4661.29</v>
      </c>
      <c r="BV524" s="41">
        <v>4661.29</v>
      </c>
    </row>
    <row r="525" spans="1:74">
      <c r="A525" s="19" t="s">
        <v>1980</v>
      </c>
      <c r="B525" s="39">
        <v>2003</v>
      </c>
      <c r="C525" s="19">
        <f t="shared" si="89"/>
        <v>2003</v>
      </c>
      <c r="D525" s="19" t="s">
        <v>8303</v>
      </c>
      <c r="E525" s="19" t="str">
        <f t="shared" si="88"/>
        <v>Jun</v>
      </c>
      <c r="F525" s="19">
        <v>22</v>
      </c>
      <c r="G525" s="40">
        <f t="shared" si="90"/>
        <v>37794</v>
      </c>
      <c r="H525" s="19">
        <v>5</v>
      </c>
      <c r="I525" s="19">
        <v>4687.8</v>
      </c>
      <c r="J525" s="41">
        <v>4687.8</v>
      </c>
      <c r="K525" s="19" t="s">
        <v>8297</v>
      </c>
      <c r="L525" s="19" t="str">
        <v>tier - 2</v>
      </c>
      <c r="M525" s="19" t="s">
        <v>8298</v>
      </c>
      <c r="N525" s="19" t="str">
        <v>tier - 3</v>
      </c>
      <c r="O525" s="19" t="s">
        <v>8330</v>
      </c>
      <c r="P525" s="19" t="str">
        <v>R1011</v>
      </c>
      <c r="Q525" s="19">
        <f ca="1" t="shared" si="91"/>
        <v>22</v>
      </c>
      <c r="R525" s="29"/>
      <c r="U525" s="19" t="s">
        <v>8310</v>
      </c>
      <c r="V525" s="19" t="str">
        <f t="shared" si="86"/>
        <v>Sep</v>
      </c>
      <c r="X525" s="19">
        <f t="shared" si="87"/>
        <v>1989</v>
      </c>
      <c r="AG525" s="19" t="s">
        <v>1956</v>
      </c>
      <c r="AH525" s="19" t="s">
        <v>8336</v>
      </c>
      <c r="AI525" s="19" t="s">
        <v>8297</v>
      </c>
      <c r="AJ525" s="19" t="s">
        <v>8302</v>
      </c>
      <c r="AK525" s="19" t="str">
        <v>tier - 2</v>
      </c>
      <c r="AL525" s="19" t="str">
        <v>tier - 1</v>
      </c>
      <c r="AT525" s="19" t="s">
        <v>8341</v>
      </c>
      <c r="AU525" s="19" t="str">
        <v>R1017</v>
      </c>
      <c r="BD525" s="39">
        <v>1996</v>
      </c>
      <c r="BE525" s="19" t="str">
        <f t="shared" si="93"/>
        <v>Oct</v>
      </c>
      <c r="BF525" s="19">
        <v>25</v>
      </c>
      <c r="BG525" s="40">
        <f t="shared" si="94"/>
        <v>35363</v>
      </c>
      <c r="BM525" s="39">
        <v>1990</v>
      </c>
      <c r="BN525" s="19" t="str">
        <f t="shared" si="95"/>
        <v>Aug</v>
      </c>
      <c r="BO525" s="19">
        <v>5</v>
      </c>
      <c r="BP525" s="40">
        <f t="shared" si="92"/>
        <v>33090</v>
      </c>
      <c r="BQ525" s="19">
        <f ca="1" t="shared" si="96"/>
        <v>35</v>
      </c>
      <c r="BU525" s="19">
        <v>4667.61</v>
      </c>
      <c r="BV525" s="41">
        <v>4667.61</v>
      </c>
    </row>
    <row r="526" spans="1:74">
      <c r="A526" s="19" t="s">
        <v>1984</v>
      </c>
      <c r="B526" s="39">
        <v>1977</v>
      </c>
      <c r="C526" s="19">
        <f t="shared" si="89"/>
        <v>1977</v>
      </c>
      <c r="D526" s="19" t="s">
        <v>8326</v>
      </c>
      <c r="E526" s="19" t="str">
        <f t="shared" si="88"/>
        <v>Dec</v>
      </c>
      <c r="F526" s="19">
        <v>4</v>
      </c>
      <c r="G526" s="40">
        <f t="shared" si="90"/>
        <v>28463</v>
      </c>
      <c r="H526" s="19">
        <v>2</v>
      </c>
      <c r="I526" s="19">
        <v>4699.47</v>
      </c>
      <c r="J526" s="41">
        <v>4699.47</v>
      </c>
      <c r="K526" s="19" t="s">
        <v>8297</v>
      </c>
      <c r="L526" s="19" t="str">
        <v>tier - 2</v>
      </c>
      <c r="M526" s="19" t="s">
        <v>8298</v>
      </c>
      <c r="N526" s="19" t="str">
        <v>tier - 3</v>
      </c>
      <c r="O526" s="19" t="s">
        <v>8299</v>
      </c>
      <c r="P526" s="19" t="str">
        <v>R1013</v>
      </c>
      <c r="Q526" s="19">
        <f ca="1" t="shared" si="91"/>
        <v>47</v>
      </c>
      <c r="R526" s="29"/>
      <c r="U526" s="19" t="s">
        <v>8296</v>
      </c>
      <c r="V526" s="19" t="str">
        <f t="shared" ref="V526:V589" si="97">SUBSTITUTE(U526,"?","Sep")</f>
        <v>Jul</v>
      </c>
      <c r="X526" s="19">
        <f t="shared" ref="X526:X589" si="98">IF(B515="?",ROUND(AVERAGE($B$2:$B$2355),0),B515)</f>
        <v>2000</v>
      </c>
      <c r="AG526" s="19" t="s">
        <v>1960</v>
      </c>
      <c r="AH526" s="19" t="s">
        <v>8324</v>
      </c>
      <c r="AI526" s="19" t="s">
        <v>8298</v>
      </c>
      <c r="AJ526" s="19" t="s">
        <v>8298</v>
      </c>
      <c r="AK526" s="19" t="str">
        <v>tier - 3</v>
      </c>
      <c r="AL526" s="19" t="str">
        <v>tier - 3</v>
      </c>
      <c r="AT526" s="19" t="s">
        <v>8333</v>
      </c>
      <c r="AU526" s="19" t="str">
        <v>R1016</v>
      </c>
      <c r="BD526" s="39">
        <v>1990</v>
      </c>
      <c r="BE526" s="19" t="str">
        <f t="shared" si="93"/>
        <v>Aug</v>
      </c>
      <c r="BF526" s="19">
        <v>5</v>
      </c>
      <c r="BG526" s="40">
        <f t="shared" si="94"/>
        <v>33090</v>
      </c>
      <c r="BM526" s="39">
        <v>1990</v>
      </c>
      <c r="BN526" s="19" t="str">
        <f t="shared" si="95"/>
        <v>Sep</v>
      </c>
      <c r="BO526" s="19">
        <v>26</v>
      </c>
      <c r="BP526" s="40">
        <f t="shared" si="92"/>
        <v>33142</v>
      </c>
      <c r="BQ526" s="19">
        <f ca="1" t="shared" si="96"/>
        <v>35</v>
      </c>
      <c r="BU526" s="19">
        <v>4670.64</v>
      </c>
      <c r="BV526" s="41">
        <v>4670.64</v>
      </c>
    </row>
    <row r="527" spans="1:74">
      <c r="A527" s="19" t="s">
        <v>1988</v>
      </c>
      <c r="B527" s="39">
        <v>1981</v>
      </c>
      <c r="C527" s="19">
        <f t="shared" si="89"/>
        <v>1981</v>
      </c>
      <c r="D527" s="19" t="s">
        <v>8328</v>
      </c>
      <c r="E527" s="19" t="str">
        <f t="shared" si="88"/>
        <v>Aug</v>
      </c>
      <c r="F527" s="19">
        <v>12</v>
      </c>
      <c r="G527" s="40">
        <f t="shared" si="90"/>
        <v>29810</v>
      </c>
      <c r="H527" s="19">
        <v>1</v>
      </c>
      <c r="I527" s="19">
        <v>4712.12</v>
      </c>
      <c r="J527" s="41">
        <v>4712.12</v>
      </c>
      <c r="K527" s="19" t="s">
        <v>8297</v>
      </c>
      <c r="L527" s="19" t="str">
        <v>tier - 2</v>
      </c>
      <c r="M527" s="19" t="s">
        <v>8298</v>
      </c>
      <c r="N527" s="19" t="str">
        <v>tier - 3</v>
      </c>
      <c r="O527" s="19" t="s">
        <v>8330</v>
      </c>
      <c r="P527" s="19" t="str">
        <v>R1011</v>
      </c>
      <c r="Q527" s="19">
        <f ca="1" t="shared" si="91"/>
        <v>44</v>
      </c>
      <c r="R527" s="29"/>
      <c r="U527" s="19" t="s">
        <v>8303</v>
      </c>
      <c r="V527" s="19" t="str">
        <f t="shared" si="97"/>
        <v>Jun</v>
      </c>
      <c r="X527" s="19">
        <f t="shared" si="98"/>
        <v>1998</v>
      </c>
      <c r="AG527" s="19" t="s">
        <v>1964</v>
      </c>
      <c r="AH527" s="19" t="s">
        <v>8324</v>
      </c>
      <c r="AI527" s="19" t="s">
        <v>8297</v>
      </c>
      <c r="AJ527" s="19" t="s">
        <v>8297</v>
      </c>
      <c r="AK527" s="19" t="str">
        <v>tier - 2</v>
      </c>
      <c r="AL527" s="19" t="str">
        <v>tier - 2</v>
      </c>
      <c r="AT527" s="19" t="s">
        <v>8330</v>
      </c>
      <c r="AU527" s="19" t="str">
        <v>R1011</v>
      </c>
      <c r="BD527" s="39">
        <v>1990</v>
      </c>
      <c r="BE527" s="19" t="str">
        <f t="shared" si="93"/>
        <v>Sep</v>
      </c>
      <c r="BF527" s="19">
        <v>26</v>
      </c>
      <c r="BG527" s="40">
        <f t="shared" si="94"/>
        <v>33142</v>
      </c>
      <c r="BM527" s="39">
        <v>1990</v>
      </c>
      <c r="BN527" s="19" t="str">
        <f t="shared" si="95"/>
        <v>Jul</v>
      </c>
      <c r="BO527" s="19">
        <v>13</v>
      </c>
      <c r="BP527" s="40">
        <f t="shared" si="92"/>
        <v>33067</v>
      </c>
      <c r="BQ527" s="19">
        <f ca="1" t="shared" si="96"/>
        <v>35</v>
      </c>
      <c r="BU527" s="19">
        <v>4673.39</v>
      </c>
      <c r="BV527" s="41">
        <v>4673.39</v>
      </c>
    </row>
    <row r="528" spans="1:74">
      <c r="A528" s="19" t="s">
        <v>1991</v>
      </c>
      <c r="B528" s="39">
        <v>1992</v>
      </c>
      <c r="C528" s="19">
        <f t="shared" si="89"/>
        <v>1992</v>
      </c>
      <c r="D528" s="19" t="s">
        <v>8329</v>
      </c>
      <c r="E528" s="19" t="str">
        <f t="shared" si="88"/>
        <v>Oct</v>
      </c>
      <c r="F528" s="19">
        <v>9</v>
      </c>
      <c r="G528" s="40">
        <f t="shared" si="90"/>
        <v>33886</v>
      </c>
      <c r="H528" s="19">
        <v>1</v>
      </c>
      <c r="I528" s="19">
        <v>4718.2</v>
      </c>
      <c r="J528" s="41">
        <v>4718.2</v>
      </c>
      <c r="K528" s="19" t="s">
        <v>8297</v>
      </c>
      <c r="L528" s="19" t="str">
        <v>tier - 2</v>
      </c>
      <c r="M528" s="19" t="s">
        <v>8298</v>
      </c>
      <c r="N528" s="19" t="str">
        <v>tier - 3</v>
      </c>
      <c r="O528" s="19" t="s">
        <v>8337</v>
      </c>
      <c r="P528" s="19" t="str">
        <v>R1024</v>
      </c>
      <c r="Q528" s="19">
        <f ca="1" t="shared" si="91"/>
        <v>33</v>
      </c>
      <c r="R528" s="29"/>
      <c r="U528" s="19" t="s">
        <v>8303</v>
      </c>
      <c r="V528" s="19" t="str">
        <f t="shared" si="97"/>
        <v>Jun</v>
      </c>
      <c r="X528" s="19">
        <f t="shared" si="98"/>
        <v>1985</v>
      </c>
      <c r="AG528" s="19" t="s">
        <v>1968</v>
      </c>
      <c r="AH528" s="19" t="s">
        <v>8324</v>
      </c>
      <c r="AI528" s="19" t="s">
        <v>8297</v>
      </c>
      <c r="AJ528" s="19" t="s">
        <v>8302</v>
      </c>
      <c r="AK528" s="19" t="str">
        <v>tier - 2</v>
      </c>
      <c r="AL528" s="19" t="str">
        <v>tier - 1</v>
      </c>
      <c r="AT528" s="19" t="s">
        <v>8299</v>
      </c>
      <c r="AU528" s="19" t="str">
        <v>R1013</v>
      </c>
      <c r="BD528" s="39">
        <v>1990</v>
      </c>
      <c r="BE528" s="19" t="str">
        <f t="shared" si="93"/>
        <v>Jul</v>
      </c>
      <c r="BF528" s="19">
        <v>13</v>
      </c>
      <c r="BG528" s="40">
        <f t="shared" si="94"/>
        <v>33067</v>
      </c>
      <c r="BM528" s="39">
        <v>1979</v>
      </c>
      <c r="BN528" s="19" t="str">
        <f t="shared" si="95"/>
        <v>Oct</v>
      </c>
      <c r="BO528" s="19">
        <v>18</v>
      </c>
      <c r="BP528" s="40">
        <f t="shared" si="92"/>
        <v>29146</v>
      </c>
      <c r="BQ528" s="19">
        <f ca="1" t="shared" si="96"/>
        <v>46</v>
      </c>
      <c r="BU528" s="19">
        <v>4674.2</v>
      </c>
      <c r="BV528" s="41">
        <v>4674.2</v>
      </c>
    </row>
    <row r="529" spans="1:74">
      <c r="A529" s="19" t="s">
        <v>1995</v>
      </c>
      <c r="B529" s="39">
        <v>1992</v>
      </c>
      <c r="C529" s="19">
        <f t="shared" si="89"/>
        <v>1992</v>
      </c>
      <c r="D529" s="19" t="s">
        <v>8310</v>
      </c>
      <c r="E529" s="19" t="str">
        <f t="shared" si="88"/>
        <v>Sep</v>
      </c>
      <c r="F529" s="19">
        <v>28</v>
      </c>
      <c r="G529" s="40">
        <f t="shared" si="90"/>
        <v>33875</v>
      </c>
      <c r="H529" s="19">
        <v>1</v>
      </c>
      <c r="I529" s="19">
        <v>4719.52</v>
      </c>
      <c r="J529" s="41">
        <v>4719.52</v>
      </c>
      <c r="K529" s="19" t="s">
        <v>8297</v>
      </c>
      <c r="L529" s="19" t="str">
        <v>tier - 2</v>
      </c>
      <c r="M529" s="19" t="s">
        <v>8297</v>
      </c>
      <c r="N529" s="19" t="str">
        <v>tier - 2</v>
      </c>
      <c r="O529" s="19" t="s">
        <v>8337</v>
      </c>
      <c r="P529" s="19" t="str">
        <v>R1024</v>
      </c>
      <c r="Q529" s="19">
        <f ca="1" t="shared" si="91"/>
        <v>33</v>
      </c>
      <c r="R529" s="29"/>
      <c r="U529" s="19" t="s">
        <v>8329</v>
      </c>
      <c r="V529" s="19" t="str">
        <f t="shared" si="97"/>
        <v>Oct</v>
      </c>
      <c r="X529" s="19">
        <f t="shared" si="98"/>
        <v>1996</v>
      </c>
      <c r="AG529" s="19" t="s">
        <v>1971</v>
      </c>
      <c r="AH529" s="19" t="s">
        <v>8324</v>
      </c>
      <c r="AI529" s="19" t="s">
        <v>8297</v>
      </c>
      <c r="AJ529" s="19" t="s">
        <v>8302</v>
      </c>
      <c r="AK529" s="19" t="str">
        <v>tier - 2</v>
      </c>
      <c r="AL529" s="19" t="str">
        <v>tier - 1</v>
      </c>
      <c r="AT529" s="19" t="s">
        <v>8299</v>
      </c>
      <c r="AU529" s="19" t="str">
        <v>R1013</v>
      </c>
      <c r="BD529" s="39">
        <v>1979</v>
      </c>
      <c r="BE529" s="19" t="str">
        <f t="shared" si="93"/>
        <v>Oct</v>
      </c>
      <c r="BF529" s="19">
        <v>18</v>
      </c>
      <c r="BG529" s="40">
        <f t="shared" si="94"/>
        <v>29146</v>
      </c>
      <c r="BM529" s="39">
        <v>2003</v>
      </c>
      <c r="BN529" s="19" t="str">
        <f t="shared" si="95"/>
        <v>Oct</v>
      </c>
      <c r="BO529" s="19">
        <v>4</v>
      </c>
      <c r="BP529" s="40">
        <f t="shared" si="92"/>
        <v>37898</v>
      </c>
      <c r="BQ529" s="19">
        <f ca="1" t="shared" si="96"/>
        <v>22</v>
      </c>
      <c r="BU529" s="19">
        <v>4678.8</v>
      </c>
      <c r="BV529" s="41">
        <v>4678.8</v>
      </c>
    </row>
    <row r="530" spans="1:74">
      <c r="A530" s="19" t="s">
        <v>1999</v>
      </c>
      <c r="B530" s="39">
        <v>1994</v>
      </c>
      <c r="C530" s="19">
        <f t="shared" si="89"/>
        <v>1994</v>
      </c>
      <c r="D530" s="19" t="s">
        <v>8328</v>
      </c>
      <c r="E530" s="19" t="str">
        <f t="shared" si="88"/>
        <v>Aug</v>
      </c>
      <c r="F530" s="19">
        <v>12</v>
      </c>
      <c r="G530" s="40">
        <f t="shared" si="90"/>
        <v>34558</v>
      </c>
      <c r="H530" s="19">
        <v>2</v>
      </c>
      <c r="I530" s="19">
        <v>4719.74</v>
      </c>
      <c r="J530" s="41">
        <v>4719.74</v>
      </c>
      <c r="K530" s="19" t="s">
        <v>8297</v>
      </c>
      <c r="L530" s="19" t="str">
        <v>tier - 2</v>
      </c>
      <c r="M530" s="19" t="s">
        <v>8302</v>
      </c>
      <c r="N530" s="19" t="str">
        <v>tier - 1</v>
      </c>
      <c r="O530" s="19" t="s">
        <v>8315</v>
      </c>
      <c r="P530" s="19" t="str">
        <v>R1012</v>
      </c>
      <c r="Q530" s="19">
        <f ca="1" t="shared" si="91"/>
        <v>31</v>
      </c>
      <c r="R530" s="29"/>
      <c r="U530" s="19" t="s">
        <v>8328</v>
      </c>
      <c r="V530" s="19" t="str">
        <f t="shared" si="97"/>
        <v>Aug</v>
      </c>
      <c r="X530" s="19">
        <f t="shared" si="98"/>
        <v>1990</v>
      </c>
      <c r="AG530" s="19" t="s">
        <v>1974</v>
      </c>
      <c r="AH530" s="19" t="s">
        <v>8336</v>
      </c>
      <c r="AI530" s="19" t="s">
        <v>8297</v>
      </c>
      <c r="AJ530" s="19" t="s">
        <v>8302</v>
      </c>
      <c r="AK530" s="19" t="str">
        <v>tier - 2</v>
      </c>
      <c r="AL530" s="19" t="str">
        <v>tier - 1</v>
      </c>
      <c r="AT530" s="19" t="s">
        <v>8340</v>
      </c>
      <c r="AU530" s="19" t="str">
        <v>R1021</v>
      </c>
      <c r="BD530" s="39">
        <v>2003</v>
      </c>
      <c r="BE530" s="19" t="str">
        <f t="shared" si="93"/>
        <v>Oct</v>
      </c>
      <c r="BF530" s="19">
        <v>4</v>
      </c>
      <c r="BG530" s="40">
        <f t="shared" si="94"/>
        <v>37898</v>
      </c>
      <c r="BM530" s="39">
        <v>1990</v>
      </c>
      <c r="BN530" s="19" t="str">
        <f t="shared" si="95"/>
        <v>Sep</v>
      </c>
      <c r="BO530" s="19">
        <v>4</v>
      </c>
      <c r="BP530" s="40">
        <f t="shared" si="92"/>
        <v>33120</v>
      </c>
      <c r="BQ530" s="19">
        <f ca="1" t="shared" si="96"/>
        <v>35</v>
      </c>
      <c r="BU530" s="19">
        <v>4686.39</v>
      </c>
      <c r="BV530" s="41">
        <v>4686.39</v>
      </c>
    </row>
    <row r="531" spans="1:74">
      <c r="A531" s="19" t="s">
        <v>2003</v>
      </c>
      <c r="B531" s="39">
        <v>1980</v>
      </c>
      <c r="C531" s="19">
        <f t="shared" si="89"/>
        <v>1980</v>
      </c>
      <c r="D531" s="19" t="s">
        <v>8296</v>
      </c>
      <c r="E531" s="19" t="str">
        <f t="shared" si="88"/>
        <v>Jul</v>
      </c>
      <c r="F531" s="19">
        <v>2</v>
      </c>
      <c r="G531" s="40">
        <f t="shared" si="90"/>
        <v>29404</v>
      </c>
      <c r="H531" s="19">
        <v>2</v>
      </c>
      <c r="I531" s="19">
        <v>4728.71</v>
      </c>
      <c r="J531" s="41">
        <v>4728.71</v>
      </c>
      <c r="K531" s="19" t="s">
        <v>8297</v>
      </c>
      <c r="L531" s="19" t="str">
        <v>tier - 2</v>
      </c>
      <c r="M531" s="19" t="s">
        <v>8298</v>
      </c>
      <c r="N531" s="19" t="str">
        <v>tier - 3</v>
      </c>
      <c r="O531" s="19" t="s">
        <v>8315</v>
      </c>
      <c r="P531" s="19" t="str">
        <v>R1012</v>
      </c>
      <c r="Q531" s="19">
        <f ca="1" t="shared" si="91"/>
        <v>45</v>
      </c>
      <c r="R531" s="29"/>
      <c r="U531" s="19" t="s">
        <v>8310</v>
      </c>
      <c r="V531" s="19" t="str">
        <f t="shared" si="97"/>
        <v>Sep</v>
      </c>
      <c r="X531" s="19">
        <f t="shared" si="98"/>
        <v>1990</v>
      </c>
      <c r="AG531" s="19" t="s">
        <v>1977</v>
      </c>
      <c r="AH531" s="19" t="s">
        <v>8336</v>
      </c>
      <c r="AI531" s="19" t="s">
        <v>8298</v>
      </c>
      <c r="AJ531" s="19" t="s">
        <v>8298</v>
      </c>
      <c r="AK531" s="19" t="str">
        <v>tier - 3</v>
      </c>
      <c r="AL531" s="19" t="str">
        <v>tier - 3</v>
      </c>
      <c r="AT531" s="19" t="s">
        <v>8299</v>
      </c>
      <c r="AU531" s="19" t="str">
        <v>R1013</v>
      </c>
      <c r="BD531" s="39">
        <v>1990</v>
      </c>
      <c r="BE531" s="19" t="str">
        <f t="shared" si="93"/>
        <v>Sep</v>
      </c>
      <c r="BF531" s="19">
        <v>4</v>
      </c>
      <c r="BG531" s="40">
        <f t="shared" si="94"/>
        <v>33120</v>
      </c>
      <c r="BM531" s="39">
        <v>2003</v>
      </c>
      <c r="BN531" s="19" t="str">
        <f t="shared" si="95"/>
        <v>Jun</v>
      </c>
      <c r="BO531" s="19">
        <v>22</v>
      </c>
      <c r="BP531" s="40">
        <f t="shared" si="92"/>
        <v>37794</v>
      </c>
      <c r="BQ531" s="19">
        <f ca="1" t="shared" si="96"/>
        <v>22</v>
      </c>
      <c r="BU531" s="19">
        <v>4687.8</v>
      </c>
      <c r="BV531" s="41">
        <v>4687.8</v>
      </c>
    </row>
    <row r="532" spans="1:74">
      <c r="A532" s="19" t="s">
        <v>2006</v>
      </c>
      <c r="B532" s="39">
        <v>1986</v>
      </c>
      <c r="C532" s="19">
        <f t="shared" si="89"/>
        <v>1986</v>
      </c>
      <c r="D532" s="19" t="s">
        <v>8310</v>
      </c>
      <c r="E532" s="19" t="str">
        <f t="shared" si="88"/>
        <v>Sep</v>
      </c>
      <c r="F532" s="19">
        <v>5</v>
      </c>
      <c r="G532" s="40">
        <f t="shared" si="90"/>
        <v>31660</v>
      </c>
      <c r="H532" s="19">
        <v>3</v>
      </c>
      <c r="I532" s="19">
        <v>4734.64</v>
      </c>
      <c r="J532" s="41">
        <v>4734.64</v>
      </c>
      <c r="K532" s="19" t="s">
        <v>8297</v>
      </c>
      <c r="L532" s="19" t="str">
        <v>tier - 2</v>
      </c>
      <c r="M532" s="19" t="s">
        <v>8302</v>
      </c>
      <c r="N532" s="19" t="str">
        <v>tier - 1</v>
      </c>
      <c r="O532" s="19" t="s">
        <v>8299</v>
      </c>
      <c r="P532" s="19" t="str">
        <v>R1013</v>
      </c>
      <c r="Q532" s="19">
        <f ca="1" t="shared" si="91"/>
        <v>39</v>
      </c>
      <c r="R532" s="29"/>
      <c r="U532" s="19" t="s">
        <v>8296</v>
      </c>
      <c r="V532" s="19" t="str">
        <f t="shared" si="97"/>
        <v>Jul</v>
      </c>
      <c r="X532" s="19">
        <f t="shared" si="98"/>
        <v>1990</v>
      </c>
      <c r="AG532" s="19" t="s">
        <v>1980</v>
      </c>
      <c r="AH532" s="19" t="s">
        <v>8336</v>
      </c>
      <c r="AI532" s="19" t="s">
        <v>8297</v>
      </c>
      <c r="AJ532" s="19" t="s">
        <v>8298</v>
      </c>
      <c r="AK532" s="19" t="str">
        <v>tier - 2</v>
      </c>
      <c r="AL532" s="19" t="str">
        <v>tier - 3</v>
      </c>
      <c r="AT532" s="19" t="s">
        <v>8330</v>
      </c>
      <c r="AU532" s="19" t="str">
        <v>R1011</v>
      </c>
      <c r="BD532" s="39">
        <v>2003</v>
      </c>
      <c r="BE532" s="19" t="str">
        <f t="shared" si="93"/>
        <v>Jun</v>
      </c>
      <c r="BF532" s="19">
        <v>22</v>
      </c>
      <c r="BG532" s="40">
        <f t="shared" si="94"/>
        <v>37794</v>
      </c>
      <c r="BM532" s="39">
        <v>1977</v>
      </c>
      <c r="BN532" s="19" t="str">
        <f t="shared" si="95"/>
        <v>Dec</v>
      </c>
      <c r="BO532" s="19">
        <v>4</v>
      </c>
      <c r="BP532" s="40">
        <f t="shared" si="92"/>
        <v>28463</v>
      </c>
      <c r="BQ532" s="19">
        <f ca="1" t="shared" si="96"/>
        <v>47</v>
      </c>
      <c r="BU532" s="19">
        <v>4699.47</v>
      </c>
      <c r="BV532" s="41">
        <v>4699.47</v>
      </c>
    </row>
    <row r="533" spans="1:74">
      <c r="A533" s="19" t="s">
        <v>2010</v>
      </c>
      <c r="B533" s="39">
        <v>1991</v>
      </c>
      <c r="C533" s="19">
        <f t="shared" si="89"/>
        <v>1991</v>
      </c>
      <c r="D533" s="19" t="s">
        <v>8329</v>
      </c>
      <c r="E533" s="19" t="str">
        <f t="shared" si="88"/>
        <v>Oct</v>
      </c>
      <c r="F533" s="19">
        <v>12</v>
      </c>
      <c r="G533" s="40">
        <f t="shared" si="90"/>
        <v>33523</v>
      </c>
      <c r="H533" s="19">
        <v>1</v>
      </c>
      <c r="I533" s="19">
        <v>4738.27</v>
      </c>
      <c r="J533" s="41">
        <v>4738.27</v>
      </c>
      <c r="K533" s="19" t="s">
        <v>8297</v>
      </c>
      <c r="L533" s="19" t="str">
        <v>tier - 2</v>
      </c>
      <c r="M533" s="19" t="s">
        <v>8298</v>
      </c>
      <c r="N533" s="19" t="str">
        <v>tier - 3</v>
      </c>
      <c r="O533" s="19" t="s">
        <v>8315</v>
      </c>
      <c r="P533" s="19" t="str">
        <v>R1012</v>
      </c>
      <c r="Q533" s="19">
        <f ca="1" t="shared" si="91"/>
        <v>34</v>
      </c>
      <c r="R533" s="29"/>
      <c r="U533" s="19" t="s">
        <v>8329</v>
      </c>
      <c r="V533" s="19" t="str">
        <f t="shared" si="97"/>
        <v>Oct</v>
      </c>
      <c r="X533" s="19">
        <f t="shared" si="98"/>
        <v>1979</v>
      </c>
      <c r="AG533" s="19" t="s">
        <v>1984</v>
      </c>
      <c r="AH533" s="19" t="s">
        <v>8336</v>
      </c>
      <c r="AI533" s="19" t="s">
        <v>8297</v>
      </c>
      <c r="AJ533" s="19" t="s">
        <v>8298</v>
      </c>
      <c r="AK533" s="19" t="str">
        <v>tier - 2</v>
      </c>
      <c r="AL533" s="19" t="str">
        <v>tier - 3</v>
      </c>
      <c r="AT533" s="19" t="s">
        <v>8299</v>
      </c>
      <c r="AU533" s="19" t="str">
        <v>R1013</v>
      </c>
      <c r="BD533" s="39">
        <v>1977</v>
      </c>
      <c r="BE533" s="19" t="str">
        <f t="shared" si="93"/>
        <v>Dec</v>
      </c>
      <c r="BF533" s="19">
        <v>4</v>
      </c>
      <c r="BG533" s="40">
        <f t="shared" si="94"/>
        <v>28463</v>
      </c>
      <c r="BM533" s="39">
        <v>1981</v>
      </c>
      <c r="BN533" s="19" t="str">
        <f t="shared" si="95"/>
        <v>Aug</v>
      </c>
      <c r="BO533" s="19">
        <v>12</v>
      </c>
      <c r="BP533" s="40">
        <f t="shared" si="92"/>
        <v>29810</v>
      </c>
      <c r="BQ533" s="19">
        <f ca="1" t="shared" si="96"/>
        <v>44</v>
      </c>
      <c r="BU533" s="19">
        <v>4712.12</v>
      </c>
      <c r="BV533" s="41">
        <v>4712.12</v>
      </c>
    </row>
    <row r="534" spans="1:74">
      <c r="A534" s="19" t="s">
        <v>2013</v>
      </c>
      <c r="B534" s="39">
        <v>2004</v>
      </c>
      <c r="C534" s="19">
        <f t="shared" si="89"/>
        <v>2004</v>
      </c>
      <c r="D534" s="19" t="s">
        <v>8301</v>
      </c>
      <c r="E534" s="19" t="str">
        <f t="shared" si="88"/>
        <v>Nov</v>
      </c>
      <c r="F534" s="19">
        <v>24</v>
      </c>
      <c r="G534" s="40">
        <f t="shared" si="90"/>
        <v>38315</v>
      </c>
      <c r="H534" s="19">
        <v>0</v>
      </c>
      <c r="I534" s="19">
        <v>4740.78</v>
      </c>
      <c r="J534" s="41">
        <v>4740.78</v>
      </c>
      <c r="K534" s="19" t="s">
        <v>8297</v>
      </c>
      <c r="L534" s="19" t="str">
        <v>tier - 2</v>
      </c>
      <c r="M534" s="19" t="s">
        <v>8298</v>
      </c>
      <c r="N534" s="19" t="str">
        <v>tier - 3</v>
      </c>
      <c r="O534" s="19" t="s">
        <v>8340</v>
      </c>
      <c r="P534" s="19" t="str">
        <v>R1021</v>
      </c>
      <c r="Q534" s="19">
        <f ca="1" t="shared" si="91"/>
        <v>20</v>
      </c>
      <c r="R534" s="29"/>
      <c r="U534" s="19" t="s">
        <v>8329</v>
      </c>
      <c r="V534" s="19" t="str">
        <f t="shared" si="97"/>
        <v>Oct</v>
      </c>
      <c r="X534" s="19">
        <f t="shared" si="98"/>
        <v>2003</v>
      </c>
      <c r="AG534" s="19" t="s">
        <v>1988</v>
      </c>
      <c r="AH534" s="19" t="s">
        <v>8336</v>
      </c>
      <c r="AI534" s="19" t="s">
        <v>8297</v>
      </c>
      <c r="AJ534" s="19" t="s">
        <v>8298</v>
      </c>
      <c r="AK534" s="19" t="str">
        <v>tier - 2</v>
      </c>
      <c r="AL534" s="19" t="str">
        <v>tier - 3</v>
      </c>
      <c r="AT534" s="19" t="s">
        <v>8330</v>
      </c>
      <c r="AU534" s="19" t="str">
        <v>R1011</v>
      </c>
      <c r="BD534" s="39">
        <v>1981</v>
      </c>
      <c r="BE534" s="19" t="str">
        <f t="shared" si="93"/>
        <v>Aug</v>
      </c>
      <c r="BF534" s="19">
        <v>12</v>
      </c>
      <c r="BG534" s="40">
        <f t="shared" si="94"/>
        <v>29810</v>
      </c>
      <c r="BM534" s="39">
        <v>1992</v>
      </c>
      <c r="BN534" s="19" t="str">
        <f t="shared" si="95"/>
        <v>Oct</v>
      </c>
      <c r="BO534" s="19">
        <v>9</v>
      </c>
      <c r="BP534" s="40">
        <f t="shared" si="92"/>
        <v>33886</v>
      </c>
      <c r="BQ534" s="19">
        <f ca="1" t="shared" si="96"/>
        <v>33</v>
      </c>
      <c r="BU534" s="19">
        <v>4718.2</v>
      </c>
      <c r="BV534" s="41">
        <v>4718.2</v>
      </c>
    </row>
    <row r="535" spans="1:74">
      <c r="A535" s="19" t="s">
        <v>2016</v>
      </c>
      <c r="B535" s="39">
        <v>1987</v>
      </c>
      <c r="C535" s="19">
        <f t="shared" si="89"/>
        <v>1987</v>
      </c>
      <c r="D535" s="19" t="s">
        <v>8303</v>
      </c>
      <c r="E535" s="19" t="str">
        <f t="shared" si="88"/>
        <v>Jun</v>
      </c>
      <c r="F535" s="19">
        <v>5</v>
      </c>
      <c r="G535" s="40">
        <f t="shared" si="90"/>
        <v>31933</v>
      </c>
      <c r="H535" s="19">
        <v>1</v>
      </c>
      <c r="I535" s="19">
        <v>4746.34</v>
      </c>
      <c r="J535" s="41">
        <v>4746.34</v>
      </c>
      <c r="K535" s="19" t="s">
        <v>8297</v>
      </c>
      <c r="L535" s="19" t="str">
        <v>tier - 2</v>
      </c>
      <c r="M535" s="19" t="s">
        <v>8297</v>
      </c>
      <c r="N535" s="19" t="str">
        <v>tier - 2</v>
      </c>
      <c r="O535" s="19" t="s">
        <v>8330</v>
      </c>
      <c r="P535" s="19" t="str">
        <v>R1011</v>
      </c>
      <c r="Q535" s="19">
        <f ca="1" t="shared" si="91"/>
        <v>38</v>
      </c>
      <c r="R535" s="29"/>
      <c r="U535" s="19" t="s">
        <v>8310</v>
      </c>
      <c r="V535" s="19" t="str">
        <f t="shared" si="97"/>
        <v>Sep</v>
      </c>
      <c r="X535" s="19">
        <f t="shared" si="98"/>
        <v>1990</v>
      </c>
      <c r="AG535" s="19" t="s">
        <v>1991</v>
      </c>
      <c r="AH535" s="19" t="s">
        <v>8336</v>
      </c>
      <c r="AI535" s="19" t="s">
        <v>8297</v>
      </c>
      <c r="AJ535" s="19" t="s">
        <v>8298</v>
      </c>
      <c r="AK535" s="19" t="str">
        <v>tier - 2</v>
      </c>
      <c r="AL535" s="19" t="str">
        <v>tier - 3</v>
      </c>
      <c r="AT535" s="19" t="s">
        <v>8337</v>
      </c>
      <c r="AU535" s="19" t="str">
        <v>R1024</v>
      </c>
      <c r="BD535" s="39">
        <v>1992</v>
      </c>
      <c r="BE535" s="19" t="str">
        <f t="shared" si="93"/>
        <v>Oct</v>
      </c>
      <c r="BF535" s="19">
        <v>9</v>
      </c>
      <c r="BG535" s="40">
        <f t="shared" si="94"/>
        <v>33886</v>
      </c>
      <c r="BM535" s="39">
        <v>1992</v>
      </c>
      <c r="BN535" s="19" t="str">
        <f t="shared" si="95"/>
        <v>Sep</v>
      </c>
      <c r="BO535" s="19">
        <v>28</v>
      </c>
      <c r="BP535" s="40">
        <f t="shared" si="92"/>
        <v>33875</v>
      </c>
      <c r="BQ535" s="19">
        <f ca="1" t="shared" si="96"/>
        <v>33</v>
      </c>
      <c r="BU535" s="19">
        <v>4719.52</v>
      </c>
      <c r="BV535" s="41">
        <v>4719.52</v>
      </c>
    </row>
    <row r="536" spans="1:74">
      <c r="A536" s="19" t="s">
        <v>2020</v>
      </c>
      <c r="B536" s="39">
        <v>1987</v>
      </c>
      <c r="C536" s="19">
        <f t="shared" si="89"/>
        <v>1987</v>
      </c>
      <c r="D536" s="19" t="s">
        <v>8310</v>
      </c>
      <c r="E536" s="19" t="str">
        <f t="shared" si="88"/>
        <v>Sep</v>
      </c>
      <c r="F536" s="19">
        <v>2</v>
      </c>
      <c r="G536" s="40">
        <f t="shared" si="90"/>
        <v>32022</v>
      </c>
      <c r="H536" s="19">
        <v>1</v>
      </c>
      <c r="I536" s="19">
        <v>4747.05</v>
      </c>
      <c r="J536" s="41">
        <v>4747.05</v>
      </c>
      <c r="K536" s="19" t="s">
        <v>8297</v>
      </c>
      <c r="L536" s="19" t="str">
        <v>tier - 2</v>
      </c>
      <c r="M536" s="19" t="s">
        <v>8297</v>
      </c>
      <c r="N536" s="19" t="str">
        <v>tier - 2</v>
      </c>
      <c r="O536" s="19" t="s">
        <v>8299</v>
      </c>
      <c r="P536" s="19" t="str">
        <v>R1013</v>
      </c>
      <c r="Q536" s="19">
        <f ca="1" t="shared" si="91"/>
        <v>38</v>
      </c>
      <c r="R536" s="29"/>
      <c r="U536" s="19" t="s">
        <v>8303</v>
      </c>
      <c r="V536" s="19" t="str">
        <f t="shared" si="97"/>
        <v>Jun</v>
      </c>
      <c r="X536" s="19">
        <f t="shared" si="98"/>
        <v>2003</v>
      </c>
      <c r="AG536" s="19" t="s">
        <v>1995</v>
      </c>
      <c r="AH536" s="19" t="s">
        <v>8336</v>
      </c>
      <c r="AI536" s="19" t="s">
        <v>8297</v>
      </c>
      <c r="AJ536" s="19" t="s">
        <v>8297</v>
      </c>
      <c r="AK536" s="19" t="str">
        <v>tier - 2</v>
      </c>
      <c r="AL536" s="19" t="str">
        <v>tier - 2</v>
      </c>
      <c r="AT536" s="19" t="s">
        <v>8337</v>
      </c>
      <c r="AU536" s="19" t="str">
        <v>R1024</v>
      </c>
      <c r="BD536" s="39">
        <v>1992</v>
      </c>
      <c r="BE536" s="19" t="str">
        <f t="shared" si="93"/>
        <v>Sep</v>
      </c>
      <c r="BF536" s="19">
        <v>28</v>
      </c>
      <c r="BG536" s="40">
        <f t="shared" si="94"/>
        <v>33875</v>
      </c>
      <c r="BM536" s="39">
        <v>1994</v>
      </c>
      <c r="BN536" s="19" t="str">
        <f t="shared" si="95"/>
        <v>Aug</v>
      </c>
      <c r="BO536" s="19">
        <v>12</v>
      </c>
      <c r="BP536" s="40">
        <f t="shared" si="92"/>
        <v>34558</v>
      </c>
      <c r="BQ536" s="19">
        <f ca="1" t="shared" si="96"/>
        <v>31</v>
      </c>
      <c r="BU536" s="19">
        <v>4719.74</v>
      </c>
      <c r="BV536" s="41">
        <v>4719.74</v>
      </c>
    </row>
    <row r="537" spans="1:74">
      <c r="A537" s="19" t="s">
        <v>2024</v>
      </c>
      <c r="B537" s="39">
        <v>1987</v>
      </c>
      <c r="C537" s="19">
        <f t="shared" si="89"/>
        <v>1987</v>
      </c>
      <c r="D537" s="19" t="s">
        <v>8301</v>
      </c>
      <c r="E537" s="19" t="str">
        <f t="shared" si="88"/>
        <v>Nov</v>
      </c>
      <c r="F537" s="19">
        <v>22</v>
      </c>
      <c r="G537" s="40">
        <f t="shared" si="90"/>
        <v>32103</v>
      </c>
      <c r="H537" s="19">
        <v>1</v>
      </c>
      <c r="I537" s="19">
        <v>4751.07</v>
      </c>
      <c r="J537" s="41">
        <v>4751.07</v>
      </c>
      <c r="K537" s="19" t="s">
        <v>8298</v>
      </c>
      <c r="L537" s="19" t="str">
        <v>tier - 3</v>
      </c>
      <c r="M537" s="19" t="s">
        <v>8302</v>
      </c>
      <c r="N537" s="19" t="str">
        <v>tier - 1</v>
      </c>
      <c r="O537" s="19" t="s">
        <v>8330</v>
      </c>
      <c r="P537" s="19" t="str">
        <v>R1011</v>
      </c>
      <c r="Q537" s="19">
        <f ca="1" t="shared" si="91"/>
        <v>37</v>
      </c>
      <c r="R537" s="29"/>
      <c r="U537" s="19" t="s">
        <v>8326</v>
      </c>
      <c r="V537" s="19" t="str">
        <f t="shared" si="97"/>
        <v>Dec</v>
      </c>
      <c r="X537" s="19">
        <f t="shared" si="98"/>
        <v>1977</v>
      </c>
      <c r="AG537" s="19" t="s">
        <v>1999</v>
      </c>
      <c r="AH537" s="19" t="s">
        <v>8336</v>
      </c>
      <c r="AI537" s="19" t="s">
        <v>8297</v>
      </c>
      <c r="AJ537" s="19" t="s">
        <v>8302</v>
      </c>
      <c r="AK537" s="19" t="str">
        <v>tier - 2</v>
      </c>
      <c r="AL537" s="19" t="str">
        <v>tier - 1</v>
      </c>
      <c r="AT537" s="19" t="s">
        <v>8315</v>
      </c>
      <c r="AU537" s="19" t="str">
        <v>R1012</v>
      </c>
      <c r="BD537" s="39">
        <v>1994</v>
      </c>
      <c r="BE537" s="19" t="str">
        <f t="shared" si="93"/>
        <v>Aug</v>
      </c>
      <c r="BF537" s="19">
        <v>12</v>
      </c>
      <c r="BG537" s="40">
        <f t="shared" si="94"/>
        <v>34558</v>
      </c>
      <c r="BM537" s="39">
        <v>1980</v>
      </c>
      <c r="BN537" s="19" t="str">
        <f t="shared" si="95"/>
        <v>Jul</v>
      </c>
      <c r="BO537" s="19">
        <v>2</v>
      </c>
      <c r="BP537" s="40">
        <f t="shared" si="92"/>
        <v>29404</v>
      </c>
      <c r="BQ537" s="19">
        <f ca="1" t="shared" si="96"/>
        <v>45</v>
      </c>
      <c r="BU537" s="19">
        <v>4728.71</v>
      </c>
      <c r="BV537" s="41">
        <v>4728.71</v>
      </c>
    </row>
    <row r="538" spans="1:74">
      <c r="A538" s="19" t="s">
        <v>2027</v>
      </c>
      <c r="B538" s="39">
        <v>1992</v>
      </c>
      <c r="C538" s="19">
        <f t="shared" si="89"/>
        <v>1992</v>
      </c>
      <c r="D538" s="19" t="s">
        <v>8328</v>
      </c>
      <c r="E538" s="19" t="str">
        <f t="shared" si="88"/>
        <v>Aug</v>
      </c>
      <c r="F538" s="19">
        <v>16</v>
      </c>
      <c r="G538" s="40">
        <f t="shared" si="90"/>
        <v>33832</v>
      </c>
      <c r="H538" s="19">
        <v>2</v>
      </c>
      <c r="I538" s="19">
        <v>4753.64</v>
      </c>
      <c r="J538" s="41">
        <v>4753.64</v>
      </c>
      <c r="K538" s="19" t="s">
        <v>8297</v>
      </c>
      <c r="L538" s="19" t="str">
        <v>tier - 2</v>
      </c>
      <c r="M538" s="19" t="s">
        <v>8298</v>
      </c>
      <c r="N538" s="19" t="str">
        <v>tier - 3</v>
      </c>
      <c r="O538" s="19" t="s">
        <v>8299</v>
      </c>
      <c r="P538" s="19" t="str">
        <v>R1013</v>
      </c>
      <c r="Q538" s="19">
        <f ca="1" t="shared" si="91"/>
        <v>33</v>
      </c>
      <c r="R538" s="29"/>
      <c r="U538" s="19" t="s">
        <v>8328</v>
      </c>
      <c r="V538" s="19" t="str">
        <f t="shared" si="97"/>
        <v>Aug</v>
      </c>
      <c r="X538" s="19">
        <f t="shared" si="98"/>
        <v>1981</v>
      </c>
      <c r="AG538" s="19" t="s">
        <v>2003</v>
      </c>
      <c r="AH538" s="19" t="s">
        <v>8336</v>
      </c>
      <c r="AI538" s="19" t="s">
        <v>8297</v>
      </c>
      <c r="AJ538" s="19" t="s">
        <v>8298</v>
      </c>
      <c r="AK538" s="19" t="str">
        <v>tier - 2</v>
      </c>
      <c r="AL538" s="19" t="str">
        <v>tier - 3</v>
      </c>
      <c r="AT538" s="19" t="s">
        <v>8315</v>
      </c>
      <c r="AU538" s="19" t="str">
        <v>R1012</v>
      </c>
      <c r="BD538" s="39">
        <v>1980</v>
      </c>
      <c r="BE538" s="19" t="str">
        <f t="shared" si="93"/>
        <v>Jul</v>
      </c>
      <c r="BF538" s="19">
        <v>2</v>
      </c>
      <c r="BG538" s="40">
        <f t="shared" si="94"/>
        <v>29404</v>
      </c>
      <c r="BM538" s="39">
        <v>1986</v>
      </c>
      <c r="BN538" s="19" t="str">
        <f t="shared" si="95"/>
        <v>Sep</v>
      </c>
      <c r="BO538" s="19">
        <v>5</v>
      </c>
      <c r="BP538" s="40">
        <f t="shared" si="92"/>
        <v>31660</v>
      </c>
      <c r="BQ538" s="19">
        <f ca="1" t="shared" si="96"/>
        <v>39</v>
      </c>
      <c r="BU538" s="19">
        <v>4734.64</v>
      </c>
      <c r="BV538" s="41">
        <v>4734.64</v>
      </c>
    </row>
    <row r="539" spans="1:74">
      <c r="A539" s="19" t="s">
        <v>2031</v>
      </c>
      <c r="B539" s="39">
        <v>1987</v>
      </c>
      <c r="C539" s="19">
        <f t="shared" si="89"/>
        <v>1987</v>
      </c>
      <c r="D539" s="19" t="s">
        <v>8310</v>
      </c>
      <c r="E539" s="19" t="str">
        <f t="shared" si="88"/>
        <v>Sep</v>
      </c>
      <c r="F539" s="19">
        <v>27</v>
      </c>
      <c r="G539" s="40">
        <f t="shared" si="90"/>
        <v>32047</v>
      </c>
      <c r="H539" s="19">
        <v>1</v>
      </c>
      <c r="I539" s="19">
        <v>4762.33</v>
      </c>
      <c r="J539" s="41">
        <v>4762.33</v>
      </c>
      <c r="K539" s="19" t="s">
        <v>8298</v>
      </c>
      <c r="L539" s="19" t="str">
        <v>tier - 3</v>
      </c>
      <c r="M539" s="19" t="s">
        <v>8298</v>
      </c>
      <c r="N539" s="19" t="str">
        <v>tier - 3</v>
      </c>
      <c r="O539" s="19" t="s">
        <v>8330</v>
      </c>
      <c r="P539" s="19" t="str">
        <v>R1011</v>
      </c>
      <c r="Q539" s="19">
        <f ca="1" t="shared" si="91"/>
        <v>38</v>
      </c>
      <c r="R539" s="29"/>
      <c r="U539" s="19" t="s">
        <v>8329</v>
      </c>
      <c r="V539" s="19" t="str">
        <f t="shared" si="97"/>
        <v>Oct</v>
      </c>
      <c r="X539" s="19">
        <f t="shared" si="98"/>
        <v>1992</v>
      </c>
      <c r="AG539" s="19" t="s">
        <v>2006</v>
      </c>
      <c r="AH539" s="19" t="s">
        <v>8336</v>
      </c>
      <c r="AI539" s="19" t="s">
        <v>8297</v>
      </c>
      <c r="AJ539" s="19" t="s">
        <v>8302</v>
      </c>
      <c r="AK539" s="19" t="str">
        <v>tier - 2</v>
      </c>
      <c r="AL539" s="19" t="str">
        <v>tier - 1</v>
      </c>
      <c r="AT539" s="19" t="s">
        <v>8299</v>
      </c>
      <c r="AU539" s="19" t="str">
        <v>R1013</v>
      </c>
      <c r="BD539" s="39">
        <v>1986</v>
      </c>
      <c r="BE539" s="19" t="str">
        <f t="shared" si="93"/>
        <v>Sep</v>
      </c>
      <c r="BF539" s="19">
        <v>5</v>
      </c>
      <c r="BG539" s="40">
        <f t="shared" si="94"/>
        <v>31660</v>
      </c>
      <c r="BM539" s="39">
        <v>1991</v>
      </c>
      <c r="BN539" s="19" t="str">
        <f t="shared" si="95"/>
        <v>Oct</v>
      </c>
      <c r="BO539" s="19">
        <v>12</v>
      </c>
      <c r="BP539" s="40">
        <f t="shared" si="92"/>
        <v>33523</v>
      </c>
      <c r="BQ539" s="19">
        <f ca="1" t="shared" si="96"/>
        <v>34</v>
      </c>
      <c r="BU539" s="19">
        <v>4738.27</v>
      </c>
      <c r="BV539" s="41">
        <v>4738.27</v>
      </c>
    </row>
    <row r="540" spans="1:74">
      <c r="A540" s="19" t="s">
        <v>2034</v>
      </c>
      <c r="B540" s="39">
        <v>1989</v>
      </c>
      <c r="C540" s="19">
        <f t="shared" si="89"/>
        <v>1989</v>
      </c>
      <c r="D540" s="19" t="s">
        <v>8328</v>
      </c>
      <c r="E540" s="19" t="str">
        <f t="shared" si="88"/>
        <v>Aug</v>
      </c>
      <c r="F540" s="19">
        <v>1</v>
      </c>
      <c r="G540" s="40">
        <f t="shared" si="90"/>
        <v>32721</v>
      </c>
      <c r="H540" s="19">
        <v>1</v>
      </c>
      <c r="I540" s="19">
        <v>4766.02</v>
      </c>
      <c r="J540" s="41">
        <v>4766.02</v>
      </c>
      <c r="K540" s="19" t="s">
        <v>8297</v>
      </c>
      <c r="L540" s="19" t="str">
        <v>tier - 2</v>
      </c>
      <c r="M540" s="19" t="s">
        <v>8298</v>
      </c>
      <c r="N540" s="19" t="str">
        <v>tier - 3</v>
      </c>
      <c r="O540" s="19" t="s">
        <v>8330</v>
      </c>
      <c r="P540" s="19" t="str">
        <v>R1011</v>
      </c>
      <c r="Q540" s="19">
        <f ca="1" t="shared" si="91"/>
        <v>36</v>
      </c>
      <c r="R540" s="29"/>
      <c r="U540" s="19" t="s">
        <v>8310</v>
      </c>
      <c r="V540" s="19" t="str">
        <f t="shared" si="97"/>
        <v>Sep</v>
      </c>
      <c r="X540" s="19">
        <f t="shared" si="98"/>
        <v>1992</v>
      </c>
      <c r="AG540" s="19" t="s">
        <v>2010</v>
      </c>
      <c r="AH540" s="19" t="s">
        <v>8324</v>
      </c>
      <c r="AI540" s="19" t="s">
        <v>8297</v>
      </c>
      <c r="AJ540" s="19" t="s">
        <v>8298</v>
      </c>
      <c r="AK540" s="19" t="str">
        <v>tier - 2</v>
      </c>
      <c r="AL540" s="19" t="str">
        <v>tier - 3</v>
      </c>
      <c r="AT540" s="19" t="s">
        <v>8315</v>
      </c>
      <c r="AU540" s="19" t="str">
        <v>R1012</v>
      </c>
      <c r="BD540" s="39">
        <v>1991</v>
      </c>
      <c r="BE540" s="19" t="str">
        <f t="shared" si="93"/>
        <v>Oct</v>
      </c>
      <c r="BF540" s="19">
        <v>12</v>
      </c>
      <c r="BG540" s="40">
        <f t="shared" si="94"/>
        <v>33523</v>
      </c>
      <c r="BM540" s="39">
        <v>2004</v>
      </c>
      <c r="BN540" s="19" t="str">
        <f t="shared" si="95"/>
        <v>Nov</v>
      </c>
      <c r="BO540" s="19">
        <v>24</v>
      </c>
      <c r="BP540" s="40">
        <f t="shared" si="92"/>
        <v>38315</v>
      </c>
      <c r="BQ540" s="19">
        <f ca="1" t="shared" si="96"/>
        <v>20</v>
      </c>
      <c r="BU540" s="19">
        <v>4740.78</v>
      </c>
      <c r="BV540" s="41">
        <v>4740.78</v>
      </c>
    </row>
    <row r="541" spans="1:74">
      <c r="A541" s="19" t="s">
        <v>2038</v>
      </c>
      <c r="B541" s="39">
        <v>1989</v>
      </c>
      <c r="C541" s="19">
        <f t="shared" si="89"/>
        <v>1989</v>
      </c>
      <c r="D541" s="19" t="s">
        <v>8326</v>
      </c>
      <c r="E541" s="19" t="str">
        <f t="shared" si="88"/>
        <v>Dec</v>
      </c>
      <c r="F541" s="19">
        <v>9</v>
      </c>
      <c r="G541" s="40">
        <f t="shared" si="90"/>
        <v>32851</v>
      </c>
      <c r="H541" s="19">
        <v>1</v>
      </c>
      <c r="I541" s="19">
        <v>4779.6</v>
      </c>
      <c r="J541" s="41">
        <v>4779.6</v>
      </c>
      <c r="K541" s="19" t="s">
        <v>8297</v>
      </c>
      <c r="L541" s="19" t="str">
        <v>tier - 2</v>
      </c>
      <c r="M541" s="19" t="s">
        <v>8298</v>
      </c>
      <c r="N541" s="19" t="str">
        <v>tier - 3</v>
      </c>
      <c r="O541" s="19" t="s">
        <v>8299</v>
      </c>
      <c r="P541" s="19" t="str">
        <v>R1013</v>
      </c>
      <c r="Q541" s="19">
        <f ca="1" t="shared" si="91"/>
        <v>35</v>
      </c>
      <c r="R541" s="29"/>
      <c r="U541" s="19" t="s">
        <v>8328</v>
      </c>
      <c r="V541" s="19" t="str">
        <f t="shared" si="97"/>
        <v>Aug</v>
      </c>
      <c r="X541" s="19">
        <f t="shared" si="98"/>
        <v>1994</v>
      </c>
      <c r="AG541" s="19" t="s">
        <v>2013</v>
      </c>
      <c r="AH541" s="19" t="s">
        <v>8324</v>
      </c>
      <c r="AI541" s="19" t="s">
        <v>8297</v>
      </c>
      <c r="AJ541" s="19" t="s">
        <v>8298</v>
      </c>
      <c r="AK541" s="19" t="str">
        <v>tier - 2</v>
      </c>
      <c r="AL541" s="19" t="str">
        <v>tier - 3</v>
      </c>
      <c r="AT541" s="19" t="s">
        <v>8340</v>
      </c>
      <c r="AU541" s="19" t="str">
        <v>R1021</v>
      </c>
      <c r="BD541" s="39">
        <v>2004</v>
      </c>
      <c r="BE541" s="19" t="str">
        <f t="shared" si="93"/>
        <v>Nov</v>
      </c>
      <c r="BF541" s="19">
        <v>24</v>
      </c>
      <c r="BG541" s="40">
        <f t="shared" si="94"/>
        <v>38315</v>
      </c>
      <c r="BM541" s="39">
        <v>1987</v>
      </c>
      <c r="BN541" s="19" t="str">
        <f t="shared" si="95"/>
        <v>Jun</v>
      </c>
      <c r="BO541" s="19">
        <v>5</v>
      </c>
      <c r="BP541" s="40">
        <f t="shared" si="92"/>
        <v>31933</v>
      </c>
      <c r="BQ541" s="19">
        <f ca="1" t="shared" si="96"/>
        <v>38</v>
      </c>
      <c r="BU541" s="19">
        <v>4746.34</v>
      </c>
      <c r="BV541" s="41">
        <v>4746.34</v>
      </c>
    </row>
    <row r="542" spans="1:74">
      <c r="A542" s="19" t="s">
        <v>2041</v>
      </c>
      <c r="B542" s="39">
        <v>1987</v>
      </c>
      <c r="C542" s="19">
        <f t="shared" si="89"/>
        <v>1987</v>
      </c>
      <c r="D542" s="19" t="s">
        <v>8303</v>
      </c>
      <c r="E542" s="19" t="str">
        <f t="shared" si="88"/>
        <v>Jun</v>
      </c>
      <c r="F542" s="19">
        <v>22</v>
      </c>
      <c r="G542" s="40">
        <f t="shared" si="90"/>
        <v>31950</v>
      </c>
      <c r="H542" s="19">
        <v>3</v>
      </c>
      <c r="I542" s="19">
        <v>4787.42</v>
      </c>
      <c r="J542" s="41">
        <v>4787.42</v>
      </c>
      <c r="K542" s="19" t="s">
        <v>8297</v>
      </c>
      <c r="L542" s="19" t="str">
        <v>tier - 2</v>
      </c>
      <c r="M542" s="19" t="s">
        <v>8298</v>
      </c>
      <c r="N542" s="19" t="str">
        <v>tier - 3</v>
      </c>
      <c r="O542" s="19" t="s">
        <v>8299</v>
      </c>
      <c r="P542" s="19" t="str">
        <v>R1013</v>
      </c>
      <c r="Q542" s="19">
        <f ca="1" t="shared" si="91"/>
        <v>38</v>
      </c>
      <c r="R542" s="29"/>
      <c r="U542" s="19" t="s">
        <v>8296</v>
      </c>
      <c r="V542" s="19" t="str">
        <f t="shared" si="97"/>
        <v>Jul</v>
      </c>
      <c r="X542" s="19">
        <f t="shared" si="98"/>
        <v>1980</v>
      </c>
      <c r="AG542" s="19" t="s">
        <v>2016</v>
      </c>
      <c r="AH542" s="19" t="s">
        <v>8336</v>
      </c>
      <c r="AI542" s="19" t="s">
        <v>8297</v>
      </c>
      <c r="AJ542" s="19" t="s">
        <v>8297</v>
      </c>
      <c r="AK542" s="19" t="str">
        <v>tier - 2</v>
      </c>
      <c r="AL542" s="19" t="str">
        <v>tier - 2</v>
      </c>
      <c r="AT542" s="19" t="s">
        <v>8330</v>
      </c>
      <c r="AU542" s="19" t="str">
        <v>R1011</v>
      </c>
      <c r="BD542" s="39">
        <v>1987</v>
      </c>
      <c r="BE542" s="19" t="str">
        <f t="shared" si="93"/>
        <v>Jun</v>
      </c>
      <c r="BF542" s="19">
        <v>5</v>
      </c>
      <c r="BG542" s="40">
        <f t="shared" si="94"/>
        <v>31933</v>
      </c>
      <c r="BM542" s="39">
        <v>1987</v>
      </c>
      <c r="BN542" s="19" t="str">
        <f t="shared" si="95"/>
        <v>Sep</v>
      </c>
      <c r="BO542" s="19">
        <v>2</v>
      </c>
      <c r="BP542" s="40">
        <f t="shared" si="92"/>
        <v>32022</v>
      </c>
      <c r="BQ542" s="19">
        <f ca="1" t="shared" si="96"/>
        <v>38</v>
      </c>
      <c r="BU542" s="19">
        <v>4747.05</v>
      </c>
      <c r="BV542" s="41">
        <v>4747.05</v>
      </c>
    </row>
    <row r="543" spans="1:74">
      <c r="A543" s="19" t="s">
        <v>2045</v>
      </c>
      <c r="B543" s="39">
        <v>1989</v>
      </c>
      <c r="C543" s="19">
        <f t="shared" si="89"/>
        <v>1989</v>
      </c>
      <c r="D543" s="19" t="s">
        <v>8326</v>
      </c>
      <c r="E543" s="19" t="str">
        <f t="shared" si="88"/>
        <v>Dec</v>
      </c>
      <c r="F543" s="19">
        <v>16</v>
      </c>
      <c r="G543" s="40">
        <f t="shared" si="90"/>
        <v>32858</v>
      </c>
      <c r="H543" s="19">
        <v>1</v>
      </c>
      <c r="I543" s="19">
        <v>4795.66</v>
      </c>
      <c r="J543" s="41">
        <v>4795.66</v>
      </c>
      <c r="K543" s="19" t="s">
        <v>8297</v>
      </c>
      <c r="L543" s="19" t="str">
        <v>tier - 2</v>
      </c>
      <c r="M543" s="19" t="s">
        <v>8302</v>
      </c>
      <c r="N543" s="19" t="str">
        <v>tier - 1</v>
      </c>
      <c r="O543" s="19" t="s">
        <v>8299</v>
      </c>
      <c r="P543" s="19" t="str">
        <v>R1013</v>
      </c>
      <c r="Q543" s="19">
        <f ca="1" t="shared" si="91"/>
        <v>35</v>
      </c>
      <c r="R543" s="29"/>
      <c r="U543" s="19" t="s">
        <v>8310</v>
      </c>
      <c r="V543" s="19" t="str">
        <f t="shared" si="97"/>
        <v>Sep</v>
      </c>
      <c r="X543" s="19">
        <f t="shared" si="98"/>
        <v>1986</v>
      </c>
      <c r="AG543" s="19" t="s">
        <v>2020</v>
      </c>
      <c r="AH543" s="19" t="s">
        <v>8336</v>
      </c>
      <c r="AI543" s="19" t="s">
        <v>8297</v>
      </c>
      <c r="AJ543" s="19" t="s">
        <v>8297</v>
      </c>
      <c r="AK543" s="19" t="str">
        <v>tier - 2</v>
      </c>
      <c r="AL543" s="19" t="str">
        <v>tier - 2</v>
      </c>
      <c r="AT543" s="19" t="s">
        <v>8299</v>
      </c>
      <c r="AU543" s="19" t="str">
        <v>R1013</v>
      </c>
      <c r="BD543" s="39">
        <v>1987</v>
      </c>
      <c r="BE543" s="19" t="str">
        <f t="shared" si="93"/>
        <v>Sep</v>
      </c>
      <c r="BF543" s="19">
        <v>2</v>
      </c>
      <c r="BG543" s="40">
        <f t="shared" si="94"/>
        <v>32022</v>
      </c>
      <c r="BM543" s="39">
        <v>1987</v>
      </c>
      <c r="BN543" s="19" t="str">
        <f t="shared" si="95"/>
        <v>Nov</v>
      </c>
      <c r="BO543" s="19">
        <v>22</v>
      </c>
      <c r="BP543" s="40">
        <f t="shared" si="92"/>
        <v>32103</v>
      </c>
      <c r="BQ543" s="19">
        <f ca="1" t="shared" si="96"/>
        <v>37</v>
      </c>
      <c r="BU543" s="19">
        <v>4751.07</v>
      </c>
      <c r="BV543" s="41">
        <v>4751.07</v>
      </c>
    </row>
    <row r="544" spans="1:74">
      <c r="A544" s="19" t="s">
        <v>2049</v>
      </c>
      <c r="B544" s="39">
        <v>1978</v>
      </c>
      <c r="C544" s="19">
        <f t="shared" si="89"/>
        <v>1978</v>
      </c>
      <c r="D544" s="19" t="s">
        <v>8329</v>
      </c>
      <c r="E544" s="19" t="str">
        <f t="shared" si="88"/>
        <v>Oct</v>
      </c>
      <c r="F544" s="19">
        <v>3</v>
      </c>
      <c r="G544" s="40">
        <f t="shared" si="90"/>
        <v>28766</v>
      </c>
      <c r="H544" s="19">
        <v>2</v>
      </c>
      <c r="I544" s="19">
        <v>4812.34</v>
      </c>
      <c r="J544" s="41">
        <v>4812.34</v>
      </c>
      <c r="K544" s="19" t="s">
        <v>8297</v>
      </c>
      <c r="L544" s="19" t="str">
        <v>tier - 2</v>
      </c>
      <c r="M544" s="19" t="s">
        <v>8298</v>
      </c>
      <c r="N544" s="19" t="str">
        <v>tier - 3</v>
      </c>
      <c r="O544" s="19" t="s">
        <v>8299</v>
      </c>
      <c r="P544" s="19" t="str">
        <v>R1013</v>
      </c>
      <c r="Q544" s="19">
        <f ca="1" t="shared" si="91"/>
        <v>47</v>
      </c>
      <c r="R544" s="29"/>
      <c r="U544" s="19" t="s">
        <v>8329</v>
      </c>
      <c r="V544" s="19" t="str">
        <f t="shared" si="97"/>
        <v>Oct</v>
      </c>
      <c r="X544" s="19">
        <f t="shared" si="98"/>
        <v>1991</v>
      </c>
      <c r="AG544" s="19" t="s">
        <v>2024</v>
      </c>
      <c r="AH544" s="19" t="s">
        <v>8324</v>
      </c>
      <c r="AI544" s="19" t="s">
        <v>8298</v>
      </c>
      <c r="AJ544" s="19" t="s">
        <v>8302</v>
      </c>
      <c r="AK544" s="19" t="str">
        <v>tier - 3</v>
      </c>
      <c r="AL544" s="19" t="str">
        <v>tier - 1</v>
      </c>
      <c r="AT544" s="19" t="s">
        <v>8330</v>
      </c>
      <c r="AU544" s="19" t="str">
        <v>R1011</v>
      </c>
      <c r="BD544" s="39">
        <v>1987</v>
      </c>
      <c r="BE544" s="19" t="str">
        <f t="shared" si="93"/>
        <v>Nov</v>
      </c>
      <c r="BF544" s="19">
        <v>22</v>
      </c>
      <c r="BG544" s="40">
        <f t="shared" si="94"/>
        <v>32103</v>
      </c>
      <c r="BM544" s="39">
        <v>1992</v>
      </c>
      <c r="BN544" s="19" t="str">
        <f t="shared" si="95"/>
        <v>Aug</v>
      </c>
      <c r="BO544" s="19">
        <v>16</v>
      </c>
      <c r="BP544" s="40">
        <f t="shared" si="92"/>
        <v>33832</v>
      </c>
      <c r="BQ544" s="19">
        <f ca="1" t="shared" si="96"/>
        <v>33</v>
      </c>
      <c r="BU544" s="19">
        <v>4753.64</v>
      </c>
      <c r="BV544" s="41">
        <v>4753.64</v>
      </c>
    </row>
    <row r="545" spans="1:74">
      <c r="A545" s="19" t="s">
        <v>2052</v>
      </c>
      <c r="B545" s="39">
        <v>1981</v>
      </c>
      <c r="C545" s="19">
        <f t="shared" si="89"/>
        <v>1981</v>
      </c>
      <c r="D545" s="19" t="s">
        <v>8296</v>
      </c>
      <c r="E545" s="19" t="str">
        <f t="shared" si="88"/>
        <v>Jul</v>
      </c>
      <c r="F545" s="19">
        <v>3</v>
      </c>
      <c r="G545" s="40">
        <f t="shared" si="90"/>
        <v>29770</v>
      </c>
      <c r="H545" s="19">
        <v>1</v>
      </c>
      <c r="I545" s="19">
        <v>4827.1</v>
      </c>
      <c r="J545" s="41">
        <v>4827.1</v>
      </c>
      <c r="K545" s="19" t="s">
        <v>8297</v>
      </c>
      <c r="L545" s="19" t="str">
        <v>tier - 2</v>
      </c>
      <c r="M545" s="19" t="s">
        <v>8302</v>
      </c>
      <c r="N545" s="19" t="str">
        <v>tier - 1</v>
      </c>
      <c r="O545" s="19" t="s">
        <v>8299</v>
      </c>
      <c r="P545" s="19" t="str">
        <v>R1013</v>
      </c>
      <c r="Q545" s="19">
        <f ca="1" t="shared" si="91"/>
        <v>44</v>
      </c>
      <c r="R545" s="29"/>
      <c r="U545" s="19" t="s">
        <v>8301</v>
      </c>
      <c r="V545" s="19" t="str">
        <f t="shared" si="97"/>
        <v>Nov</v>
      </c>
      <c r="X545" s="19">
        <f t="shared" si="98"/>
        <v>2004</v>
      </c>
      <c r="AG545" s="19" t="s">
        <v>2027</v>
      </c>
      <c r="AH545" s="19" t="s">
        <v>8324</v>
      </c>
      <c r="AI545" s="19" t="s">
        <v>8297</v>
      </c>
      <c r="AJ545" s="19" t="s">
        <v>8298</v>
      </c>
      <c r="AK545" s="19" t="str">
        <v>tier - 2</v>
      </c>
      <c r="AL545" s="19" t="str">
        <v>tier - 3</v>
      </c>
      <c r="AT545" s="19" t="s">
        <v>8299</v>
      </c>
      <c r="AU545" s="19" t="str">
        <v>R1013</v>
      </c>
      <c r="BD545" s="39">
        <v>1992</v>
      </c>
      <c r="BE545" s="19" t="str">
        <f t="shared" si="93"/>
        <v>Aug</v>
      </c>
      <c r="BF545" s="19">
        <v>16</v>
      </c>
      <c r="BG545" s="40">
        <f t="shared" si="94"/>
        <v>33832</v>
      </c>
      <c r="BM545" s="39">
        <v>1987</v>
      </c>
      <c r="BN545" s="19" t="str">
        <f t="shared" si="95"/>
        <v>Sep</v>
      </c>
      <c r="BO545" s="19">
        <v>27</v>
      </c>
      <c r="BP545" s="40">
        <f t="shared" si="92"/>
        <v>32047</v>
      </c>
      <c r="BQ545" s="19">
        <f ca="1" t="shared" si="96"/>
        <v>38</v>
      </c>
      <c r="BU545" s="19">
        <v>4762.33</v>
      </c>
      <c r="BV545" s="41">
        <v>4762.33</v>
      </c>
    </row>
    <row r="546" spans="1:74">
      <c r="A546" s="19" t="s">
        <v>2055</v>
      </c>
      <c r="B546" s="39">
        <v>1995</v>
      </c>
      <c r="C546" s="19">
        <f t="shared" si="89"/>
        <v>1995</v>
      </c>
      <c r="D546" s="19" t="s">
        <v>8326</v>
      </c>
      <c r="E546" s="19" t="str">
        <f t="shared" si="88"/>
        <v>Dec</v>
      </c>
      <c r="F546" s="19">
        <v>1</v>
      </c>
      <c r="G546" s="40">
        <f t="shared" si="90"/>
        <v>35034</v>
      </c>
      <c r="H546" s="19">
        <v>3</v>
      </c>
      <c r="I546" s="19">
        <v>4827.9</v>
      </c>
      <c r="J546" s="41">
        <v>4827.9</v>
      </c>
      <c r="K546" s="19" t="s">
        <v>8302</v>
      </c>
      <c r="L546" s="19" t="str">
        <v>tier - 1</v>
      </c>
      <c r="M546" s="19" t="s">
        <v>8297</v>
      </c>
      <c r="N546" s="19" t="str">
        <v>tier - 2</v>
      </c>
      <c r="O546" s="19" t="s">
        <v>8327</v>
      </c>
      <c r="P546" s="19" t="str">
        <v>Unknown</v>
      </c>
      <c r="Q546" s="19">
        <f ca="1" t="shared" si="91"/>
        <v>29</v>
      </c>
      <c r="R546" s="29"/>
      <c r="U546" s="19" t="s">
        <v>8303</v>
      </c>
      <c r="V546" s="19" t="str">
        <f t="shared" si="97"/>
        <v>Jun</v>
      </c>
      <c r="X546" s="19">
        <f t="shared" si="98"/>
        <v>1987</v>
      </c>
      <c r="AG546" s="19" t="s">
        <v>2031</v>
      </c>
      <c r="AH546" s="19" t="s">
        <v>8336</v>
      </c>
      <c r="AI546" s="19" t="s">
        <v>8298</v>
      </c>
      <c r="AJ546" s="19" t="s">
        <v>8298</v>
      </c>
      <c r="AK546" s="19" t="str">
        <v>tier - 3</v>
      </c>
      <c r="AL546" s="19" t="str">
        <v>tier - 3</v>
      </c>
      <c r="AT546" s="19" t="s">
        <v>8330</v>
      </c>
      <c r="AU546" s="19" t="str">
        <v>R1011</v>
      </c>
      <c r="BD546" s="39">
        <v>1987</v>
      </c>
      <c r="BE546" s="19" t="str">
        <f t="shared" si="93"/>
        <v>Sep</v>
      </c>
      <c r="BF546" s="19">
        <v>27</v>
      </c>
      <c r="BG546" s="40">
        <f t="shared" si="94"/>
        <v>32047</v>
      </c>
      <c r="BM546" s="39">
        <v>1989</v>
      </c>
      <c r="BN546" s="19" t="str">
        <f t="shared" si="95"/>
        <v>Aug</v>
      </c>
      <c r="BO546" s="19">
        <v>1</v>
      </c>
      <c r="BP546" s="40">
        <f t="shared" si="92"/>
        <v>32721</v>
      </c>
      <c r="BQ546" s="19">
        <f ca="1" t="shared" si="96"/>
        <v>36</v>
      </c>
      <c r="BU546" s="19">
        <v>4766.02</v>
      </c>
      <c r="BV546" s="41">
        <v>4766.02</v>
      </c>
    </row>
    <row r="547" spans="1:74">
      <c r="A547" s="19" t="s">
        <v>2059</v>
      </c>
      <c r="B547" s="39">
        <v>2002</v>
      </c>
      <c r="C547" s="19">
        <f t="shared" si="89"/>
        <v>2002</v>
      </c>
      <c r="D547" s="19" t="s">
        <v>8303</v>
      </c>
      <c r="E547" s="19" t="str">
        <f t="shared" si="88"/>
        <v>Jun</v>
      </c>
      <c r="F547" s="19">
        <v>27</v>
      </c>
      <c r="G547" s="40">
        <f t="shared" si="90"/>
        <v>37434</v>
      </c>
      <c r="H547" s="19">
        <v>5</v>
      </c>
      <c r="I547" s="19">
        <v>4830.63</v>
      </c>
      <c r="J547" s="41">
        <v>4830.63</v>
      </c>
      <c r="K547" s="19" t="s">
        <v>8297</v>
      </c>
      <c r="L547" s="19" t="str">
        <v>tier - 2</v>
      </c>
      <c r="M547" s="19" t="s">
        <v>8302</v>
      </c>
      <c r="N547" s="19" t="str">
        <v>tier - 1</v>
      </c>
      <c r="O547" s="19" t="s">
        <v>8330</v>
      </c>
      <c r="P547" s="19" t="str">
        <v>R1011</v>
      </c>
      <c r="Q547" s="19">
        <f ca="1" t="shared" si="91"/>
        <v>23</v>
      </c>
      <c r="R547" s="29"/>
      <c r="U547" s="19" t="s">
        <v>8310</v>
      </c>
      <c r="V547" s="19" t="str">
        <f t="shared" si="97"/>
        <v>Sep</v>
      </c>
      <c r="X547" s="19">
        <f t="shared" si="98"/>
        <v>1987</v>
      </c>
      <c r="AG547" s="19" t="s">
        <v>2034</v>
      </c>
      <c r="AH547" s="19" t="s">
        <v>8324</v>
      </c>
      <c r="AI547" s="19" t="s">
        <v>8297</v>
      </c>
      <c r="AJ547" s="19" t="s">
        <v>8298</v>
      </c>
      <c r="AK547" s="19" t="str">
        <v>tier - 2</v>
      </c>
      <c r="AL547" s="19" t="str">
        <v>tier - 3</v>
      </c>
      <c r="AT547" s="19" t="s">
        <v>8330</v>
      </c>
      <c r="AU547" s="19" t="str">
        <v>R1011</v>
      </c>
      <c r="BD547" s="39">
        <v>1989</v>
      </c>
      <c r="BE547" s="19" t="str">
        <f t="shared" si="93"/>
        <v>Aug</v>
      </c>
      <c r="BF547" s="19">
        <v>1</v>
      </c>
      <c r="BG547" s="40">
        <f t="shared" si="94"/>
        <v>32721</v>
      </c>
      <c r="BM547" s="39">
        <v>1989</v>
      </c>
      <c r="BN547" s="19" t="str">
        <f t="shared" si="95"/>
        <v>Dec</v>
      </c>
      <c r="BO547" s="19">
        <v>9</v>
      </c>
      <c r="BP547" s="40">
        <f t="shared" si="92"/>
        <v>32851</v>
      </c>
      <c r="BQ547" s="19">
        <f ca="1" t="shared" si="96"/>
        <v>35</v>
      </c>
      <c r="BU547" s="19">
        <v>4779.6</v>
      </c>
      <c r="BV547" s="41">
        <v>4779.6</v>
      </c>
    </row>
    <row r="548" spans="1:74">
      <c r="A548" s="19" t="s">
        <v>2063</v>
      </c>
      <c r="B548" s="39">
        <v>2000</v>
      </c>
      <c r="C548" s="19">
        <f t="shared" si="89"/>
        <v>2000</v>
      </c>
      <c r="D548" s="19" t="s">
        <v>8326</v>
      </c>
      <c r="E548" s="19" t="str">
        <f t="shared" si="88"/>
        <v>Dec</v>
      </c>
      <c r="F548" s="19">
        <v>11</v>
      </c>
      <c r="G548" s="40">
        <f t="shared" si="90"/>
        <v>36871</v>
      </c>
      <c r="H548" s="19">
        <v>0</v>
      </c>
      <c r="I548" s="19">
        <v>4835.43</v>
      </c>
      <c r="J548" s="41">
        <v>4835.43</v>
      </c>
      <c r="K548" s="19" t="s">
        <v>8297</v>
      </c>
      <c r="L548" s="19" t="str">
        <v>tier - 2</v>
      </c>
      <c r="M548" s="19" t="s">
        <v>8297</v>
      </c>
      <c r="N548" s="19" t="str">
        <v>tier - 2</v>
      </c>
      <c r="O548" s="19" t="s">
        <v>8340</v>
      </c>
      <c r="P548" s="19" t="str">
        <v>R1021</v>
      </c>
      <c r="Q548" s="19">
        <f ca="1" t="shared" si="91"/>
        <v>24</v>
      </c>
      <c r="R548" s="29"/>
      <c r="U548" s="19" t="s">
        <v>8301</v>
      </c>
      <c r="V548" s="19" t="str">
        <f t="shared" si="97"/>
        <v>Nov</v>
      </c>
      <c r="X548" s="19">
        <f t="shared" si="98"/>
        <v>1987</v>
      </c>
      <c r="AG548" s="19" t="s">
        <v>2038</v>
      </c>
      <c r="AH548" s="19" t="s">
        <v>8324</v>
      </c>
      <c r="AI548" s="19" t="s">
        <v>8297</v>
      </c>
      <c r="AJ548" s="19" t="s">
        <v>8298</v>
      </c>
      <c r="AK548" s="19" t="str">
        <v>tier - 2</v>
      </c>
      <c r="AL548" s="19" t="str">
        <v>tier - 3</v>
      </c>
      <c r="AT548" s="19" t="s">
        <v>8299</v>
      </c>
      <c r="AU548" s="19" t="str">
        <v>R1013</v>
      </c>
      <c r="BD548" s="39">
        <v>1989</v>
      </c>
      <c r="BE548" s="19" t="str">
        <f t="shared" si="93"/>
        <v>Dec</v>
      </c>
      <c r="BF548" s="19">
        <v>9</v>
      </c>
      <c r="BG548" s="40">
        <f t="shared" si="94"/>
        <v>32851</v>
      </c>
      <c r="BM548" s="39">
        <v>1987</v>
      </c>
      <c r="BN548" s="19" t="str">
        <f t="shared" si="95"/>
        <v>Jun</v>
      </c>
      <c r="BO548" s="19">
        <v>22</v>
      </c>
      <c r="BP548" s="40">
        <f t="shared" si="92"/>
        <v>31950</v>
      </c>
      <c r="BQ548" s="19">
        <f ca="1" t="shared" si="96"/>
        <v>38</v>
      </c>
      <c r="BU548" s="19">
        <v>4787.42</v>
      </c>
      <c r="BV548" s="41">
        <v>4787.42</v>
      </c>
    </row>
    <row r="549" spans="1:74">
      <c r="A549" s="19" t="s">
        <v>2066</v>
      </c>
      <c r="B549" s="39">
        <v>1992</v>
      </c>
      <c r="C549" s="19">
        <f t="shared" si="89"/>
        <v>1992</v>
      </c>
      <c r="D549" s="19" t="s">
        <v>8310</v>
      </c>
      <c r="E549" s="19" t="str">
        <f t="shared" si="88"/>
        <v>Sep</v>
      </c>
      <c r="F549" s="19">
        <v>10</v>
      </c>
      <c r="G549" s="40">
        <f t="shared" si="90"/>
        <v>33857</v>
      </c>
      <c r="H549" s="19">
        <v>3</v>
      </c>
      <c r="I549" s="19">
        <v>4837.58</v>
      </c>
      <c r="J549" s="41">
        <v>4837.58</v>
      </c>
      <c r="K549" s="19" t="s">
        <v>8298</v>
      </c>
      <c r="L549" s="19" t="str">
        <v>tier - 3</v>
      </c>
      <c r="M549" s="19" t="s">
        <v>8297</v>
      </c>
      <c r="N549" s="19" t="str">
        <v>tier - 2</v>
      </c>
      <c r="O549" s="19" t="s">
        <v>8299</v>
      </c>
      <c r="P549" s="19" t="str">
        <v>R1013</v>
      </c>
      <c r="Q549" s="19">
        <f ca="1" t="shared" si="91"/>
        <v>33</v>
      </c>
      <c r="R549" s="29"/>
      <c r="U549" s="19" t="s">
        <v>8328</v>
      </c>
      <c r="V549" s="19" t="str">
        <f t="shared" si="97"/>
        <v>Aug</v>
      </c>
      <c r="X549" s="19">
        <f t="shared" si="98"/>
        <v>1992</v>
      </c>
      <c r="AG549" s="19" t="s">
        <v>2041</v>
      </c>
      <c r="AH549" s="19" t="s">
        <v>8324</v>
      </c>
      <c r="AI549" s="19" t="s">
        <v>8297</v>
      </c>
      <c r="AJ549" s="19" t="s">
        <v>8298</v>
      </c>
      <c r="AK549" s="19" t="str">
        <v>tier - 2</v>
      </c>
      <c r="AL549" s="19" t="str">
        <v>tier - 3</v>
      </c>
      <c r="AT549" s="19" t="s">
        <v>8299</v>
      </c>
      <c r="AU549" s="19" t="str">
        <v>R1013</v>
      </c>
      <c r="BD549" s="39">
        <v>1987</v>
      </c>
      <c r="BE549" s="19" t="str">
        <f t="shared" si="93"/>
        <v>Jun</v>
      </c>
      <c r="BF549" s="19">
        <v>22</v>
      </c>
      <c r="BG549" s="40">
        <f t="shared" si="94"/>
        <v>31950</v>
      </c>
      <c r="BM549" s="39">
        <v>1989</v>
      </c>
      <c r="BN549" s="19" t="str">
        <f t="shared" si="95"/>
        <v>Dec</v>
      </c>
      <c r="BO549" s="19">
        <v>16</v>
      </c>
      <c r="BP549" s="40">
        <f t="shared" si="92"/>
        <v>32858</v>
      </c>
      <c r="BQ549" s="19">
        <f ca="1" t="shared" si="96"/>
        <v>35</v>
      </c>
      <c r="BU549" s="19">
        <v>4795.66</v>
      </c>
      <c r="BV549" s="41">
        <v>4795.66</v>
      </c>
    </row>
    <row r="550" spans="1:74">
      <c r="A550" s="19" t="s">
        <v>2070</v>
      </c>
      <c r="B550" s="39">
        <v>1984</v>
      </c>
      <c r="C550" s="19">
        <f t="shared" si="89"/>
        <v>1984</v>
      </c>
      <c r="D550" s="19" t="s">
        <v>8329</v>
      </c>
      <c r="E550" s="19" t="str">
        <f t="shared" si="88"/>
        <v>Oct</v>
      </c>
      <c r="F550" s="19">
        <v>15</v>
      </c>
      <c r="G550" s="40">
        <f t="shared" si="90"/>
        <v>30970</v>
      </c>
      <c r="H550" s="19">
        <v>3</v>
      </c>
      <c r="I550" s="19">
        <v>4839.18</v>
      </c>
      <c r="J550" s="41">
        <v>4839.18</v>
      </c>
      <c r="K550" s="19" t="s">
        <v>8297</v>
      </c>
      <c r="L550" s="19" t="str">
        <v>tier - 2</v>
      </c>
      <c r="M550" s="19" t="s">
        <v>8302</v>
      </c>
      <c r="N550" s="19" t="str">
        <v>tier - 1</v>
      </c>
      <c r="O550" s="19" t="s">
        <v>8315</v>
      </c>
      <c r="P550" s="19" t="str">
        <v>R1012</v>
      </c>
      <c r="Q550" s="19">
        <f ca="1" t="shared" si="91"/>
        <v>41</v>
      </c>
      <c r="R550" s="29"/>
      <c r="U550" s="19" t="s">
        <v>8310</v>
      </c>
      <c r="V550" s="19" t="str">
        <f t="shared" si="97"/>
        <v>Sep</v>
      </c>
      <c r="X550" s="19">
        <f t="shared" si="98"/>
        <v>1987</v>
      </c>
      <c r="AG550" s="19" t="s">
        <v>2045</v>
      </c>
      <c r="AH550" s="19" t="s">
        <v>8324</v>
      </c>
      <c r="AI550" s="19" t="s">
        <v>8297</v>
      </c>
      <c r="AJ550" s="19" t="s">
        <v>8302</v>
      </c>
      <c r="AK550" s="19" t="str">
        <v>tier - 2</v>
      </c>
      <c r="AL550" s="19" t="str">
        <v>tier - 1</v>
      </c>
      <c r="AT550" s="19" t="s">
        <v>8299</v>
      </c>
      <c r="AU550" s="19" t="str">
        <v>R1013</v>
      </c>
      <c r="BD550" s="39">
        <v>1989</v>
      </c>
      <c r="BE550" s="19" t="str">
        <f t="shared" si="93"/>
        <v>Dec</v>
      </c>
      <c r="BF550" s="19">
        <v>16</v>
      </c>
      <c r="BG550" s="40">
        <f t="shared" si="94"/>
        <v>32858</v>
      </c>
      <c r="BM550" s="39">
        <v>1978</v>
      </c>
      <c r="BN550" s="19" t="str">
        <f t="shared" si="95"/>
        <v>Oct</v>
      </c>
      <c r="BO550" s="19">
        <v>3</v>
      </c>
      <c r="BP550" s="40">
        <f t="shared" si="92"/>
        <v>28766</v>
      </c>
      <c r="BQ550" s="19">
        <f ca="1" t="shared" si="96"/>
        <v>47</v>
      </c>
      <c r="BU550" s="19">
        <v>4812.34</v>
      </c>
      <c r="BV550" s="41">
        <v>4812.34</v>
      </c>
    </row>
    <row r="551" spans="1:74">
      <c r="A551" s="19" t="s">
        <v>2074</v>
      </c>
      <c r="B551" s="39">
        <v>1995</v>
      </c>
      <c r="C551" s="19">
        <f t="shared" si="89"/>
        <v>1995</v>
      </c>
      <c r="D551" s="19" t="s">
        <v>8310</v>
      </c>
      <c r="E551" s="19" t="str">
        <f t="shared" si="88"/>
        <v>Sep</v>
      </c>
      <c r="F551" s="19">
        <v>29</v>
      </c>
      <c r="G551" s="40">
        <f t="shared" si="90"/>
        <v>34971</v>
      </c>
      <c r="H551" s="19">
        <v>0</v>
      </c>
      <c r="I551" s="19">
        <v>4840.95</v>
      </c>
      <c r="J551" s="41">
        <v>4840.95</v>
      </c>
      <c r="K551" s="19" t="s">
        <v>8297</v>
      </c>
      <c r="L551" s="19" t="str">
        <v>tier - 2</v>
      </c>
      <c r="M551" s="19" t="s">
        <v>8302</v>
      </c>
      <c r="N551" s="19" t="str">
        <v>tier - 1</v>
      </c>
      <c r="O551" s="19" t="s">
        <v>8340</v>
      </c>
      <c r="P551" s="19" t="str">
        <v>R1021</v>
      </c>
      <c r="Q551" s="19">
        <f ca="1" t="shared" si="91"/>
        <v>30</v>
      </c>
      <c r="R551" s="29"/>
      <c r="U551" s="19" t="s">
        <v>8328</v>
      </c>
      <c r="V551" s="19" t="str">
        <f t="shared" si="97"/>
        <v>Aug</v>
      </c>
      <c r="X551" s="19">
        <f t="shared" si="98"/>
        <v>1989</v>
      </c>
      <c r="AG551" s="19" t="s">
        <v>2049</v>
      </c>
      <c r="AH551" s="19" t="s">
        <v>8324</v>
      </c>
      <c r="AI551" s="19" t="s">
        <v>8297</v>
      </c>
      <c r="AJ551" s="19" t="s">
        <v>8298</v>
      </c>
      <c r="AK551" s="19" t="str">
        <v>tier - 2</v>
      </c>
      <c r="AL551" s="19" t="str">
        <v>tier - 3</v>
      </c>
      <c r="AT551" s="19" t="s">
        <v>8299</v>
      </c>
      <c r="AU551" s="19" t="str">
        <v>R1013</v>
      </c>
      <c r="BD551" s="39">
        <v>1978</v>
      </c>
      <c r="BE551" s="19" t="str">
        <f t="shared" si="93"/>
        <v>Oct</v>
      </c>
      <c r="BF551" s="19">
        <v>3</v>
      </c>
      <c r="BG551" s="40">
        <f t="shared" si="94"/>
        <v>28766</v>
      </c>
      <c r="BM551" s="39">
        <v>1981</v>
      </c>
      <c r="BN551" s="19" t="str">
        <f t="shared" si="95"/>
        <v>Jul</v>
      </c>
      <c r="BO551" s="19">
        <v>3</v>
      </c>
      <c r="BP551" s="40">
        <f t="shared" si="92"/>
        <v>29770</v>
      </c>
      <c r="BQ551" s="19">
        <f ca="1" t="shared" si="96"/>
        <v>44</v>
      </c>
      <c r="BU551" s="19">
        <v>4827.1</v>
      </c>
      <c r="BV551" s="41">
        <v>4827.1</v>
      </c>
    </row>
    <row r="552" spans="1:74">
      <c r="A552" s="19" t="s">
        <v>2077</v>
      </c>
      <c r="B552" s="39">
        <v>1979</v>
      </c>
      <c r="C552" s="19">
        <f t="shared" si="89"/>
        <v>1979</v>
      </c>
      <c r="D552" s="19" t="s">
        <v>8326</v>
      </c>
      <c r="E552" s="19" t="str">
        <f t="shared" si="88"/>
        <v>Dec</v>
      </c>
      <c r="F552" s="19">
        <v>13</v>
      </c>
      <c r="G552" s="40">
        <f t="shared" si="90"/>
        <v>29202</v>
      </c>
      <c r="H552" s="19">
        <v>2</v>
      </c>
      <c r="I552" s="19">
        <v>4843.79</v>
      </c>
      <c r="J552" s="41">
        <v>4843.79</v>
      </c>
      <c r="K552" s="19" t="s">
        <v>8297</v>
      </c>
      <c r="L552" s="19" t="str">
        <v>tier - 2</v>
      </c>
      <c r="M552" s="19" t="s">
        <v>8298</v>
      </c>
      <c r="N552" s="19" t="str">
        <v>tier - 3</v>
      </c>
      <c r="O552" s="19" t="s">
        <v>8299</v>
      </c>
      <c r="P552" s="19" t="str">
        <v>R1013</v>
      </c>
      <c r="Q552" s="19">
        <f ca="1" t="shared" si="91"/>
        <v>45</v>
      </c>
      <c r="R552" s="29"/>
      <c r="U552" s="19" t="s">
        <v>8326</v>
      </c>
      <c r="V552" s="19" t="str">
        <f t="shared" si="97"/>
        <v>Dec</v>
      </c>
      <c r="X552" s="19">
        <f t="shared" si="98"/>
        <v>1989</v>
      </c>
      <c r="AG552" s="19" t="s">
        <v>2052</v>
      </c>
      <c r="AH552" s="19" t="s">
        <v>8336</v>
      </c>
      <c r="AI552" s="19" t="s">
        <v>8297</v>
      </c>
      <c r="AJ552" s="19" t="s">
        <v>8302</v>
      </c>
      <c r="AK552" s="19" t="str">
        <v>tier - 2</v>
      </c>
      <c r="AL552" s="19" t="str">
        <v>tier - 1</v>
      </c>
      <c r="AT552" s="19" t="s">
        <v>8299</v>
      </c>
      <c r="AU552" s="19" t="str">
        <v>R1013</v>
      </c>
      <c r="BD552" s="39">
        <v>1981</v>
      </c>
      <c r="BE552" s="19" t="str">
        <f t="shared" si="93"/>
        <v>Jul</v>
      </c>
      <c r="BF552" s="19">
        <v>3</v>
      </c>
      <c r="BG552" s="40">
        <f t="shared" si="94"/>
        <v>29770</v>
      </c>
      <c r="BM552" s="39">
        <v>1995</v>
      </c>
      <c r="BN552" s="19" t="str">
        <f t="shared" si="95"/>
        <v>Dec</v>
      </c>
      <c r="BO552" s="19">
        <v>1</v>
      </c>
      <c r="BP552" s="40">
        <f t="shared" si="92"/>
        <v>35034</v>
      </c>
      <c r="BQ552" s="19">
        <f ca="1" t="shared" si="96"/>
        <v>29</v>
      </c>
      <c r="BU552" s="19">
        <v>4827.9</v>
      </c>
      <c r="BV552" s="41">
        <v>4827.9</v>
      </c>
    </row>
    <row r="553" spans="1:74">
      <c r="A553" s="19" t="s">
        <v>2081</v>
      </c>
      <c r="B553" s="39">
        <v>1974</v>
      </c>
      <c r="C553" s="19">
        <f t="shared" si="89"/>
        <v>1974</v>
      </c>
      <c r="D553" s="19" t="s">
        <v>8310</v>
      </c>
      <c r="E553" s="19" t="str">
        <f t="shared" si="88"/>
        <v>Sep</v>
      </c>
      <c r="F553" s="19">
        <v>11</v>
      </c>
      <c r="G553" s="40">
        <f t="shared" si="90"/>
        <v>27283</v>
      </c>
      <c r="H553" s="19">
        <v>0</v>
      </c>
      <c r="I553" s="19">
        <v>4844.67</v>
      </c>
      <c r="J553" s="41">
        <v>4844.67</v>
      </c>
      <c r="K553" s="19" t="s">
        <v>8297</v>
      </c>
      <c r="L553" s="19" t="str">
        <v>tier - 2</v>
      </c>
      <c r="M553" s="19" t="s">
        <v>8297</v>
      </c>
      <c r="N553" s="19" t="str">
        <v>tier - 2</v>
      </c>
      <c r="O553" s="19" t="s">
        <v>8299</v>
      </c>
      <c r="P553" s="19" t="str">
        <v>R1013</v>
      </c>
      <c r="Q553" s="19">
        <f ca="1" t="shared" si="91"/>
        <v>51</v>
      </c>
      <c r="R553" s="29"/>
      <c r="U553" s="19" t="s">
        <v>8303</v>
      </c>
      <c r="V553" s="19" t="str">
        <f t="shared" si="97"/>
        <v>Jun</v>
      </c>
      <c r="X553" s="19">
        <f t="shared" si="98"/>
        <v>1987</v>
      </c>
      <c r="AG553" s="19" t="s">
        <v>2055</v>
      </c>
      <c r="AH553" s="19" t="s">
        <v>8336</v>
      </c>
      <c r="AI553" s="19" t="s">
        <v>8302</v>
      </c>
      <c r="AJ553" s="19" t="s">
        <v>8297</v>
      </c>
      <c r="AK553" s="19" t="str">
        <v>tier - 1</v>
      </c>
      <c r="AL553" s="19" t="str">
        <v>tier - 2</v>
      </c>
      <c r="AT553" s="19" t="s">
        <v>8327</v>
      </c>
      <c r="AU553" s="19" t="str">
        <v>Unknown</v>
      </c>
      <c r="BD553" s="39">
        <v>1995</v>
      </c>
      <c r="BE553" s="19" t="str">
        <f t="shared" si="93"/>
        <v>Dec</v>
      </c>
      <c r="BF553" s="19">
        <v>1</v>
      </c>
      <c r="BG553" s="40">
        <f t="shared" si="94"/>
        <v>35034</v>
      </c>
      <c r="BM553" s="39">
        <v>2002</v>
      </c>
      <c r="BN553" s="19" t="str">
        <f t="shared" si="95"/>
        <v>Jun</v>
      </c>
      <c r="BO553" s="19">
        <v>27</v>
      </c>
      <c r="BP553" s="40">
        <f t="shared" si="92"/>
        <v>37434</v>
      </c>
      <c r="BQ553" s="19">
        <f ca="1" t="shared" si="96"/>
        <v>23</v>
      </c>
      <c r="BU553" s="19">
        <v>4830.63</v>
      </c>
      <c r="BV553" s="41">
        <v>4830.63</v>
      </c>
    </row>
    <row r="554" spans="1:74">
      <c r="A554" s="19" t="s">
        <v>2085</v>
      </c>
      <c r="B554" s="39">
        <v>2001</v>
      </c>
      <c r="C554" s="19">
        <f t="shared" si="89"/>
        <v>2001</v>
      </c>
      <c r="D554" s="19" t="s">
        <v>8303</v>
      </c>
      <c r="E554" s="19" t="str">
        <f t="shared" si="88"/>
        <v>Jun</v>
      </c>
      <c r="F554" s="19">
        <v>7</v>
      </c>
      <c r="G554" s="40">
        <f t="shared" si="90"/>
        <v>37049</v>
      </c>
      <c r="H554" s="19">
        <v>0</v>
      </c>
      <c r="I554" s="19">
        <v>4846.53</v>
      </c>
      <c r="J554" s="41">
        <v>4846.53</v>
      </c>
      <c r="K554" s="19" t="s">
        <v>8297</v>
      </c>
      <c r="L554" s="19" t="str">
        <v>tier - 2</v>
      </c>
      <c r="M554" s="19" t="s">
        <v>8298</v>
      </c>
      <c r="N554" s="19" t="str">
        <v>tier - 3</v>
      </c>
      <c r="O554" s="19" t="s">
        <v>8340</v>
      </c>
      <c r="P554" s="19" t="str">
        <v>R1021</v>
      </c>
      <c r="Q554" s="19">
        <f ca="1" t="shared" si="91"/>
        <v>24</v>
      </c>
      <c r="R554" s="29"/>
      <c r="U554" s="19" t="s">
        <v>8326</v>
      </c>
      <c r="V554" s="19" t="str">
        <f t="shared" si="97"/>
        <v>Dec</v>
      </c>
      <c r="X554" s="19">
        <f t="shared" si="98"/>
        <v>1989</v>
      </c>
      <c r="AG554" s="19" t="s">
        <v>2059</v>
      </c>
      <c r="AH554" s="19" t="s">
        <v>8336</v>
      </c>
      <c r="AI554" s="19" t="s">
        <v>8297</v>
      </c>
      <c r="AJ554" s="19" t="s">
        <v>8302</v>
      </c>
      <c r="AK554" s="19" t="str">
        <v>tier - 2</v>
      </c>
      <c r="AL554" s="19" t="str">
        <v>tier - 1</v>
      </c>
      <c r="AT554" s="19" t="s">
        <v>8330</v>
      </c>
      <c r="AU554" s="19" t="str">
        <v>R1011</v>
      </c>
      <c r="BD554" s="39">
        <v>2002</v>
      </c>
      <c r="BE554" s="19" t="str">
        <f t="shared" si="93"/>
        <v>Jun</v>
      </c>
      <c r="BF554" s="19">
        <v>27</v>
      </c>
      <c r="BG554" s="40">
        <f t="shared" si="94"/>
        <v>37434</v>
      </c>
      <c r="BM554" s="39">
        <v>2000</v>
      </c>
      <c r="BN554" s="19" t="str">
        <f t="shared" si="95"/>
        <v>Dec</v>
      </c>
      <c r="BO554" s="19">
        <v>11</v>
      </c>
      <c r="BP554" s="40">
        <f t="shared" si="92"/>
        <v>36871</v>
      </c>
      <c r="BQ554" s="19">
        <f ca="1" t="shared" si="96"/>
        <v>24</v>
      </c>
      <c r="BU554" s="19">
        <v>4835.43</v>
      </c>
      <c r="BV554" s="41">
        <v>4835.43</v>
      </c>
    </row>
    <row r="555" spans="1:74">
      <c r="A555" s="19" t="s">
        <v>2089</v>
      </c>
      <c r="B555" s="39">
        <v>1995</v>
      </c>
      <c r="C555" s="19">
        <f t="shared" si="89"/>
        <v>1995</v>
      </c>
      <c r="D555" s="19" t="s">
        <v>8326</v>
      </c>
      <c r="E555" s="19" t="str">
        <f t="shared" si="88"/>
        <v>Dec</v>
      </c>
      <c r="F555" s="19">
        <v>27</v>
      </c>
      <c r="G555" s="40">
        <f t="shared" si="90"/>
        <v>35060</v>
      </c>
      <c r="H555" s="19">
        <v>3</v>
      </c>
      <c r="I555" s="19">
        <v>4846.92</v>
      </c>
      <c r="J555" s="41">
        <v>4846.92</v>
      </c>
      <c r="K555" s="19" t="s">
        <v>8297</v>
      </c>
      <c r="L555" s="19" t="str">
        <v>tier - 2</v>
      </c>
      <c r="M555" s="19" t="s">
        <v>8298</v>
      </c>
      <c r="N555" s="19" t="str">
        <v>tier - 3</v>
      </c>
      <c r="O555" s="19" t="s">
        <v>8341</v>
      </c>
      <c r="P555" s="19" t="str">
        <v>R1017</v>
      </c>
      <c r="Q555" s="19">
        <f ca="1" t="shared" si="91"/>
        <v>29</v>
      </c>
      <c r="R555" s="29"/>
      <c r="U555" s="19" t="s">
        <v>8329</v>
      </c>
      <c r="V555" s="19" t="str">
        <f t="shared" si="97"/>
        <v>Oct</v>
      </c>
      <c r="X555" s="19">
        <f t="shared" si="98"/>
        <v>1978</v>
      </c>
      <c r="AG555" s="19" t="s">
        <v>2063</v>
      </c>
      <c r="AH555" s="19" t="s">
        <v>8324</v>
      </c>
      <c r="AI555" s="19" t="s">
        <v>8297</v>
      </c>
      <c r="AJ555" s="19" t="s">
        <v>8297</v>
      </c>
      <c r="AK555" s="19" t="str">
        <v>tier - 2</v>
      </c>
      <c r="AL555" s="19" t="str">
        <v>tier - 2</v>
      </c>
      <c r="AT555" s="19" t="s">
        <v>8340</v>
      </c>
      <c r="AU555" s="19" t="str">
        <v>R1021</v>
      </c>
      <c r="BD555" s="39">
        <v>2000</v>
      </c>
      <c r="BE555" s="19" t="str">
        <f t="shared" si="93"/>
        <v>Dec</v>
      </c>
      <c r="BF555" s="19">
        <v>11</v>
      </c>
      <c r="BG555" s="40">
        <f t="shared" si="94"/>
        <v>36871</v>
      </c>
      <c r="BM555" s="39">
        <v>1992</v>
      </c>
      <c r="BN555" s="19" t="str">
        <f t="shared" si="95"/>
        <v>Sep</v>
      </c>
      <c r="BO555" s="19">
        <v>10</v>
      </c>
      <c r="BP555" s="40">
        <f t="shared" si="92"/>
        <v>33857</v>
      </c>
      <c r="BQ555" s="19">
        <f ca="1" t="shared" si="96"/>
        <v>33</v>
      </c>
      <c r="BU555" s="19">
        <v>4837.58</v>
      </c>
      <c r="BV555" s="41">
        <v>4837.58</v>
      </c>
    </row>
    <row r="556" spans="1:74">
      <c r="A556" s="19" t="s">
        <v>2093</v>
      </c>
      <c r="B556" s="39">
        <v>1989</v>
      </c>
      <c r="C556" s="19">
        <f t="shared" si="89"/>
        <v>1989</v>
      </c>
      <c r="D556" s="19" t="s">
        <v>8310</v>
      </c>
      <c r="E556" s="19" t="str">
        <f t="shared" si="88"/>
        <v>Sep</v>
      </c>
      <c r="F556" s="19">
        <v>1</v>
      </c>
      <c r="G556" s="40">
        <f t="shared" si="90"/>
        <v>32752</v>
      </c>
      <c r="H556" s="19">
        <v>3</v>
      </c>
      <c r="I556" s="19">
        <v>4859.89</v>
      </c>
      <c r="J556" s="41">
        <v>4859.89</v>
      </c>
      <c r="K556" s="19" t="s">
        <v>8297</v>
      </c>
      <c r="L556" s="19" t="str">
        <v>tier - 2</v>
      </c>
      <c r="M556" s="19" t="s">
        <v>8298</v>
      </c>
      <c r="N556" s="19" t="str">
        <v>tier - 3</v>
      </c>
      <c r="O556" s="19" t="s">
        <v>8330</v>
      </c>
      <c r="P556" s="19" t="str">
        <v>R1011</v>
      </c>
      <c r="Q556" s="19">
        <f ca="1" t="shared" si="91"/>
        <v>36</v>
      </c>
      <c r="R556" s="29"/>
      <c r="U556" s="19" t="s">
        <v>8296</v>
      </c>
      <c r="V556" s="19" t="str">
        <f t="shared" si="97"/>
        <v>Jul</v>
      </c>
      <c r="X556" s="19">
        <f t="shared" si="98"/>
        <v>1981</v>
      </c>
      <c r="AG556" s="19" t="s">
        <v>2066</v>
      </c>
      <c r="AH556" s="19" t="s">
        <v>8336</v>
      </c>
      <c r="AI556" s="19" t="s">
        <v>8298</v>
      </c>
      <c r="AJ556" s="19" t="s">
        <v>8297</v>
      </c>
      <c r="AK556" s="19" t="str">
        <v>tier - 3</v>
      </c>
      <c r="AL556" s="19" t="str">
        <v>tier - 2</v>
      </c>
      <c r="AT556" s="19" t="s">
        <v>8299</v>
      </c>
      <c r="AU556" s="19" t="str">
        <v>R1013</v>
      </c>
      <c r="BD556" s="39">
        <v>1992</v>
      </c>
      <c r="BE556" s="19" t="str">
        <f t="shared" si="93"/>
        <v>Sep</v>
      </c>
      <c r="BF556" s="19">
        <v>10</v>
      </c>
      <c r="BG556" s="40">
        <f t="shared" si="94"/>
        <v>33857</v>
      </c>
      <c r="BM556" s="39">
        <v>1984</v>
      </c>
      <c r="BN556" s="19" t="str">
        <f t="shared" si="95"/>
        <v>Oct</v>
      </c>
      <c r="BO556" s="19">
        <v>15</v>
      </c>
      <c r="BP556" s="40">
        <f t="shared" si="92"/>
        <v>30970</v>
      </c>
      <c r="BQ556" s="19">
        <f ca="1" t="shared" si="96"/>
        <v>41</v>
      </c>
      <c r="BU556" s="19">
        <v>4839.18</v>
      </c>
      <c r="BV556" s="41">
        <v>4839.18</v>
      </c>
    </row>
    <row r="557" spans="1:74">
      <c r="A557" s="19" t="s">
        <v>2097</v>
      </c>
      <c r="B557" s="39">
        <v>1997</v>
      </c>
      <c r="C557" s="19">
        <f t="shared" si="89"/>
        <v>1997</v>
      </c>
      <c r="D557" s="19" t="s">
        <v>8310</v>
      </c>
      <c r="E557" s="19" t="str">
        <f t="shared" si="88"/>
        <v>Sep</v>
      </c>
      <c r="F557" s="19">
        <v>29</v>
      </c>
      <c r="G557" s="40">
        <f t="shared" si="90"/>
        <v>35702</v>
      </c>
      <c r="H557" s="19">
        <v>4</v>
      </c>
      <c r="I557" s="19">
        <v>4877.98</v>
      </c>
      <c r="J557" s="41">
        <v>4877.98</v>
      </c>
      <c r="K557" s="19" t="s">
        <v>8297</v>
      </c>
      <c r="L557" s="19" t="str">
        <v>tier - 2</v>
      </c>
      <c r="M557" s="19" t="s">
        <v>8298</v>
      </c>
      <c r="N557" s="19" t="str">
        <v>tier - 3</v>
      </c>
      <c r="O557" s="19" t="s">
        <v>8315</v>
      </c>
      <c r="P557" s="19" t="str">
        <v>R1012</v>
      </c>
      <c r="Q557" s="19">
        <f ca="1" t="shared" si="91"/>
        <v>28</v>
      </c>
      <c r="R557" s="29"/>
      <c r="U557" s="19" t="s">
        <v>8326</v>
      </c>
      <c r="V557" s="19" t="str">
        <f t="shared" si="97"/>
        <v>Dec</v>
      </c>
      <c r="X557" s="19">
        <f t="shared" si="98"/>
        <v>1995</v>
      </c>
      <c r="AG557" s="19" t="s">
        <v>2070</v>
      </c>
      <c r="AH557" s="19" t="s">
        <v>8336</v>
      </c>
      <c r="AI557" s="19" t="s">
        <v>8297</v>
      </c>
      <c r="AJ557" s="19" t="s">
        <v>8302</v>
      </c>
      <c r="AK557" s="19" t="str">
        <v>tier - 2</v>
      </c>
      <c r="AL557" s="19" t="str">
        <v>tier - 1</v>
      </c>
      <c r="AT557" s="19" t="s">
        <v>8315</v>
      </c>
      <c r="AU557" s="19" t="str">
        <v>R1012</v>
      </c>
      <c r="BD557" s="39">
        <v>1984</v>
      </c>
      <c r="BE557" s="19" t="str">
        <f t="shared" si="93"/>
        <v>Oct</v>
      </c>
      <c r="BF557" s="19">
        <v>15</v>
      </c>
      <c r="BG557" s="40">
        <f t="shared" si="94"/>
        <v>30970</v>
      </c>
      <c r="BM557" s="39">
        <v>1995</v>
      </c>
      <c r="BN557" s="19" t="str">
        <f t="shared" si="95"/>
        <v>Sep</v>
      </c>
      <c r="BO557" s="19">
        <v>29</v>
      </c>
      <c r="BP557" s="40">
        <f t="shared" si="92"/>
        <v>34971</v>
      </c>
      <c r="BQ557" s="19">
        <f ca="1" t="shared" si="96"/>
        <v>30</v>
      </c>
      <c r="BU557" s="19">
        <v>4840.95</v>
      </c>
      <c r="BV557" s="41">
        <v>4840.95</v>
      </c>
    </row>
    <row r="558" spans="1:74">
      <c r="A558" s="19" t="s">
        <v>2099</v>
      </c>
      <c r="B558" s="39">
        <v>1986</v>
      </c>
      <c r="C558" s="19">
        <f t="shared" si="89"/>
        <v>1986</v>
      </c>
      <c r="D558" s="19" t="s">
        <v>8326</v>
      </c>
      <c r="E558" s="19" t="str">
        <f t="shared" si="88"/>
        <v>Dec</v>
      </c>
      <c r="F558" s="19">
        <v>23</v>
      </c>
      <c r="G558" s="40">
        <f t="shared" si="90"/>
        <v>31769</v>
      </c>
      <c r="H558" s="19">
        <v>0</v>
      </c>
      <c r="I558" s="19">
        <v>4883.87</v>
      </c>
      <c r="J558" s="41">
        <v>4883.87</v>
      </c>
      <c r="K558" s="19" t="s">
        <v>8297</v>
      </c>
      <c r="L558" s="19" t="str">
        <v>tier - 2</v>
      </c>
      <c r="M558" s="19" t="s">
        <v>8302</v>
      </c>
      <c r="N558" s="19" t="str">
        <v>tier - 1</v>
      </c>
      <c r="O558" s="19" t="s">
        <v>8330</v>
      </c>
      <c r="P558" s="19" t="str">
        <v>R1011</v>
      </c>
      <c r="Q558" s="19">
        <f ca="1" t="shared" si="91"/>
        <v>38</v>
      </c>
      <c r="R558" s="29"/>
      <c r="U558" s="19" t="s">
        <v>8303</v>
      </c>
      <c r="V558" s="19" t="str">
        <f t="shared" si="97"/>
        <v>Jun</v>
      </c>
      <c r="X558" s="19">
        <f t="shared" si="98"/>
        <v>2002</v>
      </c>
      <c r="AG558" s="19" t="s">
        <v>2074</v>
      </c>
      <c r="AH558" s="19" t="s">
        <v>8324</v>
      </c>
      <c r="AI558" s="19" t="s">
        <v>8297</v>
      </c>
      <c r="AJ558" s="19" t="s">
        <v>8302</v>
      </c>
      <c r="AK558" s="19" t="str">
        <v>tier - 2</v>
      </c>
      <c r="AL558" s="19" t="str">
        <v>tier - 1</v>
      </c>
      <c r="AT558" s="19" t="s">
        <v>8340</v>
      </c>
      <c r="AU558" s="19" t="str">
        <v>R1021</v>
      </c>
      <c r="BD558" s="39">
        <v>1995</v>
      </c>
      <c r="BE558" s="19" t="str">
        <f t="shared" si="93"/>
        <v>Sep</v>
      </c>
      <c r="BF558" s="19">
        <v>29</v>
      </c>
      <c r="BG558" s="40">
        <f t="shared" si="94"/>
        <v>34971</v>
      </c>
      <c r="BM558" s="39">
        <v>1979</v>
      </c>
      <c r="BN558" s="19" t="str">
        <f t="shared" si="95"/>
        <v>Dec</v>
      </c>
      <c r="BO558" s="19">
        <v>13</v>
      </c>
      <c r="BP558" s="40">
        <f t="shared" si="92"/>
        <v>29202</v>
      </c>
      <c r="BQ558" s="19">
        <f ca="1" t="shared" si="96"/>
        <v>45</v>
      </c>
      <c r="BU558" s="19">
        <v>4843.79</v>
      </c>
      <c r="BV558" s="41">
        <v>4843.79</v>
      </c>
    </row>
    <row r="559" spans="1:74">
      <c r="A559" s="19" t="s">
        <v>2103</v>
      </c>
      <c r="B559" s="39">
        <v>1986</v>
      </c>
      <c r="C559" s="19">
        <f t="shared" si="89"/>
        <v>1986</v>
      </c>
      <c r="D559" s="19" t="s">
        <v>8329</v>
      </c>
      <c r="E559" s="19" t="str">
        <f t="shared" si="88"/>
        <v>Oct</v>
      </c>
      <c r="F559" s="19">
        <v>27</v>
      </c>
      <c r="G559" s="40">
        <f t="shared" si="90"/>
        <v>31712</v>
      </c>
      <c r="H559" s="19">
        <v>0</v>
      </c>
      <c r="I559" s="19">
        <v>4889.04</v>
      </c>
      <c r="J559" s="41">
        <v>4889.04</v>
      </c>
      <c r="K559" s="19" t="s">
        <v>8297</v>
      </c>
      <c r="L559" s="19" t="str">
        <v>tier - 2</v>
      </c>
      <c r="M559" s="19" t="s">
        <v>8302</v>
      </c>
      <c r="N559" s="19" t="str">
        <v>tier - 1</v>
      </c>
      <c r="O559" s="19" t="s">
        <v>8299</v>
      </c>
      <c r="P559" s="19" t="str">
        <v>R1013</v>
      </c>
      <c r="Q559" s="19">
        <f ca="1" t="shared" si="91"/>
        <v>39</v>
      </c>
      <c r="R559" s="29"/>
      <c r="U559" s="19" t="s">
        <v>8326</v>
      </c>
      <c r="V559" s="19" t="str">
        <f t="shared" si="97"/>
        <v>Dec</v>
      </c>
      <c r="X559" s="19">
        <f t="shared" si="98"/>
        <v>2000</v>
      </c>
      <c r="AG559" s="19" t="s">
        <v>2077</v>
      </c>
      <c r="AH559" s="19" t="s">
        <v>8336</v>
      </c>
      <c r="AI559" s="19" t="s">
        <v>8297</v>
      </c>
      <c r="AJ559" s="19" t="s">
        <v>8298</v>
      </c>
      <c r="AK559" s="19" t="str">
        <v>tier - 2</v>
      </c>
      <c r="AL559" s="19" t="str">
        <v>tier - 3</v>
      </c>
      <c r="AT559" s="19" t="s">
        <v>8299</v>
      </c>
      <c r="AU559" s="19" t="str">
        <v>R1013</v>
      </c>
      <c r="BD559" s="39">
        <v>1979</v>
      </c>
      <c r="BE559" s="19" t="str">
        <f t="shared" si="93"/>
        <v>Dec</v>
      </c>
      <c r="BF559" s="19">
        <v>13</v>
      </c>
      <c r="BG559" s="40">
        <f t="shared" si="94"/>
        <v>29202</v>
      </c>
      <c r="BM559" s="39">
        <v>1974</v>
      </c>
      <c r="BN559" s="19" t="str">
        <f t="shared" si="95"/>
        <v>Sep</v>
      </c>
      <c r="BO559" s="19">
        <v>11</v>
      </c>
      <c r="BP559" s="40">
        <f t="shared" si="92"/>
        <v>27283</v>
      </c>
      <c r="BQ559" s="19">
        <f ca="1" t="shared" si="96"/>
        <v>51</v>
      </c>
      <c r="BU559" s="19">
        <v>4844.67</v>
      </c>
      <c r="BV559" s="41">
        <v>4844.67</v>
      </c>
    </row>
    <row r="560" spans="1:74">
      <c r="A560" s="19" t="s">
        <v>2107</v>
      </c>
      <c r="B560" s="39">
        <v>1989</v>
      </c>
      <c r="C560" s="19">
        <f t="shared" si="89"/>
        <v>1989</v>
      </c>
      <c r="D560" s="19" t="s">
        <v>8296</v>
      </c>
      <c r="E560" s="19" t="str">
        <f t="shared" si="88"/>
        <v>Jul</v>
      </c>
      <c r="F560" s="19">
        <v>10</v>
      </c>
      <c r="G560" s="40">
        <f t="shared" si="90"/>
        <v>32699</v>
      </c>
      <c r="H560" s="19">
        <v>2</v>
      </c>
      <c r="I560" s="19">
        <v>4890</v>
      </c>
      <c r="J560" s="41">
        <v>4890</v>
      </c>
      <c r="K560" s="19" t="s">
        <v>8298</v>
      </c>
      <c r="L560" s="19" t="str">
        <v>tier - 3</v>
      </c>
      <c r="M560" s="19" t="s">
        <v>8297</v>
      </c>
      <c r="N560" s="19" t="str">
        <v>tier - 2</v>
      </c>
      <c r="O560" s="19" t="s">
        <v>8299</v>
      </c>
      <c r="P560" s="19" t="str">
        <v>R1013</v>
      </c>
      <c r="Q560" s="19">
        <f ca="1" t="shared" si="91"/>
        <v>36</v>
      </c>
      <c r="R560" s="29"/>
      <c r="U560" s="19" t="s">
        <v>8310</v>
      </c>
      <c r="V560" s="19" t="str">
        <f t="shared" si="97"/>
        <v>Sep</v>
      </c>
      <c r="X560" s="19">
        <f t="shared" si="98"/>
        <v>1992</v>
      </c>
      <c r="AG560" s="19" t="s">
        <v>2081</v>
      </c>
      <c r="AH560" s="19" t="s">
        <v>8324</v>
      </c>
      <c r="AI560" s="19" t="s">
        <v>8297</v>
      </c>
      <c r="AJ560" s="19" t="s">
        <v>8297</v>
      </c>
      <c r="AK560" s="19" t="str">
        <v>tier - 2</v>
      </c>
      <c r="AL560" s="19" t="str">
        <v>tier - 2</v>
      </c>
      <c r="AT560" s="19" t="s">
        <v>8299</v>
      </c>
      <c r="AU560" s="19" t="str">
        <v>R1013</v>
      </c>
      <c r="BD560" s="39">
        <v>1974</v>
      </c>
      <c r="BE560" s="19" t="str">
        <f t="shared" si="93"/>
        <v>Sep</v>
      </c>
      <c r="BF560" s="19">
        <v>11</v>
      </c>
      <c r="BG560" s="40">
        <f t="shared" si="94"/>
        <v>27283</v>
      </c>
      <c r="BM560" s="39">
        <v>2001</v>
      </c>
      <c r="BN560" s="19" t="str">
        <f t="shared" si="95"/>
        <v>Jun</v>
      </c>
      <c r="BO560" s="19">
        <v>7</v>
      </c>
      <c r="BP560" s="40">
        <f t="shared" si="92"/>
        <v>37049</v>
      </c>
      <c r="BQ560" s="19">
        <f ca="1" t="shared" si="96"/>
        <v>24</v>
      </c>
      <c r="BU560" s="19">
        <v>4846.53</v>
      </c>
      <c r="BV560" s="41">
        <v>4846.53</v>
      </c>
    </row>
    <row r="561" spans="1:74">
      <c r="A561" s="19" t="s">
        <v>2110</v>
      </c>
      <c r="B561" s="39">
        <v>1990</v>
      </c>
      <c r="C561" s="19">
        <f t="shared" si="89"/>
        <v>1990</v>
      </c>
      <c r="D561" s="19" t="s">
        <v>8301</v>
      </c>
      <c r="E561" s="19" t="str">
        <f t="shared" si="88"/>
        <v>Nov</v>
      </c>
      <c r="F561" s="19">
        <v>28</v>
      </c>
      <c r="G561" s="40">
        <f t="shared" si="90"/>
        <v>33205</v>
      </c>
      <c r="H561" s="19">
        <v>3</v>
      </c>
      <c r="I561" s="19">
        <v>4894.39</v>
      </c>
      <c r="J561" s="41">
        <v>4894.39</v>
      </c>
      <c r="K561" s="19" t="s">
        <v>8297</v>
      </c>
      <c r="L561" s="19" t="str">
        <v>tier - 2</v>
      </c>
      <c r="M561" s="19" t="s">
        <v>8298</v>
      </c>
      <c r="N561" s="19" t="str">
        <v>tier - 3</v>
      </c>
      <c r="O561" s="19" t="s">
        <v>8299</v>
      </c>
      <c r="P561" s="19" t="str">
        <v>R1013</v>
      </c>
      <c r="Q561" s="19">
        <f ca="1" t="shared" si="91"/>
        <v>34</v>
      </c>
      <c r="R561" s="29"/>
      <c r="U561" s="19" t="s">
        <v>8329</v>
      </c>
      <c r="V561" s="19" t="str">
        <f t="shared" si="97"/>
        <v>Oct</v>
      </c>
      <c r="X561" s="19">
        <f t="shared" si="98"/>
        <v>1984</v>
      </c>
      <c r="AG561" s="19" t="s">
        <v>2085</v>
      </c>
      <c r="AH561" s="19" t="s">
        <v>8336</v>
      </c>
      <c r="AI561" s="19" t="s">
        <v>8297</v>
      </c>
      <c r="AJ561" s="19" t="s">
        <v>8298</v>
      </c>
      <c r="AK561" s="19" t="str">
        <v>tier - 2</v>
      </c>
      <c r="AL561" s="19" t="str">
        <v>tier - 3</v>
      </c>
      <c r="AT561" s="19" t="s">
        <v>8340</v>
      </c>
      <c r="AU561" s="19" t="str">
        <v>R1021</v>
      </c>
      <c r="BD561" s="39">
        <v>2001</v>
      </c>
      <c r="BE561" s="19" t="str">
        <f t="shared" si="93"/>
        <v>Jun</v>
      </c>
      <c r="BF561" s="19">
        <v>7</v>
      </c>
      <c r="BG561" s="40">
        <f t="shared" si="94"/>
        <v>37049</v>
      </c>
      <c r="BM561" s="39">
        <v>1995</v>
      </c>
      <c r="BN561" s="19" t="str">
        <f t="shared" si="95"/>
        <v>Dec</v>
      </c>
      <c r="BO561" s="19">
        <v>27</v>
      </c>
      <c r="BP561" s="40">
        <f t="shared" si="92"/>
        <v>35060</v>
      </c>
      <c r="BQ561" s="19">
        <f ca="1" t="shared" si="96"/>
        <v>29</v>
      </c>
      <c r="BU561" s="19">
        <v>4846.92</v>
      </c>
      <c r="BV561" s="41">
        <v>4846.92</v>
      </c>
    </row>
    <row r="562" spans="1:74">
      <c r="A562" s="19" t="s">
        <v>2114</v>
      </c>
      <c r="B562" s="39">
        <v>1988</v>
      </c>
      <c r="C562" s="19">
        <f t="shared" si="89"/>
        <v>1988</v>
      </c>
      <c r="D562" s="19" t="s">
        <v>8310</v>
      </c>
      <c r="E562" s="19" t="str">
        <f t="shared" si="88"/>
        <v>Sep</v>
      </c>
      <c r="F562" s="19">
        <v>23</v>
      </c>
      <c r="G562" s="40">
        <f t="shared" si="90"/>
        <v>32409</v>
      </c>
      <c r="H562" s="19">
        <v>1</v>
      </c>
      <c r="I562" s="19">
        <v>4894.75</v>
      </c>
      <c r="J562" s="41">
        <v>4894.75</v>
      </c>
      <c r="K562" s="19" t="s">
        <v>8298</v>
      </c>
      <c r="L562" s="19" t="str">
        <v>tier - 3</v>
      </c>
      <c r="M562" s="19" t="s">
        <v>8298</v>
      </c>
      <c r="N562" s="19" t="str">
        <v>tier - 3</v>
      </c>
      <c r="O562" s="19" t="s">
        <v>8315</v>
      </c>
      <c r="P562" s="19" t="str">
        <v>R1012</v>
      </c>
      <c r="Q562" s="19">
        <f ca="1" t="shared" si="91"/>
        <v>37</v>
      </c>
      <c r="R562" s="29"/>
      <c r="U562" s="19" t="s">
        <v>8310</v>
      </c>
      <c r="V562" s="19" t="str">
        <f t="shared" si="97"/>
        <v>Sep</v>
      </c>
      <c r="X562" s="19">
        <f t="shared" si="98"/>
        <v>1995</v>
      </c>
      <c r="AG562" s="19" t="s">
        <v>2089</v>
      </c>
      <c r="AH562" s="19" t="s">
        <v>8336</v>
      </c>
      <c r="AI562" s="19" t="s">
        <v>8297</v>
      </c>
      <c r="AJ562" s="19" t="s">
        <v>8298</v>
      </c>
      <c r="AK562" s="19" t="str">
        <v>tier - 2</v>
      </c>
      <c r="AL562" s="19" t="str">
        <v>tier - 3</v>
      </c>
      <c r="AT562" s="19" t="s">
        <v>8341</v>
      </c>
      <c r="AU562" s="19" t="str">
        <v>R1017</v>
      </c>
      <c r="BD562" s="39">
        <v>1995</v>
      </c>
      <c r="BE562" s="19" t="str">
        <f t="shared" si="93"/>
        <v>Dec</v>
      </c>
      <c r="BF562" s="19">
        <v>27</v>
      </c>
      <c r="BG562" s="40">
        <f t="shared" si="94"/>
        <v>35060</v>
      </c>
      <c r="BM562" s="39">
        <v>1989</v>
      </c>
      <c r="BN562" s="19" t="str">
        <f t="shared" si="95"/>
        <v>Sep</v>
      </c>
      <c r="BO562" s="19">
        <v>1</v>
      </c>
      <c r="BP562" s="40">
        <f t="shared" si="92"/>
        <v>32752</v>
      </c>
      <c r="BQ562" s="19">
        <f ca="1" t="shared" si="96"/>
        <v>36</v>
      </c>
      <c r="BU562" s="19">
        <v>4859.89</v>
      </c>
      <c r="BV562" s="41">
        <v>4859.89</v>
      </c>
    </row>
    <row r="563" spans="1:74">
      <c r="A563" s="19" t="s">
        <v>2118</v>
      </c>
      <c r="B563" s="39">
        <v>1993</v>
      </c>
      <c r="C563" s="19">
        <f t="shared" si="89"/>
        <v>1993</v>
      </c>
      <c r="D563" s="19" t="s">
        <v>8296</v>
      </c>
      <c r="E563" s="19" t="str">
        <f t="shared" si="88"/>
        <v>Jul</v>
      </c>
      <c r="F563" s="19">
        <v>10</v>
      </c>
      <c r="G563" s="40">
        <f t="shared" si="90"/>
        <v>34160</v>
      </c>
      <c r="H563" s="19">
        <v>2</v>
      </c>
      <c r="I563" s="19">
        <v>4906.41</v>
      </c>
      <c r="J563" s="41">
        <v>4906.41</v>
      </c>
      <c r="K563" s="19" t="s">
        <v>8297</v>
      </c>
      <c r="L563" s="19" t="str">
        <v>tier - 2</v>
      </c>
      <c r="M563" s="19" t="s">
        <v>8302</v>
      </c>
      <c r="N563" s="19" t="str">
        <v>tier - 1</v>
      </c>
      <c r="O563" s="19" t="s">
        <v>8315</v>
      </c>
      <c r="P563" s="19" t="str">
        <v>R1012</v>
      </c>
      <c r="Q563" s="19">
        <f ca="1" t="shared" si="91"/>
        <v>32</v>
      </c>
      <c r="R563" s="29"/>
      <c r="U563" s="19" t="s">
        <v>8326</v>
      </c>
      <c r="V563" s="19" t="str">
        <f t="shared" si="97"/>
        <v>Dec</v>
      </c>
      <c r="X563" s="19">
        <f t="shared" si="98"/>
        <v>1979</v>
      </c>
      <c r="AG563" s="19" t="s">
        <v>2093</v>
      </c>
      <c r="AH563" s="19" t="s">
        <v>8336</v>
      </c>
      <c r="AI563" s="19" t="s">
        <v>8297</v>
      </c>
      <c r="AJ563" s="19" t="s">
        <v>8298</v>
      </c>
      <c r="AK563" s="19" t="str">
        <v>tier - 2</v>
      </c>
      <c r="AL563" s="19" t="str">
        <v>tier - 3</v>
      </c>
      <c r="AT563" s="19" t="s">
        <v>8330</v>
      </c>
      <c r="AU563" s="19" t="str">
        <v>R1011</v>
      </c>
      <c r="BD563" s="39">
        <v>1989</v>
      </c>
      <c r="BE563" s="19" t="str">
        <f t="shared" si="93"/>
        <v>Sep</v>
      </c>
      <c r="BF563" s="19">
        <v>1</v>
      </c>
      <c r="BG563" s="40">
        <f t="shared" si="94"/>
        <v>32752</v>
      </c>
      <c r="BM563" s="39">
        <v>1997</v>
      </c>
      <c r="BN563" s="19" t="str">
        <f t="shared" si="95"/>
        <v>Sep</v>
      </c>
      <c r="BO563" s="19">
        <v>29</v>
      </c>
      <c r="BP563" s="40">
        <f t="shared" si="92"/>
        <v>35702</v>
      </c>
      <c r="BQ563" s="19">
        <f ca="1" t="shared" si="96"/>
        <v>28</v>
      </c>
      <c r="BU563" s="19">
        <v>4877.98</v>
      </c>
      <c r="BV563" s="41">
        <v>4877.98</v>
      </c>
    </row>
    <row r="564" spans="1:74">
      <c r="A564" s="19" t="s">
        <v>2121</v>
      </c>
      <c r="B564" s="39">
        <v>1981</v>
      </c>
      <c r="C564" s="19">
        <f t="shared" si="89"/>
        <v>1981</v>
      </c>
      <c r="D564" s="19" t="s">
        <v>8329</v>
      </c>
      <c r="E564" s="19" t="str">
        <f t="shared" si="88"/>
        <v>Oct</v>
      </c>
      <c r="F564" s="19">
        <v>18</v>
      </c>
      <c r="G564" s="40">
        <f t="shared" si="90"/>
        <v>29877</v>
      </c>
      <c r="H564" s="19">
        <v>1</v>
      </c>
      <c r="I564" s="19">
        <v>4911.89</v>
      </c>
      <c r="J564" s="41">
        <v>4911.89</v>
      </c>
      <c r="K564" s="19" t="s">
        <v>8297</v>
      </c>
      <c r="L564" s="19" t="str">
        <v>tier - 2</v>
      </c>
      <c r="M564" s="19" t="s">
        <v>8298</v>
      </c>
      <c r="N564" s="19" t="str">
        <v>tier - 3</v>
      </c>
      <c r="O564" s="19" t="s">
        <v>8299</v>
      </c>
      <c r="P564" s="19" t="str">
        <v>R1013</v>
      </c>
      <c r="Q564" s="19">
        <f ca="1" t="shared" si="91"/>
        <v>44</v>
      </c>
      <c r="R564" s="29"/>
      <c r="U564" s="19" t="s">
        <v>8310</v>
      </c>
      <c r="V564" s="19" t="str">
        <f t="shared" si="97"/>
        <v>Sep</v>
      </c>
      <c r="X564" s="19">
        <f t="shared" si="98"/>
        <v>1974</v>
      </c>
      <c r="AG564" s="19" t="s">
        <v>2097</v>
      </c>
      <c r="AH564" s="19" t="s">
        <v>8336</v>
      </c>
      <c r="AI564" s="19" t="s">
        <v>8297</v>
      </c>
      <c r="AJ564" s="19" t="s">
        <v>8298</v>
      </c>
      <c r="AK564" s="19" t="str">
        <v>tier - 2</v>
      </c>
      <c r="AL564" s="19" t="str">
        <v>tier - 3</v>
      </c>
      <c r="AT564" s="19" t="s">
        <v>8315</v>
      </c>
      <c r="AU564" s="19" t="str">
        <v>R1012</v>
      </c>
      <c r="BD564" s="39">
        <v>1997</v>
      </c>
      <c r="BE564" s="19" t="str">
        <f t="shared" si="93"/>
        <v>Sep</v>
      </c>
      <c r="BF564" s="19">
        <v>29</v>
      </c>
      <c r="BG564" s="40">
        <f t="shared" si="94"/>
        <v>35702</v>
      </c>
      <c r="BM564" s="39">
        <v>1986</v>
      </c>
      <c r="BN564" s="19" t="str">
        <f t="shared" si="95"/>
        <v>Dec</v>
      </c>
      <c r="BO564" s="19">
        <v>23</v>
      </c>
      <c r="BP564" s="40">
        <f t="shared" si="92"/>
        <v>31769</v>
      </c>
      <c r="BQ564" s="19">
        <f ca="1" t="shared" si="96"/>
        <v>38</v>
      </c>
      <c r="BU564" s="19">
        <v>4883.87</v>
      </c>
      <c r="BV564" s="41">
        <v>4883.87</v>
      </c>
    </row>
    <row r="565" spans="1:74">
      <c r="A565" s="19" t="s">
        <v>2124</v>
      </c>
      <c r="B565" s="39">
        <v>2002</v>
      </c>
      <c r="C565" s="19">
        <f t="shared" si="89"/>
        <v>2002</v>
      </c>
      <c r="D565" s="19" t="s">
        <v>8328</v>
      </c>
      <c r="E565" s="19" t="str">
        <f t="shared" si="88"/>
        <v>Aug</v>
      </c>
      <c r="F565" s="19">
        <v>21</v>
      </c>
      <c r="G565" s="40">
        <f t="shared" si="90"/>
        <v>37489</v>
      </c>
      <c r="H565" s="19">
        <v>5</v>
      </c>
      <c r="I565" s="19">
        <v>4915.06</v>
      </c>
      <c r="J565" s="41">
        <v>4915.06</v>
      </c>
      <c r="K565" s="19" t="s">
        <v>8297</v>
      </c>
      <c r="L565" s="19" t="str">
        <v>tier - 2</v>
      </c>
      <c r="M565" s="19" t="s">
        <v>8302</v>
      </c>
      <c r="N565" s="19" t="str">
        <v>tier - 1</v>
      </c>
      <c r="O565" s="19" t="s">
        <v>8341</v>
      </c>
      <c r="P565" s="19" t="str">
        <v>R1017</v>
      </c>
      <c r="Q565" s="19">
        <f ca="1" t="shared" si="91"/>
        <v>23</v>
      </c>
      <c r="R565" s="29"/>
      <c r="U565" s="19" t="s">
        <v>8303</v>
      </c>
      <c r="V565" s="19" t="str">
        <f t="shared" si="97"/>
        <v>Jun</v>
      </c>
      <c r="X565" s="19">
        <f t="shared" si="98"/>
        <v>2001</v>
      </c>
      <c r="AG565" s="19" t="s">
        <v>2099</v>
      </c>
      <c r="AH565" s="19" t="s">
        <v>8336</v>
      </c>
      <c r="AI565" s="19" t="s">
        <v>8297</v>
      </c>
      <c r="AJ565" s="19" t="s">
        <v>8302</v>
      </c>
      <c r="AK565" s="19" t="str">
        <v>tier - 2</v>
      </c>
      <c r="AL565" s="19" t="str">
        <v>tier - 1</v>
      </c>
      <c r="AT565" s="19" t="s">
        <v>8330</v>
      </c>
      <c r="AU565" s="19" t="str">
        <v>R1011</v>
      </c>
      <c r="BD565" s="39">
        <v>1986</v>
      </c>
      <c r="BE565" s="19" t="str">
        <f t="shared" si="93"/>
        <v>Dec</v>
      </c>
      <c r="BF565" s="19">
        <v>23</v>
      </c>
      <c r="BG565" s="40">
        <f t="shared" si="94"/>
        <v>31769</v>
      </c>
      <c r="BM565" s="39">
        <v>1986</v>
      </c>
      <c r="BN565" s="19" t="str">
        <f t="shared" si="95"/>
        <v>Oct</v>
      </c>
      <c r="BO565" s="19">
        <v>27</v>
      </c>
      <c r="BP565" s="40">
        <f t="shared" si="92"/>
        <v>31712</v>
      </c>
      <c r="BQ565" s="19">
        <f ca="1" t="shared" si="96"/>
        <v>39</v>
      </c>
      <c r="BU565" s="19">
        <v>4889.04</v>
      </c>
      <c r="BV565" s="41">
        <v>4889.04</v>
      </c>
    </row>
    <row r="566" spans="1:74">
      <c r="A566" s="19" t="s">
        <v>2128</v>
      </c>
      <c r="B566" s="39">
        <v>1993</v>
      </c>
      <c r="C566" s="19">
        <f t="shared" si="89"/>
        <v>1993</v>
      </c>
      <c r="D566" s="19" t="s">
        <v>8328</v>
      </c>
      <c r="E566" s="19" t="str">
        <f t="shared" si="88"/>
        <v>Aug</v>
      </c>
      <c r="F566" s="19">
        <v>10</v>
      </c>
      <c r="G566" s="40">
        <f t="shared" si="90"/>
        <v>34191</v>
      </c>
      <c r="H566" s="19">
        <v>2</v>
      </c>
      <c r="I566" s="19">
        <v>4922.92</v>
      </c>
      <c r="J566" s="41">
        <v>4922.92</v>
      </c>
      <c r="K566" s="19" t="s">
        <v>8297</v>
      </c>
      <c r="L566" s="19" t="str">
        <v>tier - 2</v>
      </c>
      <c r="M566" s="19" t="s">
        <v>8297</v>
      </c>
      <c r="N566" s="19" t="str">
        <v>tier - 2</v>
      </c>
      <c r="O566" s="19" t="s">
        <v>8315</v>
      </c>
      <c r="P566" s="19" t="str">
        <v>R1012</v>
      </c>
      <c r="Q566" s="19">
        <f ca="1" t="shared" si="91"/>
        <v>32</v>
      </c>
      <c r="R566" s="29"/>
      <c r="U566" s="19" t="s">
        <v>8326</v>
      </c>
      <c r="V566" s="19" t="str">
        <f t="shared" si="97"/>
        <v>Dec</v>
      </c>
      <c r="X566" s="19">
        <f t="shared" si="98"/>
        <v>1995</v>
      </c>
      <c r="AG566" s="19" t="s">
        <v>2103</v>
      </c>
      <c r="AH566" s="19" t="s">
        <v>8336</v>
      </c>
      <c r="AI566" s="19" t="s">
        <v>8297</v>
      </c>
      <c r="AJ566" s="19" t="s">
        <v>8302</v>
      </c>
      <c r="AK566" s="19" t="str">
        <v>tier - 2</v>
      </c>
      <c r="AL566" s="19" t="str">
        <v>tier - 1</v>
      </c>
      <c r="AT566" s="19" t="s">
        <v>8299</v>
      </c>
      <c r="AU566" s="19" t="str">
        <v>R1013</v>
      </c>
      <c r="BD566" s="39">
        <v>1986</v>
      </c>
      <c r="BE566" s="19" t="str">
        <f t="shared" si="93"/>
        <v>Oct</v>
      </c>
      <c r="BF566" s="19">
        <v>27</v>
      </c>
      <c r="BG566" s="40">
        <f t="shared" si="94"/>
        <v>31712</v>
      </c>
      <c r="BM566" s="39">
        <v>1989</v>
      </c>
      <c r="BN566" s="19" t="str">
        <f t="shared" si="95"/>
        <v>Jul</v>
      </c>
      <c r="BO566" s="19">
        <v>10</v>
      </c>
      <c r="BP566" s="40">
        <f t="shared" si="92"/>
        <v>32699</v>
      </c>
      <c r="BQ566" s="19">
        <f ca="1" t="shared" si="96"/>
        <v>36</v>
      </c>
      <c r="BU566" s="19">
        <v>4890</v>
      </c>
      <c r="BV566" s="41">
        <v>4890</v>
      </c>
    </row>
    <row r="567" spans="1:74">
      <c r="A567" s="19" t="s">
        <v>2132</v>
      </c>
      <c r="B567" s="39">
        <v>1991</v>
      </c>
      <c r="C567" s="19">
        <f t="shared" si="89"/>
        <v>1991</v>
      </c>
      <c r="D567" s="19" t="s">
        <v>8328</v>
      </c>
      <c r="E567" s="19" t="str">
        <f t="shared" si="88"/>
        <v>Aug</v>
      </c>
      <c r="F567" s="19">
        <v>23</v>
      </c>
      <c r="G567" s="40">
        <f t="shared" si="90"/>
        <v>33473</v>
      </c>
      <c r="H567" s="19">
        <v>2</v>
      </c>
      <c r="I567" s="19">
        <v>4931.65</v>
      </c>
      <c r="J567" s="41">
        <v>4931.65</v>
      </c>
      <c r="K567" s="19" t="s">
        <v>8297</v>
      </c>
      <c r="L567" s="19" t="str">
        <v>tier - 2</v>
      </c>
      <c r="M567" s="19" t="s">
        <v>8298</v>
      </c>
      <c r="N567" s="19" t="str">
        <v>tier - 3</v>
      </c>
      <c r="O567" s="19" t="s">
        <v>8330</v>
      </c>
      <c r="P567" s="19" t="str">
        <v>R1011</v>
      </c>
      <c r="Q567" s="19">
        <f ca="1" t="shared" si="91"/>
        <v>34</v>
      </c>
      <c r="R567" s="29"/>
      <c r="U567" s="19" t="s">
        <v>8310</v>
      </c>
      <c r="V567" s="19" t="str">
        <f t="shared" si="97"/>
        <v>Sep</v>
      </c>
      <c r="X567" s="19">
        <f t="shared" si="98"/>
        <v>1989</v>
      </c>
      <c r="AG567" s="19" t="s">
        <v>2107</v>
      </c>
      <c r="AH567" s="19" t="s">
        <v>8324</v>
      </c>
      <c r="AI567" s="19" t="s">
        <v>8298</v>
      </c>
      <c r="AJ567" s="19" t="s">
        <v>8297</v>
      </c>
      <c r="AK567" s="19" t="str">
        <v>tier - 3</v>
      </c>
      <c r="AL567" s="19" t="str">
        <v>tier - 2</v>
      </c>
      <c r="AT567" s="19" t="s">
        <v>8299</v>
      </c>
      <c r="AU567" s="19" t="str">
        <v>R1013</v>
      </c>
      <c r="BD567" s="39">
        <v>1989</v>
      </c>
      <c r="BE567" s="19" t="str">
        <f t="shared" si="93"/>
        <v>Jul</v>
      </c>
      <c r="BF567" s="19">
        <v>10</v>
      </c>
      <c r="BG567" s="40">
        <f t="shared" si="94"/>
        <v>32699</v>
      </c>
      <c r="BM567" s="39">
        <v>1990</v>
      </c>
      <c r="BN567" s="19" t="str">
        <f t="shared" si="95"/>
        <v>Nov</v>
      </c>
      <c r="BO567" s="19">
        <v>28</v>
      </c>
      <c r="BP567" s="40">
        <f t="shared" si="92"/>
        <v>33205</v>
      </c>
      <c r="BQ567" s="19">
        <f ca="1" t="shared" si="96"/>
        <v>34</v>
      </c>
      <c r="BU567" s="19">
        <v>4894.39</v>
      </c>
      <c r="BV567" s="41">
        <v>4894.39</v>
      </c>
    </row>
    <row r="568" spans="1:74">
      <c r="A568" s="19" t="s">
        <v>2136</v>
      </c>
      <c r="B568" s="39">
        <v>1991</v>
      </c>
      <c r="C568" s="19">
        <f t="shared" si="89"/>
        <v>1991</v>
      </c>
      <c r="D568" s="19" t="s">
        <v>8301</v>
      </c>
      <c r="E568" s="19" t="str">
        <f t="shared" si="88"/>
        <v>Nov</v>
      </c>
      <c r="F568" s="19">
        <v>27</v>
      </c>
      <c r="G568" s="40">
        <f t="shared" si="90"/>
        <v>33569</v>
      </c>
      <c r="H568" s="19">
        <v>2</v>
      </c>
      <c r="I568" s="19">
        <v>4934.71</v>
      </c>
      <c r="J568" s="41">
        <v>4934.71</v>
      </c>
      <c r="K568" s="19" t="s">
        <v>8297</v>
      </c>
      <c r="L568" s="19" t="str">
        <v>tier - 2</v>
      </c>
      <c r="M568" s="19" t="s">
        <v>8298</v>
      </c>
      <c r="N568" s="19" t="str">
        <v>tier - 3</v>
      </c>
      <c r="O568" s="19" t="s">
        <v>8330</v>
      </c>
      <c r="P568" s="19" t="str">
        <v>R1011</v>
      </c>
      <c r="Q568" s="19">
        <f ca="1" t="shared" si="91"/>
        <v>33</v>
      </c>
      <c r="R568" s="29"/>
      <c r="U568" s="19" t="s">
        <v>8310</v>
      </c>
      <c r="V568" s="19" t="str">
        <f t="shared" si="97"/>
        <v>Sep</v>
      </c>
      <c r="X568" s="19">
        <f t="shared" si="98"/>
        <v>1997</v>
      </c>
      <c r="AG568" s="19" t="s">
        <v>2110</v>
      </c>
      <c r="AH568" s="19" t="s">
        <v>8327</v>
      </c>
      <c r="AI568" s="19" t="s">
        <v>8297</v>
      </c>
      <c r="AJ568" s="19" t="s">
        <v>8298</v>
      </c>
      <c r="AK568" s="19" t="str">
        <v>tier - 2</v>
      </c>
      <c r="AL568" s="19" t="str">
        <v>tier - 3</v>
      </c>
      <c r="AT568" s="19" t="s">
        <v>8299</v>
      </c>
      <c r="AU568" s="19" t="str">
        <v>R1013</v>
      </c>
      <c r="BD568" s="39">
        <v>1990</v>
      </c>
      <c r="BE568" s="19" t="str">
        <f t="shared" si="93"/>
        <v>Nov</v>
      </c>
      <c r="BF568" s="19">
        <v>28</v>
      </c>
      <c r="BG568" s="40">
        <f t="shared" si="94"/>
        <v>33205</v>
      </c>
      <c r="BM568" s="39">
        <v>1988</v>
      </c>
      <c r="BN568" s="19" t="str">
        <f t="shared" si="95"/>
        <v>Sep</v>
      </c>
      <c r="BO568" s="19">
        <v>23</v>
      </c>
      <c r="BP568" s="40">
        <f t="shared" si="92"/>
        <v>32409</v>
      </c>
      <c r="BQ568" s="19">
        <f ca="1" t="shared" si="96"/>
        <v>37</v>
      </c>
      <c r="BU568" s="19">
        <v>4894.75</v>
      </c>
      <c r="BV568" s="41">
        <v>4894.75</v>
      </c>
    </row>
    <row r="569" spans="1:74">
      <c r="A569" s="19" t="s">
        <v>2140</v>
      </c>
      <c r="B569" s="39">
        <v>1974</v>
      </c>
      <c r="C569" s="19">
        <f t="shared" si="89"/>
        <v>1974</v>
      </c>
      <c r="D569" s="19" t="s">
        <v>8303</v>
      </c>
      <c r="E569" s="19" t="str">
        <f t="shared" si="88"/>
        <v>Jun</v>
      </c>
      <c r="F569" s="19">
        <v>26</v>
      </c>
      <c r="G569" s="40">
        <f t="shared" si="90"/>
        <v>27206</v>
      </c>
      <c r="H569" s="19">
        <v>0</v>
      </c>
      <c r="I569" s="19">
        <v>4942.06</v>
      </c>
      <c r="J569" s="41">
        <v>4942.06</v>
      </c>
      <c r="K569" s="19" t="s">
        <v>8297</v>
      </c>
      <c r="L569" s="19" t="str">
        <v>tier - 2</v>
      </c>
      <c r="M569" s="19" t="s">
        <v>8297</v>
      </c>
      <c r="N569" s="19" t="str">
        <v>tier - 2</v>
      </c>
      <c r="O569" s="19" t="s">
        <v>8299</v>
      </c>
      <c r="P569" s="19" t="str">
        <v>R1013</v>
      </c>
      <c r="Q569" s="19">
        <f ca="1" t="shared" si="91"/>
        <v>51</v>
      </c>
      <c r="R569" s="29"/>
      <c r="U569" s="19" t="s">
        <v>8326</v>
      </c>
      <c r="V569" s="19" t="str">
        <f t="shared" si="97"/>
        <v>Dec</v>
      </c>
      <c r="X569" s="19">
        <f t="shared" si="98"/>
        <v>1986</v>
      </c>
      <c r="AG569" s="19" t="s">
        <v>2114</v>
      </c>
      <c r="AH569" s="19" t="s">
        <v>8336</v>
      </c>
      <c r="AI569" s="19" t="s">
        <v>8298</v>
      </c>
      <c r="AJ569" s="19" t="s">
        <v>8298</v>
      </c>
      <c r="AK569" s="19" t="str">
        <v>tier - 3</v>
      </c>
      <c r="AL569" s="19" t="str">
        <v>tier - 3</v>
      </c>
      <c r="AT569" s="19" t="s">
        <v>8315</v>
      </c>
      <c r="AU569" s="19" t="str">
        <v>R1012</v>
      </c>
      <c r="BD569" s="39">
        <v>1988</v>
      </c>
      <c r="BE569" s="19" t="str">
        <f t="shared" si="93"/>
        <v>Sep</v>
      </c>
      <c r="BF569" s="19">
        <v>23</v>
      </c>
      <c r="BG569" s="40">
        <f t="shared" si="94"/>
        <v>32409</v>
      </c>
      <c r="BM569" s="39">
        <v>1993</v>
      </c>
      <c r="BN569" s="19" t="str">
        <f t="shared" si="95"/>
        <v>Jul</v>
      </c>
      <c r="BO569" s="19">
        <v>10</v>
      </c>
      <c r="BP569" s="40">
        <f t="shared" si="92"/>
        <v>34160</v>
      </c>
      <c r="BQ569" s="19">
        <f ca="1" t="shared" si="96"/>
        <v>32</v>
      </c>
      <c r="BU569" s="19">
        <v>4906.41</v>
      </c>
      <c r="BV569" s="41">
        <v>4906.41</v>
      </c>
    </row>
    <row r="570" spans="1:74">
      <c r="A570" s="19" t="s">
        <v>2144</v>
      </c>
      <c r="B570" s="39">
        <v>1991</v>
      </c>
      <c r="C570" s="19">
        <f t="shared" si="89"/>
        <v>1991</v>
      </c>
      <c r="D570" s="19" t="s">
        <v>8328</v>
      </c>
      <c r="E570" s="19" t="str">
        <f t="shared" si="88"/>
        <v>Aug</v>
      </c>
      <c r="F570" s="19">
        <v>30</v>
      </c>
      <c r="G570" s="40">
        <f t="shared" si="90"/>
        <v>33480</v>
      </c>
      <c r="H570" s="19">
        <v>2</v>
      </c>
      <c r="I570" s="19">
        <v>4949.76</v>
      </c>
      <c r="J570" s="41">
        <v>4949.76</v>
      </c>
      <c r="K570" s="19" t="s">
        <v>8297</v>
      </c>
      <c r="L570" s="19" t="str">
        <v>tier - 2</v>
      </c>
      <c r="M570" s="19" t="s">
        <v>8302</v>
      </c>
      <c r="N570" s="19" t="str">
        <v>tier - 1</v>
      </c>
      <c r="O570" s="19" t="s">
        <v>8299</v>
      </c>
      <c r="P570" s="19" t="str">
        <v>R1013</v>
      </c>
      <c r="Q570" s="19">
        <f ca="1" t="shared" si="91"/>
        <v>34</v>
      </c>
      <c r="R570" s="29"/>
      <c r="U570" s="19" t="s">
        <v>8329</v>
      </c>
      <c r="V570" s="19" t="str">
        <f t="shared" si="97"/>
        <v>Oct</v>
      </c>
      <c r="X570" s="19">
        <f t="shared" si="98"/>
        <v>1986</v>
      </c>
      <c r="AG570" s="19" t="s">
        <v>2118</v>
      </c>
      <c r="AH570" s="19" t="s">
        <v>8336</v>
      </c>
      <c r="AI570" s="19" t="s">
        <v>8297</v>
      </c>
      <c r="AJ570" s="19" t="s">
        <v>8302</v>
      </c>
      <c r="AK570" s="19" t="str">
        <v>tier - 2</v>
      </c>
      <c r="AL570" s="19" t="str">
        <v>tier - 1</v>
      </c>
      <c r="AT570" s="19" t="s">
        <v>8315</v>
      </c>
      <c r="AU570" s="19" t="str">
        <v>R1012</v>
      </c>
      <c r="BD570" s="39">
        <v>1993</v>
      </c>
      <c r="BE570" s="19" t="str">
        <f t="shared" si="93"/>
        <v>Jul</v>
      </c>
      <c r="BF570" s="19">
        <v>10</v>
      </c>
      <c r="BG570" s="40">
        <f t="shared" si="94"/>
        <v>34160</v>
      </c>
      <c r="BM570" s="39">
        <v>1981</v>
      </c>
      <c r="BN570" s="19" t="str">
        <f t="shared" si="95"/>
        <v>Oct</v>
      </c>
      <c r="BO570" s="19">
        <v>18</v>
      </c>
      <c r="BP570" s="40">
        <f t="shared" si="92"/>
        <v>29877</v>
      </c>
      <c r="BQ570" s="19">
        <f ca="1" t="shared" si="96"/>
        <v>44</v>
      </c>
      <c r="BU570" s="19">
        <v>4911.89</v>
      </c>
      <c r="BV570" s="41">
        <v>4911.89</v>
      </c>
    </row>
    <row r="571" spans="1:74">
      <c r="A571" s="19" t="s">
        <v>2147</v>
      </c>
      <c r="B571" s="39">
        <v>1973</v>
      </c>
      <c r="C571" s="19">
        <f t="shared" si="89"/>
        <v>1973</v>
      </c>
      <c r="D571" s="19" t="s">
        <v>8301</v>
      </c>
      <c r="E571" s="19" t="str">
        <f t="shared" si="88"/>
        <v>Nov</v>
      </c>
      <c r="F571" s="19">
        <v>7</v>
      </c>
      <c r="G571" s="40">
        <f t="shared" si="90"/>
        <v>26975</v>
      </c>
      <c r="H571" s="19">
        <v>0</v>
      </c>
      <c r="I571" s="19">
        <v>4985.22</v>
      </c>
      <c r="J571" s="41">
        <v>4985.22</v>
      </c>
      <c r="K571" s="19" t="s">
        <v>8297</v>
      </c>
      <c r="L571" s="19" t="str">
        <v>tier - 2</v>
      </c>
      <c r="M571" s="19" t="s">
        <v>8298</v>
      </c>
      <c r="N571" s="19" t="str">
        <v>tier - 3</v>
      </c>
      <c r="O571" s="19" t="s">
        <v>8299</v>
      </c>
      <c r="P571" s="19" t="str">
        <v>R1013</v>
      </c>
      <c r="Q571" s="19">
        <f ca="1" t="shared" si="91"/>
        <v>51</v>
      </c>
      <c r="R571" s="29"/>
      <c r="U571" s="19" t="s">
        <v>8296</v>
      </c>
      <c r="V571" s="19" t="str">
        <f t="shared" si="97"/>
        <v>Jul</v>
      </c>
      <c r="X571" s="19">
        <f t="shared" si="98"/>
        <v>1989</v>
      </c>
      <c r="AG571" s="19" t="s">
        <v>2121</v>
      </c>
      <c r="AH571" s="19" t="s">
        <v>8324</v>
      </c>
      <c r="AI571" s="19" t="s">
        <v>8297</v>
      </c>
      <c r="AJ571" s="19" t="s">
        <v>8298</v>
      </c>
      <c r="AK571" s="19" t="str">
        <v>tier - 2</v>
      </c>
      <c r="AL571" s="19" t="str">
        <v>tier - 3</v>
      </c>
      <c r="AT571" s="19" t="s">
        <v>8299</v>
      </c>
      <c r="AU571" s="19" t="str">
        <v>R1013</v>
      </c>
      <c r="BD571" s="39">
        <v>1981</v>
      </c>
      <c r="BE571" s="19" t="str">
        <f t="shared" si="93"/>
        <v>Oct</v>
      </c>
      <c r="BF571" s="19">
        <v>18</v>
      </c>
      <c r="BG571" s="40">
        <f t="shared" si="94"/>
        <v>29877</v>
      </c>
      <c r="BM571" s="39">
        <v>2002</v>
      </c>
      <c r="BN571" s="19" t="str">
        <f t="shared" si="95"/>
        <v>Aug</v>
      </c>
      <c r="BO571" s="19">
        <v>21</v>
      </c>
      <c r="BP571" s="40">
        <f t="shared" si="92"/>
        <v>37489</v>
      </c>
      <c r="BQ571" s="19">
        <f ca="1" t="shared" si="96"/>
        <v>23</v>
      </c>
      <c r="BU571" s="19">
        <v>4915.06</v>
      </c>
      <c r="BV571" s="41">
        <v>4915.06</v>
      </c>
    </row>
    <row r="572" spans="1:74">
      <c r="A572" s="19" t="s">
        <v>2151</v>
      </c>
      <c r="B572" s="39">
        <v>1988</v>
      </c>
      <c r="C572" s="19">
        <f t="shared" si="89"/>
        <v>1988</v>
      </c>
      <c r="D572" s="19" t="s">
        <v>8303</v>
      </c>
      <c r="E572" s="19" t="str">
        <f t="shared" si="88"/>
        <v>Jun</v>
      </c>
      <c r="F572" s="19">
        <v>24</v>
      </c>
      <c r="G572" s="40">
        <f t="shared" si="90"/>
        <v>32318</v>
      </c>
      <c r="H572" s="19">
        <v>0</v>
      </c>
      <c r="I572" s="19">
        <v>4992.38</v>
      </c>
      <c r="J572" s="41">
        <v>4992.38</v>
      </c>
      <c r="K572" s="19" t="s">
        <v>8297</v>
      </c>
      <c r="L572" s="19" t="str">
        <v>tier - 2</v>
      </c>
      <c r="M572" s="19" t="s">
        <v>8298</v>
      </c>
      <c r="N572" s="19" t="str">
        <v>tier - 3</v>
      </c>
      <c r="O572" s="19" t="s">
        <v>8337</v>
      </c>
      <c r="P572" s="19" t="str">
        <v>R1024</v>
      </c>
      <c r="Q572" s="19">
        <f ca="1" t="shared" si="91"/>
        <v>37</v>
      </c>
      <c r="R572" s="29"/>
      <c r="U572" s="19" t="s">
        <v>8301</v>
      </c>
      <c r="V572" s="19" t="str">
        <f t="shared" si="97"/>
        <v>Nov</v>
      </c>
      <c r="X572" s="19">
        <f t="shared" si="98"/>
        <v>1990</v>
      </c>
      <c r="AG572" s="19" t="s">
        <v>2124</v>
      </c>
      <c r="AH572" s="19" t="s">
        <v>8336</v>
      </c>
      <c r="AI572" s="19" t="s">
        <v>8297</v>
      </c>
      <c r="AJ572" s="19" t="s">
        <v>8302</v>
      </c>
      <c r="AK572" s="19" t="str">
        <v>tier - 2</v>
      </c>
      <c r="AL572" s="19" t="str">
        <v>tier - 1</v>
      </c>
      <c r="AT572" s="19" t="s">
        <v>8341</v>
      </c>
      <c r="AU572" s="19" t="str">
        <v>R1017</v>
      </c>
      <c r="BD572" s="39">
        <v>2002</v>
      </c>
      <c r="BE572" s="19" t="str">
        <f t="shared" si="93"/>
        <v>Aug</v>
      </c>
      <c r="BF572" s="19">
        <v>21</v>
      </c>
      <c r="BG572" s="40">
        <f t="shared" si="94"/>
        <v>37489</v>
      </c>
      <c r="BM572" s="39">
        <v>1993</v>
      </c>
      <c r="BN572" s="19" t="str">
        <f t="shared" si="95"/>
        <v>Aug</v>
      </c>
      <c r="BO572" s="19">
        <v>10</v>
      </c>
      <c r="BP572" s="40">
        <f t="shared" si="92"/>
        <v>34191</v>
      </c>
      <c r="BQ572" s="19">
        <f ca="1" t="shared" si="96"/>
        <v>32</v>
      </c>
      <c r="BU572" s="19">
        <v>4922.92</v>
      </c>
      <c r="BV572" s="41">
        <v>4922.92</v>
      </c>
    </row>
    <row r="573" spans="1:74">
      <c r="A573" s="19" t="s">
        <v>2155</v>
      </c>
      <c r="B573" s="39">
        <v>2001</v>
      </c>
      <c r="C573" s="19">
        <f t="shared" si="89"/>
        <v>2001</v>
      </c>
      <c r="D573" s="19" t="s">
        <v>8329</v>
      </c>
      <c r="E573" s="19" t="str">
        <f t="shared" si="88"/>
        <v>Oct</v>
      </c>
      <c r="F573" s="19">
        <v>5</v>
      </c>
      <c r="G573" s="40">
        <f t="shared" si="90"/>
        <v>37169</v>
      </c>
      <c r="H573" s="19">
        <v>0</v>
      </c>
      <c r="I573" s="19">
        <v>4999.04</v>
      </c>
      <c r="J573" s="41">
        <v>4999.04</v>
      </c>
      <c r="K573" s="19" t="s">
        <v>8297</v>
      </c>
      <c r="L573" s="19" t="str">
        <v>tier - 2</v>
      </c>
      <c r="M573" s="19" t="s">
        <v>8297</v>
      </c>
      <c r="N573" s="19" t="str">
        <v>tier - 2</v>
      </c>
      <c r="O573" s="19" t="s">
        <v>8330</v>
      </c>
      <c r="P573" s="19" t="str">
        <v>R1011</v>
      </c>
      <c r="Q573" s="19">
        <f ca="1" t="shared" si="91"/>
        <v>24</v>
      </c>
      <c r="R573" s="29"/>
      <c r="U573" s="19" t="s">
        <v>8310</v>
      </c>
      <c r="V573" s="19" t="str">
        <f t="shared" si="97"/>
        <v>Sep</v>
      </c>
      <c r="X573" s="19">
        <f t="shared" si="98"/>
        <v>1988</v>
      </c>
      <c r="AG573" s="19" t="s">
        <v>2128</v>
      </c>
      <c r="AH573" s="19" t="s">
        <v>8336</v>
      </c>
      <c r="AI573" s="19" t="s">
        <v>8297</v>
      </c>
      <c r="AJ573" s="19" t="s">
        <v>8297</v>
      </c>
      <c r="AK573" s="19" t="str">
        <v>tier - 2</v>
      </c>
      <c r="AL573" s="19" t="str">
        <v>tier - 2</v>
      </c>
      <c r="AT573" s="19" t="s">
        <v>8315</v>
      </c>
      <c r="AU573" s="19" t="str">
        <v>R1012</v>
      </c>
      <c r="BD573" s="39">
        <v>1993</v>
      </c>
      <c r="BE573" s="19" t="str">
        <f t="shared" si="93"/>
        <v>Aug</v>
      </c>
      <c r="BF573" s="19">
        <v>10</v>
      </c>
      <c r="BG573" s="40">
        <f t="shared" si="94"/>
        <v>34191</v>
      </c>
      <c r="BM573" s="39">
        <v>1991</v>
      </c>
      <c r="BN573" s="19" t="str">
        <f t="shared" si="95"/>
        <v>Aug</v>
      </c>
      <c r="BO573" s="19">
        <v>23</v>
      </c>
      <c r="BP573" s="40">
        <f t="shared" si="92"/>
        <v>33473</v>
      </c>
      <c r="BQ573" s="19">
        <f ca="1" t="shared" si="96"/>
        <v>34</v>
      </c>
      <c r="BU573" s="19">
        <v>4931.65</v>
      </c>
      <c r="BV573" s="41">
        <v>4931.65</v>
      </c>
    </row>
    <row r="574" spans="1:74">
      <c r="A574" s="19" t="s">
        <v>2159</v>
      </c>
      <c r="B574" s="39">
        <v>1988</v>
      </c>
      <c r="C574" s="19">
        <f t="shared" si="89"/>
        <v>1988</v>
      </c>
      <c r="D574" s="19" t="s">
        <v>8310</v>
      </c>
      <c r="E574" s="19" t="str">
        <f t="shared" si="88"/>
        <v>Sep</v>
      </c>
      <c r="F574" s="19">
        <v>4</v>
      </c>
      <c r="G574" s="40">
        <f t="shared" si="90"/>
        <v>32390</v>
      </c>
      <c r="H574" s="19">
        <v>1</v>
      </c>
      <c r="I574" s="19">
        <v>5002.78</v>
      </c>
      <c r="J574" s="41">
        <v>5002.78</v>
      </c>
      <c r="K574" s="19" t="s">
        <v>8297</v>
      </c>
      <c r="L574" s="19" t="str">
        <v>tier - 2</v>
      </c>
      <c r="M574" s="19" t="s">
        <v>8297</v>
      </c>
      <c r="N574" s="19" t="str">
        <v>tier - 2</v>
      </c>
      <c r="O574" s="19" t="s">
        <v>8299</v>
      </c>
      <c r="P574" s="19" t="str">
        <v>R1013</v>
      </c>
      <c r="Q574" s="19">
        <f ca="1" t="shared" si="91"/>
        <v>37</v>
      </c>
      <c r="R574" s="29"/>
      <c r="U574" s="19" t="s">
        <v>8296</v>
      </c>
      <c r="V574" s="19" t="str">
        <f t="shared" si="97"/>
        <v>Jul</v>
      </c>
      <c r="X574" s="19">
        <f t="shared" si="98"/>
        <v>1993</v>
      </c>
      <c r="AG574" s="19" t="s">
        <v>2132</v>
      </c>
      <c r="AH574" s="19" t="s">
        <v>8336</v>
      </c>
      <c r="AI574" s="19" t="s">
        <v>8297</v>
      </c>
      <c r="AJ574" s="19" t="s">
        <v>8298</v>
      </c>
      <c r="AK574" s="19" t="str">
        <v>tier - 2</v>
      </c>
      <c r="AL574" s="19" t="str">
        <v>tier - 3</v>
      </c>
      <c r="AT574" s="19" t="s">
        <v>8330</v>
      </c>
      <c r="AU574" s="19" t="str">
        <v>R1011</v>
      </c>
      <c r="BD574" s="39">
        <v>1991</v>
      </c>
      <c r="BE574" s="19" t="str">
        <f t="shared" si="93"/>
        <v>Aug</v>
      </c>
      <c r="BF574" s="19">
        <v>23</v>
      </c>
      <c r="BG574" s="40">
        <f t="shared" si="94"/>
        <v>33473</v>
      </c>
      <c r="BM574" s="39">
        <v>1991</v>
      </c>
      <c r="BN574" s="19" t="str">
        <f t="shared" si="95"/>
        <v>Nov</v>
      </c>
      <c r="BO574" s="19">
        <v>27</v>
      </c>
      <c r="BP574" s="40">
        <f t="shared" si="92"/>
        <v>33569</v>
      </c>
      <c r="BQ574" s="19">
        <f ca="1" t="shared" si="96"/>
        <v>33</v>
      </c>
      <c r="BU574" s="19">
        <v>4934.71</v>
      </c>
      <c r="BV574" s="41">
        <v>4934.71</v>
      </c>
    </row>
    <row r="575" spans="1:74">
      <c r="A575" s="19" t="s">
        <v>2163</v>
      </c>
      <c r="B575" s="39">
        <v>1977</v>
      </c>
      <c r="C575" s="19">
        <f t="shared" si="89"/>
        <v>1977</v>
      </c>
      <c r="D575" s="19" t="s">
        <v>8303</v>
      </c>
      <c r="E575" s="19" t="str">
        <f t="shared" si="88"/>
        <v>Jun</v>
      </c>
      <c r="F575" s="19">
        <v>9</v>
      </c>
      <c r="G575" s="40">
        <f t="shared" si="90"/>
        <v>28285</v>
      </c>
      <c r="H575" s="19">
        <v>2</v>
      </c>
      <c r="I575" s="19">
        <v>5003.77</v>
      </c>
      <c r="J575" s="41">
        <v>5003.77</v>
      </c>
      <c r="K575" s="19" t="s">
        <v>8297</v>
      </c>
      <c r="L575" s="19" t="str">
        <v>tier - 2</v>
      </c>
      <c r="M575" s="19" t="s">
        <v>8298</v>
      </c>
      <c r="N575" s="19" t="str">
        <v>tier - 3</v>
      </c>
      <c r="O575" s="19" t="s">
        <v>8299</v>
      </c>
      <c r="P575" s="19" t="str">
        <v>R1013</v>
      </c>
      <c r="Q575" s="19">
        <f ca="1" t="shared" si="91"/>
        <v>48</v>
      </c>
      <c r="R575" s="29"/>
      <c r="U575" s="19" t="s">
        <v>8329</v>
      </c>
      <c r="V575" s="19" t="str">
        <f t="shared" si="97"/>
        <v>Oct</v>
      </c>
      <c r="X575" s="19">
        <f t="shared" si="98"/>
        <v>1981</v>
      </c>
      <c r="AG575" s="19" t="s">
        <v>2136</v>
      </c>
      <c r="AH575" s="19" t="s">
        <v>8324</v>
      </c>
      <c r="AI575" s="19" t="s">
        <v>8297</v>
      </c>
      <c r="AJ575" s="19" t="s">
        <v>8298</v>
      </c>
      <c r="AK575" s="19" t="str">
        <v>tier - 2</v>
      </c>
      <c r="AL575" s="19" t="str">
        <v>tier - 3</v>
      </c>
      <c r="AT575" s="19" t="s">
        <v>8330</v>
      </c>
      <c r="AU575" s="19" t="str">
        <v>R1011</v>
      </c>
      <c r="BD575" s="39">
        <v>1991</v>
      </c>
      <c r="BE575" s="19" t="str">
        <f t="shared" si="93"/>
        <v>Nov</v>
      </c>
      <c r="BF575" s="19">
        <v>27</v>
      </c>
      <c r="BG575" s="40">
        <f t="shared" si="94"/>
        <v>33569</v>
      </c>
      <c r="BM575" s="39">
        <v>1974</v>
      </c>
      <c r="BN575" s="19" t="str">
        <f t="shared" si="95"/>
        <v>Jun</v>
      </c>
      <c r="BO575" s="19">
        <v>26</v>
      </c>
      <c r="BP575" s="40">
        <f t="shared" si="92"/>
        <v>27206</v>
      </c>
      <c r="BQ575" s="19">
        <f ca="1" t="shared" si="96"/>
        <v>51</v>
      </c>
      <c r="BU575" s="19">
        <v>4942.06</v>
      </c>
      <c r="BV575" s="41">
        <v>4942.06</v>
      </c>
    </row>
    <row r="576" spans="1:74">
      <c r="A576" s="19" t="s">
        <v>2167</v>
      </c>
      <c r="B576" s="39">
        <v>1988</v>
      </c>
      <c r="C576" s="19">
        <f t="shared" si="89"/>
        <v>1988</v>
      </c>
      <c r="D576" s="19" t="s">
        <v>8296</v>
      </c>
      <c r="E576" s="19" t="str">
        <f t="shared" si="88"/>
        <v>Jul</v>
      </c>
      <c r="F576" s="19">
        <v>8</v>
      </c>
      <c r="G576" s="40">
        <f t="shared" si="90"/>
        <v>32332</v>
      </c>
      <c r="H576" s="19">
        <v>1</v>
      </c>
      <c r="I576" s="19">
        <v>5003.85</v>
      </c>
      <c r="J576" s="41">
        <v>5003.85</v>
      </c>
      <c r="K576" s="19" t="s">
        <v>8297</v>
      </c>
      <c r="L576" s="19" t="str">
        <v>tier - 2</v>
      </c>
      <c r="M576" s="19" t="s">
        <v>8298</v>
      </c>
      <c r="N576" s="19" t="str">
        <v>tier - 3</v>
      </c>
      <c r="O576" s="19" t="s">
        <v>8330</v>
      </c>
      <c r="P576" s="19" t="str">
        <v>R1011</v>
      </c>
      <c r="Q576" s="19">
        <f ca="1" t="shared" si="91"/>
        <v>37</v>
      </c>
      <c r="R576" s="29"/>
      <c r="U576" s="19" t="s">
        <v>8328</v>
      </c>
      <c r="V576" s="19" t="str">
        <f t="shared" si="97"/>
        <v>Aug</v>
      </c>
      <c r="X576" s="19">
        <f t="shared" si="98"/>
        <v>2002</v>
      </c>
      <c r="AG576" s="19" t="s">
        <v>2140</v>
      </c>
      <c r="AH576" s="19" t="s">
        <v>8336</v>
      </c>
      <c r="AI576" s="19" t="s">
        <v>8297</v>
      </c>
      <c r="AJ576" s="19" t="s">
        <v>8297</v>
      </c>
      <c r="AK576" s="19" t="str">
        <v>tier - 2</v>
      </c>
      <c r="AL576" s="19" t="str">
        <v>tier - 2</v>
      </c>
      <c r="AT576" s="19" t="s">
        <v>8299</v>
      </c>
      <c r="AU576" s="19" t="str">
        <v>R1013</v>
      </c>
      <c r="BD576" s="39">
        <v>1974</v>
      </c>
      <c r="BE576" s="19" t="str">
        <f t="shared" si="93"/>
        <v>Jun</v>
      </c>
      <c r="BF576" s="19">
        <v>26</v>
      </c>
      <c r="BG576" s="40">
        <f t="shared" si="94"/>
        <v>27206</v>
      </c>
      <c r="BM576" s="39">
        <v>1991</v>
      </c>
      <c r="BN576" s="19" t="str">
        <f t="shared" si="95"/>
        <v>Aug</v>
      </c>
      <c r="BO576" s="19">
        <v>30</v>
      </c>
      <c r="BP576" s="40">
        <f t="shared" si="92"/>
        <v>33480</v>
      </c>
      <c r="BQ576" s="19">
        <f ca="1" t="shared" si="96"/>
        <v>34</v>
      </c>
      <c r="BU576" s="19">
        <v>4949.76</v>
      </c>
      <c r="BV576" s="41">
        <v>4949.76</v>
      </c>
    </row>
    <row r="577" spans="1:74">
      <c r="A577" s="19" t="s">
        <v>2171</v>
      </c>
      <c r="B577" s="39">
        <v>1988</v>
      </c>
      <c r="C577" s="19">
        <f t="shared" si="89"/>
        <v>1988</v>
      </c>
      <c r="D577" s="19" t="s">
        <v>8301</v>
      </c>
      <c r="E577" s="19" t="str">
        <f t="shared" si="88"/>
        <v>Nov</v>
      </c>
      <c r="F577" s="19">
        <v>9</v>
      </c>
      <c r="G577" s="40">
        <f t="shared" si="90"/>
        <v>32456</v>
      </c>
      <c r="H577" s="19">
        <v>1</v>
      </c>
      <c r="I577" s="19">
        <v>5012.47</v>
      </c>
      <c r="J577" s="41">
        <v>5012.47</v>
      </c>
      <c r="K577" s="19" t="s">
        <v>8297</v>
      </c>
      <c r="L577" s="19" t="str">
        <v>tier - 2</v>
      </c>
      <c r="M577" s="19" t="s">
        <v>8298</v>
      </c>
      <c r="N577" s="19" t="str">
        <v>tier - 3</v>
      </c>
      <c r="O577" s="19" t="s">
        <v>8330</v>
      </c>
      <c r="P577" s="19" t="str">
        <v>R1011</v>
      </c>
      <c r="Q577" s="19">
        <f ca="1" t="shared" si="91"/>
        <v>36</v>
      </c>
      <c r="R577" s="29"/>
      <c r="U577" s="19" t="s">
        <v>8328</v>
      </c>
      <c r="V577" s="19" t="str">
        <f t="shared" si="97"/>
        <v>Aug</v>
      </c>
      <c r="X577" s="19">
        <f t="shared" si="98"/>
        <v>1993</v>
      </c>
      <c r="AG577" s="19" t="s">
        <v>2144</v>
      </c>
      <c r="AH577" s="19" t="s">
        <v>8324</v>
      </c>
      <c r="AI577" s="19" t="s">
        <v>8297</v>
      </c>
      <c r="AJ577" s="19" t="s">
        <v>8302</v>
      </c>
      <c r="AK577" s="19" t="str">
        <v>tier - 2</v>
      </c>
      <c r="AL577" s="19" t="str">
        <v>tier - 1</v>
      </c>
      <c r="AT577" s="19" t="s">
        <v>8299</v>
      </c>
      <c r="AU577" s="19" t="str">
        <v>R1013</v>
      </c>
      <c r="BD577" s="39">
        <v>1991</v>
      </c>
      <c r="BE577" s="19" t="str">
        <f t="shared" si="93"/>
        <v>Aug</v>
      </c>
      <c r="BF577" s="19">
        <v>30</v>
      </c>
      <c r="BG577" s="40">
        <f t="shared" si="94"/>
        <v>33480</v>
      </c>
      <c r="BM577" s="39">
        <v>1973</v>
      </c>
      <c r="BN577" s="19" t="str">
        <f t="shared" si="95"/>
        <v>Nov</v>
      </c>
      <c r="BO577" s="19">
        <v>7</v>
      </c>
      <c r="BP577" s="40">
        <f t="shared" si="92"/>
        <v>26975</v>
      </c>
      <c r="BQ577" s="19">
        <f ca="1" t="shared" si="96"/>
        <v>51</v>
      </c>
      <c r="BU577" s="19">
        <v>4985.22</v>
      </c>
      <c r="BV577" s="41">
        <v>4985.22</v>
      </c>
    </row>
    <row r="578" spans="1:74">
      <c r="A578" s="19" t="s">
        <v>2174</v>
      </c>
      <c r="B578" s="39">
        <v>1985</v>
      </c>
      <c r="C578" s="19">
        <f t="shared" si="89"/>
        <v>1985</v>
      </c>
      <c r="D578" s="19" t="s">
        <v>8326</v>
      </c>
      <c r="E578" s="19" t="str">
        <f t="shared" ref="E578:E641" si="99">SUBSTITUTE(D578,"?","Sep")</f>
        <v>Dec</v>
      </c>
      <c r="F578" s="19">
        <v>28</v>
      </c>
      <c r="G578" s="40">
        <f t="shared" si="90"/>
        <v>31409</v>
      </c>
      <c r="H578" s="19">
        <v>0</v>
      </c>
      <c r="I578" s="19">
        <v>5028.15</v>
      </c>
      <c r="J578" s="41">
        <v>5028.15</v>
      </c>
      <c r="K578" s="19" t="s">
        <v>8302</v>
      </c>
      <c r="L578" s="19" t="str">
        <v>tier - 1</v>
      </c>
      <c r="M578" s="19" t="s">
        <v>8297</v>
      </c>
      <c r="N578" s="19" t="str">
        <v>tier - 2</v>
      </c>
      <c r="O578" s="19" t="s">
        <v>8315</v>
      </c>
      <c r="P578" s="19" t="str">
        <v>R1012</v>
      </c>
      <c r="Q578" s="19">
        <f ca="1" t="shared" si="91"/>
        <v>39</v>
      </c>
      <c r="R578" s="29"/>
      <c r="U578" s="19" t="s">
        <v>8328</v>
      </c>
      <c r="V578" s="19" t="str">
        <f t="shared" si="97"/>
        <v>Aug</v>
      </c>
      <c r="X578" s="19">
        <f t="shared" si="98"/>
        <v>1991</v>
      </c>
      <c r="AG578" s="19" t="s">
        <v>2147</v>
      </c>
      <c r="AH578" s="19" t="s">
        <v>8324</v>
      </c>
      <c r="AI578" s="19" t="s">
        <v>8297</v>
      </c>
      <c r="AJ578" s="19" t="s">
        <v>8298</v>
      </c>
      <c r="AK578" s="19" t="str">
        <v>tier - 2</v>
      </c>
      <c r="AL578" s="19" t="str">
        <v>tier - 3</v>
      </c>
      <c r="AT578" s="19" t="s">
        <v>8299</v>
      </c>
      <c r="AU578" s="19" t="str">
        <v>R1013</v>
      </c>
      <c r="BD578" s="39">
        <v>1973</v>
      </c>
      <c r="BE578" s="19" t="str">
        <f t="shared" si="93"/>
        <v>Nov</v>
      </c>
      <c r="BF578" s="19">
        <v>7</v>
      </c>
      <c r="BG578" s="40">
        <f t="shared" si="94"/>
        <v>26975</v>
      </c>
      <c r="BM578" s="39">
        <v>1988</v>
      </c>
      <c r="BN578" s="19" t="str">
        <f t="shared" si="95"/>
        <v>Jun</v>
      </c>
      <c r="BO578" s="19">
        <v>24</v>
      </c>
      <c r="BP578" s="40">
        <f t="shared" si="92"/>
        <v>32318</v>
      </c>
      <c r="BQ578" s="19">
        <f ca="1" t="shared" si="96"/>
        <v>37</v>
      </c>
      <c r="BU578" s="19">
        <v>4992.38</v>
      </c>
      <c r="BV578" s="41">
        <v>4992.38</v>
      </c>
    </row>
    <row r="579" spans="1:74">
      <c r="A579" s="19" t="s">
        <v>2178</v>
      </c>
      <c r="B579" s="39">
        <v>1991</v>
      </c>
      <c r="C579" s="19">
        <f t="shared" ref="C579:C642" si="100">IF(B579="?",ROUND(AVERAGE($B$2:$B$2336),0),B579)</f>
        <v>1991</v>
      </c>
      <c r="D579" s="19" t="s">
        <v>8310</v>
      </c>
      <c r="E579" s="19" t="str">
        <f t="shared" si="99"/>
        <v>Sep</v>
      </c>
      <c r="F579" s="19">
        <v>10</v>
      </c>
      <c r="G579" s="40">
        <f t="shared" ref="G579:G642" si="101">DATE(C579,MONTH(E579&amp;2),F579)</f>
        <v>33491</v>
      </c>
      <c r="H579" s="19">
        <v>2</v>
      </c>
      <c r="I579" s="19">
        <v>5031.27</v>
      </c>
      <c r="J579" s="41">
        <v>5031.27</v>
      </c>
      <c r="K579" s="19" t="s">
        <v>8298</v>
      </c>
      <c r="L579" s="19" t="str">
        <v>tier - 3</v>
      </c>
      <c r="M579" s="19" t="s">
        <v>8302</v>
      </c>
      <c r="N579" s="19" t="str">
        <v>tier - 1</v>
      </c>
      <c r="O579" s="19" t="s">
        <v>8333</v>
      </c>
      <c r="P579" s="19" t="str">
        <v>R1016</v>
      </c>
      <c r="Q579" s="19">
        <f ca="1" t="shared" ref="Q579:Q642" si="102">INT((TODAY()-G579)/365.25)</f>
        <v>34</v>
      </c>
      <c r="R579" s="29"/>
      <c r="U579" s="19" t="s">
        <v>8301</v>
      </c>
      <c r="V579" s="19" t="str">
        <f t="shared" si="97"/>
        <v>Nov</v>
      </c>
      <c r="X579" s="19">
        <f t="shared" si="98"/>
        <v>1991</v>
      </c>
      <c r="AG579" s="19" t="s">
        <v>2151</v>
      </c>
      <c r="AH579" s="19" t="s">
        <v>8324</v>
      </c>
      <c r="AI579" s="19" t="s">
        <v>8297</v>
      </c>
      <c r="AJ579" s="19" t="s">
        <v>8298</v>
      </c>
      <c r="AK579" s="19" t="str">
        <v>tier - 2</v>
      </c>
      <c r="AL579" s="19" t="str">
        <v>tier - 3</v>
      </c>
      <c r="AT579" s="19" t="s">
        <v>8337</v>
      </c>
      <c r="AU579" s="19" t="str">
        <v>R1024</v>
      </c>
      <c r="BD579" s="39">
        <v>1988</v>
      </c>
      <c r="BE579" s="19" t="str">
        <f t="shared" si="93"/>
        <v>Jun</v>
      </c>
      <c r="BF579" s="19">
        <v>24</v>
      </c>
      <c r="BG579" s="40">
        <f t="shared" si="94"/>
        <v>32318</v>
      </c>
      <c r="BM579" s="39">
        <v>2001</v>
      </c>
      <c r="BN579" s="19" t="str">
        <f t="shared" si="95"/>
        <v>Oct</v>
      </c>
      <c r="BO579" s="19">
        <v>5</v>
      </c>
      <c r="BP579" s="40">
        <f t="shared" si="92"/>
        <v>37169</v>
      </c>
      <c r="BQ579" s="19">
        <f ca="1" t="shared" si="96"/>
        <v>24</v>
      </c>
      <c r="BU579" s="19">
        <v>4999.04</v>
      </c>
      <c r="BV579" s="41">
        <v>4999.04</v>
      </c>
    </row>
    <row r="580" spans="1:74">
      <c r="A580" s="19" t="s">
        <v>2182</v>
      </c>
      <c r="B580" s="39">
        <v>1986</v>
      </c>
      <c r="C580" s="19">
        <f t="shared" si="100"/>
        <v>1986</v>
      </c>
      <c r="D580" s="19" t="s">
        <v>8303</v>
      </c>
      <c r="E580" s="19" t="str">
        <f t="shared" si="99"/>
        <v>Jun</v>
      </c>
      <c r="F580" s="19">
        <v>29</v>
      </c>
      <c r="G580" s="40">
        <f t="shared" si="101"/>
        <v>31592</v>
      </c>
      <c r="H580" s="19">
        <v>3</v>
      </c>
      <c r="I580" s="19">
        <v>5034.1</v>
      </c>
      <c r="J580" s="41">
        <v>5034.1</v>
      </c>
      <c r="K580" s="19" t="s">
        <v>8297</v>
      </c>
      <c r="L580" s="19" t="str">
        <v>tier - 2</v>
      </c>
      <c r="M580" s="19" t="s">
        <v>8297</v>
      </c>
      <c r="N580" s="19" t="str">
        <v>tier - 2</v>
      </c>
      <c r="O580" s="19" t="s">
        <v>8299</v>
      </c>
      <c r="P580" s="19" t="str">
        <v>R1013</v>
      </c>
      <c r="Q580" s="19">
        <f ca="1" t="shared" si="102"/>
        <v>39</v>
      </c>
      <c r="R580" s="29"/>
      <c r="U580" s="19" t="s">
        <v>8303</v>
      </c>
      <c r="V580" s="19" t="str">
        <f t="shared" si="97"/>
        <v>Jun</v>
      </c>
      <c r="X580" s="19">
        <f t="shared" si="98"/>
        <v>1974</v>
      </c>
      <c r="AG580" s="19" t="s">
        <v>2155</v>
      </c>
      <c r="AH580" s="19" t="s">
        <v>8336</v>
      </c>
      <c r="AI580" s="19" t="s">
        <v>8297</v>
      </c>
      <c r="AJ580" s="19" t="s">
        <v>8297</v>
      </c>
      <c r="AK580" s="19" t="str">
        <v>tier - 2</v>
      </c>
      <c r="AL580" s="19" t="str">
        <v>tier - 2</v>
      </c>
      <c r="AT580" s="19" t="s">
        <v>8330</v>
      </c>
      <c r="AU580" s="19" t="str">
        <v>R1011</v>
      </c>
      <c r="BD580" s="39">
        <v>2001</v>
      </c>
      <c r="BE580" s="19" t="str">
        <f t="shared" si="93"/>
        <v>Oct</v>
      </c>
      <c r="BF580" s="19">
        <v>5</v>
      </c>
      <c r="BG580" s="40">
        <f t="shared" si="94"/>
        <v>37169</v>
      </c>
      <c r="BM580" s="39">
        <v>1988</v>
      </c>
      <c r="BN580" s="19" t="str">
        <f t="shared" si="95"/>
        <v>Sep</v>
      </c>
      <c r="BO580" s="19">
        <v>4</v>
      </c>
      <c r="BP580" s="40">
        <f t="shared" si="92"/>
        <v>32390</v>
      </c>
      <c r="BQ580" s="19">
        <f ca="1" t="shared" si="96"/>
        <v>37</v>
      </c>
      <c r="BU580" s="19">
        <v>5002.78</v>
      </c>
      <c r="BV580" s="41">
        <v>5002.78</v>
      </c>
    </row>
    <row r="581" spans="1:74">
      <c r="A581" s="19" t="s">
        <v>2186</v>
      </c>
      <c r="B581" s="39">
        <v>1997</v>
      </c>
      <c r="C581" s="19">
        <f t="shared" si="100"/>
        <v>1997</v>
      </c>
      <c r="D581" s="19" t="s">
        <v>8326</v>
      </c>
      <c r="E581" s="19" t="str">
        <f t="shared" si="99"/>
        <v>Dec</v>
      </c>
      <c r="F581" s="19">
        <v>4</v>
      </c>
      <c r="G581" s="40">
        <f t="shared" si="101"/>
        <v>35768</v>
      </c>
      <c r="H581" s="19">
        <v>0</v>
      </c>
      <c r="I581" s="19">
        <v>5038.57</v>
      </c>
      <c r="J581" s="41">
        <v>5038.57</v>
      </c>
      <c r="K581" s="19" t="s">
        <v>8297</v>
      </c>
      <c r="L581" s="19" t="str">
        <v>tier - 2</v>
      </c>
      <c r="M581" s="19" t="s">
        <v>8297</v>
      </c>
      <c r="N581" s="19" t="str">
        <v>tier - 2</v>
      </c>
      <c r="O581" s="19" t="s">
        <v>8335</v>
      </c>
      <c r="P581" s="19" t="str">
        <v>R1025</v>
      </c>
      <c r="Q581" s="19">
        <f ca="1" t="shared" si="102"/>
        <v>27</v>
      </c>
      <c r="R581" s="29"/>
      <c r="U581" s="19" t="s">
        <v>8328</v>
      </c>
      <c r="V581" s="19" t="str">
        <f t="shared" si="97"/>
        <v>Aug</v>
      </c>
      <c r="X581" s="19">
        <f t="shared" si="98"/>
        <v>1991</v>
      </c>
      <c r="AG581" s="19" t="s">
        <v>2159</v>
      </c>
      <c r="AH581" s="19" t="s">
        <v>8336</v>
      </c>
      <c r="AI581" s="19" t="s">
        <v>8297</v>
      </c>
      <c r="AJ581" s="19" t="s">
        <v>8297</v>
      </c>
      <c r="AK581" s="19" t="str">
        <v>tier - 2</v>
      </c>
      <c r="AL581" s="19" t="str">
        <v>tier - 2</v>
      </c>
      <c r="AT581" s="19" t="s">
        <v>8299</v>
      </c>
      <c r="AU581" s="19" t="str">
        <v>R1013</v>
      </c>
      <c r="BD581" s="39">
        <v>1988</v>
      </c>
      <c r="BE581" s="19" t="str">
        <f t="shared" si="93"/>
        <v>Sep</v>
      </c>
      <c r="BF581" s="19">
        <v>4</v>
      </c>
      <c r="BG581" s="40">
        <f t="shared" si="94"/>
        <v>32390</v>
      </c>
      <c r="BM581" s="39">
        <v>1977</v>
      </c>
      <c r="BN581" s="19" t="str">
        <f t="shared" si="95"/>
        <v>Jun</v>
      </c>
      <c r="BO581" s="19">
        <v>9</v>
      </c>
      <c r="BP581" s="40">
        <f t="shared" si="92"/>
        <v>28285</v>
      </c>
      <c r="BQ581" s="19">
        <f ca="1" t="shared" si="96"/>
        <v>48</v>
      </c>
      <c r="BU581" s="19">
        <v>5003.77</v>
      </c>
      <c r="BV581" s="41">
        <v>5003.77</v>
      </c>
    </row>
    <row r="582" spans="1:74">
      <c r="A582" s="19" t="s">
        <v>2190</v>
      </c>
      <c r="B582" s="39">
        <v>2001</v>
      </c>
      <c r="C582" s="19">
        <f t="shared" si="100"/>
        <v>2001</v>
      </c>
      <c r="D582" s="19" t="s">
        <v>8329</v>
      </c>
      <c r="E582" s="19" t="str">
        <f t="shared" si="99"/>
        <v>Oct</v>
      </c>
      <c r="F582" s="19">
        <v>16</v>
      </c>
      <c r="G582" s="40">
        <f t="shared" si="101"/>
        <v>37180</v>
      </c>
      <c r="H582" s="19">
        <v>0</v>
      </c>
      <c r="I582" s="19">
        <v>5043.13</v>
      </c>
      <c r="J582" s="41">
        <v>5043.13</v>
      </c>
      <c r="K582" s="19" t="s">
        <v>8297</v>
      </c>
      <c r="L582" s="19" t="str">
        <v>tier - 2</v>
      </c>
      <c r="M582" s="19" t="s">
        <v>8298</v>
      </c>
      <c r="N582" s="19" t="str">
        <v>tier - 3</v>
      </c>
      <c r="O582" s="19" t="s">
        <v>8330</v>
      </c>
      <c r="P582" s="19" t="str">
        <v>R1011</v>
      </c>
      <c r="Q582" s="19">
        <f ca="1" t="shared" si="102"/>
        <v>24</v>
      </c>
      <c r="R582" s="29"/>
      <c r="U582" s="19" t="s">
        <v>8301</v>
      </c>
      <c r="V582" s="19" t="str">
        <f t="shared" si="97"/>
        <v>Nov</v>
      </c>
      <c r="X582" s="19">
        <f t="shared" si="98"/>
        <v>1973</v>
      </c>
      <c r="AG582" s="19" t="s">
        <v>2163</v>
      </c>
      <c r="AH582" s="19" t="s">
        <v>8324</v>
      </c>
      <c r="AI582" s="19" t="s">
        <v>8297</v>
      </c>
      <c r="AJ582" s="19" t="s">
        <v>8298</v>
      </c>
      <c r="AK582" s="19" t="str">
        <v>tier - 2</v>
      </c>
      <c r="AL582" s="19" t="str">
        <v>tier - 3</v>
      </c>
      <c r="AT582" s="19" t="s">
        <v>8299</v>
      </c>
      <c r="AU582" s="19" t="str">
        <v>R1013</v>
      </c>
      <c r="BD582" s="39">
        <v>1977</v>
      </c>
      <c r="BE582" s="19" t="str">
        <f t="shared" si="93"/>
        <v>Jun</v>
      </c>
      <c r="BF582" s="19">
        <v>9</v>
      </c>
      <c r="BG582" s="40">
        <f t="shared" si="94"/>
        <v>28285</v>
      </c>
      <c r="BM582" s="39">
        <v>1988</v>
      </c>
      <c r="BN582" s="19" t="str">
        <f t="shared" si="95"/>
        <v>Jul</v>
      </c>
      <c r="BO582" s="19">
        <v>8</v>
      </c>
      <c r="BP582" s="40">
        <f t="shared" si="92"/>
        <v>32332</v>
      </c>
      <c r="BQ582" s="19">
        <f ca="1" t="shared" si="96"/>
        <v>37</v>
      </c>
      <c r="BU582" s="19">
        <v>5003.85</v>
      </c>
      <c r="BV582" s="41">
        <v>5003.85</v>
      </c>
    </row>
    <row r="583" spans="1:74">
      <c r="A583" s="19" t="s">
        <v>2193</v>
      </c>
      <c r="B583" s="39">
        <v>1997</v>
      </c>
      <c r="C583" s="19">
        <f t="shared" si="100"/>
        <v>1997</v>
      </c>
      <c r="D583" s="19" t="s">
        <v>8296</v>
      </c>
      <c r="E583" s="19" t="str">
        <f t="shared" si="99"/>
        <v>Jul</v>
      </c>
      <c r="F583" s="19">
        <v>29</v>
      </c>
      <c r="G583" s="40">
        <f t="shared" si="101"/>
        <v>35640</v>
      </c>
      <c r="H583" s="19">
        <v>0</v>
      </c>
      <c r="I583" s="19">
        <v>5045.15</v>
      </c>
      <c r="J583" s="41">
        <v>5045.15</v>
      </c>
      <c r="K583" s="19" t="s">
        <v>8297</v>
      </c>
      <c r="L583" s="19" t="str">
        <v>tier - 2</v>
      </c>
      <c r="M583" s="19" t="s">
        <v>8297</v>
      </c>
      <c r="N583" s="19" t="str">
        <v>tier - 2</v>
      </c>
      <c r="O583" s="19" t="s">
        <v>8315</v>
      </c>
      <c r="P583" s="19" t="str">
        <v>R1012</v>
      </c>
      <c r="Q583" s="19">
        <f ca="1" t="shared" si="102"/>
        <v>28</v>
      </c>
      <c r="R583" s="29"/>
      <c r="U583" s="19" t="s">
        <v>8303</v>
      </c>
      <c r="V583" s="19" t="str">
        <f t="shared" si="97"/>
        <v>Jun</v>
      </c>
      <c r="X583" s="19">
        <f t="shared" si="98"/>
        <v>1988</v>
      </c>
      <c r="AG583" s="19" t="s">
        <v>2167</v>
      </c>
      <c r="AH583" s="19" t="s">
        <v>8324</v>
      </c>
      <c r="AI583" s="19" t="s">
        <v>8297</v>
      </c>
      <c r="AJ583" s="19" t="s">
        <v>8298</v>
      </c>
      <c r="AK583" s="19" t="str">
        <v>tier - 2</v>
      </c>
      <c r="AL583" s="19" t="str">
        <v>tier - 3</v>
      </c>
      <c r="AT583" s="19" t="s">
        <v>8330</v>
      </c>
      <c r="AU583" s="19" t="str">
        <v>R1011</v>
      </c>
      <c r="BD583" s="39">
        <v>1988</v>
      </c>
      <c r="BE583" s="19" t="str">
        <f t="shared" si="93"/>
        <v>Jul</v>
      </c>
      <c r="BF583" s="19">
        <v>8</v>
      </c>
      <c r="BG583" s="40">
        <f t="shared" si="94"/>
        <v>32332</v>
      </c>
      <c r="BM583" s="39">
        <v>1988</v>
      </c>
      <c r="BN583" s="19" t="str">
        <f t="shared" si="95"/>
        <v>Nov</v>
      </c>
      <c r="BO583" s="19">
        <v>9</v>
      </c>
      <c r="BP583" s="40">
        <f t="shared" si="92"/>
        <v>32456</v>
      </c>
      <c r="BQ583" s="19">
        <f ca="1" t="shared" si="96"/>
        <v>36</v>
      </c>
      <c r="BU583" s="19">
        <v>5012.47</v>
      </c>
      <c r="BV583" s="41">
        <v>5012.47</v>
      </c>
    </row>
    <row r="584" spans="1:74">
      <c r="A584" s="19" t="s">
        <v>2197</v>
      </c>
      <c r="B584" s="39">
        <v>1980</v>
      </c>
      <c r="C584" s="19">
        <f t="shared" si="100"/>
        <v>1980</v>
      </c>
      <c r="D584" s="19" t="s">
        <v>8310</v>
      </c>
      <c r="E584" s="19" t="str">
        <f t="shared" si="99"/>
        <v>Sep</v>
      </c>
      <c r="F584" s="19">
        <v>7</v>
      </c>
      <c r="G584" s="40">
        <f t="shared" si="101"/>
        <v>29471</v>
      </c>
      <c r="H584" s="19">
        <v>2</v>
      </c>
      <c r="I584" s="19">
        <v>5054.05</v>
      </c>
      <c r="J584" s="41">
        <v>5054.05</v>
      </c>
      <c r="K584" s="19" t="s">
        <v>8297</v>
      </c>
      <c r="L584" s="19" t="str">
        <v>tier - 2</v>
      </c>
      <c r="M584" s="19" t="s">
        <v>8297</v>
      </c>
      <c r="N584" s="19" t="str">
        <v>tier - 2</v>
      </c>
      <c r="O584" s="19" t="s">
        <v>8299</v>
      </c>
      <c r="P584" s="19" t="str">
        <v>R1013</v>
      </c>
      <c r="Q584" s="19">
        <f ca="1" t="shared" si="102"/>
        <v>45</v>
      </c>
      <c r="R584" s="29"/>
      <c r="U584" s="19" t="s">
        <v>8329</v>
      </c>
      <c r="V584" s="19" t="str">
        <f t="shared" si="97"/>
        <v>Oct</v>
      </c>
      <c r="X584" s="19">
        <f t="shared" si="98"/>
        <v>2001</v>
      </c>
      <c r="AG584" s="19" t="s">
        <v>2171</v>
      </c>
      <c r="AH584" s="19" t="s">
        <v>8336</v>
      </c>
      <c r="AI584" s="19" t="s">
        <v>8297</v>
      </c>
      <c r="AJ584" s="19" t="s">
        <v>8298</v>
      </c>
      <c r="AK584" s="19" t="str">
        <v>tier - 2</v>
      </c>
      <c r="AL584" s="19" t="str">
        <v>tier - 3</v>
      </c>
      <c r="AT584" s="19" t="s">
        <v>8330</v>
      </c>
      <c r="AU584" s="19" t="str">
        <v>R1011</v>
      </c>
      <c r="BD584" s="39">
        <v>1988</v>
      </c>
      <c r="BE584" s="19" t="str">
        <f t="shared" si="93"/>
        <v>Nov</v>
      </c>
      <c r="BF584" s="19">
        <v>9</v>
      </c>
      <c r="BG584" s="40">
        <f t="shared" si="94"/>
        <v>32456</v>
      </c>
      <c r="BM584" s="39">
        <v>1985</v>
      </c>
      <c r="BN584" s="19" t="str">
        <f t="shared" si="95"/>
        <v>Dec</v>
      </c>
      <c r="BO584" s="19">
        <v>28</v>
      </c>
      <c r="BP584" s="40">
        <f t="shared" ref="BP584:BP647" si="103">DATE(BM584,MONTH(5&amp;BN584),BO584)</f>
        <v>31409</v>
      </c>
      <c r="BQ584" s="19">
        <f ca="1" t="shared" si="96"/>
        <v>39</v>
      </c>
      <c r="BU584" s="19">
        <v>5028.15</v>
      </c>
      <c r="BV584" s="41">
        <v>5028.15</v>
      </c>
    </row>
    <row r="585" spans="1:74">
      <c r="A585" s="19" t="s">
        <v>2201</v>
      </c>
      <c r="B585" s="39">
        <v>1993</v>
      </c>
      <c r="C585" s="19">
        <f t="shared" si="100"/>
        <v>1993</v>
      </c>
      <c r="D585" s="19" t="s">
        <v>8303</v>
      </c>
      <c r="E585" s="19" t="str">
        <f t="shared" si="99"/>
        <v>Jun</v>
      </c>
      <c r="F585" s="19">
        <v>11</v>
      </c>
      <c r="G585" s="40">
        <f t="shared" si="101"/>
        <v>34131</v>
      </c>
      <c r="H585" s="19">
        <v>0</v>
      </c>
      <c r="I585" s="19">
        <v>5059.56</v>
      </c>
      <c r="J585" s="41">
        <v>5059.56</v>
      </c>
      <c r="K585" s="19" t="s">
        <v>8297</v>
      </c>
      <c r="L585" s="19" t="str">
        <v>tier - 2</v>
      </c>
      <c r="M585" s="19" t="s">
        <v>8302</v>
      </c>
      <c r="N585" s="19" t="str">
        <v>tier - 1</v>
      </c>
      <c r="O585" s="19" t="s">
        <v>8340</v>
      </c>
      <c r="P585" s="19" t="str">
        <v>R1021</v>
      </c>
      <c r="Q585" s="19">
        <f ca="1" t="shared" si="102"/>
        <v>32</v>
      </c>
      <c r="R585" s="29"/>
      <c r="U585" s="19" t="s">
        <v>8310</v>
      </c>
      <c r="V585" s="19" t="str">
        <f t="shared" si="97"/>
        <v>Sep</v>
      </c>
      <c r="X585" s="19">
        <f t="shared" si="98"/>
        <v>1988</v>
      </c>
      <c r="AG585" s="19" t="s">
        <v>2174</v>
      </c>
      <c r="AH585" s="19" t="s">
        <v>8336</v>
      </c>
      <c r="AI585" s="19" t="s">
        <v>8302</v>
      </c>
      <c r="AJ585" s="19" t="s">
        <v>8297</v>
      </c>
      <c r="AK585" s="19" t="str">
        <v>tier - 1</v>
      </c>
      <c r="AL585" s="19" t="str">
        <v>tier - 2</v>
      </c>
      <c r="AT585" s="19" t="s">
        <v>8315</v>
      </c>
      <c r="AU585" s="19" t="str">
        <v>R1012</v>
      </c>
      <c r="BD585" s="39">
        <v>1985</v>
      </c>
      <c r="BE585" s="19" t="str">
        <f t="shared" ref="BE585:BE648" si="104">SUBSTITUTE(D578,"?","Sep")</f>
        <v>Dec</v>
      </c>
      <c r="BF585" s="19">
        <v>28</v>
      </c>
      <c r="BG585" s="40">
        <f t="shared" ref="BG585:BG648" si="105">DATE(BD585,MONTH(5&amp;BE585),BF585)</f>
        <v>31409</v>
      </c>
      <c r="BM585" s="39">
        <v>1991</v>
      </c>
      <c r="BN585" s="19" t="str">
        <f t="shared" ref="BN585:BN648" si="106">SUBSTITUTE(E579,"?","Sep")</f>
        <v>Sep</v>
      </c>
      <c r="BO585" s="19">
        <v>10</v>
      </c>
      <c r="BP585" s="40">
        <f t="shared" si="103"/>
        <v>33491</v>
      </c>
      <c r="BQ585" s="19">
        <f ca="1" t="shared" ref="BQ585:BQ648" si="107">INT((TODAY()-BP585)/365.25)</f>
        <v>34</v>
      </c>
      <c r="BU585" s="19">
        <v>5031.27</v>
      </c>
      <c r="BV585" s="41">
        <v>5031.27</v>
      </c>
    </row>
    <row r="586" spans="1:74">
      <c r="A586" s="19" t="s">
        <v>2205</v>
      </c>
      <c r="B586" s="39">
        <v>1978</v>
      </c>
      <c r="C586" s="19">
        <f t="shared" si="100"/>
        <v>1978</v>
      </c>
      <c r="D586" s="19" t="s">
        <v>8301</v>
      </c>
      <c r="E586" s="19" t="str">
        <f t="shared" si="99"/>
        <v>Nov</v>
      </c>
      <c r="F586" s="19">
        <v>22</v>
      </c>
      <c r="G586" s="40">
        <f t="shared" si="101"/>
        <v>28816</v>
      </c>
      <c r="H586" s="19">
        <v>2</v>
      </c>
      <c r="I586" s="19">
        <v>5077.19</v>
      </c>
      <c r="J586" s="41">
        <v>5077.19</v>
      </c>
      <c r="K586" s="19" t="s">
        <v>8297</v>
      </c>
      <c r="L586" s="19" t="str">
        <v>tier - 2</v>
      </c>
      <c r="M586" s="19" t="s">
        <v>8298</v>
      </c>
      <c r="N586" s="19" t="str">
        <v>tier - 3</v>
      </c>
      <c r="O586" s="19" t="s">
        <v>8315</v>
      </c>
      <c r="P586" s="19" t="str">
        <v>R1012</v>
      </c>
      <c r="Q586" s="19">
        <f ca="1" t="shared" si="102"/>
        <v>46</v>
      </c>
      <c r="R586" s="29"/>
      <c r="U586" s="19" t="s">
        <v>8303</v>
      </c>
      <c r="V586" s="19" t="str">
        <f t="shared" si="97"/>
        <v>Jun</v>
      </c>
      <c r="X586" s="19">
        <f t="shared" si="98"/>
        <v>1977</v>
      </c>
      <c r="AG586" s="19" t="s">
        <v>2178</v>
      </c>
      <c r="AH586" s="19" t="s">
        <v>8336</v>
      </c>
      <c r="AI586" s="19" t="s">
        <v>8298</v>
      </c>
      <c r="AJ586" s="19" t="s">
        <v>8302</v>
      </c>
      <c r="AK586" s="19" t="str">
        <v>tier - 3</v>
      </c>
      <c r="AL586" s="19" t="str">
        <v>tier - 1</v>
      </c>
      <c r="AT586" s="19" t="s">
        <v>8333</v>
      </c>
      <c r="AU586" s="19" t="str">
        <v>R1016</v>
      </c>
      <c r="BD586" s="39">
        <v>1991</v>
      </c>
      <c r="BE586" s="19" t="str">
        <f t="shared" si="104"/>
        <v>Sep</v>
      </c>
      <c r="BF586" s="19">
        <v>10</v>
      </c>
      <c r="BG586" s="40">
        <f t="shared" si="105"/>
        <v>33491</v>
      </c>
      <c r="BM586" s="39">
        <v>1986</v>
      </c>
      <c r="BN586" s="19" t="str">
        <f t="shared" si="106"/>
        <v>Jun</v>
      </c>
      <c r="BO586" s="19">
        <v>29</v>
      </c>
      <c r="BP586" s="40">
        <f t="shared" si="103"/>
        <v>31592</v>
      </c>
      <c r="BQ586" s="19">
        <f ca="1" t="shared" si="107"/>
        <v>39</v>
      </c>
      <c r="BU586" s="19">
        <v>5034.1</v>
      </c>
      <c r="BV586" s="41">
        <v>5034.1</v>
      </c>
    </row>
    <row r="587" spans="1:74">
      <c r="A587" s="19" t="s">
        <v>2209</v>
      </c>
      <c r="B587" s="39">
        <v>1997</v>
      </c>
      <c r="C587" s="19">
        <f t="shared" si="100"/>
        <v>1997</v>
      </c>
      <c r="D587" s="19" t="s">
        <v>8296</v>
      </c>
      <c r="E587" s="19" t="str">
        <f t="shared" si="99"/>
        <v>Jul</v>
      </c>
      <c r="F587" s="19">
        <v>14</v>
      </c>
      <c r="G587" s="40">
        <f t="shared" si="101"/>
        <v>35625</v>
      </c>
      <c r="H587" s="19">
        <v>5</v>
      </c>
      <c r="I587" s="19">
        <v>5080.1</v>
      </c>
      <c r="J587" s="41">
        <v>5080.1</v>
      </c>
      <c r="K587" s="19" t="s">
        <v>8298</v>
      </c>
      <c r="L587" s="19" t="str">
        <v>tier - 3</v>
      </c>
      <c r="M587" s="19" t="s">
        <v>8297</v>
      </c>
      <c r="N587" s="19" t="str">
        <v>tier - 2</v>
      </c>
      <c r="O587" s="19" t="s">
        <v>8330</v>
      </c>
      <c r="P587" s="19" t="str">
        <v>R1011</v>
      </c>
      <c r="Q587" s="19">
        <f ca="1" t="shared" si="102"/>
        <v>28</v>
      </c>
      <c r="R587" s="29"/>
      <c r="U587" s="19" t="s">
        <v>8296</v>
      </c>
      <c r="V587" s="19" t="str">
        <f t="shared" si="97"/>
        <v>Jul</v>
      </c>
      <c r="X587" s="19">
        <f t="shared" si="98"/>
        <v>1988</v>
      </c>
      <c r="AG587" s="19" t="s">
        <v>2182</v>
      </c>
      <c r="AH587" s="19" t="s">
        <v>8324</v>
      </c>
      <c r="AI587" s="19" t="s">
        <v>8297</v>
      </c>
      <c r="AJ587" s="19" t="s">
        <v>8297</v>
      </c>
      <c r="AK587" s="19" t="str">
        <v>tier - 2</v>
      </c>
      <c r="AL587" s="19" t="str">
        <v>tier - 2</v>
      </c>
      <c r="AT587" s="19" t="s">
        <v>8299</v>
      </c>
      <c r="AU587" s="19" t="str">
        <v>R1013</v>
      </c>
      <c r="BD587" s="39">
        <v>1986</v>
      </c>
      <c r="BE587" s="19" t="str">
        <f t="shared" si="104"/>
        <v>Jun</v>
      </c>
      <c r="BF587" s="19">
        <v>29</v>
      </c>
      <c r="BG587" s="40">
        <f t="shared" si="105"/>
        <v>31592</v>
      </c>
      <c r="BM587" s="39">
        <v>1997</v>
      </c>
      <c r="BN587" s="19" t="str">
        <f t="shared" si="106"/>
        <v>Dec</v>
      </c>
      <c r="BO587" s="19">
        <v>4</v>
      </c>
      <c r="BP587" s="40">
        <f t="shared" si="103"/>
        <v>35768</v>
      </c>
      <c r="BQ587" s="19">
        <f ca="1" t="shared" si="107"/>
        <v>27</v>
      </c>
      <c r="BU587" s="19">
        <v>5038.57</v>
      </c>
      <c r="BV587" s="41">
        <v>5038.57</v>
      </c>
    </row>
    <row r="588" spans="1:74">
      <c r="A588" s="19" t="s">
        <v>2212</v>
      </c>
      <c r="B588" s="39">
        <v>1999</v>
      </c>
      <c r="C588" s="19">
        <f t="shared" si="100"/>
        <v>1999</v>
      </c>
      <c r="D588" s="19" t="s">
        <v>8303</v>
      </c>
      <c r="E588" s="19" t="str">
        <f t="shared" si="99"/>
        <v>Jun</v>
      </c>
      <c r="F588" s="19">
        <v>19</v>
      </c>
      <c r="G588" s="40">
        <f t="shared" si="101"/>
        <v>36330</v>
      </c>
      <c r="H588" s="19">
        <v>0</v>
      </c>
      <c r="I588" s="19">
        <v>5087.92</v>
      </c>
      <c r="J588" s="41">
        <v>5087.92</v>
      </c>
      <c r="K588" s="19" t="s">
        <v>8297</v>
      </c>
      <c r="L588" s="19" t="str">
        <v>tier - 2</v>
      </c>
      <c r="M588" s="19" t="s">
        <v>8297</v>
      </c>
      <c r="N588" s="19" t="str">
        <v>tier - 2</v>
      </c>
      <c r="O588" s="19" t="s">
        <v>8343</v>
      </c>
      <c r="P588" s="19" t="str">
        <v>R1026</v>
      </c>
      <c r="Q588" s="19">
        <f ca="1" t="shared" si="102"/>
        <v>26</v>
      </c>
      <c r="R588" s="29"/>
      <c r="U588" s="19" t="s">
        <v>8301</v>
      </c>
      <c r="V588" s="19" t="str">
        <f t="shared" si="97"/>
        <v>Nov</v>
      </c>
      <c r="X588" s="19">
        <f t="shared" si="98"/>
        <v>1988</v>
      </c>
      <c r="AG588" s="19" t="s">
        <v>2186</v>
      </c>
      <c r="AH588" s="19" t="s">
        <v>8324</v>
      </c>
      <c r="AI588" s="19" t="s">
        <v>8297</v>
      </c>
      <c r="AJ588" s="19" t="s">
        <v>8297</v>
      </c>
      <c r="AK588" s="19" t="str">
        <v>tier - 2</v>
      </c>
      <c r="AL588" s="19" t="str">
        <v>tier - 2</v>
      </c>
      <c r="AT588" s="19" t="s">
        <v>8335</v>
      </c>
      <c r="AU588" s="19" t="str">
        <v>R1025</v>
      </c>
      <c r="BD588" s="39">
        <v>1997</v>
      </c>
      <c r="BE588" s="19" t="str">
        <f t="shared" si="104"/>
        <v>Dec</v>
      </c>
      <c r="BF588" s="19">
        <v>4</v>
      </c>
      <c r="BG588" s="40">
        <f t="shared" si="105"/>
        <v>35768</v>
      </c>
      <c r="BM588" s="39">
        <v>2001</v>
      </c>
      <c r="BN588" s="19" t="str">
        <f t="shared" si="106"/>
        <v>Oct</v>
      </c>
      <c r="BO588" s="19">
        <v>16</v>
      </c>
      <c r="BP588" s="40">
        <f t="shared" si="103"/>
        <v>37180</v>
      </c>
      <c r="BQ588" s="19">
        <f ca="1" t="shared" si="107"/>
        <v>24</v>
      </c>
      <c r="BU588" s="19">
        <v>5043.13</v>
      </c>
      <c r="BV588" s="41">
        <v>5043.13</v>
      </c>
    </row>
    <row r="589" spans="1:74">
      <c r="A589" s="19" t="s">
        <v>2216</v>
      </c>
      <c r="B589" s="39">
        <v>1987</v>
      </c>
      <c r="C589" s="19">
        <f t="shared" si="100"/>
        <v>1987</v>
      </c>
      <c r="D589" s="19" t="s">
        <v>8301</v>
      </c>
      <c r="E589" s="19" t="str">
        <f t="shared" si="99"/>
        <v>Nov</v>
      </c>
      <c r="F589" s="19">
        <v>18</v>
      </c>
      <c r="G589" s="40">
        <f t="shared" si="101"/>
        <v>32099</v>
      </c>
      <c r="H589" s="19">
        <v>1</v>
      </c>
      <c r="I589" s="19">
        <v>5116.5</v>
      </c>
      <c r="J589" s="41">
        <v>5116.5</v>
      </c>
      <c r="K589" s="19" t="s">
        <v>8297</v>
      </c>
      <c r="L589" s="19" t="str">
        <v>tier - 2</v>
      </c>
      <c r="M589" s="19" t="s">
        <v>8297</v>
      </c>
      <c r="N589" s="19" t="str">
        <v>tier - 2</v>
      </c>
      <c r="O589" s="19" t="s">
        <v>8315</v>
      </c>
      <c r="P589" s="19" t="str">
        <v>R1012</v>
      </c>
      <c r="Q589" s="19">
        <f ca="1" t="shared" si="102"/>
        <v>37</v>
      </c>
      <c r="R589" s="29"/>
      <c r="U589" s="19" t="s">
        <v>8326</v>
      </c>
      <c r="V589" s="19" t="str">
        <f t="shared" si="97"/>
        <v>Dec</v>
      </c>
      <c r="X589" s="19">
        <f t="shared" si="98"/>
        <v>1985</v>
      </c>
      <c r="AG589" s="19" t="s">
        <v>2190</v>
      </c>
      <c r="AH589" s="19" t="s">
        <v>8324</v>
      </c>
      <c r="AI589" s="19" t="s">
        <v>8297</v>
      </c>
      <c r="AJ589" s="19" t="s">
        <v>8298</v>
      </c>
      <c r="AK589" s="19" t="str">
        <v>tier - 2</v>
      </c>
      <c r="AL589" s="19" t="str">
        <v>tier - 3</v>
      </c>
      <c r="AT589" s="19" t="s">
        <v>8330</v>
      </c>
      <c r="AU589" s="19" t="str">
        <v>R1011</v>
      </c>
      <c r="BD589" s="39">
        <v>2001</v>
      </c>
      <c r="BE589" s="19" t="str">
        <f t="shared" si="104"/>
        <v>Oct</v>
      </c>
      <c r="BF589" s="19">
        <v>16</v>
      </c>
      <c r="BG589" s="40">
        <f t="shared" si="105"/>
        <v>37180</v>
      </c>
      <c r="BM589" s="39">
        <v>1997</v>
      </c>
      <c r="BN589" s="19" t="str">
        <f t="shared" si="106"/>
        <v>Jul</v>
      </c>
      <c r="BO589" s="19">
        <v>29</v>
      </c>
      <c r="BP589" s="40">
        <f t="shared" si="103"/>
        <v>35640</v>
      </c>
      <c r="BQ589" s="19">
        <f ca="1" t="shared" si="107"/>
        <v>28</v>
      </c>
      <c r="BU589" s="19">
        <v>5045.15</v>
      </c>
      <c r="BV589" s="41">
        <v>5045.15</v>
      </c>
    </row>
    <row r="590" spans="1:74">
      <c r="A590" s="19" t="s">
        <v>2219</v>
      </c>
      <c r="B590" s="39">
        <v>1988</v>
      </c>
      <c r="C590" s="19">
        <f t="shared" si="100"/>
        <v>1988</v>
      </c>
      <c r="D590" s="19" t="s">
        <v>8301</v>
      </c>
      <c r="E590" s="19" t="str">
        <f t="shared" si="99"/>
        <v>Nov</v>
      </c>
      <c r="F590" s="19">
        <v>1</v>
      </c>
      <c r="G590" s="40">
        <f t="shared" si="101"/>
        <v>32448</v>
      </c>
      <c r="H590" s="19">
        <v>2</v>
      </c>
      <c r="I590" s="19">
        <v>5124.19</v>
      </c>
      <c r="J590" s="41">
        <v>5124.19</v>
      </c>
      <c r="K590" s="19" t="s">
        <v>8297</v>
      </c>
      <c r="L590" s="19" t="str">
        <v>tier - 2</v>
      </c>
      <c r="M590" s="19" t="s">
        <v>8298</v>
      </c>
      <c r="N590" s="19" t="str">
        <v>tier - 3</v>
      </c>
      <c r="O590" s="19" t="s">
        <v>8299</v>
      </c>
      <c r="P590" s="19" t="str">
        <v>R1013</v>
      </c>
      <c r="Q590" s="19">
        <f ca="1" t="shared" si="102"/>
        <v>37</v>
      </c>
      <c r="R590" s="29"/>
      <c r="U590" s="19" t="s">
        <v>8310</v>
      </c>
      <c r="V590" s="19" t="str">
        <f t="shared" ref="V590:V653" si="108">SUBSTITUTE(U590,"?","Sep")</f>
        <v>Sep</v>
      </c>
      <c r="X590" s="19">
        <f t="shared" ref="X590:X653" si="109">IF(B579="?",ROUND(AVERAGE($B$2:$B$2355),0),B579)</f>
        <v>1991</v>
      </c>
      <c r="AG590" s="19" t="s">
        <v>2193</v>
      </c>
      <c r="AH590" s="19" t="s">
        <v>8336</v>
      </c>
      <c r="AI590" s="19" t="s">
        <v>8297</v>
      </c>
      <c r="AJ590" s="19" t="s">
        <v>8297</v>
      </c>
      <c r="AK590" s="19" t="str">
        <v>tier - 2</v>
      </c>
      <c r="AL590" s="19" t="str">
        <v>tier - 2</v>
      </c>
      <c r="AT590" s="19" t="s">
        <v>8315</v>
      </c>
      <c r="AU590" s="19" t="str">
        <v>R1012</v>
      </c>
      <c r="BD590" s="39">
        <v>1997</v>
      </c>
      <c r="BE590" s="19" t="str">
        <f t="shared" si="104"/>
        <v>Jul</v>
      </c>
      <c r="BF590" s="19">
        <v>29</v>
      </c>
      <c r="BG590" s="40">
        <f t="shared" si="105"/>
        <v>35640</v>
      </c>
      <c r="BM590" s="39">
        <v>1980</v>
      </c>
      <c r="BN590" s="19" t="str">
        <f t="shared" si="106"/>
        <v>Sep</v>
      </c>
      <c r="BO590" s="19">
        <v>7</v>
      </c>
      <c r="BP590" s="40">
        <f t="shared" si="103"/>
        <v>29471</v>
      </c>
      <c r="BQ590" s="19">
        <f ca="1" t="shared" si="107"/>
        <v>45</v>
      </c>
      <c r="BU590" s="19">
        <v>5054.05</v>
      </c>
      <c r="BV590" s="41">
        <v>5054.05</v>
      </c>
    </row>
    <row r="591" spans="1:74">
      <c r="A591" s="19" t="s">
        <v>2223</v>
      </c>
      <c r="B591" s="39">
        <v>1987</v>
      </c>
      <c r="C591" s="19">
        <f t="shared" si="100"/>
        <v>1987</v>
      </c>
      <c r="D591" s="19" t="s">
        <v>8310</v>
      </c>
      <c r="E591" s="19" t="str">
        <f t="shared" si="99"/>
        <v>Sep</v>
      </c>
      <c r="F591" s="19">
        <v>13</v>
      </c>
      <c r="G591" s="40">
        <f t="shared" si="101"/>
        <v>32033</v>
      </c>
      <c r="H591" s="19">
        <v>1</v>
      </c>
      <c r="I591" s="19">
        <v>5125.22</v>
      </c>
      <c r="J591" s="41">
        <v>5125.22</v>
      </c>
      <c r="K591" s="19" t="s">
        <v>8302</v>
      </c>
      <c r="L591" s="19" t="str">
        <v>tier - 1</v>
      </c>
      <c r="M591" s="19" t="s">
        <v>8297</v>
      </c>
      <c r="N591" s="19" t="str">
        <v>tier - 2</v>
      </c>
      <c r="O591" s="19" t="s">
        <v>8315</v>
      </c>
      <c r="P591" s="19" t="str">
        <v>R1012</v>
      </c>
      <c r="Q591" s="19">
        <f ca="1" t="shared" si="102"/>
        <v>38</v>
      </c>
      <c r="R591" s="29"/>
      <c r="U591" s="19" t="s">
        <v>8303</v>
      </c>
      <c r="V591" s="19" t="str">
        <f t="shared" si="108"/>
        <v>Jun</v>
      </c>
      <c r="X591" s="19">
        <f t="shared" si="109"/>
        <v>1986</v>
      </c>
      <c r="AG591" s="19" t="s">
        <v>2197</v>
      </c>
      <c r="AH591" s="19" t="s">
        <v>8336</v>
      </c>
      <c r="AI591" s="19" t="s">
        <v>8297</v>
      </c>
      <c r="AJ591" s="19" t="s">
        <v>8297</v>
      </c>
      <c r="AK591" s="19" t="str">
        <v>tier - 2</v>
      </c>
      <c r="AL591" s="19" t="str">
        <v>tier - 2</v>
      </c>
      <c r="AT591" s="19" t="s">
        <v>8299</v>
      </c>
      <c r="AU591" s="19" t="str">
        <v>R1013</v>
      </c>
      <c r="BD591" s="39">
        <v>1980</v>
      </c>
      <c r="BE591" s="19" t="str">
        <f t="shared" si="104"/>
        <v>Sep</v>
      </c>
      <c r="BF591" s="19">
        <v>7</v>
      </c>
      <c r="BG591" s="40">
        <f t="shared" si="105"/>
        <v>29471</v>
      </c>
      <c r="BM591" s="39">
        <v>1993</v>
      </c>
      <c r="BN591" s="19" t="str">
        <f t="shared" si="106"/>
        <v>Jun</v>
      </c>
      <c r="BO591" s="19">
        <v>11</v>
      </c>
      <c r="BP591" s="40">
        <f t="shared" si="103"/>
        <v>34131</v>
      </c>
      <c r="BQ591" s="19">
        <f ca="1" t="shared" si="107"/>
        <v>32</v>
      </c>
      <c r="BU591" s="19">
        <v>5059.56</v>
      </c>
      <c r="BV591" s="41">
        <v>5059.56</v>
      </c>
    </row>
    <row r="592" spans="1:74">
      <c r="A592" s="19" t="s">
        <v>2226</v>
      </c>
      <c r="B592" s="39">
        <v>1988</v>
      </c>
      <c r="C592" s="19">
        <f t="shared" si="100"/>
        <v>1988</v>
      </c>
      <c r="D592" s="19" t="s">
        <v>8310</v>
      </c>
      <c r="E592" s="19" t="str">
        <f t="shared" si="99"/>
        <v>Sep</v>
      </c>
      <c r="F592" s="19">
        <v>15</v>
      </c>
      <c r="G592" s="40">
        <f t="shared" si="101"/>
        <v>32401</v>
      </c>
      <c r="H592" s="19">
        <v>3</v>
      </c>
      <c r="I592" s="19">
        <v>5136.75</v>
      </c>
      <c r="J592" s="41">
        <v>5136.75</v>
      </c>
      <c r="K592" s="19" t="s">
        <v>8297</v>
      </c>
      <c r="L592" s="19" t="str">
        <v>tier - 2</v>
      </c>
      <c r="M592" s="19" t="s">
        <v>8302</v>
      </c>
      <c r="N592" s="19" t="str">
        <v>tier - 1</v>
      </c>
      <c r="O592" s="19" t="s">
        <v>8299</v>
      </c>
      <c r="P592" s="19" t="str">
        <v>R1013</v>
      </c>
      <c r="Q592" s="19">
        <f ca="1" t="shared" si="102"/>
        <v>37</v>
      </c>
      <c r="R592" s="29"/>
      <c r="U592" s="19" t="s">
        <v>8326</v>
      </c>
      <c r="V592" s="19" t="str">
        <f t="shared" si="108"/>
        <v>Dec</v>
      </c>
      <c r="X592" s="19">
        <f t="shared" si="109"/>
        <v>1997</v>
      </c>
      <c r="AG592" s="19" t="s">
        <v>2201</v>
      </c>
      <c r="AH592" s="19" t="s">
        <v>8336</v>
      </c>
      <c r="AI592" s="19" t="s">
        <v>8297</v>
      </c>
      <c r="AJ592" s="19" t="s">
        <v>8302</v>
      </c>
      <c r="AK592" s="19" t="str">
        <v>tier - 2</v>
      </c>
      <c r="AL592" s="19" t="str">
        <v>tier - 1</v>
      </c>
      <c r="AT592" s="19" t="s">
        <v>8340</v>
      </c>
      <c r="AU592" s="19" t="str">
        <v>R1021</v>
      </c>
      <c r="BD592" s="39">
        <v>1993</v>
      </c>
      <c r="BE592" s="19" t="str">
        <f t="shared" si="104"/>
        <v>Jun</v>
      </c>
      <c r="BF592" s="19">
        <v>11</v>
      </c>
      <c r="BG592" s="40">
        <f t="shared" si="105"/>
        <v>34131</v>
      </c>
      <c r="BM592" s="39">
        <v>1978</v>
      </c>
      <c r="BN592" s="19" t="str">
        <f t="shared" si="106"/>
        <v>Nov</v>
      </c>
      <c r="BO592" s="19">
        <v>22</v>
      </c>
      <c r="BP592" s="40">
        <f t="shared" si="103"/>
        <v>28816</v>
      </c>
      <c r="BQ592" s="19">
        <f ca="1" t="shared" si="107"/>
        <v>46</v>
      </c>
      <c r="BU592" s="19">
        <v>5077.19</v>
      </c>
      <c r="BV592" s="41">
        <v>5077.19</v>
      </c>
    </row>
    <row r="593" spans="1:74">
      <c r="A593" s="19" t="s">
        <v>2230</v>
      </c>
      <c r="B593" s="39">
        <v>1993</v>
      </c>
      <c r="C593" s="19">
        <f t="shared" si="100"/>
        <v>1993</v>
      </c>
      <c r="D593" s="19" t="s">
        <v>8326</v>
      </c>
      <c r="E593" s="19" t="str">
        <f t="shared" si="99"/>
        <v>Dec</v>
      </c>
      <c r="F593" s="19">
        <v>10</v>
      </c>
      <c r="G593" s="40">
        <f t="shared" si="101"/>
        <v>34313</v>
      </c>
      <c r="H593" s="19">
        <v>3</v>
      </c>
      <c r="I593" s="19">
        <v>5138.26</v>
      </c>
      <c r="J593" s="41">
        <v>5138.26</v>
      </c>
      <c r="K593" s="19" t="s">
        <v>8297</v>
      </c>
      <c r="L593" s="19" t="str">
        <v>tier - 2</v>
      </c>
      <c r="M593" s="19" t="s">
        <v>8297</v>
      </c>
      <c r="N593" s="19" t="str">
        <v>tier - 2</v>
      </c>
      <c r="O593" s="19" t="s">
        <v>8299</v>
      </c>
      <c r="P593" s="19" t="str">
        <v>R1013</v>
      </c>
      <c r="Q593" s="19">
        <f ca="1" t="shared" si="102"/>
        <v>31</v>
      </c>
      <c r="R593" s="29"/>
      <c r="U593" s="19" t="s">
        <v>8329</v>
      </c>
      <c r="V593" s="19" t="str">
        <f t="shared" si="108"/>
        <v>Oct</v>
      </c>
      <c r="X593" s="19">
        <f t="shared" si="109"/>
        <v>2001</v>
      </c>
      <c r="AG593" s="19" t="s">
        <v>2205</v>
      </c>
      <c r="AH593" s="19" t="s">
        <v>8336</v>
      </c>
      <c r="AI593" s="19" t="s">
        <v>8297</v>
      </c>
      <c r="AJ593" s="19" t="s">
        <v>8298</v>
      </c>
      <c r="AK593" s="19" t="str">
        <v>tier - 2</v>
      </c>
      <c r="AL593" s="19" t="str">
        <v>tier - 3</v>
      </c>
      <c r="AT593" s="19" t="s">
        <v>8315</v>
      </c>
      <c r="AU593" s="19" t="str">
        <v>R1012</v>
      </c>
      <c r="BD593" s="39">
        <v>1978</v>
      </c>
      <c r="BE593" s="19" t="str">
        <f t="shared" si="104"/>
        <v>Nov</v>
      </c>
      <c r="BF593" s="19">
        <v>22</v>
      </c>
      <c r="BG593" s="40">
        <f t="shared" si="105"/>
        <v>28816</v>
      </c>
      <c r="BM593" s="39">
        <v>1997</v>
      </c>
      <c r="BN593" s="19" t="str">
        <f t="shared" si="106"/>
        <v>Jul</v>
      </c>
      <c r="BO593" s="19">
        <v>14</v>
      </c>
      <c r="BP593" s="40">
        <f t="shared" si="103"/>
        <v>35625</v>
      </c>
      <c r="BQ593" s="19">
        <f ca="1" t="shared" si="107"/>
        <v>28</v>
      </c>
      <c r="BU593" s="19">
        <v>5080.1</v>
      </c>
      <c r="BV593" s="41">
        <v>5080.1</v>
      </c>
    </row>
    <row r="594" spans="1:74">
      <c r="A594" s="19" t="s">
        <v>2234</v>
      </c>
      <c r="B594" s="39">
        <v>1984</v>
      </c>
      <c r="C594" s="19">
        <f t="shared" si="100"/>
        <v>1984</v>
      </c>
      <c r="D594" s="19" t="s">
        <v>8328</v>
      </c>
      <c r="E594" s="19" t="str">
        <f t="shared" si="99"/>
        <v>Aug</v>
      </c>
      <c r="F594" s="19">
        <v>22</v>
      </c>
      <c r="G594" s="40">
        <f t="shared" si="101"/>
        <v>30916</v>
      </c>
      <c r="H594" s="19">
        <v>3</v>
      </c>
      <c r="I594" s="19">
        <v>5144.18</v>
      </c>
      <c r="J594" s="41">
        <v>5144.18</v>
      </c>
      <c r="K594" s="19" t="s">
        <v>8297</v>
      </c>
      <c r="L594" s="19" t="str">
        <v>tier - 2</v>
      </c>
      <c r="M594" s="19" t="s">
        <v>8302</v>
      </c>
      <c r="N594" s="19" t="str">
        <v>tier - 1</v>
      </c>
      <c r="O594" s="19" t="s">
        <v>8299</v>
      </c>
      <c r="P594" s="19" t="str">
        <v>R1013</v>
      </c>
      <c r="Q594" s="19">
        <f ca="1" t="shared" si="102"/>
        <v>41</v>
      </c>
      <c r="R594" s="29"/>
      <c r="U594" s="19" t="s">
        <v>8296</v>
      </c>
      <c r="V594" s="19" t="str">
        <f t="shared" si="108"/>
        <v>Jul</v>
      </c>
      <c r="X594" s="19">
        <f t="shared" si="109"/>
        <v>1997</v>
      </c>
      <c r="AG594" s="19" t="s">
        <v>2209</v>
      </c>
      <c r="AH594" s="19" t="s">
        <v>8324</v>
      </c>
      <c r="AI594" s="19" t="s">
        <v>8298</v>
      </c>
      <c r="AJ594" s="19" t="s">
        <v>8297</v>
      </c>
      <c r="AK594" s="19" t="str">
        <v>tier - 3</v>
      </c>
      <c r="AL594" s="19" t="str">
        <v>tier - 2</v>
      </c>
      <c r="AT594" s="19" t="s">
        <v>8330</v>
      </c>
      <c r="AU594" s="19" t="str">
        <v>R1011</v>
      </c>
      <c r="BD594" s="39">
        <v>1997</v>
      </c>
      <c r="BE594" s="19" t="str">
        <f t="shared" si="104"/>
        <v>Jul</v>
      </c>
      <c r="BF594" s="19">
        <v>14</v>
      </c>
      <c r="BG594" s="40">
        <f t="shared" si="105"/>
        <v>35625</v>
      </c>
      <c r="BM594" s="39">
        <v>1999</v>
      </c>
      <c r="BN594" s="19" t="str">
        <f t="shared" si="106"/>
        <v>Jun</v>
      </c>
      <c r="BO594" s="19">
        <v>19</v>
      </c>
      <c r="BP594" s="40">
        <f t="shared" si="103"/>
        <v>36330</v>
      </c>
      <c r="BQ594" s="19">
        <f ca="1" t="shared" si="107"/>
        <v>26</v>
      </c>
      <c r="BU594" s="19">
        <v>5087.92</v>
      </c>
      <c r="BV594" s="41">
        <v>5087.92</v>
      </c>
    </row>
    <row r="595" spans="1:74">
      <c r="A595" s="19" t="s">
        <v>2237</v>
      </c>
      <c r="B595" s="39">
        <v>1990</v>
      </c>
      <c r="C595" s="19">
        <f t="shared" si="100"/>
        <v>1990</v>
      </c>
      <c r="D595" s="19" t="s">
        <v>8328</v>
      </c>
      <c r="E595" s="19" t="str">
        <f t="shared" si="99"/>
        <v>Aug</v>
      </c>
      <c r="F595" s="19">
        <v>22</v>
      </c>
      <c r="G595" s="40">
        <f t="shared" si="101"/>
        <v>33107</v>
      </c>
      <c r="H595" s="19">
        <v>1</v>
      </c>
      <c r="I595" s="19">
        <v>5148.55</v>
      </c>
      <c r="J595" s="41">
        <v>5148.55</v>
      </c>
      <c r="K595" s="19" t="s">
        <v>8297</v>
      </c>
      <c r="L595" s="19" t="str">
        <v>tier - 2</v>
      </c>
      <c r="M595" s="19" t="s">
        <v>8297</v>
      </c>
      <c r="N595" s="19" t="str">
        <v>tier - 2</v>
      </c>
      <c r="O595" s="19" t="s">
        <v>8337</v>
      </c>
      <c r="P595" s="19" t="str">
        <v>R1024</v>
      </c>
      <c r="Q595" s="19">
        <f ca="1" t="shared" si="102"/>
        <v>35</v>
      </c>
      <c r="R595" s="29"/>
      <c r="U595" s="19" t="s">
        <v>8310</v>
      </c>
      <c r="V595" s="19" t="str">
        <f t="shared" si="108"/>
        <v>Sep</v>
      </c>
      <c r="X595" s="19">
        <f t="shared" si="109"/>
        <v>1980</v>
      </c>
      <c r="AG595" s="19" t="s">
        <v>2212</v>
      </c>
      <c r="AH595" s="19" t="s">
        <v>8336</v>
      </c>
      <c r="AI595" s="19" t="s">
        <v>8297</v>
      </c>
      <c r="AJ595" s="19" t="s">
        <v>8297</v>
      </c>
      <c r="AK595" s="19" t="str">
        <v>tier - 2</v>
      </c>
      <c r="AL595" s="19" t="str">
        <v>tier - 2</v>
      </c>
      <c r="AT595" s="19" t="s">
        <v>8343</v>
      </c>
      <c r="AU595" s="19" t="str">
        <v>R1026</v>
      </c>
      <c r="BD595" s="39">
        <v>1999</v>
      </c>
      <c r="BE595" s="19" t="str">
        <f t="shared" si="104"/>
        <v>Jun</v>
      </c>
      <c r="BF595" s="19">
        <v>19</v>
      </c>
      <c r="BG595" s="40">
        <f t="shared" si="105"/>
        <v>36330</v>
      </c>
      <c r="BM595" s="39">
        <v>1987</v>
      </c>
      <c r="BN595" s="19" t="str">
        <f t="shared" si="106"/>
        <v>Nov</v>
      </c>
      <c r="BO595" s="19">
        <v>18</v>
      </c>
      <c r="BP595" s="40">
        <f t="shared" si="103"/>
        <v>32099</v>
      </c>
      <c r="BQ595" s="19">
        <f ca="1" t="shared" si="107"/>
        <v>37</v>
      </c>
      <c r="BU595" s="19">
        <v>5116.5</v>
      </c>
      <c r="BV595" s="41">
        <v>5116.5</v>
      </c>
    </row>
    <row r="596" spans="1:74">
      <c r="A596" s="19" t="s">
        <v>2241</v>
      </c>
      <c r="B596" s="39">
        <v>1990</v>
      </c>
      <c r="C596" s="19">
        <f t="shared" si="100"/>
        <v>1990</v>
      </c>
      <c r="D596" s="19" t="s">
        <v>8329</v>
      </c>
      <c r="E596" s="19" t="str">
        <f t="shared" si="99"/>
        <v>Oct</v>
      </c>
      <c r="F596" s="19">
        <v>9</v>
      </c>
      <c r="G596" s="40">
        <f t="shared" si="101"/>
        <v>33155</v>
      </c>
      <c r="H596" s="19">
        <v>2</v>
      </c>
      <c r="I596" s="19">
        <v>5152.13</v>
      </c>
      <c r="J596" s="41">
        <v>5152.13</v>
      </c>
      <c r="K596" s="19" t="s">
        <v>8297</v>
      </c>
      <c r="L596" s="19" t="str">
        <v>tier - 2</v>
      </c>
      <c r="M596" s="19" t="s">
        <v>8297</v>
      </c>
      <c r="N596" s="19" t="str">
        <v>tier - 2</v>
      </c>
      <c r="O596" s="19" t="s">
        <v>8330</v>
      </c>
      <c r="P596" s="19" t="str">
        <v>R1011</v>
      </c>
      <c r="Q596" s="19">
        <f ca="1" t="shared" si="102"/>
        <v>35</v>
      </c>
      <c r="R596" s="29"/>
      <c r="U596" s="19" t="s">
        <v>8303</v>
      </c>
      <c r="V596" s="19" t="str">
        <f t="shared" si="108"/>
        <v>Jun</v>
      </c>
      <c r="X596" s="19">
        <f t="shared" si="109"/>
        <v>1993</v>
      </c>
      <c r="AG596" s="19" t="s">
        <v>2216</v>
      </c>
      <c r="AH596" s="19" t="s">
        <v>8336</v>
      </c>
      <c r="AI596" s="19" t="s">
        <v>8297</v>
      </c>
      <c r="AJ596" s="19" t="s">
        <v>8297</v>
      </c>
      <c r="AK596" s="19" t="str">
        <v>tier - 2</v>
      </c>
      <c r="AL596" s="19" t="str">
        <v>tier - 2</v>
      </c>
      <c r="AT596" s="19" t="s">
        <v>8315</v>
      </c>
      <c r="AU596" s="19" t="str">
        <v>R1012</v>
      </c>
      <c r="BD596" s="39">
        <v>1987</v>
      </c>
      <c r="BE596" s="19" t="str">
        <f t="shared" si="104"/>
        <v>Nov</v>
      </c>
      <c r="BF596" s="19">
        <v>18</v>
      </c>
      <c r="BG596" s="40">
        <f t="shared" si="105"/>
        <v>32099</v>
      </c>
      <c r="BM596" s="39">
        <v>1988</v>
      </c>
      <c r="BN596" s="19" t="str">
        <f t="shared" si="106"/>
        <v>Nov</v>
      </c>
      <c r="BO596" s="19">
        <v>1</v>
      </c>
      <c r="BP596" s="40">
        <f t="shared" si="103"/>
        <v>32448</v>
      </c>
      <c r="BQ596" s="19">
        <f ca="1" t="shared" si="107"/>
        <v>37</v>
      </c>
      <c r="BU596" s="19">
        <v>5124.19</v>
      </c>
      <c r="BV596" s="41">
        <v>5124.19</v>
      </c>
    </row>
    <row r="597" spans="1:74">
      <c r="A597" s="19" t="s">
        <v>2244</v>
      </c>
      <c r="B597" s="39">
        <v>1991</v>
      </c>
      <c r="C597" s="19">
        <f t="shared" si="100"/>
        <v>1991</v>
      </c>
      <c r="D597" s="19" t="s">
        <v>8328</v>
      </c>
      <c r="E597" s="19" t="str">
        <f t="shared" si="99"/>
        <v>Aug</v>
      </c>
      <c r="F597" s="19">
        <v>29</v>
      </c>
      <c r="G597" s="40">
        <f t="shared" si="101"/>
        <v>33479</v>
      </c>
      <c r="H597" s="19">
        <v>3</v>
      </c>
      <c r="I597" s="19">
        <v>5166.96</v>
      </c>
      <c r="J597" s="41">
        <v>5166.96</v>
      </c>
      <c r="K597" s="19" t="s">
        <v>8297</v>
      </c>
      <c r="L597" s="19" t="str">
        <v>tier - 2</v>
      </c>
      <c r="M597" s="19" t="s">
        <v>8297</v>
      </c>
      <c r="N597" s="19" t="str">
        <v>tier - 2</v>
      </c>
      <c r="O597" s="19" t="s">
        <v>8315</v>
      </c>
      <c r="P597" s="19" t="str">
        <v>R1012</v>
      </c>
      <c r="Q597" s="19">
        <f ca="1" t="shared" si="102"/>
        <v>34</v>
      </c>
      <c r="R597" s="29"/>
      <c r="U597" s="19" t="s">
        <v>8301</v>
      </c>
      <c r="V597" s="19" t="str">
        <f t="shared" si="108"/>
        <v>Nov</v>
      </c>
      <c r="X597" s="19">
        <f t="shared" si="109"/>
        <v>1978</v>
      </c>
      <c r="AG597" s="19" t="s">
        <v>2219</v>
      </c>
      <c r="AH597" s="19" t="s">
        <v>8336</v>
      </c>
      <c r="AI597" s="19" t="s">
        <v>8297</v>
      </c>
      <c r="AJ597" s="19" t="s">
        <v>8298</v>
      </c>
      <c r="AK597" s="19" t="str">
        <v>tier - 2</v>
      </c>
      <c r="AL597" s="19" t="str">
        <v>tier - 3</v>
      </c>
      <c r="AT597" s="19" t="s">
        <v>8299</v>
      </c>
      <c r="AU597" s="19" t="str">
        <v>R1013</v>
      </c>
      <c r="BD597" s="39">
        <v>1988</v>
      </c>
      <c r="BE597" s="19" t="str">
        <f t="shared" si="104"/>
        <v>Nov</v>
      </c>
      <c r="BF597" s="19">
        <v>1</v>
      </c>
      <c r="BG597" s="40">
        <f t="shared" si="105"/>
        <v>32448</v>
      </c>
      <c r="BM597" s="39">
        <v>1987</v>
      </c>
      <c r="BN597" s="19" t="str">
        <f t="shared" si="106"/>
        <v>Sep</v>
      </c>
      <c r="BO597" s="19">
        <v>13</v>
      </c>
      <c r="BP597" s="40">
        <f t="shared" si="103"/>
        <v>32033</v>
      </c>
      <c r="BQ597" s="19">
        <f ca="1" t="shared" si="107"/>
        <v>38</v>
      </c>
      <c r="BU597" s="19">
        <v>5125.22</v>
      </c>
      <c r="BV597" s="41">
        <v>5125.22</v>
      </c>
    </row>
    <row r="598" spans="1:74">
      <c r="A598" s="19" t="s">
        <v>2247</v>
      </c>
      <c r="B598" s="39">
        <v>1984</v>
      </c>
      <c r="C598" s="19">
        <f t="shared" si="100"/>
        <v>1984</v>
      </c>
      <c r="D598" s="19" t="s">
        <v>8329</v>
      </c>
      <c r="E598" s="19" t="str">
        <f t="shared" si="99"/>
        <v>Oct</v>
      </c>
      <c r="F598" s="19">
        <v>16</v>
      </c>
      <c r="G598" s="40">
        <f t="shared" si="101"/>
        <v>30971</v>
      </c>
      <c r="H598" s="19">
        <v>3</v>
      </c>
      <c r="I598" s="19">
        <v>5177.12</v>
      </c>
      <c r="J598" s="41">
        <v>5177.12</v>
      </c>
      <c r="K598" s="19" t="s">
        <v>8297</v>
      </c>
      <c r="L598" s="19" t="str">
        <v>tier - 2</v>
      </c>
      <c r="M598" s="19" t="s">
        <v>8302</v>
      </c>
      <c r="N598" s="19" t="str">
        <v>tier - 1</v>
      </c>
      <c r="O598" s="19" t="s">
        <v>8299</v>
      </c>
      <c r="P598" s="19" t="str">
        <v>R1013</v>
      </c>
      <c r="Q598" s="19">
        <f ca="1" t="shared" si="102"/>
        <v>41</v>
      </c>
      <c r="R598" s="29"/>
      <c r="U598" s="19" t="s">
        <v>8296</v>
      </c>
      <c r="V598" s="19" t="str">
        <f t="shared" si="108"/>
        <v>Jul</v>
      </c>
      <c r="X598" s="19">
        <f t="shared" si="109"/>
        <v>1997</v>
      </c>
      <c r="AG598" s="19" t="s">
        <v>2223</v>
      </c>
      <c r="AH598" s="19" t="s">
        <v>8324</v>
      </c>
      <c r="AI598" s="19" t="s">
        <v>8302</v>
      </c>
      <c r="AJ598" s="19" t="s">
        <v>8297</v>
      </c>
      <c r="AK598" s="19" t="str">
        <v>tier - 1</v>
      </c>
      <c r="AL598" s="19" t="str">
        <v>tier - 2</v>
      </c>
      <c r="AT598" s="19" t="s">
        <v>8315</v>
      </c>
      <c r="AU598" s="19" t="str">
        <v>R1012</v>
      </c>
      <c r="BD598" s="39">
        <v>1987</v>
      </c>
      <c r="BE598" s="19" t="str">
        <f t="shared" si="104"/>
        <v>Sep</v>
      </c>
      <c r="BF598" s="19">
        <v>13</v>
      </c>
      <c r="BG598" s="40">
        <f t="shared" si="105"/>
        <v>32033</v>
      </c>
      <c r="BM598" s="39">
        <v>1988</v>
      </c>
      <c r="BN598" s="19" t="str">
        <f t="shared" si="106"/>
        <v>Sep</v>
      </c>
      <c r="BO598" s="19">
        <v>15</v>
      </c>
      <c r="BP598" s="40">
        <f t="shared" si="103"/>
        <v>32401</v>
      </c>
      <c r="BQ598" s="19">
        <f ca="1" t="shared" si="107"/>
        <v>37</v>
      </c>
      <c r="BU598" s="19">
        <v>5136.75</v>
      </c>
      <c r="BV598" s="41">
        <v>5136.75</v>
      </c>
    </row>
    <row r="599" spans="1:74">
      <c r="A599" s="19" t="s">
        <v>2251</v>
      </c>
      <c r="B599" s="39">
        <v>1979</v>
      </c>
      <c r="C599" s="19">
        <f t="shared" si="100"/>
        <v>1979</v>
      </c>
      <c r="D599" s="19" t="s">
        <v>8310</v>
      </c>
      <c r="E599" s="19" t="str">
        <f t="shared" si="99"/>
        <v>Sep</v>
      </c>
      <c r="F599" s="19">
        <v>12</v>
      </c>
      <c r="G599" s="40">
        <f t="shared" si="101"/>
        <v>29110</v>
      </c>
      <c r="H599" s="19">
        <v>2</v>
      </c>
      <c r="I599" s="19">
        <v>5195.58</v>
      </c>
      <c r="J599" s="41">
        <v>5195.58</v>
      </c>
      <c r="K599" s="19" t="s">
        <v>8297</v>
      </c>
      <c r="L599" s="19" t="str">
        <v>tier - 2</v>
      </c>
      <c r="M599" s="19" t="s">
        <v>8297</v>
      </c>
      <c r="N599" s="19" t="str">
        <v>tier - 2</v>
      </c>
      <c r="O599" s="19" t="s">
        <v>8299</v>
      </c>
      <c r="P599" s="19" t="str">
        <v>R1013</v>
      </c>
      <c r="Q599" s="19">
        <f ca="1" t="shared" si="102"/>
        <v>46</v>
      </c>
      <c r="R599" s="29"/>
      <c r="U599" s="19" t="s">
        <v>8303</v>
      </c>
      <c r="V599" s="19" t="str">
        <f t="shared" si="108"/>
        <v>Jun</v>
      </c>
      <c r="X599" s="19">
        <f t="shared" si="109"/>
        <v>1999</v>
      </c>
      <c r="AG599" s="19" t="s">
        <v>2226</v>
      </c>
      <c r="AH599" s="19" t="s">
        <v>8336</v>
      </c>
      <c r="AI599" s="19" t="s">
        <v>8297</v>
      </c>
      <c r="AJ599" s="19" t="s">
        <v>8302</v>
      </c>
      <c r="AK599" s="19" t="str">
        <v>tier - 2</v>
      </c>
      <c r="AL599" s="19" t="str">
        <v>tier - 1</v>
      </c>
      <c r="AT599" s="19" t="s">
        <v>8299</v>
      </c>
      <c r="AU599" s="19" t="str">
        <v>R1013</v>
      </c>
      <c r="BD599" s="39">
        <v>1988</v>
      </c>
      <c r="BE599" s="19" t="str">
        <f t="shared" si="104"/>
        <v>Sep</v>
      </c>
      <c r="BF599" s="19">
        <v>15</v>
      </c>
      <c r="BG599" s="40">
        <f t="shared" si="105"/>
        <v>32401</v>
      </c>
      <c r="BM599" s="39">
        <v>1993</v>
      </c>
      <c r="BN599" s="19" t="str">
        <f t="shared" si="106"/>
        <v>Dec</v>
      </c>
      <c r="BO599" s="19">
        <v>10</v>
      </c>
      <c r="BP599" s="40">
        <f t="shared" si="103"/>
        <v>34313</v>
      </c>
      <c r="BQ599" s="19">
        <f ca="1" t="shared" si="107"/>
        <v>31</v>
      </c>
      <c r="BU599" s="19">
        <v>5138.26</v>
      </c>
      <c r="BV599" s="41">
        <v>5138.26</v>
      </c>
    </row>
    <row r="600" spans="1:74">
      <c r="A600" s="19" t="s">
        <v>2255</v>
      </c>
      <c r="B600" s="39">
        <v>2004</v>
      </c>
      <c r="C600" s="19">
        <f t="shared" si="100"/>
        <v>2004</v>
      </c>
      <c r="D600" s="19" t="s">
        <v>8303</v>
      </c>
      <c r="E600" s="19" t="str">
        <f t="shared" si="99"/>
        <v>Jun</v>
      </c>
      <c r="F600" s="19">
        <v>6</v>
      </c>
      <c r="G600" s="40">
        <f t="shared" si="101"/>
        <v>38144</v>
      </c>
      <c r="H600" s="19">
        <v>0</v>
      </c>
      <c r="I600" s="19">
        <v>5198.69</v>
      </c>
      <c r="J600" s="41">
        <v>5198.69</v>
      </c>
      <c r="K600" s="19" t="s">
        <v>8297</v>
      </c>
      <c r="L600" s="19" t="str">
        <v>tier - 2</v>
      </c>
      <c r="M600" s="19" t="s">
        <v>8297</v>
      </c>
      <c r="N600" s="19" t="str">
        <v>tier - 2</v>
      </c>
      <c r="O600" s="19" t="s">
        <v>8344</v>
      </c>
      <c r="P600" s="19" t="str">
        <v>R1022</v>
      </c>
      <c r="Q600" s="19">
        <f ca="1" t="shared" si="102"/>
        <v>21</v>
      </c>
      <c r="R600" s="29"/>
      <c r="U600" s="19" t="s">
        <v>8301</v>
      </c>
      <c r="V600" s="19" t="str">
        <f t="shared" si="108"/>
        <v>Nov</v>
      </c>
      <c r="X600" s="19">
        <f t="shared" si="109"/>
        <v>1987</v>
      </c>
      <c r="AG600" s="19" t="s">
        <v>2230</v>
      </c>
      <c r="AH600" s="19" t="s">
        <v>8324</v>
      </c>
      <c r="AI600" s="19" t="s">
        <v>8297</v>
      </c>
      <c r="AJ600" s="19" t="s">
        <v>8297</v>
      </c>
      <c r="AK600" s="19" t="str">
        <v>tier - 2</v>
      </c>
      <c r="AL600" s="19" t="str">
        <v>tier - 2</v>
      </c>
      <c r="AT600" s="19" t="s">
        <v>8299</v>
      </c>
      <c r="AU600" s="19" t="str">
        <v>R1013</v>
      </c>
      <c r="BD600" s="39">
        <v>1993</v>
      </c>
      <c r="BE600" s="19" t="str">
        <f t="shared" si="104"/>
        <v>Dec</v>
      </c>
      <c r="BF600" s="19">
        <v>10</v>
      </c>
      <c r="BG600" s="40">
        <f t="shared" si="105"/>
        <v>34313</v>
      </c>
      <c r="BM600" s="39">
        <v>1984</v>
      </c>
      <c r="BN600" s="19" t="str">
        <f t="shared" si="106"/>
        <v>Aug</v>
      </c>
      <c r="BO600" s="19">
        <v>22</v>
      </c>
      <c r="BP600" s="40">
        <f t="shared" si="103"/>
        <v>30916</v>
      </c>
      <c r="BQ600" s="19">
        <f ca="1" t="shared" si="107"/>
        <v>41</v>
      </c>
      <c r="BU600" s="19">
        <v>5144.18</v>
      </c>
      <c r="BV600" s="41">
        <v>5144.18</v>
      </c>
    </row>
    <row r="601" spans="1:74">
      <c r="A601" s="19" t="s">
        <v>2259</v>
      </c>
      <c r="B601" s="39">
        <v>1983</v>
      </c>
      <c r="C601" s="19">
        <f t="shared" si="100"/>
        <v>1983</v>
      </c>
      <c r="D601" s="19" t="s">
        <v>8329</v>
      </c>
      <c r="E601" s="19" t="str">
        <f t="shared" si="99"/>
        <v>Oct</v>
      </c>
      <c r="F601" s="19">
        <v>24</v>
      </c>
      <c r="G601" s="40">
        <f t="shared" si="101"/>
        <v>30613</v>
      </c>
      <c r="H601" s="19">
        <v>3</v>
      </c>
      <c r="I601" s="19">
        <v>5207.97</v>
      </c>
      <c r="J601" s="41">
        <v>5207.97</v>
      </c>
      <c r="K601" s="19" t="s">
        <v>8297</v>
      </c>
      <c r="L601" s="19" t="str">
        <v>tier - 2</v>
      </c>
      <c r="M601" s="19" t="s">
        <v>8297</v>
      </c>
      <c r="N601" s="19" t="str">
        <v>tier - 2</v>
      </c>
      <c r="O601" s="19" t="s">
        <v>8315</v>
      </c>
      <c r="P601" s="19" t="str">
        <v>R1012</v>
      </c>
      <c r="Q601" s="19">
        <f ca="1" t="shared" si="102"/>
        <v>42</v>
      </c>
      <c r="R601" s="29"/>
      <c r="U601" s="19" t="s">
        <v>8301</v>
      </c>
      <c r="V601" s="19" t="str">
        <f t="shared" si="108"/>
        <v>Nov</v>
      </c>
      <c r="X601" s="19">
        <f t="shared" si="109"/>
        <v>1988</v>
      </c>
      <c r="AG601" s="19" t="s">
        <v>2234</v>
      </c>
      <c r="AH601" s="19" t="s">
        <v>8336</v>
      </c>
      <c r="AI601" s="19" t="s">
        <v>8297</v>
      </c>
      <c r="AJ601" s="19" t="s">
        <v>8302</v>
      </c>
      <c r="AK601" s="19" t="str">
        <v>tier - 2</v>
      </c>
      <c r="AL601" s="19" t="str">
        <v>tier - 1</v>
      </c>
      <c r="AT601" s="19" t="s">
        <v>8299</v>
      </c>
      <c r="AU601" s="19" t="str">
        <v>R1013</v>
      </c>
      <c r="BD601" s="39">
        <v>1984</v>
      </c>
      <c r="BE601" s="19" t="str">
        <f t="shared" si="104"/>
        <v>Aug</v>
      </c>
      <c r="BF601" s="19">
        <v>22</v>
      </c>
      <c r="BG601" s="40">
        <f t="shared" si="105"/>
        <v>30916</v>
      </c>
      <c r="BM601" s="39">
        <v>1990</v>
      </c>
      <c r="BN601" s="19" t="str">
        <f t="shared" si="106"/>
        <v>Aug</v>
      </c>
      <c r="BO601" s="19">
        <v>22</v>
      </c>
      <c r="BP601" s="40">
        <f t="shared" si="103"/>
        <v>33107</v>
      </c>
      <c r="BQ601" s="19">
        <f ca="1" t="shared" si="107"/>
        <v>35</v>
      </c>
      <c r="BU601" s="19">
        <v>5148.55</v>
      </c>
      <c r="BV601" s="41">
        <v>5148.55</v>
      </c>
    </row>
    <row r="602" spans="1:74">
      <c r="A602" s="19" t="s">
        <v>2263</v>
      </c>
      <c r="B602" s="39">
        <v>1993</v>
      </c>
      <c r="C602" s="19">
        <f t="shared" si="100"/>
        <v>1993</v>
      </c>
      <c r="D602" s="19" t="s">
        <v>8303</v>
      </c>
      <c r="E602" s="19" t="str">
        <f t="shared" si="99"/>
        <v>Jun</v>
      </c>
      <c r="F602" s="19">
        <v>17</v>
      </c>
      <c r="G602" s="40">
        <f t="shared" si="101"/>
        <v>34137</v>
      </c>
      <c r="H602" s="19">
        <v>3</v>
      </c>
      <c r="I602" s="19">
        <v>5209.58</v>
      </c>
      <c r="J602" s="41">
        <v>5209.58</v>
      </c>
      <c r="K602" s="19" t="s">
        <v>8298</v>
      </c>
      <c r="L602" s="19" t="str">
        <v>tier - 3</v>
      </c>
      <c r="M602" s="19" t="s">
        <v>8298</v>
      </c>
      <c r="N602" s="19" t="str">
        <v>tier - 3</v>
      </c>
      <c r="O602" s="19" t="s">
        <v>8341</v>
      </c>
      <c r="P602" s="19" t="str">
        <v>R1017</v>
      </c>
      <c r="Q602" s="19">
        <f ca="1" t="shared" si="102"/>
        <v>32</v>
      </c>
      <c r="R602" s="29"/>
      <c r="U602" s="19" t="s">
        <v>8310</v>
      </c>
      <c r="V602" s="19" t="str">
        <f t="shared" si="108"/>
        <v>Sep</v>
      </c>
      <c r="X602" s="19">
        <f t="shared" si="109"/>
        <v>1987</v>
      </c>
      <c r="AG602" s="19" t="s">
        <v>2237</v>
      </c>
      <c r="AH602" s="19" t="s">
        <v>8336</v>
      </c>
      <c r="AI602" s="19" t="s">
        <v>8297</v>
      </c>
      <c r="AJ602" s="19" t="s">
        <v>8297</v>
      </c>
      <c r="AK602" s="19" t="str">
        <v>tier - 2</v>
      </c>
      <c r="AL602" s="19" t="str">
        <v>tier - 2</v>
      </c>
      <c r="AT602" s="19" t="s">
        <v>8337</v>
      </c>
      <c r="AU602" s="19" t="str">
        <v>R1024</v>
      </c>
      <c r="BD602" s="39">
        <v>1990</v>
      </c>
      <c r="BE602" s="19" t="str">
        <f t="shared" si="104"/>
        <v>Aug</v>
      </c>
      <c r="BF602" s="19">
        <v>22</v>
      </c>
      <c r="BG602" s="40">
        <f t="shared" si="105"/>
        <v>33107</v>
      </c>
      <c r="BM602" s="39">
        <v>1990</v>
      </c>
      <c r="BN602" s="19" t="str">
        <f t="shared" si="106"/>
        <v>Oct</v>
      </c>
      <c r="BO602" s="19">
        <v>9</v>
      </c>
      <c r="BP602" s="40">
        <f t="shared" si="103"/>
        <v>33155</v>
      </c>
      <c r="BQ602" s="19">
        <f ca="1" t="shared" si="107"/>
        <v>35</v>
      </c>
      <c r="BU602" s="19">
        <v>5152.13</v>
      </c>
      <c r="BV602" s="41">
        <v>5152.13</v>
      </c>
    </row>
    <row r="603" spans="1:74">
      <c r="A603" s="19" t="s">
        <v>2267</v>
      </c>
      <c r="B603" s="39">
        <v>1999</v>
      </c>
      <c r="C603" s="19">
        <f t="shared" si="100"/>
        <v>1999</v>
      </c>
      <c r="D603" s="19" t="s">
        <v>8326</v>
      </c>
      <c r="E603" s="19" t="str">
        <f t="shared" si="99"/>
        <v>Dec</v>
      </c>
      <c r="F603" s="19">
        <v>1</v>
      </c>
      <c r="G603" s="40">
        <f t="shared" si="101"/>
        <v>36495</v>
      </c>
      <c r="H603" s="19">
        <v>0</v>
      </c>
      <c r="I603" s="19">
        <v>5213.22</v>
      </c>
      <c r="J603" s="41">
        <v>5213.22</v>
      </c>
      <c r="K603" s="19" t="s">
        <v>8297</v>
      </c>
      <c r="L603" s="19" t="str">
        <v>tier - 2</v>
      </c>
      <c r="M603" s="19" t="s">
        <v>8302</v>
      </c>
      <c r="N603" s="19" t="str">
        <v>tier - 1</v>
      </c>
      <c r="O603" s="19" t="s">
        <v>8315</v>
      </c>
      <c r="P603" s="19" t="str">
        <v>R1012</v>
      </c>
      <c r="Q603" s="19">
        <f ca="1" t="shared" si="102"/>
        <v>25</v>
      </c>
      <c r="R603" s="29"/>
      <c r="U603" s="19" t="s">
        <v>8310</v>
      </c>
      <c r="V603" s="19" t="str">
        <f t="shared" si="108"/>
        <v>Sep</v>
      </c>
      <c r="X603" s="19">
        <f t="shared" si="109"/>
        <v>1988</v>
      </c>
      <c r="AG603" s="19" t="s">
        <v>2241</v>
      </c>
      <c r="AH603" s="19" t="s">
        <v>8336</v>
      </c>
      <c r="AI603" s="19" t="s">
        <v>8297</v>
      </c>
      <c r="AJ603" s="19" t="s">
        <v>8297</v>
      </c>
      <c r="AK603" s="19" t="str">
        <v>tier - 2</v>
      </c>
      <c r="AL603" s="19" t="str">
        <v>tier - 2</v>
      </c>
      <c r="AT603" s="19" t="s">
        <v>8330</v>
      </c>
      <c r="AU603" s="19" t="str">
        <v>R1011</v>
      </c>
      <c r="BD603" s="39">
        <v>1990</v>
      </c>
      <c r="BE603" s="19" t="str">
        <f t="shared" si="104"/>
        <v>Oct</v>
      </c>
      <c r="BF603" s="19">
        <v>9</v>
      </c>
      <c r="BG603" s="40">
        <f t="shared" si="105"/>
        <v>33155</v>
      </c>
      <c r="BM603" s="39">
        <v>1991</v>
      </c>
      <c r="BN603" s="19" t="str">
        <f t="shared" si="106"/>
        <v>Aug</v>
      </c>
      <c r="BO603" s="19">
        <v>29</v>
      </c>
      <c r="BP603" s="40">
        <f t="shared" si="103"/>
        <v>33479</v>
      </c>
      <c r="BQ603" s="19">
        <f ca="1" t="shared" si="107"/>
        <v>34</v>
      </c>
      <c r="BU603" s="19">
        <v>5166.96</v>
      </c>
      <c r="BV603" s="41">
        <v>5166.96</v>
      </c>
    </row>
    <row r="604" spans="1:74">
      <c r="A604" s="19" t="s">
        <v>2271</v>
      </c>
      <c r="B604" s="39">
        <v>1995</v>
      </c>
      <c r="C604" s="19">
        <f t="shared" si="100"/>
        <v>1995</v>
      </c>
      <c r="D604" s="19" t="s">
        <v>8303</v>
      </c>
      <c r="E604" s="19" t="str">
        <f t="shared" si="99"/>
        <v>Jun</v>
      </c>
      <c r="F604" s="19">
        <v>6</v>
      </c>
      <c r="G604" s="40">
        <f t="shared" si="101"/>
        <v>34856</v>
      </c>
      <c r="H604" s="19">
        <v>0</v>
      </c>
      <c r="I604" s="19">
        <v>5216.48</v>
      </c>
      <c r="J604" s="41">
        <v>5216.48</v>
      </c>
      <c r="K604" s="19" t="s">
        <v>8297</v>
      </c>
      <c r="L604" s="19" t="str">
        <v>tier - 2</v>
      </c>
      <c r="M604" s="19" t="s">
        <v>8297</v>
      </c>
      <c r="N604" s="19" t="str">
        <v>tier - 2</v>
      </c>
      <c r="O604" s="19" t="s">
        <v>8335</v>
      </c>
      <c r="P604" s="19" t="str">
        <v>R1025</v>
      </c>
      <c r="Q604" s="19">
        <f ca="1" t="shared" si="102"/>
        <v>30</v>
      </c>
      <c r="R604" s="29"/>
      <c r="U604" s="19" t="s">
        <v>8326</v>
      </c>
      <c r="V604" s="19" t="str">
        <f t="shared" si="108"/>
        <v>Dec</v>
      </c>
      <c r="X604" s="19">
        <f t="shared" si="109"/>
        <v>1993</v>
      </c>
      <c r="AG604" s="19" t="s">
        <v>2244</v>
      </c>
      <c r="AH604" s="19" t="s">
        <v>8336</v>
      </c>
      <c r="AI604" s="19" t="s">
        <v>8297</v>
      </c>
      <c r="AJ604" s="19" t="s">
        <v>8297</v>
      </c>
      <c r="AK604" s="19" t="str">
        <v>tier - 2</v>
      </c>
      <c r="AL604" s="19" t="str">
        <v>tier - 2</v>
      </c>
      <c r="AT604" s="19" t="s">
        <v>8315</v>
      </c>
      <c r="AU604" s="19" t="str">
        <v>R1012</v>
      </c>
      <c r="BD604" s="39">
        <v>1991</v>
      </c>
      <c r="BE604" s="19" t="str">
        <f t="shared" si="104"/>
        <v>Aug</v>
      </c>
      <c r="BF604" s="19">
        <v>29</v>
      </c>
      <c r="BG604" s="40">
        <f t="shared" si="105"/>
        <v>33479</v>
      </c>
      <c r="BM604" s="39">
        <v>1984</v>
      </c>
      <c r="BN604" s="19" t="str">
        <f t="shared" si="106"/>
        <v>Oct</v>
      </c>
      <c r="BO604" s="19">
        <v>16</v>
      </c>
      <c r="BP604" s="40">
        <f t="shared" si="103"/>
        <v>30971</v>
      </c>
      <c r="BQ604" s="19">
        <f ca="1" t="shared" si="107"/>
        <v>41</v>
      </c>
      <c r="BU604" s="19">
        <v>5177.12</v>
      </c>
      <c r="BV604" s="41">
        <v>5177.12</v>
      </c>
    </row>
    <row r="605" spans="1:74">
      <c r="A605" s="19" t="s">
        <v>2275</v>
      </c>
      <c r="B605" s="39">
        <v>1987</v>
      </c>
      <c r="C605" s="19">
        <f t="shared" si="100"/>
        <v>1987</v>
      </c>
      <c r="D605" s="19" t="s">
        <v>8303</v>
      </c>
      <c r="E605" s="19" t="str">
        <f t="shared" si="99"/>
        <v>Jun</v>
      </c>
      <c r="F605" s="19">
        <v>29</v>
      </c>
      <c r="G605" s="40">
        <f t="shared" si="101"/>
        <v>31957</v>
      </c>
      <c r="H605" s="19">
        <v>0</v>
      </c>
      <c r="I605" s="19">
        <v>5227.99</v>
      </c>
      <c r="J605" s="41">
        <v>5227.99</v>
      </c>
      <c r="K605" s="19" t="s">
        <v>8297</v>
      </c>
      <c r="L605" s="19" t="str">
        <v>tier - 2</v>
      </c>
      <c r="M605" s="19" t="s">
        <v>8302</v>
      </c>
      <c r="N605" s="19" t="str">
        <v>tier - 1</v>
      </c>
      <c r="O605" s="19" t="s">
        <v>8337</v>
      </c>
      <c r="P605" s="19" t="str">
        <v>R1024</v>
      </c>
      <c r="Q605" s="19">
        <f ca="1" t="shared" si="102"/>
        <v>38</v>
      </c>
      <c r="R605" s="29"/>
      <c r="U605" s="19" t="s">
        <v>8328</v>
      </c>
      <c r="V605" s="19" t="str">
        <f t="shared" si="108"/>
        <v>Aug</v>
      </c>
      <c r="X605" s="19">
        <f t="shared" si="109"/>
        <v>1984</v>
      </c>
      <c r="AG605" s="19" t="s">
        <v>2247</v>
      </c>
      <c r="AH605" s="19" t="s">
        <v>8336</v>
      </c>
      <c r="AI605" s="19" t="s">
        <v>8297</v>
      </c>
      <c r="AJ605" s="19" t="s">
        <v>8302</v>
      </c>
      <c r="AK605" s="19" t="str">
        <v>tier - 2</v>
      </c>
      <c r="AL605" s="19" t="str">
        <v>tier - 1</v>
      </c>
      <c r="AT605" s="19" t="s">
        <v>8299</v>
      </c>
      <c r="AU605" s="19" t="str">
        <v>R1013</v>
      </c>
      <c r="BD605" s="39">
        <v>1984</v>
      </c>
      <c r="BE605" s="19" t="str">
        <f t="shared" si="104"/>
        <v>Oct</v>
      </c>
      <c r="BF605" s="19">
        <v>16</v>
      </c>
      <c r="BG605" s="40">
        <f t="shared" si="105"/>
        <v>30971</v>
      </c>
      <c r="BM605" s="39">
        <v>1979</v>
      </c>
      <c r="BN605" s="19" t="str">
        <f t="shared" si="106"/>
        <v>Sep</v>
      </c>
      <c r="BO605" s="19">
        <v>12</v>
      </c>
      <c r="BP605" s="40">
        <f t="shared" si="103"/>
        <v>29110</v>
      </c>
      <c r="BQ605" s="19">
        <f ca="1" t="shared" si="107"/>
        <v>46</v>
      </c>
      <c r="BU605" s="19">
        <v>5195.58</v>
      </c>
      <c r="BV605" s="41">
        <v>5195.58</v>
      </c>
    </row>
    <row r="606" spans="1:74">
      <c r="A606" s="19" t="s">
        <v>2279</v>
      </c>
      <c r="B606" s="39">
        <v>1987</v>
      </c>
      <c r="C606" s="19">
        <f t="shared" si="100"/>
        <v>1987</v>
      </c>
      <c r="D606" s="19" t="s">
        <v>8326</v>
      </c>
      <c r="E606" s="19" t="str">
        <f t="shared" si="99"/>
        <v>Dec</v>
      </c>
      <c r="F606" s="19">
        <v>26</v>
      </c>
      <c r="G606" s="40">
        <f t="shared" si="101"/>
        <v>32137</v>
      </c>
      <c r="H606" s="19">
        <v>1</v>
      </c>
      <c r="I606" s="19">
        <v>5240.77</v>
      </c>
      <c r="J606" s="41">
        <v>5240.77</v>
      </c>
      <c r="K606" s="19" t="s">
        <v>8297</v>
      </c>
      <c r="L606" s="19" t="str">
        <v>tier - 2</v>
      </c>
      <c r="M606" s="19" t="s">
        <v>8297</v>
      </c>
      <c r="N606" s="19" t="str">
        <v>tier - 2</v>
      </c>
      <c r="O606" s="19" t="s">
        <v>8330</v>
      </c>
      <c r="P606" s="19" t="str">
        <v>R1011</v>
      </c>
      <c r="Q606" s="19">
        <f ca="1" t="shared" si="102"/>
        <v>37</v>
      </c>
      <c r="R606" s="29"/>
      <c r="U606" s="19" t="s">
        <v>8328</v>
      </c>
      <c r="V606" s="19" t="str">
        <f t="shared" si="108"/>
        <v>Aug</v>
      </c>
      <c r="X606" s="19">
        <f t="shared" si="109"/>
        <v>1990</v>
      </c>
      <c r="AG606" s="19" t="s">
        <v>2251</v>
      </c>
      <c r="AH606" s="19" t="s">
        <v>8324</v>
      </c>
      <c r="AI606" s="19" t="s">
        <v>8297</v>
      </c>
      <c r="AJ606" s="19" t="s">
        <v>8297</v>
      </c>
      <c r="AK606" s="19" t="str">
        <v>tier - 2</v>
      </c>
      <c r="AL606" s="19" t="str">
        <v>tier - 2</v>
      </c>
      <c r="AT606" s="19" t="s">
        <v>8299</v>
      </c>
      <c r="AU606" s="19" t="str">
        <v>R1013</v>
      </c>
      <c r="BD606" s="39">
        <v>1979</v>
      </c>
      <c r="BE606" s="19" t="str">
        <f t="shared" si="104"/>
        <v>Sep</v>
      </c>
      <c r="BF606" s="19">
        <v>12</v>
      </c>
      <c r="BG606" s="40">
        <f t="shared" si="105"/>
        <v>29110</v>
      </c>
      <c r="BM606" s="39">
        <v>2004</v>
      </c>
      <c r="BN606" s="19" t="str">
        <f t="shared" si="106"/>
        <v>Jun</v>
      </c>
      <c r="BO606" s="19">
        <v>6</v>
      </c>
      <c r="BP606" s="40">
        <f t="shared" si="103"/>
        <v>38144</v>
      </c>
      <c r="BQ606" s="19">
        <f ca="1" t="shared" si="107"/>
        <v>21</v>
      </c>
      <c r="BU606" s="19">
        <v>5198.69</v>
      </c>
      <c r="BV606" s="41">
        <v>5198.69</v>
      </c>
    </row>
    <row r="607" spans="1:74">
      <c r="A607" s="19" t="s">
        <v>2283</v>
      </c>
      <c r="B607" s="39">
        <v>1987</v>
      </c>
      <c r="C607" s="19">
        <f t="shared" si="100"/>
        <v>1987</v>
      </c>
      <c r="D607" s="19" t="s">
        <v>8296</v>
      </c>
      <c r="E607" s="19" t="str">
        <f t="shared" si="99"/>
        <v>Jul</v>
      </c>
      <c r="F607" s="19">
        <v>5</v>
      </c>
      <c r="G607" s="40">
        <f t="shared" si="101"/>
        <v>31963</v>
      </c>
      <c r="H607" s="19">
        <v>1</v>
      </c>
      <c r="I607" s="19">
        <v>5245.23</v>
      </c>
      <c r="J607" s="41">
        <v>5245.23</v>
      </c>
      <c r="K607" s="19" t="s">
        <v>8297</v>
      </c>
      <c r="L607" s="19" t="str">
        <v>tier - 2</v>
      </c>
      <c r="M607" s="19" t="s">
        <v>8297</v>
      </c>
      <c r="N607" s="19" t="str">
        <v>tier - 2</v>
      </c>
      <c r="O607" s="19" t="s">
        <v>8299</v>
      </c>
      <c r="P607" s="19" t="str">
        <v>R1013</v>
      </c>
      <c r="Q607" s="19">
        <f ca="1" t="shared" si="102"/>
        <v>38</v>
      </c>
      <c r="R607" s="29"/>
      <c r="U607" s="19" t="s">
        <v>8329</v>
      </c>
      <c r="V607" s="19" t="str">
        <f t="shared" si="108"/>
        <v>Oct</v>
      </c>
      <c r="X607" s="19">
        <f t="shared" si="109"/>
        <v>1990</v>
      </c>
      <c r="AG607" s="19" t="s">
        <v>2255</v>
      </c>
      <c r="AH607" s="19" t="s">
        <v>8336</v>
      </c>
      <c r="AI607" s="19" t="s">
        <v>8297</v>
      </c>
      <c r="AJ607" s="19" t="s">
        <v>8297</v>
      </c>
      <c r="AK607" s="19" t="str">
        <v>tier - 2</v>
      </c>
      <c r="AL607" s="19" t="str">
        <v>tier - 2</v>
      </c>
      <c r="AT607" s="19" t="s">
        <v>8344</v>
      </c>
      <c r="AU607" s="19" t="str">
        <v>R1022</v>
      </c>
      <c r="BD607" s="39">
        <v>2004</v>
      </c>
      <c r="BE607" s="19" t="str">
        <f t="shared" si="104"/>
        <v>Jun</v>
      </c>
      <c r="BF607" s="19">
        <v>6</v>
      </c>
      <c r="BG607" s="40">
        <f t="shared" si="105"/>
        <v>38144</v>
      </c>
      <c r="BM607" s="39">
        <v>1983</v>
      </c>
      <c r="BN607" s="19" t="str">
        <f t="shared" si="106"/>
        <v>Oct</v>
      </c>
      <c r="BO607" s="19">
        <v>24</v>
      </c>
      <c r="BP607" s="40">
        <f t="shared" si="103"/>
        <v>30613</v>
      </c>
      <c r="BQ607" s="19">
        <f ca="1" t="shared" si="107"/>
        <v>42</v>
      </c>
      <c r="BU607" s="19">
        <v>5207.97</v>
      </c>
      <c r="BV607" s="41">
        <v>5207.97</v>
      </c>
    </row>
    <row r="608" spans="1:74">
      <c r="A608" s="19" t="s">
        <v>2286</v>
      </c>
      <c r="B608" s="39">
        <v>1987</v>
      </c>
      <c r="C608" s="19">
        <f t="shared" si="100"/>
        <v>1987</v>
      </c>
      <c r="D608" s="19" t="s">
        <v>8310</v>
      </c>
      <c r="E608" s="19" t="str">
        <f t="shared" si="99"/>
        <v>Sep</v>
      </c>
      <c r="F608" s="19">
        <v>9</v>
      </c>
      <c r="G608" s="40">
        <f t="shared" si="101"/>
        <v>32029</v>
      </c>
      <c r="H608" s="19">
        <v>1</v>
      </c>
      <c r="I608" s="19">
        <v>5246.05</v>
      </c>
      <c r="J608" s="41">
        <v>5246.05</v>
      </c>
      <c r="K608" s="19" t="s">
        <v>8297</v>
      </c>
      <c r="L608" s="19" t="str">
        <v>tier - 2</v>
      </c>
      <c r="M608" s="19" t="s">
        <v>8298</v>
      </c>
      <c r="N608" s="19" t="str">
        <v>tier - 3</v>
      </c>
      <c r="O608" s="19" t="s">
        <v>8330</v>
      </c>
      <c r="P608" s="19" t="str">
        <v>R1011</v>
      </c>
      <c r="Q608" s="19">
        <f ca="1" t="shared" si="102"/>
        <v>38</v>
      </c>
      <c r="R608" s="29"/>
      <c r="U608" s="19" t="s">
        <v>8328</v>
      </c>
      <c r="V608" s="19" t="str">
        <f t="shared" si="108"/>
        <v>Aug</v>
      </c>
      <c r="X608" s="19">
        <f t="shared" si="109"/>
        <v>1991</v>
      </c>
      <c r="AG608" s="19" t="s">
        <v>2259</v>
      </c>
      <c r="AH608" s="19" t="s">
        <v>8324</v>
      </c>
      <c r="AI608" s="19" t="s">
        <v>8297</v>
      </c>
      <c r="AJ608" s="19" t="s">
        <v>8297</v>
      </c>
      <c r="AK608" s="19" t="str">
        <v>tier - 2</v>
      </c>
      <c r="AL608" s="19" t="str">
        <v>tier - 2</v>
      </c>
      <c r="AT608" s="19" t="s">
        <v>8315</v>
      </c>
      <c r="AU608" s="19" t="str">
        <v>R1012</v>
      </c>
      <c r="BD608" s="39">
        <v>1983</v>
      </c>
      <c r="BE608" s="19" t="str">
        <f t="shared" si="104"/>
        <v>Oct</v>
      </c>
      <c r="BF608" s="19">
        <v>24</v>
      </c>
      <c r="BG608" s="40">
        <f t="shared" si="105"/>
        <v>30613</v>
      </c>
      <c r="BM608" s="39">
        <v>1993</v>
      </c>
      <c r="BN608" s="19" t="str">
        <f t="shared" si="106"/>
        <v>Jun</v>
      </c>
      <c r="BO608" s="19">
        <v>17</v>
      </c>
      <c r="BP608" s="40">
        <f t="shared" si="103"/>
        <v>34137</v>
      </c>
      <c r="BQ608" s="19">
        <f ca="1" t="shared" si="107"/>
        <v>32</v>
      </c>
      <c r="BU608" s="19">
        <v>5209.58</v>
      </c>
      <c r="BV608" s="41">
        <v>5209.58</v>
      </c>
    </row>
    <row r="609" spans="1:74">
      <c r="A609" s="19" t="s">
        <v>2290</v>
      </c>
      <c r="B609" s="39">
        <v>1990</v>
      </c>
      <c r="C609" s="19">
        <f t="shared" si="100"/>
        <v>1990</v>
      </c>
      <c r="D609" s="19" t="s">
        <v>8296</v>
      </c>
      <c r="E609" s="19" t="str">
        <f t="shared" si="99"/>
        <v>Jul</v>
      </c>
      <c r="F609" s="19">
        <v>6</v>
      </c>
      <c r="G609" s="40">
        <f t="shared" si="101"/>
        <v>33060</v>
      </c>
      <c r="H609" s="19">
        <v>3</v>
      </c>
      <c r="I609" s="19">
        <v>5253.52</v>
      </c>
      <c r="J609" s="41">
        <v>5253.52</v>
      </c>
      <c r="K609" s="19" t="s">
        <v>8298</v>
      </c>
      <c r="L609" s="19" t="str">
        <v>tier - 3</v>
      </c>
      <c r="M609" s="19" t="s">
        <v>8298</v>
      </c>
      <c r="N609" s="19" t="str">
        <v>tier - 3</v>
      </c>
      <c r="O609" s="19" t="s">
        <v>8330</v>
      </c>
      <c r="P609" s="19" t="str">
        <v>R1011</v>
      </c>
      <c r="Q609" s="19">
        <f ca="1" t="shared" si="102"/>
        <v>35</v>
      </c>
      <c r="R609" s="29"/>
      <c r="U609" s="19" t="s">
        <v>8329</v>
      </c>
      <c r="V609" s="19" t="str">
        <f t="shared" si="108"/>
        <v>Oct</v>
      </c>
      <c r="X609" s="19">
        <f t="shared" si="109"/>
        <v>1984</v>
      </c>
      <c r="AG609" s="19" t="s">
        <v>2263</v>
      </c>
      <c r="AH609" s="19" t="s">
        <v>8324</v>
      </c>
      <c r="AI609" s="19" t="s">
        <v>8298</v>
      </c>
      <c r="AJ609" s="19" t="s">
        <v>8298</v>
      </c>
      <c r="AK609" s="19" t="str">
        <v>tier - 3</v>
      </c>
      <c r="AL609" s="19" t="str">
        <v>tier - 3</v>
      </c>
      <c r="AT609" s="19" t="s">
        <v>8341</v>
      </c>
      <c r="AU609" s="19" t="str">
        <v>R1017</v>
      </c>
      <c r="BD609" s="39">
        <v>1993</v>
      </c>
      <c r="BE609" s="19" t="str">
        <f t="shared" si="104"/>
        <v>Jun</v>
      </c>
      <c r="BF609" s="19">
        <v>17</v>
      </c>
      <c r="BG609" s="40">
        <f t="shared" si="105"/>
        <v>34137</v>
      </c>
      <c r="BM609" s="39">
        <v>1999</v>
      </c>
      <c r="BN609" s="19" t="str">
        <f t="shared" si="106"/>
        <v>Dec</v>
      </c>
      <c r="BO609" s="19">
        <v>1</v>
      </c>
      <c r="BP609" s="40">
        <f t="shared" si="103"/>
        <v>36495</v>
      </c>
      <c r="BQ609" s="19">
        <f ca="1" t="shared" si="107"/>
        <v>25</v>
      </c>
      <c r="BU609" s="19">
        <v>5213.22</v>
      </c>
      <c r="BV609" s="41">
        <v>5213.22</v>
      </c>
    </row>
    <row r="610" spans="1:74">
      <c r="A610" s="19" t="s">
        <v>2293</v>
      </c>
      <c r="B610" s="39">
        <v>1989</v>
      </c>
      <c r="C610" s="19">
        <f t="shared" si="100"/>
        <v>1989</v>
      </c>
      <c r="D610" s="19" t="s">
        <v>8301</v>
      </c>
      <c r="E610" s="19" t="str">
        <f t="shared" si="99"/>
        <v>Nov</v>
      </c>
      <c r="F610" s="19">
        <v>25</v>
      </c>
      <c r="G610" s="40">
        <f t="shared" si="101"/>
        <v>32837</v>
      </c>
      <c r="H610" s="19">
        <v>2</v>
      </c>
      <c r="I610" s="19">
        <v>5257.51</v>
      </c>
      <c r="J610" s="41">
        <v>5257.51</v>
      </c>
      <c r="K610" s="19" t="s">
        <v>8297</v>
      </c>
      <c r="L610" s="19" t="str">
        <v>tier - 2</v>
      </c>
      <c r="M610" s="19" t="s">
        <v>8297</v>
      </c>
      <c r="N610" s="19" t="str">
        <v>tier - 2</v>
      </c>
      <c r="O610" s="19" t="s">
        <v>8315</v>
      </c>
      <c r="P610" s="19" t="str">
        <v>R1012</v>
      </c>
      <c r="Q610" s="19">
        <f ca="1" t="shared" si="102"/>
        <v>35</v>
      </c>
      <c r="R610" s="29"/>
      <c r="U610" s="19" t="s">
        <v>8310</v>
      </c>
      <c r="V610" s="19" t="str">
        <f t="shared" si="108"/>
        <v>Sep</v>
      </c>
      <c r="X610" s="19">
        <f t="shared" si="109"/>
        <v>1979</v>
      </c>
      <c r="AG610" s="19" t="s">
        <v>2267</v>
      </c>
      <c r="AH610" s="19" t="s">
        <v>8336</v>
      </c>
      <c r="AI610" s="19" t="s">
        <v>8297</v>
      </c>
      <c r="AJ610" s="19" t="s">
        <v>8302</v>
      </c>
      <c r="AK610" s="19" t="str">
        <v>tier - 2</v>
      </c>
      <c r="AL610" s="19" t="str">
        <v>tier - 1</v>
      </c>
      <c r="AT610" s="19" t="s">
        <v>8315</v>
      </c>
      <c r="AU610" s="19" t="str">
        <v>R1012</v>
      </c>
      <c r="BD610" s="39">
        <v>1999</v>
      </c>
      <c r="BE610" s="19" t="str">
        <f t="shared" si="104"/>
        <v>Dec</v>
      </c>
      <c r="BF610" s="19">
        <v>1</v>
      </c>
      <c r="BG610" s="40">
        <f t="shared" si="105"/>
        <v>36495</v>
      </c>
      <c r="BM610" s="39">
        <v>1995</v>
      </c>
      <c r="BN610" s="19" t="str">
        <f t="shared" si="106"/>
        <v>Jun</v>
      </c>
      <c r="BO610" s="19">
        <v>6</v>
      </c>
      <c r="BP610" s="40">
        <f t="shared" si="103"/>
        <v>34856</v>
      </c>
      <c r="BQ610" s="19">
        <f ca="1" t="shared" si="107"/>
        <v>30</v>
      </c>
      <c r="BU610" s="19">
        <v>5216.48</v>
      </c>
      <c r="BV610" s="41">
        <v>5216.48</v>
      </c>
    </row>
    <row r="611" spans="1:74">
      <c r="A611" s="19" t="s">
        <v>2296</v>
      </c>
      <c r="B611" s="39">
        <v>1989</v>
      </c>
      <c r="C611" s="19">
        <f t="shared" si="100"/>
        <v>1989</v>
      </c>
      <c r="D611" s="19" t="s">
        <v>8296</v>
      </c>
      <c r="E611" s="19" t="str">
        <f t="shared" si="99"/>
        <v>Jul</v>
      </c>
      <c r="F611" s="19">
        <v>19</v>
      </c>
      <c r="G611" s="40">
        <f t="shared" si="101"/>
        <v>32708</v>
      </c>
      <c r="H611" s="19">
        <v>2</v>
      </c>
      <c r="I611" s="19">
        <v>5261.47</v>
      </c>
      <c r="J611" s="41">
        <v>5261.47</v>
      </c>
      <c r="K611" s="19" t="s">
        <v>8297</v>
      </c>
      <c r="L611" s="19" t="str">
        <v>tier - 2</v>
      </c>
      <c r="M611" s="19" t="s">
        <v>8297</v>
      </c>
      <c r="N611" s="19" t="str">
        <v>tier - 2</v>
      </c>
      <c r="O611" s="19" t="s">
        <v>8315</v>
      </c>
      <c r="P611" s="19" t="str">
        <v>R1012</v>
      </c>
      <c r="Q611" s="19">
        <f ca="1" t="shared" si="102"/>
        <v>36</v>
      </c>
      <c r="R611" s="29"/>
      <c r="U611" s="19" t="s">
        <v>8303</v>
      </c>
      <c r="V611" s="19" t="str">
        <f t="shared" si="108"/>
        <v>Jun</v>
      </c>
      <c r="X611" s="19">
        <f t="shared" si="109"/>
        <v>2004</v>
      </c>
      <c r="AG611" s="19" t="s">
        <v>2271</v>
      </c>
      <c r="AH611" s="19" t="s">
        <v>8336</v>
      </c>
      <c r="AI611" s="19" t="s">
        <v>8297</v>
      </c>
      <c r="AJ611" s="19" t="s">
        <v>8297</v>
      </c>
      <c r="AK611" s="19" t="str">
        <v>tier - 2</v>
      </c>
      <c r="AL611" s="19" t="str">
        <v>tier - 2</v>
      </c>
      <c r="AT611" s="19" t="s">
        <v>8335</v>
      </c>
      <c r="AU611" s="19" t="str">
        <v>R1025</v>
      </c>
      <c r="BD611" s="39">
        <v>1995</v>
      </c>
      <c r="BE611" s="19" t="str">
        <f t="shared" si="104"/>
        <v>Jun</v>
      </c>
      <c r="BF611" s="19">
        <v>6</v>
      </c>
      <c r="BG611" s="40">
        <f t="shared" si="105"/>
        <v>34856</v>
      </c>
      <c r="BM611" s="39">
        <v>1987</v>
      </c>
      <c r="BN611" s="19" t="str">
        <f t="shared" si="106"/>
        <v>Jun</v>
      </c>
      <c r="BO611" s="19">
        <v>29</v>
      </c>
      <c r="BP611" s="40">
        <f t="shared" si="103"/>
        <v>31957</v>
      </c>
      <c r="BQ611" s="19">
        <f ca="1" t="shared" si="107"/>
        <v>38</v>
      </c>
      <c r="BU611" s="19">
        <v>5227.99</v>
      </c>
      <c r="BV611" s="41">
        <v>5227.99</v>
      </c>
    </row>
    <row r="612" spans="1:74">
      <c r="A612" s="19" t="s">
        <v>2300</v>
      </c>
      <c r="B612" s="39">
        <v>1986</v>
      </c>
      <c r="C612" s="19">
        <f t="shared" si="100"/>
        <v>1986</v>
      </c>
      <c r="D612" s="19" t="s">
        <v>8329</v>
      </c>
      <c r="E612" s="19" t="str">
        <f t="shared" si="99"/>
        <v>Oct</v>
      </c>
      <c r="F612" s="19">
        <v>25</v>
      </c>
      <c r="G612" s="40">
        <f t="shared" si="101"/>
        <v>31710</v>
      </c>
      <c r="H612" s="19">
        <v>0</v>
      </c>
      <c r="I612" s="19">
        <v>5266.37</v>
      </c>
      <c r="J612" s="41">
        <v>5266.37</v>
      </c>
      <c r="K612" s="19" t="s">
        <v>8297</v>
      </c>
      <c r="L612" s="19" t="str">
        <v>tier - 2</v>
      </c>
      <c r="M612" s="19" t="s">
        <v>8297</v>
      </c>
      <c r="N612" s="19" t="str">
        <v>tier - 2</v>
      </c>
      <c r="O612" s="19" t="s">
        <v>8315</v>
      </c>
      <c r="P612" s="19" t="str">
        <v>R1012</v>
      </c>
      <c r="Q612" s="19">
        <f ca="1" t="shared" si="102"/>
        <v>39</v>
      </c>
      <c r="R612" s="29"/>
      <c r="U612" s="19" t="s">
        <v>8329</v>
      </c>
      <c r="V612" s="19" t="str">
        <f t="shared" si="108"/>
        <v>Oct</v>
      </c>
      <c r="X612" s="19">
        <f t="shared" si="109"/>
        <v>1983</v>
      </c>
      <c r="AG612" s="19" t="s">
        <v>2275</v>
      </c>
      <c r="AH612" s="19" t="s">
        <v>8324</v>
      </c>
      <c r="AI612" s="19" t="s">
        <v>8297</v>
      </c>
      <c r="AJ612" s="19" t="s">
        <v>8302</v>
      </c>
      <c r="AK612" s="19" t="str">
        <v>tier - 2</v>
      </c>
      <c r="AL612" s="19" t="str">
        <v>tier - 1</v>
      </c>
      <c r="AT612" s="19" t="s">
        <v>8337</v>
      </c>
      <c r="AU612" s="19" t="str">
        <v>R1024</v>
      </c>
      <c r="BD612" s="39">
        <v>1987</v>
      </c>
      <c r="BE612" s="19" t="str">
        <f t="shared" si="104"/>
        <v>Jun</v>
      </c>
      <c r="BF612" s="19">
        <v>29</v>
      </c>
      <c r="BG612" s="40">
        <f t="shared" si="105"/>
        <v>31957</v>
      </c>
      <c r="BM612" s="39">
        <v>1987</v>
      </c>
      <c r="BN612" s="19" t="str">
        <f t="shared" si="106"/>
        <v>Dec</v>
      </c>
      <c r="BO612" s="19">
        <v>26</v>
      </c>
      <c r="BP612" s="40">
        <f t="shared" si="103"/>
        <v>32137</v>
      </c>
      <c r="BQ612" s="19">
        <f ca="1" t="shared" si="107"/>
        <v>37</v>
      </c>
      <c r="BU612" s="19">
        <v>5240.77</v>
      </c>
      <c r="BV612" s="41">
        <v>5240.77</v>
      </c>
    </row>
    <row r="613" spans="1:74">
      <c r="A613" s="19" t="s">
        <v>2304</v>
      </c>
      <c r="B613" s="39">
        <v>1986</v>
      </c>
      <c r="C613" s="19">
        <f t="shared" si="100"/>
        <v>1986</v>
      </c>
      <c r="D613" s="19" t="s">
        <v>8310</v>
      </c>
      <c r="E613" s="19" t="str">
        <f t="shared" si="99"/>
        <v>Sep</v>
      </c>
      <c r="F613" s="19">
        <v>20</v>
      </c>
      <c r="G613" s="40">
        <f t="shared" si="101"/>
        <v>31675</v>
      </c>
      <c r="H613" s="19">
        <v>0</v>
      </c>
      <c r="I613" s="19">
        <v>5267.82</v>
      </c>
      <c r="J613" s="41">
        <v>5267.82</v>
      </c>
      <c r="K613" s="19" t="s">
        <v>8297</v>
      </c>
      <c r="L613" s="19" t="str">
        <v>tier - 2</v>
      </c>
      <c r="M613" s="19" t="s">
        <v>8297</v>
      </c>
      <c r="N613" s="19" t="str">
        <v>tier - 2</v>
      </c>
      <c r="O613" s="19" t="s">
        <v>8315</v>
      </c>
      <c r="P613" s="19" t="str">
        <v>R1012</v>
      </c>
      <c r="Q613" s="19">
        <f ca="1" t="shared" si="102"/>
        <v>39</v>
      </c>
      <c r="R613" s="29"/>
      <c r="U613" s="19" t="s">
        <v>8303</v>
      </c>
      <c r="V613" s="19" t="str">
        <f t="shared" si="108"/>
        <v>Jun</v>
      </c>
      <c r="X613" s="19">
        <f t="shared" si="109"/>
        <v>1993</v>
      </c>
      <c r="AG613" s="19" t="s">
        <v>2279</v>
      </c>
      <c r="AH613" s="19" t="s">
        <v>8336</v>
      </c>
      <c r="AI613" s="19" t="s">
        <v>8297</v>
      </c>
      <c r="AJ613" s="19" t="s">
        <v>8297</v>
      </c>
      <c r="AK613" s="19" t="str">
        <v>tier - 2</v>
      </c>
      <c r="AL613" s="19" t="str">
        <v>tier - 2</v>
      </c>
      <c r="AT613" s="19" t="s">
        <v>8330</v>
      </c>
      <c r="AU613" s="19" t="str">
        <v>R1011</v>
      </c>
      <c r="BD613" s="39">
        <v>1987</v>
      </c>
      <c r="BE613" s="19" t="str">
        <f t="shared" si="104"/>
        <v>Dec</v>
      </c>
      <c r="BF613" s="19">
        <v>26</v>
      </c>
      <c r="BG613" s="40">
        <f t="shared" si="105"/>
        <v>32137</v>
      </c>
      <c r="BM613" s="39">
        <v>1987</v>
      </c>
      <c r="BN613" s="19" t="str">
        <f t="shared" si="106"/>
        <v>Jul</v>
      </c>
      <c r="BO613" s="19">
        <v>5</v>
      </c>
      <c r="BP613" s="40">
        <f t="shared" si="103"/>
        <v>31963</v>
      </c>
      <c r="BQ613" s="19">
        <f ca="1" t="shared" si="107"/>
        <v>38</v>
      </c>
      <c r="BU613" s="19">
        <v>5245.23</v>
      </c>
      <c r="BV613" s="41">
        <v>5245.23</v>
      </c>
    </row>
    <row r="614" spans="1:74">
      <c r="A614" s="19" t="s">
        <v>2308</v>
      </c>
      <c r="B614" s="39">
        <v>1986</v>
      </c>
      <c r="C614" s="19">
        <f t="shared" si="100"/>
        <v>1986</v>
      </c>
      <c r="D614" s="19" t="s">
        <v>8329</v>
      </c>
      <c r="E614" s="19" t="str">
        <f t="shared" si="99"/>
        <v>Oct</v>
      </c>
      <c r="F614" s="19">
        <v>20</v>
      </c>
      <c r="G614" s="40">
        <f t="shared" si="101"/>
        <v>31705</v>
      </c>
      <c r="H614" s="19">
        <v>0</v>
      </c>
      <c r="I614" s="19">
        <v>5272.18</v>
      </c>
      <c r="J614" s="41">
        <v>5272.18</v>
      </c>
      <c r="K614" s="19" t="s">
        <v>8297</v>
      </c>
      <c r="L614" s="19" t="str">
        <v>tier - 2</v>
      </c>
      <c r="M614" s="19" t="s">
        <v>8298</v>
      </c>
      <c r="N614" s="19" t="str">
        <v>tier - 3</v>
      </c>
      <c r="O614" s="19" t="s">
        <v>8315</v>
      </c>
      <c r="P614" s="19" t="str">
        <v>R1012</v>
      </c>
      <c r="Q614" s="19">
        <f ca="1" t="shared" si="102"/>
        <v>39</v>
      </c>
      <c r="R614" s="29"/>
      <c r="U614" s="19" t="s">
        <v>8326</v>
      </c>
      <c r="V614" s="19" t="str">
        <f t="shared" si="108"/>
        <v>Dec</v>
      </c>
      <c r="X614" s="19">
        <f t="shared" si="109"/>
        <v>1999</v>
      </c>
      <c r="AG614" s="19" t="s">
        <v>2283</v>
      </c>
      <c r="AH614" s="19" t="s">
        <v>8324</v>
      </c>
      <c r="AI614" s="19" t="s">
        <v>8297</v>
      </c>
      <c r="AJ614" s="19" t="s">
        <v>8297</v>
      </c>
      <c r="AK614" s="19" t="str">
        <v>tier - 2</v>
      </c>
      <c r="AL614" s="19" t="str">
        <v>tier - 2</v>
      </c>
      <c r="AT614" s="19" t="s">
        <v>8299</v>
      </c>
      <c r="AU614" s="19" t="str">
        <v>R1013</v>
      </c>
      <c r="BD614" s="39">
        <v>1987</v>
      </c>
      <c r="BE614" s="19" t="str">
        <f t="shared" si="104"/>
        <v>Jul</v>
      </c>
      <c r="BF614" s="19">
        <v>5</v>
      </c>
      <c r="BG614" s="40">
        <f t="shared" si="105"/>
        <v>31963</v>
      </c>
      <c r="BM614" s="39">
        <v>1987</v>
      </c>
      <c r="BN614" s="19" t="str">
        <f t="shared" si="106"/>
        <v>Sep</v>
      </c>
      <c r="BO614" s="19">
        <v>9</v>
      </c>
      <c r="BP614" s="40">
        <f t="shared" si="103"/>
        <v>32029</v>
      </c>
      <c r="BQ614" s="19">
        <f ca="1" t="shared" si="107"/>
        <v>38</v>
      </c>
      <c r="BU614" s="19">
        <v>5246.05</v>
      </c>
      <c r="BV614" s="41">
        <v>5246.05</v>
      </c>
    </row>
    <row r="615" spans="1:74">
      <c r="A615" s="19" t="s">
        <v>2312</v>
      </c>
      <c r="B615" s="39">
        <v>1987</v>
      </c>
      <c r="C615" s="19">
        <f t="shared" si="100"/>
        <v>1987</v>
      </c>
      <c r="D615" s="19" t="s">
        <v>8310</v>
      </c>
      <c r="E615" s="19" t="str">
        <f t="shared" si="99"/>
        <v>Sep</v>
      </c>
      <c r="F615" s="19">
        <v>1</v>
      </c>
      <c r="G615" s="40">
        <f t="shared" si="101"/>
        <v>32021</v>
      </c>
      <c r="H615" s="19">
        <v>3</v>
      </c>
      <c r="I615" s="19">
        <v>5275.86</v>
      </c>
      <c r="J615" s="41">
        <v>5275.86</v>
      </c>
      <c r="K615" s="19" t="s">
        <v>8297</v>
      </c>
      <c r="L615" s="19" t="str">
        <v>tier - 2</v>
      </c>
      <c r="M615" s="19" t="s">
        <v>8297</v>
      </c>
      <c r="N615" s="19" t="str">
        <v>tier - 2</v>
      </c>
      <c r="O615" s="19" t="s">
        <v>8299</v>
      </c>
      <c r="P615" s="19" t="str">
        <v>R1013</v>
      </c>
      <c r="Q615" s="19">
        <f ca="1" t="shared" si="102"/>
        <v>38</v>
      </c>
      <c r="R615" s="29"/>
      <c r="U615" s="19" t="s">
        <v>8303</v>
      </c>
      <c r="V615" s="19" t="str">
        <f t="shared" si="108"/>
        <v>Jun</v>
      </c>
      <c r="X615" s="19">
        <f t="shared" si="109"/>
        <v>1995</v>
      </c>
      <c r="AG615" s="19" t="s">
        <v>2286</v>
      </c>
      <c r="AH615" s="19" t="s">
        <v>8336</v>
      </c>
      <c r="AI615" s="19" t="s">
        <v>8297</v>
      </c>
      <c r="AJ615" s="19" t="s">
        <v>8298</v>
      </c>
      <c r="AK615" s="19" t="str">
        <v>tier - 2</v>
      </c>
      <c r="AL615" s="19" t="str">
        <v>tier - 3</v>
      </c>
      <c r="AT615" s="19" t="s">
        <v>8330</v>
      </c>
      <c r="AU615" s="19" t="str">
        <v>R1011</v>
      </c>
      <c r="BD615" s="39">
        <v>1987</v>
      </c>
      <c r="BE615" s="19" t="str">
        <f t="shared" si="104"/>
        <v>Sep</v>
      </c>
      <c r="BF615" s="19">
        <v>9</v>
      </c>
      <c r="BG615" s="40">
        <f t="shared" si="105"/>
        <v>32029</v>
      </c>
      <c r="BM615" s="39">
        <v>1990</v>
      </c>
      <c r="BN615" s="19" t="str">
        <f t="shared" si="106"/>
        <v>Jul</v>
      </c>
      <c r="BO615" s="19">
        <v>6</v>
      </c>
      <c r="BP615" s="40">
        <f t="shared" si="103"/>
        <v>33060</v>
      </c>
      <c r="BQ615" s="19">
        <f ca="1" t="shared" si="107"/>
        <v>35</v>
      </c>
      <c r="BU615" s="19">
        <v>5253.52</v>
      </c>
      <c r="BV615" s="41">
        <v>5253.52</v>
      </c>
    </row>
    <row r="616" spans="1:74">
      <c r="A616" s="19" t="s">
        <v>2316</v>
      </c>
      <c r="B616" s="39">
        <v>1974</v>
      </c>
      <c r="C616" s="19">
        <f t="shared" si="100"/>
        <v>1974</v>
      </c>
      <c r="D616" s="19" t="s">
        <v>8301</v>
      </c>
      <c r="E616" s="19" t="str">
        <f t="shared" si="99"/>
        <v>Nov</v>
      </c>
      <c r="F616" s="19">
        <v>12</v>
      </c>
      <c r="G616" s="40">
        <f t="shared" si="101"/>
        <v>27345</v>
      </c>
      <c r="H616" s="19">
        <v>0</v>
      </c>
      <c r="I616" s="19">
        <v>5291.71</v>
      </c>
      <c r="J616" s="41">
        <v>5291.71</v>
      </c>
      <c r="K616" s="19" t="s">
        <v>8297</v>
      </c>
      <c r="L616" s="19" t="str">
        <v>tier - 2</v>
      </c>
      <c r="M616" s="19" t="s">
        <v>8297</v>
      </c>
      <c r="N616" s="19" t="str">
        <v>tier - 2</v>
      </c>
      <c r="O616" s="19" t="s">
        <v>8315</v>
      </c>
      <c r="P616" s="19" t="str">
        <v>R1012</v>
      </c>
      <c r="Q616" s="19">
        <f ca="1" t="shared" si="102"/>
        <v>50</v>
      </c>
      <c r="R616" s="29"/>
      <c r="U616" s="19" t="s">
        <v>8303</v>
      </c>
      <c r="V616" s="19" t="str">
        <f t="shared" si="108"/>
        <v>Jun</v>
      </c>
      <c r="X616" s="19">
        <f t="shared" si="109"/>
        <v>1987</v>
      </c>
      <c r="AG616" s="19" t="s">
        <v>2290</v>
      </c>
      <c r="AH616" s="19" t="s">
        <v>8336</v>
      </c>
      <c r="AI616" s="19" t="s">
        <v>8298</v>
      </c>
      <c r="AJ616" s="19" t="s">
        <v>8298</v>
      </c>
      <c r="AK616" s="19" t="str">
        <v>tier - 3</v>
      </c>
      <c r="AL616" s="19" t="str">
        <v>tier - 3</v>
      </c>
      <c r="AT616" s="19" t="s">
        <v>8330</v>
      </c>
      <c r="AU616" s="19" t="str">
        <v>R1011</v>
      </c>
      <c r="BD616" s="39">
        <v>1990</v>
      </c>
      <c r="BE616" s="19" t="str">
        <f t="shared" si="104"/>
        <v>Jul</v>
      </c>
      <c r="BF616" s="19">
        <v>6</v>
      </c>
      <c r="BG616" s="40">
        <f t="shared" si="105"/>
        <v>33060</v>
      </c>
      <c r="BM616" s="39">
        <v>1989</v>
      </c>
      <c r="BN616" s="19" t="str">
        <f t="shared" si="106"/>
        <v>Nov</v>
      </c>
      <c r="BO616" s="19">
        <v>25</v>
      </c>
      <c r="BP616" s="40">
        <f t="shared" si="103"/>
        <v>32837</v>
      </c>
      <c r="BQ616" s="19">
        <f ca="1" t="shared" si="107"/>
        <v>35</v>
      </c>
      <c r="BU616" s="19">
        <v>5257.51</v>
      </c>
      <c r="BV616" s="41">
        <v>5257.51</v>
      </c>
    </row>
    <row r="617" spans="1:74">
      <c r="A617" s="19" t="s">
        <v>2320</v>
      </c>
      <c r="B617" s="39">
        <v>2004</v>
      </c>
      <c r="C617" s="19">
        <f t="shared" si="100"/>
        <v>2004</v>
      </c>
      <c r="D617" s="19" t="s">
        <v>8328</v>
      </c>
      <c r="E617" s="19" t="str">
        <f t="shared" si="99"/>
        <v>Aug</v>
      </c>
      <c r="F617" s="19">
        <v>22</v>
      </c>
      <c r="G617" s="40">
        <f t="shared" si="101"/>
        <v>38221</v>
      </c>
      <c r="H617" s="19">
        <v>0</v>
      </c>
      <c r="I617" s="19">
        <v>5293.67</v>
      </c>
      <c r="J617" s="41">
        <v>5293.67</v>
      </c>
      <c r="K617" s="19" t="s">
        <v>8297</v>
      </c>
      <c r="L617" s="19" t="str">
        <v>tier - 2</v>
      </c>
      <c r="M617" s="19" t="s">
        <v>8297</v>
      </c>
      <c r="N617" s="19" t="str">
        <v>tier - 2</v>
      </c>
      <c r="O617" s="19" t="s">
        <v>8344</v>
      </c>
      <c r="P617" s="19" t="str">
        <v>R1022</v>
      </c>
      <c r="Q617" s="19">
        <f ca="1" t="shared" si="102"/>
        <v>21</v>
      </c>
      <c r="R617" s="29"/>
      <c r="U617" s="19" t="s">
        <v>8326</v>
      </c>
      <c r="V617" s="19" t="str">
        <f t="shared" si="108"/>
        <v>Dec</v>
      </c>
      <c r="X617" s="19">
        <f t="shared" si="109"/>
        <v>1987</v>
      </c>
      <c r="AG617" s="19" t="s">
        <v>2293</v>
      </c>
      <c r="AH617" s="19" t="s">
        <v>8336</v>
      </c>
      <c r="AI617" s="19" t="s">
        <v>8297</v>
      </c>
      <c r="AJ617" s="19" t="s">
        <v>8297</v>
      </c>
      <c r="AK617" s="19" t="str">
        <v>tier - 2</v>
      </c>
      <c r="AL617" s="19" t="str">
        <v>tier - 2</v>
      </c>
      <c r="AT617" s="19" t="s">
        <v>8315</v>
      </c>
      <c r="AU617" s="19" t="str">
        <v>R1012</v>
      </c>
      <c r="BD617" s="39">
        <v>1989</v>
      </c>
      <c r="BE617" s="19" t="str">
        <f t="shared" si="104"/>
        <v>Nov</v>
      </c>
      <c r="BF617" s="19">
        <v>25</v>
      </c>
      <c r="BG617" s="40">
        <f t="shared" si="105"/>
        <v>32837</v>
      </c>
      <c r="BM617" s="39">
        <v>1989</v>
      </c>
      <c r="BN617" s="19" t="str">
        <f t="shared" si="106"/>
        <v>Jul</v>
      </c>
      <c r="BO617" s="19">
        <v>19</v>
      </c>
      <c r="BP617" s="40">
        <f t="shared" si="103"/>
        <v>32708</v>
      </c>
      <c r="BQ617" s="19">
        <f ca="1" t="shared" si="107"/>
        <v>36</v>
      </c>
      <c r="BU617" s="19">
        <v>5261.47</v>
      </c>
      <c r="BV617" s="41">
        <v>5261.47</v>
      </c>
    </row>
    <row r="618" spans="1:74">
      <c r="A618" s="19" t="s">
        <v>2323</v>
      </c>
      <c r="B618" s="39">
        <v>2000</v>
      </c>
      <c r="C618" s="19">
        <f t="shared" si="100"/>
        <v>2000</v>
      </c>
      <c r="D618" s="19" t="s">
        <v>8310</v>
      </c>
      <c r="E618" s="19" t="str">
        <f t="shared" si="99"/>
        <v>Sep</v>
      </c>
      <c r="F618" s="19">
        <v>9</v>
      </c>
      <c r="G618" s="40">
        <f t="shared" si="101"/>
        <v>36778</v>
      </c>
      <c r="H618" s="19">
        <v>0</v>
      </c>
      <c r="I618" s="19">
        <v>5306.7</v>
      </c>
      <c r="J618" s="41">
        <v>5306.7</v>
      </c>
      <c r="K618" s="19" t="s">
        <v>8297</v>
      </c>
      <c r="L618" s="19" t="str">
        <v>tier - 2</v>
      </c>
      <c r="M618" s="19" t="s">
        <v>8298</v>
      </c>
      <c r="N618" s="19" t="str">
        <v>tier - 3</v>
      </c>
      <c r="O618" s="19" t="s">
        <v>8315</v>
      </c>
      <c r="P618" s="19" t="str">
        <v>R1012</v>
      </c>
      <c r="Q618" s="19">
        <f ca="1" t="shared" si="102"/>
        <v>25</v>
      </c>
      <c r="R618" s="29"/>
      <c r="U618" s="19" t="s">
        <v>8296</v>
      </c>
      <c r="V618" s="19" t="str">
        <f t="shared" si="108"/>
        <v>Jul</v>
      </c>
      <c r="X618" s="19">
        <f t="shared" si="109"/>
        <v>1987</v>
      </c>
      <c r="AG618" s="19" t="s">
        <v>2296</v>
      </c>
      <c r="AH618" s="19" t="s">
        <v>8336</v>
      </c>
      <c r="AI618" s="19" t="s">
        <v>8297</v>
      </c>
      <c r="AJ618" s="19" t="s">
        <v>8297</v>
      </c>
      <c r="AK618" s="19" t="str">
        <v>tier - 2</v>
      </c>
      <c r="AL618" s="19" t="str">
        <v>tier - 2</v>
      </c>
      <c r="AT618" s="19" t="s">
        <v>8315</v>
      </c>
      <c r="AU618" s="19" t="str">
        <v>R1012</v>
      </c>
      <c r="BD618" s="39">
        <v>1989</v>
      </c>
      <c r="BE618" s="19" t="str">
        <f t="shared" si="104"/>
        <v>Jul</v>
      </c>
      <c r="BF618" s="19">
        <v>19</v>
      </c>
      <c r="BG618" s="40">
        <f t="shared" si="105"/>
        <v>32708</v>
      </c>
      <c r="BM618" s="39">
        <v>1986</v>
      </c>
      <c r="BN618" s="19" t="str">
        <f t="shared" si="106"/>
        <v>Oct</v>
      </c>
      <c r="BO618" s="19">
        <v>25</v>
      </c>
      <c r="BP618" s="40">
        <f t="shared" si="103"/>
        <v>31710</v>
      </c>
      <c r="BQ618" s="19">
        <f ca="1" t="shared" si="107"/>
        <v>39</v>
      </c>
      <c r="BU618" s="19">
        <v>5266.37</v>
      </c>
      <c r="BV618" s="41">
        <v>5266.37</v>
      </c>
    </row>
    <row r="619" spans="1:74">
      <c r="A619" s="19" t="s">
        <v>2327</v>
      </c>
      <c r="B619" s="39">
        <v>1994</v>
      </c>
      <c r="C619" s="19">
        <f t="shared" si="100"/>
        <v>1994</v>
      </c>
      <c r="D619" s="19" t="s">
        <v>8301</v>
      </c>
      <c r="E619" s="19" t="str">
        <f t="shared" si="99"/>
        <v>Nov</v>
      </c>
      <c r="F619" s="19">
        <v>13</v>
      </c>
      <c r="G619" s="40">
        <f t="shared" si="101"/>
        <v>34651</v>
      </c>
      <c r="H619" s="19">
        <v>3</v>
      </c>
      <c r="I619" s="19">
        <v>5312.17</v>
      </c>
      <c r="J619" s="41">
        <v>5312.17</v>
      </c>
      <c r="K619" s="19" t="s">
        <v>8297</v>
      </c>
      <c r="L619" s="19" t="str">
        <v>tier - 2</v>
      </c>
      <c r="M619" s="19" t="s">
        <v>8297</v>
      </c>
      <c r="N619" s="19" t="str">
        <v>tier - 2</v>
      </c>
      <c r="O619" s="19" t="s">
        <v>8315</v>
      </c>
      <c r="P619" s="19" t="str">
        <v>R1012</v>
      </c>
      <c r="Q619" s="19">
        <f ca="1" t="shared" si="102"/>
        <v>30</v>
      </c>
      <c r="R619" s="29"/>
      <c r="U619" s="19" t="s">
        <v>8310</v>
      </c>
      <c r="V619" s="19" t="str">
        <f t="shared" si="108"/>
        <v>Sep</v>
      </c>
      <c r="X619" s="19">
        <f t="shared" si="109"/>
        <v>1987</v>
      </c>
      <c r="AG619" s="19" t="s">
        <v>2300</v>
      </c>
      <c r="AH619" s="19" t="s">
        <v>8324</v>
      </c>
      <c r="AI619" s="19" t="s">
        <v>8297</v>
      </c>
      <c r="AJ619" s="19" t="s">
        <v>8297</v>
      </c>
      <c r="AK619" s="19" t="str">
        <v>tier - 2</v>
      </c>
      <c r="AL619" s="19" t="str">
        <v>tier - 2</v>
      </c>
      <c r="AT619" s="19" t="s">
        <v>8315</v>
      </c>
      <c r="AU619" s="19" t="str">
        <v>R1012</v>
      </c>
      <c r="BD619" s="39">
        <v>1986</v>
      </c>
      <c r="BE619" s="19" t="str">
        <f t="shared" si="104"/>
        <v>Oct</v>
      </c>
      <c r="BF619" s="19">
        <v>25</v>
      </c>
      <c r="BG619" s="40">
        <f t="shared" si="105"/>
        <v>31710</v>
      </c>
      <c r="BM619" s="39">
        <v>1986</v>
      </c>
      <c r="BN619" s="19" t="str">
        <f t="shared" si="106"/>
        <v>Sep</v>
      </c>
      <c r="BO619" s="19">
        <v>20</v>
      </c>
      <c r="BP619" s="40">
        <f t="shared" si="103"/>
        <v>31675</v>
      </c>
      <c r="BQ619" s="19">
        <f ca="1" t="shared" si="107"/>
        <v>39</v>
      </c>
      <c r="BU619" s="19">
        <v>5267.82</v>
      </c>
      <c r="BV619" s="41">
        <v>5267.82</v>
      </c>
    </row>
    <row r="620" spans="1:74">
      <c r="A620" s="19" t="s">
        <v>2331</v>
      </c>
      <c r="B620" s="39">
        <v>1974</v>
      </c>
      <c r="C620" s="19">
        <f t="shared" si="100"/>
        <v>1974</v>
      </c>
      <c r="D620" s="19" t="s">
        <v>8310</v>
      </c>
      <c r="E620" s="19" t="str">
        <f t="shared" si="99"/>
        <v>Sep</v>
      </c>
      <c r="F620" s="19">
        <v>2</v>
      </c>
      <c r="G620" s="40">
        <f t="shared" si="101"/>
        <v>27274</v>
      </c>
      <c r="H620" s="19">
        <v>0</v>
      </c>
      <c r="I620" s="19">
        <v>5322.24</v>
      </c>
      <c r="J620" s="41">
        <v>5322.24</v>
      </c>
      <c r="K620" s="19" t="s">
        <v>8297</v>
      </c>
      <c r="L620" s="19" t="str">
        <v>tier - 2</v>
      </c>
      <c r="M620" s="19" t="s">
        <v>8302</v>
      </c>
      <c r="N620" s="19" t="str">
        <v>tier - 1</v>
      </c>
      <c r="O620" s="19" t="s">
        <v>8315</v>
      </c>
      <c r="P620" s="19" t="str">
        <v>R1012</v>
      </c>
      <c r="Q620" s="19">
        <f ca="1" t="shared" si="102"/>
        <v>51</v>
      </c>
      <c r="R620" s="29"/>
      <c r="U620" s="19" t="s">
        <v>8296</v>
      </c>
      <c r="V620" s="19" t="str">
        <f t="shared" si="108"/>
        <v>Jul</v>
      </c>
      <c r="X620" s="19">
        <f t="shared" si="109"/>
        <v>1990</v>
      </c>
      <c r="AG620" s="19" t="s">
        <v>2304</v>
      </c>
      <c r="AH620" s="19" t="s">
        <v>8336</v>
      </c>
      <c r="AI620" s="19" t="s">
        <v>8297</v>
      </c>
      <c r="AJ620" s="19" t="s">
        <v>8297</v>
      </c>
      <c r="AK620" s="19" t="str">
        <v>tier - 2</v>
      </c>
      <c r="AL620" s="19" t="str">
        <v>tier - 2</v>
      </c>
      <c r="AT620" s="19" t="s">
        <v>8315</v>
      </c>
      <c r="AU620" s="19" t="str">
        <v>R1012</v>
      </c>
      <c r="BD620" s="39">
        <v>1986</v>
      </c>
      <c r="BE620" s="19" t="str">
        <f t="shared" si="104"/>
        <v>Sep</v>
      </c>
      <c r="BF620" s="19">
        <v>20</v>
      </c>
      <c r="BG620" s="40">
        <f t="shared" si="105"/>
        <v>31675</v>
      </c>
      <c r="BM620" s="39">
        <v>1986</v>
      </c>
      <c r="BN620" s="19" t="str">
        <f t="shared" si="106"/>
        <v>Oct</v>
      </c>
      <c r="BO620" s="19">
        <v>20</v>
      </c>
      <c r="BP620" s="40">
        <f t="shared" si="103"/>
        <v>31705</v>
      </c>
      <c r="BQ620" s="19">
        <f ca="1" t="shared" si="107"/>
        <v>39</v>
      </c>
      <c r="BU620" s="19">
        <v>5272.18</v>
      </c>
      <c r="BV620" s="41">
        <v>5272.18</v>
      </c>
    </row>
    <row r="621" spans="1:74">
      <c r="A621" s="19" t="s">
        <v>2335</v>
      </c>
      <c r="B621" s="39">
        <v>1992</v>
      </c>
      <c r="C621" s="19">
        <f t="shared" si="100"/>
        <v>1992</v>
      </c>
      <c r="D621" s="19" t="s">
        <v>8303</v>
      </c>
      <c r="E621" s="19" t="str">
        <f t="shared" si="99"/>
        <v>Jun</v>
      </c>
      <c r="F621" s="19">
        <v>18</v>
      </c>
      <c r="G621" s="40">
        <f t="shared" si="101"/>
        <v>33773</v>
      </c>
      <c r="H621" s="19">
        <v>3</v>
      </c>
      <c r="I621" s="19">
        <v>5325.65</v>
      </c>
      <c r="J621" s="41">
        <v>5325.65</v>
      </c>
      <c r="K621" s="19" t="s">
        <v>8297</v>
      </c>
      <c r="L621" s="19" t="str">
        <v>tier - 2</v>
      </c>
      <c r="M621" s="19" t="s">
        <v>8302</v>
      </c>
      <c r="N621" s="19" t="str">
        <v>tier - 1</v>
      </c>
      <c r="O621" s="19" t="s">
        <v>8330</v>
      </c>
      <c r="P621" s="19" t="str">
        <v>R1011</v>
      </c>
      <c r="Q621" s="19">
        <f ca="1" t="shared" si="102"/>
        <v>33</v>
      </c>
      <c r="R621" s="29"/>
      <c r="U621" s="19" t="s">
        <v>8301</v>
      </c>
      <c r="V621" s="19" t="str">
        <f t="shared" si="108"/>
        <v>Nov</v>
      </c>
      <c r="X621" s="19">
        <f t="shared" si="109"/>
        <v>1989</v>
      </c>
      <c r="AG621" s="19" t="s">
        <v>2308</v>
      </c>
      <c r="AH621" s="19" t="s">
        <v>8324</v>
      </c>
      <c r="AI621" s="19" t="s">
        <v>8297</v>
      </c>
      <c r="AJ621" s="19" t="s">
        <v>8298</v>
      </c>
      <c r="AK621" s="19" t="str">
        <v>tier - 2</v>
      </c>
      <c r="AL621" s="19" t="str">
        <v>tier - 3</v>
      </c>
      <c r="AT621" s="19" t="s">
        <v>8315</v>
      </c>
      <c r="AU621" s="19" t="str">
        <v>R1012</v>
      </c>
      <c r="BD621" s="39">
        <v>1986</v>
      </c>
      <c r="BE621" s="19" t="str">
        <f t="shared" si="104"/>
        <v>Oct</v>
      </c>
      <c r="BF621" s="19">
        <v>20</v>
      </c>
      <c r="BG621" s="40">
        <f t="shared" si="105"/>
        <v>31705</v>
      </c>
      <c r="BM621" s="39">
        <v>1987</v>
      </c>
      <c r="BN621" s="19" t="str">
        <f t="shared" si="106"/>
        <v>Sep</v>
      </c>
      <c r="BO621" s="19">
        <v>1</v>
      </c>
      <c r="BP621" s="40">
        <f t="shared" si="103"/>
        <v>32021</v>
      </c>
      <c r="BQ621" s="19">
        <f ca="1" t="shared" si="107"/>
        <v>38</v>
      </c>
      <c r="BU621" s="19">
        <v>5275.86</v>
      </c>
      <c r="BV621" s="41">
        <v>5275.86</v>
      </c>
    </row>
    <row r="622" spans="1:74">
      <c r="A622" s="19" t="s">
        <v>2338</v>
      </c>
      <c r="B622" s="39">
        <v>1991</v>
      </c>
      <c r="C622" s="19">
        <f t="shared" si="100"/>
        <v>1991</v>
      </c>
      <c r="D622" s="19" t="s">
        <v>8328</v>
      </c>
      <c r="E622" s="19" t="str">
        <f t="shared" si="99"/>
        <v>Aug</v>
      </c>
      <c r="F622" s="19">
        <v>28</v>
      </c>
      <c r="G622" s="40">
        <f t="shared" si="101"/>
        <v>33478</v>
      </c>
      <c r="H622" s="19">
        <v>2</v>
      </c>
      <c r="I622" s="19">
        <v>5327.4</v>
      </c>
      <c r="J622" s="41">
        <v>5327.4</v>
      </c>
      <c r="K622" s="19" t="s">
        <v>8297</v>
      </c>
      <c r="L622" s="19" t="str">
        <v>tier - 2</v>
      </c>
      <c r="M622" s="19" t="s">
        <v>8302</v>
      </c>
      <c r="N622" s="19" t="str">
        <v>tier - 1</v>
      </c>
      <c r="O622" s="19" t="s">
        <v>8315</v>
      </c>
      <c r="P622" s="19" t="str">
        <v>R1012</v>
      </c>
      <c r="Q622" s="19">
        <f ca="1" t="shared" si="102"/>
        <v>34</v>
      </c>
      <c r="R622" s="29"/>
      <c r="U622" s="19" t="s">
        <v>8296</v>
      </c>
      <c r="V622" s="19" t="str">
        <f t="shared" si="108"/>
        <v>Jul</v>
      </c>
      <c r="X622" s="19">
        <f t="shared" si="109"/>
        <v>1989</v>
      </c>
      <c r="AG622" s="19" t="s">
        <v>2312</v>
      </c>
      <c r="AH622" s="19" t="s">
        <v>8336</v>
      </c>
      <c r="AI622" s="19" t="s">
        <v>8297</v>
      </c>
      <c r="AJ622" s="19" t="s">
        <v>8297</v>
      </c>
      <c r="AK622" s="19" t="str">
        <v>tier - 2</v>
      </c>
      <c r="AL622" s="19" t="str">
        <v>tier - 2</v>
      </c>
      <c r="AT622" s="19" t="s">
        <v>8299</v>
      </c>
      <c r="AU622" s="19" t="str">
        <v>R1013</v>
      </c>
      <c r="BD622" s="39">
        <v>1987</v>
      </c>
      <c r="BE622" s="19" t="str">
        <f t="shared" si="104"/>
        <v>Sep</v>
      </c>
      <c r="BF622" s="19">
        <v>1</v>
      </c>
      <c r="BG622" s="40">
        <f t="shared" si="105"/>
        <v>32021</v>
      </c>
      <c r="BM622" s="39">
        <v>1974</v>
      </c>
      <c r="BN622" s="19" t="str">
        <f t="shared" si="106"/>
        <v>Nov</v>
      </c>
      <c r="BO622" s="19">
        <v>12</v>
      </c>
      <c r="BP622" s="40">
        <f t="shared" si="103"/>
        <v>27345</v>
      </c>
      <c r="BQ622" s="19">
        <f ca="1" t="shared" si="107"/>
        <v>50</v>
      </c>
      <c r="BU622" s="19">
        <v>5291.71</v>
      </c>
      <c r="BV622" s="41">
        <v>5291.71</v>
      </c>
    </row>
    <row r="623" spans="1:74">
      <c r="A623" s="19" t="s">
        <v>2340</v>
      </c>
      <c r="B623" s="39">
        <v>1972</v>
      </c>
      <c r="C623" s="19">
        <f t="shared" si="100"/>
        <v>1972</v>
      </c>
      <c r="D623" s="19" t="s">
        <v>8326</v>
      </c>
      <c r="E623" s="19" t="str">
        <f t="shared" si="99"/>
        <v>Dec</v>
      </c>
      <c r="F623" s="19">
        <v>15</v>
      </c>
      <c r="G623" s="40">
        <f t="shared" si="101"/>
        <v>26648</v>
      </c>
      <c r="H623" s="19">
        <v>0</v>
      </c>
      <c r="I623" s="19">
        <v>5344.81</v>
      </c>
      <c r="J623" s="41">
        <v>5344.81</v>
      </c>
      <c r="K623" s="19" t="s">
        <v>8297</v>
      </c>
      <c r="L623" s="19" t="str">
        <v>tier - 2</v>
      </c>
      <c r="M623" s="19" t="s">
        <v>8298</v>
      </c>
      <c r="N623" s="19" t="str">
        <v>tier - 3</v>
      </c>
      <c r="O623" s="19" t="s">
        <v>8299</v>
      </c>
      <c r="P623" s="19" t="str">
        <v>R1013</v>
      </c>
      <c r="Q623" s="19">
        <f ca="1" t="shared" si="102"/>
        <v>52</v>
      </c>
      <c r="R623" s="29"/>
      <c r="U623" s="19" t="s">
        <v>8329</v>
      </c>
      <c r="V623" s="19" t="str">
        <f t="shared" si="108"/>
        <v>Oct</v>
      </c>
      <c r="X623" s="19">
        <f t="shared" si="109"/>
        <v>1986</v>
      </c>
      <c r="AG623" s="19" t="s">
        <v>2316</v>
      </c>
      <c r="AH623" s="19" t="s">
        <v>8336</v>
      </c>
      <c r="AI623" s="19" t="s">
        <v>8297</v>
      </c>
      <c r="AJ623" s="19" t="s">
        <v>8297</v>
      </c>
      <c r="AK623" s="19" t="str">
        <v>tier - 2</v>
      </c>
      <c r="AL623" s="19" t="str">
        <v>tier - 2</v>
      </c>
      <c r="AT623" s="19" t="s">
        <v>8315</v>
      </c>
      <c r="AU623" s="19" t="str">
        <v>R1012</v>
      </c>
      <c r="BD623" s="39">
        <v>1974</v>
      </c>
      <c r="BE623" s="19" t="str">
        <f t="shared" si="104"/>
        <v>Nov</v>
      </c>
      <c r="BF623" s="19">
        <v>12</v>
      </c>
      <c r="BG623" s="40">
        <f t="shared" si="105"/>
        <v>27345</v>
      </c>
      <c r="BM623" s="39">
        <v>2004</v>
      </c>
      <c r="BN623" s="19" t="str">
        <f t="shared" si="106"/>
        <v>Aug</v>
      </c>
      <c r="BO623" s="19">
        <v>22</v>
      </c>
      <c r="BP623" s="40">
        <f t="shared" si="103"/>
        <v>38221</v>
      </c>
      <c r="BQ623" s="19">
        <f ca="1" t="shared" si="107"/>
        <v>21</v>
      </c>
      <c r="BU623" s="19">
        <v>5293.67</v>
      </c>
      <c r="BV623" s="41">
        <v>5293.67</v>
      </c>
    </row>
    <row r="624" spans="1:74">
      <c r="A624" s="19" t="s">
        <v>2343</v>
      </c>
      <c r="B624" s="39">
        <v>1989</v>
      </c>
      <c r="C624" s="19">
        <f t="shared" si="100"/>
        <v>1989</v>
      </c>
      <c r="D624" s="19" t="s">
        <v>8301</v>
      </c>
      <c r="E624" s="19" t="str">
        <f t="shared" si="99"/>
        <v>Nov</v>
      </c>
      <c r="F624" s="19">
        <v>7</v>
      </c>
      <c r="G624" s="40">
        <f t="shared" si="101"/>
        <v>32819</v>
      </c>
      <c r="H624" s="19">
        <v>1</v>
      </c>
      <c r="I624" s="19">
        <v>5354.07</v>
      </c>
      <c r="J624" s="41">
        <v>5354.07</v>
      </c>
      <c r="K624" s="19" t="s">
        <v>8297</v>
      </c>
      <c r="L624" s="19" t="str">
        <v>tier - 2</v>
      </c>
      <c r="M624" s="19" t="s">
        <v>8298</v>
      </c>
      <c r="N624" s="19" t="str">
        <v>tier - 3</v>
      </c>
      <c r="O624" s="19" t="s">
        <v>8337</v>
      </c>
      <c r="P624" s="19" t="str">
        <v>R1024</v>
      </c>
      <c r="Q624" s="19">
        <f ca="1" t="shared" si="102"/>
        <v>35</v>
      </c>
      <c r="R624" s="29"/>
      <c r="U624" s="19" t="s">
        <v>8310</v>
      </c>
      <c r="V624" s="19" t="str">
        <f t="shared" si="108"/>
        <v>Sep</v>
      </c>
      <c r="X624" s="19">
        <f t="shared" si="109"/>
        <v>1986</v>
      </c>
      <c r="AG624" s="19" t="s">
        <v>2320</v>
      </c>
      <c r="AH624" s="19" t="s">
        <v>8336</v>
      </c>
      <c r="AI624" s="19" t="s">
        <v>8297</v>
      </c>
      <c r="AJ624" s="19" t="s">
        <v>8297</v>
      </c>
      <c r="AK624" s="19" t="str">
        <v>tier - 2</v>
      </c>
      <c r="AL624" s="19" t="str">
        <v>tier - 2</v>
      </c>
      <c r="AT624" s="19" t="s">
        <v>8344</v>
      </c>
      <c r="AU624" s="19" t="str">
        <v>R1022</v>
      </c>
      <c r="BD624" s="39">
        <v>2004</v>
      </c>
      <c r="BE624" s="19" t="str">
        <f t="shared" si="104"/>
        <v>Aug</v>
      </c>
      <c r="BF624" s="19">
        <v>22</v>
      </c>
      <c r="BG624" s="40">
        <f t="shared" si="105"/>
        <v>38221</v>
      </c>
      <c r="BM624" s="39">
        <v>2000</v>
      </c>
      <c r="BN624" s="19" t="str">
        <f t="shared" si="106"/>
        <v>Sep</v>
      </c>
      <c r="BO624" s="19">
        <v>9</v>
      </c>
      <c r="BP624" s="40">
        <f t="shared" si="103"/>
        <v>36778</v>
      </c>
      <c r="BQ624" s="19">
        <f ca="1" t="shared" si="107"/>
        <v>25</v>
      </c>
      <c r="BU624" s="19">
        <v>5306.7</v>
      </c>
      <c r="BV624" s="41">
        <v>5306.7</v>
      </c>
    </row>
    <row r="625" spans="1:74">
      <c r="A625" s="19" t="s">
        <v>2346</v>
      </c>
      <c r="B625" s="39">
        <v>1994</v>
      </c>
      <c r="C625" s="19">
        <f t="shared" si="100"/>
        <v>1994</v>
      </c>
      <c r="D625" s="19" t="s">
        <v>8326</v>
      </c>
      <c r="E625" s="19" t="str">
        <f t="shared" si="99"/>
        <v>Dec</v>
      </c>
      <c r="F625" s="19">
        <v>7</v>
      </c>
      <c r="G625" s="40">
        <f t="shared" si="101"/>
        <v>34675</v>
      </c>
      <c r="H625" s="19">
        <v>0</v>
      </c>
      <c r="I625" s="19">
        <v>5364.66</v>
      </c>
      <c r="J625" s="41">
        <v>5364.66</v>
      </c>
      <c r="K625" s="19" t="s">
        <v>8297</v>
      </c>
      <c r="L625" s="19" t="str">
        <v>tier - 2</v>
      </c>
      <c r="M625" s="19" t="s">
        <v>8302</v>
      </c>
      <c r="N625" s="19" t="str">
        <v>tier - 1</v>
      </c>
      <c r="O625" s="19" t="s">
        <v>8330</v>
      </c>
      <c r="P625" s="19" t="str">
        <v>R1011</v>
      </c>
      <c r="Q625" s="19">
        <f ca="1" t="shared" si="102"/>
        <v>30</v>
      </c>
      <c r="R625" s="29"/>
      <c r="U625" s="19" t="s">
        <v>8329</v>
      </c>
      <c r="V625" s="19" t="str">
        <f t="shared" si="108"/>
        <v>Oct</v>
      </c>
      <c r="X625" s="19">
        <f t="shared" si="109"/>
        <v>1986</v>
      </c>
      <c r="AG625" s="19" t="s">
        <v>2323</v>
      </c>
      <c r="AH625" s="19" t="s">
        <v>8336</v>
      </c>
      <c r="AI625" s="19" t="s">
        <v>8297</v>
      </c>
      <c r="AJ625" s="19" t="s">
        <v>8298</v>
      </c>
      <c r="AK625" s="19" t="str">
        <v>tier - 2</v>
      </c>
      <c r="AL625" s="19" t="str">
        <v>tier - 3</v>
      </c>
      <c r="AT625" s="19" t="s">
        <v>8315</v>
      </c>
      <c r="AU625" s="19" t="str">
        <v>R1012</v>
      </c>
      <c r="BD625" s="39">
        <v>2000</v>
      </c>
      <c r="BE625" s="19" t="str">
        <f t="shared" si="104"/>
        <v>Sep</v>
      </c>
      <c r="BF625" s="19">
        <v>9</v>
      </c>
      <c r="BG625" s="40">
        <f t="shared" si="105"/>
        <v>36778</v>
      </c>
      <c r="BM625" s="39">
        <v>1994</v>
      </c>
      <c r="BN625" s="19" t="str">
        <f t="shared" si="106"/>
        <v>Nov</v>
      </c>
      <c r="BO625" s="19">
        <v>13</v>
      </c>
      <c r="BP625" s="40">
        <f t="shared" si="103"/>
        <v>34651</v>
      </c>
      <c r="BQ625" s="19">
        <f ca="1" t="shared" si="107"/>
        <v>30</v>
      </c>
      <c r="BU625" s="19">
        <v>5312.17</v>
      </c>
      <c r="BV625" s="41">
        <v>5312.17</v>
      </c>
    </row>
    <row r="626" spans="1:74">
      <c r="A626" s="19" t="s">
        <v>2350</v>
      </c>
      <c r="B626" s="39">
        <v>1986</v>
      </c>
      <c r="C626" s="19">
        <f t="shared" si="100"/>
        <v>1986</v>
      </c>
      <c r="D626" s="19" t="s">
        <v>8303</v>
      </c>
      <c r="E626" s="19" t="str">
        <f t="shared" si="99"/>
        <v>Jun</v>
      </c>
      <c r="F626" s="19">
        <v>1</v>
      </c>
      <c r="G626" s="40">
        <f t="shared" si="101"/>
        <v>31564</v>
      </c>
      <c r="H626" s="19">
        <v>1</v>
      </c>
      <c r="I626" s="19">
        <v>5373.36</v>
      </c>
      <c r="J626" s="41">
        <v>5373.36</v>
      </c>
      <c r="K626" s="19" t="s">
        <v>8297</v>
      </c>
      <c r="L626" s="19" t="str">
        <v>tier - 2</v>
      </c>
      <c r="M626" s="19" t="s">
        <v>8297</v>
      </c>
      <c r="N626" s="19" t="str">
        <v>tier - 2</v>
      </c>
      <c r="O626" s="19" t="s">
        <v>8315</v>
      </c>
      <c r="P626" s="19" t="str">
        <v>R1012</v>
      </c>
      <c r="Q626" s="19">
        <f ca="1" t="shared" si="102"/>
        <v>39</v>
      </c>
      <c r="R626" s="29"/>
      <c r="U626" s="19" t="s">
        <v>8310</v>
      </c>
      <c r="V626" s="19" t="str">
        <f t="shared" si="108"/>
        <v>Sep</v>
      </c>
      <c r="X626" s="19">
        <f t="shared" si="109"/>
        <v>1987</v>
      </c>
      <c r="AG626" s="19" t="s">
        <v>2327</v>
      </c>
      <c r="AH626" s="19" t="s">
        <v>8336</v>
      </c>
      <c r="AI626" s="19" t="s">
        <v>8297</v>
      </c>
      <c r="AJ626" s="19" t="s">
        <v>8297</v>
      </c>
      <c r="AK626" s="19" t="str">
        <v>tier - 2</v>
      </c>
      <c r="AL626" s="19" t="str">
        <v>tier - 2</v>
      </c>
      <c r="AT626" s="19" t="s">
        <v>8315</v>
      </c>
      <c r="AU626" s="19" t="str">
        <v>R1012</v>
      </c>
      <c r="BD626" s="39">
        <v>1994</v>
      </c>
      <c r="BE626" s="19" t="str">
        <f t="shared" si="104"/>
        <v>Nov</v>
      </c>
      <c r="BF626" s="19">
        <v>13</v>
      </c>
      <c r="BG626" s="40">
        <f t="shared" si="105"/>
        <v>34651</v>
      </c>
      <c r="BM626" s="39">
        <v>1974</v>
      </c>
      <c r="BN626" s="19" t="str">
        <f t="shared" si="106"/>
        <v>Sep</v>
      </c>
      <c r="BO626" s="19">
        <v>2</v>
      </c>
      <c r="BP626" s="40">
        <f t="shared" si="103"/>
        <v>27274</v>
      </c>
      <c r="BQ626" s="19">
        <f ca="1" t="shared" si="107"/>
        <v>51</v>
      </c>
      <c r="BU626" s="19">
        <v>5322.24</v>
      </c>
      <c r="BV626" s="41">
        <v>5322.24</v>
      </c>
    </row>
    <row r="627" spans="1:74">
      <c r="A627" s="19" t="s">
        <v>2354</v>
      </c>
      <c r="B627" s="39">
        <v>1989</v>
      </c>
      <c r="C627" s="19">
        <f t="shared" si="100"/>
        <v>1989</v>
      </c>
      <c r="D627" s="19" t="s">
        <v>8301</v>
      </c>
      <c r="E627" s="19" t="str">
        <f t="shared" si="99"/>
        <v>Nov</v>
      </c>
      <c r="F627" s="19">
        <v>18</v>
      </c>
      <c r="G627" s="40">
        <f t="shared" si="101"/>
        <v>32830</v>
      </c>
      <c r="H627" s="19">
        <v>2</v>
      </c>
      <c r="I627" s="19">
        <v>5375.04</v>
      </c>
      <c r="J627" s="41">
        <v>5375.04</v>
      </c>
      <c r="K627" s="19" t="s">
        <v>8297</v>
      </c>
      <c r="L627" s="19" t="str">
        <v>tier - 2</v>
      </c>
      <c r="M627" s="19" t="s">
        <v>8302</v>
      </c>
      <c r="N627" s="19" t="str">
        <v>tier - 1</v>
      </c>
      <c r="O627" s="19" t="s">
        <v>8330</v>
      </c>
      <c r="P627" s="19" t="str">
        <v>R1011</v>
      </c>
      <c r="Q627" s="19">
        <f ca="1" t="shared" si="102"/>
        <v>35</v>
      </c>
      <c r="R627" s="29"/>
      <c r="U627" s="19" t="s">
        <v>8301</v>
      </c>
      <c r="V627" s="19" t="str">
        <f t="shared" si="108"/>
        <v>Nov</v>
      </c>
      <c r="X627" s="19">
        <f t="shared" si="109"/>
        <v>1974</v>
      </c>
      <c r="AG627" s="19" t="s">
        <v>2331</v>
      </c>
      <c r="AH627" s="19" t="s">
        <v>8336</v>
      </c>
      <c r="AI627" s="19" t="s">
        <v>8297</v>
      </c>
      <c r="AJ627" s="19" t="s">
        <v>8302</v>
      </c>
      <c r="AK627" s="19" t="str">
        <v>tier - 2</v>
      </c>
      <c r="AL627" s="19" t="str">
        <v>tier - 1</v>
      </c>
      <c r="AT627" s="19" t="s">
        <v>8315</v>
      </c>
      <c r="AU627" s="19" t="str">
        <v>R1012</v>
      </c>
      <c r="BD627" s="39">
        <v>1974</v>
      </c>
      <c r="BE627" s="19" t="str">
        <f t="shared" si="104"/>
        <v>Sep</v>
      </c>
      <c r="BF627" s="19">
        <v>2</v>
      </c>
      <c r="BG627" s="40">
        <f t="shared" si="105"/>
        <v>27274</v>
      </c>
      <c r="BM627" s="39">
        <v>1992</v>
      </c>
      <c r="BN627" s="19" t="str">
        <f t="shared" si="106"/>
        <v>Jun</v>
      </c>
      <c r="BO627" s="19">
        <v>18</v>
      </c>
      <c r="BP627" s="40">
        <f t="shared" si="103"/>
        <v>33773</v>
      </c>
      <c r="BQ627" s="19">
        <f ca="1" t="shared" si="107"/>
        <v>33</v>
      </c>
      <c r="BU627" s="19">
        <v>5325.65</v>
      </c>
      <c r="BV627" s="41">
        <v>5325.65</v>
      </c>
    </row>
    <row r="628" spans="1:74">
      <c r="A628" s="19" t="s">
        <v>2358</v>
      </c>
      <c r="B628" s="39">
        <v>1986</v>
      </c>
      <c r="C628" s="19">
        <f t="shared" si="100"/>
        <v>1986</v>
      </c>
      <c r="D628" s="19" t="s">
        <v>8296</v>
      </c>
      <c r="E628" s="19" t="str">
        <f t="shared" si="99"/>
        <v>Jul</v>
      </c>
      <c r="F628" s="19">
        <v>22</v>
      </c>
      <c r="G628" s="40">
        <f t="shared" si="101"/>
        <v>31615</v>
      </c>
      <c r="H628" s="19">
        <v>1</v>
      </c>
      <c r="I628" s="19">
        <v>5377.46</v>
      </c>
      <c r="J628" s="41">
        <v>5377.46</v>
      </c>
      <c r="K628" s="19" t="s">
        <v>8297</v>
      </c>
      <c r="L628" s="19" t="str">
        <v>tier - 2</v>
      </c>
      <c r="M628" s="19" t="s">
        <v>8298</v>
      </c>
      <c r="N628" s="19" t="str">
        <v>tier - 3</v>
      </c>
      <c r="O628" s="19" t="s">
        <v>8315</v>
      </c>
      <c r="P628" s="19" t="str">
        <v>R1012</v>
      </c>
      <c r="Q628" s="19">
        <f ca="1" t="shared" si="102"/>
        <v>39</v>
      </c>
      <c r="R628" s="29"/>
      <c r="U628" s="19" t="s">
        <v>8328</v>
      </c>
      <c r="V628" s="19" t="str">
        <f t="shared" si="108"/>
        <v>Aug</v>
      </c>
      <c r="X628" s="19">
        <f t="shared" si="109"/>
        <v>2004</v>
      </c>
      <c r="AG628" s="19" t="s">
        <v>2335</v>
      </c>
      <c r="AH628" s="19" t="s">
        <v>8336</v>
      </c>
      <c r="AI628" s="19" t="s">
        <v>8297</v>
      </c>
      <c r="AJ628" s="19" t="s">
        <v>8302</v>
      </c>
      <c r="AK628" s="19" t="str">
        <v>tier - 2</v>
      </c>
      <c r="AL628" s="19" t="str">
        <v>tier - 1</v>
      </c>
      <c r="AT628" s="19" t="s">
        <v>8330</v>
      </c>
      <c r="AU628" s="19" t="str">
        <v>R1011</v>
      </c>
      <c r="BD628" s="39">
        <v>1992</v>
      </c>
      <c r="BE628" s="19" t="str">
        <f t="shared" si="104"/>
        <v>Jun</v>
      </c>
      <c r="BF628" s="19">
        <v>18</v>
      </c>
      <c r="BG628" s="40">
        <f t="shared" si="105"/>
        <v>33773</v>
      </c>
      <c r="BM628" s="39">
        <v>1991</v>
      </c>
      <c r="BN628" s="19" t="str">
        <f t="shared" si="106"/>
        <v>Aug</v>
      </c>
      <c r="BO628" s="19">
        <v>28</v>
      </c>
      <c r="BP628" s="40">
        <f t="shared" si="103"/>
        <v>33478</v>
      </c>
      <c r="BQ628" s="19">
        <f ca="1" t="shared" si="107"/>
        <v>34</v>
      </c>
      <c r="BU628" s="19">
        <v>5327.4</v>
      </c>
      <c r="BV628" s="41">
        <v>5327.4</v>
      </c>
    </row>
    <row r="629" spans="1:74">
      <c r="A629" s="19" t="s">
        <v>2362</v>
      </c>
      <c r="B629" s="39">
        <v>1984</v>
      </c>
      <c r="C629" s="19">
        <f t="shared" si="100"/>
        <v>1984</v>
      </c>
      <c r="D629" s="19" t="s">
        <v>8303</v>
      </c>
      <c r="E629" s="19" t="str">
        <f t="shared" si="99"/>
        <v>Jun</v>
      </c>
      <c r="F629" s="19">
        <v>1</v>
      </c>
      <c r="G629" s="40">
        <f t="shared" si="101"/>
        <v>30834</v>
      </c>
      <c r="H629" s="19">
        <v>0</v>
      </c>
      <c r="I629" s="19">
        <v>5383.54</v>
      </c>
      <c r="J629" s="41">
        <v>5383.54</v>
      </c>
      <c r="K629" s="19" t="s">
        <v>8297</v>
      </c>
      <c r="L629" s="19" t="str">
        <v>tier - 2</v>
      </c>
      <c r="M629" s="19" t="s">
        <v>8298</v>
      </c>
      <c r="N629" s="19" t="str">
        <v>tier - 3</v>
      </c>
      <c r="O629" s="19" t="s">
        <v>8330</v>
      </c>
      <c r="P629" s="19" t="str">
        <v>R1011</v>
      </c>
      <c r="Q629" s="19">
        <f ca="1" t="shared" si="102"/>
        <v>41</v>
      </c>
      <c r="R629" s="29"/>
      <c r="U629" s="19" t="s">
        <v>8310</v>
      </c>
      <c r="V629" s="19" t="str">
        <f t="shared" si="108"/>
        <v>Sep</v>
      </c>
      <c r="X629" s="19">
        <f t="shared" si="109"/>
        <v>2000</v>
      </c>
      <c r="AG629" s="19" t="s">
        <v>2338</v>
      </c>
      <c r="AH629" s="19" t="s">
        <v>8336</v>
      </c>
      <c r="AI629" s="19" t="s">
        <v>8297</v>
      </c>
      <c r="AJ629" s="19" t="s">
        <v>8302</v>
      </c>
      <c r="AK629" s="19" t="str">
        <v>tier - 2</v>
      </c>
      <c r="AL629" s="19" t="str">
        <v>tier - 1</v>
      </c>
      <c r="AT629" s="19" t="s">
        <v>8315</v>
      </c>
      <c r="AU629" s="19" t="str">
        <v>R1012</v>
      </c>
      <c r="BD629" s="39">
        <v>1991</v>
      </c>
      <c r="BE629" s="19" t="str">
        <f t="shared" si="104"/>
        <v>Aug</v>
      </c>
      <c r="BF629" s="19">
        <v>28</v>
      </c>
      <c r="BG629" s="40">
        <f t="shared" si="105"/>
        <v>33478</v>
      </c>
      <c r="BM629" s="39">
        <v>1972</v>
      </c>
      <c r="BN629" s="19" t="str">
        <f t="shared" si="106"/>
        <v>Dec</v>
      </c>
      <c r="BO629" s="19">
        <v>15</v>
      </c>
      <c r="BP629" s="40">
        <f t="shared" si="103"/>
        <v>26648</v>
      </c>
      <c r="BQ629" s="19">
        <f ca="1" t="shared" si="107"/>
        <v>52</v>
      </c>
      <c r="BU629" s="19">
        <v>5344.81</v>
      </c>
      <c r="BV629" s="41">
        <v>5344.81</v>
      </c>
    </row>
    <row r="630" spans="1:74">
      <c r="A630" s="19" t="s">
        <v>2366</v>
      </c>
      <c r="B630" s="39">
        <v>1988</v>
      </c>
      <c r="C630" s="19">
        <f t="shared" si="100"/>
        <v>1988</v>
      </c>
      <c r="D630" s="19" t="s">
        <v>8328</v>
      </c>
      <c r="E630" s="19" t="str">
        <f t="shared" si="99"/>
        <v>Aug</v>
      </c>
      <c r="F630" s="19">
        <v>8</v>
      </c>
      <c r="G630" s="40">
        <f t="shared" si="101"/>
        <v>32363</v>
      </c>
      <c r="H630" s="19">
        <v>1</v>
      </c>
      <c r="I630" s="19">
        <v>5385.34</v>
      </c>
      <c r="J630" s="41">
        <v>5385.34</v>
      </c>
      <c r="K630" s="19" t="s">
        <v>8297</v>
      </c>
      <c r="L630" s="19" t="str">
        <v>tier - 2</v>
      </c>
      <c r="M630" s="19" t="s">
        <v>8298</v>
      </c>
      <c r="N630" s="19" t="str">
        <v>tier - 3</v>
      </c>
      <c r="O630" s="19" t="s">
        <v>8315</v>
      </c>
      <c r="P630" s="19" t="str">
        <v>R1012</v>
      </c>
      <c r="Q630" s="19">
        <f ca="1" t="shared" si="102"/>
        <v>37</v>
      </c>
      <c r="R630" s="29"/>
      <c r="U630" s="19" t="s">
        <v>8301</v>
      </c>
      <c r="V630" s="19" t="str">
        <f t="shared" si="108"/>
        <v>Nov</v>
      </c>
      <c r="X630" s="19">
        <f t="shared" si="109"/>
        <v>1994</v>
      </c>
      <c r="AG630" s="19" t="s">
        <v>2340</v>
      </c>
      <c r="AH630" s="19" t="s">
        <v>8336</v>
      </c>
      <c r="AI630" s="19" t="s">
        <v>8297</v>
      </c>
      <c r="AJ630" s="19" t="s">
        <v>8298</v>
      </c>
      <c r="AK630" s="19" t="str">
        <v>tier - 2</v>
      </c>
      <c r="AL630" s="19" t="str">
        <v>tier - 3</v>
      </c>
      <c r="AT630" s="19" t="s">
        <v>8299</v>
      </c>
      <c r="AU630" s="19" t="str">
        <v>R1013</v>
      </c>
      <c r="BD630" s="39">
        <v>1972</v>
      </c>
      <c r="BE630" s="19" t="str">
        <f t="shared" si="104"/>
        <v>Dec</v>
      </c>
      <c r="BF630" s="19">
        <v>15</v>
      </c>
      <c r="BG630" s="40">
        <f t="shared" si="105"/>
        <v>26648</v>
      </c>
      <c r="BM630" s="39">
        <v>1989</v>
      </c>
      <c r="BN630" s="19" t="str">
        <f t="shared" si="106"/>
        <v>Nov</v>
      </c>
      <c r="BO630" s="19">
        <v>7</v>
      </c>
      <c r="BP630" s="40">
        <f t="shared" si="103"/>
        <v>32819</v>
      </c>
      <c r="BQ630" s="19">
        <f ca="1" t="shared" si="107"/>
        <v>35</v>
      </c>
      <c r="BU630" s="19">
        <v>5354.07</v>
      </c>
      <c r="BV630" s="41">
        <v>5354.07</v>
      </c>
    </row>
    <row r="631" spans="1:74">
      <c r="A631" s="19" t="s">
        <v>2370</v>
      </c>
      <c r="B631" s="39">
        <v>1989</v>
      </c>
      <c r="C631" s="19">
        <f t="shared" si="100"/>
        <v>1989</v>
      </c>
      <c r="D631" s="19" t="s">
        <v>8301</v>
      </c>
      <c r="E631" s="19" t="str">
        <f t="shared" si="99"/>
        <v>Nov</v>
      </c>
      <c r="F631" s="19">
        <v>6</v>
      </c>
      <c r="G631" s="40">
        <f t="shared" si="101"/>
        <v>32818</v>
      </c>
      <c r="H631" s="19">
        <v>3</v>
      </c>
      <c r="I631" s="19">
        <v>5396.44</v>
      </c>
      <c r="J631" s="41">
        <v>5396.44</v>
      </c>
      <c r="K631" s="19" t="s">
        <v>8297</v>
      </c>
      <c r="L631" s="19" t="str">
        <v>tier - 2</v>
      </c>
      <c r="M631" s="19" t="s">
        <v>8298</v>
      </c>
      <c r="N631" s="19" t="str">
        <v>tier - 3</v>
      </c>
      <c r="O631" s="19" t="s">
        <v>8299</v>
      </c>
      <c r="P631" s="19" t="str">
        <v>R1013</v>
      </c>
      <c r="Q631" s="19">
        <f ca="1" t="shared" si="102"/>
        <v>35</v>
      </c>
      <c r="R631" s="29"/>
      <c r="U631" s="19" t="s">
        <v>8310</v>
      </c>
      <c r="V631" s="19" t="str">
        <f t="shared" si="108"/>
        <v>Sep</v>
      </c>
      <c r="X631" s="19">
        <f t="shared" si="109"/>
        <v>1974</v>
      </c>
      <c r="AG631" s="19" t="s">
        <v>2343</v>
      </c>
      <c r="AH631" s="19" t="s">
        <v>8336</v>
      </c>
      <c r="AI631" s="19" t="s">
        <v>8297</v>
      </c>
      <c r="AJ631" s="19" t="s">
        <v>8298</v>
      </c>
      <c r="AK631" s="19" t="str">
        <v>tier - 2</v>
      </c>
      <c r="AL631" s="19" t="str">
        <v>tier - 3</v>
      </c>
      <c r="AT631" s="19" t="s">
        <v>8337</v>
      </c>
      <c r="AU631" s="19" t="str">
        <v>R1024</v>
      </c>
      <c r="BD631" s="39">
        <v>1989</v>
      </c>
      <c r="BE631" s="19" t="str">
        <f t="shared" si="104"/>
        <v>Nov</v>
      </c>
      <c r="BF631" s="19">
        <v>7</v>
      </c>
      <c r="BG631" s="40">
        <f t="shared" si="105"/>
        <v>32819</v>
      </c>
      <c r="BM631" s="39">
        <v>1994</v>
      </c>
      <c r="BN631" s="19" t="str">
        <f t="shared" si="106"/>
        <v>Dec</v>
      </c>
      <c r="BO631" s="19">
        <v>7</v>
      </c>
      <c r="BP631" s="40">
        <f t="shared" si="103"/>
        <v>34675</v>
      </c>
      <c r="BQ631" s="19">
        <f ca="1" t="shared" si="107"/>
        <v>30</v>
      </c>
      <c r="BU631" s="19">
        <v>5364.66</v>
      </c>
      <c r="BV631" s="41">
        <v>5364.66</v>
      </c>
    </row>
    <row r="632" spans="1:74">
      <c r="A632" s="19" t="s">
        <v>2374</v>
      </c>
      <c r="B632" s="39">
        <v>1984</v>
      </c>
      <c r="C632" s="19">
        <f t="shared" si="100"/>
        <v>1984</v>
      </c>
      <c r="D632" s="19" t="s">
        <v>8310</v>
      </c>
      <c r="E632" s="19" t="str">
        <f t="shared" si="99"/>
        <v>Sep</v>
      </c>
      <c r="F632" s="19">
        <v>3</v>
      </c>
      <c r="G632" s="40">
        <f t="shared" si="101"/>
        <v>30928</v>
      </c>
      <c r="H632" s="19">
        <v>0</v>
      </c>
      <c r="I632" s="19">
        <v>5397.62</v>
      </c>
      <c r="J632" s="41">
        <v>5397.62</v>
      </c>
      <c r="K632" s="19" t="s">
        <v>8297</v>
      </c>
      <c r="L632" s="19" t="str">
        <v>tier - 2</v>
      </c>
      <c r="M632" s="19" t="s">
        <v>8297</v>
      </c>
      <c r="N632" s="19" t="str">
        <v>tier - 2</v>
      </c>
      <c r="O632" s="19" t="s">
        <v>8299</v>
      </c>
      <c r="P632" s="19" t="str">
        <v>R1013</v>
      </c>
      <c r="Q632" s="19">
        <f ca="1" t="shared" si="102"/>
        <v>41</v>
      </c>
      <c r="R632" s="29"/>
      <c r="U632" s="19" t="s">
        <v>8303</v>
      </c>
      <c r="V632" s="19" t="str">
        <f t="shared" si="108"/>
        <v>Jun</v>
      </c>
      <c r="X632" s="19">
        <f t="shared" si="109"/>
        <v>1992</v>
      </c>
      <c r="AG632" s="19" t="s">
        <v>2346</v>
      </c>
      <c r="AH632" s="19" t="s">
        <v>8324</v>
      </c>
      <c r="AI632" s="19" t="s">
        <v>8297</v>
      </c>
      <c r="AJ632" s="19" t="s">
        <v>8302</v>
      </c>
      <c r="AK632" s="19" t="str">
        <v>tier - 2</v>
      </c>
      <c r="AL632" s="19" t="str">
        <v>tier - 1</v>
      </c>
      <c r="AT632" s="19" t="s">
        <v>8330</v>
      </c>
      <c r="AU632" s="19" t="str">
        <v>R1011</v>
      </c>
      <c r="BD632" s="39">
        <v>1994</v>
      </c>
      <c r="BE632" s="19" t="str">
        <f t="shared" si="104"/>
        <v>Dec</v>
      </c>
      <c r="BF632" s="19">
        <v>7</v>
      </c>
      <c r="BG632" s="40">
        <f t="shared" si="105"/>
        <v>34675</v>
      </c>
      <c r="BM632" s="39">
        <v>1986</v>
      </c>
      <c r="BN632" s="19" t="str">
        <f t="shared" si="106"/>
        <v>Jun</v>
      </c>
      <c r="BO632" s="19">
        <v>1</v>
      </c>
      <c r="BP632" s="40">
        <f t="shared" si="103"/>
        <v>31564</v>
      </c>
      <c r="BQ632" s="19">
        <f ca="1" t="shared" si="107"/>
        <v>39</v>
      </c>
      <c r="BU632" s="19">
        <v>5373.36</v>
      </c>
      <c r="BV632" s="41">
        <v>5373.36</v>
      </c>
    </row>
    <row r="633" spans="1:74">
      <c r="A633" s="19" t="s">
        <v>2378</v>
      </c>
      <c r="B633" s="39">
        <v>1984</v>
      </c>
      <c r="C633" s="19">
        <f t="shared" si="100"/>
        <v>1984</v>
      </c>
      <c r="D633" s="19" t="s">
        <v>8328</v>
      </c>
      <c r="E633" s="19" t="str">
        <f t="shared" si="99"/>
        <v>Aug</v>
      </c>
      <c r="F633" s="19">
        <v>1</v>
      </c>
      <c r="G633" s="40">
        <f t="shared" si="101"/>
        <v>30895</v>
      </c>
      <c r="H633" s="19">
        <v>0</v>
      </c>
      <c r="I633" s="19">
        <v>5400.98</v>
      </c>
      <c r="J633" s="41">
        <v>5400.98</v>
      </c>
      <c r="K633" s="19" t="s">
        <v>8297</v>
      </c>
      <c r="L633" s="19" t="str">
        <v>tier - 2</v>
      </c>
      <c r="M633" s="19" t="s">
        <v>8297</v>
      </c>
      <c r="N633" s="19" t="str">
        <v>tier - 2</v>
      </c>
      <c r="O633" s="19" t="s">
        <v>8299</v>
      </c>
      <c r="P633" s="19" t="str">
        <v>R1013</v>
      </c>
      <c r="Q633" s="19">
        <f ca="1" t="shared" si="102"/>
        <v>41</v>
      </c>
      <c r="R633" s="29"/>
      <c r="U633" s="19" t="s">
        <v>8328</v>
      </c>
      <c r="V633" s="19" t="str">
        <f t="shared" si="108"/>
        <v>Aug</v>
      </c>
      <c r="X633" s="19">
        <f t="shared" si="109"/>
        <v>1991</v>
      </c>
      <c r="AG633" s="19" t="s">
        <v>2350</v>
      </c>
      <c r="AH633" s="19" t="s">
        <v>8324</v>
      </c>
      <c r="AI633" s="19" t="s">
        <v>8297</v>
      </c>
      <c r="AJ633" s="19" t="s">
        <v>8297</v>
      </c>
      <c r="AK633" s="19" t="str">
        <v>tier - 2</v>
      </c>
      <c r="AL633" s="19" t="str">
        <v>tier - 2</v>
      </c>
      <c r="AT633" s="19" t="s">
        <v>8315</v>
      </c>
      <c r="AU633" s="19" t="str">
        <v>R1012</v>
      </c>
      <c r="BD633" s="39">
        <v>1986</v>
      </c>
      <c r="BE633" s="19" t="str">
        <f t="shared" si="104"/>
        <v>Jun</v>
      </c>
      <c r="BF633" s="19">
        <v>1</v>
      </c>
      <c r="BG633" s="40">
        <f t="shared" si="105"/>
        <v>31564</v>
      </c>
      <c r="BM633" s="39">
        <v>1989</v>
      </c>
      <c r="BN633" s="19" t="str">
        <f t="shared" si="106"/>
        <v>Nov</v>
      </c>
      <c r="BO633" s="19">
        <v>18</v>
      </c>
      <c r="BP633" s="40">
        <f t="shared" si="103"/>
        <v>32830</v>
      </c>
      <c r="BQ633" s="19">
        <f ca="1" t="shared" si="107"/>
        <v>35</v>
      </c>
      <c r="BU633" s="19">
        <v>5375.04</v>
      </c>
      <c r="BV633" s="41">
        <v>5375.04</v>
      </c>
    </row>
    <row r="634" spans="1:74">
      <c r="A634" s="19" t="s">
        <v>2382</v>
      </c>
      <c r="B634" s="39">
        <v>1985</v>
      </c>
      <c r="C634" s="19">
        <f t="shared" si="100"/>
        <v>1985</v>
      </c>
      <c r="D634" s="19" t="s">
        <v>8326</v>
      </c>
      <c r="E634" s="19" t="str">
        <f t="shared" si="99"/>
        <v>Dec</v>
      </c>
      <c r="F634" s="19">
        <v>23</v>
      </c>
      <c r="G634" s="40">
        <f t="shared" si="101"/>
        <v>31404</v>
      </c>
      <c r="H634" s="19">
        <v>3</v>
      </c>
      <c r="I634" s="19">
        <v>5402.89</v>
      </c>
      <c r="J634" s="41">
        <v>5402.89</v>
      </c>
      <c r="K634" s="19" t="s">
        <v>8297</v>
      </c>
      <c r="L634" s="19" t="str">
        <v>tier - 2</v>
      </c>
      <c r="M634" s="19" t="s">
        <v>8302</v>
      </c>
      <c r="N634" s="19" t="str">
        <v>tier - 1</v>
      </c>
      <c r="O634" s="19" t="s">
        <v>8299</v>
      </c>
      <c r="P634" s="19" t="str">
        <v>R1013</v>
      </c>
      <c r="Q634" s="19">
        <f ca="1" t="shared" si="102"/>
        <v>39</v>
      </c>
      <c r="R634" s="29"/>
      <c r="U634" s="19" t="s">
        <v>8326</v>
      </c>
      <c r="V634" s="19" t="str">
        <f t="shared" si="108"/>
        <v>Dec</v>
      </c>
      <c r="X634" s="19">
        <f t="shared" si="109"/>
        <v>1972</v>
      </c>
      <c r="AG634" s="19" t="s">
        <v>2354</v>
      </c>
      <c r="AH634" s="19" t="s">
        <v>8336</v>
      </c>
      <c r="AI634" s="19" t="s">
        <v>8297</v>
      </c>
      <c r="AJ634" s="19" t="s">
        <v>8302</v>
      </c>
      <c r="AK634" s="19" t="str">
        <v>tier - 2</v>
      </c>
      <c r="AL634" s="19" t="str">
        <v>tier - 1</v>
      </c>
      <c r="AT634" s="19" t="s">
        <v>8330</v>
      </c>
      <c r="AU634" s="19" t="str">
        <v>R1011</v>
      </c>
      <c r="BD634" s="39">
        <v>1989</v>
      </c>
      <c r="BE634" s="19" t="str">
        <f t="shared" si="104"/>
        <v>Nov</v>
      </c>
      <c r="BF634" s="19">
        <v>18</v>
      </c>
      <c r="BG634" s="40">
        <f t="shared" si="105"/>
        <v>32830</v>
      </c>
      <c r="BM634" s="39">
        <v>1986</v>
      </c>
      <c r="BN634" s="19" t="str">
        <f t="shared" si="106"/>
        <v>Jul</v>
      </c>
      <c r="BO634" s="19">
        <v>22</v>
      </c>
      <c r="BP634" s="40">
        <f t="shared" si="103"/>
        <v>31615</v>
      </c>
      <c r="BQ634" s="19">
        <f ca="1" t="shared" si="107"/>
        <v>39</v>
      </c>
      <c r="BU634" s="19">
        <v>5377.46</v>
      </c>
      <c r="BV634" s="41">
        <v>5377.46</v>
      </c>
    </row>
    <row r="635" spans="1:74">
      <c r="A635" s="19" t="s">
        <v>2386</v>
      </c>
      <c r="B635" s="39">
        <v>1975</v>
      </c>
      <c r="C635" s="19">
        <f t="shared" si="100"/>
        <v>1975</v>
      </c>
      <c r="D635" s="19" t="s">
        <v>8310</v>
      </c>
      <c r="E635" s="19" t="str">
        <f t="shared" si="99"/>
        <v>Sep</v>
      </c>
      <c r="F635" s="19">
        <v>27</v>
      </c>
      <c r="G635" s="40">
        <f t="shared" si="101"/>
        <v>27664</v>
      </c>
      <c r="H635" s="19">
        <v>1</v>
      </c>
      <c r="I635" s="19">
        <v>5411.99</v>
      </c>
      <c r="J635" s="41">
        <v>5411.99</v>
      </c>
      <c r="K635" s="19" t="s">
        <v>8297</v>
      </c>
      <c r="L635" s="19" t="str">
        <v>tier - 2</v>
      </c>
      <c r="M635" s="19" t="s">
        <v>8298</v>
      </c>
      <c r="N635" s="19" t="str">
        <v>tier - 3</v>
      </c>
      <c r="O635" s="19" t="s">
        <v>8315</v>
      </c>
      <c r="P635" s="19" t="str">
        <v>R1012</v>
      </c>
      <c r="Q635" s="19">
        <f ca="1" t="shared" si="102"/>
        <v>50</v>
      </c>
      <c r="R635" s="29"/>
      <c r="U635" s="19" t="s">
        <v>8301</v>
      </c>
      <c r="V635" s="19" t="str">
        <f t="shared" si="108"/>
        <v>Nov</v>
      </c>
      <c r="X635" s="19">
        <f t="shared" si="109"/>
        <v>1989</v>
      </c>
      <c r="AG635" s="19" t="s">
        <v>2358</v>
      </c>
      <c r="AH635" s="19" t="s">
        <v>8336</v>
      </c>
      <c r="AI635" s="19" t="s">
        <v>8297</v>
      </c>
      <c r="AJ635" s="19" t="s">
        <v>8298</v>
      </c>
      <c r="AK635" s="19" t="str">
        <v>tier - 2</v>
      </c>
      <c r="AL635" s="19" t="str">
        <v>tier - 3</v>
      </c>
      <c r="AT635" s="19" t="s">
        <v>8315</v>
      </c>
      <c r="AU635" s="19" t="str">
        <v>R1012</v>
      </c>
      <c r="BD635" s="39">
        <v>1986</v>
      </c>
      <c r="BE635" s="19" t="str">
        <f t="shared" si="104"/>
        <v>Jul</v>
      </c>
      <c r="BF635" s="19">
        <v>22</v>
      </c>
      <c r="BG635" s="40">
        <f t="shared" si="105"/>
        <v>31615</v>
      </c>
      <c r="BM635" s="39">
        <v>1984</v>
      </c>
      <c r="BN635" s="19" t="str">
        <f t="shared" si="106"/>
        <v>Jun</v>
      </c>
      <c r="BO635" s="19">
        <v>1</v>
      </c>
      <c r="BP635" s="40">
        <f t="shared" si="103"/>
        <v>30834</v>
      </c>
      <c r="BQ635" s="19">
        <f ca="1" t="shared" si="107"/>
        <v>41</v>
      </c>
      <c r="BU635" s="19">
        <v>5383.54</v>
      </c>
      <c r="BV635" s="41">
        <v>5383.54</v>
      </c>
    </row>
    <row r="636" spans="1:74">
      <c r="A636" s="19" t="s">
        <v>2389</v>
      </c>
      <c r="B636" s="39">
        <v>1982</v>
      </c>
      <c r="C636" s="19">
        <f t="shared" si="100"/>
        <v>1982</v>
      </c>
      <c r="D636" s="19" t="s">
        <v>8310</v>
      </c>
      <c r="E636" s="19" t="str">
        <f t="shared" si="99"/>
        <v>Sep</v>
      </c>
      <c r="F636" s="19">
        <v>27</v>
      </c>
      <c r="G636" s="40">
        <f t="shared" si="101"/>
        <v>30221</v>
      </c>
      <c r="H636" s="19">
        <v>0</v>
      </c>
      <c r="I636" s="19">
        <v>5415.66</v>
      </c>
      <c r="J636" s="41">
        <v>5415.66</v>
      </c>
      <c r="K636" s="19" t="s">
        <v>8297</v>
      </c>
      <c r="L636" s="19" t="str">
        <v>tier - 2</v>
      </c>
      <c r="M636" s="19" t="s">
        <v>8298</v>
      </c>
      <c r="N636" s="19" t="str">
        <v>tier - 3</v>
      </c>
      <c r="O636" s="19" t="s">
        <v>8299</v>
      </c>
      <c r="P636" s="19" t="str">
        <v>R1013</v>
      </c>
      <c r="Q636" s="19">
        <f ca="1" t="shared" si="102"/>
        <v>43</v>
      </c>
      <c r="R636" s="29"/>
      <c r="U636" s="19" t="s">
        <v>8326</v>
      </c>
      <c r="V636" s="19" t="str">
        <f t="shared" si="108"/>
        <v>Dec</v>
      </c>
      <c r="X636" s="19">
        <f t="shared" si="109"/>
        <v>1994</v>
      </c>
      <c r="AG636" s="19" t="s">
        <v>2362</v>
      </c>
      <c r="AH636" s="19" t="s">
        <v>8336</v>
      </c>
      <c r="AI636" s="19" t="s">
        <v>8297</v>
      </c>
      <c r="AJ636" s="19" t="s">
        <v>8298</v>
      </c>
      <c r="AK636" s="19" t="str">
        <v>tier - 2</v>
      </c>
      <c r="AL636" s="19" t="str">
        <v>tier - 3</v>
      </c>
      <c r="AT636" s="19" t="s">
        <v>8330</v>
      </c>
      <c r="AU636" s="19" t="str">
        <v>R1011</v>
      </c>
      <c r="BD636" s="39">
        <v>1984</v>
      </c>
      <c r="BE636" s="19" t="str">
        <f t="shared" si="104"/>
        <v>Jun</v>
      </c>
      <c r="BF636" s="19">
        <v>1</v>
      </c>
      <c r="BG636" s="40">
        <f t="shared" si="105"/>
        <v>30834</v>
      </c>
      <c r="BM636" s="39">
        <v>1988</v>
      </c>
      <c r="BN636" s="19" t="str">
        <f t="shared" si="106"/>
        <v>Aug</v>
      </c>
      <c r="BO636" s="19">
        <v>8</v>
      </c>
      <c r="BP636" s="40">
        <f t="shared" si="103"/>
        <v>32363</v>
      </c>
      <c r="BQ636" s="19">
        <f ca="1" t="shared" si="107"/>
        <v>37</v>
      </c>
      <c r="BU636" s="19">
        <v>5385.34</v>
      </c>
      <c r="BV636" s="41">
        <v>5385.34</v>
      </c>
    </row>
    <row r="637" spans="1:74">
      <c r="A637" s="19" t="s">
        <v>2393</v>
      </c>
      <c r="B637" s="39">
        <v>1991</v>
      </c>
      <c r="C637" s="19">
        <f t="shared" si="100"/>
        <v>1991</v>
      </c>
      <c r="D637" s="19" t="s">
        <v>8296</v>
      </c>
      <c r="E637" s="19" t="str">
        <f t="shared" si="99"/>
        <v>Jul</v>
      </c>
      <c r="F637" s="19">
        <v>6</v>
      </c>
      <c r="G637" s="40">
        <f t="shared" si="101"/>
        <v>33425</v>
      </c>
      <c r="H637" s="19">
        <v>3</v>
      </c>
      <c r="I637" s="19">
        <v>5425.02</v>
      </c>
      <c r="J637" s="41">
        <v>5425.02</v>
      </c>
      <c r="K637" s="19" t="s">
        <v>8297</v>
      </c>
      <c r="L637" s="19" t="str">
        <v>tier - 2</v>
      </c>
      <c r="M637" s="19" t="s">
        <v>8302</v>
      </c>
      <c r="N637" s="19" t="str">
        <v>tier - 1</v>
      </c>
      <c r="O637" s="19" t="s">
        <v>8315</v>
      </c>
      <c r="P637" s="19" t="str">
        <v>R1012</v>
      </c>
      <c r="Q637" s="19">
        <f ca="1" t="shared" si="102"/>
        <v>34</v>
      </c>
      <c r="R637" s="29"/>
      <c r="U637" s="19" t="s">
        <v>8303</v>
      </c>
      <c r="V637" s="19" t="str">
        <f t="shared" si="108"/>
        <v>Jun</v>
      </c>
      <c r="X637" s="19">
        <f t="shared" si="109"/>
        <v>1986</v>
      </c>
      <c r="AG637" s="19" t="s">
        <v>2366</v>
      </c>
      <c r="AH637" s="19" t="s">
        <v>8336</v>
      </c>
      <c r="AI637" s="19" t="s">
        <v>8297</v>
      </c>
      <c r="AJ637" s="19" t="s">
        <v>8298</v>
      </c>
      <c r="AK637" s="19" t="str">
        <v>tier - 2</v>
      </c>
      <c r="AL637" s="19" t="str">
        <v>tier - 3</v>
      </c>
      <c r="AT637" s="19" t="s">
        <v>8315</v>
      </c>
      <c r="AU637" s="19" t="str">
        <v>R1012</v>
      </c>
      <c r="BD637" s="39">
        <v>1988</v>
      </c>
      <c r="BE637" s="19" t="str">
        <f t="shared" si="104"/>
        <v>Aug</v>
      </c>
      <c r="BF637" s="19">
        <v>8</v>
      </c>
      <c r="BG637" s="40">
        <f t="shared" si="105"/>
        <v>32363</v>
      </c>
      <c r="BM637" s="39">
        <v>1989</v>
      </c>
      <c r="BN637" s="19" t="str">
        <f t="shared" si="106"/>
        <v>Nov</v>
      </c>
      <c r="BO637" s="19">
        <v>6</v>
      </c>
      <c r="BP637" s="40">
        <f t="shared" si="103"/>
        <v>32818</v>
      </c>
      <c r="BQ637" s="19">
        <f ca="1" t="shared" si="107"/>
        <v>35</v>
      </c>
      <c r="BU637" s="19">
        <v>5396.44</v>
      </c>
      <c r="BV637" s="41">
        <v>5396.44</v>
      </c>
    </row>
    <row r="638" spans="1:74">
      <c r="A638" s="19" t="s">
        <v>2396</v>
      </c>
      <c r="B638" s="39">
        <v>1992</v>
      </c>
      <c r="C638" s="19">
        <f t="shared" si="100"/>
        <v>1992</v>
      </c>
      <c r="D638" s="19" t="s">
        <v>8310</v>
      </c>
      <c r="E638" s="19" t="str">
        <f t="shared" si="99"/>
        <v>Sep</v>
      </c>
      <c r="F638" s="19">
        <v>17</v>
      </c>
      <c r="G638" s="40">
        <f t="shared" si="101"/>
        <v>33864</v>
      </c>
      <c r="H638" s="19">
        <v>3</v>
      </c>
      <c r="I638" s="19">
        <v>5428.73</v>
      </c>
      <c r="J638" s="41">
        <v>5428.73</v>
      </c>
      <c r="K638" s="19" t="s">
        <v>8298</v>
      </c>
      <c r="L638" s="19" t="str">
        <v>tier - 3</v>
      </c>
      <c r="M638" s="19" t="s">
        <v>8302</v>
      </c>
      <c r="N638" s="19" t="str">
        <v>tier - 1</v>
      </c>
      <c r="O638" s="19" t="s">
        <v>8341</v>
      </c>
      <c r="P638" s="19" t="str">
        <v>R1017</v>
      </c>
      <c r="Q638" s="19">
        <f ca="1" t="shared" si="102"/>
        <v>33</v>
      </c>
      <c r="R638" s="29"/>
      <c r="U638" s="19" t="s">
        <v>8301</v>
      </c>
      <c r="V638" s="19" t="str">
        <f t="shared" si="108"/>
        <v>Nov</v>
      </c>
      <c r="X638" s="19">
        <f t="shared" si="109"/>
        <v>1989</v>
      </c>
      <c r="AG638" s="19" t="s">
        <v>2370</v>
      </c>
      <c r="AH638" s="19" t="s">
        <v>8336</v>
      </c>
      <c r="AI638" s="19" t="s">
        <v>8297</v>
      </c>
      <c r="AJ638" s="19" t="s">
        <v>8298</v>
      </c>
      <c r="AK638" s="19" t="str">
        <v>tier - 2</v>
      </c>
      <c r="AL638" s="19" t="str">
        <v>tier - 3</v>
      </c>
      <c r="AT638" s="19" t="s">
        <v>8299</v>
      </c>
      <c r="AU638" s="19" t="str">
        <v>R1013</v>
      </c>
      <c r="BD638" s="39">
        <v>1989</v>
      </c>
      <c r="BE638" s="19" t="str">
        <f t="shared" si="104"/>
        <v>Nov</v>
      </c>
      <c r="BF638" s="19">
        <v>6</v>
      </c>
      <c r="BG638" s="40">
        <f t="shared" si="105"/>
        <v>32818</v>
      </c>
      <c r="BM638" s="39">
        <v>1984</v>
      </c>
      <c r="BN638" s="19" t="str">
        <f t="shared" si="106"/>
        <v>Sep</v>
      </c>
      <c r="BO638" s="19">
        <v>3</v>
      </c>
      <c r="BP638" s="40">
        <f t="shared" si="103"/>
        <v>30928</v>
      </c>
      <c r="BQ638" s="19">
        <f ca="1" t="shared" si="107"/>
        <v>41</v>
      </c>
      <c r="BU638" s="19">
        <v>5397.62</v>
      </c>
      <c r="BV638" s="41">
        <v>5397.62</v>
      </c>
    </row>
    <row r="639" spans="1:74">
      <c r="A639" s="19" t="s">
        <v>2399</v>
      </c>
      <c r="B639" s="39">
        <v>1978</v>
      </c>
      <c r="C639" s="19">
        <f t="shared" si="100"/>
        <v>1978</v>
      </c>
      <c r="D639" s="19" t="s">
        <v>8303</v>
      </c>
      <c r="E639" s="19" t="str">
        <f t="shared" si="99"/>
        <v>Jun</v>
      </c>
      <c r="F639" s="19">
        <v>8</v>
      </c>
      <c r="G639" s="40">
        <f t="shared" si="101"/>
        <v>28649</v>
      </c>
      <c r="H639" s="19">
        <v>2</v>
      </c>
      <c r="I639" s="19">
        <v>5428.98</v>
      </c>
      <c r="J639" s="41">
        <v>5428.98</v>
      </c>
      <c r="K639" s="19" t="s">
        <v>8297</v>
      </c>
      <c r="L639" s="19" t="str">
        <v>tier - 2</v>
      </c>
      <c r="M639" s="19" t="s">
        <v>8297</v>
      </c>
      <c r="N639" s="19" t="str">
        <v>tier - 2</v>
      </c>
      <c r="O639" s="19" t="s">
        <v>8315</v>
      </c>
      <c r="P639" s="19" t="str">
        <v>R1012</v>
      </c>
      <c r="Q639" s="19">
        <f ca="1" t="shared" si="102"/>
        <v>47</v>
      </c>
      <c r="R639" s="29"/>
      <c r="U639" s="19" t="s">
        <v>8296</v>
      </c>
      <c r="V639" s="19" t="str">
        <f t="shared" si="108"/>
        <v>Jul</v>
      </c>
      <c r="X639" s="19">
        <f t="shared" si="109"/>
        <v>1986</v>
      </c>
      <c r="AG639" s="19" t="s">
        <v>2374</v>
      </c>
      <c r="AH639" s="19" t="s">
        <v>8336</v>
      </c>
      <c r="AI639" s="19" t="s">
        <v>8297</v>
      </c>
      <c r="AJ639" s="19" t="s">
        <v>8297</v>
      </c>
      <c r="AK639" s="19" t="str">
        <v>tier - 2</v>
      </c>
      <c r="AL639" s="19" t="str">
        <v>tier - 2</v>
      </c>
      <c r="AT639" s="19" t="s">
        <v>8299</v>
      </c>
      <c r="AU639" s="19" t="str">
        <v>R1013</v>
      </c>
      <c r="BD639" s="39">
        <v>1984</v>
      </c>
      <c r="BE639" s="19" t="str">
        <f t="shared" si="104"/>
        <v>Sep</v>
      </c>
      <c r="BF639" s="19">
        <v>3</v>
      </c>
      <c r="BG639" s="40">
        <f t="shared" si="105"/>
        <v>30928</v>
      </c>
      <c r="BM639" s="39">
        <v>1984</v>
      </c>
      <c r="BN639" s="19" t="str">
        <f t="shared" si="106"/>
        <v>Aug</v>
      </c>
      <c r="BO639" s="19">
        <v>1</v>
      </c>
      <c r="BP639" s="40">
        <f t="shared" si="103"/>
        <v>30895</v>
      </c>
      <c r="BQ639" s="19">
        <f ca="1" t="shared" si="107"/>
        <v>41</v>
      </c>
      <c r="BU639" s="19">
        <v>5400.98</v>
      </c>
      <c r="BV639" s="41">
        <v>5400.98</v>
      </c>
    </row>
    <row r="640" spans="1:74">
      <c r="A640" s="19" t="s">
        <v>2403</v>
      </c>
      <c r="B640" s="39">
        <v>1982</v>
      </c>
      <c r="C640" s="19">
        <f t="shared" si="100"/>
        <v>1982</v>
      </c>
      <c r="D640" s="19" t="s">
        <v>8328</v>
      </c>
      <c r="E640" s="19" t="str">
        <f t="shared" si="99"/>
        <v>Aug</v>
      </c>
      <c r="F640" s="19">
        <v>25</v>
      </c>
      <c r="G640" s="40">
        <f t="shared" si="101"/>
        <v>30188</v>
      </c>
      <c r="H640" s="19">
        <v>0</v>
      </c>
      <c r="I640" s="19">
        <v>5438.75</v>
      </c>
      <c r="J640" s="41">
        <v>5438.75</v>
      </c>
      <c r="K640" s="19" t="s">
        <v>8298</v>
      </c>
      <c r="L640" s="19" t="str">
        <v>tier - 3</v>
      </c>
      <c r="M640" s="19" t="s">
        <v>8297</v>
      </c>
      <c r="N640" s="19" t="str">
        <v>tier - 2</v>
      </c>
      <c r="O640" s="19" t="s">
        <v>8299</v>
      </c>
      <c r="P640" s="19" t="str">
        <v>R1013</v>
      </c>
      <c r="Q640" s="19">
        <f ca="1" t="shared" si="102"/>
        <v>43</v>
      </c>
      <c r="R640" s="29"/>
      <c r="U640" s="19" t="s">
        <v>8303</v>
      </c>
      <c r="V640" s="19" t="str">
        <f t="shared" si="108"/>
        <v>Jun</v>
      </c>
      <c r="X640" s="19">
        <f t="shared" si="109"/>
        <v>1984</v>
      </c>
      <c r="AG640" s="19" t="s">
        <v>2378</v>
      </c>
      <c r="AH640" s="19" t="s">
        <v>8336</v>
      </c>
      <c r="AI640" s="19" t="s">
        <v>8297</v>
      </c>
      <c r="AJ640" s="19" t="s">
        <v>8297</v>
      </c>
      <c r="AK640" s="19" t="str">
        <v>tier - 2</v>
      </c>
      <c r="AL640" s="19" t="str">
        <v>tier - 2</v>
      </c>
      <c r="AT640" s="19" t="s">
        <v>8299</v>
      </c>
      <c r="AU640" s="19" t="str">
        <v>R1013</v>
      </c>
      <c r="BD640" s="39">
        <v>1984</v>
      </c>
      <c r="BE640" s="19" t="str">
        <f t="shared" si="104"/>
        <v>Aug</v>
      </c>
      <c r="BF640" s="19">
        <v>1</v>
      </c>
      <c r="BG640" s="40">
        <f t="shared" si="105"/>
        <v>30895</v>
      </c>
      <c r="BM640" s="39">
        <v>1985</v>
      </c>
      <c r="BN640" s="19" t="str">
        <f t="shared" si="106"/>
        <v>Dec</v>
      </c>
      <c r="BO640" s="19">
        <v>23</v>
      </c>
      <c r="BP640" s="40">
        <f t="shared" si="103"/>
        <v>31404</v>
      </c>
      <c r="BQ640" s="19">
        <f ca="1" t="shared" si="107"/>
        <v>39</v>
      </c>
      <c r="BU640" s="19">
        <v>5402.89</v>
      </c>
      <c r="BV640" s="41">
        <v>5402.89</v>
      </c>
    </row>
    <row r="641" spans="1:74">
      <c r="A641" s="19" t="s">
        <v>2406</v>
      </c>
      <c r="B641" s="39">
        <v>1986</v>
      </c>
      <c r="C641" s="19">
        <f t="shared" si="100"/>
        <v>1986</v>
      </c>
      <c r="D641" s="19" t="s">
        <v>8326</v>
      </c>
      <c r="E641" s="19" t="str">
        <f t="shared" si="99"/>
        <v>Dec</v>
      </c>
      <c r="F641" s="19">
        <v>25</v>
      </c>
      <c r="G641" s="40">
        <f t="shared" si="101"/>
        <v>31771</v>
      </c>
      <c r="H641" s="19">
        <v>0</v>
      </c>
      <c r="I641" s="19">
        <v>5458.05</v>
      </c>
      <c r="J641" s="41">
        <v>5458.05</v>
      </c>
      <c r="K641" s="19" t="s">
        <v>8297</v>
      </c>
      <c r="L641" s="19" t="str">
        <v>tier - 2</v>
      </c>
      <c r="M641" s="19" t="s">
        <v>8297</v>
      </c>
      <c r="N641" s="19" t="str">
        <v>tier - 2</v>
      </c>
      <c r="O641" s="19" t="s">
        <v>8337</v>
      </c>
      <c r="P641" s="19" t="str">
        <v>R1024</v>
      </c>
      <c r="Q641" s="19">
        <f ca="1" t="shared" si="102"/>
        <v>38</v>
      </c>
      <c r="R641" s="29"/>
      <c r="U641" s="19" t="s">
        <v>8328</v>
      </c>
      <c r="V641" s="19" t="str">
        <f t="shared" si="108"/>
        <v>Aug</v>
      </c>
      <c r="X641" s="19">
        <f t="shared" si="109"/>
        <v>1988</v>
      </c>
      <c r="AG641" s="19" t="s">
        <v>2382</v>
      </c>
      <c r="AH641" s="19" t="s">
        <v>8336</v>
      </c>
      <c r="AI641" s="19" t="s">
        <v>8297</v>
      </c>
      <c r="AJ641" s="19" t="s">
        <v>8302</v>
      </c>
      <c r="AK641" s="19" t="str">
        <v>tier - 2</v>
      </c>
      <c r="AL641" s="19" t="str">
        <v>tier - 1</v>
      </c>
      <c r="AT641" s="19" t="s">
        <v>8299</v>
      </c>
      <c r="AU641" s="19" t="str">
        <v>R1013</v>
      </c>
      <c r="BD641" s="39">
        <v>1985</v>
      </c>
      <c r="BE641" s="19" t="str">
        <f t="shared" si="104"/>
        <v>Dec</v>
      </c>
      <c r="BF641" s="19">
        <v>23</v>
      </c>
      <c r="BG641" s="40">
        <f t="shared" si="105"/>
        <v>31404</v>
      </c>
      <c r="BM641" s="39">
        <v>1975</v>
      </c>
      <c r="BN641" s="19" t="str">
        <f t="shared" si="106"/>
        <v>Sep</v>
      </c>
      <c r="BO641" s="19">
        <v>27</v>
      </c>
      <c r="BP641" s="40">
        <f t="shared" si="103"/>
        <v>27664</v>
      </c>
      <c r="BQ641" s="19">
        <f ca="1" t="shared" si="107"/>
        <v>50</v>
      </c>
      <c r="BU641" s="19">
        <v>5411.99</v>
      </c>
      <c r="BV641" s="41">
        <v>5411.99</v>
      </c>
    </row>
    <row r="642" spans="1:74">
      <c r="A642" s="19" t="s">
        <v>2410</v>
      </c>
      <c r="B642" s="39">
        <v>1973</v>
      </c>
      <c r="C642" s="19">
        <f t="shared" si="100"/>
        <v>1973</v>
      </c>
      <c r="D642" s="19" t="s">
        <v>8329</v>
      </c>
      <c r="E642" s="19" t="str">
        <f t="shared" ref="E642:E705" si="110">SUBSTITUTE(D642,"?","Sep")</f>
        <v>Oct</v>
      </c>
      <c r="F642" s="19">
        <v>24</v>
      </c>
      <c r="G642" s="40">
        <f t="shared" si="101"/>
        <v>26961</v>
      </c>
      <c r="H642" s="19">
        <v>0</v>
      </c>
      <c r="I642" s="19">
        <v>5466.88</v>
      </c>
      <c r="J642" s="41">
        <v>5466.88</v>
      </c>
      <c r="K642" s="19" t="s">
        <v>8297</v>
      </c>
      <c r="L642" s="19" t="str">
        <v>tier - 2</v>
      </c>
      <c r="M642" s="19" t="s">
        <v>8297</v>
      </c>
      <c r="N642" s="19" t="str">
        <v>tier - 2</v>
      </c>
      <c r="O642" s="19" t="s">
        <v>8299</v>
      </c>
      <c r="P642" s="19" t="str">
        <v>R1013</v>
      </c>
      <c r="Q642" s="19">
        <f ca="1" t="shared" si="102"/>
        <v>52</v>
      </c>
      <c r="R642" s="29"/>
      <c r="U642" s="19" t="s">
        <v>8301</v>
      </c>
      <c r="V642" s="19" t="str">
        <f t="shared" si="108"/>
        <v>Nov</v>
      </c>
      <c r="X642" s="19">
        <f t="shared" si="109"/>
        <v>1989</v>
      </c>
      <c r="AG642" s="19" t="s">
        <v>2386</v>
      </c>
      <c r="AH642" s="19" t="s">
        <v>8336</v>
      </c>
      <c r="AI642" s="19" t="s">
        <v>8297</v>
      </c>
      <c r="AJ642" s="19" t="s">
        <v>8298</v>
      </c>
      <c r="AK642" s="19" t="str">
        <v>tier - 2</v>
      </c>
      <c r="AL642" s="19" t="str">
        <v>tier - 3</v>
      </c>
      <c r="AT642" s="19" t="s">
        <v>8315</v>
      </c>
      <c r="AU642" s="19" t="str">
        <v>R1012</v>
      </c>
      <c r="BD642" s="39">
        <v>1975</v>
      </c>
      <c r="BE642" s="19" t="str">
        <f t="shared" si="104"/>
        <v>Sep</v>
      </c>
      <c r="BF642" s="19">
        <v>27</v>
      </c>
      <c r="BG642" s="40">
        <f t="shared" si="105"/>
        <v>27664</v>
      </c>
      <c r="BM642" s="39">
        <v>1982</v>
      </c>
      <c r="BN642" s="19" t="str">
        <f t="shared" si="106"/>
        <v>Sep</v>
      </c>
      <c r="BO642" s="19">
        <v>27</v>
      </c>
      <c r="BP642" s="40">
        <f t="shared" si="103"/>
        <v>30221</v>
      </c>
      <c r="BQ642" s="19">
        <f ca="1" t="shared" si="107"/>
        <v>43</v>
      </c>
      <c r="BU642" s="19">
        <v>5415.66</v>
      </c>
      <c r="BV642" s="41">
        <v>5415.66</v>
      </c>
    </row>
    <row r="643" spans="1:74">
      <c r="A643" s="19" t="s">
        <v>2413</v>
      </c>
      <c r="B643" s="39">
        <v>1986</v>
      </c>
      <c r="C643" s="19">
        <f t="shared" ref="C643:C706" si="111">IF(B643="?",ROUND(AVERAGE($B$2:$B$2336),0),B643)</f>
        <v>1986</v>
      </c>
      <c r="D643" s="19" t="s">
        <v>8326</v>
      </c>
      <c r="E643" s="19" t="str">
        <f t="shared" si="110"/>
        <v>Dec</v>
      </c>
      <c r="F643" s="19">
        <v>2</v>
      </c>
      <c r="G643" s="40">
        <f t="shared" ref="G643:G706" si="112">DATE(C643,MONTH(E643&amp;2),F643)</f>
        <v>31748</v>
      </c>
      <c r="H643" s="19">
        <v>0</v>
      </c>
      <c r="I643" s="19">
        <v>5469.01</v>
      </c>
      <c r="J643" s="41">
        <v>5469.01</v>
      </c>
      <c r="K643" s="19" t="s">
        <v>8297</v>
      </c>
      <c r="L643" s="19" t="str">
        <v>tier - 2</v>
      </c>
      <c r="M643" s="19" t="s">
        <v>8297</v>
      </c>
      <c r="N643" s="19" t="str">
        <v>tier - 2</v>
      </c>
      <c r="O643" s="19" t="s">
        <v>8337</v>
      </c>
      <c r="P643" s="19" t="str">
        <v>R1024</v>
      </c>
      <c r="Q643" s="19">
        <f ca="1" t="shared" ref="Q643:Q706" si="113">INT((TODAY()-G643)/365.25)</f>
        <v>38</v>
      </c>
      <c r="R643" s="29"/>
      <c r="U643" s="19" t="s">
        <v>8310</v>
      </c>
      <c r="V643" s="19" t="str">
        <f t="shared" si="108"/>
        <v>Sep</v>
      </c>
      <c r="X643" s="19">
        <f t="shared" si="109"/>
        <v>1984</v>
      </c>
      <c r="AG643" s="19" t="s">
        <v>2389</v>
      </c>
      <c r="AH643" s="19" t="s">
        <v>8327</v>
      </c>
      <c r="AI643" s="19" t="s">
        <v>8297</v>
      </c>
      <c r="AJ643" s="19" t="s">
        <v>8298</v>
      </c>
      <c r="AK643" s="19" t="str">
        <v>tier - 2</v>
      </c>
      <c r="AL643" s="19" t="str">
        <v>tier - 3</v>
      </c>
      <c r="AT643" s="19" t="s">
        <v>8299</v>
      </c>
      <c r="AU643" s="19" t="str">
        <v>R1013</v>
      </c>
      <c r="BD643" s="39">
        <v>1982</v>
      </c>
      <c r="BE643" s="19" t="str">
        <f t="shared" si="104"/>
        <v>Sep</v>
      </c>
      <c r="BF643" s="19">
        <v>27</v>
      </c>
      <c r="BG643" s="40">
        <f t="shared" si="105"/>
        <v>30221</v>
      </c>
      <c r="BM643" s="39">
        <v>1991</v>
      </c>
      <c r="BN643" s="19" t="str">
        <f t="shared" si="106"/>
        <v>Jul</v>
      </c>
      <c r="BO643" s="19">
        <v>6</v>
      </c>
      <c r="BP643" s="40">
        <f t="shared" si="103"/>
        <v>33425</v>
      </c>
      <c r="BQ643" s="19">
        <f ca="1" t="shared" si="107"/>
        <v>34</v>
      </c>
      <c r="BU643" s="19">
        <v>5425.02</v>
      </c>
      <c r="BV643" s="41">
        <v>5425.02</v>
      </c>
    </row>
    <row r="644" spans="1:74">
      <c r="A644" s="19" t="s">
        <v>2416</v>
      </c>
      <c r="B644" s="39">
        <v>1986</v>
      </c>
      <c r="C644" s="19">
        <f t="shared" si="111"/>
        <v>1986</v>
      </c>
      <c r="D644" s="19" t="s">
        <v>8296</v>
      </c>
      <c r="E644" s="19" t="str">
        <f t="shared" si="110"/>
        <v>Jul</v>
      </c>
      <c r="F644" s="19">
        <v>12</v>
      </c>
      <c r="G644" s="40">
        <f t="shared" si="112"/>
        <v>31605</v>
      </c>
      <c r="H644" s="19">
        <v>1</v>
      </c>
      <c r="I644" s="19">
        <v>5472.45</v>
      </c>
      <c r="J644" s="41">
        <v>5472.45</v>
      </c>
      <c r="K644" s="19" t="s">
        <v>8297</v>
      </c>
      <c r="L644" s="19" t="str">
        <v>tier - 2</v>
      </c>
      <c r="M644" s="19" t="s">
        <v>8298</v>
      </c>
      <c r="N644" s="19" t="str">
        <v>tier - 3</v>
      </c>
      <c r="O644" s="19" t="s">
        <v>8330</v>
      </c>
      <c r="P644" s="19" t="str">
        <v>R1011</v>
      </c>
      <c r="Q644" s="19">
        <f ca="1" t="shared" si="113"/>
        <v>39</v>
      </c>
      <c r="R644" s="29"/>
      <c r="U644" s="19" t="s">
        <v>8328</v>
      </c>
      <c r="V644" s="19" t="str">
        <f t="shared" si="108"/>
        <v>Aug</v>
      </c>
      <c r="X644" s="19">
        <f t="shared" si="109"/>
        <v>1984</v>
      </c>
      <c r="AG644" s="19" t="s">
        <v>2393</v>
      </c>
      <c r="AH644" s="19" t="s">
        <v>8336</v>
      </c>
      <c r="AI644" s="19" t="s">
        <v>8297</v>
      </c>
      <c r="AJ644" s="19" t="s">
        <v>8302</v>
      </c>
      <c r="AK644" s="19" t="str">
        <v>tier - 2</v>
      </c>
      <c r="AL644" s="19" t="str">
        <v>tier - 1</v>
      </c>
      <c r="AT644" s="19" t="s">
        <v>8315</v>
      </c>
      <c r="AU644" s="19" t="str">
        <v>R1012</v>
      </c>
      <c r="BD644" s="39">
        <v>1991</v>
      </c>
      <c r="BE644" s="19" t="str">
        <f t="shared" si="104"/>
        <v>Jul</v>
      </c>
      <c r="BF644" s="19">
        <v>6</v>
      </c>
      <c r="BG644" s="40">
        <f t="shared" si="105"/>
        <v>33425</v>
      </c>
      <c r="BM644" s="39">
        <v>1992</v>
      </c>
      <c r="BN644" s="19" t="str">
        <f t="shared" si="106"/>
        <v>Sep</v>
      </c>
      <c r="BO644" s="19">
        <v>17</v>
      </c>
      <c r="BP644" s="40">
        <f t="shared" si="103"/>
        <v>33864</v>
      </c>
      <c r="BQ644" s="19">
        <f ca="1" t="shared" si="107"/>
        <v>33</v>
      </c>
      <c r="BU644" s="19">
        <v>5428.73</v>
      </c>
      <c r="BV644" s="41">
        <v>5428.73</v>
      </c>
    </row>
    <row r="645" spans="1:74">
      <c r="A645" s="19" t="s">
        <v>2420</v>
      </c>
      <c r="B645" s="39">
        <v>1986</v>
      </c>
      <c r="C645" s="19">
        <f t="shared" si="111"/>
        <v>1986</v>
      </c>
      <c r="D645" s="19" t="s">
        <v>8310</v>
      </c>
      <c r="E645" s="19" t="str">
        <f t="shared" si="110"/>
        <v>Sep</v>
      </c>
      <c r="F645" s="19">
        <v>30</v>
      </c>
      <c r="G645" s="40">
        <f t="shared" si="112"/>
        <v>31685</v>
      </c>
      <c r="H645" s="19">
        <v>1</v>
      </c>
      <c r="I645" s="19">
        <v>5478.04</v>
      </c>
      <c r="J645" s="41">
        <v>5478.04</v>
      </c>
      <c r="K645" s="19" t="s">
        <v>8297</v>
      </c>
      <c r="L645" s="19" t="str">
        <v>tier - 2</v>
      </c>
      <c r="M645" s="19" t="s">
        <v>8298</v>
      </c>
      <c r="N645" s="19" t="str">
        <v>tier - 3</v>
      </c>
      <c r="O645" s="19" t="s">
        <v>8299</v>
      </c>
      <c r="P645" s="19" t="str">
        <v>R1013</v>
      </c>
      <c r="Q645" s="19">
        <f ca="1" t="shared" si="113"/>
        <v>39</v>
      </c>
      <c r="R645" s="29"/>
      <c r="U645" s="19" t="s">
        <v>8326</v>
      </c>
      <c r="V645" s="19" t="str">
        <f t="shared" si="108"/>
        <v>Dec</v>
      </c>
      <c r="X645" s="19">
        <f t="shared" si="109"/>
        <v>1985</v>
      </c>
      <c r="AG645" s="19" t="s">
        <v>2396</v>
      </c>
      <c r="AH645" s="19" t="s">
        <v>8336</v>
      </c>
      <c r="AI645" s="19" t="s">
        <v>8298</v>
      </c>
      <c r="AJ645" s="19" t="s">
        <v>8302</v>
      </c>
      <c r="AK645" s="19" t="str">
        <v>tier - 3</v>
      </c>
      <c r="AL645" s="19" t="str">
        <v>tier - 1</v>
      </c>
      <c r="AT645" s="19" t="s">
        <v>8341</v>
      </c>
      <c r="AU645" s="19" t="str">
        <v>R1017</v>
      </c>
      <c r="BD645" s="39">
        <v>1992</v>
      </c>
      <c r="BE645" s="19" t="str">
        <f t="shared" si="104"/>
        <v>Sep</v>
      </c>
      <c r="BF645" s="19">
        <v>17</v>
      </c>
      <c r="BG645" s="40">
        <f t="shared" si="105"/>
        <v>33864</v>
      </c>
      <c r="BM645" s="39">
        <v>1978</v>
      </c>
      <c r="BN645" s="19" t="str">
        <f t="shared" si="106"/>
        <v>Jun</v>
      </c>
      <c r="BO645" s="19">
        <v>8</v>
      </c>
      <c r="BP645" s="40">
        <f t="shared" si="103"/>
        <v>28649</v>
      </c>
      <c r="BQ645" s="19">
        <f ca="1" t="shared" si="107"/>
        <v>47</v>
      </c>
      <c r="BU645" s="19">
        <v>5428.98</v>
      </c>
      <c r="BV645" s="41">
        <v>5428.98</v>
      </c>
    </row>
    <row r="646" spans="1:74">
      <c r="A646" s="19" t="s">
        <v>2423</v>
      </c>
      <c r="B646" s="39">
        <v>1984</v>
      </c>
      <c r="C646" s="19">
        <f t="shared" si="111"/>
        <v>1984</v>
      </c>
      <c r="D646" s="19" t="s">
        <v>8328</v>
      </c>
      <c r="E646" s="19" t="str">
        <f t="shared" si="110"/>
        <v>Aug</v>
      </c>
      <c r="F646" s="19">
        <v>26</v>
      </c>
      <c r="G646" s="40">
        <f t="shared" si="112"/>
        <v>30920</v>
      </c>
      <c r="H646" s="19">
        <v>1</v>
      </c>
      <c r="I646" s="19">
        <v>5484.47</v>
      </c>
      <c r="J646" s="41">
        <v>5484.47</v>
      </c>
      <c r="K646" s="19" t="s">
        <v>8297</v>
      </c>
      <c r="L646" s="19" t="str">
        <v>tier - 2</v>
      </c>
      <c r="M646" s="19" t="s">
        <v>8297</v>
      </c>
      <c r="N646" s="19" t="str">
        <v>tier - 2</v>
      </c>
      <c r="O646" s="19" t="s">
        <v>8299</v>
      </c>
      <c r="P646" s="19" t="str">
        <v>R1013</v>
      </c>
      <c r="Q646" s="19">
        <f ca="1" t="shared" si="113"/>
        <v>41</v>
      </c>
      <c r="R646" s="29"/>
      <c r="U646" s="19" t="s">
        <v>8310</v>
      </c>
      <c r="V646" s="19" t="str">
        <f t="shared" si="108"/>
        <v>Sep</v>
      </c>
      <c r="X646" s="19">
        <f t="shared" si="109"/>
        <v>1975</v>
      </c>
      <c r="AG646" s="19" t="s">
        <v>2399</v>
      </c>
      <c r="AH646" s="19" t="s">
        <v>8336</v>
      </c>
      <c r="AI646" s="19" t="s">
        <v>8297</v>
      </c>
      <c r="AJ646" s="19" t="s">
        <v>8297</v>
      </c>
      <c r="AK646" s="19" t="str">
        <v>tier - 2</v>
      </c>
      <c r="AL646" s="19" t="str">
        <v>tier - 2</v>
      </c>
      <c r="AT646" s="19" t="s">
        <v>8315</v>
      </c>
      <c r="AU646" s="19" t="str">
        <v>R1012</v>
      </c>
      <c r="BD646" s="39">
        <v>1978</v>
      </c>
      <c r="BE646" s="19" t="str">
        <f t="shared" si="104"/>
        <v>Jun</v>
      </c>
      <c r="BF646" s="19">
        <v>8</v>
      </c>
      <c r="BG646" s="40">
        <f t="shared" si="105"/>
        <v>28649</v>
      </c>
      <c r="BM646" s="39">
        <v>1982</v>
      </c>
      <c r="BN646" s="19" t="str">
        <f t="shared" si="106"/>
        <v>Aug</v>
      </c>
      <c r="BO646" s="19">
        <v>25</v>
      </c>
      <c r="BP646" s="40">
        <f t="shared" si="103"/>
        <v>30188</v>
      </c>
      <c r="BQ646" s="19">
        <f ca="1" t="shared" si="107"/>
        <v>43</v>
      </c>
      <c r="BU646" s="19">
        <v>5438.75</v>
      </c>
      <c r="BV646" s="41">
        <v>5438.75</v>
      </c>
    </row>
    <row r="647" spans="1:74">
      <c r="A647" s="19" t="s">
        <v>2427</v>
      </c>
      <c r="B647" s="39">
        <v>1984</v>
      </c>
      <c r="C647" s="19">
        <f t="shared" si="111"/>
        <v>1984</v>
      </c>
      <c r="D647" s="19" t="s">
        <v>8328</v>
      </c>
      <c r="E647" s="19" t="str">
        <f t="shared" si="110"/>
        <v>Aug</v>
      </c>
      <c r="F647" s="19">
        <v>17</v>
      </c>
      <c r="G647" s="40">
        <f t="shared" si="112"/>
        <v>30911</v>
      </c>
      <c r="H647" s="19">
        <v>1</v>
      </c>
      <c r="I647" s="19">
        <v>5488.26</v>
      </c>
      <c r="J647" s="41">
        <v>5488.26</v>
      </c>
      <c r="K647" s="19" t="s">
        <v>8297</v>
      </c>
      <c r="L647" s="19" t="str">
        <v>tier - 2</v>
      </c>
      <c r="M647" s="19" t="s">
        <v>8298</v>
      </c>
      <c r="N647" s="19" t="str">
        <v>tier - 3</v>
      </c>
      <c r="O647" s="19" t="s">
        <v>8330</v>
      </c>
      <c r="P647" s="19" t="str">
        <v>R1011</v>
      </c>
      <c r="Q647" s="19">
        <f ca="1" t="shared" si="113"/>
        <v>41</v>
      </c>
      <c r="R647" s="29"/>
      <c r="U647" s="19" t="s">
        <v>8310</v>
      </c>
      <c r="V647" s="19" t="str">
        <f t="shared" si="108"/>
        <v>Sep</v>
      </c>
      <c r="X647" s="19">
        <f t="shared" si="109"/>
        <v>1982</v>
      </c>
      <c r="AG647" s="19" t="s">
        <v>2403</v>
      </c>
      <c r="AH647" s="19" t="s">
        <v>8336</v>
      </c>
      <c r="AI647" s="19" t="s">
        <v>8298</v>
      </c>
      <c r="AJ647" s="19" t="s">
        <v>8297</v>
      </c>
      <c r="AK647" s="19" t="str">
        <v>tier - 3</v>
      </c>
      <c r="AL647" s="19" t="str">
        <v>tier - 2</v>
      </c>
      <c r="AT647" s="19" t="s">
        <v>8299</v>
      </c>
      <c r="AU647" s="19" t="str">
        <v>R1013</v>
      </c>
      <c r="BD647" s="39">
        <v>1982</v>
      </c>
      <c r="BE647" s="19" t="str">
        <f t="shared" si="104"/>
        <v>Aug</v>
      </c>
      <c r="BF647" s="19">
        <v>25</v>
      </c>
      <c r="BG647" s="40">
        <f t="shared" si="105"/>
        <v>30188</v>
      </c>
      <c r="BM647" s="39">
        <v>1986</v>
      </c>
      <c r="BN647" s="19" t="str">
        <f t="shared" si="106"/>
        <v>Dec</v>
      </c>
      <c r="BO647" s="19">
        <v>25</v>
      </c>
      <c r="BP647" s="40">
        <f t="shared" si="103"/>
        <v>31771</v>
      </c>
      <c r="BQ647" s="19">
        <f ca="1" t="shared" si="107"/>
        <v>38</v>
      </c>
      <c r="BU647" s="19">
        <v>5458.05</v>
      </c>
      <c r="BV647" s="41">
        <v>5458.05</v>
      </c>
    </row>
    <row r="648" spans="1:74">
      <c r="A648" s="19" t="s">
        <v>2430</v>
      </c>
      <c r="B648" s="39">
        <v>1988</v>
      </c>
      <c r="C648" s="19">
        <f t="shared" si="111"/>
        <v>1988</v>
      </c>
      <c r="D648" s="19" t="s">
        <v>8296</v>
      </c>
      <c r="E648" s="19" t="str">
        <f t="shared" si="110"/>
        <v>Jul</v>
      </c>
      <c r="F648" s="19">
        <v>29</v>
      </c>
      <c r="G648" s="40">
        <f t="shared" si="112"/>
        <v>32353</v>
      </c>
      <c r="H648" s="19">
        <v>3</v>
      </c>
      <c r="I648" s="19">
        <v>5503.36</v>
      </c>
      <c r="J648" s="41">
        <v>5503.36</v>
      </c>
      <c r="K648" s="19" t="s">
        <v>8297</v>
      </c>
      <c r="L648" s="19" t="str">
        <v>tier - 2</v>
      </c>
      <c r="M648" s="19" t="s">
        <v>8297</v>
      </c>
      <c r="N648" s="19" t="str">
        <v>tier - 2</v>
      </c>
      <c r="O648" s="19" t="s">
        <v>8315</v>
      </c>
      <c r="P648" s="19" t="str">
        <v>R1012</v>
      </c>
      <c r="Q648" s="19">
        <f ca="1" t="shared" si="113"/>
        <v>37</v>
      </c>
      <c r="R648" s="29"/>
      <c r="U648" s="19" t="s">
        <v>8296</v>
      </c>
      <c r="V648" s="19" t="str">
        <f t="shared" si="108"/>
        <v>Jul</v>
      </c>
      <c r="X648" s="19">
        <f t="shared" si="109"/>
        <v>1991</v>
      </c>
      <c r="AG648" s="19" t="s">
        <v>2406</v>
      </c>
      <c r="AH648" s="19" t="s">
        <v>8336</v>
      </c>
      <c r="AI648" s="19" t="s">
        <v>8297</v>
      </c>
      <c r="AJ648" s="19" t="s">
        <v>8297</v>
      </c>
      <c r="AK648" s="19" t="str">
        <v>tier - 2</v>
      </c>
      <c r="AL648" s="19" t="str">
        <v>tier - 2</v>
      </c>
      <c r="AT648" s="19" t="s">
        <v>8337</v>
      </c>
      <c r="AU648" s="19" t="str">
        <v>R1024</v>
      </c>
      <c r="BD648" s="39">
        <v>1986</v>
      </c>
      <c r="BE648" s="19" t="str">
        <f t="shared" si="104"/>
        <v>Dec</v>
      </c>
      <c r="BF648" s="19">
        <v>25</v>
      </c>
      <c r="BG648" s="40">
        <f t="shared" si="105"/>
        <v>31771</v>
      </c>
      <c r="BM648" s="39">
        <v>1973</v>
      </c>
      <c r="BN648" s="19" t="str">
        <f t="shared" si="106"/>
        <v>Oct</v>
      </c>
      <c r="BO648" s="19">
        <v>24</v>
      </c>
      <c r="BP648" s="40">
        <f t="shared" ref="BP648:BP711" si="114">DATE(BM648,MONTH(5&amp;BN648),BO648)</f>
        <v>26961</v>
      </c>
      <c r="BQ648" s="19">
        <f ca="1" t="shared" si="107"/>
        <v>52</v>
      </c>
      <c r="BU648" s="19">
        <v>5466.88</v>
      </c>
      <c r="BV648" s="41">
        <v>5466.88</v>
      </c>
    </row>
    <row r="649" spans="1:74">
      <c r="A649" s="19" t="s">
        <v>2433</v>
      </c>
      <c r="B649" s="39">
        <v>1981</v>
      </c>
      <c r="C649" s="19">
        <f t="shared" si="111"/>
        <v>1981</v>
      </c>
      <c r="D649" s="19" t="s">
        <v>8301</v>
      </c>
      <c r="E649" s="19" t="str">
        <f t="shared" si="110"/>
        <v>Nov</v>
      </c>
      <c r="F649" s="19">
        <v>7</v>
      </c>
      <c r="G649" s="40">
        <f t="shared" si="112"/>
        <v>29897</v>
      </c>
      <c r="H649" s="19">
        <v>1</v>
      </c>
      <c r="I649" s="19">
        <v>5539.4</v>
      </c>
      <c r="J649" s="41">
        <v>5539.4</v>
      </c>
      <c r="K649" s="19" t="s">
        <v>8297</v>
      </c>
      <c r="L649" s="19" t="str">
        <v>tier - 2</v>
      </c>
      <c r="M649" s="19" t="s">
        <v>8297</v>
      </c>
      <c r="N649" s="19" t="str">
        <v>tier - 2</v>
      </c>
      <c r="O649" s="19" t="s">
        <v>8299</v>
      </c>
      <c r="P649" s="19" t="str">
        <v>R1013</v>
      </c>
      <c r="Q649" s="19">
        <f ca="1" t="shared" si="113"/>
        <v>43</v>
      </c>
      <c r="R649" s="29"/>
      <c r="U649" s="19" t="s">
        <v>8310</v>
      </c>
      <c r="V649" s="19" t="str">
        <f t="shared" si="108"/>
        <v>Sep</v>
      </c>
      <c r="X649" s="19">
        <f t="shared" si="109"/>
        <v>1992</v>
      </c>
      <c r="AG649" s="19" t="s">
        <v>2410</v>
      </c>
      <c r="AH649" s="19" t="s">
        <v>8336</v>
      </c>
      <c r="AI649" s="19" t="s">
        <v>8297</v>
      </c>
      <c r="AJ649" s="19" t="s">
        <v>8297</v>
      </c>
      <c r="AK649" s="19" t="str">
        <v>tier - 2</v>
      </c>
      <c r="AL649" s="19" t="str">
        <v>tier - 2</v>
      </c>
      <c r="AT649" s="19" t="s">
        <v>8299</v>
      </c>
      <c r="AU649" s="19" t="str">
        <v>R1013</v>
      </c>
      <c r="BD649" s="39">
        <v>1973</v>
      </c>
      <c r="BE649" s="19" t="str">
        <f t="shared" ref="BE649:BE712" si="115">SUBSTITUTE(D642,"?","Sep")</f>
        <v>Oct</v>
      </c>
      <c r="BF649" s="19">
        <v>24</v>
      </c>
      <c r="BG649" s="40">
        <f t="shared" ref="BG649:BG712" si="116">DATE(BD649,MONTH(5&amp;BE649),BF649)</f>
        <v>26961</v>
      </c>
      <c r="BM649" s="39">
        <v>1986</v>
      </c>
      <c r="BN649" s="19" t="str">
        <f t="shared" ref="BN649:BN712" si="117">SUBSTITUTE(E643,"?","Sep")</f>
        <v>Dec</v>
      </c>
      <c r="BO649" s="19">
        <v>2</v>
      </c>
      <c r="BP649" s="40">
        <f t="shared" si="114"/>
        <v>31748</v>
      </c>
      <c r="BQ649" s="19">
        <f ca="1" t="shared" ref="BQ649:BQ712" si="118">INT((TODAY()-BP649)/365.25)</f>
        <v>38</v>
      </c>
      <c r="BU649" s="19">
        <v>5469.01</v>
      </c>
      <c r="BV649" s="41">
        <v>5469.01</v>
      </c>
    </row>
    <row r="650" spans="1:74">
      <c r="A650" s="19" t="s">
        <v>2437</v>
      </c>
      <c r="B650" s="39">
        <v>1980</v>
      </c>
      <c r="C650" s="19">
        <f t="shared" si="111"/>
        <v>1980</v>
      </c>
      <c r="D650" s="19" t="s">
        <v>8326</v>
      </c>
      <c r="E650" s="19" t="str">
        <f t="shared" si="110"/>
        <v>Dec</v>
      </c>
      <c r="F650" s="19">
        <v>7</v>
      </c>
      <c r="G650" s="40">
        <f t="shared" si="112"/>
        <v>29562</v>
      </c>
      <c r="H650" s="19">
        <v>2</v>
      </c>
      <c r="I650" s="19">
        <v>5540.35</v>
      </c>
      <c r="J650" s="41">
        <v>5540.35</v>
      </c>
      <c r="K650" s="19" t="s">
        <v>8297</v>
      </c>
      <c r="L650" s="19" t="str">
        <v>tier - 2</v>
      </c>
      <c r="M650" s="19" t="s">
        <v>8297</v>
      </c>
      <c r="N650" s="19" t="str">
        <v>tier - 2</v>
      </c>
      <c r="O650" s="19" t="s">
        <v>8315</v>
      </c>
      <c r="P650" s="19" t="str">
        <v>R1012</v>
      </c>
      <c r="Q650" s="19">
        <f ca="1" t="shared" si="113"/>
        <v>44</v>
      </c>
      <c r="R650" s="29"/>
      <c r="U650" s="19" t="s">
        <v>8303</v>
      </c>
      <c r="V650" s="19" t="str">
        <f t="shared" si="108"/>
        <v>Jun</v>
      </c>
      <c r="X650" s="19">
        <f t="shared" si="109"/>
        <v>1978</v>
      </c>
      <c r="AG650" s="19" t="s">
        <v>2413</v>
      </c>
      <c r="AH650" s="19" t="s">
        <v>8324</v>
      </c>
      <c r="AI650" s="19" t="s">
        <v>8297</v>
      </c>
      <c r="AJ650" s="19" t="s">
        <v>8297</v>
      </c>
      <c r="AK650" s="19" t="str">
        <v>tier - 2</v>
      </c>
      <c r="AL650" s="19" t="str">
        <v>tier - 2</v>
      </c>
      <c r="AT650" s="19" t="s">
        <v>8337</v>
      </c>
      <c r="AU650" s="19" t="str">
        <v>R1024</v>
      </c>
      <c r="BD650" s="39">
        <v>1986</v>
      </c>
      <c r="BE650" s="19" t="str">
        <f t="shared" si="115"/>
        <v>Dec</v>
      </c>
      <c r="BF650" s="19">
        <v>2</v>
      </c>
      <c r="BG650" s="40">
        <f t="shared" si="116"/>
        <v>31748</v>
      </c>
      <c r="BM650" s="39">
        <v>1986</v>
      </c>
      <c r="BN650" s="19" t="str">
        <f t="shared" si="117"/>
        <v>Jul</v>
      </c>
      <c r="BO650" s="19">
        <v>12</v>
      </c>
      <c r="BP650" s="40">
        <f t="shared" si="114"/>
        <v>31605</v>
      </c>
      <c r="BQ650" s="19">
        <f ca="1" t="shared" si="118"/>
        <v>39</v>
      </c>
      <c r="BU650" s="19">
        <v>5472.45</v>
      </c>
      <c r="BV650" s="41">
        <v>5472.45</v>
      </c>
    </row>
    <row r="651" spans="1:74">
      <c r="A651" s="19" t="s">
        <v>2440</v>
      </c>
      <c r="B651" s="39">
        <v>1999</v>
      </c>
      <c r="C651" s="19">
        <f t="shared" si="111"/>
        <v>1999</v>
      </c>
      <c r="D651" s="19" t="s">
        <v>8310</v>
      </c>
      <c r="E651" s="19" t="str">
        <f t="shared" si="110"/>
        <v>Sep</v>
      </c>
      <c r="F651" s="19">
        <v>22</v>
      </c>
      <c r="G651" s="40">
        <f t="shared" si="112"/>
        <v>36425</v>
      </c>
      <c r="H651" s="19">
        <v>0</v>
      </c>
      <c r="I651" s="19">
        <v>5552.61</v>
      </c>
      <c r="J651" s="41">
        <v>5552.61</v>
      </c>
      <c r="K651" s="19" t="s">
        <v>8297</v>
      </c>
      <c r="L651" s="19" t="str">
        <v>tier - 2</v>
      </c>
      <c r="M651" s="19" t="s">
        <v>8298</v>
      </c>
      <c r="N651" s="19" t="str">
        <v>tier - 3</v>
      </c>
      <c r="O651" s="19" t="s">
        <v>8343</v>
      </c>
      <c r="P651" s="19" t="str">
        <v>R1026</v>
      </c>
      <c r="Q651" s="19">
        <f ca="1" t="shared" si="113"/>
        <v>26</v>
      </c>
      <c r="R651" s="29"/>
      <c r="U651" s="19" t="s">
        <v>8328</v>
      </c>
      <c r="V651" s="19" t="str">
        <f t="shared" si="108"/>
        <v>Aug</v>
      </c>
      <c r="X651" s="19">
        <f t="shared" si="109"/>
        <v>1982</v>
      </c>
      <c r="AG651" s="19" t="s">
        <v>2416</v>
      </c>
      <c r="AH651" s="19" t="s">
        <v>8336</v>
      </c>
      <c r="AI651" s="19" t="s">
        <v>8297</v>
      </c>
      <c r="AJ651" s="19" t="s">
        <v>8298</v>
      </c>
      <c r="AK651" s="19" t="str">
        <v>tier - 2</v>
      </c>
      <c r="AL651" s="19" t="str">
        <v>tier - 3</v>
      </c>
      <c r="AT651" s="19" t="s">
        <v>8330</v>
      </c>
      <c r="AU651" s="19" t="str">
        <v>R1011</v>
      </c>
      <c r="BD651" s="39">
        <v>1986</v>
      </c>
      <c r="BE651" s="19" t="str">
        <f t="shared" si="115"/>
        <v>Jul</v>
      </c>
      <c r="BF651" s="19">
        <v>12</v>
      </c>
      <c r="BG651" s="40">
        <f t="shared" si="116"/>
        <v>31605</v>
      </c>
      <c r="BM651" s="39">
        <v>1986</v>
      </c>
      <c r="BN651" s="19" t="str">
        <f t="shared" si="117"/>
        <v>Sep</v>
      </c>
      <c r="BO651" s="19">
        <v>30</v>
      </c>
      <c r="BP651" s="40">
        <f t="shared" si="114"/>
        <v>31685</v>
      </c>
      <c r="BQ651" s="19">
        <f ca="1" t="shared" si="118"/>
        <v>39</v>
      </c>
      <c r="BU651" s="19">
        <v>5478.04</v>
      </c>
      <c r="BV651" s="41">
        <v>5478.04</v>
      </c>
    </row>
    <row r="652" spans="1:74">
      <c r="A652" s="19" t="s">
        <v>2444</v>
      </c>
      <c r="B652" s="39">
        <v>1974</v>
      </c>
      <c r="C652" s="19">
        <f t="shared" si="111"/>
        <v>1974</v>
      </c>
      <c r="D652" s="19" t="s">
        <v>8310</v>
      </c>
      <c r="E652" s="19" t="str">
        <f t="shared" si="110"/>
        <v>Sep</v>
      </c>
      <c r="F652" s="19">
        <v>18</v>
      </c>
      <c r="G652" s="40">
        <f t="shared" si="112"/>
        <v>27290</v>
      </c>
      <c r="H652" s="19">
        <v>0</v>
      </c>
      <c r="I652" s="19">
        <v>5576.35</v>
      </c>
      <c r="J652" s="41">
        <v>5576.35</v>
      </c>
      <c r="K652" s="19" t="s">
        <v>8297</v>
      </c>
      <c r="L652" s="19" t="str">
        <v>tier - 2</v>
      </c>
      <c r="M652" s="19" t="s">
        <v>8298</v>
      </c>
      <c r="N652" s="19" t="str">
        <v>tier - 3</v>
      </c>
      <c r="O652" s="19" t="s">
        <v>8299</v>
      </c>
      <c r="P652" s="19" t="str">
        <v>R1013</v>
      </c>
      <c r="Q652" s="19">
        <f ca="1" t="shared" si="113"/>
        <v>51</v>
      </c>
      <c r="R652" s="29"/>
      <c r="U652" s="19" t="s">
        <v>8326</v>
      </c>
      <c r="V652" s="19" t="str">
        <f t="shared" si="108"/>
        <v>Dec</v>
      </c>
      <c r="X652" s="19">
        <f t="shared" si="109"/>
        <v>1986</v>
      </c>
      <c r="AG652" s="19" t="s">
        <v>2420</v>
      </c>
      <c r="AH652" s="19" t="s">
        <v>8336</v>
      </c>
      <c r="AI652" s="19" t="s">
        <v>8297</v>
      </c>
      <c r="AJ652" s="19" t="s">
        <v>8298</v>
      </c>
      <c r="AK652" s="19" t="str">
        <v>tier - 2</v>
      </c>
      <c r="AL652" s="19" t="str">
        <v>tier - 3</v>
      </c>
      <c r="AT652" s="19" t="s">
        <v>8299</v>
      </c>
      <c r="AU652" s="19" t="str">
        <v>R1013</v>
      </c>
      <c r="BD652" s="39">
        <v>1986</v>
      </c>
      <c r="BE652" s="19" t="str">
        <f t="shared" si="115"/>
        <v>Sep</v>
      </c>
      <c r="BF652" s="19">
        <v>30</v>
      </c>
      <c r="BG652" s="40">
        <f t="shared" si="116"/>
        <v>31685</v>
      </c>
      <c r="BM652" s="39">
        <v>1984</v>
      </c>
      <c r="BN652" s="19" t="str">
        <f t="shared" si="117"/>
        <v>Aug</v>
      </c>
      <c r="BO652" s="19">
        <v>26</v>
      </c>
      <c r="BP652" s="40">
        <f t="shared" si="114"/>
        <v>30920</v>
      </c>
      <c r="BQ652" s="19">
        <f ca="1" t="shared" si="118"/>
        <v>41</v>
      </c>
      <c r="BU652" s="19">
        <v>5484.47</v>
      </c>
      <c r="BV652" s="41">
        <v>5484.47</v>
      </c>
    </row>
    <row r="653" spans="1:74">
      <c r="A653" s="19" t="s">
        <v>2448</v>
      </c>
      <c r="B653" s="39">
        <v>1985</v>
      </c>
      <c r="C653" s="19">
        <f t="shared" si="111"/>
        <v>1985</v>
      </c>
      <c r="D653" s="19" t="s">
        <v>8310</v>
      </c>
      <c r="E653" s="19" t="str">
        <f t="shared" si="110"/>
        <v>Sep</v>
      </c>
      <c r="F653" s="19">
        <v>5</v>
      </c>
      <c r="G653" s="40">
        <f t="shared" si="112"/>
        <v>31295</v>
      </c>
      <c r="H653" s="19">
        <v>3</v>
      </c>
      <c r="I653" s="19">
        <v>5582.95</v>
      </c>
      <c r="J653" s="41">
        <v>5582.95</v>
      </c>
      <c r="K653" s="19" t="s">
        <v>8297</v>
      </c>
      <c r="L653" s="19" t="str">
        <v>tier - 2</v>
      </c>
      <c r="M653" s="19" t="s">
        <v>8302</v>
      </c>
      <c r="N653" s="19" t="str">
        <v>tier - 1</v>
      </c>
      <c r="O653" s="19" t="s">
        <v>8315</v>
      </c>
      <c r="P653" s="19" t="str">
        <v>R1012</v>
      </c>
      <c r="Q653" s="19">
        <f ca="1" t="shared" si="113"/>
        <v>40</v>
      </c>
      <c r="R653" s="29"/>
      <c r="U653" s="19" t="s">
        <v>8329</v>
      </c>
      <c r="V653" s="19" t="str">
        <f t="shared" si="108"/>
        <v>Oct</v>
      </c>
      <c r="X653" s="19">
        <f t="shared" si="109"/>
        <v>1973</v>
      </c>
      <c r="AG653" s="19" t="s">
        <v>2423</v>
      </c>
      <c r="AH653" s="19" t="s">
        <v>8336</v>
      </c>
      <c r="AI653" s="19" t="s">
        <v>8297</v>
      </c>
      <c r="AJ653" s="19" t="s">
        <v>8297</v>
      </c>
      <c r="AK653" s="19" t="str">
        <v>tier - 2</v>
      </c>
      <c r="AL653" s="19" t="str">
        <v>tier - 2</v>
      </c>
      <c r="AT653" s="19" t="s">
        <v>8299</v>
      </c>
      <c r="AU653" s="19" t="str">
        <v>R1013</v>
      </c>
      <c r="BD653" s="39">
        <v>1984</v>
      </c>
      <c r="BE653" s="19" t="str">
        <f t="shared" si="115"/>
        <v>Aug</v>
      </c>
      <c r="BF653" s="19">
        <v>26</v>
      </c>
      <c r="BG653" s="40">
        <f t="shared" si="116"/>
        <v>30920</v>
      </c>
      <c r="BM653" s="39">
        <v>1984</v>
      </c>
      <c r="BN653" s="19" t="str">
        <f t="shared" si="117"/>
        <v>Aug</v>
      </c>
      <c r="BO653" s="19">
        <v>17</v>
      </c>
      <c r="BP653" s="40">
        <f t="shared" si="114"/>
        <v>30911</v>
      </c>
      <c r="BQ653" s="19">
        <f ca="1" t="shared" si="118"/>
        <v>41</v>
      </c>
      <c r="BU653" s="19">
        <v>5488.26</v>
      </c>
      <c r="BV653" s="41">
        <v>5488.26</v>
      </c>
    </row>
    <row r="654" spans="1:74">
      <c r="A654" s="19" t="s">
        <v>2452</v>
      </c>
      <c r="B654" s="39">
        <v>1986</v>
      </c>
      <c r="C654" s="19">
        <f t="shared" si="111"/>
        <v>1986</v>
      </c>
      <c r="D654" s="19" t="s">
        <v>8301</v>
      </c>
      <c r="E654" s="19" t="str">
        <f t="shared" si="110"/>
        <v>Nov</v>
      </c>
      <c r="F654" s="19">
        <v>21</v>
      </c>
      <c r="G654" s="40">
        <f t="shared" si="112"/>
        <v>31737</v>
      </c>
      <c r="H654" s="19">
        <v>2</v>
      </c>
      <c r="I654" s="19">
        <v>5584.31</v>
      </c>
      <c r="J654" s="41">
        <v>5584.31</v>
      </c>
      <c r="K654" s="19" t="s">
        <v>8298</v>
      </c>
      <c r="L654" s="19" t="str">
        <v>tier - 3</v>
      </c>
      <c r="M654" s="19" t="s">
        <v>8302</v>
      </c>
      <c r="N654" s="19" t="str">
        <v>tier - 1</v>
      </c>
      <c r="O654" s="19" t="s">
        <v>8299</v>
      </c>
      <c r="P654" s="19" t="str">
        <v>R1013</v>
      </c>
      <c r="Q654" s="19">
        <f ca="1" t="shared" si="113"/>
        <v>38</v>
      </c>
      <c r="R654" s="29"/>
      <c r="U654" s="19" t="s">
        <v>8326</v>
      </c>
      <c r="V654" s="19" t="str">
        <f t="shared" ref="V654:V717" si="119">SUBSTITUTE(U654,"?","Sep")</f>
        <v>Dec</v>
      </c>
      <c r="X654" s="19">
        <f t="shared" ref="X654:X717" si="120">IF(B643="?",ROUND(AVERAGE($B$2:$B$2355),0),B643)</f>
        <v>1986</v>
      </c>
      <c r="AG654" s="19" t="s">
        <v>2427</v>
      </c>
      <c r="AH654" s="19" t="s">
        <v>8336</v>
      </c>
      <c r="AI654" s="19" t="s">
        <v>8297</v>
      </c>
      <c r="AJ654" s="19" t="s">
        <v>8298</v>
      </c>
      <c r="AK654" s="19" t="str">
        <v>tier - 2</v>
      </c>
      <c r="AL654" s="19" t="str">
        <v>tier - 3</v>
      </c>
      <c r="AT654" s="19" t="s">
        <v>8330</v>
      </c>
      <c r="AU654" s="19" t="str">
        <v>R1011</v>
      </c>
      <c r="BD654" s="39">
        <v>1984</v>
      </c>
      <c r="BE654" s="19" t="str">
        <f t="shared" si="115"/>
        <v>Aug</v>
      </c>
      <c r="BF654" s="19">
        <v>17</v>
      </c>
      <c r="BG654" s="40">
        <f t="shared" si="116"/>
        <v>30911</v>
      </c>
      <c r="BM654" s="39">
        <v>1988</v>
      </c>
      <c r="BN654" s="19" t="str">
        <f t="shared" si="117"/>
        <v>Jul</v>
      </c>
      <c r="BO654" s="19">
        <v>29</v>
      </c>
      <c r="BP654" s="40">
        <f t="shared" si="114"/>
        <v>32353</v>
      </c>
      <c r="BQ654" s="19">
        <f ca="1" t="shared" si="118"/>
        <v>37</v>
      </c>
      <c r="BU654" s="19">
        <v>5503.36</v>
      </c>
      <c r="BV654" s="41">
        <v>5503.36</v>
      </c>
    </row>
    <row r="655" spans="1:74">
      <c r="A655" s="19" t="s">
        <v>2455</v>
      </c>
      <c r="B655" s="39">
        <v>1983</v>
      </c>
      <c r="C655" s="19">
        <f t="shared" si="111"/>
        <v>1983</v>
      </c>
      <c r="D655" s="19" t="s">
        <v>8329</v>
      </c>
      <c r="E655" s="19" t="str">
        <f t="shared" si="110"/>
        <v>Oct</v>
      </c>
      <c r="F655" s="19">
        <v>3</v>
      </c>
      <c r="G655" s="40">
        <f t="shared" si="112"/>
        <v>30592</v>
      </c>
      <c r="H655" s="19">
        <v>3</v>
      </c>
      <c r="I655" s="19">
        <v>5587.59</v>
      </c>
      <c r="J655" s="41">
        <v>5587.59</v>
      </c>
      <c r="K655" s="19" t="s">
        <v>8297</v>
      </c>
      <c r="L655" s="19" t="str">
        <v>tier - 2</v>
      </c>
      <c r="M655" s="19" t="s">
        <v>8302</v>
      </c>
      <c r="N655" s="19" t="str">
        <v>tier - 1</v>
      </c>
      <c r="O655" s="19" t="s">
        <v>8299</v>
      </c>
      <c r="P655" s="19" t="str">
        <v>R1013</v>
      </c>
      <c r="Q655" s="19">
        <f ca="1" t="shared" si="113"/>
        <v>42</v>
      </c>
      <c r="R655" s="29"/>
      <c r="U655" s="19" t="s">
        <v>8296</v>
      </c>
      <c r="V655" s="19" t="str">
        <f t="shared" si="119"/>
        <v>Jul</v>
      </c>
      <c r="X655" s="19">
        <f t="shared" si="120"/>
        <v>1986</v>
      </c>
      <c r="AG655" s="19" t="s">
        <v>2430</v>
      </c>
      <c r="AH655" s="19" t="s">
        <v>8336</v>
      </c>
      <c r="AI655" s="19" t="s">
        <v>8297</v>
      </c>
      <c r="AJ655" s="19" t="s">
        <v>8297</v>
      </c>
      <c r="AK655" s="19" t="str">
        <v>tier - 2</v>
      </c>
      <c r="AL655" s="19" t="str">
        <v>tier - 2</v>
      </c>
      <c r="AT655" s="19" t="s">
        <v>8315</v>
      </c>
      <c r="AU655" s="19" t="str">
        <v>R1012</v>
      </c>
      <c r="BD655" s="39">
        <v>1988</v>
      </c>
      <c r="BE655" s="19" t="str">
        <f t="shared" si="115"/>
        <v>Jul</v>
      </c>
      <c r="BF655" s="19">
        <v>29</v>
      </c>
      <c r="BG655" s="40">
        <f t="shared" si="116"/>
        <v>32353</v>
      </c>
      <c r="BM655" s="39">
        <v>1981</v>
      </c>
      <c r="BN655" s="19" t="str">
        <f t="shared" si="117"/>
        <v>Nov</v>
      </c>
      <c r="BO655" s="19">
        <v>7</v>
      </c>
      <c r="BP655" s="40">
        <f t="shared" si="114"/>
        <v>29897</v>
      </c>
      <c r="BQ655" s="19">
        <f ca="1" t="shared" si="118"/>
        <v>43</v>
      </c>
      <c r="BU655" s="19">
        <v>5539.4</v>
      </c>
      <c r="BV655" s="41">
        <v>5539.4</v>
      </c>
    </row>
    <row r="656" spans="1:74">
      <c r="A656" s="19" t="s">
        <v>2459</v>
      </c>
      <c r="B656" s="39">
        <v>1988</v>
      </c>
      <c r="C656" s="19">
        <f t="shared" si="111"/>
        <v>1988</v>
      </c>
      <c r="D656" s="19" t="s">
        <v>8301</v>
      </c>
      <c r="E656" s="19" t="str">
        <f t="shared" si="110"/>
        <v>Nov</v>
      </c>
      <c r="F656" s="19">
        <v>18</v>
      </c>
      <c r="G656" s="40">
        <f t="shared" si="112"/>
        <v>32465</v>
      </c>
      <c r="H656" s="19">
        <v>1</v>
      </c>
      <c r="I656" s="19">
        <v>5594.85</v>
      </c>
      <c r="J656" s="41">
        <v>5594.85</v>
      </c>
      <c r="K656" s="19" t="s">
        <v>8297</v>
      </c>
      <c r="L656" s="19" t="str">
        <v>tier - 2</v>
      </c>
      <c r="M656" s="19" t="s">
        <v>8298</v>
      </c>
      <c r="N656" s="19" t="str">
        <v>tier - 3</v>
      </c>
      <c r="O656" s="19" t="s">
        <v>8337</v>
      </c>
      <c r="P656" s="19" t="str">
        <v>R1024</v>
      </c>
      <c r="Q656" s="19">
        <f ca="1" t="shared" si="113"/>
        <v>36</v>
      </c>
      <c r="R656" s="29"/>
      <c r="U656" s="19" t="s">
        <v>8310</v>
      </c>
      <c r="V656" s="19" t="str">
        <f t="shared" si="119"/>
        <v>Sep</v>
      </c>
      <c r="X656" s="19">
        <f t="shared" si="120"/>
        <v>1986</v>
      </c>
      <c r="AG656" s="19" t="s">
        <v>2433</v>
      </c>
      <c r="AH656" s="19" t="s">
        <v>8336</v>
      </c>
      <c r="AI656" s="19" t="s">
        <v>8297</v>
      </c>
      <c r="AJ656" s="19" t="s">
        <v>8297</v>
      </c>
      <c r="AK656" s="19" t="str">
        <v>tier - 2</v>
      </c>
      <c r="AL656" s="19" t="str">
        <v>tier - 2</v>
      </c>
      <c r="AT656" s="19" t="s">
        <v>8299</v>
      </c>
      <c r="AU656" s="19" t="str">
        <v>R1013</v>
      </c>
      <c r="BD656" s="39">
        <v>1981</v>
      </c>
      <c r="BE656" s="19" t="str">
        <f t="shared" si="115"/>
        <v>Nov</v>
      </c>
      <c r="BF656" s="19">
        <v>7</v>
      </c>
      <c r="BG656" s="40">
        <f t="shared" si="116"/>
        <v>29897</v>
      </c>
      <c r="BM656" s="39">
        <v>1980</v>
      </c>
      <c r="BN656" s="19" t="str">
        <f t="shared" si="117"/>
        <v>Dec</v>
      </c>
      <c r="BO656" s="19">
        <v>7</v>
      </c>
      <c r="BP656" s="40">
        <f t="shared" si="114"/>
        <v>29562</v>
      </c>
      <c r="BQ656" s="19">
        <f ca="1" t="shared" si="118"/>
        <v>44</v>
      </c>
      <c r="BU656" s="19">
        <v>5540.35</v>
      </c>
      <c r="BV656" s="41">
        <v>5540.35</v>
      </c>
    </row>
    <row r="657" spans="1:74">
      <c r="A657" s="19" t="s">
        <v>2462</v>
      </c>
      <c r="B657" s="39">
        <v>1978</v>
      </c>
      <c r="C657" s="19">
        <f t="shared" si="111"/>
        <v>1978</v>
      </c>
      <c r="D657" s="19" t="s">
        <v>8310</v>
      </c>
      <c r="E657" s="19" t="str">
        <f t="shared" si="110"/>
        <v>Sep</v>
      </c>
      <c r="F657" s="19">
        <v>11</v>
      </c>
      <c r="G657" s="40">
        <f t="shared" si="112"/>
        <v>28744</v>
      </c>
      <c r="H657" s="19">
        <v>2</v>
      </c>
      <c r="I657" s="19">
        <v>5612.83</v>
      </c>
      <c r="J657" s="41">
        <v>5612.83</v>
      </c>
      <c r="K657" s="19" t="s">
        <v>8297</v>
      </c>
      <c r="L657" s="19" t="str">
        <v>tier - 2</v>
      </c>
      <c r="M657" s="19" t="s">
        <v>8298</v>
      </c>
      <c r="N657" s="19" t="str">
        <v>tier - 3</v>
      </c>
      <c r="O657" s="19" t="s">
        <v>8299</v>
      </c>
      <c r="P657" s="19" t="str">
        <v>R1013</v>
      </c>
      <c r="Q657" s="19">
        <f ca="1" t="shared" si="113"/>
        <v>47</v>
      </c>
      <c r="R657" s="29"/>
      <c r="U657" s="19" t="s">
        <v>8328</v>
      </c>
      <c r="V657" s="19" t="str">
        <f t="shared" si="119"/>
        <v>Aug</v>
      </c>
      <c r="X657" s="19">
        <f t="shared" si="120"/>
        <v>1984</v>
      </c>
      <c r="AG657" s="19" t="s">
        <v>2437</v>
      </c>
      <c r="AH657" s="19" t="s">
        <v>8336</v>
      </c>
      <c r="AI657" s="19" t="s">
        <v>8297</v>
      </c>
      <c r="AJ657" s="19" t="s">
        <v>8297</v>
      </c>
      <c r="AK657" s="19" t="str">
        <v>tier - 2</v>
      </c>
      <c r="AL657" s="19" t="str">
        <v>tier - 2</v>
      </c>
      <c r="AT657" s="19" t="s">
        <v>8315</v>
      </c>
      <c r="AU657" s="19" t="str">
        <v>R1012</v>
      </c>
      <c r="BD657" s="39">
        <v>1980</v>
      </c>
      <c r="BE657" s="19" t="str">
        <f t="shared" si="115"/>
        <v>Dec</v>
      </c>
      <c r="BF657" s="19">
        <v>7</v>
      </c>
      <c r="BG657" s="40">
        <f t="shared" si="116"/>
        <v>29562</v>
      </c>
      <c r="BM657" s="39">
        <v>1999</v>
      </c>
      <c r="BN657" s="19" t="str">
        <f t="shared" si="117"/>
        <v>Sep</v>
      </c>
      <c r="BO657" s="19">
        <v>22</v>
      </c>
      <c r="BP657" s="40">
        <f t="shared" si="114"/>
        <v>36425</v>
      </c>
      <c r="BQ657" s="19">
        <f ca="1" t="shared" si="118"/>
        <v>26</v>
      </c>
      <c r="BU657" s="19">
        <v>5552.61</v>
      </c>
      <c r="BV657" s="41">
        <v>5552.61</v>
      </c>
    </row>
    <row r="658" spans="1:74">
      <c r="A658" s="19" t="s">
        <v>2466</v>
      </c>
      <c r="B658" s="39">
        <v>1994</v>
      </c>
      <c r="C658" s="19">
        <f t="shared" si="111"/>
        <v>1994</v>
      </c>
      <c r="D658" s="19" t="s">
        <v>8301</v>
      </c>
      <c r="E658" s="19" t="str">
        <f t="shared" si="110"/>
        <v>Nov</v>
      </c>
      <c r="F658" s="19">
        <v>15</v>
      </c>
      <c r="G658" s="40">
        <f t="shared" si="112"/>
        <v>34653</v>
      </c>
      <c r="H658" s="19">
        <v>5</v>
      </c>
      <c r="I658" s="19">
        <v>5615.37</v>
      </c>
      <c r="J658" s="41">
        <v>5615.37</v>
      </c>
      <c r="K658" s="19" t="s">
        <v>8297</v>
      </c>
      <c r="L658" s="19" t="str">
        <v>tier - 2</v>
      </c>
      <c r="M658" s="19" t="s">
        <v>8298</v>
      </c>
      <c r="N658" s="19" t="str">
        <v>tier - 3</v>
      </c>
      <c r="O658" s="19" t="s">
        <v>8330</v>
      </c>
      <c r="P658" s="19" t="str">
        <v>R1011</v>
      </c>
      <c r="Q658" s="19">
        <f ca="1" t="shared" si="113"/>
        <v>30</v>
      </c>
      <c r="R658" s="29"/>
      <c r="U658" s="19" t="s">
        <v>8328</v>
      </c>
      <c r="V658" s="19" t="str">
        <f t="shared" si="119"/>
        <v>Aug</v>
      </c>
      <c r="X658" s="19">
        <f t="shared" si="120"/>
        <v>1984</v>
      </c>
      <c r="AG658" s="19" t="s">
        <v>2440</v>
      </c>
      <c r="AH658" s="19" t="s">
        <v>8336</v>
      </c>
      <c r="AI658" s="19" t="s">
        <v>8297</v>
      </c>
      <c r="AJ658" s="19" t="s">
        <v>8298</v>
      </c>
      <c r="AK658" s="19" t="str">
        <v>tier - 2</v>
      </c>
      <c r="AL658" s="19" t="str">
        <v>tier - 3</v>
      </c>
      <c r="AT658" s="19" t="s">
        <v>8343</v>
      </c>
      <c r="AU658" s="19" t="str">
        <v>R1026</v>
      </c>
      <c r="BD658" s="39">
        <v>1999</v>
      </c>
      <c r="BE658" s="19" t="str">
        <f t="shared" si="115"/>
        <v>Sep</v>
      </c>
      <c r="BF658" s="19">
        <v>22</v>
      </c>
      <c r="BG658" s="40">
        <f t="shared" si="116"/>
        <v>36425</v>
      </c>
      <c r="BM658" s="39">
        <v>1974</v>
      </c>
      <c r="BN658" s="19" t="str">
        <f t="shared" si="117"/>
        <v>Sep</v>
      </c>
      <c r="BO658" s="19">
        <v>18</v>
      </c>
      <c r="BP658" s="40">
        <f t="shared" si="114"/>
        <v>27290</v>
      </c>
      <c r="BQ658" s="19">
        <f ca="1" t="shared" si="118"/>
        <v>51</v>
      </c>
      <c r="BU658" s="19">
        <v>5576.35</v>
      </c>
      <c r="BV658" s="41">
        <v>5576.35</v>
      </c>
    </row>
    <row r="659" spans="1:74">
      <c r="A659" s="19" t="s">
        <v>2470</v>
      </c>
      <c r="B659" s="39">
        <v>1987</v>
      </c>
      <c r="C659" s="19">
        <f t="shared" si="111"/>
        <v>1987</v>
      </c>
      <c r="D659" s="19" t="s">
        <v>8326</v>
      </c>
      <c r="E659" s="19" t="str">
        <f t="shared" si="110"/>
        <v>Dec</v>
      </c>
      <c r="F659" s="19">
        <v>9</v>
      </c>
      <c r="G659" s="40">
        <f t="shared" si="112"/>
        <v>32120</v>
      </c>
      <c r="H659" s="19">
        <v>1</v>
      </c>
      <c r="I659" s="19">
        <v>5630.46</v>
      </c>
      <c r="J659" s="41">
        <v>5630.46</v>
      </c>
      <c r="K659" s="19" t="s">
        <v>8297</v>
      </c>
      <c r="L659" s="19" t="str">
        <v>tier - 2</v>
      </c>
      <c r="M659" s="19" t="s">
        <v>8298</v>
      </c>
      <c r="N659" s="19" t="str">
        <v>tier - 3</v>
      </c>
      <c r="O659" s="19" t="s">
        <v>8315</v>
      </c>
      <c r="P659" s="19" t="str">
        <v>R1012</v>
      </c>
      <c r="Q659" s="19">
        <f ca="1" t="shared" si="113"/>
        <v>37</v>
      </c>
      <c r="R659" s="29"/>
      <c r="U659" s="19" t="s">
        <v>8296</v>
      </c>
      <c r="V659" s="19" t="str">
        <f t="shared" si="119"/>
        <v>Jul</v>
      </c>
      <c r="X659" s="19">
        <f t="shared" si="120"/>
        <v>1988</v>
      </c>
      <c r="AG659" s="19" t="s">
        <v>2444</v>
      </c>
      <c r="AH659" s="19" t="s">
        <v>8336</v>
      </c>
      <c r="AI659" s="19" t="s">
        <v>8297</v>
      </c>
      <c r="AJ659" s="19" t="s">
        <v>8298</v>
      </c>
      <c r="AK659" s="19" t="str">
        <v>tier - 2</v>
      </c>
      <c r="AL659" s="19" t="str">
        <v>tier - 3</v>
      </c>
      <c r="AT659" s="19" t="s">
        <v>8299</v>
      </c>
      <c r="AU659" s="19" t="str">
        <v>R1013</v>
      </c>
      <c r="BD659" s="39">
        <v>1974</v>
      </c>
      <c r="BE659" s="19" t="str">
        <f t="shared" si="115"/>
        <v>Sep</v>
      </c>
      <c r="BF659" s="19">
        <v>18</v>
      </c>
      <c r="BG659" s="40">
        <f t="shared" si="116"/>
        <v>27290</v>
      </c>
      <c r="BM659" s="39">
        <v>1985</v>
      </c>
      <c r="BN659" s="19" t="str">
        <f t="shared" si="117"/>
        <v>Sep</v>
      </c>
      <c r="BO659" s="19">
        <v>5</v>
      </c>
      <c r="BP659" s="40">
        <f t="shared" si="114"/>
        <v>31295</v>
      </c>
      <c r="BQ659" s="19">
        <f ca="1" t="shared" si="118"/>
        <v>40</v>
      </c>
      <c r="BU659" s="19">
        <v>5582.95</v>
      </c>
      <c r="BV659" s="41">
        <v>5582.95</v>
      </c>
    </row>
    <row r="660" spans="1:74">
      <c r="A660" s="19" t="s">
        <v>2473</v>
      </c>
      <c r="B660" s="39">
        <v>1983</v>
      </c>
      <c r="C660" s="19">
        <f t="shared" si="111"/>
        <v>1983</v>
      </c>
      <c r="D660" s="19" t="s">
        <v>8303</v>
      </c>
      <c r="E660" s="19" t="str">
        <f t="shared" si="110"/>
        <v>Jun</v>
      </c>
      <c r="F660" s="19">
        <v>8</v>
      </c>
      <c r="G660" s="40">
        <f t="shared" si="112"/>
        <v>30475</v>
      </c>
      <c r="H660" s="19">
        <v>0</v>
      </c>
      <c r="I660" s="19">
        <v>5649.72</v>
      </c>
      <c r="J660" s="41">
        <v>5649.72</v>
      </c>
      <c r="K660" s="19" t="s">
        <v>8297</v>
      </c>
      <c r="L660" s="19" t="str">
        <v>tier - 2</v>
      </c>
      <c r="M660" s="19" t="s">
        <v>8298</v>
      </c>
      <c r="N660" s="19" t="str">
        <v>tier - 3</v>
      </c>
      <c r="O660" s="19" t="s">
        <v>8330</v>
      </c>
      <c r="P660" s="19" t="str">
        <v>R1011</v>
      </c>
      <c r="Q660" s="19">
        <f ca="1" t="shared" si="113"/>
        <v>42</v>
      </c>
      <c r="R660" s="29"/>
      <c r="U660" s="19" t="s">
        <v>8301</v>
      </c>
      <c r="V660" s="19" t="str">
        <f t="shared" si="119"/>
        <v>Nov</v>
      </c>
      <c r="X660" s="19">
        <f t="shared" si="120"/>
        <v>1981</v>
      </c>
      <c r="AG660" s="19" t="s">
        <v>2448</v>
      </c>
      <c r="AH660" s="19" t="s">
        <v>8336</v>
      </c>
      <c r="AI660" s="19" t="s">
        <v>8297</v>
      </c>
      <c r="AJ660" s="19" t="s">
        <v>8302</v>
      </c>
      <c r="AK660" s="19" t="str">
        <v>tier - 2</v>
      </c>
      <c r="AL660" s="19" t="str">
        <v>tier - 1</v>
      </c>
      <c r="AT660" s="19" t="s">
        <v>8315</v>
      </c>
      <c r="AU660" s="19" t="str">
        <v>R1012</v>
      </c>
      <c r="BD660" s="39">
        <v>1985</v>
      </c>
      <c r="BE660" s="19" t="str">
        <f t="shared" si="115"/>
        <v>Sep</v>
      </c>
      <c r="BF660" s="19">
        <v>5</v>
      </c>
      <c r="BG660" s="40">
        <f t="shared" si="116"/>
        <v>31295</v>
      </c>
      <c r="BM660" s="39">
        <v>1986</v>
      </c>
      <c r="BN660" s="19" t="str">
        <f t="shared" si="117"/>
        <v>Nov</v>
      </c>
      <c r="BO660" s="19">
        <v>21</v>
      </c>
      <c r="BP660" s="40">
        <f t="shared" si="114"/>
        <v>31737</v>
      </c>
      <c r="BQ660" s="19">
        <f ca="1" t="shared" si="118"/>
        <v>38</v>
      </c>
      <c r="BU660" s="19">
        <v>5584.31</v>
      </c>
      <c r="BV660" s="41">
        <v>5584.31</v>
      </c>
    </row>
    <row r="661" spans="1:74">
      <c r="A661" s="19" t="s">
        <v>2477</v>
      </c>
      <c r="B661" s="39">
        <v>1978</v>
      </c>
      <c r="C661" s="19">
        <f t="shared" si="111"/>
        <v>1978</v>
      </c>
      <c r="D661" s="19" t="s">
        <v>8310</v>
      </c>
      <c r="E661" s="19" t="str">
        <f t="shared" si="110"/>
        <v>Sep</v>
      </c>
      <c r="F661" s="19">
        <v>27</v>
      </c>
      <c r="G661" s="40">
        <f t="shared" si="112"/>
        <v>28760</v>
      </c>
      <c r="H661" s="19">
        <v>2</v>
      </c>
      <c r="I661" s="19">
        <v>5650.14</v>
      </c>
      <c r="J661" s="41">
        <v>5650.14</v>
      </c>
      <c r="K661" s="19" t="s">
        <v>8297</v>
      </c>
      <c r="L661" s="19" t="str">
        <v>tier - 2</v>
      </c>
      <c r="M661" s="19" t="s">
        <v>8302</v>
      </c>
      <c r="N661" s="19" t="str">
        <v>tier - 1</v>
      </c>
      <c r="O661" s="19" t="s">
        <v>8299</v>
      </c>
      <c r="P661" s="19" t="str">
        <v>R1013</v>
      </c>
      <c r="Q661" s="19">
        <f ca="1" t="shared" si="113"/>
        <v>47</v>
      </c>
      <c r="R661" s="29"/>
      <c r="U661" s="19" t="s">
        <v>8326</v>
      </c>
      <c r="V661" s="19" t="str">
        <f t="shared" si="119"/>
        <v>Dec</v>
      </c>
      <c r="X661" s="19">
        <f t="shared" si="120"/>
        <v>1980</v>
      </c>
      <c r="AG661" s="19" t="s">
        <v>2452</v>
      </c>
      <c r="AH661" s="19" t="s">
        <v>8336</v>
      </c>
      <c r="AI661" s="19" t="s">
        <v>8298</v>
      </c>
      <c r="AJ661" s="19" t="s">
        <v>8302</v>
      </c>
      <c r="AK661" s="19" t="str">
        <v>tier - 3</v>
      </c>
      <c r="AL661" s="19" t="str">
        <v>tier - 1</v>
      </c>
      <c r="AT661" s="19" t="s">
        <v>8299</v>
      </c>
      <c r="AU661" s="19" t="str">
        <v>R1013</v>
      </c>
      <c r="BD661" s="39">
        <v>1986</v>
      </c>
      <c r="BE661" s="19" t="str">
        <f t="shared" si="115"/>
        <v>Nov</v>
      </c>
      <c r="BF661" s="19">
        <v>21</v>
      </c>
      <c r="BG661" s="40">
        <f t="shared" si="116"/>
        <v>31737</v>
      </c>
      <c r="BM661" s="39">
        <v>1983</v>
      </c>
      <c r="BN661" s="19" t="str">
        <f t="shared" si="117"/>
        <v>Oct</v>
      </c>
      <c r="BO661" s="19">
        <v>3</v>
      </c>
      <c r="BP661" s="40">
        <f t="shared" si="114"/>
        <v>30592</v>
      </c>
      <c r="BQ661" s="19">
        <f ca="1" t="shared" si="118"/>
        <v>42</v>
      </c>
      <c r="BU661" s="19">
        <v>5587.59</v>
      </c>
      <c r="BV661" s="41">
        <v>5587.59</v>
      </c>
    </row>
    <row r="662" spans="1:74">
      <c r="A662" s="19" t="s">
        <v>2481</v>
      </c>
      <c r="B662" s="39">
        <v>1983</v>
      </c>
      <c r="C662" s="19">
        <f t="shared" si="111"/>
        <v>1983</v>
      </c>
      <c r="D662" s="19" t="s">
        <v>8310</v>
      </c>
      <c r="E662" s="19" t="str">
        <f t="shared" si="110"/>
        <v>Sep</v>
      </c>
      <c r="F662" s="19">
        <v>3</v>
      </c>
      <c r="G662" s="40">
        <f t="shared" si="112"/>
        <v>30562</v>
      </c>
      <c r="H662" s="19">
        <v>0</v>
      </c>
      <c r="I662" s="19">
        <v>5662.23</v>
      </c>
      <c r="J662" s="41">
        <v>5662.23</v>
      </c>
      <c r="K662" s="19" t="s">
        <v>8297</v>
      </c>
      <c r="L662" s="19" t="str">
        <v>tier - 2</v>
      </c>
      <c r="M662" s="19" t="s">
        <v>8302</v>
      </c>
      <c r="N662" s="19" t="str">
        <v>tier - 1</v>
      </c>
      <c r="O662" s="19" t="s">
        <v>8299</v>
      </c>
      <c r="P662" s="19" t="str">
        <v>R1013</v>
      </c>
      <c r="Q662" s="19">
        <f ca="1" t="shared" si="113"/>
        <v>42</v>
      </c>
      <c r="R662" s="29"/>
      <c r="U662" s="19" t="s">
        <v>8310</v>
      </c>
      <c r="V662" s="19" t="str">
        <f t="shared" si="119"/>
        <v>Sep</v>
      </c>
      <c r="X662" s="19">
        <f t="shared" si="120"/>
        <v>1999</v>
      </c>
      <c r="AG662" s="19" t="s">
        <v>2455</v>
      </c>
      <c r="AH662" s="19" t="s">
        <v>8336</v>
      </c>
      <c r="AI662" s="19" t="s">
        <v>8297</v>
      </c>
      <c r="AJ662" s="19" t="s">
        <v>8302</v>
      </c>
      <c r="AK662" s="19" t="str">
        <v>tier - 2</v>
      </c>
      <c r="AL662" s="19" t="str">
        <v>tier - 1</v>
      </c>
      <c r="AT662" s="19" t="s">
        <v>8299</v>
      </c>
      <c r="AU662" s="19" t="str">
        <v>R1013</v>
      </c>
      <c r="BD662" s="39">
        <v>1983</v>
      </c>
      <c r="BE662" s="19" t="str">
        <f t="shared" si="115"/>
        <v>Oct</v>
      </c>
      <c r="BF662" s="19">
        <v>3</v>
      </c>
      <c r="BG662" s="40">
        <f t="shared" si="116"/>
        <v>30592</v>
      </c>
      <c r="BM662" s="39">
        <v>1988</v>
      </c>
      <c r="BN662" s="19" t="str">
        <f t="shared" si="117"/>
        <v>Nov</v>
      </c>
      <c r="BO662" s="19">
        <v>18</v>
      </c>
      <c r="BP662" s="40">
        <f t="shared" si="114"/>
        <v>32465</v>
      </c>
      <c r="BQ662" s="19">
        <f ca="1" t="shared" si="118"/>
        <v>36</v>
      </c>
      <c r="BU662" s="19">
        <v>5594.85</v>
      </c>
      <c r="BV662" s="41">
        <v>5594.85</v>
      </c>
    </row>
    <row r="663" spans="1:74">
      <c r="A663" s="19" t="s">
        <v>2485</v>
      </c>
      <c r="B663" s="39">
        <v>1984</v>
      </c>
      <c r="C663" s="19">
        <f t="shared" si="111"/>
        <v>1984</v>
      </c>
      <c r="D663" s="19" t="s">
        <v>8328</v>
      </c>
      <c r="E663" s="19" t="str">
        <f t="shared" si="110"/>
        <v>Aug</v>
      </c>
      <c r="F663" s="19">
        <v>12</v>
      </c>
      <c r="G663" s="40">
        <f t="shared" si="112"/>
        <v>30906</v>
      </c>
      <c r="H663" s="19">
        <v>3</v>
      </c>
      <c r="I663" s="19">
        <v>5679.13</v>
      </c>
      <c r="J663" s="41">
        <v>5679.13</v>
      </c>
      <c r="K663" s="19" t="s">
        <v>8297</v>
      </c>
      <c r="L663" s="19" t="str">
        <v>tier - 2</v>
      </c>
      <c r="M663" s="19" t="s">
        <v>8297</v>
      </c>
      <c r="N663" s="19" t="str">
        <v>tier - 2</v>
      </c>
      <c r="O663" s="19" t="s">
        <v>8299</v>
      </c>
      <c r="P663" s="19" t="str">
        <v>R1013</v>
      </c>
      <c r="Q663" s="19">
        <f ca="1" t="shared" si="113"/>
        <v>41</v>
      </c>
      <c r="R663" s="29"/>
      <c r="U663" s="19" t="s">
        <v>8310</v>
      </c>
      <c r="V663" s="19" t="str">
        <f t="shared" si="119"/>
        <v>Sep</v>
      </c>
      <c r="X663" s="19">
        <f t="shared" si="120"/>
        <v>1974</v>
      </c>
      <c r="AG663" s="19" t="s">
        <v>2459</v>
      </c>
      <c r="AH663" s="19" t="s">
        <v>8336</v>
      </c>
      <c r="AI663" s="19" t="s">
        <v>8297</v>
      </c>
      <c r="AJ663" s="19" t="s">
        <v>8298</v>
      </c>
      <c r="AK663" s="19" t="str">
        <v>tier - 2</v>
      </c>
      <c r="AL663" s="19" t="str">
        <v>tier - 3</v>
      </c>
      <c r="AT663" s="19" t="s">
        <v>8337</v>
      </c>
      <c r="AU663" s="19" t="str">
        <v>R1024</v>
      </c>
      <c r="BD663" s="39">
        <v>1988</v>
      </c>
      <c r="BE663" s="19" t="str">
        <f t="shared" si="115"/>
        <v>Nov</v>
      </c>
      <c r="BF663" s="19">
        <v>18</v>
      </c>
      <c r="BG663" s="40">
        <f t="shared" si="116"/>
        <v>32465</v>
      </c>
      <c r="BM663" s="39">
        <v>1978</v>
      </c>
      <c r="BN663" s="19" t="str">
        <f t="shared" si="117"/>
        <v>Sep</v>
      </c>
      <c r="BO663" s="19">
        <v>11</v>
      </c>
      <c r="BP663" s="40">
        <f t="shared" si="114"/>
        <v>28744</v>
      </c>
      <c r="BQ663" s="19">
        <f ca="1" t="shared" si="118"/>
        <v>47</v>
      </c>
      <c r="BU663" s="19">
        <v>5612.83</v>
      </c>
      <c r="BV663" s="41">
        <v>5612.83</v>
      </c>
    </row>
    <row r="664" spans="1:74">
      <c r="A664" s="19" t="s">
        <v>2489</v>
      </c>
      <c r="B664" s="39">
        <v>1972</v>
      </c>
      <c r="C664" s="19">
        <f t="shared" si="111"/>
        <v>1972</v>
      </c>
      <c r="D664" s="19" t="s">
        <v>8329</v>
      </c>
      <c r="E664" s="19" t="str">
        <f t="shared" si="110"/>
        <v>Oct</v>
      </c>
      <c r="F664" s="19">
        <v>28</v>
      </c>
      <c r="G664" s="40">
        <f t="shared" si="112"/>
        <v>26600</v>
      </c>
      <c r="H664" s="19">
        <v>0</v>
      </c>
      <c r="I664" s="19">
        <v>5690.79</v>
      </c>
      <c r="J664" s="41">
        <v>5690.79</v>
      </c>
      <c r="K664" s="19" t="s">
        <v>8297</v>
      </c>
      <c r="L664" s="19" t="str">
        <v>tier - 2</v>
      </c>
      <c r="M664" s="19" t="s">
        <v>8302</v>
      </c>
      <c r="N664" s="19" t="str">
        <v>tier - 1</v>
      </c>
      <c r="O664" s="19" t="s">
        <v>8299</v>
      </c>
      <c r="P664" s="19" t="str">
        <v>R1013</v>
      </c>
      <c r="Q664" s="19">
        <f ca="1" t="shared" si="113"/>
        <v>53</v>
      </c>
      <c r="R664" s="29"/>
      <c r="U664" s="19" t="s">
        <v>8310</v>
      </c>
      <c r="V664" s="19" t="str">
        <f t="shared" si="119"/>
        <v>Sep</v>
      </c>
      <c r="X664" s="19">
        <f t="shared" si="120"/>
        <v>1985</v>
      </c>
      <c r="AG664" s="19" t="s">
        <v>2462</v>
      </c>
      <c r="AH664" s="19" t="s">
        <v>8336</v>
      </c>
      <c r="AI664" s="19" t="s">
        <v>8297</v>
      </c>
      <c r="AJ664" s="19" t="s">
        <v>8298</v>
      </c>
      <c r="AK664" s="19" t="str">
        <v>tier - 2</v>
      </c>
      <c r="AL664" s="19" t="str">
        <v>tier - 3</v>
      </c>
      <c r="AT664" s="19" t="s">
        <v>8299</v>
      </c>
      <c r="AU664" s="19" t="str">
        <v>R1013</v>
      </c>
      <c r="BD664" s="39">
        <v>1978</v>
      </c>
      <c r="BE664" s="19" t="str">
        <f t="shared" si="115"/>
        <v>Sep</v>
      </c>
      <c r="BF664" s="19">
        <v>11</v>
      </c>
      <c r="BG664" s="40">
        <f t="shared" si="116"/>
        <v>28744</v>
      </c>
      <c r="BM664" s="39">
        <v>1994</v>
      </c>
      <c r="BN664" s="19" t="str">
        <f t="shared" si="117"/>
        <v>Nov</v>
      </c>
      <c r="BO664" s="19">
        <v>15</v>
      </c>
      <c r="BP664" s="40">
        <f t="shared" si="114"/>
        <v>34653</v>
      </c>
      <c r="BQ664" s="19">
        <f ca="1" t="shared" si="118"/>
        <v>30</v>
      </c>
      <c r="BU664" s="19">
        <v>5615.37</v>
      </c>
      <c r="BV664" s="41">
        <v>5615.37</v>
      </c>
    </row>
    <row r="665" spans="1:74">
      <c r="A665" s="19" t="s">
        <v>2493</v>
      </c>
      <c r="B665" s="39">
        <v>1992</v>
      </c>
      <c r="C665" s="19">
        <f t="shared" si="111"/>
        <v>1992</v>
      </c>
      <c r="D665" s="19" t="s">
        <v>8301</v>
      </c>
      <c r="E665" s="19" t="str">
        <f t="shared" si="110"/>
        <v>Nov</v>
      </c>
      <c r="F665" s="19">
        <v>3</v>
      </c>
      <c r="G665" s="40">
        <f t="shared" si="112"/>
        <v>33911</v>
      </c>
      <c r="H665" s="19">
        <v>3</v>
      </c>
      <c r="I665" s="19">
        <v>5693.43</v>
      </c>
      <c r="J665" s="41">
        <v>5693.43</v>
      </c>
      <c r="K665" s="19" t="s">
        <v>8297</v>
      </c>
      <c r="L665" s="19" t="str">
        <v>tier - 2</v>
      </c>
      <c r="M665" s="19" t="s">
        <v>8298</v>
      </c>
      <c r="N665" s="19" t="str">
        <v>tier - 3</v>
      </c>
      <c r="O665" s="19" t="s">
        <v>8315</v>
      </c>
      <c r="P665" s="19" t="str">
        <v>R1012</v>
      </c>
      <c r="Q665" s="19">
        <f ca="1" t="shared" si="113"/>
        <v>33</v>
      </c>
      <c r="R665" s="29"/>
      <c r="U665" s="19" t="s">
        <v>8301</v>
      </c>
      <c r="V665" s="19" t="str">
        <f t="shared" si="119"/>
        <v>Nov</v>
      </c>
      <c r="X665" s="19">
        <f t="shared" si="120"/>
        <v>1986</v>
      </c>
      <c r="AG665" s="19" t="s">
        <v>2466</v>
      </c>
      <c r="AH665" s="19" t="s">
        <v>8336</v>
      </c>
      <c r="AI665" s="19" t="s">
        <v>8297</v>
      </c>
      <c r="AJ665" s="19" t="s">
        <v>8298</v>
      </c>
      <c r="AK665" s="19" t="str">
        <v>tier - 2</v>
      </c>
      <c r="AL665" s="19" t="str">
        <v>tier - 3</v>
      </c>
      <c r="AT665" s="19" t="s">
        <v>8330</v>
      </c>
      <c r="AU665" s="19" t="str">
        <v>R1011</v>
      </c>
      <c r="BD665" s="39">
        <v>1994</v>
      </c>
      <c r="BE665" s="19" t="str">
        <f t="shared" si="115"/>
        <v>Nov</v>
      </c>
      <c r="BF665" s="19">
        <v>15</v>
      </c>
      <c r="BG665" s="40">
        <f t="shared" si="116"/>
        <v>34653</v>
      </c>
      <c r="BM665" s="39">
        <v>1987</v>
      </c>
      <c r="BN665" s="19" t="str">
        <f t="shared" si="117"/>
        <v>Dec</v>
      </c>
      <c r="BO665" s="19">
        <v>9</v>
      </c>
      <c r="BP665" s="40">
        <f t="shared" si="114"/>
        <v>32120</v>
      </c>
      <c r="BQ665" s="19">
        <f ca="1" t="shared" si="118"/>
        <v>37</v>
      </c>
      <c r="BU665" s="19">
        <v>5630.46</v>
      </c>
      <c r="BV665" s="41">
        <v>5630.46</v>
      </c>
    </row>
    <row r="666" spans="1:74">
      <c r="A666" s="19" t="s">
        <v>2497</v>
      </c>
      <c r="B666" s="39">
        <v>1974</v>
      </c>
      <c r="C666" s="19">
        <f t="shared" si="111"/>
        <v>1974</v>
      </c>
      <c r="D666" s="19" t="s">
        <v>8296</v>
      </c>
      <c r="E666" s="19" t="str">
        <f t="shared" si="110"/>
        <v>Jul</v>
      </c>
      <c r="F666" s="19">
        <v>6</v>
      </c>
      <c r="G666" s="40">
        <f t="shared" si="112"/>
        <v>27216</v>
      </c>
      <c r="H666" s="19">
        <v>0</v>
      </c>
      <c r="I666" s="19">
        <v>5698.74</v>
      </c>
      <c r="J666" s="41">
        <v>5698.74</v>
      </c>
      <c r="K666" s="19" t="s">
        <v>8297</v>
      </c>
      <c r="L666" s="19" t="str">
        <v>tier - 2</v>
      </c>
      <c r="M666" s="19" t="s">
        <v>8297</v>
      </c>
      <c r="N666" s="19" t="str">
        <v>tier - 2</v>
      </c>
      <c r="O666" s="19" t="s">
        <v>8315</v>
      </c>
      <c r="P666" s="19" t="str">
        <v>R1012</v>
      </c>
      <c r="Q666" s="19">
        <f ca="1" t="shared" si="113"/>
        <v>51</v>
      </c>
      <c r="R666" s="29"/>
      <c r="U666" s="19" t="s">
        <v>8329</v>
      </c>
      <c r="V666" s="19" t="str">
        <f t="shared" si="119"/>
        <v>Oct</v>
      </c>
      <c r="X666" s="19">
        <f t="shared" si="120"/>
        <v>1983</v>
      </c>
      <c r="AG666" s="19" t="s">
        <v>2470</v>
      </c>
      <c r="AH666" s="19" t="s">
        <v>8336</v>
      </c>
      <c r="AI666" s="19" t="s">
        <v>8297</v>
      </c>
      <c r="AJ666" s="19" t="s">
        <v>8298</v>
      </c>
      <c r="AK666" s="19" t="str">
        <v>tier - 2</v>
      </c>
      <c r="AL666" s="19" t="str">
        <v>tier - 3</v>
      </c>
      <c r="AT666" s="19" t="s">
        <v>8315</v>
      </c>
      <c r="AU666" s="19" t="str">
        <v>R1012</v>
      </c>
      <c r="BD666" s="39">
        <v>1987</v>
      </c>
      <c r="BE666" s="19" t="str">
        <f t="shared" si="115"/>
        <v>Dec</v>
      </c>
      <c r="BF666" s="19">
        <v>9</v>
      </c>
      <c r="BG666" s="40">
        <f t="shared" si="116"/>
        <v>32120</v>
      </c>
      <c r="BM666" s="39">
        <v>1983</v>
      </c>
      <c r="BN666" s="19" t="str">
        <f t="shared" si="117"/>
        <v>Jun</v>
      </c>
      <c r="BO666" s="19">
        <v>8</v>
      </c>
      <c r="BP666" s="40">
        <f t="shared" si="114"/>
        <v>30475</v>
      </c>
      <c r="BQ666" s="19">
        <f ca="1" t="shared" si="118"/>
        <v>42</v>
      </c>
      <c r="BU666" s="19">
        <v>5649.72</v>
      </c>
      <c r="BV666" s="41">
        <v>5649.72</v>
      </c>
    </row>
    <row r="667" spans="1:74">
      <c r="A667" s="19" t="s">
        <v>2501</v>
      </c>
      <c r="B667" s="39">
        <v>1981</v>
      </c>
      <c r="C667" s="19">
        <f t="shared" si="111"/>
        <v>1981</v>
      </c>
      <c r="D667" s="19" t="s">
        <v>8303</v>
      </c>
      <c r="E667" s="19" t="str">
        <f t="shared" si="110"/>
        <v>Jun</v>
      </c>
      <c r="F667" s="19">
        <v>15</v>
      </c>
      <c r="G667" s="40">
        <f t="shared" si="112"/>
        <v>29752</v>
      </c>
      <c r="H667" s="19">
        <v>0</v>
      </c>
      <c r="I667" s="19">
        <v>5699.84</v>
      </c>
      <c r="J667" s="41">
        <v>5699.84</v>
      </c>
      <c r="K667" s="19" t="s">
        <v>8297</v>
      </c>
      <c r="L667" s="19" t="str">
        <v>tier - 2</v>
      </c>
      <c r="M667" s="19" t="s">
        <v>8298</v>
      </c>
      <c r="N667" s="19" t="str">
        <v>tier - 3</v>
      </c>
      <c r="O667" s="19" t="s">
        <v>8299</v>
      </c>
      <c r="P667" s="19" t="str">
        <v>R1013</v>
      </c>
      <c r="Q667" s="19">
        <f ca="1" t="shared" si="113"/>
        <v>44</v>
      </c>
      <c r="R667" s="29"/>
      <c r="U667" s="19" t="s">
        <v>8301</v>
      </c>
      <c r="V667" s="19" t="str">
        <f t="shared" si="119"/>
        <v>Nov</v>
      </c>
      <c r="X667" s="19">
        <f t="shared" si="120"/>
        <v>1988</v>
      </c>
      <c r="AG667" s="19" t="s">
        <v>2473</v>
      </c>
      <c r="AH667" s="19" t="s">
        <v>8336</v>
      </c>
      <c r="AI667" s="19" t="s">
        <v>8297</v>
      </c>
      <c r="AJ667" s="19" t="s">
        <v>8298</v>
      </c>
      <c r="AK667" s="19" t="str">
        <v>tier - 2</v>
      </c>
      <c r="AL667" s="19" t="str">
        <v>tier - 3</v>
      </c>
      <c r="AT667" s="19" t="s">
        <v>8330</v>
      </c>
      <c r="AU667" s="19" t="str">
        <v>R1011</v>
      </c>
      <c r="BD667" s="39">
        <v>1983</v>
      </c>
      <c r="BE667" s="19" t="str">
        <f t="shared" si="115"/>
        <v>Jun</v>
      </c>
      <c r="BF667" s="19">
        <v>8</v>
      </c>
      <c r="BG667" s="40">
        <f t="shared" si="116"/>
        <v>30475</v>
      </c>
      <c r="BM667" s="39">
        <v>1978</v>
      </c>
      <c r="BN667" s="19" t="str">
        <f t="shared" si="117"/>
        <v>Sep</v>
      </c>
      <c r="BO667" s="19">
        <v>27</v>
      </c>
      <c r="BP667" s="40">
        <f t="shared" si="114"/>
        <v>28760</v>
      </c>
      <c r="BQ667" s="19">
        <f ca="1" t="shared" si="118"/>
        <v>47</v>
      </c>
      <c r="BU667" s="19">
        <v>5650.14</v>
      </c>
      <c r="BV667" s="41">
        <v>5650.14</v>
      </c>
    </row>
    <row r="668" spans="1:74">
      <c r="A668" s="19" t="s">
        <v>2505</v>
      </c>
      <c r="B668" s="39">
        <v>1993</v>
      </c>
      <c r="C668" s="19">
        <f t="shared" si="111"/>
        <v>1993</v>
      </c>
      <c r="D668" s="19" t="s">
        <v>8301</v>
      </c>
      <c r="E668" s="19" t="str">
        <f t="shared" si="110"/>
        <v>Nov</v>
      </c>
      <c r="F668" s="19">
        <v>3</v>
      </c>
      <c r="G668" s="40">
        <f t="shared" si="112"/>
        <v>34276</v>
      </c>
      <c r="H668" s="19">
        <v>4</v>
      </c>
      <c r="I668" s="19">
        <v>5708.87</v>
      </c>
      <c r="J668" s="41">
        <v>5708.87</v>
      </c>
      <c r="K668" s="19" t="s">
        <v>8297</v>
      </c>
      <c r="L668" s="19" t="str">
        <v>tier - 2</v>
      </c>
      <c r="M668" s="19" t="s">
        <v>8302</v>
      </c>
      <c r="N668" s="19" t="str">
        <v>tier - 1</v>
      </c>
      <c r="O668" s="19" t="s">
        <v>8330</v>
      </c>
      <c r="P668" s="19" t="str">
        <v>R1011</v>
      </c>
      <c r="Q668" s="19">
        <f ca="1" t="shared" si="113"/>
        <v>32</v>
      </c>
      <c r="R668" s="29"/>
      <c r="U668" s="19" t="s">
        <v>8310</v>
      </c>
      <c r="V668" s="19" t="str">
        <f t="shared" si="119"/>
        <v>Sep</v>
      </c>
      <c r="X668" s="19">
        <f t="shared" si="120"/>
        <v>1978</v>
      </c>
      <c r="AG668" s="19" t="s">
        <v>2477</v>
      </c>
      <c r="AH668" s="19" t="s">
        <v>8324</v>
      </c>
      <c r="AI668" s="19" t="s">
        <v>8297</v>
      </c>
      <c r="AJ668" s="19" t="s">
        <v>8302</v>
      </c>
      <c r="AK668" s="19" t="str">
        <v>tier - 2</v>
      </c>
      <c r="AL668" s="19" t="str">
        <v>tier - 1</v>
      </c>
      <c r="AT668" s="19" t="s">
        <v>8299</v>
      </c>
      <c r="AU668" s="19" t="str">
        <v>R1013</v>
      </c>
      <c r="BD668" s="39">
        <v>1978</v>
      </c>
      <c r="BE668" s="19" t="str">
        <f t="shared" si="115"/>
        <v>Sep</v>
      </c>
      <c r="BF668" s="19">
        <v>27</v>
      </c>
      <c r="BG668" s="40">
        <f t="shared" si="116"/>
        <v>28760</v>
      </c>
      <c r="BM668" s="39">
        <v>1983</v>
      </c>
      <c r="BN668" s="19" t="str">
        <f t="shared" si="117"/>
        <v>Sep</v>
      </c>
      <c r="BO668" s="19">
        <v>3</v>
      </c>
      <c r="BP668" s="40">
        <f t="shared" si="114"/>
        <v>30562</v>
      </c>
      <c r="BQ668" s="19">
        <f ca="1" t="shared" si="118"/>
        <v>42</v>
      </c>
      <c r="BU668" s="19">
        <v>5662.23</v>
      </c>
      <c r="BV668" s="41">
        <v>5662.23</v>
      </c>
    </row>
    <row r="669" spans="1:74">
      <c r="A669" s="19" t="s">
        <v>2509</v>
      </c>
      <c r="B669" s="39">
        <v>1981</v>
      </c>
      <c r="C669" s="19">
        <f t="shared" si="111"/>
        <v>1981</v>
      </c>
      <c r="D669" s="19" t="s">
        <v>8328</v>
      </c>
      <c r="E669" s="19" t="str">
        <f t="shared" si="110"/>
        <v>Aug</v>
      </c>
      <c r="F669" s="19">
        <v>30</v>
      </c>
      <c r="G669" s="40">
        <f t="shared" si="112"/>
        <v>29828</v>
      </c>
      <c r="H669" s="19">
        <v>0</v>
      </c>
      <c r="I669" s="19">
        <v>5709.16</v>
      </c>
      <c r="J669" s="41">
        <v>5709.16</v>
      </c>
      <c r="K669" s="19" t="s">
        <v>8298</v>
      </c>
      <c r="L669" s="19" t="str">
        <v>tier - 3</v>
      </c>
      <c r="M669" s="19" t="s">
        <v>8298</v>
      </c>
      <c r="N669" s="19" t="str">
        <v>tier - 3</v>
      </c>
      <c r="O669" s="19" t="s">
        <v>8299</v>
      </c>
      <c r="P669" s="19" t="str">
        <v>R1013</v>
      </c>
      <c r="Q669" s="19">
        <f ca="1" t="shared" si="113"/>
        <v>44</v>
      </c>
      <c r="R669" s="29"/>
      <c r="U669" s="19" t="s">
        <v>8301</v>
      </c>
      <c r="V669" s="19" t="str">
        <f t="shared" si="119"/>
        <v>Nov</v>
      </c>
      <c r="X669" s="19">
        <f t="shared" si="120"/>
        <v>1994</v>
      </c>
      <c r="AG669" s="19" t="s">
        <v>2481</v>
      </c>
      <c r="AH669" s="19" t="s">
        <v>8336</v>
      </c>
      <c r="AI669" s="19" t="s">
        <v>8297</v>
      </c>
      <c r="AJ669" s="19" t="s">
        <v>8302</v>
      </c>
      <c r="AK669" s="19" t="str">
        <v>tier - 2</v>
      </c>
      <c r="AL669" s="19" t="str">
        <v>tier - 1</v>
      </c>
      <c r="AT669" s="19" t="s">
        <v>8299</v>
      </c>
      <c r="AU669" s="19" t="str">
        <v>R1013</v>
      </c>
      <c r="BD669" s="39">
        <v>1983</v>
      </c>
      <c r="BE669" s="19" t="str">
        <f t="shared" si="115"/>
        <v>Sep</v>
      </c>
      <c r="BF669" s="19">
        <v>3</v>
      </c>
      <c r="BG669" s="40">
        <f t="shared" si="116"/>
        <v>30562</v>
      </c>
      <c r="BM669" s="39">
        <v>1984</v>
      </c>
      <c r="BN669" s="19" t="str">
        <f t="shared" si="117"/>
        <v>Aug</v>
      </c>
      <c r="BO669" s="19">
        <v>12</v>
      </c>
      <c r="BP669" s="40">
        <f t="shared" si="114"/>
        <v>30906</v>
      </c>
      <c r="BQ669" s="19">
        <f ca="1" t="shared" si="118"/>
        <v>41</v>
      </c>
      <c r="BU669" s="19">
        <v>5679.13</v>
      </c>
      <c r="BV669" s="41">
        <v>5679.13</v>
      </c>
    </row>
    <row r="670" spans="1:74">
      <c r="A670" s="19" t="s">
        <v>2513</v>
      </c>
      <c r="B670" s="39">
        <v>1971</v>
      </c>
      <c r="C670" s="19">
        <f t="shared" si="111"/>
        <v>1971</v>
      </c>
      <c r="D670" s="19" t="s">
        <v>8326</v>
      </c>
      <c r="E670" s="19" t="str">
        <f t="shared" si="110"/>
        <v>Dec</v>
      </c>
      <c r="F670" s="19">
        <v>18</v>
      </c>
      <c r="G670" s="40">
        <f t="shared" si="112"/>
        <v>26285</v>
      </c>
      <c r="H670" s="19">
        <v>0</v>
      </c>
      <c r="I670" s="19">
        <v>5720.38</v>
      </c>
      <c r="J670" s="41">
        <v>5720.38</v>
      </c>
      <c r="K670" s="19" t="s">
        <v>8297</v>
      </c>
      <c r="L670" s="19" t="str">
        <v>tier - 2</v>
      </c>
      <c r="M670" s="19" t="s">
        <v>8302</v>
      </c>
      <c r="N670" s="19" t="str">
        <v>tier - 1</v>
      </c>
      <c r="O670" s="19" t="s">
        <v>8299</v>
      </c>
      <c r="P670" s="19" t="str">
        <v>R1013</v>
      </c>
      <c r="Q670" s="19">
        <f ca="1" t="shared" si="113"/>
        <v>53</v>
      </c>
      <c r="R670" s="29"/>
      <c r="U670" s="19" t="s">
        <v>8326</v>
      </c>
      <c r="V670" s="19" t="str">
        <f t="shared" si="119"/>
        <v>Dec</v>
      </c>
      <c r="X670" s="19">
        <f t="shared" si="120"/>
        <v>1987</v>
      </c>
      <c r="AG670" s="19" t="s">
        <v>2485</v>
      </c>
      <c r="AH670" s="19" t="s">
        <v>8336</v>
      </c>
      <c r="AI670" s="19" t="s">
        <v>8297</v>
      </c>
      <c r="AJ670" s="19" t="s">
        <v>8297</v>
      </c>
      <c r="AK670" s="19" t="str">
        <v>tier - 2</v>
      </c>
      <c r="AL670" s="19" t="str">
        <v>tier - 2</v>
      </c>
      <c r="AT670" s="19" t="s">
        <v>8299</v>
      </c>
      <c r="AU670" s="19" t="str">
        <v>R1013</v>
      </c>
      <c r="BD670" s="39">
        <v>1984</v>
      </c>
      <c r="BE670" s="19" t="str">
        <f t="shared" si="115"/>
        <v>Aug</v>
      </c>
      <c r="BF670" s="19">
        <v>12</v>
      </c>
      <c r="BG670" s="40">
        <f t="shared" si="116"/>
        <v>30906</v>
      </c>
      <c r="BM670" s="39">
        <v>1972</v>
      </c>
      <c r="BN670" s="19" t="str">
        <f t="shared" si="117"/>
        <v>Oct</v>
      </c>
      <c r="BO670" s="19">
        <v>28</v>
      </c>
      <c r="BP670" s="40">
        <f t="shared" si="114"/>
        <v>26600</v>
      </c>
      <c r="BQ670" s="19">
        <f ca="1" t="shared" si="118"/>
        <v>53</v>
      </c>
      <c r="BU670" s="19">
        <v>5690.79</v>
      </c>
      <c r="BV670" s="41">
        <v>5690.79</v>
      </c>
    </row>
    <row r="671" spans="1:74">
      <c r="A671" s="19" t="s">
        <v>2517</v>
      </c>
      <c r="B671" s="39">
        <v>1987</v>
      </c>
      <c r="C671" s="19">
        <f t="shared" si="111"/>
        <v>1987</v>
      </c>
      <c r="D671" s="19" t="s">
        <v>8329</v>
      </c>
      <c r="E671" s="19" t="str">
        <f t="shared" si="110"/>
        <v>Oct</v>
      </c>
      <c r="F671" s="19">
        <v>19</v>
      </c>
      <c r="G671" s="40">
        <f t="shared" si="112"/>
        <v>32069</v>
      </c>
      <c r="H671" s="19">
        <v>2</v>
      </c>
      <c r="I671" s="19">
        <v>5729.01</v>
      </c>
      <c r="J671" s="41">
        <v>5729.01</v>
      </c>
      <c r="K671" s="19" t="s">
        <v>8302</v>
      </c>
      <c r="L671" s="19" t="str">
        <v>tier - 1</v>
      </c>
      <c r="M671" s="19" t="s">
        <v>8297</v>
      </c>
      <c r="N671" s="19" t="str">
        <v>tier - 2</v>
      </c>
      <c r="O671" s="19" t="s">
        <v>8315</v>
      </c>
      <c r="P671" s="19" t="str">
        <v>R1012</v>
      </c>
      <c r="Q671" s="19">
        <f ca="1" t="shared" si="113"/>
        <v>38</v>
      </c>
      <c r="R671" s="29"/>
      <c r="U671" s="19" t="s">
        <v>8303</v>
      </c>
      <c r="V671" s="19" t="str">
        <f t="shared" si="119"/>
        <v>Jun</v>
      </c>
      <c r="X671" s="19">
        <f t="shared" si="120"/>
        <v>1983</v>
      </c>
      <c r="AG671" s="19" t="s">
        <v>2489</v>
      </c>
      <c r="AH671" s="19" t="s">
        <v>8336</v>
      </c>
      <c r="AI671" s="19" t="s">
        <v>8297</v>
      </c>
      <c r="AJ671" s="19" t="s">
        <v>8302</v>
      </c>
      <c r="AK671" s="19" t="str">
        <v>tier - 2</v>
      </c>
      <c r="AL671" s="19" t="str">
        <v>tier - 1</v>
      </c>
      <c r="AT671" s="19" t="s">
        <v>8299</v>
      </c>
      <c r="AU671" s="19" t="str">
        <v>R1013</v>
      </c>
      <c r="BD671" s="39">
        <v>1972</v>
      </c>
      <c r="BE671" s="19" t="str">
        <f t="shared" si="115"/>
        <v>Oct</v>
      </c>
      <c r="BF671" s="19">
        <v>28</v>
      </c>
      <c r="BG671" s="40">
        <f t="shared" si="116"/>
        <v>26600</v>
      </c>
      <c r="BM671" s="39">
        <v>1992</v>
      </c>
      <c r="BN671" s="19" t="str">
        <f t="shared" si="117"/>
        <v>Nov</v>
      </c>
      <c r="BO671" s="19">
        <v>3</v>
      </c>
      <c r="BP671" s="40">
        <f t="shared" si="114"/>
        <v>33911</v>
      </c>
      <c r="BQ671" s="19">
        <f ca="1" t="shared" si="118"/>
        <v>33</v>
      </c>
      <c r="BU671" s="19">
        <v>5693.43</v>
      </c>
      <c r="BV671" s="41">
        <v>5693.43</v>
      </c>
    </row>
    <row r="672" spans="1:74">
      <c r="A672" s="19" t="s">
        <v>2521</v>
      </c>
      <c r="B672" s="39">
        <v>1972</v>
      </c>
      <c r="C672" s="19">
        <f t="shared" si="111"/>
        <v>1972</v>
      </c>
      <c r="D672" s="19" t="s">
        <v>8328</v>
      </c>
      <c r="E672" s="19" t="str">
        <f t="shared" si="110"/>
        <v>Aug</v>
      </c>
      <c r="F672" s="19">
        <v>21</v>
      </c>
      <c r="G672" s="40">
        <f t="shared" si="112"/>
        <v>26532</v>
      </c>
      <c r="H672" s="19">
        <v>0</v>
      </c>
      <c r="I672" s="19">
        <v>5741.67</v>
      </c>
      <c r="J672" s="41">
        <v>5741.67</v>
      </c>
      <c r="K672" s="19" t="s">
        <v>8297</v>
      </c>
      <c r="L672" s="19" t="str">
        <v>tier - 2</v>
      </c>
      <c r="M672" s="19" t="s">
        <v>8298</v>
      </c>
      <c r="N672" s="19" t="str">
        <v>tier - 3</v>
      </c>
      <c r="O672" s="19" t="s">
        <v>8299</v>
      </c>
      <c r="P672" s="19" t="str">
        <v>R1013</v>
      </c>
      <c r="Q672" s="19">
        <f ca="1" t="shared" si="113"/>
        <v>53</v>
      </c>
      <c r="R672" s="29"/>
      <c r="U672" s="19" t="s">
        <v>8310</v>
      </c>
      <c r="V672" s="19" t="str">
        <f t="shared" si="119"/>
        <v>Sep</v>
      </c>
      <c r="X672" s="19">
        <f t="shared" si="120"/>
        <v>1978</v>
      </c>
      <c r="AG672" s="19" t="s">
        <v>2493</v>
      </c>
      <c r="AH672" s="19" t="s">
        <v>8336</v>
      </c>
      <c r="AI672" s="19" t="s">
        <v>8297</v>
      </c>
      <c r="AJ672" s="19" t="s">
        <v>8298</v>
      </c>
      <c r="AK672" s="19" t="str">
        <v>tier - 2</v>
      </c>
      <c r="AL672" s="19" t="str">
        <v>tier - 3</v>
      </c>
      <c r="AT672" s="19" t="s">
        <v>8315</v>
      </c>
      <c r="AU672" s="19" t="str">
        <v>R1012</v>
      </c>
      <c r="BD672" s="39">
        <v>1992</v>
      </c>
      <c r="BE672" s="19" t="str">
        <f t="shared" si="115"/>
        <v>Nov</v>
      </c>
      <c r="BF672" s="19">
        <v>3</v>
      </c>
      <c r="BG672" s="40">
        <f t="shared" si="116"/>
        <v>33911</v>
      </c>
      <c r="BM672" s="39">
        <v>1974</v>
      </c>
      <c r="BN672" s="19" t="str">
        <f t="shared" si="117"/>
        <v>Jul</v>
      </c>
      <c r="BO672" s="19">
        <v>6</v>
      </c>
      <c r="BP672" s="40">
        <f t="shared" si="114"/>
        <v>27216</v>
      </c>
      <c r="BQ672" s="19">
        <f ca="1" t="shared" si="118"/>
        <v>51</v>
      </c>
      <c r="BU672" s="19">
        <v>5698.74</v>
      </c>
      <c r="BV672" s="41">
        <v>5698.74</v>
      </c>
    </row>
    <row r="673" spans="1:74">
      <c r="A673" s="19" t="s">
        <v>2524</v>
      </c>
      <c r="B673" s="39">
        <v>1993</v>
      </c>
      <c r="C673" s="19">
        <f t="shared" si="111"/>
        <v>1993</v>
      </c>
      <c r="D673" s="19" t="s">
        <v>8303</v>
      </c>
      <c r="E673" s="19" t="str">
        <f t="shared" si="110"/>
        <v>Jun</v>
      </c>
      <c r="F673" s="19">
        <v>10</v>
      </c>
      <c r="G673" s="40">
        <f t="shared" si="112"/>
        <v>34130</v>
      </c>
      <c r="H673" s="19">
        <v>0</v>
      </c>
      <c r="I673" s="19">
        <v>5748.13</v>
      </c>
      <c r="J673" s="41">
        <v>5748.13</v>
      </c>
      <c r="K673" s="19" t="s">
        <v>8297</v>
      </c>
      <c r="L673" s="19" t="str">
        <v>tier - 2</v>
      </c>
      <c r="M673" s="19" t="s">
        <v>8302</v>
      </c>
      <c r="N673" s="19" t="str">
        <v>tier - 1</v>
      </c>
      <c r="O673" s="19" t="s">
        <v>8340</v>
      </c>
      <c r="P673" s="19" t="str">
        <v>R1021</v>
      </c>
      <c r="Q673" s="19">
        <f ca="1" t="shared" si="113"/>
        <v>32</v>
      </c>
      <c r="R673" s="29"/>
      <c r="U673" s="19" t="s">
        <v>8310</v>
      </c>
      <c r="V673" s="19" t="str">
        <f t="shared" si="119"/>
        <v>Sep</v>
      </c>
      <c r="X673" s="19">
        <f t="shared" si="120"/>
        <v>1983</v>
      </c>
      <c r="AG673" s="19" t="s">
        <v>2497</v>
      </c>
      <c r="AH673" s="19" t="s">
        <v>8336</v>
      </c>
      <c r="AI673" s="19" t="s">
        <v>8297</v>
      </c>
      <c r="AJ673" s="19" t="s">
        <v>8297</v>
      </c>
      <c r="AK673" s="19" t="str">
        <v>tier - 2</v>
      </c>
      <c r="AL673" s="19" t="str">
        <v>tier - 2</v>
      </c>
      <c r="AT673" s="19" t="s">
        <v>8315</v>
      </c>
      <c r="AU673" s="19" t="str">
        <v>R1012</v>
      </c>
      <c r="BD673" s="39">
        <v>1974</v>
      </c>
      <c r="BE673" s="19" t="str">
        <f t="shared" si="115"/>
        <v>Jul</v>
      </c>
      <c r="BF673" s="19">
        <v>6</v>
      </c>
      <c r="BG673" s="40">
        <f t="shared" si="116"/>
        <v>27216</v>
      </c>
      <c r="BM673" s="39">
        <v>1981</v>
      </c>
      <c r="BN673" s="19" t="str">
        <f t="shared" si="117"/>
        <v>Jun</v>
      </c>
      <c r="BO673" s="19">
        <v>15</v>
      </c>
      <c r="BP673" s="40">
        <f t="shared" si="114"/>
        <v>29752</v>
      </c>
      <c r="BQ673" s="19">
        <f ca="1" t="shared" si="118"/>
        <v>44</v>
      </c>
      <c r="BU673" s="19">
        <v>5699.84</v>
      </c>
      <c r="BV673" s="41">
        <v>5699.84</v>
      </c>
    </row>
    <row r="674" spans="1:74">
      <c r="A674" s="19" t="s">
        <v>2528</v>
      </c>
      <c r="B674" s="39">
        <v>1983</v>
      </c>
      <c r="C674" s="19">
        <f t="shared" si="111"/>
        <v>1983</v>
      </c>
      <c r="D674" s="19" t="s">
        <v>8328</v>
      </c>
      <c r="E674" s="19" t="str">
        <f t="shared" si="110"/>
        <v>Aug</v>
      </c>
      <c r="F674" s="19">
        <v>30</v>
      </c>
      <c r="G674" s="40">
        <f t="shared" si="112"/>
        <v>30558</v>
      </c>
      <c r="H674" s="19">
        <v>0</v>
      </c>
      <c r="I674" s="19">
        <v>5757.41</v>
      </c>
      <c r="J674" s="41">
        <v>5757.41</v>
      </c>
      <c r="K674" s="19" t="s">
        <v>8297</v>
      </c>
      <c r="L674" s="19" t="str">
        <v>tier - 2</v>
      </c>
      <c r="M674" s="19" t="s">
        <v>8298</v>
      </c>
      <c r="N674" s="19" t="str">
        <v>tier - 3</v>
      </c>
      <c r="O674" s="19" t="s">
        <v>8332</v>
      </c>
      <c r="P674" s="19" t="str">
        <v>R1019</v>
      </c>
      <c r="Q674" s="19">
        <f ca="1" t="shared" si="113"/>
        <v>42</v>
      </c>
      <c r="R674" s="29"/>
      <c r="U674" s="19" t="s">
        <v>8328</v>
      </c>
      <c r="V674" s="19" t="str">
        <f t="shared" si="119"/>
        <v>Aug</v>
      </c>
      <c r="X674" s="19">
        <f t="shared" si="120"/>
        <v>1984</v>
      </c>
      <c r="AG674" s="19" t="s">
        <v>2501</v>
      </c>
      <c r="AH674" s="19" t="s">
        <v>8336</v>
      </c>
      <c r="AI674" s="19" t="s">
        <v>8297</v>
      </c>
      <c r="AJ674" s="19" t="s">
        <v>8298</v>
      </c>
      <c r="AK674" s="19" t="str">
        <v>tier - 2</v>
      </c>
      <c r="AL674" s="19" t="str">
        <v>tier - 3</v>
      </c>
      <c r="AT674" s="19" t="s">
        <v>8299</v>
      </c>
      <c r="AU674" s="19" t="str">
        <v>R1013</v>
      </c>
      <c r="BD674" s="39">
        <v>1981</v>
      </c>
      <c r="BE674" s="19" t="str">
        <f t="shared" si="115"/>
        <v>Jun</v>
      </c>
      <c r="BF674" s="19">
        <v>15</v>
      </c>
      <c r="BG674" s="40">
        <f t="shared" si="116"/>
        <v>29752</v>
      </c>
      <c r="BM674" s="39">
        <v>1993</v>
      </c>
      <c r="BN674" s="19" t="str">
        <f t="shared" si="117"/>
        <v>Nov</v>
      </c>
      <c r="BO674" s="19">
        <v>3</v>
      </c>
      <c r="BP674" s="40">
        <f t="shared" si="114"/>
        <v>34276</v>
      </c>
      <c r="BQ674" s="19">
        <f ca="1" t="shared" si="118"/>
        <v>32</v>
      </c>
      <c r="BU674" s="19">
        <v>5708.87</v>
      </c>
      <c r="BV674" s="41">
        <v>5708.87</v>
      </c>
    </row>
    <row r="675" spans="1:74">
      <c r="A675" s="19" t="s">
        <v>2531</v>
      </c>
      <c r="B675" s="39">
        <v>2004</v>
      </c>
      <c r="C675" s="19">
        <f t="shared" si="111"/>
        <v>2004</v>
      </c>
      <c r="D675" s="19" t="s">
        <v>8301</v>
      </c>
      <c r="E675" s="19" t="str">
        <f t="shared" si="110"/>
        <v>Nov</v>
      </c>
      <c r="F675" s="19">
        <v>1</v>
      </c>
      <c r="G675" s="40">
        <f t="shared" si="112"/>
        <v>38292</v>
      </c>
      <c r="H675" s="19">
        <v>0</v>
      </c>
      <c r="I675" s="19">
        <v>5778.71</v>
      </c>
      <c r="J675" s="41">
        <v>5778.71</v>
      </c>
      <c r="K675" s="19" t="s">
        <v>8297</v>
      </c>
      <c r="L675" s="19" t="str">
        <v>tier - 2</v>
      </c>
      <c r="M675" s="19" t="s">
        <v>8298</v>
      </c>
      <c r="N675" s="19" t="str">
        <v>tier - 3</v>
      </c>
      <c r="O675" s="19" t="s">
        <v>8344</v>
      </c>
      <c r="P675" s="19" t="str">
        <v>R1022</v>
      </c>
      <c r="Q675" s="19">
        <f ca="1" t="shared" si="113"/>
        <v>21</v>
      </c>
      <c r="R675" s="29"/>
      <c r="U675" s="19" t="s">
        <v>8329</v>
      </c>
      <c r="V675" s="19" t="str">
        <f t="shared" si="119"/>
        <v>Oct</v>
      </c>
      <c r="X675" s="19">
        <f t="shared" si="120"/>
        <v>1972</v>
      </c>
      <c r="AG675" s="19" t="s">
        <v>2505</v>
      </c>
      <c r="AH675" s="19" t="s">
        <v>8336</v>
      </c>
      <c r="AI675" s="19" t="s">
        <v>8297</v>
      </c>
      <c r="AJ675" s="19" t="s">
        <v>8302</v>
      </c>
      <c r="AK675" s="19" t="str">
        <v>tier - 2</v>
      </c>
      <c r="AL675" s="19" t="str">
        <v>tier - 1</v>
      </c>
      <c r="AT675" s="19" t="s">
        <v>8330</v>
      </c>
      <c r="AU675" s="19" t="str">
        <v>R1011</v>
      </c>
      <c r="BD675" s="39">
        <v>1993</v>
      </c>
      <c r="BE675" s="19" t="str">
        <f t="shared" si="115"/>
        <v>Nov</v>
      </c>
      <c r="BF675" s="19">
        <v>3</v>
      </c>
      <c r="BG675" s="40">
        <f t="shared" si="116"/>
        <v>34276</v>
      </c>
      <c r="BM675" s="39">
        <v>1981</v>
      </c>
      <c r="BN675" s="19" t="str">
        <f t="shared" si="117"/>
        <v>Aug</v>
      </c>
      <c r="BO675" s="19">
        <v>30</v>
      </c>
      <c r="BP675" s="40">
        <f t="shared" si="114"/>
        <v>29828</v>
      </c>
      <c r="BQ675" s="19">
        <f ca="1" t="shared" si="118"/>
        <v>44</v>
      </c>
      <c r="BU675" s="19">
        <v>5709.16</v>
      </c>
      <c r="BV675" s="41">
        <v>5709.16</v>
      </c>
    </row>
    <row r="676" spans="1:74">
      <c r="A676" s="19" t="s">
        <v>2533</v>
      </c>
      <c r="B676" s="39">
        <v>1980</v>
      </c>
      <c r="C676" s="19">
        <f t="shared" si="111"/>
        <v>1980</v>
      </c>
      <c r="D676" s="19" t="s">
        <v>8310</v>
      </c>
      <c r="E676" s="19" t="str">
        <f t="shared" si="110"/>
        <v>Sep</v>
      </c>
      <c r="F676" s="19">
        <v>18</v>
      </c>
      <c r="G676" s="40">
        <f t="shared" si="112"/>
        <v>29482</v>
      </c>
      <c r="H676" s="19">
        <v>2</v>
      </c>
      <c r="I676" s="19">
        <v>5807.06</v>
      </c>
      <c r="J676" s="41">
        <v>5807.06</v>
      </c>
      <c r="K676" s="19" t="s">
        <v>8297</v>
      </c>
      <c r="L676" s="19" t="str">
        <v>tier - 2</v>
      </c>
      <c r="M676" s="19" t="s">
        <v>8298</v>
      </c>
      <c r="N676" s="19" t="str">
        <v>tier - 3</v>
      </c>
      <c r="O676" s="19" t="s">
        <v>8299</v>
      </c>
      <c r="P676" s="19" t="str">
        <v>R1013</v>
      </c>
      <c r="Q676" s="19">
        <f ca="1" t="shared" si="113"/>
        <v>45</v>
      </c>
      <c r="R676" s="29"/>
      <c r="U676" s="19" t="s">
        <v>8301</v>
      </c>
      <c r="V676" s="19" t="str">
        <f t="shared" si="119"/>
        <v>Nov</v>
      </c>
      <c r="X676" s="19">
        <f t="shared" si="120"/>
        <v>1992</v>
      </c>
      <c r="AG676" s="19" t="s">
        <v>2509</v>
      </c>
      <c r="AH676" s="19" t="s">
        <v>8336</v>
      </c>
      <c r="AI676" s="19" t="s">
        <v>8298</v>
      </c>
      <c r="AJ676" s="19" t="s">
        <v>8298</v>
      </c>
      <c r="AK676" s="19" t="str">
        <v>tier - 3</v>
      </c>
      <c r="AL676" s="19" t="str">
        <v>tier - 3</v>
      </c>
      <c r="AT676" s="19" t="s">
        <v>8299</v>
      </c>
      <c r="AU676" s="19" t="str">
        <v>R1013</v>
      </c>
      <c r="BD676" s="39">
        <v>1981</v>
      </c>
      <c r="BE676" s="19" t="str">
        <f t="shared" si="115"/>
        <v>Aug</v>
      </c>
      <c r="BF676" s="19">
        <v>30</v>
      </c>
      <c r="BG676" s="40">
        <f t="shared" si="116"/>
        <v>29828</v>
      </c>
      <c r="BM676" s="39">
        <v>1971</v>
      </c>
      <c r="BN676" s="19" t="str">
        <f t="shared" si="117"/>
        <v>Dec</v>
      </c>
      <c r="BO676" s="19">
        <v>18</v>
      </c>
      <c r="BP676" s="40">
        <f t="shared" si="114"/>
        <v>26285</v>
      </c>
      <c r="BQ676" s="19">
        <f ca="1" t="shared" si="118"/>
        <v>53</v>
      </c>
      <c r="BU676" s="19">
        <v>5720.38</v>
      </c>
      <c r="BV676" s="41">
        <v>5720.38</v>
      </c>
    </row>
    <row r="677" spans="1:74">
      <c r="A677" s="19" t="s">
        <v>2537</v>
      </c>
      <c r="B677" s="39">
        <v>1972</v>
      </c>
      <c r="C677" s="19">
        <f t="shared" si="111"/>
        <v>1972</v>
      </c>
      <c r="D677" s="19" t="s">
        <v>8301</v>
      </c>
      <c r="E677" s="19" t="str">
        <f t="shared" si="110"/>
        <v>Nov</v>
      </c>
      <c r="F677" s="19">
        <v>2</v>
      </c>
      <c r="G677" s="40">
        <f t="shared" si="112"/>
        <v>26605</v>
      </c>
      <c r="H677" s="19">
        <v>0</v>
      </c>
      <c r="I677" s="19">
        <v>5812.9</v>
      </c>
      <c r="J677" s="41">
        <v>5812.9</v>
      </c>
      <c r="K677" s="19" t="s">
        <v>8297</v>
      </c>
      <c r="L677" s="19" t="str">
        <v>tier - 2</v>
      </c>
      <c r="M677" s="19" t="s">
        <v>8297</v>
      </c>
      <c r="N677" s="19" t="str">
        <v>tier - 2</v>
      </c>
      <c r="O677" s="19" t="s">
        <v>8299</v>
      </c>
      <c r="P677" s="19" t="str">
        <v>R1013</v>
      </c>
      <c r="Q677" s="19">
        <f ca="1" t="shared" si="113"/>
        <v>53</v>
      </c>
      <c r="R677" s="29"/>
      <c r="U677" s="19" t="s">
        <v>8296</v>
      </c>
      <c r="V677" s="19" t="str">
        <f t="shared" si="119"/>
        <v>Jul</v>
      </c>
      <c r="X677" s="19">
        <f t="shared" si="120"/>
        <v>1974</v>
      </c>
      <c r="AG677" s="19" t="s">
        <v>2513</v>
      </c>
      <c r="AH677" s="19" t="s">
        <v>8336</v>
      </c>
      <c r="AI677" s="19" t="s">
        <v>8297</v>
      </c>
      <c r="AJ677" s="19" t="s">
        <v>8302</v>
      </c>
      <c r="AK677" s="19" t="str">
        <v>tier - 2</v>
      </c>
      <c r="AL677" s="19" t="str">
        <v>tier - 1</v>
      </c>
      <c r="AT677" s="19" t="s">
        <v>8299</v>
      </c>
      <c r="AU677" s="19" t="str">
        <v>R1013</v>
      </c>
      <c r="BD677" s="39">
        <v>1971</v>
      </c>
      <c r="BE677" s="19" t="str">
        <f t="shared" si="115"/>
        <v>Dec</v>
      </c>
      <c r="BF677" s="19">
        <v>18</v>
      </c>
      <c r="BG677" s="40">
        <f t="shared" si="116"/>
        <v>26285</v>
      </c>
      <c r="BM677" s="39">
        <v>1987</v>
      </c>
      <c r="BN677" s="19" t="str">
        <f t="shared" si="117"/>
        <v>Oct</v>
      </c>
      <c r="BO677" s="19">
        <v>19</v>
      </c>
      <c r="BP677" s="40">
        <f t="shared" si="114"/>
        <v>32069</v>
      </c>
      <c r="BQ677" s="19">
        <f ca="1" t="shared" si="118"/>
        <v>38</v>
      </c>
      <c r="BU677" s="19">
        <v>5729.01</v>
      </c>
      <c r="BV677" s="41">
        <v>5729.01</v>
      </c>
    </row>
    <row r="678" spans="1:74">
      <c r="A678" s="19" t="s">
        <v>2541</v>
      </c>
      <c r="B678" s="39">
        <v>2002</v>
      </c>
      <c r="C678" s="19">
        <f t="shared" si="111"/>
        <v>2002</v>
      </c>
      <c r="D678" s="19" t="s">
        <v>8296</v>
      </c>
      <c r="E678" s="19" t="str">
        <f t="shared" si="110"/>
        <v>Jul</v>
      </c>
      <c r="F678" s="19">
        <v>22</v>
      </c>
      <c r="G678" s="40">
        <f t="shared" si="112"/>
        <v>37459</v>
      </c>
      <c r="H678" s="19">
        <v>0</v>
      </c>
      <c r="I678" s="19">
        <v>5816.58</v>
      </c>
      <c r="J678" s="41">
        <v>5816.58</v>
      </c>
      <c r="K678" s="19" t="s">
        <v>8297</v>
      </c>
      <c r="L678" s="19" t="str">
        <v>tier - 2</v>
      </c>
      <c r="M678" s="19" t="s">
        <v>8297</v>
      </c>
      <c r="N678" s="19" t="str">
        <v>tier - 2</v>
      </c>
      <c r="O678" s="19" t="s">
        <v>8343</v>
      </c>
      <c r="P678" s="19" t="str">
        <v>R1026</v>
      </c>
      <c r="Q678" s="19">
        <f ca="1" t="shared" si="113"/>
        <v>23</v>
      </c>
      <c r="R678" s="29"/>
      <c r="U678" s="19" t="s">
        <v>8303</v>
      </c>
      <c r="V678" s="19" t="str">
        <f t="shared" si="119"/>
        <v>Jun</v>
      </c>
      <c r="X678" s="19">
        <f t="shared" si="120"/>
        <v>1981</v>
      </c>
      <c r="AG678" s="19" t="s">
        <v>2517</v>
      </c>
      <c r="AH678" s="19" t="s">
        <v>8336</v>
      </c>
      <c r="AI678" s="19" t="s">
        <v>8302</v>
      </c>
      <c r="AJ678" s="19" t="s">
        <v>8297</v>
      </c>
      <c r="AK678" s="19" t="str">
        <v>tier - 1</v>
      </c>
      <c r="AL678" s="19" t="str">
        <v>tier - 2</v>
      </c>
      <c r="AT678" s="19" t="s">
        <v>8315</v>
      </c>
      <c r="AU678" s="19" t="str">
        <v>R1012</v>
      </c>
      <c r="BD678" s="39">
        <v>1987</v>
      </c>
      <c r="BE678" s="19" t="str">
        <f t="shared" si="115"/>
        <v>Oct</v>
      </c>
      <c r="BF678" s="19">
        <v>19</v>
      </c>
      <c r="BG678" s="40">
        <f t="shared" si="116"/>
        <v>32069</v>
      </c>
      <c r="BM678" s="39">
        <v>1972</v>
      </c>
      <c r="BN678" s="19" t="str">
        <f t="shared" si="117"/>
        <v>Aug</v>
      </c>
      <c r="BO678" s="19">
        <v>21</v>
      </c>
      <c r="BP678" s="40">
        <f t="shared" si="114"/>
        <v>26532</v>
      </c>
      <c r="BQ678" s="19">
        <f ca="1" t="shared" si="118"/>
        <v>53</v>
      </c>
      <c r="BU678" s="19">
        <v>5741.67</v>
      </c>
      <c r="BV678" s="41">
        <v>5741.67</v>
      </c>
    </row>
    <row r="679" spans="1:74">
      <c r="A679" s="19" t="s">
        <v>2545</v>
      </c>
      <c r="B679" s="39">
        <v>1971</v>
      </c>
      <c r="C679" s="19">
        <f t="shared" si="111"/>
        <v>1971</v>
      </c>
      <c r="D679" s="19" t="s">
        <v>8310</v>
      </c>
      <c r="E679" s="19" t="str">
        <f t="shared" si="110"/>
        <v>Sep</v>
      </c>
      <c r="F679" s="19">
        <v>27</v>
      </c>
      <c r="G679" s="40">
        <f t="shared" si="112"/>
        <v>26203</v>
      </c>
      <c r="H679" s="19">
        <v>0</v>
      </c>
      <c r="I679" s="19">
        <v>5832.6</v>
      </c>
      <c r="J679" s="41">
        <v>5832.6</v>
      </c>
      <c r="K679" s="19" t="s">
        <v>8297</v>
      </c>
      <c r="L679" s="19" t="str">
        <v>tier - 2</v>
      </c>
      <c r="M679" s="19" t="s">
        <v>8298</v>
      </c>
      <c r="N679" s="19" t="str">
        <v>tier - 3</v>
      </c>
      <c r="O679" s="19" t="s">
        <v>8315</v>
      </c>
      <c r="P679" s="19" t="str">
        <v>R1012</v>
      </c>
      <c r="Q679" s="19">
        <f ca="1" t="shared" si="113"/>
        <v>54</v>
      </c>
      <c r="R679" s="29"/>
      <c r="U679" s="19" t="s">
        <v>8301</v>
      </c>
      <c r="V679" s="19" t="str">
        <f t="shared" si="119"/>
        <v>Nov</v>
      </c>
      <c r="X679" s="19">
        <f t="shared" si="120"/>
        <v>1993</v>
      </c>
      <c r="AG679" s="19" t="s">
        <v>2521</v>
      </c>
      <c r="AH679" s="19" t="s">
        <v>8336</v>
      </c>
      <c r="AI679" s="19" t="s">
        <v>8297</v>
      </c>
      <c r="AJ679" s="19" t="s">
        <v>8298</v>
      </c>
      <c r="AK679" s="19" t="str">
        <v>tier - 2</v>
      </c>
      <c r="AL679" s="19" t="str">
        <v>tier - 3</v>
      </c>
      <c r="AT679" s="19" t="s">
        <v>8299</v>
      </c>
      <c r="AU679" s="19" t="str">
        <v>R1013</v>
      </c>
      <c r="BD679" s="39">
        <v>1972</v>
      </c>
      <c r="BE679" s="19" t="str">
        <f t="shared" si="115"/>
        <v>Aug</v>
      </c>
      <c r="BF679" s="19">
        <v>21</v>
      </c>
      <c r="BG679" s="40">
        <f t="shared" si="116"/>
        <v>26532</v>
      </c>
      <c r="BM679" s="39">
        <v>1993</v>
      </c>
      <c r="BN679" s="19" t="str">
        <f t="shared" si="117"/>
        <v>Jun</v>
      </c>
      <c r="BO679" s="19">
        <v>10</v>
      </c>
      <c r="BP679" s="40">
        <f t="shared" si="114"/>
        <v>34130</v>
      </c>
      <c r="BQ679" s="19">
        <f ca="1" t="shared" si="118"/>
        <v>32</v>
      </c>
      <c r="BU679" s="19">
        <v>5748.13</v>
      </c>
      <c r="BV679" s="41">
        <v>5748.13</v>
      </c>
    </row>
    <row r="680" spans="1:74">
      <c r="A680" s="19" t="s">
        <v>2549</v>
      </c>
      <c r="B680" s="39">
        <v>1987</v>
      </c>
      <c r="C680" s="19">
        <f t="shared" si="111"/>
        <v>1987</v>
      </c>
      <c r="D680" s="19" t="s">
        <v>8296</v>
      </c>
      <c r="E680" s="19" t="str">
        <f t="shared" si="110"/>
        <v>Jul</v>
      </c>
      <c r="F680" s="19">
        <v>27</v>
      </c>
      <c r="G680" s="40">
        <f t="shared" si="112"/>
        <v>31985</v>
      </c>
      <c r="H680" s="19">
        <v>2</v>
      </c>
      <c r="I680" s="19">
        <v>5836.52</v>
      </c>
      <c r="J680" s="41">
        <v>5836.52</v>
      </c>
      <c r="K680" s="19" t="s">
        <v>8297</v>
      </c>
      <c r="L680" s="19" t="str">
        <v>tier - 2</v>
      </c>
      <c r="M680" s="19" t="s">
        <v>8298</v>
      </c>
      <c r="N680" s="19" t="str">
        <v>tier - 3</v>
      </c>
      <c r="O680" s="19" t="s">
        <v>8299</v>
      </c>
      <c r="P680" s="19" t="str">
        <v>R1013</v>
      </c>
      <c r="Q680" s="19">
        <f ca="1" t="shared" si="113"/>
        <v>38</v>
      </c>
      <c r="R680" s="29"/>
      <c r="U680" s="19" t="s">
        <v>8328</v>
      </c>
      <c r="V680" s="19" t="str">
        <f t="shared" si="119"/>
        <v>Aug</v>
      </c>
      <c r="X680" s="19">
        <f t="shared" si="120"/>
        <v>1981</v>
      </c>
      <c r="AG680" s="19" t="s">
        <v>2524</v>
      </c>
      <c r="AH680" s="19" t="s">
        <v>8324</v>
      </c>
      <c r="AI680" s="19" t="s">
        <v>8297</v>
      </c>
      <c r="AJ680" s="19" t="s">
        <v>8302</v>
      </c>
      <c r="AK680" s="19" t="str">
        <v>tier - 2</v>
      </c>
      <c r="AL680" s="19" t="str">
        <v>tier - 1</v>
      </c>
      <c r="AT680" s="19" t="s">
        <v>8340</v>
      </c>
      <c r="AU680" s="19" t="str">
        <v>R1021</v>
      </c>
      <c r="BD680" s="39">
        <v>1993</v>
      </c>
      <c r="BE680" s="19" t="str">
        <f t="shared" si="115"/>
        <v>Jun</v>
      </c>
      <c r="BF680" s="19">
        <v>10</v>
      </c>
      <c r="BG680" s="40">
        <f t="shared" si="116"/>
        <v>34130</v>
      </c>
      <c r="BM680" s="39">
        <v>1983</v>
      </c>
      <c r="BN680" s="19" t="str">
        <f t="shared" si="117"/>
        <v>Aug</v>
      </c>
      <c r="BO680" s="19">
        <v>30</v>
      </c>
      <c r="BP680" s="40">
        <f t="shared" si="114"/>
        <v>30558</v>
      </c>
      <c r="BQ680" s="19">
        <f ca="1" t="shared" si="118"/>
        <v>42</v>
      </c>
      <c r="BU680" s="19">
        <v>5757.41</v>
      </c>
      <c r="BV680" s="41">
        <v>5757.41</v>
      </c>
    </row>
    <row r="681" spans="1:74">
      <c r="A681" s="19" t="s">
        <v>2553</v>
      </c>
      <c r="B681" s="39">
        <v>1995</v>
      </c>
      <c r="C681" s="19">
        <f t="shared" si="111"/>
        <v>1995</v>
      </c>
      <c r="D681" s="19" t="s">
        <v>8328</v>
      </c>
      <c r="E681" s="19" t="str">
        <f t="shared" si="110"/>
        <v>Aug</v>
      </c>
      <c r="F681" s="19">
        <v>20</v>
      </c>
      <c r="G681" s="40">
        <f t="shared" si="112"/>
        <v>34931</v>
      </c>
      <c r="H681" s="19">
        <v>0</v>
      </c>
      <c r="I681" s="19">
        <v>5843.99</v>
      </c>
      <c r="J681" s="41">
        <v>5843.99</v>
      </c>
      <c r="K681" s="19" t="s">
        <v>8297</v>
      </c>
      <c r="L681" s="19" t="str">
        <v>tier - 2</v>
      </c>
      <c r="M681" s="19" t="s">
        <v>8297</v>
      </c>
      <c r="N681" s="19" t="str">
        <v>tier - 2</v>
      </c>
      <c r="O681" s="19" t="s">
        <v>8335</v>
      </c>
      <c r="P681" s="19" t="str">
        <v>R1025</v>
      </c>
      <c r="Q681" s="19">
        <f ca="1" t="shared" si="113"/>
        <v>30</v>
      </c>
      <c r="R681" s="29"/>
      <c r="U681" s="19" t="s">
        <v>8326</v>
      </c>
      <c r="V681" s="19" t="str">
        <f t="shared" si="119"/>
        <v>Dec</v>
      </c>
      <c r="X681" s="19">
        <f t="shared" si="120"/>
        <v>1971</v>
      </c>
      <c r="AG681" s="19" t="s">
        <v>2528</v>
      </c>
      <c r="AH681" s="19" t="s">
        <v>8336</v>
      </c>
      <c r="AI681" s="19" t="s">
        <v>8297</v>
      </c>
      <c r="AJ681" s="19" t="s">
        <v>8298</v>
      </c>
      <c r="AK681" s="19" t="str">
        <v>tier - 2</v>
      </c>
      <c r="AL681" s="19" t="str">
        <v>tier - 3</v>
      </c>
      <c r="AT681" s="19" t="s">
        <v>8332</v>
      </c>
      <c r="AU681" s="19" t="str">
        <v>R1019</v>
      </c>
      <c r="BD681" s="39">
        <v>1983</v>
      </c>
      <c r="BE681" s="19" t="str">
        <f t="shared" si="115"/>
        <v>Aug</v>
      </c>
      <c r="BF681" s="19">
        <v>30</v>
      </c>
      <c r="BG681" s="40">
        <f t="shared" si="116"/>
        <v>30558</v>
      </c>
      <c r="BM681" s="39">
        <v>2004</v>
      </c>
      <c r="BN681" s="19" t="str">
        <f t="shared" si="117"/>
        <v>Nov</v>
      </c>
      <c r="BO681" s="19">
        <v>1</v>
      </c>
      <c r="BP681" s="40">
        <f t="shared" si="114"/>
        <v>38292</v>
      </c>
      <c r="BQ681" s="19">
        <f ca="1" t="shared" si="118"/>
        <v>21</v>
      </c>
      <c r="BU681" s="19">
        <v>5778.71</v>
      </c>
      <c r="BV681" s="41">
        <v>5778.71</v>
      </c>
    </row>
    <row r="682" spans="1:74">
      <c r="A682" s="19" t="s">
        <v>2557</v>
      </c>
      <c r="B682" s="39">
        <v>1987</v>
      </c>
      <c r="C682" s="19">
        <f t="shared" si="111"/>
        <v>1987</v>
      </c>
      <c r="D682" s="19" t="s">
        <v>8310</v>
      </c>
      <c r="E682" s="19" t="str">
        <f t="shared" si="110"/>
        <v>Sep</v>
      </c>
      <c r="F682" s="19">
        <v>30</v>
      </c>
      <c r="G682" s="40">
        <f t="shared" si="112"/>
        <v>32050</v>
      </c>
      <c r="H682" s="19">
        <v>2</v>
      </c>
      <c r="I682" s="19">
        <v>5846.92</v>
      </c>
      <c r="J682" s="41">
        <v>5846.92</v>
      </c>
      <c r="K682" s="19" t="s">
        <v>8297</v>
      </c>
      <c r="L682" s="19" t="str">
        <v>tier - 2</v>
      </c>
      <c r="M682" s="19" t="s">
        <v>8297</v>
      </c>
      <c r="N682" s="19" t="str">
        <v>tier - 2</v>
      </c>
      <c r="O682" s="19" t="s">
        <v>8299</v>
      </c>
      <c r="P682" s="19" t="str">
        <v>R1013</v>
      </c>
      <c r="Q682" s="19">
        <f ca="1" t="shared" si="113"/>
        <v>38</v>
      </c>
      <c r="R682" s="29"/>
      <c r="U682" s="19" t="s">
        <v>8329</v>
      </c>
      <c r="V682" s="19" t="str">
        <f t="shared" si="119"/>
        <v>Oct</v>
      </c>
      <c r="X682" s="19">
        <f t="shared" si="120"/>
        <v>1987</v>
      </c>
      <c r="AG682" s="19" t="s">
        <v>2531</v>
      </c>
      <c r="AH682" s="19" t="s">
        <v>8336</v>
      </c>
      <c r="AI682" s="19" t="s">
        <v>8297</v>
      </c>
      <c r="AJ682" s="19" t="s">
        <v>8298</v>
      </c>
      <c r="AK682" s="19" t="str">
        <v>tier - 2</v>
      </c>
      <c r="AL682" s="19" t="str">
        <v>tier - 3</v>
      </c>
      <c r="AT682" s="19" t="s">
        <v>8344</v>
      </c>
      <c r="AU682" s="19" t="str">
        <v>R1022</v>
      </c>
      <c r="BD682" s="39">
        <v>2004</v>
      </c>
      <c r="BE682" s="19" t="str">
        <f t="shared" si="115"/>
        <v>Nov</v>
      </c>
      <c r="BF682" s="19">
        <v>1</v>
      </c>
      <c r="BG682" s="40">
        <f t="shared" si="116"/>
        <v>38292</v>
      </c>
      <c r="BM682" s="39">
        <v>1980</v>
      </c>
      <c r="BN682" s="19" t="str">
        <f t="shared" si="117"/>
        <v>Sep</v>
      </c>
      <c r="BO682" s="19">
        <v>18</v>
      </c>
      <c r="BP682" s="40">
        <f t="shared" si="114"/>
        <v>29482</v>
      </c>
      <c r="BQ682" s="19">
        <f ca="1" t="shared" si="118"/>
        <v>45</v>
      </c>
      <c r="BU682" s="19">
        <v>5807.06</v>
      </c>
      <c r="BV682" s="41">
        <v>5807.06</v>
      </c>
    </row>
    <row r="683" spans="1:74">
      <c r="A683" s="19" t="s">
        <v>2561</v>
      </c>
      <c r="B683" s="39">
        <v>1985</v>
      </c>
      <c r="C683" s="19">
        <f t="shared" si="111"/>
        <v>1985</v>
      </c>
      <c r="D683" s="19" t="s">
        <v>8303</v>
      </c>
      <c r="E683" s="19" t="str">
        <f t="shared" si="110"/>
        <v>Jun</v>
      </c>
      <c r="F683" s="19">
        <v>18</v>
      </c>
      <c r="G683" s="40">
        <f t="shared" si="112"/>
        <v>31216</v>
      </c>
      <c r="H683" s="19">
        <v>3</v>
      </c>
      <c r="I683" s="19">
        <v>5847.24</v>
      </c>
      <c r="J683" s="41">
        <v>5847.24</v>
      </c>
      <c r="K683" s="19" t="s">
        <v>8297</v>
      </c>
      <c r="L683" s="19" t="str">
        <v>tier - 2</v>
      </c>
      <c r="M683" s="19" t="s">
        <v>8302</v>
      </c>
      <c r="N683" s="19" t="str">
        <v>tier - 1</v>
      </c>
      <c r="O683" s="19" t="s">
        <v>8299</v>
      </c>
      <c r="P683" s="19" t="str">
        <v>R1013</v>
      </c>
      <c r="Q683" s="19">
        <f ca="1" t="shared" si="113"/>
        <v>40</v>
      </c>
      <c r="R683" s="29"/>
      <c r="U683" s="19" t="s">
        <v>8328</v>
      </c>
      <c r="V683" s="19" t="str">
        <f t="shared" si="119"/>
        <v>Aug</v>
      </c>
      <c r="X683" s="19">
        <f t="shared" si="120"/>
        <v>1972</v>
      </c>
      <c r="AG683" s="19" t="s">
        <v>2533</v>
      </c>
      <c r="AH683" s="19" t="s">
        <v>8336</v>
      </c>
      <c r="AI683" s="19" t="s">
        <v>8297</v>
      </c>
      <c r="AJ683" s="19" t="s">
        <v>8298</v>
      </c>
      <c r="AK683" s="19" t="str">
        <v>tier - 2</v>
      </c>
      <c r="AL683" s="19" t="str">
        <v>tier - 3</v>
      </c>
      <c r="AT683" s="19" t="s">
        <v>8299</v>
      </c>
      <c r="AU683" s="19" t="str">
        <v>R1013</v>
      </c>
      <c r="BD683" s="39">
        <v>1980</v>
      </c>
      <c r="BE683" s="19" t="str">
        <f t="shared" si="115"/>
        <v>Sep</v>
      </c>
      <c r="BF683" s="19">
        <v>18</v>
      </c>
      <c r="BG683" s="40">
        <f t="shared" si="116"/>
        <v>29482</v>
      </c>
      <c r="BM683" s="39">
        <v>1972</v>
      </c>
      <c r="BN683" s="19" t="str">
        <f t="shared" si="117"/>
        <v>Nov</v>
      </c>
      <c r="BO683" s="19">
        <v>2</v>
      </c>
      <c r="BP683" s="40">
        <f t="shared" si="114"/>
        <v>26605</v>
      </c>
      <c r="BQ683" s="19">
        <f ca="1" t="shared" si="118"/>
        <v>53</v>
      </c>
      <c r="BU683" s="19">
        <v>5812.9</v>
      </c>
      <c r="BV683" s="41">
        <v>5812.9</v>
      </c>
    </row>
    <row r="684" spans="1:74">
      <c r="A684" s="19" t="s">
        <v>2565</v>
      </c>
      <c r="B684" s="39">
        <v>1984</v>
      </c>
      <c r="C684" s="19">
        <f t="shared" si="111"/>
        <v>1984</v>
      </c>
      <c r="D684" s="19" t="s">
        <v>8301</v>
      </c>
      <c r="E684" s="19" t="str">
        <f t="shared" si="110"/>
        <v>Nov</v>
      </c>
      <c r="F684" s="19">
        <v>22</v>
      </c>
      <c r="G684" s="40">
        <f t="shared" si="112"/>
        <v>31008</v>
      </c>
      <c r="H684" s="19">
        <v>1</v>
      </c>
      <c r="I684" s="19">
        <v>5855.9</v>
      </c>
      <c r="J684" s="41">
        <v>5855.9</v>
      </c>
      <c r="K684" s="19" t="s">
        <v>8297</v>
      </c>
      <c r="L684" s="19" t="str">
        <v>tier - 2</v>
      </c>
      <c r="M684" s="19" t="s">
        <v>8298</v>
      </c>
      <c r="N684" s="19" t="str">
        <v>tier - 3</v>
      </c>
      <c r="O684" s="19" t="s">
        <v>8315</v>
      </c>
      <c r="P684" s="19" t="str">
        <v>R1012</v>
      </c>
      <c r="Q684" s="19">
        <f ca="1" t="shared" si="113"/>
        <v>40</v>
      </c>
      <c r="R684" s="29"/>
      <c r="U684" s="19" t="s">
        <v>8303</v>
      </c>
      <c r="V684" s="19" t="str">
        <f t="shared" si="119"/>
        <v>Jun</v>
      </c>
      <c r="X684" s="19">
        <f t="shared" si="120"/>
        <v>1993</v>
      </c>
      <c r="AG684" s="19" t="s">
        <v>2537</v>
      </c>
      <c r="AH684" s="19" t="s">
        <v>8336</v>
      </c>
      <c r="AI684" s="19" t="s">
        <v>8297</v>
      </c>
      <c r="AJ684" s="19" t="s">
        <v>8297</v>
      </c>
      <c r="AK684" s="19" t="str">
        <v>tier - 2</v>
      </c>
      <c r="AL684" s="19" t="str">
        <v>tier - 2</v>
      </c>
      <c r="AT684" s="19" t="s">
        <v>8299</v>
      </c>
      <c r="AU684" s="19" t="str">
        <v>R1013</v>
      </c>
      <c r="BD684" s="39">
        <v>1972</v>
      </c>
      <c r="BE684" s="19" t="str">
        <f t="shared" si="115"/>
        <v>Nov</v>
      </c>
      <c r="BF684" s="19">
        <v>2</v>
      </c>
      <c r="BG684" s="40">
        <f t="shared" si="116"/>
        <v>26605</v>
      </c>
      <c r="BM684" s="39">
        <v>2002</v>
      </c>
      <c r="BN684" s="19" t="str">
        <f t="shared" si="117"/>
        <v>Jul</v>
      </c>
      <c r="BO684" s="19">
        <v>22</v>
      </c>
      <c r="BP684" s="40">
        <f t="shared" si="114"/>
        <v>37459</v>
      </c>
      <c r="BQ684" s="19">
        <f ca="1" t="shared" si="118"/>
        <v>23</v>
      </c>
      <c r="BU684" s="19">
        <v>5816.58</v>
      </c>
      <c r="BV684" s="41">
        <v>5816.58</v>
      </c>
    </row>
    <row r="685" spans="1:74">
      <c r="A685" s="19" t="s">
        <v>2569</v>
      </c>
      <c r="B685" s="39">
        <v>1993</v>
      </c>
      <c r="C685" s="19">
        <f t="shared" si="111"/>
        <v>1993</v>
      </c>
      <c r="D685" s="19" t="s">
        <v>8329</v>
      </c>
      <c r="E685" s="19" t="str">
        <f t="shared" si="110"/>
        <v>Oct</v>
      </c>
      <c r="F685" s="19">
        <v>19</v>
      </c>
      <c r="G685" s="40">
        <f t="shared" si="112"/>
        <v>34261</v>
      </c>
      <c r="H685" s="19">
        <v>0</v>
      </c>
      <c r="I685" s="19">
        <v>5877.02</v>
      </c>
      <c r="J685" s="41">
        <v>5877.02</v>
      </c>
      <c r="K685" s="19" t="s">
        <v>8297</v>
      </c>
      <c r="L685" s="19" t="str">
        <v>tier - 2</v>
      </c>
      <c r="M685" s="19" t="s">
        <v>8297</v>
      </c>
      <c r="N685" s="19" t="str">
        <v>tier - 2</v>
      </c>
      <c r="O685" s="19" t="s">
        <v>8340</v>
      </c>
      <c r="P685" s="19" t="str">
        <v>R1021</v>
      </c>
      <c r="Q685" s="19">
        <f ca="1" t="shared" si="113"/>
        <v>32</v>
      </c>
      <c r="R685" s="29"/>
      <c r="U685" s="19" t="s">
        <v>8328</v>
      </c>
      <c r="V685" s="19" t="str">
        <f t="shared" si="119"/>
        <v>Aug</v>
      </c>
      <c r="X685" s="19">
        <f t="shared" si="120"/>
        <v>1983</v>
      </c>
      <c r="AG685" s="19" t="s">
        <v>2541</v>
      </c>
      <c r="AH685" s="19" t="s">
        <v>8336</v>
      </c>
      <c r="AI685" s="19" t="s">
        <v>8297</v>
      </c>
      <c r="AJ685" s="19" t="s">
        <v>8297</v>
      </c>
      <c r="AK685" s="19" t="str">
        <v>tier - 2</v>
      </c>
      <c r="AL685" s="19" t="str">
        <v>tier - 2</v>
      </c>
      <c r="AT685" s="19" t="s">
        <v>8343</v>
      </c>
      <c r="AU685" s="19" t="str">
        <v>R1026</v>
      </c>
      <c r="BD685" s="39">
        <v>2002</v>
      </c>
      <c r="BE685" s="19" t="str">
        <f t="shared" si="115"/>
        <v>Jul</v>
      </c>
      <c r="BF685" s="19">
        <v>22</v>
      </c>
      <c r="BG685" s="40">
        <f t="shared" si="116"/>
        <v>37459</v>
      </c>
      <c r="BM685" s="39">
        <v>1971</v>
      </c>
      <c r="BN685" s="19" t="str">
        <f t="shared" si="117"/>
        <v>Sep</v>
      </c>
      <c r="BO685" s="19">
        <v>27</v>
      </c>
      <c r="BP685" s="40">
        <f t="shared" si="114"/>
        <v>26203</v>
      </c>
      <c r="BQ685" s="19">
        <f ca="1" t="shared" si="118"/>
        <v>54</v>
      </c>
      <c r="BU685" s="19">
        <v>5832.6</v>
      </c>
      <c r="BV685" s="41">
        <v>5832.6</v>
      </c>
    </row>
    <row r="686" spans="1:74">
      <c r="A686" s="19" t="s">
        <v>2572</v>
      </c>
      <c r="B686" s="39">
        <v>1982</v>
      </c>
      <c r="C686" s="19">
        <f t="shared" si="111"/>
        <v>1982</v>
      </c>
      <c r="D686" s="19" t="s">
        <v>8296</v>
      </c>
      <c r="E686" s="19" t="str">
        <f t="shared" si="110"/>
        <v>Jul</v>
      </c>
      <c r="F686" s="19">
        <v>8</v>
      </c>
      <c r="G686" s="40">
        <f t="shared" si="112"/>
        <v>30140</v>
      </c>
      <c r="H686" s="19">
        <v>0</v>
      </c>
      <c r="I686" s="19">
        <v>5910.94</v>
      </c>
      <c r="J686" s="41">
        <v>5910.94</v>
      </c>
      <c r="K686" s="19" t="s">
        <v>8297</v>
      </c>
      <c r="L686" s="19" t="str">
        <v>tier - 2</v>
      </c>
      <c r="M686" s="19" t="s">
        <v>8302</v>
      </c>
      <c r="N686" s="19" t="str">
        <v>tier - 1</v>
      </c>
      <c r="O686" s="19" t="s">
        <v>8330</v>
      </c>
      <c r="P686" s="19" t="str">
        <v>R1011</v>
      </c>
      <c r="Q686" s="19">
        <f ca="1" t="shared" si="113"/>
        <v>43</v>
      </c>
      <c r="R686" s="29"/>
      <c r="U686" s="19" t="s">
        <v>8301</v>
      </c>
      <c r="V686" s="19" t="str">
        <f t="shared" si="119"/>
        <v>Nov</v>
      </c>
      <c r="X686" s="19">
        <f t="shared" si="120"/>
        <v>2004</v>
      </c>
      <c r="AG686" s="19" t="s">
        <v>2545</v>
      </c>
      <c r="AH686" s="19" t="s">
        <v>8336</v>
      </c>
      <c r="AI686" s="19" t="s">
        <v>8297</v>
      </c>
      <c r="AJ686" s="19" t="s">
        <v>8298</v>
      </c>
      <c r="AK686" s="19" t="str">
        <v>tier - 2</v>
      </c>
      <c r="AL686" s="19" t="str">
        <v>tier - 3</v>
      </c>
      <c r="AT686" s="19" t="s">
        <v>8315</v>
      </c>
      <c r="AU686" s="19" t="str">
        <v>R1012</v>
      </c>
      <c r="BD686" s="39">
        <v>1971</v>
      </c>
      <c r="BE686" s="19" t="str">
        <f t="shared" si="115"/>
        <v>Sep</v>
      </c>
      <c r="BF686" s="19">
        <v>27</v>
      </c>
      <c r="BG686" s="40">
        <f t="shared" si="116"/>
        <v>26203</v>
      </c>
      <c r="BM686" s="39">
        <v>1987</v>
      </c>
      <c r="BN686" s="19" t="str">
        <f t="shared" si="117"/>
        <v>Jul</v>
      </c>
      <c r="BO686" s="19">
        <v>27</v>
      </c>
      <c r="BP686" s="40">
        <f t="shared" si="114"/>
        <v>31985</v>
      </c>
      <c r="BQ686" s="19">
        <f ca="1" t="shared" si="118"/>
        <v>38</v>
      </c>
      <c r="BU686" s="19">
        <v>5836.52</v>
      </c>
      <c r="BV686" s="41">
        <v>5836.52</v>
      </c>
    </row>
    <row r="687" spans="1:74">
      <c r="A687" s="19" t="s">
        <v>2576</v>
      </c>
      <c r="B687" s="39">
        <v>1982</v>
      </c>
      <c r="C687" s="19">
        <f t="shared" si="111"/>
        <v>1982</v>
      </c>
      <c r="D687" s="19" t="s">
        <v>8326</v>
      </c>
      <c r="E687" s="19" t="str">
        <f t="shared" si="110"/>
        <v>Dec</v>
      </c>
      <c r="F687" s="19">
        <v>21</v>
      </c>
      <c r="G687" s="40">
        <f t="shared" si="112"/>
        <v>30306</v>
      </c>
      <c r="H687" s="19">
        <v>0</v>
      </c>
      <c r="I687" s="19">
        <v>5920.1</v>
      </c>
      <c r="J687" s="41">
        <v>5920.1</v>
      </c>
      <c r="K687" s="19" t="s">
        <v>8297</v>
      </c>
      <c r="L687" s="19" t="str">
        <v>tier - 2</v>
      </c>
      <c r="M687" s="19" t="s">
        <v>8302</v>
      </c>
      <c r="N687" s="19" t="str">
        <v>tier - 1</v>
      </c>
      <c r="O687" s="19" t="s">
        <v>8299</v>
      </c>
      <c r="P687" s="19" t="str">
        <v>R1013</v>
      </c>
      <c r="Q687" s="19">
        <f ca="1" t="shared" si="113"/>
        <v>42</v>
      </c>
      <c r="R687" s="29"/>
      <c r="U687" s="19" t="s">
        <v>8310</v>
      </c>
      <c r="V687" s="19" t="str">
        <f t="shared" si="119"/>
        <v>Sep</v>
      </c>
      <c r="X687" s="19">
        <f t="shared" si="120"/>
        <v>1980</v>
      </c>
      <c r="AG687" s="19" t="s">
        <v>2549</v>
      </c>
      <c r="AH687" s="19" t="s">
        <v>8336</v>
      </c>
      <c r="AI687" s="19" t="s">
        <v>8297</v>
      </c>
      <c r="AJ687" s="19" t="s">
        <v>8298</v>
      </c>
      <c r="AK687" s="19" t="str">
        <v>tier - 2</v>
      </c>
      <c r="AL687" s="19" t="str">
        <v>tier - 3</v>
      </c>
      <c r="AT687" s="19" t="s">
        <v>8299</v>
      </c>
      <c r="AU687" s="19" t="str">
        <v>R1013</v>
      </c>
      <c r="BD687" s="39">
        <v>1987</v>
      </c>
      <c r="BE687" s="19" t="str">
        <f t="shared" si="115"/>
        <v>Jul</v>
      </c>
      <c r="BF687" s="19">
        <v>27</v>
      </c>
      <c r="BG687" s="40">
        <f t="shared" si="116"/>
        <v>31985</v>
      </c>
      <c r="BM687" s="39">
        <v>1995</v>
      </c>
      <c r="BN687" s="19" t="str">
        <f t="shared" si="117"/>
        <v>Aug</v>
      </c>
      <c r="BO687" s="19">
        <v>20</v>
      </c>
      <c r="BP687" s="40">
        <f t="shared" si="114"/>
        <v>34931</v>
      </c>
      <c r="BQ687" s="19">
        <f ca="1" t="shared" si="118"/>
        <v>30</v>
      </c>
      <c r="BU687" s="19">
        <v>5843.99</v>
      </c>
      <c r="BV687" s="41">
        <v>5843.99</v>
      </c>
    </row>
    <row r="688" spans="1:74">
      <c r="A688" s="19" t="s">
        <v>2580</v>
      </c>
      <c r="B688" s="39">
        <v>1987</v>
      </c>
      <c r="C688" s="19">
        <f t="shared" si="111"/>
        <v>1987</v>
      </c>
      <c r="D688" s="19" t="s">
        <v>8296</v>
      </c>
      <c r="E688" s="19" t="str">
        <f t="shared" si="110"/>
        <v>Jul</v>
      </c>
      <c r="F688" s="19">
        <v>29</v>
      </c>
      <c r="G688" s="40">
        <f t="shared" si="112"/>
        <v>31987</v>
      </c>
      <c r="H688" s="19">
        <v>3</v>
      </c>
      <c r="I688" s="19">
        <v>5926.85</v>
      </c>
      <c r="J688" s="41">
        <v>5926.85</v>
      </c>
      <c r="K688" s="19" t="s">
        <v>8298</v>
      </c>
      <c r="L688" s="19" t="str">
        <v>tier - 3</v>
      </c>
      <c r="M688" s="19" t="s">
        <v>8298</v>
      </c>
      <c r="N688" s="19" t="str">
        <v>tier - 3</v>
      </c>
      <c r="O688" s="19" t="s">
        <v>8330</v>
      </c>
      <c r="P688" s="19" t="str">
        <v>R1011</v>
      </c>
      <c r="Q688" s="19">
        <f ca="1" t="shared" si="113"/>
        <v>38</v>
      </c>
      <c r="R688" s="29"/>
      <c r="U688" s="19" t="s">
        <v>8301</v>
      </c>
      <c r="V688" s="19" t="str">
        <f t="shared" si="119"/>
        <v>Nov</v>
      </c>
      <c r="X688" s="19">
        <f t="shared" si="120"/>
        <v>1972</v>
      </c>
      <c r="AG688" s="19" t="s">
        <v>2553</v>
      </c>
      <c r="AH688" s="19" t="s">
        <v>8336</v>
      </c>
      <c r="AI688" s="19" t="s">
        <v>8297</v>
      </c>
      <c r="AJ688" s="19" t="s">
        <v>8297</v>
      </c>
      <c r="AK688" s="19" t="str">
        <v>tier - 2</v>
      </c>
      <c r="AL688" s="19" t="str">
        <v>tier - 2</v>
      </c>
      <c r="AT688" s="19" t="s">
        <v>8335</v>
      </c>
      <c r="AU688" s="19" t="str">
        <v>R1025</v>
      </c>
      <c r="BD688" s="39">
        <v>1995</v>
      </c>
      <c r="BE688" s="19" t="str">
        <f t="shared" si="115"/>
        <v>Aug</v>
      </c>
      <c r="BF688" s="19">
        <v>20</v>
      </c>
      <c r="BG688" s="40">
        <f t="shared" si="116"/>
        <v>34931</v>
      </c>
      <c r="BM688" s="39">
        <v>1987</v>
      </c>
      <c r="BN688" s="19" t="str">
        <f t="shared" si="117"/>
        <v>Sep</v>
      </c>
      <c r="BO688" s="19">
        <v>30</v>
      </c>
      <c r="BP688" s="40">
        <f t="shared" si="114"/>
        <v>32050</v>
      </c>
      <c r="BQ688" s="19">
        <f ca="1" t="shared" si="118"/>
        <v>38</v>
      </c>
      <c r="BU688" s="19">
        <v>5846.92</v>
      </c>
      <c r="BV688" s="41">
        <v>5846.92</v>
      </c>
    </row>
    <row r="689" spans="1:74">
      <c r="A689" s="19" t="s">
        <v>2583</v>
      </c>
      <c r="B689" s="39">
        <v>1993</v>
      </c>
      <c r="C689" s="19">
        <f t="shared" si="111"/>
        <v>1993</v>
      </c>
      <c r="D689" s="19" t="s">
        <v>8328</v>
      </c>
      <c r="E689" s="19" t="str">
        <f t="shared" si="110"/>
        <v>Aug</v>
      </c>
      <c r="F689" s="19">
        <v>13</v>
      </c>
      <c r="G689" s="40">
        <f t="shared" si="112"/>
        <v>34194</v>
      </c>
      <c r="H689" s="19">
        <v>0</v>
      </c>
      <c r="I689" s="19">
        <v>5926.93</v>
      </c>
      <c r="J689" s="41">
        <v>5926.93</v>
      </c>
      <c r="K689" s="19" t="s">
        <v>8297</v>
      </c>
      <c r="L689" s="19" t="str">
        <v>tier - 2</v>
      </c>
      <c r="M689" s="19" t="s">
        <v>8297</v>
      </c>
      <c r="N689" s="19" t="str">
        <v>tier - 2</v>
      </c>
      <c r="O689" s="19" t="s">
        <v>8335</v>
      </c>
      <c r="P689" s="19" t="str">
        <v>R1025</v>
      </c>
      <c r="Q689" s="19">
        <f ca="1" t="shared" si="113"/>
        <v>32</v>
      </c>
      <c r="R689" s="29"/>
      <c r="U689" s="19" t="s">
        <v>8296</v>
      </c>
      <c r="V689" s="19" t="str">
        <f t="shared" si="119"/>
        <v>Jul</v>
      </c>
      <c r="X689" s="19">
        <f t="shared" si="120"/>
        <v>2002</v>
      </c>
      <c r="AG689" s="19" t="s">
        <v>2557</v>
      </c>
      <c r="AH689" s="19" t="s">
        <v>8336</v>
      </c>
      <c r="AI689" s="19" t="s">
        <v>8297</v>
      </c>
      <c r="AJ689" s="19" t="s">
        <v>8297</v>
      </c>
      <c r="AK689" s="19" t="str">
        <v>tier - 2</v>
      </c>
      <c r="AL689" s="19" t="str">
        <v>tier - 2</v>
      </c>
      <c r="AT689" s="19" t="s">
        <v>8299</v>
      </c>
      <c r="AU689" s="19" t="str">
        <v>R1013</v>
      </c>
      <c r="BD689" s="39">
        <v>1987</v>
      </c>
      <c r="BE689" s="19" t="str">
        <f t="shared" si="115"/>
        <v>Sep</v>
      </c>
      <c r="BF689" s="19">
        <v>30</v>
      </c>
      <c r="BG689" s="40">
        <f t="shared" si="116"/>
        <v>32050</v>
      </c>
      <c r="BM689" s="39">
        <v>1985</v>
      </c>
      <c r="BN689" s="19" t="str">
        <f t="shared" si="117"/>
        <v>Jun</v>
      </c>
      <c r="BO689" s="19">
        <v>18</v>
      </c>
      <c r="BP689" s="40">
        <f t="shared" si="114"/>
        <v>31216</v>
      </c>
      <c r="BQ689" s="19">
        <f ca="1" t="shared" si="118"/>
        <v>40</v>
      </c>
      <c r="BU689" s="19">
        <v>5847.24</v>
      </c>
      <c r="BV689" s="41">
        <v>5847.24</v>
      </c>
    </row>
    <row r="690" spans="1:74">
      <c r="A690" s="19" t="s">
        <v>2587</v>
      </c>
      <c r="B690" s="39">
        <v>1994</v>
      </c>
      <c r="C690" s="19">
        <f t="shared" si="111"/>
        <v>1994</v>
      </c>
      <c r="D690" s="19" t="s">
        <v>8296</v>
      </c>
      <c r="E690" s="19" t="str">
        <f t="shared" si="110"/>
        <v>Jul</v>
      </c>
      <c r="F690" s="19">
        <v>30</v>
      </c>
      <c r="G690" s="40">
        <f t="shared" si="112"/>
        <v>34545</v>
      </c>
      <c r="H690" s="19">
        <v>0</v>
      </c>
      <c r="I690" s="19">
        <v>5927.65</v>
      </c>
      <c r="J690" s="41">
        <v>5927.65</v>
      </c>
      <c r="K690" s="19" t="s">
        <v>8297</v>
      </c>
      <c r="L690" s="19" t="str">
        <v>tier - 2</v>
      </c>
      <c r="M690" s="19" t="s">
        <v>8302</v>
      </c>
      <c r="N690" s="19" t="str">
        <v>tier - 1</v>
      </c>
      <c r="O690" s="19" t="s">
        <v>8315</v>
      </c>
      <c r="P690" s="19" t="str">
        <v>R1012</v>
      </c>
      <c r="Q690" s="19">
        <f ca="1" t="shared" si="113"/>
        <v>31</v>
      </c>
      <c r="R690" s="29"/>
      <c r="U690" s="19" t="s">
        <v>8310</v>
      </c>
      <c r="V690" s="19" t="str">
        <f t="shared" si="119"/>
        <v>Sep</v>
      </c>
      <c r="X690" s="19">
        <f t="shared" si="120"/>
        <v>1971</v>
      </c>
      <c r="AG690" s="19" t="s">
        <v>2561</v>
      </c>
      <c r="AH690" s="19" t="s">
        <v>8336</v>
      </c>
      <c r="AI690" s="19" t="s">
        <v>8297</v>
      </c>
      <c r="AJ690" s="19" t="s">
        <v>8302</v>
      </c>
      <c r="AK690" s="19" t="str">
        <v>tier - 2</v>
      </c>
      <c r="AL690" s="19" t="str">
        <v>tier - 1</v>
      </c>
      <c r="AT690" s="19" t="s">
        <v>8299</v>
      </c>
      <c r="AU690" s="19" t="str">
        <v>R1013</v>
      </c>
      <c r="BD690" s="39">
        <v>1985</v>
      </c>
      <c r="BE690" s="19" t="str">
        <f t="shared" si="115"/>
        <v>Jun</v>
      </c>
      <c r="BF690" s="19">
        <v>18</v>
      </c>
      <c r="BG690" s="40">
        <f t="shared" si="116"/>
        <v>31216</v>
      </c>
      <c r="BM690" s="39">
        <v>1984</v>
      </c>
      <c r="BN690" s="19" t="str">
        <f t="shared" si="117"/>
        <v>Nov</v>
      </c>
      <c r="BO690" s="19">
        <v>22</v>
      </c>
      <c r="BP690" s="40">
        <f t="shared" si="114"/>
        <v>31008</v>
      </c>
      <c r="BQ690" s="19">
        <f ca="1" t="shared" si="118"/>
        <v>40</v>
      </c>
      <c r="BU690" s="19">
        <v>5855.9</v>
      </c>
      <c r="BV690" s="41">
        <v>5855.9</v>
      </c>
    </row>
    <row r="691" spans="1:74">
      <c r="A691" s="19" t="s">
        <v>2591</v>
      </c>
      <c r="B691" s="39">
        <v>1987</v>
      </c>
      <c r="C691" s="19">
        <f t="shared" si="111"/>
        <v>1987</v>
      </c>
      <c r="D691" s="19" t="s">
        <v>8296</v>
      </c>
      <c r="E691" s="19" t="str">
        <f t="shared" si="110"/>
        <v>Jul</v>
      </c>
      <c r="F691" s="19">
        <v>14</v>
      </c>
      <c r="G691" s="40">
        <f t="shared" si="112"/>
        <v>31972</v>
      </c>
      <c r="H691" s="19">
        <v>3</v>
      </c>
      <c r="I691" s="19">
        <v>5934.38</v>
      </c>
      <c r="J691" s="41">
        <v>5934.38</v>
      </c>
      <c r="K691" s="19" t="s">
        <v>8298</v>
      </c>
      <c r="L691" s="19" t="str">
        <v>tier - 3</v>
      </c>
      <c r="M691" s="19" t="s">
        <v>8297</v>
      </c>
      <c r="N691" s="19" t="str">
        <v>tier - 2</v>
      </c>
      <c r="O691" s="19" t="s">
        <v>8299</v>
      </c>
      <c r="P691" s="19" t="str">
        <v>R1013</v>
      </c>
      <c r="Q691" s="19">
        <f ca="1" t="shared" si="113"/>
        <v>38</v>
      </c>
      <c r="R691" s="29"/>
      <c r="U691" s="19" t="s">
        <v>8296</v>
      </c>
      <c r="V691" s="19" t="str">
        <f t="shared" si="119"/>
        <v>Jul</v>
      </c>
      <c r="X691" s="19">
        <f t="shared" si="120"/>
        <v>1987</v>
      </c>
      <c r="AG691" s="19" t="s">
        <v>2565</v>
      </c>
      <c r="AH691" s="19" t="s">
        <v>8324</v>
      </c>
      <c r="AI691" s="19" t="s">
        <v>8297</v>
      </c>
      <c r="AJ691" s="19" t="s">
        <v>8298</v>
      </c>
      <c r="AK691" s="19" t="str">
        <v>tier - 2</v>
      </c>
      <c r="AL691" s="19" t="str">
        <v>tier - 3</v>
      </c>
      <c r="AT691" s="19" t="s">
        <v>8315</v>
      </c>
      <c r="AU691" s="19" t="str">
        <v>R1012</v>
      </c>
      <c r="BD691" s="39">
        <v>1984</v>
      </c>
      <c r="BE691" s="19" t="str">
        <f t="shared" si="115"/>
        <v>Nov</v>
      </c>
      <c r="BF691" s="19">
        <v>22</v>
      </c>
      <c r="BG691" s="40">
        <f t="shared" si="116"/>
        <v>31008</v>
      </c>
      <c r="BM691" s="39">
        <v>1993</v>
      </c>
      <c r="BN691" s="19" t="str">
        <f t="shared" si="117"/>
        <v>Oct</v>
      </c>
      <c r="BO691" s="19">
        <v>19</v>
      </c>
      <c r="BP691" s="40">
        <f t="shared" si="114"/>
        <v>34261</v>
      </c>
      <c r="BQ691" s="19">
        <f ca="1" t="shared" si="118"/>
        <v>32</v>
      </c>
      <c r="BU691" s="19">
        <v>5877.02</v>
      </c>
      <c r="BV691" s="41">
        <v>5877.02</v>
      </c>
    </row>
    <row r="692" spans="1:74">
      <c r="A692" s="19" t="s">
        <v>2595</v>
      </c>
      <c r="B692" s="39">
        <v>2003</v>
      </c>
      <c r="C692" s="19">
        <f t="shared" si="111"/>
        <v>2003</v>
      </c>
      <c r="D692" s="19" t="s">
        <v>8328</v>
      </c>
      <c r="E692" s="19" t="str">
        <f t="shared" si="110"/>
        <v>Aug</v>
      </c>
      <c r="F692" s="19">
        <v>13</v>
      </c>
      <c r="G692" s="40">
        <f t="shared" si="112"/>
        <v>37846</v>
      </c>
      <c r="H692" s="19">
        <v>0</v>
      </c>
      <c r="I692" s="19">
        <v>5957.35</v>
      </c>
      <c r="J692" s="41">
        <v>5957.35</v>
      </c>
      <c r="K692" s="19" t="s">
        <v>8297</v>
      </c>
      <c r="L692" s="19" t="str">
        <v>tier - 2</v>
      </c>
      <c r="M692" s="19" t="s">
        <v>8297</v>
      </c>
      <c r="N692" s="19" t="str">
        <v>tier - 2</v>
      </c>
      <c r="O692" s="19" t="s">
        <v>8315</v>
      </c>
      <c r="P692" s="19" t="str">
        <v>R1012</v>
      </c>
      <c r="Q692" s="19">
        <f ca="1" t="shared" si="113"/>
        <v>22</v>
      </c>
      <c r="R692" s="29"/>
      <c r="U692" s="19" t="s">
        <v>8328</v>
      </c>
      <c r="V692" s="19" t="str">
        <f t="shared" si="119"/>
        <v>Aug</v>
      </c>
      <c r="X692" s="19">
        <f t="shared" si="120"/>
        <v>1995</v>
      </c>
      <c r="AG692" s="19" t="s">
        <v>2569</v>
      </c>
      <c r="AH692" s="19" t="s">
        <v>8336</v>
      </c>
      <c r="AI692" s="19" t="s">
        <v>8297</v>
      </c>
      <c r="AJ692" s="19" t="s">
        <v>8297</v>
      </c>
      <c r="AK692" s="19" t="str">
        <v>tier - 2</v>
      </c>
      <c r="AL692" s="19" t="str">
        <v>tier - 2</v>
      </c>
      <c r="AT692" s="19" t="s">
        <v>8340</v>
      </c>
      <c r="AU692" s="19" t="str">
        <v>R1021</v>
      </c>
      <c r="BD692" s="39">
        <v>1993</v>
      </c>
      <c r="BE692" s="19" t="str">
        <f t="shared" si="115"/>
        <v>Oct</v>
      </c>
      <c r="BF692" s="19">
        <v>19</v>
      </c>
      <c r="BG692" s="40">
        <f t="shared" si="116"/>
        <v>34261</v>
      </c>
      <c r="BM692" s="39">
        <v>1982</v>
      </c>
      <c r="BN692" s="19" t="str">
        <f t="shared" si="117"/>
        <v>Jul</v>
      </c>
      <c r="BO692" s="19">
        <v>8</v>
      </c>
      <c r="BP692" s="40">
        <f t="shared" si="114"/>
        <v>30140</v>
      </c>
      <c r="BQ692" s="19">
        <f ca="1" t="shared" si="118"/>
        <v>43</v>
      </c>
      <c r="BU692" s="19">
        <v>5910.94</v>
      </c>
      <c r="BV692" s="41">
        <v>5910.94</v>
      </c>
    </row>
    <row r="693" spans="1:74">
      <c r="A693" s="19" t="s">
        <v>2599</v>
      </c>
      <c r="B693" s="39">
        <v>2004</v>
      </c>
      <c r="C693" s="19">
        <f t="shared" si="111"/>
        <v>2004</v>
      </c>
      <c r="D693" s="19" t="s">
        <v>8296</v>
      </c>
      <c r="E693" s="19" t="str">
        <f t="shared" si="110"/>
        <v>Jul</v>
      </c>
      <c r="F693" s="19">
        <v>15</v>
      </c>
      <c r="G693" s="40">
        <f t="shared" si="112"/>
        <v>38183</v>
      </c>
      <c r="H693" s="19">
        <v>0</v>
      </c>
      <c r="I693" s="19">
        <v>5960.91</v>
      </c>
      <c r="J693" s="41">
        <v>5960.91</v>
      </c>
      <c r="K693" s="19" t="s">
        <v>8297</v>
      </c>
      <c r="L693" s="19" t="str">
        <v>tier - 2</v>
      </c>
      <c r="M693" s="19" t="s">
        <v>8302</v>
      </c>
      <c r="N693" s="19" t="str">
        <v>tier - 1</v>
      </c>
      <c r="O693" s="19" t="s">
        <v>8343</v>
      </c>
      <c r="P693" s="19" t="str">
        <v>R1026</v>
      </c>
      <c r="Q693" s="19">
        <f ca="1" t="shared" si="113"/>
        <v>21</v>
      </c>
      <c r="R693" s="29"/>
      <c r="U693" s="19" t="s">
        <v>8310</v>
      </c>
      <c r="V693" s="19" t="str">
        <f t="shared" si="119"/>
        <v>Sep</v>
      </c>
      <c r="X693" s="19">
        <f t="shared" si="120"/>
        <v>1987</v>
      </c>
      <c r="AG693" s="19" t="s">
        <v>2572</v>
      </c>
      <c r="AH693" s="19" t="s">
        <v>8336</v>
      </c>
      <c r="AI693" s="19" t="s">
        <v>8297</v>
      </c>
      <c r="AJ693" s="19" t="s">
        <v>8302</v>
      </c>
      <c r="AK693" s="19" t="str">
        <v>tier - 2</v>
      </c>
      <c r="AL693" s="19" t="str">
        <v>tier - 1</v>
      </c>
      <c r="AT693" s="19" t="s">
        <v>8330</v>
      </c>
      <c r="AU693" s="19" t="str">
        <v>R1011</v>
      </c>
      <c r="BD693" s="39">
        <v>1982</v>
      </c>
      <c r="BE693" s="19" t="str">
        <f t="shared" si="115"/>
        <v>Jul</v>
      </c>
      <c r="BF693" s="19">
        <v>8</v>
      </c>
      <c r="BG693" s="40">
        <f t="shared" si="116"/>
        <v>30140</v>
      </c>
      <c r="BM693" s="39">
        <v>1982</v>
      </c>
      <c r="BN693" s="19" t="str">
        <f t="shared" si="117"/>
        <v>Dec</v>
      </c>
      <c r="BO693" s="19">
        <v>21</v>
      </c>
      <c r="BP693" s="40">
        <f t="shared" si="114"/>
        <v>30306</v>
      </c>
      <c r="BQ693" s="19">
        <f ca="1" t="shared" si="118"/>
        <v>42</v>
      </c>
      <c r="BU693" s="19">
        <v>5920.1</v>
      </c>
      <c r="BV693" s="41">
        <v>5920.1</v>
      </c>
    </row>
    <row r="694" spans="1:74">
      <c r="A694" s="19" t="s">
        <v>2603</v>
      </c>
      <c r="B694" s="39">
        <v>1980</v>
      </c>
      <c r="C694" s="19">
        <f t="shared" si="111"/>
        <v>1980</v>
      </c>
      <c r="D694" s="19" t="s">
        <v>8328</v>
      </c>
      <c r="E694" s="19" t="str">
        <f t="shared" si="110"/>
        <v>Aug</v>
      </c>
      <c r="F694" s="19">
        <v>5</v>
      </c>
      <c r="G694" s="40">
        <f t="shared" si="112"/>
        <v>29438</v>
      </c>
      <c r="H694" s="19">
        <v>0</v>
      </c>
      <c r="I694" s="19">
        <v>5966.89</v>
      </c>
      <c r="J694" s="41">
        <v>5966.89</v>
      </c>
      <c r="K694" s="19" t="s">
        <v>8297</v>
      </c>
      <c r="L694" s="19" t="str">
        <v>tier - 2</v>
      </c>
      <c r="M694" s="19" t="s">
        <v>8298</v>
      </c>
      <c r="N694" s="19" t="str">
        <v>tier - 3</v>
      </c>
      <c r="O694" s="19" t="s">
        <v>8299</v>
      </c>
      <c r="P694" s="19" t="str">
        <v>R1013</v>
      </c>
      <c r="Q694" s="19">
        <f ca="1" t="shared" si="113"/>
        <v>45</v>
      </c>
      <c r="R694" s="29"/>
      <c r="U694" s="19" t="s">
        <v>8303</v>
      </c>
      <c r="V694" s="19" t="str">
        <f t="shared" si="119"/>
        <v>Jun</v>
      </c>
      <c r="X694" s="19">
        <f t="shared" si="120"/>
        <v>1985</v>
      </c>
      <c r="AG694" s="19" t="s">
        <v>2576</v>
      </c>
      <c r="AH694" s="19" t="s">
        <v>8336</v>
      </c>
      <c r="AI694" s="19" t="s">
        <v>8297</v>
      </c>
      <c r="AJ694" s="19" t="s">
        <v>8302</v>
      </c>
      <c r="AK694" s="19" t="str">
        <v>tier - 2</v>
      </c>
      <c r="AL694" s="19" t="str">
        <v>tier - 1</v>
      </c>
      <c r="AT694" s="19" t="s">
        <v>8299</v>
      </c>
      <c r="AU694" s="19" t="str">
        <v>R1013</v>
      </c>
      <c r="BD694" s="39">
        <v>1982</v>
      </c>
      <c r="BE694" s="19" t="str">
        <f t="shared" si="115"/>
        <v>Dec</v>
      </c>
      <c r="BF694" s="19">
        <v>21</v>
      </c>
      <c r="BG694" s="40">
        <f t="shared" si="116"/>
        <v>30306</v>
      </c>
      <c r="BM694" s="39">
        <v>1987</v>
      </c>
      <c r="BN694" s="19" t="str">
        <f t="shared" si="117"/>
        <v>Jul</v>
      </c>
      <c r="BO694" s="19">
        <v>29</v>
      </c>
      <c r="BP694" s="40">
        <f t="shared" si="114"/>
        <v>31987</v>
      </c>
      <c r="BQ694" s="19">
        <f ca="1" t="shared" si="118"/>
        <v>38</v>
      </c>
      <c r="BU694" s="19">
        <v>5926.85</v>
      </c>
      <c r="BV694" s="41">
        <v>5926.85</v>
      </c>
    </row>
    <row r="695" spans="1:74">
      <c r="A695" s="19" t="s">
        <v>2607</v>
      </c>
      <c r="B695" s="39">
        <v>1980</v>
      </c>
      <c r="C695" s="19">
        <f t="shared" si="111"/>
        <v>1980</v>
      </c>
      <c r="D695" s="19" t="s">
        <v>8296</v>
      </c>
      <c r="E695" s="19" t="str">
        <f t="shared" si="110"/>
        <v>Jul</v>
      </c>
      <c r="F695" s="19">
        <v>21</v>
      </c>
      <c r="G695" s="40">
        <f t="shared" si="112"/>
        <v>29423</v>
      </c>
      <c r="H695" s="19">
        <v>0</v>
      </c>
      <c r="I695" s="19">
        <v>5969.72</v>
      </c>
      <c r="J695" s="41">
        <v>5969.72</v>
      </c>
      <c r="K695" s="19" t="s">
        <v>8298</v>
      </c>
      <c r="L695" s="19" t="str">
        <v>tier - 3</v>
      </c>
      <c r="M695" s="19" t="s">
        <v>8298</v>
      </c>
      <c r="N695" s="19" t="str">
        <v>tier - 3</v>
      </c>
      <c r="O695" s="19" t="s">
        <v>8330</v>
      </c>
      <c r="P695" s="19" t="str">
        <v>R1011</v>
      </c>
      <c r="Q695" s="19">
        <f ca="1" t="shared" si="113"/>
        <v>45</v>
      </c>
      <c r="R695" s="29"/>
      <c r="U695" s="19" t="s">
        <v>8301</v>
      </c>
      <c r="V695" s="19" t="str">
        <f t="shared" si="119"/>
        <v>Nov</v>
      </c>
      <c r="X695" s="19">
        <f t="shared" si="120"/>
        <v>1984</v>
      </c>
      <c r="AG695" s="19" t="s">
        <v>2580</v>
      </c>
      <c r="AH695" s="19" t="s">
        <v>8336</v>
      </c>
      <c r="AI695" s="19" t="s">
        <v>8298</v>
      </c>
      <c r="AJ695" s="19" t="s">
        <v>8298</v>
      </c>
      <c r="AK695" s="19" t="str">
        <v>tier - 3</v>
      </c>
      <c r="AL695" s="19" t="str">
        <v>tier - 3</v>
      </c>
      <c r="AT695" s="19" t="s">
        <v>8330</v>
      </c>
      <c r="AU695" s="19" t="str">
        <v>R1011</v>
      </c>
      <c r="BD695" s="39">
        <v>1987</v>
      </c>
      <c r="BE695" s="19" t="str">
        <f t="shared" si="115"/>
        <v>Jul</v>
      </c>
      <c r="BF695" s="19">
        <v>29</v>
      </c>
      <c r="BG695" s="40">
        <f t="shared" si="116"/>
        <v>31987</v>
      </c>
      <c r="BM695" s="39">
        <v>1993</v>
      </c>
      <c r="BN695" s="19" t="str">
        <f t="shared" si="117"/>
        <v>Aug</v>
      </c>
      <c r="BO695" s="19">
        <v>13</v>
      </c>
      <c r="BP695" s="40">
        <f t="shared" si="114"/>
        <v>34194</v>
      </c>
      <c r="BQ695" s="19">
        <f ca="1" t="shared" si="118"/>
        <v>32</v>
      </c>
      <c r="BU695" s="19">
        <v>5926.93</v>
      </c>
      <c r="BV695" s="41">
        <v>5926.93</v>
      </c>
    </row>
    <row r="696" spans="1:74">
      <c r="A696" s="19" t="s">
        <v>2611</v>
      </c>
      <c r="B696" s="39">
        <v>1989</v>
      </c>
      <c r="C696" s="19">
        <f t="shared" si="111"/>
        <v>1989</v>
      </c>
      <c r="D696" s="19" t="s">
        <v>8296</v>
      </c>
      <c r="E696" s="19" t="str">
        <f t="shared" si="110"/>
        <v>Jul</v>
      </c>
      <c r="F696" s="19">
        <v>22</v>
      </c>
      <c r="G696" s="40">
        <f t="shared" si="112"/>
        <v>32711</v>
      </c>
      <c r="H696" s="19">
        <v>3</v>
      </c>
      <c r="I696" s="19">
        <v>5972.38</v>
      </c>
      <c r="J696" s="41">
        <v>5972.38</v>
      </c>
      <c r="K696" s="19" t="s">
        <v>8297</v>
      </c>
      <c r="L696" s="19" t="str">
        <v>tier - 2</v>
      </c>
      <c r="M696" s="19" t="s">
        <v>8297</v>
      </c>
      <c r="N696" s="19" t="str">
        <v>tier - 2</v>
      </c>
      <c r="O696" s="19" t="s">
        <v>8330</v>
      </c>
      <c r="P696" s="19" t="str">
        <v>R1011</v>
      </c>
      <c r="Q696" s="19">
        <f ca="1" t="shared" si="113"/>
        <v>36</v>
      </c>
      <c r="R696" s="29"/>
      <c r="U696" s="19" t="s">
        <v>8329</v>
      </c>
      <c r="V696" s="19" t="str">
        <f t="shared" si="119"/>
        <v>Oct</v>
      </c>
      <c r="X696" s="19">
        <f t="shared" si="120"/>
        <v>1993</v>
      </c>
      <c r="AG696" s="19" t="s">
        <v>2583</v>
      </c>
      <c r="AH696" s="19" t="s">
        <v>8336</v>
      </c>
      <c r="AI696" s="19" t="s">
        <v>8297</v>
      </c>
      <c r="AJ696" s="19" t="s">
        <v>8297</v>
      </c>
      <c r="AK696" s="19" t="str">
        <v>tier - 2</v>
      </c>
      <c r="AL696" s="19" t="str">
        <v>tier - 2</v>
      </c>
      <c r="AT696" s="19" t="s">
        <v>8335</v>
      </c>
      <c r="AU696" s="19" t="str">
        <v>R1025</v>
      </c>
      <c r="BD696" s="39">
        <v>1993</v>
      </c>
      <c r="BE696" s="19" t="str">
        <f t="shared" si="115"/>
        <v>Aug</v>
      </c>
      <c r="BF696" s="19">
        <v>13</v>
      </c>
      <c r="BG696" s="40">
        <f t="shared" si="116"/>
        <v>34194</v>
      </c>
      <c r="BM696" s="39">
        <v>1994</v>
      </c>
      <c r="BN696" s="19" t="str">
        <f t="shared" si="117"/>
        <v>Jul</v>
      </c>
      <c r="BO696" s="19">
        <v>30</v>
      </c>
      <c r="BP696" s="40">
        <f t="shared" si="114"/>
        <v>34545</v>
      </c>
      <c r="BQ696" s="19">
        <f ca="1" t="shared" si="118"/>
        <v>31</v>
      </c>
      <c r="BU696" s="19">
        <v>5927.65</v>
      </c>
      <c r="BV696" s="41">
        <v>5927.65</v>
      </c>
    </row>
    <row r="697" spans="1:74">
      <c r="A697" s="19" t="s">
        <v>2615</v>
      </c>
      <c r="B697" s="39">
        <v>1984</v>
      </c>
      <c r="C697" s="19">
        <f t="shared" si="111"/>
        <v>1984</v>
      </c>
      <c r="D697" s="19" t="s">
        <v>8310</v>
      </c>
      <c r="E697" s="19" t="str">
        <f t="shared" si="110"/>
        <v>Sep</v>
      </c>
      <c r="F697" s="19">
        <v>19</v>
      </c>
      <c r="G697" s="40">
        <f t="shared" si="112"/>
        <v>30944</v>
      </c>
      <c r="H697" s="19">
        <v>1</v>
      </c>
      <c r="I697" s="19">
        <v>5974.38</v>
      </c>
      <c r="J697" s="41">
        <v>5974.38</v>
      </c>
      <c r="K697" s="19" t="s">
        <v>8297</v>
      </c>
      <c r="L697" s="19" t="str">
        <v>tier - 2</v>
      </c>
      <c r="M697" s="19" t="s">
        <v>8298</v>
      </c>
      <c r="N697" s="19" t="str">
        <v>tier - 3</v>
      </c>
      <c r="O697" s="19" t="s">
        <v>8299</v>
      </c>
      <c r="P697" s="19" t="str">
        <v>R1013</v>
      </c>
      <c r="Q697" s="19">
        <f ca="1" t="shared" si="113"/>
        <v>41</v>
      </c>
      <c r="R697" s="29"/>
      <c r="U697" s="19" t="s">
        <v>8296</v>
      </c>
      <c r="V697" s="19" t="str">
        <f t="shared" si="119"/>
        <v>Jul</v>
      </c>
      <c r="X697" s="19">
        <f t="shared" si="120"/>
        <v>1982</v>
      </c>
      <c r="AG697" s="19" t="s">
        <v>2587</v>
      </c>
      <c r="AH697" s="19" t="s">
        <v>8324</v>
      </c>
      <c r="AI697" s="19" t="s">
        <v>8297</v>
      </c>
      <c r="AJ697" s="19" t="s">
        <v>8302</v>
      </c>
      <c r="AK697" s="19" t="str">
        <v>tier - 2</v>
      </c>
      <c r="AL697" s="19" t="str">
        <v>tier - 1</v>
      </c>
      <c r="AT697" s="19" t="s">
        <v>8315</v>
      </c>
      <c r="AU697" s="19" t="str">
        <v>R1012</v>
      </c>
      <c r="BD697" s="39">
        <v>1994</v>
      </c>
      <c r="BE697" s="19" t="str">
        <f t="shared" si="115"/>
        <v>Jul</v>
      </c>
      <c r="BF697" s="19">
        <v>30</v>
      </c>
      <c r="BG697" s="40">
        <f t="shared" si="116"/>
        <v>34545</v>
      </c>
      <c r="BM697" s="39">
        <v>1987</v>
      </c>
      <c r="BN697" s="19" t="str">
        <f t="shared" si="117"/>
        <v>Jul</v>
      </c>
      <c r="BO697" s="19">
        <v>14</v>
      </c>
      <c r="BP697" s="40">
        <f t="shared" si="114"/>
        <v>31972</v>
      </c>
      <c r="BQ697" s="19">
        <f ca="1" t="shared" si="118"/>
        <v>38</v>
      </c>
      <c r="BU697" s="19">
        <v>5934.38</v>
      </c>
      <c r="BV697" s="41">
        <v>5934.38</v>
      </c>
    </row>
    <row r="698" spans="1:74">
      <c r="A698" s="19" t="s">
        <v>2619</v>
      </c>
      <c r="B698" s="39">
        <v>1984</v>
      </c>
      <c r="C698" s="19">
        <f t="shared" si="111"/>
        <v>1984</v>
      </c>
      <c r="D698" s="19" t="s">
        <v>8301</v>
      </c>
      <c r="E698" s="19" t="str">
        <f t="shared" si="110"/>
        <v>Nov</v>
      </c>
      <c r="F698" s="19">
        <v>11</v>
      </c>
      <c r="G698" s="40">
        <f t="shared" si="112"/>
        <v>30997</v>
      </c>
      <c r="H698" s="19">
        <v>1</v>
      </c>
      <c r="I698" s="19">
        <v>5976.83</v>
      </c>
      <c r="J698" s="41">
        <v>5976.83</v>
      </c>
      <c r="K698" s="19" t="s">
        <v>8297</v>
      </c>
      <c r="L698" s="19" t="str">
        <v>tier - 2</v>
      </c>
      <c r="M698" s="19" t="s">
        <v>8297</v>
      </c>
      <c r="N698" s="19" t="str">
        <v>tier - 2</v>
      </c>
      <c r="O698" s="19" t="s">
        <v>8299</v>
      </c>
      <c r="P698" s="19" t="str">
        <v>R1013</v>
      </c>
      <c r="Q698" s="19">
        <f ca="1" t="shared" si="113"/>
        <v>40</v>
      </c>
      <c r="R698" s="29"/>
      <c r="U698" s="19" t="s">
        <v>8326</v>
      </c>
      <c r="V698" s="19" t="str">
        <f t="shared" si="119"/>
        <v>Dec</v>
      </c>
      <c r="X698" s="19">
        <f t="shared" si="120"/>
        <v>1982</v>
      </c>
      <c r="AG698" s="19" t="s">
        <v>2591</v>
      </c>
      <c r="AH698" s="19" t="s">
        <v>8336</v>
      </c>
      <c r="AI698" s="19" t="s">
        <v>8298</v>
      </c>
      <c r="AJ698" s="19" t="s">
        <v>8297</v>
      </c>
      <c r="AK698" s="19" t="str">
        <v>tier - 3</v>
      </c>
      <c r="AL698" s="19" t="str">
        <v>tier - 2</v>
      </c>
      <c r="AT698" s="19" t="s">
        <v>8299</v>
      </c>
      <c r="AU698" s="19" t="str">
        <v>R1013</v>
      </c>
      <c r="BD698" s="39">
        <v>1987</v>
      </c>
      <c r="BE698" s="19" t="str">
        <f t="shared" si="115"/>
        <v>Jul</v>
      </c>
      <c r="BF698" s="19">
        <v>14</v>
      </c>
      <c r="BG698" s="40">
        <f t="shared" si="116"/>
        <v>31972</v>
      </c>
      <c r="BM698" s="39">
        <v>2003</v>
      </c>
      <c r="BN698" s="19" t="str">
        <f t="shared" si="117"/>
        <v>Aug</v>
      </c>
      <c r="BO698" s="19">
        <v>13</v>
      </c>
      <c r="BP698" s="40">
        <f t="shared" si="114"/>
        <v>37846</v>
      </c>
      <c r="BQ698" s="19">
        <f ca="1" t="shared" si="118"/>
        <v>22</v>
      </c>
      <c r="BU698" s="19">
        <v>5957.35</v>
      </c>
      <c r="BV698" s="41">
        <v>5957.35</v>
      </c>
    </row>
    <row r="699" spans="1:74">
      <c r="A699" s="19" t="s">
        <v>2623</v>
      </c>
      <c r="B699" s="39">
        <v>1970</v>
      </c>
      <c r="C699" s="19">
        <f t="shared" si="111"/>
        <v>1970</v>
      </c>
      <c r="D699" s="19" t="s">
        <v>8303</v>
      </c>
      <c r="E699" s="19" t="str">
        <f t="shared" si="110"/>
        <v>Jun</v>
      </c>
      <c r="F699" s="19">
        <v>25</v>
      </c>
      <c r="G699" s="40">
        <f t="shared" si="112"/>
        <v>25744</v>
      </c>
      <c r="H699" s="19">
        <v>0</v>
      </c>
      <c r="I699" s="19">
        <v>5979.66</v>
      </c>
      <c r="J699" s="41">
        <v>5979.66</v>
      </c>
      <c r="K699" s="19" t="s">
        <v>8297</v>
      </c>
      <c r="L699" s="19" t="str">
        <v>tier - 2</v>
      </c>
      <c r="M699" s="19" t="s">
        <v>8298</v>
      </c>
      <c r="N699" s="19" t="str">
        <v>tier - 3</v>
      </c>
      <c r="O699" s="19" t="s">
        <v>8299</v>
      </c>
      <c r="P699" s="19" t="str">
        <v>R1013</v>
      </c>
      <c r="Q699" s="19">
        <f ca="1" t="shared" si="113"/>
        <v>55</v>
      </c>
      <c r="R699" s="29"/>
      <c r="U699" s="19" t="s">
        <v>8296</v>
      </c>
      <c r="V699" s="19" t="str">
        <f t="shared" si="119"/>
        <v>Jul</v>
      </c>
      <c r="X699" s="19">
        <f t="shared" si="120"/>
        <v>1987</v>
      </c>
      <c r="AG699" s="19" t="s">
        <v>2595</v>
      </c>
      <c r="AH699" s="19" t="s">
        <v>8336</v>
      </c>
      <c r="AI699" s="19" t="s">
        <v>8297</v>
      </c>
      <c r="AJ699" s="19" t="s">
        <v>8297</v>
      </c>
      <c r="AK699" s="19" t="str">
        <v>tier - 2</v>
      </c>
      <c r="AL699" s="19" t="str">
        <v>tier - 2</v>
      </c>
      <c r="AT699" s="19" t="s">
        <v>8315</v>
      </c>
      <c r="AU699" s="19" t="str">
        <v>R1012</v>
      </c>
      <c r="BD699" s="39">
        <v>2003</v>
      </c>
      <c r="BE699" s="19" t="str">
        <f t="shared" si="115"/>
        <v>Aug</v>
      </c>
      <c r="BF699" s="19">
        <v>13</v>
      </c>
      <c r="BG699" s="40">
        <f t="shared" si="116"/>
        <v>37846</v>
      </c>
      <c r="BM699" s="39">
        <v>2004</v>
      </c>
      <c r="BN699" s="19" t="str">
        <f t="shared" si="117"/>
        <v>Jul</v>
      </c>
      <c r="BO699" s="19">
        <v>15</v>
      </c>
      <c r="BP699" s="40">
        <f t="shared" si="114"/>
        <v>38183</v>
      </c>
      <c r="BQ699" s="19">
        <f ca="1" t="shared" si="118"/>
        <v>21</v>
      </c>
      <c r="BU699" s="19">
        <v>5960.91</v>
      </c>
      <c r="BV699" s="41">
        <v>5960.91</v>
      </c>
    </row>
    <row r="700" spans="1:74">
      <c r="A700" s="19" t="s">
        <v>2627</v>
      </c>
      <c r="B700" s="39">
        <v>1980</v>
      </c>
      <c r="C700" s="19">
        <f t="shared" si="111"/>
        <v>1980</v>
      </c>
      <c r="D700" s="19" t="s">
        <v>8329</v>
      </c>
      <c r="E700" s="19" t="str">
        <f t="shared" si="110"/>
        <v>Oct</v>
      </c>
      <c r="F700" s="19">
        <v>10</v>
      </c>
      <c r="G700" s="40">
        <f t="shared" si="112"/>
        <v>29504</v>
      </c>
      <c r="H700" s="19">
        <v>0</v>
      </c>
      <c r="I700" s="19">
        <v>5979.73</v>
      </c>
      <c r="J700" s="41">
        <v>5979.73</v>
      </c>
      <c r="K700" s="19" t="s">
        <v>8297</v>
      </c>
      <c r="L700" s="19" t="str">
        <v>tier - 2</v>
      </c>
      <c r="M700" s="19" t="s">
        <v>8297</v>
      </c>
      <c r="N700" s="19" t="str">
        <v>tier - 2</v>
      </c>
      <c r="O700" s="19" t="s">
        <v>8330</v>
      </c>
      <c r="P700" s="19" t="str">
        <v>R1011</v>
      </c>
      <c r="Q700" s="19">
        <f ca="1" t="shared" si="113"/>
        <v>45</v>
      </c>
      <c r="R700" s="29"/>
      <c r="U700" s="19" t="s">
        <v>8328</v>
      </c>
      <c r="V700" s="19" t="str">
        <f t="shared" si="119"/>
        <v>Aug</v>
      </c>
      <c r="X700" s="19">
        <f t="shared" si="120"/>
        <v>1993</v>
      </c>
      <c r="AG700" s="19" t="s">
        <v>2599</v>
      </c>
      <c r="AH700" s="19" t="s">
        <v>8336</v>
      </c>
      <c r="AI700" s="19" t="s">
        <v>8297</v>
      </c>
      <c r="AJ700" s="19" t="s">
        <v>8302</v>
      </c>
      <c r="AK700" s="19" t="str">
        <v>tier - 2</v>
      </c>
      <c r="AL700" s="19" t="str">
        <v>tier - 1</v>
      </c>
      <c r="AT700" s="19" t="s">
        <v>8343</v>
      </c>
      <c r="AU700" s="19" t="str">
        <v>R1026</v>
      </c>
      <c r="BD700" s="39">
        <v>2004</v>
      </c>
      <c r="BE700" s="19" t="str">
        <f t="shared" si="115"/>
        <v>Jul</v>
      </c>
      <c r="BF700" s="19">
        <v>15</v>
      </c>
      <c r="BG700" s="40">
        <f t="shared" si="116"/>
        <v>38183</v>
      </c>
      <c r="BM700" s="39">
        <v>1980</v>
      </c>
      <c r="BN700" s="19" t="str">
        <f t="shared" si="117"/>
        <v>Aug</v>
      </c>
      <c r="BO700" s="19">
        <v>5</v>
      </c>
      <c r="BP700" s="40">
        <f t="shared" si="114"/>
        <v>29438</v>
      </c>
      <c r="BQ700" s="19">
        <f ca="1" t="shared" si="118"/>
        <v>45</v>
      </c>
      <c r="BU700" s="19">
        <v>5966.89</v>
      </c>
      <c r="BV700" s="41">
        <v>5966.89</v>
      </c>
    </row>
    <row r="701" spans="1:74">
      <c r="A701" s="19" t="s">
        <v>2631</v>
      </c>
      <c r="B701" s="39">
        <v>1974</v>
      </c>
      <c r="C701" s="19">
        <f t="shared" si="111"/>
        <v>1974</v>
      </c>
      <c r="D701" s="19" t="s">
        <v>8329</v>
      </c>
      <c r="E701" s="19" t="str">
        <f t="shared" si="110"/>
        <v>Oct</v>
      </c>
      <c r="F701" s="19">
        <v>11</v>
      </c>
      <c r="G701" s="40">
        <f t="shared" si="112"/>
        <v>27313</v>
      </c>
      <c r="H701" s="19">
        <v>0</v>
      </c>
      <c r="I701" s="19">
        <v>5979.99</v>
      </c>
      <c r="J701" s="41">
        <v>5979.99</v>
      </c>
      <c r="K701" s="19" t="s">
        <v>8297</v>
      </c>
      <c r="L701" s="19" t="str">
        <v>tier - 2</v>
      </c>
      <c r="M701" s="19" t="s">
        <v>8298</v>
      </c>
      <c r="N701" s="19" t="str">
        <v>tier - 3</v>
      </c>
      <c r="O701" s="19" t="s">
        <v>8299</v>
      </c>
      <c r="P701" s="19" t="str">
        <v>R1013</v>
      </c>
      <c r="Q701" s="19">
        <f ca="1" t="shared" si="113"/>
        <v>51</v>
      </c>
      <c r="R701" s="29"/>
      <c r="U701" s="19" t="s">
        <v>8296</v>
      </c>
      <c r="V701" s="19" t="str">
        <f t="shared" si="119"/>
        <v>Jul</v>
      </c>
      <c r="X701" s="19">
        <f t="shared" si="120"/>
        <v>1994</v>
      </c>
      <c r="AG701" s="19" t="s">
        <v>2603</v>
      </c>
      <c r="AH701" s="19" t="s">
        <v>8336</v>
      </c>
      <c r="AI701" s="19" t="s">
        <v>8297</v>
      </c>
      <c r="AJ701" s="19" t="s">
        <v>8298</v>
      </c>
      <c r="AK701" s="19" t="str">
        <v>tier - 2</v>
      </c>
      <c r="AL701" s="19" t="str">
        <v>tier - 3</v>
      </c>
      <c r="AT701" s="19" t="s">
        <v>8299</v>
      </c>
      <c r="AU701" s="19" t="str">
        <v>R1013</v>
      </c>
      <c r="BD701" s="39">
        <v>1980</v>
      </c>
      <c r="BE701" s="19" t="str">
        <f t="shared" si="115"/>
        <v>Aug</v>
      </c>
      <c r="BF701" s="19">
        <v>5</v>
      </c>
      <c r="BG701" s="40">
        <f t="shared" si="116"/>
        <v>29438</v>
      </c>
      <c r="BM701" s="39">
        <v>1980</v>
      </c>
      <c r="BN701" s="19" t="str">
        <f t="shared" si="117"/>
        <v>Jul</v>
      </c>
      <c r="BO701" s="19">
        <v>21</v>
      </c>
      <c r="BP701" s="40">
        <f t="shared" si="114"/>
        <v>29423</v>
      </c>
      <c r="BQ701" s="19">
        <f ca="1" t="shared" si="118"/>
        <v>45</v>
      </c>
      <c r="BU701" s="19">
        <v>5969.72</v>
      </c>
      <c r="BV701" s="41">
        <v>5969.72</v>
      </c>
    </row>
    <row r="702" spans="1:74">
      <c r="A702" s="19" t="s">
        <v>2635</v>
      </c>
      <c r="B702" s="39">
        <v>1988</v>
      </c>
      <c r="C702" s="19">
        <f t="shared" si="111"/>
        <v>1988</v>
      </c>
      <c r="D702" s="19" t="s">
        <v>8303</v>
      </c>
      <c r="E702" s="19" t="str">
        <f t="shared" si="110"/>
        <v>Jun</v>
      </c>
      <c r="F702" s="19">
        <v>10</v>
      </c>
      <c r="G702" s="40">
        <f t="shared" si="112"/>
        <v>32304</v>
      </c>
      <c r="H702" s="19">
        <v>2</v>
      </c>
      <c r="I702" s="19">
        <v>5989.52</v>
      </c>
      <c r="J702" s="41">
        <v>5989.52</v>
      </c>
      <c r="K702" s="19" t="s">
        <v>8297</v>
      </c>
      <c r="L702" s="19" t="str">
        <v>tier - 2</v>
      </c>
      <c r="M702" s="19" t="s">
        <v>8302</v>
      </c>
      <c r="N702" s="19" t="str">
        <v>tier - 1</v>
      </c>
      <c r="O702" s="19" t="s">
        <v>8315</v>
      </c>
      <c r="P702" s="19" t="str">
        <v>R1012</v>
      </c>
      <c r="Q702" s="19">
        <f ca="1" t="shared" si="113"/>
        <v>37</v>
      </c>
      <c r="R702" s="29"/>
      <c r="U702" s="19" t="s">
        <v>8296</v>
      </c>
      <c r="V702" s="19" t="str">
        <f t="shared" si="119"/>
        <v>Jul</v>
      </c>
      <c r="X702" s="19">
        <f t="shared" si="120"/>
        <v>1987</v>
      </c>
      <c r="AG702" s="19" t="s">
        <v>2607</v>
      </c>
      <c r="AH702" s="19" t="s">
        <v>8336</v>
      </c>
      <c r="AI702" s="19" t="s">
        <v>8298</v>
      </c>
      <c r="AJ702" s="19" t="s">
        <v>8298</v>
      </c>
      <c r="AK702" s="19" t="str">
        <v>tier - 3</v>
      </c>
      <c r="AL702" s="19" t="str">
        <v>tier - 3</v>
      </c>
      <c r="AT702" s="19" t="s">
        <v>8330</v>
      </c>
      <c r="AU702" s="19" t="str">
        <v>R1011</v>
      </c>
      <c r="BD702" s="39">
        <v>1980</v>
      </c>
      <c r="BE702" s="19" t="str">
        <f t="shared" si="115"/>
        <v>Jul</v>
      </c>
      <c r="BF702" s="19">
        <v>21</v>
      </c>
      <c r="BG702" s="40">
        <f t="shared" si="116"/>
        <v>29423</v>
      </c>
      <c r="BM702" s="39">
        <v>1989</v>
      </c>
      <c r="BN702" s="19" t="str">
        <f t="shared" si="117"/>
        <v>Jul</v>
      </c>
      <c r="BO702" s="19">
        <v>22</v>
      </c>
      <c r="BP702" s="40">
        <f t="shared" si="114"/>
        <v>32711</v>
      </c>
      <c r="BQ702" s="19">
        <f ca="1" t="shared" si="118"/>
        <v>36</v>
      </c>
      <c r="BU702" s="19">
        <v>5972.38</v>
      </c>
      <c r="BV702" s="41">
        <v>5972.38</v>
      </c>
    </row>
    <row r="703" spans="1:74">
      <c r="A703" s="19" t="s">
        <v>2639</v>
      </c>
      <c r="B703" s="39">
        <v>1974</v>
      </c>
      <c r="C703" s="19">
        <f t="shared" si="111"/>
        <v>1974</v>
      </c>
      <c r="D703" s="19" t="s">
        <v>8328</v>
      </c>
      <c r="E703" s="19" t="str">
        <f t="shared" si="110"/>
        <v>Aug</v>
      </c>
      <c r="F703" s="19">
        <v>17</v>
      </c>
      <c r="G703" s="40">
        <f t="shared" si="112"/>
        <v>27258</v>
      </c>
      <c r="H703" s="19">
        <v>0</v>
      </c>
      <c r="I703" s="19">
        <v>5990.17</v>
      </c>
      <c r="J703" s="41">
        <v>5990.17</v>
      </c>
      <c r="K703" s="19" t="s">
        <v>8297</v>
      </c>
      <c r="L703" s="19" t="str">
        <v>tier - 2</v>
      </c>
      <c r="M703" s="19" t="s">
        <v>8297</v>
      </c>
      <c r="N703" s="19" t="str">
        <v>tier - 2</v>
      </c>
      <c r="O703" s="19" t="s">
        <v>8299</v>
      </c>
      <c r="P703" s="19" t="str">
        <v>R1013</v>
      </c>
      <c r="Q703" s="19">
        <f ca="1" t="shared" si="113"/>
        <v>51</v>
      </c>
      <c r="R703" s="29"/>
      <c r="U703" s="19" t="s">
        <v>8328</v>
      </c>
      <c r="V703" s="19" t="str">
        <f t="shared" si="119"/>
        <v>Aug</v>
      </c>
      <c r="X703" s="19">
        <f t="shared" si="120"/>
        <v>2003</v>
      </c>
      <c r="AG703" s="19" t="s">
        <v>2611</v>
      </c>
      <c r="AH703" s="19" t="s">
        <v>8336</v>
      </c>
      <c r="AI703" s="19" t="s">
        <v>8297</v>
      </c>
      <c r="AJ703" s="19" t="s">
        <v>8297</v>
      </c>
      <c r="AK703" s="19" t="str">
        <v>tier - 2</v>
      </c>
      <c r="AL703" s="19" t="str">
        <v>tier - 2</v>
      </c>
      <c r="AT703" s="19" t="s">
        <v>8330</v>
      </c>
      <c r="AU703" s="19" t="str">
        <v>R1011</v>
      </c>
      <c r="BD703" s="39">
        <v>1989</v>
      </c>
      <c r="BE703" s="19" t="str">
        <f t="shared" si="115"/>
        <v>Jul</v>
      </c>
      <c r="BF703" s="19">
        <v>22</v>
      </c>
      <c r="BG703" s="40">
        <f t="shared" si="116"/>
        <v>32711</v>
      </c>
      <c r="BM703" s="39">
        <v>1984</v>
      </c>
      <c r="BN703" s="19" t="str">
        <f t="shared" si="117"/>
        <v>Sep</v>
      </c>
      <c r="BO703" s="19">
        <v>19</v>
      </c>
      <c r="BP703" s="40">
        <f t="shared" si="114"/>
        <v>30944</v>
      </c>
      <c r="BQ703" s="19">
        <f ca="1" t="shared" si="118"/>
        <v>41</v>
      </c>
      <c r="BU703" s="19">
        <v>5974.38</v>
      </c>
      <c r="BV703" s="41">
        <v>5974.38</v>
      </c>
    </row>
    <row r="704" spans="1:74">
      <c r="A704" s="19" t="s">
        <v>2642</v>
      </c>
      <c r="B704" s="39">
        <v>1980</v>
      </c>
      <c r="C704" s="19">
        <f t="shared" si="111"/>
        <v>1980</v>
      </c>
      <c r="D704" s="19" t="s">
        <v>8328</v>
      </c>
      <c r="E704" s="19" t="str">
        <f t="shared" si="110"/>
        <v>Aug</v>
      </c>
      <c r="F704" s="19">
        <v>8</v>
      </c>
      <c r="G704" s="40">
        <f t="shared" si="112"/>
        <v>29441</v>
      </c>
      <c r="H704" s="19">
        <v>2</v>
      </c>
      <c r="I704" s="19">
        <v>5993.62</v>
      </c>
      <c r="J704" s="41">
        <v>5993.62</v>
      </c>
      <c r="K704" s="19" t="s">
        <v>8297</v>
      </c>
      <c r="L704" s="19" t="str">
        <v>tier - 2</v>
      </c>
      <c r="M704" s="19" t="s">
        <v>8298</v>
      </c>
      <c r="N704" s="19" t="str">
        <v>tier - 3</v>
      </c>
      <c r="O704" s="19" t="s">
        <v>8299</v>
      </c>
      <c r="P704" s="19" t="str">
        <v>R1013</v>
      </c>
      <c r="Q704" s="19">
        <f ca="1" t="shared" si="113"/>
        <v>45</v>
      </c>
      <c r="R704" s="29"/>
      <c r="U704" s="19" t="s">
        <v>8296</v>
      </c>
      <c r="V704" s="19" t="str">
        <f t="shared" si="119"/>
        <v>Jul</v>
      </c>
      <c r="X704" s="19">
        <f t="shared" si="120"/>
        <v>2004</v>
      </c>
      <c r="AG704" s="19" t="s">
        <v>2615</v>
      </c>
      <c r="AH704" s="19" t="s">
        <v>8336</v>
      </c>
      <c r="AI704" s="19" t="s">
        <v>8297</v>
      </c>
      <c r="AJ704" s="19" t="s">
        <v>8298</v>
      </c>
      <c r="AK704" s="19" t="str">
        <v>tier - 2</v>
      </c>
      <c r="AL704" s="19" t="str">
        <v>tier - 3</v>
      </c>
      <c r="AT704" s="19" t="s">
        <v>8299</v>
      </c>
      <c r="AU704" s="19" t="str">
        <v>R1013</v>
      </c>
      <c r="BD704" s="39">
        <v>1984</v>
      </c>
      <c r="BE704" s="19" t="str">
        <f t="shared" si="115"/>
        <v>Sep</v>
      </c>
      <c r="BF704" s="19">
        <v>19</v>
      </c>
      <c r="BG704" s="40">
        <f t="shared" si="116"/>
        <v>30944</v>
      </c>
      <c r="BM704" s="39">
        <v>1984</v>
      </c>
      <c r="BN704" s="19" t="str">
        <f t="shared" si="117"/>
        <v>Nov</v>
      </c>
      <c r="BO704" s="19">
        <v>11</v>
      </c>
      <c r="BP704" s="40">
        <f t="shared" si="114"/>
        <v>30997</v>
      </c>
      <c r="BQ704" s="19">
        <f ca="1" t="shared" si="118"/>
        <v>40</v>
      </c>
      <c r="BU704" s="19">
        <v>5976.83</v>
      </c>
      <c r="BV704" s="41">
        <v>5976.83</v>
      </c>
    </row>
    <row r="705" spans="1:74">
      <c r="A705" s="19" t="s">
        <v>2646</v>
      </c>
      <c r="B705" s="39">
        <v>1989</v>
      </c>
      <c r="C705" s="19">
        <f t="shared" si="111"/>
        <v>1989</v>
      </c>
      <c r="D705" s="19" t="s">
        <v>8328</v>
      </c>
      <c r="E705" s="19" t="str">
        <f t="shared" si="110"/>
        <v>Aug</v>
      </c>
      <c r="F705" s="19">
        <v>16</v>
      </c>
      <c r="G705" s="40">
        <f t="shared" si="112"/>
        <v>32736</v>
      </c>
      <c r="H705" s="19">
        <v>4</v>
      </c>
      <c r="I705" s="19">
        <v>6059.17</v>
      </c>
      <c r="J705" s="41">
        <v>6059.17</v>
      </c>
      <c r="K705" s="19" t="s">
        <v>8297</v>
      </c>
      <c r="L705" s="19" t="str">
        <v>tier - 2</v>
      </c>
      <c r="M705" s="19" t="s">
        <v>8302</v>
      </c>
      <c r="N705" s="19" t="str">
        <v>tier - 1</v>
      </c>
      <c r="O705" s="19" t="s">
        <v>8330</v>
      </c>
      <c r="P705" s="19" t="str">
        <v>R1011</v>
      </c>
      <c r="Q705" s="19">
        <f ca="1" t="shared" si="113"/>
        <v>36</v>
      </c>
      <c r="R705" s="29"/>
      <c r="U705" s="19" t="s">
        <v>8328</v>
      </c>
      <c r="V705" s="19" t="str">
        <f t="shared" si="119"/>
        <v>Aug</v>
      </c>
      <c r="X705" s="19">
        <f t="shared" si="120"/>
        <v>1980</v>
      </c>
      <c r="AG705" s="19" t="s">
        <v>2619</v>
      </c>
      <c r="AH705" s="19" t="s">
        <v>8336</v>
      </c>
      <c r="AI705" s="19" t="s">
        <v>8297</v>
      </c>
      <c r="AJ705" s="19" t="s">
        <v>8297</v>
      </c>
      <c r="AK705" s="19" t="str">
        <v>tier - 2</v>
      </c>
      <c r="AL705" s="19" t="str">
        <v>tier - 2</v>
      </c>
      <c r="AT705" s="19" t="s">
        <v>8299</v>
      </c>
      <c r="AU705" s="19" t="str">
        <v>R1013</v>
      </c>
      <c r="BD705" s="39">
        <v>1984</v>
      </c>
      <c r="BE705" s="19" t="str">
        <f t="shared" si="115"/>
        <v>Nov</v>
      </c>
      <c r="BF705" s="19">
        <v>11</v>
      </c>
      <c r="BG705" s="40">
        <f t="shared" si="116"/>
        <v>30997</v>
      </c>
      <c r="BM705" s="39">
        <v>1970</v>
      </c>
      <c r="BN705" s="19" t="str">
        <f t="shared" si="117"/>
        <v>Jun</v>
      </c>
      <c r="BO705" s="19">
        <v>25</v>
      </c>
      <c r="BP705" s="40">
        <f t="shared" si="114"/>
        <v>25744</v>
      </c>
      <c r="BQ705" s="19">
        <f ca="1" t="shared" si="118"/>
        <v>55</v>
      </c>
      <c r="BU705" s="19">
        <v>5979.66</v>
      </c>
      <c r="BV705" s="41">
        <v>5979.66</v>
      </c>
    </row>
    <row r="706" spans="1:74">
      <c r="A706" s="19" t="s">
        <v>2650</v>
      </c>
      <c r="B706" s="39">
        <v>1996</v>
      </c>
      <c r="C706" s="19">
        <f t="shared" si="111"/>
        <v>1996</v>
      </c>
      <c r="D706" s="19" t="s">
        <v>8296</v>
      </c>
      <c r="E706" s="19" t="str">
        <f t="shared" ref="E706:E769" si="121">SUBSTITUTE(D706,"?","Sep")</f>
        <v>Jul</v>
      </c>
      <c r="F706" s="19">
        <v>28</v>
      </c>
      <c r="G706" s="40">
        <f t="shared" si="112"/>
        <v>35274</v>
      </c>
      <c r="H706" s="19">
        <v>0</v>
      </c>
      <c r="I706" s="19">
        <v>6061.8</v>
      </c>
      <c r="J706" s="41">
        <v>6061.8</v>
      </c>
      <c r="K706" s="19" t="s">
        <v>8297</v>
      </c>
      <c r="L706" s="19" t="str">
        <v>tier - 2</v>
      </c>
      <c r="M706" s="19" t="s">
        <v>8298</v>
      </c>
      <c r="N706" s="19" t="str">
        <v>tier - 3</v>
      </c>
      <c r="O706" s="19" t="s">
        <v>8315</v>
      </c>
      <c r="P706" s="19" t="str">
        <v>R1012</v>
      </c>
      <c r="Q706" s="19">
        <f ca="1" t="shared" si="113"/>
        <v>29</v>
      </c>
      <c r="R706" s="29"/>
      <c r="U706" s="19" t="s">
        <v>8296</v>
      </c>
      <c r="V706" s="19" t="str">
        <f t="shared" si="119"/>
        <v>Jul</v>
      </c>
      <c r="X706" s="19">
        <f t="shared" si="120"/>
        <v>1980</v>
      </c>
      <c r="AG706" s="19" t="s">
        <v>2623</v>
      </c>
      <c r="AH706" s="19" t="s">
        <v>8336</v>
      </c>
      <c r="AI706" s="19" t="s">
        <v>8297</v>
      </c>
      <c r="AJ706" s="19" t="s">
        <v>8298</v>
      </c>
      <c r="AK706" s="19" t="str">
        <v>tier - 2</v>
      </c>
      <c r="AL706" s="19" t="str">
        <v>tier - 3</v>
      </c>
      <c r="AT706" s="19" t="s">
        <v>8299</v>
      </c>
      <c r="AU706" s="19" t="str">
        <v>R1013</v>
      </c>
      <c r="BD706" s="39">
        <v>1970</v>
      </c>
      <c r="BE706" s="19" t="str">
        <f t="shared" si="115"/>
        <v>Jun</v>
      </c>
      <c r="BF706" s="19">
        <v>25</v>
      </c>
      <c r="BG706" s="40">
        <f t="shared" si="116"/>
        <v>25744</v>
      </c>
      <c r="BM706" s="39">
        <v>1980</v>
      </c>
      <c r="BN706" s="19" t="str">
        <f t="shared" si="117"/>
        <v>Oct</v>
      </c>
      <c r="BO706" s="19">
        <v>10</v>
      </c>
      <c r="BP706" s="40">
        <f t="shared" si="114"/>
        <v>29504</v>
      </c>
      <c r="BQ706" s="19">
        <f ca="1" t="shared" si="118"/>
        <v>45</v>
      </c>
      <c r="BU706" s="19">
        <v>5979.73</v>
      </c>
      <c r="BV706" s="41">
        <v>5979.73</v>
      </c>
    </row>
    <row r="707" spans="1:74">
      <c r="A707" s="19" t="s">
        <v>2654</v>
      </c>
      <c r="B707" s="39">
        <v>1994</v>
      </c>
      <c r="C707" s="19">
        <f t="shared" ref="C707:C770" si="122">IF(B707="?",ROUND(AVERAGE($B$2:$B$2336),0),B707)</f>
        <v>1994</v>
      </c>
      <c r="D707" s="19" t="s">
        <v>8301</v>
      </c>
      <c r="E707" s="19" t="str">
        <f t="shared" si="121"/>
        <v>Nov</v>
      </c>
      <c r="F707" s="19">
        <v>8</v>
      </c>
      <c r="G707" s="40">
        <f t="shared" ref="G707:G770" si="123">DATE(C707,MONTH(E707&amp;2),F707)</f>
        <v>34646</v>
      </c>
      <c r="H707" s="19">
        <v>0</v>
      </c>
      <c r="I707" s="19">
        <v>6064.37</v>
      </c>
      <c r="J707" s="41">
        <v>6064.37</v>
      </c>
      <c r="K707" s="19" t="s">
        <v>8297</v>
      </c>
      <c r="L707" s="19" t="str">
        <v>tier - 2</v>
      </c>
      <c r="M707" s="19" t="s">
        <v>8297</v>
      </c>
      <c r="N707" s="19" t="str">
        <v>tier - 2</v>
      </c>
      <c r="O707" s="19" t="s">
        <v>8330</v>
      </c>
      <c r="P707" s="19" t="str">
        <v>R1011</v>
      </c>
      <c r="Q707" s="19">
        <f ca="1" t="shared" ref="Q707:Q770" si="124">INT((TODAY()-G707)/365.25)</f>
        <v>30</v>
      </c>
      <c r="R707" s="29"/>
      <c r="U707" s="19" t="s">
        <v>8296</v>
      </c>
      <c r="V707" s="19" t="str">
        <f t="shared" si="119"/>
        <v>Jul</v>
      </c>
      <c r="X707" s="19">
        <f t="shared" si="120"/>
        <v>1989</v>
      </c>
      <c r="AG707" s="19" t="s">
        <v>2627</v>
      </c>
      <c r="AH707" s="19" t="s">
        <v>8336</v>
      </c>
      <c r="AI707" s="19" t="s">
        <v>8297</v>
      </c>
      <c r="AJ707" s="19" t="s">
        <v>8297</v>
      </c>
      <c r="AK707" s="19" t="str">
        <v>tier - 2</v>
      </c>
      <c r="AL707" s="19" t="str">
        <v>tier - 2</v>
      </c>
      <c r="AT707" s="19" t="s">
        <v>8330</v>
      </c>
      <c r="AU707" s="19" t="str">
        <v>R1011</v>
      </c>
      <c r="BD707" s="39">
        <v>1980</v>
      </c>
      <c r="BE707" s="19" t="str">
        <f t="shared" si="115"/>
        <v>Oct</v>
      </c>
      <c r="BF707" s="19">
        <v>10</v>
      </c>
      <c r="BG707" s="40">
        <f t="shared" si="116"/>
        <v>29504</v>
      </c>
      <c r="BM707" s="39">
        <v>1974</v>
      </c>
      <c r="BN707" s="19" t="str">
        <f t="shared" si="117"/>
        <v>Oct</v>
      </c>
      <c r="BO707" s="19">
        <v>11</v>
      </c>
      <c r="BP707" s="40">
        <f t="shared" si="114"/>
        <v>27313</v>
      </c>
      <c r="BQ707" s="19">
        <f ca="1" t="shared" si="118"/>
        <v>51</v>
      </c>
      <c r="BU707" s="19">
        <v>5979.99</v>
      </c>
      <c r="BV707" s="41">
        <v>5979.99</v>
      </c>
    </row>
    <row r="708" spans="1:74">
      <c r="A708" s="19" t="s">
        <v>2658</v>
      </c>
      <c r="B708" s="39">
        <v>1984</v>
      </c>
      <c r="C708" s="19">
        <f t="shared" si="122"/>
        <v>1984</v>
      </c>
      <c r="D708" s="19" t="s">
        <v>8310</v>
      </c>
      <c r="E708" s="19" t="str">
        <f t="shared" si="121"/>
        <v>Sep</v>
      </c>
      <c r="F708" s="19">
        <v>21</v>
      </c>
      <c r="G708" s="40">
        <f t="shared" si="123"/>
        <v>30946</v>
      </c>
      <c r="H708" s="19">
        <v>1</v>
      </c>
      <c r="I708" s="19">
        <v>6067.13</v>
      </c>
      <c r="J708" s="41">
        <v>6067.13</v>
      </c>
      <c r="K708" s="19" t="s">
        <v>8298</v>
      </c>
      <c r="L708" s="19" t="str">
        <v>tier - 3</v>
      </c>
      <c r="M708" s="19" t="s">
        <v>8302</v>
      </c>
      <c r="N708" s="19" t="str">
        <v>tier - 1</v>
      </c>
      <c r="O708" s="19" t="s">
        <v>8333</v>
      </c>
      <c r="P708" s="19" t="str">
        <v>R1016</v>
      </c>
      <c r="Q708" s="19">
        <f ca="1" t="shared" si="124"/>
        <v>41</v>
      </c>
      <c r="R708" s="29"/>
      <c r="U708" s="19" t="s">
        <v>8310</v>
      </c>
      <c r="V708" s="19" t="str">
        <f t="shared" si="119"/>
        <v>Sep</v>
      </c>
      <c r="X708" s="19">
        <f t="shared" si="120"/>
        <v>1984</v>
      </c>
      <c r="AG708" s="19" t="s">
        <v>2631</v>
      </c>
      <c r="AH708" s="19" t="s">
        <v>8336</v>
      </c>
      <c r="AI708" s="19" t="s">
        <v>8297</v>
      </c>
      <c r="AJ708" s="19" t="s">
        <v>8298</v>
      </c>
      <c r="AK708" s="19" t="str">
        <v>tier - 2</v>
      </c>
      <c r="AL708" s="19" t="str">
        <v>tier - 3</v>
      </c>
      <c r="AT708" s="19" t="s">
        <v>8299</v>
      </c>
      <c r="AU708" s="19" t="str">
        <v>R1013</v>
      </c>
      <c r="BD708" s="39">
        <v>1974</v>
      </c>
      <c r="BE708" s="19" t="str">
        <f t="shared" si="115"/>
        <v>Oct</v>
      </c>
      <c r="BF708" s="19">
        <v>11</v>
      </c>
      <c r="BG708" s="40">
        <f t="shared" si="116"/>
        <v>27313</v>
      </c>
      <c r="BM708" s="39">
        <v>1988</v>
      </c>
      <c r="BN708" s="19" t="str">
        <f t="shared" si="117"/>
        <v>Jun</v>
      </c>
      <c r="BO708" s="19">
        <v>10</v>
      </c>
      <c r="BP708" s="40">
        <f t="shared" si="114"/>
        <v>32304</v>
      </c>
      <c r="BQ708" s="19">
        <f ca="1" t="shared" si="118"/>
        <v>37</v>
      </c>
      <c r="BU708" s="19">
        <v>5989.52</v>
      </c>
      <c r="BV708" s="41">
        <v>5989.52</v>
      </c>
    </row>
    <row r="709" spans="1:74">
      <c r="A709" s="19" t="s">
        <v>2662</v>
      </c>
      <c r="B709" s="39">
        <v>1979</v>
      </c>
      <c r="C709" s="19">
        <f t="shared" si="122"/>
        <v>1979</v>
      </c>
      <c r="D709" s="19" t="s">
        <v>8328</v>
      </c>
      <c r="E709" s="19" t="str">
        <f t="shared" si="121"/>
        <v>Aug</v>
      </c>
      <c r="F709" s="19">
        <v>8</v>
      </c>
      <c r="G709" s="40">
        <f t="shared" si="123"/>
        <v>29075</v>
      </c>
      <c r="H709" s="19">
        <v>2</v>
      </c>
      <c r="I709" s="19">
        <v>6074.37</v>
      </c>
      <c r="J709" s="41">
        <v>6074.37</v>
      </c>
      <c r="K709" s="19" t="s">
        <v>8297</v>
      </c>
      <c r="L709" s="19" t="str">
        <v>tier - 2</v>
      </c>
      <c r="M709" s="19" t="s">
        <v>8297</v>
      </c>
      <c r="N709" s="19" t="str">
        <v>tier - 2</v>
      </c>
      <c r="O709" s="19" t="s">
        <v>8315</v>
      </c>
      <c r="P709" s="19" t="str">
        <v>R1012</v>
      </c>
      <c r="Q709" s="19">
        <f ca="1" t="shared" si="124"/>
        <v>46</v>
      </c>
      <c r="R709" s="29"/>
      <c r="U709" s="19" t="s">
        <v>8301</v>
      </c>
      <c r="V709" s="19" t="str">
        <f t="shared" si="119"/>
        <v>Nov</v>
      </c>
      <c r="X709" s="19">
        <f t="shared" si="120"/>
        <v>1984</v>
      </c>
      <c r="AG709" s="19" t="s">
        <v>2635</v>
      </c>
      <c r="AH709" s="19" t="s">
        <v>8336</v>
      </c>
      <c r="AI709" s="19" t="s">
        <v>8297</v>
      </c>
      <c r="AJ709" s="19" t="s">
        <v>8302</v>
      </c>
      <c r="AK709" s="19" t="str">
        <v>tier - 2</v>
      </c>
      <c r="AL709" s="19" t="str">
        <v>tier - 1</v>
      </c>
      <c r="AT709" s="19" t="s">
        <v>8315</v>
      </c>
      <c r="AU709" s="19" t="str">
        <v>R1012</v>
      </c>
      <c r="BD709" s="39">
        <v>1988</v>
      </c>
      <c r="BE709" s="19" t="str">
        <f t="shared" si="115"/>
        <v>Jun</v>
      </c>
      <c r="BF709" s="19">
        <v>10</v>
      </c>
      <c r="BG709" s="40">
        <f t="shared" si="116"/>
        <v>32304</v>
      </c>
      <c r="BM709" s="39">
        <v>1974</v>
      </c>
      <c r="BN709" s="19" t="str">
        <f t="shared" si="117"/>
        <v>Aug</v>
      </c>
      <c r="BO709" s="19">
        <v>17</v>
      </c>
      <c r="BP709" s="40">
        <f t="shared" si="114"/>
        <v>27258</v>
      </c>
      <c r="BQ709" s="19">
        <f ca="1" t="shared" si="118"/>
        <v>51</v>
      </c>
      <c r="BU709" s="19">
        <v>5990.17</v>
      </c>
      <c r="BV709" s="41">
        <v>5990.17</v>
      </c>
    </row>
    <row r="710" spans="1:74">
      <c r="A710" s="19" t="s">
        <v>2665</v>
      </c>
      <c r="B710" s="39">
        <v>1984</v>
      </c>
      <c r="C710" s="19">
        <f t="shared" si="122"/>
        <v>1984</v>
      </c>
      <c r="D710" s="19" t="s">
        <v>8329</v>
      </c>
      <c r="E710" s="19" t="str">
        <f t="shared" si="121"/>
        <v>Oct</v>
      </c>
      <c r="F710" s="19">
        <v>14</v>
      </c>
      <c r="G710" s="40">
        <f t="shared" si="123"/>
        <v>30969</v>
      </c>
      <c r="H710" s="19">
        <v>1</v>
      </c>
      <c r="I710" s="19">
        <v>6079.67</v>
      </c>
      <c r="J710" s="41">
        <v>6079.67</v>
      </c>
      <c r="K710" s="19" t="s">
        <v>8302</v>
      </c>
      <c r="L710" s="19" t="str">
        <v>tier - 1</v>
      </c>
      <c r="M710" s="19" t="s">
        <v>8302</v>
      </c>
      <c r="N710" s="19" t="str">
        <v>tier - 1</v>
      </c>
      <c r="O710" s="19" t="s">
        <v>8339</v>
      </c>
      <c r="P710" s="19" t="str">
        <v>R1014</v>
      </c>
      <c r="Q710" s="19">
        <f ca="1" t="shared" si="124"/>
        <v>41</v>
      </c>
      <c r="R710" s="29"/>
      <c r="U710" s="19" t="s">
        <v>8303</v>
      </c>
      <c r="V710" s="19" t="str">
        <f t="shared" si="119"/>
        <v>Jun</v>
      </c>
      <c r="X710" s="19">
        <f t="shared" si="120"/>
        <v>1970</v>
      </c>
      <c r="AG710" s="19" t="s">
        <v>2639</v>
      </c>
      <c r="AH710" s="19" t="s">
        <v>8336</v>
      </c>
      <c r="AI710" s="19" t="s">
        <v>8297</v>
      </c>
      <c r="AJ710" s="19" t="s">
        <v>8297</v>
      </c>
      <c r="AK710" s="19" t="str">
        <v>tier - 2</v>
      </c>
      <c r="AL710" s="19" t="str">
        <v>tier - 2</v>
      </c>
      <c r="AT710" s="19" t="s">
        <v>8299</v>
      </c>
      <c r="AU710" s="19" t="str">
        <v>R1013</v>
      </c>
      <c r="BD710" s="39">
        <v>1974</v>
      </c>
      <c r="BE710" s="19" t="str">
        <f t="shared" si="115"/>
        <v>Aug</v>
      </c>
      <c r="BF710" s="19">
        <v>17</v>
      </c>
      <c r="BG710" s="40">
        <f t="shared" si="116"/>
        <v>27258</v>
      </c>
      <c r="BM710" s="39">
        <v>1980</v>
      </c>
      <c r="BN710" s="19" t="str">
        <f t="shared" si="117"/>
        <v>Aug</v>
      </c>
      <c r="BO710" s="19">
        <v>8</v>
      </c>
      <c r="BP710" s="40">
        <f t="shared" si="114"/>
        <v>29441</v>
      </c>
      <c r="BQ710" s="19">
        <f ca="1" t="shared" si="118"/>
        <v>45</v>
      </c>
      <c r="BU710" s="19">
        <v>5993.62</v>
      </c>
      <c r="BV710" s="41">
        <v>5993.62</v>
      </c>
    </row>
    <row r="711" spans="1:74">
      <c r="A711" s="19" t="s">
        <v>2669</v>
      </c>
      <c r="B711" s="39">
        <v>1984</v>
      </c>
      <c r="C711" s="19">
        <f t="shared" si="122"/>
        <v>1984</v>
      </c>
      <c r="D711" s="19" t="s">
        <v>8296</v>
      </c>
      <c r="E711" s="19" t="str">
        <f t="shared" si="121"/>
        <v>Jul</v>
      </c>
      <c r="F711" s="19">
        <v>25</v>
      </c>
      <c r="G711" s="40">
        <f t="shared" si="123"/>
        <v>30888</v>
      </c>
      <c r="H711" s="19">
        <v>2</v>
      </c>
      <c r="I711" s="19">
        <v>6082.41</v>
      </c>
      <c r="J711" s="41">
        <v>6082.41</v>
      </c>
      <c r="K711" s="19" t="s">
        <v>8302</v>
      </c>
      <c r="L711" s="19" t="str">
        <v>tier - 1</v>
      </c>
      <c r="M711" s="19" t="s">
        <v>8297</v>
      </c>
      <c r="N711" s="19" t="str">
        <v>tier - 2</v>
      </c>
      <c r="O711" s="19" t="s">
        <v>8330</v>
      </c>
      <c r="P711" s="19" t="str">
        <v>R1011</v>
      </c>
      <c r="Q711" s="19">
        <f ca="1" t="shared" si="124"/>
        <v>41</v>
      </c>
      <c r="R711" s="29"/>
      <c r="U711" s="19" t="s">
        <v>8329</v>
      </c>
      <c r="V711" s="19" t="str">
        <f t="shared" si="119"/>
        <v>Oct</v>
      </c>
      <c r="X711" s="19">
        <f t="shared" si="120"/>
        <v>1980</v>
      </c>
      <c r="AG711" s="19" t="s">
        <v>2642</v>
      </c>
      <c r="AH711" s="19" t="s">
        <v>8336</v>
      </c>
      <c r="AI711" s="19" t="s">
        <v>8297</v>
      </c>
      <c r="AJ711" s="19" t="s">
        <v>8298</v>
      </c>
      <c r="AK711" s="19" t="str">
        <v>tier - 2</v>
      </c>
      <c r="AL711" s="19" t="str">
        <v>tier - 3</v>
      </c>
      <c r="AT711" s="19" t="s">
        <v>8299</v>
      </c>
      <c r="AU711" s="19" t="str">
        <v>R1013</v>
      </c>
      <c r="BD711" s="39">
        <v>1980</v>
      </c>
      <c r="BE711" s="19" t="str">
        <f t="shared" si="115"/>
        <v>Aug</v>
      </c>
      <c r="BF711" s="19">
        <v>8</v>
      </c>
      <c r="BG711" s="40">
        <f t="shared" si="116"/>
        <v>29441</v>
      </c>
      <c r="BM711" s="39">
        <v>1989</v>
      </c>
      <c r="BN711" s="19" t="str">
        <f t="shared" si="117"/>
        <v>Aug</v>
      </c>
      <c r="BO711" s="19">
        <v>16</v>
      </c>
      <c r="BP711" s="40">
        <f t="shared" si="114"/>
        <v>32736</v>
      </c>
      <c r="BQ711" s="19">
        <f ca="1" t="shared" si="118"/>
        <v>36</v>
      </c>
      <c r="BU711" s="19">
        <v>6059.17</v>
      </c>
      <c r="BV711" s="41">
        <v>6059.17</v>
      </c>
    </row>
    <row r="712" spans="1:74">
      <c r="A712" s="19" t="s">
        <v>2673</v>
      </c>
      <c r="B712" s="39">
        <v>1970</v>
      </c>
      <c r="C712" s="19">
        <f t="shared" si="122"/>
        <v>1970</v>
      </c>
      <c r="D712" s="19" t="s">
        <v>8303</v>
      </c>
      <c r="E712" s="19" t="str">
        <f t="shared" si="121"/>
        <v>Jun</v>
      </c>
      <c r="F712" s="19">
        <v>9</v>
      </c>
      <c r="G712" s="40">
        <f t="shared" si="123"/>
        <v>25728</v>
      </c>
      <c r="H712" s="19">
        <v>0</v>
      </c>
      <c r="I712" s="19">
        <v>6098.38</v>
      </c>
      <c r="J712" s="41">
        <v>6098.38</v>
      </c>
      <c r="K712" s="19" t="s">
        <v>8297</v>
      </c>
      <c r="L712" s="19" t="str">
        <v>tier - 2</v>
      </c>
      <c r="M712" s="19" t="s">
        <v>8297</v>
      </c>
      <c r="N712" s="19" t="str">
        <v>tier - 2</v>
      </c>
      <c r="O712" s="19" t="s">
        <v>8299</v>
      </c>
      <c r="P712" s="19" t="str">
        <v>R1013</v>
      </c>
      <c r="Q712" s="19">
        <f ca="1" t="shared" si="124"/>
        <v>55</v>
      </c>
      <c r="R712" s="29"/>
      <c r="U712" s="19" t="s">
        <v>8329</v>
      </c>
      <c r="V712" s="19" t="str">
        <f t="shared" si="119"/>
        <v>Oct</v>
      </c>
      <c r="X712" s="19">
        <f t="shared" si="120"/>
        <v>1974</v>
      </c>
      <c r="AG712" s="19" t="s">
        <v>2646</v>
      </c>
      <c r="AH712" s="19" t="s">
        <v>8336</v>
      </c>
      <c r="AI712" s="19" t="s">
        <v>8297</v>
      </c>
      <c r="AJ712" s="19" t="s">
        <v>8302</v>
      </c>
      <c r="AK712" s="19" t="str">
        <v>tier - 2</v>
      </c>
      <c r="AL712" s="19" t="str">
        <v>tier - 1</v>
      </c>
      <c r="AT712" s="19" t="s">
        <v>8330</v>
      </c>
      <c r="AU712" s="19" t="str">
        <v>R1011</v>
      </c>
      <c r="BD712" s="39">
        <v>1989</v>
      </c>
      <c r="BE712" s="19" t="str">
        <f t="shared" si="115"/>
        <v>Aug</v>
      </c>
      <c r="BF712" s="19">
        <v>16</v>
      </c>
      <c r="BG712" s="40">
        <f t="shared" si="116"/>
        <v>32736</v>
      </c>
      <c r="BM712" s="39">
        <v>1996</v>
      </c>
      <c r="BN712" s="19" t="str">
        <f t="shared" si="117"/>
        <v>Jul</v>
      </c>
      <c r="BO712" s="19">
        <v>28</v>
      </c>
      <c r="BP712" s="40">
        <f t="shared" ref="BP712:BP775" si="125">DATE(BM712,MONTH(5&amp;BN712),BO712)</f>
        <v>35274</v>
      </c>
      <c r="BQ712" s="19">
        <f ca="1" t="shared" si="118"/>
        <v>29</v>
      </c>
      <c r="BU712" s="19">
        <v>6061.8</v>
      </c>
      <c r="BV712" s="41">
        <v>6061.8</v>
      </c>
    </row>
    <row r="713" spans="1:74">
      <c r="A713" s="19" t="s">
        <v>2676</v>
      </c>
      <c r="B713" s="39">
        <v>1995</v>
      </c>
      <c r="C713" s="19">
        <f t="shared" si="122"/>
        <v>1995</v>
      </c>
      <c r="D713" s="19" t="s">
        <v>8310</v>
      </c>
      <c r="E713" s="19" t="str">
        <f t="shared" si="121"/>
        <v>Sep</v>
      </c>
      <c r="F713" s="19">
        <v>9</v>
      </c>
      <c r="G713" s="40">
        <f t="shared" si="123"/>
        <v>34951</v>
      </c>
      <c r="H713" s="19">
        <v>0</v>
      </c>
      <c r="I713" s="19">
        <v>6111.95</v>
      </c>
      <c r="J713" s="41">
        <v>6111.95</v>
      </c>
      <c r="K713" s="19" t="s">
        <v>8297</v>
      </c>
      <c r="L713" s="19" t="str">
        <v>tier - 2</v>
      </c>
      <c r="M713" s="19" t="s">
        <v>8298</v>
      </c>
      <c r="N713" s="19" t="str">
        <v>tier - 3</v>
      </c>
      <c r="O713" s="19" t="s">
        <v>8343</v>
      </c>
      <c r="P713" s="19" t="str">
        <v>R1026</v>
      </c>
      <c r="Q713" s="19">
        <f ca="1" t="shared" si="124"/>
        <v>30</v>
      </c>
      <c r="R713" s="29"/>
      <c r="U713" s="19" t="s">
        <v>8303</v>
      </c>
      <c r="V713" s="19" t="str">
        <f t="shared" si="119"/>
        <v>Jun</v>
      </c>
      <c r="X713" s="19">
        <f t="shared" si="120"/>
        <v>1988</v>
      </c>
      <c r="AG713" s="19" t="s">
        <v>2650</v>
      </c>
      <c r="AH713" s="19" t="s">
        <v>8336</v>
      </c>
      <c r="AI713" s="19" t="s">
        <v>8297</v>
      </c>
      <c r="AJ713" s="19" t="s">
        <v>8298</v>
      </c>
      <c r="AK713" s="19" t="str">
        <v>tier - 2</v>
      </c>
      <c r="AL713" s="19" t="str">
        <v>tier - 3</v>
      </c>
      <c r="AT713" s="19" t="s">
        <v>8315</v>
      </c>
      <c r="AU713" s="19" t="str">
        <v>R1012</v>
      </c>
      <c r="BD713" s="39">
        <v>1996</v>
      </c>
      <c r="BE713" s="19" t="str">
        <f t="shared" ref="BE713:BE776" si="126">SUBSTITUTE(D706,"?","Sep")</f>
        <v>Jul</v>
      </c>
      <c r="BF713" s="19">
        <v>28</v>
      </c>
      <c r="BG713" s="40">
        <f t="shared" ref="BG713:BG776" si="127">DATE(BD713,MONTH(5&amp;BE713),BF713)</f>
        <v>35274</v>
      </c>
      <c r="BM713" s="39">
        <v>1994</v>
      </c>
      <c r="BN713" s="19" t="str">
        <f t="shared" ref="BN713:BN776" si="128">SUBSTITUTE(E707,"?","Sep")</f>
        <v>Nov</v>
      </c>
      <c r="BO713" s="19">
        <v>8</v>
      </c>
      <c r="BP713" s="40">
        <f t="shared" si="125"/>
        <v>34646</v>
      </c>
      <c r="BQ713" s="19">
        <f ca="1" t="shared" ref="BQ713:BQ776" si="129">INT((TODAY()-BP713)/365.25)</f>
        <v>30</v>
      </c>
      <c r="BU713" s="19">
        <v>6064.37</v>
      </c>
      <c r="BV713" s="41">
        <v>6064.37</v>
      </c>
    </row>
    <row r="714" spans="1:74">
      <c r="A714" s="19" t="s">
        <v>2678</v>
      </c>
      <c r="B714" s="39">
        <v>1985</v>
      </c>
      <c r="C714" s="19">
        <f t="shared" si="122"/>
        <v>1985</v>
      </c>
      <c r="D714" s="19" t="s">
        <v>8296</v>
      </c>
      <c r="E714" s="19" t="str">
        <f t="shared" si="121"/>
        <v>Jul</v>
      </c>
      <c r="F714" s="19">
        <v>21</v>
      </c>
      <c r="G714" s="40">
        <f t="shared" si="123"/>
        <v>31249</v>
      </c>
      <c r="H714" s="19">
        <v>1</v>
      </c>
      <c r="I714" s="19">
        <v>6112.35</v>
      </c>
      <c r="J714" s="41">
        <v>6112.35</v>
      </c>
      <c r="K714" s="19" t="s">
        <v>8297</v>
      </c>
      <c r="L714" s="19" t="str">
        <v>tier - 2</v>
      </c>
      <c r="M714" s="19" t="s">
        <v>8302</v>
      </c>
      <c r="N714" s="19" t="str">
        <v>tier - 1</v>
      </c>
      <c r="O714" s="19" t="s">
        <v>8315</v>
      </c>
      <c r="P714" s="19" t="str">
        <v>R1012</v>
      </c>
      <c r="Q714" s="19">
        <f ca="1" t="shared" si="124"/>
        <v>40</v>
      </c>
      <c r="R714" s="29"/>
      <c r="U714" s="19" t="s">
        <v>8328</v>
      </c>
      <c r="V714" s="19" t="str">
        <f t="shared" si="119"/>
        <v>Aug</v>
      </c>
      <c r="X714" s="19">
        <f t="shared" si="120"/>
        <v>1974</v>
      </c>
      <c r="AG714" s="19" t="s">
        <v>2654</v>
      </c>
      <c r="AH714" s="19" t="s">
        <v>8336</v>
      </c>
      <c r="AI714" s="19" t="s">
        <v>8297</v>
      </c>
      <c r="AJ714" s="19" t="s">
        <v>8297</v>
      </c>
      <c r="AK714" s="19" t="str">
        <v>tier - 2</v>
      </c>
      <c r="AL714" s="19" t="str">
        <v>tier - 2</v>
      </c>
      <c r="AT714" s="19" t="s">
        <v>8330</v>
      </c>
      <c r="AU714" s="19" t="str">
        <v>R1011</v>
      </c>
      <c r="BD714" s="39">
        <v>1994</v>
      </c>
      <c r="BE714" s="19" t="str">
        <f t="shared" si="126"/>
        <v>Nov</v>
      </c>
      <c r="BF714" s="19">
        <v>8</v>
      </c>
      <c r="BG714" s="40">
        <f t="shared" si="127"/>
        <v>34646</v>
      </c>
      <c r="BM714" s="39">
        <v>1984</v>
      </c>
      <c r="BN714" s="19" t="str">
        <f t="shared" si="128"/>
        <v>Sep</v>
      </c>
      <c r="BO714" s="19">
        <v>21</v>
      </c>
      <c r="BP714" s="40">
        <f t="shared" si="125"/>
        <v>30946</v>
      </c>
      <c r="BQ714" s="19">
        <f ca="1" t="shared" si="129"/>
        <v>41</v>
      </c>
      <c r="BU714" s="19">
        <v>6067.13</v>
      </c>
      <c r="BV714" s="41">
        <v>6067.13</v>
      </c>
    </row>
    <row r="715" spans="1:74">
      <c r="A715" s="19" t="s">
        <v>2682</v>
      </c>
      <c r="B715" s="39">
        <v>1991</v>
      </c>
      <c r="C715" s="19">
        <f t="shared" si="122"/>
        <v>1991</v>
      </c>
      <c r="D715" s="19" t="s">
        <v>8296</v>
      </c>
      <c r="E715" s="19" t="str">
        <f t="shared" si="121"/>
        <v>Jul</v>
      </c>
      <c r="F715" s="19">
        <v>25</v>
      </c>
      <c r="G715" s="40">
        <f t="shared" si="123"/>
        <v>33444</v>
      </c>
      <c r="H715" s="19">
        <v>3</v>
      </c>
      <c r="I715" s="19">
        <v>6113.23</v>
      </c>
      <c r="J715" s="41">
        <v>6113.23</v>
      </c>
      <c r="K715" s="19" t="s">
        <v>8297</v>
      </c>
      <c r="L715" s="19" t="str">
        <v>tier - 2</v>
      </c>
      <c r="M715" s="19" t="s">
        <v>8297</v>
      </c>
      <c r="N715" s="19" t="str">
        <v>tier - 2</v>
      </c>
      <c r="O715" s="19" t="s">
        <v>8337</v>
      </c>
      <c r="P715" s="19" t="str">
        <v>R1024</v>
      </c>
      <c r="Q715" s="19">
        <f ca="1" t="shared" si="124"/>
        <v>34</v>
      </c>
      <c r="R715" s="29"/>
      <c r="U715" s="19" t="s">
        <v>8328</v>
      </c>
      <c r="V715" s="19" t="str">
        <f t="shared" si="119"/>
        <v>Aug</v>
      </c>
      <c r="X715" s="19">
        <f t="shared" si="120"/>
        <v>1980</v>
      </c>
      <c r="AG715" s="19" t="s">
        <v>2658</v>
      </c>
      <c r="AH715" s="19" t="s">
        <v>8324</v>
      </c>
      <c r="AI715" s="19" t="s">
        <v>8298</v>
      </c>
      <c r="AJ715" s="19" t="s">
        <v>8302</v>
      </c>
      <c r="AK715" s="19" t="str">
        <v>tier - 3</v>
      </c>
      <c r="AL715" s="19" t="str">
        <v>tier - 1</v>
      </c>
      <c r="AT715" s="19" t="s">
        <v>8333</v>
      </c>
      <c r="AU715" s="19" t="str">
        <v>R1016</v>
      </c>
      <c r="BD715" s="39">
        <v>1984</v>
      </c>
      <c r="BE715" s="19" t="str">
        <f t="shared" si="126"/>
        <v>Sep</v>
      </c>
      <c r="BF715" s="19">
        <v>21</v>
      </c>
      <c r="BG715" s="40">
        <f t="shared" si="127"/>
        <v>30946</v>
      </c>
      <c r="BM715" s="39">
        <v>1979</v>
      </c>
      <c r="BN715" s="19" t="str">
        <f t="shared" si="128"/>
        <v>Aug</v>
      </c>
      <c r="BO715" s="19">
        <v>8</v>
      </c>
      <c r="BP715" s="40">
        <f t="shared" si="125"/>
        <v>29075</v>
      </c>
      <c r="BQ715" s="19">
        <f ca="1" t="shared" si="129"/>
        <v>46</v>
      </c>
      <c r="BU715" s="19">
        <v>6074.37</v>
      </c>
      <c r="BV715" s="41">
        <v>6074.37</v>
      </c>
    </row>
    <row r="716" spans="1:74">
      <c r="A716" s="19" t="s">
        <v>2686</v>
      </c>
      <c r="B716" s="39">
        <v>1983</v>
      </c>
      <c r="C716" s="19">
        <f t="shared" si="122"/>
        <v>1983</v>
      </c>
      <c r="D716" s="19" t="s">
        <v>8328</v>
      </c>
      <c r="E716" s="19" t="str">
        <f t="shared" si="121"/>
        <v>Aug</v>
      </c>
      <c r="F716" s="19">
        <v>11</v>
      </c>
      <c r="G716" s="40">
        <f t="shared" si="123"/>
        <v>30539</v>
      </c>
      <c r="H716" s="19">
        <v>1</v>
      </c>
      <c r="I716" s="19">
        <v>6117.49</v>
      </c>
      <c r="J716" s="41">
        <v>6117.49</v>
      </c>
      <c r="K716" s="19" t="s">
        <v>8297</v>
      </c>
      <c r="L716" s="19" t="str">
        <v>tier - 2</v>
      </c>
      <c r="M716" s="19" t="s">
        <v>8298</v>
      </c>
      <c r="N716" s="19" t="str">
        <v>tier - 3</v>
      </c>
      <c r="O716" s="19" t="s">
        <v>8315</v>
      </c>
      <c r="P716" s="19" t="str">
        <v>R1012</v>
      </c>
      <c r="Q716" s="19">
        <f ca="1" t="shared" si="124"/>
        <v>42</v>
      </c>
      <c r="R716" s="29"/>
      <c r="U716" s="19" t="s">
        <v>8328</v>
      </c>
      <c r="V716" s="19" t="str">
        <f t="shared" si="119"/>
        <v>Aug</v>
      </c>
      <c r="X716" s="19">
        <f t="shared" si="120"/>
        <v>1989</v>
      </c>
      <c r="AG716" s="19" t="s">
        <v>2662</v>
      </c>
      <c r="AH716" s="19" t="s">
        <v>8336</v>
      </c>
      <c r="AI716" s="19" t="s">
        <v>8297</v>
      </c>
      <c r="AJ716" s="19" t="s">
        <v>8297</v>
      </c>
      <c r="AK716" s="19" t="str">
        <v>tier - 2</v>
      </c>
      <c r="AL716" s="19" t="str">
        <v>tier - 2</v>
      </c>
      <c r="AT716" s="19" t="s">
        <v>8315</v>
      </c>
      <c r="AU716" s="19" t="str">
        <v>R1012</v>
      </c>
      <c r="BD716" s="39">
        <v>1979</v>
      </c>
      <c r="BE716" s="19" t="str">
        <f t="shared" si="126"/>
        <v>Aug</v>
      </c>
      <c r="BF716" s="19">
        <v>8</v>
      </c>
      <c r="BG716" s="40">
        <f t="shared" si="127"/>
        <v>29075</v>
      </c>
      <c r="BM716" s="39">
        <v>1984</v>
      </c>
      <c r="BN716" s="19" t="str">
        <f t="shared" si="128"/>
        <v>Oct</v>
      </c>
      <c r="BO716" s="19">
        <v>14</v>
      </c>
      <c r="BP716" s="40">
        <f t="shared" si="125"/>
        <v>30969</v>
      </c>
      <c r="BQ716" s="19">
        <f ca="1" t="shared" si="129"/>
        <v>41</v>
      </c>
      <c r="BU716" s="19">
        <v>6079.67</v>
      </c>
      <c r="BV716" s="41">
        <v>6079.67</v>
      </c>
    </row>
    <row r="717" spans="1:74">
      <c r="A717" s="19" t="s">
        <v>2690</v>
      </c>
      <c r="B717" s="39">
        <v>1983</v>
      </c>
      <c r="C717" s="19">
        <f t="shared" si="122"/>
        <v>1983</v>
      </c>
      <c r="D717" s="19" t="s">
        <v>8301</v>
      </c>
      <c r="E717" s="19" t="str">
        <f t="shared" si="121"/>
        <v>Nov</v>
      </c>
      <c r="F717" s="19">
        <v>16</v>
      </c>
      <c r="G717" s="40">
        <f t="shared" si="123"/>
        <v>30636</v>
      </c>
      <c r="H717" s="19">
        <v>1</v>
      </c>
      <c r="I717" s="19">
        <v>6123.57</v>
      </c>
      <c r="J717" s="41">
        <v>6123.57</v>
      </c>
      <c r="K717" s="19" t="s">
        <v>8298</v>
      </c>
      <c r="L717" s="19" t="str">
        <v>tier - 3</v>
      </c>
      <c r="M717" s="19" t="s">
        <v>8297</v>
      </c>
      <c r="N717" s="19" t="str">
        <v>tier - 2</v>
      </c>
      <c r="O717" s="19" t="s">
        <v>8315</v>
      </c>
      <c r="P717" s="19" t="str">
        <v>R1012</v>
      </c>
      <c r="Q717" s="19">
        <f ca="1" t="shared" si="124"/>
        <v>41</v>
      </c>
      <c r="R717" s="29"/>
      <c r="U717" s="19" t="s">
        <v>8296</v>
      </c>
      <c r="V717" s="19" t="str">
        <f t="shared" si="119"/>
        <v>Jul</v>
      </c>
      <c r="X717" s="19">
        <f t="shared" si="120"/>
        <v>1996</v>
      </c>
      <c r="AG717" s="19" t="s">
        <v>2665</v>
      </c>
      <c r="AH717" s="19" t="s">
        <v>8336</v>
      </c>
      <c r="AI717" s="19" t="s">
        <v>8302</v>
      </c>
      <c r="AJ717" s="19" t="s">
        <v>8302</v>
      </c>
      <c r="AK717" s="19" t="str">
        <v>tier - 1</v>
      </c>
      <c r="AL717" s="19" t="str">
        <v>tier - 1</v>
      </c>
      <c r="AT717" s="19" t="s">
        <v>8339</v>
      </c>
      <c r="AU717" s="19" t="str">
        <v>R1014</v>
      </c>
      <c r="BD717" s="39">
        <v>1984</v>
      </c>
      <c r="BE717" s="19" t="str">
        <f t="shared" si="126"/>
        <v>Oct</v>
      </c>
      <c r="BF717" s="19">
        <v>14</v>
      </c>
      <c r="BG717" s="40">
        <f t="shared" si="127"/>
        <v>30969</v>
      </c>
      <c r="BM717" s="39">
        <v>1984</v>
      </c>
      <c r="BN717" s="19" t="str">
        <f t="shared" si="128"/>
        <v>Jul</v>
      </c>
      <c r="BO717" s="19">
        <v>25</v>
      </c>
      <c r="BP717" s="40">
        <f t="shared" si="125"/>
        <v>30888</v>
      </c>
      <c r="BQ717" s="19">
        <f ca="1" t="shared" si="129"/>
        <v>41</v>
      </c>
      <c r="BU717" s="19">
        <v>6082.41</v>
      </c>
      <c r="BV717" s="41">
        <v>6082.41</v>
      </c>
    </row>
    <row r="718" spans="1:74">
      <c r="A718" s="19" t="s">
        <v>2694</v>
      </c>
      <c r="B718" s="39">
        <v>1990</v>
      </c>
      <c r="C718" s="19">
        <f t="shared" si="122"/>
        <v>1990</v>
      </c>
      <c r="D718" s="19" t="s">
        <v>8328</v>
      </c>
      <c r="E718" s="19" t="str">
        <f t="shared" si="121"/>
        <v>Aug</v>
      </c>
      <c r="F718" s="19">
        <v>18</v>
      </c>
      <c r="G718" s="40">
        <f t="shared" si="123"/>
        <v>33103</v>
      </c>
      <c r="H718" s="19">
        <v>3</v>
      </c>
      <c r="I718" s="19">
        <v>6128.8</v>
      </c>
      <c r="J718" s="41">
        <v>6128.8</v>
      </c>
      <c r="K718" s="19" t="s">
        <v>8297</v>
      </c>
      <c r="L718" s="19" t="str">
        <v>tier - 2</v>
      </c>
      <c r="M718" s="19" t="s">
        <v>8298</v>
      </c>
      <c r="N718" s="19" t="str">
        <v>tier - 3</v>
      </c>
      <c r="O718" s="19" t="s">
        <v>8315</v>
      </c>
      <c r="P718" s="19" t="str">
        <v>R1012</v>
      </c>
      <c r="Q718" s="19">
        <f ca="1" t="shared" si="124"/>
        <v>35</v>
      </c>
      <c r="R718" s="29"/>
      <c r="U718" s="19" t="s">
        <v>8301</v>
      </c>
      <c r="V718" s="19" t="str">
        <f t="shared" ref="V718:V781" si="130">SUBSTITUTE(U718,"?","Sep")</f>
        <v>Nov</v>
      </c>
      <c r="X718" s="19">
        <f t="shared" ref="X718:X781" si="131">IF(B707="?",ROUND(AVERAGE($B$2:$B$2355),0),B707)</f>
        <v>1994</v>
      </c>
      <c r="AG718" s="19" t="s">
        <v>2669</v>
      </c>
      <c r="AH718" s="19" t="s">
        <v>8336</v>
      </c>
      <c r="AI718" s="19" t="s">
        <v>8302</v>
      </c>
      <c r="AJ718" s="19" t="s">
        <v>8297</v>
      </c>
      <c r="AK718" s="19" t="str">
        <v>tier - 1</v>
      </c>
      <c r="AL718" s="19" t="str">
        <v>tier - 2</v>
      </c>
      <c r="AT718" s="19" t="s">
        <v>8330</v>
      </c>
      <c r="AU718" s="19" t="str">
        <v>R1011</v>
      </c>
      <c r="BD718" s="39">
        <v>1984</v>
      </c>
      <c r="BE718" s="19" t="str">
        <f t="shared" si="126"/>
        <v>Jul</v>
      </c>
      <c r="BF718" s="19">
        <v>25</v>
      </c>
      <c r="BG718" s="40">
        <f t="shared" si="127"/>
        <v>30888</v>
      </c>
      <c r="BM718" s="39">
        <v>1970</v>
      </c>
      <c r="BN718" s="19" t="str">
        <f t="shared" si="128"/>
        <v>Jun</v>
      </c>
      <c r="BO718" s="19">
        <v>9</v>
      </c>
      <c r="BP718" s="40">
        <f t="shared" si="125"/>
        <v>25728</v>
      </c>
      <c r="BQ718" s="19">
        <f ca="1" t="shared" si="129"/>
        <v>55</v>
      </c>
      <c r="BU718" s="19">
        <v>6098.38</v>
      </c>
      <c r="BV718" s="41">
        <v>6098.38</v>
      </c>
    </row>
    <row r="719" spans="1:74">
      <c r="A719" s="19" t="s">
        <v>2698</v>
      </c>
      <c r="B719" s="39">
        <v>1969</v>
      </c>
      <c r="C719" s="19">
        <f t="shared" si="122"/>
        <v>1969</v>
      </c>
      <c r="D719" s="19" t="s">
        <v>8301</v>
      </c>
      <c r="E719" s="19" t="str">
        <f t="shared" si="121"/>
        <v>Nov</v>
      </c>
      <c r="F719" s="19">
        <v>9</v>
      </c>
      <c r="G719" s="40">
        <f t="shared" si="123"/>
        <v>25516</v>
      </c>
      <c r="H719" s="19">
        <v>0</v>
      </c>
      <c r="I719" s="19">
        <v>6138.5</v>
      </c>
      <c r="J719" s="41">
        <v>6138.5</v>
      </c>
      <c r="K719" s="19" t="s">
        <v>8297</v>
      </c>
      <c r="L719" s="19" t="str">
        <v>tier - 2</v>
      </c>
      <c r="M719" s="19" t="s">
        <v>8297</v>
      </c>
      <c r="N719" s="19" t="str">
        <v>tier - 2</v>
      </c>
      <c r="O719" s="19" t="s">
        <v>8330</v>
      </c>
      <c r="P719" s="19" t="str">
        <v>R1011</v>
      </c>
      <c r="Q719" s="19">
        <f ca="1" t="shared" si="124"/>
        <v>55</v>
      </c>
      <c r="R719" s="29"/>
      <c r="U719" s="19" t="s">
        <v>8310</v>
      </c>
      <c r="V719" s="19" t="str">
        <f t="shared" si="130"/>
        <v>Sep</v>
      </c>
      <c r="X719" s="19">
        <f t="shared" si="131"/>
        <v>1984</v>
      </c>
      <c r="AG719" s="19" t="s">
        <v>2673</v>
      </c>
      <c r="AH719" s="19" t="s">
        <v>8336</v>
      </c>
      <c r="AI719" s="19" t="s">
        <v>8297</v>
      </c>
      <c r="AJ719" s="19" t="s">
        <v>8297</v>
      </c>
      <c r="AK719" s="19" t="str">
        <v>tier - 2</v>
      </c>
      <c r="AL719" s="19" t="str">
        <v>tier - 2</v>
      </c>
      <c r="AT719" s="19" t="s">
        <v>8299</v>
      </c>
      <c r="AU719" s="19" t="str">
        <v>R1013</v>
      </c>
      <c r="BD719" s="39">
        <v>1970</v>
      </c>
      <c r="BE719" s="19" t="str">
        <f t="shared" si="126"/>
        <v>Jun</v>
      </c>
      <c r="BF719" s="19">
        <v>9</v>
      </c>
      <c r="BG719" s="40">
        <f t="shared" si="127"/>
        <v>25728</v>
      </c>
      <c r="BM719" s="39">
        <v>1995</v>
      </c>
      <c r="BN719" s="19" t="str">
        <f t="shared" si="128"/>
        <v>Sep</v>
      </c>
      <c r="BO719" s="19">
        <v>9</v>
      </c>
      <c r="BP719" s="40">
        <f t="shared" si="125"/>
        <v>34951</v>
      </c>
      <c r="BQ719" s="19">
        <f ca="1" t="shared" si="129"/>
        <v>30</v>
      </c>
      <c r="BU719" s="19">
        <v>6111.95</v>
      </c>
      <c r="BV719" s="41">
        <v>6111.95</v>
      </c>
    </row>
    <row r="720" spans="1:74">
      <c r="A720" s="19" t="s">
        <v>2701</v>
      </c>
      <c r="B720" s="39">
        <v>1978</v>
      </c>
      <c r="C720" s="19">
        <f t="shared" si="122"/>
        <v>1978</v>
      </c>
      <c r="D720" s="19" t="s">
        <v>8310</v>
      </c>
      <c r="E720" s="19" t="str">
        <f t="shared" si="121"/>
        <v>Sep</v>
      </c>
      <c r="F720" s="19">
        <v>5</v>
      </c>
      <c r="G720" s="40">
        <f t="shared" si="123"/>
        <v>28738</v>
      </c>
      <c r="H720" s="19">
        <v>2</v>
      </c>
      <c r="I720" s="19">
        <v>6138.58</v>
      </c>
      <c r="J720" s="41">
        <v>6138.58</v>
      </c>
      <c r="K720" s="19" t="s">
        <v>8297</v>
      </c>
      <c r="L720" s="19" t="str">
        <v>tier - 2</v>
      </c>
      <c r="M720" s="19" t="s">
        <v>8302</v>
      </c>
      <c r="N720" s="19" t="str">
        <v>tier - 1</v>
      </c>
      <c r="O720" s="19" t="s">
        <v>8299</v>
      </c>
      <c r="P720" s="19" t="str">
        <v>R1013</v>
      </c>
      <c r="Q720" s="19">
        <f ca="1" t="shared" si="124"/>
        <v>47</v>
      </c>
      <c r="R720" s="29"/>
      <c r="U720" s="19" t="s">
        <v>8328</v>
      </c>
      <c r="V720" s="19" t="str">
        <f t="shared" si="130"/>
        <v>Aug</v>
      </c>
      <c r="X720" s="19">
        <f t="shared" si="131"/>
        <v>1979</v>
      </c>
      <c r="AG720" s="19" t="s">
        <v>2676</v>
      </c>
      <c r="AH720" s="19" t="s">
        <v>8336</v>
      </c>
      <c r="AI720" s="19" t="s">
        <v>8297</v>
      </c>
      <c r="AJ720" s="19" t="s">
        <v>8298</v>
      </c>
      <c r="AK720" s="19" t="str">
        <v>tier - 2</v>
      </c>
      <c r="AL720" s="19" t="str">
        <v>tier - 3</v>
      </c>
      <c r="AT720" s="19" t="s">
        <v>8343</v>
      </c>
      <c r="AU720" s="19" t="str">
        <v>R1026</v>
      </c>
      <c r="BD720" s="39">
        <v>1995</v>
      </c>
      <c r="BE720" s="19" t="str">
        <f t="shared" si="126"/>
        <v>Sep</v>
      </c>
      <c r="BF720" s="19">
        <v>9</v>
      </c>
      <c r="BG720" s="40">
        <f t="shared" si="127"/>
        <v>34951</v>
      </c>
      <c r="BM720" s="39">
        <v>1985</v>
      </c>
      <c r="BN720" s="19" t="str">
        <f t="shared" si="128"/>
        <v>Jul</v>
      </c>
      <c r="BO720" s="19">
        <v>21</v>
      </c>
      <c r="BP720" s="40">
        <f t="shared" si="125"/>
        <v>31249</v>
      </c>
      <c r="BQ720" s="19">
        <f ca="1" t="shared" si="129"/>
        <v>40</v>
      </c>
      <c r="BU720" s="19">
        <v>6112.35</v>
      </c>
      <c r="BV720" s="41">
        <v>6112.35</v>
      </c>
    </row>
    <row r="721" spans="1:74">
      <c r="A721" s="19" t="s">
        <v>2704</v>
      </c>
      <c r="B721" s="39">
        <v>1976</v>
      </c>
      <c r="C721" s="19">
        <f t="shared" si="122"/>
        <v>1976</v>
      </c>
      <c r="D721" s="19" t="s">
        <v>8326</v>
      </c>
      <c r="E721" s="19" t="str">
        <f t="shared" si="121"/>
        <v>Dec</v>
      </c>
      <c r="F721" s="19">
        <v>12</v>
      </c>
      <c r="G721" s="40">
        <f t="shared" si="123"/>
        <v>28106</v>
      </c>
      <c r="H721" s="19">
        <v>2</v>
      </c>
      <c r="I721" s="19">
        <v>6139.14</v>
      </c>
      <c r="J721" s="41">
        <v>6139.14</v>
      </c>
      <c r="K721" s="19" t="s">
        <v>8297</v>
      </c>
      <c r="L721" s="19" t="str">
        <v>tier - 2</v>
      </c>
      <c r="M721" s="19" t="s">
        <v>8298</v>
      </c>
      <c r="N721" s="19" t="str">
        <v>tier - 3</v>
      </c>
      <c r="O721" s="19" t="s">
        <v>8299</v>
      </c>
      <c r="P721" s="19" t="str">
        <v>R1013</v>
      </c>
      <c r="Q721" s="19">
        <f ca="1" t="shared" si="124"/>
        <v>48</v>
      </c>
      <c r="R721" s="29"/>
      <c r="U721" s="19" t="s">
        <v>8329</v>
      </c>
      <c r="V721" s="19" t="str">
        <f t="shared" si="130"/>
        <v>Oct</v>
      </c>
      <c r="X721" s="19">
        <f t="shared" si="131"/>
        <v>1984</v>
      </c>
      <c r="AG721" s="19" t="s">
        <v>2678</v>
      </c>
      <c r="AH721" s="19" t="s">
        <v>8336</v>
      </c>
      <c r="AI721" s="19" t="s">
        <v>8297</v>
      </c>
      <c r="AJ721" s="19" t="s">
        <v>8302</v>
      </c>
      <c r="AK721" s="19" t="str">
        <v>tier - 2</v>
      </c>
      <c r="AL721" s="19" t="str">
        <v>tier - 1</v>
      </c>
      <c r="AT721" s="19" t="s">
        <v>8315</v>
      </c>
      <c r="AU721" s="19" t="str">
        <v>R1012</v>
      </c>
      <c r="BD721" s="39">
        <v>1985</v>
      </c>
      <c r="BE721" s="19" t="str">
        <f t="shared" si="126"/>
        <v>Jul</v>
      </c>
      <c r="BF721" s="19">
        <v>21</v>
      </c>
      <c r="BG721" s="40">
        <f t="shared" si="127"/>
        <v>31249</v>
      </c>
      <c r="BM721" s="39">
        <v>1991</v>
      </c>
      <c r="BN721" s="19" t="str">
        <f t="shared" si="128"/>
        <v>Jul</v>
      </c>
      <c r="BO721" s="19">
        <v>25</v>
      </c>
      <c r="BP721" s="40">
        <f t="shared" si="125"/>
        <v>33444</v>
      </c>
      <c r="BQ721" s="19">
        <f ca="1" t="shared" si="129"/>
        <v>34</v>
      </c>
      <c r="BU721" s="19">
        <v>6113.23</v>
      </c>
      <c r="BV721" s="41">
        <v>6113.23</v>
      </c>
    </row>
    <row r="722" spans="1:74">
      <c r="A722" s="19" t="s">
        <v>2708</v>
      </c>
      <c r="B722" s="39">
        <v>1970</v>
      </c>
      <c r="C722" s="19">
        <f t="shared" si="122"/>
        <v>1970</v>
      </c>
      <c r="D722" s="19" t="s">
        <v>8329</v>
      </c>
      <c r="E722" s="19" t="str">
        <f t="shared" si="121"/>
        <v>Oct</v>
      </c>
      <c r="F722" s="19">
        <v>14</v>
      </c>
      <c r="G722" s="40">
        <f t="shared" si="123"/>
        <v>25855</v>
      </c>
      <c r="H722" s="19">
        <v>0</v>
      </c>
      <c r="I722" s="19">
        <v>6147.12</v>
      </c>
      <c r="J722" s="41">
        <v>6147.12</v>
      </c>
      <c r="K722" s="19" t="s">
        <v>8297</v>
      </c>
      <c r="L722" s="19" t="str">
        <v>tier - 2</v>
      </c>
      <c r="M722" s="19" t="s">
        <v>8298</v>
      </c>
      <c r="N722" s="19" t="str">
        <v>tier - 3</v>
      </c>
      <c r="O722" s="19" t="s">
        <v>8315</v>
      </c>
      <c r="P722" s="19" t="str">
        <v>R1012</v>
      </c>
      <c r="Q722" s="19">
        <f ca="1" t="shared" si="124"/>
        <v>55</v>
      </c>
      <c r="R722" s="29"/>
      <c r="U722" s="19" t="s">
        <v>8296</v>
      </c>
      <c r="V722" s="19" t="str">
        <f t="shared" si="130"/>
        <v>Jul</v>
      </c>
      <c r="X722" s="19">
        <f t="shared" si="131"/>
        <v>1984</v>
      </c>
      <c r="AG722" s="19" t="s">
        <v>2682</v>
      </c>
      <c r="AH722" s="19" t="s">
        <v>8336</v>
      </c>
      <c r="AI722" s="19" t="s">
        <v>8297</v>
      </c>
      <c r="AJ722" s="19" t="s">
        <v>8297</v>
      </c>
      <c r="AK722" s="19" t="str">
        <v>tier - 2</v>
      </c>
      <c r="AL722" s="19" t="str">
        <v>tier - 2</v>
      </c>
      <c r="AT722" s="19" t="s">
        <v>8337</v>
      </c>
      <c r="AU722" s="19" t="str">
        <v>R1024</v>
      </c>
      <c r="BD722" s="39">
        <v>1991</v>
      </c>
      <c r="BE722" s="19" t="str">
        <f t="shared" si="126"/>
        <v>Jul</v>
      </c>
      <c r="BF722" s="19">
        <v>25</v>
      </c>
      <c r="BG722" s="40">
        <f t="shared" si="127"/>
        <v>33444</v>
      </c>
      <c r="BM722" s="39">
        <v>1983</v>
      </c>
      <c r="BN722" s="19" t="str">
        <f t="shared" si="128"/>
        <v>Aug</v>
      </c>
      <c r="BO722" s="19">
        <v>11</v>
      </c>
      <c r="BP722" s="40">
        <f t="shared" si="125"/>
        <v>30539</v>
      </c>
      <c r="BQ722" s="19">
        <f ca="1" t="shared" si="129"/>
        <v>42</v>
      </c>
      <c r="BU722" s="19">
        <v>6117.49</v>
      </c>
      <c r="BV722" s="41">
        <v>6117.49</v>
      </c>
    </row>
    <row r="723" spans="1:74">
      <c r="A723" s="19" t="s">
        <v>2712</v>
      </c>
      <c r="B723" s="39">
        <v>1973</v>
      </c>
      <c r="C723" s="19">
        <f t="shared" si="122"/>
        <v>1973</v>
      </c>
      <c r="D723" s="19" t="s">
        <v>8301</v>
      </c>
      <c r="E723" s="19" t="str">
        <f t="shared" si="121"/>
        <v>Nov</v>
      </c>
      <c r="F723" s="19">
        <v>6</v>
      </c>
      <c r="G723" s="40">
        <f t="shared" si="123"/>
        <v>26974</v>
      </c>
      <c r="H723" s="19">
        <v>0</v>
      </c>
      <c r="I723" s="19">
        <v>6152.05</v>
      </c>
      <c r="J723" s="41">
        <v>6152.05</v>
      </c>
      <c r="K723" s="19" t="s">
        <v>8297</v>
      </c>
      <c r="L723" s="19" t="str">
        <v>tier - 2</v>
      </c>
      <c r="M723" s="19" t="s">
        <v>8298</v>
      </c>
      <c r="N723" s="19" t="str">
        <v>tier - 3</v>
      </c>
      <c r="O723" s="19" t="s">
        <v>8299</v>
      </c>
      <c r="P723" s="19" t="str">
        <v>R1013</v>
      </c>
      <c r="Q723" s="19">
        <f ca="1" t="shared" si="124"/>
        <v>51</v>
      </c>
      <c r="R723" s="29"/>
      <c r="U723" s="19" t="s">
        <v>8303</v>
      </c>
      <c r="V723" s="19" t="str">
        <f t="shared" si="130"/>
        <v>Jun</v>
      </c>
      <c r="X723" s="19">
        <f t="shared" si="131"/>
        <v>1970</v>
      </c>
      <c r="AG723" s="19" t="s">
        <v>2686</v>
      </c>
      <c r="AH723" s="19" t="s">
        <v>8336</v>
      </c>
      <c r="AI723" s="19" t="s">
        <v>8297</v>
      </c>
      <c r="AJ723" s="19" t="s">
        <v>8298</v>
      </c>
      <c r="AK723" s="19" t="str">
        <v>tier - 2</v>
      </c>
      <c r="AL723" s="19" t="str">
        <v>tier - 3</v>
      </c>
      <c r="AT723" s="19" t="s">
        <v>8315</v>
      </c>
      <c r="AU723" s="19" t="str">
        <v>R1012</v>
      </c>
      <c r="BD723" s="39">
        <v>1983</v>
      </c>
      <c r="BE723" s="19" t="str">
        <f t="shared" si="126"/>
        <v>Aug</v>
      </c>
      <c r="BF723" s="19">
        <v>11</v>
      </c>
      <c r="BG723" s="40">
        <f t="shared" si="127"/>
        <v>30539</v>
      </c>
      <c r="BM723" s="39">
        <v>1983</v>
      </c>
      <c r="BN723" s="19" t="str">
        <f t="shared" si="128"/>
        <v>Nov</v>
      </c>
      <c r="BO723" s="19">
        <v>16</v>
      </c>
      <c r="BP723" s="40">
        <f t="shared" si="125"/>
        <v>30636</v>
      </c>
      <c r="BQ723" s="19">
        <f ca="1" t="shared" si="129"/>
        <v>41</v>
      </c>
      <c r="BU723" s="19">
        <v>6123.57</v>
      </c>
      <c r="BV723" s="41">
        <v>6123.57</v>
      </c>
    </row>
    <row r="724" spans="1:74">
      <c r="A724" s="19" t="s">
        <v>2716</v>
      </c>
      <c r="B724" s="39">
        <v>1985</v>
      </c>
      <c r="C724" s="19">
        <f t="shared" si="122"/>
        <v>1985</v>
      </c>
      <c r="D724" s="19" t="s">
        <v>8329</v>
      </c>
      <c r="E724" s="19" t="str">
        <f t="shared" si="121"/>
        <v>Oct</v>
      </c>
      <c r="F724" s="19">
        <v>15</v>
      </c>
      <c r="G724" s="40">
        <f t="shared" si="123"/>
        <v>31335</v>
      </c>
      <c r="H724" s="19">
        <v>3</v>
      </c>
      <c r="I724" s="19">
        <v>6159.57</v>
      </c>
      <c r="J724" s="41">
        <v>6159.57</v>
      </c>
      <c r="K724" s="19" t="s">
        <v>8297</v>
      </c>
      <c r="L724" s="19" t="str">
        <v>tier - 2</v>
      </c>
      <c r="M724" s="19" t="s">
        <v>8302</v>
      </c>
      <c r="N724" s="19" t="str">
        <v>tier - 1</v>
      </c>
      <c r="O724" s="19" t="s">
        <v>8315</v>
      </c>
      <c r="P724" s="19" t="str">
        <v>R1012</v>
      </c>
      <c r="Q724" s="19">
        <f ca="1" t="shared" si="124"/>
        <v>40</v>
      </c>
      <c r="R724" s="29"/>
      <c r="U724" s="19" t="s">
        <v>8310</v>
      </c>
      <c r="V724" s="19" t="str">
        <f t="shared" si="130"/>
        <v>Sep</v>
      </c>
      <c r="X724" s="19">
        <f t="shared" si="131"/>
        <v>1995</v>
      </c>
      <c r="AG724" s="19" t="s">
        <v>2690</v>
      </c>
      <c r="AH724" s="19" t="s">
        <v>8336</v>
      </c>
      <c r="AI724" s="19" t="s">
        <v>8298</v>
      </c>
      <c r="AJ724" s="19" t="s">
        <v>8297</v>
      </c>
      <c r="AK724" s="19" t="str">
        <v>tier - 3</v>
      </c>
      <c r="AL724" s="19" t="str">
        <v>tier - 2</v>
      </c>
      <c r="AT724" s="19" t="s">
        <v>8315</v>
      </c>
      <c r="AU724" s="19" t="str">
        <v>R1012</v>
      </c>
      <c r="BD724" s="39">
        <v>1983</v>
      </c>
      <c r="BE724" s="19" t="str">
        <f t="shared" si="126"/>
        <v>Nov</v>
      </c>
      <c r="BF724" s="19">
        <v>16</v>
      </c>
      <c r="BG724" s="40">
        <f t="shared" si="127"/>
        <v>30636</v>
      </c>
      <c r="BM724" s="39">
        <v>1990</v>
      </c>
      <c r="BN724" s="19" t="str">
        <f t="shared" si="128"/>
        <v>Aug</v>
      </c>
      <c r="BO724" s="19">
        <v>18</v>
      </c>
      <c r="BP724" s="40">
        <f t="shared" si="125"/>
        <v>33103</v>
      </c>
      <c r="BQ724" s="19">
        <f ca="1" t="shared" si="129"/>
        <v>35</v>
      </c>
      <c r="BU724" s="19">
        <v>6128.8</v>
      </c>
      <c r="BV724" s="41">
        <v>6128.8</v>
      </c>
    </row>
    <row r="725" spans="1:74">
      <c r="A725" s="19" t="s">
        <v>2720</v>
      </c>
      <c r="B725" s="39">
        <v>1984</v>
      </c>
      <c r="C725" s="19">
        <f t="shared" si="122"/>
        <v>1984</v>
      </c>
      <c r="D725" s="19" t="s">
        <v>8329</v>
      </c>
      <c r="E725" s="19" t="str">
        <f t="shared" si="121"/>
        <v>Oct</v>
      </c>
      <c r="F725" s="19">
        <v>6</v>
      </c>
      <c r="G725" s="40">
        <f t="shared" si="123"/>
        <v>30961</v>
      </c>
      <c r="H725" s="19">
        <v>3</v>
      </c>
      <c r="I725" s="19">
        <v>6170.96</v>
      </c>
      <c r="J725" s="41">
        <v>6170.96</v>
      </c>
      <c r="K725" s="19" t="s">
        <v>8297</v>
      </c>
      <c r="L725" s="19" t="str">
        <v>tier - 2</v>
      </c>
      <c r="M725" s="19" t="s">
        <v>8302</v>
      </c>
      <c r="N725" s="19" t="str">
        <v>tier - 1</v>
      </c>
      <c r="O725" s="19" t="s">
        <v>8299</v>
      </c>
      <c r="P725" s="19" t="str">
        <v>R1013</v>
      </c>
      <c r="Q725" s="19">
        <f ca="1" t="shared" si="124"/>
        <v>41</v>
      </c>
      <c r="R725" s="29"/>
      <c r="U725" s="19" t="s">
        <v>8296</v>
      </c>
      <c r="V725" s="19" t="str">
        <f t="shared" si="130"/>
        <v>Jul</v>
      </c>
      <c r="X725" s="19">
        <f t="shared" si="131"/>
        <v>1985</v>
      </c>
      <c r="AG725" s="19" t="s">
        <v>2694</v>
      </c>
      <c r="AH725" s="19" t="s">
        <v>8336</v>
      </c>
      <c r="AI725" s="19" t="s">
        <v>8297</v>
      </c>
      <c r="AJ725" s="19" t="s">
        <v>8298</v>
      </c>
      <c r="AK725" s="19" t="str">
        <v>tier - 2</v>
      </c>
      <c r="AL725" s="19" t="str">
        <v>tier - 3</v>
      </c>
      <c r="AT725" s="19" t="s">
        <v>8315</v>
      </c>
      <c r="AU725" s="19" t="str">
        <v>R1012</v>
      </c>
      <c r="BD725" s="39">
        <v>1990</v>
      </c>
      <c r="BE725" s="19" t="str">
        <f t="shared" si="126"/>
        <v>Aug</v>
      </c>
      <c r="BF725" s="19">
        <v>18</v>
      </c>
      <c r="BG725" s="40">
        <f t="shared" si="127"/>
        <v>33103</v>
      </c>
      <c r="BM725" s="39">
        <v>1969</v>
      </c>
      <c r="BN725" s="19" t="str">
        <f t="shared" si="128"/>
        <v>Nov</v>
      </c>
      <c r="BO725" s="19">
        <v>9</v>
      </c>
      <c r="BP725" s="40">
        <f t="shared" si="125"/>
        <v>25516</v>
      </c>
      <c r="BQ725" s="19">
        <f ca="1" t="shared" si="129"/>
        <v>55</v>
      </c>
      <c r="BU725" s="19">
        <v>6138.5</v>
      </c>
      <c r="BV725" s="41">
        <v>6138.5</v>
      </c>
    </row>
    <row r="726" spans="1:74">
      <c r="A726" s="19" t="s">
        <v>2724</v>
      </c>
      <c r="B726" s="39">
        <v>1985</v>
      </c>
      <c r="C726" s="19">
        <f t="shared" si="122"/>
        <v>1985</v>
      </c>
      <c r="D726" s="19" t="s">
        <v>8328</v>
      </c>
      <c r="E726" s="19" t="str">
        <f t="shared" si="121"/>
        <v>Aug</v>
      </c>
      <c r="F726" s="19">
        <v>9</v>
      </c>
      <c r="G726" s="40">
        <f t="shared" si="123"/>
        <v>31268</v>
      </c>
      <c r="H726" s="19">
        <v>3</v>
      </c>
      <c r="I726" s="19">
        <v>6183.32</v>
      </c>
      <c r="J726" s="41">
        <v>6183.32</v>
      </c>
      <c r="K726" s="19" t="s">
        <v>8297</v>
      </c>
      <c r="L726" s="19" t="str">
        <v>tier - 2</v>
      </c>
      <c r="M726" s="19" t="s">
        <v>8297</v>
      </c>
      <c r="N726" s="19" t="str">
        <v>tier - 2</v>
      </c>
      <c r="O726" s="19" t="s">
        <v>8315</v>
      </c>
      <c r="P726" s="19" t="str">
        <v>R1012</v>
      </c>
      <c r="Q726" s="19">
        <f ca="1" t="shared" si="124"/>
        <v>40</v>
      </c>
      <c r="R726" s="29"/>
      <c r="U726" s="19" t="s">
        <v>8296</v>
      </c>
      <c r="V726" s="19" t="str">
        <f t="shared" si="130"/>
        <v>Jul</v>
      </c>
      <c r="X726" s="19">
        <f t="shared" si="131"/>
        <v>1991</v>
      </c>
      <c r="AG726" s="19" t="s">
        <v>2698</v>
      </c>
      <c r="AH726" s="19" t="s">
        <v>8336</v>
      </c>
      <c r="AI726" s="19" t="s">
        <v>8297</v>
      </c>
      <c r="AJ726" s="19" t="s">
        <v>8297</v>
      </c>
      <c r="AK726" s="19" t="str">
        <v>tier - 2</v>
      </c>
      <c r="AL726" s="19" t="str">
        <v>tier - 2</v>
      </c>
      <c r="AT726" s="19" t="s">
        <v>8330</v>
      </c>
      <c r="AU726" s="19" t="str">
        <v>R1011</v>
      </c>
      <c r="BD726" s="39">
        <v>1969</v>
      </c>
      <c r="BE726" s="19" t="str">
        <f t="shared" si="126"/>
        <v>Nov</v>
      </c>
      <c r="BF726" s="19">
        <v>9</v>
      </c>
      <c r="BG726" s="40">
        <f t="shared" si="127"/>
        <v>25516</v>
      </c>
      <c r="BM726" s="39">
        <v>1978</v>
      </c>
      <c r="BN726" s="19" t="str">
        <f t="shared" si="128"/>
        <v>Sep</v>
      </c>
      <c r="BO726" s="19">
        <v>5</v>
      </c>
      <c r="BP726" s="40">
        <f t="shared" si="125"/>
        <v>28738</v>
      </c>
      <c r="BQ726" s="19">
        <f ca="1" t="shared" si="129"/>
        <v>47</v>
      </c>
      <c r="BU726" s="19">
        <v>6138.58</v>
      </c>
      <c r="BV726" s="41">
        <v>6138.58</v>
      </c>
    </row>
    <row r="727" spans="1:74">
      <c r="A727" s="19" t="s">
        <v>2727</v>
      </c>
      <c r="B727" s="39">
        <v>1970</v>
      </c>
      <c r="C727" s="19">
        <f t="shared" si="122"/>
        <v>1970</v>
      </c>
      <c r="D727" s="19" t="s">
        <v>8329</v>
      </c>
      <c r="E727" s="19" t="str">
        <f t="shared" si="121"/>
        <v>Oct</v>
      </c>
      <c r="F727" s="19">
        <v>5</v>
      </c>
      <c r="G727" s="40">
        <f t="shared" si="123"/>
        <v>25846</v>
      </c>
      <c r="H727" s="19">
        <v>0</v>
      </c>
      <c r="I727" s="19">
        <v>6183.46</v>
      </c>
      <c r="J727" s="41">
        <v>6183.46</v>
      </c>
      <c r="K727" s="19" t="s">
        <v>8297</v>
      </c>
      <c r="L727" s="19" t="str">
        <v>tier - 2</v>
      </c>
      <c r="M727" s="19" t="s">
        <v>8297</v>
      </c>
      <c r="N727" s="19" t="str">
        <v>tier - 2</v>
      </c>
      <c r="O727" s="19" t="s">
        <v>8315</v>
      </c>
      <c r="P727" s="19" t="str">
        <v>R1012</v>
      </c>
      <c r="Q727" s="19">
        <f ca="1" t="shared" si="124"/>
        <v>55</v>
      </c>
      <c r="R727" s="29"/>
      <c r="U727" s="19" t="s">
        <v>8328</v>
      </c>
      <c r="V727" s="19" t="str">
        <f t="shared" si="130"/>
        <v>Aug</v>
      </c>
      <c r="X727" s="19">
        <f t="shared" si="131"/>
        <v>1983</v>
      </c>
      <c r="AG727" s="19" t="s">
        <v>2701</v>
      </c>
      <c r="AH727" s="19" t="s">
        <v>8336</v>
      </c>
      <c r="AI727" s="19" t="s">
        <v>8297</v>
      </c>
      <c r="AJ727" s="19" t="s">
        <v>8302</v>
      </c>
      <c r="AK727" s="19" t="str">
        <v>tier - 2</v>
      </c>
      <c r="AL727" s="19" t="str">
        <v>tier - 1</v>
      </c>
      <c r="AT727" s="19" t="s">
        <v>8299</v>
      </c>
      <c r="AU727" s="19" t="str">
        <v>R1013</v>
      </c>
      <c r="BD727" s="39">
        <v>1978</v>
      </c>
      <c r="BE727" s="19" t="str">
        <f t="shared" si="126"/>
        <v>Sep</v>
      </c>
      <c r="BF727" s="19">
        <v>5</v>
      </c>
      <c r="BG727" s="40">
        <f t="shared" si="127"/>
        <v>28738</v>
      </c>
      <c r="BM727" s="39">
        <v>1976</v>
      </c>
      <c r="BN727" s="19" t="str">
        <f t="shared" si="128"/>
        <v>Dec</v>
      </c>
      <c r="BO727" s="19">
        <v>12</v>
      </c>
      <c r="BP727" s="40">
        <f t="shared" si="125"/>
        <v>28106</v>
      </c>
      <c r="BQ727" s="19">
        <f ca="1" t="shared" si="129"/>
        <v>48</v>
      </c>
      <c r="BU727" s="19">
        <v>6139.14</v>
      </c>
      <c r="BV727" s="41">
        <v>6139.14</v>
      </c>
    </row>
    <row r="728" spans="1:74">
      <c r="A728" s="19" t="s">
        <v>2730</v>
      </c>
      <c r="B728" s="39">
        <v>1988</v>
      </c>
      <c r="C728" s="19">
        <f t="shared" si="122"/>
        <v>1988</v>
      </c>
      <c r="D728" s="19" t="s">
        <v>8301</v>
      </c>
      <c r="E728" s="19" t="str">
        <f t="shared" si="121"/>
        <v>Nov</v>
      </c>
      <c r="F728" s="19">
        <v>1</v>
      </c>
      <c r="G728" s="40">
        <f t="shared" si="123"/>
        <v>32448</v>
      </c>
      <c r="H728" s="19">
        <v>3</v>
      </c>
      <c r="I728" s="19">
        <v>6184.3</v>
      </c>
      <c r="J728" s="41">
        <v>6184.3</v>
      </c>
      <c r="K728" s="19" t="s">
        <v>8297</v>
      </c>
      <c r="L728" s="19" t="str">
        <v>tier - 2</v>
      </c>
      <c r="M728" s="19" t="s">
        <v>8298</v>
      </c>
      <c r="N728" s="19" t="str">
        <v>tier - 3</v>
      </c>
      <c r="O728" s="19" t="s">
        <v>8299</v>
      </c>
      <c r="P728" s="19" t="str">
        <v>R1013</v>
      </c>
      <c r="Q728" s="19">
        <f ca="1" t="shared" si="124"/>
        <v>37</v>
      </c>
      <c r="R728" s="29"/>
      <c r="U728" s="19" t="s">
        <v>8301</v>
      </c>
      <c r="V728" s="19" t="str">
        <f t="shared" si="130"/>
        <v>Nov</v>
      </c>
      <c r="X728" s="19">
        <f t="shared" si="131"/>
        <v>1983</v>
      </c>
      <c r="AG728" s="19" t="s">
        <v>2704</v>
      </c>
      <c r="AH728" s="19" t="s">
        <v>8336</v>
      </c>
      <c r="AI728" s="19" t="s">
        <v>8297</v>
      </c>
      <c r="AJ728" s="19" t="s">
        <v>8298</v>
      </c>
      <c r="AK728" s="19" t="str">
        <v>tier - 2</v>
      </c>
      <c r="AL728" s="19" t="str">
        <v>tier - 3</v>
      </c>
      <c r="AT728" s="19" t="s">
        <v>8299</v>
      </c>
      <c r="AU728" s="19" t="str">
        <v>R1013</v>
      </c>
      <c r="BD728" s="39">
        <v>1976</v>
      </c>
      <c r="BE728" s="19" t="str">
        <f t="shared" si="126"/>
        <v>Dec</v>
      </c>
      <c r="BF728" s="19">
        <v>12</v>
      </c>
      <c r="BG728" s="40">
        <f t="shared" si="127"/>
        <v>28106</v>
      </c>
      <c r="BM728" s="39">
        <v>1970</v>
      </c>
      <c r="BN728" s="19" t="str">
        <f t="shared" si="128"/>
        <v>Oct</v>
      </c>
      <c r="BO728" s="19">
        <v>14</v>
      </c>
      <c r="BP728" s="40">
        <f t="shared" si="125"/>
        <v>25855</v>
      </c>
      <c r="BQ728" s="19">
        <f ca="1" t="shared" si="129"/>
        <v>55</v>
      </c>
      <c r="BU728" s="19">
        <v>6147.12</v>
      </c>
      <c r="BV728" s="41">
        <v>6147.12</v>
      </c>
    </row>
    <row r="729" spans="1:74">
      <c r="A729" s="19" t="s">
        <v>2734</v>
      </c>
      <c r="B729" s="39">
        <v>1981</v>
      </c>
      <c r="C729" s="19">
        <f t="shared" si="122"/>
        <v>1981</v>
      </c>
      <c r="D729" s="19" t="s">
        <v>8301</v>
      </c>
      <c r="E729" s="19" t="str">
        <f t="shared" si="121"/>
        <v>Nov</v>
      </c>
      <c r="F729" s="19">
        <v>22</v>
      </c>
      <c r="G729" s="40">
        <f t="shared" si="123"/>
        <v>29912</v>
      </c>
      <c r="H729" s="19">
        <v>0</v>
      </c>
      <c r="I729" s="19">
        <v>6185.32</v>
      </c>
      <c r="J729" s="41">
        <v>6185.32</v>
      </c>
      <c r="K729" s="19" t="s">
        <v>8297</v>
      </c>
      <c r="L729" s="19" t="str">
        <v>tier - 2</v>
      </c>
      <c r="M729" s="19" t="s">
        <v>8302</v>
      </c>
      <c r="N729" s="19" t="str">
        <v>tier - 1</v>
      </c>
      <c r="O729" s="19" t="s">
        <v>8299</v>
      </c>
      <c r="P729" s="19" t="str">
        <v>R1013</v>
      </c>
      <c r="Q729" s="19">
        <f ca="1" t="shared" si="124"/>
        <v>43</v>
      </c>
      <c r="R729" s="29"/>
      <c r="U729" s="19" t="s">
        <v>8328</v>
      </c>
      <c r="V729" s="19" t="str">
        <f t="shared" si="130"/>
        <v>Aug</v>
      </c>
      <c r="X729" s="19">
        <f t="shared" si="131"/>
        <v>1990</v>
      </c>
      <c r="AG729" s="19" t="s">
        <v>2708</v>
      </c>
      <c r="AH729" s="19" t="s">
        <v>8336</v>
      </c>
      <c r="AI729" s="19" t="s">
        <v>8297</v>
      </c>
      <c r="AJ729" s="19" t="s">
        <v>8298</v>
      </c>
      <c r="AK729" s="19" t="str">
        <v>tier - 2</v>
      </c>
      <c r="AL729" s="19" t="str">
        <v>tier - 3</v>
      </c>
      <c r="AT729" s="19" t="s">
        <v>8315</v>
      </c>
      <c r="AU729" s="19" t="str">
        <v>R1012</v>
      </c>
      <c r="BD729" s="39">
        <v>1970</v>
      </c>
      <c r="BE729" s="19" t="str">
        <f t="shared" si="126"/>
        <v>Oct</v>
      </c>
      <c r="BF729" s="19">
        <v>14</v>
      </c>
      <c r="BG729" s="40">
        <f t="shared" si="127"/>
        <v>25855</v>
      </c>
      <c r="BM729" s="39">
        <v>1973</v>
      </c>
      <c r="BN729" s="19" t="str">
        <f t="shared" si="128"/>
        <v>Nov</v>
      </c>
      <c r="BO729" s="19">
        <v>6</v>
      </c>
      <c r="BP729" s="40">
        <f t="shared" si="125"/>
        <v>26974</v>
      </c>
      <c r="BQ729" s="19">
        <f ca="1" t="shared" si="129"/>
        <v>51</v>
      </c>
      <c r="BU729" s="19">
        <v>6152.05</v>
      </c>
      <c r="BV729" s="41">
        <v>6152.05</v>
      </c>
    </row>
    <row r="730" spans="1:74">
      <c r="A730" s="19" t="s">
        <v>2737</v>
      </c>
      <c r="B730" s="39">
        <v>1981</v>
      </c>
      <c r="C730" s="19">
        <f t="shared" si="122"/>
        <v>1981</v>
      </c>
      <c r="D730" s="19" t="s">
        <v>8329</v>
      </c>
      <c r="E730" s="19" t="str">
        <f t="shared" si="121"/>
        <v>Oct</v>
      </c>
      <c r="F730" s="19">
        <v>1</v>
      </c>
      <c r="G730" s="40">
        <f t="shared" si="123"/>
        <v>29860</v>
      </c>
      <c r="H730" s="19">
        <v>0</v>
      </c>
      <c r="I730" s="19">
        <v>6186.13</v>
      </c>
      <c r="J730" s="41">
        <v>6186.13</v>
      </c>
      <c r="K730" s="19" t="s">
        <v>8297</v>
      </c>
      <c r="L730" s="19" t="str">
        <v>tier - 2</v>
      </c>
      <c r="M730" s="19" t="s">
        <v>8298</v>
      </c>
      <c r="N730" s="19" t="str">
        <v>tier - 3</v>
      </c>
      <c r="O730" s="19" t="s">
        <v>8330</v>
      </c>
      <c r="P730" s="19" t="str">
        <v>R1011</v>
      </c>
      <c r="Q730" s="19">
        <f ca="1" t="shared" si="124"/>
        <v>44</v>
      </c>
      <c r="R730" s="29"/>
      <c r="U730" s="19" t="s">
        <v>8301</v>
      </c>
      <c r="V730" s="19" t="str">
        <f t="shared" si="130"/>
        <v>Nov</v>
      </c>
      <c r="X730" s="19">
        <f t="shared" si="131"/>
        <v>1969</v>
      </c>
      <c r="AG730" s="19" t="s">
        <v>2712</v>
      </c>
      <c r="AH730" s="19" t="s">
        <v>8336</v>
      </c>
      <c r="AI730" s="19" t="s">
        <v>8297</v>
      </c>
      <c r="AJ730" s="19" t="s">
        <v>8298</v>
      </c>
      <c r="AK730" s="19" t="str">
        <v>tier - 2</v>
      </c>
      <c r="AL730" s="19" t="str">
        <v>tier - 3</v>
      </c>
      <c r="AT730" s="19" t="s">
        <v>8299</v>
      </c>
      <c r="AU730" s="19" t="str">
        <v>R1013</v>
      </c>
      <c r="BD730" s="39">
        <v>1973</v>
      </c>
      <c r="BE730" s="19" t="str">
        <f t="shared" si="126"/>
        <v>Nov</v>
      </c>
      <c r="BF730" s="19">
        <v>6</v>
      </c>
      <c r="BG730" s="40">
        <f t="shared" si="127"/>
        <v>26974</v>
      </c>
      <c r="BM730" s="39">
        <v>1985</v>
      </c>
      <c r="BN730" s="19" t="str">
        <f t="shared" si="128"/>
        <v>Oct</v>
      </c>
      <c r="BO730" s="19">
        <v>15</v>
      </c>
      <c r="BP730" s="40">
        <f t="shared" si="125"/>
        <v>31335</v>
      </c>
      <c r="BQ730" s="19">
        <f ca="1" t="shared" si="129"/>
        <v>40</v>
      </c>
      <c r="BU730" s="19">
        <v>6159.57</v>
      </c>
      <c r="BV730" s="41">
        <v>6159.57</v>
      </c>
    </row>
    <row r="731" spans="1:74">
      <c r="A731" s="19" t="s">
        <v>2741</v>
      </c>
      <c r="B731" s="39">
        <v>1988</v>
      </c>
      <c r="C731" s="19">
        <f t="shared" si="122"/>
        <v>1988</v>
      </c>
      <c r="D731" s="19" t="s">
        <v>8329</v>
      </c>
      <c r="E731" s="19" t="str">
        <f t="shared" si="121"/>
        <v>Oct</v>
      </c>
      <c r="F731" s="19">
        <v>23</v>
      </c>
      <c r="G731" s="40">
        <f t="shared" si="123"/>
        <v>32439</v>
      </c>
      <c r="H731" s="19">
        <v>3</v>
      </c>
      <c r="I731" s="19">
        <v>6196.45</v>
      </c>
      <c r="J731" s="41">
        <v>6196.45</v>
      </c>
      <c r="K731" s="19" t="s">
        <v>8297</v>
      </c>
      <c r="L731" s="19" t="str">
        <v>tier - 2</v>
      </c>
      <c r="M731" s="19" t="s">
        <v>8302</v>
      </c>
      <c r="N731" s="19" t="str">
        <v>tier - 1</v>
      </c>
      <c r="O731" s="19" t="s">
        <v>8330</v>
      </c>
      <c r="P731" s="19" t="str">
        <v>R1011</v>
      </c>
      <c r="Q731" s="19">
        <f ca="1" t="shared" si="124"/>
        <v>37</v>
      </c>
      <c r="R731" s="29"/>
      <c r="U731" s="19" t="s">
        <v>8310</v>
      </c>
      <c r="V731" s="19" t="str">
        <f t="shared" si="130"/>
        <v>Sep</v>
      </c>
      <c r="X731" s="19">
        <f t="shared" si="131"/>
        <v>1978</v>
      </c>
      <c r="AG731" s="19" t="s">
        <v>2716</v>
      </c>
      <c r="AH731" s="19" t="s">
        <v>8336</v>
      </c>
      <c r="AI731" s="19" t="s">
        <v>8297</v>
      </c>
      <c r="AJ731" s="19" t="s">
        <v>8302</v>
      </c>
      <c r="AK731" s="19" t="str">
        <v>tier - 2</v>
      </c>
      <c r="AL731" s="19" t="str">
        <v>tier - 1</v>
      </c>
      <c r="AT731" s="19" t="s">
        <v>8315</v>
      </c>
      <c r="AU731" s="19" t="str">
        <v>R1012</v>
      </c>
      <c r="BD731" s="39">
        <v>1985</v>
      </c>
      <c r="BE731" s="19" t="str">
        <f t="shared" si="126"/>
        <v>Oct</v>
      </c>
      <c r="BF731" s="19">
        <v>15</v>
      </c>
      <c r="BG731" s="40">
        <f t="shared" si="127"/>
        <v>31335</v>
      </c>
      <c r="BM731" s="39">
        <v>1984</v>
      </c>
      <c r="BN731" s="19" t="str">
        <f t="shared" si="128"/>
        <v>Oct</v>
      </c>
      <c r="BO731" s="19">
        <v>6</v>
      </c>
      <c r="BP731" s="40">
        <f t="shared" si="125"/>
        <v>30961</v>
      </c>
      <c r="BQ731" s="19">
        <f ca="1" t="shared" si="129"/>
        <v>41</v>
      </c>
      <c r="BU731" s="19">
        <v>6170.96</v>
      </c>
      <c r="BV731" s="41">
        <v>6170.96</v>
      </c>
    </row>
    <row r="732" spans="1:74">
      <c r="A732" s="19" t="s">
        <v>2743</v>
      </c>
      <c r="B732" s="39">
        <v>1985</v>
      </c>
      <c r="C732" s="19">
        <f t="shared" si="122"/>
        <v>1985</v>
      </c>
      <c r="D732" s="19" t="s">
        <v>8296</v>
      </c>
      <c r="E732" s="19" t="str">
        <f t="shared" si="121"/>
        <v>Jul</v>
      </c>
      <c r="F732" s="19">
        <v>22</v>
      </c>
      <c r="G732" s="40">
        <f t="shared" si="123"/>
        <v>31250</v>
      </c>
      <c r="H732" s="19">
        <v>2</v>
      </c>
      <c r="I732" s="19">
        <v>6198.75</v>
      </c>
      <c r="J732" s="41">
        <v>6198.75</v>
      </c>
      <c r="K732" s="19" t="s">
        <v>8297</v>
      </c>
      <c r="L732" s="19" t="str">
        <v>tier - 2</v>
      </c>
      <c r="M732" s="19" t="s">
        <v>8302</v>
      </c>
      <c r="N732" s="19" t="str">
        <v>tier - 1</v>
      </c>
      <c r="O732" s="19" t="s">
        <v>8315</v>
      </c>
      <c r="P732" s="19" t="str">
        <v>R1012</v>
      </c>
      <c r="Q732" s="19">
        <f ca="1" t="shared" si="124"/>
        <v>40</v>
      </c>
      <c r="R732" s="29"/>
      <c r="U732" s="19" t="s">
        <v>8326</v>
      </c>
      <c r="V732" s="19" t="str">
        <f t="shared" si="130"/>
        <v>Dec</v>
      </c>
      <c r="X732" s="19">
        <f t="shared" si="131"/>
        <v>1976</v>
      </c>
      <c r="AG732" s="19" t="s">
        <v>2720</v>
      </c>
      <c r="AH732" s="19" t="s">
        <v>8336</v>
      </c>
      <c r="AI732" s="19" t="s">
        <v>8297</v>
      </c>
      <c r="AJ732" s="19" t="s">
        <v>8302</v>
      </c>
      <c r="AK732" s="19" t="str">
        <v>tier - 2</v>
      </c>
      <c r="AL732" s="19" t="str">
        <v>tier - 1</v>
      </c>
      <c r="AT732" s="19" t="s">
        <v>8299</v>
      </c>
      <c r="AU732" s="19" t="str">
        <v>R1013</v>
      </c>
      <c r="BD732" s="39">
        <v>1984</v>
      </c>
      <c r="BE732" s="19" t="str">
        <f t="shared" si="126"/>
        <v>Oct</v>
      </c>
      <c r="BF732" s="19">
        <v>6</v>
      </c>
      <c r="BG732" s="40">
        <f t="shared" si="127"/>
        <v>30961</v>
      </c>
      <c r="BM732" s="39">
        <v>1985</v>
      </c>
      <c r="BN732" s="19" t="str">
        <f t="shared" si="128"/>
        <v>Aug</v>
      </c>
      <c r="BO732" s="19">
        <v>9</v>
      </c>
      <c r="BP732" s="40">
        <f t="shared" si="125"/>
        <v>31268</v>
      </c>
      <c r="BQ732" s="19">
        <f ca="1" t="shared" si="129"/>
        <v>40</v>
      </c>
      <c r="BU732" s="19">
        <v>6183.32</v>
      </c>
      <c r="BV732" s="41">
        <v>6183.32</v>
      </c>
    </row>
    <row r="733" spans="1:74">
      <c r="A733" s="19" t="s">
        <v>2746</v>
      </c>
      <c r="B733" s="39">
        <v>1985</v>
      </c>
      <c r="C733" s="19">
        <f t="shared" si="122"/>
        <v>1985</v>
      </c>
      <c r="D733" s="19" t="s">
        <v>8326</v>
      </c>
      <c r="E733" s="19" t="str">
        <f t="shared" si="121"/>
        <v>Dec</v>
      </c>
      <c r="F733" s="19">
        <v>20</v>
      </c>
      <c r="G733" s="40">
        <f t="shared" si="123"/>
        <v>31401</v>
      </c>
      <c r="H733" s="19">
        <v>2</v>
      </c>
      <c r="I733" s="19">
        <v>6203.9</v>
      </c>
      <c r="J733" s="41">
        <v>6203.9</v>
      </c>
      <c r="K733" s="19" t="s">
        <v>8302</v>
      </c>
      <c r="L733" s="19" t="str">
        <v>tier - 1</v>
      </c>
      <c r="M733" s="19" t="s">
        <v>8297</v>
      </c>
      <c r="N733" s="19" t="str">
        <v>tier - 2</v>
      </c>
      <c r="O733" s="19" t="s">
        <v>8315</v>
      </c>
      <c r="P733" s="19" t="str">
        <v>R1012</v>
      </c>
      <c r="Q733" s="19">
        <f ca="1" t="shared" si="124"/>
        <v>39</v>
      </c>
      <c r="R733" s="29"/>
      <c r="U733" s="19" t="s">
        <v>8329</v>
      </c>
      <c r="V733" s="19" t="str">
        <f t="shared" si="130"/>
        <v>Oct</v>
      </c>
      <c r="X733" s="19">
        <f t="shared" si="131"/>
        <v>1970</v>
      </c>
      <c r="AG733" s="19" t="s">
        <v>2724</v>
      </c>
      <c r="AH733" s="19" t="s">
        <v>8336</v>
      </c>
      <c r="AI733" s="19" t="s">
        <v>8297</v>
      </c>
      <c r="AJ733" s="19" t="s">
        <v>8297</v>
      </c>
      <c r="AK733" s="19" t="str">
        <v>tier - 2</v>
      </c>
      <c r="AL733" s="19" t="str">
        <v>tier - 2</v>
      </c>
      <c r="AT733" s="19" t="s">
        <v>8315</v>
      </c>
      <c r="AU733" s="19" t="str">
        <v>R1012</v>
      </c>
      <c r="BD733" s="39">
        <v>1985</v>
      </c>
      <c r="BE733" s="19" t="str">
        <f t="shared" si="126"/>
        <v>Aug</v>
      </c>
      <c r="BF733" s="19">
        <v>9</v>
      </c>
      <c r="BG733" s="40">
        <f t="shared" si="127"/>
        <v>31268</v>
      </c>
      <c r="BM733" s="39">
        <v>1970</v>
      </c>
      <c r="BN733" s="19" t="str">
        <f t="shared" si="128"/>
        <v>Oct</v>
      </c>
      <c r="BO733" s="19">
        <v>5</v>
      </c>
      <c r="BP733" s="40">
        <f t="shared" si="125"/>
        <v>25846</v>
      </c>
      <c r="BQ733" s="19">
        <f ca="1" t="shared" si="129"/>
        <v>55</v>
      </c>
      <c r="BU733" s="19">
        <v>6183.46</v>
      </c>
      <c r="BV733" s="41">
        <v>6183.46</v>
      </c>
    </row>
    <row r="734" spans="1:74">
      <c r="A734" s="19" t="s">
        <v>2750</v>
      </c>
      <c r="B734" s="39">
        <v>1985</v>
      </c>
      <c r="C734" s="19">
        <f t="shared" si="122"/>
        <v>1985</v>
      </c>
      <c r="D734" s="19" t="s">
        <v>8310</v>
      </c>
      <c r="E734" s="19" t="str">
        <f t="shared" si="121"/>
        <v>Sep</v>
      </c>
      <c r="F734" s="19">
        <v>22</v>
      </c>
      <c r="G734" s="40">
        <f t="shared" si="123"/>
        <v>31312</v>
      </c>
      <c r="H734" s="19">
        <v>2</v>
      </c>
      <c r="I734" s="19">
        <v>6203.9</v>
      </c>
      <c r="J734" s="41">
        <v>6203.9</v>
      </c>
      <c r="K734" s="19" t="s">
        <v>8297</v>
      </c>
      <c r="L734" s="19" t="str">
        <v>tier - 2</v>
      </c>
      <c r="M734" s="19" t="s">
        <v>8297</v>
      </c>
      <c r="N734" s="19" t="str">
        <v>tier - 2</v>
      </c>
      <c r="O734" s="19" t="s">
        <v>8315</v>
      </c>
      <c r="P734" s="19" t="str">
        <v>R1012</v>
      </c>
      <c r="Q734" s="19">
        <f ca="1" t="shared" si="124"/>
        <v>40</v>
      </c>
      <c r="R734" s="29"/>
      <c r="U734" s="19" t="s">
        <v>8301</v>
      </c>
      <c r="V734" s="19" t="str">
        <f t="shared" si="130"/>
        <v>Nov</v>
      </c>
      <c r="X734" s="19">
        <f t="shared" si="131"/>
        <v>1973</v>
      </c>
      <c r="AG734" s="19" t="s">
        <v>2727</v>
      </c>
      <c r="AH734" s="19" t="s">
        <v>8336</v>
      </c>
      <c r="AI734" s="19" t="s">
        <v>8297</v>
      </c>
      <c r="AJ734" s="19" t="s">
        <v>8297</v>
      </c>
      <c r="AK734" s="19" t="str">
        <v>tier - 2</v>
      </c>
      <c r="AL734" s="19" t="str">
        <v>tier - 2</v>
      </c>
      <c r="AT734" s="19" t="s">
        <v>8315</v>
      </c>
      <c r="AU734" s="19" t="str">
        <v>R1012</v>
      </c>
      <c r="BD734" s="39">
        <v>1970</v>
      </c>
      <c r="BE734" s="19" t="str">
        <f t="shared" si="126"/>
        <v>Oct</v>
      </c>
      <c r="BF734" s="19">
        <v>5</v>
      </c>
      <c r="BG734" s="40">
        <f t="shared" si="127"/>
        <v>25846</v>
      </c>
      <c r="BM734" s="39">
        <v>1988</v>
      </c>
      <c r="BN734" s="19" t="str">
        <f t="shared" si="128"/>
        <v>Nov</v>
      </c>
      <c r="BO734" s="19">
        <v>1</v>
      </c>
      <c r="BP734" s="40">
        <f t="shared" si="125"/>
        <v>32448</v>
      </c>
      <c r="BQ734" s="19">
        <f ca="1" t="shared" si="129"/>
        <v>37</v>
      </c>
      <c r="BU734" s="19">
        <v>6184.3</v>
      </c>
      <c r="BV734" s="41">
        <v>6184.3</v>
      </c>
    </row>
    <row r="735" spans="1:74">
      <c r="A735" s="19" t="s">
        <v>2753</v>
      </c>
      <c r="B735" s="39">
        <v>1999</v>
      </c>
      <c r="C735" s="19">
        <f t="shared" si="122"/>
        <v>1999</v>
      </c>
      <c r="D735" s="19" t="s">
        <v>8310</v>
      </c>
      <c r="E735" s="19" t="str">
        <f t="shared" si="121"/>
        <v>Sep</v>
      </c>
      <c r="F735" s="19">
        <v>10</v>
      </c>
      <c r="G735" s="40">
        <f t="shared" si="123"/>
        <v>36413</v>
      </c>
      <c r="H735" s="19">
        <v>0</v>
      </c>
      <c r="I735" s="19">
        <v>6207.26</v>
      </c>
      <c r="J735" s="41">
        <v>6207.26</v>
      </c>
      <c r="K735" s="19" t="s">
        <v>8297</v>
      </c>
      <c r="L735" s="19" t="str">
        <v>tier - 2</v>
      </c>
      <c r="M735" s="19" t="s">
        <v>8297</v>
      </c>
      <c r="N735" s="19" t="str">
        <v>tier - 2</v>
      </c>
      <c r="O735" s="19" t="s">
        <v>8343</v>
      </c>
      <c r="P735" s="19" t="str">
        <v>R1026</v>
      </c>
      <c r="Q735" s="19">
        <f ca="1" t="shared" si="124"/>
        <v>26</v>
      </c>
      <c r="R735" s="29"/>
      <c r="U735" s="19" t="s">
        <v>8329</v>
      </c>
      <c r="V735" s="19" t="str">
        <f t="shared" si="130"/>
        <v>Oct</v>
      </c>
      <c r="X735" s="19">
        <f t="shared" si="131"/>
        <v>1985</v>
      </c>
      <c r="AG735" s="19" t="s">
        <v>2730</v>
      </c>
      <c r="AH735" s="19" t="s">
        <v>8336</v>
      </c>
      <c r="AI735" s="19" t="s">
        <v>8297</v>
      </c>
      <c r="AJ735" s="19" t="s">
        <v>8298</v>
      </c>
      <c r="AK735" s="19" t="str">
        <v>tier - 2</v>
      </c>
      <c r="AL735" s="19" t="str">
        <v>tier - 3</v>
      </c>
      <c r="AT735" s="19" t="s">
        <v>8299</v>
      </c>
      <c r="AU735" s="19" t="str">
        <v>R1013</v>
      </c>
      <c r="BD735" s="39">
        <v>1988</v>
      </c>
      <c r="BE735" s="19" t="str">
        <f t="shared" si="126"/>
        <v>Nov</v>
      </c>
      <c r="BF735" s="19">
        <v>1</v>
      </c>
      <c r="BG735" s="40">
        <f t="shared" si="127"/>
        <v>32448</v>
      </c>
      <c r="BM735" s="39">
        <v>1981</v>
      </c>
      <c r="BN735" s="19" t="str">
        <f t="shared" si="128"/>
        <v>Nov</v>
      </c>
      <c r="BO735" s="19">
        <v>22</v>
      </c>
      <c r="BP735" s="40">
        <f t="shared" si="125"/>
        <v>29912</v>
      </c>
      <c r="BQ735" s="19">
        <f ca="1" t="shared" si="129"/>
        <v>43</v>
      </c>
      <c r="BU735" s="19">
        <v>6185.32</v>
      </c>
      <c r="BV735" s="41">
        <v>6185.32</v>
      </c>
    </row>
    <row r="736" spans="1:74">
      <c r="A736" s="19" t="s">
        <v>2757</v>
      </c>
      <c r="B736" s="39">
        <v>1992</v>
      </c>
      <c r="C736" s="19">
        <f t="shared" si="122"/>
        <v>1992</v>
      </c>
      <c r="D736" s="19" t="s">
        <v>8328</v>
      </c>
      <c r="E736" s="19" t="str">
        <f t="shared" si="121"/>
        <v>Aug</v>
      </c>
      <c r="F736" s="19">
        <v>12</v>
      </c>
      <c r="G736" s="40">
        <f t="shared" si="123"/>
        <v>33828</v>
      </c>
      <c r="H736" s="19">
        <v>0</v>
      </c>
      <c r="I736" s="19">
        <v>6208.5</v>
      </c>
      <c r="J736" s="41">
        <v>6208.5</v>
      </c>
      <c r="K736" s="19" t="s">
        <v>8297</v>
      </c>
      <c r="L736" s="19" t="str">
        <v>tier - 2</v>
      </c>
      <c r="M736" s="19" t="s">
        <v>8302</v>
      </c>
      <c r="N736" s="19" t="str">
        <v>tier - 1</v>
      </c>
      <c r="O736" s="19" t="s">
        <v>8340</v>
      </c>
      <c r="P736" s="19" t="str">
        <v>R1021</v>
      </c>
      <c r="Q736" s="19">
        <f ca="1" t="shared" si="124"/>
        <v>33</v>
      </c>
      <c r="R736" s="29"/>
      <c r="U736" s="19" t="s">
        <v>8329</v>
      </c>
      <c r="V736" s="19" t="str">
        <f t="shared" si="130"/>
        <v>Oct</v>
      </c>
      <c r="X736" s="19">
        <f t="shared" si="131"/>
        <v>1984</v>
      </c>
      <c r="AG736" s="19" t="s">
        <v>2734</v>
      </c>
      <c r="AH736" s="19" t="s">
        <v>8336</v>
      </c>
      <c r="AI736" s="19" t="s">
        <v>8297</v>
      </c>
      <c r="AJ736" s="19" t="s">
        <v>8302</v>
      </c>
      <c r="AK736" s="19" t="str">
        <v>tier - 2</v>
      </c>
      <c r="AL736" s="19" t="str">
        <v>tier - 1</v>
      </c>
      <c r="AT736" s="19" t="s">
        <v>8299</v>
      </c>
      <c r="AU736" s="19" t="str">
        <v>R1013</v>
      </c>
      <c r="BD736" s="39">
        <v>1981</v>
      </c>
      <c r="BE736" s="19" t="str">
        <f t="shared" si="126"/>
        <v>Nov</v>
      </c>
      <c r="BF736" s="19">
        <v>22</v>
      </c>
      <c r="BG736" s="40">
        <f t="shared" si="127"/>
        <v>29912</v>
      </c>
      <c r="BM736" s="39">
        <v>1981</v>
      </c>
      <c r="BN736" s="19" t="str">
        <f t="shared" si="128"/>
        <v>Oct</v>
      </c>
      <c r="BO736" s="19">
        <v>1</v>
      </c>
      <c r="BP736" s="40">
        <f t="shared" si="125"/>
        <v>29860</v>
      </c>
      <c r="BQ736" s="19">
        <f ca="1" t="shared" si="129"/>
        <v>44</v>
      </c>
      <c r="BU736" s="19">
        <v>6186.13</v>
      </c>
      <c r="BV736" s="41">
        <v>6186.13</v>
      </c>
    </row>
    <row r="737" spans="1:74">
      <c r="A737" s="19" t="s">
        <v>2760</v>
      </c>
      <c r="B737" s="39">
        <v>1972</v>
      </c>
      <c r="C737" s="19">
        <f t="shared" si="122"/>
        <v>1972</v>
      </c>
      <c r="D737" s="19" t="s">
        <v>8303</v>
      </c>
      <c r="E737" s="19" t="str">
        <f t="shared" si="121"/>
        <v>Jun</v>
      </c>
      <c r="F737" s="19">
        <v>29</v>
      </c>
      <c r="G737" s="40">
        <f t="shared" si="123"/>
        <v>26479</v>
      </c>
      <c r="H737" s="19">
        <v>0</v>
      </c>
      <c r="I737" s="19">
        <v>6219.93</v>
      </c>
      <c r="J737" s="41">
        <v>6219.93</v>
      </c>
      <c r="K737" s="19" t="s">
        <v>8297</v>
      </c>
      <c r="L737" s="19" t="str">
        <v>tier - 2</v>
      </c>
      <c r="M737" s="19" t="s">
        <v>8297</v>
      </c>
      <c r="N737" s="19" t="str">
        <v>tier - 2</v>
      </c>
      <c r="O737" s="19" t="s">
        <v>8299</v>
      </c>
      <c r="P737" s="19" t="str">
        <v>R1013</v>
      </c>
      <c r="Q737" s="19">
        <f ca="1" t="shared" si="124"/>
        <v>53</v>
      </c>
      <c r="R737" s="29"/>
      <c r="U737" s="19" t="s">
        <v>8328</v>
      </c>
      <c r="V737" s="19" t="str">
        <f t="shared" si="130"/>
        <v>Aug</v>
      </c>
      <c r="X737" s="19">
        <f t="shared" si="131"/>
        <v>1985</v>
      </c>
      <c r="AG737" s="19" t="s">
        <v>2737</v>
      </c>
      <c r="AH737" s="19" t="s">
        <v>8336</v>
      </c>
      <c r="AI737" s="19" t="s">
        <v>8297</v>
      </c>
      <c r="AJ737" s="19" t="s">
        <v>8298</v>
      </c>
      <c r="AK737" s="19" t="str">
        <v>tier - 2</v>
      </c>
      <c r="AL737" s="19" t="str">
        <v>tier - 3</v>
      </c>
      <c r="AT737" s="19" t="s">
        <v>8330</v>
      </c>
      <c r="AU737" s="19" t="str">
        <v>R1011</v>
      </c>
      <c r="BD737" s="39">
        <v>1981</v>
      </c>
      <c r="BE737" s="19" t="str">
        <f t="shared" si="126"/>
        <v>Oct</v>
      </c>
      <c r="BF737" s="19">
        <v>1</v>
      </c>
      <c r="BG737" s="40">
        <f t="shared" si="127"/>
        <v>29860</v>
      </c>
      <c r="BM737" s="39">
        <v>1988</v>
      </c>
      <c r="BN737" s="19" t="str">
        <f t="shared" si="128"/>
        <v>Oct</v>
      </c>
      <c r="BO737" s="19">
        <v>23</v>
      </c>
      <c r="BP737" s="40">
        <f t="shared" si="125"/>
        <v>32439</v>
      </c>
      <c r="BQ737" s="19">
        <f ca="1" t="shared" si="129"/>
        <v>37</v>
      </c>
      <c r="BU737" s="19">
        <v>6196.45</v>
      </c>
      <c r="BV737" s="41">
        <v>6196.45</v>
      </c>
    </row>
    <row r="738" spans="1:74">
      <c r="A738" s="19" t="s">
        <v>2764</v>
      </c>
      <c r="B738" s="39">
        <v>1978</v>
      </c>
      <c r="C738" s="19">
        <f t="shared" si="122"/>
        <v>1978</v>
      </c>
      <c r="D738" s="19" t="s">
        <v>8310</v>
      </c>
      <c r="E738" s="19" t="str">
        <f t="shared" si="121"/>
        <v>Sep</v>
      </c>
      <c r="F738" s="19">
        <v>19</v>
      </c>
      <c r="G738" s="40">
        <f t="shared" si="123"/>
        <v>28752</v>
      </c>
      <c r="H738" s="19">
        <v>2</v>
      </c>
      <c r="I738" s="19">
        <v>6236.95</v>
      </c>
      <c r="J738" s="41">
        <v>6236.95</v>
      </c>
      <c r="K738" s="19" t="s">
        <v>8297</v>
      </c>
      <c r="L738" s="19" t="str">
        <v>tier - 2</v>
      </c>
      <c r="M738" s="19" t="s">
        <v>8297</v>
      </c>
      <c r="N738" s="19" t="str">
        <v>tier - 2</v>
      </c>
      <c r="O738" s="19" t="s">
        <v>8299</v>
      </c>
      <c r="P738" s="19" t="str">
        <v>R1013</v>
      </c>
      <c r="Q738" s="19">
        <f ca="1" t="shared" si="124"/>
        <v>47</v>
      </c>
      <c r="R738" s="29"/>
      <c r="U738" s="19" t="s">
        <v>8329</v>
      </c>
      <c r="V738" s="19" t="str">
        <f t="shared" si="130"/>
        <v>Oct</v>
      </c>
      <c r="X738" s="19">
        <f t="shared" si="131"/>
        <v>1970</v>
      </c>
      <c r="AG738" s="19" t="s">
        <v>2741</v>
      </c>
      <c r="AH738" s="19" t="s">
        <v>8336</v>
      </c>
      <c r="AI738" s="19" t="s">
        <v>8297</v>
      </c>
      <c r="AJ738" s="19" t="s">
        <v>8302</v>
      </c>
      <c r="AK738" s="19" t="str">
        <v>tier - 2</v>
      </c>
      <c r="AL738" s="19" t="str">
        <v>tier - 1</v>
      </c>
      <c r="AT738" s="19" t="s">
        <v>8330</v>
      </c>
      <c r="AU738" s="19" t="str">
        <v>R1011</v>
      </c>
      <c r="BD738" s="39">
        <v>1988</v>
      </c>
      <c r="BE738" s="19" t="str">
        <f t="shared" si="126"/>
        <v>Oct</v>
      </c>
      <c r="BF738" s="19">
        <v>23</v>
      </c>
      <c r="BG738" s="40">
        <f t="shared" si="127"/>
        <v>32439</v>
      </c>
      <c r="BM738" s="39">
        <v>1985</v>
      </c>
      <c r="BN738" s="19" t="str">
        <f t="shared" si="128"/>
        <v>Jul</v>
      </c>
      <c r="BO738" s="19">
        <v>22</v>
      </c>
      <c r="BP738" s="40">
        <f t="shared" si="125"/>
        <v>31250</v>
      </c>
      <c r="BQ738" s="19">
        <f ca="1" t="shared" si="129"/>
        <v>40</v>
      </c>
      <c r="BU738" s="19">
        <v>6198.75</v>
      </c>
      <c r="BV738" s="41">
        <v>6198.75</v>
      </c>
    </row>
    <row r="739" spans="1:74">
      <c r="A739" s="19" t="s">
        <v>2768</v>
      </c>
      <c r="B739" s="39">
        <v>1983</v>
      </c>
      <c r="C739" s="19">
        <f t="shared" si="122"/>
        <v>1983</v>
      </c>
      <c r="D739" s="19" t="s">
        <v>8328</v>
      </c>
      <c r="E739" s="19" t="str">
        <f t="shared" si="121"/>
        <v>Aug</v>
      </c>
      <c r="F739" s="19">
        <v>11</v>
      </c>
      <c r="G739" s="40">
        <f t="shared" si="123"/>
        <v>30539</v>
      </c>
      <c r="H739" s="19">
        <v>1</v>
      </c>
      <c r="I739" s="19">
        <v>6238.3</v>
      </c>
      <c r="J739" s="41">
        <v>6238.3</v>
      </c>
      <c r="K739" s="19" t="s">
        <v>8297</v>
      </c>
      <c r="L739" s="19" t="str">
        <v>tier - 2</v>
      </c>
      <c r="M739" s="19" t="s">
        <v>8302</v>
      </c>
      <c r="N739" s="19" t="str">
        <v>tier - 1</v>
      </c>
      <c r="O739" s="19" t="s">
        <v>8330</v>
      </c>
      <c r="P739" s="19" t="str">
        <v>R1011</v>
      </c>
      <c r="Q739" s="19">
        <f ca="1" t="shared" si="124"/>
        <v>42</v>
      </c>
      <c r="R739" s="29"/>
      <c r="U739" s="19" t="s">
        <v>8301</v>
      </c>
      <c r="V739" s="19" t="str">
        <f t="shared" si="130"/>
        <v>Nov</v>
      </c>
      <c r="X739" s="19">
        <f t="shared" si="131"/>
        <v>1988</v>
      </c>
      <c r="AG739" s="19" t="s">
        <v>2743</v>
      </c>
      <c r="AH739" s="19" t="s">
        <v>8336</v>
      </c>
      <c r="AI739" s="19" t="s">
        <v>8297</v>
      </c>
      <c r="AJ739" s="19" t="s">
        <v>8302</v>
      </c>
      <c r="AK739" s="19" t="str">
        <v>tier - 2</v>
      </c>
      <c r="AL739" s="19" t="str">
        <v>tier - 1</v>
      </c>
      <c r="AT739" s="19" t="s">
        <v>8315</v>
      </c>
      <c r="AU739" s="19" t="str">
        <v>R1012</v>
      </c>
      <c r="BD739" s="39">
        <v>1985</v>
      </c>
      <c r="BE739" s="19" t="str">
        <f t="shared" si="126"/>
        <v>Jul</v>
      </c>
      <c r="BF739" s="19">
        <v>22</v>
      </c>
      <c r="BG739" s="40">
        <f t="shared" si="127"/>
        <v>31250</v>
      </c>
      <c r="BM739" s="39">
        <v>1985</v>
      </c>
      <c r="BN739" s="19" t="str">
        <f t="shared" si="128"/>
        <v>Dec</v>
      </c>
      <c r="BO739" s="19">
        <v>20</v>
      </c>
      <c r="BP739" s="40">
        <f t="shared" si="125"/>
        <v>31401</v>
      </c>
      <c r="BQ739" s="19">
        <f ca="1" t="shared" si="129"/>
        <v>39</v>
      </c>
      <c r="BU739" s="19">
        <v>6203.9</v>
      </c>
      <c r="BV739" s="41">
        <v>6203.9</v>
      </c>
    </row>
    <row r="740" spans="1:74">
      <c r="A740" s="19" t="s">
        <v>2771</v>
      </c>
      <c r="B740" s="39">
        <v>1979</v>
      </c>
      <c r="C740" s="19">
        <f t="shared" si="122"/>
        <v>1979</v>
      </c>
      <c r="D740" s="19" t="s">
        <v>8329</v>
      </c>
      <c r="E740" s="19" t="str">
        <f t="shared" si="121"/>
        <v>Oct</v>
      </c>
      <c r="F740" s="19">
        <v>10</v>
      </c>
      <c r="G740" s="40">
        <f t="shared" si="123"/>
        <v>29138</v>
      </c>
      <c r="H740" s="19">
        <v>0</v>
      </c>
      <c r="I740" s="19">
        <v>6250.44</v>
      </c>
      <c r="J740" s="41">
        <v>6250.44</v>
      </c>
      <c r="K740" s="19" t="s">
        <v>8297</v>
      </c>
      <c r="L740" s="19" t="str">
        <v>tier - 2</v>
      </c>
      <c r="M740" s="19" t="s">
        <v>8302</v>
      </c>
      <c r="N740" s="19" t="str">
        <v>tier - 1</v>
      </c>
      <c r="O740" s="19" t="s">
        <v>8330</v>
      </c>
      <c r="P740" s="19" t="str">
        <v>R1011</v>
      </c>
      <c r="Q740" s="19">
        <f ca="1" t="shared" si="124"/>
        <v>46</v>
      </c>
      <c r="R740" s="29"/>
      <c r="U740" s="19" t="s">
        <v>8301</v>
      </c>
      <c r="V740" s="19" t="str">
        <f t="shared" si="130"/>
        <v>Nov</v>
      </c>
      <c r="X740" s="19">
        <f t="shared" si="131"/>
        <v>1981</v>
      </c>
      <c r="AG740" s="19" t="s">
        <v>2746</v>
      </c>
      <c r="AH740" s="19" t="s">
        <v>8336</v>
      </c>
      <c r="AI740" s="19" t="s">
        <v>8302</v>
      </c>
      <c r="AJ740" s="19" t="s">
        <v>8297</v>
      </c>
      <c r="AK740" s="19" t="str">
        <v>tier - 1</v>
      </c>
      <c r="AL740" s="19" t="str">
        <v>tier - 2</v>
      </c>
      <c r="AT740" s="19" t="s">
        <v>8315</v>
      </c>
      <c r="AU740" s="19" t="str">
        <v>R1012</v>
      </c>
      <c r="BD740" s="39">
        <v>1985</v>
      </c>
      <c r="BE740" s="19" t="str">
        <f t="shared" si="126"/>
        <v>Dec</v>
      </c>
      <c r="BF740" s="19">
        <v>20</v>
      </c>
      <c r="BG740" s="40">
        <f t="shared" si="127"/>
        <v>31401</v>
      </c>
      <c r="BM740" s="39">
        <v>1985</v>
      </c>
      <c r="BN740" s="19" t="str">
        <f t="shared" si="128"/>
        <v>Sep</v>
      </c>
      <c r="BO740" s="19">
        <v>22</v>
      </c>
      <c r="BP740" s="40">
        <f t="shared" si="125"/>
        <v>31312</v>
      </c>
      <c r="BQ740" s="19">
        <f ca="1" t="shared" si="129"/>
        <v>40</v>
      </c>
      <c r="BU740" s="19">
        <v>6203.9</v>
      </c>
      <c r="BV740" s="41">
        <v>6203.9</v>
      </c>
    </row>
    <row r="741" spans="1:74">
      <c r="A741" s="19" t="s">
        <v>2775</v>
      </c>
      <c r="B741" s="39">
        <v>1972</v>
      </c>
      <c r="C741" s="19">
        <f t="shared" si="122"/>
        <v>1972</v>
      </c>
      <c r="D741" s="19" t="s">
        <v>8301</v>
      </c>
      <c r="E741" s="19" t="str">
        <f t="shared" si="121"/>
        <v>Nov</v>
      </c>
      <c r="F741" s="19">
        <v>11</v>
      </c>
      <c r="G741" s="40">
        <f t="shared" si="123"/>
        <v>26614</v>
      </c>
      <c r="H741" s="19">
        <v>0</v>
      </c>
      <c r="I741" s="19">
        <v>6253.85</v>
      </c>
      <c r="J741" s="41">
        <v>6253.85</v>
      </c>
      <c r="K741" s="19" t="s">
        <v>8297</v>
      </c>
      <c r="L741" s="19" t="str">
        <v>tier - 2</v>
      </c>
      <c r="M741" s="19" t="s">
        <v>8297</v>
      </c>
      <c r="N741" s="19" t="str">
        <v>tier - 2</v>
      </c>
      <c r="O741" s="19" t="s">
        <v>8299</v>
      </c>
      <c r="P741" s="19" t="str">
        <v>R1013</v>
      </c>
      <c r="Q741" s="19">
        <f ca="1" t="shared" si="124"/>
        <v>52</v>
      </c>
      <c r="R741" s="29"/>
      <c r="U741" s="19" t="s">
        <v>8329</v>
      </c>
      <c r="V741" s="19" t="str">
        <f t="shared" si="130"/>
        <v>Oct</v>
      </c>
      <c r="X741" s="19">
        <f t="shared" si="131"/>
        <v>1981</v>
      </c>
      <c r="AG741" s="19" t="s">
        <v>2750</v>
      </c>
      <c r="AH741" s="19" t="s">
        <v>8336</v>
      </c>
      <c r="AI741" s="19" t="s">
        <v>8297</v>
      </c>
      <c r="AJ741" s="19" t="s">
        <v>8297</v>
      </c>
      <c r="AK741" s="19" t="str">
        <v>tier - 2</v>
      </c>
      <c r="AL741" s="19" t="str">
        <v>tier - 2</v>
      </c>
      <c r="AT741" s="19" t="s">
        <v>8315</v>
      </c>
      <c r="AU741" s="19" t="str">
        <v>R1012</v>
      </c>
      <c r="BD741" s="39">
        <v>1985</v>
      </c>
      <c r="BE741" s="19" t="str">
        <f t="shared" si="126"/>
        <v>Sep</v>
      </c>
      <c r="BF741" s="19">
        <v>22</v>
      </c>
      <c r="BG741" s="40">
        <f t="shared" si="127"/>
        <v>31312</v>
      </c>
      <c r="BM741" s="39">
        <v>1999</v>
      </c>
      <c r="BN741" s="19" t="str">
        <f t="shared" si="128"/>
        <v>Sep</v>
      </c>
      <c r="BO741" s="19">
        <v>10</v>
      </c>
      <c r="BP741" s="40">
        <f t="shared" si="125"/>
        <v>36413</v>
      </c>
      <c r="BQ741" s="19">
        <f ca="1" t="shared" si="129"/>
        <v>26</v>
      </c>
      <c r="BU741" s="19">
        <v>6207.26</v>
      </c>
      <c r="BV741" s="41">
        <v>6207.26</v>
      </c>
    </row>
    <row r="742" spans="1:74">
      <c r="A742" s="19" t="s">
        <v>2779</v>
      </c>
      <c r="B742" s="39">
        <v>1972</v>
      </c>
      <c r="C742" s="19">
        <f t="shared" si="122"/>
        <v>1972</v>
      </c>
      <c r="D742" s="19" t="s">
        <v>8310</v>
      </c>
      <c r="E742" s="19" t="str">
        <f t="shared" si="121"/>
        <v>Sep</v>
      </c>
      <c r="F742" s="19">
        <v>8</v>
      </c>
      <c r="G742" s="40">
        <f t="shared" si="123"/>
        <v>26550</v>
      </c>
      <c r="H742" s="19">
        <v>0</v>
      </c>
      <c r="I742" s="19">
        <v>6254.13</v>
      </c>
      <c r="J742" s="41">
        <v>6254.13</v>
      </c>
      <c r="K742" s="19" t="s">
        <v>8297</v>
      </c>
      <c r="L742" s="19" t="str">
        <v>tier - 2</v>
      </c>
      <c r="M742" s="19" t="s">
        <v>8297</v>
      </c>
      <c r="N742" s="19" t="str">
        <v>tier - 2</v>
      </c>
      <c r="O742" s="19" t="s">
        <v>8315</v>
      </c>
      <c r="P742" s="19" t="str">
        <v>R1012</v>
      </c>
      <c r="Q742" s="19">
        <f ca="1" t="shared" si="124"/>
        <v>53</v>
      </c>
      <c r="R742" s="29"/>
      <c r="U742" s="19" t="s">
        <v>8329</v>
      </c>
      <c r="V742" s="19" t="str">
        <f t="shared" si="130"/>
        <v>Oct</v>
      </c>
      <c r="X742" s="19">
        <f t="shared" si="131"/>
        <v>1988</v>
      </c>
      <c r="AG742" s="19" t="s">
        <v>2753</v>
      </c>
      <c r="AH742" s="19" t="s">
        <v>8336</v>
      </c>
      <c r="AI742" s="19" t="s">
        <v>8297</v>
      </c>
      <c r="AJ742" s="19" t="s">
        <v>8297</v>
      </c>
      <c r="AK742" s="19" t="str">
        <v>tier - 2</v>
      </c>
      <c r="AL742" s="19" t="str">
        <v>tier - 2</v>
      </c>
      <c r="AT742" s="19" t="s">
        <v>8343</v>
      </c>
      <c r="AU742" s="19" t="str">
        <v>R1026</v>
      </c>
      <c r="BD742" s="39">
        <v>1999</v>
      </c>
      <c r="BE742" s="19" t="str">
        <f t="shared" si="126"/>
        <v>Sep</v>
      </c>
      <c r="BF742" s="19">
        <v>10</v>
      </c>
      <c r="BG742" s="40">
        <f t="shared" si="127"/>
        <v>36413</v>
      </c>
      <c r="BM742" s="39">
        <v>1992</v>
      </c>
      <c r="BN742" s="19" t="str">
        <f t="shared" si="128"/>
        <v>Aug</v>
      </c>
      <c r="BO742" s="19">
        <v>12</v>
      </c>
      <c r="BP742" s="40">
        <f t="shared" si="125"/>
        <v>33828</v>
      </c>
      <c r="BQ742" s="19">
        <f ca="1" t="shared" si="129"/>
        <v>33</v>
      </c>
      <c r="BU742" s="19">
        <v>6208.5</v>
      </c>
      <c r="BV742" s="41">
        <v>6208.5</v>
      </c>
    </row>
    <row r="743" spans="1:74">
      <c r="A743" s="19" t="s">
        <v>2782</v>
      </c>
      <c r="B743" s="39">
        <v>1970</v>
      </c>
      <c r="C743" s="19">
        <f t="shared" si="122"/>
        <v>1970</v>
      </c>
      <c r="D743" s="19" t="s">
        <v>8329</v>
      </c>
      <c r="E743" s="19" t="str">
        <f t="shared" si="121"/>
        <v>Oct</v>
      </c>
      <c r="F743" s="19">
        <v>11</v>
      </c>
      <c r="G743" s="40">
        <f t="shared" si="123"/>
        <v>25852</v>
      </c>
      <c r="H743" s="19">
        <v>0</v>
      </c>
      <c r="I743" s="19">
        <v>6255.38</v>
      </c>
      <c r="J743" s="41">
        <v>6255.38</v>
      </c>
      <c r="K743" s="19" t="s">
        <v>8297</v>
      </c>
      <c r="L743" s="19" t="str">
        <v>tier - 2</v>
      </c>
      <c r="M743" s="19" t="s">
        <v>8297</v>
      </c>
      <c r="N743" s="19" t="str">
        <v>tier - 2</v>
      </c>
      <c r="O743" s="19" t="s">
        <v>8299</v>
      </c>
      <c r="P743" s="19" t="str">
        <v>R1013</v>
      </c>
      <c r="Q743" s="19">
        <f ca="1" t="shared" si="124"/>
        <v>55</v>
      </c>
      <c r="R743" s="29"/>
      <c r="U743" s="19" t="s">
        <v>8296</v>
      </c>
      <c r="V743" s="19" t="str">
        <f t="shared" si="130"/>
        <v>Jul</v>
      </c>
      <c r="X743" s="19">
        <f t="shared" si="131"/>
        <v>1985</v>
      </c>
      <c r="AG743" s="19" t="s">
        <v>2757</v>
      </c>
      <c r="AH743" s="19" t="s">
        <v>8336</v>
      </c>
      <c r="AI743" s="19" t="s">
        <v>8297</v>
      </c>
      <c r="AJ743" s="19" t="s">
        <v>8302</v>
      </c>
      <c r="AK743" s="19" t="str">
        <v>tier - 2</v>
      </c>
      <c r="AL743" s="19" t="str">
        <v>tier - 1</v>
      </c>
      <c r="AT743" s="19" t="s">
        <v>8340</v>
      </c>
      <c r="AU743" s="19" t="str">
        <v>R1021</v>
      </c>
      <c r="BD743" s="39">
        <v>1992</v>
      </c>
      <c r="BE743" s="19" t="str">
        <f t="shared" si="126"/>
        <v>Aug</v>
      </c>
      <c r="BF743" s="19">
        <v>12</v>
      </c>
      <c r="BG743" s="40">
        <f t="shared" si="127"/>
        <v>33828</v>
      </c>
      <c r="BM743" s="39">
        <v>1972</v>
      </c>
      <c r="BN743" s="19" t="str">
        <f t="shared" si="128"/>
        <v>Jun</v>
      </c>
      <c r="BO743" s="19">
        <v>29</v>
      </c>
      <c r="BP743" s="40">
        <f t="shared" si="125"/>
        <v>26479</v>
      </c>
      <c r="BQ743" s="19">
        <f ca="1" t="shared" si="129"/>
        <v>53</v>
      </c>
      <c r="BU743" s="19">
        <v>6219.93</v>
      </c>
      <c r="BV743" s="41">
        <v>6219.93</v>
      </c>
    </row>
    <row r="744" spans="1:74">
      <c r="A744" s="19" t="s">
        <v>2786</v>
      </c>
      <c r="B744" s="39">
        <v>1995</v>
      </c>
      <c r="C744" s="19">
        <f t="shared" si="122"/>
        <v>1995</v>
      </c>
      <c r="D744" s="19" t="s">
        <v>8329</v>
      </c>
      <c r="E744" s="19" t="str">
        <f t="shared" si="121"/>
        <v>Oct</v>
      </c>
      <c r="F744" s="19">
        <v>17</v>
      </c>
      <c r="G744" s="40">
        <f t="shared" si="123"/>
        <v>34989</v>
      </c>
      <c r="H744" s="19">
        <v>0</v>
      </c>
      <c r="I744" s="19">
        <v>6261.2</v>
      </c>
      <c r="J744" s="41">
        <v>6261.2</v>
      </c>
      <c r="K744" s="19" t="s">
        <v>8297</v>
      </c>
      <c r="L744" s="19" t="str">
        <v>tier - 2</v>
      </c>
      <c r="M744" s="19" t="s">
        <v>8302</v>
      </c>
      <c r="N744" s="19" t="str">
        <v>tier - 1</v>
      </c>
      <c r="O744" s="19" t="s">
        <v>8343</v>
      </c>
      <c r="P744" s="19" t="str">
        <v>R1026</v>
      </c>
      <c r="Q744" s="19">
        <f ca="1" t="shared" si="124"/>
        <v>30</v>
      </c>
      <c r="R744" s="29"/>
      <c r="U744" s="19" t="s">
        <v>8326</v>
      </c>
      <c r="V744" s="19" t="str">
        <f t="shared" si="130"/>
        <v>Dec</v>
      </c>
      <c r="X744" s="19">
        <f t="shared" si="131"/>
        <v>1985</v>
      </c>
      <c r="AG744" s="19" t="s">
        <v>2760</v>
      </c>
      <c r="AH744" s="19" t="s">
        <v>8324</v>
      </c>
      <c r="AI744" s="19" t="s">
        <v>8297</v>
      </c>
      <c r="AJ744" s="19" t="s">
        <v>8297</v>
      </c>
      <c r="AK744" s="19" t="str">
        <v>tier - 2</v>
      </c>
      <c r="AL744" s="19" t="str">
        <v>tier - 2</v>
      </c>
      <c r="AT744" s="19" t="s">
        <v>8299</v>
      </c>
      <c r="AU744" s="19" t="str">
        <v>R1013</v>
      </c>
      <c r="BD744" s="39">
        <v>1972</v>
      </c>
      <c r="BE744" s="19" t="str">
        <f t="shared" si="126"/>
        <v>Jun</v>
      </c>
      <c r="BF744" s="19">
        <v>29</v>
      </c>
      <c r="BG744" s="40">
        <f t="shared" si="127"/>
        <v>26479</v>
      </c>
      <c r="BM744" s="39">
        <v>1978</v>
      </c>
      <c r="BN744" s="19" t="str">
        <f t="shared" si="128"/>
        <v>Sep</v>
      </c>
      <c r="BO744" s="19">
        <v>19</v>
      </c>
      <c r="BP744" s="40">
        <f t="shared" si="125"/>
        <v>28752</v>
      </c>
      <c r="BQ744" s="19">
        <f ca="1" t="shared" si="129"/>
        <v>47</v>
      </c>
      <c r="BU744" s="19">
        <v>6236.95</v>
      </c>
      <c r="BV744" s="41">
        <v>6236.95</v>
      </c>
    </row>
    <row r="745" spans="1:74">
      <c r="A745" s="19" t="s">
        <v>2790</v>
      </c>
      <c r="B745" s="39">
        <v>1984</v>
      </c>
      <c r="C745" s="19">
        <f t="shared" si="122"/>
        <v>1984</v>
      </c>
      <c r="D745" s="19" t="s">
        <v>8310</v>
      </c>
      <c r="E745" s="19" t="str">
        <f t="shared" si="121"/>
        <v>Sep</v>
      </c>
      <c r="F745" s="19">
        <v>25</v>
      </c>
      <c r="G745" s="40">
        <f t="shared" si="123"/>
        <v>30950</v>
      </c>
      <c r="H745" s="19">
        <v>3</v>
      </c>
      <c r="I745" s="19">
        <v>6269.33</v>
      </c>
      <c r="J745" s="41">
        <v>6269.33</v>
      </c>
      <c r="K745" s="19" t="s">
        <v>8297</v>
      </c>
      <c r="L745" s="19" t="str">
        <v>tier - 2</v>
      </c>
      <c r="M745" s="19" t="s">
        <v>8302</v>
      </c>
      <c r="N745" s="19" t="str">
        <v>tier - 1</v>
      </c>
      <c r="O745" s="19" t="s">
        <v>8299</v>
      </c>
      <c r="P745" s="19" t="str">
        <v>R1013</v>
      </c>
      <c r="Q745" s="19">
        <f ca="1" t="shared" si="124"/>
        <v>41</v>
      </c>
      <c r="R745" s="29"/>
      <c r="U745" s="19" t="s">
        <v>8310</v>
      </c>
      <c r="V745" s="19" t="str">
        <f t="shared" si="130"/>
        <v>Sep</v>
      </c>
      <c r="X745" s="19">
        <f t="shared" si="131"/>
        <v>1985</v>
      </c>
      <c r="AG745" s="19" t="s">
        <v>2764</v>
      </c>
      <c r="AH745" s="19" t="s">
        <v>8336</v>
      </c>
      <c r="AI745" s="19" t="s">
        <v>8297</v>
      </c>
      <c r="AJ745" s="19" t="s">
        <v>8297</v>
      </c>
      <c r="AK745" s="19" t="str">
        <v>tier - 2</v>
      </c>
      <c r="AL745" s="19" t="str">
        <v>tier - 2</v>
      </c>
      <c r="AT745" s="19" t="s">
        <v>8299</v>
      </c>
      <c r="AU745" s="19" t="str">
        <v>R1013</v>
      </c>
      <c r="BD745" s="39">
        <v>1978</v>
      </c>
      <c r="BE745" s="19" t="str">
        <f t="shared" si="126"/>
        <v>Sep</v>
      </c>
      <c r="BF745" s="19">
        <v>19</v>
      </c>
      <c r="BG745" s="40">
        <f t="shared" si="127"/>
        <v>28752</v>
      </c>
      <c r="BM745" s="39">
        <v>1983</v>
      </c>
      <c r="BN745" s="19" t="str">
        <f t="shared" si="128"/>
        <v>Aug</v>
      </c>
      <c r="BO745" s="19">
        <v>11</v>
      </c>
      <c r="BP745" s="40">
        <f t="shared" si="125"/>
        <v>30539</v>
      </c>
      <c r="BQ745" s="19">
        <f ca="1" t="shared" si="129"/>
        <v>42</v>
      </c>
      <c r="BU745" s="19">
        <v>6238.3</v>
      </c>
      <c r="BV745" s="41">
        <v>6238.3</v>
      </c>
    </row>
    <row r="746" spans="1:74">
      <c r="A746" s="19" t="s">
        <v>2794</v>
      </c>
      <c r="B746" s="39">
        <v>1981</v>
      </c>
      <c r="C746" s="19">
        <f t="shared" si="122"/>
        <v>1981</v>
      </c>
      <c r="D746" s="19" t="s">
        <v>8303</v>
      </c>
      <c r="E746" s="19" t="str">
        <f t="shared" si="121"/>
        <v>Jun</v>
      </c>
      <c r="F746" s="19">
        <v>30</v>
      </c>
      <c r="G746" s="40">
        <f t="shared" si="123"/>
        <v>29767</v>
      </c>
      <c r="H746" s="19">
        <v>1</v>
      </c>
      <c r="I746" s="19">
        <v>6272.48</v>
      </c>
      <c r="J746" s="41">
        <v>6272.48</v>
      </c>
      <c r="K746" s="19" t="s">
        <v>8302</v>
      </c>
      <c r="L746" s="19" t="str">
        <v>tier - 1</v>
      </c>
      <c r="M746" s="19" t="s">
        <v>8298</v>
      </c>
      <c r="N746" s="19" t="str">
        <v>tier - 3</v>
      </c>
      <c r="O746" s="19" t="s">
        <v>8299</v>
      </c>
      <c r="P746" s="19" t="str">
        <v>R1013</v>
      </c>
      <c r="Q746" s="19">
        <f ca="1" t="shared" si="124"/>
        <v>44</v>
      </c>
      <c r="R746" s="29"/>
      <c r="U746" s="19" t="s">
        <v>8310</v>
      </c>
      <c r="V746" s="19" t="str">
        <f t="shared" si="130"/>
        <v>Sep</v>
      </c>
      <c r="X746" s="19">
        <f t="shared" si="131"/>
        <v>1999</v>
      </c>
      <c r="AG746" s="19" t="s">
        <v>2768</v>
      </c>
      <c r="AH746" s="19" t="s">
        <v>8336</v>
      </c>
      <c r="AI746" s="19" t="s">
        <v>8297</v>
      </c>
      <c r="AJ746" s="19" t="s">
        <v>8302</v>
      </c>
      <c r="AK746" s="19" t="str">
        <v>tier - 2</v>
      </c>
      <c r="AL746" s="19" t="str">
        <v>tier - 1</v>
      </c>
      <c r="AT746" s="19" t="s">
        <v>8330</v>
      </c>
      <c r="AU746" s="19" t="str">
        <v>R1011</v>
      </c>
      <c r="BD746" s="39">
        <v>1983</v>
      </c>
      <c r="BE746" s="19" t="str">
        <f t="shared" si="126"/>
        <v>Aug</v>
      </c>
      <c r="BF746" s="19">
        <v>11</v>
      </c>
      <c r="BG746" s="40">
        <f t="shared" si="127"/>
        <v>30539</v>
      </c>
      <c r="BM746" s="39">
        <v>1979</v>
      </c>
      <c r="BN746" s="19" t="str">
        <f t="shared" si="128"/>
        <v>Oct</v>
      </c>
      <c r="BO746" s="19">
        <v>10</v>
      </c>
      <c r="BP746" s="40">
        <f t="shared" si="125"/>
        <v>29138</v>
      </c>
      <c r="BQ746" s="19">
        <f ca="1" t="shared" si="129"/>
        <v>46</v>
      </c>
      <c r="BU746" s="19">
        <v>6250.44</v>
      </c>
      <c r="BV746" s="41">
        <v>6250.44</v>
      </c>
    </row>
    <row r="747" spans="1:74">
      <c r="A747" s="19" t="s">
        <v>2797</v>
      </c>
      <c r="B747" s="39">
        <v>1993</v>
      </c>
      <c r="C747" s="19">
        <f t="shared" si="122"/>
        <v>1993</v>
      </c>
      <c r="D747" s="19" t="s">
        <v>8329</v>
      </c>
      <c r="E747" s="19" t="str">
        <f t="shared" si="121"/>
        <v>Oct</v>
      </c>
      <c r="F747" s="19">
        <v>16</v>
      </c>
      <c r="G747" s="40">
        <f t="shared" si="123"/>
        <v>34258</v>
      </c>
      <c r="H747" s="19">
        <v>0</v>
      </c>
      <c r="I747" s="19">
        <v>6276.3</v>
      </c>
      <c r="J747" s="41">
        <v>6276.3</v>
      </c>
      <c r="K747" s="19" t="s">
        <v>8297</v>
      </c>
      <c r="L747" s="19" t="str">
        <v>tier - 2</v>
      </c>
      <c r="M747" s="19" t="s">
        <v>8302</v>
      </c>
      <c r="N747" s="19" t="str">
        <v>tier - 1</v>
      </c>
      <c r="O747" s="19" t="s">
        <v>8335</v>
      </c>
      <c r="P747" s="19" t="str">
        <v>R1025</v>
      </c>
      <c r="Q747" s="19">
        <f ca="1" t="shared" si="124"/>
        <v>32</v>
      </c>
      <c r="R747" s="29"/>
      <c r="U747" s="19" t="s">
        <v>8328</v>
      </c>
      <c r="V747" s="19" t="str">
        <f t="shared" si="130"/>
        <v>Aug</v>
      </c>
      <c r="X747" s="19">
        <f t="shared" si="131"/>
        <v>1992</v>
      </c>
      <c r="AG747" s="19" t="s">
        <v>2771</v>
      </c>
      <c r="AH747" s="19" t="s">
        <v>8336</v>
      </c>
      <c r="AI747" s="19" t="s">
        <v>8297</v>
      </c>
      <c r="AJ747" s="19" t="s">
        <v>8302</v>
      </c>
      <c r="AK747" s="19" t="str">
        <v>tier - 2</v>
      </c>
      <c r="AL747" s="19" t="str">
        <v>tier - 1</v>
      </c>
      <c r="AT747" s="19" t="s">
        <v>8330</v>
      </c>
      <c r="AU747" s="19" t="str">
        <v>R1011</v>
      </c>
      <c r="BD747" s="39">
        <v>1979</v>
      </c>
      <c r="BE747" s="19" t="str">
        <f t="shared" si="126"/>
        <v>Oct</v>
      </c>
      <c r="BF747" s="19">
        <v>10</v>
      </c>
      <c r="BG747" s="40">
        <f t="shared" si="127"/>
        <v>29138</v>
      </c>
      <c r="BM747" s="39">
        <v>1972</v>
      </c>
      <c r="BN747" s="19" t="str">
        <f t="shared" si="128"/>
        <v>Nov</v>
      </c>
      <c r="BO747" s="19">
        <v>11</v>
      </c>
      <c r="BP747" s="40">
        <f t="shared" si="125"/>
        <v>26614</v>
      </c>
      <c r="BQ747" s="19">
        <f ca="1" t="shared" si="129"/>
        <v>52</v>
      </c>
      <c r="BU747" s="19">
        <v>6253.85</v>
      </c>
      <c r="BV747" s="41">
        <v>6253.85</v>
      </c>
    </row>
    <row r="748" spans="1:74">
      <c r="A748" s="19" t="s">
        <v>2801</v>
      </c>
      <c r="B748" s="39">
        <v>1981</v>
      </c>
      <c r="C748" s="19">
        <f t="shared" si="122"/>
        <v>1981</v>
      </c>
      <c r="D748" s="19" t="s">
        <v>8301</v>
      </c>
      <c r="E748" s="19" t="str">
        <f t="shared" si="121"/>
        <v>Nov</v>
      </c>
      <c r="F748" s="19">
        <v>24</v>
      </c>
      <c r="G748" s="40">
        <f t="shared" si="123"/>
        <v>29914</v>
      </c>
      <c r="H748" s="19">
        <v>1</v>
      </c>
      <c r="I748" s="19">
        <v>6282.24</v>
      </c>
      <c r="J748" s="41">
        <v>6282.24</v>
      </c>
      <c r="K748" s="19" t="s">
        <v>8297</v>
      </c>
      <c r="L748" s="19" t="str">
        <v>tier - 2</v>
      </c>
      <c r="M748" s="19" t="s">
        <v>8302</v>
      </c>
      <c r="N748" s="19" t="str">
        <v>tier - 1</v>
      </c>
      <c r="O748" s="19" t="s">
        <v>8330</v>
      </c>
      <c r="P748" s="19" t="str">
        <v>R1011</v>
      </c>
      <c r="Q748" s="19">
        <f ca="1" t="shared" si="124"/>
        <v>43</v>
      </c>
      <c r="R748" s="29"/>
      <c r="U748" s="19" t="s">
        <v>8303</v>
      </c>
      <c r="V748" s="19" t="str">
        <f t="shared" si="130"/>
        <v>Jun</v>
      </c>
      <c r="X748" s="19">
        <f t="shared" si="131"/>
        <v>1972</v>
      </c>
      <c r="AG748" s="19" t="s">
        <v>2775</v>
      </c>
      <c r="AH748" s="19" t="s">
        <v>8336</v>
      </c>
      <c r="AI748" s="19" t="s">
        <v>8297</v>
      </c>
      <c r="AJ748" s="19" t="s">
        <v>8297</v>
      </c>
      <c r="AK748" s="19" t="str">
        <v>tier - 2</v>
      </c>
      <c r="AL748" s="19" t="str">
        <v>tier - 2</v>
      </c>
      <c r="AT748" s="19" t="s">
        <v>8299</v>
      </c>
      <c r="AU748" s="19" t="str">
        <v>R1013</v>
      </c>
      <c r="BD748" s="39">
        <v>1972</v>
      </c>
      <c r="BE748" s="19" t="str">
        <f t="shared" si="126"/>
        <v>Nov</v>
      </c>
      <c r="BF748" s="19">
        <v>11</v>
      </c>
      <c r="BG748" s="40">
        <f t="shared" si="127"/>
        <v>26614</v>
      </c>
      <c r="BM748" s="39">
        <v>1972</v>
      </c>
      <c r="BN748" s="19" t="str">
        <f t="shared" si="128"/>
        <v>Sep</v>
      </c>
      <c r="BO748" s="19">
        <v>8</v>
      </c>
      <c r="BP748" s="40">
        <f t="shared" si="125"/>
        <v>26550</v>
      </c>
      <c r="BQ748" s="19">
        <f ca="1" t="shared" si="129"/>
        <v>53</v>
      </c>
      <c r="BU748" s="19">
        <v>6254.13</v>
      </c>
      <c r="BV748" s="41">
        <v>6254.13</v>
      </c>
    </row>
    <row r="749" spans="1:74">
      <c r="A749" s="19" t="s">
        <v>2804</v>
      </c>
      <c r="B749" s="39">
        <v>1981</v>
      </c>
      <c r="C749" s="19">
        <f t="shared" si="122"/>
        <v>1981</v>
      </c>
      <c r="D749" s="19" t="s">
        <v>8328</v>
      </c>
      <c r="E749" s="19" t="str">
        <f t="shared" si="121"/>
        <v>Aug</v>
      </c>
      <c r="F749" s="19">
        <v>26</v>
      </c>
      <c r="G749" s="40">
        <f t="shared" si="123"/>
        <v>29824</v>
      </c>
      <c r="H749" s="19">
        <v>1</v>
      </c>
      <c r="I749" s="19">
        <v>6289.75</v>
      </c>
      <c r="J749" s="41">
        <v>6289.75</v>
      </c>
      <c r="K749" s="19" t="s">
        <v>8297</v>
      </c>
      <c r="L749" s="19" t="str">
        <v>tier - 2</v>
      </c>
      <c r="M749" s="19" t="s">
        <v>8298</v>
      </c>
      <c r="N749" s="19" t="str">
        <v>tier - 3</v>
      </c>
      <c r="O749" s="19" t="s">
        <v>8299</v>
      </c>
      <c r="P749" s="19" t="str">
        <v>R1013</v>
      </c>
      <c r="Q749" s="19">
        <f ca="1" t="shared" si="124"/>
        <v>44</v>
      </c>
      <c r="R749" s="29"/>
      <c r="U749" s="19" t="s">
        <v>8310</v>
      </c>
      <c r="V749" s="19" t="str">
        <f t="shared" si="130"/>
        <v>Sep</v>
      </c>
      <c r="X749" s="19">
        <f t="shared" si="131"/>
        <v>1978</v>
      </c>
      <c r="AG749" s="19" t="s">
        <v>2779</v>
      </c>
      <c r="AH749" s="19" t="s">
        <v>8336</v>
      </c>
      <c r="AI749" s="19" t="s">
        <v>8297</v>
      </c>
      <c r="AJ749" s="19" t="s">
        <v>8297</v>
      </c>
      <c r="AK749" s="19" t="str">
        <v>tier - 2</v>
      </c>
      <c r="AL749" s="19" t="str">
        <v>tier - 2</v>
      </c>
      <c r="AT749" s="19" t="s">
        <v>8315</v>
      </c>
      <c r="AU749" s="19" t="str">
        <v>R1012</v>
      </c>
      <c r="BD749" s="39">
        <v>1972</v>
      </c>
      <c r="BE749" s="19" t="str">
        <f t="shared" si="126"/>
        <v>Sep</v>
      </c>
      <c r="BF749" s="19">
        <v>8</v>
      </c>
      <c r="BG749" s="40">
        <f t="shared" si="127"/>
        <v>26550</v>
      </c>
      <c r="BM749" s="39">
        <v>1970</v>
      </c>
      <c r="BN749" s="19" t="str">
        <f t="shared" si="128"/>
        <v>Oct</v>
      </c>
      <c r="BO749" s="19">
        <v>11</v>
      </c>
      <c r="BP749" s="40">
        <f t="shared" si="125"/>
        <v>25852</v>
      </c>
      <c r="BQ749" s="19">
        <f ca="1" t="shared" si="129"/>
        <v>55</v>
      </c>
      <c r="BU749" s="19">
        <v>6255.38</v>
      </c>
      <c r="BV749" s="41">
        <v>6255.38</v>
      </c>
    </row>
    <row r="750" spans="1:74">
      <c r="A750" s="19" t="s">
        <v>2807</v>
      </c>
      <c r="B750" s="39">
        <v>1996</v>
      </c>
      <c r="C750" s="19">
        <f t="shared" si="122"/>
        <v>1996</v>
      </c>
      <c r="D750" s="19" t="s">
        <v>8296</v>
      </c>
      <c r="E750" s="19" t="str">
        <f t="shared" si="121"/>
        <v>Jul</v>
      </c>
      <c r="F750" s="19">
        <v>4</v>
      </c>
      <c r="G750" s="40">
        <f t="shared" si="123"/>
        <v>35250</v>
      </c>
      <c r="H750" s="19">
        <v>0</v>
      </c>
      <c r="I750" s="19">
        <v>6293.63</v>
      </c>
      <c r="J750" s="41">
        <v>6293.63</v>
      </c>
      <c r="K750" s="19" t="s">
        <v>8297</v>
      </c>
      <c r="L750" s="19" t="str">
        <v>tier - 2</v>
      </c>
      <c r="M750" s="19" t="s">
        <v>8298</v>
      </c>
      <c r="N750" s="19" t="str">
        <v>tier - 3</v>
      </c>
      <c r="O750" s="19" t="s">
        <v>8340</v>
      </c>
      <c r="P750" s="19" t="str">
        <v>R1021</v>
      </c>
      <c r="Q750" s="19">
        <f ca="1" t="shared" si="124"/>
        <v>29</v>
      </c>
      <c r="R750" s="29"/>
      <c r="U750" s="19" t="s">
        <v>8328</v>
      </c>
      <c r="V750" s="19" t="str">
        <f t="shared" si="130"/>
        <v>Aug</v>
      </c>
      <c r="X750" s="19">
        <f t="shared" si="131"/>
        <v>1983</v>
      </c>
      <c r="AG750" s="19" t="s">
        <v>2782</v>
      </c>
      <c r="AH750" s="19" t="s">
        <v>8324</v>
      </c>
      <c r="AI750" s="19" t="s">
        <v>8297</v>
      </c>
      <c r="AJ750" s="19" t="s">
        <v>8297</v>
      </c>
      <c r="AK750" s="19" t="str">
        <v>tier - 2</v>
      </c>
      <c r="AL750" s="19" t="str">
        <v>tier - 2</v>
      </c>
      <c r="AT750" s="19" t="s">
        <v>8299</v>
      </c>
      <c r="AU750" s="19" t="str">
        <v>R1013</v>
      </c>
      <c r="BD750" s="39">
        <v>1970</v>
      </c>
      <c r="BE750" s="19" t="str">
        <f t="shared" si="126"/>
        <v>Oct</v>
      </c>
      <c r="BF750" s="19">
        <v>11</v>
      </c>
      <c r="BG750" s="40">
        <f t="shared" si="127"/>
        <v>25852</v>
      </c>
      <c r="BM750" s="39">
        <v>1995</v>
      </c>
      <c r="BN750" s="19" t="str">
        <f t="shared" si="128"/>
        <v>Oct</v>
      </c>
      <c r="BO750" s="19">
        <v>17</v>
      </c>
      <c r="BP750" s="40">
        <f t="shared" si="125"/>
        <v>34989</v>
      </c>
      <c r="BQ750" s="19">
        <f ca="1" t="shared" si="129"/>
        <v>30</v>
      </c>
      <c r="BU750" s="19">
        <v>6261.2</v>
      </c>
      <c r="BV750" s="41">
        <v>6261.2</v>
      </c>
    </row>
    <row r="751" spans="1:74">
      <c r="A751" s="19" t="s">
        <v>2811</v>
      </c>
      <c r="B751" s="39">
        <v>1974</v>
      </c>
      <c r="C751" s="19">
        <f t="shared" si="122"/>
        <v>1974</v>
      </c>
      <c r="D751" s="19" t="s">
        <v>8310</v>
      </c>
      <c r="E751" s="19" t="str">
        <f t="shared" si="121"/>
        <v>Sep</v>
      </c>
      <c r="F751" s="19">
        <v>17</v>
      </c>
      <c r="G751" s="40">
        <f t="shared" si="123"/>
        <v>27289</v>
      </c>
      <c r="H751" s="19">
        <v>0</v>
      </c>
      <c r="I751" s="19">
        <v>6302.23</v>
      </c>
      <c r="J751" s="41">
        <v>6302.23</v>
      </c>
      <c r="K751" s="19" t="s">
        <v>8297</v>
      </c>
      <c r="L751" s="19" t="str">
        <v>tier - 2</v>
      </c>
      <c r="M751" s="19" t="s">
        <v>8302</v>
      </c>
      <c r="N751" s="19" t="str">
        <v>tier - 1</v>
      </c>
      <c r="O751" s="19" t="s">
        <v>8299</v>
      </c>
      <c r="P751" s="19" t="str">
        <v>R1013</v>
      </c>
      <c r="Q751" s="19">
        <f ca="1" t="shared" si="124"/>
        <v>51</v>
      </c>
      <c r="R751" s="29"/>
      <c r="U751" s="19" t="s">
        <v>8329</v>
      </c>
      <c r="V751" s="19" t="str">
        <f t="shared" si="130"/>
        <v>Oct</v>
      </c>
      <c r="X751" s="19">
        <f t="shared" si="131"/>
        <v>1979</v>
      </c>
      <c r="AG751" s="19" t="s">
        <v>2786</v>
      </c>
      <c r="AH751" s="19" t="s">
        <v>8336</v>
      </c>
      <c r="AI751" s="19" t="s">
        <v>8297</v>
      </c>
      <c r="AJ751" s="19" t="s">
        <v>8302</v>
      </c>
      <c r="AK751" s="19" t="str">
        <v>tier - 2</v>
      </c>
      <c r="AL751" s="19" t="str">
        <v>tier - 1</v>
      </c>
      <c r="AT751" s="19" t="s">
        <v>8343</v>
      </c>
      <c r="AU751" s="19" t="str">
        <v>R1026</v>
      </c>
      <c r="BD751" s="39">
        <v>1995</v>
      </c>
      <c r="BE751" s="19" t="str">
        <f t="shared" si="126"/>
        <v>Oct</v>
      </c>
      <c r="BF751" s="19">
        <v>17</v>
      </c>
      <c r="BG751" s="40">
        <f t="shared" si="127"/>
        <v>34989</v>
      </c>
      <c r="BM751" s="39">
        <v>1984</v>
      </c>
      <c r="BN751" s="19" t="str">
        <f t="shared" si="128"/>
        <v>Sep</v>
      </c>
      <c r="BO751" s="19">
        <v>25</v>
      </c>
      <c r="BP751" s="40">
        <f t="shared" si="125"/>
        <v>30950</v>
      </c>
      <c r="BQ751" s="19">
        <f ca="1" t="shared" si="129"/>
        <v>41</v>
      </c>
      <c r="BU751" s="19">
        <v>6269.33</v>
      </c>
      <c r="BV751" s="41">
        <v>6269.33</v>
      </c>
    </row>
    <row r="752" spans="1:74">
      <c r="A752" s="19" t="s">
        <v>2815</v>
      </c>
      <c r="B752" s="39">
        <v>1969</v>
      </c>
      <c r="C752" s="19">
        <f t="shared" si="122"/>
        <v>1969</v>
      </c>
      <c r="D752" s="19" t="s">
        <v>8310</v>
      </c>
      <c r="E752" s="19" t="str">
        <f t="shared" si="121"/>
        <v>Sep</v>
      </c>
      <c r="F752" s="19">
        <v>4</v>
      </c>
      <c r="G752" s="40">
        <f t="shared" si="123"/>
        <v>25450</v>
      </c>
      <c r="H752" s="19">
        <v>0</v>
      </c>
      <c r="I752" s="19">
        <v>6305.61</v>
      </c>
      <c r="J752" s="41">
        <v>6305.61</v>
      </c>
      <c r="K752" s="19" t="s">
        <v>8297</v>
      </c>
      <c r="L752" s="19" t="str">
        <v>tier - 2</v>
      </c>
      <c r="M752" s="19" t="s">
        <v>8297</v>
      </c>
      <c r="N752" s="19" t="str">
        <v>tier - 2</v>
      </c>
      <c r="O752" s="19" t="s">
        <v>8315</v>
      </c>
      <c r="P752" s="19" t="str">
        <v>R1012</v>
      </c>
      <c r="Q752" s="19">
        <f ca="1" t="shared" si="124"/>
        <v>56</v>
      </c>
      <c r="R752" s="29"/>
      <c r="U752" s="19" t="s">
        <v>8301</v>
      </c>
      <c r="V752" s="19" t="str">
        <f t="shared" si="130"/>
        <v>Nov</v>
      </c>
      <c r="X752" s="19">
        <f t="shared" si="131"/>
        <v>1972</v>
      </c>
      <c r="AG752" s="19" t="s">
        <v>2790</v>
      </c>
      <c r="AH752" s="19" t="s">
        <v>8336</v>
      </c>
      <c r="AI752" s="19" t="s">
        <v>8297</v>
      </c>
      <c r="AJ752" s="19" t="s">
        <v>8302</v>
      </c>
      <c r="AK752" s="19" t="str">
        <v>tier - 2</v>
      </c>
      <c r="AL752" s="19" t="str">
        <v>tier - 1</v>
      </c>
      <c r="AT752" s="19" t="s">
        <v>8299</v>
      </c>
      <c r="AU752" s="19" t="str">
        <v>R1013</v>
      </c>
      <c r="BD752" s="39">
        <v>1984</v>
      </c>
      <c r="BE752" s="19" t="str">
        <f t="shared" si="126"/>
        <v>Sep</v>
      </c>
      <c r="BF752" s="19">
        <v>25</v>
      </c>
      <c r="BG752" s="40">
        <f t="shared" si="127"/>
        <v>30950</v>
      </c>
      <c r="BM752" s="39">
        <v>1981</v>
      </c>
      <c r="BN752" s="19" t="str">
        <f t="shared" si="128"/>
        <v>Jun</v>
      </c>
      <c r="BO752" s="19">
        <v>30</v>
      </c>
      <c r="BP752" s="40">
        <f t="shared" si="125"/>
        <v>29767</v>
      </c>
      <c r="BQ752" s="19">
        <f ca="1" t="shared" si="129"/>
        <v>44</v>
      </c>
      <c r="BU752" s="19">
        <v>6272.48</v>
      </c>
      <c r="BV752" s="41">
        <v>6272.48</v>
      </c>
    </row>
    <row r="753" spans="1:74">
      <c r="A753" s="19" t="s">
        <v>2819</v>
      </c>
      <c r="B753" s="39">
        <v>2004</v>
      </c>
      <c r="C753" s="19">
        <f t="shared" si="122"/>
        <v>2004</v>
      </c>
      <c r="D753" s="19" t="s">
        <v>8296</v>
      </c>
      <c r="E753" s="19" t="str">
        <f t="shared" si="121"/>
        <v>Jul</v>
      </c>
      <c r="F753" s="19">
        <v>27</v>
      </c>
      <c r="G753" s="40">
        <f t="shared" si="123"/>
        <v>38195</v>
      </c>
      <c r="H753" s="19">
        <v>0</v>
      </c>
      <c r="I753" s="19">
        <v>6311.11</v>
      </c>
      <c r="J753" s="41">
        <v>6311.11</v>
      </c>
      <c r="K753" s="19" t="s">
        <v>8297</v>
      </c>
      <c r="L753" s="19" t="str">
        <v>tier - 2</v>
      </c>
      <c r="M753" s="19" t="s">
        <v>8297</v>
      </c>
      <c r="N753" s="19" t="str">
        <v>tier - 2</v>
      </c>
      <c r="O753" s="19" t="s">
        <v>8330</v>
      </c>
      <c r="P753" s="19" t="str">
        <v>R1011</v>
      </c>
      <c r="Q753" s="19">
        <f ca="1" t="shared" si="124"/>
        <v>21</v>
      </c>
      <c r="R753" s="29"/>
      <c r="U753" s="19" t="s">
        <v>8310</v>
      </c>
      <c r="V753" s="19" t="str">
        <f t="shared" si="130"/>
        <v>Sep</v>
      </c>
      <c r="X753" s="19">
        <f t="shared" si="131"/>
        <v>1972</v>
      </c>
      <c r="AG753" s="19" t="s">
        <v>2794</v>
      </c>
      <c r="AH753" s="19" t="s">
        <v>8336</v>
      </c>
      <c r="AI753" s="19" t="s">
        <v>8302</v>
      </c>
      <c r="AJ753" s="19" t="s">
        <v>8298</v>
      </c>
      <c r="AK753" s="19" t="str">
        <v>tier - 1</v>
      </c>
      <c r="AL753" s="19" t="str">
        <v>tier - 3</v>
      </c>
      <c r="AT753" s="19" t="s">
        <v>8299</v>
      </c>
      <c r="AU753" s="19" t="str">
        <v>R1013</v>
      </c>
      <c r="BD753" s="39">
        <v>1981</v>
      </c>
      <c r="BE753" s="19" t="str">
        <f t="shared" si="126"/>
        <v>Jun</v>
      </c>
      <c r="BF753" s="19">
        <v>30</v>
      </c>
      <c r="BG753" s="40">
        <f t="shared" si="127"/>
        <v>29767</v>
      </c>
      <c r="BM753" s="39">
        <v>1993</v>
      </c>
      <c r="BN753" s="19" t="str">
        <f t="shared" si="128"/>
        <v>Oct</v>
      </c>
      <c r="BO753" s="19">
        <v>16</v>
      </c>
      <c r="BP753" s="40">
        <f t="shared" si="125"/>
        <v>34258</v>
      </c>
      <c r="BQ753" s="19">
        <f ca="1" t="shared" si="129"/>
        <v>32</v>
      </c>
      <c r="BU753" s="19">
        <v>6276.3</v>
      </c>
      <c r="BV753" s="41">
        <v>6276.3</v>
      </c>
    </row>
    <row r="754" spans="1:74">
      <c r="A754" s="19" t="s">
        <v>2822</v>
      </c>
      <c r="B754" s="39">
        <v>1985</v>
      </c>
      <c r="C754" s="19">
        <f t="shared" si="122"/>
        <v>1985</v>
      </c>
      <c r="D754" s="19" t="s">
        <v>8301</v>
      </c>
      <c r="E754" s="19" t="str">
        <f t="shared" si="121"/>
        <v>Nov</v>
      </c>
      <c r="F754" s="19">
        <v>19</v>
      </c>
      <c r="G754" s="40">
        <f t="shared" si="123"/>
        <v>31370</v>
      </c>
      <c r="H754" s="19">
        <v>2</v>
      </c>
      <c r="I754" s="19">
        <v>6311.95</v>
      </c>
      <c r="J754" s="41">
        <v>6311.95</v>
      </c>
      <c r="K754" s="19" t="s">
        <v>8297</v>
      </c>
      <c r="L754" s="19" t="str">
        <v>tier - 2</v>
      </c>
      <c r="M754" s="19" t="s">
        <v>8302</v>
      </c>
      <c r="N754" s="19" t="str">
        <v>tier - 1</v>
      </c>
      <c r="O754" s="19" t="s">
        <v>8330</v>
      </c>
      <c r="P754" s="19" t="str">
        <v>R1011</v>
      </c>
      <c r="Q754" s="19">
        <f ca="1" t="shared" si="124"/>
        <v>39</v>
      </c>
      <c r="R754" s="29"/>
      <c r="U754" s="19" t="s">
        <v>8329</v>
      </c>
      <c r="V754" s="19" t="str">
        <f t="shared" si="130"/>
        <v>Oct</v>
      </c>
      <c r="X754" s="19">
        <f t="shared" si="131"/>
        <v>1970</v>
      </c>
      <c r="AG754" s="19" t="s">
        <v>2797</v>
      </c>
      <c r="AH754" s="19" t="s">
        <v>8336</v>
      </c>
      <c r="AI754" s="19" t="s">
        <v>8297</v>
      </c>
      <c r="AJ754" s="19" t="s">
        <v>8302</v>
      </c>
      <c r="AK754" s="19" t="str">
        <v>tier - 2</v>
      </c>
      <c r="AL754" s="19" t="str">
        <v>tier - 1</v>
      </c>
      <c r="AT754" s="19" t="s">
        <v>8335</v>
      </c>
      <c r="AU754" s="19" t="str">
        <v>R1025</v>
      </c>
      <c r="BD754" s="39">
        <v>1993</v>
      </c>
      <c r="BE754" s="19" t="str">
        <f t="shared" si="126"/>
        <v>Oct</v>
      </c>
      <c r="BF754" s="19">
        <v>16</v>
      </c>
      <c r="BG754" s="40">
        <f t="shared" si="127"/>
        <v>34258</v>
      </c>
      <c r="BM754" s="39">
        <v>1981</v>
      </c>
      <c r="BN754" s="19" t="str">
        <f t="shared" si="128"/>
        <v>Nov</v>
      </c>
      <c r="BO754" s="19">
        <v>24</v>
      </c>
      <c r="BP754" s="40">
        <f t="shared" si="125"/>
        <v>29914</v>
      </c>
      <c r="BQ754" s="19">
        <f ca="1" t="shared" si="129"/>
        <v>43</v>
      </c>
      <c r="BU754" s="19">
        <v>6282.24</v>
      </c>
      <c r="BV754" s="41">
        <v>6282.24</v>
      </c>
    </row>
    <row r="755" spans="1:74">
      <c r="A755" s="19" t="s">
        <v>2825</v>
      </c>
      <c r="B755" s="39">
        <v>1985</v>
      </c>
      <c r="C755" s="19">
        <f t="shared" si="122"/>
        <v>1985</v>
      </c>
      <c r="D755" s="19" t="s">
        <v>8326</v>
      </c>
      <c r="E755" s="19" t="str">
        <f t="shared" si="121"/>
        <v>Dec</v>
      </c>
      <c r="F755" s="19">
        <v>15</v>
      </c>
      <c r="G755" s="40">
        <f t="shared" si="123"/>
        <v>31396</v>
      </c>
      <c r="H755" s="19">
        <v>2</v>
      </c>
      <c r="I755" s="19">
        <v>6313.76</v>
      </c>
      <c r="J755" s="41">
        <v>6313.76</v>
      </c>
      <c r="K755" s="19" t="s">
        <v>8297</v>
      </c>
      <c r="L755" s="19" t="str">
        <v>tier - 2</v>
      </c>
      <c r="M755" s="19" t="s">
        <v>8302</v>
      </c>
      <c r="N755" s="19" t="str">
        <v>tier - 1</v>
      </c>
      <c r="O755" s="19" t="s">
        <v>8299</v>
      </c>
      <c r="P755" s="19" t="str">
        <v>R1013</v>
      </c>
      <c r="Q755" s="19">
        <f ca="1" t="shared" si="124"/>
        <v>39</v>
      </c>
      <c r="R755" s="29"/>
      <c r="U755" s="19" t="s">
        <v>8329</v>
      </c>
      <c r="V755" s="19" t="str">
        <f t="shared" si="130"/>
        <v>Oct</v>
      </c>
      <c r="X755" s="19">
        <f t="shared" si="131"/>
        <v>1995</v>
      </c>
      <c r="AG755" s="19" t="s">
        <v>2801</v>
      </c>
      <c r="AH755" s="19" t="s">
        <v>8336</v>
      </c>
      <c r="AI755" s="19" t="s">
        <v>8297</v>
      </c>
      <c r="AJ755" s="19" t="s">
        <v>8302</v>
      </c>
      <c r="AK755" s="19" t="str">
        <v>tier - 2</v>
      </c>
      <c r="AL755" s="19" t="str">
        <v>tier - 1</v>
      </c>
      <c r="AT755" s="19" t="s">
        <v>8330</v>
      </c>
      <c r="AU755" s="19" t="str">
        <v>R1011</v>
      </c>
      <c r="BD755" s="39">
        <v>1981</v>
      </c>
      <c r="BE755" s="19" t="str">
        <f t="shared" si="126"/>
        <v>Nov</v>
      </c>
      <c r="BF755" s="19">
        <v>24</v>
      </c>
      <c r="BG755" s="40">
        <f t="shared" si="127"/>
        <v>29914</v>
      </c>
      <c r="BM755" s="39">
        <v>1981</v>
      </c>
      <c r="BN755" s="19" t="str">
        <f t="shared" si="128"/>
        <v>Aug</v>
      </c>
      <c r="BO755" s="19">
        <v>26</v>
      </c>
      <c r="BP755" s="40">
        <f t="shared" si="125"/>
        <v>29824</v>
      </c>
      <c r="BQ755" s="19">
        <f ca="1" t="shared" si="129"/>
        <v>44</v>
      </c>
      <c r="BU755" s="19">
        <v>6289.75</v>
      </c>
      <c r="BV755" s="41">
        <v>6289.75</v>
      </c>
    </row>
    <row r="756" spans="1:74">
      <c r="A756" s="19" t="s">
        <v>2828</v>
      </c>
      <c r="B756" s="39">
        <v>1990</v>
      </c>
      <c r="C756" s="19">
        <f t="shared" si="122"/>
        <v>1990</v>
      </c>
      <c r="D756" s="19" t="s">
        <v>8328</v>
      </c>
      <c r="E756" s="19" t="str">
        <f t="shared" si="121"/>
        <v>Aug</v>
      </c>
      <c r="F756" s="19">
        <v>13</v>
      </c>
      <c r="G756" s="40">
        <f t="shared" si="123"/>
        <v>33098</v>
      </c>
      <c r="H756" s="19">
        <v>3</v>
      </c>
      <c r="I756" s="19">
        <v>6334.34</v>
      </c>
      <c r="J756" s="41">
        <v>6334.34</v>
      </c>
      <c r="K756" s="19" t="s">
        <v>8297</v>
      </c>
      <c r="L756" s="19" t="str">
        <v>tier - 2</v>
      </c>
      <c r="M756" s="19" t="s">
        <v>8297</v>
      </c>
      <c r="N756" s="19" t="str">
        <v>tier - 2</v>
      </c>
      <c r="O756" s="19" t="s">
        <v>8337</v>
      </c>
      <c r="P756" s="19" t="str">
        <v>R1024</v>
      </c>
      <c r="Q756" s="19">
        <f ca="1" t="shared" si="124"/>
        <v>35</v>
      </c>
      <c r="R756" s="29"/>
      <c r="U756" s="19" t="s">
        <v>8310</v>
      </c>
      <c r="V756" s="19" t="str">
        <f t="shared" si="130"/>
        <v>Sep</v>
      </c>
      <c r="X756" s="19">
        <f t="shared" si="131"/>
        <v>1984</v>
      </c>
      <c r="AG756" s="19" t="s">
        <v>2804</v>
      </c>
      <c r="AH756" s="19" t="s">
        <v>8336</v>
      </c>
      <c r="AI756" s="19" t="s">
        <v>8297</v>
      </c>
      <c r="AJ756" s="19" t="s">
        <v>8298</v>
      </c>
      <c r="AK756" s="19" t="str">
        <v>tier - 2</v>
      </c>
      <c r="AL756" s="19" t="str">
        <v>tier - 3</v>
      </c>
      <c r="AT756" s="19" t="s">
        <v>8299</v>
      </c>
      <c r="AU756" s="19" t="str">
        <v>R1013</v>
      </c>
      <c r="BD756" s="39">
        <v>1981</v>
      </c>
      <c r="BE756" s="19" t="str">
        <f t="shared" si="126"/>
        <v>Aug</v>
      </c>
      <c r="BF756" s="19">
        <v>26</v>
      </c>
      <c r="BG756" s="40">
        <f t="shared" si="127"/>
        <v>29824</v>
      </c>
      <c r="BM756" s="39">
        <v>1996</v>
      </c>
      <c r="BN756" s="19" t="str">
        <f t="shared" si="128"/>
        <v>Jul</v>
      </c>
      <c r="BO756" s="19">
        <v>4</v>
      </c>
      <c r="BP756" s="40">
        <f t="shared" si="125"/>
        <v>35250</v>
      </c>
      <c r="BQ756" s="19">
        <f ca="1" t="shared" si="129"/>
        <v>29</v>
      </c>
      <c r="BU756" s="19">
        <v>6293.63</v>
      </c>
      <c r="BV756" s="41">
        <v>6293.63</v>
      </c>
    </row>
    <row r="757" spans="1:74">
      <c r="A757" s="19" t="s">
        <v>2831</v>
      </c>
      <c r="B757" s="39">
        <v>1986</v>
      </c>
      <c r="C757" s="19">
        <f t="shared" si="122"/>
        <v>1986</v>
      </c>
      <c r="D757" s="19" t="s">
        <v>8310</v>
      </c>
      <c r="E757" s="19" t="str">
        <f t="shared" si="121"/>
        <v>Sep</v>
      </c>
      <c r="F757" s="19">
        <v>25</v>
      </c>
      <c r="G757" s="40">
        <f t="shared" si="123"/>
        <v>31680</v>
      </c>
      <c r="H757" s="19">
        <v>3</v>
      </c>
      <c r="I757" s="19">
        <v>6335.64</v>
      </c>
      <c r="J757" s="41">
        <v>6335.64</v>
      </c>
      <c r="K757" s="19" t="s">
        <v>8297</v>
      </c>
      <c r="L757" s="19" t="str">
        <v>tier - 2</v>
      </c>
      <c r="M757" s="19" t="s">
        <v>8297</v>
      </c>
      <c r="N757" s="19" t="str">
        <v>tier - 2</v>
      </c>
      <c r="O757" s="19" t="s">
        <v>8299</v>
      </c>
      <c r="P757" s="19" t="str">
        <v>R1013</v>
      </c>
      <c r="Q757" s="19">
        <f ca="1" t="shared" si="124"/>
        <v>39</v>
      </c>
      <c r="R757" s="29"/>
      <c r="U757" s="19" t="s">
        <v>8303</v>
      </c>
      <c r="V757" s="19" t="str">
        <f t="shared" si="130"/>
        <v>Jun</v>
      </c>
      <c r="X757" s="19">
        <f t="shared" si="131"/>
        <v>1981</v>
      </c>
      <c r="AG757" s="19" t="s">
        <v>2807</v>
      </c>
      <c r="AH757" s="19" t="s">
        <v>8336</v>
      </c>
      <c r="AI757" s="19" t="s">
        <v>8297</v>
      </c>
      <c r="AJ757" s="19" t="s">
        <v>8298</v>
      </c>
      <c r="AK757" s="19" t="str">
        <v>tier - 2</v>
      </c>
      <c r="AL757" s="19" t="str">
        <v>tier - 3</v>
      </c>
      <c r="AT757" s="19" t="s">
        <v>8340</v>
      </c>
      <c r="AU757" s="19" t="str">
        <v>R1021</v>
      </c>
      <c r="BD757" s="39">
        <v>1996</v>
      </c>
      <c r="BE757" s="19" t="str">
        <f t="shared" si="126"/>
        <v>Jul</v>
      </c>
      <c r="BF757" s="19">
        <v>4</v>
      </c>
      <c r="BG757" s="40">
        <f t="shared" si="127"/>
        <v>35250</v>
      </c>
      <c r="BM757" s="39">
        <v>1974</v>
      </c>
      <c r="BN757" s="19" t="str">
        <f t="shared" si="128"/>
        <v>Sep</v>
      </c>
      <c r="BO757" s="19">
        <v>17</v>
      </c>
      <c r="BP757" s="40">
        <f t="shared" si="125"/>
        <v>27289</v>
      </c>
      <c r="BQ757" s="19">
        <f ca="1" t="shared" si="129"/>
        <v>51</v>
      </c>
      <c r="BU757" s="19">
        <v>6302.23</v>
      </c>
      <c r="BV757" s="41">
        <v>6302.23</v>
      </c>
    </row>
    <row r="758" spans="1:74">
      <c r="A758" s="19" t="s">
        <v>2835</v>
      </c>
      <c r="B758" s="39">
        <v>1983</v>
      </c>
      <c r="C758" s="19">
        <f t="shared" si="122"/>
        <v>1983</v>
      </c>
      <c r="D758" s="19" t="s">
        <v>8329</v>
      </c>
      <c r="E758" s="19" t="str">
        <f t="shared" si="121"/>
        <v>Oct</v>
      </c>
      <c r="F758" s="19">
        <v>21</v>
      </c>
      <c r="G758" s="40">
        <f t="shared" si="123"/>
        <v>30610</v>
      </c>
      <c r="H758" s="19">
        <v>2</v>
      </c>
      <c r="I758" s="19">
        <v>6338.08</v>
      </c>
      <c r="J758" s="41">
        <v>6338.08</v>
      </c>
      <c r="K758" s="19" t="s">
        <v>8297</v>
      </c>
      <c r="L758" s="19" t="str">
        <v>tier - 2</v>
      </c>
      <c r="M758" s="19" t="s">
        <v>8302</v>
      </c>
      <c r="N758" s="19" t="str">
        <v>tier - 1</v>
      </c>
      <c r="O758" s="19" t="s">
        <v>8299</v>
      </c>
      <c r="P758" s="19" t="str">
        <v>R1013</v>
      </c>
      <c r="Q758" s="19">
        <f ca="1" t="shared" si="124"/>
        <v>42</v>
      </c>
      <c r="R758" s="29"/>
      <c r="U758" s="19" t="s">
        <v>8329</v>
      </c>
      <c r="V758" s="19" t="str">
        <f t="shared" si="130"/>
        <v>Oct</v>
      </c>
      <c r="X758" s="19">
        <f t="shared" si="131"/>
        <v>1993</v>
      </c>
      <c r="AG758" s="19" t="s">
        <v>2811</v>
      </c>
      <c r="AH758" s="19" t="s">
        <v>8336</v>
      </c>
      <c r="AI758" s="19" t="s">
        <v>8297</v>
      </c>
      <c r="AJ758" s="19" t="s">
        <v>8302</v>
      </c>
      <c r="AK758" s="19" t="str">
        <v>tier - 2</v>
      </c>
      <c r="AL758" s="19" t="str">
        <v>tier - 1</v>
      </c>
      <c r="AT758" s="19" t="s">
        <v>8299</v>
      </c>
      <c r="AU758" s="19" t="str">
        <v>R1013</v>
      </c>
      <c r="BD758" s="39">
        <v>1974</v>
      </c>
      <c r="BE758" s="19" t="str">
        <f t="shared" si="126"/>
        <v>Sep</v>
      </c>
      <c r="BF758" s="19">
        <v>17</v>
      </c>
      <c r="BG758" s="40">
        <f t="shared" si="127"/>
        <v>27289</v>
      </c>
      <c r="BM758" s="39">
        <v>1969</v>
      </c>
      <c r="BN758" s="19" t="str">
        <f t="shared" si="128"/>
        <v>Sep</v>
      </c>
      <c r="BO758" s="19">
        <v>4</v>
      </c>
      <c r="BP758" s="40">
        <f t="shared" si="125"/>
        <v>25450</v>
      </c>
      <c r="BQ758" s="19">
        <f ca="1" t="shared" si="129"/>
        <v>56</v>
      </c>
      <c r="BU758" s="19">
        <v>6305.61</v>
      </c>
      <c r="BV758" s="41">
        <v>6305.61</v>
      </c>
    </row>
    <row r="759" spans="1:74">
      <c r="A759" s="19" t="s">
        <v>2839</v>
      </c>
      <c r="B759" s="39">
        <v>1983</v>
      </c>
      <c r="C759" s="19">
        <f t="shared" si="122"/>
        <v>1983</v>
      </c>
      <c r="D759" s="19" t="s">
        <v>8328</v>
      </c>
      <c r="E759" s="19" t="str">
        <f t="shared" si="121"/>
        <v>Aug</v>
      </c>
      <c r="F759" s="19">
        <v>19</v>
      </c>
      <c r="G759" s="40">
        <f t="shared" si="123"/>
        <v>30547</v>
      </c>
      <c r="H759" s="19">
        <v>2</v>
      </c>
      <c r="I759" s="19">
        <v>6356.27</v>
      </c>
      <c r="J759" s="41">
        <v>6356.27</v>
      </c>
      <c r="K759" s="19" t="s">
        <v>8298</v>
      </c>
      <c r="L759" s="19" t="str">
        <v>tier - 3</v>
      </c>
      <c r="M759" s="19" t="s">
        <v>8297</v>
      </c>
      <c r="N759" s="19" t="str">
        <v>tier - 2</v>
      </c>
      <c r="O759" s="19" t="s">
        <v>8299</v>
      </c>
      <c r="P759" s="19" t="str">
        <v>R1013</v>
      </c>
      <c r="Q759" s="19">
        <f ca="1" t="shared" si="124"/>
        <v>42</v>
      </c>
      <c r="R759" s="29"/>
      <c r="U759" s="19" t="s">
        <v>8301</v>
      </c>
      <c r="V759" s="19" t="str">
        <f t="shared" si="130"/>
        <v>Nov</v>
      </c>
      <c r="X759" s="19">
        <f t="shared" si="131"/>
        <v>1981</v>
      </c>
      <c r="AG759" s="19" t="s">
        <v>2815</v>
      </c>
      <c r="AH759" s="19" t="s">
        <v>8336</v>
      </c>
      <c r="AI759" s="19" t="s">
        <v>8297</v>
      </c>
      <c r="AJ759" s="19" t="s">
        <v>8297</v>
      </c>
      <c r="AK759" s="19" t="str">
        <v>tier - 2</v>
      </c>
      <c r="AL759" s="19" t="str">
        <v>tier - 2</v>
      </c>
      <c r="AT759" s="19" t="s">
        <v>8315</v>
      </c>
      <c r="AU759" s="19" t="str">
        <v>R1012</v>
      </c>
      <c r="BD759" s="39">
        <v>1969</v>
      </c>
      <c r="BE759" s="19" t="str">
        <f t="shared" si="126"/>
        <v>Sep</v>
      </c>
      <c r="BF759" s="19">
        <v>4</v>
      </c>
      <c r="BG759" s="40">
        <f t="shared" si="127"/>
        <v>25450</v>
      </c>
      <c r="BM759" s="39">
        <v>2004</v>
      </c>
      <c r="BN759" s="19" t="str">
        <f t="shared" si="128"/>
        <v>Jul</v>
      </c>
      <c r="BO759" s="19">
        <v>27</v>
      </c>
      <c r="BP759" s="40">
        <f t="shared" si="125"/>
        <v>38195</v>
      </c>
      <c r="BQ759" s="19">
        <f ca="1" t="shared" si="129"/>
        <v>21</v>
      </c>
      <c r="BU759" s="19">
        <v>6311.11</v>
      </c>
      <c r="BV759" s="41">
        <v>6311.11</v>
      </c>
    </row>
    <row r="760" spans="1:74">
      <c r="A760" s="19" t="s">
        <v>2843</v>
      </c>
      <c r="B760" s="39">
        <v>1980</v>
      </c>
      <c r="C760" s="19">
        <f t="shared" si="122"/>
        <v>1980</v>
      </c>
      <c r="D760" s="19" t="s">
        <v>8329</v>
      </c>
      <c r="E760" s="19" t="str">
        <f t="shared" si="121"/>
        <v>Oct</v>
      </c>
      <c r="F760" s="19">
        <v>30</v>
      </c>
      <c r="G760" s="40">
        <f t="shared" si="123"/>
        <v>29524</v>
      </c>
      <c r="H760" s="19">
        <v>0</v>
      </c>
      <c r="I760" s="19">
        <v>6358.78</v>
      </c>
      <c r="J760" s="41">
        <v>6358.78</v>
      </c>
      <c r="K760" s="19" t="s">
        <v>8297</v>
      </c>
      <c r="L760" s="19" t="str">
        <v>tier - 2</v>
      </c>
      <c r="M760" s="19" t="s">
        <v>8302</v>
      </c>
      <c r="N760" s="19" t="str">
        <v>tier - 1</v>
      </c>
      <c r="O760" s="19" t="s">
        <v>8315</v>
      </c>
      <c r="P760" s="19" t="str">
        <v>R1012</v>
      </c>
      <c r="Q760" s="19">
        <f ca="1" t="shared" si="124"/>
        <v>45</v>
      </c>
      <c r="R760" s="29"/>
      <c r="U760" s="19" t="s">
        <v>8328</v>
      </c>
      <c r="V760" s="19" t="str">
        <f t="shared" si="130"/>
        <v>Aug</v>
      </c>
      <c r="X760" s="19">
        <f t="shared" si="131"/>
        <v>1981</v>
      </c>
      <c r="AG760" s="19" t="s">
        <v>2819</v>
      </c>
      <c r="AH760" s="19" t="s">
        <v>8336</v>
      </c>
      <c r="AI760" s="19" t="s">
        <v>8297</v>
      </c>
      <c r="AJ760" s="19" t="s">
        <v>8297</v>
      </c>
      <c r="AK760" s="19" t="str">
        <v>tier - 2</v>
      </c>
      <c r="AL760" s="19" t="str">
        <v>tier - 2</v>
      </c>
      <c r="AT760" s="19" t="s">
        <v>8330</v>
      </c>
      <c r="AU760" s="19" t="str">
        <v>R1011</v>
      </c>
      <c r="BD760" s="39">
        <v>2004</v>
      </c>
      <c r="BE760" s="19" t="str">
        <f t="shared" si="126"/>
        <v>Jul</v>
      </c>
      <c r="BF760" s="19">
        <v>27</v>
      </c>
      <c r="BG760" s="40">
        <f t="shared" si="127"/>
        <v>38195</v>
      </c>
      <c r="BM760" s="39">
        <v>1985</v>
      </c>
      <c r="BN760" s="19" t="str">
        <f t="shared" si="128"/>
        <v>Nov</v>
      </c>
      <c r="BO760" s="19">
        <v>19</v>
      </c>
      <c r="BP760" s="40">
        <f t="shared" si="125"/>
        <v>31370</v>
      </c>
      <c r="BQ760" s="19">
        <f ca="1" t="shared" si="129"/>
        <v>39</v>
      </c>
      <c r="BU760" s="19">
        <v>6311.95</v>
      </c>
      <c r="BV760" s="41">
        <v>6311.95</v>
      </c>
    </row>
    <row r="761" spans="1:74">
      <c r="A761" s="19" t="s">
        <v>2847</v>
      </c>
      <c r="B761" s="39">
        <v>1989</v>
      </c>
      <c r="C761" s="19">
        <f t="shared" si="122"/>
        <v>1989</v>
      </c>
      <c r="D761" s="19" t="s">
        <v>8303</v>
      </c>
      <c r="E761" s="19" t="str">
        <f t="shared" si="121"/>
        <v>Jun</v>
      </c>
      <c r="F761" s="19">
        <v>24</v>
      </c>
      <c r="G761" s="40">
        <f t="shared" si="123"/>
        <v>32683</v>
      </c>
      <c r="H761" s="19">
        <v>3</v>
      </c>
      <c r="I761" s="19">
        <v>6360.99</v>
      </c>
      <c r="J761" s="41">
        <v>6360.99</v>
      </c>
      <c r="K761" s="19" t="s">
        <v>8297</v>
      </c>
      <c r="L761" s="19" t="str">
        <v>tier - 2</v>
      </c>
      <c r="M761" s="19" t="s">
        <v>8297</v>
      </c>
      <c r="N761" s="19" t="str">
        <v>tier - 2</v>
      </c>
      <c r="O761" s="19" t="s">
        <v>8315</v>
      </c>
      <c r="P761" s="19" t="str">
        <v>R1012</v>
      </c>
      <c r="Q761" s="19">
        <f ca="1" t="shared" si="124"/>
        <v>36</v>
      </c>
      <c r="R761" s="29"/>
      <c r="U761" s="19" t="s">
        <v>8296</v>
      </c>
      <c r="V761" s="19" t="str">
        <f t="shared" si="130"/>
        <v>Jul</v>
      </c>
      <c r="X761" s="19">
        <f t="shared" si="131"/>
        <v>1996</v>
      </c>
      <c r="AG761" s="19" t="s">
        <v>2822</v>
      </c>
      <c r="AH761" s="19" t="s">
        <v>8336</v>
      </c>
      <c r="AI761" s="19" t="s">
        <v>8297</v>
      </c>
      <c r="AJ761" s="19" t="s">
        <v>8302</v>
      </c>
      <c r="AK761" s="19" t="str">
        <v>tier - 2</v>
      </c>
      <c r="AL761" s="19" t="str">
        <v>tier - 1</v>
      </c>
      <c r="AT761" s="19" t="s">
        <v>8330</v>
      </c>
      <c r="AU761" s="19" t="str">
        <v>R1011</v>
      </c>
      <c r="BD761" s="39">
        <v>1985</v>
      </c>
      <c r="BE761" s="19" t="str">
        <f t="shared" si="126"/>
        <v>Nov</v>
      </c>
      <c r="BF761" s="19">
        <v>19</v>
      </c>
      <c r="BG761" s="40">
        <f t="shared" si="127"/>
        <v>31370</v>
      </c>
      <c r="BM761" s="39">
        <v>1985</v>
      </c>
      <c r="BN761" s="19" t="str">
        <f t="shared" si="128"/>
        <v>Dec</v>
      </c>
      <c r="BO761" s="19">
        <v>15</v>
      </c>
      <c r="BP761" s="40">
        <f t="shared" si="125"/>
        <v>31396</v>
      </c>
      <c r="BQ761" s="19">
        <f ca="1" t="shared" si="129"/>
        <v>39</v>
      </c>
      <c r="BU761" s="19">
        <v>6313.76</v>
      </c>
      <c r="BV761" s="41">
        <v>6313.76</v>
      </c>
    </row>
    <row r="762" spans="1:74">
      <c r="A762" s="19" t="s">
        <v>2851</v>
      </c>
      <c r="B762" s="39">
        <v>1996</v>
      </c>
      <c r="C762" s="19">
        <f t="shared" si="122"/>
        <v>1996</v>
      </c>
      <c r="D762" s="19" t="s">
        <v>8296</v>
      </c>
      <c r="E762" s="19" t="str">
        <f t="shared" si="121"/>
        <v>Jul</v>
      </c>
      <c r="F762" s="19">
        <v>7</v>
      </c>
      <c r="G762" s="40">
        <f t="shared" si="123"/>
        <v>35253</v>
      </c>
      <c r="H762" s="19">
        <v>0</v>
      </c>
      <c r="I762" s="19">
        <v>6361.47</v>
      </c>
      <c r="J762" s="41">
        <v>6361.47</v>
      </c>
      <c r="K762" s="19" t="s">
        <v>8297</v>
      </c>
      <c r="L762" s="19" t="str">
        <v>tier - 2</v>
      </c>
      <c r="M762" s="19" t="s">
        <v>8298</v>
      </c>
      <c r="N762" s="19" t="str">
        <v>tier - 3</v>
      </c>
      <c r="O762" s="19" t="s">
        <v>8340</v>
      </c>
      <c r="P762" s="19" t="str">
        <v>R1021</v>
      </c>
      <c r="Q762" s="19">
        <f ca="1" t="shared" si="124"/>
        <v>29</v>
      </c>
      <c r="R762" s="29"/>
      <c r="U762" s="19" t="s">
        <v>8310</v>
      </c>
      <c r="V762" s="19" t="str">
        <f t="shared" si="130"/>
        <v>Sep</v>
      </c>
      <c r="X762" s="19">
        <f t="shared" si="131"/>
        <v>1974</v>
      </c>
      <c r="AG762" s="19" t="s">
        <v>2825</v>
      </c>
      <c r="AH762" s="19" t="s">
        <v>8336</v>
      </c>
      <c r="AI762" s="19" t="s">
        <v>8297</v>
      </c>
      <c r="AJ762" s="19" t="s">
        <v>8302</v>
      </c>
      <c r="AK762" s="19" t="str">
        <v>tier - 2</v>
      </c>
      <c r="AL762" s="19" t="str">
        <v>tier - 1</v>
      </c>
      <c r="AT762" s="19" t="s">
        <v>8299</v>
      </c>
      <c r="AU762" s="19" t="str">
        <v>R1013</v>
      </c>
      <c r="BD762" s="39">
        <v>1985</v>
      </c>
      <c r="BE762" s="19" t="str">
        <f t="shared" si="126"/>
        <v>Dec</v>
      </c>
      <c r="BF762" s="19">
        <v>15</v>
      </c>
      <c r="BG762" s="40">
        <f t="shared" si="127"/>
        <v>31396</v>
      </c>
      <c r="BM762" s="39">
        <v>1990</v>
      </c>
      <c r="BN762" s="19" t="str">
        <f t="shared" si="128"/>
        <v>Aug</v>
      </c>
      <c r="BO762" s="19">
        <v>13</v>
      </c>
      <c r="BP762" s="40">
        <f t="shared" si="125"/>
        <v>33098</v>
      </c>
      <c r="BQ762" s="19">
        <f ca="1" t="shared" si="129"/>
        <v>35</v>
      </c>
      <c r="BU762" s="19">
        <v>6334.34</v>
      </c>
      <c r="BV762" s="41">
        <v>6334.34</v>
      </c>
    </row>
    <row r="763" spans="1:74">
      <c r="A763" s="19" t="s">
        <v>2855</v>
      </c>
      <c r="B763" s="39">
        <v>1970</v>
      </c>
      <c r="C763" s="19">
        <f t="shared" si="122"/>
        <v>1970</v>
      </c>
      <c r="D763" s="19" t="s">
        <v>8301</v>
      </c>
      <c r="E763" s="19" t="str">
        <f t="shared" si="121"/>
        <v>Nov</v>
      </c>
      <c r="F763" s="19">
        <v>9</v>
      </c>
      <c r="G763" s="40">
        <f t="shared" si="123"/>
        <v>25881</v>
      </c>
      <c r="H763" s="19">
        <v>0</v>
      </c>
      <c r="I763" s="19">
        <v>6367.31</v>
      </c>
      <c r="J763" s="41">
        <v>6367.31</v>
      </c>
      <c r="K763" s="19" t="s">
        <v>8297</v>
      </c>
      <c r="L763" s="19" t="str">
        <v>tier - 2</v>
      </c>
      <c r="M763" s="19" t="s">
        <v>8302</v>
      </c>
      <c r="N763" s="19" t="str">
        <v>tier - 1</v>
      </c>
      <c r="O763" s="19" t="s">
        <v>8299</v>
      </c>
      <c r="P763" s="19" t="str">
        <v>R1013</v>
      </c>
      <c r="Q763" s="19">
        <f ca="1" t="shared" si="124"/>
        <v>54</v>
      </c>
      <c r="R763" s="29"/>
      <c r="U763" s="19" t="s">
        <v>8310</v>
      </c>
      <c r="V763" s="19" t="str">
        <f t="shared" si="130"/>
        <v>Sep</v>
      </c>
      <c r="X763" s="19">
        <f t="shared" si="131"/>
        <v>1969</v>
      </c>
      <c r="AG763" s="19" t="s">
        <v>2828</v>
      </c>
      <c r="AH763" s="19" t="s">
        <v>8336</v>
      </c>
      <c r="AI763" s="19" t="s">
        <v>8297</v>
      </c>
      <c r="AJ763" s="19" t="s">
        <v>8297</v>
      </c>
      <c r="AK763" s="19" t="str">
        <v>tier - 2</v>
      </c>
      <c r="AL763" s="19" t="str">
        <v>tier - 2</v>
      </c>
      <c r="AT763" s="19" t="s">
        <v>8337</v>
      </c>
      <c r="AU763" s="19" t="str">
        <v>R1024</v>
      </c>
      <c r="BD763" s="39">
        <v>1990</v>
      </c>
      <c r="BE763" s="19" t="str">
        <f t="shared" si="126"/>
        <v>Aug</v>
      </c>
      <c r="BF763" s="19">
        <v>13</v>
      </c>
      <c r="BG763" s="40">
        <f t="shared" si="127"/>
        <v>33098</v>
      </c>
      <c r="BM763" s="39">
        <v>1986</v>
      </c>
      <c r="BN763" s="19" t="str">
        <f t="shared" si="128"/>
        <v>Sep</v>
      </c>
      <c r="BO763" s="19">
        <v>25</v>
      </c>
      <c r="BP763" s="40">
        <f t="shared" si="125"/>
        <v>31680</v>
      </c>
      <c r="BQ763" s="19">
        <f ca="1" t="shared" si="129"/>
        <v>39</v>
      </c>
      <c r="BU763" s="19">
        <v>6335.64</v>
      </c>
      <c r="BV763" s="41">
        <v>6335.64</v>
      </c>
    </row>
    <row r="764" spans="1:74">
      <c r="A764" s="19" t="s">
        <v>2858</v>
      </c>
      <c r="B764" s="39">
        <v>1984</v>
      </c>
      <c r="C764" s="19">
        <f t="shared" si="122"/>
        <v>1984</v>
      </c>
      <c r="D764" s="19" t="s">
        <v>8328</v>
      </c>
      <c r="E764" s="19" t="str">
        <f t="shared" si="121"/>
        <v>Aug</v>
      </c>
      <c r="F764" s="19">
        <v>13</v>
      </c>
      <c r="G764" s="40">
        <f t="shared" si="123"/>
        <v>30907</v>
      </c>
      <c r="H764" s="19">
        <v>1</v>
      </c>
      <c r="I764" s="19">
        <v>6373.56</v>
      </c>
      <c r="J764" s="41">
        <v>6373.56</v>
      </c>
      <c r="K764" s="19" t="s">
        <v>8297</v>
      </c>
      <c r="L764" s="19" t="str">
        <v>tier - 2</v>
      </c>
      <c r="M764" s="19" t="s">
        <v>8302</v>
      </c>
      <c r="N764" s="19" t="str">
        <v>tier - 1</v>
      </c>
      <c r="O764" s="19" t="s">
        <v>8315</v>
      </c>
      <c r="P764" s="19" t="str">
        <v>R1012</v>
      </c>
      <c r="Q764" s="19">
        <f ca="1" t="shared" si="124"/>
        <v>41</v>
      </c>
      <c r="R764" s="29"/>
      <c r="U764" s="19" t="s">
        <v>8296</v>
      </c>
      <c r="V764" s="19" t="str">
        <f t="shared" si="130"/>
        <v>Jul</v>
      </c>
      <c r="X764" s="19">
        <f t="shared" si="131"/>
        <v>2004</v>
      </c>
      <c r="AG764" s="19" t="s">
        <v>2831</v>
      </c>
      <c r="AH764" s="19" t="s">
        <v>8336</v>
      </c>
      <c r="AI764" s="19" t="s">
        <v>8297</v>
      </c>
      <c r="AJ764" s="19" t="s">
        <v>8297</v>
      </c>
      <c r="AK764" s="19" t="str">
        <v>tier - 2</v>
      </c>
      <c r="AL764" s="19" t="str">
        <v>tier - 2</v>
      </c>
      <c r="AT764" s="19" t="s">
        <v>8299</v>
      </c>
      <c r="AU764" s="19" t="str">
        <v>R1013</v>
      </c>
      <c r="BD764" s="39">
        <v>1986</v>
      </c>
      <c r="BE764" s="19" t="str">
        <f t="shared" si="126"/>
        <v>Sep</v>
      </c>
      <c r="BF764" s="19">
        <v>25</v>
      </c>
      <c r="BG764" s="40">
        <f t="shared" si="127"/>
        <v>31680</v>
      </c>
      <c r="BM764" s="39">
        <v>1983</v>
      </c>
      <c r="BN764" s="19" t="str">
        <f t="shared" si="128"/>
        <v>Oct</v>
      </c>
      <c r="BO764" s="19">
        <v>21</v>
      </c>
      <c r="BP764" s="40">
        <f t="shared" si="125"/>
        <v>30610</v>
      </c>
      <c r="BQ764" s="19">
        <f ca="1" t="shared" si="129"/>
        <v>42</v>
      </c>
      <c r="BU764" s="19">
        <v>6338.08</v>
      </c>
      <c r="BV764" s="41">
        <v>6338.08</v>
      </c>
    </row>
    <row r="765" spans="1:74">
      <c r="A765" s="19" t="s">
        <v>2862</v>
      </c>
      <c r="B765" s="39">
        <v>1976</v>
      </c>
      <c r="C765" s="19">
        <f t="shared" si="122"/>
        <v>1976</v>
      </c>
      <c r="D765" s="19" t="s">
        <v>8301</v>
      </c>
      <c r="E765" s="19" t="str">
        <f t="shared" si="121"/>
        <v>Nov</v>
      </c>
      <c r="F765" s="19">
        <v>18</v>
      </c>
      <c r="G765" s="40">
        <f t="shared" si="123"/>
        <v>28082</v>
      </c>
      <c r="H765" s="19">
        <v>2</v>
      </c>
      <c r="I765" s="19">
        <v>6374.16</v>
      </c>
      <c r="J765" s="41">
        <v>6374.16</v>
      </c>
      <c r="K765" s="19" t="s">
        <v>8297</v>
      </c>
      <c r="L765" s="19" t="str">
        <v>tier - 2</v>
      </c>
      <c r="M765" s="19" t="s">
        <v>8297</v>
      </c>
      <c r="N765" s="19" t="str">
        <v>tier - 2</v>
      </c>
      <c r="O765" s="19" t="s">
        <v>8299</v>
      </c>
      <c r="P765" s="19" t="str">
        <v>R1013</v>
      </c>
      <c r="Q765" s="19">
        <f ca="1" t="shared" si="124"/>
        <v>48</v>
      </c>
      <c r="R765" s="29"/>
      <c r="U765" s="19" t="s">
        <v>8301</v>
      </c>
      <c r="V765" s="19" t="str">
        <f t="shared" si="130"/>
        <v>Nov</v>
      </c>
      <c r="X765" s="19">
        <f t="shared" si="131"/>
        <v>1985</v>
      </c>
      <c r="AG765" s="19" t="s">
        <v>2835</v>
      </c>
      <c r="AH765" s="19" t="s">
        <v>8336</v>
      </c>
      <c r="AI765" s="19" t="s">
        <v>8297</v>
      </c>
      <c r="AJ765" s="19" t="s">
        <v>8302</v>
      </c>
      <c r="AK765" s="19" t="str">
        <v>tier - 2</v>
      </c>
      <c r="AL765" s="19" t="str">
        <v>tier - 1</v>
      </c>
      <c r="AT765" s="19" t="s">
        <v>8299</v>
      </c>
      <c r="AU765" s="19" t="str">
        <v>R1013</v>
      </c>
      <c r="BD765" s="39">
        <v>1983</v>
      </c>
      <c r="BE765" s="19" t="str">
        <f t="shared" si="126"/>
        <v>Oct</v>
      </c>
      <c r="BF765" s="19">
        <v>21</v>
      </c>
      <c r="BG765" s="40">
        <f t="shared" si="127"/>
        <v>30610</v>
      </c>
      <c r="BM765" s="39">
        <v>1983</v>
      </c>
      <c r="BN765" s="19" t="str">
        <f t="shared" si="128"/>
        <v>Aug</v>
      </c>
      <c r="BO765" s="19">
        <v>19</v>
      </c>
      <c r="BP765" s="40">
        <f t="shared" si="125"/>
        <v>30547</v>
      </c>
      <c r="BQ765" s="19">
        <f ca="1" t="shared" si="129"/>
        <v>42</v>
      </c>
      <c r="BU765" s="19">
        <v>6356.27</v>
      </c>
      <c r="BV765" s="41">
        <v>6356.27</v>
      </c>
    </row>
    <row r="766" spans="1:74">
      <c r="A766" s="19" t="s">
        <v>2866</v>
      </c>
      <c r="B766" s="39">
        <v>1982</v>
      </c>
      <c r="C766" s="19">
        <f t="shared" si="122"/>
        <v>1982</v>
      </c>
      <c r="D766" s="19" t="s">
        <v>8328</v>
      </c>
      <c r="E766" s="19" t="str">
        <f t="shared" si="121"/>
        <v>Aug</v>
      </c>
      <c r="F766" s="19">
        <v>6</v>
      </c>
      <c r="G766" s="40">
        <f t="shared" si="123"/>
        <v>30169</v>
      </c>
      <c r="H766" s="19">
        <v>1</v>
      </c>
      <c r="I766" s="19">
        <v>6389.38</v>
      </c>
      <c r="J766" s="41">
        <v>6389.38</v>
      </c>
      <c r="K766" s="19" t="s">
        <v>8302</v>
      </c>
      <c r="L766" s="19" t="str">
        <v>tier - 1</v>
      </c>
      <c r="M766" s="19" t="s">
        <v>8297</v>
      </c>
      <c r="N766" s="19" t="str">
        <v>tier - 2</v>
      </c>
      <c r="O766" s="19" t="s">
        <v>8315</v>
      </c>
      <c r="P766" s="19" t="str">
        <v>R1012</v>
      </c>
      <c r="Q766" s="19">
        <f ca="1" t="shared" si="124"/>
        <v>43</v>
      </c>
      <c r="R766" s="29"/>
      <c r="U766" s="19" t="s">
        <v>8326</v>
      </c>
      <c r="V766" s="19" t="str">
        <f t="shared" si="130"/>
        <v>Dec</v>
      </c>
      <c r="X766" s="19">
        <f t="shared" si="131"/>
        <v>1985</v>
      </c>
      <c r="AG766" s="19" t="s">
        <v>2839</v>
      </c>
      <c r="AH766" s="19" t="s">
        <v>8336</v>
      </c>
      <c r="AI766" s="19" t="s">
        <v>8298</v>
      </c>
      <c r="AJ766" s="19" t="s">
        <v>8297</v>
      </c>
      <c r="AK766" s="19" t="str">
        <v>tier - 3</v>
      </c>
      <c r="AL766" s="19" t="str">
        <v>tier - 2</v>
      </c>
      <c r="AT766" s="19" t="s">
        <v>8299</v>
      </c>
      <c r="AU766" s="19" t="str">
        <v>R1013</v>
      </c>
      <c r="BD766" s="39">
        <v>1983</v>
      </c>
      <c r="BE766" s="19" t="str">
        <f t="shared" si="126"/>
        <v>Aug</v>
      </c>
      <c r="BF766" s="19">
        <v>19</v>
      </c>
      <c r="BG766" s="40">
        <f t="shared" si="127"/>
        <v>30547</v>
      </c>
      <c r="BM766" s="39">
        <v>1980</v>
      </c>
      <c r="BN766" s="19" t="str">
        <f t="shared" si="128"/>
        <v>Oct</v>
      </c>
      <c r="BO766" s="19">
        <v>30</v>
      </c>
      <c r="BP766" s="40">
        <f t="shared" si="125"/>
        <v>29524</v>
      </c>
      <c r="BQ766" s="19">
        <f ca="1" t="shared" si="129"/>
        <v>45</v>
      </c>
      <c r="BU766" s="19">
        <v>6358.78</v>
      </c>
      <c r="BV766" s="41">
        <v>6358.78</v>
      </c>
    </row>
    <row r="767" spans="1:74">
      <c r="A767" s="19" t="s">
        <v>2869</v>
      </c>
      <c r="B767" s="39">
        <v>1997</v>
      </c>
      <c r="C767" s="19">
        <f t="shared" si="122"/>
        <v>1997</v>
      </c>
      <c r="D767" s="19" t="s">
        <v>8328</v>
      </c>
      <c r="E767" s="19" t="str">
        <f t="shared" si="121"/>
        <v>Aug</v>
      </c>
      <c r="F767" s="19">
        <v>16</v>
      </c>
      <c r="G767" s="40">
        <f t="shared" si="123"/>
        <v>35658</v>
      </c>
      <c r="H767" s="19">
        <v>0</v>
      </c>
      <c r="I767" s="19">
        <v>6389.53</v>
      </c>
      <c r="J767" s="41">
        <v>6389.53</v>
      </c>
      <c r="K767" s="19" t="s">
        <v>8297</v>
      </c>
      <c r="L767" s="19" t="str">
        <v>tier - 2</v>
      </c>
      <c r="M767" s="19" t="s">
        <v>8297</v>
      </c>
      <c r="N767" s="19" t="str">
        <v>tier - 2</v>
      </c>
      <c r="O767" s="19" t="s">
        <v>8340</v>
      </c>
      <c r="P767" s="19" t="str">
        <v>R1021</v>
      </c>
      <c r="Q767" s="19">
        <f ca="1" t="shared" si="124"/>
        <v>28</v>
      </c>
      <c r="R767" s="29"/>
      <c r="U767" s="19" t="s">
        <v>8328</v>
      </c>
      <c r="V767" s="19" t="str">
        <f t="shared" si="130"/>
        <v>Aug</v>
      </c>
      <c r="X767" s="19">
        <f t="shared" si="131"/>
        <v>1990</v>
      </c>
      <c r="AG767" s="19" t="s">
        <v>2843</v>
      </c>
      <c r="AH767" s="19" t="s">
        <v>8336</v>
      </c>
      <c r="AI767" s="19" t="s">
        <v>8297</v>
      </c>
      <c r="AJ767" s="19" t="s">
        <v>8302</v>
      </c>
      <c r="AK767" s="19" t="str">
        <v>tier - 2</v>
      </c>
      <c r="AL767" s="19" t="str">
        <v>tier - 1</v>
      </c>
      <c r="AT767" s="19" t="s">
        <v>8315</v>
      </c>
      <c r="AU767" s="19" t="str">
        <v>R1012</v>
      </c>
      <c r="BD767" s="39">
        <v>1980</v>
      </c>
      <c r="BE767" s="19" t="str">
        <f t="shared" si="126"/>
        <v>Oct</v>
      </c>
      <c r="BF767" s="19">
        <v>30</v>
      </c>
      <c r="BG767" s="40">
        <f t="shared" si="127"/>
        <v>29524</v>
      </c>
      <c r="BM767" s="39">
        <v>1989</v>
      </c>
      <c r="BN767" s="19" t="str">
        <f t="shared" si="128"/>
        <v>Jun</v>
      </c>
      <c r="BO767" s="19">
        <v>24</v>
      </c>
      <c r="BP767" s="40">
        <f t="shared" si="125"/>
        <v>32683</v>
      </c>
      <c r="BQ767" s="19">
        <f ca="1" t="shared" si="129"/>
        <v>36</v>
      </c>
      <c r="BU767" s="19">
        <v>6360.99</v>
      </c>
      <c r="BV767" s="41">
        <v>6360.99</v>
      </c>
    </row>
    <row r="768" spans="1:74">
      <c r="A768" s="19" t="s">
        <v>2872</v>
      </c>
      <c r="B768" s="39">
        <v>1982</v>
      </c>
      <c r="C768" s="19">
        <f t="shared" si="122"/>
        <v>1982</v>
      </c>
      <c r="D768" s="19" t="s">
        <v>8329</v>
      </c>
      <c r="E768" s="19" t="str">
        <f t="shared" si="121"/>
        <v>Oct</v>
      </c>
      <c r="F768" s="19">
        <v>28</v>
      </c>
      <c r="G768" s="40">
        <f t="shared" si="123"/>
        <v>30252</v>
      </c>
      <c r="H768" s="19">
        <v>1</v>
      </c>
      <c r="I768" s="19">
        <v>6393.6</v>
      </c>
      <c r="J768" s="41">
        <v>6393.6</v>
      </c>
      <c r="K768" s="19" t="s">
        <v>8297</v>
      </c>
      <c r="L768" s="19" t="str">
        <v>tier - 2</v>
      </c>
      <c r="M768" s="19" t="s">
        <v>8302</v>
      </c>
      <c r="N768" s="19" t="str">
        <v>tier - 1</v>
      </c>
      <c r="O768" s="19" t="s">
        <v>8315</v>
      </c>
      <c r="P768" s="19" t="str">
        <v>R1012</v>
      </c>
      <c r="Q768" s="19">
        <f ca="1" t="shared" si="124"/>
        <v>43</v>
      </c>
      <c r="R768" s="29"/>
      <c r="U768" s="19" t="s">
        <v>8310</v>
      </c>
      <c r="V768" s="19" t="str">
        <f t="shared" si="130"/>
        <v>Sep</v>
      </c>
      <c r="X768" s="19">
        <f t="shared" si="131"/>
        <v>1986</v>
      </c>
      <c r="AG768" s="19" t="s">
        <v>2847</v>
      </c>
      <c r="AH768" s="19" t="s">
        <v>8336</v>
      </c>
      <c r="AI768" s="19" t="s">
        <v>8297</v>
      </c>
      <c r="AJ768" s="19" t="s">
        <v>8297</v>
      </c>
      <c r="AK768" s="19" t="str">
        <v>tier - 2</v>
      </c>
      <c r="AL768" s="19" t="str">
        <v>tier - 2</v>
      </c>
      <c r="AT768" s="19" t="s">
        <v>8315</v>
      </c>
      <c r="AU768" s="19" t="str">
        <v>R1012</v>
      </c>
      <c r="BD768" s="39">
        <v>1989</v>
      </c>
      <c r="BE768" s="19" t="str">
        <f t="shared" si="126"/>
        <v>Jun</v>
      </c>
      <c r="BF768" s="19">
        <v>24</v>
      </c>
      <c r="BG768" s="40">
        <f t="shared" si="127"/>
        <v>32683</v>
      </c>
      <c r="BM768" s="39">
        <v>1996</v>
      </c>
      <c r="BN768" s="19" t="str">
        <f t="shared" si="128"/>
        <v>Jul</v>
      </c>
      <c r="BO768" s="19">
        <v>7</v>
      </c>
      <c r="BP768" s="40">
        <f t="shared" si="125"/>
        <v>35253</v>
      </c>
      <c r="BQ768" s="19">
        <f ca="1" t="shared" si="129"/>
        <v>29</v>
      </c>
      <c r="BU768" s="19">
        <v>6361.47</v>
      </c>
      <c r="BV768" s="41">
        <v>6361.47</v>
      </c>
    </row>
    <row r="769" spans="1:74">
      <c r="A769" s="19" t="s">
        <v>2875</v>
      </c>
      <c r="B769" s="39">
        <v>1987</v>
      </c>
      <c r="C769" s="19">
        <f t="shared" si="122"/>
        <v>1987</v>
      </c>
      <c r="D769" s="19" t="s">
        <v>8310</v>
      </c>
      <c r="E769" s="19" t="str">
        <f t="shared" si="121"/>
        <v>Sep</v>
      </c>
      <c r="F769" s="19">
        <v>9</v>
      </c>
      <c r="G769" s="40">
        <f t="shared" si="123"/>
        <v>32029</v>
      </c>
      <c r="H769" s="19">
        <v>2</v>
      </c>
      <c r="I769" s="19">
        <v>6402.29</v>
      </c>
      <c r="J769" s="41">
        <v>6402.29</v>
      </c>
      <c r="K769" s="19" t="s">
        <v>8297</v>
      </c>
      <c r="L769" s="19" t="str">
        <v>tier - 2</v>
      </c>
      <c r="M769" s="19" t="s">
        <v>8298</v>
      </c>
      <c r="N769" s="19" t="str">
        <v>tier - 3</v>
      </c>
      <c r="O769" s="19" t="s">
        <v>8337</v>
      </c>
      <c r="P769" s="19" t="str">
        <v>R1024</v>
      </c>
      <c r="Q769" s="19">
        <f ca="1" t="shared" si="124"/>
        <v>38</v>
      </c>
      <c r="R769" s="29"/>
      <c r="U769" s="19" t="s">
        <v>8329</v>
      </c>
      <c r="V769" s="19" t="str">
        <f t="shared" si="130"/>
        <v>Oct</v>
      </c>
      <c r="X769" s="19">
        <f t="shared" si="131"/>
        <v>1983</v>
      </c>
      <c r="AG769" s="19" t="s">
        <v>2851</v>
      </c>
      <c r="AH769" s="19" t="s">
        <v>8336</v>
      </c>
      <c r="AI769" s="19" t="s">
        <v>8297</v>
      </c>
      <c r="AJ769" s="19" t="s">
        <v>8298</v>
      </c>
      <c r="AK769" s="19" t="str">
        <v>tier - 2</v>
      </c>
      <c r="AL769" s="19" t="str">
        <v>tier - 3</v>
      </c>
      <c r="AT769" s="19" t="s">
        <v>8340</v>
      </c>
      <c r="AU769" s="19" t="str">
        <v>R1021</v>
      </c>
      <c r="BD769" s="39">
        <v>1996</v>
      </c>
      <c r="BE769" s="19" t="str">
        <f t="shared" si="126"/>
        <v>Jul</v>
      </c>
      <c r="BF769" s="19">
        <v>7</v>
      </c>
      <c r="BG769" s="40">
        <f t="shared" si="127"/>
        <v>35253</v>
      </c>
      <c r="BM769" s="39">
        <v>1970</v>
      </c>
      <c r="BN769" s="19" t="str">
        <f t="shared" si="128"/>
        <v>Nov</v>
      </c>
      <c r="BO769" s="19">
        <v>9</v>
      </c>
      <c r="BP769" s="40">
        <f t="shared" si="125"/>
        <v>25881</v>
      </c>
      <c r="BQ769" s="19">
        <f ca="1" t="shared" si="129"/>
        <v>54</v>
      </c>
      <c r="BU769" s="19">
        <v>6367.31</v>
      </c>
      <c r="BV769" s="41">
        <v>6367.31</v>
      </c>
    </row>
    <row r="770" spans="1:74">
      <c r="A770" s="19" t="s">
        <v>2879</v>
      </c>
      <c r="B770" s="39">
        <v>1985</v>
      </c>
      <c r="C770" s="19">
        <f t="shared" si="122"/>
        <v>1985</v>
      </c>
      <c r="D770" s="19" t="s">
        <v>8326</v>
      </c>
      <c r="E770" s="19" t="str">
        <f t="shared" ref="E770:E833" si="132">SUBSTITUTE(D770,"?","Sep")</f>
        <v>Dec</v>
      </c>
      <c r="F770" s="19">
        <v>10</v>
      </c>
      <c r="G770" s="40">
        <f t="shared" si="123"/>
        <v>31391</v>
      </c>
      <c r="H770" s="19">
        <v>2</v>
      </c>
      <c r="I770" s="19">
        <v>6406.41</v>
      </c>
      <c r="J770" s="41">
        <v>6406.41</v>
      </c>
      <c r="K770" s="19" t="s">
        <v>8302</v>
      </c>
      <c r="L770" s="19" t="str">
        <v>tier - 1</v>
      </c>
      <c r="M770" s="19" t="s">
        <v>8298</v>
      </c>
      <c r="N770" s="19" t="str">
        <v>tier - 3</v>
      </c>
      <c r="O770" s="19" t="s">
        <v>8339</v>
      </c>
      <c r="P770" s="19" t="str">
        <v>R1014</v>
      </c>
      <c r="Q770" s="19">
        <f ca="1" t="shared" si="124"/>
        <v>39</v>
      </c>
      <c r="R770" s="29"/>
      <c r="U770" s="19" t="s">
        <v>8328</v>
      </c>
      <c r="V770" s="19" t="str">
        <f t="shared" si="130"/>
        <v>Aug</v>
      </c>
      <c r="X770" s="19">
        <f t="shared" si="131"/>
        <v>1983</v>
      </c>
      <c r="AG770" s="19" t="s">
        <v>2855</v>
      </c>
      <c r="AH770" s="19" t="s">
        <v>8336</v>
      </c>
      <c r="AI770" s="19" t="s">
        <v>8297</v>
      </c>
      <c r="AJ770" s="19" t="s">
        <v>8302</v>
      </c>
      <c r="AK770" s="19" t="str">
        <v>tier - 2</v>
      </c>
      <c r="AL770" s="19" t="str">
        <v>tier - 1</v>
      </c>
      <c r="AT770" s="19" t="s">
        <v>8299</v>
      </c>
      <c r="AU770" s="19" t="str">
        <v>R1013</v>
      </c>
      <c r="BD770" s="39">
        <v>1970</v>
      </c>
      <c r="BE770" s="19" t="str">
        <f t="shared" si="126"/>
        <v>Nov</v>
      </c>
      <c r="BF770" s="19">
        <v>9</v>
      </c>
      <c r="BG770" s="40">
        <f t="shared" si="127"/>
        <v>25881</v>
      </c>
      <c r="BM770" s="39">
        <v>1984</v>
      </c>
      <c r="BN770" s="19" t="str">
        <f t="shared" si="128"/>
        <v>Aug</v>
      </c>
      <c r="BO770" s="19">
        <v>13</v>
      </c>
      <c r="BP770" s="40">
        <f t="shared" si="125"/>
        <v>30907</v>
      </c>
      <c r="BQ770" s="19">
        <f ca="1" t="shared" si="129"/>
        <v>41</v>
      </c>
      <c r="BU770" s="19">
        <v>6373.56</v>
      </c>
      <c r="BV770" s="41">
        <v>6373.56</v>
      </c>
    </row>
    <row r="771" spans="1:74">
      <c r="A771" s="19" t="s">
        <v>2883</v>
      </c>
      <c r="B771" s="39">
        <v>1970</v>
      </c>
      <c r="C771" s="19">
        <f t="shared" ref="C771:C834" si="133">IF(B771="?",ROUND(AVERAGE($B$2:$B$2336),0),B771)</f>
        <v>1970</v>
      </c>
      <c r="D771" s="19" t="s">
        <v>8328</v>
      </c>
      <c r="E771" s="19" t="str">
        <f t="shared" si="132"/>
        <v>Aug</v>
      </c>
      <c r="F771" s="19">
        <v>20</v>
      </c>
      <c r="G771" s="40">
        <f t="shared" ref="G771:G834" si="134">DATE(C771,MONTH(E771&amp;2),F771)</f>
        <v>25800</v>
      </c>
      <c r="H771" s="19">
        <v>0</v>
      </c>
      <c r="I771" s="19">
        <v>6407.05</v>
      </c>
      <c r="J771" s="41">
        <v>6407.05</v>
      </c>
      <c r="K771" s="19" t="s">
        <v>8297</v>
      </c>
      <c r="L771" s="19" t="str">
        <v>tier - 2</v>
      </c>
      <c r="M771" s="19" t="s">
        <v>8302</v>
      </c>
      <c r="N771" s="19" t="str">
        <v>tier - 1</v>
      </c>
      <c r="O771" s="19" t="s">
        <v>8299</v>
      </c>
      <c r="P771" s="19" t="str">
        <v>R1013</v>
      </c>
      <c r="Q771" s="19">
        <f ca="1" t="shared" ref="Q771:Q834" si="135">INT((TODAY()-G771)/365.25)</f>
        <v>55</v>
      </c>
      <c r="R771" s="29"/>
      <c r="U771" s="19" t="s">
        <v>8329</v>
      </c>
      <c r="V771" s="19" t="str">
        <f t="shared" si="130"/>
        <v>Oct</v>
      </c>
      <c r="X771" s="19">
        <f t="shared" si="131"/>
        <v>1980</v>
      </c>
      <c r="AG771" s="19" t="s">
        <v>2858</v>
      </c>
      <c r="AH771" s="19" t="s">
        <v>8336</v>
      </c>
      <c r="AI771" s="19" t="s">
        <v>8297</v>
      </c>
      <c r="AJ771" s="19" t="s">
        <v>8302</v>
      </c>
      <c r="AK771" s="19" t="str">
        <v>tier - 2</v>
      </c>
      <c r="AL771" s="19" t="str">
        <v>tier - 1</v>
      </c>
      <c r="AT771" s="19" t="s">
        <v>8315</v>
      </c>
      <c r="AU771" s="19" t="str">
        <v>R1012</v>
      </c>
      <c r="BD771" s="39">
        <v>1984</v>
      </c>
      <c r="BE771" s="19" t="str">
        <f t="shared" si="126"/>
        <v>Aug</v>
      </c>
      <c r="BF771" s="19">
        <v>13</v>
      </c>
      <c r="BG771" s="40">
        <f t="shared" si="127"/>
        <v>30907</v>
      </c>
      <c r="BM771" s="39">
        <v>1976</v>
      </c>
      <c r="BN771" s="19" t="str">
        <f t="shared" si="128"/>
        <v>Nov</v>
      </c>
      <c r="BO771" s="19">
        <v>18</v>
      </c>
      <c r="BP771" s="40">
        <f t="shared" si="125"/>
        <v>28082</v>
      </c>
      <c r="BQ771" s="19">
        <f ca="1" t="shared" si="129"/>
        <v>48</v>
      </c>
      <c r="BU771" s="19">
        <v>6374.16</v>
      </c>
      <c r="BV771" s="41">
        <v>6374.16</v>
      </c>
    </row>
    <row r="772" spans="1:74">
      <c r="A772" s="19" t="s">
        <v>2887</v>
      </c>
      <c r="B772" s="39">
        <v>1971</v>
      </c>
      <c r="C772" s="19">
        <f t="shared" si="133"/>
        <v>1971</v>
      </c>
      <c r="D772" s="19" t="s">
        <v>8328</v>
      </c>
      <c r="E772" s="19" t="str">
        <f t="shared" si="132"/>
        <v>Aug</v>
      </c>
      <c r="F772" s="19">
        <v>22</v>
      </c>
      <c r="G772" s="40">
        <f t="shared" si="134"/>
        <v>26167</v>
      </c>
      <c r="H772" s="19">
        <v>0</v>
      </c>
      <c r="I772" s="19">
        <v>6412.34</v>
      </c>
      <c r="J772" s="41">
        <v>6412.34</v>
      </c>
      <c r="K772" s="19" t="s">
        <v>8297</v>
      </c>
      <c r="L772" s="19" t="str">
        <v>tier - 2</v>
      </c>
      <c r="M772" s="19" t="s">
        <v>8298</v>
      </c>
      <c r="N772" s="19" t="str">
        <v>tier - 3</v>
      </c>
      <c r="O772" s="19" t="s">
        <v>8299</v>
      </c>
      <c r="P772" s="19" t="str">
        <v>R1013</v>
      </c>
      <c r="Q772" s="19">
        <f ca="1" t="shared" si="135"/>
        <v>54</v>
      </c>
      <c r="R772" s="29"/>
      <c r="U772" s="19" t="s">
        <v>8303</v>
      </c>
      <c r="V772" s="19" t="str">
        <f t="shared" si="130"/>
        <v>Jun</v>
      </c>
      <c r="X772" s="19">
        <f t="shared" si="131"/>
        <v>1989</v>
      </c>
      <c r="AG772" s="19" t="s">
        <v>2862</v>
      </c>
      <c r="AH772" s="19" t="s">
        <v>8336</v>
      </c>
      <c r="AI772" s="19" t="s">
        <v>8297</v>
      </c>
      <c r="AJ772" s="19" t="s">
        <v>8297</v>
      </c>
      <c r="AK772" s="19" t="str">
        <v>tier - 2</v>
      </c>
      <c r="AL772" s="19" t="str">
        <v>tier - 2</v>
      </c>
      <c r="AT772" s="19" t="s">
        <v>8299</v>
      </c>
      <c r="AU772" s="19" t="str">
        <v>R1013</v>
      </c>
      <c r="BD772" s="39">
        <v>1976</v>
      </c>
      <c r="BE772" s="19" t="str">
        <f t="shared" si="126"/>
        <v>Nov</v>
      </c>
      <c r="BF772" s="19">
        <v>18</v>
      </c>
      <c r="BG772" s="40">
        <f t="shared" si="127"/>
        <v>28082</v>
      </c>
      <c r="BM772" s="39">
        <v>1982</v>
      </c>
      <c r="BN772" s="19" t="str">
        <f t="shared" si="128"/>
        <v>Aug</v>
      </c>
      <c r="BO772" s="19">
        <v>6</v>
      </c>
      <c r="BP772" s="40">
        <f t="shared" si="125"/>
        <v>30169</v>
      </c>
      <c r="BQ772" s="19">
        <f ca="1" t="shared" si="129"/>
        <v>43</v>
      </c>
      <c r="BU772" s="19">
        <v>6389.38</v>
      </c>
      <c r="BV772" s="41">
        <v>6389.38</v>
      </c>
    </row>
    <row r="773" spans="1:74">
      <c r="A773" s="19" t="s">
        <v>2891</v>
      </c>
      <c r="B773" s="39">
        <v>1987</v>
      </c>
      <c r="C773" s="19">
        <f t="shared" si="133"/>
        <v>1987</v>
      </c>
      <c r="D773" s="19" t="s">
        <v>8310</v>
      </c>
      <c r="E773" s="19" t="str">
        <f t="shared" si="132"/>
        <v>Sep</v>
      </c>
      <c r="F773" s="19">
        <v>4</v>
      </c>
      <c r="G773" s="40">
        <f t="shared" si="134"/>
        <v>32024</v>
      </c>
      <c r="H773" s="19">
        <v>3</v>
      </c>
      <c r="I773" s="19">
        <v>6414.18</v>
      </c>
      <c r="J773" s="41">
        <v>6414.18</v>
      </c>
      <c r="K773" s="19" t="s">
        <v>8297</v>
      </c>
      <c r="L773" s="19" t="str">
        <v>tier - 2</v>
      </c>
      <c r="M773" s="19" t="s">
        <v>8297</v>
      </c>
      <c r="N773" s="19" t="str">
        <v>tier - 2</v>
      </c>
      <c r="O773" s="19" t="s">
        <v>8330</v>
      </c>
      <c r="P773" s="19" t="str">
        <v>R1011</v>
      </c>
      <c r="Q773" s="19">
        <f ca="1" t="shared" si="135"/>
        <v>38</v>
      </c>
      <c r="R773" s="29"/>
      <c r="U773" s="19" t="s">
        <v>8296</v>
      </c>
      <c r="V773" s="19" t="str">
        <f t="shared" si="130"/>
        <v>Jul</v>
      </c>
      <c r="X773" s="19">
        <f t="shared" si="131"/>
        <v>1996</v>
      </c>
      <c r="AG773" s="19" t="s">
        <v>2866</v>
      </c>
      <c r="AH773" s="19" t="s">
        <v>8336</v>
      </c>
      <c r="AI773" s="19" t="s">
        <v>8302</v>
      </c>
      <c r="AJ773" s="19" t="s">
        <v>8297</v>
      </c>
      <c r="AK773" s="19" t="str">
        <v>tier - 1</v>
      </c>
      <c r="AL773" s="19" t="str">
        <v>tier - 2</v>
      </c>
      <c r="AT773" s="19" t="s">
        <v>8315</v>
      </c>
      <c r="AU773" s="19" t="str">
        <v>R1012</v>
      </c>
      <c r="BD773" s="39">
        <v>1982</v>
      </c>
      <c r="BE773" s="19" t="str">
        <f t="shared" si="126"/>
        <v>Aug</v>
      </c>
      <c r="BF773" s="19">
        <v>6</v>
      </c>
      <c r="BG773" s="40">
        <f t="shared" si="127"/>
        <v>30169</v>
      </c>
      <c r="BM773" s="39">
        <v>1997</v>
      </c>
      <c r="BN773" s="19" t="str">
        <f t="shared" si="128"/>
        <v>Aug</v>
      </c>
      <c r="BO773" s="19">
        <v>16</v>
      </c>
      <c r="BP773" s="40">
        <f t="shared" si="125"/>
        <v>35658</v>
      </c>
      <c r="BQ773" s="19">
        <f ca="1" t="shared" si="129"/>
        <v>28</v>
      </c>
      <c r="BU773" s="19">
        <v>6389.53</v>
      </c>
      <c r="BV773" s="41">
        <v>6389.53</v>
      </c>
    </row>
    <row r="774" spans="1:74">
      <c r="A774" s="19" t="s">
        <v>2895</v>
      </c>
      <c r="B774" s="39">
        <v>1976</v>
      </c>
      <c r="C774" s="19">
        <f t="shared" si="133"/>
        <v>1976</v>
      </c>
      <c r="D774" s="19" t="s">
        <v>8326</v>
      </c>
      <c r="E774" s="19" t="str">
        <f t="shared" si="132"/>
        <v>Dec</v>
      </c>
      <c r="F774" s="19">
        <v>30</v>
      </c>
      <c r="G774" s="40">
        <f t="shared" si="134"/>
        <v>28124</v>
      </c>
      <c r="H774" s="19">
        <v>2</v>
      </c>
      <c r="I774" s="19">
        <v>6417.28</v>
      </c>
      <c r="J774" s="41">
        <v>6417.28</v>
      </c>
      <c r="K774" s="19" t="s">
        <v>8297</v>
      </c>
      <c r="L774" s="19" t="str">
        <v>tier - 2</v>
      </c>
      <c r="M774" s="19" t="s">
        <v>8298</v>
      </c>
      <c r="N774" s="19" t="str">
        <v>tier - 3</v>
      </c>
      <c r="O774" s="19" t="s">
        <v>8299</v>
      </c>
      <c r="P774" s="19" t="str">
        <v>R1013</v>
      </c>
      <c r="Q774" s="19">
        <f ca="1" t="shared" si="135"/>
        <v>48</v>
      </c>
      <c r="R774" s="29"/>
      <c r="U774" s="19" t="s">
        <v>8301</v>
      </c>
      <c r="V774" s="19" t="str">
        <f t="shared" si="130"/>
        <v>Nov</v>
      </c>
      <c r="X774" s="19">
        <f t="shared" si="131"/>
        <v>1970</v>
      </c>
      <c r="AG774" s="19" t="s">
        <v>2869</v>
      </c>
      <c r="AH774" s="19" t="s">
        <v>8336</v>
      </c>
      <c r="AI774" s="19" t="s">
        <v>8297</v>
      </c>
      <c r="AJ774" s="19" t="s">
        <v>8297</v>
      </c>
      <c r="AK774" s="19" t="str">
        <v>tier - 2</v>
      </c>
      <c r="AL774" s="19" t="str">
        <v>tier - 2</v>
      </c>
      <c r="AT774" s="19" t="s">
        <v>8340</v>
      </c>
      <c r="AU774" s="19" t="str">
        <v>R1021</v>
      </c>
      <c r="BD774" s="39">
        <v>1997</v>
      </c>
      <c r="BE774" s="19" t="str">
        <f t="shared" si="126"/>
        <v>Aug</v>
      </c>
      <c r="BF774" s="19">
        <v>16</v>
      </c>
      <c r="BG774" s="40">
        <f t="shared" si="127"/>
        <v>35658</v>
      </c>
      <c r="BM774" s="39">
        <v>1982</v>
      </c>
      <c r="BN774" s="19" t="str">
        <f t="shared" si="128"/>
        <v>Oct</v>
      </c>
      <c r="BO774" s="19">
        <v>28</v>
      </c>
      <c r="BP774" s="40">
        <f t="shared" si="125"/>
        <v>30252</v>
      </c>
      <c r="BQ774" s="19">
        <f ca="1" t="shared" si="129"/>
        <v>43</v>
      </c>
      <c r="BU774" s="19">
        <v>6393.6</v>
      </c>
      <c r="BV774" s="41">
        <v>6393.6</v>
      </c>
    </row>
    <row r="775" spans="1:74">
      <c r="A775" s="19" t="s">
        <v>2898</v>
      </c>
      <c r="B775" s="39">
        <v>1975</v>
      </c>
      <c r="C775" s="19">
        <f t="shared" si="133"/>
        <v>1975</v>
      </c>
      <c r="D775" s="19" t="s">
        <v>8328</v>
      </c>
      <c r="E775" s="19" t="str">
        <f t="shared" si="132"/>
        <v>Aug</v>
      </c>
      <c r="F775" s="19">
        <v>5</v>
      </c>
      <c r="G775" s="40">
        <f t="shared" si="134"/>
        <v>27611</v>
      </c>
      <c r="H775" s="19">
        <v>1</v>
      </c>
      <c r="I775" s="19">
        <v>6423.48</v>
      </c>
      <c r="J775" s="41">
        <v>6423.48</v>
      </c>
      <c r="K775" s="19" t="s">
        <v>8297</v>
      </c>
      <c r="L775" s="19" t="str">
        <v>tier - 2</v>
      </c>
      <c r="M775" s="19" t="s">
        <v>8298</v>
      </c>
      <c r="N775" s="19" t="str">
        <v>tier - 3</v>
      </c>
      <c r="O775" s="19" t="s">
        <v>8299</v>
      </c>
      <c r="P775" s="19" t="str">
        <v>R1013</v>
      </c>
      <c r="Q775" s="19">
        <f ca="1" t="shared" si="135"/>
        <v>50</v>
      </c>
      <c r="R775" s="29"/>
      <c r="U775" s="19" t="s">
        <v>8328</v>
      </c>
      <c r="V775" s="19" t="str">
        <f t="shared" si="130"/>
        <v>Aug</v>
      </c>
      <c r="X775" s="19">
        <f t="shared" si="131"/>
        <v>1984</v>
      </c>
      <c r="AG775" s="19" t="s">
        <v>2872</v>
      </c>
      <c r="AH775" s="19" t="s">
        <v>8336</v>
      </c>
      <c r="AI775" s="19" t="s">
        <v>8297</v>
      </c>
      <c r="AJ775" s="19" t="s">
        <v>8302</v>
      </c>
      <c r="AK775" s="19" t="str">
        <v>tier - 2</v>
      </c>
      <c r="AL775" s="19" t="str">
        <v>tier - 1</v>
      </c>
      <c r="AT775" s="19" t="s">
        <v>8315</v>
      </c>
      <c r="AU775" s="19" t="str">
        <v>R1012</v>
      </c>
      <c r="BD775" s="39">
        <v>1982</v>
      </c>
      <c r="BE775" s="19" t="str">
        <f t="shared" si="126"/>
        <v>Oct</v>
      </c>
      <c r="BF775" s="19">
        <v>28</v>
      </c>
      <c r="BG775" s="40">
        <f t="shared" si="127"/>
        <v>30252</v>
      </c>
      <c r="BM775" s="39">
        <v>1987</v>
      </c>
      <c r="BN775" s="19" t="str">
        <f t="shared" si="128"/>
        <v>Sep</v>
      </c>
      <c r="BO775" s="19">
        <v>9</v>
      </c>
      <c r="BP775" s="40">
        <f t="shared" si="125"/>
        <v>32029</v>
      </c>
      <c r="BQ775" s="19">
        <f ca="1" t="shared" si="129"/>
        <v>38</v>
      </c>
      <c r="BU775" s="19">
        <v>6402.29</v>
      </c>
      <c r="BV775" s="41">
        <v>6402.29</v>
      </c>
    </row>
    <row r="776" spans="1:74">
      <c r="A776" s="19" t="s">
        <v>2902</v>
      </c>
      <c r="B776" s="39">
        <v>1985</v>
      </c>
      <c r="C776" s="19">
        <f t="shared" si="133"/>
        <v>1985</v>
      </c>
      <c r="D776" s="19" t="s">
        <v>8296</v>
      </c>
      <c r="E776" s="19" t="str">
        <f t="shared" si="132"/>
        <v>Jul</v>
      </c>
      <c r="F776" s="19">
        <v>22</v>
      </c>
      <c r="G776" s="40">
        <f t="shared" si="134"/>
        <v>31250</v>
      </c>
      <c r="H776" s="19">
        <v>3</v>
      </c>
      <c r="I776" s="19">
        <v>6435.62</v>
      </c>
      <c r="J776" s="41">
        <v>6435.62</v>
      </c>
      <c r="K776" s="19" t="s">
        <v>8298</v>
      </c>
      <c r="L776" s="19" t="str">
        <v>tier - 3</v>
      </c>
      <c r="M776" s="19" t="s">
        <v>8297</v>
      </c>
      <c r="N776" s="19" t="str">
        <v>tier - 2</v>
      </c>
      <c r="O776" s="19" t="s">
        <v>8299</v>
      </c>
      <c r="P776" s="19" t="str">
        <v>R1013</v>
      </c>
      <c r="Q776" s="19">
        <f ca="1" t="shared" si="135"/>
        <v>40</v>
      </c>
      <c r="R776" s="29"/>
      <c r="U776" s="19" t="s">
        <v>8301</v>
      </c>
      <c r="V776" s="19" t="str">
        <f t="shared" si="130"/>
        <v>Nov</v>
      </c>
      <c r="X776" s="19">
        <f t="shared" si="131"/>
        <v>1976</v>
      </c>
      <c r="AG776" s="19" t="s">
        <v>2875</v>
      </c>
      <c r="AH776" s="19" t="s">
        <v>8336</v>
      </c>
      <c r="AI776" s="19" t="s">
        <v>8297</v>
      </c>
      <c r="AJ776" s="19" t="s">
        <v>8298</v>
      </c>
      <c r="AK776" s="19" t="str">
        <v>tier - 2</v>
      </c>
      <c r="AL776" s="19" t="str">
        <v>tier - 3</v>
      </c>
      <c r="AT776" s="19" t="s">
        <v>8337</v>
      </c>
      <c r="AU776" s="19" t="str">
        <v>R1024</v>
      </c>
      <c r="BD776" s="39">
        <v>1987</v>
      </c>
      <c r="BE776" s="19" t="str">
        <f t="shared" si="126"/>
        <v>Sep</v>
      </c>
      <c r="BF776" s="19">
        <v>9</v>
      </c>
      <c r="BG776" s="40">
        <f t="shared" si="127"/>
        <v>32029</v>
      </c>
      <c r="BM776" s="39">
        <v>1985</v>
      </c>
      <c r="BN776" s="19" t="str">
        <f t="shared" si="128"/>
        <v>Dec</v>
      </c>
      <c r="BO776" s="19">
        <v>10</v>
      </c>
      <c r="BP776" s="40">
        <f t="shared" ref="BP776:BP839" si="136">DATE(BM776,MONTH(5&amp;BN776),BO776)</f>
        <v>31391</v>
      </c>
      <c r="BQ776" s="19">
        <f ca="1" t="shared" si="129"/>
        <v>39</v>
      </c>
      <c r="BU776" s="19">
        <v>6406.41</v>
      </c>
      <c r="BV776" s="41">
        <v>6406.41</v>
      </c>
    </row>
    <row r="777" spans="1:74">
      <c r="A777" s="19" t="s">
        <v>2905</v>
      </c>
      <c r="B777" s="39">
        <v>1984</v>
      </c>
      <c r="C777" s="19">
        <f t="shared" si="133"/>
        <v>1984</v>
      </c>
      <c r="D777" s="19" t="s">
        <v>8328</v>
      </c>
      <c r="E777" s="19" t="str">
        <f t="shared" si="132"/>
        <v>Aug</v>
      </c>
      <c r="F777" s="19">
        <v>26</v>
      </c>
      <c r="G777" s="40">
        <f t="shared" si="134"/>
        <v>30920</v>
      </c>
      <c r="H777" s="19">
        <v>2</v>
      </c>
      <c r="I777" s="19">
        <v>6455.86</v>
      </c>
      <c r="J777" s="41">
        <v>6455.86</v>
      </c>
      <c r="K777" s="19" t="s">
        <v>8298</v>
      </c>
      <c r="L777" s="19" t="str">
        <v>tier - 3</v>
      </c>
      <c r="M777" s="19" t="s">
        <v>8298</v>
      </c>
      <c r="N777" s="19" t="str">
        <v>tier - 3</v>
      </c>
      <c r="O777" s="19" t="s">
        <v>8315</v>
      </c>
      <c r="P777" s="19" t="str">
        <v>R1012</v>
      </c>
      <c r="Q777" s="19">
        <f ca="1" t="shared" si="135"/>
        <v>41</v>
      </c>
      <c r="R777" s="29"/>
      <c r="U777" s="19" t="s">
        <v>8328</v>
      </c>
      <c r="V777" s="19" t="str">
        <f t="shared" si="130"/>
        <v>Aug</v>
      </c>
      <c r="X777" s="19">
        <f t="shared" si="131"/>
        <v>1982</v>
      </c>
      <c r="AG777" s="19" t="s">
        <v>2879</v>
      </c>
      <c r="AH777" s="19" t="s">
        <v>8336</v>
      </c>
      <c r="AI777" s="19" t="s">
        <v>8302</v>
      </c>
      <c r="AJ777" s="19" t="s">
        <v>8298</v>
      </c>
      <c r="AK777" s="19" t="str">
        <v>tier - 1</v>
      </c>
      <c r="AL777" s="19" t="str">
        <v>tier - 3</v>
      </c>
      <c r="AT777" s="19" t="s">
        <v>8339</v>
      </c>
      <c r="AU777" s="19" t="str">
        <v>R1014</v>
      </c>
      <c r="BD777" s="39">
        <v>1985</v>
      </c>
      <c r="BE777" s="19" t="str">
        <f t="shared" ref="BE777:BE840" si="137">SUBSTITUTE(D770,"?","Sep")</f>
        <v>Dec</v>
      </c>
      <c r="BF777" s="19">
        <v>10</v>
      </c>
      <c r="BG777" s="40">
        <f t="shared" ref="BG777:BG840" si="138">DATE(BD777,MONTH(5&amp;BE777),BF777)</f>
        <v>31391</v>
      </c>
      <c r="BM777" s="39">
        <v>1970</v>
      </c>
      <c r="BN777" s="19" t="str">
        <f t="shared" ref="BN777:BN840" si="139">SUBSTITUTE(E771,"?","Sep")</f>
        <v>Aug</v>
      </c>
      <c r="BO777" s="19">
        <v>20</v>
      </c>
      <c r="BP777" s="40">
        <f t="shared" si="136"/>
        <v>25800</v>
      </c>
      <c r="BQ777" s="19">
        <f ca="1" t="shared" ref="BQ777:BQ840" si="140">INT((TODAY()-BP777)/365.25)</f>
        <v>55</v>
      </c>
      <c r="BU777" s="19">
        <v>6407.05</v>
      </c>
      <c r="BV777" s="41">
        <v>6407.05</v>
      </c>
    </row>
    <row r="778" spans="1:74">
      <c r="A778" s="19" t="s">
        <v>2908</v>
      </c>
      <c r="B778" s="39">
        <v>1984</v>
      </c>
      <c r="C778" s="19">
        <f t="shared" si="133"/>
        <v>1984</v>
      </c>
      <c r="D778" s="19" t="s">
        <v>8301</v>
      </c>
      <c r="E778" s="19" t="str">
        <f t="shared" si="132"/>
        <v>Nov</v>
      </c>
      <c r="F778" s="19">
        <v>1</v>
      </c>
      <c r="G778" s="40">
        <f t="shared" si="134"/>
        <v>30987</v>
      </c>
      <c r="H778" s="19">
        <v>2</v>
      </c>
      <c r="I778" s="19">
        <v>6457.84</v>
      </c>
      <c r="J778" s="41">
        <v>6457.84</v>
      </c>
      <c r="K778" s="19" t="s">
        <v>8297</v>
      </c>
      <c r="L778" s="19" t="str">
        <v>tier - 2</v>
      </c>
      <c r="M778" s="19" t="s">
        <v>8298</v>
      </c>
      <c r="N778" s="19" t="str">
        <v>tier - 3</v>
      </c>
      <c r="O778" s="19" t="s">
        <v>8315</v>
      </c>
      <c r="P778" s="19" t="str">
        <v>R1012</v>
      </c>
      <c r="Q778" s="19">
        <f ca="1" t="shared" si="135"/>
        <v>41</v>
      </c>
      <c r="R778" s="29"/>
      <c r="U778" s="19" t="s">
        <v>8328</v>
      </c>
      <c r="V778" s="19" t="str">
        <f t="shared" si="130"/>
        <v>Aug</v>
      </c>
      <c r="X778" s="19">
        <f t="shared" si="131"/>
        <v>1997</v>
      </c>
      <c r="AG778" s="19" t="s">
        <v>2883</v>
      </c>
      <c r="AH778" s="19" t="s">
        <v>8336</v>
      </c>
      <c r="AI778" s="19" t="s">
        <v>8297</v>
      </c>
      <c r="AJ778" s="19" t="s">
        <v>8302</v>
      </c>
      <c r="AK778" s="19" t="str">
        <v>tier - 2</v>
      </c>
      <c r="AL778" s="19" t="str">
        <v>tier - 1</v>
      </c>
      <c r="AT778" s="19" t="s">
        <v>8299</v>
      </c>
      <c r="AU778" s="19" t="str">
        <v>R1013</v>
      </c>
      <c r="BD778" s="39">
        <v>1970</v>
      </c>
      <c r="BE778" s="19" t="str">
        <f t="shared" si="137"/>
        <v>Aug</v>
      </c>
      <c r="BF778" s="19">
        <v>20</v>
      </c>
      <c r="BG778" s="40">
        <f t="shared" si="138"/>
        <v>25800</v>
      </c>
      <c r="BM778" s="39">
        <v>1971</v>
      </c>
      <c r="BN778" s="19" t="str">
        <f t="shared" si="139"/>
        <v>Aug</v>
      </c>
      <c r="BO778" s="19">
        <v>22</v>
      </c>
      <c r="BP778" s="40">
        <f t="shared" si="136"/>
        <v>26167</v>
      </c>
      <c r="BQ778" s="19">
        <f ca="1" t="shared" si="140"/>
        <v>54</v>
      </c>
      <c r="BU778" s="19">
        <v>6412.34</v>
      </c>
      <c r="BV778" s="41">
        <v>6412.34</v>
      </c>
    </row>
    <row r="779" spans="1:74">
      <c r="A779" s="19" t="s">
        <v>2911</v>
      </c>
      <c r="B779" s="39">
        <v>1981</v>
      </c>
      <c r="C779" s="19">
        <f t="shared" si="133"/>
        <v>1981</v>
      </c>
      <c r="D779" s="19" t="s">
        <v>8296</v>
      </c>
      <c r="E779" s="19" t="str">
        <f t="shared" si="132"/>
        <v>Jul</v>
      </c>
      <c r="F779" s="19">
        <v>27</v>
      </c>
      <c r="G779" s="40">
        <f t="shared" si="134"/>
        <v>29794</v>
      </c>
      <c r="H779" s="19">
        <v>1</v>
      </c>
      <c r="I779" s="19">
        <v>6473.15</v>
      </c>
      <c r="J779" s="41">
        <v>6473.15</v>
      </c>
      <c r="K779" s="19" t="s">
        <v>8297</v>
      </c>
      <c r="L779" s="19" t="str">
        <v>tier - 2</v>
      </c>
      <c r="M779" s="19" t="s">
        <v>8297</v>
      </c>
      <c r="N779" s="19" t="str">
        <v>tier - 2</v>
      </c>
      <c r="O779" s="19" t="s">
        <v>8299</v>
      </c>
      <c r="P779" s="19" t="str">
        <v>R1013</v>
      </c>
      <c r="Q779" s="19">
        <f ca="1" t="shared" si="135"/>
        <v>44</v>
      </c>
      <c r="R779" s="29"/>
      <c r="U779" s="19" t="s">
        <v>8329</v>
      </c>
      <c r="V779" s="19" t="str">
        <f t="shared" si="130"/>
        <v>Oct</v>
      </c>
      <c r="X779" s="19">
        <f t="shared" si="131"/>
        <v>1982</v>
      </c>
      <c r="AG779" s="19" t="s">
        <v>2887</v>
      </c>
      <c r="AH779" s="19" t="s">
        <v>8336</v>
      </c>
      <c r="AI779" s="19" t="s">
        <v>8297</v>
      </c>
      <c r="AJ779" s="19" t="s">
        <v>8298</v>
      </c>
      <c r="AK779" s="19" t="str">
        <v>tier - 2</v>
      </c>
      <c r="AL779" s="19" t="str">
        <v>tier - 3</v>
      </c>
      <c r="AT779" s="19" t="s">
        <v>8299</v>
      </c>
      <c r="AU779" s="19" t="str">
        <v>R1013</v>
      </c>
      <c r="BD779" s="39">
        <v>1971</v>
      </c>
      <c r="BE779" s="19" t="str">
        <f t="shared" si="137"/>
        <v>Aug</v>
      </c>
      <c r="BF779" s="19">
        <v>22</v>
      </c>
      <c r="BG779" s="40">
        <f t="shared" si="138"/>
        <v>26167</v>
      </c>
      <c r="BM779" s="39">
        <v>1987</v>
      </c>
      <c r="BN779" s="19" t="str">
        <f t="shared" si="139"/>
        <v>Sep</v>
      </c>
      <c r="BO779" s="19">
        <v>4</v>
      </c>
      <c r="BP779" s="40">
        <f t="shared" si="136"/>
        <v>32024</v>
      </c>
      <c r="BQ779" s="19">
        <f ca="1" t="shared" si="140"/>
        <v>38</v>
      </c>
      <c r="BU779" s="19">
        <v>6414.18</v>
      </c>
      <c r="BV779" s="41">
        <v>6414.18</v>
      </c>
    </row>
    <row r="780" spans="1:74">
      <c r="A780" s="19" t="s">
        <v>2914</v>
      </c>
      <c r="B780" s="39">
        <v>1980</v>
      </c>
      <c r="C780" s="19">
        <f t="shared" si="133"/>
        <v>1980</v>
      </c>
      <c r="D780" s="19" t="s">
        <v>8303</v>
      </c>
      <c r="E780" s="19" t="str">
        <f t="shared" si="132"/>
        <v>Jun</v>
      </c>
      <c r="F780" s="19">
        <v>8</v>
      </c>
      <c r="G780" s="40">
        <f t="shared" si="134"/>
        <v>29380</v>
      </c>
      <c r="H780" s="19">
        <v>0</v>
      </c>
      <c r="I780" s="19">
        <v>6474.01</v>
      </c>
      <c r="J780" s="41">
        <v>6474.01</v>
      </c>
      <c r="K780" s="19" t="s">
        <v>8297</v>
      </c>
      <c r="L780" s="19" t="str">
        <v>tier - 2</v>
      </c>
      <c r="M780" s="19" t="s">
        <v>8298</v>
      </c>
      <c r="N780" s="19" t="str">
        <v>tier - 3</v>
      </c>
      <c r="O780" s="19" t="s">
        <v>8330</v>
      </c>
      <c r="P780" s="19" t="str">
        <v>R1011</v>
      </c>
      <c r="Q780" s="19">
        <f ca="1" t="shared" si="135"/>
        <v>45</v>
      </c>
      <c r="R780" s="29"/>
      <c r="U780" s="19" t="s">
        <v>8310</v>
      </c>
      <c r="V780" s="19" t="str">
        <f t="shared" si="130"/>
        <v>Sep</v>
      </c>
      <c r="X780" s="19">
        <f t="shared" si="131"/>
        <v>1987</v>
      </c>
      <c r="AG780" s="19" t="s">
        <v>2891</v>
      </c>
      <c r="AH780" s="19" t="s">
        <v>8336</v>
      </c>
      <c r="AI780" s="19" t="s">
        <v>8297</v>
      </c>
      <c r="AJ780" s="19" t="s">
        <v>8297</v>
      </c>
      <c r="AK780" s="19" t="str">
        <v>tier - 2</v>
      </c>
      <c r="AL780" s="19" t="str">
        <v>tier - 2</v>
      </c>
      <c r="AT780" s="19" t="s">
        <v>8330</v>
      </c>
      <c r="AU780" s="19" t="str">
        <v>R1011</v>
      </c>
      <c r="BD780" s="39">
        <v>1987</v>
      </c>
      <c r="BE780" s="19" t="str">
        <f t="shared" si="137"/>
        <v>Sep</v>
      </c>
      <c r="BF780" s="19">
        <v>4</v>
      </c>
      <c r="BG780" s="40">
        <f t="shared" si="138"/>
        <v>32024</v>
      </c>
      <c r="BM780" s="39">
        <v>1976</v>
      </c>
      <c r="BN780" s="19" t="str">
        <f t="shared" si="139"/>
        <v>Dec</v>
      </c>
      <c r="BO780" s="19">
        <v>30</v>
      </c>
      <c r="BP780" s="40">
        <f t="shared" si="136"/>
        <v>28124</v>
      </c>
      <c r="BQ780" s="19">
        <f ca="1" t="shared" si="140"/>
        <v>48</v>
      </c>
      <c r="BU780" s="19">
        <v>6417.28</v>
      </c>
      <c r="BV780" s="41">
        <v>6417.28</v>
      </c>
    </row>
    <row r="781" spans="1:74">
      <c r="A781" s="19" t="s">
        <v>2918</v>
      </c>
      <c r="B781" s="39">
        <v>1970</v>
      </c>
      <c r="C781" s="19">
        <f t="shared" si="133"/>
        <v>1970</v>
      </c>
      <c r="D781" s="19" t="s">
        <v>8326</v>
      </c>
      <c r="E781" s="19" t="str">
        <f t="shared" si="132"/>
        <v>Dec</v>
      </c>
      <c r="F781" s="19">
        <v>1</v>
      </c>
      <c r="G781" s="40">
        <f t="shared" si="134"/>
        <v>25903</v>
      </c>
      <c r="H781" s="19">
        <v>0</v>
      </c>
      <c r="I781" s="19">
        <v>6481.67</v>
      </c>
      <c r="J781" s="41">
        <v>6481.67</v>
      </c>
      <c r="K781" s="19" t="s">
        <v>8297</v>
      </c>
      <c r="L781" s="19" t="str">
        <v>tier - 2</v>
      </c>
      <c r="M781" s="19" t="s">
        <v>8297</v>
      </c>
      <c r="N781" s="19" t="str">
        <v>tier - 2</v>
      </c>
      <c r="O781" s="19" t="s">
        <v>8299</v>
      </c>
      <c r="P781" s="19" t="str">
        <v>R1013</v>
      </c>
      <c r="Q781" s="19">
        <f ca="1" t="shared" si="135"/>
        <v>54</v>
      </c>
      <c r="R781" s="29"/>
      <c r="U781" s="19" t="s">
        <v>8326</v>
      </c>
      <c r="V781" s="19" t="str">
        <f t="shared" si="130"/>
        <v>Dec</v>
      </c>
      <c r="X781" s="19">
        <f t="shared" si="131"/>
        <v>1985</v>
      </c>
      <c r="AG781" s="19" t="s">
        <v>2895</v>
      </c>
      <c r="AH781" s="19" t="s">
        <v>8336</v>
      </c>
      <c r="AI781" s="19" t="s">
        <v>8297</v>
      </c>
      <c r="AJ781" s="19" t="s">
        <v>8298</v>
      </c>
      <c r="AK781" s="19" t="str">
        <v>tier - 2</v>
      </c>
      <c r="AL781" s="19" t="str">
        <v>tier - 3</v>
      </c>
      <c r="AT781" s="19" t="s">
        <v>8299</v>
      </c>
      <c r="AU781" s="19" t="str">
        <v>R1013</v>
      </c>
      <c r="BD781" s="39">
        <v>1976</v>
      </c>
      <c r="BE781" s="19" t="str">
        <f t="shared" si="137"/>
        <v>Dec</v>
      </c>
      <c r="BF781" s="19">
        <v>30</v>
      </c>
      <c r="BG781" s="40">
        <f t="shared" si="138"/>
        <v>28124</v>
      </c>
      <c r="BM781" s="39">
        <v>1975</v>
      </c>
      <c r="BN781" s="19" t="str">
        <f t="shared" si="139"/>
        <v>Aug</v>
      </c>
      <c r="BO781" s="19">
        <v>5</v>
      </c>
      <c r="BP781" s="40">
        <f t="shared" si="136"/>
        <v>27611</v>
      </c>
      <c r="BQ781" s="19">
        <f ca="1" t="shared" si="140"/>
        <v>50</v>
      </c>
      <c r="BU781" s="19">
        <v>6423.48</v>
      </c>
      <c r="BV781" s="41">
        <v>6423.48</v>
      </c>
    </row>
    <row r="782" spans="1:74">
      <c r="A782" s="19" t="s">
        <v>2922</v>
      </c>
      <c r="B782" s="39">
        <v>1982</v>
      </c>
      <c r="C782" s="19">
        <f t="shared" si="133"/>
        <v>1982</v>
      </c>
      <c r="D782" s="19" t="s">
        <v>8329</v>
      </c>
      <c r="E782" s="19" t="str">
        <f t="shared" si="132"/>
        <v>Oct</v>
      </c>
      <c r="F782" s="19">
        <v>9</v>
      </c>
      <c r="G782" s="40">
        <f t="shared" si="134"/>
        <v>30233</v>
      </c>
      <c r="H782" s="19">
        <v>1</v>
      </c>
      <c r="I782" s="19">
        <v>6496.89</v>
      </c>
      <c r="J782" s="41">
        <v>6496.89</v>
      </c>
      <c r="K782" s="19" t="s">
        <v>8297</v>
      </c>
      <c r="L782" s="19" t="str">
        <v>tier - 2</v>
      </c>
      <c r="M782" s="19" t="s">
        <v>8298</v>
      </c>
      <c r="N782" s="19" t="str">
        <v>tier - 3</v>
      </c>
      <c r="O782" s="19" t="s">
        <v>8330</v>
      </c>
      <c r="P782" s="19" t="str">
        <v>R1011</v>
      </c>
      <c r="Q782" s="19">
        <f ca="1" t="shared" si="135"/>
        <v>43</v>
      </c>
      <c r="R782" s="29"/>
      <c r="U782" s="19" t="s">
        <v>8328</v>
      </c>
      <c r="V782" s="19" t="str">
        <f t="shared" ref="V782:V845" si="141">SUBSTITUTE(U782,"?","Sep")</f>
        <v>Aug</v>
      </c>
      <c r="X782" s="19">
        <f t="shared" ref="X782:X845" si="142">IF(B771="?",ROUND(AVERAGE($B$2:$B$2355),0),B771)</f>
        <v>1970</v>
      </c>
      <c r="AG782" s="19" t="s">
        <v>2898</v>
      </c>
      <c r="AH782" s="19" t="s">
        <v>8336</v>
      </c>
      <c r="AI782" s="19" t="s">
        <v>8297</v>
      </c>
      <c r="AJ782" s="19" t="s">
        <v>8298</v>
      </c>
      <c r="AK782" s="19" t="str">
        <v>tier - 2</v>
      </c>
      <c r="AL782" s="19" t="str">
        <v>tier - 3</v>
      </c>
      <c r="AT782" s="19" t="s">
        <v>8299</v>
      </c>
      <c r="AU782" s="19" t="str">
        <v>R1013</v>
      </c>
      <c r="BD782" s="39">
        <v>1975</v>
      </c>
      <c r="BE782" s="19" t="str">
        <f t="shared" si="137"/>
        <v>Aug</v>
      </c>
      <c r="BF782" s="19">
        <v>5</v>
      </c>
      <c r="BG782" s="40">
        <f t="shared" si="138"/>
        <v>27611</v>
      </c>
      <c r="BM782" s="39">
        <v>1985</v>
      </c>
      <c r="BN782" s="19" t="str">
        <f t="shared" si="139"/>
        <v>Jul</v>
      </c>
      <c r="BO782" s="19">
        <v>22</v>
      </c>
      <c r="BP782" s="40">
        <f t="shared" si="136"/>
        <v>31250</v>
      </c>
      <c r="BQ782" s="19">
        <f ca="1" t="shared" si="140"/>
        <v>40</v>
      </c>
      <c r="BU782" s="19">
        <v>6435.62</v>
      </c>
      <c r="BV782" s="41">
        <v>6435.62</v>
      </c>
    </row>
    <row r="783" spans="1:74">
      <c r="A783" s="19" t="s">
        <v>2925</v>
      </c>
      <c r="B783" s="39">
        <v>1982</v>
      </c>
      <c r="C783" s="19">
        <f t="shared" si="133"/>
        <v>1982</v>
      </c>
      <c r="D783" s="19" t="s">
        <v>8328</v>
      </c>
      <c r="E783" s="19" t="str">
        <f t="shared" si="132"/>
        <v>Aug</v>
      </c>
      <c r="F783" s="19">
        <v>28</v>
      </c>
      <c r="G783" s="40">
        <f t="shared" si="134"/>
        <v>30191</v>
      </c>
      <c r="H783" s="19">
        <v>1</v>
      </c>
      <c r="I783" s="19">
        <v>6500.24</v>
      </c>
      <c r="J783" s="41">
        <v>6500.24</v>
      </c>
      <c r="K783" s="19" t="s">
        <v>8297</v>
      </c>
      <c r="L783" s="19" t="str">
        <v>tier - 2</v>
      </c>
      <c r="M783" s="19" t="s">
        <v>8297</v>
      </c>
      <c r="N783" s="19" t="str">
        <v>tier - 2</v>
      </c>
      <c r="O783" s="19" t="s">
        <v>8299</v>
      </c>
      <c r="P783" s="19" t="str">
        <v>R1013</v>
      </c>
      <c r="Q783" s="19">
        <f ca="1" t="shared" si="135"/>
        <v>43</v>
      </c>
      <c r="R783" s="29"/>
      <c r="U783" s="19" t="s">
        <v>8328</v>
      </c>
      <c r="V783" s="19" t="str">
        <f t="shared" si="141"/>
        <v>Aug</v>
      </c>
      <c r="X783" s="19">
        <f t="shared" si="142"/>
        <v>1971</v>
      </c>
      <c r="AG783" s="19" t="s">
        <v>2902</v>
      </c>
      <c r="AH783" s="19" t="s">
        <v>8336</v>
      </c>
      <c r="AI783" s="19" t="s">
        <v>8298</v>
      </c>
      <c r="AJ783" s="19" t="s">
        <v>8297</v>
      </c>
      <c r="AK783" s="19" t="str">
        <v>tier - 3</v>
      </c>
      <c r="AL783" s="19" t="str">
        <v>tier - 2</v>
      </c>
      <c r="AT783" s="19" t="s">
        <v>8299</v>
      </c>
      <c r="AU783" s="19" t="str">
        <v>R1013</v>
      </c>
      <c r="BD783" s="39">
        <v>1985</v>
      </c>
      <c r="BE783" s="19" t="str">
        <f t="shared" si="137"/>
        <v>Jul</v>
      </c>
      <c r="BF783" s="19">
        <v>22</v>
      </c>
      <c r="BG783" s="40">
        <f t="shared" si="138"/>
        <v>31250</v>
      </c>
      <c r="BM783" s="39">
        <v>1984</v>
      </c>
      <c r="BN783" s="19" t="str">
        <f t="shared" si="139"/>
        <v>Aug</v>
      </c>
      <c r="BO783" s="19">
        <v>26</v>
      </c>
      <c r="BP783" s="40">
        <f t="shared" si="136"/>
        <v>30920</v>
      </c>
      <c r="BQ783" s="19">
        <f ca="1" t="shared" si="140"/>
        <v>41</v>
      </c>
      <c r="BU783" s="19">
        <v>6455.86</v>
      </c>
      <c r="BV783" s="41">
        <v>6455.86</v>
      </c>
    </row>
    <row r="784" spans="1:74">
      <c r="A784" s="19" t="s">
        <v>2929</v>
      </c>
      <c r="B784" s="39">
        <v>1994</v>
      </c>
      <c r="C784" s="19">
        <f t="shared" si="133"/>
        <v>1994</v>
      </c>
      <c r="D784" s="19" t="s">
        <v>8296</v>
      </c>
      <c r="E784" s="19" t="str">
        <f t="shared" si="132"/>
        <v>Jul</v>
      </c>
      <c r="F784" s="19">
        <v>7</v>
      </c>
      <c r="G784" s="40">
        <f t="shared" si="134"/>
        <v>34522</v>
      </c>
      <c r="H784" s="19">
        <v>0</v>
      </c>
      <c r="I784" s="19">
        <v>6512.24</v>
      </c>
      <c r="J784" s="41">
        <v>6512.24</v>
      </c>
      <c r="K784" s="19" t="s">
        <v>8297</v>
      </c>
      <c r="L784" s="19" t="str">
        <v>tier - 2</v>
      </c>
      <c r="M784" s="19" t="s">
        <v>8302</v>
      </c>
      <c r="N784" s="19" t="str">
        <v>tier - 1</v>
      </c>
      <c r="O784" s="19" t="s">
        <v>8340</v>
      </c>
      <c r="P784" s="19" t="str">
        <v>R1021</v>
      </c>
      <c r="Q784" s="19">
        <f ca="1" t="shared" si="135"/>
        <v>31</v>
      </c>
      <c r="R784" s="29"/>
      <c r="U784" s="19" t="s">
        <v>8310</v>
      </c>
      <c r="V784" s="19" t="str">
        <f t="shared" si="141"/>
        <v>Sep</v>
      </c>
      <c r="X784" s="19">
        <f t="shared" si="142"/>
        <v>1987</v>
      </c>
      <c r="AG784" s="19" t="s">
        <v>2905</v>
      </c>
      <c r="AH784" s="19" t="s">
        <v>8336</v>
      </c>
      <c r="AI784" s="19" t="s">
        <v>8298</v>
      </c>
      <c r="AJ784" s="19" t="s">
        <v>8298</v>
      </c>
      <c r="AK784" s="19" t="str">
        <v>tier - 3</v>
      </c>
      <c r="AL784" s="19" t="str">
        <v>tier - 3</v>
      </c>
      <c r="AT784" s="19" t="s">
        <v>8315</v>
      </c>
      <c r="AU784" s="19" t="str">
        <v>R1012</v>
      </c>
      <c r="BD784" s="39">
        <v>1984</v>
      </c>
      <c r="BE784" s="19" t="str">
        <f t="shared" si="137"/>
        <v>Aug</v>
      </c>
      <c r="BF784" s="19">
        <v>26</v>
      </c>
      <c r="BG784" s="40">
        <f t="shared" si="138"/>
        <v>30920</v>
      </c>
      <c r="BM784" s="39">
        <v>1984</v>
      </c>
      <c r="BN784" s="19" t="str">
        <f t="shared" si="139"/>
        <v>Nov</v>
      </c>
      <c r="BO784" s="19">
        <v>1</v>
      </c>
      <c r="BP784" s="40">
        <f t="shared" si="136"/>
        <v>30987</v>
      </c>
      <c r="BQ784" s="19">
        <f ca="1" t="shared" si="140"/>
        <v>41</v>
      </c>
      <c r="BU784" s="19">
        <v>6457.84</v>
      </c>
      <c r="BV784" s="41">
        <v>6457.84</v>
      </c>
    </row>
    <row r="785" spans="1:74">
      <c r="A785" s="19" t="s">
        <v>2932</v>
      </c>
      <c r="B785" s="39">
        <v>1976</v>
      </c>
      <c r="C785" s="19">
        <f t="shared" si="133"/>
        <v>1976</v>
      </c>
      <c r="D785" s="19" t="s">
        <v>8329</v>
      </c>
      <c r="E785" s="19" t="str">
        <f t="shared" si="132"/>
        <v>Oct</v>
      </c>
      <c r="F785" s="19">
        <v>23</v>
      </c>
      <c r="G785" s="40">
        <f t="shared" si="134"/>
        <v>28056</v>
      </c>
      <c r="H785" s="19">
        <v>2</v>
      </c>
      <c r="I785" s="19">
        <v>6529.21</v>
      </c>
      <c r="J785" s="41">
        <v>6529.21</v>
      </c>
      <c r="K785" s="19" t="s">
        <v>8297</v>
      </c>
      <c r="L785" s="19" t="str">
        <v>tier - 2</v>
      </c>
      <c r="M785" s="19" t="s">
        <v>8302</v>
      </c>
      <c r="N785" s="19" t="str">
        <v>tier - 1</v>
      </c>
      <c r="O785" s="19" t="s">
        <v>8299</v>
      </c>
      <c r="P785" s="19" t="str">
        <v>R1013</v>
      </c>
      <c r="Q785" s="19">
        <f ca="1" t="shared" si="135"/>
        <v>49</v>
      </c>
      <c r="R785" s="29"/>
      <c r="U785" s="19" t="s">
        <v>8326</v>
      </c>
      <c r="V785" s="19" t="str">
        <f t="shared" si="141"/>
        <v>Dec</v>
      </c>
      <c r="X785" s="19">
        <f t="shared" si="142"/>
        <v>1976</v>
      </c>
      <c r="AG785" s="19" t="s">
        <v>2908</v>
      </c>
      <c r="AH785" s="19" t="s">
        <v>8336</v>
      </c>
      <c r="AI785" s="19" t="s">
        <v>8297</v>
      </c>
      <c r="AJ785" s="19" t="s">
        <v>8298</v>
      </c>
      <c r="AK785" s="19" t="str">
        <v>tier - 2</v>
      </c>
      <c r="AL785" s="19" t="str">
        <v>tier - 3</v>
      </c>
      <c r="AT785" s="19" t="s">
        <v>8315</v>
      </c>
      <c r="AU785" s="19" t="str">
        <v>R1012</v>
      </c>
      <c r="BD785" s="39">
        <v>1984</v>
      </c>
      <c r="BE785" s="19" t="str">
        <f t="shared" si="137"/>
        <v>Nov</v>
      </c>
      <c r="BF785" s="19">
        <v>1</v>
      </c>
      <c r="BG785" s="40">
        <f t="shared" si="138"/>
        <v>30987</v>
      </c>
      <c r="BM785" s="39">
        <v>1981</v>
      </c>
      <c r="BN785" s="19" t="str">
        <f t="shared" si="139"/>
        <v>Jul</v>
      </c>
      <c r="BO785" s="19">
        <v>27</v>
      </c>
      <c r="BP785" s="40">
        <f t="shared" si="136"/>
        <v>29794</v>
      </c>
      <c r="BQ785" s="19">
        <f ca="1" t="shared" si="140"/>
        <v>44</v>
      </c>
      <c r="BU785" s="19">
        <v>6473.15</v>
      </c>
      <c r="BV785" s="41">
        <v>6473.15</v>
      </c>
    </row>
    <row r="786" spans="1:74">
      <c r="A786" s="19" t="s">
        <v>2935</v>
      </c>
      <c r="B786" s="39">
        <v>1982</v>
      </c>
      <c r="C786" s="19">
        <f t="shared" si="133"/>
        <v>1982</v>
      </c>
      <c r="D786" s="19" t="s">
        <v>8328</v>
      </c>
      <c r="E786" s="19" t="str">
        <f t="shared" si="132"/>
        <v>Aug</v>
      </c>
      <c r="F786" s="19">
        <v>12</v>
      </c>
      <c r="G786" s="40">
        <f t="shared" si="134"/>
        <v>30175</v>
      </c>
      <c r="H786" s="19">
        <v>3</v>
      </c>
      <c r="I786" s="19">
        <v>6532.04</v>
      </c>
      <c r="J786" s="41">
        <v>6532.04</v>
      </c>
      <c r="K786" s="19" t="s">
        <v>8297</v>
      </c>
      <c r="L786" s="19" t="str">
        <v>tier - 2</v>
      </c>
      <c r="M786" s="19" t="s">
        <v>8302</v>
      </c>
      <c r="N786" s="19" t="str">
        <v>tier - 1</v>
      </c>
      <c r="O786" s="19" t="s">
        <v>8299</v>
      </c>
      <c r="P786" s="19" t="str">
        <v>R1013</v>
      </c>
      <c r="Q786" s="19">
        <f ca="1" t="shared" si="135"/>
        <v>43</v>
      </c>
      <c r="R786" s="29"/>
      <c r="U786" s="19" t="s">
        <v>8328</v>
      </c>
      <c r="V786" s="19" t="str">
        <f t="shared" si="141"/>
        <v>Aug</v>
      </c>
      <c r="X786" s="19">
        <f t="shared" si="142"/>
        <v>1975</v>
      </c>
      <c r="AG786" s="19" t="s">
        <v>2911</v>
      </c>
      <c r="AH786" s="19" t="s">
        <v>8336</v>
      </c>
      <c r="AI786" s="19" t="s">
        <v>8297</v>
      </c>
      <c r="AJ786" s="19" t="s">
        <v>8297</v>
      </c>
      <c r="AK786" s="19" t="str">
        <v>tier - 2</v>
      </c>
      <c r="AL786" s="19" t="str">
        <v>tier - 2</v>
      </c>
      <c r="AT786" s="19" t="s">
        <v>8299</v>
      </c>
      <c r="AU786" s="19" t="str">
        <v>R1013</v>
      </c>
      <c r="BD786" s="39">
        <v>1981</v>
      </c>
      <c r="BE786" s="19" t="str">
        <f t="shared" si="137"/>
        <v>Jul</v>
      </c>
      <c r="BF786" s="19">
        <v>27</v>
      </c>
      <c r="BG786" s="40">
        <f t="shared" si="138"/>
        <v>29794</v>
      </c>
      <c r="BM786" s="39">
        <v>1980</v>
      </c>
      <c r="BN786" s="19" t="str">
        <f t="shared" si="139"/>
        <v>Jun</v>
      </c>
      <c r="BO786" s="19">
        <v>8</v>
      </c>
      <c r="BP786" s="40">
        <f t="shared" si="136"/>
        <v>29380</v>
      </c>
      <c r="BQ786" s="19">
        <f ca="1" t="shared" si="140"/>
        <v>45</v>
      </c>
      <c r="BU786" s="19">
        <v>6474.01</v>
      </c>
      <c r="BV786" s="41">
        <v>6474.01</v>
      </c>
    </row>
    <row r="787" spans="1:74">
      <c r="A787" s="19" t="s">
        <v>2939</v>
      </c>
      <c r="B787" s="39">
        <v>1982</v>
      </c>
      <c r="C787" s="19">
        <f t="shared" si="133"/>
        <v>1982</v>
      </c>
      <c r="D787" s="19" t="s">
        <v>8329</v>
      </c>
      <c r="E787" s="19" t="str">
        <f t="shared" si="132"/>
        <v>Oct</v>
      </c>
      <c r="F787" s="19">
        <v>2</v>
      </c>
      <c r="G787" s="40">
        <f t="shared" si="134"/>
        <v>30226</v>
      </c>
      <c r="H787" s="19">
        <v>3</v>
      </c>
      <c r="I787" s="19">
        <v>6536.68</v>
      </c>
      <c r="J787" s="41">
        <v>6536.68</v>
      </c>
      <c r="K787" s="19" t="s">
        <v>8297</v>
      </c>
      <c r="L787" s="19" t="str">
        <v>tier - 2</v>
      </c>
      <c r="M787" s="19" t="s">
        <v>8297</v>
      </c>
      <c r="N787" s="19" t="str">
        <v>tier - 2</v>
      </c>
      <c r="O787" s="19" t="s">
        <v>8315</v>
      </c>
      <c r="P787" s="19" t="str">
        <v>R1012</v>
      </c>
      <c r="Q787" s="19">
        <f ca="1" t="shared" si="135"/>
        <v>43</v>
      </c>
      <c r="R787" s="29"/>
      <c r="U787" s="19" t="s">
        <v>8296</v>
      </c>
      <c r="V787" s="19" t="str">
        <f t="shared" si="141"/>
        <v>Jul</v>
      </c>
      <c r="X787" s="19">
        <f t="shared" si="142"/>
        <v>1985</v>
      </c>
      <c r="AG787" s="19" t="s">
        <v>2914</v>
      </c>
      <c r="AH787" s="19" t="s">
        <v>8336</v>
      </c>
      <c r="AI787" s="19" t="s">
        <v>8297</v>
      </c>
      <c r="AJ787" s="19" t="s">
        <v>8298</v>
      </c>
      <c r="AK787" s="19" t="str">
        <v>tier - 2</v>
      </c>
      <c r="AL787" s="19" t="str">
        <v>tier - 3</v>
      </c>
      <c r="AT787" s="19" t="s">
        <v>8330</v>
      </c>
      <c r="AU787" s="19" t="str">
        <v>R1011</v>
      </c>
      <c r="BD787" s="39">
        <v>1980</v>
      </c>
      <c r="BE787" s="19" t="str">
        <f t="shared" si="137"/>
        <v>Jun</v>
      </c>
      <c r="BF787" s="19">
        <v>8</v>
      </c>
      <c r="BG787" s="40">
        <f t="shared" si="138"/>
        <v>29380</v>
      </c>
      <c r="BM787" s="39">
        <v>1970</v>
      </c>
      <c r="BN787" s="19" t="str">
        <f t="shared" si="139"/>
        <v>Dec</v>
      </c>
      <c r="BO787" s="19">
        <v>1</v>
      </c>
      <c r="BP787" s="40">
        <f t="shared" si="136"/>
        <v>25903</v>
      </c>
      <c r="BQ787" s="19">
        <f ca="1" t="shared" si="140"/>
        <v>54</v>
      </c>
      <c r="BU787" s="19">
        <v>6481.67</v>
      </c>
      <c r="BV787" s="41">
        <v>6481.67</v>
      </c>
    </row>
    <row r="788" spans="1:74">
      <c r="A788" s="19" t="s">
        <v>2942</v>
      </c>
      <c r="B788" s="39">
        <v>1969</v>
      </c>
      <c r="C788" s="19">
        <f t="shared" si="133"/>
        <v>1969</v>
      </c>
      <c r="D788" s="19" t="s">
        <v>8326</v>
      </c>
      <c r="E788" s="19" t="str">
        <f t="shared" si="132"/>
        <v>Dec</v>
      </c>
      <c r="F788" s="19">
        <v>3</v>
      </c>
      <c r="G788" s="40">
        <f t="shared" si="134"/>
        <v>25540</v>
      </c>
      <c r="H788" s="19">
        <v>0</v>
      </c>
      <c r="I788" s="19">
        <v>6546.16</v>
      </c>
      <c r="J788" s="41">
        <v>6546.16</v>
      </c>
      <c r="K788" s="19" t="s">
        <v>8297</v>
      </c>
      <c r="L788" s="19" t="str">
        <v>tier - 2</v>
      </c>
      <c r="M788" s="19" t="s">
        <v>8298</v>
      </c>
      <c r="N788" s="19" t="str">
        <v>tier - 3</v>
      </c>
      <c r="O788" s="19" t="s">
        <v>8299</v>
      </c>
      <c r="P788" s="19" t="str">
        <v>R1013</v>
      </c>
      <c r="Q788" s="19">
        <f ca="1" t="shared" si="135"/>
        <v>55</v>
      </c>
      <c r="R788" s="29"/>
      <c r="U788" s="19" t="s">
        <v>8328</v>
      </c>
      <c r="V788" s="19" t="str">
        <f t="shared" si="141"/>
        <v>Aug</v>
      </c>
      <c r="X788" s="19">
        <f t="shared" si="142"/>
        <v>1984</v>
      </c>
      <c r="AG788" s="19" t="s">
        <v>2918</v>
      </c>
      <c r="AH788" s="19" t="s">
        <v>8336</v>
      </c>
      <c r="AI788" s="19" t="s">
        <v>8297</v>
      </c>
      <c r="AJ788" s="19" t="s">
        <v>8297</v>
      </c>
      <c r="AK788" s="19" t="str">
        <v>tier - 2</v>
      </c>
      <c r="AL788" s="19" t="str">
        <v>tier - 2</v>
      </c>
      <c r="AT788" s="19" t="s">
        <v>8299</v>
      </c>
      <c r="AU788" s="19" t="str">
        <v>R1013</v>
      </c>
      <c r="BD788" s="39">
        <v>1970</v>
      </c>
      <c r="BE788" s="19" t="str">
        <f t="shared" si="137"/>
        <v>Dec</v>
      </c>
      <c r="BF788" s="19">
        <v>1</v>
      </c>
      <c r="BG788" s="40">
        <f t="shared" si="138"/>
        <v>25903</v>
      </c>
      <c r="BM788" s="39">
        <v>1982</v>
      </c>
      <c r="BN788" s="19" t="str">
        <f t="shared" si="139"/>
        <v>Oct</v>
      </c>
      <c r="BO788" s="19">
        <v>9</v>
      </c>
      <c r="BP788" s="40">
        <f t="shared" si="136"/>
        <v>30233</v>
      </c>
      <c r="BQ788" s="19">
        <f ca="1" t="shared" si="140"/>
        <v>43</v>
      </c>
      <c r="BU788" s="19">
        <v>6496.89</v>
      </c>
      <c r="BV788" s="41">
        <v>6496.89</v>
      </c>
    </row>
    <row r="789" spans="1:74">
      <c r="A789" s="19" t="s">
        <v>2946</v>
      </c>
      <c r="B789" s="39">
        <v>1986</v>
      </c>
      <c r="C789" s="19">
        <f t="shared" si="133"/>
        <v>1986</v>
      </c>
      <c r="D789" s="19" t="s">
        <v>8326</v>
      </c>
      <c r="E789" s="19" t="str">
        <f t="shared" si="132"/>
        <v>Dec</v>
      </c>
      <c r="F789" s="19">
        <v>18</v>
      </c>
      <c r="G789" s="40">
        <f t="shared" si="134"/>
        <v>31764</v>
      </c>
      <c r="H789" s="19">
        <v>3</v>
      </c>
      <c r="I789" s="19">
        <v>6548.2</v>
      </c>
      <c r="J789" s="41">
        <v>6548.2</v>
      </c>
      <c r="K789" s="19" t="s">
        <v>8297</v>
      </c>
      <c r="L789" s="19" t="str">
        <v>tier - 2</v>
      </c>
      <c r="M789" s="19" t="s">
        <v>8298</v>
      </c>
      <c r="N789" s="19" t="str">
        <v>tier - 3</v>
      </c>
      <c r="O789" s="19" t="s">
        <v>8315</v>
      </c>
      <c r="P789" s="19" t="str">
        <v>R1012</v>
      </c>
      <c r="Q789" s="19">
        <f ca="1" t="shared" si="135"/>
        <v>38</v>
      </c>
      <c r="R789" s="29"/>
      <c r="U789" s="19" t="s">
        <v>8301</v>
      </c>
      <c r="V789" s="19" t="str">
        <f t="shared" si="141"/>
        <v>Nov</v>
      </c>
      <c r="X789" s="19">
        <f t="shared" si="142"/>
        <v>1984</v>
      </c>
      <c r="AG789" s="19" t="s">
        <v>2922</v>
      </c>
      <c r="AH789" s="19" t="s">
        <v>8336</v>
      </c>
      <c r="AI789" s="19" t="s">
        <v>8297</v>
      </c>
      <c r="AJ789" s="19" t="s">
        <v>8298</v>
      </c>
      <c r="AK789" s="19" t="str">
        <v>tier - 2</v>
      </c>
      <c r="AL789" s="19" t="str">
        <v>tier - 3</v>
      </c>
      <c r="AT789" s="19" t="s">
        <v>8330</v>
      </c>
      <c r="AU789" s="19" t="str">
        <v>R1011</v>
      </c>
      <c r="BD789" s="39">
        <v>1982</v>
      </c>
      <c r="BE789" s="19" t="str">
        <f t="shared" si="137"/>
        <v>Oct</v>
      </c>
      <c r="BF789" s="19">
        <v>9</v>
      </c>
      <c r="BG789" s="40">
        <f t="shared" si="138"/>
        <v>30233</v>
      </c>
      <c r="BM789" s="39">
        <v>1982</v>
      </c>
      <c r="BN789" s="19" t="str">
        <f t="shared" si="139"/>
        <v>Aug</v>
      </c>
      <c r="BO789" s="19">
        <v>28</v>
      </c>
      <c r="BP789" s="40">
        <f t="shared" si="136"/>
        <v>30191</v>
      </c>
      <c r="BQ789" s="19">
        <f ca="1" t="shared" si="140"/>
        <v>43</v>
      </c>
      <c r="BU789" s="19">
        <v>6500.24</v>
      </c>
      <c r="BV789" s="41">
        <v>6500.24</v>
      </c>
    </row>
    <row r="790" spans="1:74">
      <c r="A790" s="19" t="s">
        <v>2950</v>
      </c>
      <c r="B790" s="39">
        <v>1989</v>
      </c>
      <c r="C790" s="19">
        <f t="shared" si="133"/>
        <v>1989</v>
      </c>
      <c r="D790" s="19" t="s">
        <v>8328</v>
      </c>
      <c r="E790" s="19" t="str">
        <f t="shared" si="132"/>
        <v>Aug</v>
      </c>
      <c r="F790" s="19">
        <v>6</v>
      </c>
      <c r="G790" s="40">
        <f t="shared" si="134"/>
        <v>32726</v>
      </c>
      <c r="H790" s="19">
        <v>3</v>
      </c>
      <c r="I790" s="19">
        <v>6551.75</v>
      </c>
      <c r="J790" s="41">
        <v>6551.75</v>
      </c>
      <c r="K790" s="19" t="s">
        <v>8297</v>
      </c>
      <c r="L790" s="19" t="str">
        <v>tier - 2</v>
      </c>
      <c r="M790" s="19" t="s">
        <v>8297</v>
      </c>
      <c r="N790" s="19" t="str">
        <v>tier - 2</v>
      </c>
      <c r="O790" s="19" t="s">
        <v>8337</v>
      </c>
      <c r="P790" s="19" t="str">
        <v>R1024</v>
      </c>
      <c r="Q790" s="19">
        <f ca="1" t="shared" si="135"/>
        <v>36</v>
      </c>
      <c r="R790" s="29"/>
      <c r="U790" s="19" t="s">
        <v>8296</v>
      </c>
      <c r="V790" s="19" t="str">
        <f t="shared" si="141"/>
        <v>Jul</v>
      </c>
      <c r="X790" s="19">
        <f t="shared" si="142"/>
        <v>1981</v>
      </c>
      <c r="AG790" s="19" t="s">
        <v>2925</v>
      </c>
      <c r="AH790" s="19" t="s">
        <v>8336</v>
      </c>
      <c r="AI790" s="19" t="s">
        <v>8297</v>
      </c>
      <c r="AJ790" s="19" t="s">
        <v>8297</v>
      </c>
      <c r="AK790" s="19" t="str">
        <v>tier - 2</v>
      </c>
      <c r="AL790" s="19" t="str">
        <v>tier - 2</v>
      </c>
      <c r="AT790" s="19" t="s">
        <v>8299</v>
      </c>
      <c r="AU790" s="19" t="str">
        <v>R1013</v>
      </c>
      <c r="BD790" s="39">
        <v>1982</v>
      </c>
      <c r="BE790" s="19" t="str">
        <f t="shared" si="137"/>
        <v>Aug</v>
      </c>
      <c r="BF790" s="19">
        <v>28</v>
      </c>
      <c r="BG790" s="40">
        <f t="shared" si="138"/>
        <v>30191</v>
      </c>
      <c r="BM790" s="39">
        <v>1994</v>
      </c>
      <c r="BN790" s="19" t="str">
        <f t="shared" si="139"/>
        <v>Jul</v>
      </c>
      <c r="BO790" s="19">
        <v>7</v>
      </c>
      <c r="BP790" s="40">
        <f t="shared" si="136"/>
        <v>34522</v>
      </c>
      <c r="BQ790" s="19">
        <f ca="1" t="shared" si="140"/>
        <v>31</v>
      </c>
      <c r="BU790" s="19">
        <v>6512.24</v>
      </c>
      <c r="BV790" s="41">
        <v>6512.24</v>
      </c>
    </row>
    <row r="791" spans="1:74">
      <c r="A791" s="19" t="s">
        <v>2954</v>
      </c>
      <c r="B791" s="39">
        <v>1968</v>
      </c>
      <c r="C791" s="19">
        <f t="shared" si="133"/>
        <v>1968</v>
      </c>
      <c r="D791" s="19" t="s">
        <v>8326</v>
      </c>
      <c r="E791" s="19" t="str">
        <f t="shared" si="132"/>
        <v>Dec</v>
      </c>
      <c r="F791" s="19">
        <v>11</v>
      </c>
      <c r="G791" s="40">
        <f t="shared" si="134"/>
        <v>25183</v>
      </c>
      <c r="H791" s="19">
        <v>0</v>
      </c>
      <c r="I791" s="19">
        <v>6552.01</v>
      </c>
      <c r="J791" s="41">
        <v>6552.01</v>
      </c>
      <c r="K791" s="19" t="s">
        <v>8298</v>
      </c>
      <c r="L791" s="19" t="str">
        <v>tier - 3</v>
      </c>
      <c r="M791" s="19" t="s">
        <v>8297</v>
      </c>
      <c r="N791" s="19" t="str">
        <v>tier - 2</v>
      </c>
      <c r="O791" s="19" t="s">
        <v>8299</v>
      </c>
      <c r="P791" s="19" t="str">
        <v>R1013</v>
      </c>
      <c r="Q791" s="19">
        <f ca="1" t="shared" si="135"/>
        <v>56</v>
      </c>
      <c r="R791" s="29"/>
      <c r="U791" s="19" t="s">
        <v>8303</v>
      </c>
      <c r="V791" s="19" t="str">
        <f t="shared" si="141"/>
        <v>Jun</v>
      </c>
      <c r="X791" s="19">
        <f t="shared" si="142"/>
        <v>1980</v>
      </c>
      <c r="AG791" s="19" t="s">
        <v>2929</v>
      </c>
      <c r="AH791" s="19" t="s">
        <v>8336</v>
      </c>
      <c r="AI791" s="19" t="s">
        <v>8297</v>
      </c>
      <c r="AJ791" s="19" t="s">
        <v>8302</v>
      </c>
      <c r="AK791" s="19" t="str">
        <v>tier - 2</v>
      </c>
      <c r="AL791" s="19" t="str">
        <v>tier - 1</v>
      </c>
      <c r="AT791" s="19" t="s">
        <v>8340</v>
      </c>
      <c r="AU791" s="19" t="str">
        <v>R1021</v>
      </c>
      <c r="BD791" s="39">
        <v>1994</v>
      </c>
      <c r="BE791" s="19" t="str">
        <f t="shared" si="137"/>
        <v>Jul</v>
      </c>
      <c r="BF791" s="19">
        <v>7</v>
      </c>
      <c r="BG791" s="40">
        <f t="shared" si="138"/>
        <v>34522</v>
      </c>
      <c r="BM791" s="39">
        <v>1976</v>
      </c>
      <c r="BN791" s="19" t="str">
        <f t="shared" si="139"/>
        <v>Oct</v>
      </c>
      <c r="BO791" s="19">
        <v>23</v>
      </c>
      <c r="BP791" s="40">
        <f t="shared" si="136"/>
        <v>28056</v>
      </c>
      <c r="BQ791" s="19">
        <f ca="1" t="shared" si="140"/>
        <v>49</v>
      </c>
      <c r="BU791" s="19">
        <v>6529.21</v>
      </c>
      <c r="BV791" s="41">
        <v>6529.21</v>
      </c>
    </row>
    <row r="792" spans="1:74">
      <c r="A792" s="19" t="s">
        <v>2958</v>
      </c>
      <c r="B792" s="39">
        <v>1984</v>
      </c>
      <c r="C792" s="19">
        <f t="shared" si="133"/>
        <v>1984</v>
      </c>
      <c r="D792" s="19" t="s">
        <v>8310</v>
      </c>
      <c r="E792" s="19" t="str">
        <f t="shared" si="132"/>
        <v>Sep</v>
      </c>
      <c r="F792" s="19">
        <v>20</v>
      </c>
      <c r="G792" s="40">
        <f t="shared" si="134"/>
        <v>30945</v>
      </c>
      <c r="H792" s="19">
        <v>1</v>
      </c>
      <c r="I792" s="19">
        <v>6555.07</v>
      </c>
      <c r="J792" s="41">
        <v>6555.07</v>
      </c>
      <c r="K792" s="19" t="s">
        <v>8297</v>
      </c>
      <c r="L792" s="19" t="str">
        <v>tier - 2</v>
      </c>
      <c r="M792" s="19" t="s">
        <v>8297</v>
      </c>
      <c r="N792" s="19" t="str">
        <v>tier - 2</v>
      </c>
      <c r="O792" s="19" t="s">
        <v>8337</v>
      </c>
      <c r="P792" s="19" t="str">
        <v>R1024</v>
      </c>
      <c r="Q792" s="19">
        <f ca="1" t="shared" si="135"/>
        <v>41</v>
      </c>
      <c r="R792" s="29"/>
      <c r="U792" s="19" t="s">
        <v>8326</v>
      </c>
      <c r="V792" s="19" t="str">
        <f t="shared" si="141"/>
        <v>Dec</v>
      </c>
      <c r="X792" s="19">
        <f t="shared" si="142"/>
        <v>1970</v>
      </c>
      <c r="AG792" s="19" t="s">
        <v>2932</v>
      </c>
      <c r="AH792" s="19" t="s">
        <v>8336</v>
      </c>
      <c r="AI792" s="19" t="s">
        <v>8297</v>
      </c>
      <c r="AJ792" s="19" t="s">
        <v>8302</v>
      </c>
      <c r="AK792" s="19" t="str">
        <v>tier - 2</v>
      </c>
      <c r="AL792" s="19" t="str">
        <v>tier - 1</v>
      </c>
      <c r="AT792" s="19" t="s">
        <v>8299</v>
      </c>
      <c r="AU792" s="19" t="str">
        <v>R1013</v>
      </c>
      <c r="BD792" s="39">
        <v>1976</v>
      </c>
      <c r="BE792" s="19" t="str">
        <f t="shared" si="137"/>
        <v>Oct</v>
      </c>
      <c r="BF792" s="19">
        <v>23</v>
      </c>
      <c r="BG792" s="40">
        <f t="shared" si="138"/>
        <v>28056</v>
      </c>
      <c r="BM792" s="39">
        <v>1982</v>
      </c>
      <c r="BN792" s="19" t="str">
        <f t="shared" si="139"/>
        <v>Aug</v>
      </c>
      <c r="BO792" s="19">
        <v>12</v>
      </c>
      <c r="BP792" s="40">
        <f t="shared" si="136"/>
        <v>30175</v>
      </c>
      <c r="BQ792" s="19">
        <f ca="1" t="shared" si="140"/>
        <v>43</v>
      </c>
      <c r="BU792" s="19">
        <v>6532.04</v>
      </c>
      <c r="BV792" s="41">
        <v>6532.04</v>
      </c>
    </row>
    <row r="793" spans="1:74">
      <c r="A793" s="19" t="s">
        <v>2962</v>
      </c>
      <c r="B793" s="39">
        <v>1981</v>
      </c>
      <c r="C793" s="19">
        <f t="shared" si="133"/>
        <v>1981</v>
      </c>
      <c r="D793" s="19" t="s">
        <v>8296</v>
      </c>
      <c r="E793" s="19" t="str">
        <f t="shared" si="132"/>
        <v>Jul</v>
      </c>
      <c r="F793" s="19">
        <v>20</v>
      </c>
      <c r="G793" s="40">
        <f t="shared" si="134"/>
        <v>29787</v>
      </c>
      <c r="H793" s="19">
        <v>0</v>
      </c>
      <c r="I793" s="19">
        <v>6571.02</v>
      </c>
      <c r="J793" s="41">
        <v>6571.02</v>
      </c>
      <c r="K793" s="19" t="s">
        <v>8297</v>
      </c>
      <c r="L793" s="19" t="str">
        <v>tier - 2</v>
      </c>
      <c r="M793" s="19" t="s">
        <v>8302</v>
      </c>
      <c r="N793" s="19" t="str">
        <v>tier - 1</v>
      </c>
      <c r="O793" s="19" t="s">
        <v>8315</v>
      </c>
      <c r="P793" s="19" t="str">
        <v>R1012</v>
      </c>
      <c r="Q793" s="19">
        <f ca="1" t="shared" si="135"/>
        <v>44</v>
      </c>
      <c r="R793" s="29"/>
      <c r="U793" s="19" t="s">
        <v>8329</v>
      </c>
      <c r="V793" s="19" t="str">
        <f t="shared" si="141"/>
        <v>Oct</v>
      </c>
      <c r="X793" s="19">
        <f t="shared" si="142"/>
        <v>1982</v>
      </c>
      <c r="AG793" s="19" t="s">
        <v>2935</v>
      </c>
      <c r="AH793" s="19" t="s">
        <v>8336</v>
      </c>
      <c r="AI793" s="19" t="s">
        <v>8297</v>
      </c>
      <c r="AJ793" s="19" t="s">
        <v>8302</v>
      </c>
      <c r="AK793" s="19" t="str">
        <v>tier - 2</v>
      </c>
      <c r="AL793" s="19" t="str">
        <v>tier - 1</v>
      </c>
      <c r="AT793" s="19" t="s">
        <v>8299</v>
      </c>
      <c r="AU793" s="19" t="str">
        <v>R1013</v>
      </c>
      <c r="BD793" s="39">
        <v>1982</v>
      </c>
      <c r="BE793" s="19" t="str">
        <f t="shared" si="137"/>
        <v>Aug</v>
      </c>
      <c r="BF793" s="19">
        <v>12</v>
      </c>
      <c r="BG793" s="40">
        <f t="shared" si="138"/>
        <v>30175</v>
      </c>
      <c r="BM793" s="39">
        <v>1982</v>
      </c>
      <c r="BN793" s="19" t="str">
        <f t="shared" si="139"/>
        <v>Oct</v>
      </c>
      <c r="BO793" s="19">
        <v>2</v>
      </c>
      <c r="BP793" s="40">
        <f t="shared" si="136"/>
        <v>30226</v>
      </c>
      <c r="BQ793" s="19">
        <f ca="1" t="shared" si="140"/>
        <v>43</v>
      </c>
      <c r="BU793" s="19">
        <v>6536.68</v>
      </c>
      <c r="BV793" s="41">
        <v>6536.68</v>
      </c>
    </row>
    <row r="794" spans="1:74">
      <c r="A794" s="19" t="s">
        <v>2965</v>
      </c>
      <c r="B794" s="39">
        <v>1984</v>
      </c>
      <c r="C794" s="19">
        <f t="shared" si="133"/>
        <v>1984</v>
      </c>
      <c r="D794" s="19" t="s">
        <v>8329</v>
      </c>
      <c r="E794" s="19" t="str">
        <f t="shared" si="132"/>
        <v>Oct</v>
      </c>
      <c r="F794" s="19">
        <v>5</v>
      </c>
      <c r="G794" s="40">
        <f t="shared" si="134"/>
        <v>30960</v>
      </c>
      <c r="H794" s="19">
        <v>2</v>
      </c>
      <c r="I794" s="19">
        <v>6571.54</v>
      </c>
      <c r="J794" s="41">
        <v>6571.54</v>
      </c>
      <c r="K794" s="19" t="s">
        <v>8297</v>
      </c>
      <c r="L794" s="19" t="str">
        <v>tier - 2</v>
      </c>
      <c r="M794" s="19" t="s">
        <v>8298</v>
      </c>
      <c r="N794" s="19" t="str">
        <v>tier - 3</v>
      </c>
      <c r="O794" s="19" t="s">
        <v>8330</v>
      </c>
      <c r="P794" s="19" t="str">
        <v>R1011</v>
      </c>
      <c r="Q794" s="19">
        <f ca="1" t="shared" si="135"/>
        <v>41</v>
      </c>
      <c r="R794" s="29"/>
      <c r="U794" s="19" t="s">
        <v>8328</v>
      </c>
      <c r="V794" s="19" t="str">
        <f t="shared" si="141"/>
        <v>Aug</v>
      </c>
      <c r="X794" s="19">
        <f t="shared" si="142"/>
        <v>1982</v>
      </c>
      <c r="AG794" s="19" t="s">
        <v>2939</v>
      </c>
      <c r="AH794" s="19" t="s">
        <v>8336</v>
      </c>
      <c r="AI794" s="19" t="s">
        <v>8297</v>
      </c>
      <c r="AJ794" s="19" t="s">
        <v>8297</v>
      </c>
      <c r="AK794" s="19" t="str">
        <v>tier - 2</v>
      </c>
      <c r="AL794" s="19" t="str">
        <v>tier - 2</v>
      </c>
      <c r="AT794" s="19" t="s">
        <v>8315</v>
      </c>
      <c r="AU794" s="19" t="str">
        <v>R1012</v>
      </c>
      <c r="BD794" s="39">
        <v>1982</v>
      </c>
      <c r="BE794" s="19" t="str">
        <f t="shared" si="137"/>
        <v>Oct</v>
      </c>
      <c r="BF794" s="19">
        <v>2</v>
      </c>
      <c r="BG794" s="40">
        <f t="shared" si="138"/>
        <v>30226</v>
      </c>
      <c r="BM794" s="39">
        <v>1969</v>
      </c>
      <c r="BN794" s="19" t="str">
        <f t="shared" si="139"/>
        <v>Dec</v>
      </c>
      <c r="BO794" s="19">
        <v>3</v>
      </c>
      <c r="BP794" s="40">
        <f t="shared" si="136"/>
        <v>25540</v>
      </c>
      <c r="BQ794" s="19">
        <f ca="1" t="shared" si="140"/>
        <v>55</v>
      </c>
      <c r="BU794" s="19">
        <v>6546.16</v>
      </c>
      <c r="BV794" s="41">
        <v>6546.16</v>
      </c>
    </row>
    <row r="795" spans="1:74">
      <c r="A795" s="19" t="s">
        <v>2969</v>
      </c>
      <c r="B795" s="39">
        <v>1982</v>
      </c>
      <c r="C795" s="19">
        <f t="shared" si="133"/>
        <v>1982</v>
      </c>
      <c r="D795" s="19" t="s">
        <v>8301</v>
      </c>
      <c r="E795" s="19" t="str">
        <f t="shared" si="132"/>
        <v>Nov</v>
      </c>
      <c r="F795" s="19">
        <v>22</v>
      </c>
      <c r="G795" s="40">
        <f t="shared" si="134"/>
        <v>30277</v>
      </c>
      <c r="H795" s="19">
        <v>2</v>
      </c>
      <c r="I795" s="19">
        <v>6593.51</v>
      </c>
      <c r="J795" s="41">
        <v>6593.51</v>
      </c>
      <c r="K795" s="19" t="s">
        <v>8297</v>
      </c>
      <c r="L795" s="19" t="str">
        <v>tier - 2</v>
      </c>
      <c r="M795" s="19" t="s">
        <v>8302</v>
      </c>
      <c r="N795" s="19" t="str">
        <v>tier - 1</v>
      </c>
      <c r="O795" s="19" t="s">
        <v>8299</v>
      </c>
      <c r="P795" s="19" t="str">
        <v>R1013</v>
      </c>
      <c r="Q795" s="19">
        <f ca="1" t="shared" si="135"/>
        <v>42</v>
      </c>
      <c r="R795" s="29"/>
      <c r="U795" s="19" t="s">
        <v>8296</v>
      </c>
      <c r="V795" s="19" t="str">
        <f t="shared" si="141"/>
        <v>Jul</v>
      </c>
      <c r="X795" s="19">
        <f t="shared" si="142"/>
        <v>1994</v>
      </c>
      <c r="AG795" s="19" t="s">
        <v>2942</v>
      </c>
      <c r="AH795" s="19" t="s">
        <v>8336</v>
      </c>
      <c r="AI795" s="19" t="s">
        <v>8297</v>
      </c>
      <c r="AJ795" s="19" t="s">
        <v>8298</v>
      </c>
      <c r="AK795" s="19" t="str">
        <v>tier - 2</v>
      </c>
      <c r="AL795" s="19" t="str">
        <v>tier - 3</v>
      </c>
      <c r="AT795" s="19" t="s">
        <v>8299</v>
      </c>
      <c r="AU795" s="19" t="str">
        <v>R1013</v>
      </c>
      <c r="BD795" s="39">
        <v>1969</v>
      </c>
      <c r="BE795" s="19" t="str">
        <f t="shared" si="137"/>
        <v>Dec</v>
      </c>
      <c r="BF795" s="19">
        <v>3</v>
      </c>
      <c r="BG795" s="40">
        <f t="shared" si="138"/>
        <v>25540</v>
      </c>
      <c r="BM795" s="39">
        <v>1986</v>
      </c>
      <c r="BN795" s="19" t="str">
        <f t="shared" si="139"/>
        <v>Dec</v>
      </c>
      <c r="BO795" s="19">
        <v>18</v>
      </c>
      <c r="BP795" s="40">
        <f t="shared" si="136"/>
        <v>31764</v>
      </c>
      <c r="BQ795" s="19">
        <f ca="1" t="shared" si="140"/>
        <v>38</v>
      </c>
      <c r="BU795" s="19">
        <v>6548.2</v>
      </c>
      <c r="BV795" s="41">
        <v>6548.2</v>
      </c>
    </row>
    <row r="796" spans="1:74">
      <c r="A796" s="19" t="s">
        <v>2973</v>
      </c>
      <c r="B796" s="39">
        <v>1982</v>
      </c>
      <c r="C796" s="19">
        <f t="shared" si="133"/>
        <v>1982</v>
      </c>
      <c r="D796" s="19" t="s">
        <v>8326</v>
      </c>
      <c r="E796" s="19" t="str">
        <f t="shared" si="132"/>
        <v>Dec</v>
      </c>
      <c r="F796" s="19">
        <v>29</v>
      </c>
      <c r="G796" s="40">
        <f t="shared" si="134"/>
        <v>30314</v>
      </c>
      <c r="H796" s="19">
        <v>1</v>
      </c>
      <c r="I796" s="19">
        <v>6600.21</v>
      </c>
      <c r="J796" s="41">
        <v>6600.21</v>
      </c>
      <c r="K796" s="19" t="s">
        <v>8298</v>
      </c>
      <c r="L796" s="19" t="str">
        <v>tier - 3</v>
      </c>
      <c r="M796" s="19" t="s">
        <v>8297</v>
      </c>
      <c r="N796" s="19" t="str">
        <v>tier - 2</v>
      </c>
      <c r="O796" s="19" t="s">
        <v>8333</v>
      </c>
      <c r="P796" s="19" t="str">
        <v>R1016</v>
      </c>
      <c r="Q796" s="19">
        <f ca="1" t="shared" si="135"/>
        <v>42</v>
      </c>
      <c r="R796" s="29"/>
      <c r="U796" s="19" t="s">
        <v>8329</v>
      </c>
      <c r="V796" s="19" t="str">
        <f t="shared" si="141"/>
        <v>Oct</v>
      </c>
      <c r="X796" s="19">
        <f t="shared" si="142"/>
        <v>1976</v>
      </c>
      <c r="AG796" s="19" t="s">
        <v>2946</v>
      </c>
      <c r="AH796" s="19" t="s">
        <v>8336</v>
      </c>
      <c r="AI796" s="19" t="s">
        <v>8297</v>
      </c>
      <c r="AJ796" s="19" t="s">
        <v>8298</v>
      </c>
      <c r="AK796" s="19" t="str">
        <v>tier - 2</v>
      </c>
      <c r="AL796" s="19" t="str">
        <v>tier - 3</v>
      </c>
      <c r="AT796" s="19" t="s">
        <v>8315</v>
      </c>
      <c r="AU796" s="19" t="str">
        <v>R1012</v>
      </c>
      <c r="BD796" s="39">
        <v>1986</v>
      </c>
      <c r="BE796" s="19" t="str">
        <f t="shared" si="137"/>
        <v>Dec</v>
      </c>
      <c r="BF796" s="19">
        <v>18</v>
      </c>
      <c r="BG796" s="40">
        <f t="shared" si="138"/>
        <v>31764</v>
      </c>
      <c r="BM796" s="39">
        <v>1989</v>
      </c>
      <c r="BN796" s="19" t="str">
        <f t="shared" si="139"/>
        <v>Aug</v>
      </c>
      <c r="BO796" s="19">
        <v>6</v>
      </c>
      <c r="BP796" s="40">
        <f t="shared" si="136"/>
        <v>32726</v>
      </c>
      <c r="BQ796" s="19">
        <f ca="1" t="shared" si="140"/>
        <v>36</v>
      </c>
      <c r="BU796" s="19">
        <v>6551.75</v>
      </c>
      <c r="BV796" s="41">
        <v>6551.75</v>
      </c>
    </row>
    <row r="797" spans="1:74">
      <c r="A797" s="19" t="s">
        <v>2976</v>
      </c>
      <c r="B797" s="39">
        <v>1982</v>
      </c>
      <c r="C797" s="19">
        <f t="shared" si="133"/>
        <v>1982</v>
      </c>
      <c r="D797" s="19" t="s">
        <v>8301</v>
      </c>
      <c r="E797" s="19" t="str">
        <f t="shared" si="132"/>
        <v>Nov</v>
      </c>
      <c r="F797" s="19">
        <v>7</v>
      </c>
      <c r="G797" s="40">
        <f t="shared" si="134"/>
        <v>30262</v>
      </c>
      <c r="H797" s="19">
        <v>2</v>
      </c>
      <c r="I797" s="19">
        <v>6600.36</v>
      </c>
      <c r="J797" s="41">
        <v>6600.36</v>
      </c>
      <c r="K797" s="19" t="s">
        <v>8297</v>
      </c>
      <c r="L797" s="19" t="str">
        <v>tier - 2</v>
      </c>
      <c r="M797" s="19" t="s">
        <v>8298</v>
      </c>
      <c r="N797" s="19" t="str">
        <v>tier - 3</v>
      </c>
      <c r="O797" s="19" t="s">
        <v>8330</v>
      </c>
      <c r="P797" s="19" t="str">
        <v>R1011</v>
      </c>
      <c r="Q797" s="19">
        <f ca="1" t="shared" si="135"/>
        <v>42</v>
      </c>
      <c r="R797" s="29"/>
      <c r="U797" s="19" t="s">
        <v>8328</v>
      </c>
      <c r="V797" s="19" t="str">
        <f t="shared" si="141"/>
        <v>Aug</v>
      </c>
      <c r="X797" s="19">
        <f t="shared" si="142"/>
        <v>1982</v>
      </c>
      <c r="AG797" s="19" t="s">
        <v>2950</v>
      </c>
      <c r="AH797" s="19" t="s">
        <v>8336</v>
      </c>
      <c r="AI797" s="19" t="s">
        <v>8297</v>
      </c>
      <c r="AJ797" s="19" t="s">
        <v>8297</v>
      </c>
      <c r="AK797" s="19" t="str">
        <v>tier - 2</v>
      </c>
      <c r="AL797" s="19" t="str">
        <v>tier - 2</v>
      </c>
      <c r="AT797" s="19" t="s">
        <v>8337</v>
      </c>
      <c r="AU797" s="19" t="str">
        <v>R1024</v>
      </c>
      <c r="BD797" s="39">
        <v>1989</v>
      </c>
      <c r="BE797" s="19" t="str">
        <f t="shared" si="137"/>
        <v>Aug</v>
      </c>
      <c r="BF797" s="19">
        <v>6</v>
      </c>
      <c r="BG797" s="40">
        <f t="shared" si="138"/>
        <v>32726</v>
      </c>
      <c r="BM797" s="39">
        <v>1968</v>
      </c>
      <c r="BN797" s="19" t="str">
        <f t="shared" si="139"/>
        <v>Dec</v>
      </c>
      <c r="BO797" s="19">
        <v>11</v>
      </c>
      <c r="BP797" s="40">
        <f t="shared" si="136"/>
        <v>25183</v>
      </c>
      <c r="BQ797" s="19">
        <f ca="1" t="shared" si="140"/>
        <v>56</v>
      </c>
      <c r="BU797" s="19">
        <v>6552.01</v>
      </c>
      <c r="BV797" s="41">
        <v>6552.01</v>
      </c>
    </row>
    <row r="798" spans="1:74">
      <c r="A798" s="19" t="s">
        <v>2980</v>
      </c>
      <c r="B798" s="39">
        <v>1982</v>
      </c>
      <c r="C798" s="19">
        <f t="shared" si="133"/>
        <v>1982</v>
      </c>
      <c r="D798" s="19" t="s">
        <v>8328</v>
      </c>
      <c r="E798" s="19" t="str">
        <f t="shared" si="132"/>
        <v>Aug</v>
      </c>
      <c r="F798" s="19">
        <v>28</v>
      </c>
      <c r="G798" s="40">
        <f t="shared" si="134"/>
        <v>30191</v>
      </c>
      <c r="H798" s="19">
        <v>1</v>
      </c>
      <c r="I798" s="19">
        <v>6610.11</v>
      </c>
      <c r="J798" s="41">
        <v>6610.11</v>
      </c>
      <c r="K798" s="19" t="s">
        <v>8298</v>
      </c>
      <c r="L798" s="19" t="str">
        <v>tier - 3</v>
      </c>
      <c r="M798" s="19" t="s">
        <v>8297</v>
      </c>
      <c r="N798" s="19" t="str">
        <v>tier - 2</v>
      </c>
      <c r="O798" s="19" t="s">
        <v>8331</v>
      </c>
      <c r="P798" s="19" t="str">
        <v>R1015</v>
      </c>
      <c r="Q798" s="19">
        <f ca="1" t="shared" si="135"/>
        <v>43</v>
      </c>
      <c r="R798" s="29"/>
      <c r="U798" s="19" t="s">
        <v>8329</v>
      </c>
      <c r="V798" s="19" t="str">
        <f t="shared" si="141"/>
        <v>Oct</v>
      </c>
      <c r="X798" s="19">
        <f t="shared" si="142"/>
        <v>1982</v>
      </c>
      <c r="AG798" s="19" t="s">
        <v>2954</v>
      </c>
      <c r="AH798" s="19" t="s">
        <v>8336</v>
      </c>
      <c r="AI798" s="19" t="s">
        <v>8298</v>
      </c>
      <c r="AJ798" s="19" t="s">
        <v>8297</v>
      </c>
      <c r="AK798" s="19" t="str">
        <v>tier - 3</v>
      </c>
      <c r="AL798" s="19" t="str">
        <v>tier - 2</v>
      </c>
      <c r="AT798" s="19" t="s">
        <v>8299</v>
      </c>
      <c r="AU798" s="19" t="str">
        <v>R1013</v>
      </c>
      <c r="BD798" s="39">
        <v>1968</v>
      </c>
      <c r="BE798" s="19" t="str">
        <f t="shared" si="137"/>
        <v>Dec</v>
      </c>
      <c r="BF798" s="19">
        <v>11</v>
      </c>
      <c r="BG798" s="40">
        <f t="shared" si="138"/>
        <v>25183</v>
      </c>
      <c r="BM798" s="39">
        <v>1984</v>
      </c>
      <c r="BN798" s="19" t="str">
        <f t="shared" si="139"/>
        <v>Sep</v>
      </c>
      <c r="BO798" s="19">
        <v>20</v>
      </c>
      <c r="BP798" s="40">
        <f t="shared" si="136"/>
        <v>30945</v>
      </c>
      <c r="BQ798" s="19">
        <f ca="1" t="shared" si="140"/>
        <v>41</v>
      </c>
      <c r="BU798" s="19">
        <v>6555.07</v>
      </c>
      <c r="BV798" s="41">
        <v>6555.07</v>
      </c>
    </row>
    <row r="799" spans="1:74">
      <c r="A799" s="19" t="s">
        <v>2984</v>
      </c>
      <c r="B799" s="39">
        <v>1973</v>
      </c>
      <c r="C799" s="19">
        <f t="shared" si="133"/>
        <v>1973</v>
      </c>
      <c r="D799" s="19" t="s">
        <v>8328</v>
      </c>
      <c r="E799" s="19" t="str">
        <f t="shared" si="132"/>
        <v>Aug</v>
      </c>
      <c r="F799" s="19">
        <v>29</v>
      </c>
      <c r="G799" s="40">
        <f t="shared" si="134"/>
        <v>26905</v>
      </c>
      <c r="H799" s="19">
        <v>0</v>
      </c>
      <c r="I799" s="19">
        <v>6630.31</v>
      </c>
      <c r="J799" s="41">
        <v>6630.31</v>
      </c>
      <c r="K799" s="19" t="s">
        <v>8297</v>
      </c>
      <c r="L799" s="19" t="str">
        <v>tier - 2</v>
      </c>
      <c r="M799" s="19" t="s">
        <v>8302</v>
      </c>
      <c r="N799" s="19" t="str">
        <v>tier - 1</v>
      </c>
      <c r="O799" s="19" t="s">
        <v>8299</v>
      </c>
      <c r="P799" s="19" t="str">
        <v>R1013</v>
      </c>
      <c r="Q799" s="19">
        <f ca="1" t="shared" si="135"/>
        <v>52</v>
      </c>
      <c r="R799" s="29"/>
      <c r="U799" s="19" t="s">
        <v>8326</v>
      </c>
      <c r="V799" s="19" t="str">
        <f t="shared" si="141"/>
        <v>Dec</v>
      </c>
      <c r="X799" s="19">
        <f t="shared" si="142"/>
        <v>1969</v>
      </c>
      <c r="AG799" s="19" t="s">
        <v>2958</v>
      </c>
      <c r="AH799" s="19" t="s">
        <v>8336</v>
      </c>
      <c r="AI799" s="19" t="s">
        <v>8297</v>
      </c>
      <c r="AJ799" s="19" t="s">
        <v>8297</v>
      </c>
      <c r="AK799" s="19" t="str">
        <v>tier - 2</v>
      </c>
      <c r="AL799" s="19" t="str">
        <v>tier - 2</v>
      </c>
      <c r="AT799" s="19" t="s">
        <v>8337</v>
      </c>
      <c r="AU799" s="19" t="str">
        <v>R1024</v>
      </c>
      <c r="BD799" s="39">
        <v>1984</v>
      </c>
      <c r="BE799" s="19" t="str">
        <f t="shared" si="137"/>
        <v>Sep</v>
      </c>
      <c r="BF799" s="19">
        <v>20</v>
      </c>
      <c r="BG799" s="40">
        <f t="shared" si="138"/>
        <v>30945</v>
      </c>
      <c r="BM799" s="39">
        <v>1981</v>
      </c>
      <c r="BN799" s="19" t="str">
        <f t="shared" si="139"/>
        <v>Jul</v>
      </c>
      <c r="BO799" s="19">
        <v>20</v>
      </c>
      <c r="BP799" s="40">
        <f t="shared" si="136"/>
        <v>29787</v>
      </c>
      <c r="BQ799" s="19">
        <f ca="1" t="shared" si="140"/>
        <v>44</v>
      </c>
      <c r="BU799" s="19">
        <v>6571.02</v>
      </c>
      <c r="BV799" s="41">
        <v>6571.02</v>
      </c>
    </row>
    <row r="800" spans="1:74">
      <c r="A800" s="19" t="s">
        <v>2988</v>
      </c>
      <c r="B800" s="39">
        <v>2003</v>
      </c>
      <c r="C800" s="19">
        <f t="shared" si="133"/>
        <v>2003</v>
      </c>
      <c r="D800" s="19" t="s">
        <v>8310</v>
      </c>
      <c r="E800" s="19" t="str">
        <f t="shared" si="132"/>
        <v>Sep</v>
      </c>
      <c r="F800" s="19">
        <v>4</v>
      </c>
      <c r="G800" s="40">
        <f t="shared" si="134"/>
        <v>37868</v>
      </c>
      <c r="H800" s="19">
        <v>0</v>
      </c>
      <c r="I800" s="19">
        <v>6638.16</v>
      </c>
      <c r="J800" s="41">
        <v>6638.16</v>
      </c>
      <c r="K800" s="19" t="s">
        <v>8297</v>
      </c>
      <c r="L800" s="19" t="str">
        <v>tier - 2</v>
      </c>
      <c r="M800" s="19" t="s">
        <v>8302</v>
      </c>
      <c r="N800" s="19" t="str">
        <v>tier - 1</v>
      </c>
      <c r="O800" s="19" t="s">
        <v>8315</v>
      </c>
      <c r="P800" s="19" t="str">
        <v>R1012</v>
      </c>
      <c r="Q800" s="19">
        <f ca="1" t="shared" si="135"/>
        <v>22</v>
      </c>
      <c r="R800" s="29"/>
      <c r="U800" s="19" t="s">
        <v>8326</v>
      </c>
      <c r="V800" s="19" t="str">
        <f t="shared" si="141"/>
        <v>Dec</v>
      </c>
      <c r="X800" s="19">
        <f t="shared" si="142"/>
        <v>1986</v>
      </c>
      <c r="AG800" s="19" t="s">
        <v>2962</v>
      </c>
      <c r="AH800" s="19" t="s">
        <v>8336</v>
      </c>
      <c r="AI800" s="19" t="s">
        <v>8297</v>
      </c>
      <c r="AJ800" s="19" t="s">
        <v>8302</v>
      </c>
      <c r="AK800" s="19" t="str">
        <v>tier - 2</v>
      </c>
      <c r="AL800" s="19" t="str">
        <v>tier - 1</v>
      </c>
      <c r="AT800" s="19" t="s">
        <v>8315</v>
      </c>
      <c r="AU800" s="19" t="str">
        <v>R1012</v>
      </c>
      <c r="BD800" s="39">
        <v>1981</v>
      </c>
      <c r="BE800" s="19" t="str">
        <f t="shared" si="137"/>
        <v>Jul</v>
      </c>
      <c r="BF800" s="19">
        <v>20</v>
      </c>
      <c r="BG800" s="40">
        <f t="shared" si="138"/>
        <v>29787</v>
      </c>
      <c r="BM800" s="39">
        <v>1984</v>
      </c>
      <c r="BN800" s="19" t="str">
        <f t="shared" si="139"/>
        <v>Oct</v>
      </c>
      <c r="BO800" s="19">
        <v>5</v>
      </c>
      <c r="BP800" s="40">
        <f t="shared" si="136"/>
        <v>30960</v>
      </c>
      <c r="BQ800" s="19">
        <f ca="1" t="shared" si="140"/>
        <v>41</v>
      </c>
      <c r="BU800" s="19">
        <v>6571.54</v>
      </c>
      <c r="BV800" s="41">
        <v>6571.54</v>
      </c>
    </row>
    <row r="801" spans="1:74">
      <c r="A801" s="19" t="s">
        <v>2991</v>
      </c>
      <c r="B801" s="39">
        <v>1990</v>
      </c>
      <c r="C801" s="19">
        <f t="shared" si="133"/>
        <v>1990</v>
      </c>
      <c r="D801" s="19" t="s">
        <v>8303</v>
      </c>
      <c r="E801" s="19" t="str">
        <f t="shared" si="132"/>
        <v>Jun</v>
      </c>
      <c r="F801" s="19">
        <v>6</v>
      </c>
      <c r="G801" s="40">
        <f t="shared" si="134"/>
        <v>33030</v>
      </c>
      <c r="H801" s="19">
        <v>3</v>
      </c>
      <c r="I801" s="19">
        <v>6639.3</v>
      </c>
      <c r="J801" s="41">
        <v>6639.3</v>
      </c>
      <c r="K801" s="19" t="s">
        <v>8297</v>
      </c>
      <c r="L801" s="19" t="str">
        <v>tier - 2</v>
      </c>
      <c r="M801" s="19" t="s">
        <v>8297</v>
      </c>
      <c r="N801" s="19" t="str">
        <v>tier - 2</v>
      </c>
      <c r="O801" s="19" t="s">
        <v>8340</v>
      </c>
      <c r="P801" s="19" t="str">
        <v>R1021</v>
      </c>
      <c r="Q801" s="19">
        <f ca="1" t="shared" si="135"/>
        <v>35</v>
      </c>
      <c r="R801" s="29"/>
      <c r="U801" s="19" t="s">
        <v>8328</v>
      </c>
      <c r="V801" s="19" t="str">
        <f t="shared" si="141"/>
        <v>Aug</v>
      </c>
      <c r="X801" s="19">
        <f t="shared" si="142"/>
        <v>1989</v>
      </c>
      <c r="AG801" s="19" t="s">
        <v>2965</v>
      </c>
      <c r="AH801" s="19" t="s">
        <v>8336</v>
      </c>
      <c r="AI801" s="19" t="s">
        <v>8297</v>
      </c>
      <c r="AJ801" s="19" t="s">
        <v>8298</v>
      </c>
      <c r="AK801" s="19" t="str">
        <v>tier - 2</v>
      </c>
      <c r="AL801" s="19" t="str">
        <v>tier - 3</v>
      </c>
      <c r="AT801" s="19" t="s">
        <v>8330</v>
      </c>
      <c r="AU801" s="19" t="str">
        <v>R1011</v>
      </c>
      <c r="BD801" s="39">
        <v>1984</v>
      </c>
      <c r="BE801" s="19" t="str">
        <f t="shared" si="137"/>
        <v>Oct</v>
      </c>
      <c r="BF801" s="19">
        <v>5</v>
      </c>
      <c r="BG801" s="40">
        <f t="shared" si="138"/>
        <v>30960</v>
      </c>
      <c r="BM801" s="39">
        <v>1982</v>
      </c>
      <c r="BN801" s="19" t="str">
        <f t="shared" si="139"/>
        <v>Nov</v>
      </c>
      <c r="BO801" s="19">
        <v>22</v>
      </c>
      <c r="BP801" s="40">
        <f t="shared" si="136"/>
        <v>30277</v>
      </c>
      <c r="BQ801" s="19">
        <f ca="1" t="shared" si="140"/>
        <v>42</v>
      </c>
      <c r="BU801" s="19">
        <v>6593.51</v>
      </c>
      <c r="BV801" s="41">
        <v>6593.51</v>
      </c>
    </row>
    <row r="802" spans="1:74">
      <c r="A802" s="19" t="s">
        <v>2995</v>
      </c>
      <c r="B802" s="39">
        <v>1984</v>
      </c>
      <c r="C802" s="19">
        <f t="shared" si="133"/>
        <v>1984</v>
      </c>
      <c r="D802" s="19" t="s">
        <v>8326</v>
      </c>
      <c r="E802" s="19" t="str">
        <f t="shared" si="132"/>
        <v>Dec</v>
      </c>
      <c r="F802" s="19">
        <v>8</v>
      </c>
      <c r="G802" s="40">
        <f t="shared" si="134"/>
        <v>31024</v>
      </c>
      <c r="H802" s="19">
        <v>2</v>
      </c>
      <c r="I802" s="19">
        <v>6640.54</v>
      </c>
      <c r="J802" s="41">
        <v>6640.54</v>
      </c>
      <c r="K802" s="19" t="s">
        <v>8297</v>
      </c>
      <c r="L802" s="19" t="str">
        <v>tier - 2</v>
      </c>
      <c r="M802" s="19" t="s">
        <v>8298</v>
      </c>
      <c r="N802" s="19" t="str">
        <v>tier - 3</v>
      </c>
      <c r="O802" s="19" t="s">
        <v>8332</v>
      </c>
      <c r="P802" s="19" t="str">
        <v>R1019</v>
      </c>
      <c r="Q802" s="19">
        <f ca="1" t="shared" si="135"/>
        <v>40</v>
      </c>
      <c r="R802" s="29"/>
      <c r="U802" s="19" t="s">
        <v>8326</v>
      </c>
      <c r="V802" s="19" t="str">
        <f t="shared" si="141"/>
        <v>Dec</v>
      </c>
      <c r="X802" s="19">
        <f t="shared" si="142"/>
        <v>1968</v>
      </c>
      <c r="AG802" s="19" t="s">
        <v>2969</v>
      </c>
      <c r="AH802" s="19" t="s">
        <v>8336</v>
      </c>
      <c r="AI802" s="19" t="s">
        <v>8297</v>
      </c>
      <c r="AJ802" s="19" t="s">
        <v>8302</v>
      </c>
      <c r="AK802" s="19" t="str">
        <v>tier - 2</v>
      </c>
      <c r="AL802" s="19" t="str">
        <v>tier - 1</v>
      </c>
      <c r="AT802" s="19" t="s">
        <v>8299</v>
      </c>
      <c r="AU802" s="19" t="str">
        <v>R1013</v>
      </c>
      <c r="BD802" s="39">
        <v>1982</v>
      </c>
      <c r="BE802" s="19" t="str">
        <f t="shared" si="137"/>
        <v>Nov</v>
      </c>
      <c r="BF802" s="19">
        <v>22</v>
      </c>
      <c r="BG802" s="40">
        <f t="shared" si="138"/>
        <v>30277</v>
      </c>
      <c r="BM802" s="39">
        <v>1982</v>
      </c>
      <c r="BN802" s="19" t="str">
        <f t="shared" si="139"/>
        <v>Dec</v>
      </c>
      <c r="BO802" s="19">
        <v>29</v>
      </c>
      <c r="BP802" s="40">
        <f t="shared" si="136"/>
        <v>30314</v>
      </c>
      <c r="BQ802" s="19">
        <f ca="1" t="shared" si="140"/>
        <v>42</v>
      </c>
      <c r="BU802" s="19">
        <v>6600.21</v>
      </c>
      <c r="BV802" s="41">
        <v>6600.21</v>
      </c>
    </row>
    <row r="803" spans="1:74">
      <c r="A803" s="19" t="s">
        <v>2999</v>
      </c>
      <c r="B803" s="39">
        <v>1970</v>
      </c>
      <c r="C803" s="19">
        <f t="shared" si="133"/>
        <v>1970</v>
      </c>
      <c r="D803" s="19" t="s">
        <v>8301</v>
      </c>
      <c r="E803" s="19" t="str">
        <f t="shared" si="132"/>
        <v>Nov</v>
      </c>
      <c r="F803" s="19">
        <v>8</v>
      </c>
      <c r="G803" s="40">
        <f t="shared" si="134"/>
        <v>25880</v>
      </c>
      <c r="H803" s="19">
        <v>0</v>
      </c>
      <c r="I803" s="19">
        <v>6651.26</v>
      </c>
      <c r="J803" s="41">
        <v>6651.26</v>
      </c>
      <c r="K803" s="19" t="s">
        <v>8297</v>
      </c>
      <c r="L803" s="19" t="str">
        <v>tier - 2</v>
      </c>
      <c r="M803" s="19" t="s">
        <v>8298</v>
      </c>
      <c r="N803" s="19" t="str">
        <v>tier - 3</v>
      </c>
      <c r="O803" s="19" t="s">
        <v>8299</v>
      </c>
      <c r="P803" s="19" t="str">
        <v>R1013</v>
      </c>
      <c r="Q803" s="19">
        <f ca="1" t="shared" si="135"/>
        <v>54</v>
      </c>
      <c r="R803" s="29"/>
      <c r="U803" s="19" t="s">
        <v>8310</v>
      </c>
      <c r="V803" s="19" t="str">
        <f t="shared" si="141"/>
        <v>Sep</v>
      </c>
      <c r="X803" s="19">
        <f t="shared" si="142"/>
        <v>1984</v>
      </c>
      <c r="AG803" s="19" t="s">
        <v>2973</v>
      </c>
      <c r="AH803" s="19" t="s">
        <v>8336</v>
      </c>
      <c r="AI803" s="19" t="s">
        <v>8298</v>
      </c>
      <c r="AJ803" s="19" t="s">
        <v>8297</v>
      </c>
      <c r="AK803" s="19" t="str">
        <v>tier - 3</v>
      </c>
      <c r="AL803" s="19" t="str">
        <v>tier - 2</v>
      </c>
      <c r="AT803" s="19" t="s">
        <v>8333</v>
      </c>
      <c r="AU803" s="19" t="str">
        <v>R1016</v>
      </c>
      <c r="BD803" s="39">
        <v>1982</v>
      </c>
      <c r="BE803" s="19" t="str">
        <f t="shared" si="137"/>
        <v>Dec</v>
      </c>
      <c r="BF803" s="19">
        <v>29</v>
      </c>
      <c r="BG803" s="40">
        <f t="shared" si="138"/>
        <v>30314</v>
      </c>
      <c r="BM803" s="39">
        <v>1982</v>
      </c>
      <c r="BN803" s="19" t="str">
        <f t="shared" si="139"/>
        <v>Nov</v>
      </c>
      <c r="BO803" s="19">
        <v>7</v>
      </c>
      <c r="BP803" s="40">
        <f t="shared" si="136"/>
        <v>30262</v>
      </c>
      <c r="BQ803" s="19">
        <f ca="1" t="shared" si="140"/>
        <v>42</v>
      </c>
      <c r="BU803" s="19">
        <v>6600.36</v>
      </c>
      <c r="BV803" s="41">
        <v>6600.36</v>
      </c>
    </row>
    <row r="804" spans="1:74">
      <c r="A804" s="19" t="s">
        <v>3003</v>
      </c>
      <c r="B804" s="39">
        <v>1984</v>
      </c>
      <c r="C804" s="19">
        <f t="shared" si="133"/>
        <v>1984</v>
      </c>
      <c r="D804" s="19" t="s">
        <v>8296</v>
      </c>
      <c r="E804" s="19" t="str">
        <f t="shared" si="132"/>
        <v>Jul</v>
      </c>
      <c r="F804" s="19">
        <v>1</v>
      </c>
      <c r="G804" s="40">
        <f t="shared" si="134"/>
        <v>30864</v>
      </c>
      <c r="H804" s="19">
        <v>3</v>
      </c>
      <c r="I804" s="19">
        <v>6652.53</v>
      </c>
      <c r="J804" s="41">
        <v>6652.53</v>
      </c>
      <c r="K804" s="19" t="s">
        <v>8298</v>
      </c>
      <c r="L804" s="19" t="str">
        <v>tier - 3</v>
      </c>
      <c r="M804" s="19" t="s">
        <v>8297</v>
      </c>
      <c r="N804" s="19" t="str">
        <v>tier - 2</v>
      </c>
      <c r="O804" s="19" t="s">
        <v>8299</v>
      </c>
      <c r="P804" s="19" t="str">
        <v>R1013</v>
      </c>
      <c r="Q804" s="19">
        <f ca="1" t="shared" si="135"/>
        <v>41</v>
      </c>
      <c r="R804" s="29"/>
      <c r="U804" s="19" t="s">
        <v>8296</v>
      </c>
      <c r="V804" s="19" t="str">
        <f t="shared" si="141"/>
        <v>Jul</v>
      </c>
      <c r="X804" s="19">
        <f t="shared" si="142"/>
        <v>1981</v>
      </c>
      <c r="AG804" s="19" t="s">
        <v>2976</v>
      </c>
      <c r="AH804" s="19" t="s">
        <v>8336</v>
      </c>
      <c r="AI804" s="19" t="s">
        <v>8297</v>
      </c>
      <c r="AJ804" s="19" t="s">
        <v>8298</v>
      </c>
      <c r="AK804" s="19" t="str">
        <v>tier - 2</v>
      </c>
      <c r="AL804" s="19" t="str">
        <v>tier - 3</v>
      </c>
      <c r="AT804" s="19" t="s">
        <v>8330</v>
      </c>
      <c r="AU804" s="19" t="str">
        <v>R1011</v>
      </c>
      <c r="BD804" s="39">
        <v>1982</v>
      </c>
      <c r="BE804" s="19" t="str">
        <f t="shared" si="137"/>
        <v>Nov</v>
      </c>
      <c r="BF804" s="19">
        <v>7</v>
      </c>
      <c r="BG804" s="40">
        <f t="shared" si="138"/>
        <v>30262</v>
      </c>
      <c r="BM804" s="39">
        <v>1982</v>
      </c>
      <c r="BN804" s="19" t="str">
        <f t="shared" si="139"/>
        <v>Aug</v>
      </c>
      <c r="BO804" s="19">
        <v>28</v>
      </c>
      <c r="BP804" s="40">
        <f t="shared" si="136"/>
        <v>30191</v>
      </c>
      <c r="BQ804" s="19">
        <f ca="1" t="shared" si="140"/>
        <v>43</v>
      </c>
      <c r="BU804" s="19">
        <v>6610.11</v>
      </c>
      <c r="BV804" s="41">
        <v>6610.11</v>
      </c>
    </row>
    <row r="805" spans="1:74">
      <c r="A805" s="19" t="s">
        <v>3006</v>
      </c>
      <c r="B805" s="39">
        <v>1989</v>
      </c>
      <c r="C805" s="19">
        <f t="shared" si="133"/>
        <v>1989</v>
      </c>
      <c r="D805" s="19" t="s">
        <v>8301</v>
      </c>
      <c r="E805" s="19" t="str">
        <f t="shared" si="132"/>
        <v>Nov</v>
      </c>
      <c r="F805" s="19">
        <v>19</v>
      </c>
      <c r="G805" s="40">
        <f t="shared" si="134"/>
        <v>32831</v>
      </c>
      <c r="H805" s="19">
        <v>5</v>
      </c>
      <c r="I805" s="19">
        <v>6653.79</v>
      </c>
      <c r="J805" s="41">
        <v>6653.79</v>
      </c>
      <c r="K805" s="19" t="s">
        <v>8297</v>
      </c>
      <c r="L805" s="19" t="str">
        <v>tier - 2</v>
      </c>
      <c r="M805" s="19" t="s">
        <v>8302</v>
      </c>
      <c r="N805" s="19" t="str">
        <v>tier - 1</v>
      </c>
      <c r="O805" s="19" t="s">
        <v>8299</v>
      </c>
      <c r="P805" s="19" t="str">
        <v>R1013</v>
      </c>
      <c r="Q805" s="19">
        <f ca="1" t="shared" si="135"/>
        <v>35</v>
      </c>
      <c r="R805" s="29"/>
      <c r="U805" s="19" t="s">
        <v>8329</v>
      </c>
      <c r="V805" s="19" t="str">
        <f t="shared" si="141"/>
        <v>Oct</v>
      </c>
      <c r="X805" s="19">
        <f t="shared" si="142"/>
        <v>1984</v>
      </c>
      <c r="AG805" s="19" t="s">
        <v>2980</v>
      </c>
      <c r="AH805" s="19" t="s">
        <v>8336</v>
      </c>
      <c r="AI805" s="19" t="s">
        <v>8298</v>
      </c>
      <c r="AJ805" s="19" t="s">
        <v>8297</v>
      </c>
      <c r="AK805" s="19" t="str">
        <v>tier - 3</v>
      </c>
      <c r="AL805" s="19" t="str">
        <v>tier - 2</v>
      </c>
      <c r="AT805" s="19" t="s">
        <v>8331</v>
      </c>
      <c r="AU805" s="19" t="str">
        <v>R1015</v>
      </c>
      <c r="BD805" s="39">
        <v>1982</v>
      </c>
      <c r="BE805" s="19" t="str">
        <f t="shared" si="137"/>
        <v>Aug</v>
      </c>
      <c r="BF805" s="19">
        <v>28</v>
      </c>
      <c r="BG805" s="40">
        <f t="shared" si="138"/>
        <v>30191</v>
      </c>
      <c r="BM805" s="39">
        <v>1973</v>
      </c>
      <c r="BN805" s="19" t="str">
        <f t="shared" si="139"/>
        <v>Aug</v>
      </c>
      <c r="BO805" s="19">
        <v>29</v>
      </c>
      <c r="BP805" s="40">
        <f t="shared" si="136"/>
        <v>26905</v>
      </c>
      <c r="BQ805" s="19">
        <f ca="1" t="shared" si="140"/>
        <v>52</v>
      </c>
      <c r="BU805" s="19">
        <v>6630.31</v>
      </c>
      <c r="BV805" s="41">
        <v>6630.31</v>
      </c>
    </row>
    <row r="806" spans="1:74">
      <c r="A806" s="19" t="s">
        <v>3009</v>
      </c>
      <c r="B806" s="39">
        <v>1982</v>
      </c>
      <c r="C806" s="19">
        <f t="shared" si="133"/>
        <v>1982</v>
      </c>
      <c r="D806" s="19" t="s">
        <v>8310</v>
      </c>
      <c r="E806" s="19" t="str">
        <f t="shared" si="132"/>
        <v>Sep</v>
      </c>
      <c r="F806" s="19">
        <v>27</v>
      </c>
      <c r="G806" s="40">
        <f t="shared" si="134"/>
        <v>30221</v>
      </c>
      <c r="H806" s="19">
        <v>3</v>
      </c>
      <c r="I806" s="19">
        <v>6664.32</v>
      </c>
      <c r="J806" s="41">
        <v>6664.32</v>
      </c>
      <c r="K806" s="19" t="s">
        <v>8297</v>
      </c>
      <c r="L806" s="19" t="str">
        <v>tier - 2</v>
      </c>
      <c r="M806" s="19" t="s">
        <v>8297</v>
      </c>
      <c r="N806" s="19" t="str">
        <v>tier - 2</v>
      </c>
      <c r="O806" s="19" t="s">
        <v>8299</v>
      </c>
      <c r="P806" s="19" t="str">
        <v>R1013</v>
      </c>
      <c r="Q806" s="19">
        <f ca="1" t="shared" si="135"/>
        <v>43</v>
      </c>
      <c r="R806" s="29"/>
      <c r="U806" s="19" t="s">
        <v>8301</v>
      </c>
      <c r="V806" s="19" t="str">
        <f t="shared" si="141"/>
        <v>Nov</v>
      </c>
      <c r="X806" s="19">
        <f t="shared" si="142"/>
        <v>1982</v>
      </c>
      <c r="AG806" s="19" t="s">
        <v>2984</v>
      </c>
      <c r="AH806" s="19" t="s">
        <v>8336</v>
      </c>
      <c r="AI806" s="19" t="s">
        <v>8297</v>
      </c>
      <c r="AJ806" s="19" t="s">
        <v>8302</v>
      </c>
      <c r="AK806" s="19" t="str">
        <v>tier - 2</v>
      </c>
      <c r="AL806" s="19" t="str">
        <v>tier - 1</v>
      </c>
      <c r="AT806" s="19" t="s">
        <v>8299</v>
      </c>
      <c r="AU806" s="19" t="str">
        <v>R1013</v>
      </c>
      <c r="BD806" s="39">
        <v>1973</v>
      </c>
      <c r="BE806" s="19" t="str">
        <f t="shared" si="137"/>
        <v>Aug</v>
      </c>
      <c r="BF806" s="19">
        <v>29</v>
      </c>
      <c r="BG806" s="40">
        <f t="shared" si="138"/>
        <v>26905</v>
      </c>
      <c r="BM806" s="39">
        <v>2003</v>
      </c>
      <c r="BN806" s="19" t="str">
        <f t="shared" si="139"/>
        <v>Sep</v>
      </c>
      <c r="BO806" s="19">
        <v>4</v>
      </c>
      <c r="BP806" s="40">
        <f t="shared" si="136"/>
        <v>37868</v>
      </c>
      <c r="BQ806" s="19">
        <f ca="1" t="shared" si="140"/>
        <v>22</v>
      </c>
      <c r="BU806" s="19">
        <v>6638.16</v>
      </c>
      <c r="BV806" s="41">
        <v>6638.16</v>
      </c>
    </row>
    <row r="807" spans="1:74">
      <c r="A807" s="19" t="s">
        <v>3013</v>
      </c>
      <c r="B807" s="39">
        <v>1981</v>
      </c>
      <c r="C807" s="19">
        <f t="shared" si="133"/>
        <v>1981</v>
      </c>
      <c r="D807" s="19" t="s">
        <v>8310</v>
      </c>
      <c r="E807" s="19" t="str">
        <f t="shared" si="132"/>
        <v>Sep</v>
      </c>
      <c r="F807" s="19">
        <v>17</v>
      </c>
      <c r="G807" s="40">
        <f t="shared" si="134"/>
        <v>29846</v>
      </c>
      <c r="H807" s="19">
        <v>1</v>
      </c>
      <c r="I807" s="19">
        <v>6664.69</v>
      </c>
      <c r="J807" s="41">
        <v>6664.69</v>
      </c>
      <c r="K807" s="19" t="s">
        <v>8298</v>
      </c>
      <c r="L807" s="19" t="str">
        <v>tier - 3</v>
      </c>
      <c r="M807" s="19" t="s">
        <v>8302</v>
      </c>
      <c r="N807" s="19" t="str">
        <v>tier - 1</v>
      </c>
      <c r="O807" s="19" t="s">
        <v>8315</v>
      </c>
      <c r="P807" s="19" t="str">
        <v>R1012</v>
      </c>
      <c r="Q807" s="19">
        <f ca="1" t="shared" si="135"/>
        <v>44</v>
      </c>
      <c r="R807" s="29"/>
      <c r="U807" s="19" t="s">
        <v>8326</v>
      </c>
      <c r="V807" s="19" t="str">
        <f t="shared" si="141"/>
        <v>Dec</v>
      </c>
      <c r="X807" s="19">
        <f t="shared" si="142"/>
        <v>1982</v>
      </c>
      <c r="AG807" s="19" t="s">
        <v>2988</v>
      </c>
      <c r="AH807" s="19" t="s">
        <v>8336</v>
      </c>
      <c r="AI807" s="19" t="s">
        <v>8297</v>
      </c>
      <c r="AJ807" s="19" t="s">
        <v>8302</v>
      </c>
      <c r="AK807" s="19" t="str">
        <v>tier - 2</v>
      </c>
      <c r="AL807" s="19" t="str">
        <v>tier - 1</v>
      </c>
      <c r="AT807" s="19" t="s">
        <v>8315</v>
      </c>
      <c r="AU807" s="19" t="str">
        <v>R1012</v>
      </c>
      <c r="BD807" s="39">
        <v>2003</v>
      </c>
      <c r="BE807" s="19" t="str">
        <f t="shared" si="137"/>
        <v>Sep</v>
      </c>
      <c r="BF807" s="19">
        <v>4</v>
      </c>
      <c r="BG807" s="40">
        <f t="shared" si="138"/>
        <v>37868</v>
      </c>
      <c r="BM807" s="39">
        <v>1990</v>
      </c>
      <c r="BN807" s="19" t="str">
        <f t="shared" si="139"/>
        <v>Jun</v>
      </c>
      <c r="BO807" s="19">
        <v>6</v>
      </c>
      <c r="BP807" s="40">
        <f t="shared" si="136"/>
        <v>33030</v>
      </c>
      <c r="BQ807" s="19">
        <f ca="1" t="shared" si="140"/>
        <v>35</v>
      </c>
      <c r="BU807" s="19">
        <v>6639.3</v>
      </c>
      <c r="BV807" s="41">
        <v>6639.3</v>
      </c>
    </row>
    <row r="808" spans="1:74">
      <c r="A808" s="19" t="s">
        <v>3017</v>
      </c>
      <c r="B808" s="39">
        <v>1989</v>
      </c>
      <c r="C808" s="19">
        <f t="shared" si="133"/>
        <v>1989</v>
      </c>
      <c r="D808" s="19" t="s">
        <v>8329</v>
      </c>
      <c r="E808" s="19" t="str">
        <f t="shared" si="132"/>
        <v>Oct</v>
      </c>
      <c r="F808" s="19">
        <v>20</v>
      </c>
      <c r="G808" s="40">
        <f t="shared" si="134"/>
        <v>32801</v>
      </c>
      <c r="H808" s="19">
        <v>5</v>
      </c>
      <c r="I808" s="19">
        <v>6666.24</v>
      </c>
      <c r="J808" s="41">
        <v>6666.24</v>
      </c>
      <c r="K808" s="19" t="s">
        <v>8298</v>
      </c>
      <c r="L808" s="19" t="str">
        <v>tier - 3</v>
      </c>
      <c r="M808" s="19" t="s">
        <v>8302</v>
      </c>
      <c r="N808" s="19" t="str">
        <v>tier - 1</v>
      </c>
      <c r="O808" s="19" t="s">
        <v>8330</v>
      </c>
      <c r="P808" s="19" t="str">
        <v>R1011</v>
      </c>
      <c r="Q808" s="19">
        <f ca="1" t="shared" si="135"/>
        <v>36</v>
      </c>
      <c r="R808" s="29"/>
      <c r="U808" s="19" t="s">
        <v>8301</v>
      </c>
      <c r="V808" s="19" t="str">
        <f t="shared" si="141"/>
        <v>Nov</v>
      </c>
      <c r="X808" s="19">
        <f t="shared" si="142"/>
        <v>1982</v>
      </c>
      <c r="AG808" s="19" t="s">
        <v>2991</v>
      </c>
      <c r="AH808" s="19" t="s">
        <v>8336</v>
      </c>
      <c r="AI808" s="19" t="s">
        <v>8297</v>
      </c>
      <c r="AJ808" s="19" t="s">
        <v>8297</v>
      </c>
      <c r="AK808" s="19" t="str">
        <v>tier - 2</v>
      </c>
      <c r="AL808" s="19" t="str">
        <v>tier - 2</v>
      </c>
      <c r="AT808" s="19" t="s">
        <v>8340</v>
      </c>
      <c r="AU808" s="19" t="str">
        <v>R1021</v>
      </c>
      <c r="BD808" s="39">
        <v>1990</v>
      </c>
      <c r="BE808" s="19" t="str">
        <f t="shared" si="137"/>
        <v>Jun</v>
      </c>
      <c r="BF808" s="19">
        <v>6</v>
      </c>
      <c r="BG808" s="40">
        <f t="shared" si="138"/>
        <v>33030</v>
      </c>
      <c r="BM808" s="39">
        <v>1984</v>
      </c>
      <c r="BN808" s="19" t="str">
        <f t="shared" si="139"/>
        <v>Dec</v>
      </c>
      <c r="BO808" s="19">
        <v>8</v>
      </c>
      <c r="BP808" s="40">
        <f t="shared" si="136"/>
        <v>31024</v>
      </c>
      <c r="BQ808" s="19">
        <f ca="1" t="shared" si="140"/>
        <v>40</v>
      </c>
      <c r="BU808" s="19">
        <v>6640.54</v>
      </c>
      <c r="BV808" s="41">
        <v>6640.54</v>
      </c>
    </row>
    <row r="809" spans="1:74">
      <c r="A809" s="19" t="s">
        <v>3019</v>
      </c>
      <c r="B809" s="39">
        <v>1985</v>
      </c>
      <c r="C809" s="19">
        <f t="shared" si="133"/>
        <v>1985</v>
      </c>
      <c r="D809" s="19" t="s">
        <v>8296</v>
      </c>
      <c r="E809" s="19" t="str">
        <f t="shared" si="132"/>
        <v>Jul</v>
      </c>
      <c r="F809" s="19">
        <v>9</v>
      </c>
      <c r="G809" s="40">
        <f t="shared" si="134"/>
        <v>31237</v>
      </c>
      <c r="H809" s="19">
        <v>2</v>
      </c>
      <c r="I809" s="19">
        <v>6686.43</v>
      </c>
      <c r="J809" s="41">
        <v>6686.43</v>
      </c>
      <c r="K809" s="19" t="s">
        <v>8297</v>
      </c>
      <c r="L809" s="19" t="str">
        <v>tier - 2</v>
      </c>
      <c r="M809" s="19" t="s">
        <v>8298</v>
      </c>
      <c r="N809" s="19" t="str">
        <v>tier - 3</v>
      </c>
      <c r="O809" s="19" t="s">
        <v>8315</v>
      </c>
      <c r="P809" s="19" t="str">
        <v>R1012</v>
      </c>
      <c r="Q809" s="19">
        <f ca="1" t="shared" si="135"/>
        <v>40</v>
      </c>
      <c r="R809" s="29"/>
      <c r="U809" s="19" t="s">
        <v>8328</v>
      </c>
      <c r="V809" s="19" t="str">
        <f t="shared" si="141"/>
        <v>Aug</v>
      </c>
      <c r="X809" s="19">
        <f t="shared" si="142"/>
        <v>1982</v>
      </c>
      <c r="AG809" s="19" t="s">
        <v>2995</v>
      </c>
      <c r="AH809" s="19" t="s">
        <v>8336</v>
      </c>
      <c r="AI809" s="19" t="s">
        <v>8297</v>
      </c>
      <c r="AJ809" s="19" t="s">
        <v>8298</v>
      </c>
      <c r="AK809" s="19" t="str">
        <v>tier - 2</v>
      </c>
      <c r="AL809" s="19" t="str">
        <v>tier - 3</v>
      </c>
      <c r="AT809" s="19" t="s">
        <v>8332</v>
      </c>
      <c r="AU809" s="19" t="str">
        <v>R1019</v>
      </c>
      <c r="BD809" s="39">
        <v>1984</v>
      </c>
      <c r="BE809" s="19" t="str">
        <f t="shared" si="137"/>
        <v>Dec</v>
      </c>
      <c r="BF809" s="19">
        <v>8</v>
      </c>
      <c r="BG809" s="40">
        <f t="shared" si="138"/>
        <v>31024</v>
      </c>
      <c r="BM809" s="39">
        <v>1970</v>
      </c>
      <c r="BN809" s="19" t="str">
        <f t="shared" si="139"/>
        <v>Nov</v>
      </c>
      <c r="BO809" s="19">
        <v>8</v>
      </c>
      <c r="BP809" s="40">
        <f t="shared" si="136"/>
        <v>25880</v>
      </c>
      <c r="BQ809" s="19">
        <f ca="1" t="shared" si="140"/>
        <v>54</v>
      </c>
      <c r="BU809" s="19">
        <v>6651.26</v>
      </c>
      <c r="BV809" s="41">
        <v>6651.26</v>
      </c>
    </row>
    <row r="810" spans="1:74">
      <c r="A810" s="19" t="s">
        <v>3022</v>
      </c>
      <c r="B810" s="39">
        <v>1968</v>
      </c>
      <c r="C810" s="19">
        <f t="shared" si="133"/>
        <v>1968</v>
      </c>
      <c r="D810" s="19" t="s">
        <v>8296</v>
      </c>
      <c r="E810" s="19" t="str">
        <f t="shared" si="132"/>
        <v>Jul</v>
      </c>
      <c r="F810" s="19">
        <v>13</v>
      </c>
      <c r="G810" s="40">
        <f t="shared" si="134"/>
        <v>25032</v>
      </c>
      <c r="H810" s="19">
        <v>0</v>
      </c>
      <c r="I810" s="19">
        <v>6700.56</v>
      </c>
      <c r="J810" s="41">
        <v>6700.56</v>
      </c>
      <c r="K810" s="19" t="s">
        <v>8298</v>
      </c>
      <c r="L810" s="19" t="str">
        <v>tier - 3</v>
      </c>
      <c r="M810" s="19" t="s">
        <v>8302</v>
      </c>
      <c r="N810" s="19" t="str">
        <v>tier - 1</v>
      </c>
      <c r="O810" s="19" t="s">
        <v>8315</v>
      </c>
      <c r="P810" s="19" t="str">
        <v>R1012</v>
      </c>
      <c r="Q810" s="19">
        <f ca="1" t="shared" si="135"/>
        <v>57</v>
      </c>
      <c r="R810" s="29"/>
      <c r="U810" s="19" t="s">
        <v>8328</v>
      </c>
      <c r="V810" s="19" t="str">
        <f t="shared" si="141"/>
        <v>Aug</v>
      </c>
      <c r="X810" s="19">
        <f t="shared" si="142"/>
        <v>1973</v>
      </c>
      <c r="AG810" s="19" t="s">
        <v>2999</v>
      </c>
      <c r="AH810" s="19" t="s">
        <v>8336</v>
      </c>
      <c r="AI810" s="19" t="s">
        <v>8297</v>
      </c>
      <c r="AJ810" s="19" t="s">
        <v>8298</v>
      </c>
      <c r="AK810" s="19" t="str">
        <v>tier - 2</v>
      </c>
      <c r="AL810" s="19" t="str">
        <v>tier - 3</v>
      </c>
      <c r="AT810" s="19" t="s">
        <v>8299</v>
      </c>
      <c r="AU810" s="19" t="str">
        <v>R1013</v>
      </c>
      <c r="BD810" s="39">
        <v>1970</v>
      </c>
      <c r="BE810" s="19" t="str">
        <f t="shared" si="137"/>
        <v>Nov</v>
      </c>
      <c r="BF810" s="19">
        <v>8</v>
      </c>
      <c r="BG810" s="40">
        <f t="shared" si="138"/>
        <v>25880</v>
      </c>
      <c r="BM810" s="39">
        <v>1984</v>
      </c>
      <c r="BN810" s="19" t="str">
        <f t="shared" si="139"/>
        <v>Jul</v>
      </c>
      <c r="BO810" s="19">
        <v>1</v>
      </c>
      <c r="BP810" s="40">
        <f t="shared" si="136"/>
        <v>30864</v>
      </c>
      <c r="BQ810" s="19">
        <f ca="1" t="shared" si="140"/>
        <v>41</v>
      </c>
      <c r="BU810" s="19">
        <v>6652.53</v>
      </c>
      <c r="BV810" s="41">
        <v>6652.53</v>
      </c>
    </row>
    <row r="811" spans="1:74">
      <c r="A811" s="19" t="s">
        <v>3026</v>
      </c>
      <c r="B811" s="39">
        <v>1971</v>
      </c>
      <c r="C811" s="19">
        <f t="shared" si="133"/>
        <v>1971</v>
      </c>
      <c r="D811" s="19" t="s">
        <v>8326</v>
      </c>
      <c r="E811" s="19" t="str">
        <f t="shared" si="132"/>
        <v>Dec</v>
      </c>
      <c r="F811" s="19">
        <v>12</v>
      </c>
      <c r="G811" s="40">
        <f t="shared" si="134"/>
        <v>26279</v>
      </c>
      <c r="H811" s="19">
        <v>0</v>
      </c>
      <c r="I811" s="19">
        <v>6706.47</v>
      </c>
      <c r="J811" s="41">
        <v>6706.47</v>
      </c>
      <c r="K811" s="19" t="s">
        <v>8297</v>
      </c>
      <c r="L811" s="19" t="str">
        <v>tier - 2</v>
      </c>
      <c r="M811" s="19" t="s">
        <v>8302</v>
      </c>
      <c r="N811" s="19" t="str">
        <v>tier - 1</v>
      </c>
      <c r="O811" s="19" t="s">
        <v>8299</v>
      </c>
      <c r="P811" s="19" t="str">
        <v>R1013</v>
      </c>
      <c r="Q811" s="19">
        <f ca="1" t="shared" si="135"/>
        <v>53</v>
      </c>
      <c r="R811" s="29"/>
      <c r="U811" s="19" t="s">
        <v>8310</v>
      </c>
      <c r="V811" s="19" t="str">
        <f t="shared" si="141"/>
        <v>Sep</v>
      </c>
      <c r="X811" s="19">
        <f t="shared" si="142"/>
        <v>2003</v>
      </c>
      <c r="AG811" s="19" t="s">
        <v>3003</v>
      </c>
      <c r="AH811" s="19" t="s">
        <v>8336</v>
      </c>
      <c r="AI811" s="19" t="s">
        <v>8298</v>
      </c>
      <c r="AJ811" s="19" t="s">
        <v>8297</v>
      </c>
      <c r="AK811" s="19" t="str">
        <v>tier - 3</v>
      </c>
      <c r="AL811" s="19" t="str">
        <v>tier - 2</v>
      </c>
      <c r="AT811" s="19" t="s">
        <v>8299</v>
      </c>
      <c r="AU811" s="19" t="str">
        <v>R1013</v>
      </c>
      <c r="BD811" s="39">
        <v>1984</v>
      </c>
      <c r="BE811" s="19" t="str">
        <f t="shared" si="137"/>
        <v>Jul</v>
      </c>
      <c r="BF811" s="19">
        <v>1</v>
      </c>
      <c r="BG811" s="40">
        <f t="shared" si="138"/>
        <v>30864</v>
      </c>
      <c r="BM811" s="39">
        <v>1989</v>
      </c>
      <c r="BN811" s="19" t="str">
        <f t="shared" si="139"/>
        <v>Nov</v>
      </c>
      <c r="BO811" s="19">
        <v>19</v>
      </c>
      <c r="BP811" s="40">
        <f t="shared" si="136"/>
        <v>32831</v>
      </c>
      <c r="BQ811" s="19">
        <f ca="1" t="shared" si="140"/>
        <v>35</v>
      </c>
      <c r="BU811" s="19">
        <v>6653.79</v>
      </c>
      <c r="BV811" s="41">
        <v>6653.79</v>
      </c>
    </row>
    <row r="812" spans="1:74">
      <c r="A812" s="19" t="s">
        <v>3029</v>
      </c>
      <c r="B812" s="39">
        <v>1983</v>
      </c>
      <c r="C812" s="19">
        <f t="shared" si="133"/>
        <v>1983</v>
      </c>
      <c r="D812" s="19" t="s">
        <v>8303</v>
      </c>
      <c r="E812" s="19" t="str">
        <f t="shared" si="132"/>
        <v>Jun</v>
      </c>
      <c r="F812" s="19">
        <v>12</v>
      </c>
      <c r="G812" s="40">
        <f t="shared" si="134"/>
        <v>30479</v>
      </c>
      <c r="H812" s="19">
        <v>2</v>
      </c>
      <c r="I812" s="19">
        <v>6710.19</v>
      </c>
      <c r="J812" s="41">
        <v>6710.19</v>
      </c>
      <c r="K812" s="19" t="s">
        <v>8298</v>
      </c>
      <c r="L812" s="19" t="str">
        <v>tier - 3</v>
      </c>
      <c r="M812" s="19" t="s">
        <v>8298</v>
      </c>
      <c r="N812" s="19" t="str">
        <v>tier - 3</v>
      </c>
      <c r="O812" s="19" t="s">
        <v>8315</v>
      </c>
      <c r="P812" s="19" t="str">
        <v>R1012</v>
      </c>
      <c r="Q812" s="19">
        <f ca="1" t="shared" si="135"/>
        <v>42</v>
      </c>
      <c r="R812" s="29"/>
      <c r="U812" s="19" t="s">
        <v>8303</v>
      </c>
      <c r="V812" s="19" t="str">
        <f t="shared" si="141"/>
        <v>Jun</v>
      </c>
      <c r="X812" s="19">
        <f t="shared" si="142"/>
        <v>1990</v>
      </c>
      <c r="AG812" s="19" t="s">
        <v>3006</v>
      </c>
      <c r="AH812" s="19" t="s">
        <v>8336</v>
      </c>
      <c r="AI812" s="19" t="s">
        <v>8297</v>
      </c>
      <c r="AJ812" s="19" t="s">
        <v>8302</v>
      </c>
      <c r="AK812" s="19" t="str">
        <v>tier - 2</v>
      </c>
      <c r="AL812" s="19" t="str">
        <v>tier - 1</v>
      </c>
      <c r="AT812" s="19" t="s">
        <v>8299</v>
      </c>
      <c r="AU812" s="19" t="str">
        <v>R1013</v>
      </c>
      <c r="BD812" s="39">
        <v>1989</v>
      </c>
      <c r="BE812" s="19" t="str">
        <f t="shared" si="137"/>
        <v>Nov</v>
      </c>
      <c r="BF812" s="19">
        <v>19</v>
      </c>
      <c r="BG812" s="40">
        <f t="shared" si="138"/>
        <v>32831</v>
      </c>
      <c r="BM812" s="39">
        <v>1982</v>
      </c>
      <c r="BN812" s="19" t="str">
        <f t="shared" si="139"/>
        <v>Sep</v>
      </c>
      <c r="BO812" s="19">
        <v>27</v>
      </c>
      <c r="BP812" s="40">
        <f t="shared" si="136"/>
        <v>30221</v>
      </c>
      <c r="BQ812" s="19">
        <f ca="1" t="shared" si="140"/>
        <v>43</v>
      </c>
      <c r="BU812" s="19">
        <v>6664.32</v>
      </c>
      <c r="BV812" s="41">
        <v>6664.32</v>
      </c>
    </row>
    <row r="813" spans="1:74">
      <c r="A813" s="19" t="s">
        <v>3033</v>
      </c>
      <c r="B813" s="39">
        <v>1994</v>
      </c>
      <c r="C813" s="19">
        <f t="shared" si="133"/>
        <v>1994</v>
      </c>
      <c r="D813" s="19" t="s">
        <v>8303</v>
      </c>
      <c r="E813" s="19" t="str">
        <f t="shared" si="132"/>
        <v>Jun</v>
      </c>
      <c r="F813" s="19">
        <v>13</v>
      </c>
      <c r="G813" s="40">
        <f t="shared" si="134"/>
        <v>34498</v>
      </c>
      <c r="H813" s="19">
        <v>0</v>
      </c>
      <c r="I813" s="19">
        <v>6721.37</v>
      </c>
      <c r="J813" s="41">
        <v>6721.37</v>
      </c>
      <c r="K813" s="19" t="s">
        <v>8297</v>
      </c>
      <c r="L813" s="19" t="str">
        <v>tier - 2</v>
      </c>
      <c r="M813" s="19" t="s">
        <v>8302</v>
      </c>
      <c r="N813" s="19" t="str">
        <v>tier - 1</v>
      </c>
      <c r="O813" s="19" t="s">
        <v>8315</v>
      </c>
      <c r="P813" s="19" t="str">
        <v>R1012</v>
      </c>
      <c r="Q813" s="19">
        <f ca="1" t="shared" si="135"/>
        <v>31</v>
      </c>
      <c r="R813" s="29"/>
      <c r="U813" s="19" t="s">
        <v>8326</v>
      </c>
      <c r="V813" s="19" t="str">
        <f t="shared" si="141"/>
        <v>Dec</v>
      </c>
      <c r="X813" s="19">
        <f t="shared" si="142"/>
        <v>1984</v>
      </c>
      <c r="AG813" s="19" t="s">
        <v>3009</v>
      </c>
      <c r="AH813" s="19" t="s">
        <v>8336</v>
      </c>
      <c r="AI813" s="19" t="s">
        <v>8297</v>
      </c>
      <c r="AJ813" s="19" t="s">
        <v>8297</v>
      </c>
      <c r="AK813" s="19" t="str">
        <v>tier - 2</v>
      </c>
      <c r="AL813" s="19" t="str">
        <v>tier - 2</v>
      </c>
      <c r="AT813" s="19" t="s">
        <v>8299</v>
      </c>
      <c r="AU813" s="19" t="str">
        <v>R1013</v>
      </c>
      <c r="BD813" s="39">
        <v>1982</v>
      </c>
      <c r="BE813" s="19" t="str">
        <f t="shared" si="137"/>
        <v>Sep</v>
      </c>
      <c r="BF813" s="19">
        <v>27</v>
      </c>
      <c r="BG813" s="40">
        <f t="shared" si="138"/>
        <v>30221</v>
      </c>
      <c r="BM813" s="39">
        <v>1981</v>
      </c>
      <c r="BN813" s="19" t="str">
        <f t="shared" si="139"/>
        <v>Sep</v>
      </c>
      <c r="BO813" s="19">
        <v>17</v>
      </c>
      <c r="BP813" s="40">
        <f t="shared" si="136"/>
        <v>29846</v>
      </c>
      <c r="BQ813" s="19">
        <f ca="1" t="shared" si="140"/>
        <v>44</v>
      </c>
      <c r="BU813" s="19">
        <v>6664.69</v>
      </c>
      <c r="BV813" s="41">
        <v>6664.69</v>
      </c>
    </row>
    <row r="814" spans="1:74">
      <c r="A814" s="19" t="s">
        <v>3037</v>
      </c>
      <c r="B814" s="39">
        <v>1978</v>
      </c>
      <c r="C814" s="19">
        <f t="shared" si="133"/>
        <v>1978</v>
      </c>
      <c r="D814" s="19" t="s">
        <v>8329</v>
      </c>
      <c r="E814" s="19" t="str">
        <f t="shared" si="132"/>
        <v>Oct</v>
      </c>
      <c r="F814" s="19">
        <v>21</v>
      </c>
      <c r="G814" s="40">
        <f t="shared" si="134"/>
        <v>28784</v>
      </c>
      <c r="H814" s="19">
        <v>2</v>
      </c>
      <c r="I814" s="19">
        <v>6737.98</v>
      </c>
      <c r="J814" s="41">
        <v>6737.98</v>
      </c>
      <c r="K814" s="19" t="s">
        <v>8297</v>
      </c>
      <c r="L814" s="19" t="str">
        <v>tier - 2</v>
      </c>
      <c r="M814" s="19" t="s">
        <v>8298</v>
      </c>
      <c r="N814" s="19" t="str">
        <v>tier - 3</v>
      </c>
      <c r="O814" s="19" t="s">
        <v>8299</v>
      </c>
      <c r="P814" s="19" t="str">
        <v>R1013</v>
      </c>
      <c r="Q814" s="19">
        <f ca="1" t="shared" si="135"/>
        <v>47</v>
      </c>
      <c r="R814" s="29"/>
      <c r="U814" s="19" t="s">
        <v>8301</v>
      </c>
      <c r="V814" s="19" t="str">
        <f t="shared" si="141"/>
        <v>Nov</v>
      </c>
      <c r="X814" s="19">
        <f t="shared" si="142"/>
        <v>1970</v>
      </c>
      <c r="AG814" s="19" t="s">
        <v>3013</v>
      </c>
      <c r="AH814" s="19" t="s">
        <v>8336</v>
      </c>
      <c r="AI814" s="19" t="s">
        <v>8298</v>
      </c>
      <c r="AJ814" s="19" t="s">
        <v>8302</v>
      </c>
      <c r="AK814" s="19" t="str">
        <v>tier - 3</v>
      </c>
      <c r="AL814" s="19" t="str">
        <v>tier - 1</v>
      </c>
      <c r="AT814" s="19" t="s">
        <v>8315</v>
      </c>
      <c r="AU814" s="19" t="str">
        <v>R1012</v>
      </c>
      <c r="BD814" s="39">
        <v>1981</v>
      </c>
      <c r="BE814" s="19" t="str">
        <f t="shared" si="137"/>
        <v>Sep</v>
      </c>
      <c r="BF814" s="19">
        <v>17</v>
      </c>
      <c r="BG814" s="40">
        <f t="shared" si="138"/>
        <v>29846</v>
      </c>
      <c r="BM814" s="39">
        <v>1989</v>
      </c>
      <c r="BN814" s="19" t="str">
        <f t="shared" si="139"/>
        <v>Oct</v>
      </c>
      <c r="BO814" s="19">
        <v>20</v>
      </c>
      <c r="BP814" s="40">
        <f t="shared" si="136"/>
        <v>32801</v>
      </c>
      <c r="BQ814" s="19">
        <f ca="1" t="shared" si="140"/>
        <v>36</v>
      </c>
      <c r="BU814" s="19">
        <v>6666.24</v>
      </c>
      <c r="BV814" s="41">
        <v>6666.24</v>
      </c>
    </row>
    <row r="815" spans="1:74">
      <c r="A815" s="19" t="s">
        <v>3041</v>
      </c>
      <c r="B815" s="39">
        <v>1968</v>
      </c>
      <c r="C815" s="19">
        <f t="shared" si="133"/>
        <v>1968</v>
      </c>
      <c r="D815" s="19" t="s">
        <v>8296</v>
      </c>
      <c r="E815" s="19" t="str">
        <f t="shared" si="132"/>
        <v>Jul</v>
      </c>
      <c r="F815" s="19">
        <v>18</v>
      </c>
      <c r="G815" s="40">
        <f t="shared" si="134"/>
        <v>25037</v>
      </c>
      <c r="H815" s="19">
        <v>0</v>
      </c>
      <c r="I815" s="19">
        <v>6738.84</v>
      </c>
      <c r="J815" s="41">
        <v>6738.84</v>
      </c>
      <c r="K815" s="19" t="s">
        <v>8298</v>
      </c>
      <c r="L815" s="19" t="str">
        <v>tier - 3</v>
      </c>
      <c r="M815" s="19" t="s">
        <v>8302</v>
      </c>
      <c r="N815" s="19" t="str">
        <v>tier - 1</v>
      </c>
      <c r="O815" s="19" t="s">
        <v>8315</v>
      </c>
      <c r="P815" s="19" t="str">
        <v>R1012</v>
      </c>
      <c r="Q815" s="19">
        <f ca="1" t="shared" si="135"/>
        <v>57</v>
      </c>
      <c r="R815" s="29"/>
      <c r="U815" s="19" t="s">
        <v>8296</v>
      </c>
      <c r="V815" s="19" t="str">
        <f t="shared" si="141"/>
        <v>Jul</v>
      </c>
      <c r="X815" s="19">
        <f t="shared" si="142"/>
        <v>1984</v>
      </c>
      <c r="AG815" s="19" t="s">
        <v>3017</v>
      </c>
      <c r="AH815" s="19" t="s">
        <v>8336</v>
      </c>
      <c r="AI815" s="19" t="s">
        <v>8298</v>
      </c>
      <c r="AJ815" s="19" t="s">
        <v>8302</v>
      </c>
      <c r="AK815" s="19" t="str">
        <v>tier - 3</v>
      </c>
      <c r="AL815" s="19" t="str">
        <v>tier - 1</v>
      </c>
      <c r="AT815" s="19" t="s">
        <v>8330</v>
      </c>
      <c r="AU815" s="19" t="str">
        <v>R1011</v>
      </c>
      <c r="BD815" s="39">
        <v>1989</v>
      </c>
      <c r="BE815" s="19" t="str">
        <f t="shared" si="137"/>
        <v>Oct</v>
      </c>
      <c r="BF815" s="19">
        <v>20</v>
      </c>
      <c r="BG815" s="40">
        <f t="shared" si="138"/>
        <v>32801</v>
      </c>
      <c r="BM815" s="39">
        <v>1985</v>
      </c>
      <c r="BN815" s="19" t="str">
        <f t="shared" si="139"/>
        <v>Jul</v>
      </c>
      <c r="BO815" s="19">
        <v>9</v>
      </c>
      <c r="BP815" s="40">
        <f t="shared" si="136"/>
        <v>31237</v>
      </c>
      <c r="BQ815" s="19">
        <f ca="1" t="shared" si="140"/>
        <v>40</v>
      </c>
      <c r="BU815" s="19">
        <v>6686.43</v>
      </c>
      <c r="BV815" s="41">
        <v>6686.43</v>
      </c>
    </row>
    <row r="816" spans="1:74">
      <c r="A816" s="19" t="s">
        <v>3045</v>
      </c>
      <c r="B816" s="39">
        <v>1986</v>
      </c>
      <c r="C816" s="19">
        <f t="shared" si="133"/>
        <v>1986</v>
      </c>
      <c r="D816" s="19" t="s">
        <v>8328</v>
      </c>
      <c r="E816" s="19" t="str">
        <f t="shared" si="132"/>
        <v>Aug</v>
      </c>
      <c r="F816" s="19">
        <v>7</v>
      </c>
      <c r="G816" s="40">
        <f t="shared" si="134"/>
        <v>31631</v>
      </c>
      <c r="H816" s="19">
        <v>3</v>
      </c>
      <c r="I816" s="19">
        <v>6746.74</v>
      </c>
      <c r="J816" s="41">
        <v>6746.74</v>
      </c>
      <c r="K816" s="19" t="s">
        <v>8298</v>
      </c>
      <c r="L816" s="19" t="str">
        <v>tier - 3</v>
      </c>
      <c r="M816" s="19" t="s">
        <v>8297</v>
      </c>
      <c r="N816" s="19" t="str">
        <v>tier - 2</v>
      </c>
      <c r="O816" s="19" t="s">
        <v>8333</v>
      </c>
      <c r="P816" s="19" t="str">
        <v>R1016</v>
      </c>
      <c r="Q816" s="19">
        <f ca="1" t="shared" si="135"/>
        <v>39</v>
      </c>
      <c r="R816" s="29"/>
      <c r="U816" s="19" t="s">
        <v>8301</v>
      </c>
      <c r="V816" s="19" t="str">
        <f t="shared" si="141"/>
        <v>Nov</v>
      </c>
      <c r="X816" s="19">
        <f t="shared" si="142"/>
        <v>1989</v>
      </c>
      <c r="AG816" s="19" t="s">
        <v>3019</v>
      </c>
      <c r="AH816" s="19" t="s">
        <v>8336</v>
      </c>
      <c r="AI816" s="19" t="s">
        <v>8297</v>
      </c>
      <c r="AJ816" s="19" t="s">
        <v>8298</v>
      </c>
      <c r="AK816" s="19" t="str">
        <v>tier - 2</v>
      </c>
      <c r="AL816" s="19" t="str">
        <v>tier - 3</v>
      </c>
      <c r="AT816" s="19" t="s">
        <v>8315</v>
      </c>
      <c r="AU816" s="19" t="str">
        <v>R1012</v>
      </c>
      <c r="BD816" s="39">
        <v>1985</v>
      </c>
      <c r="BE816" s="19" t="str">
        <f t="shared" si="137"/>
        <v>Jul</v>
      </c>
      <c r="BF816" s="19">
        <v>9</v>
      </c>
      <c r="BG816" s="40">
        <f t="shared" si="138"/>
        <v>31237</v>
      </c>
      <c r="BM816" s="39">
        <v>1968</v>
      </c>
      <c r="BN816" s="19" t="str">
        <f t="shared" si="139"/>
        <v>Jul</v>
      </c>
      <c r="BO816" s="19">
        <v>13</v>
      </c>
      <c r="BP816" s="40">
        <f t="shared" si="136"/>
        <v>25032</v>
      </c>
      <c r="BQ816" s="19">
        <f ca="1" t="shared" si="140"/>
        <v>57</v>
      </c>
      <c r="BU816" s="19">
        <v>6700.56</v>
      </c>
      <c r="BV816" s="41">
        <v>6700.56</v>
      </c>
    </row>
    <row r="817" spans="1:74">
      <c r="A817" s="19" t="s">
        <v>3048</v>
      </c>
      <c r="B817" s="39">
        <v>1986</v>
      </c>
      <c r="C817" s="19">
        <f t="shared" si="133"/>
        <v>1986</v>
      </c>
      <c r="D817" s="19" t="s">
        <v>8303</v>
      </c>
      <c r="E817" s="19" t="str">
        <f t="shared" si="132"/>
        <v>Jun</v>
      </c>
      <c r="F817" s="19">
        <v>5</v>
      </c>
      <c r="G817" s="40">
        <f t="shared" si="134"/>
        <v>31568</v>
      </c>
      <c r="H817" s="19">
        <v>3</v>
      </c>
      <c r="I817" s="19">
        <v>6748.59</v>
      </c>
      <c r="J817" s="41">
        <v>6748.59</v>
      </c>
      <c r="K817" s="19" t="s">
        <v>8298</v>
      </c>
      <c r="L817" s="19" t="str">
        <v>tier - 3</v>
      </c>
      <c r="M817" s="19" t="s">
        <v>8302</v>
      </c>
      <c r="N817" s="19" t="str">
        <v>tier - 1</v>
      </c>
      <c r="O817" s="19" t="s">
        <v>8333</v>
      </c>
      <c r="P817" s="19" t="str">
        <v>R1016</v>
      </c>
      <c r="Q817" s="19">
        <f ca="1" t="shared" si="135"/>
        <v>39</v>
      </c>
      <c r="R817" s="29"/>
      <c r="U817" s="19" t="s">
        <v>8310</v>
      </c>
      <c r="V817" s="19" t="str">
        <f t="shared" si="141"/>
        <v>Sep</v>
      </c>
      <c r="X817" s="19">
        <f t="shared" si="142"/>
        <v>1982</v>
      </c>
      <c r="AG817" s="19" t="s">
        <v>3022</v>
      </c>
      <c r="AH817" s="19" t="s">
        <v>8336</v>
      </c>
      <c r="AI817" s="19" t="s">
        <v>8298</v>
      </c>
      <c r="AJ817" s="19" t="s">
        <v>8302</v>
      </c>
      <c r="AK817" s="19" t="str">
        <v>tier - 3</v>
      </c>
      <c r="AL817" s="19" t="str">
        <v>tier - 1</v>
      </c>
      <c r="AT817" s="19" t="s">
        <v>8315</v>
      </c>
      <c r="AU817" s="19" t="str">
        <v>R1012</v>
      </c>
      <c r="BD817" s="39">
        <v>1968</v>
      </c>
      <c r="BE817" s="19" t="str">
        <f t="shared" si="137"/>
        <v>Jul</v>
      </c>
      <c r="BF817" s="19">
        <v>13</v>
      </c>
      <c r="BG817" s="40">
        <f t="shared" si="138"/>
        <v>25032</v>
      </c>
      <c r="BM817" s="39">
        <v>1971</v>
      </c>
      <c r="BN817" s="19" t="str">
        <f t="shared" si="139"/>
        <v>Dec</v>
      </c>
      <c r="BO817" s="19">
        <v>12</v>
      </c>
      <c r="BP817" s="40">
        <f t="shared" si="136"/>
        <v>26279</v>
      </c>
      <c r="BQ817" s="19">
        <f ca="1" t="shared" si="140"/>
        <v>53</v>
      </c>
      <c r="BU817" s="19">
        <v>6706.47</v>
      </c>
      <c r="BV817" s="41">
        <v>6706.47</v>
      </c>
    </row>
    <row r="818" spans="1:74">
      <c r="A818" s="19" t="s">
        <v>3051</v>
      </c>
      <c r="B818" s="39">
        <v>1970</v>
      </c>
      <c r="C818" s="19">
        <f t="shared" si="133"/>
        <v>1970</v>
      </c>
      <c r="D818" s="19" t="s">
        <v>8303</v>
      </c>
      <c r="E818" s="19" t="str">
        <f t="shared" si="132"/>
        <v>Jun</v>
      </c>
      <c r="F818" s="19">
        <v>17</v>
      </c>
      <c r="G818" s="40">
        <f t="shared" si="134"/>
        <v>25736</v>
      </c>
      <c r="H818" s="19">
        <v>0</v>
      </c>
      <c r="I818" s="19">
        <v>6749.63</v>
      </c>
      <c r="J818" s="41">
        <v>6749.63</v>
      </c>
      <c r="K818" s="19" t="s">
        <v>8297</v>
      </c>
      <c r="L818" s="19" t="str">
        <v>tier - 2</v>
      </c>
      <c r="M818" s="19" t="s">
        <v>8302</v>
      </c>
      <c r="N818" s="19" t="str">
        <v>tier - 1</v>
      </c>
      <c r="O818" s="19" t="s">
        <v>8299</v>
      </c>
      <c r="P818" s="19" t="str">
        <v>R1013</v>
      </c>
      <c r="Q818" s="19">
        <f ca="1" t="shared" si="135"/>
        <v>55</v>
      </c>
      <c r="R818" s="29"/>
      <c r="U818" s="19" t="s">
        <v>8310</v>
      </c>
      <c r="V818" s="19" t="str">
        <f t="shared" si="141"/>
        <v>Sep</v>
      </c>
      <c r="X818" s="19">
        <f t="shared" si="142"/>
        <v>1981</v>
      </c>
      <c r="AG818" s="19" t="s">
        <v>3026</v>
      </c>
      <c r="AH818" s="19" t="s">
        <v>8336</v>
      </c>
      <c r="AI818" s="19" t="s">
        <v>8297</v>
      </c>
      <c r="AJ818" s="19" t="s">
        <v>8302</v>
      </c>
      <c r="AK818" s="19" t="str">
        <v>tier - 2</v>
      </c>
      <c r="AL818" s="19" t="str">
        <v>tier - 1</v>
      </c>
      <c r="AT818" s="19" t="s">
        <v>8299</v>
      </c>
      <c r="AU818" s="19" t="str">
        <v>R1013</v>
      </c>
      <c r="BD818" s="39">
        <v>1971</v>
      </c>
      <c r="BE818" s="19" t="str">
        <f t="shared" si="137"/>
        <v>Dec</v>
      </c>
      <c r="BF818" s="19">
        <v>12</v>
      </c>
      <c r="BG818" s="40">
        <f t="shared" si="138"/>
        <v>26279</v>
      </c>
      <c r="BM818" s="39">
        <v>1983</v>
      </c>
      <c r="BN818" s="19" t="str">
        <f t="shared" si="139"/>
        <v>Jun</v>
      </c>
      <c r="BO818" s="19">
        <v>12</v>
      </c>
      <c r="BP818" s="40">
        <f t="shared" si="136"/>
        <v>30479</v>
      </c>
      <c r="BQ818" s="19">
        <f ca="1" t="shared" si="140"/>
        <v>42</v>
      </c>
      <c r="BU818" s="19">
        <v>6710.19</v>
      </c>
      <c r="BV818" s="41">
        <v>6710.19</v>
      </c>
    </row>
    <row r="819" spans="1:74">
      <c r="A819" s="19" t="s">
        <v>3054</v>
      </c>
      <c r="B819" s="39">
        <v>1966</v>
      </c>
      <c r="C819" s="19">
        <f t="shared" si="133"/>
        <v>1966</v>
      </c>
      <c r="D819" s="19" t="s">
        <v>8326</v>
      </c>
      <c r="E819" s="19" t="str">
        <f t="shared" si="132"/>
        <v>Dec</v>
      </c>
      <c r="F819" s="19">
        <v>9</v>
      </c>
      <c r="G819" s="40">
        <f t="shared" si="134"/>
        <v>24450</v>
      </c>
      <c r="H819" s="19">
        <v>0</v>
      </c>
      <c r="I819" s="19">
        <v>6750.27</v>
      </c>
      <c r="J819" s="41">
        <v>6750.27</v>
      </c>
      <c r="K819" s="19" t="s">
        <v>8298</v>
      </c>
      <c r="L819" s="19" t="str">
        <v>tier - 3</v>
      </c>
      <c r="M819" s="19" t="s">
        <v>8297</v>
      </c>
      <c r="N819" s="19" t="str">
        <v>tier - 2</v>
      </c>
      <c r="O819" s="19" t="s">
        <v>8299</v>
      </c>
      <c r="P819" s="19" t="str">
        <v>R1013</v>
      </c>
      <c r="Q819" s="19">
        <f ca="1" t="shared" si="135"/>
        <v>58</v>
      </c>
      <c r="R819" s="29"/>
      <c r="U819" s="19" t="s">
        <v>8329</v>
      </c>
      <c r="V819" s="19" t="str">
        <f t="shared" si="141"/>
        <v>Oct</v>
      </c>
      <c r="X819" s="19">
        <f t="shared" si="142"/>
        <v>1989</v>
      </c>
      <c r="AG819" s="19" t="s">
        <v>3029</v>
      </c>
      <c r="AH819" s="19" t="s">
        <v>8336</v>
      </c>
      <c r="AI819" s="19" t="s">
        <v>8298</v>
      </c>
      <c r="AJ819" s="19" t="s">
        <v>8298</v>
      </c>
      <c r="AK819" s="19" t="str">
        <v>tier - 3</v>
      </c>
      <c r="AL819" s="19" t="str">
        <v>tier - 3</v>
      </c>
      <c r="AT819" s="19" t="s">
        <v>8315</v>
      </c>
      <c r="AU819" s="19" t="str">
        <v>R1012</v>
      </c>
      <c r="BD819" s="39">
        <v>1983</v>
      </c>
      <c r="BE819" s="19" t="str">
        <f t="shared" si="137"/>
        <v>Jun</v>
      </c>
      <c r="BF819" s="19">
        <v>12</v>
      </c>
      <c r="BG819" s="40">
        <f t="shared" si="138"/>
        <v>30479</v>
      </c>
      <c r="BM819" s="39">
        <v>1994</v>
      </c>
      <c r="BN819" s="19" t="str">
        <f t="shared" si="139"/>
        <v>Jun</v>
      </c>
      <c r="BO819" s="19">
        <v>13</v>
      </c>
      <c r="BP819" s="40">
        <f t="shared" si="136"/>
        <v>34498</v>
      </c>
      <c r="BQ819" s="19">
        <f ca="1" t="shared" si="140"/>
        <v>31</v>
      </c>
      <c r="BU819" s="19">
        <v>6721.37</v>
      </c>
      <c r="BV819" s="41">
        <v>6721.37</v>
      </c>
    </row>
    <row r="820" spans="1:74">
      <c r="A820" s="19" t="s">
        <v>3058</v>
      </c>
      <c r="B820" s="39">
        <v>1988</v>
      </c>
      <c r="C820" s="19">
        <f t="shared" si="133"/>
        <v>1988</v>
      </c>
      <c r="D820" s="19" t="s">
        <v>8329</v>
      </c>
      <c r="E820" s="19" t="str">
        <f t="shared" si="132"/>
        <v>Oct</v>
      </c>
      <c r="F820" s="19">
        <v>10</v>
      </c>
      <c r="G820" s="40">
        <f t="shared" si="134"/>
        <v>32426</v>
      </c>
      <c r="H820" s="19">
        <v>3</v>
      </c>
      <c r="I820" s="19">
        <v>6753.04</v>
      </c>
      <c r="J820" s="41">
        <v>6753.04</v>
      </c>
      <c r="K820" s="19" t="s">
        <v>8297</v>
      </c>
      <c r="L820" s="19" t="str">
        <v>tier - 2</v>
      </c>
      <c r="M820" s="19" t="s">
        <v>8297</v>
      </c>
      <c r="N820" s="19" t="str">
        <v>tier - 2</v>
      </c>
      <c r="O820" s="19" t="s">
        <v>8337</v>
      </c>
      <c r="P820" s="19" t="str">
        <v>R1024</v>
      </c>
      <c r="Q820" s="19">
        <f ca="1" t="shared" si="135"/>
        <v>37</v>
      </c>
      <c r="R820" s="29"/>
      <c r="U820" s="19" t="s">
        <v>8296</v>
      </c>
      <c r="V820" s="19" t="str">
        <f t="shared" si="141"/>
        <v>Jul</v>
      </c>
      <c r="X820" s="19">
        <f t="shared" si="142"/>
        <v>1985</v>
      </c>
      <c r="AG820" s="19" t="s">
        <v>3033</v>
      </c>
      <c r="AH820" s="19" t="s">
        <v>8336</v>
      </c>
      <c r="AI820" s="19" t="s">
        <v>8297</v>
      </c>
      <c r="AJ820" s="19" t="s">
        <v>8302</v>
      </c>
      <c r="AK820" s="19" t="str">
        <v>tier - 2</v>
      </c>
      <c r="AL820" s="19" t="str">
        <v>tier - 1</v>
      </c>
      <c r="AT820" s="19" t="s">
        <v>8315</v>
      </c>
      <c r="AU820" s="19" t="str">
        <v>R1012</v>
      </c>
      <c r="BD820" s="39">
        <v>1994</v>
      </c>
      <c r="BE820" s="19" t="str">
        <f t="shared" si="137"/>
        <v>Jun</v>
      </c>
      <c r="BF820" s="19">
        <v>13</v>
      </c>
      <c r="BG820" s="40">
        <f t="shared" si="138"/>
        <v>34498</v>
      </c>
      <c r="BM820" s="39">
        <v>1978</v>
      </c>
      <c r="BN820" s="19" t="str">
        <f t="shared" si="139"/>
        <v>Oct</v>
      </c>
      <c r="BO820" s="19">
        <v>21</v>
      </c>
      <c r="BP820" s="40">
        <f t="shared" si="136"/>
        <v>28784</v>
      </c>
      <c r="BQ820" s="19">
        <f ca="1" t="shared" si="140"/>
        <v>47</v>
      </c>
      <c r="BU820" s="19">
        <v>6737.98</v>
      </c>
      <c r="BV820" s="41">
        <v>6737.98</v>
      </c>
    </row>
    <row r="821" spans="1:74">
      <c r="A821" s="19" t="s">
        <v>3062</v>
      </c>
      <c r="B821" s="39">
        <v>1981</v>
      </c>
      <c r="C821" s="19">
        <f t="shared" si="133"/>
        <v>1981</v>
      </c>
      <c r="D821" s="19" t="s">
        <v>8310</v>
      </c>
      <c r="E821" s="19" t="str">
        <f t="shared" si="132"/>
        <v>Sep</v>
      </c>
      <c r="F821" s="19">
        <v>21</v>
      </c>
      <c r="G821" s="40">
        <f t="shared" si="134"/>
        <v>29850</v>
      </c>
      <c r="H821" s="19">
        <v>1</v>
      </c>
      <c r="I821" s="19">
        <v>6770.19</v>
      </c>
      <c r="J821" s="41">
        <v>6770.19</v>
      </c>
      <c r="K821" s="19" t="s">
        <v>8297</v>
      </c>
      <c r="L821" s="19" t="str">
        <v>tier - 2</v>
      </c>
      <c r="M821" s="19" t="s">
        <v>8298</v>
      </c>
      <c r="N821" s="19" t="str">
        <v>tier - 3</v>
      </c>
      <c r="O821" s="19" t="s">
        <v>8299</v>
      </c>
      <c r="P821" s="19" t="str">
        <v>R1013</v>
      </c>
      <c r="Q821" s="19">
        <f ca="1" t="shared" si="135"/>
        <v>44</v>
      </c>
      <c r="R821" s="29"/>
      <c r="U821" s="19" t="s">
        <v>8296</v>
      </c>
      <c r="V821" s="19" t="str">
        <f t="shared" si="141"/>
        <v>Jul</v>
      </c>
      <c r="X821" s="19">
        <f t="shared" si="142"/>
        <v>1968</v>
      </c>
      <c r="AG821" s="19" t="s">
        <v>3037</v>
      </c>
      <c r="AH821" s="19" t="s">
        <v>8336</v>
      </c>
      <c r="AI821" s="19" t="s">
        <v>8297</v>
      </c>
      <c r="AJ821" s="19" t="s">
        <v>8298</v>
      </c>
      <c r="AK821" s="19" t="str">
        <v>tier - 2</v>
      </c>
      <c r="AL821" s="19" t="str">
        <v>tier - 3</v>
      </c>
      <c r="AT821" s="19" t="s">
        <v>8299</v>
      </c>
      <c r="AU821" s="19" t="str">
        <v>R1013</v>
      </c>
      <c r="BD821" s="39">
        <v>1978</v>
      </c>
      <c r="BE821" s="19" t="str">
        <f t="shared" si="137"/>
        <v>Oct</v>
      </c>
      <c r="BF821" s="19">
        <v>21</v>
      </c>
      <c r="BG821" s="40">
        <f t="shared" si="138"/>
        <v>28784</v>
      </c>
      <c r="BM821" s="39">
        <v>1968</v>
      </c>
      <c r="BN821" s="19" t="str">
        <f t="shared" si="139"/>
        <v>Jul</v>
      </c>
      <c r="BO821" s="19">
        <v>18</v>
      </c>
      <c r="BP821" s="40">
        <f t="shared" si="136"/>
        <v>25037</v>
      </c>
      <c r="BQ821" s="19">
        <f ca="1" t="shared" si="140"/>
        <v>57</v>
      </c>
      <c r="BU821" s="19">
        <v>6738.84</v>
      </c>
      <c r="BV821" s="41">
        <v>6738.84</v>
      </c>
    </row>
    <row r="822" spans="1:74">
      <c r="A822" s="19" t="s">
        <v>3066</v>
      </c>
      <c r="B822" s="39">
        <v>1981</v>
      </c>
      <c r="C822" s="19">
        <f t="shared" si="133"/>
        <v>1981</v>
      </c>
      <c r="D822" s="19" t="s">
        <v>8310</v>
      </c>
      <c r="E822" s="19" t="str">
        <f t="shared" si="132"/>
        <v>Sep</v>
      </c>
      <c r="F822" s="19">
        <v>3</v>
      </c>
      <c r="G822" s="40">
        <f t="shared" si="134"/>
        <v>29832</v>
      </c>
      <c r="H822" s="19">
        <v>1</v>
      </c>
      <c r="I822" s="19">
        <v>6775.96</v>
      </c>
      <c r="J822" s="41">
        <v>6775.96</v>
      </c>
      <c r="K822" s="19" t="s">
        <v>8297</v>
      </c>
      <c r="L822" s="19" t="str">
        <v>tier - 2</v>
      </c>
      <c r="M822" s="19" t="s">
        <v>8298</v>
      </c>
      <c r="N822" s="19" t="str">
        <v>tier - 3</v>
      </c>
      <c r="O822" s="19" t="s">
        <v>8330</v>
      </c>
      <c r="P822" s="19" t="str">
        <v>R1011</v>
      </c>
      <c r="Q822" s="19">
        <f ca="1" t="shared" si="135"/>
        <v>44</v>
      </c>
      <c r="R822" s="29"/>
      <c r="U822" s="19" t="s">
        <v>8326</v>
      </c>
      <c r="V822" s="19" t="str">
        <f t="shared" si="141"/>
        <v>Dec</v>
      </c>
      <c r="X822" s="19">
        <f t="shared" si="142"/>
        <v>1971</v>
      </c>
      <c r="AG822" s="19" t="s">
        <v>3041</v>
      </c>
      <c r="AH822" s="19" t="s">
        <v>8336</v>
      </c>
      <c r="AI822" s="19" t="s">
        <v>8298</v>
      </c>
      <c r="AJ822" s="19" t="s">
        <v>8302</v>
      </c>
      <c r="AK822" s="19" t="str">
        <v>tier - 3</v>
      </c>
      <c r="AL822" s="19" t="str">
        <v>tier - 1</v>
      </c>
      <c r="AT822" s="19" t="s">
        <v>8315</v>
      </c>
      <c r="AU822" s="19" t="str">
        <v>R1012</v>
      </c>
      <c r="BD822" s="39">
        <v>1968</v>
      </c>
      <c r="BE822" s="19" t="str">
        <f t="shared" si="137"/>
        <v>Jul</v>
      </c>
      <c r="BF822" s="19">
        <v>18</v>
      </c>
      <c r="BG822" s="40">
        <f t="shared" si="138"/>
        <v>25037</v>
      </c>
      <c r="BM822" s="39">
        <v>1986</v>
      </c>
      <c r="BN822" s="19" t="str">
        <f t="shared" si="139"/>
        <v>Aug</v>
      </c>
      <c r="BO822" s="19">
        <v>7</v>
      </c>
      <c r="BP822" s="40">
        <f t="shared" si="136"/>
        <v>31631</v>
      </c>
      <c r="BQ822" s="19">
        <f ca="1" t="shared" si="140"/>
        <v>39</v>
      </c>
      <c r="BU822" s="19">
        <v>6746.74</v>
      </c>
      <c r="BV822" s="41">
        <v>6746.74</v>
      </c>
    </row>
    <row r="823" spans="1:74">
      <c r="A823" s="19" t="s">
        <v>3070</v>
      </c>
      <c r="B823" s="39">
        <v>1981</v>
      </c>
      <c r="C823" s="19">
        <f t="shared" si="133"/>
        <v>1981</v>
      </c>
      <c r="D823" s="19" t="s">
        <v>8329</v>
      </c>
      <c r="E823" s="19" t="str">
        <f t="shared" si="132"/>
        <v>Oct</v>
      </c>
      <c r="F823" s="19">
        <v>8</v>
      </c>
      <c r="G823" s="40">
        <f t="shared" si="134"/>
        <v>29867</v>
      </c>
      <c r="H823" s="19">
        <v>1</v>
      </c>
      <c r="I823" s="19">
        <v>6781.35</v>
      </c>
      <c r="J823" s="41">
        <v>6781.35</v>
      </c>
      <c r="K823" s="19" t="s">
        <v>8297</v>
      </c>
      <c r="L823" s="19" t="str">
        <v>tier - 2</v>
      </c>
      <c r="M823" s="19" t="s">
        <v>8302</v>
      </c>
      <c r="N823" s="19" t="str">
        <v>tier - 1</v>
      </c>
      <c r="O823" s="19" t="s">
        <v>8299</v>
      </c>
      <c r="P823" s="19" t="str">
        <v>R1013</v>
      </c>
      <c r="Q823" s="19">
        <f ca="1" t="shared" si="135"/>
        <v>44</v>
      </c>
      <c r="R823" s="29"/>
      <c r="U823" s="19" t="s">
        <v>8303</v>
      </c>
      <c r="V823" s="19" t="str">
        <f t="shared" si="141"/>
        <v>Jun</v>
      </c>
      <c r="X823" s="19">
        <f t="shared" si="142"/>
        <v>1983</v>
      </c>
      <c r="AG823" s="19" t="s">
        <v>3045</v>
      </c>
      <c r="AH823" s="19" t="s">
        <v>8336</v>
      </c>
      <c r="AI823" s="19" t="s">
        <v>8298</v>
      </c>
      <c r="AJ823" s="19" t="s">
        <v>8297</v>
      </c>
      <c r="AK823" s="19" t="str">
        <v>tier - 3</v>
      </c>
      <c r="AL823" s="19" t="str">
        <v>tier - 2</v>
      </c>
      <c r="AT823" s="19" t="s">
        <v>8333</v>
      </c>
      <c r="AU823" s="19" t="str">
        <v>R1016</v>
      </c>
      <c r="BD823" s="39">
        <v>1986</v>
      </c>
      <c r="BE823" s="19" t="str">
        <f t="shared" si="137"/>
        <v>Aug</v>
      </c>
      <c r="BF823" s="19">
        <v>7</v>
      </c>
      <c r="BG823" s="40">
        <f t="shared" si="138"/>
        <v>31631</v>
      </c>
      <c r="BM823" s="39">
        <v>1986</v>
      </c>
      <c r="BN823" s="19" t="str">
        <f t="shared" si="139"/>
        <v>Jun</v>
      </c>
      <c r="BO823" s="19">
        <v>5</v>
      </c>
      <c r="BP823" s="40">
        <f t="shared" si="136"/>
        <v>31568</v>
      </c>
      <c r="BQ823" s="19">
        <f ca="1" t="shared" si="140"/>
        <v>39</v>
      </c>
      <c r="BU823" s="19">
        <v>6748.59</v>
      </c>
      <c r="BV823" s="41">
        <v>6748.59</v>
      </c>
    </row>
    <row r="824" spans="1:74">
      <c r="A824" s="19" t="s">
        <v>3072</v>
      </c>
      <c r="B824" s="39">
        <v>1980</v>
      </c>
      <c r="C824" s="19">
        <f t="shared" si="133"/>
        <v>1980</v>
      </c>
      <c r="D824" s="19" t="s">
        <v>8301</v>
      </c>
      <c r="E824" s="19" t="str">
        <f t="shared" si="132"/>
        <v>Nov</v>
      </c>
      <c r="F824" s="19">
        <v>23</v>
      </c>
      <c r="G824" s="40">
        <f t="shared" si="134"/>
        <v>29548</v>
      </c>
      <c r="H824" s="19">
        <v>2</v>
      </c>
      <c r="I824" s="19">
        <v>6781.52</v>
      </c>
      <c r="J824" s="41">
        <v>6781.52</v>
      </c>
      <c r="K824" s="19" t="s">
        <v>8297</v>
      </c>
      <c r="L824" s="19" t="str">
        <v>tier - 2</v>
      </c>
      <c r="M824" s="19" t="s">
        <v>8297</v>
      </c>
      <c r="N824" s="19" t="str">
        <v>tier - 2</v>
      </c>
      <c r="O824" s="19" t="s">
        <v>8299</v>
      </c>
      <c r="P824" s="19" t="str">
        <v>R1013</v>
      </c>
      <c r="Q824" s="19">
        <f ca="1" t="shared" si="135"/>
        <v>44</v>
      </c>
      <c r="R824" s="29"/>
      <c r="U824" s="19" t="s">
        <v>8303</v>
      </c>
      <c r="V824" s="19" t="str">
        <f t="shared" si="141"/>
        <v>Jun</v>
      </c>
      <c r="X824" s="19">
        <f t="shared" si="142"/>
        <v>1994</v>
      </c>
      <c r="AG824" s="19" t="s">
        <v>3048</v>
      </c>
      <c r="AH824" s="19" t="s">
        <v>8336</v>
      </c>
      <c r="AI824" s="19" t="s">
        <v>8298</v>
      </c>
      <c r="AJ824" s="19" t="s">
        <v>8302</v>
      </c>
      <c r="AK824" s="19" t="str">
        <v>tier - 3</v>
      </c>
      <c r="AL824" s="19" t="str">
        <v>tier - 1</v>
      </c>
      <c r="AT824" s="19" t="s">
        <v>8333</v>
      </c>
      <c r="AU824" s="19" t="str">
        <v>R1016</v>
      </c>
      <c r="BD824" s="39">
        <v>1986</v>
      </c>
      <c r="BE824" s="19" t="str">
        <f t="shared" si="137"/>
        <v>Jun</v>
      </c>
      <c r="BF824" s="19">
        <v>5</v>
      </c>
      <c r="BG824" s="40">
        <f t="shared" si="138"/>
        <v>31568</v>
      </c>
      <c r="BM824" s="39">
        <v>1970</v>
      </c>
      <c r="BN824" s="19" t="str">
        <f t="shared" si="139"/>
        <v>Jun</v>
      </c>
      <c r="BO824" s="19">
        <v>17</v>
      </c>
      <c r="BP824" s="40">
        <f t="shared" si="136"/>
        <v>25736</v>
      </c>
      <c r="BQ824" s="19">
        <f ca="1" t="shared" si="140"/>
        <v>55</v>
      </c>
      <c r="BU824" s="19">
        <v>6749.63</v>
      </c>
      <c r="BV824" s="41">
        <v>6749.63</v>
      </c>
    </row>
    <row r="825" spans="1:74">
      <c r="A825" s="19" t="s">
        <v>3076</v>
      </c>
      <c r="B825" s="39">
        <v>1985</v>
      </c>
      <c r="C825" s="19">
        <f t="shared" si="133"/>
        <v>1985</v>
      </c>
      <c r="D825" s="19" t="s">
        <v>8326</v>
      </c>
      <c r="E825" s="19" t="str">
        <f t="shared" si="132"/>
        <v>Dec</v>
      </c>
      <c r="F825" s="19">
        <v>24</v>
      </c>
      <c r="G825" s="40">
        <f t="shared" si="134"/>
        <v>31405</v>
      </c>
      <c r="H825" s="19">
        <v>3</v>
      </c>
      <c r="I825" s="19">
        <v>6796.86</v>
      </c>
      <c r="J825" s="41">
        <v>6796.86</v>
      </c>
      <c r="K825" s="19" t="s">
        <v>8298</v>
      </c>
      <c r="L825" s="19" t="str">
        <v>tier - 3</v>
      </c>
      <c r="M825" s="19" t="s">
        <v>8298</v>
      </c>
      <c r="N825" s="19" t="str">
        <v>tier - 3</v>
      </c>
      <c r="O825" s="19" t="s">
        <v>8315</v>
      </c>
      <c r="P825" s="19" t="str">
        <v>R1012</v>
      </c>
      <c r="Q825" s="19">
        <f ca="1" t="shared" si="135"/>
        <v>39</v>
      </c>
      <c r="R825" s="29"/>
      <c r="U825" s="19" t="s">
        <v>8329</v>
      </c>
      <c r="V825" s="19" t="str">
        <f t="shared" si="141"/>
        <v>Oct</v>
      </c>
      <c r="X825" s="19">
        <f t="shared" si="142"/>
        <v>1978</v>
      </c>
      <c r="AG825" s="19" t="s">
        <v>3051</v>
      </c>
      <c r="AH825" s="19" t="s">
        <v>8336</v>
      </c>
      <c r="AI825" s="19" t="s">
        <v>8297</v>
      </c>
      <c r="AJ825" s="19" t="s">
        <v>8302</v>
      </c>
      <c r="AK825" s="19" t="str">
        <v>tier - 2</v>
      </c>
      <c r="AL825" s="19" t="str">
        <v>tier - 1</v>
      </c>
      <c r="AT825" s="19" t="s">
        <v>8299</v>
      </c>
      <c r="AU825" s="19" t="str">
        <v>R1013</v>
      </c>
      <c r="BD825" s="39">
        <v>1970</v>
      </c>
      <c r="BE825" s="19" t="str">
        <f t="shared" si="137"/>
        <v>Jun</v>
      </c>
      <c r="BF825" s="19">
        <v>17</v>
      </c>
      <c r="BG825" s="40">
        <f t="shared" si="138"/>
        <v>25736</v>
      </c>
      <c r="BM825" s="39">
        <v>1966</v>
      </c>
      <c r="BN825" s="19" t="str">
        <f t="shared" si="139"/>
        <v>Dec</v>
      </c>
      <c r="BO825" s="19">
        <v>9</v>
      </c>
      <c r="BP825" s="40">
        <f t="shared" si="136"/>
        <v>24450</v>
      </c>
      <c r="BQ825" s="19">
        <f ca="1" t="shared" si="140"/>
        <v>58</v>
      </c>
      <c r="BU825" s="19">
        <v>6750.27</v>
      </c>
      <c r="BV825" s="41">
        <v>6750.27</v>
      </c>
    </row>
    <row r="826" spans="1:74">
      <c r="A826" s="19" t="s">
        <v>3079</v>
      </c>
      <c r="B826" s="39">
        <v>1991</v>
      </c>
      <c r="C826" s="19">
        <f t="shared" si="133"/>
        <v>1991</v>
      </c>
      <c r="D826" s="19" t="s">
        <v>8303</v>
      </c>
      <c r="E826" s="19" t="str">
        <f t="shared" si="132"/>
        <v>Jun</v>
      </c>
      <c r="F826" s="19">
        <v>29</v>
      </c>
      <c r="G826" s="40">
        <f t="shared" si="134"/>
        <v>33418</v>
      </c>
      <c r="H826" s="19">
        <v>5</v>
      </c>
      <c r="I826" s="19">
        <v>6799.46</v>
      </c>
      <c r="J826" s="41">
        <v>6799.46</v>
      </c>
      <c r="K826" s="19" t="s">
        <v>8302</v>
      </c>
      <c r="L826" s="19" t="str">
        <v>tier - 1</v>
      </c>
      <c r="M826" s="19" t="s">
        <v>8297</v>
      </c>
      <c r="N826" s="19" t="str">
        <v>tier - 2</v>
      </c>
      <c r="O826" s="19" t="s">
        <v>8339</v>
      </c>
      <c r="P826" s="19" t="str">
        <v>R1014</v>
      </c>
      <c r="Q826" s="19">
        <f ca="1" t="shared" si="135"/>
        <v>34</v>
      </c>
      <c r="R826" s="29"/>
      <c r="U826" s="19" t="s">
        <v>8296</v>
      </c>
      <c r="V826" s="19" t="str">
        <f t="shared" si="141"/>
        <v>Jul</v>
      </c>
      <c r="X826" s="19">
        <f t="shared" si="142"/>
        <v>1968</v>
      </c>
      <c r="AG826" s="19" t="s">
        <v>3054</v>
      </c>
      <c r="AH826" s="19" t="s">
        <v>8336</v>
      </c>
      <c r="AI826" s="19" t="s">
        <v>8298</v>
      </c>
      <c r="AJ826" s="19" t="s">
        <v>8297</v>
      </c>
      <c r="AK826" s="19" t="str">
        <v>tier - 3</v>
      </c>
      <c r="AL826" s="19" t="str">
        <v>tier - 2</v>
      </c>
      <c r="AT826" s="19" t="s">
        <v>8299</v>
      </c>
      <c r="AU826" s="19" t="str">
        <v>R1013</v>
      </c>
      <c r="BD826" s="39">
        <v>1966</v>
      </c>
      <c r="BE826" s="19" t="str">
        <f t="shared" si="137"/>
        <v>Dec</v>
      </c>
      <c r="BF826" s="19">
        <v>9</v>
      </c>
      <c r="BG826" s="40">
        <f t="shared" si="138"/>
        <v>24450</v>
      </c>
      <c r="BM826" s="39">
        <v>1988</v>
      </c>
      <c r="BN826" s="19" t="str">
        <f t="shared" si="139"/>
        <v>Oct</v>
      </c>
      <c r="BO826" s="19">
        <v>10</v>
      </c>
      <c r="BP826" s="40">
        <f t="shared" si="136"/>
        <v>32426</v>
      </c>
      <c r="BQ826" s="19">
        <f ca="1" t="shared" si="140"/>
        <v>37</v>
      </c>
      <c r="BU826" s="19">
        <v>6753.04</v>
      </c>
      <c r="BV826" s="41">
        <v>6753.04</v>
      </c>
    </row>
    <row r="827" spans="1:74">
      <c r="A827" s="19" t="s">
        <v>3083</v>
      </c>
      <c r="B827" s="39">
        <v>1975</v>
      </c>
      <c r="C827" s="19">
        <f t="shared" si="133"/>
        <v>1975</v>
      </c>
      <c r="D827" s="19" t="s">
        <v>8328</v>
      </c>
      <c r="E827" s="19" t="str">
        <f t="shared" si="132"/>
        <v>Aug</v>
      </c>
      <c r="F827" s="19">
        <v>17</v>
      </c>
      <c r="G827" s="40">
        <f t="shared" si="134"/>
        <v>27623</v>
      </c>
      <c r="H827" s="19">
        <v>1</v>
      </c>
      <c r="I827" s="19">
        <v>6809.46</v>
      </c>
      <c r="J827" s="41">
        <v>6809.46</v>
      </c>
      <c r="K827" s="19" t="s">
        <v>8297</v>
      </c>
      <c r="L827" s="19" t="str">
        <v>tier - 2</v>
      </c>
      <c r="M827" s="19" t="s">
        <v>8302</v>
      </c>
      <c r="N827" s="19" t="str">
        <v>tier - 1</v>
      </c>
      <c r="O827" s="19" t="s">
        <v>8315</v>
      </c>
      <c r="P827" s="19" t="str">
        <v>R1012</v>
      </c>
      <c r="Q827" s="19">
        <f ca="1" t="shared" si="135"/>
        <v>50</v>
      </c>
      <c r="R827" s="29"/>
      <c r="U827" s="19" t="s">
        <v>8328</v>
      </c>
      <c r="V827" s="19" t="str">
        <f t="shared" si="141"/>
        <v>Aug</v>
      </c>
      <c r="X827" s="19">
        <f t="shared" si="142"/>
        <v>1986</v>
      </c>
      <c r="AG827" s="19" t="s">
        <v>3058</v>
      </c>
      <c r="AH827" s="19" t="s">
        <v>8336</v>
      </c>
      <c r="AI827" s="19" t="s">
        <v>8297</v>
      </c>
      <c r="AJ827" s="19" t="s">
        <v>8297</v>
      </c>
      <c r="AK827" s="19" t="str">
        <v>tier - 2</v>
      </c>
      <c r="AL827" s="19" t="str">
        <v>tier - 2</v>
      </c>
      <c r="AT827" s="19" t="s">
        <v>8337</v>
      </c>
      <c r="AU827" s="19" t="str">
        <v>R1024</v>
      </c>
      <c r="BD827" s="39">
        <v>1988</v>
      </c>
      <c r="BE827" s="19" t="str">
        <f t="shared" si="137"/>
        <v>Oct</v>
      </c>
      <c r="BF827" s="19">
        <v>10</v>
      </c>
      <c r="BG827" s="40">
        <f t="shared" si="138"/>
        <v>32426</v>
      </c>
      <c r="BM827" s="39">
        <v>1981</v>
      </c>
      <c r="BN827" s="19" t="str">
        <f t="shared" si="139"/>
        <v>Sep</v>
      </c>
      <c r="BO827" s="19">
        <v>21</v>
      </c>
      <c r="BP827" s="40">
        <f t="shared" si="136"/>
        <v>29850</v>
      </c>
      <c r="BQ827" s="19">
        <f ca="1" t="shared" si="140"/>
        <v>44</v>
      </c>
      <c r="BU827" s="19">
        <v>6770.19</v>
      </c>
      <c r="BV827" s="41">
        <v>6770.19</v>
      </c>
    </row>
    <row r="828" spans="1:74">
      <c r="A828" s="19" t="s">
        <v>3087</v>
      </c>
      <c r="B828" s="39">
        <v>1994</v>
      </c>
      <c r="C828" s="19">
        <f t="shared" si="133"/>
        <v>1994</v>
      </c>
      <c r="D828" s="19" t="s">
        <v>8296</v>
      </c>
      <c r="E828" s="19" t="str">
        <f t="shared" si="132"/>
        <v>Jul</v>
      </c>
      <c r="F828" s="19">
        <v>8</v>
      </c>
      <c r="G828" s="40">
        <f t="shared" si="134"/>
        <v>34523</v>
      </c>
      <c r="H828" s="19">
        <v>0</v>
      </c>
      <c r="I828" s="19">
        <v>6827.69</v>
      </c>
      <c r="J828" s="41">
        <v>6827.69</v>
      </c>
      <c r="K828" s="19" t="s">
        <v>8297</v>
      </c>
      <c r="L828" s="19" t="str">
        <v>tier - 2</v>
      </c>
      <c r="M828" s="19" t="s">
        <v>8297</v>
      </c>
      <c r="N828" s="19" t="str">
        <v>tier - 2</v>
      </c>
      <c r="O828" s="19" t="s">
        <v>8340</v>
      </c>
      <c r="P828" s="19" t="str">
        <v>R1021</v>
      </c>
      <c r="Q828" s="19">
        <f ca="1" t="shared" si="135"/>
        <v>31</v>
      </c>
      <c r="R828" s="29"/>
      <c r="U828" s="19" t="s">
        <v>8303</v>
      </c>
      <c r="V828" s="19" t="str">
        <f t="shared" si="141"/>
        <v>Jun</v>
      </c>
      <c r="X828" s="19">
        <f t="shared" si="142"/>
        <v>1986</v>
      </c>
      <c r="AG828" s="19" t="s">
        <v>3062</v>
      </c>
      <c r="AH828" s="19" t="s">
        <v>8336</v>
      </c>
      <c r="AI828" s="19" t="s">
        <v>8297</v>
      </c>
      <c r="AJ828" s="19" t="s">
        <v>8298</v>
      </c>
      <c r="AK828" s="19" t="str">
        <v>tier - 2</v>
      </c>
      <c r="AL828" s="19" t="str">
        <v>tier - 3</v>
      </c>
      <c r="AT828" s="19" t="s">
        <v>8299</v>
      </c>
      <c r="AU828" s="19" t="str">
        <v>R1013</v>
      </c>
      <c r="BD828" s="39">
        <v>1981</v>
      </c>
      <c r="BE828" s="19" t="str">
        <f t="shared" si="137"/>
        <v>Sep</v>
      </c>
      <c r="BF828" s="19">
        <v>21</v>
      </c>
      <c r="BG828" s="40">
        <f t="shared" si="138"/>
        <v>29850</v>
      </c>
      <c r="BM828" s="39">
        <v>1981</v>
      </c>
      <c r="BN828" s="19" t="str">
        <f t="shared" si="139"/>
        <v>Sep</v>
      </c>
      <c r="BO828" s="19">
        <v>3</v>
      </c>
      <c r="BP828" s="40">
        <f t="shared" si="136"/>
        <v>29832</v>
      </c>
      <c r="BQ828" s="19">
        <f ca="1" t="shared" si="140"/>
        <v>44</v>
      </c>
      <c r="BU828" s="19">
        <v>6775.96</v>
      </c>
      <c r="BV828" s="41">
        <v>6775.96</v>
      </c>
    </row>
    <row r="829" spans="1:74">
      <c r="A829" s="19" t="s">
        <v>3090</v>
      </c>
      <c r="B829" s="39">
        <v>1979</v>
      </c>
      <c r="C829" s="19">
        <f t="shared" si="133"/>
        <v>1979</v>
      </c>
      <c r="D829" s="19" t="s">
        <v>8296</v>
      </c>
      <c r="E829" s="19" t="str">
        <f t="shared" si="132"/>
        <v>Jul</v>
      </c>
      <c r="F829" s="19">
        <v>15</v>
      </c>
      <c r="G829" s="40">
        <f t="shared" si="134"/>
        <v>29051</v>
      </c>
      <c r="H829" s="19">
        <v>0</v>
      </c>
      <c r="I829" s="19">
        <v>6837.37</v>
      </c>
      <c r="J829" s="41">
        <v>6837.37</v>
      </c>
      <c r="K829" s="19" t="s">
        <v>8298</v>
      </c>
      <c r="L829" s="19" t="str">
        <v>tier - 3</v>
      </c>
      <c r="M829" s="19" t="s">
        <v>8302</v>
      </c>
      <c r="N829" s="19" t="str">
        <v>tier - 1</v>
      </c>
      <c r="O829" s="19" t="s">
        <v>8333</v>
      </c>
      <c r="P829" s="19" t="str">
        <v>R1016</v>
      </c>
      <c r="Q829" s="19">
        <f ca="1" t="shared" si="135"/>
        <v>46</v>
      </c>
      <c r="R829" s="29"/>
      <c r="U829" s="19" t="s">
        <v>8303</v>
      </c>
      <c r="V829" s="19" t="str">
        <f t="shared" si="141"/>
        <v>Jun</v>
      </c>
      <c r="X829" s="19">
        <f t="shared" si="142"/>
        <v>1970</v>
      </c>
      <c r="AG829" s="19" t="s">
        <v>3066</v>
      </c>
      <c r="AH829" s="19" t="s">
        <v>8336</v>
      </c>
      <c r="AI829" s="19" t="s">
        <v>8297</v>
      </c>
      <c r="AJ829" s="19" t="s">
        <v>8298</v>
      </c>
      <c r="AK829" s="19" t="str">
        <v>tier - 2</v>
      </c>
      <c r="AL829" s="19" t="str">
        <v>tier - 3</v>
      </c>
      <c r="AT829" s="19" t="s">
        <v>8330</v>
      </c>
      <c r="AU829" s="19" t="str">
        <v>R1011</v>
      </c>
      <c r="BD829" s="39">
        <v>1981</v>
      </c>
      <c r="BE829" s="19" t="str">
        <f t="shared" si="137"/>
        <v>Sep</v>
      </c>
      <c r="BF829" s="19">
        <v>3</v>
      </c>
      <c r="BG829" s="40">
        <f t="shared" si="138"/>
        <v>29832</v>
      </c>
      <c r="BM829" s="39">
        <v>1981</v>
      </c>
      <c r="BN829" s="19" t="str">
        <f t="shared" si="139"/>
        <v>Oct</v>
      </c>
      <c r="BO829" s="19">
        <v>8</v>
      </c>
      <c r="BP829" s="40">
        <f t="shared" si="136"/>
        <v>29867</v>
      </c>
      <c r="BQ829" s="19">
        <f ca="1" t="shared" si="140"/>
        <v>44</v>
      </c>
      <c r="BU829" s="19">
        <v>6781.35</v>
      </c>
      <c r="BV829" s="41">
        <v>6781.35</v>
      </c>
    </row>
    <row r="830" spans="1:74">
      <c r="A830" s="19" t="s">
        <v>3093</v>
      </c>
      <c r="B830" s="39">
        <v>2000</v>
      </c>
      <c r="C830" s="19">
        <f t="shared" si="133"/>
        <v>2000</v>
      </c>
      <c r="D830" s="19" t="s">
        <v>8301</v>
      </c>
      <c r="E830" s="19" t="str">
        <f t="shared" si="132"/>
        <v>Nov</v>
      </c>
      <c r="F830" s="19">
        <v>30</v>
      </c>
      <c r="G830" s="40">
        <f t="shared" si="134"/>
        <v>36860</v>
      </c>
      <c r="H830" s="19">
        <v>0</v>
      </c>
      <c r="I830" s="19">
        <v>6842.28</v>
      </c>
      <c r="J830" s="41">
        <v>6842.28</v>
      </c>
      <c r="K830" s="19" t="s">
        <v>8297</v>
      </c>
      <c r="L830" s="19" t="str">
        <v>tier - 2</v>
      </c>
      <c r="M830" s="19" t="s">
        <v>8302</v>
      </c>
      <c r="N830" s="19" t="str">
        <v>tier - 1</v>
      </c>
      <c r="O830" s="19" t="s">
        <v>8315</v>
      </c>
      <c r="P830" s="19" t="str">
        <v>R1012</v>
      </c>
      <c r="Q830" s="19">
        <f ca="1" t="shared" si="135"/>
        <v>24</v>
      </c>
      <c r="R830" s="29"/>
      <c r="U830" s="19" t="s">
        <v>8326</v>
      </c>
      <c r="V830" s="19" t="str">
        <f t="shared" si="141"/>
        <v>Dec</v>
      </c>
      <c r="X830" s="19">
        <f t="shared" si="142"/>
        <v>1966</v>
      </c>
      <c r="AG830" s="19" t="s">
        <v>3070</v>
      </c>
      <c r="AH830" s="19" t="s">
        <v>8336</v>
      </c>
      <c r="AI830" s="19" t="s">
        <v>8297</v>
      </c>
      <c r="AJ830" s="19" t="s">
        <v>8302</v>
      </c>
      <c r="AK830" s="19" t="str">
        <v>tier - 2</v>
      </c>
      <c r="AL830" s="19" t="str">
        <v>tier - 1</v>
      </c>
      <c r="AT830" s="19" t="s">
        <v>8299</v>
      </c>
      <c r="AU830" s="19" t="str">
        <v>R1013</v>
      </c>
      <c r="BD830" s="39">
        <v>1981</v>
      </c>
      <c r="BE830" s="19" t="str">
        <f t="shared" si="137"/>
        <v>Oct</v>
      </c>
      <c r="BF830" s="19">
        <v>8</v>
      </c>
      <c r="BG830" s="40">
        <f t="shared" si="138"/>
        <v>29867</v>
      </c>
      <c r="BM830" s="39">
        <v>1980</v>
      </c>
      <c r="BN830" s="19" t="str">
        <f t="shared" si="139"/>
        <v>Nov</v>
      </c>
      <c r="BO830" s="19">
        <v>23</v>
      </c>
      <c r="BP830" s="40">
        <f t="shared" si="136"/>
        <v>29548</v>
      </c>
      <c r="BQ830" s="19">
        <f ca="1" t="shared" si="140"/>
        <v>44</v>
      </c>
      <c r="BU830" s="19">
        <v>6781.52</v>
      </c>
      <c r="BV830" s="41">
        <v>6781.52</v>
      </c>
    </row>
    <row r="831" spans="1:74">
      <c r="A831" s="19" t="s">
        <v>3097</v>
      </c>
      <c r="B831" s="39">
        <v>1977</v>
      </c>
      <c r="C831" s="19">
        <f t="shared" si="133"/>
        <v>1977</v>
      </c>
      <c r="D831" s="19" t="s">
        <v>8303</v>
      </c>
      <c r="E831" s="19" t="str">
        <f t="shared" si="132"/>
        <v>Jun</v>
      </c>
      <c r="F831" s="19">
        <v>15</v>
      </c>
      <c r="G831" s="40">
        <f t="shared" si="134"/>
        <v>28291</v>
      </c>
      <c r="H831" s="19">
        <v>2</v>
      </c>
      <c r="I831" s="19">
        <v>6843.17</v>
      </c>
      <c r="J831" s="41">
        <v>6843.17</v>
      </c>
      <c r="K831" s="19" t="s">
        <v>8297</v>
      </c>
      <c r="L831" s="19" t="str">
        <v>tier - 2</v>
      </c>
      <c r="M831" s="19" t="s">
        <v>8302</v>
      </c>
      <c r="N831" s="19" t="str">
        <v>tier - 1</v>
      </c>
      <c r="O831" s="19" t="s">
        <v>8299</v>
      </c>
      <c r="P831" s="19" t="str">
        <v>R1013</v>
      </c>
      <c r="Q831" s="19">
        <f ca="1" t="shared" si="135"/>
        <v>48</v>
      </c>
      <c r="R831" s="29"/>
      <c r="U831" s="19" t="s">
        <v>8329</v>
      </c>
      <c r="V831" s="19" t="str">
        <f t="shared" si="141"/>
        <v>Oct</v>
      </c>
      <c r="X831" s="19">
        <f t="shared" si="142"/>
        <v>1988</v>
      </c>
      <c r="AG831" s="19" t="s">
        <v>3072</v>
      </c>
      <c r="AH831" s="19" t="s">
        <v>8336</v>
      </c>
      <c r="AI831" s="19" t="s">
        <v>8297</v>
      </c>
      <c r="AJ831" s="19" t="s">
        <v>8297</v>
      </c>
      <c r="AK831" s="19" t="str">
        <v>tier - 2</v>
      </c>
      <c r="AL831" s="19" t="str">
        <v>tier - 2</v>
      </c>
      <c r="AT831" s="19" t="s">
        <v>8299</v>
      </c>
      <c r="AU831" s="19" t="str">
        <v>R1013</v>
      </c>
      <c r="BD831" s="39">
        <v>1980</v>
      </c>
      <c r="BE831" s="19" t="str">
        <f t="shared" si="137"/>
        <v>Nov</v>
      </c>
      <c r="BF831" s="19">
        <v>23</v>
      </c>
      <c r="BG831" s="40">
        <f t="shared" si="138"/>
        <v>29548</v>
      </c>
      <c r="BM831" s="39">
        <v>1985</v>
      </c>
      <c r="BN831" s="19" t="str">
        <f t="shared" si="139"/>
        <v>Dec</v>
      </c>
      <c r="BO831" s="19">
        <v>24</v>
      </c>
      <c r="BP831" s="40">
        <f t="shared" si="136"/>
        <v>31405</v>
      </c>
      <c r="BQ831" s="19">
        <f ca="1" t="shared" si="140"/>
        <v>39</v>
      </c>
      <c r="BU831" s="19">
        <v>6796.86</v>
      </c>
      <c r="BV831" s="41">
        <v>6796.86</v>
      </c>
    </row>
    <row r="832" spans="1:74">
      <c r="A832" s="19" t="s">
        <v>3101</v>
      </c>
      <c r="B832" s="39">
        <v>1979</v>
      </c>
      <c r="C832" s="19">
        <f t="shared" si="133"/>
        <v>1979</v>
      </c>
      <c r="D832" s="19" t="s">
        <v>8301</v>
      </c>
      <c r="E832" s="19" t="str">
        <f t="shared" si="132"/>
        <v>Nov</v>
      </c>
      <c r="F832" s="19">
        <v>4</v>
      </c>
      <c r="G832" s="40">
        <f t="shared" si="134"/>
        <v>29163</v>
      </c>
      <c r="H832" s="19">
        <v>1</v>
      </c>
      <c r="I832" s="19">
        <v>6849.03</v>
      </c>
      <c r="J832" s="41">
        <v>6849.03</v>
      </c>
      <c r="K832" s="19" t="s">
        <v>8297</v>
      </c>
      <c r="L832" s="19" t="str">
        <v>tier - 2</v>
      </c>
      <c r="M832" s="19" t="s">
        <v>8297</v>
      </c>
      <c r="N832" s="19" t="str">
        <v>tier - 2</v>
      </c>
      <c r="O832" s="19" t="s">
        <v>8330</v>
      </c>
      <c r="P832" s="19" t="str">
        <v>R1011</v>
      </c>
      <c r="Q832" s="19">
        <f ca="1" t="shared" si="135"/>
        <v>46</v>
      </c>
      <c r="R832" s="29"/>
      <c r="U832" s="19" t="s">
        <v>8310</v>
      </c>
      <c r="V832" s="19" t="str">
        <f t="shared" si="141"/>
        <v>Sep</v>
      </c>
      <c r="X832" s="19">
        <f t="shared" si="142"/>
        <v>1981</v>
      </c>
      <c r="AG832" s="19" t="s">
        <v>3076</v>
      </c>
      <c r="AH832" s="19" t="s">
        <v>8324</v>
      </c>
      <c r="AI832" s="19" t="s">
        <v>8298</v>
      </c>
      <c r="AJ832" s="19" t="s">
        <v>8298</v>
      </c>
      <c r="AK832" s="19" t="str">
        <v>tier - 3</v>
      </c>
      <c r="AL832" s="19" t="str">
        <v>tier - 3</v>
      </c>
      <c r="AT832" s="19" t="s">
        <v>8315</v>
      </c>
      <c r="AU832" s="19" t="str">
        <v>R1012</v>
      </c>
      <c r="BD832" s="39">
        <v>1985</v>
      </c>
      <c r="BE832" s="19" t="str">
        <f t="shared" si="137"/>
        <v>Dec</v>
      </c>
      <c r="BF832" s="19">
        <v>24</v>
      </c>
      <c r="BG832" s="40">
        <f t="shared" si="138"/>
        <v>31405</v>
      </c>
      <c r="BM832" s="39">
        <v>1991</v>
      </c>
      <c r="BN832" s="19" t="str">
        <f t="shared" si="139"/>
        <v>Jun</v>
      </c>
      <c r="BO832" s="19">
        <v>29</v>
      </c>
      <c r="BP832" s="40">
        <f t="shared" si="136"/>
        <v>33418</v>
      </c>
      <c r="BQ832" s="19">
        <f ca="1" t="shared" si="140"/>
        <v>34</v>
      </c>
      <c r="BU832" s="19">
        <v>6799.46</v>
      </c>
      <c r="BV832" s="41">
        <v>6799.46</v>
      </c>
    </row>
    <row r="833" spans="1:74">
      <c r="A833" s="19" t="s">
        <v>3105</v>
      </c>
      <c r="B833" s="39">
        <v>1981</v>
      </c>
      <c r="C833" s="19">
        <f t="shared" si="133"/>
        <v>1981</v>
      </c>
      <c r="D833" s="19" t="s">
        <v>8303</v>
      </c>
      <c r="E833" s="19" t="str">
        <f t="shared" si="132"/>
        <v>Jun</v>
      </c>
      <c r="F833" s="19">
        <v>19</v>
      </c>
      <c r="G833" s="40">
        <f t="shared" si="134"/>
        <v>29756</v>
      </c>
      <c r="H833" s="19">
        <v>1</v>
      </c>
      <c r="I833" s="19">
        <v>6858.48</v>
      </c>
      <c r="J833" s="41">
        <v>6858.48</v>
      </c>
      <c r="K833" s="19" t="s">
        <v>8297</v>
      </c>
      <c r="L833" s="19" t="str">
        <v>tier - 2</v>
      </c>
      <c r="M833" s="19" t="s">
        <v>8297</v>
      </c>
      <c r="N833" s="19" t="str">
        <v>tier - 2</v>
      </c>
      <c r="O833" s="19" t="s">
        <v>8332</v>
      </c>
      <c r="P833" s="19" t="str">
        <v>R1019</v>
      </c>
      <c r="Q833" s="19">
        <f ca="1" t="shared" si="135"/>
        <v>44</v>
      </c>
      <c r="R833" s="29"/>
      <c r="U833" s="19" t="s">
        <v>8310</v>
      </c>
      <c r="V833" s="19" t="str">
        <f t="shared" si="141"/>
        <v>Sep</v>
      </c>
      <c r="X833" s="19">
        <f t="shared" si="142"/>
        <v>1981</v>
      </c>
      <c r="AG833" s="19" t="s">
        <v>3079</v>
      </c>
      <c r="AH833" s="19" t="s">
        <v>8336</v>
      </c>
      <c r="AI833" s="19" t="s">
        <v>8302</v>
      </c>
      <c r="AJ833" s="19" t="s">
        <v>8297</v>
      </c>
      <c r="AK833" s="19" t="str">
        <v>tier - 1</v>
      </c>
      <c r="AL833" s="19" t="str">
        <v>tier - 2</v>
      </c>
      <c r="AT833" s="19" t="s">
        <v>8339</v>
      </c>
      <c r="AU833" s="19" t="str">
        <v>R1014</v>
      </c>
      <c r="BD833" s="39">
        <v>1991</v>
      </c>
      <c r="BE833" s="19" t="str">
        <f t="shared" si="137"/>
        <v>Jun</v>
      </c>
      <c r="BF833" s="19">
        <v>29</v>
      </c>
      <c r="BG833" s="40">
        <f t="shared" si="138"/>
        <v>33418</v>
      </c>
      <c r="BM833" s="39">
        <v>1975</v>
      </c>
      <c r="BN833" s="19" t="str">
        <f t="shared" si="139"/>
        <v>Aug</v>
      </c>
      <c r="BO833" s="19">
        <v>17</v>
      </c>
      <c r="BP833" s="40">
        <f t="shared" si="136"/>
        <v>27623</v>
      </c>
      <c r="BQ833" s="19">
        <f ca="1" t="shared" si="140"/>
        <v>50</v>
      </c>
      <c r="BU833" s="19">
        <v>6809.46</v>
      </c>
      <c r="BV833" s="41">
        <v>6809.46</v>
      </c>
    </row>
    <row r="834" spans="1:74">
      <c r="A834" s="19" t="s">
        <v>3108</v>
      </c>
      <c r="B834" s="39">
        <v>1978</v>
      </c>
      <c r="C834" s="19">
        <f t="shared" si="133"/>
        <v>1978</v>
      </c>
      <c r="D834" s="19" t="s">
        <v>8328</v>
      </c>
      <c r="E834" s="19" t="str">
        <f t="shared" ref="E834:E897" si="143">SUBSTITUTE(D834,"?","Sep")</f>
        <v>Aug</v>
      </c>
      <c r="F834" s="19">
        <v>5</v>
      </c>
      <c r="G834" s="40">
        <f t="shared" si="134"/>
        <v>28707</v>
      </c>
      <c r="H834" s="19">
        <v>2</v>
      </c>
      <c r="I834" s="19">
        <v>6863.49</v>
      </c>
      <c r="J834" s="41">
        <v>6863.49</v>
      </c>
      <c r="K834" s="19" t="s">
        <v>8297</v>
      </c>
      <c r="L834" s="19" t="str">
        <v>tier - 2</v>
      </c>
      <c r="M834" s="19" t="s">
        <v>8302</v>
      </c>
      <c r="N834" s="19" t="str">
        <v>tier - 1</v>
      </c>
      <c r="O834" s="19" t="s">
        <v>8299</v>
      </c>
      <c r="P834" s="19" t="str">
        <v>R1013</v>
      </c>
      <c r="Q834" s="19">
        <f ca="1" t="shared" si="135"/>
        <v>47</v>
      </c>
      <c r="R834" s="29"/>
      <c r="U834" s="19" t="s">
        <v>8329</v>
      </c>
      <c r="V834" s="19" t="str">
        <f t="shared" si="141"/>
        <v>Oct</v>
      </c>
      <c r="X834" s="19">
        <f t="shared" si="142"/>
        <v>1981</v>
      </c>
      <c r="AG834" s="19" t="s">
        <v>3083</v>
      </c>
      <c r="AH834" s="19" t="s">
        <v>8336</v>
      </c>
      <c r="AI834" s="19" t="s">
        <v>8297</v>
      </c>
      <c r="AJ834" s="19" t="s">
        <v>8302</v>
      </c>
      <c r="AK834" s="19" t="str">
        <v>tier - 2</v>
      </c>
      <c r="AL834" s="19" t="str">
        <v>tier - 1</v>
      </c>
      <c r="AT834" s="19" t="s">
        <v>8315</v>
      </c>
      <c r="AU834" s="19" t="str">
        <v>R1012</v>
      </c>
      <c r="BD834" s="39">
        <v>1975</v>
      </c>
      <c r="BE834" s="19" t="str">
        <f t="shared" si="137"/>
        <v>Aug</v>
      </c>
      <c r="BF834" s="19">
        <v>17</v>
      </c>
      <c r="BG834" s="40">
        <f t="shared" si="138"/>
        <v>27623</v>
      </c>
      <c r="BM834" s="39">
        <v>1994</v>
      </c>
      <c r="BN834" s="19" t="str">
        <f t="shared" si="139"/>
        <v>Jul</v>
      </c>
      <c r="BO834" s="19">
        <v>8</v>
      </c>
      <c r="BP834" s="40">
        <f t="shared" si="136"/>
        <v>34523</v>
      </c>
      <c r="BQ834" s="19">
        <f ca="1" t="shared" si="140"/>
        <v>31</v>
      </c>
      <c r="BU834" s="19">
        <v>6827.69</v>
      </c>
      <c r="BV834" s="41">
        <v>6827.69</v>
      </c>
    </row>
    <row r="835" spans="1:74">
      <c r="A835" s="19" t="s">
        <v>3111</v>
      </c>
      <c r="B835" s="39">
        <v>1969</v>
      </c>
      <c r="C835" s="19">
        <f t="shared" ref="C835:C898" si="144">IF(B835="?",ROUND(AVERAGE($B$2:$B$2336),0),B835)</f>
        <v>1969</v>
      </c>
      <c r="D835" s="19" t="s">
        <v>8329</v>
      </c>
      <c r="E835" s="19" t="str">
        <f t="shared" si="143"/>
        <v>Oct</v>
      </c>
      <c r="F835" s="19">
        <v>23</v>
      </c>
      <c r="G835" s="40">
        <f t="shared" ref="G835:G898" si="145">DATE(C835,MONTH(E835&amp;2),F835)</f>
        <v>25499</v>
      </c>
      <c r="H835" s="19">
        <v>0</v>
      </c>
      <c r="I835" s="19">
        <v>6868.39</v>
      </c>
      <c r="J835" s="41">
        <v>6868.39</v>
      </c>
      <c r="K835" s="19" t="s">
        <v>8297</v>
      </c>
      <c r="L835" s="19" t="str">
        <v>tier - 2</v>
      </c>
      <c r="M835" s="19" t="s">
        <v>8297</v>
      </c>
      <c r="N835" s="19" t="str">
        <v>tier - 2</v>
      </c>
      <c r="O835" s="19" t="s">
        <v>8299</v>
      </c>
      <c r="P835" s="19" t="str">
        <v>R1013</v>
      </c>
      <c r="Q835" s="19">
        <f ca="1" t="shared" ref="Q835:Q898" si="146">INT((TODAY()-G835)/365.25)</f>
        <v>56</v>
      </c>
      <c r="R835" s="29"/>
      <c r="U835" s="19" t="s">
        <v>8301</v>
      </c>
      <c r="V835" s="19" t="str">
        <f t="shared" si="141"/>
        <v>Nov</v>
      </c>
      <c r="X835" s="19">
        <f t="shared" si="142"/>
        <v>1980</v>
      </c>
      <c r="AG835" s="19" t="s">
        <v>3087</v>
      </c>
      <c r="AH835" s="19" t="s">
        <v>8336</v>
      </c>
      <c r="AI835" s="19" t="s">
        <v>8297</v>
      </c>
      <c r="AJ835" s="19" t="s">
        <v>8297</v>
      </c>
      <c r="AK835" s="19" t="str">
        <v>tier - 2</v>
      </c>
      <c r="AL835" s="19" t="str">
        <v>tier - 2</v>
      </c>
      <c r="AT835" s="19" t="s">
        <v>8340</v>
      </c>
      <c r="AU835" s="19" t="str">
        <v>R1021</v>
      </c>
      <c r="BD835" s="39">
        <v>1994</v>
      </c>
      <c r="BE835" s="19" t="str">
        <f t="shared" si="137"/>
        <v>Jul</v>
      </c>
      <c r="BF835" s="19">
        <v>8</v>
      </c>
      <c r="BG835" s="40">
        <f t="shared" si="138"/>
        <v>34523</v>
      </c>
      <c r="BM835" s="39">
        <v>1979</v>
      </c>
      <c r="BN835" s="19" t="str">
        <f t="shared" si="139"/>
        <v>Jul</v>
      </c>
      <c r="BO835" s="19">
        <v>15</v>
      </c>
      <c r="BP835" s="40">
        <f t="shared" si="136"/>
        <v>29051</v>
      </c>
      <c r="BQ835" s="19">
        <f ca="1" t="shared" si="140"/>
        <v>46</v>
      </c>
      <c r="BU835" s="19">
        <v>6837.37</v>
      </c>
      <c r="BV835" s="41">
        <v>6837.37</v>
      </c>
    </row>
    <row r="836" spans="1:74">
      <c r="A836" s="19" t="s">
        <v>3115</v>
      </c>
      <c r="B836" s="39">
        <v>1981</v>
      </c>
      <c r="C836" s="19">
        <f t="shared" si="144"/>
        <v>1981</v>
      </c>
      <c r="D836" s="19" t="s">
        <v>8303</v>
      </c>
      <c r="E836" s="19" t="str">
        <f t="shared" si="143"/>
        <v>Jun</v>
      </c>
      <c r="F836" s="19">
        <v>23</v>
      </c>
      <c r="G836" s="40">
        <f t="shared" si="145"/>
        <v>29760</v>
      </c>
      <c r="H836" s="19">
        <v>2</v>
      </c>
      <c r="I836" s="19">
        <v>6875.96</v>
      </c>
      <c r="J836" s="41">
        <v>6875.96</v>
      </c>
      <c r="K836" s="19" t="s">
        <v>8297</v>
      </c>
      <c r="L836" s="19" t="str">
        <v>tier - 2</v>
      </c>
      <c r="M836" s="19" t="s">
        <v>8297</v>
      </c>
      <c r="N836" s="19" t="str">
        <v>tier - 2</v>
      </c>
      <c r="O836" s="19" t="s">
        <v>8330</v>
      </c>
      <c r="P836" s="19" t="str">
        <v>R1011</v>
      </c>
      <c r="Q836" s="19">
        <f ca="1" t="shared" si="146"/>
        <v>44</v>
      </c>
      <c r="R836" s="29"/>
      <c r="U836" s="19" t="s">
        <v>8326</v>
      </c>
      <c r="V836" s="19" t="str">
        <f t="shared" si="141"/>
        <v>Dec</v>
      </c>
      <c r="X836" s="19">
        <f t="shared" si="142"/>
        <v>1985</v>
      </c>
      <c r="AG836" s="19" t="s">
        <v>3090</v>
      </c>
      <c r="AH836" s="19" t="s">
        <v>8336</v>
      </c>
      <c r="AI836" s="19" t="s">
        <v>8298</v>
      </c>
      <c r="AJ836" s="19" t="s">
        <v>8302</v>
      </c>
      <c r="AK836" s="19" t="str">
        <v>tier - 3</v>
      </c>
      <c r="AL836" s="19" t="str">
        <v>tier - 1</v>
      </c>
      <c r="AT836" s="19" t="s">
        <v>8333</v>
      </c>
      <c r="AU836" s="19" t="str">
        <v>R1016</v>
      </c>
      <c r="BD836" s="39">
        <v>1979</v>
      </c>
      <c r="BE836" s="19" t="str">
        <f t="shared" si="137"/>
        <v>Jul</v>
      </c>
      <c r="BF836" s="19">
        <v>15</v>
      </c>
      <c r="BG836" s="40">
        <f t="shared" si="138"/>
        <v>29051</v>
      </c>
      <c r="BM836" s="39">
        <v>2000</v>
      </c>
      <c r="BN836" s="19" t="str">
        <f t="shared" si="139"/>
        <v>Nov</v>
      </c>
      <c r="BO836" s="19">
        <v>30</v>
      </c>
      <c r="BP836" s="40">
        <f t="shared" si="136"/>
        <v>36860</v>
      </c>
      <c r="BQ836" s="19">
        <f ca="1" t="shared" si="140"/>
        <v>24</v>
      </c>
      <c r="BU836" s="19">
        <v>6842.28</v>
      </c>
      <c r="BV836" s="41">
        <v>6842.28</v>
      </c>
    </row>
    <row r="837" spans="1:74">
      <c r="A837" s="19" t="s">
        <v>3118</v>
      </c>
      <c r="B837" s="39">
        <v>2004</v>
      </c>
      <c r="C837" s="19">
        <f t="shared" si="144"/>
        <v>2004</v>
      </c>
      <c r="D837" s="19" t="s">
        <v>8326</v>
      </c>
      <c r="E837" s="19" t="str">
        <f t="shared" si="143"/>
        <v>Dec</v>
      </c>
      <c r="F837" s="19">
        <v>24</v>
      </c>
      <c r="G837" s="40">
        <f t="shared" si="145"/>
        <v>38345</v>
      </c>
      <c r="H837" s="19">
        <v>0</v>
      </c>
      <c r="I837" s="19">
        <v>6876.53</v>
      </c>
      <c r="J837" s="41">
        <v>6876.53</v>
      </c>
      <c r="K837" s="19" t="s">
        <v>8297</v>
      </c>
      <c r="L837" s="19" t="str">
        <v>tier - 2</v>
      </c>
      <c r="M837" s="19" t="s">
        <v>8302</v>
      </c>
      <c r="N837" s="19" t="str">
        <v>tier - 1</v>
      </c>
      <c r="O837" s="19" t="s">
        <v>8315</v>
      </c>
      <c r="P837" s="19" t="str">
        <v>R1012</v>
      </c>
      <c r="Q837" s="19">
        <f ca="1" t="shared" si="146"/>
        <v>20</v>
      </c>
      <c r="R837" s="29"/>
      <c r="U837" s="19" t="s">
        <v>8303</v>
      </c>
      <c r="V837" s="19" t="str">
        <f t="shared" si="141"/>
        <v>Jun</v>
      </c>
      <c r="X837" s="19">
        <f t="shared" si="142"/>
        <v>1991</v>
      </c>
      <c r="AG837" s="19" t="s">
        <v>3093</v>
      </c>
      <c r="AH837" s="19" t="s">
        <v>8336</v>
      </c>
      <c r="AI837" s="19" t="s">
        <v>8297</v>
      </c>
      <c r="AJ837" s="19" t="s">
        <v>8302</v>
      </c>
      <c r="AK837" s="19" t="str">
        <v>tier - 2</v>
      </c>
      <c r="AL837" s="19" t="str">
        <v>tier - 1</v>
      </c>
      <c r="AT837" s="19" t="s">
        <v>8315</v>
      </c>
      <c r="AU837" s="19" t="str">
        <v>R1012</v>
      </c>
      <c r="BD837" s="39">
        <v>2000</v>
      </c>
      <c r="BE837" s="19" t="str">
        <f t="shared" si="137"/>
        <v>Nov</v>
      </c>
      <c r="BF837" s="19">
        <v>30</v>
      </c>
      <c r="BG837" s="40">
        <f t="shared" si="138"/>
        <v>36860</v>
      </c>
      <c r="BM837" s="39">
        <v>1977</v>
      </c>
      <c r="BN837" s="19" t="str">
        <f t="shared" si="139"/>
        <v>Jun</v>
      </c>
      <c r="BO837" s="19">
        <v>15</v>
      </c>
      <c r="BP837" s="40">
        <f t="shared" si="136"/>
        <v>28291</v>
      </c>
      <c r="BQ837" s="19">
        <f ca="1" t="shared" si="140"/>
        <v>48</v>
      </c>
      <c r="BU837" s="19">
        <v>6843.17</v>
      </c>
      <c r="BV837" s="41">
        <v>6843.17</v>
      </c>
    </row>
    <row r="838" spans="1:74">
      <c r="A838" s="19" t="s">
        <v>3122</v>
      </c>
      <c r="B838" s="39">
        <v>1985</v>
      </c>
      <c r="C838" s="19">
        <f t="shared" si="144"/>
        <v>1985</v>
      </c>
      <c r="D838" s="19" t="s">
        <v>8310</v>
      </c>
      <c r="E838" s="19" t="str">
        <f t="shared" si="143"/>
        <v>Sep</v>
      </c>
      <c r="F838" s="19">
        <v>10</v>
      </c>
      <c r="G838" s="40">
        <f t="shared" si="145"/>
        <v>31300</v>
      </c>
      <c r="H838" s="19">
        <v>2</v>
      </c>
      <c r="I838" s="19">
        <v>6877.98</v>
      </c>
      <c r="J838" s="41">
        <v>6877.98</v>
      </c>
      <c r="K838" s="19" t="s">
        <v>8297</v>
      </c>
      <c r="L838" s="19" t="str">
        <v>tier - 2</v>
      </c>
      <c r="M838" s="19" t="s">
        <v>8302</v>
      </c>
      <c r="N838" s="19" t="str">
        <v>tier - 1</v>
      </c>
      <c r="O838" s="19" t="s">
        <v>8337</v>
      </c>
      <c r="P838" s="19" t="str">
        <v>R1024</v>
      </c>
      <c r="Q838" s="19">
        <f ca="1" t="shared" si="146"/>
        <v>40</v>
      </c>
      <c r="R838" s="29"/>
      <c r="U838" s="19" t="s">
        <v>8328</v>
      </c>
      <c r="V838" s="19" t="str">
        <f t="shared" si="141"/>
        <v>Aug</v>
      </c>
      <c r="X838" s="19">
        <f t="shared" si="142"/>
        <v>1975</v>
      </c>
      <c r="AG838" s="19" t="s">
        <v>3097</v>
      </c>
      <c r="AH838" s="19" t="s">
        <v>8336</v>
      </c>
      <c r="AI838" s="19" t="s">
        <v>8297</v>
      </c>
      <c r="AJ838" s="19" t="s">
        <v>8302</v>
      </c>
      <c r="AK838" s="19" t="str">
        <v>tier - 2</v>
      </c>
      <c r="AL838" s="19" t="str">
        <v>tier - 1</v>
      </c>
      <c r="AT838" s="19" t="s">
        <v>8299</v>
      </c>
      <c r="AU838" s="19" t="str">
        <v>R1013</v>
      </c>
      <c r="BD838" s="39">
        <v>1977</v>
      </c>
      <c r="BE838" s="19" t="str">
        <f t="shared" si="137"/>
        <v>Jun</v>
      </c>
      <c r="BF838" s="19">
        <v>15</v>
      </c>
      <c r="BG838" s="40">
        <f t="shared" si="138"/>
        <v>28291</v>
      </c>
      <c r="BM838" s="39">
        <v>1979</v>
      </c>
      <c r="BN838" s="19" t="str">
        <f t="shared" si="139"/>
        <v>Nov</v>
      </c>
      <c r="BO838" s="19">
        <v>4</v>
      </c>
      <c r="BP838" s="40">
        <f t="shared" si="136"/>
        <v>29163</v>
      </c>
      <c r="BQ838" s="19">
        <f ca="1" t="shared" si="140"/>
        <v>46</v>
      </c>
      <c r="BU838" s="19">
        <v>6849.03</v>
      </c>
      <c r="BV838" s="41">
        <v>6849.03</v>
      </c>
    </row>
    <row r="839" spans="1:74">
      <c r="A839" s="19" t="s">
        <v>3126</v>
      </c>
      <c r="B839" s="39">
        <v>1989</v>
      </c>
      <c r="C839" s="19">
        <f t="shared" si="144"/>
        <v>1989</v>
      </c>
      <c r="D839" s="19" t="s">
        <v>8326</v>
      </c>
      <c r="E839" s="19" t="str">
        <f t="shared" si="143"/>
        <v>Dec</v>
      </c>
      <c r="F839" s="19">
        <v>21</v>
      </c>
      <c r="G839" s="40">
        <f t="shared" si="145"/>
        <v>32863</v>
      </c>
      <c r="H839" s="19">
        <v>3</v>
      </c>
      <c r="I839" s="19">
        <v>6895.19</v>
      </c>
      <c r="J839" s="41">
        <v>6895.19</v>
      </c>
      <c r="K839" s="19" t="s">
        <v>8297</v>
      </c>
      <c r="L839" s="19" t="str">
        <v>tier - 2</v>
      </c>
      <c r="M839" s="19" t="s">
        <v>8298</v>
      </c>
      <c r="N839" s="19" t="str">
        <v>tier - 3</v>
      </c>
      <c r="O839" s="19" t="s">
        <v>8337</v>
      </c>
      <c r="P839" s="19" t="str">
        <v>R1024</v>
      </c>
      <c r="Q839" s="19">
        <f ca="1" t="shared" si="146"/>
        <v>35</v>
      </c>
      <c r="R839" s="29"/>
      <c r="U839" s="19" t="s">
        <v>8296</v>
      </c>
      <c r="V839" s="19" t="str">
        <f t="shared" si="141"/>
        <v>Jul</v>
      </c>
      <c r="X839" s="19">
        <f t="shared" si="142"/>
        <v>1994</v>
      </c>
      <c r="AG839" s="19" t="s">
        <v>3101</v>
      </c>
      <c r="AH839" s="19" t="s">
        <v>8336</v>
      </c>
      <c r="AI839" s="19" t="s">
        <v>8297</v>
      </c>
      <c r="AJ839" s="19" t="s">
        <v>8297</v>
      </c>
      <c r="AK839" s="19" t="str">
        <v>tier - 2</v>
      </c>
      <c r="AL839" s="19" t="str">
        <v>tier - 2</v>
      </c>
      <c r="AT839" s="19" t="s">
        <v>8330</v>
      </c>
      <c r="AU839" s="19" t="str">
        <v>R1011</v>
      </c>
      <c r="BD839" s="39">
        <v>1979</v>
      </c>
      <c r="BE839" s="19" t="str">
        <f t="shared" si="137"/>
        <v>Nov</v>
      </c>
      <c r="BF839" s="19">
        <v>4</v>
      </c>
      <c r="BG839" s="40">
        <f t="shared" si="138"/>
        <v>29163</v>
      </c>
      <c r="BM839" s="39">
        <v>1981</v>
      </c>
      <c r="BN839" s="19" t="str">
        <f t="shared" si="139"/>
        <v>Jun</v>
      </c>
      <c r="BO839" s="19">
        <v>19</v>
      </c>
      <c r="BP839" s="40">
        <f t="shared" si="136"/>
        <v>29756</v>
      </c>
      <c r="BQ839" s="19">
        <f ca="1" t="shared" si="140"/>
        <v>44</v>
      </c>
      <c r="BU839" s="19">
        <v>6858.48</v>
      </c>
      <c r="BV839" s="41">
        <v>6858.48</v>
      </c>
    </row>
    <row r="840" spans="1:74">
      <c r="A840" s="19" t="s">
        <v>3129</v>
      </c>
      <c r="B840" s="39">
        <v>1984</v>
      </c>
      <c r="C840" s="19">
        <f t="shared" si="144"/>
        <v>1984</v>
      </c>
      <c r="D840" s="19" t="s">
        <v>8310</v>
      </c>
      <c r="E840" s="19" t="str">
        <f t="shared" si="143"/>
        <v>Sep</v>
      </c>
      <c r="F840" s="19">
        <v>5</v>
      </c>
      <c r="G840" s="40">
        <f t="shared" si="145"/>
        <v>30930</v>
      </c>
      <c r="H840" s="19">
        <v>2</v>
      </c>
      <c r="I840" s="19">
        <v>6933.24</v>
      </c>
      <c r="J840" s="41">
        <v>6933.24</v>
      </c>
      <c r="K840" s="19" t="s">
        <v>8297</v>
      </c>
      <c r="L840" s="19" t="str">
        <v>tier - 2</v>
      </c>
      <c r="M840" s="19" t="s">
        <v>8298</v>
      </c>
      <c r="N840" s="19" t="str">
        <v>tier - 3</v>
      </c>
      <c r="O840" s="19" t="s">
        <v>8315</v>
      </c>
      <c r="P840" s="19" t="str">
        <v>R1012</v>
      </c>
      <c r="Q840" s="19">
        <f ca="1" t="shared" si="146"/>
        <v>41</v>
      </c>
      <c r="R840" s="29"/>
      <c r="U840" s="19" t="s">
        <v>8296</v>
      </c>
      <c r="V840" s="19" t="str">
        <f t="shared" si="141"/>
        <v>Jul</v>
      </c>
      <c r="X840" s="19">
        <f t="shared" si="142"/>
        <v>1979</v>
      </c>
      <c r="AG840" s="19" t="s">
        <v>3105</v>
      </c>
      <c r="AH840" s="19" t="s">
        <v>8336</v>
      </c>
      <c r="AI840" s="19" t="s">
        <v>8297</v>
      </c>
      <c r="AJ840" s="19" t="s">
        <v>8297</v>
      </c>
      <c r="AK840" s="19" t="str">
        <v>tier - 2</v>
      </c>
      <c r="AL840" s="19" t="str">
        <v>tier - 2</v>
      </c>
      <c r="AT840" s="19" t="s">
        <v>8332</v>
      </c>
      <c r="AU840" s="19" t="str">
        <v>R1019</v>
      </c>
      <c r="BD840" s="39">
        <v>1981</v>
      </c>
      <c r="BE840" s="19" t="str">
        <f t="shared" si="137"/>
        <v>Jun</v>
      </c>
      <c r="BF840" s="19">
        <v>19</v>
      </c>
      <c r="BG840" s="40">
        <f t="shared" si="138"/>
        <v>29756</v>
      </c>
      <c r="BM840" s="39">
        <v>1978</v>
      </c>
      <c r="BN840" s="19" t="str">
        <f t="shared" si="139"/>
        <v>Aug</v>
      </c>
      <c r="BO840" s="19">
        <v>5</v>
      </c>
      <c r="BP840" s="40">
        <f t="shared" ref="BP840:BP903" si="147">DATE(BM840,MONTH(5&amp;BN840),BO840)</f>
        <v>28707</v>
      </c>
      <c r="BQ840" s="19">
        <f ca="1" t="shared" si="140"/>
        <v>47</v>
      </c>
      <c r="BU840" s="19">
        <v>6863.49</v>
      </c>
      <c r="BV840" s="41">
        <v>6863.49</v>
      </c>
    </row>
    <row r="841" spans="1:74">
      <c r="A841" s="19" t="s">
        <v>3133</v>
      </c>
      <c r="B841" s="39">
        <v>1978</v>
      </c>
      <c r="C841" s="19">
        <f t="shared" si="144"/>
        <v>1978</v>
      </c>
      <c r="D841" s="19" t="s">
        <v>8301</v>
      </c>
      <c r="E841" s="19" t="str">
        <f t="shared" si="143"/>
        <v>Nov</v>
      </c>
      <c r="F841" s="19">
        <v>29</v>
      </c>
      <c r="G841" s="40">
        <f t="shared" si="145"/>
        <v>28823</v>
      </c>
      <c r="H841" s="19">
        <v>2</v>
      </c>
      <c r="I841" s="19">
        <v>6938.11</v>
      </c>
      <c r="J841" s="41">
        <v>6938.11</v>
      </c>
      <c r="K841" s="19" t="s">
        <v>8297</v>
      </c>
      <c r="L841" s="19" t="str">
        <v>tier - 2</v>
      </c>
      <c r="M841" s="19" t="s">
        <v>8297</v>
      </c>
      <c r="N841" s="19" t="str">
        <v>tier - 2</v>
      </c>
      <c r="O841" s="19" t="s">
        <v>8299</v>
      </c>
      <c r="P841" s="19" t="str">
        <v>R1013</v>
      </c>
      <c r="Q841" s="19">
        <f ca="1" t="shared" si="146"/>
        <v>46</v>
      </c>
      <c r="R841" s="29"/>
      <c r="U841" s="19" t="s">
        <v>8301</v>
      </c>
      <c r="V841" s="19" t="str">
        <f t="shared" si="141"/>
        <v>Nov</v>
      </c>
      <c r="X841" s="19">
        <f t="shared" si="142"/>
        <v>2000</v>
      </c>
      <c r="AG841" s="19" t="s">
        <v>3108</v>
      </c>
      <c r="AH841" s="19" t="s">
        <v>8336</v>
      </c>
      <c r="AI841" s="19" t="s">
        <v>8297</v>
      </c>
      <c r="AJ841" s="19" t="s">
        <v>8302</v>
      </c>
      <c r="AK841" s="19" t="str">
        <v>tier - 2</v>
      </c>
      <c r="AL841" s="19" t="str">
        <v>tier - 1</v>
      </c>
      <c r="AT841" s="19" t="s">
        <v>8299</v>
      </c>
      <c r="AU841" s="19" t="str">
        <v>R1013</v>
      </c>
      <c r="BD841" s="39">
        <v>1978</v>
      </c>
      <c r="BE841" s="19" t="str">
        <f t="shared" ref="BE841:BE904" si="148">SUBSTITUTE(D834,"?","Sep")</f>
        <v>Aug</v>
      </c>
      <c r="BF841" s="19">
        <v>5</v>
      </c>
      <c r="BG841" s="40">
        <f t="shared" ref="BG841:BG904" si="149">DATE(BD841,MONTH(5&amp;BE841),BF841)</f>
        <v>28707</v>
      </c>
      <c r="BM841" s="39">
        <v>1969</v>
      </c>
      <c r="BN841" s="19" t="str">
        <f t="shared" ref="BN841:BN904" si="150">SUBSTITUTE(E835,"?","Sep")</f>
        <v>Oct</v>
      </c>
      <c r="BO841" s="19">
        <v>23</v>
      </c>
      <c r="BP841" s="40">
        <f t="shared" si="147"/>
        <v>25499</v>
      </c>
      <c r="BQ841" s="19">
        <f ca="1" t="shared" ref="BQ841:BQ904" si="151">INT((TODAY()-BP841)/365.25)</f>
        <v>56</v>
      </c>
      <c r="BU841" s="19">
        <v>6868.39</v>
      </c>
      <c r="BV841" s="41">
        <v>6868.39</v>
      </c>
    </row>
    <row r="842" spans="1:74">
      <c r="A842" s="19" t="s">
        <v>3136</v>
      </c>
      <c r="B842" s="39">
        <v>1980</v>
      </c>
      <c r="C842" s="19">
        <f t="shared" si="144"/>
        <v>1980</v>
      </c>
      <c r="D842" s="19" t="s">
        <v>8328</v>
      </c>
      <c r="E842" s="19" t="str">
        <f t="shared" si="143"/>
        <v>Aug</v>
      </c>
      <c r="F842" s="19">
        <v>30</v>
      </c>
      <c r="G842" s="40">
        <f t="shared" si="145"/>
        <v>29463</v>
      </c>
      <c r="H842" s="19">
        <v>1</v>
      </c>
      <c r="I842" s="19">
        <v>6940.91</v>
      </c>
      <c r="J842" s="41">
        <v>6940.91</v>
      </c>
      <c r="K842" s="19" t="s">
        <v>8297</v>
      </c>
      <c r="L842" s="19" t="str">
        <v>tier - 2</v>
      </c>
      <c r="M842" s="19" t="s">
        <v>8297</v>
      </c>
      <c r="N842" s="19" t="str">
        <v>tier - 2</v>
      </c>
      <c r="O842" s="19" t="s">
        <v>8315</v>
      </c>
      <c r="P842" s="19" t="str">
        <v>R1012</v>
      </c>
      <c r="Q842" s="19">
        <f ca="1" t="shared" si="146"/>
        <v>45</v>
      </c>
      <c r="R842" s="29"/>
      <c r="U842" s="19" t="s">
        <v>8303</v>
      </c>
      <c r="V842" s="19" t="str">
        <f t="shared" si="141"/>
        <v>Jun</v>
      </c>
      <c r="X842" s="19">
        <f t="shared" si="142"/>
        <v>1977</v>
      </c>
      <c r="AG842" s="19" t="s">
        <v>3111</v>
      </c>
      <c r="AH842" s="19" t="s">
        <v>8336</v>
      </c>
      <c r="AI842" s="19" t="s">
        <v>8297</v>
      </c>
      <c r="AJ842" s="19" t="s">
        <v>8297</v>
      </c>
      <c r="AK842" s="19" t="str">
        <v>tier - 2</v>
      </c>
      <c r="AL842" s="19" t="str">
        <v>tier - 2</v>
      </c>
      <c r="AT842" s="19" t="s">
        <v>8299</v>
      </c>
      <c r="AU842" s="19" t="str">
        <v>R1013</v>
      </c>
      <c r="BD842" s="39">
        <v>1969</v>
      </c>
      <c r="BE842" s="19" t="str">
        <f t="shared" si="148"/>
        <v>Oct</v>
      </c>
      <c r="BF842" s="19">
        <v>23</v>
      </c>
      <c r="BG842" s="40">
        <f t="shared" si="149"/>
        <v>25499</v>
      </c>
      <c r="BM842" s="39">
        <v>1981</v>
      </c>
      <c r="BN842" s="19" t="str">
        <f t="shared" si="150"/>
        <v>Jun</v>
      </c>
      <c r="BO842" s="19">
        <v>23</v>
      </c>
      <c r="BP842" s="40">
        <f t="shared" si="147"/>
        <v>29760</v>
      </c>
      <c r="BQ842" s="19">
        <f ca="1" t="shared" si="151"/>
        <v>44</v>
      </c>
      <c r="BU842" s="19">
        <v>6875.96</v>
      </c>
      <c r="BV842" s="41">
        <v>6875.96</v>
      </c>
    </row>
    <row r="843" spans="1:74">
      <c r="A843" s="19" t="s">
        <v>3140</v>
      </c>
      <c r="B843" s="39">
        <v>1980</v>
      </c>
      <c r="C843" s="19">
        <f t="shared" si="144"/>
        <v>1980</v>
      </c>
      <c r="D843" s="19" t="s">
        <v>8329</v>
      </c>
      <c r="E843" s="19" t="str">
        <f t="shared" si="143"/>
        <v>Oct</v>
      </c>
      <c r="F843" s="19">
        <v>5</v>
      </c>
      <c r="G843" s="40">
        <f t="shared" si="145"/>
        <v>29499</v>
      </c>
      <c r="H843" s="19">
        <v>2</v>
      </c>
      <c r="I843" s="19">
        <v>6940.94</v>
      </c>
      <c r="J843" s="41">
        <v>6940.94</v>
      </c>
      <c r="K843" s="19" t="s">
        <v>8297</v>
      </c>
      <c r="L843" s="19" t="str">
        <v>tier - 2</v>
      </c>
      <c r="M843" s="19" t="s">
        <v>8298</v>
      </c>
      <c r="N843" s="19" t="str">
        <v>tier - 3</v>
      </c>
      <c r="O843" s="19" t="s">
        <v>8299</v>
      </c>
      <c r="P843" s="19" t="str">
        <v>R1013</v>
      </c>
      <c r="Q843" s="19">
        <f ca="1" t="shared" si="146"/>
        <v>45</v>
      </c>
      <c r="R843" s="29"/>
      <c r="U843" s="19" t="s">
        <v>8301</v>
      </c>
      <c r="V843" s="19" t="str">
        <f t="shared" si="141"/>
        <v>Nov</v>
      </c>
      <c r="X843" s="19">
        <f t="shared" si="142"/>
        <v>1979</v>
      </c>
      <c r="AG843" s="19" t="s">
        <v>3115</v>
      </c>
      <c r="AH843" s="19" t="s">
        <v>8336</v>
      </c>
      <c r="AI843" s="19" t="s">
        <v>8297</v>
      </c>
      <c r="AJ843" s="19" t="s">
        <v>8297</v>
      </c>
      <c r="AK843" s="19" t="str">
        <v>tier - 2</v>
      </c>
      <c r="AL843" s="19" t="str">
        <v>tier - 2</v>
      </c>
      <c r="AT843" s="19" t="s">
        <v>8330</v>
      </c>
      <c r="AU843" s="19" t="str">
        <v>R1011</v>
      </c>
      <c r="BD843" s="39">
        <v>1981</v>
      </c>
      <c r="BE843" s="19" t="str">
        <f t="shared" si="148"/>
        <v>Jun</v>
      </c>
      <c r="BF843" s="19">
        <v>23</v>
      </c>
      <c r="BG843" s="40">
        <f t="shared" si="149"/>
        <v>29760</v>
      </c>
      <c r="BM843" s="39">
        <v>2004</v>
      </c>
      <c r="BN843" s="19" t="str">
        <f t="shared" si="150"/>
        <v>Dec</v>
      </c>
      <c r="BO843" s="19">
        <v>24</v>
      </c>
      <c r="BP843" s="40">
        <f t="shared" si="147"/>
        <v>38345</v>
      </c>
      <c r="BQ843" s="19">
        <f ca="1" t="shared" si="151"/>
        <v>20</v>
      </c>
      <c r="BU843" s="19">
        <v>6876.53</v>
      </c>
      <c r="BV843" s="41">
        <v>6876.53</v>
      </c>
    </row>
    <row r="844" spans="1:74">
      <c r="A844" s="19" t="s">
        <v>3142</v>
      </c>
      <c r="B844" s="39">
        <v>1978</v>
      </c>
      <c r="C844" s="19">
        <f t="shared" si="144"/>
        <v>1978</v>
      </c>
      <c r="D844" s="19" t="s">
        <v>8326</v>
      </c>
      <c r="E844" s="19" t="str">
        <f t="shared" si="143"/>
        <v>Dec</v>
      </c>
      <c r="F844" s="19">
        <v>15</v>
      </c>
      <c r="G844" s="40">
        <f t="shared" si="145"/>
        <v>28839</v>
      </c>
      <c r="H844" s="19">
        <v>0</v>
      </c>
      <c r="I844" s="19">
        <v>6948.7</v>
      </c>
      <c r="J844" s="41">
        <v>6948.7</v>
      </c>
      <c r="K844" s="19" t="s">
        <v>8302</v>
      </c>
      <c r="L844" s="19" t="str">
        <v>tier - 1</v>
      </c>
      <c r="M844" s="19" t="s">
        <v>8297</v>
      </c>
      <c r="N844" s="19" t="str">
        <v>tier - 2</v>
      </c>
      <c r="O844" s="19" t="s">
        <v>8315</v>
      </c>
      <c r="P844" s="19" t="str">
        <v>R1012</v>
      </c>
      <c r="Q844" s="19">
        <f ca="1" t="shared" si="146"/>
        <v>46</v>
      </c>
      <c r="R844" s="29"/>
      <c r="U844" s="19" t="s">
        <v>8303</v>
      </c>
      <c r="V844" s="19" t="str">
        <f t="shared" si="141"/>
        <v>Jun</v>
      </c>
      <c r="X844" s="19">
        <f t="shared" si="142"/>
        <v>1981</v>
      </c>
      <c r="AG844" s="19" t="s">
        <v>3118</v>
      </c>
      <c r="AH844" s="19" t="s">
        <v>8336</v>
      </c>
      <c r="AI844" s="19" t="s">
        <v>8297</v>
      </c>
      <c r="AJ844" s="19" t="s">
        <v>8302</v>
      </c>
      <c r="AK844" s="19" t="str">
        <v>tier - 2</v>
      </c>
      <c r="AL844" s="19" t="str">
        <v>tier - 1</v>
      </c>
      <c r="AT844" s="19" t="s">
        <v>8315</v>
      </c>
      <c r="AU844" s="19" t="str">
        <v>R1012</v>
      </c>
      <c r="BD844" s="39">
        <v>2004</v>
      </c>
      <c r="BE844" s="19" t="str">
        <f t="shared" si="148"/>
        <v>Dec</v>
      </c>
      <c r="BF844" s="19">
        <v>24</v>
      </c>
      <c r="BG844" s="40">
        <f t="shared" si="149"/>
        <v>38345</v>
      </c>
      <c r="BM844" s="39">
        <v>1985</v>
      </c>
      <c r="BN844" s="19" t="str">
        <f t="shared" si="150"/>
        <v>Sep</v>
      </c>
      <c r="BO844" s="19">
        <v>10</v>
      </c>
      <c r="BP844" s="40">
        <f t="shared" si="147"/>
        <v>31300</v>
      </c>
      <c r="BQ844" s="19">
        <f ca="1" t="shared" si="151"/>
        <v>40</v>
      </c>
      <c r="BU844" s="19">
        <v>6877.98</v>
      </c>
      <c r="BV844" s="41">
        <v>6877.98</v>
      </c>
    </row>
    <row r="845" spans="1:74">
      <c r="A845" s="19" t="s">
        <v>3145</v>
      </c>
      <c r="B845" s="39">
        <v>1980</v>
      </c>
      <c r="C845" s="19">
        <f t="shared" si="144"/>
        <v>1980</v>
      </c>
      <c r="D845" s="19" t="s">
        <v>8328</v>
      </c>
      <c r="E845" s="19" t="str">
        <f t="shared" si="143"/>
        <v>Aug</v>
      </c>
      <c r="F845" s="19">
        <v>18</v>
      </c>
      <c r="G845" s="40">
        <f t="shared" si="145"/>
        <v>29451</v>
      </c>
      <c r="H845" s="19">
        <v>2</v>
      </c>
      <c r="I845" s="19">
        <v>6951.12</v>
      </c>
      <c r="J845" s="41">
        <v>6951.12</v>
      </c>
      <c r="K845" s="19" t="s">
        <v>8297</v>
      </c>
      <c r="L845" s="19" t="str">
        <v>tier - 2</v>
      </c>
      <c r="M845" s="19" t="s">
        <v>8297</v>
      </c>
      <c r="N845" s="19" t="str">
        <v>tier - 2</v>
      </c>
      <c r="O845" s="19" t="s">
        <v>8299</v>
      </c>
      <c r="P845" s="19" t="str">
        <v>R1013</v>
      </c>
      <c r="Q845" s="19">
        <f ca="1" t="shared" si="146"/>
        <v>45</v>
      </c>
      <c r="R845" s="29"/>
      <c r="U845" s="19" t="s">
        <v>8328</v>
      </c>
      <c r="V845" s="19" t="str">
        <f t="shared" si="141"/>
        <v>Aug</v>
      </c>
      <c r="X845" s="19">
        <f t="shared" si="142"/>
        <v>1978</v>
      </c>
      <c r="AG845" s="19" t="s">
        <v>3122</v>
      </c>
      <c r="AH845" s="19" t="s">
        <v>8336</v>
      </c>
      <c r="AI845" s="19" t="s">
        <v>8297</v>
      </c>
      <c r="AJ845" s="19" t="s">
        <v>8302</v>
      </c>
      <c r="AK845" s="19" t="str">
        <v>tier - 2</v>
      </c>
      <c r="AL845" s="19" t="str">
        <v>tier - 1</v>
      </c>
      <c r="AT845" s="19" t="s">
        <v>8337</v>
      </c>
      <c r="AU845" s="19" t="str">
        <v>R1024</v>
      </c>
      <c r="BD845" s="39">
        <v>1985</v>
      </c>
      <c r="BE845" s="19" t="str">
        <f t="shared" si="148"/>
        <v>Sep</v>
      </c>
      <c r="BF845" s="19">
        <v>10</v>
      </c>
      <c r="BG845" s="40">
        <f t="shared" si="149"/>
        <v>31300</v>
      </c>
      <c r="BM845" s="39">
        <v>1989</v>
      </c>
      <c r="BN845" s="19" t="str">
        <f t="shared" si="150"/>
        <v>Dec</v>
      </c>
      <c r="BO845" s="19">
        <v>21</v>
      </c>
      <c r="BP845" s="40">
        <f t="shared" si="147"/>
        <v>32863</v>
      </c>
      <c r="BQ845" s="19">
        <f ca="1" t="shared" si="151"/>
        <v>35</v>
      </c>
      <c r="BU845" s="19">
        <v>6895.19</v>
      </c>
      <c r="BV845" s="41">
        <v>6895.19</v>
      </c>
    </row>
    <row r="846" spans="1:74">
      <c r="A846" s="19" t="s">
        <v>3149</v>
      </c>
      <c r="B846" s="39">
        <v>1975</v>
      </c>
      <c r="C846" s="19">
        <f t="shared" si="144"/>
        <v>1975</v>
      </c>
      <c r="D846" s="19" t="s">
        <v>8303</v>
      </c>
      <c r="E846" s="19" t="str">
        <f t="shared" si="143"/>
        <v>Jun</v>
      </c>
      <c r="F846" s="19">
        <v>3</v>
      </c>
      <c r="G846" s="40">
        <f t="shared" si="145"/>
        <v>27548</v>
      </c>
      <c r="H846" s="19">
        <v>1</v>
      </c>
      <c r="I846" s="19">
        <v>6965.21</v>
      </c>
      <c r="J846" s="41">
        <v>6965.21</v>
      </c>
      <c r="K846" s="19" t="s">
        <v>8297</v>
      </c>
      <c r="L846" s="19" t="str">
        <v>tier - 2</v>
      </c>
      <c r="M846" s="19" t="s">
        <v>8298</v>
      </c>
      <c r="N846" s="19" t="str">
        <v>tier - 3</v>
      </c>
      <c r="O846" s="19" t="s">
        <v>8299</v>
      </c>
      <c r="P846" s="19" t="str">
        <v>R1013</v>
      </c>
      <c r="Q846" s="19">
        <f ca="1" t="shared" si="146"/>
        <v>50</v>
      </c>
      <c r="R846" s="29"/>
      <c r="U846" s="19" t="s">
        <v>8329</v>
      </c>
      <c r="V846" s="19" t="str">
        <f t="shared" ref="V846:V909" si="152">SUBSTITUTE(U846,"?","Sep")</f>
        <v>Oct</v>
      </c>
      <c r="X846" s="19">
        <f t="shared" ref="X846:X909" si="153">IF(B835="?",ROUND(AVERAGE($B$2:$B$2355),0),B835)</f>
        <v>1969</v>
      </c>
      <c r="AG846" s="19" t="s">
        <v>3126</v>
      </c>
      <c r="AH846" s="19" t="s">
        <v>8336</v>
      </c>
      <c r="AI846" s="19" t="s">
        <v>8297</v>
      </c>
      <c r="AJ846" s="19" t="s">
        <v>8298</v>
      </c>
      <c r="AK846" s="19" t="str">
        <v>tier - 2</v>
      </c>
      <c r="AL846" s="19" t="str">
        <v>tier - 3</v>
      </c>
      <c r="AT846" s="19" t="s">
        <v>8337</v>
      </c>
      <c r="AU846" s="19" t="str">
        <v>R1024</v>
      </c>
      <c r="BD846" s="39">
        <v>1989</v>
      </c>
      <c r="BE846" s="19" t="str">
        <f t="shared" si="148"/>
        <v>Dec</v>
      </c>
      <c r="BF846" s="19">
        <v>21</v>
      </c>
      <c r="BG846" s="40">
        <f t="shared" si="149"/>
        <v>32863</v>
      </c>
      <c r="BM846" s="39">
        <v>1984</v>
      </c>
      <c r="BN846" s="19" t="str">
        <f t="shared" si="150"/>
        <v>Sep</v>
      </c>
      <c r="BO846" s="19">
        <v>5</v>
      </c>
      <c r="BP846" s="40">
        <f t="shared" si="147"/>
        <v>30930</v>
      </c>
      <c r="BQ846" s="19">
        <f ca="1" t="shared" si="151"/>
        <v>41</v>
      </c>
      <c r="BU846" s="19">
        <v>6933.24</v>
      </c>
      <c r="BV846" s="41">
        <v>6933.24</v>
      </c>
    </row>
    <row r="847" spans="1:74">
      <c r="A847" s="19" t="s">
        <v>3153</v>
      </c>
      <c r="B847" s="39">
        <v>1985</v>
      </c>
      <c r="C847" s="19">
        <f t="shared" si="144"/>
        <v>1985</v>
      </c>
      <c r="D847" s="19" t="s">
        <v>8326</v>
      </c>
      <c r="E847" s="19" t="str">
        <f t="shared" si="143"/>
        <v>Dec</v>
      </c>
      <c r="F847" s="19">
        <v>10</v>
      </c>
      <c r="G847" s="40">
        <f t="shared" si="145"/>
        <v>31391</v>
      </c>
      <c r="H847" s="19">
        <v>3</v>
      </c>
      <c r="I847" s="19">
        <v>6985.51</v>
      </c>
      <c r="J847" s="41">
        <v>6985.51</v>
      </c>
      <c r="K847" s="19" t="s">
        <v>8297</v>
      </c>
      <c r="L847" s="19" t="str">
        <v>tier - 2</v>
      </c>
      <c r="M847" s="19" t="s">
        <v>8297</v>
      </c>
      <c r="N847" s="19" t="str">
        <v>tier - 2</v>
      </c>
      <c r="O847" s="19" t="s">
        <v>8332</v>
      </c>
      <c r="P847" s="19" t="str">
        <v>R1019</v>
      </c>
      <c r="Q847" s="19">
        <f ca="1" t="shared" si="146"/>
        <v>39</v>
      </c>
      <c r="R847" s="29"/>
      <c r="U847" s="19" t="s">
        <v>8303</v>
      </c>
      <c r="V847" s="19" t="str">
        <f t="shared" si="152"/>
        <v>Jun</v>
      </c>
      <c r="X847" s="19">
        <f t="shared" si="153"/>
        <v>1981</v>
      </c>
      <c r="AG847" s="19" t="s">
        <v>3129</v>
      </c>
      <c r="AH847" s="19" t="s">
        <v>8336</v>
      </c>
      <c r="AI847" s="19" t="s">
        <v>8297</v>
      </c>
      <c r="AJ847" s="19" t="s">
        <v>8298</v>
      </c>
      <c r="AK847" s="19" t="str">
        <v>tier - 2</v>
      </c>
      <c r="AL847" s="19" t="str">
        <v>tier - 3</v>
      </c>
      <c r="AT847" s="19" t="s">
        <v>8315</v>
      </c>
      <c r="AU847" s="19" t="str">
        <v>R1012</v>
      </c>
      <c r="BD847" s="39">
        <v>1984</v>
      </c>
      <c r="BE847" s="19" t="str">
        <f t="shared" si="148"/>
        <v>Sep</v>
      </c>
      <c r="BF847" s="19">
        <v>5</v>
      </c>
      <c r="BG847" s="40">
        <f t="shared" si="149"/>
        <v>30930</v>
      </c>
      <c r="BM847" s="39">
        <v>1978</v>
      </c>
      <c r="BN847" s="19" t="str">
        <f t="shared" si="150"/>
        <v>Nov</v>
      </c>
      <c r="BO847" s="19">
        <v>29</v>
      </c>
      <c r="BP847" s="40">
        <f t="shared" si="147"/>
        <v>28823</v>
      </c>
      <c r="BQ847" s="19">
        <f ca="1" t="shared" si="151"/>
        <v>46</v>
      </c>
      <c r="BU847" s="19">
        <v>6938.11</v>
      </c>
      <c r="BV847" s="41">
        <v>6938.11</v>
      </c>
    </row>
    <row r="848" spans="1:74">
      <c r="A848" s="19" t="s">
        <v>3156</v>
      </c>
      <c r="B848" s="39">
        <v>1982</v>
      </c>
      <c r="C848" s="19">
        <f t="shared" si="144"/>
        <v>1982</v>
      </c>
      <c r="D848" s="19" t="s">
        <v>8329</v>
      </c>
      <c r="E848" s="19" t="str">
        <f t="shared" si="143"/>
        <v>Oct</v>
      </c>
      <c r="F848" s="19">
        <v>18</v>
      </c>
      <c r="G848" s="40">
        <f t="shared" si="145"/>
        <v>30242</v>
      </c>
      <c r="H848" s="19">
        <v>2</v>
      </c>
      <c r="I848" s="19">
        <v>6986.7</v>
      </c>
      <c r="J848" s="41">
        <v>6986.7</v>
      </c>
      <c r="K848" s="19" t="s">
        <v>8298</v>
      </c>
      <c r="L848" s="19" t="str">
        <v>tier - 3</v>
      </c>
      <c r="M848" s="19" t="s">
        <v>8302</v>
      </c>
      <c r="N848" s="19" t="str">
        <v>tier - 1</v>
      </c>
      <c r="O848" s="19" t="s">
        <v>8315</v>
      </c>
      <c r="P848" s="19" t="str">
        <v>R1012</v>
      </c>
      <c r="Q848" s="19">
        <f ca="1" t="shared" si="146"/>
        <v>43</v>
      </c>
      <c r="R848" s="29"/>
      <c r="U848" s="19" t="s">
        <v>8326</v>
      </c>
      <c r="V848" s="19" t="str">
        <f t="shared" si="152"/>
        <v>Dec</v>
      </c>
      <c r="X848" s="19">
        <f t="shared" si="153"/>
        <v>2004</v>
      </c>
      <c r="AG848" s="19" t="s">
        <v>3133</v>
      </c>
      <c r="AH848" s="19" t="s">
        <v>8336</v>
      </c>
      <c r="AI848" s="19" t="s">
        <v>8297</v>
      </c>
      <c r="AJ848" s="19" t="s">
        <v>8297</v>
      </c>
      <c r="AK848" s="19" t="str">
        <v>tier - 2</v>
      </c>
      <c r="AL848" s="19" t="str">
        <v>tier - 2</v>
      </c>
      <c r="AT848" s="19" t="s">
        <v>8299</v>
      </c>
      <c r="AU848" s="19" t="str">
        <v>R1013</v>
      </c>
      <c r="BD848" s="39">
        <v>1978</v>
      </c>
      <c r="BE848" s="19" t="str">
        <f t="shared" si="148"/>
        <v>Nov</v>
      </c>
      <c r="BF848" s="19">
        <v>29</v>
      </c>
      <c r="BG848" s="40">
        <f t="shared" si="149"/>
        <v>28823</v>
      </c>
      <c r="BM848" s="39">
        <v>1980</v>
      </c>
      <c r="BN848" s="19" t="str">
        <f t="shared" si="150"/>
        <v>Aug</v>
      </c>
      <c r="BO848" s="19">
        <v>30</v>
      </c>
      <c r="BP848" s="40">
        <f t="shared" si="147"/>
        <v>29463</v>
      </c>
      <c r="BQ848" s="19">
        <f ca="1" t="shared" si="151"/>
        <v>45</v>
      </c>
      <c r="BU848" s="19">
        <v>6940.91</v>
      </c>
      <c r="BV848" s="41">
        <v>6940.91</v>
      </c>
    </row>
    <row r="849" spans="1:74">
      <c r="A849" s="19" t="s">
        <v>3160</v>
      </c>
      <c r="B849" s="39">
        <v>1982</v>
      </c>
      <c r="C849" s="19">
        <f t="shared" si="144"/>
        <v>1982</v>
      </c>
      <c r="D849" s="19" t="s">
        <v>8310</v>
      </c>
      <c r="E849" s="19" t="str">
        <f t="shared" si="143"/>
        <v>Sep</v>
      </c>
      <c r="F849" s="19">
        <v>1</v>
      </c>
      <c r="G849" s="40">
        <f t="shared" si="145"/>
        <v>30195</v>
      </c>
      <c r="H849" s="19">
        <v>3</v>
      </c>
      <c r="I849" s="19">
        <v>6989.95</v>
      </c>
      <c r="J849" s="41">
        <v>6989.95</v>
      </c>
      <c r="K849" s="19" t="s">
        <v>8297</v>
      </c>
      <c r="L849" s="19" t="str">
        <v>tier - 2</v>
      </c>
      <c r="M849" s="19" t="s">
        <v>8302</v>
      </c>
      <c r="N849" s="19" t="str">
        <v>tier - 1</v>
      </c>
      <c r="O849" s="19" t="s">
        <v>8299</v>
      </c>
      <c r="P849" s="19" t="str">
        <v>R1013</v>
      </c>
      <c r="Q849" s="19">
        <f ca="1" t="shared" si="146"/>
        <v>43</v>
      </c>
      <c r="R849" s="29"/>
      <c r="U849" s="19" t="s">
        <v>8310</v>
      </c>
      <c r="V849" s="19" t="str">
        <f t="shared" si="152"/>
        <v>Sep</v>
      </c>
      <c r="X849" s="19">
        <f t="shared" si="153"/>
        <v>1985</v>
      </c>
      <c r="AG849" s="19" t="s">
        <v>3136</v>
      </c>
      <c r="AH849" s="19" t="s">
        <v>8336</v>
      </c>
      <c r="AI849" s="19" t="s">
        <v>8297</v>
      </c>
      <c r="AJ849" s="19" t="s">
        <v>8297</v>
      </c>
      <c r="AK849" s="19" t="str">
        <v>tier - 2</v>
      </c>
      <c r="AL849" s="19" t="str">
        <v>tier - 2</v>
      </c>
      <c r="AT849" s="19" t="s">
        <v>8315</v>
      </c>
      <c r="AU849" s="19" t="str">
        <v>R1012</v>
      </c>
      <c r="BD849" s="39">
        <v>1980</v>
      </c>
      <c r="BE849" s="19" t="str">
        <f t="shared" si="148"/>
        <v>Aug</v>
      </c>
      <c r="BF849" s="19">
        <v>30</v>
      </c>
      <c r="BG849" s="40">
        <f t="shared" si="149"/>
        <v>29463</v>
      </c>
      <c r="BM849" s="39">
        <v>1980</v>
      </c>
      <c r="BN849" s="19" t="str">
        <f t="shared" si="150"/>
        <v>Oct</v>
      </c>
      <c r="BO849" s="19">
        <v>5</v>
      </c>
      <c r="BP849" s="40">
        <f t="shared" si="147"/>
        <v>29499</v>
      </c>
      <c r="BQ849" s="19">
        <f ca="1" t="shared" si="151"/>
        <v>45</v>
      </c>
      <c r="BU849" s="19">
        <v>6940.94</v>
      </c>
      <c r="BV849" s="41">
        <v>6940.94</v>
      </c>
    </row>
    <row r="850" spans="1:74">
      <c r="A850" s="19" t="s">
        <v>3162</v>
      </c>
      <c r="B850" s="39">
        <v>1969</v>
      </c>
      <c r="C850" s="19">
        <f t="shared" si="144"/>
        <v>1969</v>
      </c>
      <c r="D850" s="19" t="s">
        <v>8296</v>
      </c>
      <c r="E850" s="19" t="str">
        <f t="shared" si="143"/>
        <v>Jul</v>
      </c>
      <c r="F850" s="19">
        <v>6</v>
      </c>
      <c r="G850" s="40">
        <f t="shared" si="145"/>
        <v>25390</v>
      </c>
      <c r="H850" s="19">
        <v>0</v>
      </c>
      <c r="I850" s="19">
        <v>7003.1</v>
      </c>
      <c r="J850" s="41">
        <v>7003.1</v>
      </c>
      <c r="K850" s="19" t="s">
        <v>8297</v>
      </c>
      <c r="L850" s="19" t="str">
        <v>tier - 2</v>
      </c>
      <c r="M850" s="19" t="s">
        <v>8298</v>
      </c>
      <c r="N850" s="19" t="str">
        <v>tier - 3</v>
      </c>
      <c r="O850" s="19" t="s">
        <v>8299</v>
      </c>
      <c r="P850" s="19" t="str">
        <v>R1013</v>
      </c>
      <c r="Q850" s="19">
        <f ca="1" t="shared" si="146"/>
        <v>56</v>
      </c>
      <c r="R850" s="29"/>
      <c r="U850" s="19" t="s">
        <v>8326</v>
      </c>
      <c r="V850" s="19" t="str">
        <f t="shared" si="152"/>
        <v>Dec</v>
      </c>
      <c r="X850" s="19">
        <f t="shared" si="153"/>
        <v>1989</v>
      </c>
      <c r="AG850" s="19" t="s">
        <v>3140</v>
      </c>
      <c r="AH850" s="19" t="s">
        <v>8336</v>
      </c>
      <c r="AI850" s="19" t="s">
        <v>8297</v>
      </c>
      <c r="AJ850" s="19" t="s">
        <v>8298</v>
      </c>
      <c r="AK850" s="19" t="str">
        <v>tier - 2</v>
      </c>
      <c r="AL850" s="19" t="str">
        <v>tier - 3</v>
      </c>
      <c r="AT850" s="19" t="s">
        <v>8299</v>
      </c>
      <c r="AU850" s="19" t="str">
        <v>R1013</v>
      </c>
      <c r="BD850" s="39">
        <v>1980</v>
      </c>
      <c r="BE850" s="19" t="str">
        <f t="shared" si="148"/>
        <v>Oct</v>
      </c>
      <c r="BF850" s="19">
        <v>5</v>
      </c>
      <c r="BG850" s="40">
        <f t="shared" si="149"/>
        <v>29499</v>
      </c>
      <c r="BM850" s="39">
        <v>1978</v>
      </c>
      <c r="BN850" s="19" t="str">
        <f t="shared" si="150"/>
        <v>Dec</v>
      </c>
      <c r="BO850" s="19">
        <v>15</v>
      </c>
      <c r="BP850" s="40">
        <f t="shared" si="147"/>
        <v>28839</v>
      </c>
      <c r="BQ850" s="19">
        <f ca="1" t="shared" si="151"/>
        <v>46</v>
      </c>
      <c r="BU850" s="19">
        <v>6948.7</v>
      </c>
      <c r="BV850" s="41">
        <v>6948.7</v>
      </c>
    </row>
    <row r="851" spans="1:74">
      <c r="A851" s="19" t="s">
        <v>3166</v>
      </c>
      <c r="B851" s="39">
        <v>1978</v>
      </c>
      <c r="C851" s="19">
        <f t="shared" si="144"/>
        <v>1978</v>
      </c>
      <c r="D851" s="19" t="s">
        <v>8303</v>
      </c>
      <c r="E851" s="19" t="str">
        <f t="shared" si="143"/>
        <v>Jun</v>
      </c>
      <c r="F851" s="19">
        <v>2</v>
      </c>
      <c r="G851" s="40">
        <f t="shared" si="145"/>
        <v>28643</v>
      </c>
      <c r="H851" s="19">
        <v>2</v>
      </c>
      <c r="I851" s="19">
        <v>7033.08</v>
      </c>
      <c r="J851" s="41">
        <v>7033.08</v>
      </c>
      <c r="K851" s="19" t="s">
        <v>8297</v>
      </c>
      <c r="L851" s="19" t="str">
        <v>tier - 2</v>
      </c>
      <c r="M851" s="19" t="s">
        <v>8297</v>
      </c>
      <c r="N851" s="19" t="str">
        <v>tier - 2</v>
      </c>
      <c r="O851" s="19" t="s">
        <v>8299</v>
      </c>
      <c r="P851" s="19" t="str">
        <v>R1013</v>
      </c>
      <c r="Q851" s="19">
        <f ca="1" t="shared" si="146"/>
        <v>47</v>
      </c>
      <c r="R851" s="29"/>
      <c r="U851" s="19" t="s">
        <v>8310</v>
      </c>
      <c r="V851" s="19" t="str">
        <f t="shared" si="152"/>
        <v>Sep</v>
      </c>
      <c r="X851" s="19">
        <f t="shared" si="153"/>
        <v>1984</v>
      </c>
      <c r="AG851" s="19" t="s">
        <v>3142</v>
      </c>
      <c r="AH851" s="19" t="s">
        <v>8336</v>
      </c>
      <c r="AI851" s="19" t="s">
        <v>8302</v>
      </c>
      <c r="AJ851" s="19" t="s">
        <v>8297</v>
      </c>
      <c r="AK851" s="19" t="str">
        <v>tier - 1</v>
      </c>
      <c r="AL851" s="19" t="str">
        <v>tier - 2</v>
      </c>
      <c r="AT851" s="19" t="s">
        <v>8315</v>
      </c>
      <c r="AU851" s="19" t="str">
        <v>R1012</v>
      </c>
      <c r="BD851" s="39">
        <v>1978</v>
      </c>
      <c r="BE851" s="19" t="str">
        <f t="shared" si="148"/>
        <v>Dec</v>
      </c>
      <c r="BF851" s="19">
        <v>15</v>
      </c>
      <c r="BG851" s="40">
        <f t="shared" si="149"/>
        <v>28839</v>
      </c>
      <c r="BM851" s="39">
        <v>1980</v>
      </c>
      <c r="BN851" s="19" t="str">
        <f t="shared" si="150"/>
        <v>Aug</v>
      </c>
      <c r="BO851" s="19">
        <v>18</v>
      </c>
      <c r="BP851" s="40">
        <f t="shared" si="147"/>
        <v>29451</v>
      </c>
      <c r="BQ851" s="19">
        <f ca="1" t="shared" si="151"/>
        <v>45</v>
      </c>
      <c r="BU851" s="19">
        <v>6951.12</v>
      </c>
      <c r="BV851" s="41">
        <v>6951.12</v>
      </c>
    </row>
    <row r="852" spans="1:74">
      <c r="A852" s="19" t="s">
        <v>3170</v>
      </c>
      <c r="B852" s="39">
        <v>1995</v>
      </c>
      <c r="C852" s="19">
        <f t="shared" si="144"/>
        <v>1995</v>
      </c>
      <c r="D852" s="19" t="s">
        <v>8329</v>
      </c>
      <c r="E852" s="19" t="str">
        <f t="shared" si="143"/>
        <v>Oct</v>
      </c>
      <c r="F852" s="19">
        <v>29</v>
      </c>
      <c r="G852" s="40">
        <f t="shared" si="145"/>
        <v>35001</v>
      </c>
      <c r="H852" s="19">
        <v>0</v>
      </c>
      <c r="I852" s="19">
        <v>7042.11</v>
      </c>
      <c r="J852" s="41">
        <v>7042.11</v>
      </c>
      <c r="K852" s="19" t="s">
        <v>8297</v>
      </c>
      <c r="L852" s="19" t="str">
        <v>tier - 2</v>
      </c>
      <c r="M852" s="19" t="s">
        <v>8298</v>
      </c>
      <c r="N852" s="19" t="str">
        <v>tier - 3</v>
      </c>
      <c r="O852" s="19" t="s">
        <v>8315</v>
      </c>
      <c r="P852" s="19" t="str">
        <v>R1012</v>
      </c>
      <c r="Q852" s="19">
        <f ca="1" t="shared" si="146"/>
        <v>30</v>
      </c>
      <c r="R852" s="29"/>
      <c r="U852" s="19" t="s">
        <v>8301</v>
      </c>
      <c r="V852" s="19" t="str">
        <f t="shared" si="152"/>
        <v>Nov</v>
      </c>
      <c r="X852" s="19">
        <f t="shared" si="153"/>
        <v>1978</v>
      </c>
      <c r="AG852" s="19" t="s">
        <v>3145</v>
      </c>
      <c r="AH852" s="19" t="s">
        <v>8336</v>
      </c>
      <c r="AI852" s="19" t="s">
        <v>8297</v>
      </c>
      <c r="AJ852" s="19" t="s">
        <v>8297</v>
      </c>
      <c r="AK852" s="19" t="str">
        <v>tier - 2</v>
      </c>
      <c r="AL852" s="19" t="str">
        <v>tier - 2</v>
      </c>
      <c r="AT852" s="19" t="s">
        <v>8299</v>
      </c>
      <c r="AU852" s="19" t="str">
        <v>R1013</v>
      </c>
      <c r="BD852" s="39">
        <v>1980</v>
      </c>
      <c r="BE852" s="19" t="str">
        <f t="shared" si="148"/>
        <v>Aug</v>
      </c>
      <c r="BF852" s="19">
        <v>18</v>
      </c>
      <c r="BG852" s="40">
        <f t="shared" si="149"/>
        <v>29451</v>
      </c>
      <c r="BM852" s="39">
        <v>1975</v>
      </c>
      <c r="BN852" s="19" t="str">
        <f t="shared" si="150"/>
        <v>Jun</v>
      </c>
      <c r="BO852" s="19">
        <v>3</v>
      </c>
      <c r="BP852" s="40">
        <f t="shared" si="147"/>
        <v>27548</v>
      </c>
      <c r="BQ852" s="19">
        <f ca="1" t="shared" si="151"/>
        <v>50</v>
      </c>
      <c r="BU852" s="19">
        <v>6965.21</v>
      </c>
      <c r="BV852" s="41">
        <v>6965.21</v>
      </c>
    </row>
    <row r="853" spans="1:74">
      <c r="A853" s="19" t="s">
        <v>3174</v>
      </c>
      <c r="B853" s="39">
        <v>1980</v>
      </c>
      <c r="C853" s="19">
        <f t="shared" si="144"/>
        <v>1980</v>
      </c>
      <c r="D853" s="19" t="s">
        <v>8296</v>
      </c>
      <c r="E853" s="19" t="str">
        <f t="shared" si="143"/>
        <v>Jul</v>
      </c>
      <c r="F853" s="19">
        <v>26</v>
      </c>
      <c r="G853" s="40">
        <f t="shared" si="145"/>
        <v>29428</v>
      </c>
      <c r="H853" s="19">
        <v>1</v>
      </c>
      <c r="I853" s="19">
        <v>7045.5</v>
      </c>
      <c r="J853" s="41">
        <v>7045.5</v>
      </c>
      <c r="K853" s="19" t="s">
        <v>8297</v>
      </c>
      <c r="L853" s="19" t="str">
        <v>tier - 2</v>
      </c>
      <c r="M853" s="19" t="s">
        <v>8302</v>
      </c>
      <c r="N853" s="19" t="str">
        <v>tier - 1</v>
      </c>
      <c r="O853" s="19" t="s">
        <v>8330</v>
      </c>
      <c r="P853" s="19" t="str">
        <v>R1011</v>
      </c>
      <c r="Q853" s="19">
        <f ca="1" t="shared" si="146"/>
        <v>45</v>
      </c>
      <c r="R853" s="29"/>
      <c r="U853" s="19" t="s">
        <v>8328</v>
      </c>
      <c r="V853" s="19" t="str">
        <f t="shared" si="152"/>
        <v>Aug</v>
      </c>
      <c r="X853" s="19">
        <f t="shared" si="153"/>
        <v>1980</v>
      </c>
      <c r="AG853" s="19" t="s">
        <v>3149</v>
      </c>
      <c r="AH853" s="19" t="s">
        <v>8336</v>
      </c>
      <c r="AI853" s="19" t="s">
        <v>8297</v>
      </c>
      <c r="AJ853" s="19" t="s">
        <v>8298</v>
      </c>
      <c r="AK853" s="19" t="str">
        <v>tier - 2</v>
      </c>
      <c r="AL853" s="19" t="str">
        <v>tier - 3</v>
      </c>
      <c r="AT853" s="19" t="s">
        <v>8299</v>
      </c>
      <c r="AU853" s="19" t="str">
        <v>R1013</v>
      </c>
      <c r="BD853" s="39">
        <v>1975</v>
      </c>
      <c r="BE853" s="19" t="str">
        <f t="shared" si="148"/>
        <v>Jun</v>
      </c>
      <c r="BF853" s="19">
        <v>3</v>
      </c>
      <c r="BG853" s="40">
        <f t="shared" si="149"/>
        <v>27548</v>
      </c>
      <c r="BM853" s="39">
        <v>1985</v>
      </c>
      <c r="BN853" s="19" t="str">
        <f t="shared" si="150"/>
        <v>Dec</v>
      </c>
      <c r="BO853" s="19">
        <v>10</v>
      </c>
      <c r="BP853" s="40">
        <f t="shared" si="147"/>
        <v>31391</v>
      </c>
      <c r="BQ853" s="19">
        <f ca="1" t="shared" si="151"/>
        <v>39</v>
      </c>
      <c r="BU853" s="19">
        <v>6985.51</v>
      </c>
      <c r="BV853" s="41">
        <v>6985.51</v>
      </c>
    </row>
    <row r="854" spans="1:74">
      <c r="A854" s="19" t="s">
        <v>3178</v>
      </c>
      <c r="B854" s="39">
        <v>1980</v>
      </c>
      <c r="C854" s="19">
        <f t="shared" si="144"/>
        <v>1980</v>
      </c>
      <c r="D854" s="19" t="s">
        <v>8329</v>
      </c>
      <c r="E854" s="19" t="str">
        <f t="shared" si="143"/>
        <v>Oct</v>
      </c>
      <c r="F854" s="19">
        <v>22</v>
      </c>
      <c r="G854" s="40">
        <f t="shared" si="145"/>
        <v>29516</v>
      </c>
      <c r="H854" s="19">
        <v>1</v>
      </c>
      <c r="I854" s="19">
        <v>7046.72</v>
      </c>
      <c r="J854" s="41">
        <v>7046.72</v>
      </c>
      <c r="K854" s="19" t="s">
        <v>8297</v>
      </c>
      <c r="L854" s="19" t="str">
        <v>tier - 2</v>
      </c>
      <c r="M854" s="19" t="s">
        <v>8298</v>
      </c>
      <c r="N854" s="19" t="str">
        <v>tier - 3</v>
      </c>
      <c r="O854" s="19" t="s">
        <v>8299</v>
      </c>
      <c r="P854" s="19" t="str">
        <v>R1013</v>
      </c>
      <c r="Q854" s="19">
        <f ca="1" t="shared" si="146"/>
        <v>45</v>
      </c>
      <c r="R854" s="29"/>
      <c r="U854" s="19" t="s">
        <v>8329</v>
      </c>
      <c r="V854" s="19" t="str">
        <f t="shared" si="152"/>
        <v>Oct</v>
      </c>
      <c r="X854" s="19">
        <f t="shared" si="153"/>
        <v>1980</v>
      </c>
      <c r="AG854" s="19" t="s">
        <v>3153</v>
      </c>
      <c r="AH854" s="19" t="s">
        <v>8336</v>
      </c>
      <c r="AI854" s="19" t="s">
        <v>8297</v>
      </c>
      <c r="AJ854" s="19" t="s">
        <v>8297</v>
      </c>
      <c r="AK854" s="19" t="str">
        <v>tier - 2</v>
      </c>
      <c r="AL854" s="19" t="str">
        <v>tier - 2</v>
      </c>
      <c r="AT854" s="19" t="s">
        <v>8332</v>
      </c>
      <c r="AU854" s="19" t="str">
        <v>R1019</v>
      </c>
      <c r="BD854" s="39">
        <v>1985</v>
      </c>
      <c r="BE854" s="19" t="str">
        <f t="shared" si="148"/>
        <v>Dec</v>
      </c>
      <c r="BF854" s="19">
        <v>10</v>
      </c>
      <c r="BG854" s="40">
        <f t="shared" si="149"/>
        <v>31391</v>
      </c>
      <c r="BM854" s="39">
        <v>1982</v>
      </c>
      <c r="BN854" s="19" t="str">
        <f t="shared" si="150"/>
        <v>Oct</v>
      </c>
      <c r="BO854" s="19">
        <v>18</v>
      </c>
      <c r="BP854" s="40">
        <f t="shared" si="147"/>
        <v>30242</v>
      </c>
      <c r="BQ854" s="19">
        <f ca="1" t="shared" si="151"/>
        <v>43</v>
      </c>
      <c r="BU854" s="19">
        <v>6986.7</v>
      </c>
      <c r="BV854" s="41">
        <v>6986.7</v>
      </c>
    </row>
    <row r="855" spans="1:74">
      <c r="A855" s="19" t="s">
        <v>3181</v>
      </c>
      <c r="B855" s="39">
        <v>1980</v>
      </c>
      <c r="C855" s="19">
        <f t="shared" si="144"/>
        <v>1980</v>
      </c>
      <c r="D855" s="19" t="s">
        <v>8296</v>
      </c>
      <c r="E855" s="19" t="str">
        <f t="shared" si="143"/>
        <v>Jul</v>
      </c>
      <c r="F855" s="19">
        <v>21</v>
      </c>
      <c r="G855" s="40">
        <f t="shared" si="145"/>
        <v>29423</v>
      </c>
      <c r="H855" s="19">
        <v>0</v>
      </c>
      <c r="I855" s="19">
        <v>7050.02</v>
      </c>
      <c r="J855" s="41">
        <v>7050.02</v>
      </c>
      <c r="K855" s="19" t="s">
        <v>8297</v>
      </c>
      <c r="L855" s="19" t="str">
        <v>tier - 2</v>
      </c>
      <c r="M855" s="19" t="s">
        <v>8302</v>
      </c>
      <c r="N855" s="19" t="str">
        <v>tier - 1</v>
      </c>
      <c r="O855" s="19" t="s">
        <v>8337</v>
      </c>
      <c r="P855" s="19" t="str">
        <v>R1024</v>
      </c>
      <c r="Q855" s="19">
        <f ca="1" t="shared" si="146"/>
        <v>45</v>
      </c>
      <c r="R855" s="29"/>
      <c r="U855" s="19" t="s">
        <v>8326</v>
      </c>
      <c r="V855" s="19" t="str">
        <f t="shared" si="152"/>
        <v>Dec</v>
      </c>
      <c r="X855" s="19">
        <f t="shared" si="153"/>
        <v>1978</v>
      </c>
      <c r="AG855" s="19" t="s">
        <v>3156</v>
      </c>
      <c r="AH855" s="19" t="s">
        <v>8336</v>
      </c>
      <c r="AI855" s="19" t="s">
        <v>8298</v>
      </c>
      <c r="AJ855" s="19" t="s">
        <v>8302</v>
      </c>
      <c r="AK855" s="19" t="str">
        <v>tier - 3</v>
      </c>
      <c r="AL855" s="19" t="str">
        <v>tier - 1</v>
      </c>
      <c r="AT855" s="19" t="s">
        <v>8315</v>
      </c>
      <c r="AU855" s="19" t="str">
        <v>R1012</v>
      </c>
      <c r="BD855" s="39">
        <v>1982</v>
      </c>
      <c r="BE855" s="19" t="str">
        <f t="shared" si="148"/>
        <v>Oct</v>
      </c>
      <c r="BF855" s="19">
        <v>18</v>
      </c>
      <c r="BG855" s="40">
        <f t="shared" si="149"/>
        <v>30242</v>
      </c>
      <c r="BM855" s="39">
        <v>1982</v>
      </c>
      <c r="BN855" s="19" t="str">
        <f t="shared" si="150"/>
        <v>Sep</v>
      </c>
      <c r="BO855" s="19">
        <v>1</v>
      </c>
      <c r="BP855" s="40">
        <f t="shared" si="147"/>
        <v>30195</v>
      </c>
      <c r="BQ855" s="19">
        <f ca="1" t="shared" si="151"/>
        <v>43</v>
      </c>
      <c r="BU855" s="19">
        <v>6989.95</v>
      </c>
      <c r="BV855" s="41">
        <v>6989.95</v>
      </c>
    </row>
    <row r="856" spans="1:74">
      <c r="A856" s="19" t="s">
        <v>3184</v>
      </c>
      <c r="B856" s="39">
        <v>1980</v>
      </c>
      <c r="C856" s="19">
        <f t="shared" si="144"/>
        <v>1980</v>
      </c>
      <c r="D856" s="19" t="s">
        <v>8303</v>
      </c>
      <c r="E856" s="19" t="str">
        <f t="shared" si="143"/>
        <v>Jun</v>
      </c>
      <c r="F856" s="19">
        <v>28</v>
      </c>
      <c r="G856" s="40">
        <f t="shared" si="145"/>
        <v>29400</v>
      </c>
      <c r="H856" s="19">
        <v>1</v>
      </c>
      <c r="I856" s="19">
        <v>7050.64</v>
      </c>
      <c r="J856" s="41">
        <v>7050.64</v>
      </c>
      <c r="K856" s="19" t="s">
        <v>8297</v>
      </c>
      <c r="L856" s="19" t="str">
        <v>tier - 2</v>
      </c>
      <c r="M856" s="19" t="s">
        <v>8298</v>
      </c>
      <c r="N856" s="19" t="str">
        <v>tier - 3</v>
      </c>
      <c r="O856" s="19" t="s">
        <v>8330</v>
      </c>
      <c r="P856" s="19" t="str">
        <v>R1011</v>
      </c>
      <c r="Q856" s="19">
        <f ca="1" t="shared" si="146"/>
        <v>45</v>
      </c>
      <c r="R856" s="29"/>
      <c r="U856" s="19" t="s">
        <v>8328</v>
      </c>
      <c r="V856" s="19" t="str">
        <f t="shared" si="152"/>
        <v>Aug</v>
      </c>
      <c r="X856" s="19">
        <f t="shared" si="153"/>
        <v>1980</v>
      </c>
      <c r="AG856" s="19" t="s">
        <v>3160</v>
      </c>
      <c r="AH856" s="19" t="s">
        <v>8336</v>
      </c>
      <c r="AI856" s="19" t="s">
        <v>8297</v>
      </c>
      <c r="AJ856" s="19" t="s">
        <v>8302</v>
      </c>
      <c r="AK856" s="19" t="str">
        <v>tier - 2</v>
      </c>
      <c r="AL856" s="19" t="str">
        <v>tier - 1</v>
      </c>
      <c r="AT856" s="19" t="s">
        <v>8299</v>
      </c>
      <c r="AU856" s="19" t="str">
        <v>R1013</v>
      </c>
      <c r="BD856" s="39">
        <v>1982</v>
      </c>
      <c r="BE856" s="19" t="str">
        <f t="shared" si="148"/>
        <v>Sep</v>
      </c>
      <c r="BF856" s="19">
        <v>1</v>
      </c>
      <c r="BG856" s="40">
        <f t="shared" si="149"/>
        <v>30195</v>
      </c>
      <c r="BM856" s="39">
        <v>1969</v>
      </c>
      <c r="BN856" s="19" t="str">
        <f t="shared" si="150"/>
        <v>Jul</v>
      </c>
      <c r="BO856" s="19">
        <v>6</v>
      </c>
      <c r="BP856" s="40">
        <f t="shared" si="147"/>
        <v>25390</v>
      </c>
      <c r="BQ856" s="19">
        <f ca="1" t="shared" si="151"/>
        <v>56</v>
      </c>
      <c r="BU856" s="19">
        <v>7003.1</v>
      </c>
      <c r="BV856" s="41">
        <v>7003.1</v>
      </c>
    </row>
    <row r="857" spans="1:74">
      <c r="A857" s="19" t="s">
        <v>3188</v>
      </c>
      <c r="B857" s="39">
        <v>1978</v>
      </c>
      <c r="C857" s="19">
        <f t="shared" si="144"/>
        <v>1978</v>
      </c>
      <c r="D857" s="19" t="s">
        <v>8303</v>
      </c>
      <c r="E857" s="19" t="str">
        <f t="shared" si="143"/>
        <v>Jun</v>
      </c>
      <c r="F857" s="19">
        <v>24</v>
      </c>
      <c r="G857" s="40">
        <f t="shared" si="145"/>
        <v>28665</v>
      </c>
      <c r="H857" s="19">
        <v>2</v>
      </c>
      <c r="I857" s="19">
        <v>7054.41</v>
      </c>
      <c r="J857" s="41">
        <v>7054.41</v>
      </c>
      <c r="K857" s="19" t="s">
        <v>8297</v>
      </c>
      <c r="L857" s="19" t="str">
        <v>tier - 2</v>
      </c>
      <c r="M857" s="19" t="s">
        <v>8297</v>
      </c>
      <c r="N857" s="19" t="str">
        <v>tier - 2</v>
      </c>
      <c r="O857" s="19" t="s">
        <v>8299</v>
      </c>
      <c r="P857" s="19" t="str">
        <v>R1013</v>
      </c>
      <c r="Q857" s="19">
        <f ca="1" t="shared" si="146"/>
        <v>47</v>
      </c>
      <c r="R857" s="29"/>
      <c r="U857" s="19" t="s">
        <v>8303</v>
      </c>
      <c r="V857" s="19" t="str">
        <f t="shared" si="152"/>
        <v>Jun</v>
      </c>
      <c r="X857" s="19">
        <f t="shared" si="153"/>
        <v>1975</v>
      </c>
      <c r="AG857" s="19" t="s">
        <v>3162</v>
      </c>
      <c r="AH857" s="19" t="s">
        <v>8336</v>
      </c>
      <c r="AI857" s="19" t="s">
        <v>8297</v>
      </c>
      <c r="AJ857" s="19" t="s">
        <v>8298</v>
      </c>
      <c r="AK857" s="19" t="str">
        <v>tier - 2</v>
      </c>
      <c r="AL857" s="19" t="str">
        <v>tier - 3</v>
      </c>
      <c r="AT857" s="19" t="s">
        <v>8299</v>
      </c>
      <c r="AU857" s="19" t="str">
        <v>R1013</v>
      </c>
      <c r="BD857" s="39">
        <v>1969</v>
      </c>
      <c r="BE857" s="19" t="str">
        <f t="shared" si="148"/>
        <v>Jul</v>
      </c>
      <c r="BF857" s="19">
        <v>6</v>
      </c>
      <c r="BG857" s="40">
        <f t="shared" si="149"/>
        <v>25390</v>
      </c>
      <c r="BM857" s="39">
        <v>1978</v>
      </c>
      <c r="BN857" s="19" t="str">
        <f t="shared" si="150"/>
        <v>Jun</v>
      </c>
      <c r="BO857" s="19">
        <v>2</v>
      </c>
      <c r="BP857" s="40">
        <f t="shared" si="147"/>
        <v>28643</v>
      </c>
      <c r="BQ857" s="19">
        <f ca="1" t="shared" si="151"/>
        <v>47</v>
      </c>
      <c r="BU857" s="19">
        <v>7033.08</v>
      </c>
      <c r="BV857" s="41">
        <v>7033.08</v>
      </c>
    </row>
    <row r="858" spans="1:74">
      <c r="A858" s="19" t="s">
        <v>3191</v>
      </c>
      <c r="B858" s="39">
        <v>1982</v>
      </c>
      <c r="C858" s="19">
        <f t="shared" si="144"/>
        <v>1982</v>
      </c>
      <c r="D858" s="19" t="s">
        <v>8329</v>
      </c>
      <c r="E858" s="19" t="str">
        <f t="shared" si="143"/>
        <v>Oct</v>
      </c>
      <c r="F858" s="19">
        <v>6</v>
      </c>
      <c r="G858" s="40">
        <f t="shared" si="145"/>
        <v>30230</v>
      </c>
      <c r="H858" s="19">
        <v>1</v>
      </c>
      <c r="I858" s="19">
        <v>7077.19</v>
      </c>
      <c r="J858" s="41">
        <v>7077.19</v>
      </c>
      <c r="K858" s="19" t="s">
        <v>8297</v>
      </c>
      <c r="L858" s="19" t="str">
        <v>tier - 2</v>
      </c>
      <c r="M858" s="19" t="s">
        <v>8298</v>
      </c>
      <c r="N858" s="19" t="str">
        <v>tier - 3</v>
      </c>
      <c r="O858" s="19" t="s">
        <v>8337</v>
      </c>
      <c r="P858" s="19" t="str">
        <v>R1024</v>
      </c>
      <c r="Q858" s="19">
        <f ca="1" t="shared" si="146"/>
        <v>43</v>
      </c>
      <c r="R858" s="29"/>
      <c r="U858" s="19" t="s">
        <v>8326</v>
      </c>
      <c r="V858" s="19" t="str">
        <f t="shared" si="152"/>
        <v>Dec</v>
      </c>
      <c r="X858" s="19">
        <f t="shared" si="153"/>
        <v>1985</v>
      </c>
      <c r="AG858" s="19" t="s">
        <v>3166</v>
      </c>
      <c r="AH858" s="19" t="s">
        <v>8336</v>
      </c>
      <c r="AI858" s="19" t="s">
        <v>8297</v>
      </c>
      <c r="AJ858" s="19" t="s">
        <v>8297</v>
      </c>
      <c r="AK858" s="19" t="str">
        <v>tier - 2</v>
      </c>
      <c r="AL858" s="19" t="str">
        <v>tier - 2</v>
      </c>
      <c r="AT858" s="19" t="s">
        <v>8299</v>
      </c>
      <c r="AU858" s="19" t="str">
        <v>R1013</v>
      </c>
      <c r="BD858" s="39">
        <v>1978</v>
      </c>
      <c r="BE858" s="19" t="str">
        <f t="shared" si="148"/>
        <v>Jun</v>
      </c>
      <c r="BF858" s="19">
        <v>2</v>
      </c>
      <c r="BG858" s="40">
        <f t="shared" si="149"/>
        <v>28643</v>
      </c>
      <c r="BM858" s="39">
        <v>1995</v>
      </c>
      <c r="BN858" s="19" t="str">
        <f t="shared" si="150"/>
        <v>Oct</v>
      </c>
      <c r="BO858" s="19">
        <v>29</v>
      </c>
      <c r="BP858" s="40">
        <f t="shared" si="147"/>
        <v>35001</v>
      </c>
      <c r="BQ858" s="19">
        <f ca="1" t="shared" si="151"/>
        <v>30</v>
      </c>
      <c r="BU858" s="19">
        <v>7042.11</v>
      </c>
      <c r="BV858" s="41">
        <v>7042.11</v>
      </c>
    </row>
    <row r="859" spans="1:74">
      <c r="A859" s="19" t="s">
        <v>3193</v>
      </c>
      <c r="B859" s="39">
        <v>1992</v>
      </c>
      <c r="C859" s="19">
        <f t="shared" si="144"/>
        <v>1992</v>
      </c>
      <c r="D859" s="19" t="s">
        <v>8303</v>
      </c>
      <c r="E859" s="19" t="str">
        <f t="shared" si="143"/>
        <v>Jun</v>
      </c>
      <c r="F859" s="19">
        <v>18</v>
      </c>
      <c r="G859" s="40">
        <f t="shared" si="145"/>
        <v>33773</v>
      </c>
      <c r="H859" s="19">
        <v>0</v>
      </c>
      <c r="I859" s="19">
        <v>7096.98</v>
      </c>
      <c r="J859" s="41">
        <v>7096.98</v>
      </c>
      <c r="K859" s="19" t="s">
        <v>8297</v>
      </c>
      <c r="L859" s="19" t="str">
        <v>tier - 2</v>
      </c>
      <c r="M859" s="19" t="s">
        <v>8297</v>
      </c>
      <c r="N859" s="19" t="str">
        <v>tier - 2</v>
      </c>
      <c r="O859" s="19" t="s">
        <v>8315</v>
      </c>
      <c r="P859" s="19" t="str">
        <v>R1012</v>
      </c>
      <c r="Q859" s="19">
        <f ca="1" t="shared" si="146"/>
        <v>33</v>
      </c>
      <c r="R859" s="29"/>
      <c r="U859" s="19" t="s">
        <v>8329</v>
      </c>
      <c r="V859" s="19" t="str">
        <f t="shared" si="152"/>
        <v>Oct</v>
      </c>
      <c r="X859" s="19">
        <f t="shared" si="153"/>
        <v>1982</v>
      </c>
      <c r="AG859" s="19" t="s">
        <v>3170</v>
      </c>
      <c r="AH859" s="19" t="s">
        <v>8336</v>
      </c>
      <c r="AI859" s="19" t="s">
        <v>8297</v>
      </c>
      <c r="AJ859" s="19" t="s">
        <v>8298</v>
      </c>
      <c r="AK859" s="19" t="str">
        <v>tier - 2</v>
      </c>
      <c r="AL859" s="19" t="str">
        <v>tier - 3</v>
      </c>
      <c r="AT859" s="19" t="s">
        <v>8315</v>
      </c>
      <c r="AU859" s="19" t="str">
        <v>R1012</v>
      </c>
      <c r="BD859" s="39">
        <v>1995</v>
      </c>
      <c r="BE859" s="19" t="str">
        <f t="shared" si="148"/>
        <v>Oct</v>
      </c>
      <c r="BF859" s="19">
        <v>29</v>
      </c>
      <c r="BG859" s="40">
        <f t="shared" si="149"/>
        <v>35001</v>
      </c>
      <c r="BM859" s="39">
        <v>1980</v>
      </c>
      <c r="BN859" s="19" t="str">
        <f t="shared" si="150"/>
        <v>Jul</v>
      </c>
      <c r="BO859" s="19">
        <v>26</v>
      </c>
      <c r="BP859" s="40">
        <f t="shared" si="147"/>
        <v>29428</v>
      </c>
      <c r="BQ859" s="19">
        <f ca="1" t="shared" si="151"/>
        <v>45</v>
      </c>
      <c r="BU859" s="19">
        <v>7045.5</v>
      </c>
      <c r="BV859" s="41">
        <v>7045.5</v>
      </c>
    </row>
    <row r="860" spans="1:74">
      <c r="A860" s="19" t="s">
        <v>3197</v>
      </c>
      <c r="B860" s="39">
        <v>1987</v>
      </c>
      <c r="C860" s="19">
        <f t="shared" si="144"/>
        <v>1987</v>
      </c>
      <c r="D860" s="19" t="s">
        <v>8328</v>
      </c>
      <c r="E860" s="19" t="str">
        <f t="shared" si="143"/>
        <v>Aug</v>
      </c>
      <c r="F860" s="19">
        <v>11</v>
      </c>
      <c r="G860" s="40">
        <f t="shared" si="145"/>
        <v>32000</v>
      </c>
      <c r="H860" s="19">
        <v>3</v>
      </c>
      <c r="I860" s="19">
        <v>7106.81</v>
      </c>
      <c r="J860" s="41">
        <v>7106.81</v>
      </c>
      <c r="K860" s="19" t="s">
        <v>8297</v>
      </c>
      <c r="L860" s="19" t="str">
        <v>tier - 2</v>
      </c>
      <c r="M860" s="19" t="s">
        <v>8302</v>
      </c>
      <c r="N860" s="19" t="str">
        <v>tier - 1</v>
      </c>
      <c r="O860" s="19" t="s">
        <v>8315</v>
      </c>
      <c r="P860" s="19" t="str">
        <v>R1012</v>
      </c>
      <c r="Q860" s="19">
        <f ca="1" t="shared" si="146"/>
        <v>38</v>
      </c>
      <c r="R860" s="29"/>
      <c r="U860" s="19" t="s">
        <v>8310</v>
      </c>
      <c r="V860" s="19" t="str">
        <f t="shared" si="152"/>
        <v>Sep</v>
      </c>
      <c r="X860" s="19">
        <f t="shared" si="153"/>
        <v>1982</v>
      </c>
      <c r="AG860" s="19" t="s">
        <v>3174</v>
      </c>
      <c r="AH860" s="19" t="s">
        <v>8336</v>
      </c>
      <c r="AI860" s="19" t="s">
        <v>8297</v>
      </c>
      <c r="AJ860" s="19" t="s">
        <v>8302</v>
      </c>
      <c r="AK860" s="19" t="str">
        <v>tier - 2</v>
      </c>
      <c r="AL860" s="19" t="str">
        <v>tier - 1</v>
      </c>
      <c r="AT860" s="19" t="s">
        <v>8330</v>
      </c>
      <c r="AU860" s="19" t="str">
        <v>R1011</v>
      </c>
      <c r="BD860" s="39">
        <v>1980</v>
      </c>
      <c r="BE860" s="19" t="str">
        <f t="shared" si="148"/>
        <v>Jul</v>
      </c>
      <c r="BF860" s="19">
        <v>26</v>
      </c>
      <c r="BG860" s="40">
        <f t="shared" si="149"/>
        <v>29428</v>
      </c>
      <c r="BM860" s="39">
        <v>1980</v>
      </c>
      <c r="BN860" s="19" t="str">
        <f t="shared" si="150"/>
        <v>Oct</v>
      </c>
      <c r="BO860" s="19">
        <v>22</v>
      </c>
      <c r="BP860" s="40">
        <f t="shared" si="147"/>
        <v>29516</v>
      </c>
      <c r="BQ860" s="19">
        <f ca="1" t="shared" si="151"/>
        <v>45</v>
      </c>
      <c r="BU860" s="19">
        <v>7046.72</v>
      </c>
      <c r="BV860" s="41">
        <v>7046.72</v>
      </c>
    </row>
    <row r="861" spans="1:74">
      <c r="A861" s="19" t="s">
        <v>3200</v>
      </c>
      <c r="B861" s="39">
        <v>1968</v>
      </c>
      <c r="C861" s="19">
        <f t="shared" si="144"/>
        <v>1968</v>
      </c>
      <c r="D861" s="19" t="s">
        <v>8303</v>
      </c>
      <c r="E861" s="19" t="str">
        <f t="shared" si="143"/>
        <v>Jun</v>
      </c>
      <c r="F861" s="19">
        <v>29</v>
      </c>
      <c r="G861" s="40">
        <f t="shared" si="145"/>
        <v>25018</v>
      </c>
      <c r="H861" s="19">
        <v>0</v>
      </c>
      <c r="I861" s="19">
        <v>7125.25</v>
      </c>
      <c r="J861" s="41">
        <v>7125.25</v>
      </c>
      <c r="K861" s="19" t="s">
        <v>8298</v>
      </c>
      <c r="L861" s="19" t="str">
        <v>tier - 3</v>
      </c>
      <c r="M861" s="19" t="s">
        <v>8297</v>
      </c>
      <c r="N861" s="19" t="str">
        <v>tier - 2</v>
      </c>
      <c r="O861" s="19" t="s">
        <v>8299</v>
      </c>
      <c r="P861" s="19" t="str">
        <v>R1013</v>
      </c>
      <c r="Q861" s="19">
        <f ca="1" t="shared" si="146"/>
        <v>57</v>
      </c>
      <c r="R861" s="29"/>
      <c r="U861" s="19" t="s">
        <v>8296</v>
      </c>
      <c r="V861" s="19" t="str">
        <f t="shared" si="152"/>
        <v>Jul</v>
      </c>
      <c r="X861" s="19">
        <f t="shared" si="153"/>
        <v>1969</v>
      </c>
      <c r="AG861" s="19" t="s">
        <v>3178</v>
      </c>
      <c r="AH861" s="19" t="s">
        <v>8336</v>
      </c>
      <c r="AI861" s="19" t="s">
        <v>8297</v>
      </c>
      <c r="AJ861" s="19" t="s">
        <v>8298</v>
      </c>
      <c r="AK861" s="19" t="str">
        <v>tier - 2</v>
      </c>
      <c r="AL861" s="19" t="str">
        <v>tier - 3</v>
      </c>
      <c r="AT861" s="19" t="s">
        <v>8299</v>
      </c>
      <c r="AU861" s="19" t="str">
        <v>R1013</v>
      </c>
      <c r="BD861" s="39">
        <v>1980</v>
      </c>
      <c r="BE861" s="19" t="str">
        <f t="shared" si="148"/>
        <v>Oct</v>
      </c>
      <c r="BF861" s="19">
        <v>22</v>
      </c>
      <c r="BG861" s="40">
        <f t="shared" si="149"/>
        <v>29516</v>
      </c>
      <c r="BM861" s="39">
        <v>1980</v>
      </c>
      <c r="BN861" s="19" t="str">
        <f t="shared" si="150"/>
        <v>Jul</v>
      </c>
      <c r="BO861" s="19">
        <v>21</v>
      </c>
      <c r="BP861" s="40">
        <f t="shared" si="147"/>
        <v>29423</v>
      </c>
      <c r="BQ861" s="19">
        <f ca="1" t="shared" si="151"/>
        <v>45</v>
      </c>
      <c r="BU861" s="19">
        <v>7050.02</v>
      </c>
      <c r="BV861" s="41">
        <v>7050.02</v>
      </c>
    </row>
    <row r="862" spans="1:74">
      <c r="A862" s="19" t="s">
        <v>3204</v>
      </c>
      <c r="B862" s="39">
        <v>1993</v>
      </c>
      <c r="C862" s="19">
        <f t="shared" si="144"/>
        <v>1993</v>
      </c>
      <c r="D862" s="19" t="s">
        <v>8328</v>
      </c>
      <c r="E862" s="19" t="str">
        <f t="shared" si="143"/>
        <v>Aug</v>
      </c>
      <c r="F862" s="19">
        <v>1</v>
      </c>
      <c r="G862" s="40">
        <f t="shared" si="145"/>
        <v>34182</v>
      </c>
      <c r="H862" s="19">
        <v>0</v>
      </c>
      <c r="I862" s="19">
        <v>7128.64</v>
      </c>
      <c r="J862" s="41">
        <v>7128.64</v>
      </c>
      <c r="K862" s="19" t="s">
        <v>8297</v>
      </c>
      <c r="L862" s="19" t="str">
        <v>tier - 2</v>
      </c>
      <c r="M862" s="19" t="s">
        <v>8297</v>
      </c>
      <c r="N862" s="19" t="str">
        <v>tier - 2</v>
      </c>
      <c r="O862" s="19" t="s">
        <v>8340</v>
      </c>
      <c r="P862" s="19" t="str">
        <v>R1021</v>
      </c>
      <c r="Q862" s="19">
        <f ca="1" t="shared" si="146"/>
        <v>32</v>
      </c>
      <c r="R862" s="29"/>
      <c r="U862" s="19" t="s">
        <v>8303</v>
      </c>
      <c r="V862" s="19" t="str">
        <f t="shared" si="152"/>
        <v>Jun</v>
      </c>
      <c r="X862" s="19">
        <f t="shared" si="153"/>
        <v>1978</v>
      </c>
      <c r="AG862" s="19" t="s">
        <v>3181</v>
      </c>
      <c r="AH862" s="19" t="s">
        <v>8336</v>
      </c>
      <c r="AI862" s="19" t="s">
        <v>8297</v>
      </c>
      <c r="AJ862" s="19" t="s">
        <v>8302</v>
      </c>
      <c r="AK862" s="19" t="str">
        <v>tier - 2</v>
      </c>
      <c r="AL862" s="19" t="str">
        <v>tier - 1</v>
      </c>
      <c r="AT862" s="19" t="s">
        <v>8337</v>
      </c>
      <c r="AU862" s="19" t="str">
        <v>R1024</v>
      </c>
      <c r="BD862" s="39">
        <v>1980</v>
      </c>
      <c r="BE862" s="19" t="str">
        <f t="shared" si="148"/>
        <v>Jul</v>
      </c>
      <c r="BF862" s="19">
        <v>21</v>
      </c>
      <c r="BG862" s="40">
        <f t="shared" si="149"/>
        <v>29423</v>
      </c>
      <c r="BM862" s="39">
        <v>1980</v>
      </c>
      <c r="BN862" s="19" t="str">
        <f t="shared" si="150"/>
        <v>Jun</v>
      </c>
      <c r="BO862" s="19">
        <v>28</v>
      </c>
      <c r="BP862" s="40">
        <f t="shared" si="147"/>
        <v>29400</v>
      </c>
      <c r="BQ862" s="19">
        <f ca="1" t="shared" si="151"/>
        <v>45</v>
      </c>
      <c r="BU862" s="19">
        <v>7050.64</v>
      </c>
      <c r="BV862" s="41">
        <v>7050.64</v>
      </c>
    </row>
    <row r="863" spans="1:74">
      <c r="A863" s="19" t="s">
        <v>3208</v>
      </c>
      <c r="B863" s="39">
        <v>1984</v>
      </c>
      <c r="C863" s="19">
        <f t="shared" si="144"/>
        <v>1984</v>
      </c>
      <c r="D863" s="19" t="s">
        <v>8296</v>
      </c>
      <c r="E863" s="19" t="str">
        <f t="shared" si="143"/>
        <v>Jul</v>
      </c>
      <c r="F863" s="19">
        <v>7</v>
      </c>
      <c r="G863" s="40">
        <f t="shared" si="145"/>
        <v>30870</v>
      </c>
      <c r="H863" s="19">
        <v>2</v>
      </c>
      <c r="I863" s="19">
        <v>7133.9</v>
      </c>
      <c r="J863" s="41">
        <v>7133.9</v>
      </c>
      <c r="K863" s="19" t="s">
        <v>8297</v>
      </c>
      <c r="L863" s="19" t="str">
        <v>tier - 2</v>
      </c>
      <c r="M863" s="19" t="s">
        <v>8302</v>
      </c>
      <c r="N863" s="19" t="str">
        <v>tier - 1</v>
      </c>
      <c r="O863" s="19" t="s">
        <v>8337</v>
      </c>
      <c r="P863" s="19" t="str">
        <v>R1024</v>
      </c>
      <c r="Q863" s="19">
        <f ca="1" t="shared" si="146"/>
        <v>41</v>
      </c>
      <c r="R863" s="29"/>
      <c r="U863" s="19" t="s">
        <v>8329</v>
      </c>
      <c r="V863" s="19" t="str">
        <f t="shared" si="152"/>
        <v>Oct</v>
      </c>
      <c r="X863" s="19">
        <f t="shared" si="153"/>
        <v>1995</v>
      </c>
      <c r="AG863" s="19" t="s">
        <v>3184</v>
      </c>
      <c r="AH863" s="19" t="s">
        <v>8336</v>
      </c>
      <c r="AI863" s="19" t="s">
        <v>8297</v>
      </c>
      <c r="AJ863" s="19" t="s">
        <v>8298</v>
      </c>
      <c r="AK863" s="19" t="str">
        <v>tier - 2</v>
      </c>
      <c r="AL863" s="19" t="str">
        <v>tier - 3</v>
      </c>
      <c r="AT863" s="19" t="s">
        <v>8330</v>
      </c>
      <c r="AU863" s="19" t="str">
        <v>R1011</v>
      </c>
      <c r="BD863" s="39">
        <v>1980</v>
      </c>
      <c r="BE863" s="19" t="str">
        <f t="shared" si="148"/>
        <v>Jun</v>
      </c>
      <c r="BF863" s="19">
        <v>28</v>
      </c>
      <c r="BG863" s="40">
        <f t="shared" si="149"/>
        <v>29400</v>
      </c>
      <c r="BM863" s="39">
        <v>1978</v>
      </c>
      <c r="BN863" s="19" t="str">
        <f t="shared" si="150"/>
        <v>Jun</v>
      </c>
      <c r="BO863" s="19">
        <v>24</v>
      </c>
      <c r="BP863" s="40">
        <f t="shared" si="147"/>
        <v>28665</v>
      </c>
      <c r="BQ863" s="19">
        <f ca="1" t="shared" si="151"/>
        <v>47</v>
      </c>
      <c r="BU863" s="19">
        <v>7054.41</v>
      </c>
      <c r="BV863" s="41">
        <v>7054.41</v>
      </c>
    </row>
    <row r="864" spans="1:74">
      <c r="A864" s="19" t="s">
        <v>3211</v>
      </c>
      <c r="B864" s="39">
        <v>1999</v>
      </c>
      <c r="C864" s="19">
        <f t="shared" si="144"/>
        <v>1999</v>
      </c>
      <c r="D864" s="19" t="s">
        <v>8328</v>
      </c>
      <c r="E864" s="19" t="str">
        <f t="shared" si="143"/>
        <v>Aug</v>
      </c>
      <c r="F864" s="19">
        <v>8</v>
      </c>
      <c r="G864" s="40">
        <f t="shared" si="145"/>
        <v>36380</v>
      </c>
      <c r="H864" s="19">
        <v>0</v>
      </c>
      <c r="I864" s="19">
        <v>7144.4</v>
      </c>
      <c r="J864" s="41">
        <v>7144.4</v>
      </c>
      <c r="K864" s="19" t="s">
        <v>8297</v>
      </c>
      <c r="L864" s="19" t="str">
        <v>tier - 2</v>
      </c>
      <c r="M864" s="19" t="s">
        <v>8302</v>
      </c>
      <c r="N864" s="19" t="str">
        <v>tier - 1</v>
      </c>
      <c r="O864" s="19" t="s">
        <v>8344</v>
      </c>
      <c r="P864" s="19" t="str">
        <v>R1022</v>
      </c>
      <c r="Q864" s="19">
        <f ca="1" t="shared" si="146"/>
        <v>26</v>
      </c>
      <c r="R864" s="29"/>
      <c r="U864" s="19" t="s">
        <v>8296</v>
      </c>
      <c r="V864" s="19" t="str">
        <f t="shared" si="152"/>
        <v>Jul</v>
      </c>
      <c r="X864" s="19">
        <f t="shared" si="153"/>
        <v>1980</v>
      </c>
      <c r="AG864" s="19" t="s">
        <v>3188</v>
      </c>
      <c r="AH864" s="19" t="s">
        <v>8336</v>
      </c>
      <c r="AI864" s="19" t="s">
        <v>8297</v>
      </c>
      <c r="AJ864" s="19" t="s">
        <v>8297</v>
      </c>
      <c r="AK864" s="19" t="str">
        <v>tier - 2</v>
      </c>
      <c r="AL864" s="19" t="str">
        <v>tier - 2</v>
      </c>
      <c r="AT864" s="19" t="s">
        <v>8299</v>
      </c>
      <c r="AU864" s="19" t="str">
        <v>R1013</v>
      </c>
      <c r="BD864" s="39">
        <v>1978</v>
      </c>
      <c r="BE864" s="19" t="str">
        <f t="shared" si="148"/>
        <v>Jun</v>
      </c>
      <c r="BF864" s="19">
        <v>24</v>
      </c>
      <c r="BG864" s="40">
        <f t="shared" si="149"/>
        <v>28665</v>
      </c>
      <c r="BM864" s="39">
        <v>1982</v>
      </c>
      <c r="BN864" s="19" t="str">
        <f t="shared" si="150"/>
        <v>Oct</v>
      </c>
      <c r="BO864" s="19">
        <v>6</v>
      </c>
      <c r="BP864" s="40">
        <f t="shared" si="147"/>
        <v>30230</v>
      </c>
      <c r="BQ864" s="19">
        <f ca="1" t="shared" si="151"/>
        <v>43</v>
      </c>
      <c r="BU864" s="19">
        <v>7077.19</v>
      </c>
      <c r="BV864" s="41">
        <v>7077.19</v>
      </c>
    </row>
    <row r="865" spans="1:74">
      <c r="A865" s="19" t="s">
        <v>3215</v>
      </c>
      <c r="B865" s="39">
        <v>1984</v>
      </c>
      <c r="C865" s="19">
        <f t="shared" si="144"/>
        <v>1984</v>
      </c>
      <c r="D865" s="19" t="s">
        <v>8301</v>
      </c>
      <c r="E865" s="19" t="str">
        <f t="shared" si="143"/>
        <v>Nov</v>
      </c>
      <c r="F865" s="19">
        <v>21</v>
      </c>
      <c r="G865" s="40">
        <f t="shared" si="145"/>
        <v>31007</v>
      </c>
      <c r="H865" s="19">
        <v>2</v>
      </c>
      <c r="I865" s="19">
        <v>7144.86</v>
      </c>
      <c r="J865" s="41">
        <v>7144.86</v>
      </c>
      <c r="K865" s="19" t="s">
        <v>8297</v>
      </c>
      <c r="L865" s="19" t="str">
        <v>tier - 2</v>
      </c>
      <c r="M865" s="19" t="s">
        <v>8297</v>
      </c>
      <c r="N865" s="19" t="str">
        <v>tier - 2</v>
      </c>
      <c r="O865" s="19" t="s">
        <v>8337</v>
      </c>
      <c r="P865" s="19" t="str">
        <v>R1024</v>
      </c>
      <c r="Q865" s="19">
        <f ca="1" t="shared" si="146"/>
        <v>40</v>
      </c>
      <c r="R865" s="29"/>
      <c r="U865" s="19" t="s">
        <v>8329</v>
      </c>
      <c r="V865" s="19" t="str">
        <f t="shared" si="152"/>
        <v>Oct</v>
      </c>
      <c r="X865" s="19">
        <f t="shared" si="153"/>
        <v>1980</v>
      </c>
      <c r="AG865" s="19" t="s">
        <v>3191</v>
      </c>
      <c r="AH865" s="19" t="s">
        <v>8336</v>
      </c>
      <c r="AI865" s="19" t="s">
        <v>8297</v>
      </c>
      <c r="AJ865" s="19" t="s">
        <v>8298</v>
      </c>
      <c r="AK865" s="19" t="str">
        <v>tier - 2</v>
      </c>
      <c r="AL865" s="19" t="str">
        <v>tier - 3</v>
      </c>
      <c r="AT865" s="19" t="s">
        <v>8337</v>
      </c>
      <c r="AU865" s="19" t="str">
        <v>R1024</v>
      </c>
      <c r="BD865" s="39">
        <v>1982</v>
      </c>
      <c r="BE865" s="19" t="str">
        <f t="shared" si="148"/>
        <v>Oct</v>
      </c>
      <c r="BF865" s="19">
        <v>6</v>
      </c>
      <c r="BG865" s="40">
        <f t="shared" si="149"/>
        <v>30230</v>
      </c>
      <c r="BM865" s="39">
        <v>1992</v>
      </c>
      <c r="BN865" s="19" t="str">
        <f t="shared" si="150"/>
        <v>Jun</v>
      </c>
      <c r="BO865" s="19">
        <v>18</v>
      </c>
      <c r="BP865" s="40">
        <f t="shared" si="147"/>
        <v>33773</v>
      </c>
      <c r="BQ865" s="19">
        <f ca="1" t="shared" si="151"/>
        <v>33</v>
      </c>
      <c r="BU865" s="19">
        <v>7096.98</v>
      </c>
      <c r="BV865" s="41">
        <v>7096.98</v>
      </c>
    </row>
    <row r="866" spans="1:74">
      <c r="A866" s="19" t="s">
        <v>3219</v>
      </c>
      <c r="B866" s="39">
        <v>1976</v>
      </c>
      <c r="C866" s="19">
        <f t="shared" si="144"/>
        <v>1976</v>
      </c>
      <c r="D866" s="19" t="s">
        <v>8303</v>
      </c>
      <c r="E866" s="19" t="str">
        <f t="shared" si="143"/>
        <v>Jun</v>
      </c>
      <c r="F866" s="19">
        <v>24</v>
      </c>
      <c r="G866" s="40">
        <f t="shared" si="145"/>
        <v>27935</v>
      </c>
      <c r="H866" s="19">
        <v>0</v>
      </c>
      <c r="I866" s="19">
        <v>7147.11</v>
      </c>
      <c r="J866" s="41">
        <v>7147.11</v>
      </c>
      <c r="K866" s="19" t="s">
        <v>8298</v>
      </c>
      <c r="L866" s="19" t="str">
        <v>tier - 3</v>
      </c>
      <c r="M866" s="19" t="s">
        <v>8297</v>
      </c>
      <c r="N866" s="19" t="str">
        <v>tier - 2</v>
      </c>
      <c r="O866" s="19" t="s">
        <v>8330</v>
      </c>
      <c r="P866" s="19" t="str">
        <v>R1011</v>
      </c>
      <c r="Q866" s="19">
        <f ca="1" t="shared" si="146"/>
        <v>49</v>
      </c>
      <c r="R866" s="29"/>
      <c r="U866" s="19" t="s">
        <v>8296</v>
      </c>
      <c r="V866" s="19" t="str">
        <f t="shared" si="152"/>
        <v>Jul</v>
      </c>
      <c r="X866" s="19">
        <f t="shared" si="153"/>
        <v>1980</v>
      </c>
      <c r="AG866" s="19" t="s">
        <v>3193</v>
      </c>
      <c r="AH866" s="19" t="s">
        <v>8336</v>
      </c>
      <c r="AI866" s="19" t="s">
        <v>8297</v>
      </c>
      <c r="AJ866" s="19" t="s">
        <v>8297</v>
      </c>
      <c r="AK866" s="19" t="str">
        <v>tier - 2</v>
      </c>
      <c r="AL866" s="19" t="str">
        <v>tier - 2</v>
      </c>
      <c r="AT866" s="19" t="s">
        <v>8315</v>
      </c>
      <c r="AU866" s="19" t="str">
        <v>R1012</v>
      </c>
      <c r="BD866" s="39">
        <v>1992</v>
      </c>
      <c r="BE866" s="19" t="str">
        <f t="shared" si="148"/>
        <v>Jun</v>
      </c>
      <c r="BF866" s="19">
        <v>18</v>
      </c>
      <c r="BG866" s="40">
        <f t="shared" si="149"/>
        <v>33773</v>
      </c>
      <c r="BM866" s="39">
        <v>1987</v>
      </c>
      <c r="BN866" s="19" t="str">
        <f t="shared" si="150"/>
        <v>Aug</v>
      </c>
      <c r="BO866" s="19">
        <v>11</v>
      </c>
      <c r="BP866" s="40">
        <f t="shared" si="147"/>
        <v>32000</v>
      </c>
      <c r="BQ866" s="19">
        <f ca="1" t="shared" si="151"/>
        <v>38</v>
      </c>
      <c r="BU866" s="19">
        <v>7106.81</v>
      </c>
      <c r="BV866" s="41">
        <v>7106.81</v>
      </c>
    </row>
    <row r="867" spans="1:74">
      <c r="A867" s="19" t="s">
        <v>3222</v>
      </c>
      <c r="B867" s="39">
        <v>1978</v>
      </c>
      <c r="C867" s="19">
        <f t="shared" si="144"/>
        <v>1978</v>
      </c>
      <c r="D867" s="19" t="s">
        <v>8296</v>
      </c>
      <c r="E867" s="19" t="str">
        <f t="shared" si="143"/>
        <v>Jul</v>
      </c>
      <c r="F867" s="19">
        <v>30</v>
      </c>
      <c r="G867" s="40">
        <f t="shared" si="145"/>
        <v>28701</v>
      </c>
      <c r="H867" s="19">
        <v>1</v>
      </c>
      <c r="I867" s="19">
        <v>7147.47</v>
      </c>
      <c r="J867" s="41">
        <v>7147.47</v>
      </c>
      <c r="K867" s="19" t="s">
        <v>8297</v>
      </c>
      <c r="L867" s="19" t="str">
        <v>tier - 2</v>
      </c>
      <c r="M867" s="19" t="s">
        <v>8298</v>
      </c>
      <c r="N867" s="19" t="str">
        <v>tier - 3</v>
      </c>
      <c r="O867" s="19" t="s">
        <v>8299</v>
      </c>
      <c r="P867" s="19" t="str">
        <v>R1013</v>
      </c>
      <c r="Q867" s="19">
        <f ca="1" t="shared" si="146"/>
        <v>47</v>
      </c>
      <c r="R867" s="29"/>
      <c r="U867" s="19" t="s">
        <v>8303</v>
      </c>
      <c r="V867" s="19" t="str">
        <f t="shared" si="152"/>
        <v>Jun</v>
      </c>
      <c r="X867" s="19">
        <f t="shared" si="153"/>
        <v>1980</v>
      </c>
      <c r="AG867" s="19" t="s">
        <v>3197</v>
      </c>
      <c r="AH867" s="19" t="s">
        <v>8336</v>
      </c>
      <c r="AI867" s="19" t="s">
        <v>8297</v>
      </c>
      <c r="AJ867" s="19" t="s">
        <v>8302</v>
      </c>
      <c r="AK867" s="19" t="str">
        <v>tier - 2</v>
      </c>
      <c r="AL867" s="19" t="str">
        <v>tier - 1</v>
      </c>
      <c r="AT867" s="19" t="s">
        <v>8315</v>
      </c>
      <c r="AU867" s="19" t="str">
        <v>R1012</v>
      </c>
      <c r="BD867" s="39">
        <v>1987</v>
      </c>
      <c r="BE867" s="19" t="str">
        <f t="shared" si="148"/>
        <v>Aug</v>
      </c>
      <c r="BF867" s="19">
        <v>11</v>
      </c>
      <c r="BG867" s="40">
        <f t="shared" si="149"/>
        <v>32000</v>
      </c>
      <c r="BM867" s="39">
        <v>1968</v>
      </c>
      <c r="BN867" s="19" t="str">
        <f t="shared" si="150"/>
        <v>Jun</v>
      </c>
      <c r="BO867" s="19">
        <v>29</v>
      </c>
      <c r="BP867" s="40">
        <f t="shared" si="147"/>
        <v>25018</v>
      </c>
      <c r="BQ867" s="19">
        <f ca="1" t="shared" si="151"/>
        <v>57</v>
      </c>
      <c r="BU867" s="19">
        <v>7125.25</v>
      </c>
      <c r="BV867" s="41">
        <v>7125.25</v>
      </c>
    </row>
    <row r="868" spans="1:74">
      <c r="A868" s="19" t="s">
        <v>3225</v>
      </c>
      <c r="B868" s="39">
        <v>1984</v>
      </c>
      <c r="C868" s="19">
        <f t="shared" si="144"/>
        <v>1984</v>
      </c>
      <c r="D868" s="19" t="s">
        <v>8303</v>
      </c>
      <c r="E868" s="19" t="str">
        <f t="shared" si="143"/>
        <v>Jun</v>
      </c>
      <c r="F868" s="19">
        <v>29</v>
      </c>
      <c r="G868" s="40">
        <f t="shared" si="145"/>
        <v>30862</v>
      </c>
      <c r="H868" s="19">
        <v>3</v>
      </c>
      <c r="I868" s="19">
        <v>7151.09</v>
      </c>
      <c r="J868" s="41">
        <v>7151.09</v>
      </c>
      <c r="K868" s="19" t="s">
        <v>8297</v>
      </c>
      <c r="L868" s="19" t="str">
        <v>tier - 2</v>
      </c>
      <c r="M868" s="19" t="s">
        <v>8297</v>
      </c>
      <c r="N868" s="19" t="str">
        <v>tier - 2</v>
      </c>
      <c r="O868" s="19" t="s">
        <v>8330</v>
      </c>
      <c r="P868" s="19" t="str">
        <v>R1011</v>
      </c>
      <c r="Q868" s="19">
        <f ca="1" t="shared" si="146"/>
        <v>41</v>
      </c>
      <c r="R868" s="29"/>
      <c r="U868" s="19" t="s">
        <v>8303</v>
      </c>
      <c r="V868" s="19" t="str">
        <f t="shared" si="152"/>
        <v>Jun</v>
      </c>
      <c r="X868" s="19">
        <f t="shared" si="153"/>
        <v>1978</v>
      </c>
      <c r="AG868" s="19" t="s">
        <v>3200</v>
      </c>
      <c r="AH868" s="19" t="s">
        <v>8336</v>
      </c>
      <c r="AI868" s="19" t="s">
        <v>8298</v>
      </c>
      <c r="AJ868" s="19" t="s">
        <v>8297</v>
      </c>
      <c r="AK868" s="19" t="str">
        <v>tier - 3</v>
      </c>
      <c r="AL868" s="19" t="str">
        <v>tier - 2</v>
      </c>
      <c r="AT868" s="19" t="s">
        <v>8299</v>
      </c>
      <c r="AU868" s="19" t="str">
        <v>R1013</v>
      </c>
      <c r="BD868" s="39">
        <v>1968</v>
      </c>
      <c r="BE868" s="19" t="str">
        <f t="shared" si="148"/>
        <v>Jun</v>
      </c>
      <c r="BF868" s="19">
        <v>29</v>
      </c>
      <c r="BG868" s="40">
        <f t="shared" si="149"/>
        <v>25018</v>
      </c>
      <c r="BM868" s="39">
        <v>1993</v>
      </c>
      <c r="BN868" s="19" t="str">
        <f t="shared" si="150"/>
        <v>Aug</v>
      </c>
      <c r="BO868" s="19">
        <v>1</v>
      </c>
      <c r="BP868" s="40">
        <f t="shared" si="147"/>
        <v>34182</v>
      </c>
      <c r="BQ868" s="19">
        <f ca="1" t="shared" si="151"/>
        <v>32</v>
      </c>
      <c r="BU868" s="19">
        <v>7128.64</v>
      </c>
      <c r="BV868" s="41">
        <v>7128.64</v>
      </c>
    </row>
    <row r="869" spans="1:74">
      <c r="A869" s="19" t="s">
        <v>3229</v>
      </c>
      <c r="B869" s="39">
        <v>1978</v>
      </c>
      <c r="C869" s="19">
        <f t="shared" si="144"/>
        <v>1978</v>
      </c>
      <c r="D869" s="19" t="s">
        <v>8310</v>
      </c>
      <c r="E869" s="19" t="str">
        <f t="shared" si="143"/>
        <v>Sep</v>
      </c>
      <c r="F869" s="19">
        <v>6</v>
      </c>
      <c r="G869" s="40">
        <f t="shared" si="145"/>
        <v>28739</v>
      </c>
      <c r="H869" s="19">
        <v>1</v>
      </c>
      <c r="I869" s="19">
        <v>7152.67</v>
      </c>
      <c r="J869" s="41">
        <v>7152.67</v>
      </c>
      <c r="K869" s="19" t="s">
        <v>8298</v>
      </c>
      <c r="L869" s="19" t="str">
        <v>tier - 3</v>
      </c>
      <c r="M869" s="19" t="s">
        <v>8297</v>
      </c>
      <c r="N869" s="19" t="str">
        <v>tier - 2</v>
      </c>
      <c r="O869" s="19" t="s">
        <v>8299</v>
      </c>
      <c r="P869" s="19" t="str">
        <v>R1013</v>
      </c>
      <c r="Q869" s="19">
        <f ca="1" t="shared" si="146"/>
        <v>47</v>
      </c>
      <c r="R869" s="29"/>
      <c r="U869" s="19" t="s">
        <v>8329</v>
      </c>
      <c r="V869" s="19" t="str">
        <f t="shared" si="152"/>
        <v>Oct</v>
      </c>
      <c r="X869" s="19">
        <f t="shared" si="153"/>
        <v>1982</v>
      </c>
      <c r="AG869" s="19" t="s">
        <v>3204</v>
      </c>
      <c r="AH869" s="19" t="s">
        <v>8336</v>
      </c>
      <c r="AI869" s="19" t="s">
        <v>8297</v>
      </c>
      <c r="AJ869" s="19" t="s">
        <v>8297</v>
      </c>
      <c r="AK869" s="19" t="str">
        <v>tier - 2</v>
      </c>
      <c r="AL869" s="19" t="str">
        <v>tier - 2</v>
      </c>
      <c r="AT869" s="19" t="s">
        <v>8340</v>
      </c>
      <c r="AU869" s="19" t="str">
        <v>R1021</v>
      </c>
      <c r="BD869" s="39">
        <v>1993</v>
      </c>
      <c r="BE869" s="19" t="str">
        <f t="shared" si="148"/>
        <v>Aug</v>
      </c>
      <c r="BF869" s="19">
        <v>1</v>
      </c>
      <c r="BG869" s="40">
        <f t="shared" si="149"/>
        <v>34182</v>
      </c>
      <c r="BM869" s="39">
        <v>1984</v>
      </c>
      <c r="BN869" s="19" t="str">
        <f t="shared" si="150"/>
        <v>Jul</v>
      </c>
      <c r="BO869" s="19">
        <v>7</v>
      </c>
      <c r="BP869" s="40">
        <f t="shared" si="147"/>
        <v>30870</v>
      </c>
      <c r="BQ869" s="19">
        <f ca="1" t="shared" si="151"/>
        <v>41</v>
      </c>
      <c r="BU869" s="19">
        <v>7133.9</v>
      </c>
      <c r="BV869" s="41">
        <v>7133.9</v>
      </c>
    </row>
    <row r="870" spans="1:74">
      <c r="A870" s="19" t="s">
        <v>3233</v>
      </c>
      <c r="B870" s="39">
        <v>1981</v>
      </c>
      <c r="C870" s="19">
        <f t="shared" si="144"/>
        <v>1981</v>
      </c>
      <c r="D870" s="19" t="s">
        <v>8296</v>
      </c>
      <c r="E870" s="19" t="str">
        <f t="shared" si="143"/>
        <v>Jul</v>
      </c>
      <c r="F870" s="19">
        <v>17</v>
      </c>
      <c r="G870" s="40">
        <f t="shared" si="145"/>
        <v>29784</v>
      </c>
      <c r="H870" s="19">
        <v>1</v>
      </c>
      <c r="I870" s="19">
        <v>7153.55</v>
      </c>
      <c r="J870" s="41">
        <v>7153.55</v>
      </c>
      <c r="K870" s="19" t="s">
        <v>8297</v>
      </c>
      <c r="L870" s="19" t="str">
        <v>tier - 2</v>
      </c>
      <c r="M870" s="19" t="s">
        <v>8302</v>
      </c>
      <c r="N870" s="19" t="str">
        <v>tier - 1</v>
      </c>
      <c r="O870" s="19" t="s">
        <v>8315</v>
      </c>
      <c r="P870" s="19" t="str">
        <v>R1012</v>
      </c>
      <c r="Q870" s="19">
        <f ca="1" t="shared" si="146"/>
        <v>44</v>
      </c>
      <c r="R870" s="29"/>
      <c r="U870" s="19" t="s">
        <v>8303</v>
      </c>
      <c r="V870" s="19" t="str">
        <f t="shared" si="152"/>
        <v>Jun</v>
      </c>
      <c r="X870" s="19">
        <f t="shared" si="153"/>
        <v>1992</v>
      </c>
      <c r="AG870" s="19" t="s">
        <v>3208</v>
      </c>
      <c r="AH870" s="19" t="s">
        <v>8336</v>
      </c>
      <c r="AI870" s="19" t="s">
        <v>8297</v>
      </c>
      <c r="AJ870" s="19" t="s">
        <v>8302</v>
      </c>
      <c r="AK870" s="19" t="str">
        <v>tier - 2</v>
      </c>
      <c r="AL870" s="19" t="str">
        <v>tier - 1</v>
      </c>
      <c r="AT870" s="19" t="s">
        <v>8337</v>
      </c>
      <c r="AU870" s="19" t="str">
        <v>R1024</v>
      </c>
      <c r="BD870" s="39">
        <v>1984</v>
      </c>
      <c r="BE870" s="19" t="str">
        <f t="shared" si="148"/>
        <v>Jul</v>
      </c>
      <c r="BF870" s="19">
        <v>7</v>
      </c>
      <c r="BG870" s="40">
        <f t="shared" si="149"/>
        <v>30870</v>
      </c>
      <c r="BM870" s="39">
        <v>1999</v>
      </c>
      <c r="BN870" s="19" t="str">
        <f t="shared" si="150"/>
        <v>Aug</v>
      </c>
      <c r="BO870" s="19">
        <v>8</v>
      </c>
      <c r="BP870" s="40">
        <f t="shared" si="147"/>
        <v>36380</v>
      </c>
      <c r="BQ870" s="19">
        <f ca="1" t="shared" si="151"/>
        <v>26</v>
      </c>
      <c r="BU870" s="19">
        <v>7144.4</v>
      </c>
      <c r="BV870" s="41">
        <v>7144.4</v>
      </c>
    </row>
    <row r="871" spans="1:74">
      <c r="A871" s="19" t="s">
        <v>3236</v>
      </c>
      <c r="B871" s="39">
        <v>1980</v>
      </c>
      <c r="C871" s="19">
        <f t="shared" si="144"/>
        <v>1980</v>
      </c>
      <c r="D871" s="19" t="s">
        <v>8303</v>
      </c>
      <c r="E871" s="19" t="str">
        <f t="shared" si="143"/>
        <v>Jun</v>
      </c>
      <c r="F871" s="19">
        <v>22</v>
      </c>
      <c r="G871" s="40">
        <f t="shared" si="145"/>
        <v>29394</v>
      </c>
      <c r="H871" s="19">
        <v>2</v>
      </c>
      <c r="I871" s="19">
        <v>7160.09</v>
      </c>
      <c r="J871" s="41">
        <v>7160.09</v>
      </c>
      <c r="K871" s="19" t="s">
        <v>8297</v>
      </c>
      <c r="L871" s="19" t="str">
        <v>tier - 2</v>
      </c>
      <c r="M871" s="19" t="s">
        <v>8297</v>
      </c>
      <c r="N871" s="19" t="str">
        <v>tier - 2</v>
      </c>
      <c r="O871" s="19" t="s">
        <v>8330</v>
      </c>
      <c r="P871" s="19" t="str">
        <v>R1011</v>
      </c>
      <c r="Q871" s="19">
        <f ca="1" t="shared" si="146"/>
        <v>45</v>
      </c>
      <c r="R871" s="29"/>
      <c r="U871" s="19" t="s">
        <v>8328</v>
      </c>
      <c r="V871" s="19" t="str">
        <f t="shared" si="152"/>
        <v>Aug</v>
      </c>
      <c r="X871" s="19">
        <f t="shared" si="153"/>
        <v>1987</v>
      </c>
      <c r="AG871" s="19" t="s">
        <v>3211</v>
      </c>
      <c r="AH871" s="19" t="s">
        <v>8336</v>
      </c>
      <c r="AI871" s="19" t="s">
        <v>8297</v>
      </c>
      <c r="AJ871" s="19" t="s">
        <v>8302</v>
      </c>
      <c r="AK871" s="19" t="str">
        <v>tier - 2</v>
      </c>
      <c r="AL871" s="19" t="str">
        <v>tier - 1</v>
      </c>
      <c r="AT871" s="19" t="s">
        <v>8344</v>
      </c>
      <c r="AU871" s="19" t="str">
        <v>R1022</v>
      </c>
      <c r="BD871" s="39">
        <v>1999</v>
      </c>
      <c r="BE871" s="19" t="str">
        <f t="shared" si="148"/>
        <v>Aug</v>
      </c>
      <c r="BF871" s="19">
        <v>8</v>
      </c>
      <c r="BG871" s="40">
        <f t="shared" si="149"/>
        <v>36380</v>
      </c>
      <c r="BM871" s="39">
        <v>1984</v>
      </c>
      <c r="BN871" s="19" t="str">
        <f t="shared" si="150"/>
        <v>Nov</v>
      </c>
      <c r="BO871" s="19">
        <v>21</v>
      </c>
      <c r="BP871" s="40">
        <f t="shared" si="147"/>
        <v>31007</v>
      </c>
      <c r="BQ871" s="19">
        <f ca="1" t="shared" si="151"/>
        <v>40</v>
      </c>
      <c r="BU871" s="19">
        <v>7144.86</v>
      </c>
      <c r="BV871" s="41">
        <v>7144.86</v>
      </c>
    </row>
    <row r="872" spans="1:74">
      <c r="A872" s="19" t="s">
        <v>3240</v>
      </c>
      <c r="B872" s="39">
        <v>1980</v>
      </c>
      <c r="C872" s="19">
        <f t="shared" si="144"/>
        <v>1980</v>
      </c>
      <c r="D872" s="19" t="s">
        <v>8329</v>
      </c>
      <c r="E872" s="19" t="str">
        <f t="shared" si="143"/>
        <v>Oct</v>
      </c>
      <c r="F872" s="19">
        <v>7</v>
      </c>
      <c r="G872" s="40">
        <f t="shared" si="145"/>
        <v>29501</v>
      </c>
      <c r="H872" s="19">
        <v>2</v>
      </c>
      <c r="I872" s="19">
        <v>7160.33</v>
      </c>
      <c r="J872" s="41">
        <v>7160.33</v>
      </c>
      <c r="K872" s="19" t="s">
        <v>8297</v>
      </c>
      <c r="L872" s="19" t="str">
        <v>tier - 2</v>
      </c>
      <c r="M872" s="19" t="s">
        <v>8302</v>
      </c>
      <c r="N872" s="19" t="str">
        <v>tier - 1</v>
      </c>
      <c r="O872" s="19" t="s">
        <v>8299</v>
      </c>
      <c r="P872" s="19" t="str">
        <v>R1013</v>
      </c>
      <c r="Q872" s="19">
        <f ca="1" t="shared" si="146"/>
        <v>45</v>
      </c>
      <c r="R872" s="29"/>
      <c r="U872" s="19" t="s">
        <v>8303</v>
      </c>
      <c r="V872" s="19" t="str">
        <f t="shared" si="152"/>
        <v>Jun</v>
      </c>
      <c r="X872" s="19">
        <f t="shared" si="153"/>
        <v>1968</v>
      </c>
      <c r="AG872" s="19" t="s">
        <v>3215</v>
      </c>
      <c r="AH872" s="19" t="s">
        <v>8336</v>
      </c>
      <c r="AI872" s="19" t="s">
        <v>8297</v>
      </c>
      <c r="AJ872" s="19" t="s">
        <v>8297</v>
      </c>
      <c r="AK872" s="19" t="str">
        <v>tier - 2</v>
      </c>
      <c r="AL872" s="19" t="str">
        <v>tier - 2</v>
      </c>
      <c r="AT872" s="19" t="s">
        <v>8337</v>
      </c>
      <c r="AU872" s="19" t="str">
        <v>R1024</v>
      </c>
      <c r="BD872" s="39">
        <v>1984</v>
      </c>
      <c r="BE872" s="19" t="str">
        <f t="shared" si="148"/>
        <v>Nov</v>
      </c>
      <c r="BF872" s="19">
        <v>21</v>
      </c>
      <c r="BG872" s="40">
        <f t="shared" si="149"/>
        <v>31007</v>
      </c>
      <c r="BM872" s="39">
        <v>1976</v>
      </c>
      <c r="BN872" s="19" t="str">
        <f t="shared" si="150"/>
        <v>Jun</v>
      </c>
      <c r="BO872" s="19">
        <v>24</v>
      </c>
      <c r="BP872" s="40">
        <f t="shared" si="147"/>
        <v>27935</v>
      </c>
      <c r="BQ872" s="19">
        <f ca="1" t="shared" si="151"/>
        <v>49</v>
      </c>
      <c r="BU872" s="19">
        <v>7147.11</v>
      </c>
      <c r="BV872" s="41">
        <v>7147.11</v>
      </c>
    </row>
    <row r="873" spans="1:74">
      <c r="A873" s="19" t="s">
        <v>3244</v>
      </c>
      <c r="B873" s="39">
        <v>1980</v>
      </c>
      <c r="C873" s="19">
        <f t="shared" si="144"/>
        <v>1980</v>
      </c>
      <c r="D873" s="19" t="s">
        <v>8310</v>
      </c>
      <c r="E873" s="19" t="str">
        <f t="shared" si="143"/>
        <v>Sep</v>
      </c>
      <c r="F873" s="19">
        <v>30</v>
      </c>
      <c r="G873" s="40">
        <f t="shared" si="145"/>
        <v>29494</v>
      </c>
      <c r="H873" s="19">
        <v>2</v>
      </c>
      <c r="I873" s="19">
        <v>7162.01</v>
      </c>
      <c r="J873" s="41">
        <v>7162.01</v>
      </c>
      <c r="K873" s="19" t="s">
        <v>8297</v>
      </c>
      <c r="L873" s="19" t="str">
        <v>tier - 2</v>
      </c>
      <c r="M873" s="19" t="s">
        <v>8298</v>
      </c>
      <c r="N873" s="19" t="str">
        <v>tier - 3</v>
      </c>
      <c r="O873" s="19" t="s">
        <v>8299</v>
      </c>
      <c r="P873" s="19" t="str">
        <v>R1013</v>
      </c>
      <c r="Q873" s="19">
        <f ca="1" t="shared" si="146"/>
        <v>45</v>
      </c>
      <c r="R873" s="29"/>
      <c r="U873" s="19" t="s">
        <v>8328</v>
      </c>
      <c r="V873" s="19" t="str">
        <f t="shared" si="152"/>
        <v>Aug</v>
      </c>
      <c r="X873" s="19">
        <f t="shared" si="153"/>
        <v>1993</v>
      </c>
      <c r="AG873" s="19" t="s">
        <v>3219</v>
      </c>
      <c r="AH873" s="19" t="s">
        <v>8336</v>
      </c>
      <c r="AI873" s="19" t="s">
        <v>8298</v>
      </c>
      <c r="AJ873" s="19" t="s">
        <v>8297</v>
      </c>
      <c r="AK873" s="19" t="str">
        <v>tier - 3</v>
      </c>
      <c r="AL873" s="19" t="str">
        <v>tier - 2</v>
      </c>
      <c r="AT873" s="19" t="s">
        <v>8330</v>
      </c>
      <c r="AU873" s="19" t="str">
        <v>R1011</v>
      </c>
      <c r="BD873" s="39">
        <v>1976</v>
      </c>
      <c r="BE873" s="19" t="str">
        <f t="shared" si="148"/>
        <v>Jun</v>
      </c>
      <c r="BF873" s="19">
        <v>24</v>
      </c>
      <c r="BG873" s="40">
        <f t="shared" si="149"/>
        <v>27935</v>
      </c>
      <c r="BM873" s="39">
        <v>1978</v>
      </c>
      <c r="BN873" s="19" t="str">
        <f t="shared" si="150"/>
        <v>Jul</v>
      </c>
      <c r="BO873" s="19">
        <v>30</v>
      </c>
      <c r="BP873" s="40">
        <f t="shared" si="147"/>
        <v>28701</v>
      </c>
      <c r="BQ873" s="19">
        <f ca="1" t="shared" si="151"/>
        <v>47</v>
      </c>
      <c r="BU873" s="19">
        <v>7147.47</v>
      </c>
      <c r="BV873" s="41">
        <v>7147.47</v>
      </c>
    </row>
    <row r="874" spans="1:74">
      <c r="A874" s="19" t="s">
        <v>3247</v>
      </c>
      <c r="B874" s="39">
        <v>1982</v>
      </c>
      <c r="C874" s="19">
        <f t="shared" si="144"/>
        <v>1982</v>
      </c>
      <c r="D874" s="19" t="s">
        <v>8328</v>
      </c>
      <c r="E874" s="19" t="str">
        <f t="shared" si="143"/>
        <v>Aug</v>
      </c>
      <c r="F874" s="19">
        <v>16</v>
      </c>
      <c r="G874" s="40">
        <f t="shared" si="145"/>
        <v>30179</v>
      </c>
      <c r="H874" s="19">
        <v>2</v>
      </c>
      <c r="I874" s="19">
        <v>7173.36</v>
      </c>
      <c r="J874" s="41">
        <v>7173.36</v>
      </c>
      <c r="K874" s="19" t="s">
        <v>8298</v>
      </c>
      <c r="L874" s="19" t="str">
        <v>tier - 3</v>
      </c>
      <c r="M874" s="19" t="s">
        <v>8297</v>
      </c>
      <c r="N874" s="19" t="str">
        <v>tier - 2</v>
      </c>
      <c r="O874" s="19" t="s">
        <v>8333</v>
      </c>
      <c r="P874" s="19" t="str">
        <v>R1016</v>
      </c>
      <c r="Q874" s="19">
        <f ca="1" t="shared" si="146"/>
        <v>43</v>
      </c>
      <c r="R874" s="29"/>
      <c r="U874" s="19" t="s">
        <v>8296</v>
      </c>
      <c r="V874" s="19" t="str">
        <f t="shared" si="152"/>
        <v>Jul</v>
      </c>
      <c r="X874" s="19">
        <f t="shared" si="153"/>
        <v>1984</v>
      </c>
      <c r="AG874" s="19" t="s">
        <v>3222</v>
      </c>
      <c r="AH874" s="19" t="s">
        <v>8336</v>
      </c>
      <c r="AI874" s="19" t="s">
        <v>8297</v>
      </c>
      <c r="AJ874" s="19" t="s">
        <v>8298</v>
      </c>
      <c r="AK874" s="19" t="str">
        <v>tier - 2</v>
      </c>
      <c r="AL874" s="19" t="str">
        <v>tier - 3</v>
      </c>
      <c r="AT874" s="19" t="s">
        <v>8299</v>
      </c>
      <c r="AU874" s="19" t="str">
        <v>R1013</v>
      </c>
      <c r="BD874" s="39">
        <v>1978</v>
      </c>
      <c r="BE874" s="19" t="str">
        <f t="shared" si="148"/>
        <v>Jul</v>
      </c>
      <c r="BF874" s="19">
        <v>30</v>
      </c>
      <c r="BG874" s="40">
        <f t="shared" si="149"/>
        <v>28701</v>
      </c>
      <c r="BM874" s="39">
        <v>1984</v>
      </c>
      <c r="BN874" s="19" t="str">
        <f t="shared" si="150"/>
        <v>Jun</v>
      </c>
      <c r="BO874" s="19">
        <v>29</v>
      </c>
      <c r="BP874" s="40">
        <f t="shared" si="147"/>
        <v>30862</v>
      </c>
      <c r="BQ874" s="19">
        <f ca="1" t="shared" si="151"/>
        <v>41</v>
      </c>
      <c r="BU874" s="19">
        <v>7151.09</v>
      </c>
      <c r="BV874" s="41">
        <v>7151.09</v>
      </c>
    </row>
    <row r="875" spans="1:74">
      <c r="A875" s="19" t="s">
        <v>3250</v>
      </c>
      <c r="B875" s="39">
        <v>1975</v>
      </c>
      <c r="C875" s="19">
        <f t="shared" si="144"/>
        <v>1975</v>
      </c>
      <c r="D875" s="19" t="s">
        <v>8296</v>
      </c>
      <c r="E875" s="19" t="str">
        <f t="shared" si="143"/>
        <v>Jul</v>
      </c>
      <c r="F875" s="19">
        <v>19</v>
      </c>
      <c r="G875" s="40">
        <f t="shared" si="145"/>
        <v>27594</v>
      </c>
      <c r="H875" s="19">
        <v>1</v>
      </c>
      <c r="I875" s="19">
        <v>7175.51</v>
      </c>
      <c r="J875" s="41">
        <v>7175.51</v>
      </c>
      <c r="K875" s="19" t="s">
        <v>8297</v>
      </c>
      <c r="L875" s="19" t="str">
        <v>tier - 2</v>
      </c>
      <c r="M875" s="19" t="s">
        <v>8298</v>
      </c>
      <c r="N875" s="19" t="str">
        <v>tier - 3</v>
      </c>
      <c r="O875" s="19" t="s">
        <v>8299</v>
      </c>
      <c r="P875" s="19" t="str">
        <v>R1013</v>
      </c>
      <c r="Q875" s="19">
        <f ca="1" t="shared" si="146"/>
        <v>50</v>
      </c>
      <c r="R875" s="29"/>
      <c r="U875" s="19" t="s">
        <v>8328</v>
      </c>
      <c r="V875" s="19" t="str">
        <f t="shared" si="152"/>
        <v>Aug</v>
      </c>
      <c r="X875" s="19">
        <f t="shared" si="153"/>
        <v>1999</v>
      </c>
      <c r="AG875" s="19" t="s">
        <v>3225</v>
      </c>
      <c r="AH875" s="19" t="s">
        <v>8336</v>
      </c>
      <c r="AI875" s="19" t="s">
        <v>8297</v>
      </c>
      <c r="AJ875" s="19" t="s">
        <v>8297</v>
      </c>
      <c r="AK875" s="19" t="str">
        <v>tier - 2</v>
      </c>
      <c r="AL875" s="19" t="str">
        <v>tier - 2</v>
      </c>
      <c r="AT875" s="19" t="s">
        <v>8330</v>
      </c>
      <c r="AU875" s="19" t="str">
        <v>R1011</v>
      </c>
      <c r="BD875" s="39">
        <v>1984</v>
      </c>
      <c r="BE875" s="19" t="str">
        <f t="shared" si="148"/>
        <v>Jun</v>
      </c>
      <c r="BF875" s="19">
        <v>29</v>
      </c>
      <c r="BG875" s="40">
        <f t="shared" si="149"/>
        <v>30862</v>
      </c>
      <c r="BM875" s="39">
        <v>1978</v>
      </c>
      <c r="BN875" s="19" t="str">
        <f t="shared" si="150"/>
        <v>Sep</v>
      </c>
      <c r="BO875" s="19">
        <v>6</v>
      </c>
      <c r="BP875" s="40">
        <f t="shared" si="147"/>
        <v>28739</v>
      </c>
      <c r="BQ875" s="19">
        <f ca="1" t="shared" si="151"/>
        <v>47</v>
      </c>
      <c r="BU875" s="19">
        <v>7152.67</v>
      </c>
      <c r="BV875" s="41">
        <v>7152.67</v>
      </c>
    </row>
    <row r="876" spans="1:74">
      <c r="A876" s="19" t="s">
        <v>3254</v>
      </c>
      <c r="B876" s="39">
        <v>1968</v>
      </c>
      <c r="C876" s="19">
        <f t="shared" si="144"/>
        <v>1968</v>
      </c>
      <c r="D876" s="19" t="s">
        <v>8328</v>
      </c>
      <c r="E876" s="19" t="str">
        <f t="shared" si="143"/>
        <v>Aug</v>
      </c>
      <c r="F876" s="19">
        <v>26</v>
      </c>
      <c r="G876" s="40">
        <f t="shared" si="145"/>
        <v>25076</v>
      </c>
      <c r="H876" s="19">
        <v>0</v>
      </c>
      <c r="I876" s="19">
        <v>7179.52</v>
      </c>
      <c r="J876" s="41">
        <v>7179.52</v>
      </c>
      <c r="K876" s="19" t="s">
        <v>8298</v>
      </c>
      <c r="L876" s="19" t="str">
        <v>tier - 3</v>
      </c>
      <c r="M876" s="19" t="s">
        <v>8298</v>
      </c>
      <c r="N876" s="19" t="str">
        <v>tier - 3</v>
      </c>
      <c r="O876" s="19" t="s">
        <v>8299</v>
      </c>
      <c r="P876" s="19" t="str">
        <v>R1013</v>
      </c>
      <c r="Q876" s="19">
        <f ca="1" t="shared" si="146"/>
        <v>57</v>
      </c>
      <c r="R876" s="29"/>
      <c r="U876" s="19" t="s">
        <v>8301</v>
      </c>
      <c r="V876" s="19" t="str">
        <f t="shared" si="152"/>
        <v>Nov</v>
      </c>
      <c r="X876" s="19">
        <f t="shared" si="153"/>
        <v>1984</v>
      </c>
      <c r="AG876" s="19" t="s">
        <v>3229</v>
      </c>
      <c r="AH876" s="19" t="s">
        <v>8336</v>
      </c>
      <c r="AI876" s="19" t="s">
        <v>8298</v>
      </c>
      <c r="AJ876" s="19" t="s">
        <v>8297</v>
      </c>
      <c r="AK876" s="19" t="str">
        <v>tier - 3</v>
      </c>
      <c r="AL876" s="19" t="str">
        <v>tier - 2</v>
      </c>
      <c r="AT876" s="19" t="s">
        <v>8299</v>
      </c>
      <c r="AU876" s="19" t="str">
        <v>R1013</v>
      </c>
      <c r="BD876" s="39">
        <v>1978</v>
      </c>
      <c r="BE876" s="19" t="str">
        <f t="shared" si="148"/>
        <v>Sep</v>
      </c>
      <c r="BF876" s="19">
        <v>6</v>
      </c>
      <c r="BG876" s="40">
        <f t="shared" si="149"/>
        <v>28739</v>
      </c>
      <c r="BM876" s="39">
        <v>1981</v>
      </c>
      <c r="BN876" s="19" t="str">
        <f t="shared" si="150"/>
        <v>Jul</v>
      </c>
      <c r="BO876" s="19">
        <v>17</v>
      </c>
      <c r="BP876" s="40">
        <f t="shared" si="147"/>
        <v>29784</v>
      </c>
      <c r="BQ876" s="19">
        <f ca="1" t="shared" si="151"/>
        <v>44</v>
      </c>
      <c r="BU876" s="19">
        <v>7153.55</v>
      </c>
      <c r="BV876" s="41">
        <v>7153.55</v>
      </c>
    </row>
    <row r="877" spans="1:74">
      <c r="A877" s="19" t="s">
        <v>3258</v>
      </c>
      <c r="B877" s="39">
        <v>1982</v>
      </c>
      <c r="C877" s="19">
        <f t="shared" si="144"/>
        <v>1982</v>
      </c>
      <c r="D877" s="19" t="s">
        <v>8310</v>
      </c>
      <c r="E877" s="19" t="str">
        <f t="shared" si="143"/>
        <v>Sep</v>
      </c>
      <c r="F877" s="19">
        <v>14</v>
      </c>
      <c r="G877" s="40">
        <f t="shared" si="145"/>
        <v>30208</v>
      </c>
      <c r="H877" s="19">
        <v>3</v>
      </c>
      <c r="I877" s="19">
        <v>7196.87</v>
      </c>
      <c r="J877" s="41">
        <v>7196.87</v>
      </c>
      <c r="K877" s="19" t="s">
        <v>8298</v>
      </c>
      <c r="L877" s="19" t="str">
        <v>tier - 3</v>
      </c>
      <c r="M877" s="19" t="s">
        <v>8297</v>
      </c>
      <c r="N877" s="19" t="str">
        <v>tier - 2</v>
      </c>
      <c r="O877" s="19" t="s">
        <v>8330</v>
      </c>
      <c r="P877" s="19" t="str">
        <v>R1011</v>
      </c>
      <c r="Q877" s="19">
        <f ca="1" t="shared" si="146"/>
        <v>43</v>
      </c>
      <c r="R877" s="29"/>
      <c r="U877" s="19" t="s">
        <v>8303</v>
      </c>
      <c r="V877" s="19" t="str">
        <f t="shared" si="152"/>
        <v>Jun</v>
      </c>
      <c r="X877" s="19">
        <f t="shared" si="153"/>
        <v>1976</v>
      </c>
      <c r="AG877" s="19" t="s">
        <v>3233</v>
      </c>
      <c r="AH877" s="19" t="s">
        <v>8336</v>
      </c>
      <c r="AI877" s="19" t="s">
        <v>8297</v>
      </c>
      <c r="AJ877" s="19" t="s">
        <v>8302</v>
      </c>
      <c r="AK877" s="19" t="str">
        <v>tier - 2</v>
      </c>
      <c r="AL877" s="19" t="str">
        <v>tier - 1</v>
      </c>
      <c r="AT877" s="19" t="s">
        <v>8315</v>
      </c>
      <c r="AU877" s="19" t="str">
        <v>R1012</v>
      </c>
      <c r="BD877" s="39">
        <v>1981</v>
      </c>
      <c r="BE877" s="19" t="str">
        <f t="shared" si="148"/>
        <v>Jul</v>
      </c>
      <c r="BF877" s="19">
        <v>17</v>
      </c>
      <c r="BG877" s="40">
        <f t="shared" si="149"/>
        <v>29784</v>
      </c>
      <c r="BM877" s="39">
        <v>1980</v>
      </c>
      <c r="BN877" s="19" t="str">
        <f t="shared" si="150"/>
        <v>Jun</v>
      </c>
      <c r="BO877" s="19">
        <v>22</v>
      </c>
      <c r="BP877" s="40">
        <f t="shared" si="147"/>
        <v>29394</v>
      </c>
      <c r="BQ877" s="19">
        <f ca="1" t="shared" si="151"/>
        <v>45</v>
      </c>
      <c r="BU877" s="19">
        <v>7160.09</v>
      </c>
      <c r="BV877" s="41">
        <v>7160.09</v>
      </c>
    </row>
    <row r="878" spans="1:74">
      <c r="A878" s="19" t="s">
        <v>3262</v>
      </c>
      <c r="B878" s="39">
        <v>1983</v>
      </c>
      <c r="C878" s="19">
        <f t="shared" si="144"/>
        <v>1983</v>
      </c>
      <c r="D878" s="19" t="s">
        <v>8328</v>
      </c>
      <c r="E878" s="19" t="str">
        <f t="shared" si="143"/>
        <v>Aug</v>
      </c>
      <c r="F878" s="19">
        <v>11</v>
      </c>
      <c r="G878" s="40">
        <f t="shared" si="145"/>
        <v>30539</v>
      </c>
      <c r="H878" s="19">
        <v>2</v>
      </c>
      <c r="I878" s="19">
        <v>7201.7</v>
      </c>
      <c r="J878" s="41">
        <v>7201.7</v>
      </c>
      <c r="K878" s="19" t="s">
        <v>8297</v>
      </c>
      <c r="L878" s="19" t="str">
        <v>tier - 2</v>
      </c>
      <c r="M878" s="19" t="s">
        <v>8298</v>
      </c>
      <c r="N878" s="19" t="str">
        <v>tier - 3</v>
      </c>
      <c r="O878" s="19" t="s">
        <v>8315</v>
      </c>
      <c r="P878" s="19" t="str">
        <v>R1012</v>
      </c>
      <c r="Q878" s="19">
        <f ca="1" t="shared" si="146"/>
        <v>42</v>
      </c>
      <c r="R878" s="29"/>
      <c r="U878" s="19" t="s">
        <v>8296</v>
      </c>
      <c r="V878" s="19" t="str">
        <f t="shared" si="152"/>
        <v>Jul</v>
      </c>
      <c r="X878" s="19">
        <f t="shared" si="153"/>
        <v>1978</v>
      </c>
      <c r="AG878" s="19" t="s">
        <v>3236</v>
      </c>
      <c r="AH878" s="19" t="s">
        <v>8336</v>
      </c>
      <c r="AI878" s="19" t="s">
        <v>8297</v>
      </c>
      <c r="AJ878" s="19" t="s">
        <v>8297</v>
      </c>
      <c r="AK878" s="19" t="str">
        <v>tier - 2</v>
      </c>
      <c r="AL878" s="19" t="str">
        <v>tier - 2</v>
      </c>
      <c r="AT878" s="19" t="s">
        <v>8330</v>
      </c>
      <c r="AU878" s="19" t="str">
        <v>R1011</v>
      </c>
      <c r="BD878" s="39">
        <v>1980</v>
      </c>
      <c r="BE878" s="19" t="str">
        <f t="shared" si="148"/>
        <v>Jun</v>
      </c>
      <c r="BF878" s="19">
        <v>22</v>
      </c>
      <c r="BG878" s="40">
        <f t="shared" si="149"/>
        <v>29394</v>
      </c>
      <c r="BM878" s="39">
        <v>1980</v>
      </c>
      <c r="BN878" s="19" t="str">
        <f t="shared" si="150"/>
        <v>Oct</v>
      </c>
      <c r="BO878" s="19">
        <v>7</v>
      </c>
      <c r="BP878" s="40">
        <f t="shared" si="147"/>
        <v>29501</v>
      </c>
      <c r="BQ878" s="19">
        <f ca="1" t="shared" si="151"/>
        <v>45</v>
      </c>
      <c r="BU878" s="19">
        <v>7160.33</v>
      </c>
      <c r="BV878" s="41">
        <v>7160.33</v>
      </c>
    </row>
    <row r="879" spans="1:74">
      <c r="A879" s="19" t="s">
        <v>3265</v>
      </c>
      <c r="B879" s="39">
        <v>1983</v>
      </c>
      <c r="C879" s="19">
        <f t="shared" si="144"/>
        <v>1983</v>
      </c>
      <c r="D879" s="19" t="s">
        <v>8301</v>
      </c>
      <c r="E879" s="19" t="str">
        <f t="shared" si="143"/>
        <v>Nov</v>
      </c>
      <c r="F879" s="19">
        <v>21</v>
      </c>
      <c r="G879" s="40">
        <f t="shared" si="145"/>
        <v>30641</v>
      </c>
      <c r="H879" s="19">
        <v>2</v>
      </c>
      <c r="I879" s="19">
        <v>7209.49</v>
      </c>
      <c r="J879" s="41">
        <v>7209.49</v>
      </c>
      <c r="K879" s="19" t="s">
        <v>8297</v>
      </c>
      <c r="L879" s="19" t="str">
        <v>tier - 2</v>
      </c>
      <c r="M879" s="19" t="s">
        <v>8298</v>
      </c>
      <c r="N879" s="19" t="str">
        <v>tier - 3</v>
      </c>
      <c r="O879" s="19" t="s">
        <v>8315</v>
      </c>
      <c r="P879" s="19" t="str">
        <v>R1012</v>
      </c>
      <c r="Q879" s="19">
        <f ca="1" t="shared" si="146"/>
        <v>41</v>
      </c>
      <c r="R879" s="29"/>
      <c r="U879" s="19" t="s">
        <v>8303</v>
      </c>
      <c r="V879" s="19" t="str">
        <f t="shared" si="152"/>
        <v>Jun</v>
      </c>
      <c r="X879" s="19">
        <f t="shared" si="153"/>
        <v>1984</v>
      </c>
      <c r="AG879" s="19" t="s">
        <v>3240</v>
      </c>
      <c r="AH879" s="19" t="s">
        <v>8336</v>
      </c>
      <c r="AI879" s="19" t="s">
        <v>8297</v>
      </c>
      <c r="AJ879" s="19" t="s">
        <v>8302</v>
      </c>
      <c r="AK879" s="19" t="str">
        <v>tier - 2</v>
      </c>
      <c r="AL879" s="19" t="str">
        <v>tier - 1</v>
      </c>
      <c r="AT879" s="19" t="s">
        <v>8299</v>
      </c>
      <c r="AU879" s="19" t="str">
        <v>R1013</v>
      </c>
      <c r="BD879" s="39">
        <v>1980</v>
      </c>
      <c r="BE879" s="19" t="str">
        <f t="shared" si="148"/>
        <v>Oct</v>
      </c>
      <c r="BF879" s="19">
        <v>7</v>
      </c>
      <c r="BG879" s="40">
        <f t="shared" si="149"/>
        <v>29501</v>
      </c>
      <c r="BM879" s="39">
        <v>1980</v>
      </c>
      <c r="BN879" s="19" t="str">
        <f t="shared" si="150"/>
        <v>Sep</v>
      </c>
      <c r="BO879" s="19">
        <v>30</v>
      </c>
      <c r="BP879" s="40">
        <f t="shared" si="147"/>
        <v>29494</v>
      </c>
      <c r="BQ879" s="19">
        <f ca="1" t="shared" si="151"/>
        <v>45</v>
      </c>
      <c r="BU879" s="19">
        <v>7162.01</v>
      </c>
      <c r="BV879" s="41">
        <v>7162.01</v>
      </c>
    </row>
    <row r="880" spans="1:74">
      <c r="A880" s="19" t="s">
        <v>3269</v>
      </c>
      <c r="B880" s="39">
        <v>1991</v>
      </c>
      <c r="C880" s="19">
        <f t="shared" si="144"/>
        <v>1991</v>
      </c>
      <c r="D880" s="19" t="s">
        <v>8303</v>
      </c>
      <c r="E880" s="19" t="str">
        <f t="shared" si="143"/>
        <v>Jun</v>
      </c>
      <c r="F880" s="19">
        <v>28</v>
      </c>
      <c r="G880" s="40">
        <f t="shared" si="145"/>
        <v>33417</v>
      </c>
      <c r="H880" s="19">
        <v>3</v>
      </c>
      <c r="I880" s="19">
        <v>7220.25</v>
      </c>
      <c r="J880" s="41">
        <v>7220.25</v>
      </c>
      <c r="K880" s="19" t="s">
        <v>8297</v>
      </c>
      <c r="L880" s="19" t="str">
        <v>tier - 2</v>
      </c>
      <c r="M880" s="19" t="s">
        <v>8297</v>
      </c>
      <c r="N880" s="19" t="str">
        <v>tier - 2</v>
      </c>
      <c r="O880" s="19" t="s">
        <v>8340</v>
      </c>
      <c r="P880" s="19" t="str">
        <v>R1021</v>
      </c>
      <c r="Q880" s="19">
        <f ca="1" t="shared" si="146"/>
        <v>34</v>
      </c>
      <c r="R880" s="29"/>
      <c r="U880" s="19" t="s">
        <v>8310</v>
      </c>
      <c r="V880" s="19" t="str">
        <f t="shared" si="152"/>
        <v>Sep</v>
      </c>
      <c r="X880" s="19">
        <f t="shared" si="153"/>
        <v>1978</v>
      </c>
      <c r="AG880" s="19" t="s">
        <v>3244</v>
      </c>
      <c r="AH880" s="19" t="s">
        <v>8336</v>
      </c>
      <c r="AI880" s="19" t="s">
        <v>8297</v>
      </c>
      <c r="AJ880" s="19" t="s">
        <v>8298</v>
      </c>
      <c r="AK880" s="19" t="str">
        <v>tier - 2</v>
      </c>
      <c r="AL880" s="19" t="str">
        <v>tier - 3</v>
      </c>
      <c r="AT880" s="19" t="s">
        <v>8299</v>
      </c>
      <c r="AU880" s="19" t="str">
        <v>R1013</v>
      </c>
      <c r="BD880" s="39">
        <v>1980</v>
      </c>
      <c r="BE880" s="19" t="str">
        <f t="shared" si="148"/>
        <v>Sep</v>
      </c>
      <c r="BF880" s="19">
        <v>30</v>
      </c>
      <c r="BG880" s="40">
        <f t="shared" si="149"/>
        <v>29494</v>
      </c>
      <c r="BM880" s="39">
        <v>1982</v>
      </c>
      <c r="BN880" s="19" t="str">
        <f t="shared" si="150"/>
        <v>Aug</v>
      </c>
      <c r="BO880" s="19">
        <v>16</v>
      </c>
      <c r="BP880" s="40">
        <f t="shared" si="147"/>
        <v>30179</v>
      </c>
      <c r="BQ880" s="19">
        <f ca="1" t="shared" si="151"/>
        <v>43</v>
      </c>
      <c r="BU880" s="19">
        <v>7173.36</v>
      </c>
      <c r="BV880" s="41">
        <v>7173.36</v>
      </c>
    </row>
    <row r="881" spans="1:74">
      <c r="A881" s="19" t="s">
        <v>3273</v>
      </c>
      <c r="B881" s="39">
        <v>1977</v>
      </c>
      <c r="C881" s="19">
        <f t="shared" si="144"/>
        <v>1977</v>
      </c>
      <c r="D881" s="19" t="s">
        <v>8310</v>
      </c>
      <c r="E881" s="19" t="str">
        <f t="shared" si="143"/>
        <v>Sep</v>
      </c>
      <c r="F881" s="19">
        <v>15</v>
      </c>
      <c r="G881" s="40">
        <f t="shared" si="145"/>
        <v>28383</v>
      </c>
      <c r="H881" s="19">
        <v>0</v>
      </c>
      <c r="I881" s="19">
        <v>7222.79</v>
      </c>
      <c r="J881" s="41">
        <v>7222.79</v>
      </c>
      <c r="K881" s="19" t="s">
        <v>8298</v>
      </c>
      <c r="L881" s="19" t="str">
        <v>tier - 3</v>
      </c>
      <c r="M881" s="19" t="s">
        <v>8298</v>
      </c>
      <c r="N881" s="19" t="str">
        <v>tier - 3</v>
      </c>
      <c r="O881" s="19" t="s">
        <v>8315</v>
      </c>
      <c r="P881" s="19" t="str">
        <v>R1012</v>
      </c>
      <c r="Q881" s="19">
        <f ca="1" t="shared" si="146"/>
        <v>48</v>
      </c>
      <c r="R881" s="29"/>
      <c r="U881" s="19" t="s">
        <v>8296</v>
      </c>
      <c r="V881" s="19" t="str">
        <f t="shared" si="152"/>
        <v>Jul</v>
      </c>
      <c r="X881" s="19">
        <f t="shared" si="153"/>
        <v>1981</v>
      </c>
      <c r="AG881" s="19" t="s">
        <v>3247</v>
      </c>
      <c r="AH881" s="19" t="s">
        <v>8336</v>
      </c>
      <c r="AI881" s="19" t="s">
        <v>8298</v>
      </c>
      <c r="AJ881" s="19" t="s">
        <v>8297</v>
      </c>
      <c r="AK881" s="19" t="str">
        <v>tier - 3</v>
      </c>
      <c r="AL881" s="19" t="str">
        <v>tier - 2</v>
      </c>
      <c r="AT881" s="19" t="s">
        <v>8333</v>
      </c>
      <c r="AU881" s="19" t="str">
        <v>R1016</v>
      </c>
      <c r="BD881" s="39">
        <v>1982</v>
      </c>
      <c r="BE881" s="19" t="str">
        <f t="shared" si="148"/>
        <v>Aug</v>
      </c>
      <c r="BF881" s="19">
        <v>16</v>
      </c>
      <c r="BG881" s="40">
        <f t="shared" si="149"/>
        <v>30179</v>
      </c>
      <c r="BM881" s="39">
        <v>1975</v>
      </c>
      <c r="BN881" s="19" t="str">
        <f t="shared" si="150"/>
        <v>Jul</v>
      </c>
      <c r="BO881" s="19">
        <v>19</v>
      </c>
      <c r="BP881" s="40">
        <f t="shared" si="147"/>
        <v>27594</v>
      </c>
      <c r="BQ881" s="19">
        <f ca="1" t="shared" si="151"/>
        <v>50</v>
      </c>
      <c r="BU881" s="19">
        <v>7175.51</v>
      </c>
      <c r="BV881" s="41">
        <v>7175.51</v>
      </c>
    </row>
    <row r="882" spans="1:74">
      <c r="A882" s="19" t="s">
        <v>3277</v>
      </c>
      <c r="B882" s="39">
        <v>1986</v>
      </c>
      <c r="C882" s="19">
        <f t="shared" si="144"/>
        <v>1986</v>
      </c>
      <c r="D882" s="19" t="s">
        <v>8296</v>
      </c>
      <c r="E882" s="19" t="str">
        <f t="shared" si="143"/>
        <v>Jul</v>
      </c>
      <c r="F882" s="19">
        <v>13</v>
      </c>
      <c r="G882" s="40">
        <f t="shared" si="145"/>
        <v>31606</v>
      </c>
      <c r="H882" s="19">
        <v>3</v>
      </c>
      <c r="I882" s="19">
        <v>7228.22</v>
      </c>
      <c r="J882" s="41">
        <v>7228.22</v>
      </c>
      <c r="K882" s="19" t="s">
        <v>8297</v>
      </c>
      <c r="L882" s="19" t="str">
        <v>tier - 2</v>
      </c>
      <c r="M882" s="19" t="s">
        <v>8302</v>
      </c>
      <c r="N882" s="19" t="str">
        <v>tier - 1</v>
      </c>
      <c r="O882" s="19" t="s">
        <v>8337</v>
      </c>
      <c r="P882" s="19" t="str">
        <v>R1024</v>
      </c>
      <c r="Q882" s="19">
        <f ca="1" t="shared" si="146"/>
        <v>39</v>
      </c>
      <c r="R882" s="29"/>
      <c r="U882" s="19" t="s">
        <v>8303</v>
      </c>
      <c r="V882" s="19" t="str">
        <f t="shared" si="152"/>
        <v>Jun</v>
      </c>
      <c r="X882" s="19">
        <f t="shared" si="153"/>
        <v>1980</v>
      </c>
      <c r="AG882" s="19" t="s">
        <v>3250</v>
      </c>
      <c r="AH882" s="19" t="s">
        <v>8336</v>
      </c>
      <c r="AI882" s="19" t="s">
        <v>8297</v>
      </c>
      <c r="AJ882" s="19" t="s">
        <v>8298</v>
      </c>
      <c r="AK882" s="19" t="str">
        <v>tier - 2</v>
      </c>
      <c r="AL882" s="19" t="str">
        <v>tier - 3</v>
      </c>
      <c r="AT882" s="19" t="s">
        <v>8299</v>
      </c>
      <c r="AU882" s="19" t="str">
        <v>R1013</v>
      </c>
      <c r="BD882" s="39">
        <v>1975</v>
      </c>
      <c r="BE882" s="19" t="str">
        <f t="shared" si="148"/>
        <v>Jul</v>
      </c>
      <c r="BF882" s="19">
        <v>19</v>
      </c>
      <c r="BG882" s="40">
        <f t="shared" si="149"/>
        <v>27594</v>
      </c>
      <c r="BM882" s="39">
        <v>1968</v>
      </c>
      <c r="BN882" s="19" t="str">
        <f t="shared" si="150"/>
        <v>Aug</v>
      </c>
      <c r="BO882" s="19">
        <v>26</v>
      </c>
      <c r="BP882" s="40">
        <f t="shared" si="147"/>
        <v>25076</v>
      </c>
      <c r="BQ882" s="19">
        <f ca="1" t="shared" si="151"/>
        <v>57</v>
      </c>
      <c r="BU882" s="19">
        <v>7179.52</v>
      </c>
      <c r="BV882" s="41">
        <v>7179.52</v>
      </c>
    </row>
    <row r="883" spans="1:74">
      <c r="A883" s="19" t="s">
        <v>3280</v>
      </c>
      <c r="B883" s="39">
        <v>1986</v>
      </c>
      <c r="C883" s="19">
        <f t="shared" si="144"/>
        <v>1986</v>
      </c>
      <c r="D883" s="19" t="s">
        <v>8310</v>
      </c>
      <c r="E883" s="19" t="str">
        <f t="shared" si="143"/>
        <v>Sep</v>
      </c>
      <c r="F883" s="19">
        <v>2</v>
      </c>
      <c r="G883" s="40">
        <f t="shared" si="145"/>
        <v>31657</v>
      </c>
      <c r="H883" s="19">
        <v>4</v>
      </c>
      <c r="I883" s="19">
        <v>7243.81</v>
      </c>
      <c r="J883" s="41">
        <v>7243.81</v>
      </c>
      <c r="K883" s="19" t="s">
        <v>8297</v>
      </c>
      <c r="L883" s="19" t="str">
        <v>tier - 2</v>
      </c>
      <c r="M883" s="19" t="s">
        <v>8298</v>
      </c>
      <c r="N883" s="19" t="str">
        <v>tier - 3</v>
      </c>
      <c r="O883" s="19" t="s">
        <v>8299</v>
      </c>
      <c r="P883" s="19" t="str">
        <v>R1013</v>
      </c>
      <c r="Q883" s="19">
        <f ca="1" t="shared" si="146"/>
        <v>39</v>
      </c>
      <c r="R883" s="29"/>
      <c r="U883" s="19" t="s">
        <v>8329</v>
      </c>
      <c r="V883" s="19" t="str">
        <f t="shared" si="152"/>
        <v>Oct</v>
      </c>
      <c r="X883" s="19">
        <f t="shared" si="153"/>
        <v>1980</v>
      </c>
      <c r="AG883" s="19" t="s">
        <v>3254</v>
      </c>
      <c r="AH883" s="19" t="s">
        <v>8336</v>
      </c>
      <c r="AI883" s="19" t="s">
        <v>8298</v>
      </c>
      <c r="AJ883" s="19" t="s">
        <v>8298</v>
      </c>
      <c r="AK883" s="19" t="str">
        <v>tier - 3</v>
      </c>
      <c r="AL883" s="19" t="str">
        <v>tier - 3</v>
      </c>
      <c r="AT883" s="19" t="s">
        <v>8299</v>
      </c>
      <c r="AU883" s="19" t="str">
        <v>R1013</v>
      </c>
      <c r="BD883" s="39">
        <v>1968</v>
      </c>
      <c r="BE883" s="19" t="str">
        <f t="shared" si="148"/>
        <v>Aug</v>
      </c>
      <c r="BF883" s="19">
        <v>26</v>
      </c>
      <c r="BG883" s="40">
        <f t="shared" si="149"/>
        <v>25076</v>
      </c>
      <c r="BM883" s="39">
        <v>1982</v>
      </c>
      <c r="BN883" s="19" t="str">
        <f t="shared" si="150"/>
        <v>Sep</v>
      </c>
      <c r="BO883" s="19">
        <v>14</v>
      </c>
      <c r="BP883" s="40">
        <f t="shared" si="147"/>
        <v>30208</v>
      </c>
      <c r="BQ883" s="19">
        <f ca="1" t="shared" si="151"/>
        <v>43</v>
      </c>
      <c r="BU883" s="19">
        <v>7196.87</v>
      </c>
      <c r="BV883" s="41">
        <v>7196.87</v>
      </c>
    </row>
    <row r="884" spans="1:74">
      <c r="A884" s="19" t="s">
        <v>3284</v>
      </c>
      <c r="B884" s="39">
        <v>1982</v>
      </c>
      <c r="C884" s="19">
        <f t="shared" si="144"/>
        <v>1982</v>
      </c>
      <c r="D884" s="19" t="s">
        <v>8296</v>
      </c>
      <c r="E884" s="19" t="str">
        <f t="shared" si="143"/>
        <v>Jul</v>
      </c>
      <c r="F884" s="19">
        <v>24</v>
      </c>
      <c r="G884" s="40">
        <f t="shared" si="145"/>
        <v>30156</v>
      </c>
      <c r="H884" s="19">
        <v>3</v>
      </c>
      <c r="I884" s="19">
        <v>7248.71</v>
      </c>
      <c r="J884" s="41">
        <v>7248.71</v>
      </c>
      <c r="K884" s="19" t="s">
        <v>8297</v>
      </c>
      <c r="L884" s="19" t="str">
        <v>tier - 2</v>
      </c>
      <c r="M884" s="19" t="s">
        <v>8302</v>
      </c>
      <c r="N884" s="19" t="str">
        <v>tier - 1</v>
      </c>
      <c r="O884" s="19" t="s">
        <v>8299</v>
      </c>
      <c r="P884" s="19" t="str">
        <v>R1013</v>
      </c>
      <c r="Q884" s="19">
        <f ca="1" t="shared" si="146"/>
        <v>43</v>
      </c>
      <c r="R884" s="29"/>
      <c r="U884" s="19" t="s">
        <v>8310</v>
      </c>
      <c r="V884" s="19" t="str">
        <f t="shared" si="152"/>
        <v>Sep</v>
      </c>
      <c r="X884" s="19">
        <f t="shared" si="153"/>
        <v>1980</v>
      </c>
      <c r="AG884" s="19" t="s">
        <v>3258</v>
      </c>
      <c r="AH884" s="19" t="s">
        <v>8336</v>
      </c>
      <c r="AI884" s="19" t="s">
        <v>8298</v>
      </c>
      <c r="AJ884" s="19" t="s">
        <v>8297</v>
      </c>
      <c r="AK884" s="19" t="str">
        <v>tier - 3</v>
      </c>
      <c r="AL884" s="19" t="str">
        <v>tier - 2</v>
      </c>
      <c r="AT884" s="19" t="s">
        <v>8330</v>
      </c>
      <c r="AU884" s="19" t="str">
        <v>R1011</v>
      </c>
      <c r="BD884" s="39">
        <v>1982</v>
      </c>
      <c r="BE884" s="19" t="str">
        <f t="shared" si="148"/>
        <v>Sep</v>
      </c>
      <c r="BF884" s="19">
        <v>14</v>
      </c>
      <c r="BG884" s="40">
        <f t="shared" si="149"/>
        <v>30208</v>
      </c>
      <c r="BM884" s="39">
        <v>1983</v>
      </c>
      <c r="BN884" s="19" t="str">
        <f t="shared" si="150"/>
        <v>Aug</v>
      </c>
      <c r="BO884" s="19">
        <v>11</v>
      </c>
      <c r="BP884" s="40">
        <f t="shared" si="147"/>
        <v>30539</v>
      </c>
      <c r="BQ884" s="19">
        <f ca="1" t="shared" si="151"/>
        <v>42</v>
      </c>
      <c r="BU884" s="19">
        <v>7201.7</v>
      </c>
      <c r="BV884" s="41">
        <v>7201.7</v>
      </c>
    </row>
    <row r="885" spans="1:74">
      <c r="A885" s="19" t="s">
        <v>3288</v>
      </c>
      <c r="B885" s="39">
        <v>1981</v>
      </c>
      <c r="C885" s="19">
        <f t="shared" si="144"/>
        <v>1981</v>
      </c>
      <c r="D885" s="19" t="s">
        <v>8328</v>
      </c>
      <c r="E885" s="19" t="str">
        <f t="shared" si="143"/>
        <v>Aug</v>
      </c>
      <c r="F885" s="19">
        <v>14</v>
      </c>
      <c r="G885" s="40">
        <f t="shared" si="145"/>
        <v>29812</v>
      </c>
      <c r="H885" s="19">
        <v>2</v>
      </c>
      <c r="I885" s="19">
        <v>7256.72</v>
      </c>
      <c r="J885" s="41">
        <v>7256.72</v>
      </c>
      <c r="K885" s="19" t="s">
        <v>8298</v>
      </c>
      <c r="L885" s="19" t="str">
        <v>tier - 3</v>
      </c>
      <c r="M885" s="19" t="s">
        <v>8297</v>
      </c>
      <c r="N885" s="19" t="str">
        <v>tier - 2</v>
      </c>
      <c r="O885" s="19" t="s">
        <v>8315</v>
      </c>
      <c r="P885" s="19" t="str">
        <v>R1012</v>
      </c>
      <c r="Q885" s="19">
        <f ca="1" t="shared" si="146"/>
        <v>44</v>
      </c>
      <c r="R885" s="29"/>
      <c r="U885" s="19" t="s">
        <v>8328</v>
      </c>
      <c r="V885" s="19" t="str">
        <f t="shared" si="152"/>
        <v>Aug</v>
      </c>
      <c r="X885" s="19">
        <f t="shared" si="153"/>
        <v>1982</v>
      </c>
      <c r="AG885" s="19" t="s">
        <v>3262</v>
      </c>
      <c r="AH885" s="19" t="s">
        <v>8336</v>
      </c>
      <c r="AI885" s="19" t="s">
        <v>8297</v>
      </c>
      <c r="AJ885" s="19" t="s">
        <v>8298</v>
      </c>
      <c r="AK885" s="19" t="str">
        <v>tier - 2</v>
      </c>
      <c r="AL885" s="19" t="str">
        <v>tier - 3</v>
      </c>
      <c r="AT885" s="19" t="s">
        <v>8315</v>
      </c>
      <c r="AU885" s="19" t="str">
        <v>R1012</v>
      </c>
      <c r="BD885" s="39">
        <v>1983</v>
      </c>
      <c r="BE885" s="19" t="str">
        <f t="shared" si="148"/>
        <v>Aug</v>
      </c>
      <c r="BF885" s="19">
        <v>11</v>
      </c>
      <c r="BG885" s="40">
        <f t="shared" si="149"/>
        <v>30539</v>
      </c>
      <c r="BM885" s="39">
        <v>1983</v>
      </c>
      <c r="BN885" s="19" t="str">
        <f t="shared" si="150"/>
        <v>Nov</v>
      </c>
      <c r="BO885" s="19">
        <v>21</v>
      </c>
      <c r="BP885" s="40">
        <f t="shared" si="147"/>
        <v>30641</v>
      </c>
      <c r="BQ885" s="19">
        <f ca="1" t="shared" si="151"/>
        <v>41</v>
      </c>
      <c r="BU885" s="19">
        <v>7209.49</v>
      </c>
      <c r="BV885" s="41">
        <v>7209.49</v>
      </c>
    </row>
    <row r="886" spans="1:74">
      <c r="A886" s="19" t="s">
        <v>3292</v>
      </c>
      <c r="B886" s="39">
        <v>1981</v>
      </c>
      <c r="C886" s="19">
        <f t="shared" si="144"/>
        <v>1981</v>
      </c>
      <c r="D886" s="19" t="s">
        <v>8303</v>
      </c>
      <c r="E886" s="19" t="str">
        <f t="shared" si="143"/>
        <v>Jun</v>
      </c>
      <c r="F886" s="19">
        <v>13</v>
      </c>
      <c r="G886" s="40">
        <f t="shared" si="145"/>
        <v>29750</v>
      </c>
      <c r="H886" s="19">
        <v>2</v>
      </c>
      <c r="I886" s="19">
        <v>7261.74</v>
      </c>
      <c r="J886" s="41">
        <v>7261.74</v>
      </c>
      <c r="K886" s="19" t="s">
        <v>8298</v>
      </c>
      <c r="L886" s="19" t="str">
        <v>tier - 3</v>
      </c>
      <c r="M886" s="19" t="s">
        <v>8298</v>
      </c>
      <c r="N886" s="19" t="str">
        <v>tier - 3</v>
      </c>
      <c r="O886" s="19" t="s">
        <v>8315</v>
      </c>
      <c r="P886" s="19" t="str">
        <v>R1012</v>
      </c>
      <c r="Q886" s="19">
        <f ca="1" t="shared" si="146"/>
        <v>44</v>
      </c>
      <c r="R886" s="29"/>
      <c r="U886" s="19" t="s">
        <v>8296</v>
      </c>
      <c r="V886" s="19" t="str">
        <f t="shared" si="152"/>
        <v>Jul</v>
      </c>
      <c r="X886" s="19">
        <f t="shared" si="153"/>
        <v>1975</v>
      </c>
      <c r="AG886" s="19" t="s">
        <v>3265</v>
      </c>
      <c r="AH886" s="19" t="s">
        <v>8336</v>
      </c>
      <c r="AI886" s="19" t="s">
        <v>8297</v>
      </c>
      <c r="AJ886" s="19" t="s">
        <v>8298</v>
      </c>
      <c r="AK886" s="19" t="str">
        <v>tier - 2</v>
      </c>
      <c r="AL886" s="19" t="str">
        <v>tier - 3</v>
      </c>
      <c r="AT886" s="19" t="s">
        <v>8315</v>
      </c>
      <c r="AU886" s="19" t="str">
        <v>R1012</v>
      </c>
      <c r="BD886" s="39">
        <v>1983</v>
      </c>
      <c r="BE886" s="19" t="str">
        <f t="shared" si="148"/>
        <v>Nov</v>
      </c>
      <c r="BF886" s="19">
        <v>21</v>
      </c>
      <c r="BG886" s="40">
        <f t="shared" si="149"/>
        <v>30641</v>
      </c>
      <c r="BM886" s="39">
        <v>1991</v>
      </c>
      <c r="BN886" s="19" t="str">
        <f t="shared" si="150"/>
        <v>Jun</v>
      </c>
      <c r="BO886" s="19">
        <v>28</v>
      </c>
      <c r="BP886" s="40">
        <f t="shared" si="147"/>
        <v>33417</v>
      </c>
      <c r="BQ886" s="19">
        <f ca="1" t="shared" si="151"/>
        <v>34</v>
      </c>
      <c r="BU886" s="19">
        <v>7220.25</v>
      </c>
      <c r="BV886" s="41">
        <v>7220.25</v>
      </c>
    </row>
    <row r="887" spans="1:74">
      <c r="A887" s="19" t="s">
        <v>3296</v>
      </c>
      <c r="B887" s="39">
        <v>1973</v>
      </c>
      <c r="C887" s="19">
        <f t="shared" si="144"/>
        <v>1973</v>
      </c>
      <c r="D887" s="19" t="s">
        <v>8329</v>
      </c>
      <c r="E887" s="19" t="str">
        <f t="shared" si="143"/>
        <v>Oct</v>
      </c>
      <c r="F887" s="19">
        <v>25</v>
      </c>
      <c r="G887" s="40">
        <f t="shared" si="145"/>
        <v>26962</v>
      </c>
      <c r="H887" s="19">
        <v>0</v>
      </c>
      <c r="I887" s="19">
        <v>7265.58</v>
      </c>
      <c r="J887" s="41">
        <v>7265.58</v>
      </c>
      <c r="K887" s="19" t="s">
        <v>8297</v>
      </c>
      <c r="L887" s="19" t="str">
        <v>tier - 2</v>
      </c>
      <c r="M887" s="19" t="s">
        <v>8297</v>
      </c>
      <c r="N887" s="19" t="str">
        <v>tier - 2</v>
      </c>
      <c r="O887" s="19" t="s">
        <v>8299</v>
      </c>
      <c r="P887" s="19" t="str">
        <v>R1013</v>
      </c>
      <c r="Q887" s="19">
        <f ca="1" t="shared" si="146"/>
        <v>52</v>
      </c>
      <c r="R887" s="29"/>
      <c r="U887" s="19" t="s">
        <v>8328</v>
      </c>
      <c r="V887" s="19" t="str">
        <f t="shared" si="152"/>
        <v>Aug</v>
      </c>
      <c r="X887" s="19">
        <f t="shared" si="153"/>
        <v>1968</v>
      </c>
      <c r="AG887" s="19" t="s">
        <v>3269</v>
      </c>
      <c r="AH887" s="19" t="s">
        <v>8336</v>
      </c>
      <c r="AI887" s="19" t="s">
        <v>8297</v>
      </c>
      <c r="AJ887" s="19" t="s">
        <v>8297</v>
      </c>
      <c r="AK887" s="19" t="str">
        <v>tier - 2</v>
      </c>
      <c r="AL887" s="19" t="str">
        <v>tier - 2</v>
      </c>
      <c r="AT887" s="19" t="s">
        <v>8340</v>
      </c>
      <c r="AU887" s="19" t="str">
        <v>R1021</v>
      </c>
      <c r="BD887" s="39">
        <v>1991</v>
      </c>
      <c r="BE887" s="19" t="str">
        <f t="shared" si="148"/>
        <v>Jun</v>
      </c>
      <c r="BF887" s="19">
        <v>28</v>
      </c>
      <c r="BG887" s="40">
        <f t="shared" si="149"/>
        <v>33417</v>
      </c>
      <c r="BM887" s="39">
        <v>1977</v>
      </c>
      <c r="BN887" s="19" t="str">
        <f t="shared" si="150"/>
        <v>Sep</v>
      </c>
      <c r="BO887" s="19">
        <v>15</v>
      </c>
      <c r="BP887" s="40">
        <f t="shared" si="147"/>
        <v>28383</v>
      </c>
      <c r="BQ887" s="19">
        <f ca="1" t="shared" si="151"/>
        <v>48</v>
      </c>
      <c r="BU887" s="19">
        <v>7222.79</v>
      </c>
      <c r="BV887" s="41">
        <v>7222.79</v>
      </c>
    </row>
    <row r="888" spans="1:74">
      <c r="A888" s="19" t="s">
        <v>3299</v>
      </c>
      <c r="B888" s="39">
        <v>1981</v>
      </c>
      <c r="C888" s="19">
        <f t="shared" si="144"/>
        <v>1981</v>
      </c>
      <c r="D888" s="19" t="s">
        <v>8328</v>
      </c>
      <c r="E888" s="19" t="str">
        <f t="shared" si="143"/>
        <v>Aug</v>
      </c>
      <c r="F888" s="19">
        <v>4</v>
      </c>
      <c r="G888" s="40">
        <f t="shared" si="145"/>
        <v>29802</v>
      </c>
      <c r="H888" s="19">
        <v>2</v>
      </c>
      <c r="I888" s="19">
        <v>7265.7</v>
      </c>
      <c r="J888" s="41">
        <v>7265.7</v>
      </c>
      <c r="K888" s="19" t="s">
        <v>8298</v>
      </c>
      <c r="L888" s="19" t="str">
        <v>tier - 3</v>
      </c>
      <c r="M888" s="19" t="s">
        <v>8298</v>
      </c>
      <c r="N888" s="19" t="str">
        <v>tier - 3</v>
      </c>
      <c r="O888" s="19" t="s">
        <v>8315</v>
      </c>
      <c r="P888" s="19" t="str">
        <v>R1012</v>
      </c>
      <c r="Q888" s="19">
        <f ca="1" t="shared" si="146"/>
        <v>44</v>
      </c>
      <c r="R888" s="29"/>
      <c r="U888" s="19" t="s">
        <v>8310</v>
      </c>
      <c r="V888" s="19" t="str">
        <f t="shared" si="152"/>
        <v>Sep</v>
      </c>
      <c r="X888" s="19">
        <f t="shared" si="153"/>
        <v>1982</v>
      </c>
      <c r="AG888" s="19" t="s">
        <v>3273</v>
      </c>
      <c r="AH888" s="19" t="s">
        <v>8336</v>
      </c>
      <c r="AI888" s="19" t="s">
        <v>8298</v>
      </c>
      <c r="AJ888" s="19" t="s">
        <v>8298</v>
      </c>
      <c r="AK888" s="19" t="str">
        <v>tier - 3</v>
      </c>
      <c r="AL888" s="19" t="str">
        <v>tier - 3</v>
      </c>
      <c r="AT888" s="19" t="s">
        <v>8315</v>
      </c>
      <c r="AU888" s="19" t="str">
        <v>R1012</v>
      </c>
      <c r="BD888" s="39">
        <v>1977</v>
      </c>
      <c r="BE888" s="19" t="str">
        <f t="shared" si="148"/>
        <v>Sep</v>
      </c>
      <c r="BF888" s="19">
        <v>15</v>
      </c>
      <c r="BG888" s="40">
        <f t="shared" si="149"/>
        <v>28383</v>
      </c>
      <c r="BM888" s="39">
        <v>1986</v>
      </c>
      <c r="BN888" s="19" t="str">
        <f t="shared" si="150"/>
        <v>Jul</v>
      </c>
      <c r="BO888" s="19">
        <v>13</v>
      </c>
      <c r="BP888" s="40">
        <f t="shared" si="147"/>
        <v>31606</v>
      </c>
      <c r="BQ888" s="19">
        <f ca="1" t="shared" si="151"/>
        <v>39</v>
      </c>
      <c r="BU888" s="19">
        <v>7228.22</v>
      </c>
      <c r="BV888" s="41">
        <v>7228.22</v>
      </c>
    </row>
    <row r="889" spans="1:74">
      <c r="A889" s="19" t="s">
        <v>3303</v>
      </c>
      <c r="B889" s="39">
        <v>1976</v>
      </c>
      <c r="C889" s="19">
        <f t="shared" si="144"/>
        <v>1976</v>
      </c>
      <c r="D889" s="19" t="s">
        <v>8326</v>
      </c>
      <c r="E889" s="19" t="str">
        <f t="shared" si="143"/>
        <v>Dec</v>
      </c>
      <c r="F889" s="19">
        <v>18</v>
      </c>
      <c r="G889" s="40">
        <f t="shared" si="145"/>
        <v>28112</v>
      </c>
      <c r="H889" s="19">
        <v>2</v>
      </c>
      <c r="I889" s="19">
        <v>7273.02</v>
      </c>
      <c r="J889" s="41">
        <v>7273.02</v>
      </c>
      <c r="K889" s="19" t="s">
        <v>8297</v>
      </c>
      <c r="L889" s="19" t="str">
        <v>tier - 2</v>
      </c>
      <c r="M889" s="19" t="s">
        <v>8302</v>
      </c>
      <c r="N889" s="19" t="str">
        <v>tier - 1</v>
      </c>
      <c r="O889" s="19" t="s">
        <v>8299</v>
      </c>
      <c r="P889" s="19" t="str">
        <v>R1013</v>
      </c>
      <c r="Q889" s="19">
        <f ca="1" t="shared" si="146"/>
        <v>48</v>
      </c>
      <c r="R889" s="29"/>
      <c r="U889" s="19" t="s">
        <v>8328</v>
      </c>
      <c r="V889" s="19" t="str">
        <f t="shared" si="152"/>
        <v>Aug</v>
      </c>
      <c r="X889" s="19">
        <f t="shared" si="153"/>
        <v>1983</v>
      </c>
      <c r="AG889" s="19" t="s">
        <v>3277</v>
      </c>
      <c r="AH889" s="19" t="s">
        <v>8336</v>
      </c>
      <c r="AI889" s="19" t="s">
        <v>8297</v>
      </c>
      <c r="AJ889" s="19" t="s">
        <v>8302</v>
      </c>
      <c r="AK889" s="19" t="str">
        <v>tier - 2</v>
      </c>
      <c r="AL889" s="19" t="str">
        <v>tier - 1</v>
      </c>
      <c r="AT889" s="19" t="s">
        <v>8337</v>
      </c>
      <c r="AU889" s="19" t="str">
        <v>R1024</v>
      </c>
      <c r="BD889" s="39">
        <v>1986</v>
      </c>
      <c r="BE889" s="19" t="str">
        <f t="shared" si="148"/>
        <v>Jul</v>
      </c>
      <c r="BF889" s="19">
        <v>13</v>
      </c>
      <c r="BG889" s="40">
        <f t="shared" si="149"/>
        <v>31606</v>
      </c>
      <c r="BM889" s="39">
        <v>1986</v>
      </c>
      <c r="BN889" s="19" t="str">
        <f t="shared" si="150"/>
        <v>Sep</v>
      </c>
      <c r="BO889" s="19">
        <v>2</v>
      </c>
      <c r="BP889" s="40">
        <f t="shared" si="147"/>
        <v>31657</v>
      </c>
      <c r="BQ889" s="19">
        <f ca="1" t="shared" si="151"/>
        <v>39</v>
      </c>
      <c r="BU889" s="19">
        <v>7243.81</v>
      </c>
      <c r="BV889" s="41">
        <v>7243.81</v>
      </c>
    </row>
    <row r="890" spans="1:74">
      <c r="A890" s="19" t="s">
        <v>3307</v>
      </c>
      <c r="B890" s="39">
        <v>1985</v>
      </c>
      <c r="C890" s="19">
        <f t="shared" si="144"/>
        <v>1985</v>
      </c>
      <c r="D890" s="19" t="s">
        <v>8301</v>
      </c>
      <c r="E890" s="19" t="str">
        <f t="shared" si="143"/>
        <v>Nov</v>
      </c>
      <c r="F890" s="19">
        <v>2</v>
      </c>
      <c r="G890" s="40">
        <f t="shared" si="145"/>
        <v>31353</v>
      </c>
      <c r="H890" s="19">
        <v>3</v>
      </c>
      <c r="I890" s="19">
        <v>7281.51</v>
      </c>
      <c r="J890" s="41">
        <v>7281.51</v>
      </c>
      <c r="K890" s="19" t="s">
        <v>8297</v>
      </c>
      <c r="L890" s="19" t="str">
        <v>tier - 2</v>
      </c>
      <c r="M890" s="19" t="s">
        <v>8302</v>
      </c>
      <c r="N890" s="19" t="str">
        <v>tier - 1</v>
      </c>
      <c r="O890" s="19" t="s">
        <v>8315</v>
      </c>
      <c r="P890" s="19" t="str">
        <v>R1012</v>
      </c>
      <c r="Q890" s="19">
        <f ca="1" t="shared" si="146"/>
        <v>40</v>
      </c>
      <c r="R890" s="29"/>
      <c r="U890" s="19" t="s">
        <v>8301</v>
      </c>
      <c r="V890" s="19" t="str">
        <f t="shared" si="152"/>
        <v>Nov</v>
      </c>
      <c r="X890" s="19">
        <f t="shared" si="153"/>
        <v>1983</v>
      </c>
      <c r="AG890" s="19" t="s">
        <v>3280</v>
      </c>
      <c r="AH890" s="19" t="s">
        <v>8336</v>
      </c>
      <c r="AI890" s="19" t="s">
        <v>8297</v>
      </c>
      <c r="AJ890" s="19" t="s">
        <v>8298</v>
      </c>
      <c r="AK890" s="19" t="str">
        <v>tier - 2</v>
      </c>
      <c r="AL890" s="19" t="str">
        <v>tier - 3</v>
      </c>
      <c r="AT890" s="19" t="s">
        <v>8299</v>
      </c>
      <c r="AU890" s="19" t="str">
        <v>R1013</v>
      </c>
      <c r="BD890" s="39">
        <v>1986</v>
      </c>
      <c r="BE890" s="19" t="str">
        <f t="shared" si="148"/>
        <v>Sep</v>
      </c>
      <c r="BF890" s="19">
        <v>2</v>
      </c>
      <c r="BG890" s="40">
        <f t="shared" si="149"/>
        <v>31657</v>
      </c>
      <c r="BM890" s="39">
        <v>1982</v>
      </c>
      <c r="BN890" s="19" t="str">
        <f t="shared" si="150"/>
        <v>Jul</v>
      </c>
      <c r="BO890" s="19">
        <v>24</v>
      </c>
      <c r="BP890" s="40">
        <f t="shared" si="147"/>
        <v>30156</v>
      </c>
      <c r="BQ890" s="19">
        <f ca="1" t="shared" si="151"/>
        <v>43</v>
      </c>
      <c r="BU890" s="19">
        <v>7248.71</v>
      </c>
      <c r="BV890" s="41">
        <v>7248.71</v>
      </c>
    </row>
    <row r="891" spans="1:74">
      <c r="A891" s="19" t="s">
        <v>3311</v>
      </c>
      <c r="B891" s="39">
        <v>1966</v>
      </c>
      <c r="C891" s="19">
        <f t="shared" si="144"/>
        <v>1966</v>
      </c>
      <c r="D891" s="19" t="s">
        <v>8326</v>
      </c>
      <c r="E891" s="19" t="str">
        <f t="shared" si="143"/>
        <v>Dec</v>
      </c>
      <c r="F891" s="19">
        <v>26</v>
      </c>
      <c r="G891" s="40">
        <f t="shared" si="145"/>
        <v>24467</v>
      </c>
      <c r="H891" s="19">
        <v>0</v>
      </c>
      <c r="I891" s="19">
        <v>7302.46</v>
      </c>
      <c r="J891" s="41">
        <v>7302.46</v>
      </c>
      <c r="K891" s="19" t="s">
        <v>8298</v>
      </c>
      <c r="L891" s="19" t="str">
        <v>tier - 3</v>
      </c>
      <c r="M891" s="19" t="s">
        <v>8302</v>
      </c>
      <c r="N891" s="19" t="str">
        <v>tier - 1</v>
      </c>
      <c r="O891" s="19" t="s">
        <v>8315</v>
      </c>
      <c r="P891" s="19" t="str">
        <v>R1012</v>
      </c>
      <c r="Q891" s="19">
        <f ca="1" t="shared" si="146"/>
        <v>58</v>
      </c>
      <c r="R891" s="29"/>
      <c r="U891" s="19" t="s">
        <v>8303</v>
      </c>
      <c r="V891" s="19" t="str">
        <f t="shared" si="152"/>
        <v>Jun</v>
      </c>
      <c r="X891" s="19">
        <f t="shared" si="153"/>
        <v>1991</v>
      </c>
      <c r="AG891" s="19" t="s">
        <v>3284</v>
      </c>
      <c r="AH891" s="19" t="s">
        <v>8336</v>
      </c>
      <c r="AI891" s="19" t="s">
        <v>8297</v>
      </c>
      <c r="AJ891" s="19" t="s">
        <v>8302</v>
      </c>
      <c r="AK891" s="19" t="str">
        <v>tier - 2</v>
      </c>
      <c r="AL891" s="19" t="str">
        <v>tier - 1</v>
      </c>
      <c r="AT891" s="19" t="s">
        <v>8299</v>
      </c>
      <c r="AU891" s="19" t="str">
        <v>R1013</v>
      </c>
      <c r="BD891" s="39">
        <v>1982</v>
      </c>
      <c r="BE891" s="19" t="str">
        <f t="shared" si="148"/>
        <v>Jul</v>
      </c>
      <c r="BF891" s="19">
        <v>24</v>
      </c>
      <c r="BG891" s="40">
        <f t="shared" si="149"/>
        <v>30156</v>
      </c>
      <c r="BM891" s="39">
        <v>1981</v>
      </c>
      <c r="BN891" s="19" t="str">
        <f t="shared" si="150"/>
        <v>Aug</v>
      </c>
      <c r="BO891" s="19">
        <v>14</v>
      </c>
      <c r="BP891" s="40">
        <f t="shared" si="147"/>
        <v>29812</v>
      </c>
      <c r="BQ891" s="19">
        <f ca="1" t="shared" si="151"/>
        <v>44</v>
      </c>
      <c r="BU891" s="19">
        <v>7256.72</v>
      </c>
      <c r="BV891" s="41">
        <v>7256.72</v>
      </c>
    </row>
    <row r="892" spans="1:74">
      <c r="A892" s="19" t="s">
        <v>3315</v>
      </c>
      <c r="B892" s="39">
        <v>1965</v>
      </c>
      <c r="C892" s="19">
        <f t="shared" si="144"/>
        <v>1965</v>
      </c>
      <c r="D892" s="19" t="s">
        <v>8303</v>
      </c>
      <c r="E892" s="19" t="str">
        <f t="shared" si="143"/>
        <v>Jun</v>
      </c>
      <c r="F892" s="19">
        <v>6</v>
      </c>
      <c r="G892" s="40">
        <f t="shared" si="145"/>
        <v>23899</v>
      </c>
      <c r="H892" s="19">
        <v>0</v>
      </c>
      <c r="I892" s="19">
        <v>7304.65</v>
      </c>
      <c r="J892" s="41">
        <v>7304.65</v>
      </c>
      <c r="K892" s="19" t="s">
        <v>8298</v>
      </c>
      <c r="L892" s="19" t="str">
        <v>tier - 3</v>
      </c>
      <c r="M892" s="19" t="s">
        <v>8298</v>
      </c>
      <c r="N892" s="19" t="str">
        <v>tier - 3</v>
      </c>
      <c r="O892" s="19" t="s">
        <v>8299</v>
      </c>
      <c r="P892" s="19" t="str">
        <v>R1013</v>
      </c>
      <c r="Q892" s="19">
        <f ca="1" t="shared" si="146"/>
        <v>60</v>
      </c>
      <c r="R892" s="29"/>
      <c r="U892" s="19" t="s">
        <v>8310</v>
      </c>
      <c r="V892" s="19" t="str">
        <f t="shared" si="152"/>
        <v>Sep</v>
      </c>
      <c r="X892" s="19">
        <f t="shared" si="153"/>
        <v>1977</v>
      </c>
      <c r="AG892" s="19" t="s">
        <v>3288</v>
      </c>
      <c r="AH892" s="19" t="s">
        <v>8336</v>
      </c>
      <c r="AI892" s="19" t="s">
        <v>8298</v>
      </c>
      <c r="AJ892" s="19" t="s">
        <v>8297</v>
      </c>
      <c r="AK892" s="19" t="str">
        <v>tier - 3</v>
      </c>
      <c r="AL892" s="19" t="str">
        <v>tier - 2</v>
      </c>
      <c r="AT892" s="19" t="s">
        <v>8315</v>
      </c>
      <c r="AU892" s="19" t="str">
        <v>R1012</v>
      </c>
      <c r="BD892" s="39">
        <v>1981</v>
      </c>
      <c r="BE892" s="19" t="str">
        <f t="shared" si="148"/>
        <v>Aug</v>
      </c>
      <c r="BF892" s="19">
        <v>14</v>
      </c>
      <c r="BG892" s="40">
        <f t="shared" si="149"/>
        <v>29812</v>
      </c>
      <c r="BM892" s="39">
        <v>1981</v>
      </c>
      <c r="BN892" s="19" t="str">
        <f t="shared" si="150"/>
        <v>Jun</v>
      </c>
      <c r="BO892" s="19">
        <v>13</v>
      </c>
      <c r="BP892" s="40">
        <f t="shared" si="147"/>
        <v>29750</v>
      </c>
      <c r="BQ892" s="19">
        <f ca="1" t="shared" si="151"/>
        <v>44</v>
      </c>
      <c r="BU892" s="19">
        <v>7261.74</v>
      </c>
      <c r="BV892" s="41">
        <v>7261.74</v>
      </c>
    </row>
    <row r="893" spans="1:74">
      <c r="A893" s="19" t="s">
        <v>3319</v>
      </c>
      <c r="B893" s="39">
        <v>1965</v>
      </c>
      <c r="C893" s="19">
        <f t="shared" si="144"/>
        <v>1965</v>
      </c>
      <c r="D893" s="19" t="s">
        <v>8303</v>
      </c>
      <c r="E893" s="19" t="str">
        <f t="shared" si="143"/>
        <v>Jun</v>
      </c>
      <c r="F893" s="19">
        <v>25</v>
      </c>
      <c r="G893" s="40">
        <f t="shared" si="145"/>
        <v>23918</v>
      </c>
      <c r="H893" s="19">
        <v>0</v>
      </c>
      <c r="I893" s="19">
        <v>7318.21</v>
      </c>
      <c r="J893" s="41">
        <v>7318.21</v>
      </c>
      <c r="K893" s="19" t="s">
        <v>8298</v>
      </c>
      <c r="L893" s="19" t="str">
        <v>tier - 3</v>
      </c>
      <c r="M893" s="19" t="s">
        <v>8302</v>
      </c>
      <c r="N893" s="19" t="str">
        <v>tier - 1</v>
      </c>
      <c r="O893" s="19" t="s">
        <v>8299</v>
      </c>
      <c r="P893" s="19" t="str">
        <v>R1013</v>
      </c>
      <c r="Q893" s="19">
        <f ca="1" t="shared" si="146"/>
        <v>60</v>
      </c>
      <c r="R893" s="29"/>
      <c r="U893" s="19" t="s">
        <v>8296</v>
      </c>
      <c r="V893" s="19" t="str">
        <f t="shared" si="152"/>
        <v>Jul</v>
      </c>
      <c r="X893" s="19">
        <f t="shared" si="153"/>
        <v>1986</v>
      </c>
      <c r="AG893" s="19" t="s">
        <v>3292</v>
      </c>
      <c r="AH893" s="19" t="s">
        <v>8336</v>
      </c>
      <c r="AI893" s="19" t="s">
        <v>8298</v>
      </c>
      <c r="AJ893" s="19" t="s">
        <v>8298</v>
      </c>
      <c r="AK893" s="19" t="str">
        <v>tier - 3</v>
      </c>
      <c r="AL893" s="19" t="str">
        <v>tier - 3</v>
      </c>
      <c r="AT893" s="19" t="s">
        <v>8315</v>
      </c>
      <c r="AU893" s="19" t="str">
        <v>R1012</v>
      </c>
      <c r="BD893" s="39">
        <v>1981</v>
      </c>
      <c r="BE893" s="19" t="str">
        <f t="shared" si="148"/>
        <v>Jun</v>
      </c>
      <c r="BF893" s="19">
        <v>13</v>
      </c>
      <c r="BG893" s="40">
        <f t="shared" si="149"/>
        <v>29750</v>
      </c>
      <c r="BM893" s="39">
        <v>1973</v>
      </c>
      <c r="BN893" s="19" t="str">
        <f t="shared" si="150"/>
        <v>Oct</v>
      </c>
      <c r="BO893" s="19">
        <v>25</v>
      </c>
      <c r="BP893" s="40">
        <f t="shared" si="147"/>
        <v>26962</v>
      </c>
      <c r="BQ893" s="19">
        <f ca="1" t="shared" si="151"/>
        <v>52</v>
      </c>
      <c r="BU893" s="19">
        <v>7265.58</v>
      </c>
      <c r="BV893" s="41">
        <v>7265.58</v>
      </c>
    </row>
    <row r="894" spans="1:74">
      <c r="A894" s="19" t="s">
        <v>3323</v>
      </c>
      <c r="B894" s="39">
        <v>1972</v>
      </c>
      <c r="C894" s="19">
        <f t="shared" si="144"/>
        <v>1972</v>
      </c>
      <c r="D894" s="19" t="s">
        <v>8328</v>
      </c>
      <c r="E894" s="19" t="str">
        <f t="shared" si="143"/>
        <v>Aug</v>
      </c>
      <c r="F894" s="19">
        <v>11</v>
      </c>
      <c r="G894" s="40">
        <f t="shared" si="145"/>
        <v>26522</v>
      </c>
      <c r="H894" s="19">
        <v>0</v>
      </c>
      <c r="I894" s="19">
        <v>7318.22</v>
      </c>
      <c r="J894" s="41">
        <v>7318.22</v>
      </c>
      <c r="K894" s="19" t="s">
        <v>8297</v>
      </c>
      <c r="L894" s="19" t="str">
        <v>tier - 2</v>
      </c>
      <c r="M894" s="19" t="s">
        <v>8298</v>
      </c>
      <c r="N894" s="19" t="str">
        <v>tier - 3</v>
      </c>
      <c r="O894" s="19" t="s">
        <v>8315</v>
      </c>
      <c r="P894" s="19" t="str">
        <v>R1012</v>
      </c>
      <c r="Q894" s="19">
        <f ca="1" t="shared" si="146"/>
        <v>53</v>
      </c>
      <c r="R894" s="29"/>
      <c r="U894" s="19" t="s">
        <v>8310</v>
      </c>
      <c r="V894" s="19" t="str">
        <f t="shared" si="152"/>
        <v>Sep</v>
      </c>
      <c r="X894" s="19">
        <f t="shared" si="153"/>
        <v>1986</v>
      </c>
      <c r="AG894" s="19" t="s">
        <v>3296</v>
      </c>
      <c r="AH894" s="19" t="s">
        <v>8336</v>
      </c>
      <c r="AI894" s="19" t="s">
        <v>8297</v>
      </c>
      <c r="AJ894" s="19" t="s">
        <v>8297</v>
      </c>
      <c r="AK894" s="19" t="str">
        <v>tier - 2</v>
      </c>
      <c r="AL894" s="19" t="str">
        <v>tier - 2</v>
      </c>
      <c r="AT894" s="19" t="s">
        <v>8299</v>
      </c>
      <c r="AU894" s="19" t="str">
        <v>R1013</v>
      </c>
      <c r="BD894" s="39">
        <v>1973</v>
      </c>
      <c r="BE894" s="19" t="str">
        <f t="shared" si="148"/>
        <v>Oct</v>
      </c>
      <c r="BF894" s="19">
        <v>25</v>
      </c>
      <c r="BG894" s="40">
        <f t="shared" si="149"/>
        <v>26962</v>
      </c>
      <c r="BM894" s="39">
        <v>1981</v>
      </c>
      <c r="BN894" s="19" t="str">
        <f t="shared" si="150"/>
        <v>Aug</v>
      </c>
      <c r="BO894" s="19">
        <v>4</v>
      </c>
      <c r="BP894" s="40">
        <f t="shared" si="147"/>
        <v>29802</v>
      </c>
      <c r="BQ894" s="19">
        <f ca="1" t="shared" si="151"/>
        <v>44</v>
      </c>
      <c r="BU894" s="19">
        <v>7265.7</v>
      </c>
      <c r="BV894" s="41">
        <v>7265.7</v>
      </c>
    </row>
    <row r="895" spans="1:74">
      <c r="A895" s="19" t="s">
        <v>3327</v>
      </c>
      <c r="B895" s="39">
        <v>1965</v>
      </c>
      <c r="C895" s="19">
        <f t="shared" si="144"/>
        <v>1965</v>
      </c>
      <c r="D895" s="19" t="s">
        <v>8296</v>
      </c>
      <c r="E895" s="19" t="str">
        <f t="shared" si="143"/>
        <v>Jul</v>
      </c>
      <c r="F895" s="19">
        <v>11</v>
      </c>
      <c r="G895" s="40">
        <f t="shared" si="145"/>
        <v>23934</v>
      </c>
      <c r="H895" s="19">
        <v>0</v>
      </c>
      <c r="I895" s="19">
        <v>7322.86</v>
      </c>
      <c r="J895" s="41">
        <v>7322.86</v>
      </c>
      <c r="K895" s="19" t="s">
        <v>8298</v>
      </c>
      <c r="L895" s="19" t="str">
        <v>tier - 3</v>
      </c>
      <c r="M895" s="19" t="s">
        <v>8298</v>
      </c>
      <c r="N895" s="19" t="str">
        <v>tier - 3</v>
      </c>
      <c r="O895" s="19" t="s">
        <v>8315</v>
      </c>
      <c r="P895" s="19" t="str">
        <v>R1012</v>
      </c>
      <c r="Q895" s="19">
        <f ca="1" t="shared" si="146"/>
        <v>60</v>
      </c>
      <c r="R895" s="29"/>
      <c r="U895" s="19" t="s">
        <v>8296</v>
      </c>
      <c r="V895" s="19" t="str">
        <f t="shared" si="152"/>
        <v>Jul</v>
      </c>
      <c r="X895" s="19">
        <f t="shared" si="153"/>
        <v>1982</v>
      </c>
      <c r="AG895" s="19" t="s">
        <v>3299</v>
      </c>
      <c r="AH895" s="19" t="s">
        <v>8336</v>
      </c>
      <c r="AI895" s="19" t="s">
        <v>8298</v>
      </c>
      <c r="AJ895" s="19" t="s">
        <v>8298</v>
      </c>
      <c r="AK895" s="19" t="str">
        <v>tier - 3</v>
      </c>
      <c r="AL895" s="19" t="str">
        <v>tier - 3</v>
      </c>
      <c r="AT895" s="19" t="s">
        <v>8315</v>
      </c>
      <c r="AU895" s="19" t="str">
        <v>R1012</v>
      </c>
      <c r="BD895" s="39">
        <v>1981</v>
      </c>
      <c r="BE895" s="19" t="str">
        <f t="shared" si="148"/>
        <v>Aug</v>
      </c>
      <c r="BF895" s="19">
        <v>4</v>
      </c>
      <c r="BG895" s="40">
        <f t="shared" si="149"/>
        <v>29802</v>
      </c>
      <c r="BM895" s="39">
        <v>1976</v>
      </c>
      <c r="BN895" s="19" t="str">
        <f t="shared" si="150"/>
        <v>Dec</v>
      </c>
      <c r="BO895" s="19">
        <v>18</v>
      </c>
      <c r="BP895" s="40">
        <f t="shared" si="147"/>
        <v>28112</v>
      </c>
      <c r="BQ895" s="19">
        <f ca="1" t="shared" si="151"/>
        <v>48</v>
      </c>
      <c r="BU895" s="19">
        <v>7273.02</v>
      </c>
      <c r="BV895" s="41">
        <v>7273.02</v>
      </c>
    </row>
    <row r="896" spans="1:74">
      <c r="A896" s="19" t="s">
        <v>3330</v>
      </c>
      <c r="B896" s="39">
        <v>2004</v>
      </c>
      <c r="C896" s="19">
        <f t="shared" si="144"/>
        <v>2004</v>
      </c>
      <c r="D896" s="19" t="s">
        <v>8301</v>
      </c>
      <c r="E896" s="19" t="str">
        <f t="shared" si="143"/>
        <v>Nov</v>
      </c>
      <c r="F896" s="19">
        <v>15</v>
      </c>
      <c r="G896" s="40">
        <f t="shared" si="145"/>
        <v>38306</v>
      </c>
      <c r="H896" s="19">
        <v>0</v>
      </c>
      <c r="I896" s="19">
        <v>7323.73</v>
      </c>
      <c r="J896" s="41">
        <v>7323.73</v>
      </c>
      <c r="K896" s="19" t="s">
        <v>8297</v>
      </c>
      <c r="L896" s="19" t="str">
        <v>tier - 2</v>
      </c>
      <c r="M896" s="19" t="s">
        <v>8297</v>
      </c>
      <c r="N896" s="19" t="str">
        <v>tier - 2</v>
      </c>
      <c r="O896" s="19" t="s">
        <v>8337</v>
      </c>
      <c r="P896" s="19" t="str">
        <v>R1024</v>
      </c>
      <c r="Q896" s="19">
        <f ca="1" t="shared" si="146"/>
        <v>20</v>
      </c>
      <c r="R896" s="29"/>
      <c r="U896" s="19" t="s">
        <v>8328</v>
      </c>
      <c r="V896" s="19" t="str">
        <f t="shared" si="152"/>
        <v>Aug</v>
      </c>
      <c r="X896" s="19">
        <f t="shared" si="153"/>
        <v>1981</v>
      </c>
      <c r="AG896" s="19" t="s">
        <v>3303</v>
      </c>
      <c r="AH896" s="19" t="s">
        <v>8336</v>
      </c>
      <c r="AI896" s="19" t="s">
        <v>8297</v>
      </c>
      <c r="AJ896" s="19" t="s">
        <v>8302</v>
      </c>
      <c r="AK896" s="19" t="str">
        <v>tier - 2</v>
      </c>
      <c r="AL896" s="19" t="str">
        <v>tier - 1</v>
      </c>
      <c r="AT896" s="19" t="s">
        <v>8299</v>
      </c>
      <c r="AU896" s="19" t="str">
        <v>R1013</v>
      </c>
      <c r="BD896" s="39">
        <v>1976</v>
      </c>
      <c r="BE896" s="19" t="str">
        <f t="shared" si="148"/>
        <v>Dec</v>
      </c>
      <c r="BF896" s="19">
        <v>18</v>
      </c>
      <c r="BG896" s="40">
        <f t="shared" si="149"/>
        <v>28112</v>
      </c>
      <c r="BM896" s="39">
        <v>1985</v>
      </c>
      <c r="BN896" s="19" t="str">
        <f t="shared" si="150"/>
        <v>Nov</v>
      </c>
      <c r="BO896" s="19">
        <v>2</v>
      </c>
      <c r="BP896" s="40">
        <f t="shared" si="147"/>
        <v>31353</v>
      </c>
      <c r="BQ896" s="19">
        <f ca="1" t="shared" si="151"/>
        <v>40</v>
      </c>
      <c r="BU896" s="19">
        <v>7281.51</v>
      </c>
      <c r="BV896" s="41">
        <v>7281.51</v>
      </c>
    </row>
    <row r="897" spans="1:74">
      <c r="A897" s="19" t="s">
        <v>3334</v>
      </c>
      <c r="B897" s="39">
        <v>1979</v>
      </c>
      <c r="C897" s="19">
        <f t="shared" si="144"/>
        <v>1979</v>
      </c>
      <c r="D897" s="19" t="s">
        <v>8303</v>
      </c>
      <c r="E897" s="19" t="str">
        <f t="shared" si="143"/>
        <v>Jun</v>
      </c>
      <c r="F897" s="19">
        <v>19</v>
      </c>
      <c r="G897" s="40">
        <f t="shared" si="145"/>
        <v>29025</v>
      </c>
      <c r="H897" s="19">
        <v>0</v>
      </c>
      <c r="I897" s="19">
        <v>7325.05</v>
      </c>
      <c r="J897" s="41">
        <v>7325.05</v>
      </c>
      <c r="K897" s="19" t="s">
        <v>8297</v>
      </c>
      <c r="L897" s="19" t="str">
        <v>tier - 2</v>
      </c>
      <c r="M897" s="19" t="s">
        <v>8298</v>
      </c>
      <c r="N897" s="19" t="str">
        <v>tier - 3</v>
      </c>
      <c r="O897" s="19" t="s">
        <v>8337</v>
      </c>
      <c r="P897" s="19" t="str">
        <v>R1024</v>
      </c>
      <c r="Q897" s="19">
        <f ca="1" t="shared" si="146"/>
        <v>46</v>
      </c>
      <c r="R897" s="29"/>
      <c r="U897" s="19" t="s">
        <v>8303</v>
      </c>
      <c r="V897" s="19" t="str">
        <f t="shared" si="152"/>
        <v>Jun</v>
      </c>
      <c r="X897" s="19">
        <f t="shared" si="153"/>
        <v>1981</v>
      </c>
      <c r="AG897" s="19" t="s">
        <v>3307</v>
      </c>
      <c r="AH897" s="19" t="s">
        <v>8336</v>
      </c>
      <c r="AI897" s="19" t="s">
        <v>8297</v>
      </c>
      <c r="AJ897" s="19" t="s">
        <v>8302</v>
      </c>
      <c r="AK897" s="19" t="str">
        <v>tier - 2</v>
      </c>
      <c r="AL897" s="19" t="str">
        <v>tier - 1</v>
      </c>
      <c r="AT897" s="19" t="s">
        <v>8315</v>
      </c>
      <c r="AU897" s="19" t="str">
        <v>R1012</v>
      </c>
      <c r="BD897" s="39">
        <v>1985</v>
      </c>
      <c r="BE897" s="19" t="str">
        <f t="shared" si="148"/>
        <v>Nov</v>
      </c>
      <c r="BF897" s="19">
        <v>2</v>
      </c>
      <c r="BG897" s="40">
        <f t="shared" si="149"/>
        <v>31353</v>
      </c>
      <c r="BM897" s="39">
        <v>1966</v>
      </c>
      <c r="BN897" s="19" t="str">
        <f t="shared" si="150"/>
        <v>Dec</v>
      </c>
      <c r="BO897" s="19">
        <v>26</v>
      </c>
      <c r="BP897" s="40">
        <f t="shared" si="147"/>
        <v>24467</v>
      </c>
      <c r="BQ897" s="19">
        <f ca="1" t="shared" si="151"/>
        <v>58</v>
      </c>
      <c r="BU897" s="19">
        <v>7302.46</v>
      </c>
      <c r="BV897" s="41">
        <v>7302.46</v>
      </c>
    </row>
    <row r="898" spans="1:74">
      <c r="A898" s="19" t="s">
        <v>3338</v>
      </c>
      <c r="B898" s="39">
        <v>1984</v>
      </c>
      <c r="C898" s="19">
        <f t="shared" si="144"/>
        <v>1984</v>
      </c>
      <c r="D898" s="19" t="s">
        <v>8296</v>
      </c>
      <c r="E898" s="19" t="str">
        <f t="shared" ref="E898:E961" si="154">SUBSTITUTE(D898,"?","Sep")</f>
        <v>Jul</v>
      </c>
      <c r="F898" s="19">
        <v>25</v>
      </c>
      <c r="G898" s="40">
        <f t="shared" si="145"/>
        <v>30888</v>
      </c>
      <c r="H898" s="19">
        <v>3</v>
      </c>
      <c r="I898" s="19">
        <v>7325.47</v>
      </c>
      <c r="J898" s="41">
        <v>7325.47</v>
      </c>
      <c r="K898" s="19" t="s">
        <v>8297</v>
      </c>
      <c r="L898" s="19" t="str">
        <v>tier - 2</v>
      </c>
      <c r="M898" s="19" t="s">
        <v>8302</v>
      </c>
      <c r="N898" s="19" t="str">
        <v>tier - 1</v>
      </c>
      <c r="O898" s="19" t="s">
        <v>8315</v>
      </c>
      <c r="P898" s="19" t="str">
        <v>R1012</v>
      </c>
      <c r="Q898" s="19">
        <f ca="1" t="shared" si="146"/>
        <v>41</v>
      </c>
      <c r="R898" s="29"/>
      <c r="U898" s="19" t="s">
        <v>8329</v>
      </c>
      <c r="V898" s="19" t="str">
        <f t="shared" si="152"/>
        <v>Oct</v>
      </c>
      <c r="X898" s="19">
        <f t="shared" si="153"/>
        <v>1973</v>
      </c>
      <c r="AG898" s="19" t="s">
        <v>3311</v>
      </c>
      <c r="AH898" s="19" t="s">
        <v>8336</v>
      </c>
      <c r="AI898" s="19" t="s">
        <v>8298</v>
      </c>
      <c r="AJ898" s="19" t="s">
        <v>8302</v>
      </c>
      <c r="AK898" s="19" t="str">
        <v>tier - 3</v>
      </c>
      <c r="AL898" s="19" t="str">
        <v>tier - 1</v>
      </c>
      <c r="AT898" s="19" t="s">
        <v>8315</v>
      </c>
      <c r="AU898" s="19" t="str">
        <v>R1012</v>
      </c>
      <c r="BD898" s="39">
        <v>1966</v>
      </c>
      <c r="BE898" s="19" t="str">
        <f t="shared" si="148"/>
        <v>Dec</v>
      </c>
      <c r="BF898" s="19">
        <v>26</v>
      </c>
      <c r="BG898" s="40">
        <f t="shared" si="149"/>
        <v>24467</v>
      </c>
      <c r="BM898" s="39">
        <v>1965</v>
      </c>
      <c r="BN898" s="19" t="str">
        <f t="shared" si="150"/>
        <v>Jun</v>
      </c>
      <c r="BO898" s="19">
        <v>6</v>
      </c>
      <c r="BP898" s="40">
        <f t="shared" si="147"/>
        <v>23899</v>
      </c>
      <c r="BQ898" s="19">
        <f ca="1" t="shared" si="151"/>
        <v>60</v>
      </c>
      <c r="BU898" s="19">
        <v>7304.65</v>
      </c>
      <c r="BV898" s="41">
        <v>7304.65</v>
      </c>
    </row>
    <row r="899" spans="1:74">
      <c r="A899" s="19" t="s">
        <v>3342</v>
      </c>
      <c r="B899" s="39">
        <v>1979</v>
      </c>
      <c r="C899" s="19">
        <f t="shared" ref="C899:C962" si="155">IF(B899="?",ROUND(AVERAGE($B$2:$B$2336),0),B899)</f>
        <v>1979</v>
      </c>
      <c r="D899" s="19" t="s">
        <v>8310</v>
      </c>
      <c r="E899" s="19" t="str">
        <f t="shared" si="154"/>
        <v>Sep</v>
      </c>
      <c r="F899" s="19">
        <v>19</v>
      </c>
      <c r="G899" s="40">
        <f t="shared" ref="G899:G962" si="156">DATE(C899,MONTH(E899&amp;2),F899)</f>
        <v>29117</v>
      </c>
      <c r="H899" s="19">
        <v>1</v>
      </c>
      <c r="I899" s="19">
        <v>7337.75</v>
      </c>
      <c r="J899" s="41">
        <v>7337.75</v>
      </c>
      <c r="K899" s="19" t="s">
        <v>8297</v>
      </c>
      <c r="L899" s="19" t="str">
        <v>tier - 2</v>
      </c>
      <c r="M899" s="19" t="s">
        <v>8298</v>
      </c>
      <c r="N899" s="19" t="str">
        <v>tier - 3</v>
      </c>
      <c r="O899" s="19" t="s">
        <v>8330</v>
      </c>
      <c r="P899" s="19" t="str">
        <v>R1011</v>
      </c>
      <c r="Q899" s="19">
        <f ca="1" t="shared" ref="Q899:Q962" si="157">INT((TODAY()-G899)/365.25)</f>
        <v>46</v>
      </c>
      <c r="R899" s="29"/>
      <c r="U899" s="19" t="s">
        <v>8328</v>
      </c>
      <c r="V899" s="19" t="str">
        <f t="shared" si="152"/>
        <v>Aug</v>
      </c>
      <c r="X899" s="19">
        <f t="shared" si="153"/>
        <v>1981</v>
      </c>
      <c r="AG899" s="19" t="s">
        <v>3315</v>
      </c>
      <c r="AH899" s="19" t="s">
        <v>8336</v>
      </c>
      <c r="AI899" s="19" t="s">
        <v>8298</v>
      </c>
      <c r="AJ899" s="19" t="s">
        <v>8298</v>
      </c>
      <c r="AK899" s="19" t="str">
        <v>tier - 3</v>
      </c>
      <c r="AL899" s="19" t="str">
        <v>tier - 3</v>
      </c>
      <c r="AT899" s="19" t="s">
        <v>8299</v>
      </c>
      <c r="AU899" s="19" t="str">
        <v>R1013</v>
      </c>
      <c r="BD899" s="39">
        <v>1965</v>
      </c>
      <c r="BE899" s="19" t="str">
        <f t="shared" si="148"/>
        <v>Jun</v>
      </c>
      <c r="BF899" s="19">
        <v>6</v>
      </c>
      <c r="BG899" s="40">
        <f t="shared" si="149"/>
        <v>23899</v>
      </c>
      <c r="BM899" s="39">
        <v>1965</v>
      </c>
      <c r="BN899" s="19" t="str">
        <f t="shared" si="150"/>
        <v>Jun</v>
      </c>
      <c r="BO899" s="19">
        <v>25</v>
      </c>
      <c r="BP899" s="40">
        <f t="shared" si="147"/>
        <v>23918</v>
      </c>
      <c r="BQ899" s="19">
        <f ca="1" t="shared" si="151"/>
        <v>60</v>
      </c>
      <c r="BU899" s="19">
        <v>7318.21</v>
      </c>
      <c r="BV899" s="41">
        <v>7318.21</v>
      </c>
    </row>
    <row r="900" spans="1:74">
      <c r="A900" s="19" t="s">
        <v>3345</v>
      </c>
      <c r="B900" s="39">
        <v>1986</v>
      </c>
      <c r="C900" s="19">
        <f t="shared" si="155"/>
        <v>1986</v>
      </c>
      <c r="D900" s="19" t="s">
        <v>8303</v>
      </c>
      <c r="E900" s="19" t="str">
        <f t="shared" si="154"/>
        <v>Jun</v>
      </c>
      <c r="F900" s="19">
        <v>15</v>
      </c>
      <c r="G900" s="40">
        <f t="shared" si="156"/>
        <v>31578</v>
      </c>
      <c r="H900" s="19">
        <v>3</v>
      </c>
      <c r="I900" s="19">
        <v>7339.93</v>
      </c>
      <c r="J900" s="41">
        <v>7339.93</v>
      </c>
      <c r="K900" s="19" t="s">
        <v>8297</v>
      </c>
      <c r="L900" s="19" t="str">
        <v>tier - 2</v>
      </c>
      <c r="M900" s="19" t="s">
        <v>8297</v>
      </c>
      <c r="N900" s="19" t="str">
        <v>tier - 2</v>
      </c>
      <c r="O900" s="19" t="s">
        <v>8315</v>
      </c>
      <c r="P900" s="19" t="str">
        <v>R1012</v>
      </c>
      <c r="Q900" s="19">
        <f ca="1" t="shared" si="157"/>
        <v>39</v>
      </c>
      <c r="R900" s="29"/>
      <c r="U900" s="19" t="s">
        <v>8326</v>
      </c>
      <c r="V900" s="19" t="str">
        <f t="shared" si="152"/>
        <v>Dec</v>
      </c>
      <c r="X900" s="19">
        <f t="shared" si="153"/>
        <v>1976</v>
      </c>
      <c r="AG900" s="19" t="s">
        <v>3319</v>
      </c>
      <c r="AH900" s="19" t="s">
        <v>8336</v>
      </c>
      <c r="AI900" s="19" t="s">
        <v>8298</v>
      </c>
      <c r="AJ900" s="19" t="s">
        <v>8302</v>
      </c>
      <c r="AK900" s="19" t="str">
        <v>tier - 3</v>
      </c>
      <c r="AL900" s="19" t="str">
        <v>tier - 1</v>
      </c>
      <c r="AT900" s="19" t="s">
        <v>8299</v>
      </c>
      <c r="AU900" s="19" t="str">
        <v>R1013</v>
      </c>
      <c r="BD900" s="39">
        <v>1965</v>
      </c>
      <c r="BE900" s="19" t="str">
        <f t="shared" si="148"/>
        <v>Jun</v>
      </c>
      <c r="BF900" s="19">
        <v>25</v>
      </c>
      <c r="BG900" s="40">
        <f t="shared" si="149"/>
        <v>23918</v>
      </c>
      <c r="BM900" s="39">
        <v>1972</v>
      </c>
      <c r="BN900" s="19" t="str">
        <f t="shared" si="150"/>
        <v>Aug</v>
      </c>
      <c r="BO900" s="19">
        <v>11</v>
      </c>
      <c r="BP900" s="40">
        <f t="shared" si="147"/>
        <v>26522</v>
      </c>
      <c r="BQ900" s="19">
        <f ca="1" t="shared" si="151"/>
        <v>53</v>
      </c>
      <c r="BU900" s="19">
        <v>7318.22</v>
      </c>
      <c r="BV900" s="41">
        <v>7318.22</v>
      </c>
    </row>
    <row r="901" spans="1:74">
      <c r="A901" s="19" t="s">
        <v>3349</v>
      </c>
      <c r="B901" s="39">
        <v>1977</v>
      </c>
      <c r="C901" s="19">
        <f t="shared" si="155"/>
        <v>1977</v>
      </c>
      <c r="D901" s="19" t="s">
        <v>8326</v>
      </c>
      <c r="E901" s="19" t="str">
        <f t="shared" si="154"/>
        <v>Dec</v>
      </c>
      <c r="F901" s="19">
        <v>18</v>
      </c>
      <c r="G901" s="40">
        <f t="shared" si="156"/>
        <v>28477</v>
      </c>
      <c r="H901" s="19">
        <v>0</v>
      </c>
      <c r="I901" s="19">
        <v>7345.08</v>
      </c>
      <c r="J901" s="41">
        <v>7345.08</v>
      </c>
      <c r="K901" s="19" t="s">
        <v>8297</v>
      </c>
      <c r="L901" s="19" t="str">
        <v>tier - 2</v>
      </c>
      <c r="M901" s="19" t="s">
        <v>8302</v>
      </c>
      <c r="N901" s="19" t="str">
        <v>tier - 1</v>
      </c>
      <c r="O901" s="19" t="s">
        <v>8330</v>
      </c>
      <c r="P901" s="19" t="str">
        <v>R1011</v>
      </c>
      <c r="Q901" s="19">
        <f ca="1" t="shared" si="157"/>
        <v>47</v>
      </c>
      <c r="R901" s="29"/>
      <c r="U901" s="19" t="s">
        <v>8301</v>
      </c>
      <c r="V901" s="19" t="str">
        <f t="shared" si="152"/>
        <v>Nov</v>
      </c>
      <c r="X901" s="19">
        <f t="shared" si="153"/>
        <v>1985</v>
      </c>
      <c r="AG901" s="19" t="s">
        <v>3323</v>
      </c>
      <c r="AH901" s="19" t="s">
        <v>8336</v>
      </c>
      <c r="AI901" s="19" t="s">
        <v>8297</v>
      </c>
      <c r="AJ901" s="19" t="s">
        <v>8298</v>
      </c>
      <c r="AK901" s="19" t="str">
        <v>tier - 2</v>
      </c>
      <c r="AL901" s="19" t="str">
        <v>tier - 3</v>
      </c>
      <c r="AT901" s="19" t="s">
        <v>8315</v>
      </c>
      <c r="AU901" s="19" t="str">
        <v>R1012</v>
      </c>
      <c r="BD901" s="39">
        <v>1972</v>
      </c>
      <c r="BE901" s="19" t="str">
        <f t="shared" si="148"/>
        <v>Aug</v>
      </c>
      <c r="BF901" s="19">
        <v>11</v>
      </c>
      <c r="BG901" s="40">
        <f t="shared" si="149"/>
        <v>26522</v>
      </c>
      <c r="BM901" s="39">
        <v>1965</v>
      </c>
      <c r="BN901" s="19" t="str">
        <f t="shared" si="150"/>
        <v>Jul</v>
      </c>
      <c r="BO901" s="19">
        <v>11</v>
      </c>
      <c r="BP901" s="40">
        <f t="shared" si="147"/>
        <v>23934</v>
      </c>
      <c r="BQ901" s="19">
        <f ca="1" t="shared" si="151"/>
        <v>60</v>
      </c>
      <c r="BU901" s="19">
        <v>7322.86</v>
      </c>
      <c r="BV901" s="41">
        <v>7322.86</v>
      </c>
    </row>
    <row r="902" spans="1:74">
      <c r="A902" s="19" t="s">
        <v>3353</v>
      </c>
      <c r="B902" s="39">
        <v>1979</v>
      </c>
      <c r="C902" s="19">
        <f t="shared" si="155"/>
        <v>1979</v>
      </c>
      <c r="D902" s="19" t="s">
        <v>8303</v>
      </c>
      <c r="E902" s="19" t="str">
        <f t="shared" si="154"/>
        <v>Jun</v>
      </c>
      <c r="F902" s="19">
        <v>26</v>
      </c>
      <c r="G902" s="40">
        <f t="shared" si="156"/>
        <v>29032</v>
      </c>
      <c r="H902" s="19">
        <v>1</v>
      </c>
      <c r="I902" s="19">
        <v>7345.73</v>
      </c>
      <c r="J902" s="41">
        <v>7345.73</v>
      </c>
      <c r="K902" s="19" t="s">
        <v>8297</v>
      </c>
      <c r="L902" s="19" t="str">
        <v>tier - 2</v>
      </c>
      <c r="M902" s="19" t="s">
        <v>8302</v>
      </c>
      <c r="N902" s="19" t="str">
        <v>tier - 1</v>
      </c>
      <c r="O902" s="19" t="s">
        <v>8299</v>
      </c>
      <c r="P902" s="19" t="str">
        <v>R1013</v>
      </c>
      <c r="Q902" s="19">
        <f ca="1" t="shared" si="157"/>
        <v>46</v>
      </c>
      <c r="R902" s="29"/>
      <c r="U902" s="19" t="s">
        <v>8326</v>
      </c>
      <c r="V902" s="19" t="str">
        <f t="shared" si="152"/>
        <v>Dec</v>
      </c>
      <c r="X902" s="19">
        <f t="shared" si="153"/>
        <v>1966</v>
      </c>
      <c r="AG902" s="19" t="s">
        <v>3327</v>
      </c>
      <c r="AH902" s="19" t="s">
        <v>8336</v>
      </c>
      <c r="AI902" s="19" t="s">
        <v>8298</v>
      </c>
      <c r="AJ902" s="19" t="s">
        <v>8298</v>
      </c>
      <c r="AK902" s="19" t="str">
        <v>tier - 3</v>
      </c>
      <c r="AL902" s="19" t="str">
        <v>tier - 3</v>
      </c>
      <c r="AT902" s="19" t="s">
        <v>8315</v>
      </c>
      <c r="AU902" s="19" t="str">
        <v>R1012</v>
      </c>
      <c r="BD902" s="39">
        <v>1965</v>
      </c>
      <c r="BE902" s="19" t="str">
        <f t="shared" si="148"/>
        <v>Jul</v>
      </c>
      <c r="BF902" s="19">
        <v>11</v>
      </c>
      <c r="BG902" s="40">
        <f t="shared" si="149"/>
        <v>23934</v>
      </c>
      <c r="BM902" s="39">
        <v>2004</v>
      </c>
      <c r="BN902" s="19" t="str">
        <f t="shared" si="150"/>
        <v>Nov</v>
      </c>
      <c r="BO902" s="19">
        <v>15</v>
      </c>
      <c r="BP902" s="40">
        <f t="shared" si="147"/>
        <v>38306</v>
      </c>
      <c r="BQ902" s="19">
        <f ca="1" t="shared" si="151"/>
        <v>20</v>
      </c>
      <c r="BU902" s="19">
        <v>7323.73</v>
      </c>
      <c r="BV902" s="41">
        <v>7323.73</v>
      </c>
    </row>
    <row r="903" spans="1:74">
      <c r="A903" s="19" t="s">
        <v>3356</v>
      </c>
      <c r="B903" s="39">
        <v>1977</v>
      </c>
      <c r="C903" s="19">
        <f t="shared" si="155"/>
        <v>1977</v>
      </c>
      <c r="D903" s="19" t="s">
        <v>8326</v>
      </c>
      <c r="E903" s="19" t="str">
        <f t="shared" si="154"/>
        <v>Dec</v>
      </c>
      <c r="F903" s="19">
        <v>1</v>
      </c>
      <c r="G903" s="40">
        <f t="shared" si="156"/>
        <v>28460</v>
      </c>
      <c r="H903" s="19">
        <v>0</v>
      </c>
      <c r="I903" s="19">
        <v>7348.14</v>
      </c>
      <c r="J903" s="41">
        <v>7348.14</v>
      </c>
      <c r="K903" s="19" t="s">
        <v>8297</v>
      </c>
      <c r="L903" s="19" t="str">
        <v>tier - 2</v>
      </c>
      <c r="M903" s="19" t="s">
        <v>8302</v>
      </c>
      <c r="N903" s="19" t="str">
        <v>tier - 1</v>
      </c>
      <c r="O903" s="19" t="s">
        <v>8330</v>
      </c>
      <c r="P903" s="19" t="str">
        <v>R1011</v>
      </c>
      <c r="Q903" s="19">
        <f ca="1" t="shared" si="157"/>
        <v>47</v>
      </c>
      <c r="R903" s="29"/>
      <c r="U903" s="19" t="s">
        <v>8303</v>
      </c>
      <c r="V903" s="19" t="str">
        <f t="shared" si="152"/>
        <v>Jun</v>
      </c>
      <c r="X903" s="19">
        <f t="shared" si="153"/>
        <v>1965</v>
      </c>
      <c r="AG903" s="19" t="s">
        <v>3330</v>
      </c>
      <c r="AH903" s="19" t="s">
        <v>8336</v>
      </c>
      <c r="AI903" s="19" t="s">
        <v>8297</v>
      </c>
      <c r="AJ903" s="19" t="s">
        <v>8297</v>
      </c>
      <c r="AK903" s="19" t="str">
        <v>tier - 2</v>
      </c>
      <c r="AL903" s="19" t="str">
        <v>tier - 2</v>
      </c>
      <c r="AT903" s="19" t="s">
        <v>8337</v>
      </c>
      <c r="AU903" s="19" t="str">
        <v>R1024</v>
      </c>
      <c r="BD903" s="39">
        <v>2004</v>
      </c>
      <c r="BE903" s="19" t="str">
        <f t="shared" si="148"/>
        <v>Nov</v>
      </c>
      <c r="BF903" s="19">
        <v>15</v>
      </c>
      <c r="BG903" s="40">
        <f t="shared" si="149"/>
        <v>38306</v>
      </c>
      <c r="BM903" s="39">
        <v>1979</v>
      </c>
      <c r="BN903" s="19" t="str">
        <f t="shared" si="150"/>
        <v>Jun</v>
      </c>
      <c r="BO903" s="19">
        <v>19</v>
      </c>
      <c r="BP903" s="40">
        <f t="shared" si="147"/>
        <v>29025</v>
      </c>
      <c r="BQ903" s="19">
        <f ca="1" t="shared" si="151"/>
        <v>46</v>
      </c>
      <c r="BU903" s="19">
        <v>7325.05</v>
      </c>
      <c r="BV903" s="41">
        <v>7325.05</v>
      </c>
    </row>
    <row r="904" spans="1:74">
      <c r="A904" s="19" t="s">
        <v>3360</v>
      </c>
      <c r="B904" s="39">
        <v>1993</v>
      </c>
      <c r="C904" s="19">
        <f t="shared" si="155"/>
        <v>1993</v>
      </c>
      <c r="D904" s="19" t="s">
        <v>8329</v>
      </c>
      <c r="E904" s="19" t="str">
        <f t="shared" si="154"/>
        <v>Oct</v>
      </c>
      <c r="F904" s="19">
        <v>5</v>
      </c>
      <c r="G904" s="40">
        <f t="shared" si="156"/>
        <v>34247</v>
      </c>
      <c r="H904" s="19">
        <v>0</v>
      </c>
      <c r="I904" s="19">
        <v>7349.12</v>
      </c>
      <c r="J904" s="41">
        <v>7349.12</v>
      </c>
      <c r="K904" s="19" t="s">
        <v>8297</v>
      </c>
      <c r="L904" s="19" t="str">
        <v>tier - 2</v>
      </c>
      <c r="M904" s="19" t="s">
        <v>8297</v>
      </c>
      <c r="N904" s="19" t="str">
        <v>tier - 2</v>
      </c>
      <c r="O904" s="19" t="s">
        <v>8340</v>
      </c>
      <c r="P904" s="19" t="str">
        <v>R1021</v>
      </c>
      <c r="Q904" s="19">
        <f ca="1" t="shared" si="157"/>
        <v>32</v>
      </c>
      <c r="R904" s="29"/>
      <c r="U904" s="19" t="s">
        <v>8303</v>
      </c>
      <c r="V904" s="19" t="str">
        <f t="shared" si="152"/>
        <v>Jun</v>
      </c>
      <c r="X904" s="19">
        <f t="shared" si="153"/>
        <v>1965</v>
      </c>
      <c r="AG904" s="19" t="s">
        <v>3334</v>
      </c>
      <c r="AH904" s="19" t="s">
        <v>8336</v>
      </c>
      <c r="AI904" s="19" t="s">
        <v>8297</v>
      </c>
      <c r="AJ904" s="19" t="s">
        <v>8298</v>
      </c>
      <c r="AK904" s="19" t="str">
        <v>tier - 2</v>
      </c>
      <c r="AL904" s="19" t="str">
        <v>tier - 3</v>
      </c>
      <c r="AT904" s="19" t="s">
        <v>8337</v>
      </c>
      <c r="AU904" s="19" t="str">
        <v>R1024</v>
      </c>
      <c r="BD904" s="39">
        <v>1979</v>
      </c>
      <c r="BE904" s="19" t="str">
        <f t="shared" si="148"/>
        <v>Jun</v>
      </c>
      <c r="BF904" s="19">
        <v>19</v>
      </c>
      <c r="BG904" s="40">
        <f t="shared" si="149"/>
        <v>29025</v>
      </c>
      <c r="BM904" s="39">
        <v>1984</v>
      </c>
      <c r="BN904" s="19" t="str">
        <f t="shared" si="150"/>
        <v>Jul</v>
      </c>
      <c r="BO904" s="19">
        <v>25</v>
      </c>
      <c r="BP904" s="40">
        <f t="shared" ref="BP904:BP967" si="158">DATE(BM904,MONTH(5&amp;BN904),BO904)</f>
        <v>30888</v>
      </c>
      <c r="BQ904" s="19">
        <f ca="1" t="shared" si="151"/>
        <v>41</v>
      </c>
      <c r="BU904" s="19">
        <v>7325.47</v>
      </c>
      <c r="BV904" s="41">
        <v>7325.47</v>
      </c>
    </row>
    <row r="905" spans="1:74">
      <c r="A905" s="19" t="s">
        <v>3362</v>
      </c>
      <c r="B905" s="39">
        <v>1983</v>
      </c>
      <c r="C905" s="19">
        <f t="shared" si="155"/>
        <v>1983</v>
      </c>
      <c r="D905" s="19" t="s">
        <v>8303</v>
      </c>
      <c r="E905" s="19" t="str">
        <f t="shared" si="154"/>
        <v>Jun</v>
      </c>
      <c r="F905" s="19">
        <v>21</v>
      </c>
      <c r="G905" s="40">
        <f t="shared" si="156"/>
        <v>30488</v>
      </c>
      <c r="H905" s="19">
        <v>3</v>
      </c>
      <c r="I905" s="19">
        <v>7357.49</v>
      </c>
      <c r="J905" s="41">
        <v>7357.49</v>
      </c>
      <c r="K905" s="19" t="s">
        <v>8297</v>
      </c>
      <c r="L905" s="19" t="str">
        <v>tier - 2</v>
      </c>
      <c r="M905" s="19" t="s">
        <v>8297</v>
      </c>
      <c r="N905" s="19" t="str">
        <v>tier - 2</v>
      </c>
      <c r="O905" s="19" t="s">
        <v>8315</v>
      </c>
      <c r="P905" s="19" t="str">
        <v>R1012</v>
      </c>
      <c r="Q905" s="19">
        <f ca="1" t="shared" si="157"/>
        <v>42</v>
      </c>
      <c r="R905" s="29"/>
      <c r="U905" s="19" t="s">
        <v>8328</v>
      </c>
      <c r="V905" s="19" t="str">
        <f t="shared" si="152"/>
        <v>Aug</v>
      </c>
      <c r="X905" s="19">
        <f t="shared" si="153"/>
        <v>1972</v>
      </c>
      <c r="AG905" s="19" t="s">
        <v>3338</v>
      </c>
      <c r="AH905" s="19" t="s">
        <v>8336</v>
      </c>
      <c r="AI905" s="19" t="s">
        <v>8297</v>
      </c>
      <c r="AJ905" s="19" t="s">
        <v>8302</v>
      </c>
      <c r="AK905" s="19" t="str">
        <v>tier - 2</v>
      </c>
      <c r="AL905" s="19" t="str">
        <v>tier - 1</v>
      </c>
      <c r="AT905" s="19" t="s">
        <v>8315</v>
      </c>
      <c r="AU905" s="19" t="str">
        <v>R1012</v>
      </c>
      <c r="BD905" s="39">
        <v>1984</v>
      </c>
      <c r="BE905" s="19" t="str">
        <f t="shared" ref="BE905:BE968" si="159">SUBSTITUTE(D898,"?","Sep")</f>
        <v>Jul</v>
      </c>
      <c r="BF905" s="19">
        <v>25</v>
      </c>
      <c r="BG905" s="40">
        <f t="shared" ref="BG905:BG968" si="160">DATE(BD905,MONTH(5&amp;BE905),BF905)</f>
        <v>30888</v>
      </c>
      <c r="BM905" s="39">
        <v>1979</v>
      </c>
      <c r="BN905" s="19" t="str">
        <f t="shared" ref="BN905:BN968" si="161">SUBSTITUTE(E899,"?","Sep")</f>
        <v>Sep</v>
      </c>
      <c r="BO905" s="19">
        <v>19</v>
      </c>
      <c r="BP905" s="40">
        <f t="shared" si="158"/>
        <v>29117</v>
      </c>
      <c r="BQ905" s="19">
        <f ca="1" t="shared" ref="BQ905:BQ968" si="162">INT((TODAY()-BP905)/365.25)</f>
        <v>46</v>
      </c>
      <c r="BU905" s="19">
        <v>7337.75</v>
      </c>
      <c r="BV905" s="41">
        <v>7337.75</v>
      </c>
    </row>
    <row r="906" spans="1:74">
      <c r="A906" s="19" t="s">
        <v>3365</v>
      </c>
      <c r="B906" s="39">
        <v>1981</v>
      </c>
      <c r="C906" s="19">
        <f t="shared" si="155"/>
        <v>1981</v>
      </c>
      <c r="D906" s="19" t="s">
        <v>8296</v>
      </c>
      <c r="E906" s="19" t="str">
        <f t="shared" si="154"/>
        <v>Jul</v>
      </c>
      <c r="F906" s="19">
        <v>16</v>
      </c>
      <c r="G906" s="40">
        <f t="shared" si="156"/>
        <v>29783</v>
      </c>
      <c r="H906" s="19">
        <v>1</v>
      </c>
      <c r="I906" s="19">
        <v>7358.18</v>
      </c>
      <c r="J906" s="41">
        <v>7358.18</v>
      </c>
      <c r="K906" s="19" t="s">
        <v>8297</v>
      </c>
      <c r="L906" s="19" t="str">
        <v>tier - 2</v>
      </c>
      <c r="M906" s="19" t="s">
        <v>8298</v>
      </c>
      <c r="N906" s="19" t="str">
        <v>tier - 3</v>
      </c>
      <c r="O906" s="19" t="s">
        <v>8337</v>
      </c>
      <c r="P906" s="19" t="str">
        <v>R1024</v>
      </c>
      <c r="Q906" s="19">
        <f ca="1" t="shared" si="157"/>
        <v>44</v>
      </c>
      <c r="R906" s="29"/>
      <c r="U906" s="19" t="s">
        <v>8296</v>
      </c>
      <c r="V906" s="19" t="str">
        <f t="shared" si="152"/>
        <v>Jul</v>
      </c>
      <c r="X906" s="19">
        <f t="shared" si="153"/>
        <v>1965</v>
      </c>
      <c r="AG906" s="19" t="s">
        <v>3342</v>
      </c>
      <c r="AH906" s="19" t="s">
        <v>8336</v>
      </c>
      <c r="AI906" s="19" t="s">
        <v>8297</v>
      </c>
      <c r="AJ906" s="19" t="s">
        <v>8298</v>
      </c>
      <c r="AK906" s="19" t="str">
        <v>tier - 2</v>
      </c>
      <c r="AL906" s="19" t="str">
        <v>tier - 3</v>
      </c>
      <c r="AT906" s="19" t="s">
        <v>8330</v>
      </c>
      <c r="AU906" s="19" t="str">
        <v>R1011</v>
      </c>
      <c r="BD906" s="39">
        <v>1979</v>
      </c>
      <c r="BE906" s="19" t="str">
        <f t="shared" si="159"/>
        <v>Sep</v>
      </c>
      <c r="BF906" s="19">
        <v>19</v>
      </c>
      <c r="BG906" s="40">
        <f t="shared" si="160"/>
        <v>29117</v>
      </c>
      <c r="BM906" s="39">
        <v>1986</v>
      </c>
      <c r="BN906" s="19" t="str">
        <f t="shared" si="161"/>
        <v>Jun</v>
      </c>
      <c r="BO906" s="19">
        <v>15</v>
      </c>
      <c r="BP906" s="40">
        <f t="shared" si="158"/>
        <v>31578</v>
      </c>
      <c r="BQ906" s="19">
        <f ca="1" t="shared" si="162"/>
        <v>39</v>
      </c>
      <c r="BU906" s="19">
        <v>7339.93</v>
      </c>
      <c r="BV906" s="41">
        <v>7339.93</v>
      </c>
    </row>
    <row r="907" spans="1:74">
      <c r="A907" s="19" t="s">
        <v>3369</v>
      </c>
      <c r="B907" s="39">
        <v>1965</v>
      </c>
      <c r="C907" s="19">
        <f t="shared" si="155"/>
        <v>1965</v>
      </c>
      <c r="D907" s="19" t="s">
        <v>8326</v>
      </c>
      <c r="E907" s="19" t="str">
        <f t="shared" si="154"/>
        <v>Dec</v>
      </c>
      <c r="F907" s="19">
        <v>9</v>
      </c>
      <c r="G907" s="40">
        <f t="shared" si="156"/>
        <v>24085</v>
      </c>
      <c r="H907" s="19">
        <v>0</v>
      </c>
      <c r="I907" s="19">
        <v>7362.31</v>
      </c>
      <c r="J907" s="41">
        <v>7362.31</v>
      </c>
      <c r="K907" s="19" t="s">
        <v>8298</v>
      </c>
      <c r="L907" s="19" t="str">
        <v>tier - 3</v>
      </c>
      <c r="M907" s="19" t="s">
        <v>8298</v>
      </c>
      <c r="N907" s="19" t="str">
        <v>tier - 3</v>
      </c>
      <c r="O907" s="19" t="s">
        <v>8299</v>
      </c>
      <c r="P907" s="19" t="str">
        <v>R1013</v>
      </c>
      <c r="Q907" s="19">
        <f ca="1" t="shared" si="157"/>
        <v>59</v>
      </c>
      <c r="R907" s="29"/>
      <c r="U907" s="19" t="s">
        <v>8301</v>
      </c>
      <c r="V907" s="19" t="str">
        <f t="shared" si="152"/>
        <v>Nov</v>
      </c>
      <c r="X907" s="19">
        <f t="shared" si="153"/>
        <v>2004</v>
      </c>
      <c r="AG907" s="19" t="s">
        <v>3345</v>
      </c>
      <c r="AH907" s="19" t="s">
        <v>8336</v>
      </c>
      <c r="AI907" s="19" t="s">
        <v>8297</v>
      </c>
      <c r="AJ907" s="19" t="s">
        <v>8297</v>
      </c>
      <c r="AK907" s="19" t="str">
        <v>tier - 2</v>
      </c>
      <c r="AL907" s="19" t="str">
        <v>tier - 2</v>
      </c>
      <c r="AT907" s="19" t="s">
        <v>8315</v>
      </c>
      <c r="AU907" s="19" t="str">
        <v>R1012</v>
      </c>
      <c r="BD907" s="39">
        <v>1986</v>
      </c>
      <c r="BE907" s="19" t="str">
        <f t="shared" si="159"/>
        <v>Jun</v>
      </c>
      <c r="BF907" s="19">
        <v>15</v>
      </c>
      <c r="BG907" s="40">
        <f t="shared" si="160"/>
        <v>31578</v>
      </c>
      <c r="BM907" s="39">
        <v>1977</v>
      </c>
      <c r="BN907" s="19" t="str">
        <f t="shared" si="161"/>
        <v>Dec</v>
      </c>
      <c r="BO907" s="19">
        <v>18</v>
      </c>
      <c r="BP907" s="40">
        <f t="shared" si="158"/>
        <v>28477</v>
      </c>
      <c r="BQ907" s="19">
        <f ca="1" t="shared" si="162"/>
        <v>47</v>
      </c>
      <c r="BU907" s="19">
        <v>7345.08</v>
      </c>
      <c r="BV907" s="41">
        <v>7345.08</v>
      </c>
    </row>
    <row r="908" spans="1:74">
      <c r="A908" s="19" t="s">
        <v>3372</v>
      </c>
      <c r="B908" s="39">
        <v>1981</v>
      </c>
      <c r="C908" s="19">
        <f t="shared" si="155"/>
        <v>1981</v>
      </c>
      <c r="D908" s="19" t="s">
        <v>8301</v>
      </c>
      <c r="E908" s="19" t="str">
        <f t="shared" si="154"/>
        <v>Nov</v>
      </c>
      <c r="F908" s="19">
        <v>24</v>
      </c>
      <c r="G908" s="40">
        <f t="shared" si="156"/>
        <v>29914</v>
      </c>
      <c r="H908" s="19">
        <v>2</v>
      </c>
      <c r="I908" s="19">
        <v>7371.77</v>
      </c>
      <c r="J908" s="41">
        <v>7371.77</v>
      </c>
      <c r="K908" s="19" t="s">
        <v>8297</v>
      </c>
      <c r="L908" s="19" t="str">
        <v>tier - 2</v>
      </c>
      <c r="M908" s="19" t="s">
        <v>8302</v>
      </c>
      <c r="N908" s="19" t="str">
        <v>tier - 1</v>
      </c>
      <c r="O908" s="19" t="s">
        <v>8330</v>
      </c>
      <c r="P908" s="19" t="str">
        <v>R1011</v>
      </c>
      <c r="Q908" s="19">
        <f ca="1" t="shared" si="157"/>
        <v>43</v>
      </c>
      <c r="R908" s="29"/>
      <c r="U908" s="19" t="s">
        <v>8303</v>
      </c>
      <c r="V908" s="19" t="str">
        <f t="shared" si="152"/>
        <v>Jun</v>
      </c>
      <c r="X908" s="19">
        <f t="shared" si="153"/>
        <v>1979</v>
      </c>
      <c r="AG908" s="19" t="s">
        <v>3349</v>
      </c>
      <c r="AH908" s="19" t="s">
        <v>8336</v>
      </c>
      <c r="AI908" s="19" t="s">
        <v>8297</v>
      </c>
      <c r="AJ908" s="19" t="s">
        <v>8302</v>
      </c>
      <c r="AK908" s="19" t="str">
        <v>tier - 2</v>
      </c>
      <c r="AL908" s="19" t="str">
        <v>tier - 1</v>
      </c>
      <c r="AT908" s="19" t="s">
        <v>8330</v>
      </c>
      <c r="AU908" s="19" t="str">
        <v>R1011</v>
      </c>
      <c r="BD908" s="39">
        <v>1977</v>
      </c>
      <c r="BE908" s="19" t="str">
        <f t="shared" si="159"/>
        <v>Dec</v>
      </c>
      <c r="BF908" s="19">
        <v>18</v>
      </c>
      <c r="BG908" s="40">
        <f t="shared" si="160"/>
        <v>28477</v>
      </c>
      <c r="BM908" s="39">
        <v>1979</v>
      </c>
      <c r="BN908" s="19" t="str">
        <f t="shared" si="161"/>
        <v>Jun</v>
      </c>
      <c r="BO908" s="19">
        <v>26</v>
      </c>
      <c r="BP908" s="40">
        <f t="shared" si="158"/>
        <v>29032</v>
      </c>
      <c r="BQ908" s="19">
        <f ca="1" t="shared" si="162"/>
        <v>46</v>
      </c>
      <c r="BU908" s="19">
        <v>7345.73</v>
      </c>
      <c r="BV908" s="41">
        <v>7345.73</v>
      </c>
    </row>
    <row r="909" spans="1:74">
      <c r="A909" s="19" t="s">
        <v>3376</v>
      </c>
      <c r="B909" s="39">
        <v>1993</v>
      </c>
      <c r="C909" s="19">
        <f t="shared" si="155"/>
        <v>1993</v>
      </c>
      <c r="D909" s="19" t="s">
        <v>8296</v>
      </c>
      <c r="E909" s="19" t="str">
        <f t="shared" si="154"/>
        <v>Jul</v>
      </c>
      <c r="F909" s="19">
        <v>22</v>
      </c>
      <c r="G909" s="40">
        <f t="shared" si="156"/>
        <v>34172</v>
      </c>
      <c r="H909" s="19">
        <v>0</v>
      </c>
      <c r="I909" s="19">
        <v>7388.85</v>
      </c>
      <c r="J909" s="41">
        <v>7388.85</v>
      </c>
      <c r="K909" s="19" t="s">
        <v>8297</v>
      </c>
      <c r="L909" s="19" t="str">
        <v>tier - 2</v>
      </c>
      <c r="M909" s="19" t="s">
        <v>8297</v>
      </c>
      <c r="N909" s="19" t="str">
        <v>tier - 2</v>
      </c>
      <c r="O909" s="19" t="s">
        <v>8343</v>
      </c>
      <c r="P909" s="19" t="str">
        <v>R1026</v>
      </c>
      <c r="Q909" s="19">
        <f ca="1" t="shared" si="157"/>
        <v>32</v>
      </c>
      <c r="R909" s="29"/>
      <c r="U909" s="19" t="s">
        <v>8296</v>
      </c>
      <c r="V909" s="19" t="str">
        <f t="shared" si="152"/>
        <v>Jul</v>
      </c>
      <c r="X909" s="19">
        <f t="shared" si="153"/>
        <v>1984</v>
      </c>
      <c r="AG909" s="19" t="s">
        <v>3353</v>
      </c>
      <c r="AH909" s="19" t="s">
        <v>8336</v>
      </c>
      <c r="AI909" s="19" t="s">
        <v>8297</v>
      </c>
      <c r="AJ909" s="19" t="s">
        <v>8302</v>
      </c>
      <c r="AK909" s="19" t="str">
        <v>tier - 2</v>
      </c>
      <c r="AL909" s="19" t="str">
        <v>tier - 1</v>
      </c>
      <c r="AT909" s="19" t="s">
        <v>8299</v>
      </c>
      <c r="AU909" s="19" t="str">
        <v>R1013</v>
      </c>
      <c r="BD909" s="39">
        <v>1979</v>
      </c>
      <c r="BE909" s="19" t="str">
        <f t="shared" si="159"/>
        <v>Jun</v>
      </c>
      <c r="BF909" s="19">
        <v>26</v>
      </c>
      <c r="BG909" s="40">
        <f t="shared" si="160"/>
        <v>29032</v>
      </c>
      <c r="BM909" s="39">
        <v>1977</v>
      </c>
      <c r="BN909" s="19" t="str">
        <f t="shared" si="161"/>
        <v>Dec</v>
      </c>
      <c r="BO909" s="19">
        <v>1</v>
      </c>
      <c r="BP909" s="40">
        <f t="shared" si="158"/>
        <v>28460</v>
      </c>
      <c r="BQ909" s="19">
        <f ca="1" t="shared" si="162"/>
        <v>47</v>
      </c>
      <c r="BU909" s="19">
        <v>7348.14</v>
      </c>
      <c r="BV909" s="41">
        <v>7348.14</v>
      </c>
    </row>
    <row r="910" spans="1:74">
      <c r="A910" s="19" t="s">
        <v>3380</v>
      </c>
      <c r="B910" s="39">
        <v>1965</v>
      </c>
      <c r="C910" s="19">
        <f t="shared" si="155"/>
        <v>1965</v>
      </c>
      <c r="D910" s="19" t="s">
        <v>8326</v>
      </c>
      <c r="E910" s="19" t="str">
        <f t="shared" si="154"/>
        <v>Dec</v>
      </c>
      <c r="F910" s="19">
        <v>5</v>
      </c>
      <c r="G910" s="40">
        <f t="shared" si="156"/>
        <v>24081</v>
      </c>
      <c r="H910" s="19">
        <v>0</v>
      </c>
      <c r="I910" s="19">
        <v>7403.98</v>
      </c>
      <c r="J910" s="41">
        <v>7403.98</v>
      </c>
      <c r="K910" s="19" t="s">
        <v>8298</v>
      </c>
      <c r="L910" s="19" t="str">
        <v>tier - 3</v>
      </c>
      <c r="M910" s="19" t="s">
        <v>8297</v>
      </c>
      <c r="N910" s="19" t="str">
        <v>tier - 2</v>
      </c>
      <c r="O910" s="19" t="s">
        <v>8299</v>
      </c>
      <c r="P910" s="19" t="str">
        <v>R1013</v>
      </c>
      <c r="Q910" s="19">
        <f ca="1" t="shared" si="157"/>
        <v>59</v>
      </c>
      <c r="R910" s="29"/>
      <c r="U910" s="19" t="s">
        <v>8310</v>
      </c>
      <c r="V910" s="19" t="str">
        <f t="shared" ref="V910:V973" si="163">SUBSTITUTE(U910,"?","Sep")</f>
        <v>Sep</v>
      </c>
      <c r="X910" s="19">
        <f t="shared" ref="X910:X973" si="164">IF(B899="?",ROUND(AVERAGE($B$2:$B$2355),0),B899)</f>
        <v>1979</v>
      </c>
      <c r="AG910" s="19" t="s">
        <v>3356</v>
      </c>
      <c r="AH910" s="19" t="s">
        <v>8336</v>
      </c>
      <c r="AI910" s="19" t="s">
        <v>8297</v>
      </c>
      <c r="AJ910" s="19" t="s">
        <v>8302</v>
      </c>
      <c r="AK910" s="19" t="str">
        <v>tier - 2</v>
      </c>
      <c r="AL910" s="19" t="str">
        <v>tier - 1</v>
      </c>
      <c r="AT910" s="19" t="s">
        <v>8330</v>
      </c>
      <c r="AU910" s="19" t="str">
        <v>R1011</v>
      </c>
      <c r="BD910" s="39">
        <v>1977</v>
      </c>
      <c r="BE910" s="19" t="str">
        <f t="shared" si="159"/>
        <v>Dec</v>
      </c>
      <c r="BF910" s="19">
        <v>1</v>
      </c>
      <c r="BG910" s="40">
        <f t="shared" si="160"/>
        <v>28460</v>
      </c>
      <c r="BM910" s="39">
        <v>1993</v>
      </c>
      <c r="BN910" s="19" t="str">
        <f t="shared" si="161"/>
        <v>Oct</v>
      </c>
      <c r="BO910" s="19">
        <v>5</v>
      </c>
      <c r="BP910" s="40">
        <f t="shared" si="158"/>
        <v>34247</v>
      </c>
      <c r="BQ910" s="19">
        <f ca="1" t="shared" si="162"/>
        <v>32</v>
      </c>
      <c r="BU910" s="19">
        <v>7349.12</v>
      </c>
      <c r="BV910" s="41">
        <v>7349.12</v>
      </c>
    </row>
    <row r="911" spans="1:74">
      <c r="A911" s="19" t="s">
        <v>3384</v>
      </c>
      <c r="B911" s="39">
        <v>1983</v>
      </c>
      <c r="C911" s="19">
        <f t="shared" si="155"/>
        <v>1983</v>
      </c>
      <c r="D911" s="19" t="s">
        <v>8310</v>
      </c>
      <c r="E911" s="19" t="str">
        <f t="shared" si="154"/>
        <v>Sep</v>
      </c>
      <c r="F911" s="19">
        <v>19</v>
      </c>
      <c r="G911" s="40">
        <f t="shared" si="156"/>
        <v>30578</v>
      </c>
      <c r="H911" s="19">
        <v>3</v>
      </c>
      <c r="I911" s="19">
        <v>7418.52</v>
      </c>
      <c r="J911" s="41">
        <v>7418.52</v>
      </c>
      <c r="K911" s="19" t="s">
        <v>8297</v>
      </c>
      <c r="L911" s="19" t="str">
        <v>tier - 2</v>
      </c>
      <c r="M911" s="19" t="s">
        <v>8297</v>
      </c>
      <c r="N911" s="19" t="str">
        <v>tier - 2</v>
      </c>
      <c r="O911" s="19" t="s">
        <v>8330</v>
      </c>
      <c r="P911" s="19" t="str">
        <v>R1011</v>
      </c>
      <c r="Q911" s="19">
        <f ca="1" t="shared" si="157"/>
        <v>42</v>
      </c>
      <c r="R911" s="29"/>
      <c r="U911" s="19" t="s">
        <v>8303</v>
      </c>
      <c r="V911" s="19" t="str">
        <f t="shared" si="163"/>
        <v>Jun</v>
      </c>
      <c r="X911" s="19">
        <f t="shared" si="164"/>
        <v>1986</v>
      </c>
      <c r="AG911" s="19" t="s">
        <v>3360</v>
      </c>
      <c r="AH911" s="19" t="s">
        <v>8336</v>
      </c>
      <c r="AI911" s="19" t="s">
        <v>8297</v>
      </c>
      <c r="AJ911" s="19" t="s">
        <v>8297</v>
      </c>
      <c r="AK911" s="19" t="str">
        <v>tier - 2</v>
      </c>
      <c r="AL911" s="19" t="str">
        <v>tier - 2</v>
      </c>
      <c r="AT911" s="19" t="s">
        <v>8340</v>
      </c>
      <c r="AU911" s="19" t="str">
        <v>R1021</v>
      </c>
      <c r="BD911" s="39">
        <v>1993</v>
      </c>
      <c r="BE911" s="19" t="str">
        <f t="shared" si="159"/>
        <v>Oct</v>
      </c>
      <c r="BF911" s="19">
        <v>5</v>
      </c>
      <c r="BG911" s="40">
        <f t="shared" si="160"/>
        <v>34247</v>
      </c>
      <c r="BM911" s="39">
        <v>1983</v>
      </c>
      <c r="BN911" s="19" t="str">
        <f t="shared" si="161"/>
        <v>Jun</v>
      </c>
      <c r="BO911" s="19">
        <v>21</v>
      </c>
      <c r="BP911" s="40">
        <f t="shared" si="158"/>
        <v>30488</v>
      </c>
      <c r="BQ911" s="19">
        <f ca="1" t="shared" si="162"/>
        <v>42</v>
      </c>
      <c r="BU911" s="19">
        <v>7357.49</v>
      </c>
      <c r="BV911" s="41">
        <v>7357.49</v>
      </c>
    </row>
    <row r="912" spans="1:74">
      <c r="A912" s="19" t="s">
        <v>3387</v>
      </c>
      <c r="B912" s="39">
        <v>1978</v>
      </c>
      <c r="C912" s="19">
        <f t="shared" si="155"/>
        <v>1978</v>
      </c>
      <c r="D912" s="19" t="s">
        <v>8301</v>
      </c>
      <c r="E912" s="19" t="str">
        <f t="shared" si="154"/>
        <v>Nov</v>
      </c>
      <c r="F912" s="19">
        <v>12</v>
      </c>
      <c r="G912" s="40">
        <f t="shared" si="156"/>
        <v>28806</v>
      </c>
      <c r="H912" s="19">
        <v>0</v>
      </c>
      <c r="I912" s="19">
        <v>7419.48</v>
      </c>
      <c r="J912" s="41">
        <v>7419.48</v>
      </c>
      <c r="K912" s="19" t="s">
        <v>8297</v>
      </c>
      <c r="L912" s="19" t="str">
        <v>tier - 2</v>
      </c>
      <c r="M912" s="19" t="s">
        <v>8297</v>
      </c>
      <c r="N912" s="19" t="str">
        <v>tier - 2</v>
      </c>
      <c r="O912" s="19" t="s">
        <v>8315</v>
      </c>
      <c r="P912" s="19" t="str">
        <v>R1012</v>
      </c>
      <c r="Q912" s="19">
        <f ca="1" t="shared" si="157"/>
        <v>46</v>
      </c>
      <c r="R912" s="29"/>
      <c r="U912" s="19" t="s">
        <v>8326</v>
      </c>
      <c r="V912" s="19" t="str">
        <f t="shared" si="163"/>
        <v>Dec</v>
      </c>
      <c r="X912" s="19">
        <f t="shared" si="164"/>
        <v>1977</v>
      </c>
      <c r="AG912" s="19" t="s">
        <v>3362</v>
      </c>
      <c r="AH912" s="19" t="s">
        <v>8336</v>
      </c>
      <c r="AI912" s="19" t="s">
        <v>8297</v>
      </c>
      <c r="AJ912" s="19" t="s">
        <v>8297</v>
      </c>
      <c r="AK912" s="19" t="str">
        <v>tier - 2</v>
      </c>
      <c r="AL912" s="19" t="str">
        <v>tier - 2</v>
      </c>
      <c r="AT912" s="19" t="s">
        <v>8315</v>
      </c>
      <c r="AU912" s="19" t="str">
        <v>R1012</v>
      </c>
      <c r="BD912" s="39">
        <v>1983</v>
      </c>
      <c r="BE912" s="19" t="str">
        <f t="shared" si="159"/>
        <v>Jun</v>
      </c>
      <c r="BF912" s="19">
        <v>21</v>
      </c>
      <c r="BG912" s="40">
        <f t="shared" si="160"/>
        <v>30488</v>
      </c>
      <c r="BM912" s="39">
        <v>1981</v>
      </c>
      <c r="BN912" s="19" t="str">
        <f t="shared" si="161"/>
        <v>Jul</v>
      </c>
      <c r="BO912" s="19">
        <v>16</v>
      </c>
      <c r="BP912" s="40">
        <f t="shared" si="158"/>
        <v>29783</v>
      </c>
      <c r="BQ912" s="19">
        <f ca="1" t="shared" si="162"/>
        <v>44</v>
      </c>
      <c r="BU912" s="19">
        <v>7358.18</v>
      </c>
      <c r="BV912" s="41">
        <v>7358.18</v>
      </c>
    </row>
    <row r="913" spans="1:74">
      <c r="A913" s="19" t="s">
        <v>3391</v>
      </c>
      <c r="B913" s="39">
        <v>1978</v>
      </c>
      <c r="C913" s="19">
        <f t="shared" si="155"/>
        <v>1978</v>
      </c>
      <c r="D913" s="19" t="s">
        <v>8326</v>
      </c>
      <c r="E913" s="19" t="str">
        <f t="shared" si="154"/>
        <v>Dec</v>
      </c>
      <c r="F913" s="19">
        <v>2</v>
      </c>
      <c r="G913" s="40">
        <f t="shared" si="156"/>
        <v>28826</v>
      </c>
      <c r="H913" s="19">
        <v>0</v>
      </c>
      <c r="I913" s="19">
        <v>7421.19</v>
      </c>
      <c r="J913" s="41">
        <v>7421.19</v>
      </c>
      <c r="K913" s="19" t="s">
        <v>8297</v>
      </c>
      <c r="L913" s="19" t="str">
        <v>tier - 2</v>
      </c>
      <c r="M913" s="19" t="s">
        <v>8298</v>
      </c>
      <c r="N913" s="19" t="str">
        <v>tier - 3</v>
      </c>
      <c r="O913" s="19" t="s">
        <v>8315</v>
      </c>
      <c r="P913" s="19" t="str">
        <v>R1012</v>
      </c>
      <c r="Q913" s="19">
        <f ca="1" t="shared" si="157"/>
        <v>46</v>
      </c>
      <c r="R913" s="29"/>
      <c r="U913" s="19" t="s">
        <v>8303</v>
      </c>
      <c r="V913" s="19" t="str">
        <f t="shared" si="163"/>
        <v>Jun</v>
      </c>
      <c r="X913" s="19">
        <f t="shared" si="164"/>
        <v>1979</v>
      </c>
      <c r="AG913" s="19" t="s">
        <v>3365</v>
      </c>
      <c r="AH913" s="19" t="s">
        <v>8336</v>
      </c>
      <c r="AI913" s="19" t="s">
        <v>8297</v>
      </c>
      <c r="AJ913" s="19" t="s">
        <v>8298</v>
      </c>
      <c r="AK913" s="19" t="str">
        <v>tier - 2</v>
      </c>
      <c r="AL913" s="19" t="str">
        <v>tier - 3</v>
      </c>
      <c r="AT913" s="19" t="s">
        <v>8337</v>
      </c>
      <c r="AU913" s="19" t="str">
        <v>R1024</v>
      </c>
      <c r="BD913" s="39">
        <v>1981</v>
      </c>
      <c r="BE913" s="19" t="str">
        <f t="shared" si="159"/>
        <v>Jul</v>
      </c>
      <c r="BF913" s="19">
        <v>16</v>
      </c>
      <c r="BG913" s="40">
        <f t="shared" si="160"/>
        <v>29783</v>
      </c>
      <c r="BM913" s="39">
        <v>1965</v>
      </c>
      <c r="BN913" s="19" t="str">
        <f t="shared" si="161"/>
        <v>Dec</v>
      </c>
      <c r="BO913" s="19">
        <v>9</v>
      </c>
      <c r="BP913" s="40">
        <f t="shared" si="158"/>
        <v>24085</v>
      </c>
      <c r="BQ913" s="19">
        <f ca="1" t="shared" si="162"/>
        <v>59</v>
      </c>
      <c r="BU913" s="19">
        <v>7362.31</v>
      </c>
      <c r="BV913" s="41">
        <v>7362.31</v>
      </c>
    </row>
    <row r="914" spans="1:74">
      <c r="A914" s="19" t="s">
        <v>3395</v>
      </c>
      <c r="B914" s="39">
        <v>1977</v>
      </c>
      <c r="C914" s="19">
        <f t="shared" si="155"/>
        <v>1977</v>
      </c>
      <c r="D914" s="19" t="s">
        <v>8328</v>
      </c>
      <c r="E914" s="19" t="str">
        <f t="shared" si="154"/>
        <v>Aug</v>
      </c>
      <c r="F914" s="19">
        <v>25</v>
      </c>
      <c r="G914" s="40">
        <f t="shared" si="156"/>
        <v>28362</v>
      </c>
      <c r="H914" s="19">
        <v>1</v>
      </c>
      <c r="I914" s="19">
        <v>7441.05</v>
      </c>
      <c r="J914" s="41">
        <v>7441.05</v>
      </c>
      <c r="K914" s="19" t="s">
        <v>8298</v>
      </c>
      <c r="L914" s="19" t="str">
        <v>tier - 3</v>
      </c>
      <c r="M914" s="19" t="s">
        <v>8297</v>
      </c>
      <c r="N914" s="19" t="str">
        <v>tier - 2</v>
      </c>
      <c r="O914" s="19" t="s">
        <v>8330</v>
      </c>
      <c r="P914" s="19" t="str">
        <v>R1011</v>
      </c>
      <c r="Q914" s="19">
        <f ca="1" t="shared" si="157"/>
        <v>48</v>
      </c>
      <c r="R914" s="29"/>
      <c r="U914" s="19" t="s">
        <v>8326</v>
      </c>
      <c r="V914" s="19" t="str">
        <f t="shared" si="163"/>
        <v>Dec</v>
      </c>
      <c r="X914" s="19">
        <f t="shared" si="164"/>
        <v>1977</v>
      </c>
      <c r="AG914" s="19" t="s">
        <v>3369</v>
      </c>
      <c r="AH914" s="19" t="s">
        <v>8336</v>
      </c>
      <c r="AI914" s="19" t="s">
        <v>8298</v>
      </c>
      <c r="AJ914" s="19" t="s">
        <v>8298</v>
      </c>
      <c r="AK914" s="19" t="str">
        <v>tier - 3</v>
      </c>
      <c r="AL914" s="19" t="str">
        <v>tier - 3</v>
      </c>
      <c r="AT914" s="19" t="s">
        <v>8299</v>
      </c>
      <c r="AU914" s="19" t="str">
        <v>R1013</v>
      </c>
      <c r="BD914" s="39">
        <v>1965</v>
      </c>
      <c r="BE914" s="19" t="str">
        <f t="shared" si="159"/>
        <v>Dec</v>
      </c>
      <c r="BF914" s="19">
        <v>9</v>
      </c>
      <c r="BG914" s="40">
        <f t="shared" si="160"/>
        <v>24085</v>
      </c>
      <c r="BM914" s="39">
        <v>1981</v>
      </c>
      <c r="BN914" s="19" t="str">
        <f t="shared" si="161"/>
        <v>Nov</v>
      </c>
      <c r="BO914" s="19">
        <v>24</v>
      </c>
      <c r="BP914" s="40">
        <f t="shared" si="158"/>
        <v>29914</v>
      </c>
      <c r="BQ914" s="19">
        <f ca="1" t="shared" si="162"/>
        <v>43</v>
      </c>
      <c r="BU914" s="19">
        <v>7371.77</v>
      </c>
      <c r="BV914" s="41">
        <v>7371.77</v>
      </c>
    </row>
    <row r="915" spans="1:74">
      <c r="A915" s="19" t="s">
        <v>3398</v>
      </c>
      <c r="B915" s="39">
        <v>1979</v>
      </c>
      <c r="C915" s="19">
        <f t="shared" si="155"/>
        <v>1979</v>
      </c>
      <c r="D915" s="19" t="s">
        <v>8310</v>
      </c>
      <c r="E915" s="19" t="str">
        <f t="shared" si="154"/>
        <v>Sep</v>
      </c>
      <c r="F915" s="19">
        <v>1</v>
      </c>
      <c r="G915" s="40">
        <f t="shared" si="156"/>
        <v>29099</v>
      </c>
      <c r="H915" s="19">
        <v>2</v>
      </c>
      <c r="I915" s="19">
        <v>7441.5</v>
      </c>
      <c r="J915" s="41">
        <v>7441.5</v>
      </c>
      <c r="K915" s="19" t="s">
        <v>8298</v>
      </c>
      <c r="L915" s="19" t="str">
        <v>tier - 3</v>
      </c>
      <c r="M915" s="19" t="s">
        <v>8297</v>
      </c>
      <c r="N915" s="19" t="str">
        <v>tier - 2</v>
      </c>
      <c r="O915" s="19" t="s">
        <v>8330</v>
      </c>
      <c r="P915" s="19" t="str">
        <v>R1011</v>
      </c>
      <c r="Q915" s="19">
        <f ca="1" t="shared" si="157"/>
        <v>46</v>
      </c>
      <c r="R915" s="29"/>
      <c r="U915" s="19" t="s">
        <v>8329</v>
      </c>
      <c r="V915" s="19" t="str">
        <f t="shared" si="163"/>
        <v>Oct</v>
      </c>
      <c r="X915" s="19">
        <f t="shared" si="164"/>
        <v>1993</v>
      </c>
      <c r="AG915" s="19" t="s">
        <v>3372</v>
      </c>
      <c r="AH915" s="19" t="s">
        <v>8336</v>
      </c>
      <c r="AI915" s="19" t="s">
        <v>8297</v>
      </c>
      <c r="AJ915" s="19" t="s">
        <v>8302</v>
      </c>
      <c r="AK915" s="19" t="str">
        <v>tier - 2</v>
      </c>
      <c r="AL915" s="19" t="str">
        <v>tier - 1</v>
      </c>
      <c r="AT915" s="19" t="s">
        <v>8330</v>
      </c>
      <c r="AU915" s="19" t="str">
        <v>R1011</v>
      </c>
      <c r="BD915" s="39">
        <v>1981</v>
      </c>
      <c r="BE915" s="19" t="str">
        <f t="shared" si="159"/>
        <v>Nov</v>
      </c>
      <c r="BF915" s="19">
        <v>24</v>
      </c>
      <c r="BG915" s="40">
        <f t="shared" si="160"/>
        <v>29914</v>
      </c>
      <c r="BM915" s="39">
        <v>1993</v>
      </c>
      <c r="BN915" s="19" t="str">
        <f t="shared" si="161"/>
        <v>Jul</v>
      </c>
      <c r="BO915" s="19">
        <v>22</v>
      </c>
      <c r="BP915" s="40">
        <f t="shared" si="158"/>
        <v>34172</v>
      </c>
      <c r="BQ915" s="19">
        <f ca="1" t="shared" si="162"/>
        <v>32</v>
      </c>
      <c r="BU915" s="19">
        <v>7388.85</v>
      </c>
      <c r="BV915" s="41">
        <v>7388.85</v>
      </c>
    </row>
    <row r="916" spans="1:74">
      <c r="A916" s="19" t="s">
        <v>3402</v>
      </c>
      <c r="B916" s="39">
        <v>1980</v>
      </c>
      <c r="C916" s="19">
        <f t="shared" si="155"/>
        <v>1980</v>
      </c>
      <c r="D916" s="19" t="s">
        <v>8296</v>
      </c>
      <c r="E916" s="19" t="str">
        <f t="shared" si="154"/>
        <v>Jul</v>
      </c>
      <c r="F916" s="19">
        <v>7</v>
      </c>
      <c r="G916" s="40">
        <f t="shared" si="156"/>
        <v>29409</v>
      </c>
      <c r="H916" s="19">
        <v>1</v>
      </c>
      <c r="I916" s="19">
        <v>7443.64</v>
      </c>
      <c r="J916" s="41">
        <v>7443.64</v>
      </c>
      <c r="K916" s="19" t="s">
        <v>8297</v>
      </c>
      <c r="L916" s="19" t="str">
        <v>tier - 2</v>
      </c>
      <c r="M916" s="19" t="s">
        <v>8298</v>
      </c>
      <c r="N916" s="19" t="str">
        <v>tier - 3</v>
      </c>
      <c r="O916" s="19" t="s">
        <v>8315</v>
      </c>
      <c r="P916" s="19" t="str">
        <v>R1012</v>
      </c>
      <c r="Q916" s="19">
        <f ca="1" t="shared" si="157"/>
        <v>45</v>
      </c>
      <c r="R916" s="29"/>
      <c r="U916" s="19" t="s">
        <v>8303</v>
      </c>
      <c r="V916" s="19" t="str">
        <f t="shared" si="163"/>
        <v>Jun</v>
      </c>
      <c r="X916" s="19">
        <f t="shared" si="164"/>
        <v>1983</v>
      </c>
      <c r="AG916" s="19" t="s">
        <v>3376</v>
      </c>
      <c r="AH916" s="19" t="s">
        <v>8336</v>
      </c>
      <c r="AI916" s="19" t="s">
        <v>8297</v>
      </c>
      <c r="AJ916" s="19" t="s">
        <v>8297</v>
      </c>
      <c r="AK916" s="19" t="str">
        <v>tier - 2</v>
      </c>
      <c r="AL916" s="19" t="str">
        <v>tier - 2</v>
      </c>
      <c r="AT916" s="19" t="s">
        <v>8343</v>
      </c>
      <c r="AU916" s="19" t="str">
        <v>R1026</v>
      </c>
      <c r="BD916" s="39">
        <v>1993</v>
      </c>
      <c r="BE916" s="19" t="str">
        <f t="shared" si="159"/>
        <v>Jul</v>
      </c>
      <c r="BF916" s="19">
        <v>22</v>
      </c>
      <c r="BG916" s="40">
        <f t="shared" si="160"/>
        <v>34172</v>
      </c>
      <c r="BM916" s="39">
        <v>1965</v>
      </c>
      <c r="BN916" s="19" t="str">
        <f t="shared" si="161"/>
        <v>Dec</v>
      </c>
      <c r="BO916" s="19">
        <v>5</v>
      </c>
      <c r="BP916" s="40">
        <f t="shared" si="158"/>
        <v>24081</v>
      </c>
      <c r="BQ916" s="19">
        <f ca="1" t="shared" si="162"/>
        <v>59</v>
      </c>
      <c r="BU916" s="19">
        <v>7403.98</v>
      </c>
      <c r="BV916" s="41">
        <v>7403.98</v>
      </c>
    </row>
    <row r="917" spans="1:74">
      <c r="A917" s="19" t="s">
        <v>3406</v>
      </c>
      <c r="B917" s="39">
        <v>1977</v>
      </c>
      <c r="C917" s="19">
        <f t="shared" si="155"/>
        <v>1977</v>
      </c>
      <c r="D917" s="19" t="s">
        <v>8310</v>
      </c>
      <c r="E917" s="19" t="str">
        <f t="shared" si="154"/>
        <v>Sep</v>
      </c>
      <c r="F917" s="19">
        <v>25</v>
      </c>
      <c r="G917" s="40">
        <f t="shared" si="156"/>
        <v>28393</v>
      </c>
      <c r="H917" s="19">
        <v>1</v>
      </c>
      <c r="I917" s="19">
        <v>7445.92</v>
      </c>
      <c r="J917" s="41">
        <v>7445.92</v>
      </c>
      <c r="K917" s="19" t="s">
        <v>8298</v>
      </c>
      <c r="L917" s="19" t="str">
        <v>tier - 3</v>
      </c>
      <c r="M917" s="19" t="s">
        <v>8302</v>
      </c>
      <c r="N917" s="19" t="str">
        <v>tier - 1</v>
      </c>
      <c r="O917" s="19" t="s">
        <v>8330</v>
      </c>
      <c r="P917" s="19" t="str">
        <v>R1011</v>
      </c>
      <c r="Q917" s="19">
        <f ca="1" t="shared" si="157"/>
        <v>48</v>
      </c>
      <c r="R917" s="29"/>
      <c r="U917" s="19" t="s">
        <v>8296</v>
      </c>
      <c r="V917" s="19" t="str">
        <f t="shared" si="163"/>
        <v>Jul</v>
      </c>
      <c r="X917" s="19">
        <f t="shared" si="164"/>
        <v>1981</v>
      </c>
      <c r="AG917" s="19" t="s">
        <v>3380</v>
      </c>
      <c r="AH917" s="19" t="s">
        <v>8336</v>
      </c>
      <c r="AI917" s="19" t="s">
        <v>8298</v>
      </c>
      <c r="AJ917" s="19" t="s">
        <v>8297</v>
      </c>
      <c r="AK917" s="19" t="str">
        <v>tier - 3</v>
      </c>
      <c r="AL917" s="19" t="str">
        <v>tier - 2</v>
      </c>
      <c r="AT917" s="19" t="s">
        <v>8299</v>
      </c>
      <c r="AU917" s="19" t="str">
        <v>R1013</v>
      </c>
      <c r="BD917" s="39">
        <v>1965</v>
      </c>
      <c r="BE917" s="19" t="str">
        <f t="shared" si="159"/>
        <v>Dec</v>
      </c>
      <c r="BF917" s="19">
        <v>5</v>
      </c>
      <c r="BG917" s="40">
        <f t="shared" si="160"/>
        <v>24081</v>
      </c>
      <c r="BM917" s="39">
        <v>1983</v>
      </c>
      <c r="BN917" s="19" t="str">
        <f t="shared" si="161"/>
        <v>Sep</v>
      </c>
      <c r="BO917" s="19">
        <v>19</v>
      </c>
      <c r="BP917" s="40">
        <f t="shared" si="158"/>
        <v>30578</v>
      </c>
      <c r="BQ917" s="19">
        <f ca="1" t="shared" si="162"/>
        <v>42</v>
      </c>
      <c r="BU917" s="19">
        <v>7418.52</v>
      </c>
      <c r="BV917" s="41">
        <v>7418.52</v>
      </c>
    </row>
    <row r="918" spans="1:74">
      <c r="A918" s="19" t="s">
        <v>3409</v>
      </c>
      <c r="B918" s="39">
        <v>1977</v>
      </c>
      <c r="C918" s="19">
        <f t="shared" si="155"/>
        <v>1977</v>
      </c>
      <c r="D918" s="19" t="s">
        <v>8310</v>
      </c>
      <c r="E918" s="19" t="str">
        <f t="shared" si="154"/>
        <v>Sep</v>
      </c>
      <c r="F918" s="19">
        <v>30</v>
      </c>
      <c r="G918" s="40">
        <f t="shared" si="156"/>
        <v>28398</v>
      </c>
      <c r="H918" s="19">
        <v>0</v>
      </c>
      <c r="I918" s="19">
        <v>7448.4</v>
      </c>
      <c r="J918" s="41">
        <v>7448.4</v>
      </c>
      <c r="K918" s="19" t="s">
        <v>8298</v>
      </c>
      <c r="L918" s="19" t="str">
        <v>tier - 3</v>
      </c>
      <c r="M918" s="19" t="s">
        <v>8298</v>
      </c>
      <c r="N918" s="19" t="str">
        <v>tier - 3</v>
      </c>
      <c r="O918" s="19" t="s">
        <v>8341</v>
      </c>
      <c r="P918" s="19" t="str">
        <v>R1017</v>
      </c>
      <c r="Q918" s="19">
        <f ca="1" t="shared" si="157"/>
        <v>48</v>
      </c>
      <c r="R918" s="29"/>
      <c r="U918" s="19" t="s">
        <v>8326</v>
      </c>
      <c r="V918" s="19" t="str">
        <f t="shared" si="163"/>
        <v>Dec</v>
      </c>
      <c r="X918" s="19">
        <f t="shared" si="164"/>
        <v>1965</v>
      </c>
      <c r="AG918" s="19" t="s">
        <v>3384</v>
      </c>
      <c r="AH918" s="19" t="s">
        <v>8336</v>
      </c>
      <c r="AI918" s="19" t="s">
        <v>8297</v>
      </c>
      <c r="AJ918" s="19" t="s">
        <v>8297</v>
      </c>
      <c r="AK918" s="19" t="str">
        <v>tier - 2</v>
      </c>
      <c r="AL918" s="19" t="str">
        <v>tier - 2</v>
      </c>
      <c r="AT918" s="19" t="s">
        <v>8330</v>
      </c>
      <c r="AU918" s="19" t="str">
        <v>R1011</v>
      </c>
      <c r="BD918" s="39">
        <v>1983</v>
      </c>
      <c r="BE918" s="19" t="str">
        <f t="shared" si="159"/>
        <v>Sep</v>
      </c>
      <c r="BF918" s="19">
        <v>19</v>
      </c>
      <c r="BG918" s="40">
        <f t="shared" si="160"/>
        <v>30578</v>
      </c>
      <c r="BM918" s="39">
        <v>1978</v>
      </c>
      <c r="BN918" s="19" t="str">
        <f t="shared" si="161"/>
        <v>Nov</v>
      </c>
      <c r="BO918" s="19">
        <v>12</v>
      </c>
      <c r="BP918" s="40">
        <f t="shared" si="158"/>
        <v>28806</v>
      </c>
      <c r="BQ918" s="19">
        <f ca="1" t="shared" si="162"/>
        <v>46</v>
      </c>
      <c r="BU918" s="19">
        <v>7419.48</v>
      </c>
      <c r="BV918" s="41">
        <v>7419.48</v>
      </c>
    </row>
    <row r="919" spans="1:74">
      <c r="A919" s="19" t="s">
        <v>3412</v>
      </c>
      <c r="B919" s="39">
        <v>2001</v>
      </c>
      <c r="C919" s="19">
        <f t="shared" si="155"/>
        <v>2001</v>
      </c>
      <c r="D919" s="19" t="s">
        <v>8303</v>
      </c>
      <c r="E919" s="19" t="str">
        <f t="shared" si="154"/>
        <v>Jun</v>
      </c>
      <c r="F919" s="19">
        <v>1</v>
      </c>
      <c r="G919" s="40">
        <f t="shared" si="156"/>
        <v>37043</v>
      </c>
      <c r="H919" s="19">
        <v>0</v>
      </c>
      <c r="I919" s="19">
        <v>7450.36</v>
      </c>
      <c r="J919" s="41">
        <v>7450.36</v>
      </c>
      <c r="K919" s="19" t="s">
        <v>8297</v>
      </c>
      <c r="L919" s="19" t="str">
        <v>tier - 2</v>
      </c>
      <c r="M919" s="19" t="s">
        <v>8297</v>
      </c>
      <c r="N919" s="19" t="str">
        <v>tier - 2</v>
      </c>
      <c r="O919" s="19" t="s">
        <v>8315</v>
      </c>
      <c r="P919" s="19" t="str">
        <v>R1012</v>
      </c>
      <c r="Q919" s="19">
        <f ca="1" t="shared" si="157"/>
        <v>24</v>
      </c>
      <c r="R919" s="29"/>
      <c r="U919" s="19" t="s">
        <v>8301</v>
      </c>
      <c r="V919" s="19" t="str">
        <f t="shared" si="163"/>
        <v>Nov</v>
      </c>
      <c r="X919" s="19">
        <f t="shared" si="164"/>
        <v>1981</v>
      </c>
      <c r="AG919" s="19" t="s">
        <v>3387</v>
      </c>
      <c r="AH919" s="19" t="s">
        <v>8336</v>
      </c>
      <c r="AI919" s="19" t="s">
        <v>8297</v>
      </c>
      <c r="AJ919" s="19" t="s">
        <v>8297</v>
      </c>
      <c r="AK919" s="19" t="str">
        <v>tier - 2</v>
      </c>
      <c r="AL919" s="19" t="str">
        <v>tier - 2</v>
      </c>
      <c r="AT919" s="19" t="s">
        <v>8315</v>
      </c>
      <c r="AU919" s="19" t="str">
        <v>R1012</v>
      </c>
      <c r="BD919" s="39">
        <v>1978</v>
      </c>
      <c r="BE919" s="19" t="str">
        <f t="shared" si="159"/>
        <v>Nov</v>
      </c>
      <c r="BF919" s="19">
        <v>12</v>
      </c>
      <c r="BG919" s="40">
        <f t="shared" si="160"/>
        <v>28806</v>
      </c>
      <c r="BM919" s="39">
        <v>1978</v>
      </c>
      <c r="BN919" s="19" t="str">
        <f t="shared" si="161"/>
        <v>Dec</v>
      </c>
      <c r="BO919" s="19">
        <v>2</v>
      </c>
      <c r="BP919" s="40">
        <f t="shared" si="158"/>
        <v>28826</v>
      </c>
      <c r="BQ919" s="19">
        <f ca="1" t="shared" si="162"/>
        <v>46</v>
      </c>
      <c r="BU919" s="19">
        <v>7421.19</v>
      </c>
      <c r="BV919" s="41">
        <v>7421.19</v>
      </c>
    </row>
    <row r="920" spans="1:74">
      <c r="A920" s="19" t="s">
        <v>3415</v>
      </c>
      <c r="B920" s="39">
        <v>1967</v>
      </c>
      <c r="C920" s="19">
        <f t="shared" si="155"/>
        <v>1967</v>
      </c>
      <c r="D920" s="19" t="s">
        <v>8328</v>
      </c>
      <c r="E920" s="19" t="str">
        <f t="shared" si="154"/>
        <v>Aug</v>
      </c>
      <c r="F920" s="19">
        <v>4</v>
      </c>
      <c r="G920" s="40">
        <f t="shared" si="156"/>
        <v>24688</v>
      </c>
      <c r="H920" s="19">
        <v>0</v>
      </c>
      <c r="I920" s="19">
        <v>7463.51</v>
      </c>
      <c r="J920" s="41">
        <v>7463.51</v>
      </c>
      <c r="K920" s="19" t="s">
        <v>8298</v>
      </c>
      <c r="L920" s="19" t="str">
        <v>tier - 3</v>
      </c>
      <c r="M920" s="19" t="s">
        <v>8298</v>
      </c>
      <c r="N920" s="19" t="str">
        <v>tier - 3</v>
      </c>
      <c r="O920" s="19" t="s">
        <v>8299</v>
      </c>
      <c r="P920" s="19" t="str">
        <v>R1013</v>
      </c>
      <c r="Q920" s="19">
        <f ca="1" t="shared" si="157"/>
        <v>58</v>
      </c>
      <c r="R920" s="29"/>
      <c r="U920" s="19" t="s">
        <v>8296</v>
      </c>
      <c r="V920" s="19" t="str">
        <f t="shared" si="163"/>
        <v>Jul</v>
      </c>
      <c r="X920" s="19">
        <f t="shared" si="164"/>
        <v>1993</v>
      </c>
      <c r="AG920" s="19" t="s">
        <v>3391</v>
      </c>
      <c r="AH920" s="19" t="s">
        <v>8336</v>
      </c>
      <c r="AI920" s="19" t="s">
        <v>8297</v>
      </c>
      <c r="AJ920" s="19" t="s">
        <v>8298</v>
      </c>
      <c r="AK920" s="19" t="str">
        <v>tier - 2</v>
      </c>
      <c r="AL920" s="19" t="str">
        <v>tier - 3</v>
      </c>
      <c r="AT920" s="19" t="s">
        <v>8315</v>
      </c>
      <c r="AU920" s="19" t="str">
        <v>R1012</v>
      </c>
      <c r="BD920" s="39">
        <v>1978</v>
      </c>
      <c r="BE920" s="19" t="str">
        <f t="shared" si="159"/>
        <v>Dec</v>
      </c>
      <c r="BF920" s="19">
        <v>2</v>
      </c>
      <c r="BG920" s="40">
        <f t="shared" si="160"/>
        <v>28826</v>
      </c>
      <c r="BM920" s="39">
        <v>1977</v>
      </c>
      <c r="BN920" s="19" t="str">
        <f t="shared" si="161"/>
        <v>Aug</v>
      </c>
      <c r="BO920" s="19">
        <v>25</v>
      </c>
      <c r="BP920" s="40">
        <f t="shared" si="158"/>
        <v>28362</v>
      </c>
      <c r="BQ920" s="19">
        <f ca="1" t="shared" si="162"/>
        <v>48</v>
      </c>
      <c r="BU920" s="19">
        <v>7441.05</v>
      </c>
      <c r="BV920" s="41">
        <v>7441.05</v>
      </c>
    </row>
    <row r="921" spans="1:74">
      <c r="A921" s="19" t="s">
        <v>3419</v>
      </c>
      <c r="B921" s="39">
        <v>1996</v>
      </c>
      <c r="C921" s="19">
        <f t="shared" si="155"/>
        <v>1996</v>
      </c>
      <c r="D921" s="19" t="s">
        <v>8303</v>
      </c>
      <c r="E921" s="19" t="str">
        <f t="shared" si="154"/>
        <v>Jun</v>
      </c>
      <c r="F921" s="19">
        <v>14</v>
      </c>
      <c r="G921" s="40">
        <f t="shared" si="156"/>
        <v>35230</v>
      </c>
      <c r="H921" s="19">
        <v>0</v>
      </c>
      <c r="I921" s="19">
        <v>7487.38</v>
      </c>
      <c r="J921" s="41">
        <v>7487.38</v>
      </c>
      <c r="K921" s="19" t="s">
        <v>8297</v>
      </c>
      <c r="L921" s="19" t="str">
        <v>tier - 2</v>
      </c>
      <c r="M921" s="19" t="s">
        <v>8298</v>
      </c>
      <c r="N921" s="19" t="str">
        <v>tier - 3</v>
      </c>
      <c r="O921" s="19" t="s">
        <v>8315</v>
      </c>
      <c r="P921" s="19" t="str">
        <v>R1012</v>
      </c>
      <c r="Q921" s="19">
        <f ca="1" t="shared" si="157"/>
        <v>29</v>
      </c>
      <c r="R921" s="29"/>
      <c r="U921" s="19" t="s">
        <v>8326</v>
      </c>
      <c r="V921" s="19" t="str">
        <f t="shared" si="163"/>
        <v>Dec</v>
      </c>
      <c r="X921" s="19">
        <f t="shared" si="164"/>
        <v>1965</v>
      </c>
      <c r="AG921" s="19" t="s">
        <v>3395</v>
      </c>
      <c r="AH921" s="19" t="s">
        <v>8336</v>
      </c>
      <c r="AI921" s="19" t="s">
        <v>8298</v>
      </c>
      <c r="AJ921" s="19" t="s">
        <v>8297</v>
      </c>
      <c r="AK921" s="19" t="str">
        <v>tier - 3</v>
      </c>
      <c r="AL921" s="19" t="str">
        <v>tier - 2</v>
      </c>
      <c r="AT921" s="19" t="s">
        <v>8330</v>
      </c>
      <c r="AU921" s="19" t="str">
        <v>R1011</v>
      </c>
      <c r="BD921" s="39">
        <v>1977</v>
      </c>
      <c r="BE921" s="19" t="str">
        <f t="shared" si="159"/>
        <v>Aug</v>
      </c>
      <c r="BF921" s="19">
        <v>25</v>
      </c>
      <c r="BG921" s="40">
        <f t="shared" si="160"/>
        <v>28362</v>
      </c>
      <c r="BM921" s="39">
        <v>1979</v>
      </c>
      <c r="BN921" s="19" t="str">
        <f t="shared" si="161"/>
        <v>Sep</v>
      </c>
      <c r="BO921" s="19">
        <v>1</v>
      </c>
      <c r="BP921" s="40">
        <f t="shared" si="158"/>
        <v>29099</v>
      </c>
      <c r="BQ921" s="19">
        <f ca="1" t="shared" si="162"/>
        <v>46</v>
      </c>
      <c r="BU921" s="19">
        <v>7441.5</v>
      </c>
      <c r="BV921" s="41">
        <v>7441.5</v>
      </c>
    </row>
    <row r="922" spans="1:74">
      <c r="A922" s="19" t="s">
        <v>3422</v>
      </c>
      <c r="B922" s="39">
        <v>1988</v>
      </c>
      <c r="C922" s="19">
        <f t="shared" si="155"/>
        <v>1988</v>
      </c>
      <c r="D922" s="19" t="s">
        <v>8326</v>
      </c>
      <c r="E922" s="19" t="str">
        <f t="shared" si="154"/>
        <v>Dec</v>
      </c>
      <c r="F922" s="19">
        <v>15</v>
      </c>
      <c r="G922" s="40">
        <f t="shared" si="156"/>
        <v>32492</v>
      </c>
      <c r="H922" s="19">
        <v>3</v>
      </c>
      <c r="I922" s="19">
        <v>7494.63</v>
      </c>
      <c r="J922" s="41">
        <v>7494.63</v>
      </c>
      <c r="K922" s="19" t="s">
        <v>8297</v>
      </c>
      <c r="L922" s="19" t="str">
        <v>tier - 2</v>
      </c>
      <c r="M922" s="19" t="s">
        <v>8298</v>
      </c>
      <c r="N922" s="19" t="str">
        <v>tier - 3</v>
      </c>
      <c r="O922" s="19" t="s">
        <v>8335</v>
      </c>
      <c r="P922" s="19" t="str">
        <v>R1025</v>
      </c>
      <c r="Q922" s="19">
        <f ca="1" t="shared" si="157"/>
        <v>36</v>
      </c>
      <c r="R922" s="29"/>
      <c r="U922" s="19" t="s">
        <v>8310</v>
      </c>
      <c r="V922" s="19" t="str">
        <f t="shared" si="163"/>
        <v>Sep</v>
      </c>
      <c r="X922" s="19">
        <f t="shared" si="164"/>
        <v>1983</v>
      </c>
      <c r="AG922" s="19" t="s">
        <v>3398</v>
      </c>
      <c r="AH922" s="19" t="s">
        <v>8336</v>
      </c>
      <c r="AI922" s="19" t="s">
        <v>8298</v>
      </c>
      <c r="AJ922" s="19" t="s">
        <v>8297</v>
      </c>
      <c r="AK922" s="19" t="str">
        <v>tier - 3</v>
      </c>
      <c r="AL922" s="19" t="str">
        <v>tier - 2</v>
      </c>
      <c r="AT922" s="19" t="s">
        <v>8330</v>
      </c>
      <c r="AU922" s="19" t="str">
        <v>R1011</v>
      </c>
      <c r="BD922" s="39">
        <v>1979</v>
      </c>
      <c r="BE922" s="19" t="str">
        <f t="shared" si="159"/>
        <v>Sep</v>
      </c>
      <c r="BF922" s="19">
        <v>1</v>
      </c>
      <c r="BG922" s="40">
        <f t="shared" si="160"/>
        <v>29099</v>
      </c>
      <c r="BM922" s="39">
        <v>1980</v>
      </c>
      <c r="BN922" s="19" t="str">
        <f t="shared" si="161"/>
        <v>Jul</v>
      </c>
      <c r="BO922" s="19">
        <v>7</v>
      </c>
      <c r="BP922" s="40">
        <f t="shared" si="158"/>
        <v>29409</v>
      </c>
      <c r="BQ922" s="19">
        <f ca="1" t="shared" si="162"/>
        <v>45</v>
      </c>
      <c r="BU922" s="19">
        <v>7443.64</v>
      </c>
      <c r="BV922" s="41">
        <v>7443.64</v>
      </c>
    </row>
    <row r="923" spans="1:74">
      <c r="A923" s="19" t="s">
        <v>3426</v>
      </c>
      <c r="B923" s="39">
        <v>1997</v>
      </c>
      <c r="C923" s="19">
        <f t="shared" si="155"/>
        <v>1997</v>
      </c>
      <c r="D923" s="19" t="s">
        <v>8329</v>
      </c>
      <c r="E923" s="19" t="str">
        <f t="shared" si="154"/>
        <v>Oct</v>
      </c>
      <c r="F923" s="19">
        <v>28</v>
      </c>
      <c r="G923" s="40">
        <f t="shared" si="156"/>
        <v>35731</v>
      </c>
      <c r="H923" s="19">
        <v>0</v>
      </c>
      <c r="I923" s="19">
        <v>7504.3</v>
      </c>
      <c r="J923" s="41">
        <v>7504.3</v>
      </c>
      <c r="K923" s="19" t="s">
        <v>8297</v>
      </c>
      <c r="L923" s="19" t="str">
        <v>tier - 2</v>
      </c>
      <c r="M923" s="19" t="s">
        <v>8302</v>
      </c>
      <c r="N923" s="19" t="str">
        <v>tier - 1</v>
      </c>
      <c r="O923" s="19" t="s">
        <v>8315</v>
      </c>
      <c r="P923" s="19" t="str">
        <v>R1012</v>
      </c>
      <c r="Q923" s="19">
        <f ca="1" t="shared" si="157"/>
        <v>28</v>
      </c>
      <c r="R923" s="29"/>
      <c r="U923" s="19" t="s">
        <v>8301</v>
      </c>
      <c r="V923" s="19" t="str">
        <f t="shared" si="163"/>
        <v>Nov</v>
      </c>
      <c r="X923" s="19">
        <f t="shared" si="164"/>
        <v>1978</v>
      </c>
      <c r="AG923" s="19" t="s">
        <v>3402</v>
      </c>
      <c r="AH923" s="19" t="s">
        <v>8336</v>
      </c>
      <c r="AI923" s="19" t="s">
        <v>8297</v>
      </c>
      <c r="AJ923" s="19" t="s">
        <v>8298</v>
      </c>
      <c r="AK923" s="19" t="str">
        <v>tier - 2</v>
      </c>
      <c r="AL923" s="19" t="str">
        <v>tier - 3</v>
      </c>
      <c r="AT923" s="19" t="s">
        <v>8315</v>
      </c>
      <c r="AU923" s="19" t="str">
        <v>R1012</v>
      </c>
      <c r="BD923" s="39">
        <v>1980</v>
      </c>
      <c r="BE923" s="19" t="str">
        <f t="shared" si="159"/>
        <v>Jul</v>
      </c>
      <c r="BF923" s="19">
        <v>7</v>
      </c>
      <c r="BG923" s="40">
        <f t="shared" si="160"/>
        <v>29409</v>
      </c>
      <c r="BM923" s="39">
        <v>1977</v>
      </c>
      <c r="BN923" s="19" t="str">
        <f t="shared" si="161"/>
        <v>Sep</v>
      </c>
      <c r="BO923" s="19">
        <v>25</v>
      </c>
      <c r="BP923" s="40">
        <f t="shared" si="158"/>
        <v>28393</v>
      </c>
      <c r="BQ923" s="19">
        <f ca="1" t="shared" si="162"/>
        <v>48</v>
      </c>
      <c r="BU923" s="19">
        <v>7445.92</v>
      </c>
      <c r="BV923" s="41">
        <v>7445.92</v>
      </c>
    </row>
    <row r="924" spans="1:74">
      <c r="A924" s="19" t="s">
        <v>3429</v>
      </c>
      <c r="B924" s="39">
        <v>1983</v>
      </c>
      <c r="C924" s="19">
        <f t="shared" si="155"/>
        <v>1983</v>
      </c>
      <c r="D924" s="19" t="s">
        <v>8296</v>
      </c>
      <c r="E924" s="19" t="str">
        <f t="shared" si="154"/>
        <v>Jul</v>
      </c>
      <c r="F924" s="19">
        <v>10</v>
      </c>
      <c r="G924" s="40">
        <f t="shared" si="156"/>
        <v>30507</v>
      </c>
      <c r="H924" s="19">
        <v>4</v>
      </c>
      <c r="I924" s="19">
        <v>7512.27</v>
      </c>
      <c r="J924" s="41">
        <v>7512.27</v>
      </c>
      <c r="K924" s="19" t="s">
        <v>8298</v>
      </c>
      <c r="L924" s="19" t="str">
        <v>tier - 3</v>
      </c>
      <c r="M924" s="19" t="s">
        <v>8297</v>
      </c>
      <c r="N924" s="19" t="str">
        <v>tier - 2</v>
      </c>
      <c r="O924" s="19" t="s">
        <v>8330</v>
      </c>
      <c r="P924" s="19" t="str">
        <v>R1011</v>
      </c>
      <c r="Q924" s="19">
        <f ca="1" t="shared" si="157"/>
        <v>42</v>
      </c>
      <c r="R924" s="29"/>
      <c r="U924" s="19" t="s">
        <v>8326</v>
      </c>
      <c r="V924" s="19" t="str">
        <f t="shared" si="163"/>
        <v>Dec</v>
      </c>
      <c r="X924" s="19">
        <f t="shared" si="164"/>
        <v>1978</v>
      </c>
      <c r="AG924" s="19" t="s">
        <v>3406</v>
      </c>
      <c r="AH924" s="19" t="s">
        <v>8336</v>
      </c>
      <c r="AI924" s="19" t="s">
        <v>8298</v>
      </c>
      <c r="AJ924" s="19" t="s">
        <v>8302</v>
      </c>
      <c r="AK924" s="19" t="str">
        <v>tier - 3</v>
      </c>
      <c r="AL924" s="19" t="str">
        <v>tier - 1</v>
      </c>
      <c r="AT924" s="19" t="s">
        <v>8330</v>
      </c>
      <c r="AU924" s="19" t="str">
        <v>R1011</v>
      </c>
      <c r="BD924" s="39">
        <v>1977</v>
      </c>
      <c r="BE924" s="19" t="str">
        <f t="shared" si="159"/>
        <v>Sep</v>
      </c>
      <c r="BF924" s="19">
        <v>25</v>
      </c>
      <c r="BG924" s="40">
        <f t="shared" si="160"/>
        <v>28393</v>
      </c>
      <c r="BM924" s="39">
        <v>1977</v>
      </c>
      <c r="BN924" s="19" t="str">
        <f t="shared" si="161"/>
        <v>Sep</v>
      </c>
      <c r="BO924" s="19">
        <v>30</v>
      </c>
      <c r="BP924" s="40">
        <f t="shared" si="158"/>
        <v>28398</v>
      </c>
      <c r="BQ924" s="19">
        <f ca="1" t="shared" si="162"/>
        <v>48</v>
      </c>
      <c r="BU924" s="19">
        <v>7448.4</v>
      </c>
      <c r="BV924" s="41">
        <v>7448.4</v>
      </c>
    </row>
    <row r="925" spans="1:74">
      <c r="A925" s="19" t="s">
        <v>3432</v>
      </c>
      <c r="B925" s="39">
        <v>1978</v>
      </c>
      <c r="C925" s="19">
        <f t="shared" si="155"/>
        <v>1978</v>
      </c>
      <c r="D925" s="19" t="s">
        <v>8329</v>
      </c>
      <c r="E925" s="19" t="str">
        <f t="shared" si="154"/>
        <v>Oct</v>
      </c>
      <c r="F925" s="19">
        <v>18</v>
      </c>
      <c r="G925" s="40">
        <f t="shared" si="156"/>
        <v>28781</v>
      </c>
      <c r="H925" s="19">
        <v>1</v>
      </c>
      <c r="I925" s="19">
        <v>7518.03</v>
      </c>
      <c r="J925" s="41">
        <v>7518.03</v>
      </c>
      <c r="K925" s="19" t="s">
        <v>8297</v>
      </c>
      <c r="L925" s="19" t="str">
        <v>tier - 2</v>
      </c>
      <c r="M925" s="19" t="s">
        <v>8298</v>
      </c>
      <c r="N925" s="19" t="str">
        <v>tier - 3</v>
      </c>
      <c r="O925" s="19" t="s">
        <v>8315</v>
      </c>
      <c r="P925" s="19" t="str">
        <v>R1012</v>
      </c>
      <c r="Q925" s="19">
        <f ca="1" t="shared" si="157"/>
        <v>47</v>
      </c>
      <c r="R925" s="29"/>
      <c r="U925" s="19" t="s">
        <v>8328</v>
      </c>
      <c r="V925" s="19" t="str">
        <f t="shared" si="163"/>
        <v>Aug</v>
      </c>
      <c r="X925" s="19">
        <f t="shared" si="164"/>
        <v>1977</v>
      </c>
      <c r="AG925" s="19" t="s">
        <v>3409</v>
      </c>
      <c r="AH925" s="19" t="s">
        <v>8336</v>
      </c>
      <c r="AI925" s="19" t="s">
        <v>8298</v>
      </c>
      <c r="AJ925" s="19" t="s">
        <v>8298</v>
      </c>
      <c r="AK925" s="19" t="str">
        <v>tier - 3</v>
      </c>
      <c r="AL925" s="19" t="str">
        <v>tier - 3</v>
      </c>
      <c r="AT925" s="19" t="s">
        <v>8341</v>
      </c>
      <c r="AU925" s="19" t="str">
        <v>R1017</v>
      </c>
      <c r="BD925" s="39">
        <v>1977</v>
      </c>
      <c r="BE925" s="19" t="str">
        <f t="shared" si="159"/>
        <v>Sep</v>
      </c>
      <c r="BF925" s="19">
        <v>30</v>
      </c>
      <c r="BG925" s="40">
        <f t="shared" si="160"/>
        <v>28398</v>
      </c>
      <c r="BM925" s="39">
        <v>2001</v>
      </c>
      <c r="BN925" s="19" t="str">
        <f t="shared" si="161"/>
        <v>Jun</v>
      </c>
      <c r="BO925" s="19">
        <v>1</v>
      </c>
      <c r="BP925" s="40">
        <f t="shared" si="158"/>
        <v>37043</v>
      </c>
      <c r="BQ925" s="19">
        <f ca="1" t="shared" si="162"/>
        <v>24</v>
      </c>
      <c r="BU925" s="19">
        <v>7450.36</v>
      </c>
      <c r="BV925" s="41">
        <v>7450.36</v>
      </c>
    </row>
    <row r="926" spans="1:74">
      <c r="A926" s="19" t="s">
        <v>3436</v>
      </c>
      <c r="B926" s="39">
        <v>1976</v>
      </c>
      <c r="C926" s="19">
        <f t="shared" si="155"/>
        <v>1976</v>
      </c>
      <c r="D926" s="19" t="s">
        <v>8329</v>
      </c>
      <c r="E926" s="19" t="str">
        <f t="shared" si="154"/>
        <v>Oct</v>
      </c>
      <c r="F926" s="19">
        <v>10</v>
      </c>
      <c r="G926" s="40">
        <f t="shared" si="156"/>
        <v>28043</v>
      </c>
      <c r="H926" s="19">
        <v>0</v>
      </c>
      <c r="I926" s="19">
        <v>7526.71</v>
      </c>
      <c r="J926" s="41">
        <v>7526.71</v>
      </c>
      <c r="K926" s="19" t="s">
        <v>8298</v>
      </c>
      <c r="L926" s="19" t="str">
        <v>tier - 3</v>
      </c>
      <c r="M926" s="19" t="s">
        <v>8302</v>
      </c>
      <c r="N926" s="19" t="str">
        <v>tier - 1</v>
      </c>
      <c r="O926" s="19" t="s">
        <v>8315</v>
      </c>
      <c r="P926" s="19" t="str">
        <v>R1012</v>
      </c>
      <c r="Q926" s="19">
        <f ca="1" t="shared" si="157"/>
        <v>49</v>
      </c>
      <c r="R926" s="29"/>
      <c r="U926" s="19" t="s">
        <v>8310</v>
      </c>
      <c r="V926" s="19" t="str">
        <f t="shared" si="163"/>
        <v>Sep</v>
      </c>
      <c r="X926" s="19">
        <f t="shared" si="164"/>
        <v>1979</v>
      </c>
      <c r="AG926" s="19" t="s">
        <v>3412</v>
      </c>
      <c r="AH926" s="19" t="s">
        <v>8336</v>
      </c>
      <c r="AI926" s="19" t="s">
        <v>8297</v>
      </c>
      <c r="AJ926" s="19" t="s">
        <v>8297</v>
      </c>
      <c r="AK926" s="19" t="str">
        <v>tier - 2</v>
      </c>
      <c r="AL926" s="19" t="str">
        <v>tier - 2</v>
      </c>
      <c r="AT926" s="19" t="s">
        <v>8315</v>
      </c>
      <c r="AU926" s="19" t="str">
        <v>R1012</v>
      </c>
      <c r="BD926" s="39">
        <v>2001</v>
      </c>
      <c r="BE926" s="19" t="str">
        <f t="shared" si="159"/>
        <v>Jun</v>
      </c>
      <c r="BF926" s="19">
        <v>1</v>
      </c>
      <c r="BG926" s="40">
        <f t="shared" si="160"/>
        <v>37043</v>
      </c>
      <c r="BM926" s="39">
        <v>1967</v>
      </c>
      <c r="BN926" s="19" t="str">
        <f t="shared" si="161"/>
        <v>Aug</v>
      </c>
      <c r="BO926" s="19">
        <v>4</v>
      </c>
      <c r="BP926" s="40">
        <f t="shared" si="158"/>
        <v>24688</v>
      </c>
      <c r="BQ926" s="19">
        <f ca="1" t="shared" si="162"/>
        <v>58</v>
      </c>
      <c r="BU926" s="19">
        <v>7463.51</v>
      </c>
      <c r="BV926" s="41">
        <v>7463.51</v>
      </c>
    </row>
    <row r="927" spans="1:74">
      <c r="A927" s="19" t="s">
        <v>3440</v>
      </c>
      <c r="B927" s="39">
        <v>1978</v>
      </c>
      <c r="C927" s="19">
        <f t="shared" si="155"/>
        <v>1978</v>
      </c>
      <c r="D927" s="19" t="s">
        <v>8326</v>
      </c>
      <c r="E927" s="19" t="str">
        <f t="shared" si="154"/>
        <v>Dec</v>
      </c>
      <c r="F927" s="19">
        <v>14</v>
      </c>
      <c r="G927" s="40">
        <f t="shared" si="156"/>
        <v>28838</v>
      </c>
      <c r="H927" s="19">
        <v>2</v>
      </c>
      <c r="I927" s="19">
        <v>7531.7</v>
      </c>
      <c r="J927" s="41">
        <v>7531.7</v>
      </c>
      <c r="K927" s="19" t="s">
        <v>8297</v>
      </c>
      <c r="L927" s="19" t="str">
        <v>tier - 2</v>
      </c>
      <c r="M927" s="19" t="s">
        <v>8302</v>
      </c>
      <c r="N927" s="19" t="str">
        <v>tier - 1</v>
      </c>
      <c r="O927" s="19" t="s">
        <v>8299</v>
      </c>
      <c r="P927" s="19" t="str">
        <v>R1013</v>
      </c>
      <c r="Q927" s="19">
        <f ca="1" t="shared" si="157"/>
        <v>46</v>
      </c>
      <c r="R927" s="29"/>
      <c r="U927" s="19" t="s">
        <v>8296</v>
      </c>
      <c r="V927" s="19" t="str">
        <f t="shared" si="163"/>
        <v>Jul</v>
      </c>
      <c r="X927" s="19">
        <f t="shared" si="164"/>
        <v>1980</v>
      </c>
      <c r="AG927" s="19" t="s">
        <v>3415</v>
      </c>
      <c r="AH927" s="19" t="s">
        <v>8336</v>
      </c>
      <c r="AI927" s="19" t="s">
        <v>8298</v>
      </c>
      <c r="AJ927" s="19" t="s">
        <v>8298</v>
      </c>
      <c r="AK927" s="19" t="str">
        <v>tier - 3</v>
      </c>
      <c r="AL927" s="19" t="str">
        <v>tier - 3</v>
      </c>
      <c r="AT927" s="19" t="s">
        <v>8299</v>
      </c>
      <c r="AU927" s="19" t="str">
        <v>R1013</v>
      </c>
      <c r="BD927" s="39">
        <v>1967</v>
      </c>
      <c r="BE927" s="19" t="str">
        <f t="shared" si="159"/>
        <v>Aug</v>
      </c>
      <c r="BF927" s="19">
        <v>4</v>
      </c>
      <c r="BG927" s="40">
        <f t="shared" si="160"/>
        <v>24688</v>
      </c>
      <c r="BM927" s="39">
        <v>1996</v>
      </c>
      <c r="BN927" s="19" t="str">
        <f t="shared" si="161"/>
        <v>Jun</v>
      </c>
      <c r="BO927" s="19">
        <v>14</v>
      </c>
      <c r="BP927" s="40">
        <f t="shared" si="158"/>
        <v>35230</v>
      </c>
      <c r="BQ927" s="19">
        <f ca="1" t="shared" si="162"/>
        <v>29</v>
      </c>
      <c r="BU927" s="19">
        <v>7487.38</v>
      </c>
      <c r="BV927" s="41">
        <v>7487.38</v>
      </c>
    </row>
    <row r="928" spans="1:74">
      <c r="A928" s="19" t="s">
        <v>3444</v>
      </c>
      <c r="B928" s="39">
        <v>1984</v>
      </c>
      <c r="C928" s="19">
        <f t="shared" si="155"/>
        <v>1984</v>
      </c>
      <c r="D928" s="19" t="s">
        <v>8328</v>
      </c>
      <c r="E928" s="19" t="str">
        <f t="shared" si="154"/>
        <v>Aug</v>
      </c>
      <c r="F928" s="19">
        <v>22</v>
      </c>
      <c r="G928" s="40">
        <f t="shared" si="156"/>
        <v>30916</v>
      </c>
      <c r="H928" s="19">
        <v>3</v>
      </c>
      <c r="I928" s="19">
        <v>7537.16</v>
      </c>
      <c r="J928" s="41">
        <v>7537.16</v>
      </c>
      <c r="K928" s="19" t="s">
        <v>8297</v>
      </c>
      <c r="L928" s="19" t="str">
        <v>tier - 2</v>
      </c>
      <c r="M928" s="19" t="s">
        <v>8297</v>
      </c>
      <c r="N928" s="19" t="str">
        <v>tier - 2</v>
      </c>
      <c r="O928" s="19" t="s">
        <v>8315</v>
      </c>
      <c r="P928" s="19" t="str">
        <v>R1012</v>
      </c>
      <c r="Q928" s="19">
        <f ca="1" t="shared" si="157"/>
        <v>41</v>
      </c>
      <c r="R928" s="29"/>
      <c r="U928" s="19" t="s">
        <v>8310</v>
      </c>
      <c r="V928" s="19" t="str">
        <f t="shared" si="163"/>
        <v>Sep</v>
      </c>
      <c r="X928" s="19">
        <f t="shared" si="164"/>
        <v>1977</v>
      </c>
      <c r="AG928" s="19" t="s">
        <v>3419</v>
      </c>
      <c r="AH928" s="19" t="s">
        <v>8336</v>
      </c>
      <c r="AI928" s="19" t="s">
        <v>8297</v>
      </c>
      <c r="AJ928" s="19" t="s">
        <v>8298</v>
      </c>
      <c r="AK928" s="19" t="str">
        <v>tier - 2</v>
      </c>
      <c r="AL928" s="19" t="str">
        <v>tier - 3</v>
      </c>
      <c r="AT928" s="19" t="s">
        <v>8315</v>
      </c>
      <c r="AU928" s="19" t="str">
        <v>R1012</v>
      </c>
      <c r="BD928" s="39">
        <v>1996</v>
      </c>
      <c r="BE928" s="19" t="str">
        <f t="shared" si="159"/>
        <v>Jun</v>
      </c>
      <c r="BF928" s="19">
        <v>14</v>
      </c>
      <c r="BG928" s="40">
        <f t="shared" si="160"/>
        <v>35230</v>
      </c>
      <c r="BM928" s="39">
        <v>1988</v>
      </c>
      <c r="BN928" s="19" t="str">
        <f t="shared" si="161"/>
        <v>Dec</v>
      </c>
      <c r="BO928" s="19">
        <v>15</v>
      </c>
      <c r="BP928" s="40">
        <f t="shared" si="158"/>
        <v>32492</v>
      </c>
      <c r="BQ928" s="19">
        <f ca="1" t="shared" si="162"/>
        <v>36</v>
      </c>
      <c r="BU928" s="19">
        <v>7494.63</v>
      </c>
      <c r="BV928" s="41">
        <v>7494.63</v>
      </c>
    </row>
    <row r="929" spans="1:74">
      <c r="A929" s="19" t="s">
        <v>3448</v>
      </c>
      <c r="B929" s="39">
        <v>1988</v>
      </c>
      <c r="C929" s="19">
        <f t="shared" si="155"/>
        <v>1988</v>
      </c>
      <c r="D929" s="19" t="s">
        <v>8326</v>
      </c>
      <c r="E929" s="19" t="str">
        <f t="shared" si="154"/>
        <v>Dec</v>
      </c>
      <c r="F929" s="19">
        <v>15</v>
      </c>
      <c r="G929" s="40">
        <f t="shared" si="156"/>
        <v>32492</v>
      </c>
      <c r="H929" s="19">
        <v>3</v>
      </c>
      <c r="I929" s="19">
        <v>7538.52</v>
      </c>
      <c r="J929" s="41">
        <v>7538.52</v>
      </c>
      <c r="K929" s="19" t="s">
        <v>8297</v>
      </c>
      <c r="L929" s="19" t="str">
        <v>tier - 2</v>
      </c>
      <c r="M929" s="19" t="s">
        <v>8297</v>
      </c>
      <c r="N929" s="19" t="str">
        <v>tier - 2</v>
      </c>
      <c r="O929" s="19" t="s">
        <v>8315</v>
      </c>
      <c r="P929" s="19" t="str">
        <v>R1012</v>
      </c>
      <c r="Q929" s="19">
        <f ca="1" t="shared" si="157"/>
        <v>36</v>
      </c>
      <c r="R929" s="29"/>
      <c r="U929" s="19" t="s">
        <v>8310</v>
      </c>
      <c r="V929" s="19" t="str">
        <f t="shared" si="163"/>
        <v>Sep</v>
      </c>
      <c r="X929" s="19">
        <f t="shared" si="164"/>
        <v>1977</v>
      </c>
      <c r="AG929" s="19" t="s">
        <v>3422</v>
      </c>
      <c r="AH929" s="19" t="s">
        <v>8336</v>
      </c>
      <c r="AI929" s="19" t="s">
        <v>8297</v>
      </c>
      <c r="AJ929" s="19" t="s">
        <v>8298</v>
      </c>
      <c r="AK929" s="19" t="str">
        <v>tier - 2</v>
      </c>
      <c r="AL929" s="19" t="str">
        <v>tier - 3</v>
      </c>
      <c r="AT929" s="19" t="s">
        <v>8335</v>
      </c>
      <c r="AU929" s="19" t="str">
        <v>R1025</v>
      </c>
      <c r="BD929" s="39">
        <v>1988</v>
      </c>
      <c r="BE929" s="19" t="str">
        <f t="shared" si="159"/>
        <v>Dec</v>
      </c>
      <c r="BF929" s="19">
        <v>15</v>
      </c>
      <c r="BG929" s="40">
        <f t="shared" si="160"/>
        <v>32492</v>
      </c>
      <c r="BM929" s="39">
        <v>1997</v>
      </c>
      <c r="BN929" s="19" t="str">
        <f t="shared" si="161"/>
        <v>Oct</v>
      </c>
      <c r="BO929" s="19">
        <v>28</v>
      </c>
      <c r="BP929" s="40">
        <f t="shared" si="158"/>
        <v>35731</v>
      </c>
      <c r="BQ929" s="19">
        <f ca="1" t="shared" si="162"/>
        <v>28</v>
      </c>
      <c r="BU929" s="19">
        <v>7504.3</v>
      </c>
      <c r="BV929" s="41">
        <v>7504.3</v>
      </c>
    </row>
    <row r="930" spans="1:74">
      <c r="A930" s="19" t="s">
        <v>3452</v>
      </c>
      <c r="B930" s="39">
        <v>1994</v>
      </c>
      <c r="C930" s="19">
        <f t="shared" si="155"/>
        <v>1994</v>
      </c>
      <c r="D930" s="19" t="s">
        <v>8328</v>
      </c>
      <c r="E930" s="19" t="str">
        <f t="shared" si="154"/>
        <v>Aug</v>
      </c>
      <c r="F930" s="19">
        <v>14</v>
      </c>
      <c r="G930" s="40">
        <f t="shared" si="156"/>
        <v>34560</v>
      </c>
      <c r="H930" s="19">
        <v>0</v>
      </c>
      <c r="I930" s="19">
        <v>7567.13</v>
      </c>
      <c r="J930" s="41">
        <v>7567.13</v>
      </c>
      <c r="K930" s="19" t="s">
        <v>8297</v>
      </c>
      <c r="L930" s="19" t="str">
        <v>tier - 2</v>
      </c>
      <c r="M930" s="19" t="s">
        <v>8297</v>
      </c>
      <c r="N930" s="19" t="str">
        <v>tier - 2</v>
      </c>
      <c r="O930" s="19" t="s">
        <v>8340</v>
      </c>
      <c r="P930" s="19" t="str">
        <v>R1021</v>
      </c>
      <c r="Q930" s="19">
        <f ca="1" t="shared" si="157"/>
        <v>31</v>
      </c>
      <c r="R930" s="29"/>
      <c r="U930" s="19" t="s">
        <v>8303</v>
      </c>
      <c r="V930" s="19" t="str">
        <f t="shared" si="163"/>
        <v>Jun</v>
      </c>
      <c r="X930" s="19">
        <f t="shared" si="164"/>
        <v>2001</v>
      </c>
      <c r="AG930" s="19" t="s">
        <v>3426</v>
      </c>
      <c r="AH930" s="19" t="s">
        <v>8336</v>
      </c>
      <c r="AI930" s="19" t="s">
        <v>8297</v>
      </c>
      <c r="AJ930" s="19" t="s">
        <v>8302</v>
      </c>
      <c r="AK930" s="19" t="str">
        <v>tier - 2</v>
      </c>
      <c r="AL930" s="19" t="str">
        <v>tier - 1</v>
      </c>
      <c r="AT930" s="19" t="s">
        <v>8315</v>
      </c>
      <c r="AU930" s="19" t="str">
        <v>R1012</v>
      </c>
      <c r="BD930" s="39">
        <v>1997</v>
      </c>
      <c r="BE930" s="19" t="str">
        <f t="shared" si="159"/>
        <v>Oct</v>
      </c>
      <c r="BF930" s="19">
        <v>28</v>
      </c>
      <c r="BG930" s="40">
        <f t="shared" si="160"/>
        <v>35731</v>
      </c>
      <c r="BM930" s="39">
        <v>1983</v>
      </c>
      <c r="BN930" s="19" t="str">
        <f t="shared" si="161"/>
        <v>Jul</v>
      </c>
      <c r="BO930" s="19">
        <v>10</v>
      </c>
      <c r="BP930" s="40">
        <f t="shared" si="158"/>
        <v>30507</v>
      </c>
      <c r="BQ930" s="19">
        <f ca="1" t="shared" si="162"/>
        <v>42</v>
      </c>
      <c r="BU930" s="19">
        <v>7512.27</v>
      </c>
      <c r="BV930" s="41">
        <v>7512.27</v>
      </c>
    </row>
    <row r="931" spans="1:74">
      <c r="A931" s="19" t="s">
        <v>3456</v>
      </c>
      <c r="B931" s="39">
        <v>1967</v>
      </c>
      <c r="C931" s="19">
        <f t="shared" si="155"/>
        <v>1967</v>
      </c>
      <c r="D931" s="19" t="s">
        <v>8296</v>
      </c>
      <c r="E931" s="19" t="str">
        <f t="shared" si="154"/>
        <v>Jul</v>
      </c>
      <c r="F931" s="19">
        <v>17</v>
      </c>
      <c r="G931" s="40">
        <f t="shared" si="156"/>
        <v>24670</v>
      </c>
      <c r="H931" s="19">
        <v>0</v>
      </c>
      <c r="I931" s="19">
        <v>7585.62</v>
      </c>
      <c r="J931" s="41">
        <v>7585.62</v>
      </c>
      <c r="K931" s="19" t="s">
        <v>8298</v>
      </c>
      <c r="L931" s="19" t="str">
        <v>tier - 3</v>
      </c>
      <c r="M931" s="19" t="s">
        <v>8297</v>
      </c>
      <c r="N931" s="19" t="str">
        <v>tier - 2</v>
      </c>
      <c r="O931" s="19" t="s">
        <v>8299</v>
      </c>
      <c r="P931" s="19" t="str">
        <v>R1013</v>
      </c>
      <c r="Q931" s="19">
        <f ca="1" t="shared" si="157"/>
        <v>58</v>
      </c>
      <c r="R931" s="29"/>
      <c r="U931" s="19" t="s">
        <v>8328</v>
      </c>
      <c r="V931" s="19" t="str">
        <f t="shared" si="163"/>
        <v>Aug</v>
      </c>
      <c r="X931" s="19">
        <f t="shared" si="164"/>
        <v>1967</v>
      </c>
      <c r="AG931" s="19" t="s">
        <v>3429</v>
      </c>
      <c r="AH931" s="19" t="s">
        <v>8336</v>
      </c>
      <c r="AI931" s="19" t="s">
        <v>8298</v>
      </c>
      <c r="AJ931" s="19" t="s">
        <v>8297</v>
      </c>
      <c r="AK931" s="19" t="str">
        <v>tier - 3</v>
      </c>
      <c r="AL931" s="19" t="str">
        <v>tier - 2</v>
      </c>
      <c r="AT931" s="19" t="s">
        <v>8330</v>
      </c>
      <c r="AU931" s="19" t="str">
        <v>R1011</v>
      </c>
      <c r="BD931" s="39">
        <v>1983</v>
      </c>
      <c r="BE931" s="19" t="str">
        <f t="shared" si="159"/>
        <v>Jul</v>
      </c>
      <c r="BF931" s="19">
        <v>10</v>
      </c>
      <c r="BG931" s="40">
        <f t="shared" si="160"/>
        <v>30507</v>
      </c>
      <c r="BM931" s="39">
        <v>1978</v>
      </c>
      <c r="BN931" s="19" t="str">
        <f t="shared" si="161"/>
        <v>Oct</v>
      </c>
      <c r="BO931" s="19">
        <v>18</v>
      </c>
      <c r="BP931" s="40">
        <f t="shared" si="158"/>
        <v>28781</v>
      </c>
      <c r="BQ931" s="19">
        <f ca="1" t="shared" si="162"/>
        <v>47</v>
      </c>
      <c r="BU931" s="19">
        <v>7518.03</v>
      </c>
      <c r="BV931" s="41">
        <v>7518.03</v>
      </c>
    </row>
    <row r="932" spans="1:74">
      <c r="A932" s="19" t="s">
        <v>3460</v>
      </c>
      <c r="B932" s="39">
        <v>1997</v>
      </c>
      <c r="C932" s="19">
        <f t="shared" si="155"/>
        <v>1997</v>
      </c>
      <c r="D932" s="19" t="s">
        <v>8310</v>
      </c>
      <c r="E932" s="19" t="str">
        <f t="shared" si="154"/>
        <v>Sep</v>
      </c>
      <c r="F932" s="19">
        <v>30</v>
      </c>
      <c r="G932" s="40">
        <f t="shared" si="156"/>
        <v>35703</v>
      </c>
      <c r="H932" s="19">
        <v>0</v>
      </c>
      <c r="I932" s="19">
        <v>7607.03</v>
      </c>
      <c r="J932" s="41">
        <v>7607.03</v>
      </c>
      <c r="K932" s="19" t="s">
        <v>8297</v>
      </c>
      <c r="L932" s="19" t="str">
        <v>tier - 2</v>
      </c>
      <c r="M932" s="19" t="s">
        <v>8297</v>
      </c>
      <c r="N932" s="19" t="str">
        <v>tier - 2</v>
      </c>
      <c r="O932" s="19" t="s">
        <v>8315</v>
      </c>
      <c r="P932" s="19" t="str">
        <v>R1012</v>
      </c>
      <c r="Q932" s="19">
        <f ca="1" t="shared" si="157"/>
        <v>28</v>
      </c>
      <c r="R932" s="29"/>
      <c r="U932" s="19" t="s">
        <v>8303</v>
      </c>
      <c r="V932" s="19" t="str">
        <f t="shared" si="163"/>
        <v>Jun</v>
      </c>
      <c r="X932" s="19">
        <f t="shared" si="164"/>
        <v>1996</v>
      </c>
      <c r="AG932" s="19" t="s">
        <v>3432</v>
      </c>
      <c r="AH932" s="19" t="s">
        <v>8336</v>
      </c>
      <c r="AI932" s="19" t="s">
        <v>8297</v>
      </c>
      <c r="AJ932" s="19" t="s">
        <v>8298</v>
      </c>
      <c r="AK932" s="19" t="str">
        <v>tier - 2</v>
      </c>
      <c r="AL932" s="19" t="str">
        <v>tier - 3</v>
      </c>
      <c r="AT932" s="19" t="s">
        <v>8315</v>
      </c>
      <c r="AU932" s="19" t="str">
        <v>R1012</v>
      </c>
      <c r="BD932" s="39">
        <v>1978</v>
      </c>
      <c r="BE932" s="19" t="str">
        <f t="shared" si="159"/>
        <v>Oct</v>
      </c>
      <c r="BF932" s="19">
        <v>18</v>
      </c>
      <c r="BG932" s="40">
        <f t="shared" si="160"/>
        <v>28781</v>
      </c>
      <c r="BM932" s="39">
        <v>1976</v>
      </c>
      <c r="BN932" s="19" t="str">
        <f t="shared" si="161"/>
        <v>Oct</v>
      </c>
      <c r="BO932" s="19">
        <v>10</v>
      </c>
      <c r="BP932" s="40">
        <f t="shared" si="158"/>
        <v>28043</v>
      </c>
      <c r="BQ932" s="19">
        <f ca="1" t="shared" si="162"/>
        <v>49</v>
      </c>
      <c r="BU932" s="19">
        <v>7526.71</v>
      </c>
      <c r="BV932" s="41">
        <v>7526.71</v>
      </c>
    </row>
    <row r="933" spans="1:74">
      <c r="A933" s="19" t="s">
        <v>3463</v>
      </c>
      <c r="B933" s="39">
        <v>1968</v>
      </c>
      <c r="C933" s="19">
        <f t="shared" si="155"/>
        <v>1968</v>
      </c>
      <c r="D933" s="19" t="s">
        <v>8296</v>
      </c>
      <c r="E933" s="19" t="str">
        <f t="shared" si="154"/>
        <v>Jul</v>
      </c>
      <c r="F933" s="19">
        <v>3</v>
      </c>
      <c r="G933" s="40">
        <f t="shared" si="156"/>
        <v>25022</v>
      </c>
      <c r="H933" s="19">
        <v>0</v>
      </c>
      <c r="I933" s="19">
        <v>7609.6</v>
      </c>
      <c r="J933" s="41">
        <v>7609.6</v>
      </c>
      <c r="K933" s="19" t="s">
        <v>8298</v>
      </c>
      <c r="L933" s="19" t="str">
        <v>tier - 3</v>
      </c>
      <c r="M933" s="19" t="s">
        <v>8297</v>
      </c>
      <c r="N933" s="19" t="str">
        <v>tier - 2</v>
      </c>
      <c r="O933" s="19" t="s">
        <v>8315</v>
      </c>
      <c r="P933" s="19" t="str">
        <v>R1012</v>
      </c>
      <c r="Q933" s="19">
        <f ca="1" t="shared" si="157"/>
        <v>57</v>
      </c>
      <c r="R933" s="29"/>
      <c r="U933" s="19" t="s">
        <v>8326</v>
      </c>
      <c r="V933" s="19" t="str">
        <f t="shared" si="163"/>
        <v>Dec</v>
      </c>
      <c r="X933" s="19">
        <f t="shared" si="164"/>
        <v>1988</v>
      </c>
      <c r="AG933" s="19" t="s">
        <v>3436</v>
      </c>
      <c r="AH933" s="19" t="s">
        <v>8336</v>
      </c>
      <c r="AI933" s="19" t="s">
        <v>8298</v>
      </c>
      <c r="AJ933" s="19" t="s">
        <v>8302</v>
      </c>
      <c r="AK933" s="19" t="str">
        <v>tier - 3</v>
      </c>
      <c r="AL933" s="19" t="str">
        <v>tier - 1</v>
      </c>
      <c r="AT933" s="19" t="s">
        <v>8315</v>
      </c>
      <c r="AU933" s="19" t="str">
        <v>R1012</v>
      </c>
      <c r="BD933" s="39">
        <v>1976</v>
      </c>
      <c r="BE933" s="19" t="str">
        <f t="shared" si="159"/>
        <v>Oct</v>
      </c>
      <c r="BF933" s="19">
        <v>10</v>
      </c>
      <c r="BG933" s="40">
        <f t="shared" si="160"/>
        <v>28043</v>
      </c>
      <c r="BM933" s="39">
        <v>1978</v>
      </c>
      <c r="BN933" s="19" t="str">
        <f t="shared" si="161"/>
        <v>Dec</v>
      </c>
      <c r="BO933" s="19">
        <v>14</v>
      </c>
      <c r="BP933" s="40">
        <f t="shared" si="158"/>
        <v>28838</v>
      </c>
      <c r="BQ933" s="19">
        <f ca="1" t="shared" si="162"/>
        <v>46</v>
      </c>
      <c r="BU933" s="19">
        <v>7531.7</v>
      </c>
      <c r="BV933" s="41">
        <v>7531.7</v>
      </c>
    </row>
    <row r="934" spans="1:74">
      <c r="A934" s="19" t="s">
        <v>3467</v>
      </c>
      <c r="B934" s="39">
        <v>1996</v>
      </c>
      <c r="C934" s="19">
        <f t="shared" si="155"/>
        <v>1996</v>
      </c>
      <c r="D934" s="19" t="s">
        <v>8310</v>
      </c>
      <c r="E934" s="19" t="str">
        <f t="shared" si="154"/>
        <v>Sep</v>
      </c>
      <c r="F934" s="19">
        <v>17</v>
      </c>
      <c r="G934" s="40">
        <f t="shared" si="156"/>
        <v>35325</v>
      </c>
      <c r="H934" s="19">
        <v>0</v>
      </c>
      <c r="I934" s="19">
        <v>7623.13</v>
      </c>
      <c r="J934" s="41">
        <v>7623.13</v>
      </c>
      <c r="K934" s="19" t="s">
        <v>8297</v>
      </c>
      <c r="L934" s="19" t="str">
        <v>tier - 2</v>
      </c>
      <c r="M934" s="19" t="s">
        <v>8298</v>
      </c>
      <c r="N934" s="19" t="str">
        <v>tier - 3</v>
      </c>
      <c r="O934" s="19" t="s">
        <v>8330</v>
      </c>
      <c r="P934" s="19" t="str">
        <v>R1011</v>
      </c>
      <c r="Q934" s="19">
        <f ca="1" t="shared" si="157"/>
        <v>29</v>
      </c>
      <c r="R934" s="29"/>
      <c r="U934" s="19" t="s">
        <v>8329</v>
      </c>
      <c r="V934" s="19" t="str">
        <f t="shared" si="163"/>
        <v>Oct</v>
      </c>
      <c r="X934" s="19">
        <f t="shared" si="164"/>
        <v>1997</v>
      </c>
      <c r="AG934" s="19" t="s">
        <v>3440</v>
      </c>
      <c r="AH934" s="19" t="s">
        <v>8336</v>
      </c>
      <c r="AI934" s="19" t="s">
        <v>8297</v>
      </c>
      <c r="AJ934" s="19" t="s">
        <v>8302</v>
      </c>
      <c r="AK934" s="19" t="str">
        <v>tier - 2</v>
      </c>
      <c r="AL934" s="19" t="str">
        <v>tier - 1</v>
      </c>
      <c r="AT934" s="19" t="s">
        <v>8299</v>
      </c>
      <c r="AU934" s="19" t="str">
        <v>R1013</v>
      </c>
      <c r="BD934" s="39">
        <v>1978</v>
      </c>
      <c r="BE934" s="19" t="str">
        <f t="shared" si="159"/>
        <v>Dec</v>
      </c>
      <c r="BF934" s="19">
        <v>14</v>
      </c>
      <c r="BG934" s="40">
        <f t="shared" si="160"/>
        <v>28838</v>
      </c>
      <c r="BM934" s="39">
        <v>1984</v>
      </c>
      <c r="BN934" s="19" t="str">
        <f t="shared" si="161"/>
        <v>Aug</v>
      </c>
      <c r="BO934" s="19">
        <v>22</v>
      </c>
      <c r="BP934" s="40">
        <f t="shared" si="158"/>
        <v>30916</v>
      </c>
      <c r="BQ934" s="19">
        <f ca="1" t="shared" si="162"/>
        <v>41</v>
      </c>
      <c r="BU934" s="19">
        <v>7537.16</v>
      </c>
      <c r="BV934" s="41">
        <v>7537.16</v>
      </c>
    </row>
    <row r="935" spans="1:74">
      <c r="A935" s="19" t="s">
        <v>3471</v>
      </c>
      <c r="B935" s="39">
        <v>1978</v>
      </c>
      <c r="C935" s="19">
        <f t="shared" si="155"/>
        <v>1978</v>
      </c>
      <c r="D935" s="19" t="s">
        <v>8301</v>
      </c>
      <c r="E935" s="19" t="str">
        <f t="shared" si="154"/>
        <v>Nov</v>
      </c>
      <c r="F935" s="19">
        <v>28</v>
      </c>
      <c r="G935" s="40">
        <f t="shared" si="156"/>
        <v>28822</v>
      </c>
      <c r="H935" s="19">
        <v>1</v>
      </c>
      <c r="I935" s="19">
        <v>7623.52</v>
      </c>
      <c r="J935" s="41">
        <v>7623.52</v>
      </c>
      <c r="K935" s="19" t="s">
        <v>8297</v>
      </c>
      <c r="L935" s="19" t="str">
        <v>tier - 2</v>
      </c>
      <c r="M935" s="19" t="s">
        <v>8302</v>
      </c>
      <c r="N935" s="19" t="str">
        <v>tier - 1</v>
      </c>
      <c r="O935" s="19" t="s">
        <v>8330</v>
      </c>
      <c r="P935" s="19" t="str">
        <v>R1011</v>
      </c>
      <c r="Q935" s="19">
        <f ca="1" t="shared" si="157"/>
        <v>46</v>
      </c>
      <c r="R935" s="29"/>
      <c r="U935" s="19" t="s">
        <v>8296</v>
      </c>
      <c r="V935" s="19" t="str">
        <f t="shared" si="163"/>
        <v>Jul</v>
      </c>
      <c r="X935" s="19">
        <f t="shared" si="164"/>
        <v>1983</v>
      </c>
      <c r="AG935" s="19" t="s">
        <v>3444</v>
      </c>
      <c r="AH935" s="19" t="s">
        <v>8336</v>
      </c>
      <c r="AI935" s="19" t="s">
        <v>8297</v>
      </c>
      <c r="AJ935" s="19" t="s">
        <v>8297</v>
      </c>
      <c r="AK935" s="19" t="str">
        <v>tier - 2</v>
      </c>
      <c r="AL935" s="19" t="str">
        <v>tier - 2</v>
      </c>
      <c r="AT935" s="19" t="s">
        <v>8315</v>
      </c>
      <c r="AU935" s="19" t="str">
        <v>R1012</v>
      </c>
      <c r="BD935" s="39">
        <v>1984</v>
      </c>
      <c r="BE935" s="19" t="str">
        <f t="shared" si="159"/>
        <v>Aug</v>
      </c>
      <c r="BF935" s="19">
        <v>22</v>
      </c>
      <c r="BG935" s="40">
        <f t="shared" si="160"/>
        <v>30916</v>
      </c>
      <c r="BM935" s="39">
        <v>1988</v>
      </c>
      <c r="BN935" s="19" t="str">
        <f t="shared" si="161"/>
        <v>Dec</v>
      </c>
      <c r="BO935" s="19">
        <v>15</v>
      </c>
      <c r="BP935" s="40">
        <f t="shared" si="158"/>
        <v>32492</v>
      </c>
      <c r="BQ935" s="19">
        <f ca="1" t="shared" si="162"/>
        <v>36</v>
      </c>
      <c r="BU935" s="19">
        <v>7538.52</v>
      </c>
      <c r="BV935" s="41">
        <v>7538.52</v>
      </c>
    </row>
    <row r="936" spans="1:74">
      <c r="A936" s="19" t="s">
        <v>3475</v>
      </c>
      <c r="B936" s="39">
        <v>1978</v>
      </c>
      <c r="C936" s="19">
        <f t="shared" si="155"/>
        <v>1978</v>
      </c>
      <c r="D936" s="19" t="s">
        <v>8301</v>
      </c>
      <c r="E936" s="19" t="str">
        <f t="shared" si="154"/>
        <v>Nov</v>
      </c>
      <c r="F936" s="19">
        <v>6</v>
      </c>
      <c r="G936" s="40">
        <f t="shared" si="156"/>
        <v>28800</v>
      </c>
      <c r="H936" s="19">
        <v>1</v>
      </c>
      <c r="I936" s="19">
        <v>7624.63</v>
      </c>
      <c r="J936" s="41">
        <v>7624.63</v>
      </c>
      <c r="K936" s="19" t="s">
        <v>8297</v>
      </c>
      <c r="L936" s="19" t="str">
        <v>tier - 2</v>
      </c>
      <c r="M936" s="19" t="s">
        <v>8302</v>
      </c>
      <c r="N936" s="19" t="str">
        <v>tier - 1</v>
      </c>
      <c r="O936" s="19" t="s">
        <v>8330</v>
      </c>
      <c r="P936" s="19" t="str">
        <v>R1011</v>
      </c>
      <c r="Q936" s="19">
        <f ca="1" t="shared" si="157"/>
        <v>46</v>
      </c>
      <c r="R936" s="29"/>
      <c r="U936" s="19" t="s">
        <v>8329</v>
      </c>
      <c r="V936" s="19" t="str">
        <f t="shared" si="163"/>
        <v>Oct</v>
      </c>
      <c r="X936" s="19">
        <f t="shared" si="164"/>
        <v>1978</v>
      </c>
      <c r="AG936" s="19" t="s">
        <v>3448</v>
      </c>
      <c r="AH936" s="19" t="s">
        <v>8336</v>
      </c>
      <c r="AI936" s="19" t="s">
        <v>8297</v>
      </c>
      <c r="AJ936" s="19" t="s">
        <v>8297</v>
      </c>
      <c r="AK936" s="19" t="str">
        <v>tier - 2</v>
      </c>
      <c r="AL936" s="19" t="str">
        <v>tier - 2</v>
      </c>
      <c r="AT936" s="19" t="s">
        <v>8315</v>
      </c>
      <c r="AU936" s="19" t="str">
        <v>R1012</v>
      </c>
      <c r="BD936" s="39">
        <v>1988</v>
      </c>
      <c r="BE936" s="19" t="str">
        <f t="shared" si="159"/>
        <v>Dec</v>
      </c>
      <c r="BF936" s="19">
        <v>15</v>
      </c>
      <c r="BG936" s="40">
        <f t="shared" si="160"/>
        <v>32492</v>
      </c>
      <c r="BM936" s="39">
        <v>1994</v>
      </c>
      <c r="BN936" s="19" t="str">
        <f t="shared" si="161"/>
        <v>Aug</v>
      </c>
      <c r="BO936" s="19">
        <v>14</v>
      </c>
      <c r="BP936" s="40">
        <f t="shared" si="158"/>
        <v>34560</v>
      </c>
      <c r="BQ936" s="19">
        <f ca="1" t="shared" si="162"/>
        <v>31</v>
      </c>
      <c r="BU936" s="19">
        <v>7567.13</v>
      </c>
      <c r="BV936" s="41">
        <v>7567.13</v>
      </c>
    </row>
    <row r="937" spans="1:74">
      <c r="A937" s="19" t="s">
        <v>3478</v>
      </c>
      <c r="B937" s="39">
        <v>1978</v>
      </c>
      <c r="C937" s="19">
        <f t="shared" si="155"/>
        <v>1978</v>
      </c>
      <c r="D937" s="19" t="s">
        <v>8301</v>
      </c>
      <c r="E937" s="19" t="str">
        <f t="shared" si="154"/>
        <v>Nov</v>
      </c>
      <c r="F937" s="19">
        <v>29</v>
      </c>
      <c r="G937" s="40">
        <f t="shared" si="156"/>
        <v>28823</v>
      </c>
      <c r="H937" s="19">
        <v>1</v>
      </c>
      <c r="I937" s="19">
        <v>7626.99</v>
      </c>
      <c r="J937" s="41">
        <v>7626.99</v>
      </c>
      <c r="K937" s="19" t="s">
        <v>8297</v>
      </c>
      <c r="L937" s="19" t="str">
        <v>tier - 2</v>
      </c>
      <c r="M937" s="19" t="s">
        <v>8297</v>
      </c>
      <c r="N937" s="19" t="str">
        <v>tier - 2</v>
      </c>
      <c r="O937" s="19" t="s">
        <v>8330</v>
      </c>
      <c r="P937" s="19" t="str">
        <v>R1011</v>
      </c>
      <c r="Q937" s="19">
        <f ca="1" t="shared" si="157"/>
        <v>46</v>
      </c>
      <c r="R937" s="29"/>
      <c r="U937" s="19" t="s">
        <v>8329</v>
      </c>
      <c r="V937" s="19" t="str">
        <f t="shared" si="163"/>
        <v>Oct</v>
      </c>
      <c r="X937" s="19">
        <f t="shared" si="164"/>
        <v>1976</v>
      </c>
      <c r="AG937" s="19" t="s">
        <v>3452</v>
      </c>
      <c r="AH937" s="19" t="s">
        <v>8336</v>
      </c>
      <c r="AI937" s="19" t="s">
        <v>8297</v>
      </c>
      <c r="AJ937" s="19" t="s">
        <v>8297</v>
      </c>
      <c r="AK937" s="19" t="str">
        <v>tier - 2</v>
      </c>
      <c r="AL937" s="19" t="str">
        <v>tier - 2</v>
      </c>
      <c r="AT937" s="19" t="s">
        <v>8340</v>
      </c>
      <c r="AU937" s="19" t="str">
        <v>R1021</v>
      </c>
      <c r="BD937" s="39">
        <v>1994</v>
      </c>
      <c r="BE937" s="19" t="str">
        <f t="shared" si="159"/>
        <v>Aug</v>
      </c>
      <c r="BF937" s="19">
        <v>14</v>
      </c>
      <c r="BG937" s="40">
        <f t="shared" si="160"/>
        <v>34560</v>
      </c>
      <c r="BM937" s="39">
        <v>1967</v>
      </c>
      <c r="BN937" s="19" t="str">
        <f t="shared" si="161"/>
        <v>Jul</v>
      </c>
      <c r="BO937" s="19">
        <v>17</v>
      </c>
      <c r="BP937" s="40">
        <f t="shared" si="158"/>
        <v>24670</v>
      </c>
      <c r="BQ937" s="19">
        <f ca="1" t="shared" si="162"/>
        <v>58</v>
      </c>
      <c r="BU937" s="19">
        <v>7585.62</v>
      </c>
      <c r="BV937" s="41">
        <v>7585.62</v>
      </c>
    </row>
    <row r="938" spans="1:74">
      <c r="A938" s="19" t="s">
        <v>3481</v>
      </c>
      <c r="B938" s="39">
        <v>1978</v>
      </c>
      <c r="C938" s="19">
        <f t="shared" si="155"/>
        <v>1978</v>
      </c>
      <c r="D938" s="19" t="s">
        <v>8328</v>
      </c>
      <c r="E938" s="19" t="str">
        <f t="shared" si="154"/>
        <v>Aug</v>
      </c>
      <c r="F938" s="19">
        <v>24</v>
      </c>
      <c r="G938" s="40">
        <f t="shared" si="156"/>
        <v>28726</v>
      </c>
      <c r="H938" s="19">
        <v>1</v>
      </c>
      <c r="I938" s="19">
        <v>7633.72</v>
      </c>
      <c r="J938" s="41">
        <v>7633.72</v>
      </c>
      <c r="K938" s="19" t="s">
        <v>8297</v>
      </c>
      <c r="L938" s="19" t="str">
        <v>tier - 2</v>
      </c>
      <c r="M938" s="19" t="s">
        <v>8302</v>
      </c>
      <c r="N938" s="19" t="str">
        <v>tier - 1</v>
      </c>
      <c r="O938" s="19" t="s">
        <v>8299</v>
      </c>
      <c r="P938" s="19" t="str">
        <v>R1013</v>
      </c>
      <c r="Q938" s="19">
        <f ca="1" t="shared" si="157"/>
        <v>47</v>
      </c>
      <c r="R938" s="29"/>
      <c r="U938" s="19" t="s">
        <v>8326</v>
      </c>
      <c r="V938" s="19" t="str">
        <f t="shared" si="163"/>
        <v>Dec</v>
      </c>
      <c r="X938" s="19">
        <f t="shared" si="164"/>
        <v>1978</v>
      </c>
      <c r="AG938" s="19" t="s">
        <v>3456</v>
      </c>
      <c r="AH938" s="19" t="s">
        <v>8336</v>
      </c>
      <c r="AI938" s="19" t="s">
        <v>8298</v>
      </c>
      <c r="AJ938" s="19" t="s">
        <v>8297</v>
      </c>
      <c r="AK938" s="19" t="str">
        <v>tier - 3</v>
      </c>
      <c r="AL938" s="19" t="str">
        <v>tier - 2</v>
      </c>
      <c r="AT938" s="19" t="s">
        <v>8299</v>
      </c>
      <c r="AU938" s="19" t="str">
        <v>R1013</v>
      </c>
      <c r="BD938" s="39">
        <v>1967</v>
      </c>
      <c r="BE938" s="19" t="str">
        <f t="shared" si="159"/>
        <v>Jul</v>
      </c>
      <c r="BF938" s="19">
        <v>17</v>
      </c>
      <c r="BG938" s="40">
        <f t="shared" si="160"/>
        <v>24670</v>
      </c>
      <c r="BM938" s="39">
        <v>1997</v>
      </c>
      <c r="BN938" s="19" t="str">
        <f t="shared" si="161"/>
        <v>Sep</v>
      </c>
      <c r="BO938" s="19">
        <v>30</v>
      </c>
      <c r="BP938" s="40">
        <f t="shared" si="158"/>
        <v>35703</v>
      </c>
      <c r="BQ938" s="19">
        <f ca="1" t="shared" si="162"/>
        <v>28</v>
      </c>
      <c r="BU938" s="19">
        <v>7607.03</v>
      </c>
      <c r="BV938" s="41">
        <v>7607.03</v>
      </c>
    </row>
    <row r="939" spans="1:74">
      <c r="A939" s="19" t="s">
        <v>3485</v>
      </c>
      <c r="B939" s="39">
        <v>2001</v>
      </c>
      <c r="C939" s="19">
        <f t="shared" si="155"/>
        <v>2001</v>
      </c>
      <c r="D939" s="19" t="s">
        <v>8326</v>
      </c>
      <c r="E939" s="19" t="str">
        <f t="shared" si="154"/>
        <v>Dec</v>
      </c>
      <c r="F939" s="19">
        <v>13</v>
      </c>
      <c r="G939" s="40">
        <f t="shared" si="156"/>
        <v>37238</v>
      </c>
      <c r="H939" s="19">
        <v>0</v>
      </c>
      <c r="I939" s="19">
        <v>7636.92</v>
      </c>
      <c r="J939" s="41">
        <v>7636.92</v>
      </c>
      <c r="K939" s="19" t="s">
        <v>8297</v>
      </c>
      <c r="L939" s="19" t="str">
        <v>tier - 2</v>
      </c>
      <c r="M939" s="19" t="s">
        <v>8298</v>
      </c>
      <c r="N939" s="19" t="str">
        <v>tier - 3</v>
      </c>
      <c r="O939" s="19" t="s">
        <v>8315</v>
      </c>
      <c r="P939" s="19" t="str">
        <v>R1012</v>
      </c>
      <c r="Q939" s="19">
        <f ca="1" t="shared" si="157"/>
        <v>23</v>
      </c>
      <c r="R939" s="29"/>
      <c r="U939" s="19" t="s">
        <v>8328</v>
      </c>
      <c r="V939" s="19" t="str">
        <f t="shared" si="163"/>
        <v>Aug</v>
      </c>
      <c r="X939" s="19">
        <f t="shared" si="164"/>
        <v>1984</v>
      </c>
      <c r="AG939" s="19" t="s">
        <v>3460</v>
      </c>
      <c r="AH939" s="19" t="s">
        <v>8336</v>
      </c>
      <c r="AI939" s="19" t="s">
        <v>8297</v>
      </c>
      <c r="AJ939" s="19" t="s">
        <v>8297</v>
      </c>
      <c r="AK939" s="19" t="str">
        <v>tier - 2</v>
      </c>
      <c r="AL939" s="19" t="str">
        <v>tier - 2</v>
      </c>
      <c r="AT939" s="19" t="s">
        <v>8315</v>
      </c>
      <c r="AU939" s="19" t="str">
        <v>R1012</v>
      </c>
      <c r="BD939" s="39">
        <v>1997</v>
      </c>
      <c r="BE939" s="19" t="str">
        <f t="shared" si="159"/>
        <v>Sep</v>
      </c>
      <c r="BF939" s="19">
        <v>30</v>
      </c>
      <c r="BG939" s="40">
        <f t="shared" si="160"/>
        <v>35703</v>
      </c>
      <c r="BM939" s="39">
        <v>1968</v>
      </c>
      <c r="BN939" s="19" t="str">
        <f t="shared" si="161"/>
        <v>Jul</v>
      </c>
      <c r="BO939" s="19">
        <v>3</v>
      </c>
      <c r="BP939" s="40">
        <f t="shared" si="158"/>
        <v>25022</v>
      </c>
      <c r="BQ939" s="19">
        <f ca="1" t="shared" si="162"/>
        <v>57</v>
      </c>
      <c r="BU939" s="19">
        <v>7609.6</v>
      </c>
      <c r="BV939" s="41">
        <v>7609.6</v>
      </c>
    </row>
    <row r="940" spans="1:74">
      <c r="A940" s="19" t="s">
        <v>3488</v>
      </c>
      <c r="B940" s="39">
        <v>1980</v>
      </c>
      <c r="C940" s="19">
        <f t="shared" si="155"/>
        <v>1980</v>
      </c>
      <c r="D940" s="19" t="s">
        <v>8303</v>
      </c>
      <c r="E940" s="19" t="str">
        <f t="shared" si="154"/>
        <v>Jun</v>
      </c>
      <c r="F940" s="19">
        <v>20</v>
      </c>
      <c r="G940" s="40">
        <f t="shared" si="156"/>
        <v>29392</v>
      </c>
      <c r="H940" s="19">
        <v>1</v>
      </c>
      <c r="I940" s="19">
        <v>7639.42</v>
      </c>
      <c r="J940" s="41">
        <v>7639.42</v>
      </c>
      <c r="K940" s="19" t="s">
        <v>8297</v>
      </c>
      <c r="L940" s="19" t="str">
        <v>tier - 2</v>
      </c>
      <c r="M940" s="19" t="s">
        <v>8297</v>
      </c>
      <c r="N940" s="19" t="str">
        <v>tier - 2</v>
      </c>
      <c r="O940" s="19" t="s">
        <v>8337</v>
      </c>
      <c r="P940" s="19" t="str">
        <v>R1024</v>
      </c>
      <c r="Q940" s="19">
        <f ca="1" t="shared" si="157"/>
        <v>45</v>
      </c>
      <c r="R940" s="29"/>
      <c r="U940" s="19" t="s">
        <v>8326</v>
      </c>
      <c r="V940" s="19" t="str">
        <f t="shared" si="163"/>
        <v>Dec</v>
      </c>
      <c r="X940" s="19">
        <f t="shared" si="164"/>
        <v>1988</v>
      </c>
      <c r="AG940" s="19" t="s">
        <v>3463</v>
      </c>
      <c r="AH940" s="19" t="s">
        <v>8336</v>
      </c>
      <c r="AI940" s="19" t="s">
        <v>8298</v>
      </c>
      <c r="AJ940" s="19" t="s">
        <v>8297</v>
      </c>
      <c r="AK940" s="19" t="str">
        <v>tier - 3</v>
      </c>
      <c r="AL940" s="19" t="str">
        <v>tier - 2</v>
      </c>
      <c r="AT940" s="19" t="s">
        <v>8315</v>
      </c>
      <c r="AU940" s="19" t="str">
        <v>R1012</v>
      </c>
      <c r="BD940" s="39">
        <v>1968</v>
      </c>
      <c r="BE940" s="19" t="str">
        <f t="shared" si="159"/>
        <v>Jul</v>
      </c>
      <c r="BF940" s="19">
        <v>3</v>
      </c>
      <c r="BG940" s="40">
        <f t="shared" si="160"/>
        <v>25022</v>
      </c>
      <c r="BM940" s="39">
        <v>1996</v>
      </c>
      <c r="BN940" s="19" t="str">
        <f t="shared" si="161"/>
        <v>Sep</v>
      </c>
      <c r="BO940" s="19">
        <v>17</v>
      </c>
      <c r="BP940" s="40">
        <f t="shared" si="158"/>
        <v>35325</v>
      </c>
      <c r="BQ940" s="19">
        <f ca="1" t="shared" si="162"/>
        <v>29</v>
      </c>
      <c r="BU940" s="19">
        <v>7623.13</v>
      </c>
      <c r="BV940" s="41">
        <v>7623.13</v>
      </c>
    </row>
    <row r="941" spans="1:74">
      <c r="A941" s="19" t="s">
        <v>3492</v>
      </c>
      <c r="B941" s="39">
        <v>1980</v>
      </c>
      <c r="C941" s="19">
        <f t="shared" si="155"/>
        <v>1980</v>
      </c>
      <c r="D941" s="19" t="s">
        <v>8296</v>
      </c>
      <c r="E941" s="19" t="str">
        <f t="shared" si="154"/>
        <v>Jul</v>
      </c>
      <c r="F941" s="19">
        <v>24</v>
      </c>
      <c r="G941" s="40">
        <f t="shared" si="156"/>
        <v>29426</v>
      </c>
      <c r="H941" s="19">
        <v>2</v>
      </c>
      <c r="I941" s="19">
        <v>7640.31</v>
      </c>
      <c r="J941" s="41">
        <v>7640.31</v>
      </c>
      <c r="K941" s="19" t="s">
        <v>8297</v>
      </c>
      <c r="L941" s="19" t="str">
        <v>tier - 2</v>
      </c>
      <c r="M941" s="19" t="s">
        <v>8302</v>
      </c>
      <c r="N941" s="19" t="str">
        <v>tier - 1</v>
      </c>
      <c r="O941" s="19" t="s">
        <v>8299</v>
      </c>
      <c r="P941" s="19" t="str">
        <v>R1013</v>
      </c>
      <c r="Q941" s="19">
        <f ca="1" t="shared" si="157"/>
        <v>45</v>
      </c>
      <c r="R941" s="29"/>
      <c r="U941" s="19" t="s">
        <v>8328</v>
      </c>
      <c r="V941" s="19" t="str">
        <f t="shared" si="163"/>
        <v>Aug</v>
      </c>
      <c r="X941" s="19">
        <f t="shared" si="164"/>
        <v>1994</v>
      </c>
      <c r="AG941" s="19" t="s">
        <v>3467</v>
      </c>
      <c r="AH941" s="19" t="s">
        <v>8336</v>
      </c>
      <c r="AI941" s="19" t="s">
        <v>8297</v>
      </c>
      <c r="AJ941" s="19" t="s">
        <v>8298</v>
      </c>
      <c r="AK941" s="19" t="str">
        <v>tier - 2</v>
      </c>
      <c r="AL941" s="19" t="str">
        <v>tier - 3</v>
      </c>
      <c r="AT941" s="19" t="s">
        <v>8330</v>
      </c>
      <c r="AU941" s="19" t="str">
        <v>R1011</v>
      </c>
      <c r="BD941" s="39">
        <v>1996</v>
      </c>
      <c r="BE941" s="19" t="str">
        <f t="shared" si="159"/>
        <v>Sep</v>
      </c>
      <c r="BF941" s="19">
        <v>17</v>
      </c>
      <c r="BG941" s="40">
        <f t="shared" si="160"/>
        <v>35325</v>
      </c>
      <c r="BM941" s="39">
        <v>1978</v>
      </c>
      <c r="BN941" s="19" t="str">
        <f t="shared" si="161"/>
        <v>Nov</v>
      </c>
      <c r="BO941" s="19">
        <v>28</v>
      </c>
      <c r="BP941" s="40">
        <f t="shared" si="158"/>
        <v>28822</v>
      </c>
      <c r="BQ941" s="19">
        <f ca="1" t="shared" si="162"/>
        <v>46</v>
      </c>
      <c r="BU941" s="19">
        <v>7623.52</v>
      </c>
      <c r="BV941" s="41">
        <v>7623.52</v>
      </c>
    </row>
    <row r="942" spans="1:74">
      <c r="A942" s="19" t="s">
        <v>3495</v>
      </c>
      <c r="B942" s="39">
        <v>1999</v>
      </c>
      <c r="C942" s="19">
        <f t="shared" si="155"/>
        <v>1999</v>
      </c>
      <c r="D942" s="19" t="s">
        <v>8303</v>
      </c>
      <c r="E942" s="19" t="str">
        <f t="shared" si="154"/>
        <v>Jun</v>
      </c>
      <c r="F942" s="19">
        <v>15</v>
      </c>
      <c r="G942" s="40">
        <f t="shared" si="156"/>
        <v>36326</v>
      </c>
      <c r="H942" s="19">
        <v>0</v>
      </c>
      <c r="I942" s="19">
        <v>7642.05</v>
      </c>
      <c r="J942" s="41">
        <v>7642.05</v>
      </c>
      <c r="K942" s="19" t="s">
        <v>8297</v>
      </c>
      <c r="L942" s="19" t="str">
        <v>tier - 2</v>
      </c>
      <c r="M942" s="19" t="s">
        <v>8297</v>
      </c>
      <c r="N942" s="19" t="str">
        <v>tier - 2</v>
      </c>
      <c r="O942" s="19" t="s">
        <v>8343</v>
      </c>
      <c r="P942" s="19" t="str">
        <v>R1026</v>
      </c>
      <c r="Q942" s="19">
        <f ca="1" t="shared" si="157"/>
        <v>26</v>
      </c>
      <c r="R942" s="29"/>
      <c r="U942" s="19" t="s">
        <v>8296</v>
      </c>
      <c r="V942" s="19" t="str">
        <f t="shared" si="163"/>
        <v>Jul</v>
      </c>
      <c r="X942" s="19">
        <f t="shared" si="164"/>
        <v>1967</v>
      </c>
      <c r="AG942" s="19" t="s">
        <v>3471</v>
      </c>
      <c r="AH942" s="19" t="s">
        <v>8336</v>
      </c>
      <c r="AI942" s="19" t="s">
        <v>8297</v>
      </c>
      <c r="AJ942" s="19" t="s">
        <v>8302</v>
      </c>
      <c r="AK942" s="19" t="str">
        <v>tier - 2</v>
      </c>
      <c r="AL942" s="19" t="str">
        <v>tier - 1</v>
      </c>
      <c r="AT942" s="19" t="s">
        <v>8330</v>
      </c>
      <c r="AU942" s="19" t="str">
        <v>R1011</v>
      </c>
      <c r="BD942" s="39">
        <v>1978</v>
      </c>
      <c r="BE942" s="19" t="str">
        <f t="shared" si="159"/>
        <v>Nov</v>
      </c>
      <c r="BF942" s="19">
        <v>28</v>
      </c>
      <c r="BG942" s="40">
        <f t="shared" si="160"/>
        <v>28822</v>
      </c>
      <c r="BM942" s="39">
        <v>1978</v>
      </c>
      <c r="BN942" s="19" t="str">
        <f t="shared" si="161"/>
        <v>Nov</v>
      </c>
      <c r="BO942" s="19">
        <v>6</v>
      </c>
      <c r="BP942" s="40">
        <f t="shared" si="158"/>
        <v>28800</v>
      </c>
      <c r="BQ942" s="19">
        <f ca="1" t="shared" si="162"/>
        <v>46</v>
      </c>
      <c r="BU942" s="19">
        <v>7624.63</v>
      </c>
      <c r="BV942" s="41">
        <v>7624.63</v>
      </c>
    </row>
    <row r="943" spans="1:74">
      <c r="A943" s="19" t="s">
        <v>3498</v>
      </c>
      <c r="B943" s="39">
        <v>1980</v>
      </c>
      <c r="C943" s="19">
        <f t="shared" si="155"/>
        <v>1980</v>
      </c>
      <c r="D943" s="19" t="s">
        <v>8329</v>
      </c>
      <c r="E943" s="19" t="str">
        <f t="shared" si="154"/>
        <v>Oct</v>
      </c>
      <c r="F943" s="19">
        <v>16</v>
      </c>
      <c r="G943" s="40">
        <f t="shared" si="156"/>
        <v>29510</v>
      </c>
      <c r="H943" s="19">
        <v>1</v>
      </c>
      <c r="I943" s="19">
        <v>7650.77</v>
      </c>
      <c r="J943" s="41">
        <v>7650.77</v>
      </c>
      <c r="K943" s="19" t="s">
        <v>8297</v>
      </c>
      <c r="L943" s="19" t="str">
        <v>tier - 2</v>
      </c>
      <c r="M943" s="19" t="s">
        <v>8297</v>
      </c>
      <c r="N943" s="19" t="str">
        <v>tier - 2</v>
      </c>
      <c r="O943" s="19" t="s">
        <v>8337</v>
      </c>
      <c r="P943" s="19" t="str">
        <v>R1024</v>
      </c>
      <c r="Q943" s="19">
        <f ca="1" t="shared" si="157"/>
        <v>45</v>
      </c>
      <c r="R943" s="29"/>
      <c r="U943" s="19" t="s">
        <v>8310</v>
      </c>
      <c r="V943" s="19" t="str">
        <f t="shared" si="163"/>
        <v>Sep</v>
      </c>
      <c r="X943" s="19">
        <f t="shared" si="164"/>
        <v>1997</v>
      </c>
      <c r="AG943" s="19" t="s">
        <v>3475</v>
      </c>
      <c r="AH943" s="19" t="s">
        <v>8336</v>
      </c>
      <c r="AI943" s="19" t="s">
        <v>8297</v>
      </c>
      <c r="AJ943" s="19" t="s">
        <v>8302</v>
      </c>
      <c r="AK943" s="19" t="str">
        <v>tier - 2</v>
      </c>
      <c r="AL943" s="19" t="str">
        <v>tier - 1</v>
      </c>
      <c r="AT943" s="19" t="s">
        <v>8330</v>
      </c>
      <c r="AU943" s="19" t="str">
        <v>R1011</v>
      </c>
      <c r="BD943" s="39">
        <v>1978</v>
      </c>
      <c r="BE943" s="19" t="str">
        <f t="shared" si="159"/>
        <v>Nov</v>
      </c>
      <c r="BF943" s="19">
        <v>6</v>
      </c>
      <c r="BG943" s="40">
        <f t="shared" si="160"/>
        <v>28800</v>
      </c>
      <c r="BM943" s="39">
        <v>1978</v>
      </c>
      <c r="BN943" s="19" t="str">
        <f t="shared" si="161"/>
        <v>Nov</v>
      </c>
      <c r="BO943" s="19">
        <v>29</v>
      </c>
      <c r="BP943" s="40">
        <f t="shared" si="158"/>
        <v>28823</v>
      </c>
      <c r="BQ943" s="19">
        <f ca="1" t="shared" si="162"/>
        <v>46</v>
      </c>
      <c r="BU943" s="19">
        <v>7626.99</v>
      </c>
      <c r="BV943" s="41">
        <v>7626.99</v>
      </c>
    </row>
    <row r="944" spans="1:74">
      <c r="A944" s="19" t="s">
        <v>3502</v>
      </c>
      <c r="B944" s="39">
        <v>1993</v>
      </c>
      <c r="C944" s="19">
        <f t="shared" si="155"/>
        <v>1993</v>
      </c>
      <c r="D944" s="19" t="s">
        <v>8328</v>
      </c>
      <c r="E944" s="19" t="str">
        <f t="shared" si="154"/>
        <v>Aug</v>
      </c>
      <c r="F944" s="19">
        <v>10</v>
      </c>
      <c r="G944" s="40">
        <f t="shared" si="156"/>
        <v>34191</v>
      </c>
      <c r="H944" s="19">
        <v>0</v>
      </c>
      <c r="I944" s="19">
        <v>7650.8</v>
      </c>
      <c r="J944" s="41">
        <v>7650.8</v>
      </c>
      <c r="K944" s="19" t="s">
        <v>8297</v>
      </c>
      <c r="L944" s="19" t="str">
        <v>tier - 2</v>
      </c>
      <c r="M944" s="19" t="s">
        <v>8297</v>
      </c>
      <c r="N944" s="19" t="str">
        <v>tier - 2</v>
      </c>
      <c r="O944" s="19" t="s">
        <v>8315</v>
      </c>
      <c r="P944" s="19" t="str">
        <v>R1012</v>
      </c>
      <c r="Q944" s="19">
        <f ca="1" t="shared" si="157"/>
        <v>32</v>
      </c>
      <c r="R944" s="29"/>
      <c r="U944" s="19" t="s">
        <v>8296</v>
      </c>
      <c r="V944" s="19" t="str">
        <f t="shared" si="163"/>
        <v>Jul</v>
      </c>
      <c r="X944" s="19">
        <f t="shared" si="164"/>
        <v>1968</v>
      </c>
      <c r="AG944" s="19" t="s">
        <v>3478</v>
      </c>
      <c r="AH944" s="19" t="s">
        <v>8336</v>
      </c>
      <c r="AI944" s="19" t="s">
        <v>8297</v>
      </c>
      <c r="AJ944" s="19" t="s">
        <v>8297</v>
      </c>
      <c r="AK944" s="19" t="str">
        <v>tier - 2</v>
      </c>
      <c r="AL944" s="19" t="str">
        <v>tier - 2</v>
      </c>
      <c r="AT944" s="19" t="s">
        <v>8330</v>
      </c>
      <c r="AU944" s="19" t="str">
        <v>R1011</v>
      </c>
      <c r="BD944" s="39">
        <v>1978</v>
      </c>
      <c r="BE944" s="19" t="str">
        <f t="shared" si="159"/>
        <v>Nov</v>
      </c>
      <c r="BF944" s="19">
        <v>29</v>
      </c>
      <c r="BG944" s="40">
        <f t="shared" si="160"/>
        <v>28823</v>
      </c>
      <c r="BM944" s="39">
        <v>1978</v>
      </c>
      <c r="BN944" s="19" t="str">
        <f t="shared" si="161"/>
        <v>Aug</v>
      </c>
      <c r="BO944" s="19">
        <v>24</v>
      </c>
      <c r="BP944" s="40">
        <f t="shared" si="158"/>
        <v>28726</v>
      </c>
      <c r="BQ944" s="19">
        <f ca="1" t="shared" si="162"/>
        <v>47</v>
      </c>
      <c r="BU944" s="19">
        <v>7633.72</v>
      </c>
      <c r="BV944" s="41">
        <v>7633.72</v>
      </c>
    </row>
    <row r="945" spans="1:74">
      <c r="A945" s="19" t="s">
        <v>3506</v>
      </c>
      <c r="B945" s="39">
        <v>1998</v>
      </c>
      <c r="C945" s="19">
        <f t="shared" si="155"/>
        <v>1998</v>
      </c>
      <c r="D945" s="19" t="s">
        <v>8310</v>
      </c>
      <c r="E945" s="19" t="str">
        <f t="shared" si="154"/>
        <v>Sep</v>
      </c>
      <c r="F945" s="19">
        <v>30</v>
      </c>
      <c r="G945" s="40">
        <f t="shared" si="156"/>
        <v>36068</v>
      </c>
      <c r="H945" s="19">
        <v>0</v>
      </c>
      <c r="I945" s="19">
        <v>7652.26</v>
      </c>
      <c r="J945" s="41">
        <v>7652.26</v>
      </c>
      <c r="K945" s="19" t="s">
        <v>8297</v>
      </c>
      <c r="L945" s="19" t="str">
        <v>tier - 2</v>
      </c>
      <c r="M945" s="19" t="s">
        <v>8298</v>
      </c>
      <c r="N945" s="19" t="str">
        <v>tier - 3</v>
      </c>
      <c r="O945" s="19" t="s">
        <v>8338</v>
      </c>
      <c r="P945" s="19" t="str">
        <v>R1023</v>
      </c>
      <c r="Q945" s="19">
        <f ca="1" t="shared" si="157"/>
        <v>27</v>
      </c>
      <c r="R945" s="29"/>
      <c r="U945" s="19" t="s">
        <v>8310</v>
      </c>
      <c r="V945" s="19" t="str">
        <f t="shared" si="163"/>
        <v>Sep</v>
      </c>
      <c r="X945" s="19">
        <f t="shared" si="164"/>
        <v>1996</v>
      </c>
      <c r="AG945" s="19" t="s">
        <v>3481</v>
      </c>
      <c r="AH945" s="19" t="s">
        <v>8336</v>
      </c>
      <c r="AI945" s="19" t="s">
        <v>8297</v>
      </c>
      <c r="AJ945" s="19" t="s">
        <v>8302</v>
      </c>
      <c r="AK945" s="19" t="str">
        <v>tier - 2</v>
      </c>
      <c r="AL945" s="19" t="str">
        <v>tier - 1</v>
      </c>
      <c r="AT945" s="19" t="s">
        <v>8299</v>
      </c>
      <c r="AU945" s="19" t="str">
        <v>R1013</v>
      </c>
      <c r="BD945" s="39">
        <v>1978</v>
      </c>
      <c r="BE945" s="19" t="str">
        <f t="shared" si="159"/>
        <v>Aug</v>
      </c>
      <c r="BF945" s="19">
        <v>24</v>
      </c>
      <c r="BG945" s="40">
        <f t="shared" si="160"/>
        <v>28726</v>
      </c>
      <c r="BM945" s="39">
        <v>2001</v>
      </c>
      <c r="BN945" s="19" t="str">
        <f t="shared" si="161"/>
        <v>Dec</v>
      </c>
      <c r="BO945" s="19">
        <v>13</v>
      </c>
      <c r="BP945" s="40">
        <f t="shared" si="158"/>
        <v>37238</v>
      </c>
      <c r="BQ945" s="19">
        <f ca="1" t="shared" si="162"/>
        <v>23</v>
      </c>
      <c r="BU945" s="19">
        <v>7636.92</v>
      </c>
      <c r="BV945" s="41">
        <v>7636.92</v>
      </c>
    </row>
    <row r="946" spans="1:74">
      <c r="A946" s="19" t="s">
        <v>3509</v>
      </c>
      <c r="B946" s="39">
        <v>1965</v>
      </c>
      <c r="C946" s="19">
        <f t="shared" si="155"/>
        <v>1965</v>
      </c>
      <c r="D946" s="19" t="s">
        <v>8326</v>
      </c>
      <c r="E946" s="19" t="str">
        <f t="shared" si="154"/>
        <v>Dec</v>
      </c>
      <c r="F946" s="19">
        <v>27</v>
      </c>
      <c r="G946" s="40">
        <f t="shared" si="156"/>
        <v>24103</v>
      </c>
      <c r="H946" s="19">
        <v>0</v>
      </c>
      <c r="I946" s="19">
        <v>7657.69</v>
      </c>
      <c r="J946" s="41">
        <v>7657.69</v>
      </c>
      <c r="K946" s="19" t="s">
        <v>8298</v>
      </c>
      <c r="L946" s="19" t="str">
        <v>tier - 3</v>
      </c>
      <c r="M946" s="19" t="s">
        <v>8298</v>
      </c>
      <c r="N946" s="19" t="str">
        <v>tier - 3</v>
      </c>
      <c r="O946" s="19" t="s">
        <v>8315</v>
      </c>
      <c r="P946" s="19" t="str">
        <v>R1012</v>
      </c>
      <c r="Q946" s="19">
        <f ca="1" t="shared" si="157"/>
        <v>59</v>
      </c>
      <c r="R946" s="29"/>
      <c r="U946" s="19" t="s">
        <v>8301</v>
      </c>
      <c r="V946" s="19" t="str">
        <f t="shared" si="163"/>
        <v>Nov</v>
      </c>
      <c r="X946" s="19">
        <f t="shared" si="164"/>
        <v>1978</v>
      </c>
      <c r="AG946" s="19" t="s">
        <v>3485</v>
      </c>
      <c r="AH946" s="19" t="s">
        <v>8336</v>
      </c>
      <c r="AI946" s="19" t="s">
        <v>8297</v>
      </c>
      <c r="AJ946" s="19" t="s">
        <v>8298</v>
      </c>
      <c r="AK946" s="19" t="str">
        <v>tier - 2</v>
      </c>
      <c r="AL946" s="19" t="str">
        <v>tier - 3</v>
      </c>
      <c r="AT946" s="19" t="s">
        <v>8315</v>
      </c>
      <c r="AU946" s="19" t="str">
        <v>R1012</v>
      </c>
      <c r="BD946" s="39">
        <v>2001</v>
      </c>
      <c r="BE946" s="19" t="str">
        <f t="shared" si="159"/>
        <v>Dec</v>
      </c>
      <c r="BF946" s="19">
        <v>13</v>
      </c>
      <c r="BG946" s="40">
        <f t="shared" si="160"/>
        <v>37238</v>
      </c>
      <c r="BM946" s="39">
        <v>1980</v>
      </c>
      <c r="BN946" s="19" t="str">
        <f t="shared" si="161"/>
        <v>Jun</v>
      </c>
      <c r="BO946" s="19">
        <v>20</v>
      </c>
      <c r="BP946" s="40">
        <f t="shared" si="158"/>
        <v>29392</v>
      </c>
      <c r="BQ946" s="19">
        <f ca="1" t="shared" si="162"/>
        <v>45</v>
      </c>
      <c r="BU946" s="19">
        <v>7639.42</v>
      </c>
      <c r="BV946" s="41">
        <v>7639.42</v>
      </c>
    </row>
    <row r="947" spans="1:74">
      <c r="A947" s="19" t="s">
        <v>3513</v>
      </c>
      <c r="B947" s="39">
        <v>1976</v>
      </c>
      <c r="C947" s="19">
        <f t="shared" si="155"/>
        <v>1976</v>
      </c>
      <c r="D947" s="19" t="s">
        <v>8329</v>
      </c>
      <c r="E947" s="19" t="str">
        <f t="shared" si="154"/>
        <v>Oct</v>
      </c>
      <c r="F947" s="19">
        <v>9</v>
      </c>
      <c r="G947" s="40">
        <f t="shared" si="156"/>
        <v>28042</v>
      </c>
      <c r="H947" s="19">
        <v>2</v>
      </c>
      <c r="I947" s="19">
        <v>7662.47</v>
      </c>
      <c r="J947" s="41">
        <v>7662.47</v>
      </c>
      <c r="K947" s="19" t="s">
        <v>8297</v>
      </c>
      <c r="L947" s="19" t="str">
        <v>tier - 2</v>
      </c>
      <c r="M947" s="19" t="s">
        <v>8302</v>
      </c>
      <c r="N947" s="19" t="str">
        <v>tier - 1</v>
      </c>
      <c r="O947" s="19" t="s">
        <v>8330</v>
      </c>
      <c r="P947" s="19" t="str">
        <v>R1011</v>
      </c>
      <c r="Q947" s="19">
        <f ca="1" t="shared" si="157"/>
        <v>49</v>
      </c>
      <c r="R947" s="29"/>
      <c r="U947" s="19" t="s">
        <v>8301</v>
      </c>
      <c r="V947" s="19" t="str">
        <f t="shared" si="163"/>
        <v>Nov</v>
      </c>
      <c r="X947" s="19">
        <f t="shared" si="164"/>
        <v>1978</v>
      </c>
      <c r="AG947" s="19" t="s">
        <v>3488</v>
      </c>
      <c r="AH947" s="19" t="s">
        <v>8336</v>
      </c>
      <c r="AI947" s="19" t="s">
        <v>8297</v>
      </c>
      <c r="AJ947" s="19" t="s">
        <v>8297</v>
      </c>
      <c r="AK947" s="19" t="str">
        <v>tier - 2</v>
      </c>
      <c r="AL947" s="19" t="str">
        <v>tier - 2</v>
      </c>
      <c r="AT947" s="19" t="s">
        <v>8337</v>
      </c>
      <c r="AU947" s="19" t="str">
        <v>R1024</v>
      </c>
      <c r="BD947" s="39">
        <v>1980</v>
      </c>
      <c r="BE947" s="19" t="str">
        <f t="shared" si="159"/>
        <v>Jun</v>
      </c>
      <c r="BF947" s="19">
        <v>20</v>
      </c>
      <c r="BG947" s="40">
        <f t="shared" si="160"/>
        <v>29392</v>
      </c>
      <c r="BM947" s="39">
        <v>1980</v>
      </c>
      <c r="BN947" s="19" t="str">
        <f t="shared" si="161"/>
        <v>Jul</v>
      </c>
      <c r="BO947" s="19">
        <v>24</v>
      </c>
      <c r="BP947" s="40">
        <f t="shared" si="158"/>
        <v>29426</v>
      </c>
      <c r="BQ947" s="19">
        <f ca="1" t="shared" si="162"/>
        <v>45</v>
      </c>
      <c r="BU947" s="19">
        <v>7640.31</v>
      </c>
      <c r="BV947" s="41">
        <v>7640.31</v>
      </c>
    </row>
    <row r="948" spans="1:74">
      <c r="A948" s="19" t="s">
        <v>3517</v>
      </c>
      <c r="B948" s="39">
        <v>1996</v>
      </c>
      <c r="C948" s="19">
        <f t="shared" si="155"/>
        <v>1996</v>
      </c>
      <c r="D948" s="19" t="s">
        <v>8301</v>
      </c>
      <c r="E948" s="19" t="str">
        <f t="shared" si="154"/>
        <v>Nov</v>
      </c>
      <c r="F948" s="19">
        <v>24</v>
      </c>
      <c r="G948" s="40">
        <f t="shared" si="156"/>
        <v>35393</v>
      </c>
      <c r="H948" s="19">
        <v>0</v>
      </c>
      <c r="I948" s="19">
        <v>7670.75</v>
      </c>
      <c r="J948" s="41">
        <v>7670.75</v>
      </c>
      <c r="K948" s="19" t="s">
        <v>8297</v>
      </c>
      <c r="L948" s="19" t="str">
        <v>tier - 2</v>
      </c>
      <c r="M948" s="19" t="s">
        <v>8297</v>
      </c>
      <c r="N948" s="19" t="str">
        <v>tier - 2</v>
      </c>
      <c r="O948" s="19" t="s">
        <v>8344</v>
      </c>
      <c r="P948" s="19" t="str">
        <v>R1022</v>
      </c>
      <c r="Q948" s="19">
        <f ca="1" t="shared" si="157"/>
        <v>28</v>
      </c>
      <c r="R948" s="29"/>
      <c r="U948" s="19" t="s">
        <v>8301</v>
      </c>
      <c r="V948" s="19" t="str">
        <f t="shared" si="163"/>
        <v>Nov</v>
      </c>
      <c r="X948" s="19">
        <f t="shared" si="164"/>
        <v>1978</v>
      </c>
      <c r="AG948" s="19" t="s">
        <v>3492</v>
      </c>
      <c r="AH948" s="19" t="s">
        <v>8336</v>
      </c>
      <c r="AI948" s="19" t="s">
        <v>8297</v>
      </c>
      <c r="AJ948" s="19" t="s">
        <v>8302</v>
      </c>
      <c r="AK948" s="19" t="str">
        <v>tier - 2</v>
      </c>
      <c r="AL948" s="19" t="str">
        <v>tier - 1</v>
      </c>
      <c r="AT948" s="19" t="s">
        <v>8299</v>
      </c>
      <c r="AU948" s="19" t="str">
        <v>R1013</v>
      </c>
      <c r="BD948" s="39">
        <v>1980</v>
      </c>
      <c r="BE948" s="19" t="str">
        <f t="shared" si="159"/>
        <v>Jul</v>
      </c>
      <c r="BF948" s="19">
        <v>24</v>
      </c>
      <c r="BG948" s="40">
        <f t="shared" si="160"/>
        <v>29426</v>
      </c>
      <c r="BM948" s="39">
        <v>1999</v>
      </c>
      <c r="BN948" s="19" t="str">
        <f t="shared" si="161"/>
        <v>Jun</v>
      </c>
      <c r="BO948" s="19">
        <v>15</v>
      </c>
      <c r="BP948" s="40">
        <f t="shared" si="158"/>
        <v>36326</v>
      </c>
      <c r="BQ948" s="19">
        <f ca="1" t="shared" si="162"/>
        <v>26</v>
      </c>
      <c r="BU948" s="19">
        <v>7642.05</v>
      </c>
      <c r="BV948" s="41">
        <v>7642.05</v>
      </c>
    </row>
    <row r="949" spans="1:74">
      <c r="A949" s="19" t="s">
        <v>3521</v>
      </c>
      <c r="B949" s="39">
        <v>1995</v>
      </c>
      <c r="C949" s="19">
        <f t="shared" si="155"/>
        <v>1995</v>
      </c>
      <c r="D949" s="19" t="s">
        <v>8310</v>
      </c>
      <c r="E949" s="19" t="str">
        <f t="shared" si="154"/>
        <v>Sep</v>
      </c>
      <c r="F949" s="19">
        <v>13</v>
      </c>
      <c r="G949" s="40">
        <f t="shared" si="156"/>
        <v>34955</v>
      </c>
      <c r="H949" s="19">
        <v>0</v>
      </c>
      <c r="I949" s="19">
        <v>7676.4</v>
      </c>
      <c r="J949" s="41">
        <v>7676.4</v>
      </c>
      <c r="K949" s="19" t="s">
        <v>8297</v>
      </c>
      <c r="L949" s="19" t="str">
        <v>tier - 2</v>
      </c>
      <c r="M949" s="19" t="s">
        <v>8302</v>
      </c>
      <c r="N949" s="19" t="str">
        <v>tier - 1</v>
      </c>
      <c r="O949" s="19" t="s">
        <v>8315</v>
      </c>
      <c r="P949" s="19" t="str">
        <v>R1012</v>
      </c>
      <c r="Q949" s="19">
        <f ca="1" t="shared" si="157"/>
        <v>30</v>
      </c>
      <c r="R949" s="29"/>
      <c r="U949" s="19" t="s">
        <v>8328</v>
      </c>
      <c r="V949" s="19" t="str">
        <f t="shared" si="163"/>
        <v>Aug</v>
      </c>
      <c r="X949" s="19">
        <f t="shared" si="164"/>
        <v>1978</v>
      </c>
      <c r="AG949" s="19" t="s">
        <v>3495</v>
      </c>
      <c r="AH949" s="19" t="s">
        <v>8336</v>
      </c>
      <c r="AI949" s="19" t="s">
        <v>8297</v>
      </c>
      <c r="AJ949" s="19" t="s">
        <v>8297</v>
      </c>
      <c r="AK949" s="19" t="str">
        <v>tier - 2</v>
      </c>
      <c r="AL949" s="19" t="str">
        <v>tier - 2</v>
      </c>
      <c r="AT949" s="19" t="s">
        <v>8343</v>
      </c>
      <c r="AU949" s="19" t="str">
        <v>R1026</v>
      </c>
      <c r="BD949" s="39">
        <v>1999</v>
      </c>
      <c r="BE949" s="19" t="str">
        <f t="shared" si="159"/>
        <v>Jun</v>
      </c>
      <c r="BF949" s="19">
        <v>15</v>
      </c>
      <c r="BG949" s="40">
        <f t="shared" si="160"/>
        <v>36326</v>
      </c>
      <c r="BM949" s="39">
        <v>1980</v>
      </c>
      <c r="BN949" s="19" t="str">
        <f t="shared" si="161"/>
        <v>Oct</v>
      </c>
      <c r="BO949" s="19">
        <v>16</v>
      </c>
      <c r="BP949" s="40">
        <f t="shared" si="158"/>
        <v>29510</v>
      </c>
      <c r="BQ949" s="19">
        <f ca="1" t="shared" si="162"/>
        <v>45</v>
      </c>
      <c r="BU949" s="19">
        <v>7650.77</v>
      </c>
      <c r="BV949" s="41">
        <v>7650.77</v>
      </c>
    </row>
    <row r="950" spans="1:74">
      <c r="A950" s="19" t="s">
        <v>3524</v>
      </c>
      <c r="B950" s="39">
        <v>1971</v>
      </c>
      <c r="C950" s="19">
        <f t="shared" si="155"/>
        <v>1971</v>
      </c>
      <c r="D950" s="19" t="s">
        <v>8329</v>
      </c>
      <c r="E950" s="19" t="str">
        <f t="shared" si="154"/>
        <v>Oct</v>
      </c>
      <c r="F950" s="19">
        <v>11</v>
      </c>
      <c r="G950" s="40">
        <f t="shared" si="156"/>
        <v>26217</v>
      </c>
      <c r="H950" s="19">
        <v>0</v>
      </c>
      <c r="I950" s="19">
        <v>7680.92</v>
      </c>
      <c r="J950" s="41">
        <v>7680.92</v>
      </c>
      <c r="K950" s="19" t="s">
        <v>8297</v>
      </c>
      <c r="L950" s="19" t="str">
        <v>tier - 2</v>
      </c>
      <c r="M950" s="19" t="s">
        <v>8302</v>
      </c>
      <c r="N950" s="19" t="str">
        <v>tier - 1</v>
      </c>
      <c r="O950" s="19" t="s">
        <v>8299</v>
      </c>
      <c r="P950" s="19" t="str">
        <v>R1013</v>
      </c>
      <c r="Q950" s="19">
        <f ca="1" t="shared" si="157"/>
        <v>54</v>
      </c>
      <c r="R950" s="29"/>
      <c r="U950" s="19" t="s">
        <v>8326</v>
      </c>
      <c r="V950" s="19" t="str">
        <f t="shared" si="163"/>
        <v>Dec</v>
      </c>
      <c r="X950" s="19">
        <f t="shared" si="164"/>
        <v>2001</v>
      </c>
      <c r="AG950" s="19" t="s">
        <v>3498</v>
      </c>
      <c r="AH950" s="19" t="s">
        <v>8336</v>
      </c>
      <c r="AI950" s="19" t="s">
        <v>8297</v>
      </c>
      <c r="AJ950" s="19" t="s">
        <v>8297</v>
      </c>
      <c r="AK950" s="19" t="str">
        <v>tier - 2</v>
      </c>
      <c r="AL950" s="19" t="str">
        <v>tier - 2</v>
      </c>
      <c r="AT950" s="19" t="s">
        <v>8337</v>
      </c>
      <c r="AU950" s="19" t="str">
        <v>R1024</v>
      </c>
      <c r="BD950" s="39">
        <v>1980</v>
      </c>
      <c r="BE950" s="19" t="str">
        <f t="shared" si="159"/>
        <v>Oct</v>
      </c>
      <c r="BF950" s="19">
        <v>16</v>
      </c>
      <c r="BG950" s="40">
        <f t="shared" si="160"/>
        <v>29510</v>
      </c>
      <c r="BM950" s="39">
        <v>1993</v>
      </c>
      <c r="BN950" s="19" t="str">
        <f t="shared" si="161"/>
        <v>Aug</v>
      </c>
      <c r="BO950" s="19">
        <v>10</v>
      </c>
      <c r="BP950" s="40">
        <f t="shared" si="158"/>
        <v>34191</v>
      </c>
      <c r="BQ950" s="19">
        <f ca="1" t="shared" si="162"/>
        <v>32</v>
      </c>
      <c r="BU950" s="19">
        <v>7650.8</v>
      </c>
      <c r="BV950" s="41">
        <v>7650.8</v>
      </c>
    </row>
    <row r="951" spans="1:74">
      <c r="A951" s="19" t="s">
        <v>3527</v>
      </c>
      <c r="B951" s="39">
        <v>1981</v>
      </c>
      <c r="C951" s="19">
        <f t="shared" si="155"/>
        <v>1981</v>
      </c>
      <c r="D951" s="19" t="s">
        <v>8326</v>
      </c>
      <c r="E951" s="19" t="str">
        <f t="shared" si="154"/>
        <v>Dec</v>
      </c>
      <c r="F951" s="19">
        <v>19</v>
      </c>
      <c r="G951" s="40">
        <f t="shared" si="156"/>
        <v>29939</v>
      </c>
      <c r="H951" s="19">
        <v>1</v>
      </c>
      <c r="I951" s="19">
        <v>7681.17</v>
      </c>
      <c r="J951" s="41">
        <v>7681.17</v>
      </c>
      <c r="K951" s="19" t="s">
        <v>8297</v>
      </c>
      <c r="L951" s="19" t="str">
        <v>tier - 2</v>
      </c>
      <c r="M951" s="19" t="s">
        <v>8297</v>
      </c>
      <c r="N951" s="19" t="str">
        <v>tier - 2</v>
      </c>
      <c r="O951" s="19" t="s">
        <v>8342</v>
      </c>
      <c r="P951" s="19" t="str">
        <v>R1020</v>
      </c>
      <c r="Q951" s="19">
        <f ca="1" t="shared" si="157"/>
        <v>43</v>
      </c>
      <c r="R951" s="29"/>
      <c r="U951" s="19" t="s">
        <v>8303</v>
      </c>
      <c r="V951" s="19" t="str">
        <f t="shared" si="163"/>
        <v>Jun</v>
      </c>
      <c r="X951" s="19">
        <f t="shared" si="164"/>
        <v>1980</v>
      </c>
      <c r="AG951" s="19" t="s">
        <v>3502</v>
      </c>
      <c r="AH951" s="19" t="s">
        <v>8336</v>
      </c>
      <c r="AI951" s="19" t="s">
        <v>8297</v>
      </c>
      <c r="AJ951" s="19" t="s">
        <v>8297</v>
      </c>
      <c r="AK951" s="19" t="str">
        <v>tier - 2</v>
      </c>
      <c r="AL951" s="19" t="str">
        <v>tier - 2</v>
      </c>
      <c r="AT951" s="19" t="s">
        <v>8315</v>
      </c>
      <c r="AU951" s="19" t="str">
        <v>R1012</v>
      </c>
      <c r="BD951" s="39">
        <v>1993</v>
      </c>
      <c r="BE951" s="19" t="str">
        <f t="shared" si="159"/>
        <v>Aug</v>
      </c>
      <c r="BF951" s="19">
        <v>10</v>
      </c>
      <c r="BG951" s="40">
        <f t="shared" si="160"/>
        <v>34191</v>
      </c>
      <c r="BM951" s="39">
        <v>1998</v>
      </c>
      <c r="BN951" s="19" t="str">
        <f t="shared" si="161"/>
        <v>Sep</v>
      </c>
      <c r="BO951" s="19">
        <v>30</v>
      </c>
      <c r="BP951" s="40">
        <f t="shared" si="158"/>
        <v>36068</v>
      </c>
      <c r="BQ951" s="19">
        <f ca="1" t="shared" si="162"/>
        <v>27</v>
      </c>
      <c r="BU951" s="19">
        <v>7652.26</v>
      </c>
      <c r="BV951" s="41">
        <v>7652.26</v>
      </c>
    </row>
    <row r="952" spans="1:74">
      <c r="A952" s="19" t="s">
        <v>3530</v>
      </c>
      <c r="B952" s="39">
        <v>1982</v>
      </c>
      <c r="C952" s="19">
        <f t="shared" si="155"/>
        <v>1982</v>
      </c>
      <c r="D952" s="19" t="s">
        <v>8326</v>
      </c>
      <c r="E952" s="19" t="str">
        <f t="shared" si="154"/>
        <v>Dec</v>
      </c>
      <c r="F952" s="19">
        <v>18</v>
      </c>
      <c r="G952" s="40">
        <f t="shared" si="156"/>
        <v>30303</v>
      </c>
      <c r="H952" s="19">
        <v>3</v>
      </c>
      <c r="I952" s="19">
        <v>7682.67</v>
      </c>
      <c r="J952" s="41">
        <v>7682.67</v>
      </c>
      <c r="K952" s="19" t="s">
        <v>8297</v>
      </c>
      <c r="L952" s="19" t="str">
        <v>tier - 2</v>
      </c>
      <c r="M952" s="19" t="s">
        <v>8302</v>
      </c>
      <c r="N952" s="19" t="str">
        <v>tier - 1</v>
      </c>
      <c r="O952" s="19" t="s">
        <v>8299</v>
      </c>
      <c r="P952" s="19" t="str">
        <v>R1013</v>
      </c>
      <c r="Q952" s="19">
        <f ca="1" t="shared" si="157"/>
        <v>42</v>
      </c>
      <c r="R952" s="29"/>
      <c r="U952" s="19" t="s">
        <v>8296</v>
      </c>
      <c r="V952" s="19" t="str">
        <f t="shared" si="163"/>
        <v>Jul</v>
      </c>
      <c r="X952" s="19">
        <f t="shared" si="164"/>
        <v>1980</v>
      </c>
      <c r="AG952" s="19" t="s">
        <v>3506</v>
      </c>
      <c r="AH952" s="19" t="s">
        <v>8336</v>
      </c>
      <c r="AI952" s="19" t="s">
        <v>8297</v>
      </c>
      <c r="AJ952" s="19" t="s">
        <v>8298</v>
      </c>
      <c r="AK952" s="19" t="str">
        <v>tier - 2</v>
      </c>
      <c r="AL952" s="19" t="str">
        <v>tier - 3</v>
      </c>
      <c r="AT952" s="19" t="s">
        <v>8338</v>
      </c>
      <c r="AU952" s="19" t="str">
        <v>R1023</v>
      </c>
      <c r="BD952" s="39">
        <v>1998</v>
      </c>
      <c r="BE952" s="19" t="str">
        <f t="shared" si="159"/>
        <v>Sep</v>
      </c>
      <c r="BF952" s="19">
        <v>30</v>
      </c>
      <c r="BG952" s="40">
        <f t="shared" si="160"/>
        <v>36068</v>
      </c>
      <c r="BM952" s="39">
        <v>1965</v>
      </c>
      <c r="BN952" s="19" t="str">
        <f t="shared" si="161"/>
        <v>Dec</v>
      </c>
      <c r="BO952" s="19">
        <v>27</v>
      </c>
      <c r="BP952" s="40">
        <f t="shared" si="158"/>
        <v>24103</v>
      </c>
      <c r="BQ952" s="19">
        <f ca="1" t="shared" si="162"/>
        <v>59</v>
      </c>
      <c r="BU952" s="19">
        <v>7657.69</v>
      </c>
      <c r="BV952" s="41">
        <v>7657.69</v>
      </c>
    </row>
    <row r="953" spans="1:74">
      <c r="A953" s="19" t="s">
        <v>3533</v>
      </c>
      <c r="B953" s="39">
        <v>1987</v>
      </c>
      <c r="C953" s="19">
        <f t="shared" si="155"/>
        <v>1987</v>
      </c>
      <c r="D953" s="19" t="s">
        <v>8296</v>
      </c>
      <c r="E953" s="19" t="str">
        <f t="shared" si="154"/>
        <v>Jul</v>
      </c>
      <c r="F953" s="19">
        <v>12</v>
      </c>
      <c r="G953" s="40">
        <f t="shared" si="156"/>
        <v>31970</v>
      </c>
      <c r="H953" s="19">
        <v>3</v>
      </c>
      <c r="I953" s="19">
        <v>7684.62</v>
      </c>
      <c r="J953" s="41">
        <v>7684.62</v>
      </c>
      <c r="K953" s="19" t="s">
        <v>8297</v>
      </c>
      <c r="L953" s="19" t="str">
        <v>tier - 2</v>
      </c>
      <c r="M953" s="19" t="s">
        <v>8298</v>
      </c>
      <c r="N953" s="19" t="str">
        <v>tier - 3</v>
      </c>
      <c r="O953" s="19" t="s">
        <v>8340</v>
      </c>
      <c r="P953" s="19" t="str">
        <v>R1021</v>
      </c>
      <c r="Q953" s="19">
        <f ca="1" t="shared" si="157"/>
        <v>38</v>
      </c>
      <c r="R953" s="29"/>
      <c r="U953" s="19" t="s">
        <v>8303</v>
      </c>
      <c r="V953" s="19" t="str">
        <f t="shared" si="163"/>
        <v>Jun</v>
      </c>
      <c r="X953" s="19">
        <f t="shared" si="164"/>
        <v>1999</v>
      </c>
      <c r="AG953" s="19" t="s">
        <v>3509</v>
      </c>
      <c r="AH953" s="19" t="s">
        <v>8336</v>
      </c>
      <c r="AI953" s="19" t="s">
        <v>8298</v>
      </c>
      <c r="AJ953" s="19" t="s">
        <v>8298</v>
      </c>
      <c r="AK953" s="19" t="str">
        <v>tier - 3</v>
      </c>
      <c r="AL953" s="19" t="str">
        <v>tier - 3</v>
      </c>
      <c r="AT953" s="19" t="s">
        <v>8315</v>
      </c>
      <c r="AU953" s="19" t="str">
        <v>R1012</v>
      </c>
      <c r="BD953" s="39">
        <v>1965</v>
      </c>
      <c r="BE953" s="19" t="str">
        <f t="shared" si="159"/>
        <v>Dec</v>
      </c>
      <c r="BF953" s="19">
        <v>27</v>
      </c>
      <c r="BG953" s="40">
        <f t="shared" si="160"/>
        <v>24103</v>
      </c>
      <c r="BM953" s="39">
        <v>1976</v>
      </c>
      <c r="BN953" s="19" t="str">
        <f t="shared" si="161"/>
        <v>Oct</v>
      </c>
      <c r="BO953" s="19">
        <v>9</v>
      </c>
      <c r="BP953" s="40">
        <f t="shared" si="158"/>
        <v>28042</v>
      </c>
      <c r="BQ953" s="19">
        <f ca="1" t="shared" si="162"/>
        <v>49</v>
      </c>
      <c r="BU953" s="19">
        <v>7662.47</v>
      </c>
      <c r="BV953" s="41">
        <v>7662.47</v>
      </c>
    </row>
    <row r="954" spans="1:74">
      <c r="A954" s="19" t="s">
        <v>3536</v>
      </c>
      <c r="B954" s="39">
        <v>1978</v>
      </c>
      <c r="C954" s="19">
        <f t="shared" si="155"/>
        <v>1978</v>
      </c>
      <c r="D954" s="19" t="s">
        <v>8326</v>
      </c>
      <c r="E954" s="19" t="str">
        <f t="shared" si="154"/>
        <v>Dec</v>
      </c>
      <c r="F954" s="19">
        <v>29</v>
      </c>
      <c r="G954" s="40">
        <f t="shared" si="156"/>
        <v>28853</v>
      </c>
      <c r="H954" s="19">
        <v>2</v>
      </c>
      <c r="I954" s="19">
        <v>7726.85</v>
      </c>
      <c r="J954" s="41">
        <v>7726.85</v>
      </c>
      <c r="K954" s="19" t="s">
        <v>8302</v>
      </c>
      <c r="L954" s="19" t="str">
        <v>tier - 1</v>
      </c>
      <c r="M954" s="19" t="s">
        <v>8297</v>
      </c>
      <c r="N954" s="19" t="str">
        <v>tier - 2</v>
      </c>
      <c r="O954" s="19" t="s">
        <v>8330</v>
      </c>
      <c r="P954" s="19" t="str">
        <v>R1011</v>
      </c>
      <c r="Q954" s="19">
        <f ca="1" t="shared" si="157"/>
        <v>46</v>
      </c>
      <c r="R954" s="29"/>
      <c r="U954" s="19" t="s">
        <v>8329</v>
      </c>
      <c r="V954" s="19" t="str">
        <f t="shared" si="163"/>
        <v>Oct</v>
      </c>
      <c r="X954" s="19">
        <f t="shared" si="164"/>
        <v>1980</v>
      </c>
      <c r="AG954" s="19" t="s">
        <v>3513</v>
      </c>
      <c r="AH954" s="19" t="s">
        <v>8336</v>
      </c>
      <c r="AI954" s="19" t="s">
        <v>8297</v>
      </c>
      <c r="AJ954" s="19" t="s">
        <v>8302</v>
      </c>
      <c r="AK954" s="19" t="str">
        <v>tier - 2</v>
      </c>
      <c r="AL954" s="19" t="str">
        <v>tier - 1</v>
      </c>
      <c r="AT954" s="19" t="s">
        <v>8330</v>
      </c>
      <c r="AU954" s="19" t="str">
        <v>R1011</v>
      </c>
      <c r="BD954" s="39">
        <v>1976</v>
      </c>
      <c r="BE954" s="19" t="str">
        <f t="shared" si="159"/>
        <v>Oct</v>
      </c>
      <c r="BF954" s="19">
        <v>9</v>
      </c>
      <c r="BG954" s="40">
        <f t="shared" si="160"/>
        <v>28042</v>
      </c>
      <c r="BM954" s="39">
        <v>1996</v>
      </c>
      <c r="BN954" s="19" t="str">
        <f t="shared" si="161"/>
        <v>Nov</v>
      </c>
      <c r="BO954" s="19">
        <v>24</v>
      </c>
      <c r="BP954" s="40">
        <f t="shared" si="158"/>
        <v>35393</v>
      </c>
      <c r="BQ954" s="19">
        <f ca="1" t="shared" si="162"/>
        <v>28</v>
      </c>
      <c r="BU954" s="19">
        <v>7670.75</v>
      </c>
      <c r="BV954" s="41">
        <v>7670.75</v>
      </c>
    </row>
    <row r="955" spans="1:74">
      <c r="A955" s="19" t="s">
        <v>3539</v>
      </c>
      <c r="B955" s="39">
        <v>1979</v>
      </c>
      <c r="C955" s="19">
        <f t="shared" si="155"/>
        <v>1979</v>
      </c>
      <c r="D955" s="19" t="s">
        <v>8303</v>
      </c>
      <c r="E955" s="19" t="str">
        <f t="shared" si="154"/>
        <v>Jun</v>
      </c>
      <c r="F955" s="19">
        <v>2</v>
      </c>
      <c r="G955" s="40">
        <f t="shared" si="156"/>
        <v>29008</v>
      </c>
      <c r="H955" s="19">
        <v>1</v>
      </c>
      <c r="I955" s="19">
        <v>7727.25</v>
      </c>
      <c r="J955" s="41">
        <v>7727.25</v>
      </c>
      <c r="K955" s="19" t="s">
        <v>8297</v>
      </c>
      <c r="L955" s="19" t="str">
        <v>tier - 2</v>
      </c>
      <c r="M955" s="19" t="s">
        <v>8298</v>
      </c>
      <c r="N955" s="19" t="str">
        <v>tier - 3</v>
      </c>
      <c r="O955" s="19" t="s">
        <v>8315</v>
      </c>
      <c r="P955" s="19" t="str">
        <v>R1012</v>
      </c>
      <c r="Q955" s="19">
        <f ca="1" t="shared" si="157"/>
        <v>46</v>
      </c>
      <c r="R955" s="29"/>
      <c r="U955" s="19" t="s">
        <v>8328</v>
      </c>
      <c r="V955" s="19" t="str">
        <f t="shared" si="163"/>
        <v>Aug</v>
      </c>
      <c r="X955" s="19">
        <f t="shared" si="164"/>
        <v>1993</v>
      </c>
      <c r="AG955" s="19" t="s">
        <v>3517</v>
      </c>
      <c r="AH955" s="19" t="s">
        <v>8336</v>
      </c>
      <c r="AI955" s="19" t="s">
        <v>8297</v>
      </c>
      <c r="AJ955" s="19" t="s">
        <v>8297</v>
      </c>
      <c r="AK955" s="19" t="str">
        <v>tier - 2</v>
      </c>
      <c r="AL955" s="19" t="str">
        <v>tier - 2</v>
      </c>
      <c r="AT955" s="19" t="s">
        <v>8344</v>
      </c>
      <c r="AU955" s="19" t="str">
        <v>R1022</v>
      </c>
      <c r="BD955" s="39">
        <v>1996</v>
      </c>
      <c r="BE955" s="19" t="str">
        <f t="shared" si="159"/>
        <v>Nov</v>
      </c>
      <c r="BF955" s="19">
        <v>24</v>
      </c>
      <c r="BG955" s="40">
        <f t="shared" si="160"/>
        <v>35393</v>
      </c>
      <c r="BM955" s="39">
        <v>1995</v>
      </c>
      <c r="BN955" s="19" t="str">
        <f t="shared" si="161"/>
        <v>Sep</v>
      </c>
      <c r="BO955" s="19">
        <v>13</v>
      </c>
      <c r="BP955" s="40">
        <f t="shared" si="158"/>
        <v>34955</v>
      </c>
      <c r="BQ955" s="19">
        <f ca="1" t="shared" si="162"/>
        <v>30</v>
      </c>
      <c r="BU955" s="19">
        <v>7676.4</v>
      </c>
      <c r="BV955" s="41">
        <v>7676.4</v>
      </c>
    </row>
    <row r="956" spans="1:74">
      <c r="A956" s="19" t="s">
        <v>3542</v>
      </c>
      <c r="B956" s="39">
        <v>1980</v>
      </c>
      <c r="C956" s="19">
        <f t="shared" si="155"/>
        <v>1980</v>
      </c>
      <c r="D956" s="19" t="s">
        <v>8310</v>
      </c>
      <c r="E956" s="19" t="str">
        <f t="shared" si="154"/>
        <v>Sep</v>
      </c>
      <c r="F956" s="19">
        <v>10</v>
      </c>
      <c r="G956" s="40">
        <f t="shared" si="156"/>
        <v>29474</v>
      </c>
      <c r="H956" s="19">
        <v>2</v>
      </c>
      <c r="I956" s="19">
        <v>7729.65</v>
      </c>
      <c r="J956" s="41">
        <v>7729.65</v>
      </c>
      <c r="K956" s="19" t="s">
        <v>8298</v>
      </c>
      <c r="L956" s="19" t="str">
        <v>tier - 3</v>
      </c>
      <c r="M956" s="19" t="s">
        <v>8302</v>
      </c>
      <c r="N956" s="19" t="str">
        <v>tier - 1</v>
      </c>
      <c r="O956" s="19" t="s">
        <v>8333</v>
      </c>
      <c r="P956" s="19" t="str">
        <v>R1016</v>
      </c>
      <c r="Q956" s="19">
        <f ca="1" t="shared" si="157"/>
        <v>45</v>
      </c>
      <c r="R956" s="29"/>
      <c r="U956" s="19" t="s">
        <v>8310</v>
      </c>
      <c r="V956" s="19" t="str">
        <f t="shared" si="163"/>
        <v>Sep</v>
      </c>
      <c r="X956" s="19">
        <f t="shared" si="164"/>
        <v>1998</v>
      </c>
      <c r="AG956" s="19" t="s">
        <v>3521</v>
      </c>
      <c r="AH956" s="19" t="s">
        <v>8336</v>
      </c>
      <c r="AI956" s="19" t="s">
        <v>8297</v>
      </c>
      <c r="AJ956" s="19" t="s">
        <v>8302</v>
      </c>
      <c r="AK956" s="19" t="str">
        <v>tier - 2</v>
      </c>
      <c r="AL956" s="19" t="str">
        <v>tier - 1</v>
      </c>
      <c r="AT956" s="19" t="s">
        <v>8315</v>
      </c>
      <c r="AU956" s="19" t="str">
        <v>R1012</v>
      </c>
      <c r="BD956" s="39">
        <v>1995</v>
      </c>
      <c r="BE956" s="19" t="str">
        <f t="shared" si="159"/>
        <v>Sep</v>
      </c>
      <c r="BF956" s="19">
        <v>13</v>
      </c>
      <c r="BG956" s="40">
        <f t="shared" si="160"/>
        <v>34955</v>
      </c>
      <c r="BM956" s="39">
        <v>1971</v>
      </c>
      <c r="BN956" s="19" t="str">
        <f t="shared" si="161"/>
        <v>Oct</v>
      </c>
      <c r="BO956" s="19">
        <v>11</v>
      </c>
      <c r="BP956" s="40">
        <f t="shared" si="158"/>
        <v>26217</v>
      </c>
      <c r="BQ956" s="19">
        <f ca="1" t="shared" si="162"/>
        <v>54</v>
      </c>
      <c r="BU956" s="19">
        <v>7680.92</v>
      </c>
      <c r="BV956" s="41">
        <v>7680.92</v>
      </c>
    </row>
    <row r="957" spans="1:74">
      <c r="A957" s="19" t="s">
        <v>3546</v>
      </c>
      <c r="B957" s="39">
        <v>1978</v>
      </c>
      <c r="C957" s="19">
        <f t="shared" si="155"/>
        <v>1978</v>
      </c>
      <c r="D957" s="19" t="s">
        <v>8326</v>
      </c>
      <c r="E957" s="19" t="str">
        <f t="shared" si="154"/>
        <v>Dec</v>
      </c>
      <c r="F957" s="19">
        <v>4</v>
      </c>
      <c r="G957" s="40">
        <f t="shared" si="156"/>
        <v>28828</v>
      </c>
      <c r="H957" s="19">
        <v>2</v>
      </c>
      <c r="I957" s="19">
        <v>7731.43</v>
      </c>
      <c r="J957" s="41">
        <v>7731.43</v>
      </c>
      <c r="K957" s="19" t="s">
        <v>8298</v>
      </c>
      <c r="L957" s="19" t="str">
        <v>tier - 3</v>
      </c>
      <c r="M957" s="19" t="s">
        <v>8297</v>
      </c>
      <c r="N957" s="19" t="str">
        <v>tier - 2</v>
      </c>
      <c r="O957" s="19" t="s">
        <v>8299</v>
      </c>
      <c r="P957" s="19" t="str">
        <v>R1013</v>
      </c>
      <c r="Q957" s="19">
        <f ca="1" t="shared" si="157"/>
        <v>46</v>
      </c>
      <c r="R957" s="29"/>
      <c r="U957" s="19" t="s">
        <v>8326</v>
      </c>
      <c r="V957" s="19" t="str">
        <f t="shared" si="163"/>
        <v>Dec</v>
      </c>
      <c r="X957" s="19">
        <f t="shared" si="164"/>
        <v>1965</v>
      </c>
      <c r="AG957" s="19" t="s">
        <v>3524</v>
      </c>
      <c r="AH957" s="19" t="s">
        <v>8336</v>
      </c>
      <c r="AI957" s="19" t="s">
        <v>8297</v>
      </c>
      <c r="AJ957" s="19" t="s">
        <v>8302</v>
      </c>
      <c r="AK957" s="19" t="str">
        <v>tier - 2</v>
      </c>
      <c r="AL957" s="19" t="str">
        <v>tier - 1</v>
      </c>
      <c r="AT957" s="19" t="s">
        <v>8299</v>
      </c>
      <c r="AU957" s="19" t="str">
        <v>R1013</v>
      </c>
      <c r="BD957" s="39">
        <v>1971</v>
      </c>
      <c r="BE957" s="19" t="str">
        <f t="shared" si="159"/>
        <v>Oct</v>
      </c>
      <c r="BF957" s="19">
        <v>11</v>
      </c>
      <c r="BG957" s="40">
        <f t="shared" si="160"/>
        <v>26217</v>
      </c>
      <c r="BM957" s="39">
        <v>1981</v>
      </c>
      <c r="BN957" s="19" t="str">
        <f t="shared" si="161"/>
        <v>Dec</v>
      </c>
      <c r="BO957" s="19">
        <v>19</v>
      </c>
      <c r="BP957" s="40">
        <f t="shared" si="158"/>
        <v>29939</v>
      </c>
      <c r="BQ957" s="19">
        <f ca="1" t="shared" si="162"/>
        <v>43</v>
      </c>
      <c r="BU957" s="19">
        <v>7681.17</v>
      </c>
      <c r="BV957" s="41">
        <v>7681.17</v>
      </c>
    </row>
    <row r="958" spans="1:74">
      <c r="A958" s="19" t="s">
        <v>3549</v>
      </c>
      <c r="B958" s="39">
        <v>1977</v>
      </c>
      <c r="C958" s="19">
        <f t="shared" si="155"/>
        <v>1977</v>
      </c>
      <c r="D958" s="19" t="s">
        <v>8328</v>
      </c>
      <c r="E958" s="19" t="str">
        <f t="shared" si="154"/>
        <v>Aug</v>
      </c>
      <c r="F958" s="19">
        <v>29</v>
      </c>
      <c r="G958" s="40">
        <f t="shared" si="156"/>
        <v>28366</v>
      </c>
      <c r="H958" s="19">
        <v>0</v>
      </c>
      <c r="I958" s="19">
        <v>7731.86</v>
      </c>
      <c r="J958" s="41">
        <v>7731.86</v>
      </c>
      <c r="K958" s="19" t="s">
        <v>8297</v>
      </c>
      <c r="L958" s="19" t="str">
        <v>tier - 2</v>
      </c>
      <c r="M958" s="19" t="s">
        <v>8298</v>
      </c>
      <c r="N958" s="19" t="str">
        <v>tier - 3</v>
      </c>
      <c r="O958" s="19" t="s">
        <v>8315</v>
      </c>
      <c r="P958" s="19" t="str">
        <v>R1012</v>
      </c>
      <c r="Q958" s="19">
        <f ca="1" t="shared" si="157"/>
        <v>48</v>
      </c>
      <c r="R958" s="29"/>
      <c r="U958" s="19" t="s">
        <v>8329</v>
      </c>
      <c r="V958" s="19" t="str">
        <f t="shared" si="163"/>
        <v>Oct</v>
      </c>
      <c r="X958" s="19">
        <f t="shared" si="164"/>
        <v>1976</v>
      </c>
      <c r="AG958" s="19" t="s">
        <v>3527</v>
      </c>
      <c r="AH958" s="19" t="s">
        <v>8336</v>
      </c>
      <c r="AI958" s="19" t="s">
        <v>8297</v>
      </c>
      <c r="AJ958" s="19" t="s">
        <v>8297</v>
      </c>
      <c r="AK958" s="19" t="str">
        <v>tier - 2</v>
      </c>
      <c r="AL958" s="19" t="str">
        <v>tier - 2</v>
      </c>
      <c r="AT958" s="19" t="s">
        <v>8342</v>
      </c>
      <c r="AU958" s="19" t="str">
        <v>R1020</v>
      </c>
      <c r="BD958" s="39">
        <v>1981</v>
      </c>
      <c r="BE958" s="19" t="str">
        <f t="shared" si="159"/>
        <v>Dec</v>
      </c>
      <c r="BF958" s="19">
        <v>19</v>
      </c>
      <c r="BG958" s="40">
        <f t="shared" si="160"/>
        <v>29939</v>
      </c>
      <c r="BM958" s="39">
        <v>1982</v>
      </c>
      <c r="BN958" s="19" t="str">
        <f t="shared" si="161"/>
        <v>Dec</v>
      </c>
      <c r="BO958" s="19">
        <v>18</v>
      </c>
      <c r="BP958" s="40">
        <f t="shared" si="158"/>
        <v>30303</v>
      </c>
      <c r="BQ958" s="19">
        <f ca="1" t="shared" si="162"/>
        <v>42</v>
      </c>
      <c r="BU958" s="19">
        <v>7682.67</v>
      </c>
      <c r="BV958" s="41">
        <v>7682.67</v>
      </c>
    </row>
    <row r="959" spans="1:74">
      <c r="A959" s="19" t="s">
        <v>3553</v>
      </c>
      <c r="B959" s="39">
        <v>1965</v>
      </c>
      <c r="C959" s="19">
        <f t="shared" si="155"/>
        <v>1965</v>
      </c>
      <c r="D959" s="19" t="s">
        <v>8296</v>
      </c>
      <c r="E959" s="19" t="str">
        <f t="shared" si="154"/>
        <v>Jul</v>
      </c>
      <c r="F959" s="19">
        <v>18</v>
      </c>
      <c r="G959" s="40">
        <f t="shared" si="156"/>
        <v>23941</v>
      </c>
      <c r="H959" s="19">
        <v>0</v>
      </c>
      <c r="I959" s="19">
        <v>7736.39</v>
      </c>
      <c r="J959" s="41">
        <v>7736.39</v>
      </c>
      <c r="K959" s="19" t="s">
        <v>8298</v>
      </c>
      <c r="L959" s="19" t="str">
        <v>tier - 3</v>
      </c>
      <c r="M959" s="19" t="s">
        <v>8297</v>
      </c>
      <c r="N959" s="19" t="str">
        <v>tier - 2</v>
      </c>
      <c r="O959" s="19" t="s">
        <v>8299</v>
      </c>
      <c r="P959" s="19" t="str">
        <v>R1013</v>
      </c>
      <c r="Q959" s="19">
        <f ca="1" t="shared" si="157"/>
        <v>60</v>
      </c>
      <c r="R959" s="29"/>
      <c r="U959" s="19" t="s">
        <v>8301</v>
      </c>
      <c r="V959" s="19" t="str">
        <f t="shared" si="163"/>
        <v>Nov</v>
      </c>
      <c r="X959" s="19">
        <f t="shared" si="164"/>
        <v>1996</v>
      </c>
      <c r="AG959" s="19" t="s">
        <v>3530</v>
      </c>
      <c r="AH959" s="19" t="s">
        <v>8336</v>
      </c>
      <c r="AI959" s="19" t="s">
        <v>8297</v>
      </c>
      <c r="AJ959" s="19" t="s">
        <v>8302</v>
      </c>
      <c r="AK959" s="19" t="str">
        <v>tier - 2</v>
      </c>
      <c r="AL959" s="19" t="str">
        <v>tier - 1</v>
      </c>
      <c r="AT959" s="19" t="s">
        <v>8299</v>
      </c>
      <c r="AU959" s="19" t="str">
        <v>R1013</v>
      </c>
      <c r="BD959" s="39">
        <v>1982</v>
      </c>
      <c r="BE959" s="19" t="str">
        <f t="shared" si="159"/>
        <v>Dec</v>
      </c>
      <c r="BF959" s="19">
        <v>18</v>
      </c>
      <c r="BG959" s="40">
        <f t="shared" si="160"/>
        <v>30303</v>
      </c>
      <c r="BM959" s="39">
        <v>1987</v>
      </c>
      <c r="BN959" s="19" t="str">
        <f t="shared" si="161"/>
        <v>Jul</v>
      </c>
      <c r="BO959" s="19">
        <v>12</v>
      </c>
      <c r="BP959" s="40">
        <f t="shared" si="158"/>
        <v>31970</v>
      </c>
      <c r="BQ959" s="19">
        <f ca="1" t="shared" si="162"/>
        <v>38</v>
      </c>
      <c r="BU959" s="19">
        <v>7684.62</v>
      </c>
      <c r="BV959" s="41">
        <v>7684.62</v>
      </c>
    </row>
    <row r="960" spans="1:74">
      <c r="A960" s="19" t="s">
        <v>3557</v>
      </c>
      <c r="B960" s="39">
        <v>1978</v>
      </c>
      <c r="C960" s="19">
        <f t="shared" si="155"/>
        <v>1978</v>
      </c>
      <c r="D960" s="19" t="s">
        <v>8310</v>
      </c>
      <c r="E960" s="19" t="str">
        <f t="shared" si="154"/>
        <v>Sep</v>
      </c>
      <c r="F960" s="19">
        <v>4</v>
      </c>
      <c r="G960" s="40">
        <f t="shared" si="156"/>
        <v>28737</v>
      </c>
      <c r="H960" s="19">
        <v>2</v>
      </c>
      <c r="I960" s="19">
        <v>7740.34</v>
      </c>
      <c r="J960" s="41">
        <v>7740.34</v>
      </c>
      <c r="K960" s="19" t="s">
        <v>8302</v>
      </c>
      <c r="L960" s="19" t="str">
        <v>tier - 1</v>
      </c>
      <c r="M960" s="19" t="s">
        <v>8302</v>
      </c>
      <c r="N960" s="19" t="str">
        <v>tier - 1</v>
      </c>
      <c r="O960" s="19" t="s">
        <v>8330</v>
      </c>
      <c r="P960" s="19" t="str">
        <v>R1011</v>
      </c>
      <c r="Q960" s="19">
        <f ca="1" t="shared" si="157"/>
        <v>47</v>
      </c>
      <c r="R960" s="29"/>
      <c r="U960" s="19" t="s">
        <v>8310</v>
      </c>
      <c r="V960" s="19" t="str">
        <f t="shared" si="163"/>
        <v>Sep</v>
      </c>
      <c r="X960" s="19">
        <f t="shared" si="164"/>
        <v>1995</v>
      </c>
      <c r="AG960" s="19" t="s">
        <v>3533</v>
      </c>
      <c r="AH960" s="19" t="s">
        <v>8336</v>
      </c>
      <c r="AI960" s="19" t="s">
        <v>8297</v>
      </c>
      <c r="AJ960" s="19" t="s">
        <v>8298</v>
      </c>
      <c r="AK960" s="19" t="str">
        <v>tier - 2</v>
      </c>
      <c r="AL960" s="19" t="str">
        <v>tier - 3</v>
      </c>
      <c r="AT960" s="19" t="s">
        <v>8340</v>
      </c>
      <c r="AU960" s="19" t="str">
        <v>R1021</v>
      </c>
      <c r="BD960" s="39">
        <v>1987</v>
      </c>
      <c r="BE960" s="19" t="str">
        <f t="shared" si="159"/>
        <v>Jul</v>
      </c>
      <c r="BF960" s="19">
        <v>12</v>
      </c>
      <c r="BG960" s="40">
        <f t="shared" si="160"/>
        <v>31970</v>
      </c>
      <c r="BM960" s="39">
        <v>1978</v>
      </c>
      <c r="BN960" s="19" t="str">
        <f t="shared" si="161"/>
        <v>Dec</v>
      </c>
      <c r="BO960" s="19">
        <v>29</v>
      </c>
      <c r="BP960" s="40">
        <f t="shared" si="158"/>
        <v>28853</v>
      </c>
      <c r="BQ960" s="19">
        <f ca="1" t="shared" si="162"/>
        <v>46</v>
      </c>
      <c r="BU960" s="19">
        <v>7726.85</v>
      </c>
      <c r="BV960" s="41">
        <v>7726.85</v>
      </c>
    </row>
    <row r="961" spans="1:74">
      <c r="A961" s="19" t="s">
        <v>3560</v>
      </c>
      <c r="B961" s="39">
        <v>1976</v>
      </c>
      <c r="C961" s="19">
        <f t="shared" si="155"/>
        <v>1976</v>
      </c>
      <c r="D961" s="19" t="s">
        <v>8326</v>
      </c>
      <c r="E961" s="19" t="str">
        <f t="shared" si="154"/>
        <v>Dec</v>
      </c>
      <c r="F961" s="19">
        <v>12</v>
      </c>
      <c r="G961" s="40">
        <f t="shared" si="156"/>
        <v>28106</v>
      </c>
      <c r="H961" s="19">
        <v>1</v>
      </c>
      <c r="I961" s="19">
        <v>7742.11</v>
      </c>
      <c r="J961" s="41">
        <v>7742.11</v>
      </c>
      <c r="K961" s="19" t="s">
        <v>8298</v>
      </c>
      <c r="L961" s="19" t="str">
        <v>tier - 3</v>
      </c>
      <c r="M961" s="19" t="s">
        <v>8297</v>
      </c>
      <c r="N961" s="19" t="str">
        <v>tier - 2</v>
      </c>
      <c r="O961" s="19" t="s">
        <v>8299</v>
      </c>
      <c r="P961" s="19" t="str">
        <v>R1013</v>
      </c>
      <c r="Q961" s="19">
        <f ca="1" t="shared" si="157"/>
        <v>48</v>
      </c>
      <c r="R961" s="29"/>
      <c r="U961" s="19" t="s">
        <v>8329</v>
      </c>
      <c r="V961" s="19" t="str">
        <f t="shared" si="163"/>
        <v>Oct</v>
      </c>
      <c r="X961" s="19">
        <f t="shared" si="164"/>
        <v>1971</v>
      </c>
      <c r="AG961" s="19" t="s">
        <v>3536</v>
      </c>
      <c r="AH961" s="19" t="s">
        <v>8336</v>
      </c>
      <c r="AI961" s="19" t="s">
        <v>8302</v>
      </c>
      <c r="AJ961" s="19" t="s">
        <v>8297</v>
      </c>
      <c r="AK961" s="19" t="str">
        <v>tier - 1</v>
      </c>
      <c r="AL961" s="19" t="str">
        <v>tier - 2</v>
      </c>
      <c r="AT961" s="19" t="s">
        <v>8330</v>
      </c>
      <c r="AU961" s="19" t="str">
        <v>R1011</v>
      </c>
      <c r="BD961" s="39">
        <v>1978</v>
      </c>
      <c r="BE961" s="19" t="str">
        <f t="shared" si="159"/>
        <v>Dec</v>
      </c>
      <c r="BF961" s="19">
        <v>29</v>
      </c>
      <c r="BG961" s="40">
        <f t="shared" si="160"/>
        <v>28853</v>
      </c>
      <c r="BM961" s="39">
        <v>1979</v>
      </c>
      <c r="BN961" s="19" t="str">
        <f t="shared" si="161"/>
        <v>Jun</v>
      </c>
      <c r="BO961" s="19">
        <v>2</v>
      </c>
      <c r="BP961" s="40">
        <f t="shared" si="158"/>
        <v>29008</v>
      </c>
      <c r="BQ961" s="19">
        <f ca="1" t="shared" si="162"/>
        <v>46</v>
      </c>
      <c r="BU961" s="19">
        <v>7727.25</v>
      </c>
      <c r="BV961" s="41">
        <v>7727.25</v>
      </c>
    </row>
    <row r="962" spans="1:74">
      <c r="A962" s="19" t="s">
        <v>3564</v>
      </c>
      <c r="B962" s="39">
        <v>1981</v>
      </c>
      <c r="C962" s="19">
        <f t="shared" si="155"/>
        <v>1981</v>
      </c>
      <c r="D962" s="19" t="s">
        <v>8303</v>
      </c>
      <c r="E962" s="19" t="str">
        <f t="shared" ref="E962:E1025" si="165">SUBSTITUTE(D962,"?","Sep")</f>
        <v>Jun</v>
      </c>
      <c r="F962" s="19">
        <v>30</v>
      </c>
      <c r="G962" s="40">
        <f t="shared" si="156"/>
        <v>29767</v>
      </c>
      <c r="H962" s="19">
        <v>2</v>
      </c>
      <c r="I962" s="19">
        <v>7749.16</v>
      </c>
      <c r="J962" s="41">
        <v>7749.16</v>
      </c>
      <c r="K962" s="19" t="s">
        <v>8297</v>
      </c>
      <c r="L962" s="19" t="str">
        <v>tier - 2</v>
      </c>
      <c r="M962" s="19" t="s">
        <v>8302</v>
      </c>
      <c r="N962" s="19" t="str">
        <v>tier - 1</v>
      </c>
      <c r="O962" s="19" t="s">
        <v>8315</v>
      </c>
      <c r="P962" s="19" t="str">
        <v>R1012</v>
      </c>
      <c r="Q962" s="19">
        <f ca="1" t="shared" si="157"/>
        <v>44</v>
      </c>
      <c r="R962" s="29"/>
      <c r="U962" s="19" t="s">
        <v>8326</v>
      </c>
      <c r="V962" s="19" t="str">
        <f t="shared" si="163"/>
        <v>Dec</v>
      </c>
      <c r="X962" s="19">
        <f t="shared" si="164"/>
        <v>1981</v>
      </c>
      <c r="AG962" s="19" t="s">
        <v>3539</v>
      </c>
      <c r="AH962" s="19" t="s">
        <v>8336</v>
      </c>
      <c r="AI962" s="19" t="s">
        <v>8297</v>
      </c>
      <c r="AJ962" s="19" t="s">
        <v>8298</v>
      </c>
      <c r="AK962" s="19" t="str">
        <v>tier - 2</v>
      </c>
      <c r="AL962" s="19" t="str">
        <v>tier - 3</v>
      </c>
      <c r="AT962" s="19" t="s">
        <v>8315</v>
      </c>
      <c r="AU962" s="19" t="str">
        <v>R1012</v>
      </c>
      <c r="BD962" s="39">
        <v>1979</v>
      </c>
      <c r="BE962" s="19" t="str">
        <f t="shared" si="159"/>
        <v>Jun</v>
      </c>
      <c r="BF962" s="19">
        <v>2</v>
      </c>
      <c r="BG962" s="40">
        <f t="shared" si="160"/>
        <v>29008</v>
      </c>
      <c r="BM962" s="39">
        <v>1980</v>
      </c>
      <c r="BN962" s="19" t="str">
        <f t="shared" si="161"/>
        <v>Sep</v>
      </c>
      <c r="BO962" s="19">
        <v>10</v>
      </c>
      <c r="BP962" s="40">
        <f t="shared" si="158"/>
        <v>29474</v>
      </c>
      <c r="BQ962" s="19">
        <f ca="1" t="shared" si="162"/>
        <v>45</v>
      </c>
      <c r="BU962" s="19">
        <v>7729.65</v>
      </c>
      <c r="BV962" s="41">
        <v>7729.65</v>
      </c>
    </row>
    <row r="963" spans="1:74">
      <c r="A963" s="19" t="s">
        <v>3566</v>
      </c>
      <c r="B963" s="39">
        <v>1997</v>
      </c>
      <c r="C963" s="19">
        <f t="shared" ref="C963:C1026" si="166">IF(B963="?",ROUND(AVERAGE($B$2:$B$2336),0),B963)</f>
        <v>1997</v>
      </c>
      <c r="D963" s="19" t="s">
        <v>8326</v>
      </c>
      <c r="E963" s="19" t="str">
        <f t="shared" si="165"/>
        <v>Dec</v>
      </c>
      <c r="F963" s="19">
        <v>21</v>
      </c>
      <c r="G963" s="40">
        <f t="shared" ref="G963:G1026" si="167">DATE(C963,MONTH(E963&amp;2),F963)</f>
        <v>35785</v>
      </c>
      <c r="H963" s="19">
        <v>0</v>
      </c>
      <c r="I963" s="19">
        <v>7763.06</v>
      </c>
      <c r="J963" s="41">
        <v>7763.06</v>
      </c>
      <c r="K963" s="19" t="s">
        <v>8297</v>
      </c>
      <c r="L963" s="19" t="str">
        <v>tier - 2</v>
      </c>
      <c r="M963" s="19" t="s">
        <v>8302</v>
      </c>
      <c r="N963" s="19" t="str">
        <v>tier - 1</v>
      </c>
      <c r="O963" s="19" t="s">
        <v>8315</v>
      </c>
      <c r="P963" s="19" t="str">
        <v>R1012</v>
      </c>
      <c r="Q963" s="19">
        <f ca="1" t="shared" ref="Q963:Q1026" si="168">INT((TODAY()-G963)/365.25)</f>
        <v>27</v>
      </c>
      <c r="R963" s="29"/>
      <c r="U963" s="19" t="s">
        <v>8326</v>
      </c>
      <c r="V963" s="19" t="str">
        <f t="shared" si="163"/>
        <v>Dec</v>
      </c>
      <c r="X963" s="19">
        <f t="shared" si="164"/>
        <v>1982</v>
      </c>
      <c r="AG963" s="19" t="s">
        <v>3542</v>
      </c>
      <c r="AH963" s="19" t="s">
        <v>8336</v>
      </c>
      <c r="AI963" s="19" t="s">
        <v>8298</v>
      </c>
      <c r="AJ963" s="19" t="s">
        <v>8302</v>
      </c>
      <c r="AK963" s="19" t="str">
        <v>tier - 3</v>
      </c>
      <c r="AL963" s="19" t="str">
        <v>tier - 1</v>
      </c>
      <c r="AT963" s="19" t="s">
        <v>8333</v>
      </c>
      <c r="AU963" s="19" t="str">
        <v>R1016</v>
      </c>
      <c r="BD963" s="39">
        <v>1980</v>
      </c>
      <c r="BE963" s="19" t="str">
        <f t="shared" si="159"/>
        <v>Sep</v>
      </c>
      <c r="BF963" s="19">
        <v>10</v>
      </c>
      <c r="BG963" s="40">
        <f t="shared" si="160"/>
        <v>29474</v>
      </c>
      <c r="BM963" s="39">
        <v>1978</v>
      </c>
      <c r="BN963" s="19" t="str">
        <f t="shared" si="161"/>
        <v>Dec</v>
      </c>
      <c r="BO963" s="19">
        <v>4</v>
      </c>
      <c r="BP963" s="40">
        <f t="shared" si="158"/>
        <v>28828</v>
      </c>
      <c r="BQ963" s="19">
        <f ca="1" t="shared" si="162"/>
        <v>46</v>
      </c>
      <c r="BU963" s="19">
        <v>7731.43</v>
      </c>
      <c r="BV963" s="41">
        <v>7731.43</v>
      </c>
    </row>
    <row r="964" spans="1:74">
      <c r="A964" s="19" t="s">
        <v>3570</v>
      </c>
      <c r="B964" s="39">
        <v>1974</v>
      </c>
      <c r="C964" s="19">
        <f t="shared" si="166"/>
        <v>1974</v>
      </c>
      <c r="D964" s="19" t="s">
        <v>8326</v>
      </c>
      <c r="E964" s="19" t="str">
        <f t="shared" si="165"/>
        <v>Dec</v>
      </c>
      <c r="F964" s="19">
        <v>6</v>
      </c>
      <c r="G964" s="40">
        <f t="shared" si="167"/>
        <v>27369</v>
      </c>
      <c r="H964" s="19">
        <v>0</v>
      </c>
      <c r="I964" s="19">
        <v>7789.64</v>
      </c>
      <c r="J964" s="41">
        <v>7789.64</v>
      </c>
      <c r="K964" s="19" t="s">
        <v>8302</v>
      </c>
      <c r="L964" s="19" t="str">
        <v>tier - 1</v>
      </c>
      <c r="M964" s="19" t="s">
        <v>8298</v>
      </c>
      <c r="N964" s="19" t="str">
        <v>tier - 3</v>
      </c>
      <c r="O964" s="19" t="s">
        <v>8299</v>
      </c>
      <c r="P964" s="19" t="str">
        <v>R1013</v>
      </c>
      <c r="Q964" s="19">
        <f ca="1" t="shared" si="168"/>
        <v>50</v>
      </c>
      <c r="R964" s="29"/>
      <c r="U964" s="19" t="s">
        <v>8296</v>
      </c>
      <c r="V964" s="19" t="str">
        <f t="shared" si="163"/>
        <v>Jul</v>
      </c>
      <c r="X964" s="19">
        <f t="shared" si="164"/>
        <v>1987</v>
      </c>
      <c r="AG964" s="19" t="s">
        <v>3546</v>
      </c>
      <c r="AH964" s="19" t="s">
        <v>8336</v>
      </c>
      <c r="AI964" s="19" t="s">
        <v>8298</v>
      </c>
      <c r="AJ964" s="19" t="s">
        <v>8297</v>
      </c>
      <c r="AK964" s="19" t="str">
        <v>tier - 3</v>
      </c>
      <c r="AL964" s="19" t="str">
        <v>tier - 2</v>
      </c>
      <c r="AT964" s="19" t="s">
        <v>8299</v>
      </c>
      <c r="AU964" s="19" t="str">
        <v>R1013</v>
      </c>
      <c r="BD964" s="39">
        <v>1978</v>
      </c>
      <c r="BE964" s="19" t="str">
        <f t="shared" si="159"/>
        <v>Dec</v>
      </c>
      <c r="BF964" s="19">
        <v>4</v>
      </c>
      <c r="BG964" s="40">
        <f t="shared" si="160"/>
        <v>28828</v>
      </c>
      <c r="BM964" s="39">
        <v>1977</v>
      </c>
      <c r="BN964" s="19" t="str">
        <f t="shared" si="161"/>
        <v>Aug</v>
      </c>
      <c r="BO964" s="19">
        <v>29</v>
      </c>
      <c r="BP964" s="40">
        <f t="shared" si="158"/>
        <v>28366</v>
      </c>
      <c r="BQ964" s="19">
        <f ca="1" t="shared" si="162"/>
        <v>48</v>
      </c>
      <c r="BU964" s="19">
        <v>7731.86</v>
      </c>
      <c r="BV964" s="41">
        <v>7731.86</v>
      </c>
    </row>
    <row r="965" spans="1:74">
      <c r="A965" s="19" t="s">
        <v>3574</v>
      </c>
      <c r="B965" s="39">
        <v>1999</v>
      </c>
      <c r="C965" s="19">
        <f t="shared" si="166"/>
        <v>1999</v>
      </c>
      <c r="D965" s="19" t="s">
        <v>8326</v>
      </c>
      <c r="E965" s="19" t="str">
        <f t="shared" si="165"/>
        <v>Dec</v>
      </c>
      <c r="F965" s="19">
        <v>25</v>
      </c>
      <c r="G965" s="40">
        <f t="shared" si="167"/>
        <v>36519</v>
      </c>
      <c r="H965" s="19">
        <v>0</v>
      </c>
      <c r="I965" s="19">
        <v>7794.68</v>
      </c>
      <c r="J965" s="41">
        <v>7794.68</v>
      </c>
      <c r="K965" s="19" t="s">
        <v>8297</v>
      </c>
      <c r="L965" s="19" t="str">
        <v>tier - 2</v>
      </c>
      <c r="M965" s="19" t="s">
        <v>8297</v>
      </c>
      <c r="N965" s="19" t="str">
        <v>tier - 2</v>
      </c>
      <c r="O965" s="19" t="s">
        <v>8343</v>
      </c>
      <c r="P965" s="19" t="str">
        <v>R1026</v>
      </c>
      <c r="Q965" s="19">
        <f ca="1" t="shared" si="168"/>
        <v>25</v>
      </c>
      <c r="R965" s="29"/>
      <c r="U965" s="19" t="s">
        <v>8326</v>
      </c>
      <c r="V965" s="19" t="str">
        <f t="shared" si="163"/>
        <v>Dec</v>
      </c>
      <c r="X965" s="19">
        <f t="shared" si="164"/>
        <v>1978</v>
      </c>
      <c r="AG965" s="19" t="s">
        <v>3549</v>
      </c>
      <c r="AH965" s="19" t="s">
        <v>8336</v>
      </c>
      <c r="AI965" s="19" t="s">
        <v>8297</v>
      </c>
      <c r="AJ965" s="19" t="s">
        <v>8298</v>
      </c>
      <c r="AK965" s="19" t="str">
        <v>tier - 2</v>
      </c>
      <c r="AL965" s="19" t="str">
        <v>tier - 3</v>
      </c>
      <c r="AT965" s="19" t="s">
        <v>8315</v>
      </c>
      <c r="AU965" s="19" t="str">
        <v>R1012</v>
      </c>
      <c r="BD965" s="39">
        <v>1977</v>
      </c>
      <c r="BE965" s="19" t="str">
        <f t="shared" si="159"/>
        <v>Aug</v>
      </c>
      <c r="BF965" s="19">
        <v>29</v>
      </c>
      <c r="BG965" s="40">
        <f t="shared" si="160"/>
        <v>28366</v>
      </c>
      <c r="BM965" s="39">
        <v>1965</v>
      </c>
      <c r="BN965" s="19" t="str">
        <f t="shared" si="161"/>
        <v>Jul</v>
      </c>
      <c r="BO965" s="19">
        <v>18</v>
      </c>
      <c r="BP965" s="40">
        <f t="shared" si="158"/>
        <v>23941</v>
      </c>
      <c r="BQ965" s="19">
        <f ca="1" t="shared" si="162"/>
        <v>60</v>
      </c>
      <c r="BU965" s="19">
        <v>7736.39</v>
      </c>
      <c r="BV965" s="41">
        <v>7736.39</v>
      </c>
    </row>
    <row r="966" spans="1:74">
      <c r="A966" s="19" t="s">
        <v>3577</v>
      </c>
      <c r="B966" s="39">
        <v>1997</v>
      </c>
      <c r="C966" s="19">
        <f t="shared" si="166"/>
        <v>1997</v>
      </c>
      <c r="D966" s="19" t="s">
        <v>8326</v>
      </c>
      <c r="E966" s="19" t="str">
        <f t="shared" si="165"/>
        <v>Dec</v>
      </c>
      <c r="F966" s="19">
        <v>2</v>
      </c>
      <c r="G966" s="40">
        <f t="shared" si="167"/>
        <v>35766</v>
      </c>
      <c r="H966" s="19">
        <v>0</v>
      </c>
      <c r="I966" s="19">
        <v>7803.77</v>
      </c>
      <c r="J966" s="41">
        <v>7803.77</v>
      </c>
      <c r="K966" s="19" t="s">
        <v>8297</v>
      </c>
      <c r="L966" s="19" t="str">
        <v>tier - 2</v>
      </c>
      <c r="M966" s="19" t="s">
        <v>8298</v>
      </c>
      <c r="N966" s="19" t="str">
        <v>tier - 3</v>
      </c>
      <c r="O966" s="19" t="s">
        <v>8315</v>
      </c>
      <c r="P966" s="19" t="str">
        <v>R1012</v>
      </c>
      <c r="Q966" s="19">
        <f ca="1" t="shared" si="168"/>
        <v>27</v>
      </c>
      <c r="R966" s="29"/>
      <c r="U966" s="19" t="s">
        <v>8303</v>
      </c>
      <c r="V966" s="19" t="str">
        <f t="shared" si="163"/>
        <v>Jun</v>
      </c>
      <c r="X966" s="19">
        <f t="shared" si="164"/>
        <v>1979</v>
      </c>
      <c r="AG966" s="19" t="s">
        <v>3553</v>
      </c>
      <c r="AH966" s="19" t="s">
        <v>8336</v>
      </c>
      <c r="AI966" s="19" t="s">
        <v>8298</v>
      </c>
      <c r="AJ966" s="19" t="s">
        <v>8297</v>
      </c>
      <c r="AK966" s="19" t="str">
        <v>tier - 3</v>
      </c>
      <c r="AL966" s="19" t="str">
        <v>tier - 2</v>
      </c>
      <c r="AT966" s="19" t="s">
        <v>8299</v>
      </c>
      <c r="AU966" s="19" t="str">
        <v>R1013</v>
      </c>
      <c r="BD966" s="39">
        <v>1965</v>
      </c>
      <c r="BE966" s="19" t="str">
        <f t="shared" si="159"/>
        <v>Jul</v>
      </c>
      <c r="BF966" s="19">
        <v>18</v>
      </c>
      <c r="BG966" s="40">
        <f t="shared" si="160"/>
        <v>23941</v>
      </c>
      <c r="BM966" s="39">
        <v>1978</v>
      </c>
      <c r="BN966" s="19" t="str">
        <f t="shared" si="161"/>
        <v>Sep</v>
      </c>
      <c r="BO966" s="19">
        <v>4</v>
      </c>
      <c r="BP966" s="40">
        <f t="shared" si="158"/>
        <v>28737</v>
      </c>
      <c r="BQ966" s="19">
        <f ca="1" t="shared" si="162"/>
        <v>47</v>
      </c>
      <c r="BU966" s="19">
        <v>7740.34</v>
      </c>
      <c r="BV966" s="41">
        <v>7740.34</v>
      </c>
    </row>
    <row r="967" spans="1:74">
      <c r="A967" s="19" t="s">
        <v>3580</v>
      </c>
      <c r="B967" s="39">
        <v>1974</v>
      </c>
      <c r="C967" s="19">
        <f t="shared" si="166"/>
        <v>1974</v>
      </c>
      <c r="D967" s="19" t="s">
        <v>8301</v>
      </c>
      <c r="E967" s="19" t="str">
        <f t="shared" si="165"/>
        <v>Nov</v>
      </c>
      <c r="F967" s="19">
        <v>9</v>
      </c>
      <c r="G967" s="40">
        <f t="shared" si="167"/>
        <v>27342</v>
      </c>
      <c r="H967" s="19">
        <v>0</v>
      </c>
      <c r="I967" s="19">
        <v>7804.16</v>
      </c>
      <c r="J967" s="41">
        <v>7804.16</v>
      </c>
      <c r="K967" s="19" t="s">
        <v>8297</v>
      </c>
      <c r="L967" s="19" t="str">
        <v>tier - 2</v>
      </c>
      <c r="M967" s="19" t="s">
        <v>8298</v>
      </c>
      <c r="N967" s="19" t="str">
        <v>tier - 3</v>
      </c>
      <c r="O967" s="19" t="s">
        <v>8299</v>
      </c>
      <c r="P967" s="19" t="str">
        <v>R1013</v>
      </c>
      <c r="Q967" s="19">
        <f ca="1" t="shared" si="168"/>
        <v>50</v>
      </c>
      <c r="R967" s="29"/>
      <c r="U967" s="19" t="s">
        <v>8310</v>
      </c>
      <c r="V967" s="19" t="str">
        <f t="shared" si="163"/>
        <v>Sep</v>
      </c>
      <c r="X967" s="19">
        <f t="shared" si="164"/>
        <v>1980</v>
      </c>
      <c r="AG967" s="19" t="s">
        <v>3557</v>
      </c>
      <c r="AH967" s="19" t="s">
        <v>8336</v>
      </c>
      <c r="AI967" s="19" t="s">
        <v>8302</v>
      </c>
      <c r="AJ967" s="19" t="s">
        <v>8302</v>
      </c>
      <c r="AK967" s="19" t="str">
        <v>tier - 1</v>
      </c>
      <c r="AL967" s="19" t="str">
        <v>tier - 1</v>
      </c>
      <c r="AT967" s="19" t="s">
        <v>8330</v>
      </c>
      <c r="AU967" s="19" t="str">
        <v>R1011</v>
      </c>
      <c r="BD967" s="39">
        <v>1978</v>
      </c>
      <c r="BE967" s="19" t="str">
        <f t="shared" si="159"/>
        <v>Sep</v>
      </c>
      <c r="BF967" s="19">
        <v>4</v>
      </c>
      <c r="BG967" s="40">
        <f t="shared" si="160"/>
        <v>28737</v>
      </c>
      <c r="BM967" s="39">
        <v>1976</v>
      </c>
      <c r="BN967" s="19" t="str">
        <f t="shared" si="161"/>
        <v>Dec</v>
      </c>
      <c r="BO967" s="19">
        <v>12</v>
      </c>
      <c r="BP967" s="40">
        <f t="shared" si="158"/>
        <v>28106</v>
      </c>
      <c r="BQ967" s="19">
        <f ca="1" t="shared" si="162"/>
        <v>48</v>
      </c>
      <c r="BU967" s="19">
        <v>7742.11</v>
      </c>
      <c r="BV967" s="41">
        <v>7742.11</v>
      </c>
    </row>
    <row r="968" spans="1:74">
      <c r="A968" s="19" t="s">
        <v>3582</v>
      </c>
      <c r="B968" s="39">
        <v>1991</v>
      </c>
      <c r="C968" s="19">
        <f t="shared" si="166"/>
        <v>1991</v>
      </c>
      <c r="D968" s="19" t="s">
        <v>8326</v>
      </c>
      <c r="E968" s="19" t="str">
        <f t="shared" si="165"/>
        <v>Dec</v>
      </c>
      <c r="F968" s="19">
        <v>21</v>
      </c>
      <c r="G968" s="40">
        <f t="shared" si="167"/>
        <v>33593</v>
      </c>
      <c r="H968" s="19">
        <v>3</v>
      </c>
      <c r="I968" s="19">
        <v>7812.67</v>
      </c>
      <c r="J968" s="41">
        <v>7812.67</v>
      </c>
      <c r="K968" s="19" t="s">
        <v>8297</v>
      </c>
      <c r="L968" s="19" t="str">
        <v>tier - 2</v>
      </c>
      <c r="M968" s="19" t="s">
        <v>8302</v>
      </c>
      <c r="N968" s="19" t="str">
        <v>tier - 1</v>
      </c>
      <c r="O968" s="19" t="s">
        <v>8315</v>
      </c>
      <c r="P968" s="19" t="str">
        <v>R1012</v>
      </c>
      <c r="Q968" s="19">
        <f ca="1" t="shared" si="168"/>
        <v>33</v>
      </c>
      <c r="R968" s="29"/>
      <c r="U968" s="19" t="s">
        <v>8326</v>
      </c>
      <c r="V968" s="19" t="str">
        <f t="shared" si="163"/>
        <v>Dec</v>
      </c>
      <c r="X968" s="19">
        <f t="shared" si="164"/>
        <v>1978</v>
      </c>
      <c r="AG968" s="19" t="s">
        <v>3560</v>
      </c>
      <c r="AH968" s="19" t="s">
        <v>8336</v>
      </c>
      <c r="AI968" s="19" t="s">
        <v>8298</v>
      </c>
      <c r="AJ968" s="19" t="s">
        <v>8297</v>
      </c>
      <c r="AK968" s="19" t="str">
        <v>tier - 3</v>
      </c>
      <c r="AL968" s="19" t="str">
        <v>tier - 2</v>
      </c>
      <c r="AT968" s="19" t="s">
        <v>8299</v>
      </c>
      <c r="AU968" s="19" t="str">
        <v>R1013</v>
      </c>
      <c r="BD968" s="39">
        <v>1976</v>
      </c>
      <c r="BE968" s="19" t="str">
        <f t="shared" si="159"/>
        <v>Dec</v>
      </c>
      <c r="BF968" s="19">
        <v>12</v>
      </c>
      <c r="BG968" s="40">
        <f t="shared" si="160"/>
        <v>28106</v>
      </c>
      <c r="BM968" s="39">
        <v>1981</v>
      </c>
      <c r="BN968" s="19" t="str">
        <f t="shared" si="161"/>
        <v>Jun</v>
      </c>
      <c r="BO968" s="19">
        <v>30</v>
      </c>
      <c r="BP968" s="40">
        <f t="shared" ref="BP968:BP1031" si="169">DATE(BM968,MONTH(5&amp;BN968),BO968)</f>
        <v>29767</v>
      </c>
      <c r="BQ968" s="19">
        <f ca="1" t="shared" si="162"/>
        <v>44</v>
      </c>
      <c r="BU968" s="19">
        <v>7749.16</v>
      </c>
      <c r="BV968" s="41">
        <v>7749.16</v>
      </c>
    </row>
    <row r="969" spans="1:74">
      <c r="A969" s="19" t="s">
        <v>3586</v>
      </c>
      <c r="B969" s="39">
        <v>1989</v>
      </c>
      <c r="C969" s="19">
        <f t="shared" si="166"/>
        <v>1989</v>
      </c>
      <c r="D969" s="19" t="s">
        <v>8329</v>
      </c>
      <c r="E969" s="19" t="str">
        <f t="shared" si="165"/>
        <v>Oct</v>
      </c>
      <c r="F969" s="19">
        <v>12</v>
      </c>
      <c r="G969" s="40">
        <f t="shared" si="167"/>
        <v>32793</v>
      </c>
      <c r="H969" s="19">
        <v>3</v>
      </c>
      <c r="I969" s="19">
        <v>7824.37</v>
      </c>
      <c r="J969" s="41">
        <v>7824.37</v>
      </c>
      <c r="K969" s="19" t="s">
        <v>8297</v>
      </c>
      <c r="L969" s="19" t="str">
        <v>tier - 2</v>
      </c>
      <c r="M969" s="19" t="s">
        <v>8297</v>
      </c>
      <c r="N969" s="19" t="str">
        <v>tier - 2</v>
      </c>
      <c r="O969" s="19" t="s">
        <v>8315</v>
      </c>
      <c r="P969" s="19" t="str">
        <v>R1012</v>
      </c>
      <c r="Q969" s="19">
        <f ca="1" t="shared" si="168"/>
        <v>36</v>
      </c>
      <c r="R969" s="29"/>
      <c r="U969" s="19" t="s">
        <v>8328</v>
      </c>
      <c r="V969" s="19" t="str">
        <f t="shared" si="163"/>
        <v>Aug</v>
      </c>
      <c r="X969" s="19">
        <f t="shared" si="164"/>
        <v>1977</v>
      </c>
      <c r="AG969" s="19" t="s">
        <v>3564</v>
      </c>
      <c r="AH969" s="19" t="s">
        <v>8336</v>
      </c>
      <c r="AI969" s="19" t="s">
        <v>8297</v>
      </c>
      <c r="AJ969" s="19" t="s">
        <v>8302</v>
      </c>
      <c r="AK969" s="19" t="str">
        <v>tier - 2</v>
      </c>
      <c r="AL969" s="19" t="str">
        <v>tier - 1</v>
      </c>
      <c r="AT969" s="19" t="s">
        <v>8315</v>
      </c>
      <c r="AU969" s="19" t="str">
        <v>R1012</v>
      </c>
      <c r="BD969" s="39">
        <v>1981</v>
      </c>
      <c r="BE969" s="19" t="str">
        <f t="shared" ref="BE969:BE1032" si="170">SUBSTITUTE(D962,"?","Sep")</f>
        <v>Jun</v>
      </c>
      <c r="BF969" s="19">
        <v>30</v>
      </c>
      <c r="BG969" s="40">
        <f t="shared" ref="BG969:BG1032" si="171">DATE(BD969,MONTH(5&amp;BE969),BF969)</f>
        <v>29767</v>
      </c>
      <c r="BM969" s="39">
        <v>1997</v>
      </c>
      <c r="BN969" s="19" t="str">
        <f t="shared" ref="BN969:BN1032" si="172">SUBSTITUTE(E963,"?","Sep")</f>
        <v>Dec</v>
      </c>
      <c r="BO969" s="19">
        <v>21</v>
      </c>
      <c r="BP969" s="40">
        <f t="shared" si="169"/>
        <v>35785</v>
      </c>
      <c r="BQ969" s="19">
        <f ca="1" t="shared" ref="BQ969:BQ1032" si="173">INT((TODAY()-BP969)/365.25)</f>
        <v>27</v>
      </c>
      <c r="BU969" s="19">
        <v>7763.06</v>
      </c>
      <c r="BV969" s="41">
        <v>7763.06</v>
      </c>
    </row>
    <row r="970" spans="1:74">
      <c r="A970" s="19" t="s">
        <v>3590</v>
      </c>
      <c r="B970" s="39">
        <v>2001</v>
      </c>
      <c r="C970" s="19">
        <f t="shared" si="166"/>
        <v>2001</v>
      </c>
      <c r="D970" s="19" t="s">
        <v>8329</v>
      </c>
      <c r="E970" s="19" t="str">
        <f t="shared" si="165"/>
        <v>Oct</v>
      </c>
      <c r="F970" s="19">
        <v>5</v>
      </c>
      <c r="G970" s="40">
        <f t="shared" si="167"/>
        <v>37169</v>
      </c>
      <c r="H970" s="19">
        <v>0</v>
      </c>
      <c r="I970" s="19">
        <v>7844.8</v>
      </c>
      <c r="J970" s="41">
        <v>7844.8</v>
      </c>
      <c r="K970" s="19" t="s">
        <v>8297</v>
      </c>
      <c r="L970" s="19" t="str">
        <v>tier - 2</v>
      </c>
      <c r="M970" s="19" t="s">
        <v>8297</v>
      </c>
      <c r="N970" s="19" t="str">
        <v>tier - 2</v>
      </c>
      <c r="O970" s="19" t="s">
        <v>8315</v>
      </c>
      <c r="P970" s="19" t="str">
        <v>R1012</v>
      </c>
      <c r="Q970" s="19">
        <f ca="1" t="shared" si="168"/>
        <v>24</v>
      </c>
      <c r="R970" s="29"/>
      <c r="U970" s="19" t="s">
        <v>8296</v>
      </c>
      <c r="V970" s="19" t="str">
        <f t="shared" si="163"/>
        <v>Jul</v>
      </c>
      <c r="X970" s="19">
        <f t="shared" si="164"/>
        <v>1965</v>
      </c>
      <c r="AG970" s="19" t="s">
        <v>3566</v>
      </c>
      <c r="AH970" s="19" t="s">
        <v>8336</v>
      </c>
      <c r="AI970" s="19" t="s">
        <v>8297</v>
      </c>
      <c r="AJ970" s="19" t="s">
        <v>8302</v>
      </c>
      <c r="AK970" s="19" t="str">
        <v>tier - 2</v>
      </c>
      <c r="AL970" s="19" t="str">
        <v>tier - 1</v>
      </c>
      <c r="AT970" s="19" t="s">
        <v>8315</v>
      </c>
      <c r="AU970" s="19" t="str">
        <v>R1012</v>
      </c>
      <c r="BD970" s="39">
        <v>1997</v>
      </c>
      <c r="BE970" s="19" t="str">
        <f t="shared" si="170"/>
        <v>Dec</v>
      </c>
      <c r="BF970" s="19">
        <v>21</v>
      </c>
      <c r="BG970" s="40">
        <f t="shared" si="171"/>
        <v>35785</v>
      </c>
      <c r="BM970" s="39">
        <v>1974</v>
      </c>
      <c r="BN970" s="19" t="str">
        <f t="shared" si="172"/>
        <v>Dec</v>
      </c>
      <c r="BO970" s="19">
        <v>6</v>
      </c>
      <c r="BP970" s="40">
        <f t="shared" si="169"/>
        <v>27369</v>
      </c>
      <c r="BQ970" s="19">
        <f ca="1" t="shared" si="173"/>
        <v>50</v>
      </c>
      <c r="BU970" s="19">
        <v>7789.64</v>
      </c>
      <c r="BV970" s="41">
        <v>7789.64</v>
      </c>
    </row>
    <row r="971" spans="1:74">
      <c r="A971" s="19" t="s">
        <v>3594</v>
      </c>
      <c r="B971" s="39">
        <v>1994</v>
      </c>
      <c r="C971" s="19">
        <f t="shared" si="166"/>
        <v>1994</v>
      </c>
      <c r="D971" s="19" t="s">
        <v>8301</v>
      </c>
      <c r="E971" s="19" t="str">
        <f t="shared" si="165"/>
        <v>Nov</v>
      </c>
      <c r="F971" s="19">
        <v>17</v>
      </c>
      <c r="G971" s="40">
        <f t="shared" si="167"/>
        <v>34655</v>
      </c>
      <c r="H971" s="19">
        <v>0</v>
      </c>
      <c r="I971" s="19">
        <v>7851.85</v>
      </c>
      <c r="J971" s="41">
        <v>7851.85</v>
      </c>
      <c r="K971" s="19" t="s">
        <v>8297</v>
      </c>
      <c r="L971" s="19" t="str">
        <v>tier - 2</v>
      </c>
      <c r="M971" s="19" t="s">
        <v>8298</v>
      </c>
      <c r="N971" s="19" t="str">
        <v>tier - 3</v>
      </c>
      <c r="O971" s="19" t="s">
        <v>8315</v>
      </c>
      <c r="P971" s="19" t="str">
        <v>R1012</v>
      </c>
      <c r="Q971" s="19">
        <f ca="1" t="shared" si="168"/>
        <v>30</v>
      </c>
      <c r="R971" s="29"/>
      <c r="U971" s="19" t="s">
        <v>8310</v>
      </c>
      <c r="V971" s="19" t="str">
        <f t="shared" si="163"/>
        <v>Sep</v>
      </c>
      <c r="X971" s="19">
        <f t="shared" si="164"/>
        <v>1978</v>
      </c>
      <c r="AG971" s="19" t="s">
        <v>3570</v>
      </c>
      <c r="AH971" s="19" t="s">
        <v>8336</v>
      </c>
      <c r="AI971" s="19" t="s">
        <v>8302</v>
      </c>
      <c r="AJ971" s="19" t="s">
        <v>8298</v>
      </c>
      <c r="AK971" s="19" t="str">
        <v>tier - 1</v>
      </c>
      <c r="AL971" s="19" t="str">
        <v>tier - 3</v>
      </c>
      <c r="AT971" s="19" t="s">
        <v>8299</v>
      </c>
      <c r="AU971" s="19" t="str">
        <v>R1013</v>
      </c>
      <c r="BD971" s="39">
        <v>1974</v>
      </c>
      <c r="BE971" s="19" t="str">
        <f t="shared" si="170"/>
        <v>Dec</v>
      </c>
      <c r="BF971" s="19">
        <v>6</v>
      </c>
      <c r="BG971" s="40">
        <f t="shared" si="171"/>
        <v>27369</v>
      </c>
      <c r="BM971" s="39">
        <v>1999</v>
      </c>
      <c r="BN971" s="19" t="str">
        <f t="shared" si="172"/>
        <v>Dec</v>
      </c>
      <c r="BO971" s="19">
        <v>25</v>
      </c>
      <c r="BP971" s="40">
        <f t="shared" si="169"/>
        <v>36519</v>
      </c>
      <c r="BQ971" s="19">
        <f ca="1" t="shared" si="173"/>
        <v>25</v>
      </c>
      <c r="BU971" s="19">
        <v>7794.68</v>
      </c>
      <c r="BV971" s="41">
        <v>7794.68</v>
      </c>
    </row>
    <row r="972" spans="1:74">
      <c r="A972" s="19" t="s">
        <v>3598</v>
      </c>
      <c r="B972" s="39">
        <v>1962</v>
      </c>
      <c r="C972" s="19">
        <f t="shared" si="166"/>
        <v>1962</v>
      </c>
      <c r="D972" s="19" t="s">
        <v>8329</v>
      </c>
      <c r="E972" s="19" t="str">
        <f t="shared" si="165"/>
        <v>Oct</v>
      </c>
      <c r="F972" s="19">
        <v>10</v>
      </c>
      <c r="G972" s="40">
        <f t="shared" si="167"/>
        <v>22929</v>
      </c>
      <c r="H972" s="19">
        <v>0</v>
      </c>
      <c r="I972" s="19">
        <v>7896.41</v>
      </c>
      <c r="J972" s="41">
        <v>7896.41</v>
      </c>
      <c r="K972" s="19" t="s">
        <v>8298</v>
      </c>
      <c r="L972" s="19" t="str">
        <v>tier - 3</v>
      </c>
      <c r="M972" s="19" t="s">
        <v>8297</v>
      </c>
      <c r="N972" s="19" t="str">
        <v>tier - 2</v>
      </c>
      <c r="O972" s="19" t="s">
        <v>8299</v>
      </c>
      <c r="P972" s="19" t="str">
        <v>R1013</v>
      </c>
      <c r="Q972" s="19">
        <f ca="1" t="shared" si="168"/>
        <v>63</v>
      </c>
      <c r="R972" s="29"/>
      <c r="U972" s="19" t="s">
        <v>8326</v>
      </c>
      <c r="V972" s="19" t="str">
        <f t="shared" si="163"/>
        <v>Dec</v>
      </c>
      <c r="X972" s="19">
        <f t="shared" si="164"/>
        <v>1976</v>
      </c>
      <c r="AG972" s="19" t="s">
        <v>3574</v>
      </c>
      <c r="AH972" s="19" t="s">
        <v>8336</v>
      </c>
      <c r="AI972" s="19" t="s">
        <v>8297</v>
      </c>
      <c r="AJ972" s="19" t="s">
        <v>8297</v>
      </c>
      <c r="AK972" s="19" t="str">
        <v>tier - 2</v>
      </c>
      <c r="AL972" s="19" t="str">
        <v>tier - 2</v>
      </c>
      <c r="AT972" s="19" t="s">
        <v>8343</v>
      </c>
      <c r="AU972" s="19" t="str">
        <v>R1026</v>
      </c>
      <c r="BD972" s="39">
        <v>1999</v>
      </c>
      <c r="BE972" s="19" t="str">
        <f t="shared" si="170"/>
        <v>Dec</v>
      </c>
      <c r="BF972" s="19">
        <v>25</v>
      </c>
      <c r="BG972" s="40">
        <f t="shared" si="171"/>
        <v>36519</v>
      </c>
      <c r="BM972" s="39">
        <v>1997</v>
      </c>
      <c r="BN972" s="19" t="str">
        <f t="shared" si="172"/>
        <v>Dec</v>
      </c>
      <c r="BO972" s="19">
        <v>2</v>
      </c>
      <c r="BP972" s="40">
        <f t="shared" si="169"/>
        <v>35766</v>
      </c>
      <c r="BQ972" s="19">
        <f ca="1" t="shared" si="173"/>
        <v>27</v>
      </c>
      <c r="BU972" s="19">
        <v>7803.77</v>
      </c>
      <c r="BV972" s="41">
        <v>7803.77</v>
      </c>
    </row>
    <row r="973" spans="1:74">
      <c r="A973" s="19" t="s">
        <v>3602</v>
      </c>
      <c r="B973" s="39">
        <v>1977</v>
      </c>
      <c r="C973" s="19">
        <f t="shared" si="166"/>
        <v>1977</v>
      </c>
      <c r="D973" s="19" t="s">
        <v>8296</v>
      </c>
      <c r="E973" s="19" t="str">
        <f t="shared" si="165"/>
        <v>Jul</v>
      </c>
      <c r="F973" s="19">
        <v>20</v>
      </c>
      <c r="G973" s="40">
        <f t="shared" si="167"/>
        <v>28326</v>
      </c>
      <c r="H973" s="19">
        <v>0</v>
      </c>
      <c r="I973" s="19">
        <v>7935.29</v>
      </c>
      <c r="J973" s="41">
        <v>7935.29</v>
      </c>
      <c r="K973" s="19" t="s">
        <v>8297</v>
      </c>
      <c r="L973" s="19" t="str">
        <v>tier - 2</v>
      </c>
      <c r="M973" s="19" t="s">
        <v>8302</v>
      </c>
      <c r="N973" s="19" t="str">
        <v>tier - 1</v>
      </c>
      <c r="O973" s="19" t="s">
        <v>8337</v>
      </c>
      <c r="P973" s="19" t="str">
        <v>R1024</v>
      </c>
      <c r="Q973" s="19">
        <f ca="1" t="shared" si="168"/>
        <v>48</v>
      </c>
      <c r="R973" s="29"/>
      <c r="U973" s="19" t="s">
        <v>8303</v>
      </c>
      <c r="V973" s="19" t="str">
        <f t="shared" si="163"/>
        <v>Jun</v>
      </c>
      <c r="X973" s="19">
        <f t="shared" si="164"/>
        <v>1981</v>
      </c>
      <c r="AG973" s="19" t="s">
        <v>3577</v>
      </c>
      <c r="AH973" s="19" t="s">
        <v>8336</v>
      </c>
      <c r="AI973" s="19" t="s">
        <v>8297</v>
      </c>
      <c r="AJ973" s="19" t="s">
        <v>8298</v>
      </c>
      <c r="AK973" s="19" t="str">
        <v>tier - 2</v>
      </c>
      <c r="AL973" s="19" t="str">
        <v>tier - 3</v>
      </c>
      <c r="AT973" s="19" t="s">
        <v>8315</v>
      </c>
      <c r="AU973" s="19" t="str">
        <v>R1012</v>
      </c>
      <c r="BD973" s="39">
        <v>1997</v>
      </c>
      <c r="BE973" s="19" t="str">
        <f t="shared" si="170"/>
        <v>Dec</v>
      </c>
      <c r="BF973" s="19">
        <v>2</v>
      </c>
      <c r="BG973" s="40">
        <f t="shared" si="171"/>
        <v>35766</v>
      </c>
      <c r="BM973" s="39">
        <v>1974</v>
      </c>
      <c r="BN973" s="19" t="str">
        <f t="shared" si="172"/>
        <v>Nov</v>
      </c>
      <c r="BO973" s="19">
        <v>9</v>
      </c>
      <c r="BP973" s="40">
        <f t="shared" si="169"/>
        <v>27342</v>
      </c>
      <c r="BQ973" s="19">
        <f ca="1" t="shared" si="173"/>
        <v>50</v>
      </c>
      <c r="BU973" s="19">
        <v>7804.16</v>
      </c>
      <c r="BV973" s="41">
        <v>7804.16</v>
      </c>
    </row>
    <row r="974" spans="1:74">
      <c r="A974" s="19" t="s">
        <v>3605</v>
      </c>
      <c r="B974" s="39">
        <v>1987</v>
      </c>
      <c r="C974" s="19">
        <f t="shared" si="166"/>
        <v>1987</v>
      </c>
      <c r="D974" s="19" t="s">
        <v>8329</v>
      </c>
      <c r="E974" s="19" t="str">
        <f t="shared" si="165"/>
        <v>Oct</v>
      </c>
      <c r="F974" s="19">
        <v>29</v>
      </c>
      <c r="G974" s="40">
        <f t="shared" si="167"/>
        <v>32079</v>
      </c>
      <c r="H974" s="19">
        <v>3</v>
      </c>
      <c r="I974" s="19">
        <v>7948.22</v>
      </c>
      <c r="J974" s="41">
        <v>7948.22</v>
      </c>
      <c r="K974" s="19" t="s">
        <v>8297</v>
      </c>
      <c r="L974" s="19" t="str">
        <v>tier - 2</v>
      </c>
      <c r="M974" s="19" t="s">
        <v>8298</v>
      </c>
      <c r="N974" s="19" t="str">
        <v>tier - 3</v>
      </c>
      <c r="O974" s="19" t="s">
        <v>8335</v>
      </c>
      <c r="P974" s="19" t="str">
        <v>R1025</v>
      </c>
      <c r="Q974" s="19">
        <f ca="1" t="shared" si="168"/>
        <v>38</v>
      </c>
      <c r="R974" s="29"/>
      <c r="U974" s="19" t="s">
        <v>8326</v>
      </c>
      <c r="V974" s="19" t="str">
        <f t="shared" ref="V974:V1037" si="174">SUBSTITUTE(U974,"?","Sep")</f>
        <v>Dec</v>
      </c>
      <c r="X974" s="19">
        <f t="shared" ref="X974:X1037" si="175">IF(B963="?",ROUND(AVERAGE($B$2:$B$2355),0),B963)</f>
        <v>1997</v>
      </c>
      <c r="AG974" s="19" t="s">
        <v>3580</v>
      </c>
      <c r="AH974" s="19" t="s">
        <v>8336</v>
      </c>
      <c r="AI974" s="19" t="s">
        <v>8297</v>
      </c>
      <c r="AJ974" s="19" t="s">
        <v>8298</v>
      </c>
      <c r="AK974" s="19" t="str">
        <v>tier - 2</v>
      </c>
      <c r="AL974" s="19" t="str">
        <v>tier - 3</v>
      </c>
      <c r="AT974" s="19" t="s">
        <v>8299</v>
      </c>
      <c r="AU974" s="19" t="str">
        <v>R1013</v>
      </c>
      <c r="BD974" s="39">
        <v>1974</v>
      </c>
      <c r="BE974" s="19" t="str">
        <f t="shared" si="170"/>
        <v>Nov</v>
      </c>
      <c r="BF974" s="19">
        <v>9</v>
      </c>
      <c r="BG974" s="40">
        <f t="shared" si="171"/>
        <v>27342</v>
      </c>
      <c r="BM974" s="39">
        <v>1991</v>
      </c>
      <c r="BN974" s="19" t="str">
        <f t="shared" si="172"/>
        <v>Dec</v>
      </c>
      <c r="BO974" s="19">
        <v>21</v>
      </c>
      <c r="BP974" s="40">
        <f t="shared" si="169"/>
        <v>33593</v>
      </c>
      <c r="BQ974" s="19">
        <f ca="1" t="shared" si="173"/>
        <v>33</v>
      </c>
      <c r="BU974" s="19">
        <v>7812.67</v>
      </c>
      <c r="BV974" s="41">
        <v>7812.67</v>
      </c>
    </row>
    <row r="975" spans="1:74">
      <c r="A975" s="19" t="s">
        <v>3608</v>
      </c>
      <c r="B975" s="39">
        <v>1966</v>
      </c>
      <c r="C975" s="19">
        <f t="shared" si="166"/>
        <v>1966</v>
      </c>
      <c r="D975" s="19" t="s">
        <v>8296</v>
      </c>
      <c r="E975" s="19" t="str">
        <f t="shared" si="165"/>
        <v>Jul</v>
      </c>
      <c r="F975" s="19">
        <v>9</v>
      </c>
      <c r="G975" s="40">
        <f t="shared" si="167"/>
        <v>24297</v>
      </c>
      <c r="H975" s="19">
        <v>0</v>
      </c>
      <c r="I975" s="19">
        <v>7953.72</v>
      </c>
      <c r="J975" s="41">
        <v>7953.72</v>
      </c>
      <c r="K975" s="19" t="s">
        <v>8298</v>
      </c>
      <c r="L975" s="19" t="str">
        <v>tier - 3</v>
      </c>
      <c r="M975" s="19" t="s">
        <v>8298</v>
      </c>
      <c r="N975" s="19" t="str">
        <v>tier - 3</v>
      </c>
      <c r="O975" s="19" t="s">
        <v>8315</v>
      </c>
      <c r="P975" s="19" t="str">
        <v>R1012</v>
      </c>
      <c r="Q975" s="19">
        <f ca="1" t="shared" si="168"/>
        <v>59</v>
      </c>
      <c r="R975" s="29"/>
      <c r="U975" s="19" t="s">
        <v>8326</v>
      </c>
      <c r="V975" s="19" t="str">
        <f t="shared" si="174"/>
        <v>Dec</v>
      </c>
      <c r="X975" s="19">
        <f t="shared" si="175"/>
        <v>1974</v>
      </c>
      <c r="AG975" s="19" t="s">
        <v>3582</v>
      </c>
      <c r="AH975" s="19" t="s">
        <v>8336</v>
      </c>
      <c r="AI975" s="19" t="s">
        <v>8297</v>
      </c>
      <c r="AJ975" s="19" t="s">
        <v>8302</v>
      </c>
      <c r="AK975" s="19" t="str">
        <v>tier - 2</v>
      </c>
      <c r="AL975" s="19" t="str">
        <v>tier - 1</v>
      </c>
      <c r="AT975" s="19" t="s">
        <v>8315</v>
      </c>
      <c r="AU975" s="19" t="str">
        <v>R1012</v>
      </c>
      <c r="BD975" s="39">
        <v>1991</v>
      </c>
      <c r="BE975" s="19" t="str">
        <f t="shared" si="170"/>
        <v>Dec</v>
      </c>
      <c r="BF975" s="19">
        <v>21</v>
      </c>
      <c r="BG975" s="40">
        <f t="shared" si="171"/>
        <v>33593</v>
      </c>
      <c r="BM975" s="39">
        <v>1989</v>
      </c>
      <c r="BN975" s="19" t="str">
        <f t="shared" si="172"/>
        <v>Oct</v>
      </c>
      <c r="BO975" s="19">
        <v>12</v>
      </c>
      <c r="BP975" s="40">
        <f t="shared" si="169"/>
        <v>32793</v>
      </c>
      <c r="BQ975" s="19">
        <f ca="1" t="shared" si="173"/>
        <v>36</v>
      </c>
      <c r="BU975" s="19">
        <v>7824.37</v>
      </c>
      <c r="BV975" s="41">
        <v>7824.37</v>
      </c>
    </row>
    <row r="976" spans="1:74">
      <c r="A976" s="19" t="s">
        <v>3612</v>
      </c>
      <c r="B976" s="39">
        <v>1981</v>
      </c>
      <c r="C976" s="19">
        <f t="shared" si="166"/>
        <v>1981</v>
      </c>
      <c r="D976" s="19" t="s">
        <v>8326</v>
      </c>
      <c r="E976" s="19" t="str">
        <f t="shared" si="165"/>
        <v>Dec</v>
      </c>
      <c r="F976" s="19">
        <v>28</v>
      </c>
      <c r="G976" s="40">
        <f t="shared" si="167"/>
        <v>29948</v>
      </c>
      <c r="H976" s="19">
        <v>3</v>
      </c>
      <c r="I976" s="19">
        <v>7954.52</v>
      </c>
      <c r="J976" s="41">
        <v>7954.52</v>
      </c>
      <c r="K976" s="19" t="s">
        <v>8297</v>
      </c>
      <c r="L976" s="19" t="str">
        <v>tier - 2</v>
      </c>
      <c r="M976" s="19" t="s">
        <v>8297</v>
      </c>
      <c r="N976" s="19" t="str">
        <v>tier - 2</v>
      </c>
      <c r="O976" s="19" t="s">
        <v>8330</v>
      </c>
      <c r="P976" s="19" t="str">
        <v>R1011</v>
      </c>
      <c r="Q976" s="19">
        <f ca="1" t="shared" si="168"/>
        <v>43</v>
      </c>
      <c r="R976" s="29"/>
      <c r="U976" s="19" t="s">
        <v>8326</v>
      </c>
      <c r="V976" s="19" t="str">
        <f t="shared" si="174"/>
        <v>Dec</v>
      </c>
      <c r="X976" s="19">
        <f t="shared" si="175"/>
        <v>1999</v>
      </c>
      <c r="AG976" s="19" t="s">
        <v>3586</v>
      </c>
      <c r="AH976" s="19" t="s">
        <v>8336</v>
      </c>
      <c r="AI976" s="19" t="s">
        <v>8297</v>
      </c>
      <c r="AJ976" s="19" t="s">
        <v>8297</v>
      </c>
      <c r="AK976" s="19" t="str">
        <v>tier - 2</v>
      </c>
      <c r="AL976" s="19" t="str">
        <v>tier - 2</v>
      </c>
      <c r="AT976" s="19" t="s">
        <v>8315</v>
      </c>
      <c r="AU976" s="19" t="str">
        <v>R1012</v>
      </c>
      <c r="BD976" s="39">
        <v>1989</v>
      </c>
      <c r="BE976" s="19" t="str">
        <f t="shared" si="170"/>
        <v>Oct</v>
      </c>
      <c r="BF976" s="19">
        <v>12</v>
      </c>
      <c r="BG976" s="40">
        <f t="shared" si="171"/>
        <v>32793</v>
      </c>
      <c r="BM976" s="39">
        <v>2001</v>
      </c>
      <c r="BN976" s="19" t="str">
        <f t="shared" si="172"/>
        <v>Oct</v>
      </c>
      <c r="BO976" s="19">
        <v>5</v>
      </c>
      <c r="BP976" s="40">
        <f t="shared" si="169"/>
        <v>37169</v>
      </c>
      <c r="BQ976" s="19">
        <f ca="1" t="shared" si="173"/>
        <v>24</v>
      </c>
      <c r="BU976" s="19">
        <v>7844.8</v>
      </c>
      <c r="BV976" s="41">
        <v>7844.8</v>
      </c>
    </row>
    <row r="977" spans="1:74">
      <c r="A977" s="19" t="s">
        <v>3615</v>
      </c>
      <c r="B977" s="39">
        <v>1970</v>
      </c>
      <c r="C977" s="19">
        <f t="shared" si="166"/>
        <v>1970</v>
      </c>
      <c r="D977" s="19" t="s">
        <v>8303</v>
      </c>
      <c r="E977" s="19" t="str">
        <f t="shared" si="165"/>
        <v>Jun</v>
      </c>
      <c r="F977" s="19">
        <v>19</v>
      </c>
      <c r="G977" s="40">
        <f t="shared" si="167"/>
        <v>25738</v>
      </c>
      <c r="H977" s="19">
        <v>0</v>
      </c>
      <c r="I977" s="19">
        <v>7958.13</v>
      </c>
      <c r="J977" s="41">
        <v>7958.13</v>
      </c>
      <c r="K977" s="19" t="s">
        <v>8297</v>
      </c>
      <c r="L977" s="19" t="str">
        <v>tier - 2</v>
      </c>
      <c r="M977" s="19" t="s">
        <v>8297</v>
      </c>
      <c r="N977" s="19" t="str">
        <v>tier - 2</v>
      </c>
      <c r="O977" s="19" t="s">
        <v>8299</v>
      </c>
      <c r="P977" s="19" t="str">
        <v>R1013</v>
      </c>
      <c r="Q977" s="19">
        <f ca="1" t="shared" si="168"/>
        <v>55</v>
      </c>
      <c r="R977" s="29"/>
      <c r="U977" s="19" t="s">
        <v>8326</v>
      </c>
      <c r="V977" s="19" t="str">
        <f t="shared" si="174"/>
        <v>Dec</v>
      </c>
      <c r="X977" s="19">
        <f t="shared" si="175"/>
        <v>1997</v>
      </c>
      <c r="AG977" s="19" t="s">
        <v>3590</v>
      </c>
      <c r="AH977" s="19" t="s">
        <v>8336</v>
      </c>
      <c r="AI977" s="19" t="s">
        <v>8297</v>
      </c>
      <c r="AJ977" s="19" t="s">
        <v>8297</v>
      </c>
      <c r="AK977" s="19" t="str">
        <v>tier - 2</v>
      </c>
      <c r="AL977" s="19" t="str">
        <v>tier - 2</v>
      </c>
      <c r="AT977" s="19" t="s">
        <v>8315</v>
      </c>
      <c r="AU977" s="19" t="str">
        <v>R1012</v>
      </c>
      <c r="BD977" s="39">
        <v>2001</v>
      </c>
      <c r="BE977" s="19" t="str">
        <f t="shared" si="170"/>
        <v>Oct</v>
      </c>
      <c r="BF977" s="19">
        <v>5</v>
      </c>
      <c r="BG977" s="40">
        <f t="shared" si="171"/>
        <v>37169</v>
      </c>
      <c r="BM977" s="39">
        <v>1994</v>
      </c>
      <c r="BN977" s="19" t="str">
        <f t="shared" si="172"/>
        <v>Nov</v>
      </c>
      <c r="BO977" s="19">
        <v>17</v>
      </c>
      <c r="BP977" s="40">
        <f t="shared" si="169"/>
        <v>34655</v>
      </c>
      <c r="BQ977" s="19">
        <f ca="1" t="shared" si="173"/>
        <v>30</v>
      </c>
      <c r="BU977" s="19">
        <v>7851.85</v>
      </c>
      <c r="BV977" s="41">
        <v>7851.85</v>
      </c>
    </row>
    <row r="978" spans="1:74">
      <c r="A978" s="19" t="s">
        <v>3619</v>
      </c>
      <c r="B978" s="39">
        <v>1975</v>
      </c>
      <c r="C978" s="19">
        <f t="shared" si="166"/>
        <v>1975</v>
      </c>
      <c r="D978" s="19" t="s">
        <v>8328</v>
      </c>
      <c r="E978" s="19" t="str">
        <f t="shared" si="165"/>
        <v>Aug</v>
      </c>
      <c r="F978" s="19">
        <v>10</v>
      </c>
      <c r="G978" s="40">
        <f t="shared" si="167"/>
        <v>27616</v>
      </c>
      <c r="H978" s="19">
        <v>1</v>
      </c>
      <c r="I978" s="19">
        <v>7966.81</v>
      </c>
      <c r="J978" s="41">
        <v>7966.81</v>
      </c>
      <c r="K978" s="19" t="s">
        <v>8297</v>
      </c>
      <c r="L978" s="19" t="str">
        <v>tier - 2</v>
      </c>
      <c r="M978" s="19" t="s">
        <v>8297</v>
      </c>
      <c r="N978" s="19" t="str">
        <v>tier - 2</v>
      </c>
      <c r="O978" s="19" t="s">
        <v>8299</v>
      </c>
      <c r="P978" s="19" t="str">
        <v>R1013</v>
      </c>
      <c r="Q978" s="19">
        <f ca="1" t="shared" si="168"/>
        <v>50</v>
      </c>
      <c r="R978" s="29"/>
      <c r="U978" s="19" t="s">
        <v>8301</v>
      </c>
      <c r="V978" s="19" t="str">
        <f t="shared" si="174"/>
        <v>Nov</v>
      </c>
      <c r="X978" s="19">
        <f t="shared" si="175"/>
        <v>1974</v>
      </c>
      <c r="AG978" s="19" t="s">
        <v>3594</v>
      </c>
      <c r="AH978" s="19" t="s">
        <v>8336</v>
      </c>
      <c r="AI978" s="19" t="s">
        <v>8297</v>
      </c>
      <c r="AJ978" s="19" t="s">
        <v>8298</v>
      </c>
      <c r="AK978" s="19" t="str">
        <v>tier - 2</v>
      </c>
      <c r="AL978" s="19" t="str">
        <v>tier - 3</v>
      </c>
      <c r="AT978" s="19" t="s">
        <v>8315</v>
      </c>
      <c r="AU978" s="19" t="str">
        <v>R1012</v>
      </c>
      <c r="BD978" s="39">
        <v>1994</v>
      </c>
      <c r="BE978" s="19" t="str">
        <f t="shared" si="170"/>
        <v>Nov</v>
      </c>
      <c r="BF978" s="19">
        <v>17</v>
      </c>
      <c r="BG978" s="40">
        <f t="shared" si="171"/>
        <v>34655</v>
      </c>
      <c r="BM978" s="39">
        <v>1962</v>
      </c>
      <c r="BN978" s="19" t="str">
        <f t="shared" si="172"/>
        <v>Oct</v>
      </c>
      <c r="BO978" s="19">
        <v>10</v>
      </c>
      <c r="BP978" s="40">
        <f t="shared" si="169"/>
        <v>22929</v>
      </c>
      <c r="BQ978" s="19">
        <f ca="1" t="shared" si="173"/>
        <v>63</v>
      </c>
      <c r="BU978" s="19">
        <v>7896.41</v>
      </c>
      <c r="BV978" s="41">
        <v>7896.41</v>
      </c>
    </row>
    <row r="979" spans="1:74">
      <c r="A979" s="19" t="s">
        <v>3622</v>
      </c>
      <c r="B979" s="39">
        <v>1972</v>
      </c>
      <c r="C979" s="19">
        <f t="shared" si="166"/>
        <v>1972</v>
      </c>
      <c r="D979" s="19" t="s">
        <v>8301</v>
      </c>
      <c r="E979" s="19" t="str">
        <f t="shared" si="165"/>
        <v>Nov</v>
      </c>
      <c r="F979" s="19">
        <v>23</v>
      </c>
      <c r="G979" s="40">
        <f t="shared" si="167"/>
        <v>26626</v>
      </c>
      <c r="H979" s="19">
        <v>0</v>
      </c>
      <c r="I979" s="19">
        <v>7980.34</v>
      </c>
      <c r="J979" s="41">
        <v>7980.34</v>
      </c>
      <c r="K979" s="19" t="s">
        <v>8297</v>
      </c>
      <c r="L979" s="19" t="str">
        <v>tier - 2</v>
      </c>
      <c r="M979" s="19" t="s">
        <v>8297</v>
      </c>
      <c r="N979" s="19" t="str">
        <v>tier - 2</v>
      </c>
      <c r="O979" s="19" t="s">
        <v>8299</v>
      </c>
      <c r="P979" s="19" t="str">
        <v>R1013</v>
      </c>
      <c r="Q979" s="19">
        <f ca="1" t="shared" si="168"/>
        <v>52</v>
      </c>
      <c r="R979" s="29"/>
      <c r="U979" s="19" t="s">
        <v>8326</v>
      </c>
      <c r="V979" s="19" t="str">
        <f t="shared" si="174"/>
        <v>Dec</v>
      </c>
      <c r="X979" s="19">
        <f t="shared" si="175"/>
        <v>1991</v>
      </c>
      <c r="AG979" s="19" t="s">
        <v>3598</v>
      </c>
      <c r="AH979" s="19" t="s">
        <v>8336</v>
      </c>
      <c r="AI979" s="19" t="s">
        <v>8298</v>
      </c>
      <c r="AJ979" s="19" t="s">
        <v>8297</v>
      </c>
      <c r="AK979" s="19" t="str">
        <v>tier - 3</v>
      </c>
      <c r="AL979" s="19" t="str">
        <v>tier - 2</v>
      </c>
      <c r="AT979" s="19" t="s">
        <v>8299</v>
      </c>
      <c r="AU979" s="19" t="str">
        <v>R1013</v>
      </c>
      <c r="BD979" s="39">
        <v>1962</v>
      </c>
      <c r="BE979" s="19" t="str">
        <f t="shared" si="170"/>
        <v>Oct</v>
      </c>
      <c r="BF979" s="19">
        <v>10</v>
      </c>
      <c r="BG979" s="40">
        <f t="shared" si="171"/>
        <v>22929</v>
      </c>
      <c r="BM979" s="39">
        <v>1977</v>
      </c>
      <c r="BN979" s="19" t="str">
        <f t="shared" si="172"/>
        <v>Jul</v>
      </c>
      <c r="BO979" s="19">
        <v>20</v>
      </c>
      <c r="BP979" s="40">
        <f t="shared" si="169"/>
        <v>28326</v>
      </c>
      <c r="BQ979" s="19">
        <f ca="1" t="shared" si="173"/>
        <v>48</v>
      </c>
      <c r="BU979" s="19">
        <v>7935.29</v>
      </c>
      <c r="BV979" s="41">
        <v>7935.29</v>
      </c>
    </row>
    <row r="980" spans="1:74">
      <c r="A980" s="19" t="s">
        <v>3625</v>
      </c>
      <c r="B980" s="39">
        <v>1983</v>
      </c>
      <c r="C980" s="19">
        <f t="shared" si="166"/>
        <v>1983</v>
      </c>
      <c r="D980" s="19" t="s">
        <v>8328</v>
      </c>
      <c r="E980" s="19" t="str">
        <f t="shared" si="165"/>
        <v>Aug</v>
      </c>
      <c r="F980" s="19">
        <v>28</v>
      </c>
      <c r="G980" s="40">
        <f t="shared" si="167"/>
        <v>30556</v>
      </c>
      <c r="H980" s="19">
        <v>3</v>
      </c>
      <c r="I980" s="19">
        <v>7985.82</v>
      </c>
      <c r="J980" s="41">
        <v>7985.82</v>
      </c>
      <c r="K980" s="19" t="s">
        <v>8297</v>
      </c>
      <c r="L980" s="19" t="str">
        <v>tier - 2</v>
      </c>
      <c r="M980" s="19" t="s">
        <v>8302</v>
      </c>
      <c r="N980" s="19" t="str">
        <v>tier - 1</v>
      </c>
      <c r="O980" s="19" t="s">
        <v>8337</v>
      </c>
      <c r="P980" s="19" t="str">
        <v>R1024</v>
      </c>
      <c r="Q980" s="19">
        <f ca="1" t="shared" si="168"/>
        <v>42</v>
      </c>
      <c r="R980" s="29"/>
      <c r="U980" s="19" t="s">
        <v>8329</v>
      </c>
      <c r="V980" s="19" t="str">
        <f t="shared" si="174"/>
        <v>Oct</v>
      </c>
      <c r="X980" s="19">
        <f t="shared" si="175"/>
        <v>1989</v>
      </c>
      <c r="AG980" s="19" t="s">
        <v>3602</v>
      </c>
      <c r="AH980" s="19" t="s">
        <v>8336</v>
      </c>
      <c r="AI980" s="19" t="s">
        <v>8297</v>
      </c>
      <c r="AJ980" s="19" t="s">
        <v>8302</v>
      </c>
      <c r="AK980" s="19" t="str">
        <v>tier - 2</v>
      </c>
      <c r="AL980" s="19" t="str">
        <v>tier - 1</v>
      </c>
      <c r="AT980" s="19" t="s">
        <v>8337</v>
      </c>
      <c r="AU980" s="19" t="str">
        <v>R1024</v>
      </c>
      <c r="BD980" s="39">
        <v>1977</v>
      </c>
      <c r="BE980" s="19" t="str">
        <f t="shared" si="170"/>
        <v>Jul</v>
      </c>
      <c r="BF980" s="19">
        <v>20</v>
      </c>
      <c r="BG980" s="40">
        <f t="shared" si="171"/>
        <v>28326</v>
      </c>
      <c r="BM980" s="39">
        <v>1987</v>
      </c>
      <c r="BN980" s="19" t="str">
        <f t="shared" si="172"/>
        <v>Oct</v>
      </c>
      <c r="BO980" s="19">
        <v>29</v>
      </c>
      <c r="BP980" s="40">
        <f t="shared" si="169"/>
        <v>32079</v>
      </c>
      <c r="BQ980" s="19">
        <f ca="1" t="shared" si="173"/>
        <v>38</v>
      </c>
      <c r="BU980" s="19">
        <v>7948.22</v>
      </c>
      <c r="BV980" s="41">
        <v>7948.22</v>
      </c>
    </row>
    <row r="981" spans="1:74">
      <c r="A981" s="19" t="s">
        <v>3628</v>
      </c>
      <c r="B981" s="39">
        <v>1983</v>
      </c>
      <c r="C981" s="19">
        <f t="shared" si="166"/>
        <v>1983</v>
      </c>
      <c r="D981" s="19" t="s">
        <v>8328</v>
      </c>
      <c r="E981" s="19" t="str">
        <f t="shared" si="165"/>
        <v>Aug</v>
      </c>
      <c r="F981" s="19">
        <v>20</v>
      </c>
      <c r="G981" s="40">
        <f t="shared" si="167"/>
        <v>30548</v>
      </c>
      <c r="H981" s="19">
        <v>3</v>
      </c>
      <c r="I981" s="19">
        <v>7986.48</v>
      </c>
      <c r="J981" s="41">
        <v>7986.48</v>
      </c>
      <c r="K981" s="19" t="s">
        <v>8297</v>
      </c>
      <c r="L981" s="19" t="str">
        <v>tier - 2</v>
      </c>
      <c r="M981" s="19" t="s">
        <v>8298</v>
      </c>
      <c r="N981" s="19" t="str">
        <v>tier - 3</v>
      </c>
      <c r="O981" s="19" t="s">
        <v>8337</v>
      </c>
      <c r="P981" s="19" t="str">
        <v>R1024</v>
      </c>
      <c r="Q981" s="19">
        <f ca="1" t="shared" si="168"/>
        <v>42</v>
      </c>
      <c r="R981" s="29"/>
      <c r="U981" s="19" t="s">
        <v>8329</v>
      </c>
      <c r="V981" s="19" t="str">
        <f t="shared" si="174"/>
        <v>Oct</v>
      </c>
      <c r="X981" s="19">
        <f t="shared" si="175"/>
        <v>2001</v>
      </c>
      <c r="AG981" s="19" t="s">
        <v>3605</v>
      </c>
      <c r="AH981" s="19" t="s">
        <v>8336</v>
      </c>
      <c r="AI981" s="19" t="s">
        <v>8297</v>
      </c>
      <c r="AJ981" s="19" t="s">
        <v>8298</v>
      </c>
      <c r="AK981" s="19" t="str">
        <v>tier - 2</v>
      </c>
      <c r="AL981" s="19" t="str">
        <v>tier - 3</v>
      </c>
      <c r="AT981" s="19" t="s">
        <v>8335</v>
      </c>
      <c r="AU981" s="19" t="str">
        <v>R1025</v>
      </c>
      <c r="BD981" s="39">
        <v>1987</v>
      </c>
      <c r="BE981" s="19" t="str">
        <f t="shared" si="170"/>
        <v>Oct</v>
      </c>
      <c r="BF981" s="19">
        <v>29</v>
      </c>
      <c r="BG981" s="40">
        <f t="shared" si="171"/>
        <v>32079</v>
      </c>
      <c r="BM981" s="39">
        <v>1966</v>
      </c>
      <c r="BN981" s="19" t="str">
        <f t="shared" si="172"/>
        <v>Jul</v>
      </c>
      <c r="BO981" s="19">
        <v>9</v>
      </c>
      <c r="BP981" s="40">
        <f t="shared" si="169"/>
        <v>24297</v>
      </c>
      <c r="BQ981" s="19">
        <f ca="1" t="shared" si="173"/>
        <v>59</v>
      </c>
      <c r="BU981" s="19">
        <v>7953.72</v>
      </c>
      <c r="BV981" s="41">
        <v>7953.72</v>
      </c>
    </row>
    <row r="982" spans="1:74">
      <c r="A982" s="19" t="s">
        <v>3632</v>
      </c>
      <c r="B982" s="39">
        <v>1962</v>
      </c>
      <c r="C982" s="19">
        <f t="shared" si="166"/>
        <v>1962</v>
      </c>
      <c r="D982" s="19" t="s">
        <v>8328</v>
      </c>
      <c r="E982" s="19" t="str">
        <f t="shared" si="165"/>
        <v>Aug</v>
      </c>
      <c r="F982" s="19">
        <v>22</v>
      </c>
      <c r="G982" s="40">
        <f t="shared" si="167"/>
        <v>22880</v>
      </c>
      <c r="H982" s="19">
        <v>0</v>
      </c>
      <c r="I982" s="19">
        <v>8004.96</v>
      </c>
      <c r="J982" s="41">
        <v>8004.96</v>
      </c>
      <c r="K982" s="19" t="s">
        <v>8298</v>
      </c>
      <c r="L982" s="19" t="str">
        <v>tier - 3</v>
      </c>
      <c r="M982" s="19" t="s">
        <v>8302</v>
      </c>
      <c r="N982" s="19" t="str">
        <v>tier - 1</v>
      </c>
      <c r="O982" s="19" t="s">
        <v>8299</v>
      </c>
      <c r="P982" s="19" t="str">
        <v>R1013</v>
      </c>
      <c r="Q982" s="19">
        <f ca="1" t="shared" si="168"/>
        <v>63</v>
      </c>
      <c r="R982" s="29"/>
      <c r="U982" s="19" t="s">
        <v>8301</v>
      </c>
      <c r="V982" s="19" t="str">
        <f t="shared" si="174"/>
        <v>Nov</v>
      </c>
      <c r="X982" s="19">
        <f t="shared" si="175"/>
        <v>1994</v>
      </c>
      <c r="AG982" s="19" t="s">
        <v>3608</v>
      </c>
      <c r="AH982" s="19" t="s">
        <v>8336</v>
      </c>
      <c r="AI982" s="19" t="s">
        <v>8298</v>
      </c>
      <c r="AJ982" s="19" t="s">
        <v>8298</v>
      </c>
      <c r="AK982" s="19" t="str">
        <v>tier - 3</v>
      </c>
      <c r="AL982" s="19" t="str">
        <v>tier - 3</v>
      </c>
      <c r="AT982" s="19" t="s">
        <v>8315</v>
      </c>
      <c r="AU982" s="19" t="str">
        <v>R1012</v>
      </c>
      <c r="BD982" s="39">
        <v>1966</v>
      </c>
      <c r="BE982" s="19" t="str">
        <f t="shared" si="170"/>
        <v>Jul</v>
      </c>
      <c r="BF982" s="19">
        <v>9</v>
      </c>
      <c r="BG982" s="40">
        <f t="shared" si="171"/>
        <v>24297</v>
      </c>
      <c r="BM982" s="39">
        <v>1981</v>
      </c>
      <c r="BN982" s="19" t="str">
        <f t="shared" si="172"/>
        <v>Dec</v>
      </c>
      <c r="BO982" s="19">
        <v>28</v>
      </c>
      <c r="BP982" s="40">
        <f t="shared" si="169"/>
        <v>29948</v>
      </c>
      <c r="BQ982" s="19">
        <f ca="1" t="shared" si="173"/>
        <v>43</v>
      </c>
      <c r="BU982" s="19">
        <v>7954.52</v>
      </c>
      <c r="BV982" s="41">
        <v>7954.52</v>
      </c>
    </row>
    <row r="983" spans="1:74">
      <c r="A983" s="19" t="s">
        <v>3635</v>
      </c>
      <c r="B983" s="39">
        <v>1995</v>
      </c>
      <c r="C983" s="19">
        <f t="shared" si="166"/>
        <v>1995</v>
      </c>
      <c r="D983" s="19" t="s">
        <v>8310</v>
      </c>
      <c r="E983" s="19" t="str">
        <f t="shared" si="165"/>
        <v>Sep</v>
      </c>
      <c r="F983" s="19">
        <v>18</v>
      </c>
      <c r="G983" s="40">
        <f t="shared" si="167"/>
        <v>34960</v>
      </c>
      <c r="H983" s="19">
        <v>0</v>
      </c>
      <c r="I983" s="19">
        <v>8014.62</v>
      </c>
      <c r="J983" s="41">
        <v>8014.62</v>
      </c>
      <c r="K983" s="19" t="s">
        <v>8297</v>
      </c>
      <c r="L983" s="19" t="str">
        <v>tier - 2</v>
      </c>
      <c r="M983" s="19" t="s">
        <v>8298</v>
      </c>
      <c r="N983" s="19" t="str">
        <v>tier - 3</v>
      </c>
      <c r="O983" s="19" t="s">
        <v>8315</v>
      </c>
      <c r="P983" s="19" t="str">
        <v>R1012</v>
      </c>
      <c r="Q983" s="19">
        <f ca="1" t="shared" si="168"/>
        <v>30</v>
      </c>
      <c r="R983" s="29"/>
      <c r="U983" s="19" t="s">
        <v>8329</v>
      </c>
      <c r="V983" s="19" t="str">
        <f t="shared" si="174"/>
        <v>Oct</v>
      </c>
      <c r="X983" s="19">
        <f t="shared" si="175"/>
        <v>1962</v>
      </c>
      <c r="AG983" s="19" t="s">
        <v>3612</v>
      </c>
      <c r="AH983" s="19" t="s">
        <v>8336</v>
      </c>
      <c r="AI983" s="19" t="s">
        <v>8297</v>
      </c>
      <c r="AJ983" s="19" t="s">
        <v>8297</v>
      </c>
      <c r="AK983" s="19" t="str">
        <v>tier - 2</v>
      </c>
      <c r="AL983" s="19" t="str">
        <v>tier - 2</v>
      </c>
      <c r="AT983" s="19" t="s">
        <v>8330</v>
      </c>
      <c r="AU983" s="19" t="str">
        <v>R1011</v>
      </c>
      <c r="BD983" s="39">
        <v>1981</v>
      </c>
      <c r="BE983" s="19" t="str">
        <f t="shared" si="170"/>
        <v>Dec</v>
      </c>
      <c r="BF983" s="19">
        <v>28</v>
      </c>
      <c r="BG983" s="40">
        <f t="shared" si="171"/>
        <v>29948</v>
      </c>
      <c r="BM983" s="39">
        <v>1970</v>
      </c>
      <c r="BN983" s="19" t="str">
        <f t="shared" si="172"/>
        <v>Jun</v>
      </c>
      <c r="BO983" s="19">
        <v>19</v>
      </c>
      <c r="BP983" s="40">
        <f t="shared" si="169"/>
        <v>25738</v>
      </c>
      <c r="BQ983" s="19">
        <f ca="1" t="shared" si="173"/>
        <v>55</v>
      </c>
      <c r="BU983" s="19">
        <v>7958.13</v>
      </c>
      <c r="BV983" s="41">
        <v>7958.13</v>
      </c>
    </row>
    <row r="984" spans="1:74">
      <c r="A984" s="19" t="s">
        <v>3638</v>
      </c>
      <c r="B984" s="39">
        <v>1980</v>
      </c>
      <c r="C984" s="19">
        <f t="shared" si="166"/>
        <v>1980</v>
      </c>
      <c r="D984" s="19" t="s">
        <v>8301</v>
      </c>
      <c r="E984" s="19" t="str">
        <f t="shared" si="165"/>
        <v>Nov</v>
      </c>
      <c r="F984" s="19">
        <v>8</v>
      </c>
      <c r="G984" s="40">
        <f t="shared" si="167"/>
        <v>29533</v>
      </c>
      <c r="H984" s="19">
        <v>2</v>
      </c>
      <c r="I984" s="19">
        <v>8017.06</v>
      </c>
      <c r="J984" s="41">
        <v>8017.06</v>
      </c>
      <c r="K984" s="19" t="s">
        <v>8297</v>
      </c>
      <c r="L984" s="19" t="str">
        <v>tier - 2</v>
      </c>
      <c r="M984" s="19" t="s">
        <v>8297</v>
      </c>
      <c r="N984" s="19" t="str">
        <v>tier - 2</v>
      </c>
      <c r="O984" s="19" t="s">
        <v>8315</v>
      </c>
      <c r="P984" s="19" t="str">
        <v>R1012</v>
      </c>
      <c r="Q984" s="19">
        <f ca="1" t="shared" si="168"/>
        <v>44</v>
      </c>
      <c r="R984" s="29"/>
      <c r="U984" s="19" t="s">
        <v>8296</v>
      </c>
      <c r="V984" s="19" t="str">
        <f t="shared" si="174"/>
        <v>Jul</v>
      </c>
      <c r="X984" s="19">
        <f t="shared" si="175"/>
        <v>1977</v>
      </c>
      <c r="AG984" s="19" t="s">
        <v>3615</v>
      </c>
      <c r="AH984" s="19" t="s">
        <v>8336</v>
      </c>
      <c r="AI984" s="19" t="s">
        <v>8297</v>
      </c>
      <c r="AJ984" s="19" t="s">
        <v>8297</v>
      </c>
      <c r="AK984" s="19" t="str">
        <v>tier - 2</v>
      </c>
      <c r="AL984" s="19" t="str">
        <v>tier - 2</v>
      </c>
      <c r="AT984" s="19" t="s">
        <v>8299</v>
      </c>
      <c r="AU984" s="19" t="str">
        <v>R1013</v>
      </c>
      <c r="BD984" s="39">
        <v>1970</v>
      </c>
      <c r="BE984" s="19" t="str">
        <f t="shared" si="170"/>
        <v>Jun</v>
      </c>
      <c r="BF984" s="19">
        <v>19</v>
      </c>
      <c r="BG984" s="40">
        <f t="shared" si="171"/>
        <v>25738</v>
      </c>
      <c r="BM984" s="39">
        <v>1975</v>
      </c>
      <c r="BN984" s="19" t="str">
        <f t="shared" si="172"/>
        <v>Aug</v>
      </c>
      <c r="BO984" s="19">
        <v>10</v>
      </c>
      <c r="BP984" s="40">
        <f t="shared" si="169"/>
        <v>27616</v>
      </c>
      <c r="BQ984" s="19">
        <f ca="1" t="shared" si="173"/>
        <v>50</v>
      </c>
      <c r="BU984" s="19">
        <v>7966.81</v>
      </c>
      <c r="BV984" s="41">
        <v>7966.81</v>
      </c>
    </row>
    <row r="985" spans="1:74">
      <c r="A985" s="19" t="s">
        <v>3641</v>
      </c>
      <c r="B985" s="39">
        <v>1989</v>
      </c>
      <c r="C985" s="19">
        <f t="shared" si="166"/>
        <v>1989</v>
      </c>
      <c r="D985" s="19" t="s">
        <v>8301</v>
      </c>
      <c r="E985" s="19" t="str">
        <f t="shared" si="165"/>
        <v>Nov</v>
      </c>
      <c r="F985" s="19">
        <v>3</v>
      </c>
      <c r="G985" s="40">
        <f t="shared" si="167"/>
        <v>32815</v>
      </c>
      <c r="H985" s="19">
        <v>3</v>
      </c>
      <c r="I985" s="19">
        <v>8021.11</v>
      </c>
      <c r="J985" s="41">
        <v>8021.11</v>
      </c>
      <c r="K985" s="19" t="s">
        <v>8297</v>
      </c>
      <c r="L985" s="19" t="str">
        <v>tier - 2</v>
      </c>
      <c r="M985" s="19" t="s">
        <v>8302</v>
      </c>
      <c r="N985" s="19" t="str">
        <v>tier - 1</v>
      </c>
      <c r="O985" s="19" t="s">
        <v>8315</v>
      </c>
      <c r="P985" s="19" t="str">
        <v>R1012</v>
      </c>
      <c r="Q985" s="19">
        <f ca="1" t="shared" si="168"/>
        <v>36</v>
      </c>
      <c r="R985" s="29"/>
      <c r="U985" s="19" t="s">
        <v>8329</v>
      </c>
      <c r="V985" s="19" t="str">
        <f t="shared" si="174"/>
        <v>Oct</v>
      </c>
      <c r="X985" s="19">
        <f t="shared" si="175"/>
        <v>1987</v>
      </c>
      <c r="AG985" s="19" t="s">
        <v>3619</v>
      </c>
      <c r="AH985" s="19" t="s">
        <v>8336</v>
      </c>
      <c r="AI985" s="19" t="s">
        <v>8297</v>
      </c>
      <c r="AJ985" s="19" t="s">
        <v>8297</v>
      </c>
      <c r="AK985" s="19" t="str">
        <v>tier - 2</v>
      </c>
      <c r="AL985" s="19" t="str">
        <v>tier - 2</v>
      </c>
      <c r="AT985" s="19" t="s">
        <v>8299</v>
      </c>
      <c r="AU985" s="19" t="str">
        <v>R1013</v>
      </c>
      <c r="BD985" s="39">
        <v>1975</v>
      </c>
      <c r="BE985" s="19" t="str">
        <f t="shared" si="170"/>
        <v>Aug</v>
      </c>
      <c r="BF985" s="19">
        <v>10</v>
      </c>
      <c r="BG985" s="40">
        <f t="shared" si="171"/>
        <v>27616</v>
      </c>
      <c r="BM985" s="39">
        <v>1972</v>
      </c>
      <c r="BN985" s="19" t="str">
        <f t="shared" si="172"/>
        <v>Nov</v>
      </c>
      <c r="BO985" s="19">
        <v>23</v>
      </c>
      <c r="BP985" s="40">
        <f t="shared" si="169"/>
        <v>26626</v>
      </c>
      <c r="BQ985" s="19">
        <f ca="1" t="shared" si="173"/>
        <v>52</v>
      </c>
      <c r="BU985" s="19">
        <v>7980.34</v>
      </c>
      <c r="BV985" s="41">
        <v>7980.34</v>
      </c>
    </row>
    <row r="986" spans="1:74">
      <c r="A986" s="19" t="s">
        <v>3644</v>
      </c>
      <c r="B986" s="39">
        <v>1978</v>
      </c>
      <c r="C986" s="19">
        <f t="shared" si="166"/>
        <v>1978</v>
      </c>
      <c r="D986" s="19" t="s">
        <v>8296</v>
      </c>
      <c r="E986" s="19" t="str">
        <f t="shared" si="165"/>
        <v>Jul</v>
      </c>
      <c r="F986" s="19">
        <v>17</v>
      </c>
      <c r="G986" s="40">
        <f t="shared" si="167"/>
        <v>28688</v>
      </c>
      <c r="H986" s="19">
        <v>1</v>
      </c>
      <c r="I986" s="19">
        <v>8023.14</v>
      </c>
      <c r="J986" s="41">
        <v>8023.14</v>
      </c>
      <c r="K986" s="19" t="s">
        <v>8297</v>
      </c>
      <c r="L986" s="19" t="str">
        <v>tier - 2</v>
      </c>
      <c r="M986" s="19" t="s">
        <v>8298</v>
      </c>
      <c r="N986" s="19" t="str">
        <v>tier - 3</v>
      </c>
      <c r="O986" s="19" t="s">
        <v>8315</v>
      </c>
      <c r="P986" s="19" t="str">
        <v>R1012</v>
      </c>
      <c r="Q986" s="19">
        <f ca="1" t="shared" si="168"/>
        <v>47</v>
      </c>
      <c r="R986" s="29"/>
      <c r="U986" s="19" t="s">
        <v>8296</v>
      </c>
      <c r="V986" s="19" t="str">
        <f t="shared" si="174"/>
        <v>Jul</v>
      </c>
      <c r="X986" s="19">
        <f t="shared" si="175"/>
        <v>1966</v>
      </c>
      <c r="AG986" s="19" t="s">
        <v>3622</v>
      </c>
      <c r="AH986" s="19" t="s">
        <v>8336</v>
      </c>
      <c r="AI986" s="19" t="s">
        <v>8297</v>
      </c>
      <c r="AJ986" s="19" t="s">
        <v>8297</v>
      </c>
      <c r="AK986" s="19" t="str">
        <v>tier - 2</v>
      </c>
      <c r="AL986" s="19" t="str">
        <v>tier - 2</v>
      </c>
      <c r="AT986" s="19" t="s">
        <v>8299</v>
      </c>
      <c r="AU986" s="19" t="str">
        <v>R1013</v>
      </c>
      <c r="BD986" s="39">
        <v>1972</v>
      </c>
      <c r="BE986" s="19" t="str">
        <f t="shared" si="170"/>
        <v>Nov</v>
      </c>
      <c r="BF986" s="19">
        <v>23</v>
      </c>
      <c r="BG986" s="40">
        <f t="shared" si="171"/>
        <v>26626</v>
      </c>
      <c r="BM986" s="39">
        <v>1983</v>
      </c>
      <c r="BN986" s="19" t="str">
        <f t="shared" si="172"/>
        <v>Aug</v>
      </c>
      <c r="BO986" s="19">
        <v>28</v>
      </c>
      <c r="BP986" s="40">
        <f t="shared" si="169"/>
        <v>30556</v>
      </c>
      <c r="BQ986" s="19">
        <f ca="1" t="shared" si="173"/>
        <v>42</v>
      </c>
      <c r="BU986" s="19">
        <v>7985.82</v>
      </c>
      <c r="BV986" s="41">
        <v>7985.82</v>
      </c>
    </row>
    <row r="987" spans="1:74">
      <c r="A987" s="19" t="s">
        <v>3648</v>
      </c>
      <c r="B987" s="39">
        <v>1976</v>
      </c>
      <c r="C987" s="19">
        <f t="shared" si="166"/>
        <v>1976</v>
      </c>
      <c r="D987" s="19" t="s">
        <v>8326</v>
      </c>
      <c r="E987" s="19" t="str">
        <f t="shared" si="165"/>
        <v>Dec</v>
      </c>
      <c r="F987" s="19">
        <v>20</v>
      </c>
      <c r="G987" s="40">
        <f t="shared" si="167"/>
        <v>28114</v>
      </c>
      <c r="H987" s="19">
        <v>0</v>
      </c>
      <c r="I987" s="19">
        <v>8026.67</v>
      </c>
      <c r="J987" s="41">
        <v>8026.67</v>
      </c>
      <c r="K987" s="19" t="s">
        <v>8297</v>
      </c>
      <c r="L987" s="19" t="str">
        <v>tier - 2</v>
      </c>
      <c r="M987" s="19" t="s">
        <v>8297</v>
      </c>
      <c r="N987" s="19" t="str">
        <v>tier - 2</v>
      </c>
      <c r="O987" s="19" t="s">
        <v>8315</v>
      </c>
      <c r="P987" s="19" t="str">
        <v>R1012</v>
      </c>
      <c r="Q987" s="19">
        <f ca="1" t="shared" si="168"/>
        <v>48</v>
      </c>
      <c r="R987" s="29"/>
      <c r="U987" s="19" t="s">
        <v>8326</v>
      </c>
      <c r="V987" s="19" t="str">
        <f t="shared" si="174"/>
        <v>Dec</v>
      </c>
      <c r="X987" s="19">
        <f t="shared" si="175"/>
        <v>1981</v>
      </c>
      <c r="AG987" s="19" t="s">
        <v>3625</v>
      </c>
      <c r="AH987" s="19" t="s">
        <v>8336</v>
      </c>
      <c r="AI987" s="19" t="s">
        <v>8297</v>
      </c>
      <c r="AJ987" s="19" t="s">
        <v>8302</v>
      </c>
      <c r="AK987" s="19" t="str">
        <v>tier - 2</v>
      </c>
      <c r="AL987" s="19" t="str">
        <v>tier - 1</v>
      </c>
      <c r="AT987" s="19" t="s">
        <v>8337</v>
      </c>
      <c r="AU987" s="19" t="str">
        <v>R1024</v>
      </c>
      <c r="BD987" s="39">
        <v>1983</v>
      </c>
      <c r="BE987" s="19" t="str">
        <f t="shared" si="170"/>
        <v>Aug</v>
      </c>
      <c r="BF987" s="19">
        <v>28</v>
      </c>
      <c r="BG987" s="40">
        <f t="shared" si="171"/>
        <v>30556</v>
      </c>
      <c r="BM987" s="39">
        <v>1983</v>
      </c>
      <c r="BN987" s="19" t="str">
        <f t="shared" si="172"/>
        <v>Aug</v>
      </c>
      <c r="BO987" s="19">
        <v>20</v>
      </c>
      <c r="BP987" s="40">
        <f t="shared" si="169"/>
        <v>30548</v>
      </c>
      <c r="BQ987" s="19">
        <f ca="1" t="shared" si="173"/>
        <v>42</v>
      </c>
      <c r="BU987" s="19">
        <v>7986.48</v>
      </c>
      <c r="BV987" s="41">
        <v>7986.48</v>
      </c>
    </row>
    <row r="988" spans="1:74">
      <c r="A988" s="19" t="s">
        <v>3652</v>
      </c>
      <c r="B988" s="39">
        <v>1977</v>
      </c>
      <c r="C988" s="19">
        <f t="shared" si="166"/>
        <v>1977</v>
      </c>
      <c r="D988" s="19" t="s">
        <v>8301</v>
      </c>
      <c r="E988" s="19" t="str">
        <f t="shared" si="165"/>
        <v>Nov</v>
      </c>
      <c r="F988" s="19">
        <v>6</v>
      </c>
      <c r="G988" s="40">
        <f t="shared" si="167"/>
        <v>28435</v>
      </c>
      <c r="H988" s="19">
        <v>2</v>
      </c>
      <c r="I988" s="19">
        <v>8027.97</v>
      </c>
      <c r="J988" s="41">
        <v>8027.97</v>
      </c>
      <c r="K988" s="19" t="s">
        <v>8298</v>
      </c>
      <c r="L988" s="19" t="str">
        <v>tier - 3</v>
      </c>
      <c r="M988" s="19" t="s">
        <v>8297</v>
      </c>
      <c r="N988" s="19" t="str">
        <v>tier - 2</v>
      </c>
      <c r="O988" s="19" t="s">
        <v>8330</v>
      </c>
      <c r="P988" s="19" t="str">
        <v>R1011</v>
      </c>
      <c r="Q988" s="19">
        <f ca="1" t="shared" si="168"/>
        <v>47</v>
      </c>
      <c r="R988" s="29"/>
      <c r="U988" s="19" t="s">
        <v>8303</v>
      </c>
      <c r="V988" s="19" t="str">
        <f t="shared" si="174"/>
        <v>Jun</v>
      </c>
      <c r="X988" s="19">
        <f t="shared" si="175"/>
        <v>1970</v>
      </c>
      <c r="AG988" s="19" t="s">
        <v>3628</v>
      </c>
      <c r="AH988" s="19" t="s">
        <v>8336</v>
      </c>
      <c r="AI988" s="19" t="s">
        <v>8297</v>
      </c>
      <c r="AJ988" s="19" t="s">
        <v>8298</v>
      </c>
      <c r="AK988" s="19" t="str">
        <v>tier - 2</v>
      </c>
      <c r="AL988" s="19" t="str">
        <v>tier - 3</v>
      </c>
      <c r="AT988" s="19" t="s">
        <v>8337</v>
      </c>
      <c r="AU988" s="19" t="str">
        <v>R1024</v>
      </c>
      <c r="BD988" s="39">
        <v>1983</v>
      </c>
      <c r="BE988" s="19" t="str">
        <f t="shared" si="170"/>
        <v>Aug</v>
      </c>
      <c r="BF988" s="19">
        <v>20</v>
      </c>
      <c r="BG988" s="40">
        <f t="shared" si="171"/>
        <v>30548</v>
      </c>
      <c r="BM988" s="39">
        <v>1962</v>
      </c>
      <c r="BN988" s="19" t="str">
        <f t="shared" si="172"/>
        <v>Aug</v>
      </c>
      <c r="BO988" s="19">
        <v>22</v>
      </c>
      <c r="BP988" s="40">
        <f t="shared" si="169"/>
        <v>22880</v>
      </c>
      <c r="BQ988" s="19">
        <f ca="1" t="shared" si="173"/>
        <v>63</v>
      </c>
      <c r="BU988" s="19">
        <v>8004.96</v>
      </c>
      <c r="BV988" s="41">
        <v>8004.96</v>
      </c>
    </row>
    <row r="989" spans="1:74">
      <c r="A989" s="19" t="s">
        <v>3655</v>
      </c>
      <c r="B989" s="39">
        <v>2003</v>
      </c>
      <c r="C989" s="19">
        <f t="shared" si="166"/>
        <v>2003</v>
      </c>
      <c r="D989" s="19" t="s">
        <v>8326</v>
      </c>
      <c r="E989" s="19" t="str">
        <f t="shared" si="165"/>
        <v>Dec</v>
      </c>
      <c r="F989" s="19">
        <v>12</v>
      </c>
      <c r="G989" s="40">
        <f t="shared" si="167"/>
        <v>37967</v>
      </c>
      <c r="H989" s="19">
        <v>0</v>
      </c>
      <c r="I989" s="19">
        <v>8035.64</v>
      </c>
      <c r="J989" s="41">
        <v>8035.64</v>
      </c>
      <c r="K989" s="19" t="s">
        <v>8297</v>
      </c>
      <c r="L989" s="19" t="str">
        <v>tier - 2</v>
      </c>
      <c r="M989" s="19" t="s">
        <v>8297</v>
      </c>
      <c r="N989" s="19" t="str">
        <v>tier - 2</v>
      </c>
      <c r="O989" s="19" t="s">
        <v>8315</v>
      </c>
      <c r="P989" s="19" t="str">
        <v>R1012</v>
      </c>
      <c r="Q989" s="19">
        <f ca="1" t="shared" si="168"/>
        <v>21</v>
      </c>
      <c r="R989" s="29"/>
      <c r="U989" s="19" t="s">
        <v>8328</v>
      </c>
      <c r="V989" s="19" t="str">
        <f t="shared" si="174"/>
        <v>Aug</v>
      </c>
      <c r="X989" s="19">
        <f t="shared" si="175"/>
        <v>1975</v>
      </c>
      <c r="AG989" s="19" t="s">
        <v>3632</v>
      </c>
      <c r="AH989" s="19" t="s">
        <v>8336</v>
      </c>
      <c r="AI989" s="19" t="s">
        <v>8298</v>
      </c>
      <c r="AJ989" s="19" t="s">
        <v>8302</v>
      </c>
      <c r="AK989" s="19" t="str">
        <v>tier - 3</v>
      </c>
      <c r="AL989" s="19" t="str">
        <v>tier - 1</v>
      </c>
      <c r="AT989" s="19" t="s">
        <v>8299</v>
      </c>
      <c r="AU989" s="19" t="str">
        <v>R1013</v>
      </c>
      <c r="BD989" s="39">
        <v>1962</v>
      </c>
      <c r="BE989" s="19" t="str">
        <f t="shared" si="170"/>
        <v>Aug</v>
      </c>
      <c r="BF989" s="19">
        <v>22</v>
      </c>
      <c r="BG989" s="40">
        <f t="shared" si="171"/>
        <v>22880</v>
      </c>
      <c r="BM989" s="39">
        <v>1995</v>
      </c>
      <c r="BN989" s="19" t="str">
        <f t="shared" si="172"/>
        <v>Sep</v>
      </c>
      <c r="BO989" s="19">
        <v>18</v>
      </c>
      <c r="BP989" s="40">
        <f t="shared" si="169"/>
        <v>34960</v>
      </c>
      <c r="BQ989" s="19">
        <f ca="1" t="shared" si="173"/>
        <v>30</v>
      </c>
      <c r="BU989" s="19">
        <v>8014.62</v>
      </c>
      <c r="BV989" s="41">
        <v>8014.62</v>
      </c>
    </row>
    <row r="990" spans="1:74">
      <c r="A990" s="19" t="s">
        <v>3659</v>
      </c>
      <c r="B990" s="39">
        <v>1985</v>
      </c>
      <c r="C990" s="19">
        <f t="shared" si="166"/>
        <v>1985</v>
      </c>
      <c r="D990" s="19" t="s">
        <v>8301</v>
      </c>
      <c r="E990" s="19" t="str">
        <f t="shared" si="165"/>
        <v>Nov</v>
      </c>
      <c r="F990" s="19">
        <v>28</v>
      </c>
      <c r="G990" s="40">
        <f t="shared" si="167"/>
        <v>31379</v>
      </c>
      <c r="H990" s="19">
        <v>3</v>
      </c>
      <c r="I990" s="19">
        <v>8059.06</v>
      </c>
      <c r="J990" s="41">
        <v>8059.06</v>
      </c>
      <c r="K990" s="19" t="s">
        <v>8297</v>
      </c>
      <c r="L990" s="19" t="str">
        <v>tier - 2</v>
      </c>
      <c r="M990" s="19" t="s">
        <v>8298</v>
      </c>
      <c r="N990" s="19" t="str">
        <v>tier - 3</v>
      </c>
      <c r="O990" s="19" t="s">
        <v>8315</v>
      </c>
      <c r="P990" s="19" t="str">
        <v>R1012</v>
      </c>
      <c r="Q990" s="19">
        <f ca="1" t="shared" si="168"/>
        <v>39</v>
      </c>
      <c r="R990" s="29"/>
      <c r="U990" s="19" t="s">
        <v>8301</v>
      </c>
      <c r="V990" s="19" t="str">
        <f t="shared" si="174"/>
        <v>Nov</v>
      </c>
      <c r="X990" s="19">
        <f t="shared" si="175"/>
        <v>1972</v>
      </c>
      <c r="AG990" s="19" t="s">
        <v>3635</v>
      </c>
      <c r="AH990" s="19" t="s">
        <v>8336</v>
      </c>
      <c r="AI990" s="19" t="s">
        <v>8297</v>
      </c>
      <c r="AJ990" s="19" t="s">
        <v>8298</v>
      </c>
      <c r="AK990" s="19" t="str">
        <v>tier - 2</v>
      </c>
      <c r="AL990" s="19" t="str">
        <v>tier - 3</v>
      </c>
      <c r="AT990" s="19" t="s">
        <v>8315</v>
      </c>
      <c r="AU990" s="19" t="str">
        <v>R1012</v>
      </c>
      <c r="BD990" s="39">
        <v>1995</v>
      </c>
      <c r="BE990" s="19" t="str">
        <f t="shared" si="170"/>
        <v>Sep</v>
      </c>
      <c r="BF990" s="19">
        <v>18</v>
      </c>
      <c r="BG990" s="40">
        <f t="shared" si="171"/>
        <v>34960</v>
      </c>
      <c r="BM990" s="39">
        <v>1980</v>
      </c>
      <c r="BN990" s="19" t="str">
        <f t="shared" si="172"/>
        <v>Nov</v>
      </c>
      <c r="BO990" s="19">
        <v>8</v>
      </c>
      <c r="BP990" s="40">
        <f t="shared" si="169"/>
        <v>29533</v>
      </c>
      <c r="BQ990" s="19">
        <f ca="1" t="shared" si="173"/>
        <v>44</v>
      </c>
      <c r="BU990" s="19">
        <v>8017.06</v>
      </c>
      <c r="BV990" s="41">
        <v>8017.06</v>
      </c>
    </row>
    <row r="991" spans="1:74">
      <c r="A991" s="19" t="s">
        <v>3663</v>
      </c>
      <c r="B991" s="39">
        <v>1982</v>
      </c>
      <c r="C991" s="19">
        <f t="shared" si="166"/>
        <v>1982</v>
      </c>
      <c r="D991" s="19" t="s">
        <v>8326</v>
      </c>
      <c r="E991" s="19" t="str">
        <f t="shared" si="165"/>
        <v>Dec</v>
      </c>
      <c r="F991" s="19">
        <v>27</v>
      </c>
      <c r="G991" s="40">
        <f t="shared" si="167"/>
        <v>30312</v>
      </c>
      <c r="H991" s="19">
        <v>3</v>
      </c>
      <c r="I991" s="19">
        <v>8059.68</v>
      </c>
      <c r="J991" s="41">
        <v>8059.68</v>
      </c>
      <c r="K991" s="19" t="s">
        <v>8297</v>
      </c>
      <c r="L991" s="19" t="str">
        <v>tier - 2</v>
      </c>
      <c r="M991" s="19" t="s">
        <v>8298</v>
      </c>
      <c r="N991" s="19" t="str">
        <v>tier - 3</v>
      </c>
      <c r="O991" s="19" t="s">
        <v>8315</v>
      </c>
      <c r="P991" s="19" t="str">
        <v>R1012</v>
      </c>
      <c r="Q991" s="19">
        <f ca="1" t="shared" si="168"/>
        <v>42</v>
      </c>
      <c r="R991" s="29"/>
      <c r="U991" s="19" t="s">
        <v>8328</v>
      </c>
      <c r="V991" s="19" t="str">
        <f t="shared" si="174"/>
        <v>Aug</v>
      </c>
      <c r="X991" s="19">
        <f t="shared" si="175"/>
        <v>1983</v>
      </c>
      <c r="AG991" s="19" t="s">
        <v>3638</v>
      </c>
      <c r="AH991" s="19" t="s">
        <v>8336</v>
      </c>
      <c r="AI991" s="19" t="s">
        <v>8297</v>
      </c>
      <c r="AJ991" s="19" t="s">
        <v>8297</v>
      </c>
      <c r="AK991" s="19" t="str">
        <v>tier - 2</v>
      </c>
      <c r="AL991" s="19" t="str">
        <v>tier - 2</v>
      </c>
      <c r="AT991" s="19" t="s">
        <v>8315</v>
      </c>
      <c r="AU991" s="19" t="str">
        <v>R1012</v>
      </c>
      <c r="BD991" s="39">
        <v>1980</v>
      </c>
      <c r="BE991" s="19" t="str">
        <f t="shared" si="170"/>
        <v>Nov</v>
      </c>
      <c r="BF991" s="19">
        <v>8</v>
      </c>
      <c r="BG991" s="40">
        <f t="shared" si="171"/>
        <v>29533</v>
      </c>
      <c r="BM991" s="39">
        <v>1989</v>
      </c>
      <c r="BN991" s="19" t="str">
        <f t="shared" si="172"/>
        <v>Nov</v>
      </c>
      <c r="BO991" s="19">
        <v>3</v>
      </c>
      <c r="BP991" s="40">
        <f t="shared" si="169"/>
        <v>32815</v>
      </c>
      <c r="BQ991" s="19">
        <f ca="1" t="shared" si="173"/>
        <v>36</v>
      </c>
      <c r="BU991" s="19">
        <v>8021.11</v>
      </c>
      <c r="BV991" s="41">
        <v>8021.11</v>
      </c>
    </row>
    <row r="992" spans="1:74">
      <c r="A992" s="19" t="s">
        <v>3667</v>
      </c>
      <c r="B992" s="39">
        <v>1970</v>
      </c>
      <c r="C992" s="19">
        <f t="shared" si="166"/>
        <v>1970</v>
      </c>
      <c r="D992" s="19" t="s">
        <v>8326</v>
      </c>
      <c r="E992" s="19" t="str">
        <f t="shared" si="165"/>
        <v>Dec</v>
      </c>
      <c r="F992" s="19">
        <v>12</v>
      </c>
      <c r="G992" s="40">
        <f t="shared" si="167"/>
        <v>25914</v>
      </c>
      <c r="H992" s="19">
        <v>0</v>
      </c>
      <c r="I992" s="19">
        <v>8062.31</v>
      </c>
      <c r="J992" s="41">
        <v>8062.31</v>
      </c>
      <c r="K992" s="19" t="s">
        <v>8297</v>
      </c>
      <c r="L992" s="19" t="str">
        <v>tier - 2</v>
      </c>
      <c r="M992" s="19" t="s">
        <v>8302</v>
      </c>
      <c r="N992" s="19" t="str">
        <v>tier - 1</v>
      </c>
      <c r="O992" s="19" t="s">
        <v>8299</v>
      </c>
      <c r="P992" s="19" t="str">
        <v>R1013</v>
      </c>
      <c r="Q992" s="19">
        <f ca="1" t="shared" si="168"/>
        <v>54</v>
      </c>
      <c r="R992" s="29"/>
      <c r="U992" s="19" t="s">
        <v>8328</v>
      </c>
      <c r="V992" s="19" t="str">
        <f t="shared" si="174"/>
        <v>Aug</v>
      </c>
      <c r="X992" s="19">
        <f t="shared" si="175"/>
        <v>1983</v>
      </c>
      <c r="AG992" s="19" t="s">
        <v>3641</v>
      </c>
      <c r="AH992" s="19" t="s">
        <v>8336</v>
      </c>
      <c r="AI992" s="19" t="s">
        <v>8297</v>
      </c>
      <c r="AJ992" s="19" t="s">
        <v>8302</v>
      </c>
      <c r="AK992" s="19" t="str">
        <v>tier - 2</v>
      </c>
      <c r="AL992" s="19" t="str">
        <v>tier - 1</v>
      </c>
      <c r="AT992" s="19" t="s">
        <v>8315</v>
      </c>
      <c r="AU992" s="19" t="str">
        <v>R1012</v>
      </c>
      <c r="BD992" s="39">
        <v>1989</v>
      </c>
      <c r="BE992" s="19" t="str">
        <f t="shared" si="170"/>
        <v>Nov</v>
      </c>
      <c r="BF992" s="19">
        <v>3</v>
      </c>
      <c r="BG992" s="40">
        <f t="shared" si="171"/>
        <v>32815</v>
      </c>
      <c r="BM992" s="39">
        <v>1978</v>
      </c>
      <c r="BN992" s="19" t="str">
        <f t="shared" si="172"/>
        <v>Jul</v>
      </c>
      <c r="BO992" s="19">
        <v>17</v>
      </c>
      <c r="BP992" s="40">
        <f t="shared" si="169"/>
        <v>28688</v>
      </c>
      <c r="BQ992" s="19">
        <f ca="1" t="shared" si="173"/>
        <v>47</v>
      </c>
      <c r="BU992" s="19">
        <v>8023.14</v>
      </c>
      <c r="BV992" s="41">
        <v>8023.14</v>
      </c>
    </row>
    <row r="993" spans="1:74">
      <c r="A993" s="19" t="s">
        <v>3669</v>
      </c>
      <c r="B993" s="39">
        <v>1975</v>
      </c>
      <c r="C993" s="19">
        <f t="shared" si="166"/>
        <v>1975</v>
      </c>
      <c r="D993" s="19" t="s">
        <v>8303</v>
      </c>
      <c r="E993" s="19" t="str">
        <f t="shared" si="165"/>
        <v>Jun</v>
      </c>
      <c r="F993" s="19">
        <v>28</v>
      </c>
      <c r="G993" s="40">
        <f t="shared" si="167"/>
        <v>27573</v>
      </c>
      <c r="H993" s="19">
        <v>1</v>
      </c>
      <c r="I993" s="19">
        <v>8062.76</v>
      </c>
      <c r="J993" s="41">
        <v>8062.76</v>
      </c>
      <c r="K993" s="19" t="s">
        <v>8298</v>
      </c>
      <c r="L993" s="19" t="str">
        <v>tier - 3</v>
      </c>
      <c r="M993" s="19" t="s">
        <v>8298</v>
      </c>
      <c r="N993" s="19" t="str">
        <v>tier - 3</v>
      </c>
      <c r="O993" s="19" t="s">
        <v>8330</v>
      </c>
      <c r="P993" s="19" t="str">
        <v>R1011</v>
      </c>
      <c r="Q993" s="19">
        <f ca="1" t="shared" si="168"/>
        <v>50</v>
      </c>
      <c r="R993" s="29"/>
      <c r="U993" s="19" t="s">
        <v>8328</v>
      </c>
      <c r="V993" s="19" t="str">
        <f t="shared" si="174"/>
        <v>Aug</v>
      </c>
      <c r="X993" s="19">
        <f t="shared" si="175"/>
        <v>1962</v>
      </c>
      <c r="AG993" s="19" t="s">
        <v>3644</v>
      </c>
      <c r="AH993" s="19" t="s">
        <v>8336</v>
      </c>
      <c r="AI993" s="19" t="s">
        <v>8297</v>
      </c>
      <c r="AJ993" s="19" t="s">
        <v>8298</v>
      </c>
      <c r="AK993" s="19" t="str">
        <v>tier - 2</v>
      </c>
      <c r="AL993" s="19" t="str">
        <v>tier - 3</v>
      </c>
      <c r="AT993" s="19" t="s">
        <v>8315</v>
      </c>
      <c r="AU993" s="19" t="str">
        <v>R1012</v>
      </c>
      <c r="BD993" s="39">
        <v>1978</v>
      </c>
      <c r="BE993" s="19" t="str">
        <f t="shared" si="170"/>
        <v>Jul</v>
      </c>
      <c r="BF993" s="19">
        <v>17</v>
      </c>
      <c r="BG993" s="40">
        <f t="shared" si="171"/>
        <v>28688</v>
      </c>
      <c r="BM993" s="39">
        <v>1976</v>
      </c>
      <c r="BN993" s="19" t="str">
        <f t="shared" si="172"/>
        <v>Dec</v>
      </c>
      <c r="BO993" s="19">
        <v>20</v>
      </c>
      <c r="BP993" s="40">
        <f t="shared" si="169"/>
        <v>28114</v>
      </c>
      <c r="BQ993" s="19">
        <f ca="1" t="shared" si="173"/>
        <v>48</v>
      </c>
      <c r="BU993" s="19">
        <v>8026.67</v>
      </c>
      <c r="BV993" s="41">
        <v>8026.67</v>
      </c>
    </row>
    <row r="994" spans="1:74">
      <c r="A994" s="19" t="s">
        <v>3672</v>
      </c>
      <c r="B994" s="39">
        <v>1965</v>
      </c>
      <c r="C994" s="19">
        <f t="shared" si="166"/>
        <v>1965</v>
      </c>
      <c r="D994" s="19" t="s">
        <v>8328</v>
      </c>
      <c r="E994" s="19" t="str">
        <f t="shared" si="165"/>
        <v>Aug</v>
      </c>
      <c r="F994" s="19">
        <v>11</v>
      </c>
      <c r="G994" s="40">
        <f t="shared" si="167"/>
        <v>23965</v>
      </c>
      <c r="H994" s="19">
        <v>0</v>
      </c>
      <c r="I994" s="19">
        <v>8067.83</v>
      </c>
      <c r="J994" s="41">
        <v>8067.83</v>
      </c>
      <c r="K994" s="19" t="s">
        <v>8298</v>
      </c>
      <c r="L994" s="19" t="str">
        <v>tier - 3</v>
      </c>
      <c r="M994" s="19" t="s">
        <v>8302</v>
      </c>
      <c r="N994" s="19" t="str">
        <v>tier - 1</v>
      </c>
      <c r="O994" s="19" t="s">
        <v>8299</v>
      </c>
      <c r="P994" s="19" t="str">
        <v>R1013</v>
      </c>
      <c r="Q994" s="19">
        <f ca="1" t="shared" si="168"/>
        <v>60</v>
      </c>
      <c r="R994" s="29"/>
      <c r="U994" s="19" t="s">
        <v>8310</v>
      </c>
      <c r="V994" s="19" t="str">
        <f t="shared" si="174"/>
        <v>Sep</v>
      </c>
      <c r="X994" s="19">
        <f t="shared" si="175"/>
        <v>1995</v>
      </c>
      <c r="AG994" s="19" t="s">
        <v>3648</v>
      </c>
      <c r="AH994" s="19" t="s">
        <v>8336</v>
      </c>
      <c r="AI994" s="19" t="s">
        <v>8297</v>
      </c>
      <c r="AJ994" s="19" t="s">
        <v>8297</v>
      </c>
      <c r="AK994" s="19" t="str">
        <v>tier - 2</v>
      </c>
      <c r="AL994" s="19" t="str">
        <v>tier - 2</v>
      </c>
      <c r="AT994" s="19" t="s">
        <v>8315</v>
      </c>
      <c r="AU994" s="19" t="str">
        <v>R1012</v>
      </c>
      <c r="BD994" s="39">
        <v>1976</v>
      </c>
      <c r="BE994" s="19" t="str">
        <f t="shared" si="170"/>
        <v>Dec</v>
      </c>
      <c r="BF994" s="19">
        <v>20</v>
      </c>
      <c r="BG994" s="40">
        <f t="shared" si="171"/>
        <v>28114</v>
      </c>
      <c r="BM994" s="39">
        <v>1977</v>
      </c>
      <c r="BN994" s="19" t="str">
        <f t="shared" si="172"/>
        <v>Nov</v>
      </c>
      <c r="BO994" s="19">
        <v>6</v>
      </c>
      <c r="BP994" s="40">
        <f t="shared" si="169"/>
        <v>28435</v>
      </c>
      <c r="BQ994" s="19">
        <f ca="1" t="shared" si="173"/>
        <v>47</v>
      </c>
      <c r="BU994" s="19">
        <v>8027.97</v>
      </c>
      <c r="BV994" s="41">
        <v>8027.97</v>
      </c>
    </row>
    <row r="995" spans="1:74">
      <c r="A995" s="19" t="s">
        <v>3676</v>
      </c>
      <c r="B995" s="39">
        <v>1975</v>
      </c>
      <c r="C995" s="19">
        <f t="shared" si="166"/>
        <v>1975</v>
      </c>
      <c r="D995" s="19" t="s">
        <v>8326</v>
      </c>
      <c r="E995" s="19" t="str">
        <f t="shared" si="165"/>
        <v>Dec</v>
      </c>
      <c r="F995" s="19">
        <v>15</v>
      </c>
      <c r="G995" s="40">
        <f t="shared" si="167"/>
        <v>27743</v>
      </c>
      <c r="H995" s="19">
        <v>1</v>
      </c>
      <c r="I995" s="19">
        <v>8068.19</v>
      </c>
      <c r="J995" s="41">
        <v>8068.19</v>
      </c>
      <c r="K995" s="19" t="s">
        <v>8298</v>
      </c>
      <c r="L995" s="19" t="str">
        <v>tier - 3</v>
      </c>
      <c r="M995" s="19" t="s">
        <v>8297</v>
      </c>
      <c r="N995" s="19" t="str">
        <v>tier - 2</v>
      </c>
      <c r="O995" s="19" t="s">
        <v>8330</v>
      </c>
      <c r="P995" s="19" t="str">
        <v>R1011</v>
      </c>
      <c r="Q995" s="19">
        <f ca="1" t="shared" si="168"/>
        <v>49</v>
      </c>
      <c r="R995" s="29"/>
      <c r="U995" s="19" t="s">
        <v>8301</v>
      </c>
      <c r="V995" s="19" t="str">
        <f t="shared" si="174"/>
        <v>Nov</v>
      </c>
      <c r="X995" s="19">
        <f t="shared" si="175"/>
        <v>1980</v>
      </c>
      <c r="AG995" s="19" t="s">
        <v>3652</v>
      </c>
      <c r="AH995" s="19" t="s">
        <v>8336</v>
      </c>
      <c r="AI995" s="19" t="s">
        <v>8298</v>
      </c>
      <c r="AJ995" s="19" t="s">
        <v>8297</v>
      </c>
      <c r="AK995" s="19" t="str">
        <v>tier - 3</v>
      </c>
      <c r="AL995" s="19" t="str">
        <v>tier - 2</v>
      </c>
      <c r="AT995" s="19" t="s">
        <v>8330</v>
      </c>
      <c r="AU995" s="19" t="str">
        <v>R1011</v>
      </c>
      <c r="BD995" s="39">
        <v>1977</v>
      </c>
      <c r="BE995" s="19" t="str">
        <f t="shared" si="170"/>
        <v>Nov</v>
      </c>
      <c r="BF995" s="19">
        <v>6</v>
      </c>
      <c r="BG995" s="40">
        <f t="shared" si="171"/>
        <v>28435</v>
      </c>
      <c r="BM995" s="39">
        <v>2003</v>
      </c>
      <c r="BN995" s="19" t="str">
        <f t="shared" si="172"/>
        <v>Dec</v>
      </c>
      <c r="BO995" s="19">
        <v>12</v>
      </c>
      <c r="BP995" s="40">
        <f t="shared" si="169"/>
        <v>37967</v>
      </c>
      <c r="BQ995" s="19">
        <f ca="1" t="shared" si="173"/>
        <v>21</v>
      </c>
      <c r="BU995" s="19">
        <v>8035.64</v>
      </c>
      <c r="BV995" s="41">
        <v>8035.64</v>
      </c>
    </row>
    <row r="996" spans="1:74">
      <c r="A996" s="19" t="s">
        <v>3679</v>
      </c>
      <c r="B996" s="39">
        <v>1965</v>
      </c>
      <c r="C996" s="19">
        <f t="shared" si="166"/>
        <v>1965</v>
      </c>
      <c r="D996" s="19" t="s">
        <v>8329</v>
      </c>
      <c r="E996" s="19" t="str">
        <f t="shared" si="165"/>
        <v>Oct</v>
      </c>
      <c r="F996" s="19">
        <v>21</v>
      </c>
      <c r="G996" s="40">
        <f t="shared" si="167"/>
        <v>24036</v>
      </c>
      <c r="H996" s="19">
        <v>0</v>
      </c>
      <c r="I996" s="19">
        <v>8071.57</v>
      </c>
      <c r="J996" s="41">
        <v>8071.57</v>
      </c>
      <c r="K996" s="19" t="s">
        <v>8298</v>
      </c>
      <c r="L996" s="19" t="str">
        <v>tier - 3</v>
      </c>
      <c r="M996" s="19" t="s">
        <v>8302</v>
      </c>
      <c r="N996" s="19" t="str">
        <v>tier - 1</v>
      </c>
      <c r="O996" s="19" t="s">
        <v>8330</v>
      </c>
      <c r="P996" s="19" t="str">
        <v>R1011</v>
      </c>
      <c r="Q996" s="19">
        <f ca="1" t="shared" si="168"/>
        <v>60</v>
      </c>
      <c r="R996" s="29"/>
      <c r="U996" s="19" t="s">
        <v>8301</v>
      </c>
      <c r="V996" s="19" t="str">
        <f t="shared" si="174"/>
        <v>Nov</v>
      </c>
      <c r="X996" s="19">
        <f t="shared" si="175"/>
        <v>1989</v>
      </c>
      <c r="AG996" s="19" t="s">
        <v>3655</v>
      </c>
      <c r="AH996" s="19" t="s">
        <v>8336</v>
      </c>
      <c r="AI996" s="19" t="s">
        <v>8297</v>
      </c>
      <c r="AJ996" s="19" t="s">
        <v>8297</v>
      </c>
      <c r="AK996" s="19" t="str">
        <v>tier - 2</v>
      </c>
      <c r="AL996" s="19" t="str">
        <v>tier - 2</v>
      </c>
      <c r="AT996" s="19" t="s">
        <v>8315</v>
      </c>
      <c r="AU996" s="19" t="str">
        <v>R1012</v>
      </c>
      <c r="BD996" s="39">
        <v>2003</v>
      </c>
      <c r="BE996" s="19" t="str">
        <f t="shared" si="170"/>
        <v>Dec</v>
      </c>
      <c r="BF996" s="19">
        <v>12</v>
      </c>
      <c r="BG996" s="40">
        <f t="shared" si="171"/>
        <v>37967</v>
      </c>
      <c r="BM996" s="39">
        <v>1985</v>
      </c>
      <c r="BN996" s="19" t="str">
        <f t="shared" si="172"/>
        <v>Nov</v>
      </c>
      <c r="BO996" s="19">
        <v>28</v>
      </c>
      <c r="BP996" s="40">
        <f t="shared" si="169"/>
        <v>31379</v>
      </c>
      <c r="BQ996" s="19">
        <f ca="1" t="shared" si="173"/>
        <v>39</v>
      </c>
      <c r="BU996" s="19">
        <v>8059.06</v>
      </c>
      <c r="BV996" s="41">
        <v>8059.06</v>
      </c>
    </row>
    <row r="997" spans="1:74">
      <c r="A997" s="19" t="s">
        <v>3683</v>
      </c>
      <c r="B997" s="39">
        <v>1993</v>
      </c>
      <c r="C997" s="19">
        <f t="shared" si="166"/>
        <v>1993</v>
      </c>
      <c r="D997" s="19" t="s">
        <v>8301</v>
      </c>
      <c r="E997" s="19" t="str">
        <f t="shared" si="165"/>
        <v>Nov</v>
      </c>
      <c r="F997" s="19">
        <v>7</v>
      </c>
      <c r="G997" s="40">
        <f t="shared" si="167"/>
        <v>34280</v>
      </c>
      <c r="H997" s="19">
        <v>0</v>
      </c>
      <c r="I997" s="19">
        <v>8077.41</v>
      </c>
      <c r="J997" s="41">
        <v>8077.41</v>
      </c>
      <c r="K997" s="19" t="s">
        <v>8297</v>
      </c>
      <c r="L997" s="19" t="str">
        <v>tier - 2</v>
      </c>
      <c r="M997" s="19" t="s">
        <v>8302</v>
      </c>
      <c r="N997" s="19" t="str">
        <v>tier - 1</v>
      </c>
      <c r="O997" s="19" t="s">
        <v>8343</v>
      </c>
      <c r="P997" s="19" t="str">
        <v>R1026</v>
      </c>
      <c r="Q997" s="19">
        <f ca="1" t="shared" si="168"/>
        <v>31</v>
      </c>
      <c r="R997" s="29"/>
      <c r="U997" s="19" t="s">
        <v>8296</v>
      </c>
      <c r="V997" s="19" t="str">
        <f t="shared" si="174"/>
        <v>Jul</v>
      </c>
      <c r="X997" s="19">
        <f t="shared" si="175"/>
        <v>1978</v>
      </c>
      <c r="AG997" s="19" t="s">
        <v>3659</v>
      </c>
      <c r="AH997" s="19" t="s">
        <v>8336</v>
      </c>
      <c r="AI997" s="19" t="s">
        <v>8297</v>
      </c>
      <c r="AJ997" s="19" t="s">
        <v>8298</v>
      </c>
      <c r="AK997" s="19" t="str">
        <v>tier - 2</v>
      </c>
      <c r="AL997" s="19" t="str">
        <v>tier - 3</v>
      </c>
      <c r="AT997" s="19" t="s">
        <v>8315</v>
      </c>
      <c r="AU997" s="19" t="str">
        <v>R1012</v>
      </c>
      <c r="BD997" s="39">
        <v>1985</v>
      </c>
      <c r="BE997" s="19" t="str">
        <f t="shared" si="170"/>
        <v>Nov</v>
      </c>
      <c r="BF997" s="19">
        <v>28</v>
      </c>
      <c r="BG997" s="40">
        <f t="shared" si="171"/>
        <v>31379</v>
      </c>
      <c r="BM997" s="39">
        <v>1982</v>
      </c>
      <c r="BN997" s="19" t="str">
        <f t="shared" si="172"/>
        <v>Dec</v>
      </c>
      <c r="BO997" s="19">
        <v>27</v>
      </c>
      <c r="BP997" s="40">
        <f t="shared" si="169"/>
        <v>30312</v>
      </c>
      <c r="BQ997" s="19">
        <f ca="1" t="shared" si="173"/>
        <v>42</v>
      </c>
      <c r="BU997" s="19">
        <v>8059.68</v>
      </c>
      <c r="BV997" s="41">
        <v>8059.68</v>
      </c>
    </row>
    <row r="998" spans="1:74">
      <c r="A998" s="19" t="s">
        <v>3686</v>
      </c>
      <c r="B998" s="39">
        <v>2001</v>
      </c>
      <c r="C998" s="19">
        <f t="shared" si="166"/>
        <v>2001</v>
      </c>
      <c r="D998" s="19" t="s">
        <v>8328</v>
      </c>
      <c r="E998" s="19" t="str">
        <f t="shared" si="165"/>
        <v>Aug</v>
      </c>
      <c r="F998" s="19">
        <v>28</v>
      </c>
      <c r="G998" s="40">
        <f t="shared" si="167"/>
        <v>37131</v>
      </c>
      <c r="H998" s="19">
        <v>0</v>
      </c>
      <c r="I998" s="19">
        <v>8081.26</v>
      </c>
      <c r="J998" s="41">
        <v>8081.26</v>
      </c>
      <c r="K998" s="19" t="s">
        <v>8297</v>
      </c>
      <c r="L998" s="19" t="str">
        <v>tier - 2</v>
      </c>
      <c r="M998" s="19" t="s">
        <v>8297</v>
      </c>
      <c r="N998" s="19" t="str">
        <v>tier - 2</v>
      </c>
      <c r="O998" s="19" t="s">
        <v>8315</v>
      </c>
      <c r="P998" s="19" t="str">
        <v>R1012</v>
      </c>
      <c r="Q998" s="19">
        <f ca="1" t="shared" si="168"/>
        <v>24</v>
      </c>
      <c r="R998" s="29"/>
      <c r="U998" s="19" t="s">
        <v>8326</v>
      </c>
      <c r="V998" s="19" t="str">
        <f t="shared" si="174"/>
        <v>Dec</v>
      </c>
      <c r="X998" s="19">
        <f t="shared" si="175"/>
        <v>1976</v>
      </c>
      <c r="AG998" s="19" t="s">
        <v>3663</v>
      </c>
      <c r="AH998" s="19" t="s">
        <v>8336</v>
      </c>
      <c r="AI998" s="19" t="s">
        <v>8297</v>
      </c>
      <c r="AJ998" s="19" t="s">
        <v>8298</v>
      </c>
      <c r="AK998" s="19" t="str">
        <v>tier - 2</v>
      </c>
      <c r="AL998" s="19" t="str">
        <v>tier - 3</v>
      </c>
      <c r="AT998" s="19" t="s">
        <v>8315</v>
      </c>
      <c r="AU998" s="19" t="str">
        <v>R1012</v>
      </c>
      <c r="BD998" s="39">
        <v>1982</v>
      </c>
      <c r="BE998" s="19" t="str">
        <f t="shared" si="170"/>
        <v>Dec</v>
      </c>
      <c r="BF998" s="19">
        <v>27</v>
      </c>
      <c r="BG998" s="40">
        <f t="shared" si="171"/>
        <v>30312</v>
      </c>
      <c r="BM998" s="39">
        <v>1970</v>
      </c>
      <c r="BN998" s="19" t="str">
        <f t="shared" si="172"/>
        <v>Dec</v>
      </c>
      <c r="BO998" s="19">
        <v>12</v>
      </c>
      <c r="BP998" s="40">
        <f t="shared" si="169"/>
        <v>25914</v>
      </c>
      <c r="BQ998" s="19">
        <f ca="1" t="shared" si="173"/>
        <v>54</v>
      </c>
      <c r="BU998" s="19">
        <v>8062.31</v>
      </c>
      <c r="BV998" s="41">
        <v>8062.31</v>
      </c>
    </row>
    <row r="999" spans="1:74">
      <c r="A999" s="19" t="s">
        <v>3690</v>
      </c>
      <c r="B999" s="39">
        <v>1994</v>
      </c>
      <c r="C999" s="19">
        <f t="shared" si="166"/>
        <v>1994</v>
      </c>
      <c r="D999" s="19" t="s">
        <v>8329</v>
      </c>
      <c r="E999" s="19" t="str">
        <f t="shared" si="165"/>
        <v>Oct</v>
      </c>
      <c r="F999" s="19">
        <v>12</v>
      </c>
      <c r="G999" s="40">
        <f t="shared" si="167"/>
        <v>34619</v>
      </c>
      <c r="H999" s="19">
        <v>0</v>
      </c>
      <c r="I999" s="19">
        <v>8081.74</v>
      </c>
      <c r="J999" s="41">
        <v>8081.74</v>
      </c>
      <c r="K999" s="19" t="s">
        <v>8297</v>
      </c>
      <c r="L999" s="19" t="str">
        <v>tier - 2</v>
      </c>
      <c r="M999" s="19" t="s">
        <v>8297</v>
      </c>
      <c r="N999" s="19" t="str">
        <v>tier - 2</v>
      </c>
      <c r="O999" s="19" t="s">
        <v>8343</v>
      </c>
      <c r="P999" s="19" t="str">
        <v>R1026</v>
      </c>
      <c r="Q999" s="19">
        <f ca="1" t="shared" si="168"/>
        <v>31</v>
      </c>
      <c r="R999" s="29"/>
      <c r="U999" s="19" t="s">
        <v>8301</v>
      </c>
      <c r="V999" s="19" t="str">
        <f t="shared" si="174"/>
        <v>Nov</v>
      </c>
      <c r="X999" s="19">
        <f t="shared" si="175"/>
        <v>1977</v>
      </c>
      <c r="AG999" s="19" t="s">
        <v>3667</v>
      </c>
      <c r="AH999" s="19" t="s">
        <v>8336</v>
      </c>
      <c r="AI999" s="19" t="s">
        <v>8297</v>
      </c>
      <c r="AJ999" s="19" t="s">
        <v>8302</v>
      </c>
      <c r="AK999" s="19" t="str">
        <v>tier - 2</v>
      </c>
      <c r="AL999" s="19" t="str">
        <v>tier - 1</v>
      </c>
      <c r="AT999" s="19" t="s">
        <v>8299</v>
      </c>
      <c r="AU999" s="19" t="str">
        <v>R1013</v>
      </c>
      <c r="BD999" s="39">
        <v>1970</v>
      </c>
      <c r="BE999" s="19" t="str">
        <f t="shared" si="170"/>
        <v>Dec</v>
      </c>
      <c r="BF999" s="19">
        <v>12</v>
      </c>
      <c r="BG999" s="40">
        <f t="shared" si="171"/>
        <v>25914</v>
      </c>
      <c r="BM999" s="39">
        <v>1975</v>
      </c>
      <c r="BN999" s="19" t="str">
        <f t="shared" si="172"/>
        <v>Jun</v>
      </c>
      <c r="BO999" s="19">
        <v>28</v>
      </c>
      <c r="BP999" s="40">
        <f t="shared" si="169"/>
        <v>27573</v>
      </c>
      <c r="BQ999" s="19">
        <f ca="1" t="shared" si="173"/>
        <v>50</v>
      </c>
      <c r="BU999" s="19">
        <v>8062.76</v>
      </c>
      <c r="BV999" s="41">
        <v>8062.76</v>
      </c>
    </row>
    <row r="1000" spans="1:74">
      <c r="A1000" s="19" t="s">
        <v>3694</v>
      </c>
      <c r="B1000" s="39">
        <v>1975</v>
      </c>
      <c r="C1000" s="19">
        <f t="shared" si="166"/>
        <v>1975</v>
      </c>
      <c r="D1000" s="19" t="s">
        <v>8326</v>
      </c>
      <c r="E1000" s="19" t="str">
        <f t="shared" si="165"/>
        <v>Dec</v>
      </c>
      <c r="F1000" s="19">
        <v>21</v>
      </c>
      <c r="G1000" s="40">
        <f t="shared" si="167"/>
        <v>27749</v>
      </c>
      <c r="H1000" s="19">
        <v>1</v>
      </c>
      <c r="I1000" s="19">
        <v>8083.92</v>
      </c>
      <c r="J1000" s="41">
        <v>8083.92</v>
      </c>
      <c r="K1000" s="19" t="s">
        <v>8298</v>
      </c>
      <c r="L1000" s="19" t="str">
        <v>tier - 3</v>
      </c>
      <c r="M1000" s="19" t="s">
        <v>8298</v>
      </c>
      <c r="N1000" s="19" t="str">
        <v>tier - 3</v>
      </c>
      <c r="O1000" s="19" t="s">
        <v>8299</v>
      </c>
      <c r="P1000" s="19" t="str">
        <v>R1013</v>
      </c>
      <c r="Q1000" s="19">
        <f ca="1" t="shared" si="168"/>
        <v>49</v>
      </c>
      <c r="R1000" s="29"/>
      <c r="U1000" s="19" t="s">
        <v>8326</v>
      </c>
      <c r="V1000" s="19" t="str">
        <f t="shared" si="174"/>
        <v>Dec</v>
      </c>
      <c r="X1000" s="19">
        <f t="shared" si="175"/>
        <v>2003</v>
      </c>
      <c r="AG1000" s="19" t="s">
        <v>3669</v>
      </c>
      <c r="AH1000" s="19" t="s">
        <v>8336</v>
      </c>
      <c r="AI1000" s="19" t="s">
        <v>8298</v>
      </c>
      <c r="AJ1000" s="19" t="s">
        <v>8298</v>
      </c>
      <c r="AK1000" s="19" t="str">
        <v>tier - 3</v>
      </c>
      <c r="AL1000" s="19" t="str">
        <v>tier - 3</v>
      </c>
      <c r="AT1000" s="19" t="s">
        <v>8330</v>
      </c>
      <c r="AU1000" s="19" t="str">
        <v>R1011</v>
      </c>
      <c r="BD1000" s="39">
        <v>1975</v>
      </c>
      <c r="BE1000" s="19" t="str">
        <f t="shared" si="170"/>
        <v>Jun</v>
      </c>
      <c r="BF1000" s="19">
        <v>28</v>
      </c>
      <c r="BG1000" s="40">
        <f t="shared" si="171"/>
        <v>27573</v>
      </c>
      <c r="BM1000" s="39">
        <v>1965</v>
      </c>
      <c r="BN1000" s="19" t="str">
        <f t="shared" si="172"/>
        <v>Aug</v>
      </c>
      <c r="BO1000" s="19">
        <v>11</v>
      </c>
      <c r="BP1000" s="40">
        <f t="shared" si="169"/>
        <v>23965</v>
      </c>
      <c r="BQ1000" s="19">
        <f ca="1" t="shared" si="173"/>
        <v>60</v>
      </c>
      <c r="BU1000" s="19">
        <v>8067.83</v>
      </c>
      <c r="BV1000" s="41">
        <v>8067.83</v>
      </c>
    </row>
    <row r="1001" spans="1:74">
      <c r="A1001" s="19" t="s">
        <v>3697</v>
      </c>
      <c r="B1001" s="39">
        <v>1967</v>
      </c>
      <c r="C1001" s="19">
        <f t="shared" si="166"/>
        <v>1967</v>
      </c>
      <c r="D1001" s="19" t="s">
        <v>8303</v>
      </c>
      <c r="E1001" s="19" t="str">
        <f t="shared" si="165"/>
        <v>Jun</v>
      </c>
      <c r="F1001" s="19">
        <v>10</v>
      </c>
      <c r="G1001" s="40">
        <f t="shared" si="167"/>
        <v>24633</v>
      </c>
      <c r="H1001" s="19">
        <v>0</v>
      </c>
      <c r="I1001" s="19">
        <v>8091.3</v>
      </c>
      <c r="J1001" s="41">
        <v>8091.3</v>
      </c>
      <c r="K1001" s="19" t="s">
        <v>8298</v>
      </c>
      <c r="L1001" s="19" t="str">
        <v>tier - 3</v>
      </c>
      <c r="M1001" s="19" t="s">
        <v>8302</v>
      </c>
      <c r="N1001" s="19" t="str">
        <v>tier - 1</v>
      </c>
      <c r="O1001" s="19" t="s">
        <v>8315</v>
      </c>
      <c r="P1001" s="19" t="str">
        <v>R1012</v>
      </c>
      <c r="Q1001" s="19">
        <f ca="1" t="shared" si="168"/>
        <v>58</v>
      </c>
      <c r="R1001" s="29"/>
      <c r="U1001" s="19" t="s">
        <v>8301</v>
      </c>
      <c r="V1001" s="19" t="str">
        <f t="shared" si="174"/>
        <v>Nov</v>
      </c>
      <c r="X1001" s="19">
        <f t="shared" si="175"/>
        <v>1985</v>
      </c>
      <c r="AG1001" s="19" t="s">
        <v>3672</v>
      </c>
      <c r="AH1001" s="19" t="s">
        <v>8336</v>
      </c>
      <c r="AI1001" s="19" t="s">
        <v>8298</v>
      </c>
      <c r="AJ1001" s="19" t="s">
        <v>8302</v>
      </c>
      <c r="AK1001" s="19" t="str">
        <v>tier - 3</v>
      </c>
      <c r="AL1001" s="19" t="str">
        <v>tier - 1</v>
      </c>
      <c r="AT1001" s="19" t="s">
        <v>8299</v>
      </c>
      <c r="AU1001" s="19" t="str">
        <v>R1013</v>
      </c>
      <c r="BD1001" s="39">
        <v>1965</v>
      </c>
      <c r="BE1001" s="19" t="str">
        <f t="shared" si="170"/>
        <v>Aug</v>
      </c>
      <c r="BF1001" s="19">
        <v>11</v>
      </c>
      <c r="BG1001" s="40">
        <f t="shared" si="171"/>
        <v>23965</v>
      </c>
      <c r="BM1001" s="39">
        <v>1975</v>
      </c>
      <c r="BN1001" s="19" t="str">
        <f t="shared" si="172"/>
        <v>Dec</v>
      </c>
      <c r="BO1001" s="19">
        <v>15</v>
      </c>
      <c r="BP1001" s="40">
        <f t="shared" si="169"/>
        <v>27743</v>
      </c>
      <c r="BQ1001" s="19">
        <f ca="1" t="shared" si="173"/>
        <v>49</v>
      </c>
      <c r="BU1001" s="19">
        <v>8068.19</v>
      </c>
      <c r="BV1001" s="41">
        <v>8068.19</v>
      </c>
    </row>
    <row r="1002" spans="1:74">
      <c r="A1002" s="19" t="s">
        <v>3701</v>
      </c>
      <c r="B1002" s="39">
        <v>1973</v>
      </c>
      <c r="C1002" s="19">
        <f t="shared" si="166"/>
        <v>1973</v>
      </c>
      <c r="D1002" s="19" t="s">
        <v>8329</v>
      </c>
      <c r="E1002" s="19" t="str">
        <f t="shared" si="165"/>
        <v>Oct</v>
      </c>
      <c r="F1002" s="19">
        <v>11</v>
      </c>
      <c r="G1002" s="40">
        <f t="shared" si="167"/>
        <v>26948</v>
      </c>
      <c r="H1002" s="19">
        <v>0</v>
      </c>
      <c r="I1002" s="19">
        <v>8112.59</v>
      </c>
      <c r="J1002" s="41">
        <v>8112.59</v>
      </c>
      <c r="K1002" s="19" t="s">
        <v>8297</v>
      </c>
      <c r="L1002" s="19" t="str">
        <v>tier - 2</v>
      </c>
      <c r="M1002" s="19" t="s">
        <v>8297</v>
      </c>
      <c r="N1002" s="19" t="str">
        <v>tier - 2</v>
      </c>
      <c r="O1002" s="19" t="s">
        <v>8299</v>
      </c>
      <c r="P1002" s="19" t="str">
        <v>R1013</v>
      </c>
      <c r="Q1002" s="19">
        <f ca="1" t="shared" si="168"/>
        <v>52</v>
      </c>
      <c r="R1002" s="29"/>
      <c r="U1002" s="19" t="s">
        <v>8326</v>
      </c>
      <c r="V1002" s="19" t="str">
        <f t="shared" si="174"/>
        <v>Dec</v>
      </c>
      <c r="X1002" s="19">
        <f t="shared" si="175"/>
        <v>1982</v>
      </c>
      <c r="AG1002" s="19" t="s">
        <v>3676</v>
      </c>
      <c r="AH1002" s="19" t="s">
        <v>8336</v>
      </c>
      <c r="AI1002" s="19" t="s">
        <v>8298</v>
      </c>
      <c r="AJ1002" s="19" t="s">
        <v>8297</v>
      </c>
      <c r="AK1002" s="19" t="str">
        <v>tier - 3</v>
      </c>
      <c r="AL1002" s="19" t="str">
        <v>tier - 2</v>
      </c>
      <c r="AT1002" s="19" t="s">
        <v>8330</v>
      </c>
      <c r="AU1002" s="19" t="str">
        <v>R1011</v>
      </c>
      <c r="BD1002" s="39">
        <v>1975</v>
      </c>
      <c r="BE1002" s="19" t="str">
        <f t="shared" si="170"/>
        <v>Dec</v>
      </c>
      <c r="BF1002" s="19">
        <v>15</v>
      </c>
      <c r="BG1002" s="40">
        <f t="shared" si="171"/>
        <v>27743</v>
      </c>
      <c r="BM1002" s="39">
        <v>1965</v>
      </c>
      <c r="BN1002" s="19" t="str">
        <f t="shared" si="172"/>
        <v>Oct</v>
      </c>
      <c r="BO1002" s="19">
        <v>21</v>
      </c>
      <c r="BP1002" s="40">
        <f t="shared" si="169"/>
        <v>24036</v>
      </c>
      <c r="BQ1002" s="19">
        <f ca="1" t="shared" si="173"/>
        <v>60</v>
      </c>
      <c r="BU1002" s="19">
        <v>8071.57</v>
      </c>
      <c r="BV1002" s="41">
        <v>8071.57</v>
      </c>
    </row>
    <row r="1003" spans="1:74">
      <c r="A1003" s="19" t="s">
        <v>3704</v>
      </c>
      <c r="B1003" s="39">
        <v>1978</v>
      </c>
      <c r="C1003" s="19">
        <f t="shared" si="166"/>
        <v>1978</v>
      </c>
      <c r="D1003" s="19" t="s">
        <v>8310</v>
      </c>
      <c r="E1003" s="19" t="str">
        <f t="shared" si="165"/>
        <v>Sep</v>
      </c>
      <c r="F1003" s="19">
        <v>1</v>
      </c>
      <c r="G1003" s="40">
        <f t="shared" si="167"/>
        <v>28734</v>
      </c>
      <c r="H1003" s="19">
        <v>2</v>
      </c>
      <c r="I1003" s="19">
        <v>8116.27</v>
      </c>
      <c r="J1003" s="41">
        <v>8116.27</v>
      </c>
      <c r="K1003" s="19" t="s">
        <v>8298</v>
      </c>
      <c r="L1003" s="19" t="str">
        <v>tier - 3</v>
      </c>
      <c r="M1003" s="19" t="s">
        <v>8302</v>
      </c>
      <c r="N1003" s="19" t="str">
        <v>tier - 1</v>
      </c>
      <c r="O1003" s="19" t="s">
        <v>8315</v>
      </c>
      <c r="P1003" s="19" t="str">
        <v>R1012</v>
      </c>
      <c r="Q1003" s="19">
        <f ca="1" t="shared" si="168"/>
        <v>47</v>
      </c>
      <c r="R1003" s="29"/>
      <c r="U1003" s="19" t="s">
        <v>8326</v>
      </c>
      <c r="V1003" s="19" t="str">
        <f t="shared" si="174"/>
        <v>Dec</v>
      </c>
      <c r="X1003" s="19">
        <f t="shared" si="175"/>
        <v>1970</v>
      </c>
      <c r="AG1003" s="19" t="s">
        <v>3679</v>
      </c>
      <c r="AH1003" s="19" t="s">
        <v>8336</v>
      </c>
      <c r="AI1003" s="19" t="s">
        <v>8298</v>
      </c>
      <c r="AJ1003" s="19" t="s">
        <v>8302</v>
      </c>
      <c r="AK1003" s="19" t="str">
        <v>tier - 3</v>
      </c>
      <c r="AL1003" s="19" t="str">
        <v>tier - 1</v>
      </c>
      <c r="AT1003" s="19" t="s">
        <v>8330</v>
      </c>
      <c r="AU1003" s="19" t="str">
        <v>R1011</v>
      </c>
      <c r="BD1003" s="39">
        <v>1965</v>
      </c>
      <c r="BE1003" s="19" t="str">
        <f t="shared" si="170"/>
        <v>Oct</v>
      </c>
      <c r="BF1003" s="19">
        <v>21</v>
      </c>
      <c r="BG1003" s="40">
        <f t="shared" si="171"/>
        <v>24036</v>
      </c>
      <c r="BM1003" s="39">
        <v>1993</v>
      </c>
      <c r="BN1003" s="19" t="str">
        <f t="shared" si="172"/>
        <v>Nov</v>
      </c>
      <c r="BO1003" s="19">
        <v>7</v>
      </c>
      <c r="BP1003" s="40">
        <f t="shared" si="169"/>
        <v>34280</v>
      </c>
      <c r="BQ1003" s="19">
        <f ca="1" t="shared" si="173"/>
        <v>31</v>
      </c>
      <c r="BU1003" s="19">
        <v>8077.41</v>
      </c>
      <c r="BV1003" s="41">
        <v>8077.41</v>
      </c>
    </row>
    <row r="1004" spans="1:74">
      <c r="A1004" s="19" t="s">
        <v>3707</v>
      </c>
      <c r="B1004" s="39">
        <v>1973</v>
      </c>
      <c r="C1004" s="19">
        <f t="shared" si="166"/>
        <v>1973</v>
      </c>
      <c r="D1004" s="19" t="s">
        <v>8326</v>
      </c>
      <c r="E1004" s="19" t="str">
        <f t="shared" si="165"/>
        <v>Dec</v>
      </c>
      <c r="F1004" s="19">
        <v>16</v>
      </c>
      <c r="G1004" s="40">
        <f t="shared" si="167"/>
        <v>27014</v>
      </c>
      <c r="H1004" s="19">
        <v>0</v>
      </c>
      <c r="I1004" s="19">
        <v>8116.68</v>
      </c>
      <c r="J1004" s="41">
        <v>8116.68</v>
      </c>
      <c r="K1004" s="19" t="s">
        <v>8298</v>
      </c>
      <c r="L1004" s="19" t="str">
        <v>tier - 3</v>
      </c>
      <c r="M1004" s="19" t="s">
        <v>8302</v>
      </c>
      <c r="N1004" s="19" t="str">
        <v>tier - 1</v>
      </c>
      <c r="O1004" s="19" t="s">
        <v>8330</v>
      </c>
      <c r="P1004" s="19" t="str">
        <v>R1011</v>
      </c>
      <c r="Q1004" s="19">
        <f ca="1" t="shared" si="168"/>
        <v>51</v>
      </c>
      <c r="R1004" s="29"/>
      <c r="U1004" s="19" t="s">
        <v>8303</v>
      </c>
      <c r="V1004" s="19" t="str">
        <f t="shared" si="174"/>
        <v>Jun</v>
      </c>
      <c r="X1004" s="19">
        <f t="shared" si="175"/>
        <v>1975</v>
      </c>
      <c r="AG1004" s="19" t="s">
        <v>3683</v>
      </c>
      <c r="AH1004" s="19" t="s">
        <v>8336</v>
      </c>
      <c r="AI1004" s="19" t="s">
        <v>8297</v>
      </c>
      <c r="AJ1004" s="19" t="s">
        <v>8302</v>
      </c>
      <c r="AK1004" s="19" t="str">
        <v>tier - 2</v>
      </c>
      <c r="AL1004" s="19" t="str">
        <v>tier - 1</v>
      </c>
      <c r="AT1004" s="19" t="s">
        <v>8343</v>
      </c>
      <c r="AU1004" s="19" t="str">
        <v>R1026</v>
      </c>
      <c r="BD1004" s="39">
        <v>1993</v>
      </c>
      <c r="BE1004" s="19" t="str">
        <f t="shared" si="170"/>
        <v>Nov</v>
      </c>
      <c r="BF1004" s="19">
        <v>7</v>
      </c>
      <c r="BG1004" s="40">
        <f t="shared" si="171"/>
        <v>34280</v>
      </c>
      <c r="BM1004" s="39">
        <v>2001</v>
      </c>
      <c r="BN1004" s="19" t="str">
        <f t="shared" si="172"/>
        <v>Aug</v>
      </c>
      <c r="BO1004" s="19">
        <v>28</v>
      </c>
      <c r="BP1004" s="40">
        <f t="shared" si="169"/>
        <v>37131</v>
      </c>
      <c r="BQ1004" s="19">
        <f ca="1" t="shared" si="173"/>
        <v>24</v>
      </c>
      <c r="BU1004" s="19">
        <v>8081.26</v>
      </c>
      <c r="BV1004" s="41">
        <v>8081.26</v>
      </c>
    </row>
    <row r="1005" spans="1:74">
      <c r="A1005" s="19" t="s">
        <v>3710</v>
      </c>
      <c r="B1005" s="39">
        <v>1973</v>
      </c>
      <c r="C1005" s="19">
        <f t="shared" si="166"/>
        <v>1973</v>
      </c>
      <c r="D1005" s="19" t="s">
        <v>8328</v>
      </c>
      <c r="E1005" s="19" t="str">
        <f t="shared" si="165"/>
        <v>Aug</v>
      </c>
      <c r="F1005" s="19">
        <v>30</v>
      </c>
      <c r="G1005" s="40">
        <f t="shared" si="167"/>
        <v>26906</v>
      </c>
      <c r="H1005" s="19">
        <v>0</v>
      </c>
      <c r="I1005" s="19">
        <v>8124.41</v>
      </c>
      <c r="J1005" s="41">
        <v>8124.41</v>
      </c>
      <c r="K1005" s="19" t="s">
        <v>8298</v>
      </c>
      <c r="L1005" s="19" t="str">
        <v>tier - 3</v>
      </c>
      <c r="M1005" s="19" t="s">
        <v>8302</v>
      </c>
      <c r="N1005" s="19" t="str">
        <v>tier - 1</v>
      </c>
      <c r="O1005" s="19" t="s">
        <v>8299</v>
      </c>
      <c r="P1005" s="19" t="str">
        <v>R1013</v>
      </c>
      <c r="Q1005" s="19">
        <f ca="1" t="shared" si="168"/>
        <v>52</v>
      </c>
      <c r="R1005" s="29"/>
      <c r="U1005" s="19" t="s">
        <v>8328</v>
      </c>
      <c r="V1005" s="19" t="str">
        <f t="shared" si="174"/>
        <v>Aug</v>
      </c>
      <c r="X1005" s="19">
        <f t="shared" si="175"/>
        <v>1965</v>
      </c>
      <c r="AG1005" s="19" t="s">
        <v>3686</v>
      </c>
      <c r="AH1005" s="19" t="s">
        <v>8336</v>
      </c>
      <c r="AI1005" s="19" t="s">
        <v>8297</v>
      </c>
      <c r="AJ1005" s="19" t="s">
        <v>8297</v>
      </c>
      <c r="AK1005" s="19" t="str">
        <v>tier - 2</v>
      </c>
      <c r="AL1005" s="19" t="str">
        <v>tier - 2</v>
      </c>
      <c r="AT1005" s="19" t="s">
        <v>8315</v>
      </c>
      <c r="AU1005" s="19" t="str">
        <v>R1012</v>
      </c>
      <c r="BD1005" s="39">
        <v>2001</v>
      </c>
      <c r="BE1005" s="19" t="str">
        <f t="shared" si="170"/>
        <v>Aug</v>
      </c>
      <c r="BF1005" s="19">
        <v>28</v>
      </c>
      <c r="BG1005" s="40">
        <f t="shared" si="171"/>
        <v>37131</v>
      </c>
      <c r="BM1005" s="39">
        <v>1994</v>
      </c>
      <c r="BN1005" s="19" t="str">
        <f t="shared" si="172"/>
        <v>Oct</v>
      </c>
      <c r="BO1005" s="19">
        <v>12</v>
      </c>
      <c r="BP1005" s="40">
        <f t="shared" si="169"/>
        <v>34619</v>
      </c>
      <c r="BQ1005" s="19">
        <f ca="1" t="shared" si="173"/>
        <v>31</v>
      </c>
      <c r="BU1005" s="19">
        <v>8081.74</v>
      </c>
      <c r="BV1005" s="41">
        <v>8081.74</v>
      </c>
    </row>
    <row r="1006" spans="1:74">
      <c r="A1006" s="19" t="s">
        <v>3714</v>
      </c>
      <c r="B1006" s="39">
        <v>1973</v>
      </c>
      <c r="C1006" s="19">
        <f t="shared" si="166"/>
        <v>1973</v>
      </c>
      <c r="D1006" s="19" t="s">
        <v>8310</v>
      </c>
      <c r="E1006" s="19" t="str">
        <f t="shared" si="165"/>
        <v>Sep</v>
      </c>
      <c r="F1006" s="19">
        <v>3</v>
      </c>
      <c r="G1006" s="40">
        <f t="shared" si="167"/>
        <v>26910</v>
      </c>
      <c r="H1006" s="19">
        <v>0</v>
      </c>
      <c r="I1006" s="19">
        <v>8125.78</v>
      </c>
      <c r="J1006" s="41">
        <v>8125.78</v>
      </c>
      <c r="K1006" s="19" t="s">
        <v>8297</v>
      </c>
      <c r="L1006" s="19" t="str">
        <v>tier - 2</v>
      </c>
      <c r="M1006" s="19" t="s">
        <v>8297</v>
      </c>
      <c r="N1006" s="19" t="str">
        <v>tier - 2</v>
      </c>
      <c r="O1006" s="19" t="s">
        <v>8299</v>
      </c>
      <c r="P1006" s="19" t="str">
        <v>R1013</v>
      </c>
      <c r="Q1006" s="19">
        <f ca="1" t="shared" si="168"/>
        <v>52</v>
      </c>
      <c r="R1006" s="29"/>
      <c r="U1006" s="19" t="s">
        <v>8326</v>
      </c>
      <c r="V1006" s="19" t="str">
        <f t="shared" si="174"/>
        <v>Dec</v>
      </c>
      <c r="X1006" s="19">
        <f t="shared" si="175"/>
        <v>1975</v>
      </c>
      <c r="AG1006" s="19" t="s">
        <v>3690</v>
      </c>
      <c r="AH1006" s="19" t="s">
        <v>8336</v>
      </c>
      <c r="AI1006" s="19" t="s">
        <v>8297</v>
      </c>
      <c r="AJ1006" s="19" t="s">
        <v>8297</v>
      </c>
      <c r="AK1006" s="19" t="str">
        <v>tier - 2</v>
      </c>
      <c r="AL1006" s="19" t="str">
        <v>tier - 2</v>
      </c>
      <c r="AT1006" s="19" t="s">
        <v>8343</v>
      </c>
      <c r="AU1006" s="19" t="str">
        <v>R1026</v>
      </c>
      <c r="BD1006" s="39">
        <v>1994</v>
      </c>
      <c r="BE1006" s="19" t="str">
        <f t="shared" si="170"/>
        <v>Oct</v>
      </c>
      <c r="BF1006" s="19">
        <v>12</v>
      </c>
      <c r="BG1006" s="40">
        <f t="shared" si="171"/>
        <v>34619</v>
      </c>
      <c r="BM1006" s="39">
        <v>1975</v>
      </c>
      <c r="BN1006" s="19" t="str">
        <f t="shared" si="172"/>
        <v>Dec</v>
      </c>
      <c r="BO1006" s="19">
        <v>21</v>
      </c>
      <c r="BP1006" s="40">
        <f t="shared" si="169"/>
        <v>27749</v>
      </c>
      <c r="BQ1006" s="19">
        <f ca="1" t="shared" si="173"/>
        <v>49</v>
      </c>
      <c r="BU1006" s="19">
        <v>8083.92</v>
      </c>
      <c r="BV1006" s="41">
        <v>8083.92</v>
      </c>
    </row>
    <row r="1007" spans="1:74">
      <c r="A1007" s="19" t="s">
        <v>3717</v>
      </c>
      <c r="B1007" s="39">
        <v>1990</v>
      </c>
      <c r="C1007" s="19">
        <f t="shared" si="166"/>
        <v>1990</v>
      </c>
      <c r="D1007" s="19" t="s">
        <v>8303</v>
      </c>
      <c r="E1007" s="19" t="str">
        <f t="shared" si="165"/>
        <v>Jun</v>
      </c>
      <c r="F1007" s="19">
        <v>21</v>
      </c>
      <c r="G1007" s="40">
        <f t="shared" si="167"/>
        <v>33045</v>
      </c>
      <c r="H1007" s="19">
        <v>3</v>
      </c>
      <c r="I1007" s="19">
        <v>8157.92</v>
      </c>
      <c r="J1007" s="41">
        <v>8157.92</v>
      </c>
      <c r="K1007" s="19" t="s">
        <v>8297</v>
      </c>
      <c r="L1007" s="19" t="str">
        <v>tier - 2</v>
      </c>
      <c r="M1007" s="19" t="s">
        <v>8298</v>
      </c>
      <c r="N1007" s="19" t="str">
        <v>tier - 3</v>
      </c>
      <c r="O1007" s="19" t="s">
        <v>8335</v>
      </c>
      <c r="P1007" s="19" t="str">
        <v>R1025</v>
      </c>
      <c r="Q1007" s="19">
        <f ca="1" t="shared" si="168"/>
        <v>35</v>
      </c>
      <c r="R1007" s="29"/>
      <c r="U1007" s="19" t="s">
        <v>8329</v>
      </c>
      <c r="V1007" s="19" t="str">
        <f t="shared" si="174"/>
        <v>Oct</v>
      </c>
      <c r="X1007" s="19">
        <f t="shared" si="175"/>
        <v>1965</v>
      </c>
      <c r="AG1007" s="19" t="s">
        <v>3694</v>
      </c>
      <c r="AH1007" s="19" t="s">
        <v>8336</v>
      </c>
      <c r="AI1007" s="19" t="s">
        <v>8298</v>
      </c>
      <c r="AJ1007" s="19" t="s">
        <v>8298</v>
      </c>
      <c r="AK1007" s="19" t="str">
        <v>tier - 3</v>
      </c>
      <c r="AL1007" s="19" t="str">
        <v>tier - 3</v>
      </c>
      <c r="AT1007" s="19" t="s">
        <v>8299</v>
      </c>
      <c r="AU1007" s="19" t="str">
        <v>R1013</v>
      </c>
      <c r="BD1007" s="39">
        <v>1975</v>
      </c>
      <c r="BE1007" s="19" t="str">
        <f t="shared" si="170"/>
        <v>Dec</v>
      </c>
      <c r="BF1007" s="19">
        <v>21</v>
      </c>
      <c r="BG1007" s="40">
        <f t="shared" si="171"/>
        <v>27749</v>
      </c>
      <c r="BM1007" s="39">
        <v>1967</v>
      </c>
      <c r="BN1007" s="19" t="str">
        <f t="shared" si="172"/>
        <v>Jun</v>
      </c>
      <c r="BO1007" s="19">
        <v>10</v>
      </c>
      <c r="BP1007" s="40">
        <f t="shared" si="169"/>
        <v>24633</v>
      </c>
      <c r="BQ1007" s="19">
        <f ca="1" t="shared" si="173"/>
        <v>58</v>
      </c>
      <c r="BU1007" s="19">
        <v>8091.3</v>
      </c>
      <c r="BV1007" s="41">
        <v>8091.3</v>
      </c>
    </row>
    <row r="1008" spans="1:74">
      <c r="A1008" s="19" t="s">
        <v>3721</v>
      </c>
      <c r="B1008" s="39">
        <v>1982</v>
      </c>
      <c r="C1008" s="19">
        <f t="shared" si="166"/>
        <v>1982</v>
      </c>
      <c r="D1008" s="19" t="s">
        <v>8303</v>
      </c>
      <c r="E1008" s="19" t="str">
        <f t="shared" si="165"/>
        <v>Jun</v>
      </c>
      <c r="F1008" s="19">
        <v>28</v>
      </c>
      <c r="G1008" s="40">
        <f t="shared" si="167"/>
        <v>30130</v>
      </c>
      <c r="H1008" s="19">
        <v>4</v>
      </c>
      <c r="I1008" s="19">
        <v>8162.72</v>
      </c>
      <c r="J1008" s="41">
        <v>8162.72</v>
      </c>
      <c r="K1008" s="19" t="s">
        <v>8298</v>
      </c>
      <c r="L1008" s="19" t="str">
        <v>tier - 3</v>
      </c>
      <c r="M1008" s="19" t="s">
        <v>8298</v>
      </c>
      <c r="N1008" s="19" t="str">
        <v>tier - 3</v>
      </c>
      <c r="O1008" s="19" t="s">
        <v>8315</v>
      </c>
      <c r="P1008" s="19" t="str">
        <v>R1012</v>
      </c>
      <c r="Q1008" s="19">
        <f ca="1" t="shared" si="168"/>
        <v>43</v>
      </c>
      <c r="R1008" s="29"/>
      <c r="U1008" s="19" t="s">
        <v>8301</v>
      </c>
      <c r="V1008" s="19" t="str">
        <f t="shared" si="174"/>
        <v>Nov</v>
      </c>
      <c r="X1008" s="19">
        <f t="shared" si="175"/>
        <v>1993</v>
      </c>
      <c r="AG1008" s="19" t="s">
        <v>3697</v>
      </c>
      <c r="AH1008" s="19" t="s">
        <v>8336</v>
      </c>
      <c r="AI1008" s="19" t="s">
        <v>8298</v>
      </c>
      <c r="AJ1008" s="19" t="s">
        <v>8302</v>
      </c>
      <c r="AK1008" s="19" t="str">
        <v>tier - 3</v>
      </c>
      <c r="AL1008" s="19" t="str">
        <v>tier - 1</v>
      </c>
      <c r="AT1008" s="19" t="s">
        <v>8315</v>
      </c>
      <c r="AU1008" s="19" t="str">
        <v>R1012</v>
      </c>
      <c r="BD1008" s="39">
        <v>1967</v>
      </c>
      <c r="BE1008" s="19" t="str">
        <f t="shared" si="170"/>
        <v>Jun</v>
      </c>
      <c r="BF1008" s="19">
        <v>10</v>
      </c>
      <c r="BG1008" s="40">
        <f t="shared" si="171"/>
        <v>24633</v>
      </c>
      <c r="BM1008" s="39">
        <v>1973</v>
      </c>
      <c r="BN1008" s="19" t="str">
        <f t="shared" si="172"/>
        <v>Oct</v>
      </c>
      <c r="BO1008" s="19">
        <v>11</v>
      </c>
      <c r="BP1008" s="40">
        <f t="shared" si="169"/>
        <v>26948</v>
      </c>
      <c r="BQ1008" s="19">
        <f ca="1" t="shared" si="173"/>
        <v>52</v>
      </c>
      <c r="BU1008" s="19">
        <v>8112.59</v>
      </c>
      <c r="BV1008" s="41">
        <v>8112.59</v>
      </c>
    </row>
    <row r="1009" spans="1:74">
      <c r="A1009" s="19" t="s">
        <v>3725</v>
      </c>
      <c r="B1009" s="39">
        <v>1963</v>
      </c>
      <c r="C1009" s="19">
        <f t="shared" si="166"/>
        <v>1963</v>
      </c>
      <c r="D1009" s="19" t="s">
        <v>8301</v>
      </c>
      <c r="E1009" s="19" t="str">
        <f t="shared" si="165"/>
        <v>Nov</v>
      </c>
      <c r="F1009" s="19">
        <v>5</v>
      </c>
      <c r="G1009" s="40">
        <f t="shared" si="167"/>
        <v>23320</v>
      </c>
      <c r="H1009" s="19">
        <v>0</v>
      </c>
      <c r="I1009" s="19">
        <v>8177.9</v>
      </c>
      <c r="J1009" s="41">
        <v>8177.9</v>
      </c>
      <c r="K1009" s="19" t="s">
        <v>8298</v>
      </c>
      <c r="L1009" s="19" t="str">
        <v>tier - 3</v>
      </c>
      <c r="M1009" s="19" t="s">
        <v>8302</v>
      </c>
      <c r="N1009" s="19" t="str">
        <v>tier - 1</v>
      </c>
      <c r="O1009" s="19" t="s">
        <v>8299</v>
      </c>
      <c r="P1009" s="19" t="str">
        <v>R1013</v>
      </c>
      <c r="Q1009" s="19">
        <f ca="1" t="shared" si="168"/>
        <v>61</v>
      </c>
      <c r="R1009" s="29"/>
      <c r="U1009" s="19" t="s">
        <v>8328</v>
      </c>
      <c r="V1009" s="19" t="str">
        <f t="shared" si="174"/>
        <v>Aug</v>
      </c>
      <c r="X1009" s="19">
        <f t="shared" si="175"/>
        <v>2001</v>
      </c>
      <c r="AG1009" s="19" t="s">
        <v>3701</v>
      </c>
      <c r="AH1009" s="19" t="s">
        <v>8336</v>
      </c>
      <c r="AI1009" s="19" t="s">
        <v>8297</v>
      </c>
      <c r="AJ1009" s="19" t="s">
        <v>8297</v>
      </c>
      <c r="AK1009" s="19" t="str">
        <v>tier - 2</v>
      </c>
      <c r="AL1009" s="19" t="str">
        <v>tier - 2</v>
      </c>
      <c r="AT1009" s="19" t="s">
        <v>8299</v>
      </c>
      <c r="AU1009" s="19" t="str">
        <v>R1013</v>
      </c>
      <c r="BD1009" s="39">
        <v>1973</v>
      </c>
      <c r="BE1009" s="19" t="str">
        <f t="shared" si="170"/>
        <v>Oct</v>
      </c>
      <c r="BF1009" s="19">
        <v>11</v>
      </c>
      <c r="BG1009" s="40">
        <f t="shared" si="171"/>
        <v>26948</v>
      </c>
      <c r="BM1009" s="39">
        <v>1978</v>
      </c>
      <c r="BN1009" s="19" t="str">
        <f t="shared" si="172"/>
        <v>Sep</v>
      </c>
      <c r="BO1009" s="19">
        <v>1</v>
      </c>
      <c r="BP1009" s="40">
        <f t="shared" si="169"/>
        <v>28734</v>
      </c>
      <c r="BQ1009" s="19">
        <f ca="1" t="shared" si="173"/>
        <v>47</v>
      </c>
      <c r="BU1009" s="19">
        <v>8116.27</v>
      </c>
      <c r="BV1009" s="41">
        <v>8116.27</v>
      </c>
    </row>
    <row r="1010" spans="1:74">
      <c r="A1010" s="19" t="s">
        <v>3728</v>
      </c>
      <c r="B1010" s="39">
        <v>1983</v>
      </c>
      <c r="C1010" s="19">
        <f t="shared" si="166"/>
        <v>1983</v>
      </c>
      <c r="D1010" s="19" t="s">
        <v>8303</v>
      </c>
      <c r="E1010" s="19" t="str">
        <f t="shared" si="165"/>
        <v>Jun</v>
      </c>
      <c r="F1010" s="19">
        <v>8</v>
      </c>
      <c r="G1010" s="40">
        <f t="shared" si="167"/>
        <v>30475</v>
      </c>
      <c r="H1010" s="19">
        <v>3</v>
      </c>
      <c r="I1010" s="19">
        <v>8179.51</v>
      </c>
      <c r="J1010" s="41">
        <v>8179.51</v>
      </c>
      <c r="K1010" s="19" t="s">
        <v>8297</v>
      </c>
      <c r="L1010" s="19" t="str">
        <v>tier - 2</v>
      </c>
      <c r="M1010" s="19" t="s">
        <v>8297</v>
      </c>
      <c r="N1010" s="19" t="str">
        <v>tier - 2</v>
      </c>
      <c r="O1010" s="19" t="s">
        <v>8342</v>
      </c>
      <c r="P1010" s="19" t="str">
        <v>R1020</v>
      </c>
      <c r="Q1010" s="19">
        <f ca="1" t="shared" si="168"/>
        <v>42</v>
      </c>
      <c r="R1010" s="29"/>
      <c r="U1010" s="19" t="s">
        <v>8329</v>
      </c>
      <c r="V1010" s="19" t="str">
        <f t="shared" si="174"/>
        <v>Oct</v>
      </c>
      <c r="X1010" s="19">
        <f t="shared" si="175"/>
        <v>1994</v>
      </c>
      <c r="AG1010" s="19" t="s">
        <v>3704</v>
      </c>
      <c r="AH1010" s="19" t="s">
        <v>8336</v>
      </c>
      <c r="AI1010" s="19" t="s">
        <v>8298</v>
      </c>
      <c r="AJ1010" s="19" t="s">
        <v>8302</v>
      </c>
      <c r="AK1010" s="19" t="str">
        <v>tier - 3</v>
      </c>
      <c r="AL1010" s="19" t="str">
        <v>tier - 1</v>
      </c>
      <c r="AT1010" s="19" t="s">
        <v>8315</v>
      </c>
      <c r="AU1010" s="19" t="str">
        <v>R1012</v>
      </c>
      <c r="BD1010" s="39">
        <v>1978</v>
      </c>
      <c r="BE1010" s="19" t="str">
        <f t="shared" si="170"/>
        <v>Sep</v>
      </c>
      <c r="BF1010" s="19">
        <v>1</v>
      </c>
      <c r="BG1010" s="40">
        <f t="shared" si="171"/>
        <v>28734</v>
      </c>
      <c r="BM1010" s="39">
        <v>1973</v>
      </c>
      <c r="BN1010" s="19" t="str">
        <f t="shared" si="172"/>
        <v>Dec</v>
      </c>
      <c r="BO1010" s="19">
        <v>16</v>
      </c>
      <c r="BP1010" s="40">
        <f t="shared" si="169"/>
        <v>27014</v>
      </c>
      <c r="BQ1010" s="19">
        <f ca="1" t="shared" si="173"/>
        <v>51</v>
      </c>
      <c r="BU1010" s="19">
        <v>8116.68</v>
      </c>
      <c r="BV1010" s="41">
        <v>8116.68</v>
      </c>
    </row>
    <row r="1011" spans="1:74">
      <c r="A1011" s="19" t="s">
        <v>3731</v>
      </c>
      <c r="B1011" s="39">
        <v>1997</v>
      </c>
      <c r="C1011" s="19">
        <f t="shared" si="166"/>
        <v>1997</v>
      </c>
      <c r="D1011" s="19" t="s">
        <v>8329</v>
      </c>
      <c r="E1011" s="19" t="str">
        <f t="shared" si="165"/>
        <v>Oct</v>
      </c>
      <c r="F1011" s="19">
        <v>21</v>
      </c>
      <c r="G1011" s="40">
        <f t="shared" si="167"/>
        <v>35724</v>
      </c>
      <c r="H1011" s="19">
        <v>0</v>
      </c>
      <c r="I1011" s="19">
        <v>8182.89</v>
      </c>
      <c r="J1011" s="41">
        <v>8182.89</v>
      </c>
      <c r="K1011" s="19" t="s">
        <v>8297</v>
      </c>
      <c r="L1011" s="19" t="str">
        <v>tier - 2</v>
      </c>
      <c r="M1011" s="19" t="s">
        <v>8302</v>
      </c>
      <c r="N1011" s="19" t="str">
        <v>tier - 1</v>
      </c>
      <c r="O1011" s="19" t="s">
        <v>8343</v>
      </c>
      <c r="P1011" s="19" t="str">
        <v>R1026</v>
      </c>
      <c r="Q1011" s="19">
        <f ca="1" t="shared" si="168"/>
        <v>28</v>
      </c>
      <c r="R1011" s="29"/>
      <c r="U1011" s="19" t="s">
        <v>8326</v>
      </c>
      <c r="V1011" s="19" t="str">
        <f t="shared" si="174"/>
        <v>Dec</v>
      </c>
      <c r="X1011" s="19">
        <f t="shared" si="175"/>
        <v>1975</v>
      </c>
      <c r="AG1011" s="19" t="s">
        <v>3707</v>
      </c>
      <c r="AH1011" s="19" t="s">
        <v>8336</v>
      </c>
      <c r="AI1011" s="19" t="s">
        <v>8298</v>
      </c>
      <c r="AJ1011" s="19" t="s">
        <v>8302</v>
      </c>
      <c r="AK1011" s="19" t="str">
        <v>tier - 3</v>
      </c>
      <c r="AL1011" s="19" t="str">
        <v>tier - 1</v>
      </c>
      <c r="AT1011" s="19" t="s">
        <v>8330</v>
      </c>
      <c r="AU1011" s="19" t="str">
        <v>R1011</v>
      </c>
      <c r="BD1011" s="39">
        <v>1973</v>
      </c>
      <c r="BE1011" s="19" t="str">
        <f t="shared" si="170"/>
        <v>Dec</v>
      </c>
      <c r="BF1011" s="19">
        <v>16</v>
      </c>
      <c r="BG1011" s="40">
        <f t="shared" si="171"/>
        <v>27014</v>
      </c>
      <c r="BM1011" s="39">
        <v>1973</v>
      </c>
      <c r="BN1011" s="19" t="str">
        <f t="shared" si="172"/>
        <v>Aug</v>
      </c>
      <c r="BO1011" s="19">
        <v>30</v>
      </c>
      <c r="BP1011" s="40">
        <f t="shared" si="169"/>
        <v>26906</v>
      </c>
      <c r="BQ1011" s="19">
        <f ca="1" t="shared" si="173"/>
        <v>52</v>
      </c>
      <c r="BU1011" s="19">
        <v>8124.41</v>
      </c>
      <c r="BV1011" s="41">
        <v>8124.41</v>
      </c>
    </row>
    <row r="1012" spans="1:74">
      <c r="A1012" s="19" t="s">
        <v>3735</v>
      </c>
      <c r="B1012" s="39">
        <v>1962</v>
      </c>
      <c r="C1012" s="19">
        <f t="shared" si="166"/>
        <v>1962</v>
      </c>
      <c r="D1012" s="19" t="s">
        <v>8301</v>
      </c>
      <c r="E1012" s="19" t="str">
        <f t="shared" si="165"/>
        <v>Nov</v>
      </c>
      <c r="F1012" s="19">
        <v>23</v>
      </c>
      <c r="G1012" s="40">
        <f t="shared" si="167"/>
        <v>22973</v>
      </c>
      <c r="H1012" s="19">
        <v>0</v>
      </c>
      <c r="I1012" s="19">
        <v>8188.12</v>
      </c>
      <c r="J1012" s="41">
        <v>8188.12</v>
      </c>
      <c r="K1012" s="19" t="s">
        <v>8298</v>
      </c>
      <c r="L1012" s="19" t="str">
        <v>tier - 3</v>
      </c>
      <c r="M1012" s="19" t="s">
        <v>8298</v>
      </c>
      <c r="N1012" s="19" t="str">
        <v>tier - 3</v>
      </c>
      <c r="O1012" s="19" t="s">
        <v>8299</v>
      </c>
      <c r="P1012" s="19" t="str">
        <v>R1013</v>
      </c>
      <c r="Q1012" s="19">
        <f ca="1" t="shared" si="168"/>
        <v>62</v>
      </c>
      <c r="R1012" s="29"/>
      <c r="U1012" s="19" t="s">
        <v>8303</v>
      </c>
      <c r="V1012" s="19" t="str">
        <f t="shared" si="174"/>
        <v>Jun</v>
      </c>
      <c r="X1012" s="19">
        <f t="shared" si="175"/>
        <v>1967</v>
      </c>
      <c r="AG1012" s="19" t="s">
        <v>3710</v>
      </c>
      <c r="AH1012" s="19" t="s">
        <v>8336</v>
      </c>
      <c r="AI1012" s="19" t="s">
        <v>8298</v>
      </c>
      <c r="AJ1012" s="19" t="s">
        <v>8302</v>
      </c>
      <c r="AK1012" s="19" t="str">
        <v>tier - 3</v>
      </c>
      <c r="AL1012" s="19" t="str">
        <v>tier - 1</v>
      </c>
      <c r="AT1012" s="19" t="s">
        <v>8299</v>
      </c>
      <c r="AU1012" s="19" t="str">
        <v>R1013</v>
      </c>
      <c r="BD1012" s="39">
        <v>1973</v>
      </c>
      <c r="BE1012" s="19" t="str">
        <f t="shared" si="170"/>
        <v>Aug</v>
      </c>
      <c r="BF1012" s="19">
        <v>30</v>
      </c>
      <c r="BG1012" s="40">
        <f t="shared" si="171"/>
        <v>26906</v>
      </c>
      <c r="BM1012" s="39">
        <v>1973</v>
      </c>
      <c r="BN1012" s="19" t="str">
        <f t="shared" si="172"/>
        <v>Sep</v>
      </c>
      <c r="BO1012" s="19">
        <v>3</v>
      </c>
      <c r="BP1012" s="40">
        <f t="shared" si="169"/>
        <v>26910</v>
      </c>
      <c r="BQ1012" s="19">
        <f ca="1" t="shared" si="173"/>
        <v>52</v>
      </c>
      <c r="BU1012" s="19">
        <v>8125.78</v>
      </c>
      <c r="BV1012" s="41">
        <v>8125.78</v>
      </c>
    </row>
    <row r="1013" spans="1:74">
      <c r="A1013" s="19" t="s">
        <v>3738</v>
      </c>
      <c r="B1013" s="39">
        <v>1978</v>
      </c>
      <c r="C1013" s="19">
        <f t="shared" si="166"/>
        <v>1978</v>
      </c>
      <c r="D1013" s="19" t="s">
        <v>8329</v>
      </c>
      <c r="E1013" s="19" t="str">
        <f t="shared" si="165"/>
        <v>Oct</v>
      </c>
      <c r="F1013" s="19">
        <v>24</v>
      </c>
      <c r="G1013" s="40">
        <f t="shared" si="167"/>
        <v>28787</v>
      </c>
      <c r="H1013" s="19">
        <v>2</v>
      </c>
      <c r="I1013" s="19">
        <v>8211.1</v>
      </c>
      <c r="J1013" s="41">
        <v>8211.1</v>
      </c>
      <c r="K1013" s="19" t="s">
        <v>8297</v>
      </c>
      <c r="L1013" s="19" t="str">
        <v>tier - 2</v>
      </c>
      <c r="M1013" s="19" t="s">
        <v>8298</v>
      </c>
      <c r="N1013" s="19" t="str">
        <v>tier - 3</v>
      </c>
      <c r="O1013" s="19" t="s">
        <v>8299</v>
      </c>
      <c r="P1013" s="19" t="str">
        <v>R1013</v>
      </c>
      <c r="Q1013" s="19">
        <f ca="1" t="shared" si="168"/>
        <v>47</v>
      </c>
      <c r="R1013" s="29"/>
      <c r="U1013" s="19" t="s">
        <v>8329</v>
      </c>
      <c r="V1013" s="19" t="str">
        <f t="shared" si="174"/>
        <v>Oct</v>
      </c>
      <c r="X1013" s="19">
        <f t="shared" si="175"/>
        <v>1973</v>
      </c>
      <c r="AG1013" s="19" t="s">
        <v>3714</v>
      </c>
      <c r="AH1013" s="19" t="s">
        <v>8336</v>
      </c>
      <c r="AI1013" s="19" t="s">
        <v>8297</v>
      </c>
      <c r="AJ1013" s="19" t="s">
        <v>8297</v>
      </c>
      <c r="AK1013" s="19" t="str">
        <v>tier - 2</v>
      </c>
      <c r="AL1013" s="19" t="str">
        <v>tier - 2</v>
      </c>
      <c r="AT1013" s="19" t="s">
        <v>8299</v>
      </c>
      <c r="AU1013" s="19" t="str">
        <v>R1013</v>
      </c>
      <c r="BD1013" s="39">
        <v>1973</v>
      </c>
      <c r="BE1013" s="19" t="str">
        <f t="shared" si="170"/>
        <v>Sep</v>
      </c>
      <c r="BF1013" s="19">
        <v>3</v>
      </c>
      <c r="BG1013" s="40">
        <f t="shared" si="171"/>
        <v>26910</v>
      </c>
      <c r="BM1013" s="39">
        <v>1990</v>
      </c>
      <c r="BN1013" s="19" t="str">
        <f t="shared" si="172"/>
        <v>Jun</v>
      </c>
      <c r="BO1013" s="19">
        <v>21</v>
      </c>
      <c r="BP1013" s="40">
        <f t="shared" si="169"/>
        <v>33045</v>
      </c>
      <c r="BQ1013" s="19">
        <f ca="1" t="shared" si="173"/>
        <v>35</v>
      </c>
      <c r="BU1013" s="19">
        <v>8157.92</v>
      </c>
      <c r="BV1013" s="41">
        <v>8157.92</v>
      </c>
    </row>
    <row r="1014" spans="1:74">
      <c r="A1014" s="19" t="s">
        <v>3742</v>
      </c>
      <c r="B1014" s="39">
        <v>1978</v>
      </c>
      <c r="C1014" s="19">
        <f t="shared" si="166"/>
        <v>1978</v>
      </c>
      <c r="D1014" s="19" t="s">
        <v>8303</v>
      </c>
      <c r="E1014" s="19" t="str">
        <f t="shared" si="165"/>
        <v>Jun</v>
      </c>
      <c r="F1014" s="19">
        <v>30</v>
      </c>
      <c r="G1014" s="40">
        <f t="shared" si="167"/>
        <v>28671</v>
      </c>
      <c r="H1014" s="19">
        <v>2</v>
      </c>
      <c r="I1014" s="19">
        <v>8219.2</v>
      </c>
      <c r="J1014" s="41">
        <v>8219.2</v>
      </c>
      <c r="K1014" s="19" t="s">
        <v>8297</v>
      </c>
      <c r="L1014" s="19" t="str">
        <v>tier - 2</v>
      </c>
      <c r="M1014" s="19" t="s">
        <v>8297</v>
      </c>
      <c r="N1014" s="19" t="str">
        <v>tier - 2</v>
      </c>
      <c r="O1014" s="19" t="s">
        <v>8299</v>
      </c>
      <c r="P1014" s="19" t="str">
        <v>R1013</v>
      </c>
      <c r="Q1014" s="19">
        <f ca="1" t="shared" si="168"/>
        <v>47</v>
      </c>
      <c r="R1014" s="29"/>
      <c r="U1014" s="19" t="s">
        <v>8310</v>
      </c>
      <c r="V1014" s="19" t="str">
        <f t="shared" si="174"/>
        <v>Sep</v>
      </c>
      <c r="X1014" s="19">
        <f t="shared" si="175"/>
        <v>1978</v>
      </c>
      <c r="AG1014" s="19" t="s">
        <v>3717</v>
      </c>
      <c r="AH1014" s="19" t="s">
        <v>8336</v>
      </c>
      <c r="AI1014" s="19" t="s">
        <v>8297</v>
      </c>
      <c r="AJ1014" s="19" t="s">
        <v>8298</v>
      </c>
      <c r="AK1014" s="19" t="str">
        <v>tier - 2</v>
      </c>
      <c r="AL1014" s="19" t="str">
        <v>tier - 3</v>
      </c>
      <c r="AT1014" s="19" t="s">
        <v>8335</v>
      </c>
      <c r="AU1014" s="19" t="str">
        <v>R1025</v>
      </c>
      <c r="BD1014" s="39">
        <v>1990</v>
      </c>
      <c r="BE1014" s="19" t="str">
        <f t="shared" si="170"/>
        <v>Jun</v>
      </c>
      <c r="BF1014" s="19">
        <v>21</v>
      </c>
      <c r="BG1014" s="40">
        <f t="shared" si="171"/>
        <v>33045</v>
      </c>
      <c r="BM1014" s="39">
        <v>1982</v>
      </c>
      <c r="BN1014" s="19" t="str">
        <f t="shared" si="172"/>
        <v>Jun</v>
      </c>
      <c r="BO1014" s="19">
        <v>28</v>
      </c>
      <c r="BP1014" s="40">
        <f t="shared" si="169"/>
        <v>30130</v>
      </c>
      <c r="BQ1014" s="19">
        <f ca="1" t="shared" si="173"/>
        <v>43</v>
      </c>
      <c r="BU1014" s="19">
        <v>8162.72</v>
      </c>
      <c r="BV1014" s="41">
        <v>8162.72</v>
      </c>
    </row>
    <row r="1015" spans="1:74">
      <c r="A1015" s="19" t="s">
        <v>3745</v>
      </c>
      <c r="B1015" s="39">
        <v>1976</v>
      </c>
      <c r="C1015" s="19">
        <f t="shared" si="166"/>
        <v>1976</v>
      </c>
      <c r="D1015" s="19" t="s">
        <v>8310</v>
      </c>
      <c r="E1015" s="19" t="str">
        <f t="shared" si="165"/>
        <v>Sep</v>
      </c>
      <c r="F1015" s="19">
        <v>3</v>
      </c>
      <c r="G1015" s="40">
        <f t="shared" si="167"/>
        <v>28006</v>
      </c>
      <c r="H1015" s="19">
        <v>1</v>
      </c>
      <c r="I1015" s="19">
        <v>8232.64</v>
      </c>
      <c r="J1015" s="41">
        <v>8232.64</v>
      </c>
      <c r="K1015" s="19" t="s">
        <v>8297</v>
      </c>
      <c r="L1015" s="19" t="str">
        <v>tier - 2</v>
      </c>
      <c r="M1015" s="19" t="s">
        <v>8298</v>
      </c>
      <c r="N1015" s="19" t="str">
        <v>tier - 3</v>
      </c>
      <c r="O1015" s="19" t="s">
        <v>8299</v>
      </c>
      <c r="P1015" s="19" t="str">
        <v>R1013</v>
      </c>
      <c r="Q1015" s="19">
        <f ca="1" t="shared" si="168"/>
        <v>49</v>
      </c>
      <c r="R1015" s="29"/>
      <c r="U1015" s="19" t="s">
        <v>8326</v>
      </c>
      <c r="V1015" s="19" t="str">
        <f t="shared" si="174"/>
        <v>Dec</v>
      </c>
      <c r="X1015" s="19">
        <f t="shared" si="175"/>
        <v>1973</v>
      </c>
      <c r="AG1015" s="19" t="s">
        <v>3721</v>
      </c>
      <c r="AH1015" s="19" t="s">
        <v>8336</v>
      </c>
      <c r="AI1015" s="19" t="s">
        <v>8298</v>
      </c>
      <c r="AJ1015" s="19" t="s">
        <v>8298</v>
      </c>
      <c r="AK1015" s="19" t="str">
        <v>tier - 3</v>
      </c>
      <c r="AL1015" s="19" t="str">
        <v>tier - 3</v>
      </c>
      <c r="AT1015" s="19" t="s">
        <v>8315</v>
      </c>
      <c r="AU1015" s="19" t="str">
        <v>R1012</v>
      </c>
      <c r="BD1015" s="39">
        <v>1982</v>
      </c>
      <c r="BE1015" s="19" t="str">
        <f t="shared" si="170"/>
        <v>Jun</v>
      </c>
      <c r="BF1015" s="19">
        <v>28</v>
      </c>
      <c r="BG1015" s="40">
        <f t="shared" si="171"/>
        <v>30130</v>
      </c>
      <c r="BM1015" s="39">
        <v>1963</v>
      </c>
      <c r="BN1015" s="19" t="str">
        <f t="shared" si="172"/>
        <v>Nov</v>
      </c>
      <c r="BO1015" s="19">
        <v>5</v>
      </c>
      <c r="BP1015" s="40">
        <f t="shared" si="169"/>
        <v>23320</v>
      </c>
      <c r="BQ1015" s="19">
        <f ca="1" t="shared" si="173"/>
        <v>61</v>
      </c>
      <c r="BU1015" s="19">
        <v>8177.9</v>
      </c>
      <c r="BV1015" s="41">
        <v>8177.9</v>
      </c>
    </row>
    <row r="1016" spans="1:74">
      <c r="A1016" s="19" t="s">
        <v>3749</v>
      </c>
      <c r="B1016" s="39">
        <v>1976</v>
      </c>
      <c r="C1016" s="19">
        <f t="shared" si="166"/>
        <v>1976</v>
      </c>
      <c r="D1016" s="19" t="s">
        <v>8303</v>
      </c>
      <c r="E1016" s="19" t="str">
        <f t="shared" si="165"/>
        <v>Jun</v>
      </c>
      <c r="F1016" s="19">
        <v>30</v>
      </c>
      <c r="G1016" s="40">
        <f t="shared" si="167"/>
        <v>27941</v>
      </c>
      <c r="H1016" s="19">
        <v>1</v>
      </c>
      <c r="I1016" s="19">
        <v>8233.1</v>
      </c>
      <c r="J1016" s="41">
        <v>8233.1</v>
      </c>
      <c r="K1016" s="19" t="s">
        <v>8297</v>
      </c>
      <c r="L1016" s="19" t="str">
        <v>tier - 2</v>
      </c>
      <c r="M1016" s="19" t="s">
        <v>8297</v>
      </c>
      <c r="N1016" s="19" t="str">
        <v>tier - 2</v>
      </c>
      <c r="O1016" s="19" t="s">
        <v>8299</v>
      </c>
      <c r="P1016" s="19" t="str">
        <v>R1013</v>
      </c>
      <c r="Q1016" s="19">
        <f ca="1" t="shared" si="168"/>
        <v>49</v>
      </c>
      <c r="R1016" s="29"/>
      <c r="U1016" s="19" t="s">
        <v>8328</v>
      </c>
      <c r="V1016" s="19" t="str">
        <f t="shared" si="174"/>
        <v>Aug</v>
      </c>
      <c r="X1016" s="19">
        <f t="shared" si="175"/>
        <v>1973</v>
      </c>
      <c r="AG1016" s="19" t="s">
        <v>3725</v>
      </c>
      <c r="AH1016" s="19" t="s">
        <v>8336</v>
      </c>
      <c r="AI1016" s="19" t="s">
        <v>8298</v>
      </c>
      <c r="AJ1016" s="19" t="s">
        <v>8302</v>
      </c>
      <c r="AK1016" s="19" t="str">
        <v>tier - 3</v>
      </c>
      <c r="AL1016" s="19" t="str">
        <v>tier - 1</v>
      </c>
      <c r="AT1016" s="19" t="s">
        <v>8299</v>
      </c>
      <c r="AU1016" s="19" t="str">
        <v>R1013</v>
      </c>
      <c r="BD1016" s="39">
        <v>1963</v>
      </c>
      <c r="BE1016" s="19" t="str">
        <f t="shared" si="170"/>
        <v>Nov</v>
      </c>
      <c r="BF1016" s="19">
        <v>5</v>
      </c>
      <c r="BG1016" s="40">
        <f t="shared" si="171"/>
        <v>23320</v>
      </c>
      <c r="BM1016" s="39">
        <v>1983</v>
      </c>
      <c r="BN1016" s="19" t="str">
        <f t="shared" si="172"/>
        <v>Jun</v>
      </c>
      <c r="BO1016" s="19">
        <v>8</v>
      </c>
      <c r="BP1016" s="40">
        <f t="shared" si="169"/>
        <v>30475</v>
      </c>
      <c r="BQ1016" s="19">
        <f ca="1" t="shared" si="173"/>
        <v>42</v>
      </c>
      <c r="BU1016" s="19">
        <v>8179.51</v>
      </c>
      <c r="BV1016" s="41">
        <v>8179.51</v>
      </c>
    </row>
    <row r="1017" spans="1:74">
      <c r="A1017" s="19" t="s">
        <v>3752</v>
      </c>
      <c r="B1017" s="39">
        <v>1976</v>
      </c>
      <c r="C1017" s="19">
        <f t="shared" si="166"/>
        <v>1976</v>
      </c>
      <c r="D1017" s="19" t="s">
        <v>8310</v>
      </c>
      <c r="E1017" s="19" t="str">
        <f t="shared" si="165"/>
        <v>Sep</v>
      </c>
      <c r="F1017" s="19">
        <v>2</v>
      </c>
      <c r="G1017" s="40">
        <f t="shared" si="167"/>
        <v>28005</v>
      </c>
      <c r="H1017" s="19">
        <v>1</v>
      </c>
      <c r="I1017" s="19">
        <v>8240.59</v>
      </c>
      <c r="J1017" s="41">
        <v>8240.59</v>
      </c>
      <c r="K1017" s="19" t="s">
        <v>8297</v>
      </c>
      <c r="L1017" s="19" t="str">
        <v>tier - 2</v>
      </c>
      <c r="M1017" s="19" t="s">
        <v>8297</v>
      </c>
      <c r="N1017" s="19" t="str">
        <v>tier - 2</v>
      </c>
      <c r="O1017" s="19" t="s">
        <v>8299</v>
      </c>
      <c r="P1017" s="19" t="str">
        <v>R1013</v>
      </c>
      <c r="Q1017" s="19">
        <f ca="1" t="shared" si="168"/>
        <v>49</v>
      </c>
      <c r="R1017" s="29"/>
      <c r="U1017" s="19" t="s">
        <v>8310</v>
      </c>
      <c r="V1017" s="19" t="str">
        <f t="shared" si="174"/>
        <v>Sep</v>
      </c>
      <c r="X1017" s="19">
        <f t="shared" si="175"/>
        <v>1973</v>
      </c>
      <c r="AG1017" s="19" t="s">
        <v>3728</v>
      </c>
      <c r="AH1017" s="19" t="s">
        <v>8336</v>
      </c>
      <c r="AI1017" s="19" t="s">
        <v>8297</v>
      </c>
      <c r="AJ1017" s="19" t="s">
        <v>8297</v>
      </c>
      <c r="AK1017" s="19" t="str">
        <v>tier - 2</v>
      </c>
      <c r="AL1017" s="19" t="str">
        <v>tier - 2</v>
      </c>
      <c r="AT1017" s="19" t="s">
        <v>8342</v>
      </c>
      <c r="AU1017" s="19" t="str">
        <v>R1020</v>
      </c>
      <c r="BD1017" s="39">
        <v>1983</v>
      </c>
      <c r="BE1017" s="19" t="str">
        <f t="shared" si="170"/>
        <v>Jun</v>
      </c>
      <c r="BF1017" s="19">
        <v>8</v>
      </c>
      <c r="BG1017" s="40">
        <f t="shared" si="171"/>
        <v>30475</v>
      </c>
      <c r="BM1017" s="39">
        <v>1997</v>
      </c>
      <c r="BN1017" s="19" t="str">
        <f t="shared" si="172"/>
        <v>Oct</v>
      </c>
      <c r="BO1017" s="19">
        <v>21</v>
      </c>
      <c r="BP1017" s="40">
        <f t="shared" si="169"/>
        <v>35724</v>
      </c>
      <c r="BQ1017" s="19">
        <f ca="1" t="shared" si="173"/>
        <v>28</v>
      </c>
      <c r="BU1017" s="19">
        <v>8182.89</v>
      </c>
      <c r="BV1017" s="41">
        <v>8182.89</v>
      </c>
    </row>
    <row r="1018" spans="1:74">
      <c r="A1018" s="19" t="s">
        <v>3755</v>
      </c>
      <c r="B1018" s="39">
        <v>1982</v>
      </c>
      <c r="C1018" s="19">
        <f t="shared" si="166"/>
        <v>1982</v>
      </c>
      <c r="D1018" s="19" t="s">
        <v>8310</v>
      </c>
      <c r="E1018" s="19" t="str">
        <f t="shared" si="165"/>
        <v>Sep</v>
      </c>
      <c r="F1018" s="19">
        <v>27</v>
      </c>
      <c r="G1018" s="40">
        <f t="shared" si="167"/>
        <v>30221</v>
      </c>
      <c r="H1018" s="19">
        <v>3</v>
      </c>
      <c r="I1018" s="19">
        <v>8252.28</v>
      </c>
      <c r="J1018" s="41">
        <v>8252.28</v>
      </c>
      <c r="K1018" s="19" t="s">
        <v>8297</v>
      </c>
      <c r="L1018" s="19" t="str">
        <v>tier - 2</v>
      </c>
      <c r="M1018" s="19" t="s">
        <v>8297</v>
      </c>
      <c r="N1018" s="19" t="str">
        <v>tier - 2</v>
      </c>
      <c r="O1018" s="19" t="s">
        <v>8337</v>
      </c>
      <c r="P1018" s="19" t="str">
        <v>R1024</v>
      </c>
      <c r="Q1018" s="19">
        <f ca="1" t="shared" si="168"/>
        <v>43</v>
      </c>
      <c r="R1018" s="29"/>
      <c r="U1018" s="19" t="s">
        <v>8303</v>
      </c>
      <c r="V1018" s="19" t="str">
        <f t="shared" si="174"/>
        <v>Jun</v>
      </c>
      <c r="X1018" s="19">
        <f t="shared" si="175"/>
        <v>1990</v>
      </c>
      <c r="AG1018" s="19" t="s">
        <v>3731</v>
      </c>
      <c r="AH1018" s="19" t="s">
        <v>8336</v>
      </c>
      <c r="AI1018" s="19" t="s">
        <v>8297</v>
      </c>
      <c r="AJ1018" s="19" t="s">
        <v>8302</v>
      </c>
      <c r="AK1018" s="19" t="str">
        <v>tier - 2</v>
      </c>
      <c r="AL1018" s="19" t="str">
        <v>tier - 1</v>
      </c>
      <c r="AT1018" s="19" t="s">
        <v>8343</v>
      </c>
      <c r="AU1018" s="19" t="str">
        <v>R1026</v>
      </c>
      <c r="BD1018" s="39">
        <v>1997</v>
      </c>
      <c r="BE1018" s="19" t="str">
        <f t="shared" si="170"/>
        <v>Oct</v>
      </c>
      <c r="BF1018" s="19">
        <v>21</v>
      </c>
      <c r="BG1018" s="40">
        <f t="shared" si="171"/>
        <v>35724</v>
      </c>
      <c r="BM1018" s="39">
        <v>1962</v>
      </c>
      <c r="BN1018" s="19" t="str">
        <f t="shared" si="172"/>
        <v>Nov</v>
      </c>
      <c r="BO1018" s="19">
        <v>23</v>
      </c>
      <c r="BP1018" s="40">
        <f t="shared" si="169"/>
        <v>22973</v>
      </c>
      <c r="BQ1018" s="19">
        <f ca="1" t="shared" si="173"/>
        <v>62</v>
      </c>
      <c r="BU1018" s="19">
        <v>8188.12</v>
      </c>
      <c r="BV1018" s="41">
        <v>8188.12</v>
      </c>
    </row>
    <row r="1019" spans="1:74">
      <c r="A1019" s="19" t="s">
        <v>3759</v>
      </c>
      <c r="B1019" s="39">
        <v>1964</v>
      </c>
      <c r="C1019" s="19">
        <f t="shared" si="166"/>
        <v>1964</v>
      </c>
      <c r="D1019" s="19" t="s">
        <v>8310</v>
      </c>
      <c r="E1019" s="19" t="str">
        <f t="shared" si="165"/>
        <v>Sep</v>
      </c>
      <c r="F1019" s="19">
        <v>5</v>
      </c>
      <c r="G1019" s="40">
        <f t="shared" si="167"/>
        <v>23625</v>
      </c>
      <c r="H1019" s="19">
        <v>0</v>
      </c>
      <c r="I1019" s="19">
        <v>8268</v>
      </c>
      <c r="J1019" s="41">
        <v>8268</v>
      </c>
      <c r="K1019" s="19" t="s">
        <v>8298</v>
      </c>
      <c r="L1019" s="19" t="str">
        <v>tier - 3</v>
      </c>
      <c r="M1019" s="19" t="s">
        <v>8298</v>
      </c>
      <c r="N1019" s="19" t="str">
        <v>tier - 3</v>
      </c>
      <c r="O1019" s="19" t="s">
        <v>8299</v>
      </c>
      <c r="P1019" s="19" t="str">
        <v>R1013</v>
      </c>
      <c r="Q1019" s="19">
        <f ca="1" t="shared" si="168"/>
        <v>61</v>
      </c>
      <c r="R1019" s="29"/>
      <c r="U1019" s="19" t="s">
        <v>8303</v>
      </c>
      <c r="V1019" s="19" t="str">
        <f t="shared" si="174"/>
        <v>Jun</v>
      </c>
      <c r="X1019" s="19">
        <f t="shared" si="175"/>
        <v>1982</v>
      </c>
      <c r="AG1019" s="19" t="s">
        <v>3735</v>
      </c>
      <c r="AH1019" s="19" t="s">
        <v>8336</v>
      </c>
      <c r="AI1019" s="19" t="s">
        <v>8298</v>
      </c>
      <c r="AJ1019" s="19" t="s">
        <v>8298</v>
      </c>
      <c r="AK1019" s="19" t="str">
        <v>tier - 3</v>
      </c>
      <c r="AL1019" s="19" t="str">
        <v>tier - 3</v>
      </c>
      <c r="AT1019" s="19" t="s">
        <v>8299</v>
      </c>
      <c r="AU1019" s="19" t="str">
        <v>R1013</v>
      </c>
      <c r="BD1019" s="39">
        <v>1962</v>
      </c>
      <c r="BE1019" s="19" t="str">
        <f t="shared" si="170"/>
        <v>Nov</v>
      </c>
      <c r="BF1019" s="19">
        <v>23</v>
      </c>
      <c r="BG1019" s="40">
        <f t="shared" si="171"/>
        <v>22973</v>
      </c>
      <c r="BM1019" s="39">
        <v>1978</v>
      </c>
      <c r="BN1019" s="19" t="str">
        <f t="shared" si="172"/>
        <v>Oct</v>
      </c>
      <c r="BO1019" s="19">
        <v>24</v>
      </c>
      <c r="BP1019" s="40">
        <f t="shared" si="169"/>
        <v>28787</v>
      </c>
      <c r="BQ1019" s="19">
        <f ca="1" t="shared" si="173"/>
        <v>47</v>
      </c>
      <c r="BU1019" s="19">
        <v>8211.1</v>
      </c>
      <c r="BV1019" s="41">
        <v>8211.1</v>
      </c>
    </row>
    <row r="1020" spans="1:74">
      <c r="A1020" s="19" t="s">
        <v>3762</v>
      </c>
      <c r="B1020" s="39">
        <v>1974</v>
      </c>
      <c r="C1020" s="19">
        <f t="shared" si="166"/>
        <v>1974</v>
      </c>
      <c r="D1020" s="19" t="s">
        <v>8328</v>
      </c>
      <c r="E1020" s="19" t="str">
        <f t="shared" si="165"/>
        <v>Aug</v>
      </c>
      <c r="F1020" s="19">
        <v>5</v>
      </c>
      <c r="G1020" s="40">
        <f t="shared" si="167"/>
        <v>27246</v>
      </c>
      <c r="H1020" s="19">
        <v>0</v>
      </c>
      <c r="I1020" s="19">
        <v>8269.04</v>
      </c>
      <c r="J1020" s="41">
        <v>8269.04</v>
      </c>
      <c r="K1020" s="19" t="s">
        <v>8297</v>
      </c>
      <c r="L1020" s="19" t="str">
        <v>tier - 2</v>
      </c>
      <c r="M1020" s="19" t="s">
        <v>8302</v>
      </c>
      <c r="N1020" s="19" t="str">
        <v>tier - 1</v>
      </c>
      <c r="O1020" s="19" t="s">
        <v>8330</v>
      </c>
      <c r="P1020" s="19" t="str">
        <v>R1011</v>
      </c>
      <c r="Q1020" s="19">
        <f ca="1" t="shared" si="168"/>
        <v>51</v>
      </c>
      <c r="R1020" s="29"/>
      <c r="U1020" s="19" t="s">
        <v>8301</v>
      </c>
      <c r="V1020" s="19" t="str">
        <f t="shared" si="174"/>
        <v>Nov</v>
      </c>
      <c r="X1020" s="19">
        <f t="shared" si="175"/>
        <v>1963</v>
      </c>
      <c r="AG1020" s="19" t="s">
        <v>3738</v>
      </c>
      <c r="AH1020" s="19" t="s">
        <v>8336</v>
      </c>
      <c r="AI1020" s="19" t="s">
        <v>8297</v>
      </c>
      <c r="AJ1020" s="19" t="s">
        <v>8298</v>
      </c>
      <c r="AK1020" s="19" t="str">
        <v>tier - 2</v>
      </c>
      <c r="AL1020" s="19" t="str">
        <v>tier - 3</v>
      </c>
      <c r="AT1020" s="19" t="s">
        <v>8299</v>
      </c>
      <c r="AU1020" s="19" t="str">
        <v>R1013</v>
      </c>
      <c r="BD1020" s="39">
        <v>1978</v>
      </c>
      <c r="BE1020" s="19" t="str">
        <f t="shared" si="170"/>
        <v>Oct</v>
      </c>
      <c r="BF1020" s="19">
        <v>24</v>
      </c>
      <c r="BG1020" s="40">
        <f t="shared" si="171"/>
        <v>28787</v>
      </c>
      <c r="BM1020" s="39">
        <v>1978</v>
      </c>
      <c r="BN1020" s="19" t="str">
        <f t="shared" si="172"/>
        <v>Jun</v>
      </c>
      <c r="BO1020" s="19">
        <v>30</v>
      </c>
      <c r="BP1020" s="40">
        <f t="shared" si="169"/>
        <v>28671</v>
      </c>
      <c r="BQ1020" s="19">
        <f ca="1" t="shared" si="173"/>
        <v>47</v>
      </c>
      <c r="BU1020" s="19">
        <v>8219.2</v>
      </c>
      <c r="BV1020" s="41">
        <v>8219.2</v>
      </c>
    </row>
    <row r="1021" spans="1:74">
      <c r="A1021" s="19" t="s">
        <v>3765</v>
      </c>
      <c r="B1021" s="39">
        <v>2000</v>
      </c>
      <c r="C1021" s="19">
        <f t="shared" si="166"/>
        <v>2000</v>
      </c>
      <c r="D1021" s="19" t="s">
        <v>8301</v>
      </c>
      <c r="E1021" s="19" t="str">
        <f t="shared" si="165"/>
        <v>Nov</v>
      </c>
      <c r="F1021" s="19">
        <v>28</v>
      </c>
      <c r="G1021" s="40">
        <f t="shared" si="167"/>
        <v>36858</v>
      </c>
      <c r="H1021" s="19">
        <v>0</v>
      </c>
      <c r="I1021" s="19">
        <v>8271.46</v>
      </c>
      <c r="J1021" s="41">
        <v>8271.46</v>
      </c>
      <c r="K1021" s="19" t="s">
        <v>8297</v>
      </c>
      <c r="L1021" s="19" t="str">
        <v>tier - 2</v>
      </c>
      <c r="M1021" s="19" t="s">
        <v>8302</v>
      </c>
      <c r="N1021" s="19" t="str">
        <v>tier - 1</v>
      </c>
      <c r="O1021" s="19" t="s">
        <v>8338</v>
      </c>
      <c r="P1021" s="19" t="str">
        <v>R1023</v>
      </c>
      <c r="Q1021" s="19">
        <f ca="1" t="shared" si="168"/>
        <v>24</v>
      </c>
      <c r="R1021" s="29"/>
      <c r="U1021" s="19" t="s">
        <v>8303</v>
      </c>
      <c r="V1021" s="19" t="str">
        <f t="shared" si="174"/>
        <v>Jun</v>
      </c>
      <c r="X1021" s="19">
        <f t="shared" si="175"/>
        <v>1983</v>
      </c>
      <c r="AG1021" s="19" t="s">
        <v>3742</v>
      </c>
      <c r="AH1021" s="19" t="s">
        <v>8336</v>
      </c>
      <c r="AI1021" s="19" t="s">
        <v>8297</v>
      </c>
      <c r="AJ1021" s="19" t="s">
        <v>8297</v>
      </c>
      <c r="AK1021" s="19" t="str">
        <v>tier - 2</v>
      </c>
      <c r="AL1021" s="19" t="str">
        <v>tier - 2</v>
      </c>
      <c r="AT1021" s="19" t="s">
        <v>8299</v>
      </c>
      <c r="AU1021" s="19" t="str">
        <v>R1013</v>
      </c>
      <c r="BD1021" s="39">
        <v>1978</v>
      </c>
      <c r="BE1021" s="19" t="str">
        <f t="shared" si="170"/>
        <v>Jun</v>
      </c>
      <c r="BF1021" s="19">
        <v>30</v>
      </c>
      <c r="BG1021" s="40">
        <f t="shared" si="171"/>
        <v>28671</v>
      </c>
      <c r="BM1021" s="39">
        <v>1976</v>
      </c>
      <c r="BN1021" s="19" t="str">
        <f t="shared" si="172"/>
        <v>Sep</v>
      </c>
      <c r="BO1021" s="19">
        <v>3</v>
      </c>
      <c r="BP1021" s="40">
        <f t="shared" si="169"/>
        <v>28006</v>
      </c>
      <c r="BQ1021" s="19">
        <f ca="1" t="shared" si="173"/>
        <v>49</v>
      </c>
      <c r="BU1021" s="19">
        <v>8232.64</v>
      </c>
      <c r="BV1021" s="41">
        <v>8232.64</v>
      </c>
    </row>
    <row r="1022" spans="1:74">
      <c r="A1022" s="19" t="s">
        <v>3769</v>
      </c>
      <c r="B1022" s="39">
        <v>1974</v>
      </c>
      <c r="C1022" s="19">
        <f t="shared" si="166"/>
        <v>1974</v>
      </c>
      <c r="D1022" s="19" t="s">
        <v>8310</v>
      </c>
      <c r="E1022" s="19" t="str">
        <f t="shared" si="165"/>
        <v>Sep</v>
      </c>
      <c r="F1022" s="19">
        <v>26</v>
      </c>
      <c r="G1022" s="40">
        <f t="shared" si="167"/>
        <v>27298</v>
      </c>
      <c r="H1022" s="19">
        <v>0</v>
      </c>
      <c r="I1022" s="19">
        <v>8277.52</v>
      </c>
      <c r="J1022" s="41">
        <v>8277.52</v>
      </c>
      <c r="K1022" s="19" t="s">
        <v>8297</v>
      </c>
      <c r="L1022" s="19" t="str">
        <v>tier - 2</v>
      </c>
      <c r="M1022" s="19" t="s">
        <v>8297</v>
      </c>
      <c r="N1022" s="19" t="str">
        <v>tier - 2</v>
      </c>
      <c r="O1022" s="19" t="s">
        <v>8330</v>
      </c>
      <c r="P1022" s="19" t="str">
        <v>R1011</v>
      </c>
      <c r="Q1022" s="19">
        <f ca="1" t="shared" si="168"/>
        <v>51</v>
      </c>
      <c r="R1022" s="29"/>
      <c r="U1022" s="19" t="s">
        <v>8329</v>
      </c>
      <c r="V1022" s="19" t="str">
        <f t="shared" si="174"/>
        <v>Oct</v>
      </c>
      <c r="X1022" s="19">
        <f t="shared" si="175"/>
        <v>1997</v>
      </c>
      <c r="AG1022" s="19" t="s">
        <v>3745</v>
      </c>
      <c r="AH1022" s="19" t="s">
        <v>8336</v>
      </c>
      <c r="AI1022" s="19" t="s">
        <v>8297</v>
      </c>
      <c r="AJ1022" s="19" t="s">
        <v>8298</v>
      </c>
      <c r="AK1022" s="19" t="str">
        <v>tier - 2</v>
      </c>
      <c r="AL1022" s="19" t="str">
        <v>tier - 3</v>
      </c>
      <c r="AT1022" s="19" t="s">
        <v>8299</v>
      </c>
      <c r="AU1022" s="19" t="str">
        <v>R1013</v>
      </c>
      <c r="BD1022" s="39">
        <v>1976</v>
      </c>
      <c r="BE1022" s="19" t="str">
        <f t="shared" si="170"/>
        <v>Sep</v>
      </c>
      <c r="BF1022" s="19">
        <v>3</v>
      </c>
      <c r="BG1022" s="40">
        <f t="shared" si="171"/>
        <v>28006</v>
      </c>
      <c r="BM1022" s="39">
        <v>1976</v>
      </c>
      <c r="BN1022" s="19" t="str">
        <f t="shared" si="172"/>
        <v>Jun</v>
      </c>
      <c r="BO1022" s="19">
        <v>30</v>
      </c>
      <c r="BP1022" s="40">
        <f t="shared" si="169"/>
        <v>27941</v>
      </c>
      <c r="BQ1022" s="19">
        <f ca="1" t="shared" si="173"/>
        <v>49</v>
      </c>
      <c r="BU1022" s="19">
        <v>8233.1</v>
      </c>
      <c r="BV1022" s="41">
        <v>8233.1</v>
      </c>
    </row>
    <row r="1023" spans="1:74">
      <c r="A1023" s="19" t="s">
        <v>3773</v>
      </c>
      <c r="B1023" s="39">
        <v>1974</v>
      </c>
      <c r="C1023" s="19">
        <f t="shared" si="166"/>
        <v>1974</v>
      </c>
      <c r="D1023" s="19" t="s">
        <v>8326</v>
      </c>
      <c r="E1023" s="19" t="str">
        <f t="shared" si="165"/>
        <v>Dec</v>
      </c>
      <c r="F1023" s="19">
        <v>22</v>
      </c>
      <c r="G1023" s="40">
        <f t="shared" si="167"/>
        <v>27385</v>
      </c>
      <c r="H1023" s="19">
        <v>0</v>
      </c>
      <c r="I1023" s="19">
        <v>8280.62</v>
      </c>
      <c r="J1023" s="41">
        <v>8280.62</v>
      </c>
      <c r="K1023" s="19" t="s">
        <v>8297</v>
      </c>
      <c r="L1023" s="19" t="str">
        <v>tier - 2</v>
      </c>
      <c r="M1023" s="19" t="s">
        <v>8297</v>
      </c>
      <c r="N1023" s="19" t="str">
        <v>tier - 2</v>
      </c>
      <c r="O1023" s="19" t="s">
        <v>8299</v>
      </c>
      <c r="P1023" s="19" t="str">
        <v>R1013</v>
      </c>
      <c r="Q1023" s="19">
        <f ca="1" t="shared" si="168"/>
        <v>50</v>
      </c>
      <c r="R1023" s="29"/>
      <c r="U1023" s="19" t="s">
        <v>8301</v>
      </c>
      <c r="V1023" s="19" t="str">
        <f t="shared" si="174"/>
        <v>Nov</v>
      </c>
      <c r="X1023" s="19">
        <f t="shared" si="175"/>
        <v>1962</v>
      </c>
      <c r="AG1023" s="19" t="s">
        <v>3749</v>
      </c>
      <c r="AH1023" s="19" t="s">
        <v>8336</v>
      </c>
      <c r="AI1023" s="19" t="s">
        <v>8297</v>
      </c>
      <c r="AJ1023" s="19" t="s">
        <v>8297</v>
      </c>
      <c r="AK1023" s="19" t="str">
        <v>tier - 2</v>
      </c>
      <c r="AL1023" s="19" t="str">
        <v>tier - 2</v>
      </c>
      <c r="AT1023" s="19" t="s">
        <v>8299</v>
      </c>
      <c r="AU1023" s="19" t="str">
        <v>R1013</v>
      </c>
      <c r="BD1023" s="39">
        <v>1976</v>
      </c>
      <c r="BE1023" s="19" t="str">
        <f t="shared" si="170"/>
        <v>Jun</v>
      </c>
      <c r="BF1023" s="19">
        <v>30</v>
      </c>
      <c r="BG1023" s="40">
        <f t="shared" si="171"/>
        <v>27941</v>
      </c>
      <c r="BM1023" s="39">
        <v>1976</v>
      </c>
      <c r="BN1023" s="19" t="str">
        <f t="shared" si="172"/>
        <v>Sep</v>
      </c>
      <c r="BO1023" s="19">
        <v>2</v>
      </c>
      <c r="BP1023" s="40">
        <f t="shared" si="169"/>
        <v>28005</v>
      </c>
      <c r="BQ1023" s="19">
        <f ca="1" t="shared" si="173"/>
        <v>49</v>
      </c>
      <c r="BU1023" s="19">
        <v>8240.59</v>
      </c>
      <c r="BV1023" s="41">
        <v>8240.59</v>
      </c>
    </row>
    <row r="1024" spans="1:74">
      <c r="A1024" s="19" t="s">
        <v>3777</v>
      </c>
      <c r="B1024" s="39">
        <v>1974</v>
      </c>
      <c r="C1024" s="19">
        <f t="shared" si="166"/>
        <v>1974</v>
      </c>
      <c r="D1024" s="19" t="s">
        <v>8303</v>
      </c>
      <c r="E1024" s="19" t="str">
        <f t="shared" si="165"/>
        <v>Jun</v>
      </c>
      <c r="F1024" s="19">
        <v>6</v>
      </c>
      <c r="G1024" s="40">
        <f t="shared" si="167"/>
        <v>27186</v>
      </c>
      <c r="H1024" s="19">
        <v>0</v>
      </c>
      <c r="I1024" s="19">
        <v>8283.68</v>
      </c>
      <c r="J1024" s="41">
        <v>8283.68</v>
      </c>
      <c r="K1024" s="19" t="s">
        <v>8297</v>
      </c>
      <c r="L1024" s="19" t="str">
        <v>tier - 2</v>
      </c>
      <c r="M1024" s="19" t="s">
        <v>8298</v>
      </c>
      <c r="N1024" s="19" t="str">
        <v>tier - 3</v>
      </c>
      <c r="O1024" s="19" t="s">
        <v>8299</v>
      </c>
      <c r="P1024" s="19" t="str">
        <v>R1013</v>
      </c>
      <c r="Q1024" s="19">
        <f ca="1" t="shared" si="168"/>
        <v>51</v>
      </c>
      <c r="R1024" s="29"/>
      <c r="U1024" s="19" t="s">
        <v>8329</v>
      </c>
      <c r="V1024" s="19" t="str">
        <f t="shared" si="174"/>
        <v>Oct</v>
      </c>
      <c r="X1024" s="19">
        <f t="shared" si="175"/>
        <v>1978</v>
      </c>
      <c r="AG1024" s="19" t="s">
        <v>3752</v>
      </c>
      <c r="AH1024" s="19" t="s">
        <v>8336</v>
      </c>
      <c r="AI1024" s="19" t="s">
        <v>8297</v>
      </c>
      <c r="AJ1024" s="19" t="s">
        <v>8297</v>
      </c>
      <c r="AK1024" s="19" t="str">
        <v>tier - 2</v>
      </c>
      <c r="AL1024" s="19" t="str">
        <v>tier - 2</v>
      </c>
      <c r="AT1024" s="19" t="s">
        <v>8299</v>
      </c>
      <c r="AU1024" s="19" t="str">
        <v>R1013</v>
      </c>
      <c r="BD1024" s="39">
        <v>1976</v>
      </c>
      <c r="BE1024" s="19" t="str">
        <f t="shared" si="170"/>
        <v>Sep</v>
      </c>
      <c r="BF1024" s="19">
        <v>2</v>
      </c>
      <c r="BG1024" s="40">
        <f t="shared" si="171"/>
        <v>28005</v>
      </c>
      <c r="BM1024" s="39">
        <v>1982</v>
      </c>
      <c r="BN1024" s="19" t="str">
        <f t="shared" si="172"/>
        <v>Sep</v>
      </c>
      <c r="BO1024" s="19">
        <v>27</v>
      </c>
      <c r="BP1024" s="40">
        <f t="shared" si="169"/>
        <v>30221</v>
      </c>
      <c r="BQ1024" s="19">
        <f ca="1" t="shared" si="173"/>
        <v>43</v>
      </c>
      <c r="BU1024" s="19">
        <v>8252.28</v>
      </c>
      <c r="BV1024" s="41">
        <v>8252.28</v>
      </c>
    </row>
    <row r="1025" spans="1:74">
      <c r="A1025" s="19" t="s">
        <v>3780</v>
      </c>
      <c r="B1025" s="39">
        <v>1978</v>
      </c>
      <c r="C1025" s="19">
        <f t="shared" si="166"/>
        <v>1978</v>
      </c>
      <c r="D1025" s="19" t="s">
        <v>8303</v>
      </c>
      <c r="E1025" s="19" t="str">
        <f t="shared" si="165"/>
        <v>Jun</v>
      </c>
      <c r="F1025" s="19">
        <v>26</v>
      </c>
      <c r="G1025" s="40">
        <f t="shared" si="167"/>
        <v>28667</v>
      </c>
      <c r="H1025" s="19">
        <v>2</v>
      </c>
      <c r="I1025" s="19">
        <v>8302.54</v>
      </c>
      <c r="J1025" s="41">
        <v>8302.54</v>
      </c>
      <c r="K1025" s="19" t="s">
        <v>8298</v>
      </c>
      <c r="L1025" s="19" t="str">
        <v>tier - 3</v>
      </c>
      <c r="M1025" s="19" t="s">
        <v>8298</v>
      </c>
      <c r="N1025" s="19" t="str">
        <v>tier - 3</v>
      </c>
      <c r="O1025" s="19" t="s">
        <v>8333</v>
      </c>
      <c r="P1025" s="19" t="str">
        <v>R1016</v>
      </c>
      <c r="Q1025" s="19">
        <f ca="1" t="shared" si="168"/>
        <v>47</v>
      </c>
      <c r="R1025" s="29"/>
      <c r="U1025" s="19" t="s">
        <v>8303</v>
      </c>
      <c r="V1025" s="19" t="str">
        <f t="shared" si="174"/>
        <v>Jun</v>
      </c>
      <c r="X1025" s="19">
        <f t="shared" si="175"/>
        <v>1978</v>
      </c>
      <c r="AG1025" s="19" t="s">
        <v>3755</v>
      </c>
      <c r="AH1025" s="19" t="s">
        <v>8336</v>
      </c>
      <c r="AI1025" s="19" t="s">
        <v>8297</v>
      </c>
      <c r="AJ1025" s="19" t="s">
        <v>8297</v>
      </c>
      <c r="AK1025" s="19" t="str">
        <v>tier - 2</v>
      </c>
      <c r="AL1025" s="19" t="str">
        <v>tier - 2</v>
      </c>
      <c r="AT1025" s="19" t="s">
        <v>8337</v>
      </c>
      <c r="AU1025" s="19" t="str">
        <v>R1024</v>
      </c>
      <c r="BD1025" s="39">
        <v>1982</v>
      </c>
      <c r="BE1025" s="19" t="str">
        <f t="shared" si="170"/>
        <v>Sep</v>
      </c>
      <c r="BF1025" s="19">
        <v>27</v>
      </c>
      <c r="BG1025" s="40">
        <f t="shared" si="171"/>
        <v>30221</v>
      </c>
      <c r="BM1025" s="39">
        <v>1964</v>
      </c>
      <c r="BN1025" s="19" t="str">
        <f t="shared" si="172"/>
        <v>Sep</v>
      </c>
      <c r="BO1025" s="19">
        <v>5</v>
      </c>
      <c r="BP1025" s="40">
        <f t="shared" si="169"/>
        <v>23625</v>
      </c>
      <c r="BQ1025" s="19">
        <f ca="1" t="shared" si="173"/>
        <v>61</v>
      </c>
      <c r="BU1025" s="19">
        <v>8268</v>
      </c>
      <c r="BV1025" s="41">
        <v>8268</v>
      </c>
    </row>
    <row r="1026" spans="1:74">
      <c r="A1026" s="19" t="s">
        <v>3784</v>
      </c>
      <c r="B1026" s="39">
        <v>1979</v>
      </c>
      <c r="C1026" s="19">
        <f t="shared" si="166"/>
        <v>1979</v>
      </c>
      <c r="D1026" s="19" t="s">
        <v>8328</v>
      </c>
      <c r="E1026" s="19" t="str">
        <f t="shared" ref="E1026:E1089" si="176">SUBSTITUTE(D1026,"?","Sep")</f>
        <v>Aug</v>
      </c>
      <c r="F1026" s="19">
        <v>7</v>
      </c>
      <c r="G1026" s="40">
        <f t="shared" si="167"/>
        <v>29074</v>
      </c>
      <c r="H1026" s="19">
        <v>2</v>
      </c>
      <c r="I1026" s="19">
        <v>8310.84</v>
      </c>
      <c r="J1026" s="41">
        <v>8310.84</v>
      </c>
      <c r="K1026" s="19" t="s">
        <v>8297</v>
      </c>
      <c r="L1026" s="19" t="str">
        <v>tier - 2</v>
      </c>
      <c r="M1026" s="19" t="s">
        <v>8297</v>
      </c>
      <c r="N1026" s="19" t="str">
        <v>tier - 2</v>
      </c>
      <c r="O1026" s="19" t="s">
        <v>8315</v>
      </c>
      <c r="P1026" s="19" t="str">
        <v>R1012</v>
      </c>
      <c r="Q1026" s="19">
        <f ca="1" t="shared" si="168"/>
        <v>46</v>
      </c>
      <c r="R1026" s="29"/>
      <c r="U1026" s="19" t="s">
        <v>8310</v>
      </c>
      <c r="V1026" s="19" t="str">
        <f t="shared" si="174"/>
        <v>Sep</v>
      </c>
      <c r="X1026" s="19">
        <f t="shared" si="175"/>
        <v>1976</v>
      </c>
      <c r="AG1026" s="19" t="s">
        <v>3759</v>
      </c>
      <c r="AH1026" s="19" t="s">
        <v>8336</v>
      </c>
      <c r="AI1026" s="19" t="s">
        <v>8298</v>
      </c>
      <c r="AJ1026" s="19" t="s">
        <v>8298</v>
      </c>
      <c r="AK1026" s="19" t="str">
        <v>tier - 3</v>
      </c>
      <c r="AL1026" s="19" t="str">
        <v>tier - 3</v>
      </c>
      <c r="AT1026" s="19" t="s">
        <v>8299</v>
      </c>
      <c r="AU1026" s="19" t="str">
        <v>R1013</v>
      </c>
      <c r="BD1026" s="39">
        <v>1964</v>
      </c>
      <c r="BE1026" s="19" t="str">
        <f t="shared" si="170"/>
        <v>Sep</v>
      </c>
      <c r="BF1026" s="19">
        <v>5</v>
      </c>
      <c r="BG1026" s="40">
        <f t="shared" si="171"/>
        <v>23625</v>
      </c>
      <c r="BM1026" s="39">
        <v>1974</v>
      </c>
      <c r="BN1026" s="19" t="str">
        <f t="shared" si="172"/>
        <v>Aug</v>
      </c>
      <c r="BO1026" s="19">
        <v>5</v>
      </c>
      <c r="BP1026" s="40">
        <f t="shared" si="169"/>
        <v>27246</v>
      </c>
      <c r="BQ1026" s="19">
        <f ca="1" t="shared" si="173"/>
        <v>51</v>
      </c>
      <c r="BU1026" s="19">
        <v>8269.04</v>
      </c>
      <c r="BV1026" s="41">
        <v>8269.04</v>
      </c>
    </row>
    <row r="1027" spans="1:74">
      <c r="A1027" s="19" t="s">
        <v>3788</v>
      </c>
      <c r="B1027" s="39">
        <v>1993</v>
      </c>
      <c r="C1027" s="19">
        <f t="shared" ref="C1027:C1090" si="177">IF(B1027="?",ROUND(AVERAGE($B$2:$B$2336),0),B1027)</f>
        <v>1993</v>
      </c>
      <c r="D1027" s="19" t="s">
        <v>8303</v>
      </c>
      <c r="E1027" s="19" t="str">
        <f t="shared" si="176"/>
        <v>Jun</v>
      </c>
      <c r="F1027" s="19">
        <v>22</v>
      </c>
      <c r="G1027" s="40">
        <f t="shared" ref="G1027:G1090" si="178">DATE(C1027,MONTH(E1027&amp;2),F1027)</f>
        <v>34142</v>
      </c>
      <c r="H1027" s="19">
        <v>0</v>
      </c>
      <c r="I1027" s="19">
        <v>8314.65</v>
      </c>
      <c r="J1027" s="41">
        <v>8314.65</v>
      </c>
      <c r="K1027" s="19" t="s">
        <v>8297</v>
      </c>
      <c r="L1027" s="19" t="str">
        <v>tier - 2</v>
      </c>
      <c r="M1027" s="19" t="s">
        <v>8302</v>
      </c>
      <c r="N1027" s="19" t="str">
        <v>tier - 1</v>
      </c>
      <c r="O1027" s="19" t="s">
        <v>8315</v>
      </c>
      <c r="P1027" s="19" t="str">
        <v>R1012</v>
      </c>
      <c r="Q1027" s="19">
        <f ca="1" t="shared" ref="Q1027:Q1090" si="179">INT((TODAY()-G1027)/365.25)</f>
        <v>32</v>
      </c>
      <c r="R1027" s="29"/>
      <c r="U1027" s="19" t="s">
        <v>8303</v>
      </c>
      <c r="V1027" s="19" t="str">
        <f t="shared" si="174"/>
        <v>Jun</v>
      </c>
      <c r="X1027" s="19">
        <f t="shared" si="175"/>
        <v>1976</v>
      </c>
      <c r="AG1027" s="19" t="s">
        <v>3762</v>
      </c>
      <c r="AH1027" s="19" t="s">
        <v>8336</v>
      </c>
      <c r="AI1027" s="19" t="s">
        <v>8297</v>
      </c>
      <c r="AJ1027" s="19" t="s">
        <v>8302</v>
      </c>
      <c r="AK1027" s="19" t="str">
        <v>tier - 2</v>
      </c>
      <c r="AL1027" s="19" t="str">
        <v>tier - 1</v>
      </c>
      <c r="AT1027" s="19" t="s">
        <v>8330</v>
      </c>
      <c r="AU1027" s="19" t="str">
        <v>R1011</v>
      </c>
      <c r="BD1027" s="39">
        <v>1974</v>
      </c>
      <c r="BE1027" s="19" t="str">
        <f t="shared" si="170"/>
        <v>Aug</v>
      </c>
      <c r="BF1027" s="19">
        <v>5</v>
      </c>
      <c r="BG1027" s="40">
        <f t="shared" si="171"/>
        <v>27246</v>
      </c>
      <c r="BM1027" s="39">
        <v>2000</v>
      </c>
      <c r="BN1027" s="19" t="str">
        <f t="shared" si="172"/>
        <v>Nov</v>
      </c>
      <c r="BO1027" s="19">
        <v>28</v>
      </c>
      <c r="BP1027" s="40">
        <f t="shared" si="169"/>
        <v>36858</v>
      </c>
      <c r="BQ1027" s="19">
        <f ca="1" t="shared" si="173"/>
        <v>24</v>
      </c>
      <c r="BU1027" s="19">
        <v>8271.46</v>
      </c>
      <c r="BV1027" s="41">
        <v>8271.46</v>
      </c>
    </row>
    <row r="1028" spans="1:74">
      <c r="A1028" s="19" t="s">
        <v>3792</v>
      </c>
      <c r="B1028" s="39">
        <v>1976</v>
      </c>
      <c r="C1028" s="19">
        <f t="shared" si="177"/>
        <v>1976</v>
      </c>
      <c r="D1028" s="19" t="s">
        <v>8296</v>
      </c>
      <c r="E1028" s="19" t="str">
        <f t="shared" si="176"/>
        <v>Jul</v>
      </c>
      <c r="F1028" s="19">
        <v>12</v>
      </c>
      <c r="G1028" s="40">
        <f t="shared" si="178"/>
        <v>27953</v>
      </c>
      <c r="H1028" s="19">
        <v>1</v>
      </c>
      <c r="I1028" s="19">
        <v>8334.46</v>
      </c>
      <c r="J1028" s="41">
        <v>8334.46</v>
      </c>
      <c r="K1028" s="19" t="s">
        <v>8298</v>
      </c>
      <c r="L1028" s="19" t="str">
        <v>tier - 3</v>
      </c>
      <c r="M1028" s="19" t="s">
        <v>8297</v>
      </c>
      <c r="N1028" s="19" t="str">
        <v>tier - 2</v>
      </c>
      <c r="O1028" s="19" t="s">
        <v>8333</v>
      </c>
      <c r="P1028" s="19" t="str">
        <v>R1016</v>
      </c>
      <c r="Q1028" s="19">
        <f ca="1" t="shared" si="179"/>
        <v>49</v>
      </c>
      <c r="R1028" s="29"/>
      <c r="U1028" s="19" t="s">
        <v>8310</v>
      </c>
      <c r="V1028" s="19" t="str">
        <f t="shared" si="174"/>
        <v>Sep</v>
      </c>
      <c r="X1028" s="19">
        <f t="shared" si="175"/>
        <v>1976</v>
      </c>
      <c r="AG1028" s="19" t="s">
        <v>3765</v>
      </c>
      <c r="AH1028" s="19" t="s">
        <v>8336</v>
      </c>
      <c r="AI1028" s="19" t="s">
        <v>8297</v>
      </c>
      <c r="AJ1028" s="19" t="s">
        <v>8302</v>
      </c>
      <c r="AK1028" s="19" t="str">
        <v>tier - 2</v>
      </c>
      <c r="AL1028" s="19" t="str">
        <v>tier - 1</v>
      </c>
      <c r="AT1028" s="19" t="s">
        <v>8338</v>
      </c>
      <c r="AU1028" s="19" t="str">
        <v>R1023</v>
      </c>
      <c r="BD1028" s="39">
        <v>2000</v>
      </c>
      <c r="BE1028" s="19" t="str">
        <f t="shared" si="170"/>
        <v>Nov</v>
      </c>
      <c r="BF1028" s="19">
        <v>28</v>
      </c>
      <c r="BG1028" s="40">
        <f t="shared" si="171"/>
        <v>36858</v>
      </c>
      <c r="BM1028" s="39">
        <v>1974</v>
      </c>
      <c r="BN1028" s="19" t="str">
        <f t="shared" si="172"/>
        <v>Sep</v>
      </c>
      <c r="BO1028" s="19">
        <v>26</v>
      </c>
      <c r="BP1028" s="40">
        <f t="shared" si="169"/>
        <v>27298</v>
      </c>
      <c r="BQ1028" s="19">
        <f ca="1" t="shared" si="173"/>
        <v>51</v>
      </c>
      <c r="BU1028" s="19">
        <v>8277.52</v>
      </c>
      <c r="BV1028" s="41">
        <v>8277.52</v>
      </c>
    </row>
    <row r="1029" spans="1:74">
      <c r="A1029" s="19" t="s">
        <v>3796</v>
      </c>
      <c r="B1029" s="39">
        <v>1976</v>
      </c>
      <c r="C1029" s="19">
        <f t="shared" si="177"/>
        <v>1976</v>
      </c>
      <c r="D1029" s="19" t="s">
        <v>8296</v>
      </c>
      <c r="E1029" s="19" t="str">
        <f t="shared" si="176"/>
        <v>Jul</v>
      </c>
      <c r="F1029" s="19">
        <v>20</v>
      </c>
      <c r="G1029" s="40">
        <f t="shared" si="178"/>
        <v>27961</v>
      </c>
      <c r="H1029" s="19">
        <v>1</v>
      </c>
      <c r="I1029" s="19">
        <v>8334.59</v>
      </c>
      <c r="J1029" s="41">
        <v>8334.59</v>
      </c>
      <c r="K1029" s="19" t="s">
        <v>8298</v>
      </c>
      <c r="L1029" s="19" t="str">
        <v>tier - 3</v>
      </c>
      <c r="M1029" s="19" t="s">
        <v>8297</v>
      </c>
      <c r="N1029" s="19" t="str">
        <v>tier - 2</v>
      </c>
      <c r="O1029" s="19" t="s">
        <v>8333</v>
      </c>
      <c r="P1029" s="19" t="str">
        <v>R1016</v>
      </c>
      <c r="Q1029" s="19">
        <f ca="1" t="shared" si="179"/>
        <v>49</v>
      </c>
      <c r="R1029" s="29"/>
      <c r="U1029" s="19" t="s">
        <v>8310</v>
      </c>
      <c r="V1029" s="19" t="str">
        <f t="shared" si="174"/>
        <v>Sep</v>
      </c>
      <c r="X1029" s="19">
        <f t="shared" si="175"/>
        <v>1982</v>
      </c>
      <c r="AG1029" s="19" t="s">
        <v>3769</v>
      </c>
      <c r="AH1029" s="19" t="s">
        <v>8336</v>
      </c>
      <c r="AI1029" s="19" t="s">
        <v>8297</v>
      </c>
      <c r="AJ1029" s="19" t="s">
        <v>8297</v>
      </c>
      <c r="AK1029" s="19" t="str">
        <v>tier - 2</v>
      </c>
      <c r="AL1029" s="19" t="str">
        <v>tier - 2</v>
      </c>
      <c r="AT1029" s="19" t="s">
        <v>8330</v>
      </c>
      <c r="AU1029" s="19" t="str">
        <v>R1011</v>
      </c>
      <c r="BD1029" s="39">
        <v>1974</v>
      </c>
      <c r="BE1029" s="19" t="str">
        <f t="shared" si="170"/>
        <v>Sep</v>
      </c>
      <c r="BF1029" s="19">
        <v>26</v>
      </c>
      <c r="BG1029" s="40">
        <f t="shared" si="171"/>
        <v>27298</v>
      </c>
      <c r="BM1029" s="39">
        <v>1974</v>
      </c>
      <c r="BN1029" s="19" t="str">
        <f t="shared" si="172"/>
        <v>Dec</v>
      </c>
      <c r="BO1029" s="19">
        <v>22</v>
      </c>
      <c r="BP1029" s="40">
        <f t="shared" si="169"/>
        <v>27385</v>
      </c>
      <c r="BQ1029" s="19">
        <f ca="1" t="shared" si="173"/>
        <v>50</v>
      </c>
      <c r="BU1029" s="19">
        <v>8280.62</v>
      </c>
      <c r="BV1029" s="41">
        <v>8280.62</v>
      </c>
    </row>
    <row r="1030" spans="1:74">
      <c r="A1030" s="19" t="s">
        <v>3800</v>
      </c>
      <c r="B1030" s="39">
        <v>1976</v>
      </c>
      <c r="C1030" s="19">
        <f t="shared" si="177"/>
        <v>1976</v>
      </c>
      <c r="D1030" s="19" t="s">
        <v>8296</v>
      </c>
      <c r="E1030" s="19" t="str">
        <f t="shared" si="176"/>
        <v>Jul</v>
      </c>
      <c r="F1030" s="19">
        <v>7</v>
      </c>
      <c r="G1030" s="40">
        <f t="shared" si="178"/>
        <v>27948</v>
      </c>
      <c r="H1030" s="19">
        <v>1</v>
      </c>
      <c r="I1030" s="19">
        <v>8342.91</v>
      </c>
      <c r="J1030" s="41">
        <v>8342.91</v>
      </c>
      <c r="K1030" s="19" t="s">
        <v>8298</v>
      </c>
      <c r="L1030" s="19" t="str">
        <v>tier - 3</v>
      </c>
      <c r="M1030" s="19" t="s">
        <v>8302</v>
      </c>
      <c r="N1030" s="19" t="str">
        <v>tier - 1</v>
      </c>
      <c r="O1030" s="19" t="s">
        <v>8333</v>
      </c>
      <c r="P1030" s="19" t="str">
        <v>R1016</v>
      </c>
      <c r="Q1030" s="19">
        <f ca="1" t="shared" si="179"/>
        <v>49</v>
      </c>
      <c r="R1030" s="29"/>
      <c r="U1030" s="19" t="s">
        <v>8310</v>
      </c>
      <c r="V1030" s="19" t="str">
        <f t="shared" si="174"/>
        <v>Sep</v>
      </c>
      <c r="X1030" s="19">
        <f t="shared" si="175"/>
        <v>1964</v>
      </c>
      <c r="AG1030" s="19" t="s">
        <v>3773</v>
      </c>
      <c r="AH1030" s="19" t="s">
        <v>8336</v>
      </c>
      <c r="AI1030" s="19" t="s">
        <v>8297</v>
      </c>
      <c r="AJ1030" s="19" t="s">
        <v>8297</v>
      </c>
      <c r="AK1030" s="19" t="str">
        <v>tier - 2</v>
      </c>
      <c r="AL1030" s="19" t="str">
        <v>tier - 2</v>
      </c>
      <c r="AT1030" s="19" t="s">
        <v>8299</v>
      </c>
      <c r="AU1030" s="19" t="str">
        <v>R1013</v>
      </c>
      <c r="BD1030" s="39">
        <v>1974</v>
      </c>
      <c r="BE1030" s="19" t="str">
        <f t="shared" si="170"/>
        <v>Dec</v>
      </c>
      <c r="BF1030" s="19">
        <v>22</v>
      </c>
      <c r="BG1030" s="40">
        <f t="shared" si="171"/>
        <v>27385</v>
      </c>
      <c r="BM1030" s="39">
        <v>1974</v>
      </c>
      <c r="BN1030" s="19" t="str">
        <f t="shared" si="172"/>
        <v>Jun</v>
      </c>
      <c r="BO1030" s="19">
        <v>6</v>
      </c>
      <c r="BP1030" s="40">
        <f t="shared" si="169"/>
        <v>27186</v>
      </c>
      <c r="BQ1030" s="19">
        <f ca="1" t="shared" si="173"/>
        <v>51</v>
      </c>
      <c r="BU1030" s="19">
        <v>8283.68</v>
      </c>
      <c r="BV1030" s="41">
        <v>8283.68</v>
      </c>
    </row>
    <row r="1031" spans="1:74">
      <c r="A1031" s="19" t="s">
        <v>3803</v>
      </c>
      <c r="B1031" s="39">
        <v>1976</v>
      </c>
      <c r="C1031" s="19">
        <f t="shared" si="177"/>
        <v>1976</v>
      </c>
      <c r="D1031" s="19" t="s">
        <v>8303</v>
      </c>
      <c r="E1031" s="19" t="str">
        <f t="shared" si="176"/>
        <v>Jun</v>
      </c>
      <c r="F1031" s="19">
        <v>12</v>
      </c>
      <c r="G1031" s="40">
        <f t="shared" si="178"/>
        <v>27923</v>
      </c>
      <c r="H1031" s="19">
        <v>2</v>
      </c>
      <c r="I1031" s="19">
        <v>8347.16</v>
      </c>
      <c r="J1031" s="41">
        <v>8347.16</v>
      </c>
      <c r="K1031" s="19" t="s">
        <v>8297</v>
      </c>
      <c r="L1031" s="19" t="str">
        <v>tier - 2</v>
      </c>
      <c r="M1031" s="19" t="s">
        <v>8302</v>
      </c>
      <c r="N1031" s="19" t="str">
        <v>tier - 1</v>
      </c>
      <c r="O1031" s="19" t="s">
        <v>8299</v>
      </c>
      <c r="P1031" s="19" t="str">
        <v>R1013</v>
      </c>
      <c r="Q1031" s="19">
        <f ca="1" t="shared" si="179"/>
        <v>49</v>
      </c>
      <c r="R1031" s="29"/>
      <c r="U1031" s="19" t="s">
        <v>8328</v>
      </c>
      <c r="V1031" s="19" t="str">
        <f t="shared" si="174"/>
        <v>Aug</v>
      </c>
      <c r="X1031" s="19">
        <f t="shared" si="175"/>
        <v>1974</v>
      </c>
      <c r="AG1031" s="19" t="s">
        <v>3777</v>
      </c>
      <c r="AH1031" s="19" t="s">
        <v>8336</v>
      </c>
      <c r="AI1031" s="19" t="s">
        <v>8297</v>
      </c>
      <c r="AJ1031" s="19" t="s">
        <v>8298</v>
      </c>
      <c r="AK1031" s="19" t="str">
        <v>tier - 2</v>
      </c>
      <c r="AL1031" s="19" t="str">
        <v>tier - 3</v>
      </c>
      <c r="AT1031" s="19" t="s">
        <v>8299</v>
      </c>
      <c r="AU1031" s="19" t="str">
        <v>R1013</v>
      </c>
      <c r="BD1031" s="39">
        <v>1974</v>
      </c>
      <c r="BE1031" s="19" t="str">
        <f t="shared" si="170"/>
        <v>Jun</v>
      </c>
      <c r="BF1031" s="19">
        <v>6</v>
      </c>
      <c r="BG1031" s="40">
        <f t="shared" si="171"/>
        <v>27186</v>
      </c>
      <c r="BM1031" s="39">
        <v>1978</v>
      </c>
      <c r="BN1031" s="19" t="str">
        <f t="shared" si="172"/>
        <v>Jun</v>
      </c>
      <c r="BO1031" s="19">
        <v>26</v>
      </c>
      <c r="BP1031" s="40">
        <f t="shared" si="169"/>
        <v>28667</v>
      </c>
      <c r="BQ1031" s="19">
        <f ca="1" t="shared" si="173"/>
        <v>47</v>
      </c>
      <c r="BU1031" s="19">
        <v>8302.54</v>
      </c>
      <c r="BV1031" s="41">
        <v>8302.54</v>
      </c>
    </row>
    <row r="1032" spans="1:74">
      <c r="A1032" s="19" t="s">
        <v>3807</v>
      </c>
      <c r="B1032" s="39">
        <v>1963</v>
      </c>
      <c r="C1032" s="19">
        <f t="shared" si="177"/>
        <v>1963</v>
      </c>
      <c r="D1032" s="19" t="s">
        <v>8310</v>
      </c>
      <c r="E1032" s="19" t="str">
        <f t="shared" si="176"/>
        <v>Sep</v>
      </c>
      <c r="F1032" s="19">
        <v>21</v>
      </c>
      <c r="G1032" s="40">
        <f t="shared" si="178"/>
        <v>23275</v>
      </c>
      <c r="H1032" s="19">
        <v>0</v>
      </c>
      <c r="I1032" s="19">
        <v>8355.54</v>
      </c>
      <c r="J1032" s="41">
        <v>8355.54</v>
      </c>
      <c r="K1032" s="19" t="s">
        <v>8298</v>
      </c>
      <c r="L1032" s="19" t="str">
        <v>tier - 3</v>
      </c>
      <c r="M1032" s="19" t="s">
        <v>8298</v>
      </c>
      <c r="N1032" s="19" t="str">
        <v>tier - 3</v>
      </c>
      <c r="O1032" s="19" t="s">
        <v>8315</v>
      </c>
      <c r="P1032" s="19" t="str">
        <v>R1012</v>
      </c>
      <c r="Q1032" s="19">
        <f ca="1" t="shared" si="179"/>
        <v>62</v>
      </c>
      <c r="R1032" s="29"/>
      <c r="U1032" s="19" t="s">
        <v>8301</v>
      </c>
      <c r="V1032" s="19" t="str">
        <f t="shared" si="174"/>
        <v>Nov</v>
      </c>
      <c r="X1032" s="19">
        <f t="shared" si="175"/>
        <v>2000</v>
      </c>
      <c r="AG1032" s="19" t="s">
        <v>3780</v>
      </c>
      <c r="AH1032" s="19" t="s">
        <v>8336</v>
      </c>
      <c r="AI1032" s="19" t="s">
        <v>8298</v>
      </c>
      <c r="AJ1032" s="19" t="s">
        <v>8298</v>
      </c>
      <c r="AK1032" s="19" t="str">
        <v>tier - 3</v>
      </c>
      <c r="AL1032" s="19" t="str">
        <v>tier - 3</v>
      </c>
      <c r="AT1032" s="19" t="s">
        <v>8333</v>
      </c>
      <c r="AU1032" s="19" t="str">
        <v>R1016</v>
      </c>
      <c r="BD1032" s="39">
        <v>1978</v>
      </c>
      <c r="BE1032" s="19" t="str">
        <f t="shared" si="170"/>
        <v>Jun</v>
      </c>
      <c r="BF1032" s="19">
        <v>26</v>
      </c>
      <c r="BG1032" s="40">
        <f t="shared" si="171"/>
        <v>28667</v>
      </c>
      <c r="BM1032" s="39">
        <v>1979</v>
      </c>
      <c r="BN1032" s="19" t="str">
        <f t="shared" si="172"/>
        <v>Aug</v>
      </c>
      <c r="BO1032" s="19">
        <v>7</v>
      </c>
      <c r="BP1032" s="40">
        <f t="shared" ref="BP1032:BP1095" si="180">DATE(BM1032,MONTH(5&amp;BN1032),BO1032)</f>
        <v>29074</v>
      </c>
      <c r="BQ1032" s="19">
        <f ca="1" t="shared" si="173"/>
        <v>46</v>
      </c>
      <c r="BU1032" s="19">
        <v>8310.84</v>
      </c>
      <c r="BV1032" s="41">
        <v>8310.84</v>
      </c>
    </row>
    <row r="1033" spans="1:74">
      <c r="A1033" s="19" t="s">
        <v>3811</v>
      </c>
      <c r="B1033" s="39">
        <v>1971</v>
      </c>
      <c r="C1033" s="19">
        <f t="shared" si="177"/>
        <v>1971</v>
      </c>
      <c r="D1033" s="19" t="s">
        <v>8310</v>
      </c>
      <c r="E1033" s="19" t="str">
        <f t="shared" si="176"/>
        <v>Sep</v>
      </c>
      <c r="F1033" s="19">
        <v>4</v>
      </c>
      <c r="G1033" s="40">
        <f t="shared" si="178"/>
        <v>26180</v>
      </c>
      <c r="H1033" s="19">
        <v>0</v>
      </c>
      <c r="I1033" s="19">
        <v>8396.62</v>
      </c>
      <c r="J1033" s="41">
        <v>8396.62</v>
      </c>
      <c r="K1033" s="19" t="s">
        <v>8297</v>
      </c>
      <c r="L1033" s="19" t="str">
        <v>tier - 2</v>
      </c>
      <c r="M1033" s="19" t="s">
        <v>8298</v>
      </c>
      <c r="N1033" s="19" t="str">
        <v>tier - 3</v>
      </c>
      <c r="O1033" s="19" t="s">
        <v>8299</v>
      </c>
      <c r="P1033" s="19" t="str">
        <v>R1013</v>
      </c>
      <c r="Q1033" s="19">
        <f ca="1" t="shared" si="179"/>
        <v>54</v>
      </c>
      <c r="R1033" s="29"/>
      <c r="U1033" s="19" t="s">
        <v>8310</v>
      </c>
      <c r="V1033" s="19" t="str">
        <f t="shared" si="174"/>
        <v>Sep</v>
      </c>
      <c r="X1033" s="19">
        <f t="shared" si="175"/>
        <v>1974</v>
      </c>
      <c r="AG1033" s="19" t="s">
        <v>3784</v>
      </c>
      <c r="AH1033" s="19" t="s">
        <v>8336</v>
      </c>
      <c r="AI1033" s="19" t="s">
        <v>8297</v>
      </c>
      <c r="AJ1033" s="19" t="s">
        <v>8297</v>
      </c>
      <c r="AK1033" s="19" t="str">
        <v>tier - 2</v>
      </c>
      <c r="AL1033" s="19" t="str">
        <v>tier - 2</v>
      </c>
      <c r="AT1033" s="19" t="s">
        <v>8315</v>
      </c>
      <c r="AU1033" s="19" t="str">
        <v>R1012</v>
      </c>
      <c r="BD1033" s="39">
        <v>1979</v>
      </c>
      <c r="BE1033" s="19" t="str">
        <f t="shared" ref="BE1033:BE1096" si="181">SUBSTITUTE(D1026,"?","Sep")</f>
        <v>Aug</v>
      </c>
      <c r="BF1033" s="19">
        <v>7</v>
      </c>
      <c r="BG1033" s="40">
        <f t="shared" ref="BG1033:BG1096" si="182">DATE(BD1033,MONTH(5&amp;BE1033),BF1033)</f>
        <v>29074</v>
      </c>
      <c r="BM1033" s="39">
        <v>1993</v>
      </c>
      <c r="BN1033" s="19" t="str">
        <f t="shared" ref="BN1033:BN1096" si="183">SUBSTITUTE(E1027,"?","Sep")</f>
        <v>Jun</v>
      </c>
      <c r="BO1033" s="19">
        <v>22</v>
      </c>
      <c r="BP1033" s="40">
        <f t="shared" si="180"/>
        <v>34142</v>
      </c>
      <c r="BQ1033" s="19">
        <f ca="1" t="shared" ref="BQ1033:BQ1096" si="184">INT((TODAY()-BP1033)/365.25)</f>
        <v>32</v>
      </c>
      <c r="BU1033" s="19">
        <v>8314.65</v>
      </c>
      <c r="BV1033" s="41">
        <v>8314.65</v>
      </c>
    </row>
    <row r="1034" spans="1:74">
      <c r="A1034" s="19" t="s">
        <v>3814</v>
      </c>
      <c r="B1034" s="39">
        <v>1971</v>
      </c>
      <c r="C1034" s="19">
        <f t="shared" si="177"/>
        <v>1971</v>
      </c>
      <c r="D1034" s="19" t="s">
        <v>8310</v>
      </c>
      <c r="E1034" s="19" t="str">
        <f t="shared" si="176"/>
        <v>Sep</v>
      </c>
      <c r="F1034" s="19">
        <v>18</v>
      </c>
      <c r="G1034" s="40">
        <f t="shared" si="178"/>
        <v>26194</v>
      </c>
      <c r="H1034" s="19">
        <v>0</v>
      </c>
      <c r="I1034" s="19">
        <v>8400.01</v>
      </c>
      <c r="J1034" s="41">
        <v>8400.01</v>
      </c>
      <c r="K1034" s="19" t="s">
        <v>8297</v>
      </c>
      <c r="L1034" s="19" t="str">
        <v>tier - 2</v>
      </c>
      <c r="M1034" s="19" t="s">
        <v>8298</v>
      </c>
      <c r="N1034" s="19" t="str">
        <v>tier - 3</v>
      </c>
      <c r="O1034" s="19" t="s">
        <v>8299</v>
      </c>
      <c r="P1034" s="19" t="str">
        <v>R1013</v>
      </c>
      <c r="Q1034" s="19">
        <f ca="1" t="shared" si="179"/>
        <v>54</v>
      </c>
      <c r="R1034" s="29"/>
      <c r="U1034" s="19" t="s">
        <v>8326</v>
      </c>
      <c r="V1034" s="19" t="str">
        <f t="shared" si="174"/>
        <v>Dec</v>
      </c>
      <c r="X1034" s="19">
        <f t="shared" si="175"/>
        <v>1974</v>
      </c>
      <c r="AG1034" s="19" t="s">
        <v>3788</v>
      </c>
      <c r="AH1034" s="19" t="s">
        <v>8336</v>
      </c>
      <c r="AI1034" s="19" t="s">
        <v>8297</v>
      </c>
      <c r="AJ1034" s="19" t="s">
        <v>8302</v>
      </c>
      <c r="AK1034" s="19" t="str">
        <v>tier - 2</v>
      </c>
      <c r="AL1034" s="19" t="str">
        <v>tier - 1</v>
      </c>
      <c r="AT1034" s="19" t="s">
        <v>8315</v>
      </c>
      <c r="AU1034" s="19" t="str">
        <v>R1012</v>
      </c>
      <c r="BD1034" s="39">
        <v>1993</v>
      </c>
      <c r="BE1034" s="19" t="str">
        <f t="shared" si="181"/>
        <v>Jun</v>
      </c>
      <c r="BF1034" s="19">
        <v>22</v>
      </c>
      <c r="BG1034" s="40">
        <f t="shared" si="182"/>
        <v>34142</v>
      </c>
      <c r="BM1034" s="39">
        <v>1976</v>
      </c>
      <c r="BN1034" s="19" t="str">
        <f t="shared" si="183"/>
        <v>Jul</v>
      </c>
      <c r="BO1034" s="19">
        <v>12</v>
      </c>
      <c r="BP1034" s="40">
        <f t="shared" si="180"/>
        <v>27953</v>
      </c>
      <c r="BQ1034" s="19">
        <f ca="1" t="shared" si="184"/>
        <v>49</v>
      </c>
      <c r="BU1034" s="19">
        <v>8334.46</v>
      </c>
      <c r="BV1034" s="41">
        <v>8334.46</v>
      </c>
    </row>
    <row r="1035" spans="1:74">
      <c r="A1035" s="19" t="s">
        <v>3817</v>
      </c>
      <c r="B1035" s="39">
        <v>1979</v>
      </c>
      <c r="C1035" s="19">
        <f t="shared" si="177"/>
        <v>1979</v>
      </c>
      <c r="D1035" s="19" t="s">
        <v>8303</v>
      </c>
      <c r="E1035" s="19" t="str">
        <f t="shared" si="176"/>
        <v>Jun</v>
      </c>
      <c r="F1035" s="19">
        <v>11</v>
      </c>
      <c r="G1035" s="40">
        <f t="shared" si="178"/>
        <v>29017</v>
      </c>
      <c r="H1035" s="19">
        <v>3</v>
      </c>
      <c r="I1035" s="19">
        <v>8410.05</v>
      </c>
      <c r="J1035" s="41">
        <v>8410.05</v>
      </c>
      <c r="K1035" s="19" t="s">
        <v>8297</v>
      </c>
      <c r="L1035" s="19" t="str">
        <v>tier - 2</v>
      </c>
      <c r="M1035" s="19" t="s">
        <v>8297</v>
      </c>
      <c r="N1035" s="19" t="str">
        <v>tier - 2</v>
      </c>
      <c r="O1035" s="19" t="s">
        <v>8315</v>
      </c>
      <c r="P1035" s="19" t="str">
        <v>R1012</v>
      </c>
      <c r="Q1035" s="19">
        <f ca="1" t="shared" si="179"/>
        <v>46</v>
      </c>
      <c r="R1035" s="29"/>
      <c r="U1035" s="19" t="s">
        <v>8303</v>
      </c>
      <c r="V1035" s="19" t="str">
        <f t="shared" si="174"/>
        <v>Jun</v>
      </c>
      <c r="X1035" s="19">
        <f t="shared" si="175"/>
        <v>1974</v>
      </c>
      <c r="AG1035" s="19" t="s">
        <v>3792</v>
      </c>
      <c r="AH1035" s="19" t="s">
        <v>8336</v>
      </c>
      <c r="AI1035" s="19" t="s">
        <v>8298</v>
      </c>
      <c r="AJ1035" s="19" t="s">
        <v>8297</v>
      </c>
      <c r="AK1035" s="19" t="str">
        <v>tier - 3</v>
      </c>
      <c r="AL1035" s="19" t="str">
        <v>tier - 2</v>
      </c>
      <c r="AT1035" s="19" t="s">
        <v>8333</v>
      </c>
      <c r="AU1035" s="19" t="str">
        <v>R1016</v>
      </c>
      <c r="BD1035" s="39">
        <v>1976</v>
      </c>
      <c r="BE1035" s="19" t="str">
        <f t="shared" si="181"/>
        <v>Jul</v>
      </c>
      <c r="BF1035" s="19">
        <v>12</v>
      </c>
      <c r="BG1035" s="40">
        <f t="shared" si="182"/>
        <v>27953</v>
      </c>
      <c r="BM1035" s="39">
        <v>1976</v>
      </c>
      <c r="BN1035" s="19" t="str">
        <f t="shared" si="183"/>
        <v>Jul</v>
      </c>
      <c r="BO1035" s="19">
        <v>20</v>
      </c>
      <c r="BP1035" s="40">
        <f t="shared" si="180"/>
        <v>27961</v>
      </c>
      <c r="BQ1035" s="19">
        <f ca="1" t="shared" si="184"/>
        <v>49</v>
      </c>
      <c r="BU1035" s="19">
        <v>8334.59</v>
      </c>
      <c r="BV1035" s="41">
        <v>8334.59</v>
      </c>
    </row>
    <row r="1036" spans="1:74">
      <c r="A1036" s="19" t="s">
        <v>3821</v>
      </c>
      <c r="B1036" s="39">
        <v>1977</v>
      </c>
      <c r="C1036" s="19">
        <f t="shared" si="177"/>
        <v>1977</v>
      </c>
      <c r="D1036" s="19" t="s">
        <v>8310</v>
      </c>
      <c r="E1036" s="19" t="str">
        <f t="shared" si="176"/>
        <v>Sep</v>
      </c>
      <c r="F1036" s="19">
        <v>4</v>
      </c>
      <c r="G1036" s="40">
        <f t="shared" si="178"/>
        <v>28372</v>
      </c>
      <c r="H1036" s="19">
        <v>2</v>
      </c>
      <c r="I1036" s="19">
        <v>8413.46</v>
      </c>
      <c r="J1036" s="41">
        <v>8413.46</v>
      </c>
      <c r="K1036" s="19" t="s">
        <v>8298</v>
      </c>
      <c r="L1036" s="19" t="str">
        <v>tier - 3</v>
      </c>
      <c r="M1036" s="19" t="s">
        <v>8302</v>
      </c>
      <c r="N1036" s="19" t="str">
        <v>tier - 1</v>
      </c>
      <c r="O1036" s="19" t="s">
        <v>8315</v>
      </c>
      <c r="P1036" s="19" t="str">
        <v>R1012</v>
      </c>
      <c r="Q1036" s="19">
        <f ca="1" t="shared" si="179"/>
        <v>48</v>
      </c>
      <c r="R1036" s="29"/>
      <c r="U1036" s="19" t="s">
        <v>8303</v>
      </c>
      <c r="V1036" s="19" t="str">
        <f t="shared" si="174"/>
        <v>Jun</v>
      </c>
      <c r="X1036" s="19">
        <f t="shared" si="175"/>
        <v>1978</v>
      </c>
      <c r="AG1036" s="19" t="s">
        <v>3796</v>
      </c>
      <c r="AH1036" s="19" t="s">
        <v>8336</v>
      </c>
      <c r="AI1036" s="19" t="s">
        <v>8298</v>
      </c>
      <c r="AJ1036" s="19" t="s">
        <v>8297</v>
      </c>
      <c r="AK1036" s="19" t="str">
        <v>tier - 3</v>
      </c>
      <c r="AL1036" s="19" t="str">
        <v>tier - 2</v>
      </c>
      <c r="AT1036" s="19" t="s">
        <v>8333</v>
      </c>
      <c r="AU1036" s="19" t="str">
        <v>R1016</v>
      </c>
      <c r="BD1036" s="39">
        <v>1976</v>
      </c>
      <c r="BE1036" s="19" t="str">
        <f t="shared" si="181"/>
        <v>Jul</v>
      </c>
      <c r="BF1036" s="19">
        <v>20</v>
      </c>
      <c r="BG1036" s="40">
        <f t="shared" si="182"/>
        <v>27961</v>
      </c>
      <c r="BM1036" s="39">
        <v>1976</v>
      </c>
      <c r="BN1036" s="19" t="str">
        <f t="shared" si="183"/>
        <v>Jul</v>
      </c>
      <c r="BO1036" s="19">
        <v>7</v>
      </c>
      <c r="BP1036" s="40">
        <f t="shared" si="180"/>
        <v>27948</v>
      </c>
      <c r="BQ1036" s="19">
        <f ca="1" t="shared" si="184"/>
        <v>49</v>
      </c>
      <c r="BU1036" s="19">
        <v>8342.91</v>
      </c>
      <c r="BV1036" s="41">
        <v>8342.91</v>
      </c>
    </row>
    <row r="1037" spans="1:74">
      <c r="A1037" s="19" t="s">
        <v>3825</v>
      </c>
      <c r="B1037" s="39">
        <v>1975</v>
      </c>
      <c r="C1037" s="19">
        <f t="shared" si="177"/>
        <v>1975</v>
      </c>
      <c r="D1037" s="19" t="s">
        <v>8310</v>
      </c>
      <c r="E1037" s="19" t="str">
        <f t="shared" si="176"/>
        <v>Sep</v>
      </c>
      <c r="F1037" s="19">
        <v>28</v>
      </c>
      <c r="G1037" s="40">
        <f t="shared" si="178"/>
        <v>27665</v>
      </c>
      <c r="H1037" s="19">
        <v>1</v>
      </c>
      <c r="I1037" s="19">
        <v>8428.07</v>
      </c>
      <c r="J1037" s="41">
        <v>8428.07</v>
      </c>
      <c r="K1037" s="19" t="s">
        <v>8298</v>
      </c>
      <c r="L1037" s="19" t="str">
        <v>tier - 3</v>
      </c>
      <c r="M1037" s="19" t="s">
        <v>8297</v>
      </c>
      <c r="N1037" s="19" t="str">
        <v>tier - 2</v>
      </c>
      <c r="O1037" s="19" t="s">
        <v>8315</v>
      </c>
      <c r="P1037" s="19" t="str">
        <v>R1012</v>
      </c>
      <c r="Q1037" s="19">
        <f ca="1" t="shared" si="179"/>
        <v>50</v>
      </c>
      <c r="R1037" s="29"/>
      <c r="U1037" s="19" t="s">
        <v>8328</v>
      </c>
      <c r="V1037" s="19" t="str">
        <f t="shared" si="174"/>
        <v>Aug</v>
      </c>
      <c r="X1037" s="19">
        <f t="shared" si="175"/>
        <v>1979</v>
      </c>
      <c r="AG1037" s="19" t="s">
        <v>3800</v>
      </c>
      <c r="AH1037" s="19" t="s">
        <v>8336</v>
      </c>
      <c r="AI1037" s="19" t="s">
        <v>8298</v>
      </c>
      <c r="AJ1037" s="19" t="s">
        <v>8302</v>
      </c>
      <c r="AK1037" s="19" t="str">
        <v>tier - 3</v>
      </c>
      <c r="AL1037" s="19" t="str">
        <v>tier - 1</v>
      </c>
      <c r="AT1037" s="19" t="s">
        <v>8333</v>
      </c>
      <c r="AU1037" s="19" t="str">
        <v>R1016</v>
      </c>
      <c r="BD1037" s="39">
        <v>1976</v>
      </c>
      <c r="BE1037" s="19" t="str">
        <f t="shared" si="181"/>
        <v>Jul</v>
      </c>
      <c r="BF1037" s="19">
        <v>7</v>
      </c>
      <c r="BG1037" s="40">
        <f t="shared" si="182"/>
        <v>27948</v>
      </c>
      <c r="BM1037" s="39">
        <v>1976</v>
      </c>
      <c r="BN1037" s="19" t="str">
        <f t="shared" si="183"/>
        <v>Jun</v>
      </c>
      <c r="BO1037" s="19">
        <v>12</v>
      </c>
      <c r="BP1037" s="40">
        <f t="shared" si="180"/>
        <v>27923</v>
      </c>
      <c r="BQ1037" s="19">
        <f ca="1" t="shared" si="184"/>
        <v>49</v>
      </c>
      <c r="BU1037" s="19">
        <v>8347.16</v>
      </c>
      <c r="BV1037" s="41">
        <v>8347.16</v>
      </c>
    </row>
    <row r="1038" spans="1:74">
      <c r="A1038" s="19" t="s">
        <v>3829</v>
      </c>
      <c r="B1038" s="39">
        <v>1963</v>
      </c>
      <c r="C1038" s="19">
        <f t="shared" si="177"/>
        <v>1963</v>
      </c>
      <c r="D1038" s="19" t="s">
        <v>8310</v>
      </c>
      <c r="E1038" s="19" t="str">
        <f t="shared" si="176"/>
        <v>Sep</v>
      </c>
      <c r="F1038" s="19">
        <v>24</v>
      </c>
      <c r="G1038" s="40">
        <f t="shared" si="178"/>
        <v>23278</v>
      </c>
      <c r="H1038" s="19">
        <v>0</v>
      </c>
      <c r="I1038" s="19">
        <v>8440.05</v>
      </c>
      <c r="J1038" s="41">
        <v>8440.05</v>
      </c>
      <c r="K1038" s="19" t="s">
        <v>8298</v>
      </c>
      <c r="L1038" s="19" t="str">
        <v>tier - 3</v>
      </c>
      <c r="M1038" s="19" t="s">
        <v>8297</v>
      </c>
      <c r="N1038" s="19" t="str">
        <v>tier - 2</v>
      </c>
      <c r="O1038" s="19" t="s">
        <v>8299</v>
      </c>
      <c r="P1038" s="19" t="str">
        <v>R1013</v>
      </c>
      <c r="Q1038" s="19">
        <f ca="1" t="shared" si="179"/>
        <v>62</v>
      </c>
      <c r="R1038" s="29"/>
      <c r="U1038" s="19" t="s">
        <v>8303</v>
      </c>
      <c r="V1038" s="19" t="str">
        <f t="shared" ref="V1038:V1101" si="185">SUBSTITUTE(U1038,"?","Sep")</f>
        <v>Jun</v>
      </c>
      <c r="X1038" s="19">
        <f t="shared" ref="X1038:X1101" si="186">IF(B1027="?",ROUND(AVERAGE($B$2:$B$2355),0),B1027)</f>
        <v>1993</v>
      </c>
      <c r="AG1038" s="19" t="s">
        <v>3803</v>
      </c>
      <c r="AH1038" s="19" t="s">
        <v>8336</v>
      </c>
      <c r="AI1038" s="19" t="s">
        <v>8297</v>
      </c>
      <c r="AJ1038" s="19" t="s">
        <v>8302</v>
      </c>
      <c r="AK1038" s="19" t="str">
        <v>tier - 2</v>
      </c>
      <c r="AL1038" s="19" t="str">
        <v>tier - 1</v>
      </c>
      <c r="AT1038" s="19" t="s">
        <v>8299</v>
      </c>
      <c r="AU1038" s="19" t="str">
        <v>R1013</v>
      </c>
      <c r="BD1038" s="39">
        <v>1976</v>
      </c>
      <c r="BE1038" s="19" t="str">
        <f t="shared" si="181"/>
        <v>Jun</v>
      </c>
      <c r="BF1038" s="19">
        <v>12</v>
      </c>
      <c r="BG1038" s="40">
        <f t="shared" si="182"/>
        <v>27923</v>
      </c>
      <c r="BM1038" s="39">
        <v>1963</v>
      </c>
      <c r="BN1038" s="19" t="str">
        <f t="shared" si="183"/>
        <v>Sep</v>
      </c>
      <c r="BO1038" s="19">
        <v>21</v>
      </c>
      <c r="BP1038" s="40">
        <f t="shared" si="180"/>
        <v>23275</v>
      </c>
      <c r="BQ1038" s="19">
        <f ca="1" t="shared" si="184"/>
        <v>62</v>
      </c>
      <c r="BU1038" s="19">
        <v>8355.54</v>
      </c>
      <c r="BV1038" s="41">
        <v>8355.54</v>
      </c>
    </row>
    <row r="1039" spans="1:74">
      <c r="A1039" s="19" t="s">
        <v>3832</v>
      </c>
      <c r="B1039" s="39">
        <v>1972</v>
      </c>
      <c r="C1039" s="19">
        <f t="shared" si="177"/>
        <v>1972</v>
      </c>
      <c r="D1039" s="19" t="s">
        <v>8310</v>
      </c>
      <c r="E1039" s="19" t="str">
        <f t="shared" si="176"/>
        <v>Sep</v>
      </c>
      <c r="F1039" s="19">
        <v>9</v>
      </c>
      <c r="G1039" s="40">
        <f t="shared" si="178"/>
        <v>26551</v>
      </c>
      <c r="H1039" s="19">
        <v>0</v>
      </c>
      <c r="I1039" s="19">
        <v>8442.67</v>
      </c>
      <c r="J1039" s="41">
        <v>8442.67</v>
      </c>
      <c r="K1039" s="19" t="s">
        <v>8297</v>
      </c>
      <c r="L1039" s="19" t="str">
        <v>tier - 2</v>
      </c>
      <c r="M1039" s="19" t="s">
        <v>8298</v>
      </c>
      <c r="N1039" s="19" t="str">
        <v>tier - 3</v>
      </c>
      <c r="O1039" s="19" t="s">
        <v>8299</v>
      </c>
      <c r="P1039" s="19" t="str">
        <v>R1013</v>
      </c>
      <c r="Q1039" s="19">
        <f ca="1" t="shared" si="179"/>
        <v>53</v>
      </c>
      <c r="R1039" s="29"/>
      <c r="U1039" s="19" t="s">
        <v>8296</v>
      </c>
      <c r="V1039" s="19" t="str">
        <f t="shared" si="185"/>
        <v>Jul</v>
      </c>
      <c r="X1039" s="19">
        <f t="shared" si="186"/>
        <v>1976</v>
      </c>
      <c r="AG1039" s="19" t="s">
        <v>3807</v>
      </c>
      <c r="AH1039" s="19" t="s">
        <v>8336</v>
      </c>
      <c r="AI1039" s="19" t="s">
        <v>8298</v>
      </c>
      <c r="AJ1039" s="19" t="s">
        <v>8298</v>
      </c>
      <c r="AK1039" s="19" t="str">
        <v>tier - 3</v>
      </c>
      <c r="AL1039" s="19" t="str">
        <v>tier - 3</v>
      </c>
      <c r="AT1039" s="19" t="s">
        <v>8315</v>
      </c>
      <c r="AU1039" s="19" t="str">
        <v>R1012</v>
      </c>
      <c r="BD1039" s="39">
        <v>1963</v>
      </c>
      <c r="BE1039" s="19" t="str">
        <f t="shared" si="181"/>
        <v>Sep</v>
      </c>
      <c r="BF1039" s="19">
        <v>21</v>
      </c>
      <c r="BG1039" s="40">
        <f t="shared" si="182"/>
        <v>23275</v>
      </c>
      <c r="BM1039" s="39">
        <v>1971</v>
      </c>
      <c r="BN1039" s="19" t="str">
        <f t="shared" si="183"/>
        <v>Sep</v>
      </c>
      <c r="BO1039" s="19">
        <v>4</v>
      </c>
      <c r="BP1039" s="40">
        <f t="shared" si="180"/>
        <v>26180</v>
      </c>
      <c r="BQ1039" s="19">
        <f ca="1" t="shared" si="184"/>
        <v>54</v>
      </c>
      <c r="BU1039" s="19">
        <v>8396.62</v>
      </c>
      <c r="BV1039" s="41">
        <v>8396.62</v>
      </c>
    </row>
    <row r="1040" spans="1:74">
      <c r="A1040" s="19" t="s">
        <v>3835</v>
      </c>
      <c r="B1040" s="39">
        <v>1972</v>
      </c>
      <c r="C1040" s="19">
        <f t="shared" si="177"/>
        <v>1972</v>
      </c>
      <c r="D1040" s="19" t="s">
        <v>8310</v>
      </c>
      <c r="E1040" s="19" t="str">
        <f t="shared" si="176"/>
        <v>Sep</v>
      </c>
      <c r="F1040" s="19">
        <v>4</v>
      </c>
      <c r="G1040" s="40">
        <f t="shared" si="178"/>
        <v>26546</v>
      </c>
      <c r="H1040" s="19">
        <v>0</v>
      </c>
      <c r="I1040" s="19">
        <v>8444.47</v>
      </c>
      <c r="J1040" s="41">
        <v>8444.47</v>
      </c>
      <c r="K1040" s="19" t="s">
        <v>8298</v>
      </c>
      <c r="L1040" s="19" t="str">
        <v>tier - 3</v>
      </c>
      <c r="M1040" s="19" t="s">
        <v>8302</v>
      </c>
      <c r="N1040" s="19" t="str">
        <v>tier - 1</v>
      </c>
      <c r="O1040" s="19" t="s">
        <v>8330</v>
      </c>
      <c r="P1040" s="19" t="str">
        <v>R1011</v>
      </c>
      <c r="Q1040" s="19">
        <f ca="1" t="shared" si="179"/>
        <v>53</v>
      </c>
      <c r="R1040" s="29"/>
      <c r="U1040" s="19" t="s">
        <v>8296</v>
      </c>
      <c r="V1040" s="19" t="str">
        <f t="shared" si="185"/>
        <v>Jul</v>
      </c>
      <c r="X1040" s="19">
        <f t="shared" si="186"/>
        <v>1976</v>
      </c>
      <c r="AG1040" s="19" t="s">
        <v>3811</v>
      </c>
      <c r="AH1040" s="19" t="s">
        <v>8336</v>
      </c>
      <c r="AI1040" s="19" t="s">
        <v>8297</v>
      </c>
      <c r="AJ1040" s="19" t="s">
        <v>8298</v>
      </c>
      <c r="AK1040" s="19" t="str">
        <v>tier - 2</v>
      </c>
      <c r="AL1040" s="19" t="str">
        <v>tier - 3</v>
      </c>
      <c r="AT1040" s="19" t="s">
        <v>8299</v>
      </c>
      <c r="AU1040" s="19" t="str">
        <v>R1013</v>
      </c>
      <c r="BD1040" s="39">
        <v>1971</v>
      </c>
      <c r="BE1040" s="19" t="str">
        <f t="shared" si="181"/>
        <v>Sep</v>
      </c>
      <c r="BF1040" s="19">
        <v>4</v>
      </c>
      <c r="BG1040" s="40">
        <f t="shared" si="182"/>
        <v>26180</v>
      </c>
      <c r="BM1040" s="39">
        <v>1971</v>
      </c>
      <c r="BN1040" s="19" t="str">
        <f t="shared" si="183"/>
        <v>Sep</v>
      </c>
      <c r="BO1040" s="19">
        <v>18</v>
      </c>
      <c r="BP1040" s="40">
        <f t="shared" si="180"/>
        <v>26194</v>
      </c>
      <c r="BQ1040" s="19">
        <f ca="1" t="shared" si="184"/>
        <v>54</v>
      </c>
      <c r="BU1040" s="19">
        <v>8400.01</v>
      </c>
      <c r="BV1040" s="41">
        <v>8400.01</v>
      </c>
    </row>
    <row r="1041" spans="1:74">
      <c r="A1041" s="19" t="s">
        <v>3839</v>
      </c>
      <c r="B1041" s="39">
        <v>1966</v>
      </c>
      <c r="C1041" s="19">
        <f t="shared" si="177"/>
        <v>1966</v>
      </c>
      <c r="D1041" s="19" t="s">
        <v>8303</v>
      </c>
      <c r="E1041" s="19" t="str">
        <f t="shared" si="176"/>
        <v>Jun</v>
      </c>
      <c r="F1041" s="19">
        <v>12</v>
      </c>
      <c r="G1041" s="40">
        <f t="shared" si="178"/>
        <v>24270</v>
      </c>
      <c r="H1041" s="19">
        <v>0</v>
      </c>
      <c r="I1041" s="19">
        <v>8448.66</v>
      </c>
      <c r="J1041" s="41">
        <v>8448.66</v>
      </c>
      <c r="K1041" s="19" t="s">
        <v>8298</v>
      </c>
      <c r="L1041" s="19" t="str">
        <v>tier - 3</v>
      </c>
      <c r="M1041" s="19" t="s">
        <v>8302</v>
      </c>
      <c r="N1041" s="19" t="str">
        <v>tier - 1</v>
      </c>
      <c r="O1041" s="19" t="s">
        <v>8299</v>
      </c>
      <c r="P1041" s="19" t="str">
        <v>R1013</v>
      </c>
      <c r="Q1041" s="19">
        <f ca="1" t="shared" si="179"/>
        <v>59</v>
      </c>
      <c r="R1041" s="29"/>
      <c r="U1041" s="19" t="s">
        <v>8296</v>
      </c>
      <c r="V1041" s="19" t="str">
        <f t="shared" si="185"/>
        <v>Jul</v>
      </c>
      <c r="X1041" s="19">
        <f t="shared" si="186"/>
        <v>1976</v>
      </c>
      <c r="AG1041" s="19" t="s">
        <v>3814</v>
      </c>
      <c r="AH1041" s="19" t="s">
        <v>8336</v>
      </c>
      <c r="AI1041" s="19" t="s">
        <v>8297</v>
      </c>
      <c r="AJ1041" s="19" t="s">
        <v>8298</v>
      </c>
      <c r="AK1041" s="19" t="str">
        <v>tier - 2</v>
      </c>
      <c r="AL1041" s="19" t="str">
        <v>tier - 3</v>
      </c>
      <c r="AT1041" s="19" t="s">
        <v>8299</v>
      </c>
      <c r="AU1041" s="19" t="str">
        <v>R1013</v>
      </c>
      <c r="BD1041" s="39">
        <v>1971</v>
      </c>
      <c r="BE1041" s="19" t="str">
        <f t="shared" si="181"/>
        <v>Sep</v>
      </c>
      <c r="BF1041" s="19">
        <v>18</v>
      </c>
      <c r="BG1041" s="40">
        <f t="shared" si="182"/>
        <v>26194</v>
      </c>
      <c r="BM1041" s="39">
        <v>1979</v>
      </c>
      <c r="BN1041" s="19" t="str">
        <f t="shared" si="183"/>
        <v>Jun</v>
      </c>
      <c r="BO1041" s="19">
        <v>11</v>
      </c>
      <c r="BP1041" s="40">
        <f t="shared" si="180"/>
        <v>29017</v>
      </c>
      <c r="BQ1041" s="19">
        <f ca="1" t="shared" si="184"/>
        <v>46</v>
      </c>
      <c r="BU1041" s="19">
        <v>8410.05</v>
      </c>
      <c r="BV1041" s="41">
        <v>8410.05</v>
      </c>
    </row>
    <row r="1042" spans="1:74">
      <c r="A1042" s="19" t="s">
        <v>3842</v>
      </c>
      <c r="B1042" s="39">
        <v>1984</v>
      </c>
      <c r="C1042" s="19">
        <f t="shared" si="177"/>
        <v>1984</v>
      </c>
      <c r="D1042" s="19" t="s">
        <v>8303</v>
      </c>
      <c r="E1042" s="19" t="str">
        <f t="shared" si="176"/>
        <v>Jun</v>
      </c>
      <c r="F1042" s="19">
        <v>19</v>
      </c>
      <c r="G1042" s="40">
        <f t="shared" si="178"/>
        <v>30852</v>
      </c>
      <c r="H1042" s="19">
        <v>3</v>
      </c>
      <c r="I1042" s="19">
        <v>8450.82</v>
      </c>
      <c r="J1042" s="41">
        <v>8450.82</v>
      </c>
      <c r="K1042" s="19" t="s">
        <v>8297</v>
      </c>
      <c r="L1042" s="19" t="str">
        <v>tier - 2</v>
      </c>
      <c r="M1042" s="19" t="s">
        <v>8297</v>
      </c>
      <c r="N1042" s="19" t="str">
        <v>tier - 2</v>
      </c>
      <c r="O1042" s="19" t="s">
        <v>8335</v>
      </c>
      <c r="P1042" s="19" t="str">
        <v>R1025</v>
      </c>
      <c r="Q1042" s="19">
        <f ca="1" t="shared" si="179"/>
        <v>41</v>
      </c>
      <c r="R1042" s="29"/>
      <c r="U1042" s="19" t="s">
        <v>8303</v>
      </c>
      <c r="V1042" s="19" t="str">
        <f t="shared" si="185"/>
        <v>Jun</v>
      </c>
      <c r="X1042" s="19">
        <f t="shared" si="186"/>
        <v>1976</v>
      </c>
      <c r="AG1042" s="19" t="s">
        <v>3817</v>
      </c>
      <c r="AH1042" s="19" t="s">
        <v>8336</v>
      </c>
      <c r="AI1042" s="19" t="s">
        <v>8297</v>
      </c>
      <c r="AJ1042" s="19" t="s">
        <v>8297</v>
      </c>
      <c r="AK1042" s="19" t="str">
        <v>tier - 2</v>
      </c>
      <c r="AL1042" s="19" t="str">
        <v>tier - 2</v>
      </c>
      <c r="AT1042" s="19" t="s">
        <v>8315</v>
      </c>
      <c r="AU1042" s="19" t="str">
        <v>R1012</v>
      </c>
      <c r="BD1042" s="39">
        <v>1979</v>
      </c>
      <c r="BE1042" s="19" t="str">
        <f t="shared" si="181"/>
        <v>Jun</v>
      </c>
      <c r="BF1042" s="19">
        <v>11</v>
      </c>
      <c r="BG1042" s="40">
        <f t="shared" si="182"/>
        <v>29017</v>
      </c>
      <c r="BM1042" s="39">
        <v>1977</v>
      </c>
      <c r="BN1042" s="19" t="str">
        <f t="shared" si="183"/>
        <v>Sep</v>
      </c>
      <c r="BO1042" s="19">
        <v>4</v>
      </c>
      <c r="BP1042" s="40">
        <f t="shared" si="180"/>
        <v>28372</v>
      </c>
      <c r="BQ1042" s="19">
        <f ca="1" t="shared" si="184"/>
        <v>48</v>
      </c>
      <c r="BU1042" s="19">
        <v>8413.46</v>
      </c>
      <c r="BV1042" s="41">
        <v>8413.46</v>
      </c>
    </row>
    <row r="1043" spans="1:74">
      <c r="A1043" s="19" t="s">
        <v>3845</v>
      </c>
      <c r="B1043" s="39">
        <v>1972</v>
      </c>
      <c r="C1043" s="19">
        <f t="shared" si="177"/>
        <v>1972</v>
      </c>
      <c r="D1043" s="19" t="s">
        <v>8326</v>
      </c>
      <c r="E1043" s="19" t="str">
        <f t="shared" si="176"/>
        <v>Dec</v>
      </c>
      <c r="F1043" s="19">
        <v>26</v>
      </c>
      <c r="G1043" s="40">
        <f t="shared" si="178"/>
        <v>26659</v>
      </c>
      <c r="H1043" s="19">
        <v>0</v>
      </c>
      <c r="I1043" s="19">
        <v>8457.82</v>
      </c>
      <c r="J1043" s="41">
        <v>8457.82</v>
      </c>
      <c r="K1043" s="19" t="s">
        <v>8297</v>
      </c>
      <c r="L1043" s="19" t="str">
        <v>tier - 2</v>
      </c>
      <c r="M1043" s="19" t="s">
        <v>8298</v>
      </c>
      <c r="N1043" s="19" t="str">
        <v>tier - 3</v>
      </c>
      <c r="O1043" s="19" t="s">
        <v>8330</v>
      </c>
      <c r="P1043" s="19" t="str">
        <v>R1011</v>
      </c>
      <c r="Q1043" s="19">
        <f ca="1" t="shared" si="179"/>
        <v>52</v>
      </c>
      <c r="R1043" s="29"/>
      <c r="U1043" s="19" t="s">
        <v>8310</v>
      </c>
      <c r="V1043" s="19" t="str">
        <f t="shared" si="185"/>
        <v>Sep</v>
      </c>
      <c r="X1043" s="19">
        <f t="shared" si="186"/>
        <v>1963</v>
      </c>
      <c r="AG1043" s="19" t="s">
        <v>3821</v>
      </c>
      <c r="AH1043" s="19" t="s">
        <v>8336</v>
      </c>
      <c r="AI1043" s="19" t="s">
        <v>8298</v>
      </c>
      <c r="AJ1043" s="19" t="s">
        <v>8302</v>
      </c>
      <c r="AK1043" s="19" t="str">
        <v>tier - 3</v>
      </c>
      <c r="AL1043" s="19" t="str">
        <v>tier - 1</v>
      </c>
      <c r="AT1043" s="19" t="s">
        <v>8315</v>
      </c>
      <c r="AU1043" s="19" t="str">
        <v>R1012</v>
      </c>
      <c r="BD1043" s="39">
        <v>1977</v>
      </c>
      <c r="BE1043" s="19" t="str">
        <f t="shared" si="181"/>
        <v>Sep</v>
      </c>
      <c r="BF1043" s="19">
        <v>4</v>
      </c>
      <c r="BG1043" s="40">
        <f t="shared" si="182"/>
        <v>28372</v>
      </c>
      <c r="BM1043" s="39">
        <v>1975</v>
      </c>
      <c r="BN1043" s="19" t="str">
        <f t="shared" si="183"/>
        <v>Sep</v>
      </c>
      <c r="BO1043" s="19">
        <v>28</v>
      </c>
      <c r="BP1043" s="40">
        <f t="shared" si="180"/>
        <v>27665</v>
      </c>
      <c r="BQ1043" s="19">
        <f ca="1" t="shared" si="184"/>
        <v>50</v>
      </c>
      <c r="BU1043" s="19">
        <v>8428.07</v>
      </c>
      <c r="BV1043" s="41">
        <v>8428.07</v>
      </c>
    </row>
    <row r="1044" spans="1:74">
      <c r="A1044" s="19" t="s">
        <v>3849</v>
      </c>
      <c r="B1044" s="39">
        <v>1992</v>
      </c>
      <c r="C1044" s="19">
        <f t="shared" si="177"/>
        <v>1992</v>
      </c>
      <c r="D1044" s="19" t="s">
        <v>8310</v>
      </c>
      <c r="E1044" s="19" t="str">
        <f t="shared" si="176"/>
        <v>Sep</v>
      </c>
      <c r="F1044" s="19">
        <v>9</v>
      </c>
      <c r="G1044" s="40">
        <f t="shared" si="178"/>
        <v>33856</v>
      </c>
      <c r="H1044" s="19">
        <v>0</v>
      </c>
      <c r="I1044" s="19">
        <v>8466.35</v>
      </c>
      <c r="J1044" s="41">
        <v>8466.35</v>
      </c>
      <c r="K1044" s="19" t="s">
        <v>8297</v>
      </c>
      <c r="L1044" s="19" t="str">
        <v>tier - 2</v>
      </c>
      <c r="M1044" s="19" t="s">
        <v>8297</v>
      </c>
      <c r="N1044" s="19" t="str">
        <v>tier - 2</v>
      </c>
      <c r="O1044" s="19" t="s">
        <v>8315</v>
      </c>
      <c r="P1044" s="19" t="str">
        <v>R1012</v>
      </c>
      <c r="Q1044" s="19">
        <f ca="1" t="shared" si="179"/>
        <v>33</v>
      </c>
      <c r="R1044" s="29"/>
      <c r="U1044" s="19" t="s">
        <v>8310</v>
      </c>
      <c r="V1044" s="19" t="str">
        <f t="shared" si="185"/>
        <v>Sep</v>
      </c>
      <c r="X1044" s="19">
        <f t="shared" si="186"/>
        <v>1971</v>
      </c>
      <c r="AG1044" s="19" t="s">
        <v>3825</v>
      </c>
      <c r="AH1044" s="19" t="s">
        <v>8336</v>
      </c>
      <c r="AI1044" s="19" t="s">
        <v>8298</v>
      </c>
      <c r="AJ1044" s="19" t="s">
        <v>8297</v>
      </c>
      <c r="AK1044" s="19" t="str">
        <v>tier - 3</v>
      </c>
      <c r="AL1044" s="19" t="str">
        <v>tier - 2</v>
      </c>
      <c r="AT1044" s="19" t="s">
        <v>8315</v>
      </c>
      <c r="AU1044" s="19" t="str">
        <v>R1012</v>
      </c>
      <c r="BD1044" s="39">
        <v>1975</v>
      </c>
      <c r="BE1044" s="19" t="str">
        <f t="shared" si="181"/>
        <v>Sep</v>
      </c>
      <c r="BF1044" s="19">
        <v>28</v>
      </c>
      <c r="BG1044" s="40">
        <f t="shared" si="182"/>
        <v>27665</v>
      </c>
      <c r="BM1044" s="39">
        <v>1963</v>
      </c>
      <c r="BN1044" s="19" t="str">
        <f t="shared" si="183"/>
        <v>Sep</v>
      </c>
      <c r="BO1044" s="19">
        <v>24</v>
      </c>
      <c r="BP1044" s="40">
        <f t="shared" si="180"/>
        <v>23278</v>
      </c>
      <c r="BQ1044" s="19">
        <f ca="1" t="shared" si="184"/>
        <v>62</v>
      </c>
      <c r="BU1044" s="19">
        <v>8440.05</v>
      </c>
      <c r="BV1044" s="41">
        <v>8440.05</v>
      </c>
    </row>
    <row r="1045" spans="1:74">
      <c r="A1045" s="19" t="s">
        <v>3852</v>
      </c>
      <c r="B1045" s="39">
        <v>1993</v>
      </c>
      <c r="C1045" s="19">
        <f t="shared" si="177"/>
        <v>1993</v>
      </c>
      <c r="D1045" s="19" t="s">
        <v>8301</v>
      </c>
      <c r="E1045" s="19" t="str">
        <f t="shared" si="176"/>
        <v>Nov</v>
      </c>
      <c r="F1045" s="19">
        <v>10</v>
      </c>
      <c r="G1045" s="40">
        <f t="shared" si="178"/>
        <v>34283</v>
      </c>
      <c r="H1045" s="19">
        <v>0</v>
      </c>
      <c r="I1045" s="19">
        <v>8471.65</v>
      </c>
      <c r="J1045" s="41">
        <v>8471.65</v>
      </c>
      <c r="K1045" s="19" t="s">
        <v>8297</v>
      </c>
      <c r="L1045" s="19" t="str">
        <v>tier - 2</v>
      </c>
      <c r="M1045" s="19" t="s">
        <v>8302</v>
      </c>
      <c r="N1045" s="19" t="str">
        <v>tier - 1</v>
      </c>
      <c r="O1045" s="19" t="s">
        <v>8315</v>
      </c>
      <c r="P1045" s="19" t="str">
        <v>R1012</v>
      </c>
      <c r="Q1045" s="19">
        <f ca="1" t="shared" si="179"/>
        <v>31</v>
      </c>
      <c r="R1045" s="29"/>
      <c r="U1045" s="19" t="s">
        <v>8310</v>
      </c>
      <c r="V1045" s="19" t="str">
        <f t="shared" si="185"/>
        <v>Sep</v>
      </c>
      <c r="X1045" s="19">
        <f t="shared" si="186"/>
        <v>1971</v>
      </c>
      <c r="AG1045" s="19" t="s">
        <v>3829</v>
      </c>
      <c r="AH1045" s="19" t="s">
        <v>8336</v>
      </c>
      <c r="AI1045" s="19" t="s">
        <v>8298</v>
      </c>
      <c r="AJ1045" s="19" t="s">
        <v>8297</v>
      </c>
      <c r="AK1045" s="19" t="str">
        <v>tier - 3</v>
      </c>
      <c r="AL1045" s="19" t="str">
        <v>tier - 2</v>
      </c>
      <c r="AT1045" s="19" t="s">
        <v>8299</v>
      </c>
      <c r="AU1045" s="19" t="str">
        <v>R1013</v>
      </c>
      <c r="BD1045" s="39">
        <v>1963</v>
      </c>
      <c r="BE1045" s="19" t="str">
        <f t="shared" si="181"/>
        <v>Sep</v>
      </c>
      <c r="BF1045" s="19">
        <v>24</v>
      </c>
      <c r="BG1045" s="40">
        <f t="shared" si="182"/>
        <v>23278</v>
      </c>
      <c r="BM1045" s="39">
        <v>1972</v>
      </c>
      <c r="BN1045" s="19" t="str">
        <f t="shared" si="183"/>
        <v>Sep</v>
      </c>
      <c r="BO1045" s="19">
        <v>9</v>
      </c>
      <c r="BP1045" s="40">
        <f t="shared" si="180"/>
        <v>26551</v>
      </c>
      <c r="BQ1045" s="19">
        <f ca="1" t="shared" si="184"/>
        <v>53</v>
      </c>
      <c r="BU1045" s="19">
        <v>8442.67</v>
      </c>
      <c r="BV1045" s="41">
        <v>8442.67</v>
      </c>
    </row>
    <row r="1046" spans="1:74">
      <c r="A1046" s="19" t="s">
        <v>3856</v>
      </c>
      <c r="B1046" s="39">
        <v>1977</v>
      </c>
      <c r="C1046" s="19">
        <f t="shared" si="177"/>
        <v>1977</v>
      </c>
      <c r="D1046" s="19" t="s">
        <v>8326</v>
      </c>
      <c r="E1046" s="19" t="str">
        <f t="shared" si="176"/>
        <v>Dec</v>
      </c>
      <c r="F1046" s="19">
        <v>26</v>
      </c>
      <c r="G1046" s="40">
        <f t="shared" si="178"/>
        <v>28485</v>
      </c>
      <c r="H1046" s="19">
        <v>2</v>
      </c>
      <c r="I1046" s="19">
        <v>8515.76</v>
      </c>
      <c r="J1046" s="41">
        <v>8515.76</v>
      </c>
      <c r="K1046" s="19" t="s">
        <v>8297</v>
      </c>
      <c r="L1046" s="19" t="str">
        <v>tier - 2</v>
      </c>
      <c r="M1046" s="19" t="s">
        <v>8297</v>
      </c>
      <c r="N1046" s="19" t="str">
        <v>tier - 2</v>
      </c>
      <c r="O1046" s="19" t="s">
        <v>8299</v>
      </c>
      <c r="P1046" s="19" t="str">
        <v>R1013</v>
      </c>
      <c r="Q1046" s="19">
        <f ca="1" t="shared" si="179"/>
        <v>47</v>
      </c>
      <c r="R1046" s="29"/>
      <c r="U1046" s="19" t="s">
        <v>8303</v>
      </c>
      <c r="V1046" s="19" t="str">
        <f t="shared" si="185"/>
        <v>Jun</v>
      </c>
      <c r="X1046" s="19">
        <f t="shared" si="186"/>
        <v>1979</v>
      </c>
      <c r="AG1046" s="19" t="s">
        <v>3832</v>
      </c>
      <c r="AH1046" s="19" t="s">
        <v>8336</v>
      </c>
      <c r="AI1046" s="19" t="s">
        <v>8297</v>
      </c>
      <c r="AJ1046" s="19" t="s">
        <v>8298</v>
      </c>
      <c r="AK1046" s="19" t="str">
        <v>tier - 2</v>
      </c>
      <c r="AL1046" s="19" t="str">
        <v>tier - 3</v>
      </c>
      <c r="AT1046" s="19" t="s">
        <v>8299</v>
      </c>
      <c r="AU1046" s="19" t="str">
        <v>R1013</v>
      </c>
      <c r="BD1046" s="39">
        <v>1972</v>
      </c>
      <c r="BE1046" s="19" t="str">
        <f t="shared" si="181"/>
        <v>Sep</v>
      </c>
      <c r="BF1046" s="19">
        <v>9</v>
      </c>
      <c r="BG1046" s="40">
        <f t="shared" si="182"/>
        <v>26551</v>
      </c>
      <c r="BM1046" s="39">
        <v>1972</v>
      </c>
      <c r="BN1046" s="19" t="str">
        <f t="shared" si="183"/>
        <v>Sep</v>
      </c>
      <c r="BO1046" s="19">
        <v>4</v>
      </c>
      <c r="BP1046" s="40">
        <f t="shared" si="180"/>
        <v>26546</v>
      </c>
      <c r="BQ1046" s="19">
        <f ca="1" t="shared" si="184"/>
        <v>53</v>
      </c>
      <c r="BU1046" s="19">
        <v>8444.47</v>
      </c>
      <c r="BV1046" s="41">
        <v>8444.47</v>
      </c>
    </row>
    <row r="1047" spans="1:74">
      <c r="A1047" s="19" t="s">
        <v>3858</v>
      </c>
      <c r="B1047" s="39">
        <v>1977</v>
      </c>
      <c r="C1047" s="19">
        <f t="shared" si="177"/>
        <v>1977</v>
      </c>
      <c r="D1047" s="19" t="s">
        <v>8303</v>
      </c>
      <c r="E1047" s="19" t="str">
        <f t="shared" si="176"/>
        <v>Jun</v>
      </c>
      <c r="F1047" s="19">
        <v>21</v>
      </c>
      <c r="G1047" s="40">
        <f t="shared" si="178"/>
        <v>28297</v>
      </c>
      <c r="H1047" s="19">
        <v>2</v>
      </c>
      <c r="I1047" s="19">
        <v>8516.83</v>
      </c>
      <c r="J1047" s="41">
        <v>8516.83</v>
      </c>
      <c r="K1047" s="19" t="s">
        <v>8297</v>
      </c>
      <c r="L1047" s="19" t="str">
        <v>tier - 2</v>
      </c>
      <c r="M1047" s="19" t="s">
        <v>8302</v>
      </c>
      <c r="N1047" s="19" t="str">
        <v>tier - 1</v>
      </c>
      <c r="O1047" s="19" t="s">
        <v>8299</v>
      </c>
      <c r="P1047" s="19" t="str">
        <v>R1013</v>
      </c>
      <c r="Q1047" s="19">
        <f ca="1" t="shared" si="179"/>
        <v>48</v>
      </c>
      <c r="R1047" s="29"/>
      <c r="U1047" s="19" t="s">
        <v>8310</v>
      </c>
      <c r="V1047" s="19" t="str">
        <f t="shared" si="185"/>
        <v>Sep</v>
      </c>
      <c r="X1047" s="19">
        <f t="shared" si="186"/>
        <v>1977</v>
      </c>
      <c r="AG1047" s="19" t="s">
        <v>3835</v>
      </c>
      <c r="AH1047" s="19" t="s">
        <v>8336</v>
      </c>
      <c r="AI1047" s="19" t="s">
        <v>8298</v>
      </c>
      <c r="AJ1047" s="19" t="s">
        <v>8302</v>
      </c>
      <c r="AK1047" s="19" t="str">
        <v>tier - 3</v>
      </c>
      <c r="AL1047" s="19" t="str">
        <v>tier - 1</v>
      </c>
      <c r="AT1047" s="19" t="s">
        <v>8330</v>
      </c>
      <c r="AU1047" s="19" t="str">
        <v>R1011</v>
      </c>
      <c r="BD1047" s="39">
        <v>1972</v>
      </c>
      <c r="BE1047" s="19" t="str">
        <f t="shared" si="181"/>
        <v>Sep</v>
      </c>
      <c r="BF1047" s="19">
        <v>4</v>
      </c>
      <c r="BG1047" s="40">
        <f t="shared" si="182"/>
        <v>26546</v>
      </c>
      <c r="BM1047" s="39">
        <v>1966</v>
      </c>
      <c r="BN1047" s="19" t="str">
        <f t="shared" si="183"/>
        <v>Jun</v>
      </c>
      <c r="BO1047" s="19">
        <v>12</v>
      </c>
      <c r="BP1047" s="40">
        <f t="shared" si="180"/>
        <v>24270</v>
      </c>
      <c r="BQ1047" s="19">
        <f ca="1" t="shared" si="184"/>
        <v>59</v>
      </c>
      <c r="BU1047" s="19">
        <v>8448.66</v>
      </c>
      <c r="BV1047" s="41">
        <v>8448.66</v>
      </c>
    </row>
    <row r="1048" spans="1:74">
      <c r="A1048" s="19" t="s">
        <v>3862</v>
      </c>
      <c r="B1048" s="39">
        <v>1977</v>
      </c>
      <c r="C1048" s="19">
        <f t="shared" si="177"/>
        <v>1977</v>
      </c>
      <c r="D1048" s="19" t="s">
        <v>8326</v>
      </c>
      <c r="E1048" s="19" t="str">
        <f t="shared" si="176"/>
        <v>Dec</v>
      </c>
      <c r="F1048" s="19">
        <v>29</v>
      </c>
      <c r="G1048" s="40">
        <f t="shared" si="178"/>
        <v>28488</v>
      </c>
      <c r="H1048" s="19">
        <v>2</v>
      </c>
      <c r="I1048" s="19">
        <v>8520.03</v>
      </c>
      <c r="J1048" s="41">
        <v>8520.03</v>
      </c>
      <c r="K1048" s="19" t="s">
        <v>8297</v>
      </c>
      <c r="L1048" s="19" t="str">
        <v>tier - 2</v>
      </c>
      <c r="M1048" s="19" t="s">
        <v>8298</v>
      </c>
      <c r="N1048" s="19" t="str">
        <v>tier - 3</v>
      </c>
      <c r="O1048" s="19" t="s">
        <v>8330</v>
      </c>
      <c r="P1048" s="19" t="str">
        <v>R1011</v>
      </c>
      <c r="Q1048" s="19">
        <f ca="1" t="shared" si="179"/>
        <v>47</v>
      </c>
      <c r="R1048" s="29"/>
      <c r="U1048" s="19" t="s">
        <v>8310</v>
      </c>
      <c r="V1048" s="19" t="str">
        <f t="shared" si="185"/>
        <v>Sep</v>
      </c>
      <c r="X1048" s="19">
        <f t="shared" si="186"/>
        <v>1975</v>
      </c>
      <c r="AG1048" s="19" t="s">
        <v>3839</v>
      </c>
      <c r="AH1048" s="19" t="s">
        <v>8336</v>
      </c>
      <c r="AI1048" s="19" t="s">
        <v>8298</v>
      </c>
      <c r="AJ1048" s="19" t="s">
        <v>8302</v>
      </c>
      <c r="AK1048" s="19" t="str">
        <v>tier - 3</v>
      </c>
      <c r="AL1048" s="19" t="str">
        <v>tier - 1</v>
      </c>
      <c r="AT1048" s="19" t="s">
        <v>8299</v>
      </c>
      <c r="AU1048" s="19" t="str">
        <v>R1013</v>
      </c>
      <c r="BD1048" s="39">
        <v>1966</v>
      </c>
      <c r="BE1048" s="19" t="str">
        <f t="shared" si="181"/>
        <v>Jun</v>
      </c>
      <c r="BF1048" s="19">
        <v>12</v>
      </c>
      <c r="BG1048" s="40">
        <f t="shared" si="182"/>
        <v>24270</v>
      </c>
      <c r="BM1048" s="39">
        <v>1984</v>
      </c>
      <c r="BN1048" s="19" t="str">
        <f t="shared" si="183"/>
        <v>Jun</v>
      </c>
      <c r="BO1048" s="19">
        <v>19</v>
      </c>
      <c r="BP1048" s="40">
        <f t="shared" si="180"/>
        <v>30852</v>
      </c>
      <c r="BQ1048" s="19">
        <f ca="1" t="shared" si="184"/>
        <v>41</v>
      </c>
      <c r="BU1048" s="19">
        <v>8450.82</v>
      </c>
      <c r="BV1048" s="41">
        <v>8450.82</v>
      </c>
    </row>
    <row r="1049" spans="1:74">
      <c r="A1049" s="19" t="s">
        <v>3866</v>
      </c>
      <c r="B1049" s="39">
        <v>1979</v>
      </c>
      <c r="C1049" s="19">
        <f t="shared" si="177"/>
        <v>1979</v>
      </c>
      <c r="D1049" s="19" t="s">
        <v>8328</v>
      </c>
      <c r="E1049" s="19" t="str">
        <f t="shared" si="176"/>
        <v>Aug</v>
      </c>
      <c r="F1049" s="19">
        <v>13</v>
      </c>
      <c r="G1049" s="40">
        <f t="shared" si="178"/>
        <v>29080</v>
      </c>
      <c r="H1049" s="19">
        <v>3</v>
      </c>
      <c r="I1049" s="19">
        <v>8522</v>
      </c>
      <c r="J1049" s="41">
        <v>8522</v>
      </c>
      <c r="K1049" s="19" t="s">
        <v>8297</v>
      </c>
      <c r="L1049" s="19" t="str">
        <v>tier - 2</v>
      </c>
      <c r="M1049" s="19" t="s">
        <v>8297</v>
      </c>
      <c r="N1049" s="19" t="str">
        <v>tier - 2</v>
      </c>
      <c r="O1049" s="19" t="s">
        <v>8330</v>
      </c>
      <c r="P1049" s="19" t="str">
        <v>R1011</v>
      </c>
      <c r="Q1049" s="19">
        <f ca="1" t="shared" si="179"/>
        <v>46</v>
      </c>
      <c r="R1049" s="29"/>
      <c r="U1049" s="19" t="s">
        <v>8310</v>
      </c>
      <c r="V1049" s="19" t="str">
        <f t="shared" si="185"/>
        <v>Sep</v>
      </c>
      <c r="X1049" s="19">
        <f t="shared" si="186"/>
        <v>1963</v>
      </c>
      <c r="AG1049" s="19" t="s">
        <v>3842</v>
      </c>
      <c r="AH1049" s="19" t="s">
        <v>8336</v>
      </c>
      <c r="AI1049" s="19" t="s">
        <v>8297</v>
      </c>
      <c r="AJ1049" s="19" t="s">
        <v>8297</v>
      </c>
      <c r="AK1049" s="19" t="str">
        <v>tier - 2</v>
      </c>
      <c r="AL1049" s="19" t="str">
        <v>tier - 2</v>
      </c>
      <c r="AT1049" s="19" t="s">
        <v>8335</v>
      </c>
      <c r="AU1049" s="19" t="str">
        <v>R1025</v>
      </c>
      <c r="BD1049" s="39">
        <v>1984</v>
      </c>
      <c r="BE1049" s="19" t="str">
        <f t="shared" si="181"/>
        <v>Jun</v>
      </c>
      <c r="BF1049" s="19">
        <v>19</v>
      </c>
      <c r="BG1049" s="40">
        <f t="shared" si="182"/>
        <v>30852</v>
      </c>
      <c r="BM1049" s="39">
        <v>1972</v>
      </c>
      <c r="BN1049" s="19" t="str">
        <f t="shared" si="183"/>
        <v>Dec</v>
      </c>
      <c r="BO1049" s="19">
        <v>26</v>
      </c>
      <c r="BP1049" s="40">
        <f t="shared" si="180"/>
        <v>26659</v>
      </c>
      <c r="BQ1049" s="19">
        <f ca="1" t="shared" si="184"/>
        <v>52</v>
      </c>
      <c r="BU1049" s="19">
        <v>8457.82</v>
      </c>
      <c r="BV1049" s="41">
        <v>8457.82</v>
      </c>
    </row>
    <row r="1050" spans="1:74">
      <c r="A1050" s="19" t="s">
        <v>3870</v>
      </c>
      <c r="B1050" s="39">
        <v>1977</v>
      </c>
      <c r="C1050" s="19">
        <f t="shared" si="177"/>
        <v>1977</v>
      </c>
      <c r="D1050" s="19" t="s">
        <v>8296</v>
      </c>
      <c r="E1050" s="19" t="str">
        <f t="shared" si="176"/>
        <v>Jul</v>
      </c>
      <c r="F1050" s="19">
        <v>26</v>
      </c>
      <c r="G1050" s="40">
        <f t="shared" si="178"/>
        <v>28332</v>
      </c>
      <c r="H1050" s="19">
        <v>2</v>
      </c>
      <c r="I1050" s="19">
        <v>8527.53</v>
      </c>
      <c r="J1050" s="41">
        <v>8527.53</v>
      </c>
      <c r="K1050" s="19" t="s">
        <v>8297</v>
      </c>
      <c r="L1050" s="19" t="str">
        <v>tier - 2</v>
      </c>
      <c r="M1050" s="19" t="s">
        <v>8297</v>
      </c>
      <c r="N1050" s="19" t="str">
        <v>tier - 2</v>
      </c>
      <c r="O1050" s="19" t="s">
        <v>8299</v>
      </c>
      <c r="P1050" s="19" t="str">
        <v>R1013</v>
      </c>
      <c r="Q1050" s="19">
        <f ca="1" t="shared" si="179"/>
        <v>48</v>
      </c>
      <c r="R1050" s="29"/>
      <c r="U1050" s="19" t="s">
        <v>8310</v>
      </c>
      <c r="V1050" s="19" t="str">
        <f t="shared" si="185"/>
        <v>Sep</v>
      </c>
      <c r="X1050" s="19">
        <f t="shared" si="186"/>
        <v>1972</v>
      </c>
      <c r="AG1050" s="19" t="s">
        <v>3845</v>
      </c>
      <c r="AH1050" s="19" t="s">
        <v>8336</v>
      </c>
      <c r="AI1050" s="19" t="s">
        <v>8297</v>
      </c>
      <c r="AJ1050" s="19" t="s">
        <v>8298</v>
      </c>
      <c r="AK1050" s="19" t="str">
        <v>tier - 2</v>
      </c>
      <c r="AL1050" s="19" t="str">
        <v>tier - 3</v>
      </c>
      <c r="AT1050" s="19" t="s">
        <v>8330</v>
      </c>
      <c r="AU1050" s="19" t="str">
        <v>R1011</v>
      </c>
      <c r="BD1050" s="39">
        <v>1972</v>
      </c>
      <c r="BE1050" s="19" t="str">
        <f t="shared" si="181"/>
        <v>Dec</v>
      </c>
      <c r="BF1050" s="19">
        <v>26</v>
      </c>
      <c r="BG1050" s="40">
        <f t="shared" si="182"/>
        <v>26659</v>
      </c>
      <c r="BM1050" s="39">
        <v>1992</v>
      </c>
      <c r="BN1050" s="19" t="str">
        <f t="shared" si="183"/>
        <v>Sep</v>
      </c>
      <c r="BO1050" s="19">
        <v>9</v>
      </c>
      <c r="BP1050" s="40">
        <f t="shared" si="180"/>
        <v>33856</v>
      </c>
      <c r="BQ1050" s="19">
        <f ca="1" t="shared" si="184"/>
        <v>33</v>
      </c>
      <c r="BU1050" s="19">
        <v>8466.35</v>
      </c>
      <c r="BV1050" s="41">
        <v>8466.35</v>
      </c>
    </row>
    <row r="1051" spans="1:74">
      <c r="A1051" s="19" t="s">
        <v>3874</v>
      </c>
      <c r="B1051" s="39" t="s">
        <v>8327</v>
      </c>
      <c r="C1051" s="19">
        <f t="shared" si="177"/>
        <v>1983</v>
      </c>
      <c r="D1051" s="19" t="s">
        <v>8296</v>
      </c>
      <c r="E1051" s="19" t="str">
        <f t="shared" si="176"/>
        <v>Jul</v>
      </c>
      <c r="F1051" s="19">
        <v>24</v>
      </c>
      <c r="G1051" s="40">
        <f t="shared" si="178"/>
        <v>30521</v>
      </c>
      <c r="H1051" s="19">
        <v>0</v>
      </c>
      <c r="I1051" s="19">
        <v>8534.67</v>
      </c>
      <c r="J1051" s="41">
        <v>8534.67</v>
      </c>
      <c r="K1051" s="19" t="s">
        <v>8297</v>
      </c>
      <c r="L1051" s="19" t="str">
        <v>tier - 2</v>
      </c>
      <c r="M1051" s="19" t="s">
        <v>8298</v>
      </c>
      <c r="N1051" s="19" t="str">
        <v>tier - 3</v>
      </c>
      <c r="O1051" s="19" t="s">
        <v>8337</v>
      </c>
      <c r="P1051" s="19" t="str">
        <v>R1024</v>
      </c>
      <c r="Q1051" s="19">
        <f ca="1" t="shared" si="179"/>
        <v>42</v>
      </c>
      <c r="R1051" s="29"/>
      <c r="U1051" s="19" t="s">
        <v>8310</v>
      </c>
      <c r="V1051" s="19" t="str">
        <f t="shared" si="185"/>
        <v>Sep</v>
      </c>
      <c r="X1051" s="19">
        <f t="shared" si="186"/>
        <v>1972</v>
      </c>
      <c r="AG1051" s="19" t="s">
        <v>3849</v>
      </c>
      <c r="AH1051" s="19" t="s">
        <v>8336</v>
      </c>
      <c r="AI1051" s="19" t="s">
        <v>8297</v>
      </c>
      <c r="AJ1051" s="19" t="s">
        <v>8297</v>
      </c>
      <c r="AK1051" s="19" t="str">
        <v>tier - 2</v>
      </c>
      <c r="AL1051" s="19" t="str">
        <v>tier - 2</v>
      </c>
      <c r="AT1051" s="19" t="s">
        <v>8315</v>
      </c>
      <c r="AU1051" s="19" t="str">
        <v>R1012</v>
      </c>
      <c r="BD1051" s="39">
        <v>1992</v>
      </c>
      <c r="BE1051" s="19" t="str">
        <f t="shared" si="181"/>
        <v>Sep</v>
      </c>
      <c r="BF1051" s="19">
        <v>9</v>
      </c>
      <c r="BG1051" s="40">
        <f t="shared" si="182"/>
        <v>33856</v>
      </c>
      <c r="BM1051" s="39">
        <v>1993</v>
      </c>
      <c r="BN1051" s="19" t="str">
        <f t="shared" si="183"/>
        <v>Nov</v>
      </c>
      <c r="BO1051" s="19">
        <v>10</v>
      </c>
      <c r="BP1051" s="40">
        <f t="shared" si="180"/>
        <v>34283</v>
      </c>
      <c r="BQ1051" s="19">
        <f ca="1" t="shared" si="184"/>
        <v>31</v>
      </c>
      <c r="BU1051" s="19">
        <v>8471.65</v>
      </c>
      <c r="BV1051" s="41">
        <v>8471.65</v>
      </c>
    </row>
    <row r="1052" spans="1:74">
      <c r="A1052" s="19" t="s">
        <v>3878</v>
      </c>
      <c r="B1052" s="39">
        <v>1981</v>
      </c>
      <c r="C1052" s="19">
        <f t="shared" si="177"/>
        <v>1981</v>
      </c>
      <c r="D1052" s="19" t="s">
        <v>8326</v>
      </c>
      <c r="E1052" s="19" t="str">
        <f t="shared" si="176"/>
        <v>Dec</v>
      </c>
      <c r="F1052" s="19">
        <v>27</v>
      </c>
      <c r="G1052" s="40">
        <f t="shared" si="178"/>
        <v>29947</v>
      </c>
      <c r="H1052" s="19">
        <v>3</v>
      </c>
      <c r="I1052" s="19">
        <v>8538.29</v>
      </c>
      <c r="J1052" s="41">
        <v>8538.29</v>
      </c>
      <c r="K1052" s="19" t="s">
        <v>8297</v>
      </c>
      <c r="L1052" s="19" t="str">
        <v>tier - 2</v>
      </c>
      <c r="M1052" s="19" t="s">
        <v>8298</v>
      </c>
      <c r="N1052" s="19" t="str">
        <v>tier - 3</v>
      </c>
      <c r="O1052" s="19" t="s">
        <v>8337</v>
      </c>
      <c r="P1052" s="19" t="str">
        <v>R1024</v>
      </c>
      <c r="Q1052" s="19">
        <f ca="1" t="shared" si="179"/>
        <v>43</v>
      </c>
      <c r="R1052" s="29"/>
      <c r="U1052" s="19" t="s">
        <v>8303</v>
      </c>
      <c r="V1052" s="19" t="str">
        <f t="shared" si="185"/>
        <v>Jun</v>
      </c>
      <c r="X1052" s="19">
        <f t="shared" si="186"/>
        <v>1966</v>
      </c>
      <c r="AG1052" s="19" t="s">
        <v>3852</v>
      </c>
      <c r="AH1052" s="19" t="s">
        <v>8336</v>
      </c>
      <c r="AI1052" s="19" t="s">
        <v>8297</v>
      </c>
      <c r="AJ1052" s="19" t="s">
        <v>8302</v>
      </c>
      <c r="AK1052" s="19" t="str">
        <v>tier - 2</v>
      </c>
      <c r="AL1052" s="19" t="str">
        <v>tier - 1</v>
      </c>
      <c r="AT1052" s="19" t="s">
        <v>8315</v>
      </c>
      <c r="AU1052" s="19" t="str">
        <v>R1012</v>
      </c>
      <c r="BD1052" s="39">
        <v>1993</v>
      </c>
      <c r="BE1052" s="19" t="str">
        <f t="shared" si="181"/>
        <v>Nov</v>
      </c>
      <c r="BF1052" s="19">
        <v>10</v>
      </c>
      <c r="BG1052" s="40">
        <f t="shared" si="182"/>
        <v>34283</v>
      </c>
      <c r="BM1052" s="39">
        <v>1977</v>
      </c>
      <c r="BN1052" s="19" t="str">
        <f t="shared" si="183"/>
        <v>Dec</v>
      </c>
      <c r="BO1052" s="19">
        <v>26</v>
      </c>
      <c r="BP1052" s="40">
        <f t="shared" si="180"/>
        <v>28485</v>
      </c>
      <c r="BQ1052" s="19">
        <f ca="1" t="shared" si="184"/>
        <v>47</v>
      </c>
      <c r="BU1052" s="19">
        <v>8515.76</v>
      </c>
      <c r="BV1052" s="41">
        <v>8515.76</v>
      </c>
    </row>
    <row r="1053" spans="1:74">
      <c r="A1053" s="19" t="s">
        <v>3881</v>
      </c>
      <c r="B1053" s="39">
        <v>1975</v>
      </c>
      <c r="C1053" s="19">
        <f t="shared" si="177"/>
        <v>1975</v>
      </c>
      <c r="D1053" s="19" t="s">
        <v>8301</v>
      </c>
      <c r="E1053" s="19" t="str">
        <f t="shared" si="176"/>
        <v>Nov</v>
      </c>
      <c r="F1053" s="19">
        <v>6</v>
      </c>
      <c r="G1053" s="40">
        <f t="shared" si="178"/>
        <v>27704</v>
      </c>
      <c r="H1053" s="19">
        <v>1</v>
      </c>
      <c r="I1053" s="19">
        <v>8539.67</v>
      </c>
      <c r="J1053" s="41">
        <v>8539.67</v>
      </c>
      <c r="K1053" s="19" t="s">
        <v>8297</v>
      </c>
      <c r="L1053" s="19" t="str">
        <v>tier - 2</v>
      </c>
      <c r="M1053" s="19" t="s">
        <v>8298</v>
      </c>
      <c r="N1053" s="19" t="str">
        <v>tier - 3</v>
      </c>
      <c r="O1053" s="19" t="s">
        <v>8330</v>
      </c>
      <c r="P1053" s="19" t="str">
        <v>R1011</v>
      </c>
      <c r="Q1053" s="19">
        <f ca="1" t="shared" si="179"/>
        <v>49</v>
      </c>
      <c r="R1053" s="29"/>
      <c r="U1053" s="19" t="s">
        <v>8303</v>
      </c>
      <c r="V1053" s="19" t="str">
        <f t="shared" si="185"/>
        <v>Jun</v>
      </c>
      <c r="X1053" s="19">
        <f t="shared" si="186"/>
        <v>1984</v>
      </c>
      <c r="AG1053" s="19" t="s">
        <v>3856</v>
      </c>
      <c r="AH1053" s="19" t="s">
        <v>8336</v>
      </c>
      <c r="AI1053" s="19" t="s">
        <v>8297</v>
      </c>
      <c r="AJ1053" s="19" t="s">
        <v>8297</v>
      </c>
      <c r="AK1053" s="19" t="str">
        <v>tier - 2</v>
      </c>
      <c r="AL1053" s="19" t="str">
        <v>tier - 2</v>
      </c>
      <c r="AT1053" s="19" t="s">
        <v>8299</v>
      </c>
      <c r="AU1053" s="19" t="str">
        <v>R1013</v>
      </c>
      <c r="BD1053" s="39">
        <v>1977</v>
      </c>
      <c r="BE1053" s="19" t="str">
        <f t="shared" si="181"/>
        <v>Dec</v>
      </c>
      <c r="BF1053" s="19">
        <v>26</v>
      </c>
      <c r="BG1053" s="40">
        <f t="shared" si="182"/>
        <v>28485</v>
      </c>
      <c r="BM1053" s="39">
        <v>1977</v>
      </c>
      <c r="BN1053" s="19" t="str">
        <f t="shared" si="183"/>
        <v>Jun</v>
      </c>
      <c r="BO1053" s="19">
        <v>21</v>
      </c>
      <c r="BP1053" s="40">
        <f t="shared" si="180"/>
        <v>28297</v>
      </c>
      <c r="BQ1053" s="19">
        <f ca="1" t="shared" si="184"/>
        <v>48</v>
      </c>
      <c r="BU1053" s="19">
        <v>8516.83</v>
      </c>
      <c r="BV1053" s="41">
        <v>8516.83</v>
      </c>
    </row>
    <row r="1054" spans="1:74">
      <c r="A1054" s="19" t="s">
        <v>3885</v>
      </c>
      <c r="B1054" s="39" t="s">
        <v>8327</v>
      </c>
      <c r="C1054" s="19">
        <f t="shared" si="177"/>
        <v>1983</v>
      </c>
      <c r="D1054" s="19" t="s">
        <v>8326</v>
      </c>
      <c r="E1054" s="19" t="str">
        <f t="shared" si="176"/>
        <v>Dec</v>
      </c>
      <c r="F1054" s="19">
        <v>12</v>
      </c>
      <c r="G1054" s="40">
        <f t="shared" si="178"/>
        <v>30662</v>
      </c>
      <c r="H1054" s="19">
        <v>1</v>
      </c>
      <c r="I1054" s="19">
        <v>8547.69</v>
      </c>
      <c r="J1054" s="41">
        <v>8547.69</v>
      </c>
      <c r="K1054" s="19" t="s">
        <v>8297</v>
      </c>
      <c r="L1054" s="19" t="str">
        <v>tier - 2</v>
      </c>
      <c r="M1054" s="19" t="s">
        <v>8302</v>
      </c>
      <c r="N1054" s="19" t="str">
        <v>tier - 1</v>
      </c>
      <c r="O1054" s="19" t="s">
        <v>8299</v>
      </c>
      <c r="P1054" s="19" t="str">
        <v>R1013</v>
      </c>
      <c r="Q1054" s="19">
        <f ca="1" t="shared" si="179"/>
        <v>41</v>
      </c>
      <c r="R1054" s="29"/>
      <c r="U1054" s="19" t="s">
        <v>8326</v>
      </c>
      <c r="V1054" s="19" t="str">
        <f t="shared" si="185"/>
        <v>Dec</v>
      </c>
      <c r="X1054" s="19">
        <f t="shared" si="186"/>
        <v>1972</v>
      </c>
      <c r="AG1054" s="19" t="s">
        <v>3858</v>
      </c>
      <c r="AH1054" s="19" t="s">
        <v>8336</v>
      </c>
      <c r="AI1054" s="19" t="s">
        <v>8297</v>
      </c>
      <c r="AJ1054" s="19" t="s">
        <v>8302</v>
      </c>
      <c r="AK1054" s="19" t="str">
        <v>tier - 2</v>
      </c>
      <c r="AL1054" s="19" t="str">
        <v>tier - 1</v>
      </c>
      <c r="AT1054" s="19" t="s">
        <v>8299</v>
      </c>
      <c r="AU1054" s="19" t="str">
        <v>R1013</v>
      </c>
      <c r="BD1054" s="39">
        <v>1977</v>
      </c>
      <c r="BE1054" s="19" t="str">
        <f t="shared" si="181"/>
        <v>Jun</v>
      </c>
      <c r="BF1054" s="19">
        <v>21</v>
      </c>
      <c r="BG1054" s="40">
        <f t="shared" si="182"/>
        <v>28297</v>
      </c>
      <c r="BM1054" s="39">
        <v>1977</v>
      </c>
      <c r="BN1054" s="19" t="str">
        <f t="shared" si="183"/>
        <v>Dec</v>
      </c>
      <c r="BO1054" s="19">
        <v>29</v>
      </c>
      <c r="BP1054" s="40">
        <f t="shared" si="180"/>
        <v>28488</v>
      </c>
      <c r="BQ1054" s="19">
        <f ca="1" t="shared" si="184"/>
        <v>47</v>
      </c>
      <c r="BU1054" s="19">
        <v>8520.03</v>
      </c>
      <c r="BV1054" s="41">
        <v>8520.03</v>
      </c>
    </row>
    <row r="1055" spans="1:74">
      <c r="A1055" s="19" t="s">
        <v>3889</v>
      </c>
      <c r="B1055" s="39">
        <v>1975</v>
      </c>
      <c r="C1055" s="19">
        <f t="shared" si="177"/>
        <v>1975</v>
      </c>
      <c r="D1055" s="19" t="s">
        <v>8328</v>
      </c>
      <c r="E1055" s="19" t="str">
        <f t="shared" si="176"/>
        <v>Aug</v>
      </c>
      <c r="F1055" s="19">
        <v>6</v>
      </c>
      <c r="G1055" s="40">
        <f t="shared" si="178"/>
        <v>27612</v>
      </c>
      <c r="H1055" s="19">
        <v>1</v>
      </c>
      <c r="I1055" s="19">
        <v>8551.35</v>
      </c>
      <c r="J1055" s="41">
        <v>8551.35</v>
      </c>
      <c r="K1055" s="19" t="s">
        <v>8297</v>
      </c>
      <c r="L1055" s="19" t="str">
        <v>tier - 2</v>
      </c>
      <c r="M1055" s="19" t="s">
        <v>8297</v>
      </c>
      <c r="N1055" s="19" t="str">
        <v>tier - 2</v>
      </c>
      <c r="O1055" s="19" t="s">
        <v>8330</v>
      </c>
      <c r="P1055" s="19" t="str">
        <v>R1011</v>
      </c>
      <c r="Q1055" s="19">
        <f ca="1" t="shared" si="179"/>
        <v>50</v>
      </c>
      <c r="R1055" s="29"/>
      <c r="U1055" s="19" t="s">
        <v>8310</v>
      </c>
      <c r="V1055" s="19" t="str">
        <f t="shared" si="185"/>
        <v>Sep</v>
      </c>
      <c r="X1055" s="19">
        <f t="shared" si="186"/>
        <v>1992</v>
      </c>
      <c r="AG1055" s="19" t="s">
        <v>3862</v>
      </c>
      <c r="AH1055" s="19" t="s">
        <v>8336</v>
      </c>
      <c r="AI1055" s="19" t="s">
        <v>8297</v>
      </c>
      <c r="AJ1055" s="19" t="s">
        <v>8298</v>
      </c>
      <c r="AK1055" s="19" t="str">
        <v>tier - 2</v>
      </c>
      <c r="AL1055" s="19" t="str">
        <v>tier - 3</v>
      </c>
      <c r="AT1055" s="19" t="s">
        <v>8330</v>
      </c>
      <c r="AU1055" s="19" t="str">
        <v>R1011</v>
      </c>
      <c r="BD1055" s="39">
        <v>1977</v>
      </c>
      <c r="BE1055" s="19" t="str">
        <f t="shared" si="181"/>
        <v>Dec</v>
      </c>
      <c r="BF1055" s="19">
        <v>29</v>
      </c>
      <c r="BG1055" s="40">
        <f t="shared" si="182"/>
        <v>28488</v>
      </c>
      <c r="BM1055" s="39">
        <v>1979</v>
      </c>
      <c r="BN1055" s="19" t="str">
        <f t="shared" si="183"/>
        <v>Aug</v>
      </c>
      <c r="BO1055" s="19">
        <v>13</v>
      </c>
      <c r="BP1055" s="40">
        <f t="shared" si="180"/>
        <v>29080</v>
      </c>
      <c r="BQ1055" s="19">
        <f ca="1" t="shared" si="184"/>
        <v>46</v>
      </c>
      <c r="BU1055" s="19">
        <v>8522</v>
      </c>
      <c r="BV1055" s="41">
        <v>8522</v>
      </c>
    </row>
    <row r="1056" spans="1:74">
      <c r="A1056" s="19" t="s">
        <v>3892</v>
      </c>
      <c r="B1056" s="39">
        <v>1975</v>
      </c>
      <c r="C1056" s="19">
        <f t="shared" si="177"/>
        <v>1975</v>
      </c>
      <c r="D1056" s="19" t="s">
        <v>8328</v>
      </c>
      <c r="E1056" s="19" t="str">
        <f t="shared" si="176"/>
        <v>Aug</v>
      </c>
      <c r="F1056" s="19">
        <v>21</v>
      </c>
      <c r="G1056" s="40">
        <f t="shared" si="178"/>
        <v>27627</v>
      </c>
      <c r="H1056" s="19">
        <v>1</v>
      </c>
      <c r="I1056" s="19">
        <v>8556.91</v>
      </c>
      <c r="J1056" s="41">
        <v>8556.91</v>
      </c>
      <c r="K1056" s="19" t="s">
        <v>8297</v>
      </c>
      <c r="L1056" s="19" t="str">
        <v>tier - 2</v>
      </c>
      <c r="M1056" s="19" t="s">
        <v>8302</v>
      </c>
      <c r="N1056" s="19" t="str">
        <v>tier - 1</v>
      </c>
      <c r="O1056" s="19" t="s">
        <v>8330</v>
      </c>
      <c r="P1056" s="19" t="str">
        <v>R1011</v>
      </c>
      <c r="Q1056" s="19">
        <f ca="1" t="shared" si="179"/>
        <v>50</v>
      </c>
      <c r="R1056" s="29"/>
      <c r="U1056" s="19" t="s">
        <v>8301</v>
      </c>
      <c r="V1056" s="19" t="str">
        <f t="shared" si="185"/>
        <v>Nov</v>
      </c>
      <c r="X1056" s="19">
        <f t="shared" si="186"/>
        <v>1993</v>
      </c>
      <c r="AG1056" s="19" t="s">
        <v>3866</v>
      </c>
      <c r="AH1056" s="19" t="s">
        <v>8336</v>
      </c>
      <c r="AI1056" s="19" t="s">
        <v>8297</v>
      </c>
      <c r="AJ1056" s="19" t="s">
        <v>8297</v>
      </c>
      <c r="AK1056" s="19" t="str">
        <v>tier - 2</v>
      </c>
      <c r="AL1056" s="19" t="str">
        <v>tier - 2</v>
      </c>
      <c r="AT1056" s="19" t="s">
        <v>8330</v>
      </c>
      <c r="AU1056" s="19" t="str">
        <v>R1011</v>
      </c>
      <c r="BD1056" s="39">
        <v>1979</v>
      </c>
      <c r="BE1056" s="19" t="str">
        <f t="shared" si="181"/>
        <v>Aug</v>
      </c>
      <c r="BF1056" s="19">
        <v>13</v>
      </c>
      <c r="BG1056" s="40">
        <f t="shared" si="182"/>
        <v>29080</v>
      </c>
      <c r="BM1056" s="39">
        <v>1977</v>
      </c>
      <c r="BN1056" s="19" t="str">
        <f t="shared" si="183"/>
        <v>Jul</v>
      </c>
      <c r="BO1056" s="19">
        <v>26</v>
      </c>
      <c r="BP1056" s="40">
        <f t="shared" si="180"/>
        <v>28332</v>
      </c>
      <c r="BQ1056" s="19">
        <f ca="1" t="shared" si="184"/>
        <v>48</v>
      </c>
      <c r="BU1056" s="19">
        <v>8527.53</v>
      </c>
      <c r="BV1056" s="41">
        <v>8527.53</v>
      </c>
    </row>
    <row r="1057" spans="1:74">
      <c r="A1057" s="19" t="s">
        <v>3896</v>
      </c>
      <c r="B1057" s="39">
        <v>1988</v>
      </c>
      <c r="C1057" s="19">
        <f t="shared" si="177"/>
        <v>1988</v>
      </c>
      <c r="D1057" s="19" t="s">
        <v>8310</v>
      </c>
      <c r="E1057" s="19" t="str">
        <f t="shared" si="176"/>
        <v>Sep</v>
      </c>
      <c r="F1057" s="19">
        <v>21</v>
      </c>
      <c r="G1057" s="40">
        <f t="shared" si="178"/>
        <v>32407</v>
      </c>
      <c r="H1057" s="19">
        <v>3</v>
      </c>
      <c r="I1057" s="19">
        <v>8567.25</v>
      </c>
      <c r="J1057" s="41">
        <v>8567.25</v>
      </c>
      <c r="K1057" s="19" t="s">
        <v>8297</v>
      </c>
      <c r="L1057" s="19" t="str">
        <v>tier - 2</v>
      </c>
      <c r="M1057" s="19" t="s">
        <v>8302</v>
      </c>
      <c r="N1057" s="19" t="str">
        <v>tier - 1</v>
      </c>
      <c r="O1057" s="19" t="s">
        <v>8315</v>
      </c>
      <c r="P1057" s="19" t="str">
        <v>R1012</v>
      </c>
      <c r="Q1057" s="19">
        <f ca="1" t="shared" si="179"/>
        <v>37</v>
      </c>
      <c r="R1057" s="29"/>
      <c r="U1057" s="19" t="s">
        <v>8326</v>
      </c>
      <c r="V1057" s="19" t="str">
        <f t="shared" si="185"/>
        <v>Dec</v>
      </c>
      <c r="X1057" s="19">
        <f t="shared" si="186"/>
        <v>1977</v>
      </c>
      <c r="AG1057" s="19" t="s">
        <v>3870</v>
      </c>
      <c r="AH1057" s="19" t="s">
        <v>8336</v>
      </c>
      <c r="AI1057" s="19" t="s">
        <v>8297</v>
      </c>
      <c r="AJ1057" s="19" t="s">
        <v>8297</v>
      </c>
      <c r="AK1057" s="19" t="str">
        <v>tier - 2</v>
      </c>
      <c r="AL1057" s="19" t="str">
        <v>tier - 2</v>
      </c>
      <c r="AT1057" s="19" t="s">
        <v>8299</v>
      </c>
      <c r="AU1057" s="19" t="str">
        <v>R1013</v>
      </c>
      <c r="BD1057" s="39">
        <v>1977</v>
      </c>
      <c r="BE1057" s="19" t="str">
        <f t="shared" si="181"/>
        <v>Jul</v>
      </c>
      <c r="BF1057" s="19">
        <v>26</v>
      </c>
      <c r="BG1057" s="40">
        <f t="shared" si="182"/>
        <v>28332</v>
      </c>
      <c r="BM1057" s="39" t="s">
        <v>8327</v>
      </c>
      <c r="BN1057" s="19" t="str">
        <f t="shared" si="183"/>
        <v>Jul</v>
      </c>
      <c r="BO1057" s="19">
        <v>24</v>
      </c>
      <c r="BP1057" s="40" t="e">
        <f t="shared" si="180"/>
        <v>#VALUE!</v>
      </c>
      <c r="BQ1057" s="19" t="e">
        <f ca="1" t="shared" si="184"/>
        <v>#VALUE!</v>
      </c>
      <c r="BU1057" s="19">
        <v>8534.67</v>
      </c>
      <c r="BV1057" s="41">
        <v>8534.67</v>
      </c>
    </row>
    <row r="1058" spans="1:74">
      <c r="A1058" s="19" t="s">
        <v>3900</v>
      </c>
      <c r="B1058" s="39">
        <v>1975</v>
      </c>
      <c r="C1058" s="19">
        <f t="shared" si="177"/>
        <v>1975</v>
      </c>
      <c r="D1058" s="19" t="s">
        <v>8310</v>
      </c>
      <c r="E1058" s="19" t="str">
        <f t="shared" si="176"/>
        <v>Sep</v>
      </c>
      <c r="F1058" s="19">
        <v>26</v>
      </c>
      <c r="G1058" s="40">
        <f t="shared" si="178"/>
        <v>27663</v>
      </c>
      <c r="H1058" s="19">
        <v>1</v>
      </c>
      <c r="I1058" s="19">
        <v>8569.86</v>
      </c>
      <c r="J1058" s="41">
        <v>8569.86</v>
      </c>
      <c r="K1058" s="19" t="s">
        <v>8297</v>
      </c>
      <c r="L1058" s="19" t="str">
        <v>tier - 2</v>
      </c>
      <c r="M1058" s="19" t="s">
        <v>8298</v>
      </c>
      <c r="N1058" s="19" t="str">
        <v>tier - 3</v>
      </c>
      <c r="O1058" s="19" t="s">
        <v>8299</v>
      </c>
      <c r="P1058" s="19" t="str">
        <v>R1013</v>
      </c>
      <c r="Q1058" s="19">
        <f ca="1" t="shared" si="179"/>
        <v>50</v>
      </c>
      <c r="R1058" s="29"/>
      <c r="U1058" s="19" t="s">
        <v>8303</v>
      </c>
      <c r="V1058" s="19" t="str">
        <f t="shared" si="185"/>
        <v>Jun</v>
      </c>
      <c r="X1058" s="19">
        <f t="shared" si="186"/>
        <v>1977</v>
      </c>
      <c r="AG1058" s="19" t="s">
        <v>3874</v>
      </c>
      <c r="AH1058" s="19" t="s">
        <v>8336</v>
      </c>
      <c r="AI1058" s="19" t="s">
        <v>8297</v>
      </c>
      <c r="AJ1058" s="19" t="s">
        <v>8298</v>
      </c>
      <c r="AK1058" s="19" t="str">
        <v>tier - 2</v>
      </c>
      <c r="AL1058" s="19" t="str">
        <v>tier - 3</v>
      </c>
      <c r="AT1058" s="19" t="s">
        <v>8337</v>
      </c>
      <c r="AU1058" s="19" t="str">
        <v>R1024</v>
      </c>
      <c r="BD1058" s="39" t="s">
        <v>8327</v>
      </c>
      <c r="BE1058" s="19" t="str">
        <f t="shared" si="181"/>
        <v>Jul</v>
      </c>
      <c r="BF1058" s="19">
        <v>24</v>
      </c>
      <c r="BG1058" s="40" t="e">
        <f t="shared" si="182"/>
        <v>#VALUE!</v>
      </c>
      <c r="BM1058" s="39">
        <v>1981</v>
      </c>
      <c r="BN1058" s="19" t="str">
        <f t="shared" si="183"/>
        <v>Dec</v>
      </c>
      <c r="BO1058" s="19">
        <v>27</v>
      </c>
      <c r="BP1058" s="40">
        <f t="shared" si="180"/>
        <v>29947</v>
      </c>
      <c r="BQ1058" s="19">
        <f ca="1" t="shared" si="184"/>
        <v>43</v>
      </c>
      <c r="BU1058" s="19">
        <v>8538.29</v>
      </c>
      <c r="BV1058" s="41">
        <v>8538.29</v>
      </c>
    </row>
    <row r="1059" spans="1:74">
      <c r="A1059" s="19" t="s">
        <v>3904</v>
      </c>
      <c r="B1059" s="39">
        <v>1982</v>
      </c>
      <c r="C1059" s="19">
        <f t="shared" si="177"/>
        <v>1982</v>
      </c>
      <c r="D1059" s="19" t="s">
        <v>8326</v>
      </c>
      <c r="E1059" s="19" t="str">
        <f t="shared" si="176"/>
        <v>Dec</v>
      </c>
      <c r="F1059" s="19">
        <v>6</v>
      </c>
      <c r="G1059" s="40">
        <f t="shared" si="178"/>
        <v>30291</v>
      </c>
      <c r="H1059" s="19">
        <v>3</v>
      </c>
      <c r="I1059" s="19">
        <v>8572.04</v>
      </c>
      <c r="J1059" s="41">
        <v>8572.04</v>
      </c>
      <c r="K1059" s="19" t="s">
        <v>8297</v>
      </c>
      <c r="L1059" s="19" t="str">
        <v>tier - 2</v>
      </c>
      <c r="M1059" s="19" t="s">
        <v>8297</v>
      </c>
      <c r="N1059" s="19" t="str">
        <v>tier - 2</v>
      </c>
      <c r="O1059" s="19" t="s">
        <v>8340</v>
      </c>
      <c r="P1059" s="19" t="str">
        <v>R1021</v>
      </c>
      <c r="Q1059" s="19">
        <f ca="1" t="shared" si="179"/>
        <v>42</v>
      </c>
      <c r="R1059" s="29"/>
      <c r="U1059" s="19" t="s">
        <v>8326</v>
      </c>
      <c r="V1059" s="19" t="str">
        <f t="shared" si="185"/>
        <v>Dec</v>
      </c>
      <c r="X1059" s="19">
        <f t="shared" si="186"/>
        <v>1977</v>
      </c>
      <c r="AG1059" s="19" t="s">
        <v>3878</v>
      </c>
      <c r="AH1059" s="19" t="s">
        <v>8336</v>
      </c>
      <c r="AI1059" s="19" t="s">
        <v>8297</v>
      </c>
      <c r="AJ1059" s="19" t="s">
        <v>8298</v>
      </c>
      <c r="AK1059" s="19" t="str">
        <v>tier - 2</v>
      </c>
      <c r="AL1059" s="19" t="str">
        <v>tier - 3</v>
      </c>
      <c r="AT1059" s="19" t="s">
        <v>8337</v>
      </c>
      <c r="AU1059" s="19" t="str">
        <v>R1024</v>
      </c>
      <c r="BD1059" s="39">
        <v>1981</v>
      </c>
      <c r="BE1059" s="19" t="str">
        <f t="shared" si="181"/>
        <v>Dec</v>
      </c>
      <c r="BF1059" s="19">
        <v>27</v>
      </c>
      <c r="BG1059" s="40">
        <f t="shared" si="182"/>
        <v>29947</v>
      </c>
      <c r="BM1059" s="39">
        <v>1975</v>
      </c>
      <c r="BN1059" s="19" t="str">
        <f t="shared" si="183"/>
        <v>Nov</v>
      </c>
      <c r="BO1059" s="19">
        <v>6</v>
      </c>
      <c r="BP1059" s="40">
        <f t="shared" si="180"/>
        <v>27704</v>
      </c>
      <c r="BQ1059" s="19">
        <f ca="1" t="shared" si="184"/>
        <v>49</v>
      </c>
      <c r="BU1059" s="19">
        <v>8539.67</v>
      </c>
      <c r="BV1059" s="41">
        <v>8539.67</v>
      </c>
    </row>
    <row r="1060" spans="1:74">
      <c r="A1060" s="19" t="s">
        <v>3907</v>
      </c>
      <c r="B1060" s="39">
        <v>1987</v>
      </c>
      <c r="C1060" s="19">
        <f t="shared" si="177"/>
        <v>1987</v>
      </c>
      <c r="D1060" s="19" t="s">
        <v>8301</v>
      </c>
      <c r="E1060" s="19" t="str">
        <f t="shared" si="176"/>
        <v>Nov</v>
      </c>
      <c r="F1060" s="19">
        <v>11</v>
      </c>
      <c r="G1060" s="40">
        <f t="shared" si="178"/>
        <v>32092</v>
      </c>
      <c r="H1060" s="19">
        <v>3</v>
      </c>
      <c r="I1060" s="19">
        <v>8573.3</v>
      </c>
      <c r="J1060" s="41">
        <v>8573.3</v>
      </c>
      <c r="K1060" s="19" t="s">
        <v>8297</v>
      </c>
      <c r="L1060" s="19" t="str">
        <v>tier - 2</v>
      </c>
      <c r="M1060" s="19" t="s">
        <v>8297</v>
      </c>
      <c r="N1060" s="19" t="str">
        <v>tier - 2</v>
      </c>
      <c r="O1060" s="19" t="s">
        <v>8340</v>
      </c>
      <c r="P1060" s="19" t="str">
        <v>R1021</v>
      </c>
      <c r="Q1060" s="19">
        <f ca="1" t="shared" si="179"/>
        <v>37</v>
      </c>
      <c r="R1060" s="29"/>
      <c r="U1060" s="19" t="s">
        <v>8328</v>
      </c>
      <c r="V1060" s="19" t="str">
        <f t="shared" si="185"/>
        <v>Aug</v>
      </c>
      <c r="X1060" s="19">
        <f t="shared" si="186"/>
        <v>1979</v>
      </c>
      <c r="AG1060" s="19" t="s">
        <v>3881</v>
      </c>
      <c r="AH1060" s="19" t="s">
        <v>8336</v>
      </c>
      <c r="AI1060" s="19" t="s">
        <v>8297</v>
      </c>
      <c r="AJ1060" s="19" t="s">
        <v>8298</v>
      </c>
      <c r="AK1060" s="19" t="str">
        <v>tier - 2</v>
      </c>
      <c r="AL1060" s="19" t="str">
        <v>tier - 3</v>
      </c>
      <c r="AT1060" s="19" t="s">
        <v>8330</v>
      </c>
      <c r="AU1060" s="19" t="str">
        <v>R1011</v>
      </c>
      <c r="BD1060" s="39">
        <v>1975</v>
      </c>
      <c r="BE1060" s="19" t="str">
        <f t="shared" si="181"/>
        <v>Nov</v>
      </c>
      <c r="BF1060" s="19">
        <v>6</v>
      </c>
      <c r="BG1060" s="40">
        <f t="shared" si="182"/>
        <v>27704</v>
      </c>
      <c r="BM1060" s="39" t="s">
        <v>8327</v>
      </c>
      <c r="BN1060" s="19" t="str">
        <f t="shared" si="183"/>
        <v>Dec</v>
      </c>
      <c r="BO1060" s="19">
        <v>12</v>
      </c>
      <c r="BP1060" s="40" t="e">
        <f t="shared" si="180"/>
        <v>#VALUE!</v>
      </c>
      <c r="BQ1060" s="19" t="e">
        <f ca="1" t="shared" si="184"/>
        <v>#VALUE!</v>
      </c>
      <c r="BU1060" s="19">
        <v>8547.69</v>
      </c>
      <c r="BV1060" s="41">
        <v>8547.69</v>
      </c>
    </row>
    <row r="1061" spans="1:74">
      <c r="A1061" s="19" t="s">
        <v>3910</v>
      </c>
      <c r="B1061" s="39">
        <v>1983</v>
      </c>
      <c r="C1061" s="19">
        <f t="shared" si="177"/>
        <v>1983</v>
      </c>
      <c r="D1061" s="19" t="s">
        <v>8326</v>
      </c>
      <c r="E1061" s="19" t="str">
        <f t="shared" si="176"/>
        <v>Dec</v>
      </c>
      <c r="F1061" s="19">
        <v>30</v>
      </c>
      <c r="G1061" s="40">
        <f t="shared" si="178"/>
        <v>30680</v>
      </c>
      <c r="H1061" s="19">
        <v>5</v>
      </c>
      <c r="I1061" s="19">
        <v>8582.3</v>
      </c>
      <c r="J1061" s="41">
        <v>8582.3</v>
      </c>
      <c r="K1061" s="19" t="s">
        <v>8297</v>
      </c>
      <c r="L1061" s="19" t="str">
        <v>tier - 2</v>
      </c>
      <c r="M1061" s="19" t="s">
        <v>8302</v>
      </c>
      <c r="N1061" s="19" t="str">
        <v>tier - 1</v>
      </c>
      <c r="O1061" s="19" t="s">
        <v>8299</v>
      </c>
      <c r="P1061" s="19" t="str">
        <v>R1013</v>
      </c>
      <c r="Q1061" s="19">
        <f ca="1" t="shared" si="179"/>
        <v>41</v>
      </c>
      <c r="R1061" s="29"/>
      <c r="U1061" s="19" t="s">
        <v>8296</v>
      </c>
      <c r="V1061" s="19" t="str">
        <f t="shared" si="185"/>
        <v>Jul</v>
      </c>
      <c r="X1061" s="19">
        <f t="shared" si="186"/>
        <v>1977</v>
      </c>
      <c r="AG1061" s="19" t="s">
        <v>3885</v>
      </c>
      <c r="AH1061" s="19" t="s">
        <v>8336</v>
      </c>
      <c r="AI1061" s="19" t="s">
        <v>8297</v>
      </c>
      <c r="AJ1061" s="19" t="s">
        <v>8302</v>
      </c>
      <c r="AK1061" s="19" t="str">
        <v>tier - 2</v>
      </c>
      <c r="AL1061" s="19" t="str">
        <v>tier - 1</v>
      </c>
      <c r="AT1061" s="19" t="s">
        <v>8299</v>
      </c>
      <c r="AU1061" s="19" t="str">
        <v>R1013</v>
      </c>
      <c r="BD1061" s="39" t="s">
        <v>8327</v>
      </c>
      <c r="BE1061" s="19" t="str">
        <f t="shared" si="181"/>
        <v>Dec</v>
      </c>
      <c r="BF1061" s="19">
        <v>12</v>
      </c>
      <c r="BG1061" s="40" t="e">
        <f t="shared" si="182"/>
        <v>#VALUE!</v>
      </c>
      <c r="BM1061" s="39">
        <v>1975</v>
      </c>
      <c r="BN1061" s="19" t="str">
        <f t="shared" si="183"/>
        <v>Aug</v>
      </c>
      <c r="BO1061" s="19">
        <v>6</v>
      </c>
      <c r="BP1061" s="40">
        <f t="shared" si="180"/>
        <v>27612</v>
      </c>
      <c r="BQ1061" s="19">
        <f ca="1" t="shared" si="184"/>
        <v>50</v>
      </c>
      <c r="BU1061" s="19">
        <v>8551.35</v>
      </c>
      <c r="BV1061" s="41">
        <v>8551.35</v>
      </c>
    </row>
    <row r="1062" spans="1:74">
      <c r="A1062" s="19" t="s">
        <v>3914</v>
      </c>
      <c r="B1062" s="39">
        <v>1983</v>
      </c>
      <c r="C1062" s="19">
        <f t="shared" si="177"/>
        <v>1983</v>
      </c>
      <c r="D1062" s="19" t="s">
        <v>8296</v>
      </c>
      <c r="E1062" s="19" t="str">
        <f t="shared" si="176"/>
        <v>Jul</v>
      </c>
      <c r="F1062" s="19">
        <v>25</v>
      </c>
      <c r="G1062" s="40">
        <f t="shared" si="178"/>
        <v>30522</v>
      </c>
      <c r="H1062" s="19">
        <v>5</v>
      </c>
      <c r="I1062" s="19">
        <v>8596.83</v>
      </c>
      <c r="J1062" s="41">
        <v>8596.83</v>
      </c>
      <c r="K1062" s="19" t="s">
        <v>8297</v>
      </c>
      <c r="L1062" s="19" t="str">
        <v>tier - 2</v>
      </c>
      <c r="M1062" s="19" t="s">
        <v>8298</v>
      </c>
      <c r="N1062" s="19" t="str">
        <v>tier - 3</v>
      </c>
      <c r="O1062" s="19" t="s">
        <v>8299</v>
      </c>
      <c r="P1062" s="19" t="str">
        <v>R1013</v>
      </c>
      <c r="Q1062" s="19">
        <f ca="1" t="shared" si="179"/>
        <v>42</v>
      </c>
      <c r="R1062" s="29"/>
      <c r="U1062" s="19" t="s">
        <v>8296</v>
      </c>
      <c r="V1062" s="19" t="str">
        <f t="shared" si="185"/>
        <v>Jul</v>
      </c>
      <c r="X1062" s="19">
        <f t="shared" si="186"/>
        <v>1983</v>
      </c>
      <c r="AG1062" s="19" t="s">
        <v>3889</v>
      </c>
      <c r="AH1062" s="19" t="s">
        <v>8336</v>
      </c>
      <c r="AI1062" s="19" t="s">
        <v>8297</v>
      </c>
      <c r="AJ1062" s="19" t="s">
        <v>8297</v>
      </c>
      <c r="AK1062" s="19" t="str">
        <v>tier - 2</v>
      </c>
      <c r="AL1062" s="19" t="str">
        <v>tier - 2</v>
      </c>
      <c r="AT1062" s="19" t="s">
        <v>8330</v>
      </c>
      <c r="AU1062" s="19" t="str">
        <v>R1011</v>
      </c>
      <c r="BD1062" s="39">
        <v>1975</v>
      </c>
      <c r="BE1062" s="19" t="str">
        <f t="shared" si="181"/>
        <v>Aug</v>
      </c>
      <c r="BF1062" s="19">
        <v>6</v>
      </c>
      <c r="BG1062" s="40">
        <f t="shared" si="182"/>
        <v>27612</v>
      </c>
      <c r="BM1062" s="39">
        <v>1975</v>
      </c>
      <c r="BN1062" s="19" t="str">
        <f t="shared" si="183"/>
        <v>Aug</v>
      </c>
      <c r="BO1062" s="19">
        <v>21</v>
      </c>
      <c r="BP1062" s="40">
        <f t="shared" si="180"/>
        <v>27627</v>
      </c>
      <c r="BQ1062" s="19">
        <f ca="1" t="shared" si="184"/>
        <v>50</v>
      </c>
      <c r="BU1062" s="19">
        <v>8556.91</v>
      </c>
      <c r="BV1062" s="41">
        <v>8556.91</v>
      </c>
    </row>
    <row r="1063" spans="1:74">
      <c r="A1063" s="19" t="s">
        <v>3917</v>
      </c>
      <c r="B1063" s="39">
        <v>1973</v>
      </c>
      <c r="C1063" s="19">
        <f t="shared" si="177"/>
        <v>1973</v>
      </c>
      <c r="D1063" s="19" t="s">
        <v>8296</v>
      </c>
      <c r="E1063" s="19" t="str">
        <f t="shared" si="176"/>
        <v>Jul</v>
      </c>
      <c r="F1063" s="19">
        <v>11</v>
      </c>
      <c r="G1063" s="40">
        <f t="shared" si="178"/>
        <v>26856</v>
      </c>
      <c r="H1063" s="19">
        <v>0</v>
      </c>
      <c r="I1063" s="19">
        <v>8601.33</v>
      </c>
      <c r="J1063" s="41">
        <v>8601.33</v>
      </c>
      <c r="K1063" s="19" t="s">
        <v>8297</v>
      </c>
      <c r="L1063" s="19" t="str">
        <v>tier - 2</v>
      </c>
      <c r="M1063" s="19" t="s">
        <v>8302</v>
      </c>
      <c r="N1063" s="19" t="str">
        <v>tier - 1</v>
      </c>
      <c r="O1063" s="19" t="s">
        <v>8299</v>
      </c>
      <c r="P1063" s="19" t="str">
        <v>R1013</v>
      </c>
      <c r="Q1063" s="19">
        <f ca="1" t="shared" si="179"/>
        <v>52</v>
      </c>
      <c r="R1063" s="29"/>
      <c r="U1063" s="19" t="s">
        <v>8326</v>
      </c>
      <c r="V1063" s="19" t="str">
        <f t="shared" si="185"/>
        <v>Dec</v>
      </c>
      <c r="X1063" s="19">
        <f t="shared" si="186"/>
        <v>1981</v>
      </c>
      <c r="AG1063" s="19" t="s">
        <v>3892</v>
      </c>
      <c r="AH1063" s="19" t="s">
        <v>8336</v>
      </c>
      <c r="AI1063" s="19" t="s">
        <v>8297</v>
      </c>
      <c r="AJ1063" s="19" t="s">
        <v>8302</v>
      </c>
      <c r="AK1063" s="19" t="str">
        <v>tier - 2</v>
      </c>
      <c r="AL1063" s="19" t="str">
        <v>tier - 1</v>
      </c>
      <c r="AT1063" s="19" t="s">
        <v>8330</v>
      </c>
      <c r="AU1063" s="19" t="str">
        <v>R1011</v>
      </c>
      <c r="BD1063" s="39">
        <v>1975</v>
      </c>
      <c r="BE1063" s="19" t="str">
        <f t="shared" si="181"/>
        <v>Aug</v>
      </c>
      <c r="BF1063" s="19">
        <v>21</v>
      </c>
      <c r="BG1063" s="40">
        <f t="shared" si="182"/>
        <v>27627</v>
      </c>
      <c r="BM1063" s="39">
        <v>1988</v>
      </c>
      <c r="BN1063" s="19" t="str">
        <f t="shared" si="183"/>
        <v>Sep</v>
      </c>
      <c r="BO1063" s="19">
        <v>21</v>
      </c>
      <c r="BP1063" s="40">
        <f t="shared" si="180"/>
        <v>32407</v>
      </c>
      <c r="BQ1063" s="19">
        <f ca="1" t="shared" si="184"/>
        <v>37</v>
      </c>
      <c r="BU1063" s="19">
        <v>8567.25</v>
      </c>
      <c r="BV1063" s="41">
        <v>8567.25</v>
      </c>
    </row>
    <row r="1064" spans="1:74">
      <c r="A1064" s="19" t="s">
        <v>3920</v>
      </c>
      <c r="B1064" s="39">
        <v>1977</v>
      </c>
      <c r="C1064" s="19">
        <f t="shared" si="177"/>
        <v>1977</v>
      </c>
      <c r="D1064" s="19" t="s">
        <v>8310</v>
      </c>
      <c r="E1064" s="19" t="str">
        <f t="shared" si="176"/>
        <v>Sep</v>
      </c>
      <c r="F1064" s="19">
        <v>24</v>
      </c>
      <c r="G1064" s="40">
        <f t="shared" si="178"/>
        <v>28392</v>
      </c>
      <c r="H1064" s="19">
        <v>2</v>
      </c>
      <c r="I1064" s="19">
        <v>8603.82</v>
      </c>
      <c r="J1064" s="41">
        <v>8603.82</v>
      </c>
      <c r="K1064" s="19" t="s">
        <v>8297</v>
      </c>
      <c r="L1064" s="19" t="str">
        <v>tier - 2</v>
      </c>
      <c r="M1064" s="19" t="s">
        <v>8302</v>
      </c>
      <c r="N1064" s="19" t="str">
        <v>tier - 1</v>
      </c>
      <c r="O1064" s="19" t="s">
        <v>8332</v>
      </c>
      <c r="P1064" s="19" t="str">
        <v>R1019</v>
      </c>
      <c r="Q1064" s="19">
        <f ca="1" t="shared" si="179"/>
        <v>48</v>
      </c>
      <c r="R1064" s="29"/>
      <c r="U1064" s="19" t="s">
        <v>8301</v>
      </c>
      <c r="V1064" s="19" t="str">
        <f t="shared" si="185"/>
        <v>Nov</v>
      </c>
      <c r="X1064" s="19">
        <f t="shared" si="186"/>
        <v>1975</v>
      </c>
      <c r="AG1064" s="19" t="s">
        <v>3896</v>
      </c>
      <c r="AH1064" s="19" t="s">
        <v>8336</v>
      </c>
      <c r="AI1064" s="19" t="s">
        <v>8297</v>
      </c>
      <c r="AJ1064" s="19" t="s">
        <v>8302</v>
      </c>
      <c r="AK1064" s="19" t="str">
        <v>tier - 2</v>
      </c>
      <c r="AL1064" s="19" t="str">
        <v>tier - 1</v>
      </c>
      <c r="AT1064" s="19" t="s">
        <v>8315</v>
      </c>
      <c r="AU1064" s="19" t="str">
        <v>R1012</v>
      </c>
      <c r="BD1064" s="39">
        <v>1988</v>
      </c>
      <c r="BE1064" s="19" t="str">
        <f t="shared" si="181"/>
        <v>Sep</v>
      </c>
      <c r="BF1064" s="19">
        <v>21</v>
      </c>
      <c r="BG1064" s="40">
        <f t="shared" si="182"/>
        <v>32407</v>
      </c>
      <c r="BM1064" s="39">
        <v>1975</v>
      </c>
      <c r="BN1064" s="19" t="str">
        <f t="shared" si="183"/>
        <v>Sep</v>
      </c>
      <c r="BO1064" s="19">
        <v>26</v>
      </c>
      <c r="BP1064" s="40">
        <f t="shared" si="180"/>
        <v>27663</v>
      </c>
      <c r="BQ1064" s="19">
        <f ca="1" t="shared" si="184"/>
        <v>50</v>
      </c>
      <c r="BU1064" s="19">
        <v>8569.86</v>
      </c>
      <c r="BV1064" s="41">
        <v>8569.86</v>
      </c>
    </row>
    <row r="1065" spans="1:74">
      <c r="A1065" s="19" t="s">
        <v>3923</v>
      </c>
      <c r="B1065" s="39">
        <v>1977</v>
      </c>
      <c r="C1065" s="19">
        <f t="shared" si="177"/>
        <v>1977</v>
      </c>
      <c r="D1065" s="19" t="s">
        <v>8301</v>
      </c>
      <c r="E1065" s="19" t="str">
        <f t="shared" si="176"/>
        <v>Nov</v>
      </c>
      <c r="F1065" s="19">
        <v>12</v>
      </c>
      <c r="G1065" s="40">
        <f t="shared" si="178"/>
        <v>28441</v>
      </c>
      <c r="H1065" s="19">
        <v>2</v>
      </c>
      <c r="I1065" s="19">
        <v>8604.48</v>
      </c>
      <c r="J1065" s="41">
        <v>8604.48</v>
      </c>
      <c r="K1065" s="19" t="s">
        <v>8298</v>
      </c>
      <c r="L1065" s="19" t="str">
        <v>tier - 3</v>
      </c>
      <c r="M1065" s="19" t="s">
        <v>8297</v>
      </c>
      <c r="N1065" s="19" t="str">
        <v>tier - 2</v>
      </c>
      <c r="O1065" s="19" t="s">
        <v>8333</v>
      </c>
      <c r="P1065" s="19" t="str">
        <v>R1016</v>
      </c>
      <c r="Q1065" s="19">
        <f ca="1" t="shared" si="179"/>
        <v>47</v>
      </c>
      <c r="R1065" s="29"/>
      <c r="U1065" s="19" t="s">
        <v>8326</v>
      </c>
      <c r="V1065" s="19" t="str">
        <f t="shared" si="185"/>
        <v>Dec</v>
      </c>
      <c r="X1065" s="19">
        <f t="shared" si="186"/>
        <v>1983</v>
      </c>
      <c r="AG1065" s="19" t="s">
        <v>3900</v>
      </c>
      <c r="AH1065" s="19" t="s">
        <v>8336</v>
      </c>
      <c r="AI1065" s="19" t="s">
        <v>8297</v>
      </c>
      <c r="AJ1065" s="19" t="s">
        <v>8298</v>
      </c>
      <c r="AK1065" s="19" t="str">
        <v>tier - 2</v>
      </c>
      <c r="AL1065" s="19" t="str">
        <v>tier - 3</v>
      </c>
      <c r="AT1065" s="19" t="s">
        <v>8299</v>
      </c>
      <c r="AU1065" s="19" t="str">
        <v>R1013</v>
      </c>
      <c r="BD1065" s="39">
        <v>1975</v>
      </c>
      <c r="BE1065" s="19" t="str">
        <f t="shared" si="181"/>
        <v>Sep</v>
      </c>
      <c r="BF1065" s="19">
        <v>26</v>
      </c>
      <c r="BG1065" s="40">
        <f t="shared" si="182"/>
        <v>27663</v>
      </c>
      <c r="BM1065" s="39">
        <v>1982</v>
      </c>
      <c r="BN1065" s="19" t="str">
        <f t="shared" si="183"/>
        <v>Dec</v>
      </c>
      <c r="BO1065" s="19">
        <v>6</v>
      </c>
      <c r="BP1065" s="40">
        <f t="shared" si="180"/>
        <v>30291</v>
      </c>
      <c r="BQ1065" s="19">
        <f ca="1" t="shared" si="184"/>
        <v>42</v>
      </c>
      <c r="BU1065" s="19">
        <v>8572.04</v>
      </c>
      <c r="BV1065" s="41">
        <v>8572.04</v>
      </c>
    </row>
    <row r="1066" spans="1:74">
      <c r="A1066" s="19" t="s">
        <v>3927</v>
      </c>
      <c r="B1066" s="39">
        <v>1977</v>
      </c>
      <c r="C1066" s="19">
        <f t="shared" si="177"/>
        <v>1977</v>
      </c>
      <c r="D1066" s="19" t="s">
        <v>8329</v>
      </c>
      <c r="E1066" s="19" t="str">
        <f t="shared" si="176"/>
        <v>Oct</v>
      </c>
      <c r="F1066" s="19">
        <v>15</v>
      </c>
      <c r="G1066" s="40">
        <f t="shared" si="178"/>
        <v>28413</v>
      </c>
      <c r="H1066" s="19">
        <v>3</v>
      </c>
      <c r="I1066" s="19">
        <v>8605.36</v>
      </c>
      <c r="J1066" s="41">
        <v>8605.36</v>
      </c>
      <c r="K1066" s="19" t="s">
        <v>8297</v>
      </c>
      <c r="L1066" s="19" t="str">
        <v>tier - 2</v>
      </c>
      <c r="M1066" s="19" t="s">
        <v>8297</v>
      </c>
      <c r="N1066" s="19" t="str">
        <v>tier - 2</v>
      </c>
      <c r="O1066" s="19" t="s">
        <v>8299</v>
      </c>
      <c r="P1066" s="19" t="str">
        <v>R1013</v>
      </c>
      <c r="Q1066" s="19">
        <f ca="1" t="shared" si="179"/>
        <v>48</v>
      </c>
      <c r="R1066" s="29"/>
      <c r="U1066" s="19" t="s">
        <v>8328</v>
      </c>
      <c r="V1066" s="19" t="str">
        <f t="shared" si="185"/>
        <v>Aug</v>
      </c>
      <c r="X1066" s="19">
        <f t="shared" si="186"/>
        <v>1975</v>
      </c>
      <c r="AG1066" s="19" t="s">
        <v>3904</v>
      </c>
      <c r="AH1066" s="19" t="s">
        <v>8336</v>
      </c>
      <c r="AI1066" s="19" t="s">
        <v>8297</v>
      </c>
      <c r="AJ1066" s="19" t="s">
        <v>8297</v>
      </c>
      <c r="AK1066" s="19" t="str">
        <v>tier - 2</v>
      </c>
      <c r="AL1066" s="19" t="str">
        <v>tier - 2</v>
      </c>
      <c r="AT1066" s="19" t="s">
        <v>8340</v>
      </c>
      <c r="AU1066" s="19" t="str">
        <v>R1021</v>
      </c>
      <c r="BD1066" s="39">
        <v>1982</v>
      </c>
      <c r="BE1066" s="19" t="str">
        <f t="shared" si="181"/>
        <v>Dec</v>
      </c>
      <c r="BF1066" s="19">
        <v>6</v>
      </c>
      <c r="BG1066" s="40">
        <f t="shared" si="182"/>
        <v>30291</v>
      </c>
      <c r="BM1066" s="39">
        <v>1987</v>
      </c>
      <c r="BN1066" s="19" t="str">
        <f t="shared" si="183"/>
        <v>Nov</v>
      </c>
      <c r="BO1066" s="19">
        <v>11</v>
      </c>
      <c r="BP1066" s="40">
        <f t="shared" si="180"/>
        <v>32092</v>
      </c>
      <c r="BQ1066" s="19">
        <f ca="1" t="shared" si="184"/>
        <v>37</v>
      </c>
      <c r="BU1066" s="19">
        <v>8573.3</v>
      </c>
      <c r="BV1066" s="41">
        <v>8573.3</v>
      </c>
    </row>
    <row r="1067" spans="1:74">
      <c r="A1067" s="19" t="s">
        <v>3931</v>
      </c>
      <c r="B1067" s="39">
        <v>1979</v>
      </c>
      <c r="C1067" s="19">
        <f t="shared" si="177"/>
        <v>1979</v>
      </c>
      <c r="D1067" s="19" t="s">
        <v>8296</v>
      </c>
      <c r="E1067" s="19" t="str">
        <f t="shared" si="176"/>
        <v>Jul</v>
      </c>
      <c r="F1067" s="19">
        <v>17</v>
      </c>
      <c r="G1067" s="40">
        <f t="shared" si="178"/>
        <v>29053</v>
      </c>
      <c r="H1067" s="19">
        <v>3</v>
      </c>
      <c r="I1067" s="19">
        <v>8606.22</v>
      </c>
      <c r="J1067" s="41">
        <v>8606.22</v>
      </c>
      <c r="K1067" s="19" t="s">
        <v>8302</v>
      </c>
      <c r="L1067" s="19" t="str">
        <v>tier - 1</v>
      </c>
      <c r="M1067" s="19" t="s">
        <v>8297</v>
      </c>
      <c r="N1067" s="19" t="str">
        <v>tier - 2</v>
      </c>
      <c r="O1067" s="19" t="s">
        <v>8339</v>
      </c>
      <c r="P1067" s="19" t="str">
        <v>R1014</v>
      </c>
      <c r="Q1067" s="19">
        <f ca="1" t="shared" si="179"/>
        <v>46</v>
      </c>
      <c r="R1067" s="29"/>
      <c r="U1067" s="19" t="s">
        <v>8328</v>
      </c>
      <c r="V1067" s="19" t="str">
        <f t="shared" si="185"/>
        <v>Aug</v>
      </c>
      <c r="X1067" s="19">
        <f t="shared" si="186"/>
        <v>1975</v>
      </c>
      <c r="AG1067" s="19" t="s">
        <v>3907</v>
      </c>
      <c r="AH1067" s="19" t="s">
        <v>8336</v>
      </c>
      <c r="AI1067" s="19" t="s">
        <v>8297</v>
      </c>
      <c r="AJ1067" s="19" t="s">
        <v>8297</v>
      </c>
      <c r="AK1067" s="19" t="str">
        <v>tier - 2</v>
      </c>
      <c r="AL1067" s="19" t="str">
        <v>tier - 2</v>
      </c>
      <c r="AT1067" s="19" t="s">
        <v>8340</v>
      </c>
      <c r="AU1067" s="19" t="str">
        <v>R1021</v>
      </c>
      <c r="BD1067" s="39">
        <v>1987</v>
      </c>
      <c r="BE1067" s="19" t="str">
        <f t="shared" si="181"/>
        <v>Nov</v>
      </c>
      <c r="BF1067" s="19">
        <v>11</v>
      </c>
      <c r="BG1067" s="40">
        <f t="shared" si="182"/>
        <v>32092</v>
      </c>
      <c r="BM1067" s="39">
        <v>1983</v>
      </c>
      <c r="BN1067" s="19" t="str">
        <f t="shared" si="183"/>
        <v>Dec</v>
      </c>
      <c r="BO1067" s="19">
        <v>30</v>
      </c>
      <c r="BP1067" s="40">
        <f t="shared" si="180"/>
        <v>30680</v>
      </c>
      <c r="BQ1067" s="19">
        <f ca="1" t="shared" si="184"/>
        <v>41</v>
      </c>
      <c r="BU1067" s="19">
        <v>8582.3</v>
      </c>
      <c r="BV1067" s="41">
        <v>8582.3</v>
      </c>
    </row>
    <row r="1068" spans="1:74">
      <c r="A1068" s="19" t="s">
        <v>3934</v>
      </c>
      <c r="B1068" s="39">
        <v>1977</v>
      </c>
      <c r="C1068" s="19">
        <f t="shared" si="177"/>
        <v>1977</v>
      </c>
      <c r="D1068" s="19" t="s">
        <v>8310</v>
      </c>
      <c r="E1068" s="19" t="str">
        <f t="shared" si="176"/>
        <v>Sep</v>
      </c>
      <c r="F1068" s="19">
        <v>2</v>
      </c>
      <c r="G1068" s="40">
        <f t="shared" si="178"/>
        <v>28370</v>
      </c>
      <c r="H1068" s="19">
        <v>3</v>
      </c>
      <c r="I1068" s="19">
        <v>8615.3</v>
      </c>
      <c r="J1068" s="41">
        <v>8615.3</v>
      </c>
      <c r="K1068" s="19" t="s">
        <v>8297</v>
      </c>
      <c r="L1068" s="19" t="str">
        <v>tier - 2</v>
      </c>
      <c r="M1068" s="19" t="s">
        <v>8298</v>
      </c>
      <c r="N1068" s="19" t="str">
        <v>tier - 3</v>
      </c>
      <c r="O1068" s="19" t="s">
        <v>8330</v>
      </c>
      <c r="P1068" s="19" t="str">
        <v>R1011</v>
      </c>
      <c r="Q1068" s="19">
        <f ca="1" t="shared" si="179"/>
        <v>48</v>
      </c>
      <c r="R1068" s="29"/>
      <c r="U1068" s="19" t="s">
        <v>8310</v>
      </c>
      <c r="V1068" s="19" t="str">
        <f t="shared" si="185"/>
        <v>Sep</v>
      </c>
      <c r="X1068" s="19">
        <f t="shared" si="186"/>
        <v>1988</v>
      </c>
      <c r="AG1068" s="19" t="s">
        <v>3910</v>
      </c>
      <c r="AH1068" s="19" t="s">
        <v>8336</v>
      </c>
      <c r="AI1068" s="19" t="s">
        <v>8297</v>
      </c>
      <c r="AJ1068" s="19" t="s">
        <v>8302</v>
      </c>
      <c r="AK1068" s="19" t="str">
        <v>tier - 2</v>
      </c>
      <c r="AL1068" s="19" t="str">
        <v>tier - 1</v>
      </c>
      <c r="AT1068" s="19" t="s">
        <v>8299</v>
      </c>
      <c r="AU1068" s="19" t="str">
        <v>R1013</v>
      </c>
      <c r="BD1068" s="39">
        <v>1983</v>
      </c>
      <c r="BE1068" s="19" t="str">
        <f t="shared" si="181"/>
        <v>Dec</v>
      </c>
      <c r="BF1068" s="19">
        <v>30</v>
      </c>
      <c r="BG1068" s="40">
        <f t="shared" si="182"/>
        <v>30680</v>
      </c>
      <c r="BM1068" s="39">
        <v>1983</v>
      </c>
      <c r="BN1068" s="19" t="str">
        <f t="shared" si="183"/>
        <v>Jul</v>
      </c>
      <c r="BO1068" s="19">
        <v>25</v>
      </c>
      <c r="BP1068" s="40">
        <f t="shared" si="180"/>
        <v>30522</v>
      </c>
      <c r="BQ1068" s="19">
        <f ca="1" t="shared" si="184"/>
        <v>42</v>
      </c>
      <c r="BU1068" s="19">
        <v>8596.83</v>
      </c>
      <c r="BV1068" s="41">
        <v>8596.83</v>
      </c>
    </row>
    <row r="1069" spans="1:74">
      <c r="A1069" s="19" t="s">
        <v>3938</v>
      </c>
      <c r="B1069" s="39">
        <v>1975</v>
      </c>
      <c r="C1069" s="19">
        <f t="shared" si="177"/>
        <v>1975</v>
      </c>
      <c r="D1069" s="19" t="s">
        <v>8328</v>
      </c>
      <c r="E1069" s="19" t="str">
        <f t="shared" si="176"/>
        <v>Aug</v>
      </c>
      <c r="F1069" s="19">
        <v>3</v>
      </c>
      <c r="G1069" s="40">
        <f t="shared" si="178"/>
        <v>27609</v>
      </c>
      <c r="H1069" s="19">
        <v>1</v>
      </c>
      <c r="I1069" s="19">
        <v>8627.54</v>
      </c>
      <c r="J1069" s="41">
        <v>8627.54</v>
      </c>
      <c r="K1069" s="19" t="s">
        <v>8297</v>
      </c>
      <c r="L1069" s="19" t="str">
        <v>tier - 2</v>
      </c>
      <c r="M1069" s="19" t="s">
        <v>8297</v>
      </c>
      <c r="N1069" s="19" t="str">
        <v>tier - 2</v>
      </c>
      <c r="O1069" s="19" t="s">
        <v>8341</v>
      </c>
      <c r="P1069" s="19" t="str">
        <v>R1017</v>
      </c>
      <c r="Q1069" s="19">
        <f ca="1" t="shared" si="179"/>
        <v>50</v>
      </c>
      <c r="R1069" s="29"/>
      <c r="U1069" s="19" t="s">
        <v>8310</v>
      </c>
      <c r="V1069" s="19" t="str">
        <f t="shared" si="185"/>
        <v>Sep</v>
      </c>
      <c r="X1069" s="19">
        <f t="shared" si="186"/>
        <v>1975</v>
      </c>
      <c r="AG1069" s="19" t="s">
        <v>3914</v>
      </c>
      <c r="AH1069" s="19" t="s">
        <v>8336</v>
      </c>
      <c r="AI1069" s="19" t="s">
        <v>8297</v>
      </c>
      <c r="AJ1069" s="19" t="s">
        <v>8298</v>
      </c>
      <c r="AK1069" s="19" t="str">
        <v>tier - 2</v>
      </c>
      <c r="AL1069" s="19" t="str">
        <v>tier - 3</v>
      </c>
      <c r="AT1069" s="19" t="s">
        <v>8299</v>
      </c>
      <c r="AU1069" s="19" t="str">
        <v>R1013</v>
      </c>
      <c r="BD1069" s="39">
        <v>1983</v>
      </c>
      <c r="BE1069" s="19" t="str">
        <f t="shared" si="181"/>
        <v>Jul</v>
      </c>
      <c r="BF1069" s="19">
        <v>25</v>
      </c>
      <c r="BG1069" s="40">
        <f t="shared" si="182"/>
        <v>30522</v>
      </c>
      <c r="BM1069" s="39">
        <v>1973</v>
      </c>
      <c r="BN1069" s="19" t="str">
        <f t="shared" si="183"/>
        <v>Jul</v>
      </c>
      <c r="BO1069" s="19">
        <v>11</v>
      </c>
      <c r="BP1069" s="40">
        <f t="shared" si="180"/>
        <v>26856</v>
      </c>
      <c r="BQ1069" s="19">
        <f ca="1" t="shared" si="184"/>
        <v>52</v>
      </c>
      <c r="BU1069" s="19">
        <v>8601.33</v>
      </c>
      <c r="BV1069" s="41">
        <v>8601.33</v>
      </c>
    </row>
    <row r="1070" spans="1:74">
      <c r="A1070" s="19" t="s">
        <v>3942</v>
      </c>
      <c r="B1070" s="39">
        <v>1965</v>
      </c>
      <c r="C1070" s="19">
        <f t="shared" si="177"/>
        <v>1965</v>
      </c>
      <c r="D1070" s="19" t="s">
        <v>8329</v>
      </c>
      <c r="E1070" s="19" t="str">
        <f t="shared" si="176"/>
        <v>Oct</v>
      </c>
      <c r="F1070" s="19">
        <v>21</v>
      </c>
      <c r="G1070" s="40">
        <f t="shared" si="178"/>
        <v>24036</v>
      </c>
      <c r="H1070" s="19">
        <v>0</v>
      </c>
      <c r="I1070" s="19">
        <v>8665.09</v>
      </c>
      <c r="J1070" s="41">
        <v>8665.09</v>
      </c>
      <c r="K1070" s="19" t="s">
        <v>8298</v>
      </c>
      <c r="L1070" s="19" t="str">
        <v>tier - 3</v>
      </c>
      <c r="M1070" s="19" t="s">
        <v>8297</v>
      </c>
      <c r="N1070" s="19" t="str">
        <v>tier - 2</v>
      </c>
      <c r="O1070" s="19" t="s">
        <v>8315</v>
      </c>
      <c r="P1070" s="19" t="str">
        <v>R1012</v>
      </c>
      <c r="Q1070" s="19">
        <f ca="1" t="shared" si="179"/>
        <v>60</v>
      </c>
      <c r="R1070" s="29"/>
      <c r="U1070" s="19" t="s">
        <v>8326</v>
      </c>
      <c r="V1070" s="19" t="str">
        <f t="shared" si="185"/>
        <v>Dec</v>
      </c>
      <c r="X1070" s="19">
        <f t="shared" si="186"/>
        <v>1982</v>
      </c>
      <c r="AG1070" s="19" t="s">
        <v>3917</v>
      </c>
      <c r="AH1070" s="19" t="s">
        <v>8336</v>
      </c>
      <c r="AI1070" s="19" t="s">
        <v>8297</v>
      </c>
      <c r="AJ1070" s="19" t="s">
        <v>8302</v>
      </c>
      <c r="AK1070" s="19" t="str">
        <v>tier - 2</v>
      </c>
      <c r="AL1070" s="19" t="str">
        <v>tier - 1</v>
      </c>
      <c r="AT1070" s="19" t="s">
        <v>8299</v>
      </c>
      <c r="AU1070" s="19" t="str">
        <v>R1013</v>
      </c>
      <c r="BD1070" s="39">
        <v>1973</v>
      </c>
      <c r="BE1070" s="19" t="str">
        <f t="shared" si="181"/>
        <v>Jul</v>
      </c>
      <c r="BF1070" s="19">
        <v>11</v>
      </c>
      <c r="BG1070" s="40">
        <f t="shared" si="182"/>
        <v>26856</v>
      </c>
      <c r="BM1070" s="39">
        <v>1977</v>
      </c>
      <c r="BN1070" s="19" t="str">
        <f t="shared" si="183"/>
        <v>Sep</v>
      </c>
      <c r="BO1070" s="19">
        <v>24</v>
      </c>
      <c r="BP1070" s="40">
        <f t="shared" si="180"/>
        <v>28392</v>
      </c>
      <c r="BQ1070" s="19">
        <f ca="1" t="shared" si="184"/>
        <v>48</v>
      </c>
      <c r="BU1070" s="19">
        <v>8603.82</v>
      </c>
      <c r="BV1070" s="41">
        <v>8603.82</v>
      </c>
    </row>
    <row r="1071" spans="1:74">
      <c r="A1071" s="19" t="s">
        <v>3946</v>
      </c>
      <c r="B1071" s="39">
        <v>1969</v>
      </c>
      <c r="C1071" s="19">
        <f t="shared" si="177"/>
        <v>1969</v>
      </c>
      <c r="D1071" s="19" t="s">
        <v>8328</v>
      </c>
      <c r="E1071" s="19" t="str">
        <f t="shared" si="176"/>
        <v>Aug</v>
      </c>
      <c r="F1071" s="19">
        <v>10</v>
      </c>
      <c r="G1071" s="40">
        <f t="shared" si="178"/>
        <v>25425</v>
      </c>
      <c r="H1071" s="19">
        <v>0</v>
      </c>
      <c r="I1071" s="19">
        <v>8665.14</v>
      </c>
      <c r="J1071" s="41">
        <v>8665.14</v>
      </c>
      <c r="K1071" s="19" t="s">
        <v>8297</v>
      </c>
      <c r="L1071" s="19" t="str">
        <v>tier - 2</v>
      </c>
      <c r="M1071" s="19" t="s">
        <v>8298</v>
      </c>
      <c r="N1071" s="19" t="str">
        <v>tier - 3</v>
      </c>
      <c r="O1071" s="19" t="s">
        <v>8299</v>
      </c>
      <c r="P1071" s="19" t="str">
        <v>R1013</v>
      </c>
      <c r="Q1071" s="19">
        <f ca="1" t="shared" si="179"/>
        <v>56</v>
      </c>
      <c r="R1071" s="29"/>
      <c r="U1071" s="19" t="s">
        <v>8301</v>
      </c>
      <c r="V1071" s="19" t="str">
        <f t="shared" si="185"/>
        <v>Nov</v>
      </c>
      <c r="X1071" s="19">
        <f t="shared" si="186"/>
        <v>1987</v>
      </c>
      <c r="AG1071" s="19" t="s">
        <v>3920</v>
      </c>
      <c r="AH1071" s="19" t="s">
        <v>8336</v>
      </c>
      <c r="AI1071" s="19" t="s">
        <v>8297</v>
      </c>
      <c r="AJ1071" s="19" t="s">
        <v>8302</v>
      </c>
      <c r="AK1071" s="19" t="str">
        <v>tier - 2</v>
      </c>
      <c r="AL1071" s="19" t="str">
        <v>tier - 1</v>
      </c>
      <c r="AT1071" s="19" t="s">
        <v>8332</v>
      </c>
      <c r="AU1071" s="19" t="str">
        <v>R1019</v>
      </c>
      <c r="BD1071" s="39">
        <v>1977</v>
      </c>
      <c r="BE1071" s="19" t="str">
        <f t="shared" si="181"/>
        <v>Sep</v>
      </c>
      <c r="BF1071" s="19">
        <v>24</v>
      </c>
      <c r="BG1071" s="40">
        <f t="shared" si="182"/>
        <v>28392</v>
      </c>
      <c r="BM1071" s="39">
        <v>1977</v>
      </c>
      <c r="BN1071" s="19" t="str">
        <f t="shared" si="183"/>
        <v>Nov</v>
      </c>
      <c r="BO1071" s="19">
        <v>12</v>
      </c>
      <c r="BP1071" s="40">
        <f t="shared" si="180"/>
        <v>28441</v>
      </c>
      <c r="BQ1071" s="19">
        <f ca="1" t="shared" si="184"/>
        <v>47</v>
      </c>
      <c r="BU1071" s="19">
        <v>8604.48</v>
      </c>
      <c r="BV1071" s="41">
        <v>8604.48</v>
      </c>
    </row>
    <row r="1072" spans="1:74">
      <c r="A1072" s="19" t="s">
        <v>3950</v>
      </c>
      <c r="B1072" s="39">
        <v>1974</v>
      </c>
      <c r="C1072" s="19">
        <f t="shared" si="177"/>
        <v>1974</v>
      </c>
      <c r="D1072" s="19" t="s">
        <v>8328</v>
      </c>
      <c r="E1072" s="19" t="str">
        <f t="shared" si="176"/>
        <v>Aug</v>
      </c>
      <c r="F1072" s="19">
        <v>16</v>
      </c>
      <c r="G1072" s="40">
        <f t="shared" si="178"/>
        <v>27257</v>
      </c>
      <c r="H1072" s="19">
        <v>0</v>
      </c>
      <c r="I1072" s="19">
        <v>8671.19</v>
      </c>
      <c r="J1072" s="41">
        <v>8671.19</v>
      </c>
      <c r="K1072" s="19" t="s">
        <v>8297</v>
      </c>
      <c r="L1072" s="19" t="str">
        <v>tier - 2</v>
      </c>
      <c r="M1072" s="19" t="s">
        <v>8302</v>
      </c>
      <c r="N1072" s="19" t="str">
        <v>tier - 1</v>
      </c>
      <c r="O1072" s="19" t="s">
        <v>8315</v>
      </c>
      <c r="P1072" s="19" t="str">
        <v>R1012</v>
      </c>
      <c r="Q1072" s="19">
        <f ca="1" t="shared" si="179"/>
        <v>51</v>
      </c>
      <c r="R1072" s="29"/>
      <c r="U1072" s="19" t="s">
        <v>8326</v>
      </c>
      <c r="V1072" s="19" t="str">
        <f t="shared" si="185"/>
        <v>Dec</v>
      </c>
      <c r="X1072" s="19">
        <f t="shared" si="186"/>
        <v>1983</v>
      </c>
      <c r="AG1072" s="19" t="s">
        <v>3923</v>
      </c>
      <c r="AH1072" s="19" t="s">
        <v>8336</v>
      </c>
      <c r="AI1072" s="19" t="s">
        <v>8298</v>
      </c>
      <c r="AJ1072" s="19" t="s">
        <v>8297</v>
      </c>
      <c r="AK1072" s="19" t="str">
        <v>tier - 3</v>
      </c>
      <c r="AL1072" s="19" t="str">
        <v>tier - 2</v>
      </c>
      <c r="AT1072" s="19" t="s">
        <v>8333</v>
      </c>
      <c r="AU1072" s="19" t="str">
        <v>R1016</v>
      </c>
      <c r="BD1072" s="39">
        <v>1977</v>
      </c>
      <c r="BE1072" s="19" t="str">
        <f t="shared" si="181"/>
        <v>Nov</v>
      </c>
      <c r="BF1072" s="19">
        <v>12</v>
      </c>
      <c r="BG1072" s="40">
        <f t="shared" si="182"/>
        <v>28441</v>
      </c>
      <c r="BM1072" s="39">
        <v>1977</v>
      </c>
      <c r="BN1072" s="19" t="str">
        <f t="shared" si="183"/>
        <v>Oct</v>
      </c>
      <c r="BO1072" s="19">
        <v>15</v>
      </c>
      <c r="BP1072" s="40">
        <f t="shared" si="180"/>
        <v>28413</v>
      </c>
      <c r="BQ1072" s="19">
        <f ca="1" t="shared" si="184"/>
        <v>48</v>
      </c>
      <c r="BU1072" s="19">
        <v>8605.36</v>
      </c>
      <c r="BV1072" s="41">
        <v>8605.36</v>
      </c>
    </row>
    <row r="1073" spans="1:74">
      <c r="A1073" s="19" t="s">
        <v>3953</v>
      </c>
      <c r="B1073" s="39">
        <v>1973</v>
      </c>
      <c r="C1073" s="19">
        <f t="shared" si="177"/>
        <v>1973</v>
      </c>
      <c r="D1073" s="19" t="s">
        <v>8329</v>
      </c>
      <c r="E1073" s="19" t="str">
        <f t="shared" si="176"/>
        <v>Oct</v>
      </c>
      <c r="F1073" s="19">
        <v>11</v>
      </c>
      <c r="G1073" s="40">
        <f t="shared" si="178"/>
        <v>26948</v>
      </c>
      <c r="H1073" s="19">
        <v>0</v>
      </c>
      <c r="I1073" s="19">
        <v>8688.86</v>
      </c>
      <c r="J1073" s="41">
        <v>8688.86</v>
      </c>
      <c r="K1073" s="19" t="s">
        <v>8297</v>
      </c>
      <c r="L1073" s="19" t="str">
        <v>tier - 2</v>
      </c>
      <c r="M1073" s="19" t="s">
        <v>8302</v>
      </c>
      <c r="N1073" s="19" t="str">
        <v>tier - 1</v>
      </c>
      <c r="O1073" s="19" t="s">
        <v>8341</v>
      </c>
      <c r="P1073" s="19" t="str">
        <v>R1017</v>
      </c>
      <c r="Q1073" s="19">
        <f ca="1" t="shared" si="179"/>
        <v>52</v>
      </c>
      <c r="R1073" s="29"/>
      <c r="U1073" s="19" t="s">
        <v>8296</v>
      </c>
      <c r="V1073" s="19" t="str">
        <f t="shared" si="185"/>
        <v>Jul</v>
      </c>
      <c r="X1073" s="19">
        <f t="shared" si="186"/>
        <v>1983</v>
      </c>
      <c r="AG1073" s="19" t="s">
        <v>3927</v>
      </c>
      <c r="AH1073" s="19" t="s">
        <v>8336</v>
      </c>
      <c r="AI1073" s="19" t="s">
        <v>8297</v>
      </c>
      <c r="AJ1073" s="19" t="s">
        <v>8297</v>
      </c>
      <c r="AK1073" s="19" t="str">
        <v>tier - 2</v>
      </c>
      <c r="AL1073" s="19" t="str">
        <v>tier - 2</v>
      </c>
      <c r="AT1073" s="19" t="s">
        <v>8299</v>
      </c>
      <c r="AU1073" s="19" t="str">
        <v>R1013</v>
      </c>
      <c r="BD1073" s="39">
        <v>1977</v>
      </c>
      <c r="BE1073" s="19" t="str">
        <f t="shared" si="181"/>
        <v>Oct</v>
      </c>
      <c r="BF1073" s="19">
        <v>15</v>
      </c>
      <c r="BG1073" s="40">
        <f t="shared" si="182"/>
        <v>28413</v>
      </c>
      <c r="BM1073" s="39">
        <v>1979</v>
      </c>
      <c r="BN1073" s="19" t="str">
        <f t="shared" si="183"/>
        <v>Jul</v>
      </c>
      <c r="BO1073" s="19">
        <v>17</v>
      </c>
      <c r="BP1073" s="40">
        <f t="shared" si="180"/>
        <v>29053</v>
      </c>
      <c r="BQ1073" s="19">
        <f ca="1" t="shared" si="184"/>
        <v>46</v>
      </c>
      <c r="BU1073" s="19">
        <v>8606.22</v>
      </c>
      <c r="BV1073" s="41">
        <v>8606.22</v>
      </c>
    </row>
    <row r="1074" spans="1:74">
      <c r="A1074" s="19" t="s">
        <v>3956</v>
      </c>
      <c r="B1074" s="39">
        <v>1980</v>
      </c>
      <c r="C1074" s="19">
        <f t="shared" si="177"/>
        <v>1980</v>
      </c>
      <c r="D1074" s="19" t="s">
        <v>8329</v>
      </c>
      <c r="E1074" s="19" t="str">
        <f t="shared" si="176"/>
        <v>Oct</v>
      </c>
      <c r="F1074" s="19">
        <v>28</v>
      </c>
      <c r="G1074" s="40">
        <f t="shared" si="178"/>
        <v>29522</v>
      </c>
      <c r="H1074" s="19">
        <v>2</v>
      </c>
      <c r="I1074" s="19">
        <v>8701.84</v>
      </c>
      <c r="J1074" s="41">
        <v>8701.84</v>
      </c>
      <c r="K1074" s="19" t="s">
        <v>8297</v>
      </c>
      <c r="L1074" s="19" t="str">
        <v>tier - 2</v>
      </c>
      <c r="M1074" s="19" t="s">
        <v>8298</v>
      </c>
      <c r="N1074" s="19" t="str">
        <v>tier - 3</v>
      </c>
      <c r="O1074" s="19" t="s">
        <v>8340</v>
      </c>
      <c r="P1074" s="19" t="str">
        <v>R1021</v>
      </c>
      <c r="Q1074" s="19">
        <f ca="1" t="shared" si="179"/>
        <v>45</v>
      </c>
      <c r="R1074" s="29"/>
      <c r="U1074" s="19" t="s">
        <v>8296</v>
      </c>
      <c r="V1074" s="19" t="str">
        <f t="shared" si="185"/>
        <v>Jul</v>
      </c>
      <c r="X1074" s="19">
        <f t="shared" si="186"/>
        <v>1973</v>
      </c>
      <c r="AG1074" s="19" t="s">
        <v>3931</v>
      </c>
      <c r="AH1074" s="19" t="s">
        <v>8336</v>
      </c>
      <c r="AI1074" s="19" t="s">
        <v>8302</v>
      </c>
      <c r="AJ1074" s="19" t="s">
        <v>8297</v>
      </c>
      <c r="AK1074" s="19" t="str">
        <v>tier - 1</v>
      </c>
      <c r="AL1074" s="19" t="str">
        <v>tier - 2</v>
      </c>
      <c r="AT1074" s="19" t="s">
        <v>8339</v>
      </c>
      <c r="AU1074" s="19" t="str">
        <v>R1014</v>
      </c>
      <c r="BD1074" s="39">
        <v>1979</v>
      </c>
      <c r="BE1074" s="19" t="str">
        <f t="shared" si="181"/>
        <v>Jul</v>
      </c>
      <c r="BF1074" s="19">
        <v>17</v>
      </c>
      <c r="BG1074" s="40">
        <f t="shared" si="182"/>
        <v>29053</v>
      </c>
      <c r="BM1074" s="39">
        <v>1977</v>
      </c>
      <c r="BN1074" s="19" t="str">
        <f t="shared" si="183"/>
        <v>Sep</v>
      </c>
      <c r="BO1074" s="19">
        <v>2</v>
      </c>
      <c r="BP1074" s="40">
        <f t="shared" si="180"/>
        <v>28370</v>
      </c>
      <c r="BQ1074" s="19">
        <f ca="1" t="shared" si="184"/>
        <v>48</v>
      </c>
      <c r="BU1074" s="19">
        <v>8615.3</v>
      </c>
      <c r="BV1074" s="41">
        <v>8615.3</v>
      </c>
    </row>
    <row r="1075" spans="1:74">
      <c r="A1075" s="19" t="s">
        <v>3959</v>
      </c>
      <c r="B1075" s="39">
        <v>1973</v>
      </c>
      <c r="C1075" s="19">
        <f t="shared" si="177"/>
        <v>1973</v>
      </c>
      <c r="D1075" s="19" t="s">
        <v>8303</v>
      </c>
      <c r="E1075" s="19" t="str">
        <f t="shared" si="176"/>
        <v>Jun</v>
      </c>
      <c r="F1075" s="19">
        <v>25</v>
      </c>
      <c r="G1075" s="40">
        <f t="shared" si="178"/>
        <v>26840</v>
      </c>
      <c r="H1075" s="19">
        <v>1</v>
      </c>
      <c r="I1075" s="19">
        <v>8703.46</v>
      </c>
      <c r="J1075" s="41">
        <v>8703.46</v>
      </c>
      <c r="K1075" s="19" t="s">
        <v>8298</v>
      </c>
      <c r="L1075" s="19" t="str">
        <v>tier - 3</v>
      </c>
      <c r="M1075" s="19" t="s">
        <v>8298</v>
      </c>
      <c r="N1075" s="19" t="str">
        <v>tier - 3</v>
      </c>
      <c r="O1075" s="19" t="s">
        <v>8330</v>
      </c>
      <c r="P1075" s="19" t="str">
        <v>R1011</v>
      </c>
      <c r="Q1075" s="19">
        <f ca="1" t="shared" si="179"/>
        <v>52</v>
      </c>
      <c r="R1075" s="29"/>
      <c r="U1075" s="19" t="s">
        <v>8310</v>
      </c>
      <c r="V1075" s="19" t="str">
        <f t="shared" si="185"/>
        <v>Sep</v>
      </c>
      <c r="X1075" s="19">
        <f t="shared" si="186"/>
        <v>1977</v>
      </c>
      <c r="AG1075" s="19" t="s">
        <v>3934</v>
      </c>
      <c r="AH1075" s="19" t="s">
        <v>8336</v>
      </c>
      <c r="AI1075" s="19" t="s">
        <v>8297</v>
      </c>
      <c r="AJ1075" s="19" t="s">
        <v>8298</v>
      </c>
      <c r="AK1075" s="19" t="str">
        <v>tier - 2</v>
      </c>
      <c r="AL1075" s="19" t="str">
        <v>tier - 3</v>
      </c>
      <c r="AT1075" s="19" t="s">
        <v>8330</v>
      </c>
      <c r="AU1075" s="19" t="str">
        <v>R1011</v>
      </c>
      <c r="BD1075" s="39">
        <v>1977</v>
      </c>
      <c r="BE1075" s="19" t="str">
        <f t="shared" si="181"/>
        <v>Sep</v>
      </c>
      <c r="BF1075" s="19">
        <v>2</v>
      </c>
      <c r="BG1075" s="40">
        <f t="shared" si="182"/>
        <v>28370</v>
      </c>
      <c r="BM1075" s="39">
        <v>1975</v>
      </c>
      <c r="BN1075" s="19" t="str">
        <f t="shared" si="183"/>
        <v>Aug</v>
      </c>
      <c r="BO1075" s="19">
        <v>3</v>
      </c>
      <c r="BP1075" s="40">
        <f t="shared" si="180"/>
        <v>27609</v>
      </c>
      <c r="BQ1075" s="19">
        <f ca="1" t="shared" si="184"/>
        <v>50</v>
      </c>
      <c r="BU1075" s="19">
        <v>8627.54</v>
      </c>
      <c r="BV1075" s="41">
        <v>8627.54</v>
      </c>
    </row>
    <row r="1076" spans="1:74">
      <c r="A1076" s="19" t="s">
        <v>3963</v>
      </c>
      <c r="B1076" s="39">
        <v>1976</v>
      </c>
      <c r="C1076" s="19">
        <f t="shared" si="177"/>
        <v>1976</v>
      </c>
      <c r="D1076" s="19" t="s">
        <v>8303</v>
      </c>
      <c r="E1076" s="19" t="str">
        <f t="shared" si="176"/>
        <v>Jun</v>
      </c>
      <c r="F1076" s="19">
        <v>17</v>
      </c>
      <c r="G1076" s="40">
        <f t="shared" si="178"/>
        <v>27928</v>
      </c>
      <c r="H1076" s="19">
        <v>2</v>
      </c>
      <c r="I1076" s="19">
        <v>8733.23</v>
      </c>
      <c r="J1076" s="41">
        <v>8733.23</v>
      </c>
      <c r="K1076" s="19" t="s">
        <v>8297</v>
      </c>
      <c r="L1076" s="19" t="str">
        <v>tier - 2</v>
      </c>
      <c r="M1076" s="19" t="s">
        <v>8298</v>
      </c>
      <c r="N1076" s="19" t="str">
        <v>tier - 3</v>
      </c>
      <c r="O1076" s="19" t="s">
        <v>8315</v>
      </c>
      <c r="P1076" s="19" t="str">
        <v>R1012</v>
      </c>
      <c r="Q1076" s="19">
        <f ca="1" t="shared" si="179"/>
        <v>49</v>
      </c>
      <c r="R1076" s="29"/>
      <c r="U1076" s="19" t="s">
        <v>8301</v>
      </c>
      <c r="V1076" s="19" t="str">
        <f t="shared" si="185"/>
        <v>Nov</v>
      </c>
      <c r="X1076" s="19">
        <f t="shared" si="186"/>
        <v>1977</v>
      </c>
      <c r="AG1076" s="19" t="s">
        <v>3938</v>
      </c>
      <c r="AH1076" s="19" t="s">
        <v>8336</v>
      </c>
      <c r="AI1076" s="19" t="s">
        <v>8297</v>
      </c>
      <c r="AJ1076" s="19" t="s">
        <v>8297</v>
      </c>
      <c r="AK1076" s="19" t="str">
        <v>tier - 2</v>
      </c>
      <c r="AL1076" s="19" t="str">
        <v>tier - 2</v>
      </c>
      <c r="AT1076" s="19" t="s">
        <v>8341</v>
      </c>
      <c r="AU1076" s="19" t="str">
        <v>R1017</v>
      </c>
      <c r="BD1076" s="39">
        <v>1975</v>
      </c>
      <c r="BE1076" s="19" t="str">
        <f t="shared" si="181"/>
        <v>Aug</v>
      </c>
      <c r="BF1076" s="19">
        <v>3</v>
      </c>
      <c r="BG1076" s="40">
        <f t="shared" si="182"/>
        <v>27609</v>
      </c>
      <c r="BM1076" s="39">
        <v>1965</v>
      </c>
      <c r="BN1076" s="19" t="str">
        <f t="shared" si="183"/>
        <v>Oct</v>
      </c>
      <c r="BO1076" s="19">
        <v>21</v>
      </c>
      <c r="BP1076" s="40">
        <f t="shared" si="180"/>
        <v>24036</v>
      </c>
      <c r="BQ1076" s="19">
        <f ca="1" t="shared" si="184"/>
        <v>60</v>
      </c>
      <c r="BU1076" s="19">
        <v>8665.09</v>
      </c>
      <c r="BV1076" s="41">
        <v>8665.09</v>
      </c>
    </row>
    <row r="1077" spans="1:74">
      <c r="A1077" s="19" t="s">
        <v>3966</v>
      </c>
      <c r="B1077" s="39">
        <v>1999</v>
      </c>
      <c r="C1077" s="19">
        <f t="shared" si="177"/>
        <v>1999</v>
      </c>
      <c r="D1077" s="19" t="s">
        <v>8328</v>
      </c>
      <c r="E1077" s="19" t="str">
        <f t="shared" si="176"/>
        <v>Aug</v>
      </c>
      <c r="F1077" s="19">
        <v>23</v>
      </c>
      <c r="G1077" s="40">
        <f t="shared" si="178"/>
        <v>36395</v>
      </c>
      <c r="H1077" s="19">
        <v>0</v>
      </c>
      <c r="I1077" s="19">
        <v>8747.68</v>
      </c>
      <c r="J1077" s="41">
        <v>8747.68</v>
      </c>
      <c r="K1077" s="19" t="s">
        <v>8297</v>
      </c>
      <c r="L1077" s="19" t="str">
        <v>tier - 2</v>
      </c>
      <c r="M1077" s="19" t="s">
        <v>8298</v>
      </c>
      <c r="N1077" s="19" t="str">
        <v>tier - 3</v>
      </c>
      <c r="O1077" s="19" t="s">
        <v>8330</v>
      </c>
      <c r="P1077" s="19" t="str">
        <v>R1011</v>
      </c>
      <c r="Q1077" s="19">
        <f ca="1" t="shared" si="179"/>
        <v>26</v>
      </c>
      <c r="R1077" s="29"/>
      <c r="U1077" s="19" t="s">
        <v>8329</v>
      </c>
      <c r="V1077" s="19" t="str">
        <f t="shared" si="185"/>
        <v>Oct</v>
      </c>
      <c r="X1077" s="19">
        <f t="shared" si="186"/>
        <v>1977</v>
      </c>
      <c r="AG1077" s="19" t="s">
        <v>3942</v>
      </c>
      <c r="AH1077" s="19" t="s">
        <v>8336</v>
      </c>
      <c r="AI1077" s="19" t="s">
        <v>8298</v>
      </c>
      <c r="AJ1077" s="19" t="s">
        <v>8297</v>
      </c>
      <c r="AK1077" s="19" t="str">
        <v>tier - 3</v>
      </c>
      <c r="AL1077" s="19" t="str">
        <v>tier - 2</v>
      </c>
      <c r="AT1077" s="19" t="s">
        <v>8315</v>
      </c>
      <c r="AU1077" s="19" t="str">
        <v>R1012</v>
      </c>
      <c r="BD1077" s="39">
        <v>1965</v>
      </c>
      <c r="BE1077" s="19" t="str">
        <f t="shared" si="181"/>
        <v>Oct</v>
      </c>
      <c r="BF1077" s="19">
        <v>21</v>
      </c>
      <c r="BG1077" s="40">
        <f t="shared" si="182"/>
        <v>24036</v>
      </c>
      <c r="BM1077" s="39">
        <v>1969</v>
      </c>
      <c r="BN1077" s="19" t="str">
        <f t="shared" si="183"/>
        <v>Aug</v>
      </c>
      <c r="BO1077" s="19">
        <v>10</v>
      </c>
      <c r="BP1077" s="40">
        <f t="shared" si="180"/>
        <v>25425</v>
      </c>
      <c r="BQ1077" s="19">
        <f ca="1" t="shared" si="184"/>
        <v>56</v>
      </c>
      <c r="BU1077" s="19">
        <v>8665.14</v>
      </c>
      <c r="BV1077" s="41">
        <v>8665.14</v>
      </c>
    </row>
    <row r="1078" spans="1:74">
      <c r="A1078" s="19" t="s">
        <v>3970</v>
      </c>
      <c r="B1078" s="39">
        <v>1969</v>
      </c>
      <c r="C1078" s="19">
        <f t="shared" si="177"/>
        <v>1969</v>
      </c>
      <c r="D1078" s="19" t="s">
        <v>8310</v>
      </c>
      <c r="E1078" s="19" t="str">
        <f t="shared" si="176"/>
        <v>Sep</v>
      </c>
      <c r="F1078" s="19">
        <v>9</v>
      </c>
      <c r="G1078" s="40">
        <f t="shared" si="178"/>
        <v>25455</v>
      </c>
      <c r="H1078" s="19">
        <v>0</v>
      </c>
      <c r="I1078" s="19">
        <v>8760.12</v>
      </c>
      <c r="J1078" s="41">
        <v>8760.12</v>
      </c>
      <c r="K1078" s="19" t="s">
        <v>8297</v>
      </c>
      <c r="L1078" s="19" t="str">
        <v>tier - 2</v>
      </c>
      <c r="M1078" s="19" t="s">
        <v>8302</v>
      </c>
      <c r="N1078" s="19" t="str">
        <v>tier - 1</v>
      </c>
      <c r="O1078" s="19" t="s">
        <v>8299</v>
      </c>
      <c r="P1078" s="19" t="str">
        <v>R1013</v>
      </c>
      <c r="Q1078" s="19">
        <f ca="1" t="shared" si="179"/>
        <v>56</v>
      </c>
      <c r="R1078" s="29"/>
      <c r="U1078" s="19" t="s">
        <v>8296</v>
      </c>
      <c r="V1078" s="19" t="str">
        <f t="shared" si="185"/>
        <v>Jul</v>
      </c>
      <c r="X1078" s="19">
        <f t="shared" si="186"/>
        <v>1979</v>
      </c>
      <c r="AG1078" s="19" t="s">
        <v>3946</v>
      </c>
      <c r="AH1078" s="19" t="s">
        <v>8336</v>
      </c>
      <c r="AI1078" s="19" t="s">
        <v>8297</v>
      </c>
      <c r="AJ1078" s="19" t="s">
        <v>8298</v>
      </c>
      <c r="AK1078" s="19" t="str">
        <v>tier - 2</v>
      </c>
      <c r="AL1078" s="19" t="str">
        <v>tier - 3</v>
      </c>
      <c r="AT1078" s="19" t="s">
        <v>8299</v>
      </c>
      <c r="AU1078" s="19" t="str">
        <v>R1013</v>
      </c>
      <c r="BD1078" s="39">
        <v>1969</v>
      </c>
      <c r="BE1078" s="19" t="str">
        <f t="shared" si="181"/>
        <v>Aug</v>
      </c>
      <c r="BF1078" s="19">
        <v>10</v>
      </c>
      <c r="BG1078" s="40">
        <f t="shared" si="182"/>
        <v>25425</v>
      </c>
      <c r="BM1078" s="39">
        <v>1974</v>
      </c>
      <c r="BN1078" s="19" t="str">
        <f t="shared" si="183"/>
        <v>Aug</v>
      </c>
      <c r="BO1078" s="19">
        <v>16</v>
      </c>
      <c r="BP1078" s="40">
        <f t="shared" si="180"/>
        <v>27257</v>
      </c>
      <c r="BQ1078" s="19">
        <f ca="1" t="shared" si="184"/>
        <v>51</v>
      </c>
      <c r="BU1078" s="19">
        <v>8671.19</v>
      </c>
      <c r="BV1078" s="41">
        <v>8671.19</v>
      </c>
    </row>
    <row r="1079" spans="1:74">
      <c r="A1079" s="19" t="s">
        <v>3974</v>
      </c>
      <c r="B1079" s="39">
        <v>1974</v>
      </c>
      <c r="C1079" s="19">
        <f t="shared" si="177"/>
        <v>1974</v>
      </c>
      <c r="D1079" s="19" t="s">
        <v>8310</v>
      </c>
      <c r="E1079" s="19" t="str">
        <f t="shared" si="176"/>
        <v>Sep</v>
      </c>
      <c r="F1079" s="19">
        <v>6</v>
      </c>
      <c r="G1079" s="40">
        <f t="shared" si="178"/>
        <v>27278</v>
      </c>
      <c r="H1079" s="19">
        <v>1</v>
      </c>
      <c r="I1079" s="19">
        <v>8765.25</v>
      </c>
      <c r="J1079" s="41">
        <v>8765.25</v>
      </c>
      <c r="K1079" s="19" t="s">
        <v>8297</v>
      </c>
      <c r="L1079" s="19" t="str">
        <v>tier - 2</v>
      </c>
      <c r="M1079" s="19" t="s">
        <v>8298</v>
      </c>
      <c r="N1079" s="19" t="str">
        <v>tier - 3</v>
      </c>
      <c r="O1079" s="19" t="s">
        <v>8315</v>
      </c>
      <c r="P1079" s="19" t="str">
        <v>R1012</v>
      </c>
      <c r="Q1079" s="19">
        <f ca="1" t="shared" si="179"/>
        <v>51</v>
      </c>
      <c r="R1079" s="29"/>
      <c r="U1079" s="19" t="s">
        <v>8310</v>
      </c>
      <c r="V1079" s="19" t="str">
        <f t="shared" si="185"/>
        <v>Sep</v>
      </c>
      <c r="X1079" s="19">
        <f t="shared" si="186"/>
        <v>1977</v>
      </c>
      <c r="AG1079" s="19" t="s">
        <v>3950</v>
      </c>
      <c r="AH1079" s="19" t="s">
        <v>8336</v>
      </c>
      <c r="AI1079" s="19" t="s">
        <v>8297</v>
      </c>
      <c r="AJ1079" s="19" t="s">
        <v>8302</v>
      </c>
      <c r="AK1079" s="19" t="str">
        <v>tier - 2</v>
      </c>
      <c r="AL1079" s="19" t="str">
        <v>tier - 1</v>
      </c>
      <c r="AT1079" s="19" t="s">
        <v>8315</v>
      </c>
      <c r="AU1079" s="19" t="str">
        <v>R1012</v>
      </c>
      <c r="BD1079" s="39">
        <v>1974</v>
      </c>
      <c r="BE1079" s="19" t="str">
        <f t="shared" si="181"/>
        <v>Aug</v>
      </c>
      <c r="BF1079" s="19">
        <v>16</v>
      </c>
      <c r="BG1079" s="40">
        <f t="shared" si="182"/>
        <v>27257</v>
      </c>
      <c r="BM1079" s="39">
        <v>1973</v>
      </c>
      <c r="BN1079" s="19" t="str">
        <f t="shared" si="183"/>
        <v>Oct</v>
      </c>
      <c r="BO1079" s="19">
        <v>11</v>
      </c>
      <c r="BP1079" s="40">
        <f t="shared" si="180"/>
        <v>26948</v>
      </c>
      <c r="BQ1079" s="19">
        <f ca="1" t="shared" si="184"/>
        <v>52</v>
      </c>
      <c r="BU1079" s="19">
        <v>8688.86</v>
      </c>
      <c r="BV1079" s="41">
        <v>8688.86</v>
      </c>
    </row>
    <row r="1080" spans="1:74">
      <c r="A1080" s="19" t="s">
        <v>3977</v>
      </c>
      <c r="B1080" s="39">
        <v>1971</v>
      </c>
      <c r="C1080" s="19">
        <f t="shared" si="177"/>
        <v>1971</v>
      </c>
      <c r="D1080" s="19" t="s">
        <v>8328</v>
      </c>
      <c r="E1080" s="19" t="str">
        <f t="shared" si="176"/>
        <v>Aug</v>
      </c>
      <c r="F1080" s="19">
        <v>23</v>
      </c>
      <c r="G1080" s="40">
        <f t="shared" si="178"/>
        <v>26168</v>
      </c>
      <c r="H1080" s="19">
        <v>0</v>
      </c>
      <c r="I1080" s="19">
        <v>8782.47</v>
      </c>
      <c r="J1080" s="41">
        <v>8782.47</v>
      </c>
      <c r="K1080" s="19" t="s">
        <v>8297</v>
      </c>
      <c r="L1080" s="19" t="str">
        <v>tier - 2</v>
      </c>
      <c r="M1080" s="19" t="s">
        <v>8298</v>
      </c>
      <c r="N1080" s="19" t="str">
        <v>tier - 3</v>
      </c>
      <c r="O1080" s="19" t="s">
        <v>8330</v>
      </c>
      <c r="P1080" s="19" t="str">
        <v>R1011</v>
      </c>
      <c r="Q1080" s="19">
        <f ca="1" t="shared" si="179"/>
        <v>54</v>
      </c>
      <c r="R1080" s="29"/>
      <c r="U1080" s="19" t="s">
        <v>8328</v>
      </c>
      <c r="V1080" s="19" t="str">
        <f t="shared" si="185"/>
        <v>Aug</v>
      </c>
      <c r="X1080" s="19">
        <f t="shared" si="186"/>
        <v>1975</v>
      </c>
      <c r="AG1080" s="19" t="s">
        <v>3953</v>
      </c>
      <c r="AH1080" s="19" t="s">
        <v>8336</v>
      </c>
      <c r="AI1080" s="19" t="s">
        <v>8297</v>
      </c>
      <c r="AJ1080" s="19" t="s">
        <v>8302</v>
      </c>
      <c r="AK1080" s="19" t="str">
        <v>tier - 2</v>
      </c>
      <c r="AL1080" s="19" t="str">
        <v>tier - 1</v>
      </c>
      <c r="AT1080" s="19" t="s">
        <v>8341</v>
      </c>
      <c r="AU1080" s="19" t="str">
        <v>R1017</v>
      </c>
      <c r="BD1080" s="39">
        <v>1973</v>
      </c>
      <c r="BE1080" s="19" t="str">
        <f t="shared" si="181"/>
        <v>Oct</v>
      </c>
      <c r="BF1080" s="19">
        <v>11</v>
      </c>
      <c r="BG1080" s="40">
        <f t="shared" si="182"/>
        <v>26948</v>
      </c>
      <c r="BM1080" s="39">
        <v>1980</v>
      </c>
      <c r="BN1080" s="19" t="str">
        <f t="shared" si="183"/>
        <v>Oct</v>
      </c>
      <c r="BO1080" s="19">
        <v>28</v>
      </c>
      <c r="BP1080" s="40">
        <f t="shared" si="180"/>
        <v>29522</v>
      </c>
      <c r="BQ1080" s="19">
        <f ca="1" t="shared" si="184"/>
        <v>45</v>
      </c>
      <c r="BU1080" s="19">
        <v>8701.84</v>
      </c>
      <c r="BV1080" s="41">
        <v>8701.84</v>
      </c>
    </row>
    <row r="1081" spans="1:74">
      <c r="A1081" s="19" t="s">
        <v>3980</v>
      </c>
      <c r="B1081" s="39">
        <v>1971</v>
      </c>
      <c r="C1081" s="19">
        <f t="shared" si="177"/>
        <v>1971</v>
      </c>
      <c r="D1081" s="19" t="s">
        <v>8303</v>
      </c>
      <c r="E1081" s="19" t="str">
        <f t="shared" si="176"/>
        <v>Jun</v>
      </c>
      <c r="F1081" s="19">
        <v>18</v>
      </c>
      <c r="G1081" s="40">
        <f t="shared" si="178"/>
        <v>26102</v>
      </c>
      <c r="H1081" s="19">
        <v>0</v>
      </c>
      <c r="I1081" s="19">
        <v>8798.59</v>
      </c>
      <c r="J1081" s="41">
        <v>8798.59</v>
      </c>
      <c r="K1081" s="19" t="s">
        <v>8297</v>
      </c>
      <c r="L1081" s="19" t="str">
        <v>tier - 2</v>
      </c>
      <c r="M1081" s="19" t="s">
        <v>8302</v>
      </c>
      <c r="N1081" s="19" t="str">
        <v>tier - 1</v>
      </c>
      <c r="O1081" s="19" t="s">
        <v>8330</v>
      </c>
      <c r="P1081" s="19" t="str">
        <v>R1011</v>
      </c>
      <c r="Q1081" s="19">
        <f ca="1" t="shared" si="179"/>
        <v>54</v>
      </c>
      <c r="R1081" s="29"/>
      <c r="U1081" s="19" t="s">
        <v>8329</v>
      </c>
      <c r="V1081" s="19" t="str">
        <f t="shared" si="185"/>
        <v>Oct</v>
      </c>
      <c r="X1081" s="19">
        <f t="shared" si="186"/>
        <v>1965</v>
      </c>
      <c r="AG1081" s="19" t="s">
        <v>3956</v>
      </c>
      <c r="AH1081" s="19" t="s">
        <v>8336</v>
      </c>
      <c r="AI1081" s="19" t="s">
        <v>8297</v>
      </c>
      <c r="AJ1081" s="19" t="s">
        <v>8298</v>
      </c>
      <c r="AK1081" s="19" t="str">
        <v>tier - 2</v>
      </c>
      <c r="AL1081" s="19" t="str">
        <v>tier - 3</v>
      </c>
      <c r="AT1081" s="19" t="s">
        <v>8340</v>
      </c>
      <c r="AU1081" s="19" t="str">
        <v>R1021</v>
      </c>
      <c r="BD1081" s="39">
        <v>1980</v>
      </c>
      <c r="BE1081" s="19" t="str">
        <f t="shared" si="181"/>
        <v>Oct</v>
      </c>
      <c r="BF1081" s="19">
        <v>28</v>
      </c>
      <c r="BG1081" s="40">
        <f t="shared" si="182"/>
        <v>29522</v>
      </c>
      <c r="BM1081" s="39">
        <v>1973</v>
      </c>
      <c r="BN1081" s="19" t="str">
        <f t="shared" si="183"/>
        <v>Jun</v>
      </c>
      <c r="BO1081" s="19">
        <v>25</v>
      </c>
      <c r="BP1081" s="40">
        <f t="shared" si="180"/>
        <v>26840</v>
      </c>
      <c r="BQ1081" s="19">
        <f ca="1" t="shared" si="184"/>
        <v>52</v>
      </c>
      <c r="BU1081" s="19">
        <v>8703.46</v>
      </c>
      <c r="BV1081" s="41">
        <v>8703.46</v>
      </c>
    </row>
    <row r="1082" spans="1:74">
      <c r="A1082" s="19" t="s">
        <v>3983</v>
      </c>
      <c r="B1082" s="39">
        <v>1965</v>
      </c>
      <c r="C1082" s="19">
        <f t="shared" si="177"/>
        <v>1965</v>
      </c>
      <c r="D1082" s="19" t="s">
        <v>8328</v>
      </c>
      <c r="E1082" s="19" t="str">
        <f t="shared" si="176"/>
        <v>Aug</v>
      </c>
      <c r="F1082" s="19">
        <v>29</v>
      </c>
      <c r="G1082" s="40">
        <f t="shared" si="178"/>
        <v>23983</v>
      </c>
      <c r="H1082" s="19">
        <v>0</v>
      </c>
      <c r="I1082" s="19">
        <v>8800.49</v>
      </c>
      <c r="J1082" s="41">
        <v>8800.49</v>
      </c>
      <c r="K1082" s="19" t="s">
        <v>8298</v>
      </c>
      <c r="L1082" s="19" t="str">
        <v>tier - 3</v>
      </c>
      <c r="M1082" s="19" t="s">
        <v>8297</v>
      </c>
      <c r="N1082" s="19" t="str">
        <v>tier - 2</v>
      </c>
      <c r="O1082" s="19" t="s">
        <v>8299</v>
      </c>
      <c r="P1082" s="19" t="str">
        <v>R1013</v>
      </c>
      <c r="Q1082" s="19">
        <f ca="1" t="shared" si="179"/>
        <v>60</v>
      </c>
      <c r="R1082" s="29"/>
      <c r="U1082" s="19" t="s">
        <v>8328</v>
      </c>
      <c r="V1082" s="19" t="str">
        <f t="shared" si="185"/>
        <v>Aug</v>
      </c>
      <c r="X1082" s="19">
        <f t="shared" si="186"/>
        <v>1969</v>
      </c>
      <c r="AG1082" s="19" t="s">
        <v>3959</v>
      </c>
      <c r="AH1082" s="19" t="s">
        <v>8336</v>
      </c>
      <c r="AI1082" s="19" t="s">
        <v>8298</v>
      </c>
      <c r="AJ1082" s="19" t="s">
        <v>8298</v>
      </c>
      <c r="AK1082" s="19" t="str">
        <v>tier - 3</v>
      </c>
      <c r="AL1082" s="19" t="str">
        <v>tier - 3</v>
      </c>
      <c r="AT1082" s="19" t="s">
        <v>8330</v>
      </c>
      <c r="AU1082" s="19" t="str">
        <v>R1011</v>
      </c>
      <c r="BD1082" s="39">
        <v>1973</v>
      </c>
      <c r="BE1082" s="19" t="str">
        <f t="shared" si="181"/>
        <v>Jun</v>
      </c>
      <c r="BF1082" s="19">
        <v>25</v>
      </c>
      <c r="BG1082" s="40">
        <f t="shared" si="182"/>
        <v>26840</v>
      </c>
      <c r="BM1082" s="39">
        <v>1976</v>
      </c>
      <c r="BN1082" s="19" t="str">
        <f t="shared" si="183"/>
        <v>Jun</v>
      </c>
      <c r="BO1082" s="19">
        <v>17</v>
      </c>
      <c r="BP1082" s="40">
        <f t="shared" si="180"/>
        <v>27928</v>
      </c>
      <c r="BQ1082" s="19">
        <f ca="1" t="shared" si="184"/>
        <v>49</v>
      </c>
      <c r="BU1082" s="19">
        <v>8733.23</v>
      </c>
      <c r="BV1082" s="41">
        <v>8733.23</v>
      </c>
    </row>
    <row r="1083" spans="1:74">
      <c r="A1083" s="19" t="s">
        <v>3987</v>
      </c>
      <c r="B1083" s="39">
        <v>2001</v>
      </c>
      <c r="C1083" s="19">
        <f t="shared" si="177"/>
        <v>2001</v>
      </c>
      <c r="D1083" s="19" t="s">
        <v>8301</v>
      </c>
      <c r="E1083" s="19" t="str">
        <f t="shared" si="176"/>
        <v>Nov</v>
      </c>
      <c r="F1083" s="19">
        <v>7</v>
      </c>
      <c r="G1083" s="40">
        <f t="shared" si="178"/>
        <v>37202</v>
      </c>
      <c r="H1083" s="19">
        <v>0</v>
      </c>
      <c r="I1083" s="19">
        <v>8821.88</v>
      </c>
      <c r="J1083" s="41">
        <v>8821.88</v>
      </c>
      <c r="K1083" s="19" t="s">
        <v>8297</v>
      </c>
      <c r="L1083" s="19" t="str">
        <v>tier - 2</v>
      </c>
      <c r="M1083" s="19" t="s">
        <v>8298</v>
      </c>
      <c r="N1083" s="19" t="str">
        <v>tier - 3</v>
      </c>
      <c r="O1083" s="19" t="s">
        <v>8338</v>
      </c>
      <c r="P1083" s="19" t="str">
        <v>R1023</v>
      </c>
      <c r="Q1083" s="19">
        <f ca="1" t="shared" si="179"/>
        <v>23</v>
      </c>
      <c r="R1083" s="29"/>
      <c r="U1083" s="19" t="s">
        <v>8328</v>
      </c>
      <c r="V1083" s="19" t="str">
        <f t="shared" si="185"/>
        <v>Aug</v>
      </c>
      <c r="X1083" s="19">
        <f t="shared" si="186"/>
        <v>1974</v>
      </c>
      <c r="AG1083" s="19" t="s">
        <v>3963</v>
      </c>
      <c r="AH1083" s="19" t="s">
        <v>8336</v>
      </c>
      <c r="AI1083" s="19" t="s">
        <v>8297</v>
      </c>
      <c r="AJ1083" s="19" t="s">
        <v>8298</v>
      </c>
      <c r="AK1083" s="19" t="str">
        <v>tier - 2</v>
      </c>
      <c r="AL1083" s="19" t="str">
        <v>tier - 3</v>
      </c>
      <c r="AT1083" s="19" t="s">
        <v>8315</v>
      </c>
      <c r="AU1083" s="19" t="str">
        <v>R1012</v>
      </c>
      <c r="BD1083" s="39">
        <v>1976</v>
      </c>
      <c r="BE1083" s="19" t="str">
        <f t="shared" si="181"/>
        <v>Jun</v>
      </c>
      <c r="BF1083" s="19">
        <v>17</v>
      </c>
      <c r="BG1083" s="40">
        <f t="shared" si="182"/>
        <v>27928</v>
      </c>
      <c r="BM1083" s="39">
        <v>1999</v>
      </c>
      <c r="BN1083" s="19" t="str">
        <f t="shared" si="183"/>
        <v>Aug</v>
      </c>
      <c r="BO1083" s="19">
        <v>23</v>
      </c>
      <c r="BP1083" s="40">
        <f t="shared" si="180"/>
        <v>36395</v>
      </c>
      <c r="BQ1083" s="19">
        <f ca="1" t="shared" si="184"/>
        <v>26</v>
      </c>
      <c r="BU1083" s="19">
        <v>8747.68</v>
      </c>
      <c r="BV1083" s="41">
        <v>8747.68</v>
      </c>
    </row>
    <row r="1084" spans="1:74">
      <c r="A1084" s="19" t="s">
        <v>3990</v>
      </c>
      <c r="B1084" s="39">
        <v>1976</v>
      </c>
      <c r="C1084" s="19">
        <f t="shared" si="177"/>
        <v>1976</v>
      </c>
      <c r="D1084" s="19" t="s">
        <v>8303</v>
      </c>
      <c r="E1084" s="19" t="str">
        <f t="shared" si="176"/>
        <v>Jun</v>
      </c>
      <c r="F1084" s="19">
        <v>14</v>
      </c>
      <c r="G1084" s="40">
        <f t="shared" si="178"/>
        <v>27925</v>
      </c>
      <c r="H1084" s="19">
        <v>2</v>
      </c>
      <c r="I1084" s="19">
        <v>8823.28</v>
      </c>
      <c r="J1084" s="41">
        <v>8823.28</v>
      </c>
      <c r="K1084" s="19" t="s">
        <v>8297</v>
      </c>
      <c r="L1084" s="19" t="str">
        <v>tier - 2</v>
      </c>
      <c r="M1084" s="19" t="s">
        <v>8302</v>
      </c>
      <c r="N1084" s="19" t="str">
        <v>tier - 1</v>
      </c>
      <c r="O1084" s="19" t="s">
        <v>8330</v>
      </c>
      <c r="P1084" s="19" t="str">
        <v>R1011</v>
      </c>
      <c r="Q1084" s="19">
        <f ca="1" t="shared" si="179"/>
        <v>49</v>
      </c>
      <c r="R1084" s="29"/>
      <c r="U1084" s="19" t="s">
        <v>8329</v>
      </c>
      <c r="V1084" s="19" t="str">
        <f t="shared" si="185"/>
        <v>Oct</v>
      </c>
      <c r="X1084" s="19">
        <f t="shared" si="186"/>
        <v>1973</v>
      </c>
      <c r="AG1084" s="19" t="s">
        <v>3966</v>
      </c>
      <c r="AH1084" s="19" t="s">
        <v>8336</v>
      </c>
      <c r="AI1084" s="19" t="s">
        <v>8297</v>
      </c>
      <c r="AJ1084" s="19" t="s">
        <v>8298</v>
      </c>
      <c r="AK1084" s="19" t="str">
        <v>tier - 2</v>
      </c>
      <c r="AL1084" s="19" t="str">
        <v>tier - 3</v>
      </c>
      <c r="AT1084" s="19" t="s">
        <v>8330</v>
      </c>
      <c r="AU1084" s="19" t="str">
        <v>R1011</v>
      </c>
      <c r="BD1084" s="39">
        <v>1999</v>
      </c>
      <c r="BE1084" s="19" t="str">
        <f t="shared" si="181"/>
        <v>Aug</v>
      </c>
      <c r="BF1084" s="19">
        <v>23</v>
      </c>
      <c r="BG1084" s="40">
        <f t="shared" si="182"/>
        <v>36395</v>
      </c>
      <c r="BM1084" s="39">
        <v>1969</v>
      </c>
      <c r="BN1084" s="19" t="str">
        <f t="shared" si="183"/>
        <v>Sep</v>
      </c>
      <c r="BO1084" s="19">
        <v>9</v>
      </c>
      <c r="BP1084" s="40">
        <f t="shared" si="180"/>
        <v>25455</v>
      </c>
      <c r="BQ1084" s="19">
        <f ca="1" t="shared" si="184"/>
        <v>56</v>
      </c>
      <c r="BU1084" s="19">
        <v>8760.12</v>
      </c>
      <c r="BV1084" s="41">
        <v>8760.12</v>
      </c>
    </row>
    <row r="1085" spans="1:74">
      <c r="A1085" s="19" t="s">
        <v>3994</v>
      </c>
      <c r="B1085" s="39">
        <v>1976</v>
      </c>
      <c r="C1085" s="19">
        <f t="shared" si="177"/>
        <v>1976</v>
      </c>
      <c r="D1085" s="19" t="s">
        <v>8329</v>
      </c>
      <c r="E1085" s="19" t="str">
        <f t="shared" si="176"/>
        <v>Oct</v>
      </c>
      <c r="F1085" s="19">
        <v>19</v>
      </c>
      <c r="G1085" s="40">
        <f t="shared" si="178"/>
        <v>28052</v>
      </c>
      <c r="H1085" s="19">
        <v>1</v>
      </c>
      <c r="I1085" s="19">
        <v>8823.99</v>
      </c>
      <c r="J1085" s="41">
        <v>8823.99</v>
      </c>
      <c r="K1085" s="19" t="s">
        <v>8297</v>
      </c>
      <c r="L1085" s="19" t="str">
        <v>tier - 2</v>
      </c>
      <c r="M1085" s="19" t="s">
        <v>8298</v>
      </c>
      <c r="N1085" s="19" t="str">
        <v>tier - 3</v>
      </c>
      <c r="O1085" s="19" t="s">
        <v>8337</v>
      </c>
      <c r="P1085" s="19" t="str">
        <v>R1024</v>
      </c>
      <c r="Q1085" s="19">
        <f ca="1" t="shared" si="179"/>
        <v>49</v>
      </c>
      <c r="R1085" s="29"/>
      <c r="U1085" s="19" t="s">
        <v>8329</v>
      </c>
      <c r="V1085" s="19" t="str">
        <f t="shared" si="185"/>
        <v>Oct</v>
      </c>
      <c r="X1085" s="19">
        <f t="shared" si="186"/>
        <v>1980</v>
      </c>
      <c r="AG1085" s="19" t="s">
        <v>3970</v>
      </c>
      <c r="AH1085" s="19" t="s">
        <v>8336</v>
      </c>
      <c r="AI1085" s="19" t="s">
        <v>8297</v>
      </c>
      <c r="AJ1085" s="19" t="s">
        <v>8302</v>
      </c>
      <c r="AK1085" s="19" t="str">
        <v>tier - 2</v>
      </c>
      <c r="AL1085" s="19" t="str">
        <v>tier - 1</v>
      </c>
      <c r="AT1085" s="19" t="s">
        <v>8299</v>
      </c>
      <c r="AU1085" s="19" t="str">
        <v>R1013</v>
      </c>
      <c r="BD1085" s="39">
        <v>1969</v>
      </c>
      <c r="BE1085" s="19" t="str">
        <f t="shared" si="181"/>
        <v>Sep</v>
      </c>
      <c r="BF1085" s="19">
        <v>9</v>
      </c>
      <c r="BG1085" s="40">
        <f t="shared" si="182"/>
        <v>25455</v>
      </c>
      <c r="BM1085" s="39">
        <v>1974</v>
      </c>
      <c r="BN1085" s="19" t="str">
        <f t="shared" si="183"/>
        <v>Sep</v>
      </c>
      <c r="BO1085" s="19">
        <v>6</v>
      </c>
      <c r="BP1085" s="40">
        <f t="shared" si="180"/>
        <v>27278</v>
      </c>
      <c r="BQ1085" s="19">
        <f ca="1" t="shared" si="184"/>
        <v>51</v>
      </c>
      <c r="BU1085" s="19">
        <v>8765.25</v>
      </c>
      <c r="BV1085" s="41">
        <v>8765.25</v>
      </c>
    </row>
    <row r="1086" spans="1:74">
      <c r="A1086" s="19" t="s">
        <v>3998</v>
      </c>
      <c r="B1086" s="39">
        <v>1988</v>
      </c>
      <c r="C1086" s="19">
        <f t="shared" si="177"/>
        <v>1988</v>
      </c>
      <c r="D1086" s="19" t="s">
        <v>8328</v>
      </c>
      <c r="E1086" s="19" t="str">
        <f t="shared" si="176"/>
        <v>Aug</v>
      </c>
      <c r="F1086" s="19">
        <v>22</v>
      </c>
      <c r="G1086" s="40">
        <f t="shared" si="178"/>
        <v>32377</v>
      </c>
      <c r="H1086" s="19">
        <v>3</v>
      </c>
      <c r="I1086" s="19">
        <v>8824.27</v>
      </c>
      <c r="J1086" s="41">
        <v>8824.27</v>
      </c>
      <c r="K1086" s="19" t="s">
        <v>8297</v>
      </c>
      <c r="L1086" s="19" t="str">
        <v>tier - 2</v>
      </c>
      <c r="M1086" s="19" t="s">
        <v>8302</v>
      </c>
      <c r="N1086" s="19" t="str">
        <v>tier - 1</v>
      </c>
      <c r="O1086" s="19" t="s">
        <v>8335</v>
      </c>
      <c r="P1086" s="19" t="str">
        <v>R1025</v>
      </c>
      <c r="Q1086" s="19">
        <f ca="1" t="shared" si="179"/>
        <v>37</v>
      </c>
      <c r="R1086" s="29"/>
      <c r="U1086" s="19" t="s">
        <v>8303</v>
      </c>
      <c r="V1086" s="19" t="str">
        <f t="shared" si="185"/>
        <v>Jun</v>
      </c>
      <c r="X1086" s="19">
        <f t="shared" si="186"/>
        <v>1973</v>
      </c>
      <c r="AG1086" s="19" t="s">
        <v>3974</v>
      </c>
      <c r="AH1086" s="19" t="s">
        <v>8336</v>
      </c>
      <c r="AI1086" s="19" t="s">
        <v>8297</v>
      </c>
      <c r="AJ1086" s="19" t="s">
        <v>8298</v>
      </c>
      <c r="AK1086" s="19" t="str">
        <v>tier - 2</v>
      </c>
      <c r="AL1086" s="19" t="str">
        <v>tier - 3</v>
      </c>
      <c r="AT1086" s="19" t="s">
        <v>8315</v>
      </c>
      <c r="AU1086" s="19" t="str">
        <v>R1012</v>
      </c>
      <c r="BD1086" s="39">
        <v>1974</v>
      </c>
      <c r="BE1086" s="19" t="str">
        <f t="shared" si="181"/>
        <v>Sep</v>
      </c>
      <c r="BF1086" s="19">
        <v>6</v>
      </c>
      <c r="BG1086" s="40">
        <f t="shared" si="182"/>
        <v>27278</v>
      </c>
      <c r="BM1086" s="39">
        <v>1971</v>
      </c>
      <c r="BN1086" s="19" t="str">
        <f t="shared" si="183"/>
        <v>Aug</v>
      </c>
      <c r="BO1086" s="19">
        <v>23</v>
      </c>
      <c r="BP1086" s="40">
        <f t="shared" si="180"/>
        <v>26168</v>
      </c>
      <c r="BQ1086" s="19">
        <f ca="1" t="shared" si="184"/>
        <v>54</v>
      </c>
      <c r="BU1086" s="19">
        <v>8782.47</v>
      </c>
      <c r="BV1086" s="41">
        <v>8782.47</v>
      </c>
    </row>
    <row r="1087" spans="1:74">
      <c r="A1087" s="19" t="s">
        <v>4001</v>
      </c>
      <c r="B1087" s="39">
        <v>1976</v>
      </c>
      <c r="C1087" s="19">
        <f t="shared" si="177"/>
        <v>1976</v>
      </c>
      <c r="D1087" s="19" t="s">
        <v>8296</v>
      </c>
      <c r="E1087" s="19" t="str">
        <f t="shared" si="176"/>
        <v>Jul</v>
      </c>
      <c r="F1087" s="19">
        <v>14</v>
      </c>
      <c r="G1087" s="40">
        <f t="shared" si="178"/>
        <v>27955</v>
      </c>
      <c r="H1087" s="19">
        <v>2</v>
      </c>
      <c r="I1087" s="19">
        <v>8825.09</v>
      </c>
      <c r="J1087" s="41">
        <v>8825.09</v>
      </c>
      <c r="K1087" s="19" t="s">
        <v>8297</v>
      </c>
      <c r="L1087" s="19" t="str">
        <v>tier - 2</v>
      </c>
      <c r="M1087" s="19" t="s">
        <v>8298</v>
      </c>
      <c r="N1087" s="19" t="str">
        <v>tier - 3</v>
      </c>
      <c r="O1087" s="19" t="s">
        <v>8330</v>
      </c>
      <c r="P1087" s="19" t="str">
        <v>R1011</v>
      </c>
      <c r="Q1087" s="19">
        <f ca="1" t="shared" si="179"/>
        <v>49</v>
      </c>
      <c r="R1087" s="29"/>
      <c r="U1087" s="19" t="s">
        <v>8303</v>
      </c>
      <c r="V1087" s="19" t="str">
        <f t="shared" si="185"/>
        <v>Jun</v>
      </c>
      <c r="X1087" s="19">
        <f t="shared" si="186"/>
        <v>1976</v>
      </c>
      <c r="AG1087" s="19" t="s">
        <v>3977</v>
      </c>
      <c r="AH1087" s="19" t="s">
        <v>8336</v>
      </c>
      <c r="AI1087" s="19" t="s">
        <v>8297</v>
      </c>
      <c r="AJ1087" s="19" t="s">
        <v>8298</v>
      </c>
      <c r="AK1087" s="19" t="str">
        <v>tier - 2</v>
      </c>
      <c r="AL1087" s="19" t="str">
        <v>tier - 3</v>
      </c>
      <c r="AT1087" s="19" t="s">
        <v>8330</v>
      </c>
      <c r="AU1087" s="19" t="str">
        <v>R1011</v>
      </c>
      <c r="BD1087" s="39">
        <v>1971</v>
      </c>
      <c r="BE1087" s="19" t="str">
        <f t="shared" si="181"/>
        <v>Aug</v>
      </c>
      <c r="BF1087" s="19">
        <v>23</v>
      </c>
      <c r="BG1087" s="40">
        <f t="shared" si="182"/>
        <v>26168</v>
      </c>
      <c r="BM1087" s="39">
        <v>1971</v>
      </c>
      <c r="BN1087" s="19" t="str">
        <f t="shared" si="183"/>
        <v>Jun</v>
      </c>
      <c r="BO1087" s="19">
        <v>18</v>
      </c>
      <c r="BP1087" s="40">
        <f t="shared" si="180"/>
        <v>26102</v>
      </c>
      <c r="BQ1087" s="19">
        <f ca="1" t="shared" si="184"/>
        <v>54</v>
      </c>
      <c r="BU1087" s="19">
        <v>8798.59</v>
      </c>
      <c r="BV1087" s="41">
        <v>8798.59</v>
      </c>
    </row>
    <row r="1088" spans="1:74">
      <c r="A1088" s="19" t="s">
        <v>4005</v>
      </c>
      <c r="B1088" s="39">
        <v>1972</v>
      </c>
      <c r="C1088" s="19">
        <f t="shared" si="177"/>
        <v>1972</v>
      </c>
      <c r="D1088" s="19" t="s">
        <v>8301</v>
      </c>
      <c r="E1088" s="19" t="str">
        <f t="shared" si="176"/>
        <v>Nov</v>
      </c>
      <c r="F1088" s="19">
        <v>14</v>
      </c>
      <c r="G1088" s="40">
        <f t="shared" si="178"/>
        <v>26617</v>
      </c>
      <c r="H1088" s="19">
        <v>0</v>
      </c>
      <c r="I1088" s="19">
        <v>8827.21</v>
      </c>
      <c r="J1088" s="41">
        <v>8827.21</v>
      </c>
      <c r="K1088" s="19" t="s">
        <v>8298</v>
      </c>
      <c r="L1088" s="19" t="str">
        <v>tier - 3</v>
      </c>
      <c r="M1088" s="19" t="s">
        <v>8302</v>
      </c>
      <c r="N1088" s="19" t="str">
        <v>tier - 1</v>
      </c>
      <c r="O1088" s="19" t="s">
        <v>8315</v>
      </c>
      <c r="P1088" s="19" t="str">
        <v>R1012</v>
      </c>
      <c r="Q1088" s="19">
        <f ca="1" t="shared" si="179"/>
        <v>52</v>
      </c>
      <c r="R1088" s="29"/>
      <c r="U1088" s="19" t="s">
        <v>8328</v>
      </c>
      <c r="V1088" s="19" t="str">
        <f t="shared" si="185"/>
        <v>Aug</v>
      </c>
      <c r="X1088" s="19">
        <f t="shared" si="186"/>
        <v>1999</v>
      </c>
      <c r="AG1088" s="19" t="s">
        <v>3980</v>
      </c>
      <c r="AH1088" s="19" t="s">
        <v>8336</v>
      </c>
      <c r="AI1088" s="19" t="s">
        <v>8297</v>
      </c>
      <c r="AJ1088" s="19" t="s">
        <v>8302</v>
      </c>
      <c r="AK1088" s="19" t="str">
        <v>tier - 2</v>
      </c>
      <c r="AL1088" s="19" t="str">
        <v>tier - 1</v>
      </c>
      <c r="AT1088" s="19" t="s">
        <v>8330</v>
      </c>
      <c r="AU1088" s="19" t="str">
        <v>R1011</v>
      </c>
      <c r="BD1088" s="39">
        <v>1971</v>
      </c>
      <c r="BE1088" s="19" t="str">
        <f t="shared" si="181"/>
        <v>Jun</v>
      </c>
      <c r="BF1088" s="19">
        <v>18</v>
      </c>
      <c r="BG1088" s="40">
        <f t="shared" si="182"/>
        <v>26102</v>
      </c>
      <c r="BM1088" s="39">
        <v>1965</v>
      </c>
      <c r="BN1088" s="19" t="str">
        <f t="shared" si="183"/>
        <v>Aug</v>
      </c>
      <c r="BO1088" s="19">
        <v>29</v>
      </c>
      <c r="BP1088" s="40">
        <f t="shared" si="180"/>
        <v>23983</v>
      </c>
      <c r="BQ1088" s="19">
        <f ca="1" t="shared" si="184"/>
        <v>60</v>
      </c>
      <c r="BU1088" s="19">
        <v>8800.49</v>
      </c>
      <c r="BV1088" s="41">
        <v>8800.49</v>
      </c>
    </row>
    <row r="1089" spans="1:74">
      <c r="A1089" s="19" t="s">
        <v>4009</v>
      </c>
      <c r="B1089" s="39">
        <v>1972</v>
      </c>
      <c r="C1089" s="19">
        <f t="shared" si="177"/>
        <v>1972</v>
      </c>
      <c r="D1089" s="19" t="s">
        <v>8301</v>
      </c>
      <c r="E1089" s="19" t="str">
        <f t="shared" si="176"/>
        <v>Nov</v>
      </c>
      <c r="F1089" s="19">
        <v>22</v>
      </c>
      <c r="G1089" s="40">
        <f t="shared" si="178"/>
        <v>26625</v>
      </c>
      <c r="H1089" s="19">
        <v>0</v>
      </c>
      <c r="I1089" s="19">
        <v>8835.26</v>
      </c>
      <c r="J1089" s="41">
        <v>8835.26</v>
      </c>
      <c r="K1089" s="19" t="s">
        <v>8298</v>
      </c>
      <c r="L1089" s="19" t="str">
        <v>tier - 3</v>
      </c>
      <c r="M1089" s="19" t="s">
        <v>8297</v>
      </c>
      <c r="N1089" s="19" t="str">
        <v>tier - 2</v>
      </c>
      <c r="O1089" s="19" t="s">
        <v>8315</v>
      </c>
      <c r="P1089" s="19" t="str">
        <v>R1012</v>
      </c>
      <c r="Q1089" s="19">
        <f ca="1" t="shared" si="179"/>
        <v>52</v>
      </c>
      <c r="R1089" s="29"/>
      <c r="U1089" s="19" t="s">
        <v>8310</v>
      </c>
      <c r="V1089" s="19" t="str">
        <f t="shared" si="185"/>
        <v>Sep</v>
      </c>
      <c r="X1089" s="19">
        <f t="shared" si="186"/>
        <v>1969</v>
      </c>
      <c r="AG1089" s="19" t="s">
        <v>3983</v>
      </c>
      <c r="AH1089" s="19" t="s">
        <v>8336</v>
      </c>
      <c r="AI1089" s="19" t="s">
        <v>8298</v>
      </c>
      <c r="AJ1089" s="19" t="s">
        <v>8297</v>
      </c>
      <c r="AK1089" s="19" t="str">
        <v>tier - 3</v>
      </c>
      <c r="AL1089" s="19" t="str">
        <v>tier - 2</v>
      </c>
      <c r="AT1089" s="19" t="s">
        <v>8299</v>
      </c>
      <c r="AU1089" s="19" t="str">
        <v>R1013</v>
      </c>
      <c r="BD1089" s="39">
        <v>1965</v>
      </c>
      <c r="BE1089" s="19" t="str">
        <f t="shared" si="181"/>
        <v>Aug</v>
      </c>
      <c r="BF1089" s="19">
        <v>29</v>
      </c>
      <c r="BG1089" s="40">
        <f t="shared" si="182"/>
        <v>23983</v>
      </c>
      <c r="BM1089" s="39">
        <v>2001</v>
      </c>
      <c r="BN1089" s="19" t="str">
        <f t="shared" si="183"/>
        <v>Nov</v>
      </c>
      <c r="BO1089" s="19">
        <v>7</v>
      </c>
      <c r="BP1089" s="40">
        <f t="shared" si="180"/>
        <v>37202</v>
      </c>
      <c r="BQ1089" s="19">
        <f ca="1" t="shared" si="184"/>
        <v>23</v>
      </c>
      <c r="BU1089" s="19">
        <v>8821.88</v>
      </c>
      <c r="BV1089" s="41">
        <v>8821.88</v>
      </c>
    </row>
    <row r="1090" spans="1:74">
      <c r="A1090" s="19" t="s">
        <v>4013</v>
      </c>
      <c r="B1090" s="39">
        <v>1974</v>
      </c>
      <c r="C1090" s="19">
        <f t="shared" si="177"/>
        <v>1974</v>
      </c>
      <c r="D1090" s="19" t="s">
        <v>8303</v>
      </c>
      <c r="E1090" s="19" t="str">
        <f t="shared" ref="E1090:E1153" si="187">SUBSTITUTE(D1090,"?","Sep")</f>
        <v>Jun</v>
      </c>
      <c r="F1090" s="19">
        <v>18</v>
      </c>
      <c r="G1090" s="40">
        <f t="shared" si="178"/>
        <v>27198</v>
      </c>
      <c r="H1090" s="19">
        <v>1</v>
      </c>
      <c r="I1090" s="19">
        <v>8871.15</v>
      </c>
      <c r="J1090" s="41">
        <v>8871.15</v>
      </c>
      <c r="K1090" s="19" t="s">
        <v>8297</v>
      </c>
      <c r="L1090" s="19" t="str">
        <v>tier - 2</v>
      </c>
      <c r="M1090" s="19" t="s">
        <v>8298</v>
      </c>
      <c r="N1090" s="19" t="str">
        <v>tier - 3</v>
      </c>
      <c r="O1090" s="19" t="s">
        <v>8299</v>
      </c>
      <c r="P1090" s="19" t="str">
        <v>R1013</v>
      </c>
      <c r="Q1090" s="19">
        <f ca="1" t="shared" si="179"/>
        <v>51</v>
      </c>
      <c r="R1090" s="29"/>
      <c r="U1090" s="19" t="s">
        <v>8310</v>
      </c>
      <c r="V1090" s="19" t="str">
        <f t="shared" si="185"/>
        <v>Sep</v>
      </c>
      <c r="X1090" s="19">
        <f t="shared" si="186"/>
        <v>1974</v>
      </c>
      <c r="AG1090" s="19" t="s">
        <v>3987</v>
      </c>
      <c r="AH1090" s="19" t="s">
        <v>8336</v>
      </c>
      <c r="AI1090" s="19" t="s">
        <v>8297</v>
      </c>
      <c r="AJ1090" s="19" t="s">
        <v>8298</v>
      </c>
      <c r="AK1090" s="19" t="str">
        <v>tier - 2</v>
      </c>
      <c r="AL1090" s="19" t="str">
        <v>tier - 3</v>
      </c>
      <c r="AT1090" s="19" t="s">
        <v>8338</v>
      </c>
      <c r="AU1090" s="19" t="str">
        <v>R1023</v>
      </c>
      <c r="BD1090" s="39">
        <v>2001</v>
      </c>
      <c r="BE1090" s="19" t="str">
        <f t="shared" si="181"/>
        <v>Nov</v>
      </c>
      <c r="BF1090" s="19">
        <v>7</v>
      </c>
      <c r="BG1090" s="40">
        <f t="shared" si="182"/>
        <v>37202</v>
      </c>
      <c r="BM1090" s="39">
        <v>1976</v>
      </c>
      <c r="BN1090" s="19" t="str">
        <f t="shared" si="183"/>
        <v>Jun</v>
      </c>
      <c r="BO1090" s="19">
        <v>14</v>
      </c>
      <c r="BP1090" s="40">
        <f t="shared" si="180"/>
        <v>27925</v>
      </c>
      <c r="BQ1090" s="19">
        <f ca="1" t="shared" si="184"/>
        <v>49</v>
      </c>
      <c r="BU1090" s="19">
        <v>8823.28</v>
      </c>
      <c r="BV1090" s="41">
        <v>8823.28</v>
      </c>
    </row>
    <row r="1091" spans="1:74">
      <c r="A1091" s="19" t="s">
        <v>4016</v>
      </c>
      <c r="B1091" s="39">
        <v>1973</v>
      </c>
      <c r="C1091" s="19">
        <f t="shared" ref="C1091:C1154" si="188">IF(B1091="?",ROUND(AVERAGE($B$2:$B$2336),0),B1091)</f>
        <v>1973</v>
      </c>
      <c r="D1091" s="19" t="s">
        <v>8310</v>
      </c>
      <c r="E1091" s="19" t="str">
        <f t="shared" si="187"/>
        <v>Sep</v>
      </c>
      <c r="F1091" s="19">
        <v>9</v>
      </c>
      <c r="G1091" s="40">
        <f t="shared" ref="G1091:G1154" si="189">DATE(C1091,MONTH(E1091&amp;2),F1091)</f>
        <v>26916</v>
      </c>
      <c r="H1091" s="19">
        <v>0</v>
      </c>
      <c r="I1091" s="19">
        <v>8890.59</v>
      </c>
      <c r="J1091" s="41">
        <v>8890.59</v>
      </c>
      <c r="K1091" s="19" t="s">
        <v>8297</v>
      </c>
      <c r="L1091" s="19" t="str">
        <v>tier - 2</v>
      </c>
      <c r="M1091" s="19" t="s">
        <v>8298</v>
      </c>
      <c r="N1091" s="19" t="str">
        <v>tier - 3</v>
      </c>
      <c r="O1091" s="19" t="s">
        <v>8315</v>
      </c>
      <c r="P1091" s="19" t="str">
        <v>R1012</v>
      </c>
      <c r="Q1091" s="19">
        <f ca="1" t="shared" ref="Q1091:Q1154" si="190">INT((TODAY()-G1091)/365.25)</f>
        <v>52</v>
      </c>
      <c r="R1091" s="29"/>
      <c r="U1091" s="19" t="s">
        <v>8328</v>
      </c>
      <c r="V1091" s="19" t="str">
        <f t="shared" si="185"/>
        <v>Aug</v>
      </c>
      <c r="X1091" s="19">
        <f t="shared" si="186"/>
        <v>1971</v>
      </c>
      <c r="AG1091" s="19" t="s">
        <v>3990</v>
      </c>
      <c r="AH1091" s="19" t="s">
        <v>8336</v>
      </c>
      <c r="AI1091" s="19" t="s">
        <v>8297</v>
      </c>
      <c r="AJ1091" s="19" t="s">
        <v>8302</v>
      </c>
      <c r="AK1091" s="19" t="str">
        <v>tier - 2</v>
      </c>
      <c r="AL1091" s="19" t="str">
        <v>tier - 1</v>
      </c>
      <c r="AT1091" s="19" t="s">
        <v>8330</v>
      </c>
      <c r="AU1091" s="19" t="str">
        <v>R1011</v>
      </c>
      <c r="BD1091" s="39">
        <v>1976</v>
      </c>
      <c r="BE1091" s="19" t="str">
        <f t="shared" si="181"/>
        <v>Jun</v>
      </c>
      <c r="BF1091" s="19">
        <v>14</v>
      </c>
      <c r="BG1091" s="40">
        <f t="shared" si="182"/>
        <v>27925</v>
      </c>
      <c r="BM1091" s="39">
        <v>1976</v>
      </c>
      <c r="BN1091" s="19" t="str">
        <f t="shared" si="183"/>
        <v>Oct</v>
      </c>
      <c r="BO1091" s="19">
        <v>19</v>
      </c>
      <c r="BP1091" s="40">
        <f t="shared" si="180"/>
        <v>28052</v>
      </c>
      <c r="BQ1091" s="19">
        <f ca="1" t="shared" si="184"/>
        <v>49</v>
      </c>
      <c r="BU1091" s="19">
        <v>8823.99</v>
      </c>
      <c r="BV1091" s="41">
        <v>8823.99</v>
      </c>
    </row>
    <row r="1092" spans="1:74">
      <c r="A1092" s="19" t="s">
        <v>4019</v>
      </c>
      <c r="B1092" s="39">
        <v>1978</v>
      </c>
      <c r="C1092" s="19">
        <f t="shared" si="188"/>
        <v>1978</v>
      </c>
      <c r="D1092" s="19" t="s">
        <v>8326</v>
      </c>
      <c r="E1092" s="19" t="str">
        <f t="shared" si="187"/>
        <v>Dec</v>
      </c>
      <c r="F1092" s="19">
        <v>16</v>
      </c>
      <c r="G1092" s="40">
        <f t="shared" si="189"/>
        <v>28840</v>
      </c>
      <c r="H1092" s="19">
        <v>3</v>
      </c>
      <c r="I1092" s="19">
        <v>8891.14</v>
      </c>
      <c r="J1092" s="41">
        <v>8891.14</v>
      </c>
      <c r="K1092" s="19" t="s">
        <v>8297</v>
      </c>
      <c r="L1092" s="19" t="str">
        <v>tier - 2</v>
      </c>
      <c r="M1092" s="19" t="s">
        <v>8298</v>
      </c>
      <c r="N1092" s="19" t="str">
        <v>tier - 3</v>
      </c>
      <c r="O1092" s="19" t="s">
        <v>8341</v>
      </c>
      <c r="P1092" s="19" t="str">
        <v>R1017</v>
      </c>
      <c r="Q1092" s="19">
        <f ca="1" t="shared" si="190"/>
        <v>46</v>
      </c>
      <c r="R1092" s="29"/>
      <c r="U1092" s="19" t="s">
        <v>8303</v>
      </c>
      <c r="V1092" s="19" t="str">
        <f t="shared" si="185"/>
        <v>Jun</v>
      </c>
      <c r="X1092" s="19">
        <f t="shared" si="186"/>
        <v>1971</v>
      </c>
      <c r="AG1092" s="19" t="s">
        <v>3994</v>
      </c>
      <c r="AH1092" s="19" t="s">
        <v>8336</v>
      </c>
      <c r="AI1092" s="19" t="s">
        <v>8297</v>
      </c>
      <c r="AJ1092" s="19" t="s">
        <v>8298</v>
      </c>
      <c r="AK1092" s="19" t="str">
        <v>tier - 2</v>
      </c>
      <c r="AL1092" s="19" t="str">
        <v>tier - 3</v>
      </c>
      <c r="AT1092" s="19" t="s">
        <v>8337</v>
      </c>
      <c r="AU1092" s="19" t="str">
        <v>R1024</v>
      </c>
      <c r="BD1092" s="39">
        <v>1976</v>
      </c>
      <c r="BE1092" s="19" t="str">
        <f t="shared" si="181"/>
        <v>Oct</v>
      </c>
      <c r="BF1092" s="19">
        <v>19</v>
      </c>
      <c r="BG1092" s="40">
        <f t="shared" si="182"/>
        <v>28052</v>
      </c>
      <c r="BM1092" s="39">
        <v>1988</v>
      </c>
      <c r="BN1092" s="19" t="str">
        <f t="shared" si="183"/>
        <v>Aug</v>
      </c>
      <c r="BO1092" s="19">
        <v>22</v>
      </c>
      <c r="BP1092" s="40">
        <f t="shared" si="180"/>
        <v>32377</v>
      </c>
      <c r="BQ1092" s="19">
        <f ca="1" t="shared" si="184"/>
        <v>37</v>
      </c>
      <c r="BU1092" s="19">
        <v>8824.27</v>
      </c>
      <c r="BV1092" s="41">
        <v>8824.27</v>
      </c>
    </row>
    <row r="1093" spans="1:74">
      <c r="A1093" s="19" t="s">
        <v>4023</v>
      </c>
      <c r="B1093" s="39">
        <v>1997</v>
      </c>
      <c r="C1093" s="19">
        <f t="shared" si="188"/>
        <v>1997</v>
      </c>
      <c r="D1093" s="19" t="s">
        <v>8301</v>
      </c>
      <c r="E1093" s="19" t="str">
        <f t="shared" si="187"/>
        <v>Nov</v>
      </c>
      <c r="F1093" s="19">
        <v>28</v>
      </c>
      <c r="G1093" s="40">
        <f t="shared" si="189"/>
        <v>35762</v>
      </c>
      <c r="H1093" s="19">
        <v>0</v>
      </c>
      <c r="I1093" s="19">
        <v>8906.14</v>
      </c>
      <c r="J1093" s="41">
        <v>8906.14</v>
      </c>
      <c r="K1093" s="19" t="s">
        <v>8297</v>
      </c>
      <c r="L1093" s="19" t="str">
        <v>tier - 2</v>
      </c>
      <c r="M1093" s="19" t="s">
        <v>8297</v>
      </c>
      <c r="N1093" s="19" t="str">
        <v>tier - 2</v>
      </c>
      <c r="O1093" s="19" t="s">
        <v>8315</v>
      </c>
      <c r="P1093" s="19" t="str">
        <v>R1012</v>
      </c>
      <c r="Q1093" s="19">
        <f ca="1" t="shared" si="190"/>
        <v>27</v>
      </c>
      <c r="R1093" s="29"/>
      <c r="U1093" s="19" t="s">
        <v>8328</v>
      </c>
      <c r="V1093" s="19" t="str">
        <f t="shared" si="185"/>
        <v>Aug</v>
      </c>
      <c r="X1093" s="19">
        <f t="shared" si="186"/>
        <v>1965</v>
      </c>
      <c r="AG1093" s="19" t="s">
        <v>3998</v>
      </c>
      <c r="AH1093" s="19" t="s">
        <v>8336</v>
      </c>
      <c r="AI1093" s="19" t="s">
        <v>8297</v>
      </c>
      <c r="AJ1093" s="19" t="s">
        <v>8302</v>
      </c>
      <c r="AK1093" s="19" t="str">
        <v>tier - 2</v>
      </c>
      <c r="AL1093" s="19" t="str">
        <v>tier - 1</v>
      </c>
      <c r="AT1093" s="19" t="s">
        <v>8335</v>
      </c>
      <c r="AU1093" s="19" t="str">
        <v>R1025</v>
      </c>
      <c r="BD1093" s="39">
        <v>1988</v>
      </c>
      <c r="BE1093" s="19" t="str">
        <f t="shared" si="181"/>
        <v>Aug</v>
      </c>
      <c r="BF1093" s="19">
        <v>22</v>
      </c>
      <c r="BG1093" s="40">
        <f t="shared" si="182"/>
        <v>32377</v>
      </c>
      <c r="BM1093" s="39">
        <v>1976</v>
      </c>
      <c r="BN1093" s="19" t="str">
        <f t="shared" si="183"/>
        <v>Jul</v>
      </c>
      <c r="BO1093" s="19">
        <v>14</v>
      </c>
      <c r="BP1093" s="40">
        <f t="shared" si="180"/>
        <v>27955</v>
      </c>
      <c r="BQ1093" s="19">
        <f ca="1" t="shared" si="184"/>
        <v>49</v>
      </c>
      <c r="BU1093" s="19">
        <v>8825.09</v>
      </c>
      <c r="BV1093" s="41">
        <v>8825.09</v>
      </c>
    </row>
    <row r="1094" spans="1:74">
      <c r="A1094" s="19" t="s">
        <v>4027</v>
      </c>
      <c r="B1094" s="39">
        <v>1967</v>
      </c>
      <c r="C1094" s="19">
        <f t="shared" si="188"/>
        <v>1967</v>
      </c>
      <c r="D1094" s="19" t="s">
        <v>8310</v>
      </c>
      <c r="E1094" s="19" t="str">
        <f t="shared" si="187"/>
        <v>Sep</v>
      </c>
      <c r="F1094" s="19">
        <v>6</v>
      </c>
      <c r="G1094" s="40">
        <f t="shared" si="189"/>
        <v>24721</v>
      </c>
      <c r="H1094" s="19">
        <v>0</v>
      </c>
      <c r="I1094" s="19">
        <v>8908.47</v>
      </c>
      <c r="J1094" s="41">
        <v>8908.47</v>
      </c>
      <c r="K1094" s="19" t="s">
        <v>8298</v>
      </c>
      <c r="L1094" s="19" t="str">
        <v>tier - 3</v>
      </c>
      <c r="M1094" s="19" t="s">
        <v>8297</v>
      </c>
      <c r="N1094" s="19" t="str">
        <v>tier - 2</v>
      </c>
      <c r="O1094" s="19" t="s">
        <v>8299</v>
      </c>
      <c r="P1094" s="19" t="str">
        <v>R1013</v>
      </c>
      <c r="Q1094" s="19">
        <f ca="1" t="shared" si="190"/>
        <v>58</v>
      </c>
      <c r="R1094" s="29"/>
      <c r="U1094" s="19" t="s">
        <v>8301</v>
      </c>
      <c r="V1094" s="19" t="str">
        <f t="shared" si="185"/>
        <v>Nov</v>
      </c>
      <c r="X1094" s="19">
        <f t="shared" si="186"/>
        <v>2001</v>
      </c>
      <c r="AG1094" s="19" t="s">
        <v>4001</v>
      </c>
      <c r="AH1094" s="19" t="s">
        <v>8336</v>
      </c>
      <c r="AI1094" s="19" t="s">
        <v>8297</v>
      </c>
      <c r="AJ1094" s="19" t="s">
        <v>8298</v>
      </c>
      <c r="AK1094" s="19" t="str">
        <v>tier - 2</v>
      </c>
      <c r="AL1094" s="19" t="str">
        <v>tier - 3</v>
      </c>
      <c r="AT1094" s="19" t="s">
        <v>8330</v>
      </c>
      <c r="AU1094" s="19" t="str">
        <v>R1011</v>
      </c>
      <c r="BD1094" s="39">
        <v>1976</v>
      </c>
      <c r="BE1094" s="19" t="str">
        <f t="shared" si="181"/>
        <v>Jul</v>
      </c>
      <c r="BF1094" s="19">
        <v>14</v>
      </c>
      <c r="BG1094" s="40">
        <f t="shared" si="182"/>
        <v>27955</v>
      </c>
      <c r="BM1094" s="39">
        <v>1972</v>
      </c>
      <c r="BN1094" s="19" t="str">
        <f t="shared" si="183"/>
        <v>Nov</v>
      </c>
      <c r="BO1094" s="19">
        <v>14</v>
      </c>
      <c r="BP1094" s="40">
        <f t="shared" si="180"/>
        <v>26617</v>
      </c>
      <c r="BQ1094" s="19">
        <f ca="1" t="shared" si="184"/>
        <v>52</v>
      </c>
      <c r="BU1094" s="19">
        <v>8827.21</v>
      </c>
      <c r="BV1094" s="41">
        <v>8827.21</v>
      </c>
    </row>
    <row r="1095" spans="1:74">
      <c r="A1095" s="19" t="s">
        <v>4031</v>
      </c>
      <c r="B1095" s="39">
        <v>1975</v>
      </c>
      <c r="C1095" s="19">
        <f t="shared" si="188"/>
        <v>1975</v>
      </c>
      <c r="D1095" s="19" t="s">
        <v>8296</v>
      </c>
      <c r="E1095" s="19" t="str">
        <f t="shared" si="187"/>
        <v>Jul</v>
      </c>
      <c r="F1095" s="19">
        <v>7</v>
      </c>
      <c r="G1095" s="40">
        <f t="shared" si="189"/>
        <v>27582</v>
      </c>
      <c r="H1095" s="19">
        <v>1</v>
      </c>
      <c r="I1095" s="19">
        <v>8930.93</v>
      </c>
      <c r="J1095" s="41">
        <v>8930.93</v>
      </c>
      <c r="K1095" s="19" t="s">
        <v>8297</v>
      </c>
      <c r="L1095" s="19" t="str">
        <v>tier - 2</v>
      </c>
      <c r="M1095" s="19" t="s">
        <v>8297</v>
      </c>
      <c r="N1095" s="19" t="str">
        <v>tier - 2</v>
      </c>
      <c r="O1095" s="19" t="s">
        <v>8315</v>
      </c>
      <c r="P1095" s="19" t="str">
        <v>R1012</v>
      </c>
      <c r="Q1095" s="19">
        <f ca="1" t="shared" si="190"/>
        <v>50</v>
      </c>
      <c r="R1095" s="29"/>
      <c r="U1095" s="19" t="s">
        <v>8303</v>
      </c>
      <c r="V1095" s="19" t="str">
        <f t="shared" si="185"/>
        <v>Jun</v>
      </c>
      <c r="X1095" s="19">
        <f t="shared" si="186"/>
        <v>1976</v>
      </c>
      <c r="AG1095" s="19" t="s">
        <v>4005</v>
      </c>
      <c r="AH1095" s="19" t="s">
        <v>8336</v>
      </c>
      <c r="AI1095" s="19" t="s">
        <v>8298</v>
      </c>
      <c r="AJ1095" s="19" t="s">
        <v>8302</v>
      </c>
      <c r="AK1095" s="19" t="str">
        <v>tier - 3</v>
      </c>
      <c r="AL1095" s="19" t="str">
        <v>tier - 1</v>
      </c>
      <c r="AT1095" s="19" t="s">
        <v>8315</v>
      </c>
      <c r="AU1095" s="19" t="str">
        <v>R1012</v>
      </c>
      <c r="BD1095" s="39">
        <v>1972</v>
      </c>
      <c r="BE1095" s="19" t="str">
        <f t="shared" si="181"/>
        <v>Nov</v>
      </c>
      <c r="BF1095" s="19">
        <v>14</v>
      </c>
      <c r="BG1095" s="40">
        <f t="shared" si="182"/>
        <v>26617</v>
      </c>
      <c r="BM1095" s="39">
        <v>1972</v>
      </c>
      <c r="BN1095" s="19" t="str">
        <f t="shared" si="183"/>
        <v>Nov</v>
      </c>
      <c r="BO1095" s="19">
        <v>22</v>
      </c>
      <c r="BP1095" s="40">
        <f t="shared" si="180"/>
        <v>26625</v>
      </c>
      <c r="BQ1095" s="19">
        <f ca="1" t="shared" si="184"/>
        <v>52</v>
      </c>
      <c r="BU1095" s="19">
        <v>8835.26</v>
      </c>
      <c r="BV1095" s="41">
        <v>8835.26</v>
      </c>
    </row>
    <row r="1096" spans="1:74">
      <c r="A1096" s="19" t="s">
        <v>4035</v>
      </c>
      <c r="B1096" s="39">
        <v>1972</v>
      </c>
      <c r="C1096" s="19">
        <f t="shared" si="188"/>
        <v>1972</v>
      </c>
      <c r="D1096" s="19" t="s">
        <v>8303</v>
      </c>
      <c r="E1096" s="19" t="str">
        <f t="shared" si="187"/>
        <v>Jun</v>
      </c>
      <c r="F1096" s="19">
        <v>6</v>
      </c>
      <c r="G1096" s="40">
        <f t="shared" si="189"/>
        <v>26456</v>
      </c>
      <c r="H1096" s="19">
        <v>0</v>
      </c>
      <c r="I1096" s="19">
        <v>8932.08</v>
      </c>
      <c r="J1096" s="41">
        <v>8932.08</v>
      </c>
      <c r="K1096" s="19" t="s">
        <v>8297</v>
      </c>
      <c r="L1096" s="19" t="str">
        <v>tier - 2</v>
      </c>
      <c r="M1096" s="19" t="s">
        <v>8302</v>
      </c>
      <c r="N1096" s="19" t="str">
        <v>tier - 1</v>
      </c>
      <c r="O1096" s="19" t="s">
        <v>8330</v>
      </c>
      <c r="P1096" s="19" t="str">
        <v>R1011</v>
      </c>
      <c r="Q1096" s="19">
        <f ca="1" t="shared" si="190"/>
        <v>53</v>
      </c>
      <c r="R1096" s="29"/>
      <c r="U1096" s="19" t="s">
        <v>8329</v>
      </c>
      <c r="V1096" s="19" t="str">
        <f t="shared" si="185"/>
        <v>Oct</v>
      </c>
      <c r="X1096" s="19">
        <f t="shared" si="186"/>
        <v>1976</v>
      </c>
      <c r="AG1096" s="19" t="s">
        <v>4009</v>
      </c>
      <c r="AH1096" s="19" t="s">
        <v>8336</v>
      </c>
      <c r="AI1096" s="19" t="s">
        <v>8298</v>
      </c>
      <c r="AJ1096" s="19" t="s">
        <v>8297</v>
      </c>
      <c r="AK1096" s="19" t="str">
        <v>tier - 3</v>
      </c>
      <c r="AL1096" s="19" t="str">
        <v>tier - 2</v>
      </c>
      <c r="AT1096" s="19" t="s">
        <v>8315</v>
      </c>
      <c r="AU1096" s="19" t="str">
        <v>R1012</v>
      </c>
      <c r="BD1096" s="39">
        <v>1972</v>
      </c>
      <c r="BE1096" s="19" t="str">
        <f t="shared" si="181"/>
        <v>Nov</v>
      </c>
      <c r="BF1096" s="19">
        <v>22</v>
      </c>
      <c r="BG1096" s="40">
        <f t="shared" si="182"/>
        <v>26625</v>
      </c>
      <c r="BM1096" s="39">
        <v>1974</v>
      </c>
      <c r="BN1096" s="19" t="str">
        <f t="shared" si="183"/>
        <v>Jun</v>
      </c>
      <c r="BO1096" s="19">
        <v>18</v>
      </c>
      <c r="BP1096" s="40">
        <f t="shared" ref="BP1096:BP1159" si="191">DATE(BM1096,MONTH(5&amp;BN1096),BO1096)</f>
        <v>27198</v>
      </c>
      <c r="BQ1096" s="19">
        <f ca="1" t="shared" si="184"/>
        <v>51</v>
      </c>
      <c r="BU1096" s="19">
        <v>8871.15</v>
      </c>
      <c r="BV1096" s="41">
        <v>8871.15</v>
      </c>
    </row>
    <row r="1097" spans="1:74">
      <c r="A1097" s="19" t="s">
        <v>4038</v>
      </c>
      <c r="B1097" s="39">
        <v>1976</v>
      </c>
      <c r="C1097" s="19">
        <f t="shared" si="188"/>
        <v>1976</v>
      </c>
      <c r="D1097" s="19" t="s">
        <v>8326</v>
      </c>
      <c r="E1097" s="19" t="str">
        <f t="shared" si="187"/>
        <v>Dec</v>
      </c>
      <c r="F1097" s="19">
        <v>25</v>
      </c>
      <c r="G1097" s="40">
        <f t="shared" si="189"/>
        <v>28119</v>
      </c>
      <c r="H1097" s="19">
        <v>3</v>
      </c>
      <c r="I1097" s="19">
        <v>8944.12</v>
      </c>
      <c r="J1097" s="41">
        <v>8944.12</v>
      </c>
      <c r="K1097" s="19" t="s">
        <v>8298</v>
      </c>
      <c r="L1097" s="19" t="str">
        <v>tier - 3</v>
      </c>
      <c r="M1097" s="19" t="s">
        <v>8297</v>
      </c>
      <c r="N1097" s="19" t="str">
        <v>tier - 2</v>
      </c>
      <c r="O1097" s="19" t="s">
        <v>8299</v>
      </c>
      <c r="P1097" s="19" t="str">
        <v>R1013</v>
      </c>
      <c r="Q1097" s="19">
        <f ca="1" t="shared" si="190"/>
        <v>48</v>
      </c>
      <c r="R1097" s="29"/>
      <c r="U1097" s="19" t="s">
        <v>8328</v>
      </c>
      <c r="V1097" s="19" t="str">
        <f t="shared" si="185"/>
        <v>Aug</v>
      </c>
      <c r="X1097" s="19">
        <f t="shared" si="186"/>
        <v>1988</v>
      </c>
      <c r="AG1097" s="19" t="s">
        <v>4013</v>
      </c>
      <c r="AH1097" s="19" t="s">
        <v>8336</v>
      </c>
      <c r="AI1097" s="19" t="s">
        <v>8297</v>
      </c>
      <c r="AJ1097" s="19" t="s">
        <v>8298</v>
      </c>
      <c r="AK1097" s="19" t="str">
        <v>tier - 2</v>
      </c>
      <c r="AL1097" s="19" t="str">
        <v>tier - 3</v>
      </c>
      <c r="AT1097" s="19" t="s">
        <v>8299</v>
      </c>
      <c r="AU1097" s="19" t="str">
        <v>R1013</v>
      </c>
      <c r="BD1097" s="39">
        <v>1974</v>
      </c>
      <c r="BE1097" s="19" t="str">
        <f t="shared" ref="BE1097:BE1160" si="192">SUBSTITUTE(D1090,"?","Sep")</f>
        <v>Jun</v>
      </c>
      <c r="BF1097" s="19">
        <v>18</v>
      </c>
      <c r="BG1097" s="40">
        <f t="shared" ref="BG1097:BG1160" si="193">DATE(BD1097,MONTH(5&amp;BE1097),BF1097)</f>
        <v>27198</v>
      </c>
      <c r="BM1097" s="39">
        <v>1973</v>
      </c>
      <c r="BN1097" s="19" t="str">
        <f t="shared" ref="BN1097:BN1160" si="194">SUBSTITUTE(E1091,"?","Sep")</f>
        <v>Sep</v>
      </c>
      <c r="BO1097" s="19">
        <v>9</v>
      </c>
      <c r="BP1097" s="40">
        <f t="shared" si="191"/>
        <v>26916</v>
      </c>
      <c r="BQ1097" s="19">
        <f ca="1" t="shared" ref="BQ1097:BQ1160" si="195">INT((TODAY()-BP1097)/365.25)</f>
        <v>52</v>
      </c>
      <c r="BU1097" s="19">
        <v>8890.59</v>
      </c>
      <c r="BV1097" s="41">
        <v>8890.59</v>
      </c>
    </row>
    <row r="1098" spans="1:74">
      <c r="A1098" s="19" t="s">
        <v>4042</v>
      </c>
      <c r="B1098" s="39">
        <v>1992</v>
      </c>
      <c r="C1098" s="19">
        <f t="shared" si="188"/>
        <v>1992</v>
      </c>
      <c r="D1098" s="19" t="s">
        <v>8310</v>
      </c>
      <c r="E1098" s="19" t="str">
        <f t="shared" si="187"/>
        <v>Sep</v>
      </c>
      <c r="F1098" s="19">
        <v>27</v>
      </c>
      <c r="G1098" s="40">
        <f t="shared" si="189"/>
        <v>33874</v>
      </c>
      <c r="H1098" s="19">
        <v>0</v>
      </c>
      <c r="I1098" s="19">
        <v>8954.99</v>
      </c>
      <c r="J1098" s="41">
        <v>8954.99</v>
      </c>
      <c r="K1098" s="19" t="s">
        <v>8297</v>
      </c>
      <c r="L1098" s="19" t="str">
        <v>tier - 2</v>
      </c>
      <c r="M1098" s="19" t="s">
        <v>8298</v>
      </c>
      <c r="N1098" s="19" t="str">
        <v>tier - 3</v>
      </c>
      <c r="O1098" s="19" t="s">
        <v>8343</v>
      </c>
      <c r="P1098" s="19" t="str">
        <v>R1026</v>
      </c>
      <c r="Q1098" s="19">
        <f ca="1" t="shared" si="190"/>
        <v>33</v>
      </c>
      <c r="R1098" s="29"/>
      <c r="U1098" s="19" t="s">
        <v>8296</v>
      </c>
      <c r="V1098" s="19" t="str">
        <f t="shared" si="185"/>
        <v>Jul</v>
      </c>
      <c r="X1098" s="19">
        <f t="shared" si="186"/>
        <v>1976</v>
      </c>
      <c r="AG1098" s="19" t="s">
        <v>4016</v>
      </c>
      <c r="AH1098" s="19" t="s">
        <v>8336</v>
      </c>
      <c r="AI1098" s="19" t="s">
        <v>8297</v>
      </c>
      <c r="AJ1098" s="19" t="s">
        <v>8298</v>
      </c>
      <c r="AK1098" s="19" t="str">
        <v>tier - 2</v>
      </c>
      <c r="AL1098" s="19" t="str">
        <v>tier - 3</v>
      </c>
      <c r="AT1098" s="19" t="s">
        <v>8315</v>
      </c>
      <c r="AU1098" s="19" t="str">
        <v>R1012</v>
      </c>
      <c r="BD1098" s="39">
        <v>1973</v>
      </c>
      <c r="BE1098" s="19" t="str">
        <f t="shared" si="192"/>
        <v>Sep</v>
      </c>
      <c r="BF1098" s="19">
        <v>9</v>
      </c>
      <c r="BG1098" s="40">
        <f t="shared" si="193"/>
        <v>26916</v>
      </c>
      <c r="BM1098" s="39">
        <v>1978</v>
      </c>
      <c r="BN1098" s="19" t="str">
        <f t="shared" si="194"/>
        <v>Dec</v>
      </c>
      <c r="BO1098" s="19">
        <v>16</v>
      </c>
      <c r="BP1098" s="40">
        <f t="shared" si="191"/>
        <v>28840</v>
      </c>
      <c r="BQ1098" s="19">
        <f ca="1" t="shared" si="195"/>
        <v>46</v>
      </c>
      <c r="BU1098" s="19">
        <v>8891.14</v>
      </c>
      <c r="BV1098" s="41">
        <v>8891.14</v>
      </c>
    </row>
    <row r="1099" spans="1:74">
      <c r="A1099" s="19" t="s">
        <v>4046</v>
      </c>
      <c r="B1099" s="39">
        <v>1974</v>
      </c>
      <c r="C1099" s="19">
        <f t="shared" si="188"/>
        <v>1974</v>
      </c>
      <c r="D1099" s="19" t="s">
        <v>8328</v>
      </c>
      <c r="E1099" s="19" t="str">
        <f t="shared" si="187"/>
        <v>Aug</v>
      </c>
      <c r="F1099" s="19">
        <v>17</v>
      </c>
      <c r="G1099" s="40">
        <f t="shared" si="189"/>
        <v>27258</v>
      </c>
      <c r="H1099" s="19">
        <v>1</v>
      </c>
      <c r="I1099" s="19">
        <v>8964.06</v>
      </c>
      <c r="J1099" s="41">
        <v>8964.06</v>
      </c>
      <c r="K1099" s="19" t="s">
        <v>8298</v>
      </c>
      <c r="L1099" s="19" t="str">
        <v>tier - 3</v>
      </c>
      <c r="M1099" s="19" t="s">
        <v>8297</v>
      </c>
      <c r="N1099" s="19" t="str">
        <v>tier - 2</v>
      </c>
      <c r="O1099" s="19" t="s">
        <v>8333</v>
      </c>
      <c r="P1099" s="19" t="str">
        <v>R1016</v>
      </c>
      <c r="Q1099" s="19">
        <f ca="1" t="shared" si="190"/>
        <v>51</v>
      </c>
      <c r="R1099" s="29"/>
      <c r="U1099" s="19" t="s">
        <v>8301</v>
      </c>
      <c r="V1099" s="19" t="str">
        <f t="shared" si="185"/>
        <v>Nov</v>
      </c>
      <c r="X1099" s="19">
        <f t="shared" si="186"/>
        <v>1972</v>
      </c>
      <c r="AG1099" s="19" t="s">
        <v>4019</v>
      </c>
      <c r="AH1099" s="19" t="s">
        <v>8336</v>
      </c>
      <c r="AI1099" s="19" t="s">
        <v>8297</v>
      </c>
      <c r="AJ1099" s="19" t="s">
        <v>8298</v>
      </c>
      <c r="AK1099" s="19" t="str">
        <v>tier - 2</v>
      </c>
      <c r="AL1099" s="19" t="str">
        <v>tier - 3</v>
      </c>
      <c r="AT1099" s="19" t="s">
        <v>8341</v>
      </c>
      <c r="AU1099" s="19" t="str">
        <v>R1017</v>
      </c>
      <c r="BD1099" s="39">
        <v>1978</v>
      </c>
      <c r="BE1099" s="19" t="str">
        <f t="shared" si="192"/>
        <v>Dec</v>
      </c>
      <c r="BF1099" s="19">
        <v>16</v>
      </c>
      <c r="BG1099" s="40">
        <f t="shared" si="193"/>
        <v>28840</v>
      </c>
      <c r="BM1099" s="39">
        <v>1997</v>
      </c>
      <c r="BN1099" s="19" t="str">
        <f t="shared" si="194"/>
        <v>Nov</v>
      </c>
      <c r="BO1099" s="19">
        <v>28</v>
      </c>
      <c r="BP1099" s="40">
        <f t="shared" si="191"/>
        <v>35762</v>
      </c>
      <c r="BQ1099" s="19">
        <f ca="1" t="shared" si="195"/>
        <v>27</v>
      </c>
      <c r="BU1099" s="19">
        <v>8906.14</v>
      </c>
      <c r="BV1099" s="41">
        <v>8906.14</v>
      </c>
    </row>
    <row r="1100" spans="1:74">
      <c r="A1100" s="19" t="s">
        <v>4048</v>
      </c>
      <c r="B1100" s="39">
        <v>1983</v>
      </c>
      <c r="C1100" s="19">
        <f t="shared" si="188"/>
        <v>1983</v>
      </c>
      <c r="D1100" s="19" t="s">
        <v>8296</v>
      </c>
      <c r="E1100" s="19" t="str">
        <f t="shared" si="187"/>
        <v>Jul</v>
      </c>
      <c r="F1100" s="19">
        <v>15</v>
      </c>
      <c r="G1100" s="40">
        <f t="shared" si="189"/>
        <v>30512</v>
      </c>
      <c r="H1100" s="19">
        <v>5</v>
      </c>
      <c r="I1100" s="19">
        <v>8965.8</v>
      </c>
      <c r="J1100" s="41">
        <v>8965.8</v>
      </c>
      <c r="K1100" s="19" t="s">
        <v>8297</v>
      </c>
      <c r="L1100" s="19" t="str">
        <v>tier - 2</v>
      </c>
      <c r="M1100" s="19" t="s">
        <v>8298</v>
      </c>
      <c r="N1100" s="19" t="str">
        <v>tier - 3</v>
      </c>
      <c r="O1100" s="19" t="s">
        <v>8315</v>
      </c>
      <c r="P1100" s="19" t="str">
        <v>R1012</v>
      </c>
      <c r="Q1100" s="19">
        <f ca="1" t="shared" si="190"/>
        <v>42</v>
      </c>
      <c r="R1100" s="29"/>
      <c r="U1100" s="19" t="s">
        <v>8301</v>
      </c>
      <c r="V1100" s="19" t="str">
        <f t="shared" si="185"/>
        <v>Nov</v>
      </c>
      <c r="X1100" s="19">
        <f t="shared" si="186"/>
        <v>1972</v>
      </c>
      <c r="AG1100" s="19" t="s">
        <v>4023</v>
      </c>
      <c r="AH1100" s="19" t="s">
        <v>8336</v>
      </c>
      <c r="AI1100" s="19" t="s">
        <v>8297</v>
      </c>
      <c r="AJ1100" s="19" t="s">
        <v>8297</v>
      </c>
      <c r="AK1100" s="19" t="str">
        <v>tier - 2</v>
      </c>
      <c r="AL1100" s="19" t="str">
        <v>tier - 2</v>
      </c>
      <c r="AT1100" s="19" t="s">
        <v>8315</v>
      </c>
      <c r="AU1100" s="19" t="str">
        <v>R1012</v>
      </c>
      <c r="BD1100" s="39">
        <v>1997</v>
      </c>
      <c r="BE1100" s="19" t="str">
        <f t="shared" si="192"/>
        <v>Nov</v>
      </c>
      <c r="BF1100" s="19">
        <v>28</v>
      </c>
      <c r="BG1100" s="40">
        <f t="shared" si="193"/>
        <v>35762</v>
      </c>
      <c r="BM1100" s="39">
        <v>1967</v>
      </c>
      <c r="BN1100" s="19" t="str">
        <f t="shared" si="194"/>
        <v>Sep</v>
      </c>
      <c r="BO1100" s="19">
        <v>6</v>
      </c>
      <c r="BP1100" s="40">
        <f t="shared" si="191"/>
        <v>24721</v>
      </c>
      <c r="BQ1100" s="19">
        <f ca="1" t="shared" si="195"/>
        <v>58</v>
      </c>
      <c r="BU1100" s="19">
        <v>8908.47</v>
      </c>
      <c r="BV1100" s="41">
        <v>8908.47</v>
      </c>
    </row>
    <row r="1101" spans="1:74">
      <c r="A1101" s="19" t="s">
        <v>4051</v>
      </c>
      <c r="B1101" s="39">
        <v>1974</v>
      </c>
      <c r="C1101" s="19">
        <f t="shared" si="188"/>
        <v>1974</v>
      </c>
      <c r="D1101" s="19" t="s">
        <v>8310</v>
      </c>
      <c r="E1101" s="19" t="str">
        <f t="shared" si="187"/>
        <v>Sep</v>
      </c>
      <c r="F1101" s="19">
        <v>8</v>
      </c>
      <c r="G1101" s="40">
        <f t="shared" si="189"/>
        <v>27280</v>
      </c>
      <c r="H1101" s="19">
        <v>2</v>
      </c>
      <c r="I1101" s="19">
        <v>8968.33</v>
      </c>
      <c r="J1101" s="41">
        <v>8968.33</v>
      </c>
      <c r="K1101" s="19" t="s">
        <v>8298</v>
      </c>
      <c r="L1101" s="19" t="str">
        <v>tier - 3</v>
      </c>
      <c r="M1101" s="19" t="s">
        <v>8297</v>
      </c>
      <c r="N1101" s="19" t="str">
        <v>tier - 2</v>
      </c>
      <c r="O1101" s="19" t="s">
        <v>8330</v>
      </c>
      <c r="P1101" s="19" t="str">
        <v>R1011</v>
      </c>
      <c r="Q1101" s="19">
        <f ca="1" t="shared" si="190"/>
        <v>51</v>
      </c>
      <c r="R1101" s="29"/>
      <c r="U1101" s="19" t="s">
        <v>8303</v>
      </c>
      <c r="V1101" s="19" t="str">
        <f t="shared" si="185"/>
        <v>Jun</v>
      </c>
      <c r="X1101" s="19">
        <f t="shared" si="186"/>
        <v>1974</v>
      </c>
      <c r="AG1101" s="19" t="s">
        <v>4027</v>
      </c>
      <c r="AH1101" s="19" t="s">
        <v>8336</v>
      </c>
      <c r="AI1101" s="19" t="s">
        <v>8298</v>
      </c>
      <c r="AJ1101" s="19" t="s">
        <v>8297</v>
      </c>
      <c r="AK1101" s="19" t="str">
        <v>tier - 3</v>
      </c>
      <c r="AL1101" s="19" t="str">
        <v>tier - 2</v>
      </c>
      <c r="AT1101" s="19" t="s">
        <v>8299</v>
      </c>
      <c r="AU1101" s="19" t="str">
        <v>R1013</v>
      </c>
      <c r="BD1101" s="39">
        <v>1967</v>
      </c>
      <c r="BE1101" s="19" t="str">
        <f t="shared" si="192"/>
        <v>Sep</v>
      </c>
      <c r="BF1101" s="19">
        <v>6</v>
      </c>
      <c r="BG1101" s="40">
        <f t="shared" si="193"/>
        <v>24721</v>
      </c>
      <c r="BM1101" s="39">
        <v>1975</v>
      </c>
      <c r="BN1101" s="19" t="str">
        <f t="shared" si="194"/>
        <v>Jul</v>
      </c>
      <c r="BO1101" s="19">
        <v>7</v>
      </c>
      <c r="BP1101" s="40">
        <f t="shared" si="191"/>
        <v>27582</v>
      </c>
      <c r="BQ1101" s="19">
        <f ca="1" t="shared" si="195"/>
        <v>50</v>
      </c>
      <c r="BU1101" s="19">
        <v>8930.93</v>
      </c>
      <c r="BV1101" s="41">
        <v>8930.93</v>
      </c>
    </row>
    <row r="1102" spans="1:74">
      <c r="A1102" s="19" t="s">
        <v>4055</v>
      </c>
      <c r="B1102" s="39">
        <v>1974</v>
      </c>
      <c r="C1102" s="19">
        <f t="shared" si="188"/>
        <v>1974</v>
      </c>
      <c r="D1102" s="19" t="s">
        <v>8296</v>
      </c>
      <c r="E1102" s="19" t="str">
        <f t="shared" si="187"/>
        <v>Jul</v>
      </c>
      <c r="F1102" s="19">
        <v>21</v>
      </c>
      <c r="G1102" s="40">
        <f t="shared" si="189"/>
        <v>27231</v>
      </c>
      <c r="H1102" s="19">
        <v>2</v>
      </c>
      <c r="I1102" s="19">
        <v>8978.19</v>
      </c>
      <c r="J1102" s="41">
        <v>8978.19</v>
      </c>
      <c r="K1102" s="19" t="s">
        <v>8297</v>
      </c>
      <c r="L1102" s="19" t="str">
        <v>tier - 2</v>
      </c>
      <c r="M1102" s="19" t="s">
        <v>8297</v>
      </c>
      <c r="N1102" s="19" t="str">
        <v>tier - 2</v>
      </c>
      <c r="O1102" s="19" t="s">
        <v>8299</v>
      </c>
      <c r="P1102" s="19" t="str">
        <v>R1013</v>
      </c>
      <c r="Q1102" s="19">
        <f ca="1" t="shared" si="190"/>
        <v>51</v>
      </c>
      <c r="R1102" s="29"/>
      <c r="U1102" s="19" t="s">
        <v>8310</v>
      </c>
      <c r="V1102" s="19" t="str">
        <f t="shared" ref="V1102:V1165" si="196">SUBSTITUTE(U1102,"?","Sep")</f>
        <v>Sep</v>
      </c>
      <c r="X1102" s="19">
        <f t="shared" ref="X1102:X1165" si="197">IF(B1091="?",ROUND(AVERAGE($B$2:$B$2355),0),B1091)</f>
        <v>1973</v>
      </c>
      <c r="AG1102" s="19" t="s">
        <v>4031</v>
      </c>
      <c r="AH1102" s="19" t="s">
        <v>8336</v>
      </c>
      <c r="AI1102" s="19" t="s">
        <v>8297</v>
      </c>
      <c r="AJ1102" s="19" t="s">
        <v>8297</v>
      </c>
      <c r="AK1102" s="19" t="str">
        <v>tier - 2</v>
      </c>
      <c r="AL1102" s="19" t="str">
        <v>tier - 2</v>
      </c>
      <c r="AT1102" s="19" t="s">
        <v>8315</v>
      </c>
      <c r="AU1102" s="19" t="str">
        <v>R1012</v>
      </c>
      <c r="BD1102" s="39">
        <v>1975</v>
      </c>
      <c r="BE1102" s="19" t="str">
        <f t="shared" si="192"/>
        <v>Jul</v>
      </c>
      <c r="BF1102" s="19">
        <v>7</v>
      </c>
      <c r="BG1102" s="40">
        <f t="shared" si="193"/>
        <v>27582</v>
      </c>
      <c r="BM1102" s="39">
        <v>1972</v>
      </c>
      <c r="BN1102" s="19" t="str">
        <f t="shared" si="194"/>
        <v>Jun</v>
      </c>
      <c r="BO1102" s="19">
        <v>6</v>
      </c>
      <c r="BP1102" s="40">
        <f t="shared" si="191"/>
        <v>26456</v>
      </c>
      <c r="BQ1102" s="19">
        <f ca="1" t="shared" si="195"/>
        <v>53</v>
      </c>
      <c r="BU1102" s="19">
        <v>8932.08</v>
      </c>
      <c r="BV1102" s="41">
        <v>8932.08</v>
      </c>
    </row>
    <row r="1103" spans="1:74">
      <c r="A1103" s="19" t="s">
        <v>4059</v>
      </c>
      <c r="B1103" s="39">
        <v>1973</v>
      </c>
      <c r="C1103" s="19">
        <f t="shared" si="188"/>
        <v>1973</v>
      </c>
      <c r="D1103" s="19" t="s">
        <v>8329</v>
      </c>
      <c r="E1103" s="19" t="str">
        <f t="shared" si="187"/>
        <v>Oct</v>
      </c>
      <c r="F1103" s="19">
        <v>11</v>
      </c>
      <c r="G1103" s="40">
        <f t="shared" si="189"/>
        <v>26948</v>
      </c>
      <c r="H1103" s="19">
        <v>0</v>
      </c>
      <c r="I1103" s="19">
        <v>8988.16</v>
      </c>
      <c r="J1103" s="41">
        <v>8988.16</v>
      </c>
      <c r="K1103" s="19" t="s">
        <v>8297</v>
      </c>
      <c r="L1103" s="19" t="str">
        <v>tier - 2</v>
      </c>
      <c r="M1103" s="19" t="s">
        <v>8302</v>
      </c>
      <c r="N1103" s="19" t="str">
        <v>tier - 1</v>
      </c>
      <c r="O1103" s="19" t="s">
        <v>8315</v>
      </c>
      <c r="P1103" s="19" t="str">
        <v>R1012</v>
      </c>
      <c r="Q1103" s="19">
        <f ca="1" t="shared" si="190"/>
        <v>52</v>
      </c>
      <c r="R1103" s="29"/>
      <c r="U1103" s="19" t="s">
        <v>8326</v>
      </c>
      <c r="V1103" s="19" t="str">
        <f t="shared" si="196"/>
        <v>Dec</v>
      </c>
      <c r="X1103" s="19">
        <f t="shared" si="197"/>
        <v>1978</v>
      </c>
      <c r="AG1103" s="19" t="s">
        <v>4035</v>
      </c>
      <c r="AH1103" s="19" t="s">
        <v>8336</v>
      </c>
      <c r="AI1103" s="19" t="s">
        <v>8297</v>
      </c>
      <c r="AJ1103" s="19" t="s">
        <v>8302</v>
      </c>
      <c r="AK1103" s="19" t="str">
        <v>tier - 2</v>
      </c>
      <c r="AL1103" s="19" t="str">
        <v>tier - 1</v>
      </c>
      <c r="AT1103" s="19" t="s">
        <v>8330</v>
      </c>
      <c r="AU1103" s="19" t="str">
        <v>R1011</v>
      </c>
      <c r="BD1103" s="39">
        <v>1972</v>
      </c>
      <c r="BE1103" s="19" t="str">
        <f t="shared" si="192"/>
        <v>Jun</v>
      </c>
      <c r="BF1103" s="19">
        <v>6</v>
      </c>
      <c r="BG1103" s="40">
        <f t="shared" si="193"/>
        <v>26456</v>
      </c>
      <c r="BM1103" s="39">
        <v>1976</v>
      </c>
      <c r="BN1103" s="19" t="str">
        <f t="shared" si="194"/>
        <v>Dec</v>
      </c>
      <c r="BO1103" s="19">
        <v>25</v>
      </c>
      <c r="BP1103" s="40">
        <f t="shared" si="191"/>
        <v>28119</v>
      </c>
      <c r="BQ1103" s="19">
        <f ca="1" t="shared" si="195"/>
        <v>48</v>
      </c>
      <c r="BU1103" s="19">
        <v>8944.12</v>
      </c>
      <c r="BV1103" s="41">
        <v>8944.12</v>
      </c>
    </row>
    <row r="1104" spans="1:74">
      <c r="A1104" s="19" t="s">
        <v>4062</v>
      </c>
      <c r="B1104" s="39">
        <v>1979</v>
      </c>
      <c r="C1104" s="19">
        <f t="shared" si="188"/>
        <v>1979</v>
      </c>
      <c r="D1104" s="19" t="s">
        <v>8326</v>
      </c>
      <c r="E1104" s="19" t="str">
        <f t="shared" si="187"/>
        <v>Dec</v>
      </c>
      <c r="F1104" s="19">
        <v>16</v>
      </c>
      <c r="G1104" s="40">
        <f t="shared" si="189"/>
        <v>29205</v>
      </c>
      <c r="H1104" s="19">
        <v>2</v>
      </c>
      <c r="I1104" s="19">
        <v>8998.43</v>
      </c>
      <c r="J1104" s="41">
        <v>8998.43</v>
      </c>
      <c r="K1104" s="19" t="s">
        <v>8297</v>
      </c>
      <c r="L1104" s="19" t="str">
        <v>tier - 2</v>
      </c>
      <c r="M1104" s="19" t="s">
        <v>8302</v>
      </c>
      <c r="N1104" s="19" t="str">
        <v>tier - 1</v>
      </c>
      <c r="O1104" s="19" t="s">
        <v>8335</v>
      </c>
      <c r="P1104" s="19" t="str">
        <v>R1025</v>
      </c>
      <c r="Q1104" s="19">
        <f ca="1" t="shared" si="190"/>
        <v>45</v>
      </c>
      <c r="R1104" s="29"/>
      <c r="U1104" s="19" t="s">
        <v>8301</v>
      </c>
      <c r="V1104" s="19" t="str">
        <f t="shared" si="196"/>
        <v>Nov</v>
      </c>
      <c r="X1104" s="19">
        <f t="shared" si="197"/>
        <v>1997</v>
      </c>
      <c r="AG1104" s="19" t="s">
        <v>4038</v>
      </c>
      <c r="AH1104" s="19" t="s">
        <v>8336</v>
      </c>
      <c r="AI1104" s="19" t="s">
        <v>8298</v>
      </c>
      <c r="AJ1104" s="19" t="s">
        <v>8297</v>
      </c>
      <c r="AK1104" s="19" t="str">
        <v>tier - 3</v>
      </c>
      <c r="AL1104" s="19" t="str">
        <v>tier - 2</v>
      </c>
      <c r="AT1104" s="19" t="s">
        <v>8299</v>
      </c>
      <c r="AU1104" s="19" t="str">
        <v>R1013</v>
      </c>
      <c r="BD1104" s="39">
        <v>1976</v>
      </c>
      <c r="BE1104" s="19" t="str">
        <f t="shared" si="192"/>
        <v>Dec</v>
      </c>
      <c r="BF1104" s="19">
        <v>25</v>
      </c>
      <c r="BG1104" s="40">
        <f t="shared" si="193"/>
        <v>28119</v>
      </c>
      <c r="BM1104" s="39">
        <v>1992</v>
      </c>
      <c r="BN1104" s="19" t="str">
        <f t="shared" si="194"/>
        <v>Sep</v>
      </c>
      <c r="BO1104" s="19">
        <v>27</v>
      </c>
      <c r="BP1104" s="40">
        <f t="shared" si="191"/>
        <v>33874</v>
      </c>
      <c r="BQ1104" s="19">
        <f ca="1" t="shared" si="195"/>
        <v>33</v>
      </c>
      <c r="BU1104" s="19">
        <v>8954.99</v>
      </c>
      <c r="BV1104" s="41">
        <v>8954.99</v>
      </c>
    </row>
    <row r="1105" spans="1:74">
      <c r="A1105" s="19" t="s">
        <v>4065</v>
      </c>
      <c r="B1105" s="39">
        <v>1993</v>
      </c>
      <c r="C1105" s="19">
        <f t="shared" si="188"/>
        <v>1993</v>
      </c>
      <c r="D1105" s="19" t="s">
        <v>8326</v>
      </c>
      <c r="E1105" s="19" t="str">
        <f t="shared" si="187"/>
        <v>Dec</v>
      </c>
      <c r="F1105" s="19">
        <v>1</v>
      </c>
      <c r="G1105" s="40">
        <f t="shared" si="189"/>
        <v>34304</v>
      </c>
      <c r="H1105" s="19">
        <v>0</v>
      </c>
      <c r="I1105" s="19">
        <v>9010.2</v>
      </c>
      <c r="J1105" s="41">
        <v>9010.2</v>
      </c>
      <c r="K1105" s="19" t="s">
        <v>8297</v>
      </c>
      <c r="L1105" s="19" t="str">
        <v>tier - 2</v>
      </c>
      <c r="M1105" s="19" t="s">
        <v>8298</v>
      </c>
      <c r="N1105" s="19" t="str">
        <v>tier - 3</v>
      </c>
      <c r="O1105" s="19" t="s">
        <v>8343</v>
      </c>
      <c r="P1105" s="19" t="str">
        <v>R1026</v>
      </c>
      <c r="Q1105" s="19">
        <f ca="1" t="shared" si="190"/>
        <v>31</v>
      </c>
      <c r="R1105" s="29"/>
      <c r="U1105" s="19" t="s">
        <v>8310</v>
      </c>
      <c r="V1105" s="19" t="str">
        <f t="shared" si="196"/>
        <v>Sep</v>
      </c>
      <c r="X1105" s="19">
        <f t="shared" si="197"/>
        <v>1967</v>
      </c>
      <c r="AG1105" s="19" t="s">
        <v>4042</v>
      </c>
      <c r="AH1105" s="19" t="s">
        <v>8336</v>
      </c>
      <c r="AI1105" s="19" t="s">
        <v>8297</v>
      </c>
      <c r="AJ1105" s="19" t="s">
        <v>8298</v>
      </c>
      <c r="AK1105" s="19" t="str">
        <v>tier - 2</v>
      </c>
      <c r="AL1105" s="19" t="str">
        <v>tier - 3</v>
      </c>
      <c r="AT1105" s="19" t="s">
        <v>8343</v>
      </c>
      <c r="AU1105" s="19" t="str">
        <v>R1026</v>
      </c>
      <c r="BD1105" s="39">
        <v>1992</v>
      </c>
      <c r="BE1105" s="19" t="str">
        <f t="shared" si="192"/>
        <v>Sep</v>
      </c>
      <c r="BF1105" s="19">
        <v>27</v>
      </c>
      <c r="BG1105" s="40">
        <f t="shared" si="193"/>
        <v>33874</v>
      </c>
      <c r="BM1105" s="39">
        <v>1974</v>
      </c>
      <c r="BN1105" s="19" t="str">
        <f t="shared" si="194"/>
        <v>Aug</v>
      </c>
      <c r="BO1105" s="19">
        <v>17</v>
      </c>
      <c r="BP1105" s="40">
        <f t="shared" si="191"/>
        <v>27258</v>
      </c>
      <c r="BQ1105" s="19">
        <f ca="1" t="shared" si="195"/>
        <v>51</v>
      </c>
      <c r="BU1105" s="19">
        <v>8964.06</v>
      </c>
      <c r="BV1105" s="41">
        <v>8964.06</v>
      </c>
    </row>
    <row r="1106" spans="1:74">
      <c r="A1106" s="19" t="s">
        <v>4069</v>
      </c>
      <c r="B1106" s="39">
        <v>1972</v>
      </c>
      <c r="C1106" s="19">
        <f t="shared" si="188"/>
        <v>1972</v>
      </c>
      <c r="D1106" s="19" t="s">
        <v>8326</v>
      </c>
      <c r="E1106" s="19" t="str">
        <f t="shared" si="187"/>
        <v>Dec</v>
      </c>
      <c r="F1106" s="19">
        <v>7</v>
      </c>
      <c r="G1106" s="40">
        <f t="shared" si="189"/>
        <v>26640</v>
      </c>
      <c r="H1106" s="19">
        <v>1</v>
      </c>
      <c r="I1106" s="19">
        <v>9048.03</v>
      </c>
      <c r="J1106" s="41">
        <v>9048.03</v>
      </c>
      <c r="K1106" s="19" t="s">
        <v>8297</v>
      </c>
      <c r="L1106" s="19" t="str">
        <v>tier - 2</v>
      </c>
      <c r="M1106" s="19" t="s">
        <v>8297</v>
      </c>
      <c r="N1106" s="19" t="str">
        <v>tier - 2</v>
      </c>
      <c r="O1106" s="19" t="s">
        <v>8299</v>
      </c>
      <c r="P1106" s="19" t="str">
        <v>R1013</v>
      </c>
      <c r="Q1106" s="19">
        <f ca="1" t="shared" si="190"/>
        <v>52</v>
      </c>
      <c r="R1106" s="29"/>
      <c r="U1106" s="19" t="s">
        <v>8296</v>
      </c>
      <c r="V1106" s="19" t="str">
        <f t="shared" si="196"/>
        <v>Jul</v>
      </c>
      <c r="X1106" s="19">
        <f t="shared" si="197"/>
        <v>1975</v>
      </c>
      <c r="AG1106" s="19" t="s">
        <v>4046</v>
      </c>
      <c r="AH1106" s="19" t="s">
        <v>8336</v>
      </c>
      <c r="AI1106" s="19" t="s">
        <v>8298</v>
      </c>
      <c r="AJ1106" s="19" t="s">
        <v>8297</v>
      </c>
      <c r="AK1106" s="19" t="str">
        <v>tier - 3</v>
      </c>
      <c r="AL1106" s="19" t="str">
        <v>tier - 2</v>
      </c>
      <c r="AT1106" s="19" t="s">
        <v>8333</v>
      </c>
      <c r="AU1106" s="19" t="str">
        <v>R1016</v>
      </c>
      <c r="BD1106" s="39">
        <v>1974</v>
      </c>
      <c r="BE1106" s="19" t="str">
        <f t="shared" si="192"/>
        <v>Aug</v>
      </c>
      <c r="BF1106" s="19">
        <v>17</v>
      </c>
      <c r="BG1106" s="40">
        <f t="shared" si="193"/>
        <v>27258</v>
      </c>
      <c r="BM1106" s="39">
        <v>1983</v>
      </c>
      <c r="BN1106" s="19" t="str">
        <f t="shared" si="194"/>
        <v>Jul</v>
      </c>
      <c r="BO1106" s="19">
        <v>15</v>
      </c>
      <c r="BP1106" s="40">
        <f t="shared" si="191"/>
        <v>30512</v>
      </c>
      <c r="BQ1106" s="19">
        <f ca="1" t="shared" si="195"/>
        <v>42</v>
      </c>
      <c r="BU1106" s="19">
        <v>8965.8</v>
      </c>
      <c r="BV1106" s="41">
        <v>8965.8</v>
      </c>
    </row>
    <row r="1107" spans="1:74">
      <c r="A1107" s="19" t="s">
        <v>4072</v>
      </c>
      <c r="B1107" s="39">
        <v>1972</v>
      </c>
      <c r="C1107" s="19">
        <f t="shared" si="188"/>
        <v>1972</v>
      </c>
      <c r="D1107" s="19" t="s">
        <v>8326</v>
      </c>
      <c r="E1107" s="19" t="str">
        <f t="shared" si="187"/>
        <v>Dec</v>
      </c>
      <c r="F1107" s="19">
        <v>2</v>
      </c>
      <c r="G1107" s="40">
        <f t="shared" si="189"/>
        <v>26635</v>
      </c>
      <c r="H1107" s="19">
        <v>1</v>
      </c>
      <c r="I1107" s="19">
        <v>9058.73</v>
      </c>
      <c r="J1107" s="41">
        <v>9058.73</v>
      </c>
      <c r="K1107" s="19" t="s">
        <v>8298</v>
      </c>
      <c r="L1107" s="19" t="str">
        <v>tier - 3</v>
      </c>
      <c r="M1107" s="19" t="s">
        <v>8297</v>
      </c>
      <c r="N1107" s="19" t="str">
        <v>tier - 2</v>
      </c>
      <c r="O1107" s="19" t="s">
        <v>8299</v>
      </c>
      <c r="P1107" s="19" t="str">
        <v>R1013</v>
      </c>
      <c r="Q1107" s="19">
        <f ca="1" t="shared" si="190"/>
        <v>52</v>
      </c>
      <c r="R1107" s="29"/>
      <c r="U1107" s="19" t="s">
        <v>8303</v>
      </c>
      <c r="V1107" s="19" t="str">
        <f t="shared" si="196"/>
        <v>Jun</v>
      </c>
      <c r="X1107" s="19">
        <f t="shared" si="197"/>
        <v>1972</v>
      </c>
      <c r="AG1107" s="19" t="s">
        <v>4048</v>
      </c>
      <c r="AH1107" s="19" t="s">
        <v>8336</v>
      </c>
      <c r="AI1107" s="19" t="s">
        <v>8297</v>
      </c>
      <c r="AJ1107" s="19" t="s">
        <v>8298</v>
      </c>
      <c r="AK1107" s="19" t="str">
        <v>tier - 2</v>
      </c>
      <c r="AL1107" s="19" t="str">
        <v>tier - 3</v>
      </c>
      <c r="AT1107" s="19" t="s">
        <v>8315</v>
      </c>
      <c r="AU1107" s="19" t="str">
        <v>R1012</v>
      </c>
      <c r="BD1107" s="39">
        <v>1983</v>
      </c>
      <c r="BE1107" s="19" t="str">
        <f t="shared" si="192"/>
        <v>Jul</v>
      </c>
      <c r="BF1107" s="19">
        <v>15</v>
      </c>
      <c r="BG1107" s="40">
        <f t="shared" si="193"/>
        <v>30512</v>
      </c>
      <c r="BM1107" s="39">
        <v>1974</v>
      </c>
      <c r="BN1107" s="19" t="str">
        <f t="shared" si="194"/>
        <v>Sep</v>
      </c>
      <c r="BO1107" s="19">
        <v>8</v>
      </c>
      <c r="BP1107" s="40">
        <f t="shared" si="191"/>
        <v>27280</v>
      </c>
      <c r="BQ1107" s="19">
        <f ca="1" t="shared" si="195"/>
        <v>51</v>
      </c>
      <c r="BU1107" s="19">
        <v>8968.33</v>
      </c>
      <c r="BV1107" s="41">
        <v>8968.33</v>
      </c>
    </row>
    <row r="1108" spans="1:74">
      <c r="A1108" s="19" t="s">
        <v>4074</v>
      </c>
      <c r="B1108" s="39">
        <v>1977</v>
      </c>
      <c r="C1108" s="19">
        <f t="shared" si="188"/>
        <v>1977</v>
      </c>
      <c r="D1108" s="19" t="s">
        <v>8301</v>
      </c>
      <c r="E1108" s="19" t="str">
        <f t="shared" si="187"/>
        <v>Nov</v>
      </c>
      <c r="F1108" s="19">
        <v>4</v>
      </c>
      <c r="G1108" s="40">
        <f t="shared" si="189"/>
        <v>28433</v>
      </c>
      <c r="H1108" s="19">
        <v>2</v>
      </c>
      <c r="I1108" s="19">
        <v>9095.07</v>
      </c>
      <c r="J1108" s="41">
        <v>9095.07</v>
      </c>
      <c r="K1108" s="19" t="s">
        <v>8297</v>
      </c>
      <c r="L1108" s="19" t="str">
        <v>tier - 2</v>
      </c>
      <c r="M1108" s="19" t="s">
        <v>8297</v>
      </c>
      <c r="N1108" s="19" t="str">
        <v>tier - 2</v>
      </c>
      <c r="O1108" s="19" t="s">
        <v>8337</v>
      </c>
      <c r="P1108" s="19" t="str">
        <v>R1024</v>
      </c>
      <c r="Q1108" s="19">
        <f ca="1" t="shared" si="190"/>
        <v>48</v>
      </c>
      <c r="R1108" s="29"/>
      <c r="U1108" s="19" t="s">
        <v>8326</v>
      </c>
      <c r="V1108" s="19" t="str">
        <f t="shared" si="196"/>
        <v>Dec</v>
      </c>
      <c r="X1108" s="19">
        <f t="shared" si="197"/>
        <v>1976</v>
      </c>
      <c r="AG1108" s="19" t="s">
        <v>4051</v>
      </c>
      <c r="AH1108" s="19" t="s">
        <v>8336</v>
      </c>
      <c r="AI1108" s="19" t="s">
        <v>8298</v>
      </c>
      <c r="AJ1108" s="19" t="s">
        <v>8297</v>
      </c>
      <c r="AK1108" s="19" t="str">
        <v>tier - 3</v>
      </c>
      <c r="AL1108" s="19" t="str">
        <v>tier - 2</v>
      </c>
      <c r="AT1108" s="19" t="s">
        <v>8330</v>
      </c>
      <c r="AU1108" s="19" t="str">
        <v>R1011</v>
      </c>
      <c r="BD1108" s="39">
        <v>1974</v>
      </c>
      <c r="BE1108" s="19" t="str">
        <f t="shared" si="192"/>
        <v>Sep</v>
      </c>
      <c r="BF1108" s="19">
        <v>8</v>
      </c>
      <c r="BG1108" s="40">
        <f t="shared" si="193"/>
        <v>27280</v>
      </c>
      <c r="BM1108" s="39">
        <v>1974</v>
      </c>
      <c r="BN1108" s="19" t="str">
        <f t="shared" si="194"/>
        <v>Jul</v>
      </c>
      <c r="BO1108" s="19">
        <v>21</v>
      </c>
      <c r="BP1108" s="40">
        <f t="shared" si="191"/>
        <v>27231</v>
      </c>
      <c r="BQ1108" s="19">
        <f ca="1" t="shared" si="195"/>
        <v>51</v>
      </c>
      <c r="BU1108" s="19">
        <v>8978.19</v>
      </c>
      <c r="BV1108" s="41">
        <v>8978.19</v>
      </c>
    </row>
    <row r="1109" spans="1:74">
      <c r="A1109" s="19" t="s">
        <v>4078</v>
      </c>
      <c r="B1109" s="39">
        <v>1965</v>
      </c>
      <c r="C1109" s="19">
        <f t="shared" si="188"/>
        <v>1965</v>
      </c>
      <c r="D1109" s="19" t="s">
        <v>8301</v>
      </c>
      <c r="E1109" s="19" t="str">
        <f t="shared" si="187"/>
        <v>Nov</v>
      </c>
      <c r="F1109" s="19">
        <v>9</v>
      </c>
      <c r="G1109" s="40">
        <f t="shared" si="189"/>
        <v>24055</v>
      </c>
      <c r="H1109" s="19">
        <v>0</v>
      </c>
      <c r="I1109" s="19">
        <v>9095.94</v>
      </c>
      <c r="J1109" s="41">
        <v>9095.94</v>
      </c>
      <c r="K1109" s="19" t="s">
        <v>8298</v>
      </c>
      <c r="L1109" s="19" t="str">
        <v>tier - 3</v>
      </c>
      <c r="M1109" s="19" t="s">
        <v>8302</v>
      </c>
      <c r="N1109" s="19" t="str">
        <v>tier - 1</v>
      </c>
      <c r="O1109" s="19" t="s">
        <v>8330</v>
      </c>
      <c r="P1109" s="19" t="str">
        <v>R1011</v>
      </c>
      <c r="Q1109" s="19">
        <f ca="1" t="shared" si="190"/>
        <v>59</v>
      </c>
      <c r="R1109" s="29"/>
      <c r="U1109" s="19" t="s">
        <v>8310</v>
      </c>
      <c r="V1109" s="19" t="str">
        <f t="shared" si="196"/>
        <v>Sep</v>
      </c>
      <c r="X1109" s="19">
        <f t="shared" si="197"/>
        <v>1992</v>
      </c>
      <c r="AG1109" s="19" t="s">
        <v>4055</v>
      </c>
      <c r="AH1109" s="19" t="s">
        <v>8336</v>
      </c>
      <c r="AI1109" s="19" t="s">
        <v>8297</v>
      </c>
      <c r="AJ1109" s="19" t="s">
        <v>8297</v>
      </c>
      <c r="AK1109" s="19" t="str">
        <v>tier - 2</v>
      </c>
      <c r="AL1109" s="19" t="str">
        <v>tier - 2</v>
      </c>
      <c r="AT1109" s="19" t="s">
        <v>8299</v>
      </c>
      <c r="AU1109" s="19" t="str">
        <v>R1013</v>
      </c>
      <c r="BD1109" s="39">
        <v>1974</v>
      </c>
      <c r="BE1109" s="19" t="str">
        <f t="shared" si="192"/>
        <v>Jul</v>
      </c>
      <c r="BF1109" s="19">
        <v>21</v>
      </c>
      <c r="BG1109" s="40">
        <f t="shared" si="193"/>
        <v>27231</v>
      </c>
      <c r="BM1109" s="39">
        <v>1973</v>
      </c>
      <c r="BN1109" s="19" t="str">
        <f t="shared" si="194"/>
        <v>Oct</v>
      </c>
      <c r="BO1109" s="19">
        <v>11</v>
      </c>
      <c r="BP1109" s="40">
        <f t="shared" si="191"/>
        <v>26948</v>
      </c>
      <c r="BQ1109" s="19">
        <f ca="1" t="shared" si="195"/>
        <v>52</v>
      </c>
      <c r="BU1109" s="19">
        <v>8988.16</v>
      </c>
      <c r="BV1109" s="41">
        <v>8988.16</v>
      </c>
    </row>
    <row r="1110" spans="1:74">
      <c r="A1110" s="19" t="s">
        <v>4082</v>
      </c>
      <c r="B1110" s="39">
        <v>1977</v>
      </c>
      <c r="C1110" s="19">
        <f t="shared" si="188"/>
        <v>1977</v>
      </c>
      <c r="D1110" s="19" t="s">
        <v>8326</v>
      </c>
      <c r="E1110" s="19" t="str">
        <f t="shared" si="187"/>
        <v>Dec</v>
      </c>
      <c r="F1110" s="19">
        <v>2</v>
      </c>
      <c r="G1110" s="40">
        <f t="shared" si="189"/>
        <v>28461</v>
      </c>
      <c r="H1110" s="19">
        <v>3</v>
      </c>
      <c r="I1110" s="19">
        <v>9101.8</v>
      </c>
      <c r="J1110" s="41">
        <v>9101.8</v>
      </c>
      <c r="K1110" s="19" t="s">
        <v>8297</v>
      </c>
      <c r="L1110" s="19" t="str">
        <v>tier - 2</v>
      </c>
      <c r="M1110" s="19" t="s">
        <v>8302</v>
      </c>
      <c r="N1110" s="19" t="str">
        <v>tier - 1</v>
      </c>
      <c r="O1110" s="19" t="s">
        <v>8330</v>
      </c>
      <c r="P1110" s="19" t="str">
        <v>R1011</v>
      </c>
      <c r="Q1110" s="19">
        <f ca="1" t="shared" si="190"/>
        <v>47</v>
      </c>
      <c r="R1110" s="29"/>
      <c r="U1110" s="19" t="s">
        <v>8328</v>
      </c>
      <c r="V1110" s="19" t="str">
        <f t="shared" si="196"/>
        <v>Aug</v>
      </c>
      <c r="X1110" s="19">
        <f t="shared" si="197"/>
        <v>1974</v>
      </c>
      <c r="AG1110" s="19" t="s">
        <v>4059</v>
      </c>
      <c r="AH1110" s="19" t="s">
        <v>8336</v>
      </c>
      <c r="AI1110" s="19" t="s">
        <v>8297</v>
      </c>
      <c r="AJ1110" s="19" t="s">
        <v>8302</v>
      </c>
      <c r="AK1110" s="19" t="str">
        <v>tier - 2</v>
      </c>
      <c r="AL1110" s="19" t="str">
        <v>tier - 1</v>
      </c>
      <c r="AT1110" s="19" t="s">
        <v>8315</v>
      </c>
      <c r="AU1110" s="19" t="str">
        <v>R1012</v>
      </c>
      <c r="BD1110" s="39">
        <v>1973</v>
      </c>
      <c r="BE1110" s="19" t="str">
        <f t="shared" si="192"/>
        <v>Oct</v>
      </c>
      <c r="BF1110" s="19">
        <v>11</v>
      </c>
      <c r="BG1110" s="40">
        <f t="shared" si="193"/>
        <v>26948</v>
      </c>
      <c r="BM1110" s="39">
        <v>1979</v>
      </c>
      <c r="BN1110" s="19" t="str">
        <f t="shared" si="194"/>
        <v>Dec</v>
      </c>
      <c r="BO1110" s="19">
        <v>16</v>
      </c>
      <c r="BP1110" s="40">
        <f t="shared" si="191"/>
        <v>29205</v>
      </c>
      <c r="BQ1110" s="19">
        <f ca="1" t="shared" si="195"/>
        <v>45</v>
      </c>
      <c r="BU1110" s="19">
        <v>8998.43</v>
      </c>
      <c r="BV1110" s="41">
        <v>8998.43</v>
      </c>
    </row>
    <row r="1111" spans="1:74">
      <c r="A1111" s="19" t="s">
        <v>4086</v>
      </c>
      <c r="B1111" s="39">
        <v>1970</v>
      </c>
      <c r="C1111" s="19">
        <f t="shared" si="188"/>
        <v>1970</v>
      </c>
      <c r="D1111" s="19" t="s">
        <v>8328</v>
      </c>
      <c r="E1111" s="19" t="str">
        <f t="shared" si="187"/>
        <v>Aug</v>
      </c>
      <c r="F1111" s="19">
        <v>12</v>
      </c>
      <c r="G1111" s="40">
        <f t="shared" si="189"/>
        <v>25792</v>
      </c>
      <c r="H1111" s="19">
        <v>0</v>
      </c>
      <c r="I1111" s="19">
        <v>9140.95</v>
      </c>
      <c r="J1111" s="41">
        <v>9140.95</v>
      </c>
      <c r="K1111" s="19" t="s">
        <v>8298</v>
      </c>
      <c r="L1111" s="19" t="str">
        <v>tier - 3</v>
      </c>
      <c r="M1111" s="19" t="s">
        <v>8298</v>
      </c>
      <c r="N1111" s="19" t="str">
        <v>tier - 3</v>
      </c>
      <c r="O1111" s="19" t="s">
        <v>8299</v>
      </c>
      <c r="P1111" s="19" t="str">
        <v>R1013</v>
      </c>
      <c r="Q1111" s="19">
        <f ca="1" t="shared" si="190"/>
        <v>55</v>
      </c>
      <c r="R1111" s="29"/>
      <c r="U1111" s="19" t="s">
        <v>8296</v>
      </c>
      <c r="V1111" s="19" t="str">
        <f t="shared" si="196"/>
        <v>Jul</v>
      </c>
      <c r="X1111" s="19">
        <f t="shared" si="197"/>
        <v>1983</v>
      </c>
      <c r="AG1111" s="19" t="s">
        <v>4062</v>
      </c>
      <c r="AH1111" s="19" t="s">
        <v>8336</v>
      </c>
      <c r="AI1111" s="19" t="s">
        <v>8297</v>
      </c>
      <c r="AJ1111" s="19" t="s">
        <v>8302</v>
      </c>
      <c r="AK1111" s="19" t="str">
        <v>tier - 2</v>
      </c>
      <c r="AL1111" s="19" t="str">
        <v>tier - 1</v>
      </c>
      <c r="AT1111" s="19" t="s">
        <v>8335</v>
      </c>
      <c r="AU1111" s="19" t="str">
        <v>R1025</v>
      </c>
      <c r="BD1111" s="39">
        <v>1979</v>
      </c>
      <c r="BE1111" s="19" t="str">
        <f t="shared" si="192"/>
        <v>Dec</v>
      </c>
      <c r="BF1111" s="19">
        <v>16</v>
      </c>
      <c r="BG1111" s="40">
        <f t="shared" si="193"/>
        <v>29205</v>
      </c>
      <c r="BM1111" s="39">
        <v>1993</v>
      </c>
      <c r="BN1111" s="19" t="str">
        <f t="shared" si="194"/>
        <v>Dec</v>
      </c>
      <c r="BO1111" s="19">
        <v>1</v>
      </c>
      <c r="BP1111" s="40">
        <f t="shared" si="191"/>
        <v>34304</v>
      </c>
      <c r="BQ1111" s="19">
        <f ca="1" t="shared" si="195"/>
        <v>31</v>
      </c>
      <c r="BU1111" s="19">
        <v>9010.2</v>
      </c>
      <c r="BV1111" s="41">
        <v>9010.2</v>
      </c>
    </row>
    <row r="1112" spans="1:74">
      <c r="A1112" s="19" t="s">
        <v>4089</v>
      </c>
      <c r="B1112" s="39">
        <v>1970</v>
      </c>
      <c r="C1112" s="19">
        <f t="shared" si="188"/>
        <v>1970</v>
      </c>
      <c r="D1112" s="19" t="s">
        <v>8329</v>
      </c>
      <c r="E1112" s="19" t="str">
        <f t="shared" si="187"/>
        <v>Oct</v>
      </c>
      <c r="F1112" s="19">
        <v>18</v>
      </c>
      <c r="G1112" s="40">
        <f t="shared" si="189"/>
        <v>25859</v>
      </c>
      <c r="H1112" s="19">
        <v>0</v>
      </c>
      <c r="I1112" s="19">
        <v>9144.57</v>
      </c>
      <c r="J1112" s="41">
        <v>9144.57</v>
      </c>
      <c r="K1112" s="19" t="s">
        <v>8298</v>
      </c>
      <c r="L1112" s="19" t="str">
        <v>tier - 3</v>
      </c>
      <c r="M1112" s="19" t="s">
        <v>8297</v>
      </c>
      <c r="N1112" s="19" t="str">
        <v>tier - 2</v>
      </c>
      <c r="O1112" s="19" t="s">
        <v>8330</v>
      </c>
      <c r="P1112" s="19" t="str">
        <v>R1011</v>
      </c>
      <c r="Q1112" s="19">
        <f ca="1" t="shared" si="190"/>
        <v>55</v>
      </c>
      <c r="R1112" s="29"/>
      <c r="U1112" s="19" t="s">
        <v>8310</v>
      </c>
      <c r="V1112" s="19" t="str">
        <f t="shared" si="196"/>
        <v>Sep</v>
      </c>
      <c r="X1112" s="19">
        <f t="shared" si="197"/>
        <v>1974</v>
      </c>
      <c r="AG1112" s="19" t="s">
        <v>4065</v>
      </c>
      <c r="AH1112" s="19" t="s">
        <v>8336</v>
      </c>
      <c r="AI1112" s="19" t="s">
        <v>8297</v>
      </c>
      <c r="AJ1112" s="19" t="s">
        <v>8298</v>
      </c>
      <c r="AK1112" s="19" t="str">
        <v>tier - 2</v>
      </c>
      <c r="AL1112" s="19" t="str">
        <v>tier - 3</v>
      </c>
      <c r="AT1112" s="19" t="s">
        <v>8343</v>
      </c>
      <c r="AU1112" s="19" t="str">
        <v>R1026</v>
      </c>
      <c r="BD1112" s="39">
        <v>1993</v>
      </c>
      <c r="BE1112" s="19" t="str">
        <f t="shared" si="192"/>
        <v>Dec</v>
      </c>
      <c r="BF1112" s="19">
        <v>1</v>
      </c>
      <c r="BG1112" s="40">
        <f t="shared" si="193"/>
        <v>34304</v>
      </c>
      <c r="BM1112" s="39">
        <v>1972</v>
      </c>
      <c r="BN1112" s="19" t="str">
        <f t="shared" si="194"/>
        <v>Dec</v>
      </c>
      <c r="BO1112" s="19">
        <v>7</v>
      </c>
      <c r="BP1112" s="40">
        <f t="shared" si="191"/>
        <v>26640</v>
      </c>
      <c r="BQ1112" s="19">
        <f ca="1" t="shared" si="195"/>
        <v>52</v>
      </c>
      <c r="BU1112" s="19">
        <v>9048.03</v>
      </c>
      <c r="BV1112" s="41">
        <v>9048.03</v>
      </c>
    </row>
    <row r="1113" spans="1:74">
      <c r="A1113" s="19" t="s">
        <v>4092</v>
      </c>
      <c r="B1113" s="39">
        <v>1982</v>
      </c>
      <c r="C1113" s="19">
        <f t="shared" si="188"/>
        <v>1982</v>
      </c>
      <c r="D1113" s="19" t="s">
        <v>8326</v>
      </c>
      <c r="E1113" s="19" t="str">
        <f t="shared" si="187"/>
        <v>Dec</v>
      </c>
      <c r="F1113" s="19">
        <v>8</v>
      </c>
      <c r="G1113" s="40">
        <f t="shared" si="189"/>
        <v>30293</v>
      </c>
      <c r="H1113" s="19">
        <v>3</v>
      </c>
      <c r="I1113" s="19">
        <v>9147.5</v>
      </c>
      <c r="J1113" s="41">
        <v>9147.5</v>
      </c>
      <c r="K1113" s="19" t="s">
        <v>8297</v>
      </c>
      <c r="L1113" s="19" t="str">
        <v>tier - 2</v>
      </c>
      <c r="M1113" s="19" t="s">
        <v>8302</v>
      </c>
      <c r="N1113" s="19" t="str">
        <v>tier - 1</v>
      </c>
      <c r="O1113" s="19" t="s">
        <v>8315</v>
      </c>
      <c r="P1113" s="19" t="str">
        <v>R1012</v>
      </c>
      <c r="Q1113" s="19">
        <f ca="1" t="shared" si="190"/>
        <v>42</v>
      </c>
      <c r="R1113" s="29"/>
      <c r="U1113" s="19" t="s">
        <v>8296</v>
      </c>
      <c r="V1113" s="19" t="str">
        <f t="shared" si="196"/>
        <v>Jul</v>
      </c>
      <c r="X1113" s="19">
        <f t="shared" si="197"/>
        <v>1974</v>
      </c>
      <c r="AG1113" s="19" t="s">
        <v>4069</v>
      </c>
      <c r="AH1113" s="19" t="s">
        <v>8336</v>
      </c>
      <c r="AI1113" s="19" t="s">
        <v>8297</v>
      </c>
      <c r="AJ1113" s="19" t="s">
        <v>8297</v>
      </c>
      <c r="AK1113" s="19" t="str">
        <v>tier - 2</v>
      </c>
      <c r="AL1113" s="19" t="str">
        <v>tier - 2</v>
      </c>
      <c r="AT1113" s="19" t="s">
        <v>8299</v>
      </c>
      <c r="AU1113" s="19" t="str">
        <v>R1013</v>
      </c>
      <c r="BD1113" s="39">
        <v>1972</v>
      </c>
      <c r="BE1113" s="19" t="str">
        <f t="shared" si="192"/>
        <v>Dec</v>
      </c>
      <c r="BF1113" s="19">
        <v>7</v>
      </c>
      <c r="BG1113" s="40">
        <f t="shared" si="193"/>
        <v>26640</v>
      </c>
      <c r="BM1113" s="39">
        <v>1972</v>
      </c>
      <c r="BN1113" s="19" t="str">
        <f t="shared" si="194"/>
        <v>Dec</v>
      </c>
      <c r="BO1113" s="19">
        <v>2</v>
      </c>
      <c r="BP1113" s="40">
        <f t="shared" si="191"/>
        <v>26635</v>
      </c>
      <c r="BQ1113" s="19">
        <f ca="1" t="shared" si="195"/>
        <v>52</v>
      </c>
      <c r="BU1113" s="19">
        <v>9058.73</v>
      </c>
      <c r="BV1113" s="41">
        <v>9058.73</v>
      </c>
    </row>
    <row r="1114" spans="1:74">
      <c r="A1114" s="19" t="s">
        <v>4096</v>
      </c>
      <c r="B1114" s="39">
        <v>1990</v>
      </c>
      <c r="C1114" s="19">
        <f t="shared" si="188"/>
        <v>1990</v>
      </c>
      <c r="D1114" s="19" t="s">
        <v>8328</v>
      </c>
      <c r="E1114" s="19" t="str">
        <f t="shared" si="187"/>
        <v>Aug</v>
      </c>
      <c r="F1114" s="19">
        <v>23</v>
      </c>
      <c r="G1114" s="40">
        <f t="shared" si="189"/>
        <v>33108</v>
      </c>
      <c r="H1114" s="19">
        <v>3</v>
      </c>
      <c r="I1114" s="19">
        <v>9159.51</v>
      </c>
      <c r="J1114" s="41">
        <v>9159.51</v>
      </c>
      <c r="K1114" s="19" t="s">
        <v>8297</v>
      </c>
      <c r="L1114" s="19" t="str">
        <v>tier - 2</v>
      </c>
      <c r="M1114" s="19" t="s">
        <v>8297</v>
      </c>
      <c r="N1114" s="19" t="str">
        <v>tier - 2</v>
      </c>
      <c r="O1114" s="19" t="s">
        <v>8340</v>
      </c>
      <c r="P1114" s="19" t="str">
        <v>R1021</v>
      </c>
      <c r="Q1114" s="19">
        <f ca="1" t="shared" si="190"/>
        <v>35</v>
      </c>
      <c r="R1114" s="29"/>
      <c r="U1114" s="19" t="s">
        <v>8329</v>
      </c>
      <c r="V1114" s="19" t="str">
        <f t="shared" si="196"/>
        <v>Oct</v>
      </c>
      <c r="X1114" s="19">
        <f t="shared" si="197"/>
        <v>1973</v>
      </c>
      <c r="AG1114" s="19" t="s">
        <v>4072</v>
      </c>
      <c r="AH1114" s="19" t="s">
        <v>8336</v>
      </c>
      <c r="AI1114" s="19" t="s">
        <v>8298</v>
      </c>
      <c r="AJ1114" s="19" t="s">
        <v>8297</v>
      </c>
      <c r="AK1114" s="19" t="str">
        <v>tier - 3</v>
      </c>
      <c r="AL1114" s="19" t="str">
        <v>tier - 2</v>
      </c>
      <c r="AT1114" s="19" t="s">
        <v>8299</v>
      </c>
      <c r="AU1114" s="19" t="str">
        <v>R1013</v>
      </c>
      <c r="BD1114" s="39">
        <v>1972</v>
      </c>
      <c r="BE1114" s="19" t="str">
        <f t="shared" si="192"/>
        <v>Dec</v>
      </c>
      <c r="BF1114" s="19">
        <v>2</v>
      </c>
      <c r="BG1114" s="40">
        <f t="shared" si="193"/>
        <v>26635</v>
      </c>
      <c r="BM1114" s="39">
        <v>1977</v>
      </c>
      <c r="BN1114" s="19" t="str">
        <f t="shared" si="194"/>
        <v>Nov</v>
      </c>
      <c r="BO1114" s="19">
        <v>4</v>
      </c>
      <c r="BP1114" s="40">
        <f t="shared" si="191"/>
        <v>28433</v>
      </c>
      <c r="BQ1114" s="19">
        <f ca="1" t="shared" si="195"/>
        <v>48</v>
      </c>
      <c r="BU1114" s="19">
        <v>9095.07</v>
      </c>
      <c r="BV1114" s="41">
        <v>9095.07</v>
      </c>
    </row>
    <row r="1115" spans="1:74">
      <c r="A1115" s="19" t="s">
        <v>4100</v>
      </c>
      <c r="B1115" s="39">
        <v>1970</v>
      </c>
      <c r="C1115" s="19">
        <f t="shared" si="188"/>
        <v>1970</v>
      </c>
      <c r="D1115" s="19" t="s">
        <v>8329</v>
      </c>
      <c r="E1115" s="19" t="str">
        <f t="shared" si="187"/>
        <v>Oct</v>
      </c>
      <c r="F1115" s="19">
        <v>24</v>
      </c>
      <c r="G1115" s="40">
        <f t="shared" si="189"/>
        <v>25865</v>
      </c>
      <c r="H1115" s="19">
        <v>0</v>
      </c>
      <c r="I1115" s="19">
        <v>9171.75</v>
      </c>
      <c r="J1115" s="41">
        <v>9171.75</v>
      </c>
      <c r="K1115" s="19" t="s">
        <v>8297</v>
      </c>
      <c r="L1115" s="19" t="str">
        <v>tier - 2</v>
      </c>
      <c r="M1115" s="19" t="s">
        <v>8297</v>
      </c>
      <c r="N1115" s="19" t="str">
        <v>tier - 2</v>
      </c>
      <c r="O1115" s="19" t="s">
        <v>8315</v>
      </c>
      <c r="P1115" s="19" t="str">
        <v>R1012</v>
      </c>
      <c r="Q1115" s="19">
        <f ca="1" t="shared" si="190"/>
        <v>55</v>
      </c>
      <c r="R1115" s="29"/>
      <c r="U1115" s="19" t="s">
        <v>8326</v>
      </c>
      <c r="V1115" s="19" t="str">
        <f t="shared" si="196"/>
        <v>Dec</v>
      </c>
      <c r="X1115" s="19">
        <f t="shared" si="197"/>
        <v>1979</v>
      </c>
      <c r="AG1115" s="19" t="s">
        <v>4074</v>
      </c>
      <c r="AH1115" s="19" t="s">
        <v>8336</v>
      </c>
      <c r="AI1115" s="19" t="s">
        <v>8297</v>
      </c>
      <c r="AJ1115" s="19" t="s">
        <v>8297</v>
      </c>
      <c r="AK1115" s="19" t="str">
        <v>tier - 2</v>
      </c>
      <c r="AL1115" s="19" t="str">
        <v>tier - 2</v>
      </c>
      <c r="AT1115" s="19" t="s">
        <v>8337</v>
      </c>
      <c r="AU1115" s="19" t="str">
        <v>R1024</v>
      </c>
      <c r="BD1115" s="39">
        <v>1977</v>
      </c>
      <c r="BE1115" s="19" t="str">
        <f t="shared" si="192"/>
        <v>Nov</v>
      </c>
      <c r="BF1115" s="19">
        <v>4</v>
      </c>
      <c r="BG1115" s="40">
        <f t="shared" si="193"/>
        <v>28433</v>
      </c>
      <c r="BM1115" s="39">
        <v>1965</v>
      </c>
      <c r="BN1115" s="19" t="str">
        <f t="shared" si="194"/>
        <v>Nov</v>
      </c>
      <c r="BO1115" s="19">
        <v>9</v>
      </c>
      <c r="BP1115" s="40">
        <f t="shared" si="191"/>
        <v>24055</v>
      </c>
      <c r="BQ1115" s="19">
        <f ca="1" t="shared" si="195"/>
        <v>59</v>
      </c>
      <c r="BU1115" s="19">
        <v>9095.94</v>
      </c>
      <c r="BV1115" s="41">
        <v>9095.94</v>
      </c>
    </row>
    <row r="1116" spans="1:74">
      <c r="A1116" s="19" t="s">
        <v>4104</v>
      </c>
      <c r="B1116" s="39">
        <v>1971</v>
      </c>
      <c r="C1116" s="19">
        <f t="shared" si="188"/>
        <v>1971</v>
      </c>
      <c r="D1116" s="19" t="s">
        <v>8326</v>
      </c>
      <c r="E1116" s="19" t="str">
        <f t="shared" si="187"/>
        <v>Dec</v>
      </c>
      <c r="F1116" s="19">
        <v>29</v>
      </c>
      <c r="G1116" s="40">
        <f t="shared" si="189"/>
        <v>26296</v>
      </c>
      <c r="H1116" s="19">
        <v>0</v>
      </c>
      <c r="I1116" s="19">
        <v>9174.14</v>
      </c>
      <c r="J1116" s="41">
        <v>9174.14</v>
      </c>
      <c r="K1116" s="19" t="s">
        <v>8298</v>
      </c>
      <c r="L1116" s="19" t="str">
        <v>tier - 3</v>
      </c>
      <c r="M1116" s="19" t="s">
        <v>8302</v>
      </c>
      <c r="N1116" s="19" t="str">
        <v>tier - 1</v>
      </c>
      <c r="O1116" s="19" t="s">
        <v>8315</v>
      </c>
      <c r="P1116" s="19" t="str">
        <v>R1012</v>
      </c>
      <c r="Q1116" s="19">
        <f ca="1" t="shared" si="190"/>
        <v>53</v>
      </c>
      <c r="R1116" s="29"/>
      <c r="U1116" s="19" t="s">
        <v>8326</v>
      </c>
      <c r="V1116" s="19" t="str">
        <f t="shared" si="196"/>
        <v>Dec</v>
      </c>
      <c r="X1116" s="19">
        <f t="shared" si="197"/>
        <v>1993</v>
      </c>
      <c r="AG1116" s="19" t="s">
        <v>4078</v>
      </c>
      <c r="AH1116" s="19" t="s">
        <v>8336</v>
      </c>
      <c r="AI1116" s="19" t="s">
        <v>8298</v>
      </c>
      <c r="AJ1116" s="19" t="s">
        <v>8302</v>
      </c>
      <c r="AK1116" s="19" t="str">
        <v>tier - 3</v>
      </c>
      <c r="AL1116" s="19" t="str">
        <v>tier - 1</v>
      </c>
      <c r="AT1116" s="19" t="s">
        <v>8330</v>
      </c>
      <c r="AU1116" s="19" t="str">
        <v>R1011</v>
      </c>
      <c r="BD1116" s="39">
        <v>1965</v>
      </c>
      <c r="BE1116" s="19" t="str">
        <f t="shared" si="192"/>
        <v>Nov</v>
      </c>
      <c r="BF1116" s="19">
        <v>9</v>
      </c>
      <c r="BG1116" s="40">
        <f t="shared" si="193"/>
        <v>24055</v>
      </c>
      <c r="BM1116" s="39">
        <v>1977</v>
      </c>
      <c r="BN1116" s="19" t="str">
        <f t="shared" si="194"/>
        <v>Dec</v>
      </c>
      <c r="BO1116" s="19">
        <v>2</v>
      </c>
      <c r="BP1116" s="40">
        <f t="shared" si="191"/>
        <v>28461</v>
      </c>
      <c r="BQ1116" s="19">
        <f ca="1" t="shared" si="195"/>
        <v>47</v>
      </c>
      <c r="BU1116" s="19">
        <v>9101.8</v>
      </c>
      <c r="BV1116" s="41">
        <v>9101.8</v>
      </c>
    </row>
    <row r="1117" spans="1:74">
      <c r="A1117" s="19" t="s">
        <v>4106</v>
      </c>
      <c r="B1117" s="39">
        <v>1973</v>
      </c>
      <c r="C1117" s="19">
        <f t="shared" si="188"/>
        <v>1973</v>
      </c>
      <c r="D1117" s="19" t="s">
        <v>8326</v>
      </c>
      <c r="E1117" s="19" t="str">
        <f t="shared" si="187"/>
        <v>Dec</v>
      </c>
      <c r="F1117" s="19">
        <v>25</v>
      </c>
      <c r="G1117" s="40">
        <f t="shared" si="189"/>
        <v>27023</v>
      </c>
      <c r="H1117" s="19">
        <v>1</v>
      </c>
      <c r="I1117" s="19">
        <v>9182.17</v>
      </c>
      <c r="J1117" s="41">
        <v>9182.17</v>
      </c>
      <c r="K1117" s="19" t="s">
        <v>8297</v>
      </c>
      <c r="L1117" s="19" t="str">
        <v>tier - 2</v>
      </c>
      <c r="M1117" s="19" t="s">
        <v>8298</v>
      </c>
      <c r="N1117" s="19" t="str">
        <v>tier - 3</v>
      </c>
      <c r="O1117" s="19" t="s">
        <v>8330</v>
      </c>
      <c r="P1117" s="19" t="str">
        <v>R1011</v>
      </c>
      <c r="Q1117" s="19">
        <f ca="1" t="shared" si="190"/>
        <v>51</v>
      </c>
      <c r="R1117" s="29"/>
      <c r="U1117" s="19" t="s">
        <v>8326</v>
      </c>
      <c r="V1117" s="19" t="str">
        <f t="shared" si="196"/>
        <v>Dec</v>
      </c>
      <c r="X1117" s="19">
        <f t="shared" si="197"/>
        <v>1972</v>
      </c>
      <c r="AG1117" s="19" t="s">
        <v>4082</v>
      </c>
      <c r="AH1117" s="19" t="s">
        <v>8336</v>
      </c>
      <c r="AI1117" s="19" t="s">
        <v>8297</v>
      </c>
      <c r="AJ1117" s="19" t="s">
        <v>8302</v>
      </c>
      <c r="AK1117" s="19" t="str">
        <v>tier - 2</v>
      </c>
      <c r="AL1117" s="19" t="str">
        <v>tier - 1</v>
      </c>
      <c r="AT1117" s="19" t="s">
        <v>8330</v>
      </c>
      <c r="AU1117" s="19" t="str">
        <v>R1011</v>
      </c>
      <c r="BD1117" s="39">
        <v>1977</v>
      </c>
      <c r="BE1117" s="19" t="str">
        <f t="shared" si="192"/>
        <v>Dec</v>
      </c>
      <c r="BF1117" s="19">
        <v>2</v>
      </c>
      <c r="BG1117" s="40">
        <f t="shared" si="193"/>
        <v>28461</v>
      </c>
      <c r="BM1117" s="39">
        <v>1970</v>
      </c>
      <c r="BN1117" s="19" t="str">
        <f t="shared" si="194"/>
        <v>Aug</v>
      </c>
      <c r="BO1117" s="19">
        <v>12</v>
      </c>
      <c r="BP1117" s="40">
        <f t="shared" si="191"/>
        <v>25792</v>
      </c>
      <c r="BQ1117" s="19">
        <f ca="1" t="shared" si="195"/>
        <v>55</v>
      </c>
      <c r="BU1117" s="19">
        <v>9140.95</v>
      </c>
      <c r="BV1117" s="41">
        <v>9140.95</v>
      </c>
    </row>
    <row r="1118" spans="1:74">
      <c r="A1118" s="19" t="s">
        <v>4110</v>
      </c>
      <c r="B1118" s="39">
        <v>1976</v>
      </c>
      <c r="C1118" s="19">
        <f t="shared" si="188"/>
        <v>1976</v>
      </c>
      <c r="D1118" s="19" t="s">
        <v>8310</v>
      </c>
      <c r="E1118" s="19" t="str">
        <f t="shared" si="187"/>
        <v>Sep</v>
      </c>
      <c r="F1118" s="19">
        <v>10</v>
      </c>
      <c r="G1118" s="40">
        <f t="shared" si="189"/>
        <v>28013</v>
      </c>
      <c r="H1118" s="19">
        <v>2</v>
      </c>
      <c r="I1118" s="19">
        <v>9193.84</v>
      </c>
      <c r="J1118" s="41">
        <v>9193.84</v>
      </c>
      <c r="K1118" s="19" t="s">
        <v>8297</v>
      </c>
      <c r="L1118" s="19" t="str">
        <v>tier - 2</v>
      </c>
      <c r="M1118" s="19" t="s">
        <v>8302</v>
      </c>
      <c r="N1118" s="19" t="str">
        <v>tier - 1</v>
      </c>
      <c r="O1118" s="19" t="s">
        <v>8315</v>
      </c>
      <c r="P1118" s="19" t="str">
        <v>R1012</v>
      </c>
      <c r="Q1118" s="19">
        <f ca="1" t="shared" si="190"/>
        <v>49</v>
      </c>
      <c r="R1118" s="29"/>
      <c r="U1118" s="19" t="s">
        <v>8326</v>
      </c>
      <c r="V1118" s="19" t="str">
        <f t="shared" si="196"/>
        <v>Dec</v>
      </c>
      <c r="X1118" s="19">
        <f t="shared" si="197"/>
        <v>1972</v>
      </c>
      <c r="AG1118" s="19" t="s">
        <v>4086</v>
      </c>
      <c r="AH1118" s="19" t="s">
        <v>8336</v>
      </c>
      <c r="AI1118" s="19" t="s">
        <v>8298</v>
      </c>
      <c r="AJ1118" s="19" t="s">
        <v>8298</v>
      </c>
      <c r="AK1118" s="19" t="str">
        <v>tier - 3</v>
      </c>
      <c r="AL1118" s="19" t="str">
        <v>tier - 3</v>
      </c>
      <c r="AT1118" s="19" t="s">
        <v>8299</v>
      </c>
      <c r="AU1118" s="19" t="str">
        <v>R1013</v>
      </c>
      <c r="BD1118" s="39">
        <v>1970</v>
      </c>
      <c r="BE1118" s="19" t="str">
        <f t="shared" si="192"/>
        <v>Aug</v>
      </c>
      <c r="BF1118" s="19">
        <v>12</v>
      </c>
      <c r="BG1118" s="40">
        <f t="shared" si="193"/>
        <v>25792</v>
      </c>
      <c r="BM1118" s="39">
        <v>1970</v>
      </c>
      <c r="BN1118" s="19" t="str">
        <f t="shared" si="194"/>
        <v>Oct</v>
      </c>
      <c r="BO1118" s="19">
        <v>18</v>
      </c>
      <c r="BP1118" s="40">
        <f t="shared" si="191"/>
        <v>25859</v>
      </c>
      <c r="BQ1118" s="19">
        <f ca="1" t="shared" si="195"/>
        <v>55</v>
      </c>
      <c r="BU1118" s="19">
        <v>9144.57</v>
      </c>
      <c r="BV1118" s="41">
        <v>9144.57</v>
      </c>
    </row>
    <row r="1119" spans="1:74">
      <c r="A1119" s="19" t="s">
        <v>4113</v>
      </c>
      <c r="B1119" s="39">
        <v>1986</v>
      </c>
      <c r="C1119" s="19">
        <f t="shared" si="188"/>
        <v>1986</v>
      </c>
      <c r="D1119" s="19" t="s">
        <v>8326</v>
      </c>
      <c r="E1119" s="19" t="str">
        <f t="shared" si="187"/>
        <v>Dec</v>
      </c>
      <c r="F1119" s="19">
        <v>25</v>
      </c>
      <c r="G1119" s="40">
        <f t="shared" si="189"/>
        <v>31771</v>
      </c>
      <c r="H1119" s="19">
        <v>3</v>
      </c>
      <c r="I1119" s="19">
        <v>9210.06</v>
      </c>
      <c r="J1119" s="41">
        <v>9210.06</v>
      </c>
      <c r="K1119" s="19" t="s">
        <v>8297</v>
      </c>
      <c r="L1119" s="19" t="str">
        <v>tier - 2</v>
      </c>
      <c r="M1119" s="19" t="s">
        <v>8298</v>
      </c>
      <c r="N1119" s="19" t="str">
        <v>tier - 3</v>
      </c>
      <c r="O1119" s="19" t="s">
        <v>8340</v>
      </c>
      <c r="P1119" s="19" t="str">
        <v>R1021</v>
      </c>
      <c r="Q1119" s="19">
        <f ca="1" t="shared" si="190"/>
        <v>38</v>
      </c>
      <c r="R1119" s="29"/>
      <c r="U1119" s="19" t="s">
        <v>8301</v>
      </c>
      <c r="V1119" s="19" t="str">
        <f t="shared" si="196"/>
        <v>Nov</v>
      </c>
      <c r="X1119" s="19">
        <f t="shared" si="197"/>
        <v>1977</v>
      </c>
      <c r="AG1119" s="19" t="s">
        <v>4089</v>
      </c>
      <c r="AH1119" s="19" t="s">
        <v>8336</v>
      </c>
      <c r="AI1119" s="19" t="s">
        <v>8298</v>
      </c>
      <c r="AJ1119" s="19" t="s">
        <v>8297</v>
      </c>
      <c r="AK1119" s="19" t="str">
        <v>tier - 3</v>
      </c>
      <c r="AL1119" s="19" t="str">
        <v>tier - 2</v>
      </c>
      <c r="AT1119" s="19" t="s">
        <v>8330</v>
      </c>
      <c r="AU1119" s="19" t="str">
        <v>R1011</v>
      </c>
      <c r="BD1119" s="39">
        <v>1970</v>
      </c>
      <c r="BE1119" s="19" t="str">
        <f t="shared" si="192"/>
        <v>Oct</v>
      </c>
      <c r="BF1119" s="19">
        <v>18</v>
      </c>
      <c r="BG1119" s="40">
        <f t="shared" si="193"/>
        <v>25859</v>
      </c>
      <c r="BM1119" s="39">
        <v>1982</v>
      </c>
      <c r="BN1119" s="19" t="str">
        <f t="shared" si="194"/>
        <v>Dec</v>
      </c>
      <c r="BO1119" s="19">
        <v>8</v>
      </c>
      <c r="BP1119" s="40">
        <f t="shared" si="191"/>
        <v>30293</v>
      </c>
      <c r="BQ1119" s="19">
        <f ca="1" t="shared" si="195"/>
        <v>42</v>
      </c>
      <c r="BU1119" s="19">
        <v>9147.5</v>
      </c>
      <c r="BV1119" s="41">
        <v>9147.5</v>
      </c>
    </row>
    <row r="1120" spans="1:74">
      <c r="A1120" s="19" t="s">
        <v>4117</v>
      </c>
      <c r="B1120" s="39">
        <v>1981</v>
      </c>
      <c r="C1120" s="19">
        <f t="shared" si="188"/>
        <v>1981</v>
      </c>
      <c r="D1120" s="19" t="s">
        <v>8326</v>
      </c>
      <c r="E1120" s="19" t="str">
        <f t="shared" si="187"/>
        <v>Dec</v>
      </c>
      <c r="F1120" s="19">
        <v>5</v>
      </c>
      <c r="G1120" s="40">
        <f t="shared" si="189"/>
        <v>29925</v>
      </c>
      <c r="H1120" s="19">
        <v>5</v>
      </c>
      <c r="I1120" s="19">
        <v>9222.4</v>
      </c>
      <c r="J1120" s="41">
        <v>9222.4</v>
      </c>
      <c r="K1120" s="19" t="s">
        <v>8297</v>
      </c>
      <c r="L1120" s="19" t="str">
        <v>tier - 2</v>
      </c>
      <c r="M1120" s="19" t="s">
        <v>8298</v>
      </c>
      <c r="N1120" s="19" t="str">
        <v>tier - 3</v>
      </c>
      <c r="O1120" s="19" t="s">
        <v>8332</v>
      </c>
      <c r="P1120" s="19" t="str">
        <v>R1019</v>
      </c>
      <c r="Q1120" s="19">
        <f ca="1" t="shared" si="190"/>
        <v>43</v>
      </c>
      <c r="R1120" s="29"/>
      <c r="U1120" s="19" t="s">
        <v>8301</v>
      </c>
      <c r="V1120" s="19" t="str">
        <f t="shared" si="196"/>
        <v>Nov</v>
      </c>
      <c r="X1120" s="19">
        <f t="shared" si="197"/>
        <v>1965</v>
      </c>
      <c r="AG1120" s="19" t="s">
        <v>4092</v>
      </c>
      <c r="AH1120" s="19" t="s">
        <v>8336</v>
      </c>
      <c r="AI1120" s="19" t="s">
        <v>8297</v>
      </c>
      <c r="AJ1120" s="19" t="s">
        <v>8302</v>
      </c>
      <c r="AK1120" s="19" t="str">
        <v>tier - 2</v>
      </c>
      <c r="AL1120" s="19" t="str">
        <v>tier - 1</v>
      </c>
      <c r="AT1120" s="19" t="s">
        <v>8315</v>
      </c>
      <c r="AU1120" s="19" t="str">
        <v>R1012</v>
      </c>
      <c r="BD1120" s="39">
        <v>1982</v>
      </c>
      <c r="BE1120" s="19" t="str">
        <f t="shared" si="192"/>
        <v>Dec</v>
      </c>
      <c r="BF1120" s="19">
        <v>8</v>
      </c>
      <c r="BG1120" s="40">
        <f t="shared" si="193"/>
        <v>30293</v>
      </c>
      <c r="BM1120" s="39">
        <v>1990</v>
      </c>
      <c r="BN1120" s="19" t="str">
        <f t="shared" si="194"/>
        <v>Aug</v>
      </c>
      <c r="BO1120" s="19">
        <v>23</v>
      </c>
      <c r="BP1120" s="40">
        <f t="shared" si="191"/>
        <v>33108</v>
      </c>
      <c r="BQ1120" s="19">
        <f ca="1" t="shared" si="195"/>
        <v>35</v>
      </c>
      <c r="BU1120" s="19">
        <v>9159.51</v>
      </c>
      <c r="BV1120" s="41">
        <v>9159.51</v>
      </c>
    </row>
    <row r="1121" spans="1:74">
      <c r="A1121" s="19" t="s">
        <v>4121</v>
      </c>
      <c r="B1121" s="39">
        <v>1975</v>
      </c>
      <c r="C1121" s="19">
        <f t="shared" si="188"/>
        <v>1975</v>
      </c>
      <c r="D1121" s="19" t="s">
        <v>8326</v>
      </c>
      <c r="E1121" s="19" t="str">
        <f t="shared" si="187"/>
        <v>Dec</v>
      </c>
      <c r="F1121" s="19">
        <v>6</v>
      </c>
      <c r="G1121" s="40">
        <f t="shared" si="189"/>
        <v>27734</v>
      </c>
      <c r="H1121" s="19">
        <v>2</v>
      </c>
      <c r="I1121" s="19">
        <v>9225.26</v>
      </c>
      <c r="J1121" s="41">
        <v>9225.26</v>
      </c>
      <c r="K1121" s="19" t="s">
        <v>8298</v>
      </c>
      <c r="L1121" s="19" t="str">
        <v>tier - 3</v>
      </c>
      <c r="M1121" s="19" t="s">
        <v>8298</v>
      </c>
      <c r="N1121" s="19" t="str">
        <v>tier - 3</v>
      </c>
      <c r="O1121" s="19" t="s">
        <v>8331</v>
      </c>
      <c r="P1121" s="19" t="str">
        <v>R1015</v>
      </c>
      <c r="Q1121" s="19">
        <f ca="1" t="shared" si="190"/>
        <v>49</v>
      </c>
      <c r="R1121" s="29"/>
      <c r="U1121" s="19" t="s">
        <v>8326</v>
      </c>
      <c r="V1121" s="19" t="str">
        <f t="shared" si="196"/>
        <v>Dec</v>
      </c>
      <c r="X1121" s="19">
        <f t="shared" si="197"/>
        <v>1977</v>
      </c>
      <c r="AG1121" s="19" t="s">
        <v>4096</v>
      </c>
      <c r="AH1121" s="19" t="s">
        <v>8336</v>
      </c>
      <c r="AI1121" s="19" t="s">
        <v>8297</v>
      </c>
      <c r="AJ1121" s="19" t="s">
        <v>8297</v>
      </c>
      <c r="AK1121" s="19" t="str">
        <v>tier - 2</v>
      </c>
      <c r="AL1121" s="19" t="str">
        <v>tier - 2</v>
      </c>
      <c r="AT1121" s="19" t="s">
        <v>8340</v>
      </c>
      <c r="AU1121" s="19" t="str">
        <v>R1021</v>
      </c>
      <c r="BD1121" s="39">
        <v>1990</v>
      </c>
      <c r="BE1121" s="19" t="str">
        <f t="shared" si="192"/>
        <v>Aug</v>
      </c>
      <c r="BF1121" s="19">
        <v>23</v>
      </c>
      <c r="BG1121" s="40">
        <f t="shared" si="193"/>
        <v>33108</v>
      </c>
      <c r="BM1121" s="39">
        <v>1970</v>
      </c>
      <c r="BN1121" s="19" t="str">
        <f t="shared" si="194"/>
        <v>Oct</v>
      </c>
      <c r="BO1121" s="19">
        <v>24</v>
      </c>
      <c r="BP1121" s="40">
        <f t="shared" si="191"/>
        <v>25865</v>
      </c>
      <c r="BQ1121" s="19">
        <f ca="1" t="shared" si="195"/>
        <v>55</v>
      </c>
      <c r="BU1121" s="19">
        <v>9171.75</v>
      </c>
      <c r="BV1121" s="41">
        <v>9171.75</v>
      </c>
    </row>
    <row r="1122" spans="1:74">
      <c r="A1122" s="19" t="s">
        <v>4125</v>
      </c>
      <c r="B1122" s="39">
        <v>1980</v>
      </c>
      <c r="C1122" s="19">
        <f t="shared" si="188"/>
        <v>1980</v>
      </c>
      <c r="D1122" s="19" t="s">
        <v>8329</v>
      </c>
      <c r="E1122" s="19" t="str">
        <f t="shared" si="187"/>
        <v>Oct</v>
      </c>
      <c r="F1122" s="19">
        <v>5</v>
      </c>
      <c r="G1122" s="40">
        <f t="shared" si="189"/>
        <v>29499</v>
      </c>
      <c r="H1122" s="19">
        <v>2</v>
      </c>
      <c r="I1122" s="19">
        <v>9247.94</v>
      </c>
      <c r="J1122" s="41">
        <v>9247.94</v>
      </c>
      <c r="K1122" s="19" t="s">
        <v>8297</v>
      </c>
      <c r="L1122" s="19" t="str">
        <v>tier - 2</v>
      </c>
      <c r="M1122" s="19" t="s">
        <v>8302</v>
      </c>
      <c r="N1122" s="19" t="str">
        <v>tier - 1</v>
      </c>
      <c r="O1122" s="19" t="s">
        <v>8340</v>
      </c>
      <c r="P1122" s="19" t="str">
        <v>R1021</v>
      </c>
      <c r="Q1122" s="19">
        <f ca="1" t="shared" si="190"/>
        <v>45</v>
      </c>
      <c r="R1122" s="29"/>
      <c r="U1122" s="19" t="s">
        <v>8328</v>
      </c>
      <c r="V1122" s="19" t="str">
        <f t="shared" si="196"/>
        <v>Aug</v>
      </c>
      <c r="X1122" s="19">
        <f t="shared" si="197"/>
        <v>1970</v>
      </c>
      <c r="AG1122" s="19" t="s">
        <v>4100</v>
      </c>
      <c r="AH1122" s="19" t="s">
        <v>8336</v>
      </c>
      <c r="AI1122" s="19" t="s">
        <v>8297</v>
      </c>
      <c r="AJ1122" s="19" t="s">
        <v>8297</v>
      </c>
      <c r="AK1122" s="19" t="str">
        <v>tier - 2</v>
      </c>
      <c r="AL1122" s="19" t="str">
        <v>tier - 2</v>
      </c>
      <c r="AT1122" s="19" t="s">
        <v>8315</v>
      </c>
      <c r="AU1122" s="19" t="str">
        <v>R1012</v>
      </c>
      <c r="BD1122" s="39">
        <v>1970</v>
      </c>
      <c r="BE1122" s="19" t="str">
        <f t="shared" si="192"/>
        <v>Oct</v>
      </c>
      <c r="BF1122" s="19">
        <v>24</v>
      </c>
      <c r="BG1122" s="40">
        <f t="shared" si="193"/>
        <v>25865</v>
      </c>
      <c r="BM1122" s="39">
        <v>1971</v>
      </c>
      <c r="BN1122" s="19" t="str">
        <f t="shared" si="194"/>
        <v>Dec</v>
      </c>
      <c r="BO1122" s="19">
        <v>29</v>
      </c>
      <c r="BP1122" s="40">
        <f t="shared" si="191"/>
        <v>26296</v>
      </c>
      <c r="BQ1122" s="19">
        <f ca="1" t="shared" si="195"/>
        <v>53</v>
      </c>
      <c r="BU1122" s="19">
        <v>9174.14</v>
      </c>
      <c r="BV1122" s="41">
        <v>9174.14</v>
      </c>
    </row>
    <row r="1123" spans="1:74">
      <c r="A1123" s="19" t="s">
        <v>4129</v>
      </c>
      <c r="B1123" s="39">
        <v>1974</v>
      </c>
      <c r="C1123" s="19">
        <f t="shared" si="188"/>
        <v>1974</v>
      </c>
      <c r="D1123" s="19" t="s">
        <v>8328</v>
      </c>
      <c r="E1123" s="19" t="str">
        <f t="shared" si="187"/>
        <v>Aug</v>
      </c>
      <c r="F1123" s="19">
        <v>21</v>
      </c>
      <c r="G1123" s="40">
        <f t="shared" si="189"/>
        <v>27262</v>
      </c>
      <c r="H1123" s="19">
        <v>1</v>
      </c>
      <c r="I1123" s="19">
        <v>9249.5</v>
      </c>
      <c r="J1123" s="41">
        <v>9249.5</v>
      </c>
      <c r="K1123" s="19" t="s">
        <v>8297</v>
      </c>
      <c r="L1123" s="19" t="str">
        <v>tier - 2</v>
      </c>
      <c r="M1123" s="19" t="s">
        <v>8302</v>
      </c>
      <c r="N1123" s="19" t="str">
        <v>tier - 1</v>
      </c>
      <c r="O1123" s="19" t="s">
        <v>8315</v>
      </c>
      <c r="P1123" s="19" t="str">
        <v>R1012</v>
      </c>
      <c r="Q1123" s="19">
        <f ca="1" t="shared" si="190"/>
        <v>51</v>
      </c>
      <c r="R1123" s="29"/>
      <c r="U1123" s="19" t="s">
        <v>8329</v>
      </c>
      <c r="V1123" s="19" t="str">
        <f t="shared" si="196"/>
        <v>Oct</v>
      </c>
      <c r="X1123" s="19">
        <f t="shared" si="197"/>
        <v>1970</v>
      </c>
      <c r="AG1123" s="19" t="s">
        <v>4104</v>
      </c>
      <c r="AH1123" s="19" t="s">
        <v>8336</v>
      </c>
      <c r="AI1123" s="19" t="s">
        <v>8298</v>
      </c>
      <c r="AJ1123" s="19" t="s">
        <v>8302</v>
      </c>
      <c r="AK1123" s="19" t="str">
        <v>tier - 3</v>
      </c>
      <c r="AL1123" s="19" t="str">
        <v>tier - 1</v>
      </c>
      <c r="AT1123" s="19" t="s">
        <v>8315</v>
      </c>
      <c r="AU1123" s="19" t="str">
        <v>R1012</v>
      </c>
      <c r="BD1123" s="39">
        <v>1971</v>
      </c>
      <c r="BE1123" s="19" t="str">
        <f t="shared" si="192"/>
        <v>Dec</v>
      </c>
      <c r="BF1123" s="19">
        <v>29</v>
      </c>
      <c r="BG1123" s="40">
        <f t="shared" si="193"/>
        <v>26296</v>
      </c>
      <c r="BM1123" s="39">
        <v>1973</v>
      </c>
      <c r="BN1123" s="19" t="str">
        <f t="shared" si="194"/>
        <v>Dec</v>
      </c>
      <c r="BO1123" s="19">
        <v>25</v>
      </c>
      <c r="BP1123" s="40">
        <f t="shared" si="191"/>
        <v>27023</v>
      </c>
      <c r="BQ1123" s="19">
        <f ca="1" t="shared" si="195"/>
        <v>51</v>
      </c>
      <c r="BU1123" s="19">
        <v>9182.17</v>
      </c>
      <c r="BV1123" s="41">
        <v>9182.17</v>
      </c>
    </row>
    <row r="1124" spans="1:74">
      <c r="A1124" s="19" t="s">
        <v>4132</v>
      </c>
      <c r="B1124" s="39">
        <v>1971</v>
      </c>
      <c r="C1124" s="19">
        <f t="shared" si="188"/>
        <v>1971</v>
      </c>
      <c r="D1124" s="19" t="s">
        <v>8328</v>
      </c>
      <c r="E1124" s="19" t="str">
        <f t="shared" si="187"/>
        <v>Aug</v>
      </c>
      <c r="F1124" s="19">
        <v>6</v>
      </c>
      <c r="G1124" s="40">
        <f t="shared" si="189"/>
        <v>26151</v>
      </c>
      <c r="H1124" s="19">
        <v>0</v>
      </c>
      <c r="I1124" s="19">
        <v>9264.8</v>
      </c>
      <c r="J1124" s="41">
        <v>9264.8</v>
      </c>
      <c r="K1124" s="19" t="s">
        <v>8297</v>
      </c>
      <c r="L1124" s="19" t="str">
        <v>tier - 2</v>
      </c>
      <c r="M1124" s="19" t="s">
        <v>8302</v>
      </c>
      <c r="N1124" s="19" t="str">
        <v>tier - 1</v>
      </c>
      <c r="O1124" s="19" t="s">
        <v>8330</v>
      </c>
      <c r="P1124" s="19" t="str">
        <v>R1011</v>
      </c>
      <c r="Q1124" s="19">
        <f ca="1" t="shared" si="190"/>
        <v>54</v>
      </c>
      <c r="R1124" s="29"/>
      <c r="U1124" s="19" t="s">
        <v>8326</v>
      </c>
      <c r="V1124" s="19" t="str">
        <f t="shared" si="196"/>
        <v>Dec</v>
      </c>
      <c r="X1124" s="19">
        <f t="shared" si="197"/>
        <v>1982</v>
      </c>
      <c r="AG1124" s="19" t="s">
        <v>4106</v>
      </c>
      <c r="AH1124" s="19" t="s">
        <v>8336</v>
      </c>
      <c r="AI1124" s="19" t="s">
        <v>8297</v>
      </c>
      <c r="AJ1124" s="19" t="s">
        <v>8298</v>
      </c>
      <c r="AK1124" s="19" t="str">
        <v>tier - 2</v>
      </c>
      <c r="AL1124" s="19" t="str">
        <v>tier - 3</v>
      </c>
      <c r="AT1124" s="19" t="s">
        <v>8330</v>
      </c>
      <c r="AU1124" s="19" t="str">
        <v>R1011</v>
      </c>
      <c r="BD1124" s="39">
        <v>1973</v>
      </c>
      <c r="BE1124" s="19" t="str">
        <f t="shared" si="192"/>
        <v>Dec</v>
      </c>
      <c r="BF1124" s="19">
        <v>25</v>
      </c>
      <c r="BG1124" s="40">
        <f t="shared" si="193"/>
        <v>27023</v>
      </c>
      <c r="BM1124" s="39">
        <v>1976</v>
      </c>
      <c r="BN1124" s="19" t="str">
        <f t="shared" si="194"/>
        <v>Sep</v>
      </c>
      <c r="BO1124" s="19">
        <v>10</v>
      </c>
      <c r="BP1124" s="40">
        <f t="shared" si="191"/>
        <v>28013</v>
      </c>
      <c r="BQ1124" s="19">
        <f ca="1" t="shared" si="195"/>
        <v>49</v>
      </c>
      <c r="BU1124" s="19">
        <v>9193.84</v>
      </c>
      <c r="BV1124" s="41">
        <v>9193.84</v>
      </c>
    </row>
    <row r="1125" spans="1:74">
      <c r="A1125" s="19" t="s">
        <v>4136</v>
      </c>
      <c r="B1125" s="39">
        <v>1973</v>
      </c>
      <c r="C1125" s="19">
        <f t="shared" si="188"/>
        <v>1973</v>
      </c>
      <c r="D1125" s="19" t="s">
        <v>8329</v>
      </c>
      <c r="E1125" s="19" t="str">
        <f t="shared" si="187"/>
        <v>Oct</v>
      </c>
      <c r="F1125" s="19">
        <v>27</v>
      </c>
      <c r="G1125" s="40">
        <f t="shared" si="189"/>
        <v>26964</v>
      </c>
      <c r="H1125" s="19">
        <v>1</v>
      </c>
      <c r="I1125" s="19">
        <v>9282.48</v>
      </c>
      <c r="J1125" s="41">
        <v>9282.48</v>
      </c>
      <c r="K1125" s="19" t="s">
        <v>8298</v>
      </c>
      <c r="L1125" s="19" t="str">
        <v>tier - 3</v>
      </c>
      <c r="M1125" s="19" t="s">
        <v>8297</v>
      </c>
      <c r="N1125" s="19" t="str">
        <v>tier - 2</v>
      </c>
      <c r="O1125" s="19" t="s">
        <v>8333</v>
      </c>
      <c r="P1125" s="19" t="str">
        <v>R1016</v>
      </c>
      <c r="Q1125" s="19">
        <f ca="1" t="shared" si="190"/>
        <v>52</v>
      </c>
      <c r="R1125" s="29"/>
      <c r="U1125" s="19" t="s">
        <v>8328</v>
      </c>
      <c r="V1125" s="19" t="str">
        <f t="shared" si="196"/>
        <v>Aug</v>
      </c>
      <c r="X1125" s="19">
        <f t="shared" si="197"/>
        <v>1990</v>
      </c>
      <c r="AG1125" s="19" t="s">
        <v>4110</v>
      </c>
      <c r="AH1125" s="19" t="s">
        <v>8336</v>
      </c>
      <c r="AI1125" s="19" t="s">
        <v>8297</v>
      </c>
      <c r="AJ1125" s="19" t="s">
        <v>8302</v>
      </c>
      <c r="AK1125" s="19" t="str">
        <v>tier - 2</v>
      </c>
      <c r="AL1125" s="19" t="str">
        <v>tier - 1</v>
      </c>
      <c r="AT1125" s="19" t="s">
        <v>8315</v>
      </c>
      <c r="AU1125" s="19" t="str">
        <v>R1012</v>
      </c>
      <c r="BD1125" s="39">
        <v>1976</v>
      </c>
      <c r="BE1125" s="19" t="str">
        <f t="shared" si="192"/>
        <v>Sep</v>
      </c>
      <c r="BF1125" s="19">
        <v>10</v>
      </c>
      <c r="BG1125" s="40">
        <f t="shared" si="193"/>
        <v>28013</v>
      </c>
      <c r="BM1125" s="39">
        <v>1986</v>
      </c>
      <c r="BN1125" s="19" t="str">
        <f t="shared" si="194"/>
        <v>Dec</v>
      </c>
      <c r="BO1125" s="19">
        <v>25</v>
      </c>
      <c r="BP1125" s="40">
        <f t="shared" si="191"/>
        <v>31771</v>
      </c>
      <c r="BQ1125" s="19">
        <f ca="1" t="shared" si="195"/>
        <v>38</v>
      </c>
      <c r="BU1125" s="19">
        <v>9210.06</v>
      </c>
      <c r="BV1125" s="41">
        <v>9210.06</v>
      </c>
    </row>
    <row r="1126" spans="1:74">
      <c r="A1126" s="19" t="s">
        <v>4140</v>
      </c>
      <c r="B1126" s="39">
        <v>1971</v>
      </c>
      <c r="C1126" s="19">
        <f t="shared" si="188"/>
        <v>1971</v>
      </c>
      <c r="D1126" s="19" t="s">
        <v>8296</v>
      </c>
      <c r="E1126" s="19" t="str">
        <f t="shared" si="187"/>
        <v>Jul</v>
      </c>
      <c r="F1126" s="19">
        <v>2</v>
      </c>
      <c r="G1126" s="40">
        <f t="shared" si="189"/>
        <v>26116</v>
      </c>
      <c r="H1126" s="19">
        <v>0</v>
      </c>
      <c r="I1126" s="19">
        <v>9283.56</v>
      </c>
      <c r="J1126" s="41">
        <v>9283.56</v>
      </c>
      <c r="K1126" s="19" t="s">
        <v>8297</v>
      </c>
      <c r="L1126" s="19" t="str">
        <v>tier - 2</v>
      </c>
      <c r="M1126" s="19" t="s">
        <v>8298</v>
      </c>
      <c r="N1126" s="19" t="str">
        <v>tier - 3</v>
      </c>
      <c r="O1126" s="19" t="s">
        <v>8299</v>
      </c>
      <c r="P1126" s="19" t="str">
        <v>R1013</v>
      </c>
      <c r="Q1126" s="19">
        <f ca="1" t="shared" si="190"/>
        <v>54</v>
      </c>
      <c r="R1126" s="29"/>
      <c r="U1126" s="19" t="s">
        <v>8329</v>
      </c>
      <c r="V1126" s="19" t="str">
        <f t="shared" si="196"/>
        <v>Oct</v>
      </c>
      <c r="X1126" s="19">
        <f t="shared" si="197"/>
        <v>1970</v>
      </c>
      <c r="AG1126" s="19" t="s">
        <v>4113</v>
      </c>
      <c r="AH1126" s="19" t="s">
        <v>8336</v>
      </c>
      <c r="AI1126" s="19" t="s">
        <v>8297</v>
      </c>
      <c r="AJ1126" s="19" t="s">
        <v>8298</v>
      </c>
      <c r="AK1126" s="19" t="str">
        <v>tier - 2</v>
      </c>
      <c r="AL1126" s="19" t="str">
        <v>tier - 3</v>
      </c>
      <c r="AT1126" s="19" t="s">
        <v>8340</v>
      </c>
      <c r="AU1126" s="19" t="str">
        <v>R1021</v>
      </c>
      <c r="BD1126" s="39">
        <v>1986</v>
      </c>
      <c r="BE1126" s="19" t="str">
        <f t="shared" si="192"/>
        <v>Dec</v>
      </c>
      <c r="BF1126" s="19">
        <v>25</v>
      </c>
      <c r="BG1126" s="40">
        <f t="shared" si="193"/>
        <v>31771</v>
      </c>
      <c r="BM1126" s="39">
        <v>1981</v>
      </c>
      <c r="BN1126" s="19" t="str">
        <f t="shared" si="194"/>
        <v>Dec</v>
      </c>
      <c r="BO1126" s="19">
        <v>5</v>
      </c>
      <c r="BP1126" s="40">
        <f t="shared" si="191"/>
        <v>29925</v>
      </c>
      <c r="BQ1126" s="19">
        <f ca="1" t="shared" si="195"/>
        <v>43</v>
      </c>
      <c r="BU1126" s="19">
        <v>9222.4</v>
      </c>
      <c r="BV1126" s="41">
        <v>9222.4</v>
      </c>
    </row>
    <row r="1127" spans="1:74">
      <c r="A1127" s="19" t="s">
        <v>4144</v>
      </c>
      <c r="B1127" s="39">
        <v>1969</v>
      </c>
      <c r="C1127" s="19">
        <f t="shared" si="188"/>
        <v>1969</v>
      </c>
      <c r="D1127" s="19" t="s">
        <v>8301</v>
      </c>
      <c r="E1127" s="19" t="str">
        <f t="shared" si="187"/>
        <v>Nov</v>
      </c>
      <c r="F1127" s="19">
        <v>26</v>
      </c>
      <c r="G1127" s="40">
        <f t="shared" si="189"/>
        <v>25533</v>
      </c>
      <c r="H1127" s="19">
        <v>0</v>
      </c>
      <c r="I1127" s="19">
        <v>9285.87</v>
      </c>
      <c r="J1127" s="41">
        <v>9285.87</v>
      </c>
      <c r="K1127" s="19" t="s">
        <v>8297</v>
      </c>
      <c r="L1127" s="19" t="str">
        <v>tier - 2</v>
      </c>
      <c r="M1127" s="19" t="s">
        <v>8298</v>
      </c>
      <c r="N1127" s="19" t="str">
        <v>tier - 3</v>
      </c>
      <c r="O1127" s="19" t="s">
        <v>8299</v>
      </c>
      <c r="P1127" s="19" t="str">
        <v>R1013</v>
      </c>
      <c r="Q1127" s="19">
        <f ca="1" t="shared" si="190"/>
        <v>55</v>
      </c>
      <c r="R1127" s="29"/>
      <c r="U1127" s="19" t="s">
        <v>8326</v>
      </c>
      <c r="V1127" s="19" t="str">
        <f t="shared" si="196"/>
        <v>Dec</v>
      </c>
      <c r="X1127" s="19">
        <f t="shared" si="197"/>
        <v>1971</v>
      </c>
      <c r="AG1127" s="19" t="s">
        <v>4117</v>
      </c>
      <c r="AH1127" s="19" t="s">
        <v>8336</v>
      </c>
      <c r="AI1127" s="19" t="s">
        <v>8297</v>
      </c>
      <c r="AJ1127" s="19" t="s">
        <v>8298</v>
      </c>
      <c r="AK1127" s="19" t="str">
        <v>tier - 2</v>
      </c>
      <c r="AL1127" s="19" t="str">
        <v>tier - 3</v>
      </c>
      <c r="AT1127" s="19" t="s">
        <v>8332</v>
      </c>
      <c r="AU1127" s="19" t="str">
        <v>R1019</v>
      </c>
      <c r="BD1127" s="39">
        <v>1981</v>
      </c>
      <c r="BE1127" s="19" t="str">
        <f t="shared" si="192"/>
        <v>Dec</v>
      </c>
      <c r="BF1127" s="19">
        <v>5</v>
      </c>
      <c r="BG1127" s="40">
        <f t="shared" si="193"/>
        <v>29925</v>
      </c>
      <c r="BM1127" s="39">
        <v>1975</v>
      </c>
      <c r="BN1127" s="19" t="str">
        <f t="shared" si="194"/>
        <v>Dec</v>
      </c>
      <c r="BO1127" s="19">
        <v>6</v>
      </c>
      <c r="BP1127" s="40">
        <f t="shared" si="191"/>
        <v>27734</v>
      </c>
      <c r="BQ1127" s="19">
        <f ca="1" t="shared" si="195"/>
        <v>49</v>
      </c>
      <c r="BU1127" s="19">
        <v>9225.26</v>
      </c>
      <c r="BV1127" s="41">
        <v>9225.26</v>
      </c>
    </row>
    <row r="1128" spans="1:74">
      <c r="A1128" s="19" t="s">
        <v>4147</v>
      </c>
      <c r="B1128" s="39">
        <v>1973</v>
      </c>
      <c r="C1128" s="19">
        <f t="shared" si="188"/>
        <v>1973</v>
      </c>
      <c r="D1128" s="19" t="s">
        <v>8329</v>
      </c>
      <c r="E1128" s="19" t="str">
        <f t="shared" si="187"/>
        <v>Oct</v>
      </c>
      <c r="F1128" s="19">
        <v>16</v>
      </c>
      <c r="G1128" s="40">
        <f t="shared" si="189"/>
        <v>26953</v>
      </c>
      <c r="H1128" s="19">
        <v>1</v>
      </c>
      <c r="I1128" s="19">
        <v>9288.03</v>
      </c>
      <c r="J1128" s="41">
        <v>9288.03</v>
      </c>
      <c r="K1128" s="19" t="s">
        <v>8297</v>
      </c>
      <c r="L1128" s="19" t="str">
        <v>tier - 2</v>
      </c>
      <c r="M1128" s="19" t="s">
        <v>8298</v>
      </c>
      <c r="N1128" s="19" t="str">
        <v>tier - 3</v>
      </c>
      <c r="O1128" s="19" t="s">
        <v>8334</v>
      </c>
      <c r="P1128" s="19" t="str">
        <v>R1018</v>
      </c>
      <c r="Q1128" s="19">
        <f ca="1" t="shared" si="190"/>
        <v>52</v>
      </c>
      <c r="R1128" s="29"/>
      <c r="U1128" s="19" t="s">
        <v>8326</v>
      </c>
      <c r="V1128" s="19" t="str">
        <f t="shared" si="196"/>
        <v>Dec</v>
      </c>
      <c r="X1128" s="19">
        <f t="shared" si="197"/>
        <v>1973</v>
      </c>
      <c r="AG1128" s="19" t="s">
        <v>4121</v>
      </c>
      <c r="AH1128" s="19" t="s">
        <v>8336</v>
      </c>
      <c r="AI1128" s="19" t="s">
        <v>8298</v>
      </c>
      <c r="AJ1128" s="19" t="s">
        <v>8298</v>
      </c>
      <c r="AK1128" s="19" t="str">
        <v>tier - 3</v>
      </c>
      <c r="AL1128" s="19" t="str">
        <v>tier - 3</v>
      </c>
      <c r="AT1128" s="19" t="s">
        <v>8331</v>
      </c>
      <c r="AU1128" s="19" t="str">
        <v>R1015</v>
      </c>
      <c r="BD1128" s="39">
        <v>1975</v>
      </c>
      <c r="BE1128" s="19" t="str">
        <f t="shared" si="192"/>
        <v>Dec</v>
      </c>
      <c r="BF1128" s="19">
        <v>6</v>
      </c>
      <c r="BG1128" s="40">
        <f t="shared" si="193"/>
        <v>27734</v>
      </c>
      <c r="BM1128" s="39">
        <v>1980</v>
      </c>
      <c r="BN1128" s="19" t="str">
        <f t="shared" si="194"/>
        <v>Oct</v>
      </c>
      <c r="BO1128" s="19">
        <v>5</v>
      </c>
      <c r="BP1128" s="40">
        <f t="shared" si="191"/>
        <v>29499</v>
      </c>
      <c r="BQ1128" s="19">
        <f ca="1" t="shared" si="195"/>
        <v>45</v>
      </c>
      <c r="BU1128" s="19">
        <v>9247.94</v>
      </c>
      <c r="BV1128" s="41">
        <v>9247.94</v>
      </c>
    </row>
    <row r="1129" spans="1:74">
      <c r="A1129" s="19" t="s">
        <v>4151</v>
      </c>
      <c r="B1129" s="39">
        <v>1973</v>
      </c>
      <c r="C1129" s="19">
        <f t="shared" si="188"/>
        <v>1973</v>
      </c>
      <c r="D1129" s="19" t="s">
        <v>8310</v>
      </c>
      <c r="E1129" s="19" t="str">
        <f t="shared" si="187"/>
        <v>Sep</v>
      </c>
      <c r="F1129" s="19">
        <v>18</v>
      </c>
      <c r="G1129" s="40">
        <f t="shared" si="189"/>
        <v>26925</v>
      </c>
      <c r="H1129" s="19">
        <v>1</v>
      </c>
      <c r="I1129" s="19">
        <v>9290.14</v>
      </c>
      <c r="J1129" s="41">
        <v>9290.14</v>
      </c>
      <c r="K1129" s="19" t="s">
        <v>8298</v>
      </c>
      <c r="L1129" s="19" t="str">
        <v>tier - 3</v>
      </c>
      <c r="M1129" s="19" t="s">
        <v>8298</v>
      </c>
      <c r="N1129" s="19" t="str">
        <v>tier - 3</v>
      </c>
      <c r="O1129" s="19" t="s">
        <v>8333</v>
      </c>
      <c r="P1129" s="19" t="str">
        <v>R1016</v>
      </c>
      <c r="Q1129" s="19">
        <f ca="1" t="shared" si="190"/>
        <v>52</v>
      </c>
      <c r="R1129" s="29"/>
      <c r="U1129" s="19" t="s">
        <v>8310</v>
      </c>
      <c r="V1129" s="19" t="str">
        <f t="shared" si="196"/>
        <v>Sep</v>
      </c>
      <c r="X1129" s="19">
        <f t="shared" si="197"/>
        <v>1976</v>
      </c>
      <c r="AG1129" s="19" t="s">
        <v>4125</v>
      </c>
      <c r="AH1129" s="19" t="s">
        <v>8336</v>
      </c>
      <c r="AI1129" s="19" t="s">
        <v>8297</v>
      </c>
      <c r="AJ1129" s="19" t="s">
        <v>8302</v>
      </c>
      <c r="AK1129" s="19" t="str">
        <v>tier - 2</v>
      </c>
      <c r="AL1129" s="19" t="str">
        <v>tier - 1</v>
      </c>
      <c r="AT1129" s="19" t="s">
        <v>8340</v>
      </c>
      <c r="AU1129" s="19" t="str">
        <v>R1021</v>
      </c>
      <c r="BD1129" s="39">
        <v>1980</v>
      </c>
      <c r="BE1129" s="19" t="str">
        <f t="shared" si="192"/>
        <v>Oct</v>
      </c>
      <c r="BF1129" s="19">
        <v>5</v>
      </c>
      <c r="BG1129" s="40">
        <f t="shared" si="193"/>
        <v>29499</v>
      </c>
      <c r="BM1129" s="39">
        <v>1974</v>
      </c>
      <c r="BN1129" s="19" t="str">
        <f t="shared" si="194"/>
        <v>Aug</v>
      </c>
      <c r="BO1129" s="19">
        <v>21</v>
      </c>
      <c r="BP1129" s="40">
        <f t="shared" si="191"/>
        <v>27262</v>
      </c>
      <c r="BQ1129" s="19">
        <f ca="1" t="shared" si="195"/>
        <v>51</v>
      </c>
      <c r="BU1129" s="19">
        <v>9249.5</v>
      </c>
      <c r="BV1129" s="41">
        <v>9249.5</v>
      </c>
    </row>
    <row r="1130" spans="1:74">
      <c r="A1130" s="19" t="s">
        <v>4154</v>
      </c>
      <c r="B1130" s="39">
        <v>1976</v>
      </c>
      <c r="C1130" s="19">
        <f t="shared" si="188"/>
        <v>1976</v>
      </c>
      <c r="D1130" s="19" t="s">
        <v>8301</v>
      </c>
      <c r="E1130" s="19" t="str">
        <f t="shared" si="187"/>
        <v>Nov</v>
      </c>
      <c r="F1130" s="19">
        <v>3</v>
      </c>
      <c r="G1130" s="40">
        <f t="shared" si="189"/>
        <v>28067</v>
      </c>
      <c r="H1130" s="19">
        <v>3</v>
      </c>
      <c r="I1130" s="19">
        <v>9301.89</v>
      </c>
      <c r="J1130" s="41">
        <v>9301.89</v>
      </c>
      <c r="K1130" s="19" t="s">
        <v>8297</v>
      </c>
      <c r="L1130" s="19" t="str">
        <v>tier - 2</v>
      </c>
      <c r="M1130" s="19" t="s">
        <v>8302</v>
      </c>
      <c r="N1130" s="19" t="str">
        <v>tier - 1</v>
      </c>
      <c r="O1130" s="19" t="s">
        <v>8315</v>
      </c>
      <c r="P1130" s="19" t="str">
        <v>R1012</v>
      </c>
      <c r="Q1130" s="19">
        <f ca="1" t="shared" si="190"/>
        <v>49</v>
      </c>
      <c r="R1130" s="29"/>
      <c r="U1130" s="19" t="s">
        <v>8326</v>
      </c>
      <c r="V1130" s="19" t="str">
        <f t="shared" si="196"/>
        <v>Dec</v>
      </c>
      <c r="X1130" s="19">
        <f t="shared" si="197"/>
        <v>1986</v>
      </c>
      <c r="AG1130" s="19" t="s">
        <v>4129</v>
      </c>
      <c r="AH1130" s="19" t="s">
        <v>8336</v>
      </c>
      <c r="AI1130" s="19" t="s">
        <v>8297</v>
      </c>
      <c r="AJ1130" s="19" t="s">
        <v>8302</v>
      </c>
      <c r="AK1130" s="19" t="str">
        <v>tier - 2</v>
      </c>
      <c r="AL1130" s="19" t="str">
        <v>tier - 1</v>
      </c>
      <c r="AT1130" s="19" t="s">
        <v>8315</v>
      </c>
      <c r="AU1130" s="19" t="str">
        <v>R1012</v>
      </c>
      <c r="BD1130" s="39">
        <v>1974</v>
      </c>
      <c r="BE1130" s="19" t="str">
        <f t="shared" si="192"/>
        <v>Aug</v>
      </c>
      <c r="BF1130" s="19">
        <v>21</v>
      </c>
      <c r="BG1130" s="40">
        <f t="shared" si="193"/>
        <v>27262</v>
      </c>
      <c r="BM1130" s="39">
        <v>1971</v>
      </c>
      <c r="BN1130" s="19" t="str">
        <f t="shared" si="194"/>
        <v>Aug</v>
      </c>
      <c r="BO1130" s="19">
        <v>6</v>
      </c>
      <c r="BP1130" s="40">
        <f t="shared" si="191"/>
        <v>26151</v>
      </c>
      <c r="BQ1130" s="19">
        <f ca="1" t="shared" si="195"/>
        <v>54</v>
      </c>
      <c r="BU1130" s="19">
        <v>9264.8</v>
      </c>
      <c r="BV1130" s="41">
        <v>9264.8</v>
      </c>
    </row>
    <row r="1131" spans="1:74">
      <c r="A1131" s="19" t="s">
        <v>4158</v>
      </c>
      <c r="B1131" s="39">
        <v>1973</v>
      </c>
      <c r="C1131" s="19">
        <f t="shared" si="188"/>
        <v>1973</v>
      </c>
      <c r="D1131" s="19" t="s">
        <v>8329</v>
      </c>
      <c r="E1131" s="19" t="str">
        <f t="shared" si="187"/>
        <v>Oct</v>
      </c>
      <c r="F1131" s="19">
        <v>16</v>
      </c>
      <c r="G1131" s="40">
        <f t="shared" si="189"/>
        <v>26953</v>
      </c>
      <c r="H1131" s="19">
        <v>2</v>
      </c>
      <c r="I1131" s="19">
        <v>9304.7</v>
      </c>
      <c r="J1131" s="41">
        <v>9304.7</v>
      </c>
      <c r="K1131" s="19" t="s">
        <v>8298</v>
      </c>
      <c r="L1131" s="19" t="str">
        <v>tier - 3</v>
      </c>
      <c r="M1131" s="19" t="s">
        <v>8298</v>
      </c>
      <c r="N1131" s="19" t="str">
        <v>tier - 3</v>
      </c>
      <c r="O1131" s="19" t="s">
        <v>8299</v>
      </c>
      <c r="P1131" s="19" t="str">
        <v>R1013</v>
      </c>
      <c r="Q1131" s="19">
        <f ca="1" t="shared" si="190"/>
        <v>52</v>
      </c>
      <c r="R1131" s="29"/>
      <c r="U1131" s="19" t="s">
        <v>8326</v>
      </c>
      <c r="V1131" s="19" t="str">
        <f t="shared" si="196"/>
        <v>Dec</v>
      </c>
      <c r="X1131" s="19">
        <f t="shared" si="197"/>
        <v>1981</v>
      </c>
      <c r="AG1131" s="19" t="s">
        <v>4132</v>
      </c>
      <c r="AH1131" s="19" t="s">
        <v>8336</v>
      </c>
      <c r="AI1131" s="19" t="s">
        <v>8297</v>
      </c>
      <c r="AJ1131" s="19" t="s">
        <v>8302</v>
      </c>
      <c r="AK1131" s="19" t="str">
        <v>tier - 2</v>
      </c>
      <c r="AL1131" s="19" t="str">
        <v>tier - 1</v>
      </c>
      <c r="AT1131" s="19" t="s">
        <v>8330</v>
      </c>
      <c r="AU1131" s="19" t="str">
        <v>R1011</v>
      </c>
      <c r="BD1131" s="39">
        <v>1971</v>
      </c>
      <c r="BE1131" s="19" t="str">
        <f t="shared" si="192"/>
        <v>Aug</v>
      </c>
      <c r="BF1131" s="19">
        <v>6</v>
      </c>
      <c r="BG1131" s="40">
        <f t="shared" si="193"/>
        <v>26151</v>
      </c>
      <c r="BM1131" s="39">
        <v>1973</v>
      </c>
      <c r="BN1131" s="19" t="str">
        <f t="shared" si="194"/>
        <v>Oct</v>
      </c>
      <c r="BO1131" s="19">
        <v>27</v>
      </c>
      <c r="BP1131" s="40">
        <f t="shared" si="191"/>
        <v>26964</v>
      </c>
      <c r="BQ1131" s="19">
        <f ca="1" t="shared" si="195"/>
        <v>52</v>
      </c>
      <c r="BU1131" s="19">
        <v>9282.48</v>
      </c>
      <c r="BV1131" s="41">
        <v>9282.48</v>
      </c>
    </row>
    <row r="1132" spans="1:74">
      <c r="A1132" s="19" t="s">
        <v>4162</v>
      </c>
      <c r="B1132" s="39">
        <v>1963</v>
      </c>
      <c r="C1132" s="19">
        <f t="shared" si="188"/>
        <v>1963</v>
      </c>
      <c r="D1132" s="19" t="s">
        <v>8303</v>
      </c>
      <c r="E1132" s="19" t="str">
        <f t="shared" si="187"/>
        <v>Jun</v>
      </c>
      <c r="F1132" s="19">
        <v>8</v>
      </c>
      <c r="G1132" s="40">
        <f t="shared" si="189"/>
        <v>23170</v>
      </c>
      <c r="H1132" s="19">
        <v>0</v>
      </c>
      <c r="I1132" s="19">
        <v>9310.81</v>
      </c>
      <c r="J1132" s="41">
        <v>9310.81</v>
      </c>
      <c r="K1132" s="19" t="s">
        <v>8298</v>
      </c>
      <c r="L1132" s="19" t="str">
        <v>tier - 3</v>
      </c>
      <c r="M1132" s="19" t="s">
        <v>8302</v>
      </c>
      <c r="N1132" s="19" t="str">
        <v>tier - 1</v>
      </c>
      <c r="O1132" s="19" t="s">
        <v>8299</v>
      </c>
      <c r="P1132" s="19" t="str">
        <v>R1013</v>
      </c>
      <c r="Q1132" s="19">
        <f ca="1" t="shared" si="190"/>
        <v>62</v>
      </c>
      <c r="R1132" s="29"/>
      <c r="U1132" s="19" t="s">
        <v>8326</v>
      </c>
      <c r="V1132" s="19" t="str">
        <f t="shared" si="196"/>
        <v>Dec</v>
      </c>
      <c r="X1132" s="19">
        <f t="shared" si="197"/>
        <v>1975</v>
      </c>
      <c r="AG1132" s="19" t="s">
        <v>4136</v>
      </c>
      <c r="AH1132" s="19" t="s">
        <v>8336</v>
      </c>
      <c r="AI1132" s="19" t="s">
        <v>8298</v>
      </c>
      <c r="AJ1132" s="19" t="s">
        <v>8297</v>
      </c>
      <c r="AK1132" s="19" t="str">
        <v>tier - 3</v>
      </c>
      <c r="AL1132" s="19" t="str">
        <v>tier - 2</v>
      </c>
      <c r="AT1132" s="19" t="s">
        <v>8333</v>
      </c>
      <c r="AU1132" s="19" t="str">
        <v>R1016</v>
      </c>
      <c r="BD1132" s="39">
        <v>1973</v>
      </c>
      <c r="BE1132" s="19" t="str">
        <f t="shared" si="192"/>
        <v>Oct</v>
      </c>
      <c r="BF1132" s="19">
        <v>27</v>
      </c>
      <c r="BG1132" s="40">
        <f t="shared" si="193"/>
        <v>26964</v>
      </c>
      <c r="BM1132" s="39">
        <v>1971</v>
      </c>
      <c r="BN1132" s="19" t="str">
        <f t="shared" si="194"/>
        <v>Jul</v>
      </c>
      <c r="BO1132" s="19">
        <v>2</v>
      </c>
      <c r="BP1132" s="40">
        <f t="shared" si="191"/>
        <v>26116</v>
      </c>
      <c r="BQ1132" s="19">
        <f ca="1" t="shared" si="195"/>
        <v>54</v>
      </c>
      <c r="BU1132" s="19">
        <v>9283.56</v>
      </c>
      <c r="BV1132" s="41">
        <v>9283.56</v>
      </c>
    </row>
    <row r="1133" spans="1:74">
      <c r="A1133" s="19" t="s">
        <v>4165</v>
      </c>
      <c r="B1133" s="39">
        <v>1977</v>
      </c>
      <c r="C1133" s="19">
        <f t="shared" si="188"/>
        <v>1977</v>
      </c>
      <c r="D1133" s="19" t="s">
        <v>8329</v>
      </c>
      <c r="E1133" s="19" t="str">
        <f t="shared" si="187"/>
        <v>Oct</v>
      </c>
      <c r="F1133" s="19">
        <v>12</v>
      </c>
      <c r="G1133" s="40">
        <f t="shared" si="189"/>
        <v>28410</v>
      </c>
      <c r="H1133" s="19">
        <v>2</v>
      </c>
      <c r="I1133" s="19">
        <v>9315.41</v>
      </c>
      <c r="J1133" s="41">
        <v>9315.41</v>
      </c>
      <c r="K1133" s="19" t="s">
        <v>8297</v>
      </c>
      <c r="L1133" s="19" t="str">
        <v>tier - 2</v>
      </c>
      <c r="M1133" s="19" t="s">
        <v>8302</v>
      </c>
      <c r="N1133" s="19" t="str">
        <v>tier - 1</v>
      </c>
      <c r="O1133" s="19" t="s">
        <v>8337</v>
      </c>
      <c r="P1133" s="19" t="str">
        <v>R1024</v>
      </c>
      <c r="Q1133" s="19">
        <f ca="1" t="shared" si="190"/>
        <v>48</v>
      </c>
      <c r="R1133" s="29"/>
      <c r="U1133" s="19" t="s">
        <v>8329</v>
      </c>
      <c r="V1133" s="19" t="str">
        <f t="shared" si="196"/>
        <v>Oct</v>
      </c>
      <c r="X1133" s="19">
        <f t="shared" si="197"/>
        <v>1980</v>
      </c>
      <c r="AG1133" s="19" t="s">
        <v>4140</v>
      </c>
      <c r="AH1133" s="19" t="s">
        <v>8336</v>
      </c>
      <c r="AI1133" s="19" t="s">
        <v>8297</v>
      </c>
      <c r="AJ1133" s="19" t="s">
        <v>8298</v>
      </c>
      <c r="AK1133" s="19" t="str">
        <v>tier - 2</v>
      </c>
      <c r="AL1133" s="19" t="str">
        <v>tier - 3</v>
      </c>
      <c r="AT1133" s="19" t="s">
        <v>8299</v>
      </c>
      <c r="AU1133" s="19" t="str">
        <v>R1013</v>
      </c>
      <c r="BD1133" s="39">
        <v>1971</v>
      </c>
      <c r="BE1133" s="19" t="str">
        <f t="shared" si="192"/>
        <v>Jul</v>
      </c>
      <c r="BF1133" s="19">
        <v>2</v>
      </c>
      <c r="BG1133" s="40">
        <f t="shared" si="193"/>
        <v>26116</v>
      </c>
      <c r="BM1133" s="39">
        <v>1969</v>
      </c>
      <c r="BN1133" s="19" t="str">
        <f t="shared" si="194"/>
        <v>Nov</v>
      </c>
      <c r="BO1133" s="19">
        <v>26</v>
      </c>
      <c r="BP1133" s="40">
        <f t="shared" si="191"/>
        <v>25533</v>
      </c>
      <c r="BQ1133" s="19">
        <f ca="1" t="shared" si="195"/>
        <v>55</v>
      </c>
      <c r="BU1133" s="19">
        <v>9285.87</v>
      </c>
      <c r="BV1133" s="41">
        <v>9285.87</v>
      </c>
    </row>
    <row r="1134" spans="1:74">
      <c r="A1134" s="19" t="s">
        <v>4168</v>
      </c>
      <c r="B1134" s="39">
        <v>1988</v>
      </c>
      <c r="C1134" s="19">
        <f t="shared" si="188"/>
        <v>1988</v>
      </c>
      <c r="D1134" s="19" t="s">
        <v>8296</v>
      </c>
      <c r="E1134" s="19" t="str">
        <f t="shared" si="187"/>
        <v>Jul</v>
      </c>
      <c r="F1134" s="19">
        <v>9</v>
      </c>
      <c r="G1134" s="40">
        <f t="shared" si="189"/>
        <v>32333</v>
      </c>
      <c r="H1134" s="19">
        <v>3</v>
      </c>
      <c r="I1134" s="19">
        <v>9320.26</v>
      </c>
      <c r="J1134" s="41">
        <v>9320.26</v>
      </c>
      <c r="K1134" s="19" t="s">
        <v>8297</v>
      </c>
      <c r="L1134" s="19" t="str">
        <v>tier - 2</v>
      </c>
      <c r="M1134" s="19" t="s">
        <v>8302</v>
      </c>
      <c r="N1134" s="19" t="str">
        <v>tier - 1</v>
      </c>
      <c r="O1134" s="19" t="s">
        <v>8315</v>
      </c>
      <c r="P1134" s="19" t="str">
        <v>R1012</v>
      </c>
      <c r="Q1134" s="19">
        <f ca="1" t="shared" si="190"/>
        <v>37</v>
      </c>
      <c r="R1134" s="29"/>
      <c r="U1134" s="19" t="s">
        <v>8328</v>
      </c>
      <c r="V1134" s="19" t="str">
        <f t="shared" si="196"/>
        <v>Aug</v>
      </c>
      <c r="X1134" s="19">
        <f t="shared" si="197"/>
        <v>1974</v>
      </c>
      <c r="AG1134" s="19" t="s">
        <v>4144</v>
      </c>
      <c r="AH1134" s="19" t="s">
        <v>8336</v>
      </c>
      <c r="AI1134" s="19" t="s">
        <v>8297</v>
      </c>
      <c r="AJ1134" s="19" t="s">
        <v>8298</v>
      </c>
      <c r="AK1134" s="19" t="str">
        <v>tier - 2</v>
      </c>
      <c r="AL1134" s="19" t="str">
        <v>tier - 3</v>
      </c>
      <c r="AT1134" s="19" t="s">
        <v>8299</v>
      </c>
      <c r="AU1134" s="19" t="str">
        <v>R1013</v>
      </c>
      <c r="BD1134" s="39">
        <v>1969</v>
      </c>
      <c r="BE1134" s="19" t="str">
        <f t="shared" si="192"/>
        <v>Nov</v>
      </c>
      <c r="BF1134" s="19">
        <v>26</v>
      </c>
      <c r="BG1134" s="40">
        <f t="shared" si="193"/>
        <v>25533</v>
      </c>
      <c r="BM1134" s="39">
        <v>1973</v>
      </c>
      <c r="BN1134" s="19" t="str">
        <f t="shared" si="194"/>
        <v>Oct</v>
      </c>
      <c r="BO1134" s="19">
        <v>16</v>
      </c>
      <c r="BP1134" s="40">
        <f t="shared" si="191"/>
        <v>26953</v>
      </c>
      <c r="BQ1134" s="19">
        <f ca="1" t="shared" si="195"/>
        <v>52</v>
      </c>
      <c r="BU1134" s="19">
        <v>9288.03</v>
      </c>
      <c r="BV1134" s="41">
        <v>9288.03</v>
      </c>
    </row>
    <row r="1135" spans="1:74">
      <c r="A1135" s="19" t="s">
        <v>4172</v>
      </c>
      <c r="B1135" s="39">
        <v>1996</v>
      </c>
      <c r="C1135" s="19">
        <f t="shared" si="188"/>
        <v>1996</v>
      </c>
      <c r="D1135" s="19" t="s">
        <v>8329</v>
      </c>
      <c r="E1135" s="19" t="str">
        <f t="shared" si="187"/>
        <v>Oct</v>
      </c>
      <c r="F1135" s="19">
        <v>12</v>
      </c>
      <c r="G1135" s="40">
        <f t="shared" si="189"/>
        <v>35350</v>
      </c>
      <c r="H1135" s="19">
        <v>0</v>
      </c>
      <c r="I1135" s="19">
        <v>9338.61</v>
      </c>
      <c r="J1135" s="41">
        <v>9338.61</v>
      </c>
      <c r="K1135" s="19" t="s">
        <v>8297</v>
      </c>
      <c r="L1135" s="19" t="str">
        <v>tier - 2</v>
      </c>
      <c r="M1135" s="19" t="s">
        <v>8302</v>
      </c>
      <c r="N1135" s="19" t="str">
        <v>tier - 1</v>
      </c>
      <c r="O1135" s="19" t="s">
        <v>8343</v>
      </c>
      <c r="P1135" s="19" t="str">
        <v>R1026</v>
      </c>
      <c r="Q1135" s="19">
        <f ca="1" t="shared" si="190"/>
        <v>29</v>
      </c>
      <c r="R1135" s="29"/>
      <c r="U1135" s="19" t="s">
        <v>8328</v>
      </c>
      <c r="V1135" s="19" t="str">
        <f t="shared" si="196"/>
        <v>Aug</v>
      </c>
      <c r="X1135" s="19">
        <f t="shared" si="197"/>
        <v>1971</v>
      </c>
      <c r="AG1135" s="19" t="s">
        <v>4147</v>
      </c>
      <c r="AH1135" s="19" t="s">
        <v>8336</v>
      </c>
      <c r="AI1135" s="19" t="s">
        <v>8297</v>
      </c>
      <c r="AJ1135" s="19" t="s">
        <v>8298</v>
      </c>
      <c r="AK1135" s="19" t="str">
        <v>tier - 2</v>
      </c>
      <c r="AL1135" s="19" t="str">
        <v>tier - 3</v>
      </c>
      <c r="AT1135" s="19" t="s">
        <v>8334</v>
      </c>
      <c r="AU1135" s="19" t="str">
        <v>R1018</v>
      </c>
      <c r="BD1135" s="39">
        <v>1973</v>
      </c>
      <c r="BE1135" s="19" t="str">
        <f t="shared" si="192"/>
        <v>Oct</v>
      </c>
      <c r="BF1135" s="19">
        <v>16</v>
      </c>
      <c r="BG1135" s="40">
        <f t="shared" si="193"/>
        <v>26953</v>
      </c>
      <c r="BM1135" s="39">
        <v>1973</v>
      </c>
      <c r="BN1135" s="19" t="str">
        <f t="shared" si="194"/>
        <v>Sep</v>
      </c>
      <c r="BO1135" s="19">
        <v>18</v>
      </c>
      <c r="BP1135" s="40">
        <f t="shared" si="191"/>
        <v>26925</v>
      </c>
      <c r="BQ1135" s="19">
        <f ca="1" t="shared" si="195"/>
        <v>52</v>
      </c>
      <c r="BU1135" s="19">
        <v>9290.14</v>
      </c>
      <c r="BV1135" s="41">
        <v>9290.14</v>
      </c>
    </row>
    <row r="1136" spans="1:74">
      <c r="A1136" s="19" t="s">
        <v>4175</v>
      </c>
      <c r="B1136" s="39">
        <v>1988</v>
      </c>
      <c r="C1136" s="19">
        <f t="shared" si="188"/>
        <v>1988</v>
      </c>
      <c r="D1136" s="19" t="s">
        <v>8296</v>
      </c>
      <c r="E1136" s="19" t="str">
        <f t="shared" si="187"/>
        <v>Jul</v>
      </c>
      <c r="F1136" s="19">
        <v>1</v>
      </c>
      <c r="G1136" s="40">
        <f t="shared" si="189"/>
        <v>32325</v>
      </c>
      <c r="H1136" s="19">
        <v>3</v>
      </c>
      <c r="I1136" s="19">
        <v>9344.2</v>
      </c>
      <c r="J1136" s="41">
        <v>9344.2</v>
      </c>
      <c r="K1136" s="19" t="s">
        <v>8297</v>
      </c>
      <c r="L1136" s="19" t="str">
        <v>tier - 2</v>
      </c>
      <c r="M1136" s="19" t="s">
        <v>8302</v>
      </c>
      <c r="N1136" s="19" t="str">
        <v>tier - 1</v>
      </c>
      <c r="O1136" s="19" t="s">
        <v>8340</v>
      </c>
      <c r="P1136" s="19" t="str">
        <v>R1021</v>
      </c>
      <c r="Q1136" s="19">
        <f ca="1" t="shared" si="190"/>
        <v>37</v>
      </c>
      <c r="R1136" s="29"/>
      <c r="U1136" s="19" t="s">
        <v>8329</v>
      </c>
      <c r="V1136" s="19" t="str">
        <f t="shared" si="196"/>
        <v>Oct</v>
      </c>
      <c r="X1136" s="19">
        <f t="shared" si="197"/>
        <v>1973</v>
      </c>
      <c r="AG1136" s="19" t="s">
        <v>4151</v>
      </c>
      <c r="AH1136" s="19" t="s">
        <v>8336</v>
      </c>
      <c r="AI1136" s="19" t="s">
        <v>8298</v>
      </c>
      <c r="AJ1136" s="19" t="s">
        <v>8298</v>
      </c>
      <c r="AK1136" s="19" t="str">
        <v>tier - 3</v>
      </c>
      <c r="AL1136" s="19" t="str">
        <v>tier - 3</v>
      </c>
      <c r="AT1136" s="19" t="s">
        <v>8333</v>
      </c>
      <c r="AU1136" s="19" t="str">
        <v>R1016</v>
      </c>
      <c r="BD1136" s="39">
        <v>1973</v>
      </c>
      <c r="BE1136" s="19" t="str">
        <f t="shared" si="192"/>
        <v>Sep</v>
      </c>
      <c r="BF1136" s="19">
        <v>18</v>
      </c>
      <c r="BG1136" s="40">
        <f t="shared" si="193"/>
        <v>26925</v>
      </c>
      <c r="BM1136" s="39">
        <v>1976</v>
      </c>
      <c r="BN1136" s="19" t="str">
        <f t="shared" si="194"/>
        <v>Nov</v>
      </c>
      <c r="BO1136" s="19">
        <v>3</v>
      </c>
      <c r="BP1136" s="40">
        <f t="shared" si="191"/>
        <v>28067</v>
      </c>
      <c r="BQ1136" s="19">
        <f ca="1" t="shared" si="195"/>
        <v>49</v>
      </c>
      <c r="BU1136" s="19">
        <v>9301.89</v>
      </c>
      <c r="BV1136" s="41">
        <v>9301.89</v>
      </c>
    </row>
    <row r="1137" spans="1:74">
      <c r="A1137" s="19" t="s">
        <v>4179</v>
      </c>
      <c r="B1137" s="39">
        <v>1971</v>
      </c>
      <c r="C1137" s="19">
        <f t="shared" si="188"/>
        <v>1971</v>
      </c>
      <c r="D1137" s="19" t="s">
        <v>8329</v>
      </c>
      <c r="E1137" s="19" t="str">
        <f t="shared" si="187"/>
        <v>Oct</v>
      </c>
      <c r="F1137" s="19">
        <v>8</v>
      </c>
      <c r="G1137" s="40">
        <f t="shared" si="189"/>
        <v>26214</v>
      </c>
      <c r="H1137" s="19">
        <v>0</v>
      </c>
      <c r="I1137" s="19">
        <v>9361.33</v>
      </c>
      <c r="J1137" s="41">
        <v>9361.33</v>
      </c>
      <c r="K1137" s="19" t="s">
        <v>8298</v>
      </c>
      <c r="L1137" s="19" t="str">
        <v>tier - 3</v>
      </c>
      <c r="M1137" s="19" t="s">
        <v>8302</v>
      </c>
      <c r="N1137" s="19" t="str">
        <v>tier - 1</v>
      </c>
      <c r="O1137" s="19" t="s">
        <v>8333</v>
      </c>
      <c r="P1137" s="19" t="str">
        <v>R1016</v>
      </c>
      <c r="Q1137" s="19">
        <f ca="1" t="shared" si="190"/>
        <v>54</v>
      </c>
      <c r="R1137" s="29"/>
      <c r="U1137" s="19" t="s">
        <v>8296</v>
      </c>
      <c r="V1137" s="19" t="str">
        <f t="shared" si="196"/>
        <v>Jul</v>
      </c>
      <c r="X1137" s="19">
        <f t="shared" si="197"/>
        <v>1971</v>
      </c>
      <c r="AG1137" s="19" t="s">
        <v>4154</v>
      </c>
      <c r="AH1137" s="19" t="s">
        <v>8336</v>
      </c>
      <c r="AI1137" s="19" t="s">
        <v>8297</v>
      </c>
      <c r="AJ1137" s="19" t="s">
        <v>8302</v>
      </c>
      <c r="AK1137" s="19" t="str">
        <v>tier - 2</v>
      </c>
      <c r="AL1137" s="19" t="str">
        <v>tier - 1</v>
      </c>
      <c r="AT1137" s="19" t="s">
        <v>8315</v>
      </c>
      <c r="AU1137" s="19" t="str">
        <v>R1012</v>
      </c>
      <c r="BD1137" s="39">
        <v>1976</v>
      </c>
      <c r="BE1137" s="19" t="str">
        <f t="shared" si="192"/>
        <v>Nov</v>
      </c>
      <c r="BF1137" s="19">
        <v>3</v>
      </c>
      <c r="BG1137" s="40">
        <f t="shared" si="193"/>
        <v>28067</v>
      </c>
      <c r="BM1137" s="39">
        <v>1973</v>
      </c>
      <c r="BN1137" s="19" t="str">
        <f t="shared" si="194"/>
        <v>Oct</v>
      </c>
      <c r="BO1137" s="19">
        <v>16</v>
      </c>
      <c r="BP1137" s="40">
        <f t="shared" si="191"/>
        <v>26953</v>
      </c>
      <c r="BQ1137" s="19">
        <f ca="1" t="shared" si="195"/>
        <v>52</v>
      </c>
      <c r="BU1137" s="19">
        <v>9304.7</v>
      </c>
      <c r="BV1137" s="41">
        <v>9304.7</v>
      </c>
    </row>
    <row r="1138" spans="1:74">
      <c r="A1138" s="19" t="s">
        <v>4183</v>
      </c>
      <c r="B1138" s="39">
        <v>1969</v>
      </c>
      <c r="C1138" s="19">
        <f t="shared" si="188"/>
        <v>1969</v>
      </c>
      <c r="D1138" s="19" t="s">
        <v>8301</v>
      </c>
      <c r="E1138" s="19" t="str">
        <f t="shared" si="187"/>
        <v>Nov</v>
      </c>
      <c r="F1138" s="19">
        <v>24</v>
      </c>
      <c r="G1138" s="40">
        <f t="shared" si="189"/>
        <v>25531</v>
      </c>
      <c r="H1138" s="19">
        <v>0</v>
      </c>
      <c r="I1138" s="19">
        <v>9377.45</v>
      </c>
      <c r="J1138" s="41">
        <v>9377.45</v>
      </c>
      <c r="K1138" s="19" t="s">
        <v>8297</v>
      </c>
      <c r="L1138" s="19" t="str">
        <v>tier - 2</v>
      </c>
      <c r="M1138" s="19" t="s">
        <v>8298</v>
      </c>
      <c r="N1138" s="19" t="str">
        <v>tier - 3</v>
      </c>
      <c r="O1138" s="19" t="s">
        <v>8299</v>
      </c>
      <c r="P1138" s="19" t="str">
        <v>R1013</v>
      </c>
      <c r="Q1138" s="19">
        <f ca="1" t="shared" si="190"/>
        <v>55</v>
      </c>
      <c r="R1138" s="29"/>
      <c r="U1138" s="19" t="s">
        <v>8301</v>
      </c>
      <c r="V1138" s="19" t="str">
        <f t="shared" si="196"/>
        <v>Nov</v>
      </c>
      <c r="X1138" s="19">
        <f t="shared" si="197"/>
        <v>1969</v>
      </c>
      <c r="AG1138" s="19" t="s">
        <v>4158</v>
      </c>
      <c r="AH1138" s="19" t="s">
        <v>8336</v>
      </c>
      <c r="AI1138" s="19" t="s">
        <v>8298</v>
      </c>
      <c r="AJ1138" s="19" t="s">
        <v>8298</v>
      </c>
      <c r="AK1138" s="19" t="str">
        <v>tier - 3</v>
      </c>
      <c r="AL1138" s="19" t="str">
        <v>tier - 3</v>
      </c>
      <c r="AT1138" s="19" t="s">
        <v>8299</v>
      </c>
      <c r="AU1138" s="19" t="str">
        <v>R1013</v>
      </c>
      <c r="BD1138" s="39">
        <v>1973</v>
      </c>
      <c r="BE1138" s="19" t="str">
        <f t="shared" si="192"/>
        <v>Oct</v>
      </c>
      <c r="BF1138" s="19">
        <v>16</v>
      </c>
      <c r="BG1138" s="40">
        <f t="shared" si="193"/>
        <v>26953</v>
      </c>
      <c r="BM1138" s="39">
        <v>1963</v>
      </c>
      <c r="BN1138" s="19" t="str">
        <f t="shared" si="194"/>
        <v>Jun</v>
      </c>
      <c r="BO1138" s="19">
        <v>8</v>
      </c>
      <c r="BP1138" s="40">
        <f t="shared" si="191"/>
        <v>23170</v>
      </c>
      <c r="BQ1138" s="19">
        <f ca="1" t="shared" si="195"/>
        <v>62</v>
      </c>
      <c r="BU1138" s="19">
        <v>9310.81</v>
      </c>
      <c r="BV1138" s="41">
        <v>9310.81</v>
      </c>
    </row>
    <row r="1139" spans="1:74">
      <c r="A1139" s="19" t="s">
        <v>4187</v>
      </c>
      <c r="B1139" s="39">
        <v>1971</v>
      </c>
      <c r="C1139" s="19">
        <f t="shared" si="188"/>
        <v>1971</v>
      </c>
      <c r="D1139" s="19" t="s">
        <v>8301</v>
      </c>
      <c r="E1139" s="19" t="str">
        <f t="shared" si="187"/>
        <v>Nov</v>
      </c>
      <c r="F1139" s="19">
        <v>26</v>
      </c>
      <c r="G1139" s="40">
        <f t="shared" si="189"/>
        <v>26263</v>
      </c>
      <c r="H1139" s="19">
        <v>1</v>
      </c>
      <c r="I1139" s="19">
        <v>9377.9</v>
      </c>
      <c r="J1139" s="41">
        <v>9377.9</v>
      </c>
      <c r="K1139" s="19" t="s">
        <v>8297</v>
      </c>
      <c r="L1139" s="19" t="str">
        <v>tier - 2</v>
      </c>
      <c r="M1139" s="19" t="s">
        <v>8302</v>
      </c>
      <c r="N1139" s="19" t="str">
        <v>tier - 1</v>
      </c>
      <c r="O1139" s="19" t="s">
        <v>8299</v>
      </c>
      <c r="P1139" s="19" t="str">
        <v>R1013</v>
      </c>
      <c r="Q1139" s="19">
        <f ca="1" t="shared" si="190"/>
        <v>53</v>
      </c>
      <c r="R1139" s="29"/>
      <c r="U1139" s="19" t="s">
        <v>8329</v>
      </c>
      <c r="V1139" s="19" t="str">
        <f t="shared" si="196"/>
        <v>Oct</v>
      </c>
      <c r="X1139" s="19">
        <f t="shared" si="197"/>
        <v>1973</v>
      </c>
      <c r="AG1139" s="19" t="s">
        <v>4162</v>
      </c>
      <c r="AH1139" s="19" t="s">
        <v>8336</v>
      </c>
      <c r="AI1139" s="19" t="s">
        <v>8298</v>
      </c>
      <c r="AJ1139" s="19" t="s">
        <v>8302</v>
      </c>
      <c r="AK1139" s="19" t="str">
        <v>tier - 3</v>
      </c>
      <c r="AL1139" s="19" t="str">
        <v>tier - 1</v>
      </c>
      <c r="AT1139" s="19" t="s">
        <v>8299</v>
      </c>
      <c r="AU1139" s="19" t="str">
        <v>R1013</v>
      </c>
      <c r="BD1139" s="39">
        <v>1963</v>
      </c>
      <c r="BE1139" s="19" t="str">
        <f t="shared" si="192"/>
        <v>Jun</v>
      </c>
      <c r="BF1139" s="19">
        <v>8</v>
      </c>
      <c r="BG1139" s="40">
        <f t="shared" si="193"/>
        <v>23170</v>
      </c>
      <c r="BM1139" s="39">
        <v>1977</v>
      </c>
      <c r="BN1139" s="19" t="str">
        <f t="shared" si="194"/>
        <v>Oct</v>
      </c>
      <c r="BO1139" s="19">
        <v>12</v>
      </c>
      <c r="BP1139" s="40">
        <f t="shared" si="191"/>
        <v>28410</v>
      </c>
      <c r="BQ1139" s="19">
        <f ca="1" t="shared" si="195"/>
        <v>48</v>
      </c>
      <c r="BU1139" s="19">
        <v>9315.41</v>
      </c>
      <c r="BV1139" s="41">
        <v>9315.41</v>
      </c>
    </row>
    <row r="1140" spans="1:74">
      <c r="A1140" s="19" t="s">
        <v>4190</v>
      </c>
      <c r="B1140" s="39">
        <v>1975</v>
      </c>
      <c r="C1140" s="19">
        <f t="shared" si="188"/>
        <v>1975</v>
      </c>
      <c r="D1140" s="19" t="s">
        <v>8326</v>
      </c>
      <c r="E1140" s="19" t="str">
        <f t="shared" si="187"/>
        <v>Dec</v>
      </c>
      <c r="F1140" s="19">
        <v>2</v>
      </c>
      <c r="G1140" s="40">
        <f t="shared" si="189"/>
        <v>27730</v>
      </c>
      <c r="H1140" s="19">
        <v>1</v>
      </c>
      <c r="I1140" s="19">
        <v>9380.75</v>
      </c>
      <c r="J1140" s="41">
        <v>9380.75</v>
      </c>
      <c r="K1140" s="19" t="s">
        <v>8297</v>
      </c>
      <c r="L1140" s="19" t="str">
        <v>tier - 2</v>
      </c>
      <c r="M1140" s="19" t="s">
        <v>8297</v>
      </c>
      <c r="N1140" s="19" t="str">
        <v>tier - 2</v>
      </c>
      <c r="O1140" s="19" t="s">
        <v>8337</v>
      </c>
      <c r="P1140" s="19" t="str">
        <v>R1024</v>
      </c>
      <c r="Q1140" s="19">
        <f ca="1" t="shared" si="190"/>
        <v>49</v>
      </c>
      <c r="R1140" s="29"/>
      <c r="U1140" s="19" t="s">
        <v>8310</v>
      </c>
      <c r="V1140" s="19" t="str">
        <f t="shared" si="196"/>
        <v>Sep</v>
      </c>
      <c r="X1140" s="19">
        <f t="shared" si="197"/>
        <v>1973</v>
      </c>
      <c r="AG1140" s="19" t="s">
        <v>4165</v>
      </c>
      <c r="AH1140" s="19" t="s">
        <v>8336</v>
      </c>
      <c r="AI1140" s="19" t="s">
        <v>8297</v>
      </c>
      <c r="AJ1140" s="19" t="s">
        <v>8302</v>
      </c>
      <c r="AK1140" s="19" t="str">
        <v>tier - 2</v>
      </c>
      <c r="AL1140" s="19" t="str">
        <v>tier - 1</v>
      </c>
      <c r="AT1140" s="19" t="s">
        <v>8337</v>
      </c>
      <c r="AU1140" s="19" t="str">
        <v>R1024</v>
      </c>
      <c r="BD1140" s="39">
        <v>1977</v>
      </c>
      <c r="BE1140" s="19" t="str">
        <f t="shared" si="192"/>
        <v>Oct</v>
      </c>
      <c r="BF1140" s="19">
        <v>12</v>
      </c>
      <c r="BG1140" s="40">
        <f t="shared" si="193"/>
        <v>28410</v>
      </c>
      <c r="BM1140" s="39">
        <v>1988</v>
      </c>
      <c r="BN1140" s="19" t="str">
        <f t="shared" si="194"/>
        <v>Jul</v>
      </c>
      <c r="BO1140" s="19">
        <v>9</v>
      </c>
      <c r="BP1140" s="40">
        <f t="shared" si="191"/>
        <v>32333</v>
      </c>
      <c r="BQ1140" s="19">
        <f ca="1" t="shared" si="195"/>
        <v>37</v>
      </c>
      <c r="BU1140" s="19">
        <v>9320.26</v>
      </c>
      <c r="BV1140" s="41">
        <v>9320.26</v>
      </c>
    </row>
    <row r="1141" spans="1:74">
      <c r="A1141" s="19" t="s">
        <v>4193</v>
      </c>
      <c r="B1141" s="39">
        <v>1971</v>
      </c>
      <c r="C1141" s="19">
        <f t="shared" si="188"/>
        <v>1971</v>
      </c>
      <c r="D1141" s="19" t="s">
        <v>8326</v>
      </c>
      <c r="E1141" s="19" t="str">
        <f t="shared" si="187"/>
        <v>Dec</v>
      </c>
      <c r="F1141" s="19">
        <v>29</v>
      </c>
      <c r="G1141" s="40">
        <f t="shared" si="189"/>
        <v>26296</v>
      </c>
      <c r="H1141" s="19">
        <v>1</v>
      </c>
      <c r="I1141" s="19">
        <v>9386.16</v>
      </c>
      <c r="J1141" s="41">
        <v>9386.16</v>
      </c>
      <c r="K1141" s="19" t="s">
        <v>8298</v>
      </c>
      <c r="L1141" s="19" t="str">
        <v>tier - 3</v>
      </c>
      <c r="M1141" s="19" t="s">
        <v>8297</v>
      </c>
      <c r="N1141" s="19" t="str">
        <v>tier - 2</v>
      </c>
      <c r="O1141" s="19" t="s">
        <v>8299</v>
      </c>
      <c r="P1141" s="19" t="str">
        <v>R1013</v>
      </c>
      <c r="Q1141" s="19">
        <f ca="1" t="shared" si="190"/>
        <v>53</v>
      </c>
      <c r="R1141" s="29"/>
      <c r="U1141" s="19" t="s">
        <v>8301</v>
      </c>
      <c r="V1141" s="19" t="str">
        <f t="shared" si="196"/>
        <v>Nov</v>
      </c>
      <c r="X1141" s="19">
        <f t="shared" si="197"/>
        <v>1976</v>
      </c>
      <c r="AG1141" s="19" t="s">
        <v>4168</v>
      </c>
      <c r="AH1141" s="19" t="s">
        <v>8336</v>
      </c>
      <c r="AI1141" s="19" t="s">
        <v>8297</v>
      </c>
      <c r="AJ1141" s="19" t="s">
        <v>8302</v>
      </c>
      <c r="AK1141" s="19" t="str">
        <v>tier - 2</v>
      </c>
      <c r="AL1141" s="19" t="str">
        <v>tier - 1</v>
      </c>
      <c r="AT1141" s="19" t="s">
        <v>8315</v>
      </c>
      <c r="AU1141" s="19" t="str">
        <v>R1012</v>
      </c>
      <c r="BD1141" s="39">
        <v>1988</v>
      </c>
      <c r="BE1141" s="19" t="str">
        <f t="shared" si="192"/>
        <v>Jul</v>
      </c>
      <c r="BF1141" s="19">
        <v>9</v>
      </c>
      <c r="BG1141" s="40">
        <f t="shared" si="193"/>
        <v>32333</v>
      </c>
      <c r="BM1141" s="39">
        <v>1996</v>
      </c>
      <c r="BN1141" s="19" t="str">
        <f t="shared" si="194"/>
        <v>Oct</v>
      </c>
      <c r="BO1141" s="19">
        <v>12</v>
      </c>
      <c r="BP1141" s="40">
        <f t="shared" si="191"/>
        <v>35350</v>
      </c>
      <c r="BQ1141" s="19">
        <f ca="1" t="shared" si="195"/>
        <v>29</v>
      </c>
      <c r="BU1141" s="19">
        <v>9338.61</v>
      </c>
      <c r="BV1141" s="41">
        <v>9338.61</v>
      </c>
    </row>
    <row r="1142" spans="1:74">
      <c r="A1142" s="19" t="s">
        <v>4197</v>
      </c>
      <c r="B1142" s="39">
        <v>1971</v>
      </c>
      <c r="C1142" s="19">
        <f t="shared" si="188"/>
        <v>1971</v>
      </c>
      <c r="D1142" s="19" t="s">
        <v>8329</v>
      </c>
      <c r="E1142" s="19" t="str">
        <f t="shared" si="187"/>
        <v>Oct</v>
      </c>
      <c r="F1142" s="19">
        <v>20</v>
      </c>
      <c r="G1142" s="40">
        <f t="shared" si="189"/>
        <v>26226</v>
      </c>
      <c r="H1142" s="19">
        <v>1</v>
      </c>
      <c r="I1142" s="19">
        <v>9391.35</v>
      </c>
      <c r="J1142" s="41">
        <v>9391.35</v>
      </c>
      <c r="K1142" s="19" t="s">
        <v>8298</v>
      </c>
      <c r="L1142" s="19" t="str">
        <v>tier - 3</v>
      </c>
      <c r="M1142" s="19" t="s">
        <v>8298</v>
      </c>
      <c r="N1142" s="19" t="str">
        <v>tier - 3</v>
      </c>
      <c r="O1142" s="19" t="s">
        <v>8330</v>
      </c>
      <c r="P1142" s="19" t="str">
        <v>R1011</v>
      </c>
      <c r="Q1142" s="19">
        <f ca="1" t="shared" si="190"/>
        <v>54</v>
      </c>
      <c r="R1142" s="29"/>
      <c r="U1142" s="19" t="s">
        <v>8329</v>
      </c>
      <c r="V1142" s="19" t="str">
        <f t="shared" si="196"/>
        <v>Oct</v>
      </c>
      <c r="X1142" s="19">
        <f t="shared" si="197"/>
        <v>1973</v>
      </c>
      <c r="AG1142" s="19" t="s">
        <v>4172</v>
      </c>
      <c r="AH1142" s="19" t="s">
        <v>8336</v>
      </c>
      <c r="AI1142" s="19" t="s">
        <v>8297</v>
      </c>
      <c r="AJ1142" s="19" t="s">
        <v>8302</v>
      </c>
      <c r="AK1142" s="19" t="str">
        <v>tier - 2</v>
      </c>
      <c r="AL1142" s="19" t="str">
        <v>tier - 1</v>
      </c>
      <c r="AT1142" s="19" t="s">
        <v>8343</v>
      </c>
      <c r="AU1142" s="19" t="str">
        <v>R1026</v>
      </c>
      <c r="BD1142" s="39">
        <v>1996</v>
      </c>
      <c r="BE1142" s="19" t="str">
        <f t="shared" si="192"/>
        <v>Oct</v>
      </c>
      <c r="BF1142" s="19">
        <v>12</v>
      </c>
      <c r="BG1142" s="40">
        <f t="shared" si="193"/>
        <v>35350</v>
      </c>
      <c r="BM1142" s="39">
        <v>1988</v>
      </c>
      <c r="BN1142" s="19" t="str">
        <f t="shared" si="194"/>
        <v>Jul</v>
      </c>
      <c r="BO1142" s="19">
        <v>1</v>
      </c>
      <c r="BP1142" s="40">
        <f t="shared" si="191"/>
        <v>32325</v>
      </c>
      <c r="BQ1142" s="19">
        <f ca="1" t="shared" si="195"/>
        <v>37</v>
      </c>
      <c r="BU1142" s="19">
        <v>9344.2</v>
      </c>
      <c r="BV1142" s="41">
        <v>9344.2</v>
      </c>
    </row>
    <row r="1143" spans="1:74">
      <c r="A1143" s="19" t="s">
        <v>4201</v>
      </c>
      <c r="B1143" s="39">
        <v>1976</v>
      </c>
      <c r="C1143" s="19">
        <f t="shared" si="188"/>
        <v>1976</v>
      </c>
      <c r="D1143" s="19" t="s">
        <v>8329</v>
      </c>
      <c r="E1143" s="19" t="str">
        <f t="shared" si="187"/>
        <v>Oct</v>
      </c>
      <c r="F1143" s="19">
        <v>17</v>
      </c>
      <c r="G1143" s="40">
        <f t="shared" si="189"/>
        <v>28050</v>
      </c>
      <c r="H1143" s="19">
        <v>2</v>
      </c>
      <c r="I1143" s="19">
        <v>9411.01</v>
      </c>
      <c r="J1143" s="41">
        <v>9411.01</v>
      </c>
      <c r="K1143" s="19" t="s">
        <v>8297</v>
      </c>
      <c r="L1143" s="19" t="str">
        <v>tier - 2</v>
      </c>
      <c r="M1143" s="19" t="s">
        <v>8298</v>
      </c>
      <c r="N1143" s="19" t="str">
        <v>tier - 3</v>
      </c>
      <c r="O1143" s="19" t="s">
        <v>8337</v>
      </c>
      <c r="P1143" s="19" t="str">
        <v>R1024</v>
      </c>
      <c r="Q1143" s="19">
        <f ca="1" t="shared" si="190"/>
        <v>49</v>
      </c>
      <c r="R1143" s="29"/>
      <c r="U1143" s="19" t="s">
        <v>8303</v>
      </c>
      <c r="V1143" s="19" t="str">
        <f t="shared" si="196"/>
        <v>Jun</v>
      </c>
      <c r="X1143" s="19">
        <f t="shared" si="197"/>
        <v>1963</v>
      </c>
      <c r="AG1143" s="19" t="s">
        <v>4175</v>
      </c>
      <c r="AH1143" s="19" t="s">
        <v>8336</v>
      </c>
      <c r="AI1143" s="19" t="s">
        <v>8297</v>
      </c>
      <c r="AJ1143" s="19" t="s">
        <v>8302</v>
      </c>
      <c r="AK1143" s="19" t="str">
        <v>tier - 2</v>
      </c>
      <c r="AL1143" s="19" t="str">
        <v>tier - 1</v>
      </c>
      <c r="AT1143" s="19" t="s">
        <v>8340</v>
      </c>
      <c r="AU1143" s="19" t="str">
        <v>R1021</v>
      </c>
      <c r="BD1143" s="39">
        <v>1988</v>
      </c>
      <c r="BE1143" s="19" t="str">
        <f t="shared" si="192"/>
        <v>Jul</v>
      </c>
      <c r="BF1143" s="19">
        <v>1</v>
      </c>
      <c r="BG1143" s="40">
        <f t="shared" si="193"/>
        <v>32325</v>
      </c>
      <c r="BM1143" s="39">
        <v>1971</v>
      </c>
      <c r="BN1143" s="19" t="str">
        <f t="shared" si="194"/>
        <v>Oct</v>
      </c>
      <c r="BO1143" s="19">
        <v>8</v>
      </c>
      <c r="BP1143" s="40">
        <f t="shared" si="191"/>
        <v>26214</v>
      </c>
      <c r="BQ1143" s="19">
        <f ca="1" t="shared" si="195"/>
        <v>54</v>
      </c>
      <c r="BU1143" s="19">
        <v>9361.33</v>
      </c>
      <c r="BV1143" s="41">
        <v>9361.33</v>
      </c>
    </row>
    <row r="1144" spans="1:74">
      <c r="A1144" s="19" t="s">
        <v>4205</v>
      </c>
      <c r="B1144" s="39">
        <v>1976</v>
      </c>
      <c r="C1144" s="19">
        <f t="shared" si="188"/>
        <v>1976</v>
      </c>
      <c r="D1144" s="19" t="s">
        <v>8329</v>
      </c>
      <c r="E1144" s="19" t="str">
        <f t="shared" si="187"/>
        <v>Oct</v>
      </c>
      <c r="F1144" s="19">
        <v>30</v>
      </c>
      <c r="G1144" s="40">
        <f t="shared" si="189"/>
        <v>28063</v>
      </c>
      <c r="H1144" s="19">
        <v>3</v>
      </c>
      <c r="I1144" s="19">
        <v>9414.92</v>
      </c>
      <c r="J1144" s="41">
        <v>9414.92</v>
      </c>
      <c r="K1144" s="19" t="s">
        <v>8297</v>
      </c>
      <c r="L1144" s="19" t="str">
        <v>tier - 2</v>
      </c>
      <c r="M1144" s="19" t="s">
        <v>8297</v>
      </c>
      <c r="N1144" s="19" t="str">
        <v>tier - 2</v>
      </c>
      <c r="O1144" s="19" t="s">
        <v>8330</v>
      </c>
      <c r="P1144" s="19" t="str">
        <v>R1011</v>
      </c>
      <c r="Q1144" s="19">
        <f ca="1" t="shared" si="190"/>
        <v>49</v>
      </c>
      <c r="R1144" s="29"/>
      <c r="U1144" s="19" t="s">
        <v>8329</v>
      </c>
      <c r="V1144" s="19" t="str">
        <f t="shared" si="196"/>
        <v>Oct</v>
      </c>
      <c r="X1144" s="19">
        <f t="shared" si="197"/>
        <v>1977</v>
      </c>
      <c r="AG1144" s="19" t="s">
        <v>4179</v>
      </c>
      <c r="AH1144" s="19" t="s">
        <v>8336</v>
      </c>
      <c r="AI1144" s="19" t="s">
        <v>8298</v>
      </c>
      <c r="AJ1144" s="19" t="s">
        <v>8302</v>
      </c>
      <c r="AK1144" s="19" t="str">
        <v>tier - 3</v>
      </c>
      <c r="AL1144" s="19" t="str">
        <v>tier - 1</v>
      </c>
      <c r="AT1144" s="19" t="s">
        <v>8333</v>
      </c>
      <c r="AU1144" s="19" t="str">
        <v>R1016</v>
      </c>
      <c r="BD1144" s="39">
        <v>1971</v>
      </c>
      <c r="BE1144" s="19" t="str">
        <f t="shared" si="192"/>
        <v>Oct</v>
      </c>
      <c r="BF1144" s="19">
        <v>8</v>
      </c>
      <c r="BG1144" s="40">
        <f t="shared" si="193"/>
        <v>26214</v>
      </c>
      <c r="BM1144" s="39">
        <v>1969</v>
      </c>
      <c r="BN1144" s="19" t="str">
        <f t="shared" si="194"/>
        <v>Nov</v>
      </c>
      <c r="BO1144" s="19">
        <v>24</v>
      </c>
      <c r="BP1144" s="40">
        <f t="shared" si="191"/>
        <v>25531</v>
      </c>
      <c r="BQ1144" s="19">
        <f ca="1" t="shared" si="195"/>
        <v>55</v>
      </c>
      <c r="BU1144" s="19">
        <v>9377.45</v>
      </c>
      <c r="BV1144" s="41">
        <v>9377.45</v>
      </c>
    </row>
    <row r="1145" spans="1:74">
      <c r="A1145" s="19" t="s">
        <v>4209</v>
      </c>
      <c r="B1145" s="39">
        <v>1976</v>
      </c>
      <c r="C1145" s="19">
        <f t="shared" si="188"/>
        <v>1976</v>
      </c>
      <c r="D1145" s="19" t="s">
        <v>8301</v>
      </c>
      <c r="E1145" s="19" t="str">
        <f t="shared" si="187"/>
        <v>Nov</v>
      </c>
      <c r="F1145" s="19">
        <v>3</v>
      </c>
      <c r="G1145" s="40">
        <f t="shared" si="189"/>
        <v>28067</v>
      </c>
      <c r="H1145" s="19">
        <v>2</v>
      </c>
      <c r="I1145" s="19">
        <v>9432.93</v>
      </c>
      <c r="J1145" s="41">
        <v>9432.93</v>
      </c>
      <c r="K1145" s="19" t="s">
        <v>8297</v>
      </c>
      <c r="L1145" s="19" t="str">
        <v>tier - 2</v>
      </c>
      <c r="M1145" s="19" t="s">
        <v>8302</v>
      </c>
      <c r="N1145" s="19" t="str">
        <v>tier - 1</v>
      </c>
      <c r="O1145" s="19" t="s">
        <v>8337</v>
      </c>
      <c r="P1145" s="19" t="str">
        <v>R1024</v>
      </c>
      <c r="Q1145" s="19">
        <f ca="1" t="shared" si="190"/>
        <v>49</v>
      </c>
      <c r="R1145" s="29"/>
      <c r="U1145" s="19" t="s">
        <v>8296</v>
      </c>
      <c r="V1145" s="19" t="str">
        <f t="shared" si="196"/>
        <v>Jul</v>
      </c>
      <c r="X1145" s="19">
        <f t="shared" si="197"/>
        <v>1988</v>
      </c>
      <c r="AG1145" s="19" t="s">
        <v>4183</v>
      </c>
      <c r="AH1145" s="19" t="s">
        <v>8336</v>
      </c>
      <c r="AI1145" s="19" t="s">
        <v>8297</v>
      </c>
      <c r="AJ1145" s="19" t="s">
        <v>8298</v>
      </c>
      <c r="AK1145" s="19" t="str">
        <v>tier - 2</v>
      </c>
      <c r="AL1145" s="19" t="str">
        <v>tier - 3</v>
      </c>
      <c r="AT1145" s="19" t="s">
        <v>8299</v>
      </c>
      <c r="AU1145" s="19" t="str">
        <v>R1013</v>
      </c>
      <c r="BD1145" s="39">
        <v>1969</v>
      </c>
      <c r="BE1145" s="19" t="str">
        <f t="shared" si="192"/>
        <v>Nov</v>
      </c>
      <c r="BF1145" s="19">
        <v>24</v>
      </c>
      <c r="BG1145" s="40">
        <f t="shared" si="193"/>
        <v>25531</v>
      </c>
      <c r="BM1145" s="39">
        <v>1971</v>
      </c>
      <c r="BN1145" s="19" t="str">
        <f t="shared" si="194"/>
        <v>Nov</v>
      </c>
      <c r="BO1145" s="19">
        <v>26</v>
      </c>
      <c r="BP1145" s="40">
        <f t="shared" si="191"/>
        <v>26263</v>
      </c>
      <c r="BQ1145" s="19">
        <f ca="1" t="shared" si="195"/>
        <v>53</v>
      </c>
      <c r="BU1145" s="19">
        <v>9377.9</v>
      </c>
      <c r="BV1145" s="41">
        <v>9377.9</v>
      </c>
    </row>
    <row r="1146" spans="1:74">
      <c r="A1146" s="19" t="s">
        <v>4212</v>
      </c>
      <c r="B1146" s="39">
        <v>1974</v>
      </c>
      <c r="C1146" s="19">
        <f t="shared" si="188"/>
        <v>1974</v>
      </c>
      <c r="D1146" s="19" t="s">
        <v>8301</v>
      </c>
      <c r="E1146" s="19" t="str">
        <f t="shared" si="187"/>
        <v>Nov</v>
      </c>
      <c r="F1146" s="19">
        <v>27</v>
      </c>
      <c r="G1146" s="40">
        <f t="shared" si="189"/>
        <v>27360</v>
      </c>
      <c r="H1146" s="19">
        <v>1</v>
      </c>
      <c r="I1146" s="19">
        <v>9447.25</v>
      </c>
      <c r="J1146" s="41">
        <v>9447.25</v>
      </c>
      <c r="K1146" s="19" t="s">
        <v>8297</v>
      </c>
      <c r="L1146" s="19" t="str">
        <v>tier - 2</v>
      </c>
      <c r="M1146" s="19" t="s">
        <v>8302</v>
      </c>
      <c r="N1146" s="19" t="str">
        <v>tier - 1</v>
      </c>
      <c r="O1146" s="19" t="s">
        <v>8337</v>
      </c>
      <c r="P1146" s="19" t="str">
        <v>R1024</v>
      </c>
      <c r="Q1146" s="19">
        <f ca="1" t="shared" si="190"/>
        <v>50</v>
      </c>
      <c r="R1146" s="29"/>
      <c r="U1146" s="19" t="s">
        <v>8329</v>
      </c>
      <c r="V1146" s="19" t="str">
        <f t="shared" si="196"/>
        <v>Oct</v>
      </c>
      <c r="X1146" s="19">
        <f t="shared" si="197"/>
        <v>1996</v>
      </c>
      <c r="AG1146" s="19" t="s">
        <v>4187</v>
      </c>
      <c r="AH1146" s="19" t="s">
        <v>8336</v>
      </c>
      <c r="AI1146" s="19" t="s">
        <v>8297</v>
      </c>
      <c r="AJ1146" s="19" t="s">
        <v>8302</v>
      </c>
      <c r="AK1146" s="19" t="str">
        <v>tier - 2</v>
      </c>
      <c r="AL1146" s="19" t="str">
        <v>tier - 1</v>
      </c>
      <c r="AT1146" s="19" t="s">
        <v>8299</v>
      </c>
      <c r="AU1146" s="19" t="str">
        <v>R1013</v>
      </c>
      <c r="BD1146" s="39">
        <v>1971</v>
      </c>
      <c r="BE1146" s="19" t="str">
        <f t="shared" si="192"/>
        <v>Nov</v>
      </c>
      <c r="BF1146" s="19">
        <v>26</v>
      </c>
      <c r="BG1146" s="40">
        <f t="shared" si="193"/>
        <v>26263</v>
      </c>
      <c r="BM1146" s="39">
        <v>1975</v>
      </c>
      <c r="BN1146" s="19" t="str">
        <f t="shared" si="194"/>
        <v>Dec</v>
      </c>
      <c r="BO1146" s="19">
        <v>2</v>
      </c>
      <c r="BP1146" s="40">
        <f t="shared" si="191"/>
        <v>27730</v>
      </c>
      <c r="BQ1146" s="19">
        <f ca="1" t="shared" si="195"/>
        <v>49</v>
      </c>
      <c r="BU1146" s="19">
        <v>9380.75</v>
      </c>
      <c r="BV1146" s="41">
        <v>9380.75</v>
      </c>
    </row>
    <row r="1147" spans="1:74">
      <c r="A1147" s="19" t="s">
        <v>4214</v>
      </c>
      <c r="B1147" s="39">
        <v>1974</v>
      </c>
      <c r="C1147" s="19">
        <f t="shared" si="188"/>
        <v>1974</v>
      </c>
      <c r="D1147" s="19" t="s">
        <v>8303</v>
      </c>
      <c r="E1147" s="19" t="str">
        <f t="shared" si="187"/>
        <v>Jun</v>
      </c>
      <c r="F1147" s="19">
        <v>8</v>
      </c>
      <c r="G1147" s="40">
        <f t="shared" si="189"/>
        <v>27188</v>
      </c>
      <c r="H1147" s="19">
        <v>1</v>
      </c>
      <c r="I1147" s="19">
        <v>9447.38</v>
      </c>
      <c r="J1147" s="41">
        <v>9447.38</v>
      </c>
      <c r="K1147" s="19" t="s">
        <v>8297</v>
      </c>
      <c r="L1147" s="19" t="str">
        <v>tier - 2</v>
      </c>
      <c r="M1147" s="19" t="s">
        <v>8298</v>
      </c>
      <c r="N1147" s="19" t="str">
        <v>tier - 3</v>
      </c>
      <c r="O1147" s="19" t="s">
        <v>8337</v>
      </c>
      <c r="P1147" s="19" t="str">
        <v>R1024</v>
      </c>
      <c r="Q1147" s="19">
        <f ca="1" t="shared" si="190"/>
        <v>51</v>
      </c>
      <c r="R1147" s="29"/>
      <c r="U1147" s="19" t="s">
        <v>8296</v>
      </c>
      <c r="V1147" s="19" t="str">
        <f t="shared" si="196"/>
        <v>Jul</v>
      </c>
      <c r="X1147" s="19">
        <f t="shared" si="197"/>
        <v>1988</v>
      </c>
      <c r="AG1147" s="19" t="s">
        <v>4190</v>
      </c>
      <c r="AH1147" s="19" t="s">
        <v>8336</v>
      </c>
      <c r="AI1147" s="19" t="s">
        <v>8297</v>
      </c>
      <c r="AJ1147" s="19" t="s">
        <v>8297</v>
      </c>
      <c r="AK1147" s="19" t="str">
        <v>tier - 2</v>
      </c>
      <c r="AL1147" s="19" t="str">
        <v>tier - 2</v>
      </c>
      <c r="AT1147" s="19" t="s">
        <v>8337</v>
      </c>
      <c r="AU1147" s="19" t="str">
        <v>R1024</v>
      </c>
      <c r="BD1147" s="39">
        <v>1975</v>
      </c>
      <c r="BE1147" s="19" t="str">
        <f t="shared" si="192"/>
        <v>Dec</v>
      </c>
      <c r="BF1147" s="19">
        <v>2</v>
      </c>
      <c r="BG1147" s="40">
        <f t="shared" si="193"/>
        <v>27730</v>
      </c>
      <c r="BM1147" s="39">
        <v>1971</v>
      </c>
      <c r="BN1147" s="19" t="str">
        <f t="shared" si="194"/>
        <v>Dec</v>
      </c>
      <c r="BO1147" s="19">
        <v>29</v>
      </c>
      <c r="BP1147" s="40">
        <f t="shared" si="191"/>
        <v>26296</v>
      </c>
      <c r="BQ1147" s="19">
        <f ca="1" t="shared" si="195"/>
        <v>53</v>
      </c>
      <c r="BU1147" s="19">
        <v>9386.16</v>
      </c>
      <c r="BV1147" s="41">
        <v>9386.16</v>
      </c>
    </row>
    <row r="1148" spans="1:74">
      <c r="A1148" s="19" t="s">
        <v>4217</v>
      </c>
      <c r="B1148" s="39">
        <v>1987</v>
      </c>
      <c r="C1148" s="19">
        <f t="shared" si="188"/>
        <v>1987</v>
      </c>
      <c r="D1148" s="19" t="s">
        <v>8301</v>
      </c>
      <c r="E1148" s="19" t="str">
        <f t="shared" si="187"/>
        <v>Nov</v>
      </c>
      <c r="F1148" s="19">
        <v>14</v>
      </c>
      <c r="G1148" s="40">
        <f t="shared" si="189"/>
        <v>32095</v>
      </c>
      <c r="H1148" s="19">
        <v>3</v>
      </c>
      <c r="I1148" s="19">
        <v>9448.42</v>
      </c>
      <c r="J1148" s="41">
        <v>9448.42</v>
      </c>
      <c r="K1148" s="19" t="s">
        <v>8297</v>
      </c>
      <c r="L1148" s="19" t="str">
        <v>tier - 2</v>
      </c>
      <c r="M1148" s="19" t="s">
        <v>8298</v>
      </c>
      <c r="N1148" s="19" t="str">
        <v>tier - 3</v>
      </c>
      <c r="O1148" s="19" t="s">
        <v>8340</v>
      </c>
      <c r="P1148" s="19" t="str">
        <v>R1021</v>
      </c>
      <c r="Q1148" s="19">
        <f ca="1" t="shared" si="190"/>
        <v>37</v>
      </c>
      <c r="R1148" s="29"/>
      <c r="U1148" s="19" t="s">
        <v>8329</v>
      </c>
      <c r="V1148" s="19" t="str">
        <f t="shared" si="196"/>
        <v>Oct</v>
      </c>
      <c r="X1148" s="19">
        <f t="shared" si="197"/>
        <v>1971</v>
      </c>
      <c r="AG1148" s="19" t="s">
        <v>4193</v>
      </c>
      <c r="AH1148" s="19" t="s">
        <v>8336</v>
      </c>
      <c r="AI1148" s="19" t="s">
        <v>8298</v>
      </c>
      <c r="AJ1148" s="19" t="s">
        <v>8297</v>
      </c>
      <c r="AK1148" s="19" t="str">
        <v>tier - 3</v>
      </c>
      <c r="AL1148" s="19" t="str">
        <v>tier - 2</v>
      </c>
      <c r="AT1148" s="19" t="s">
        <v>8299</v>
      </c>
      <c r="AU1148" s="19" t="str">
        <v>R1013</v>
      </c>
      <c r="BD1148" s="39">
        <v>1971</v>
      </c>
      <c r="BE1148" s="19" t="str">
        <f t="shared" si="192"/>
        <v>Dec</v>
      </c>
      <c r="BF1148" s="19">
        <v>29</v>
      </c>
      <c r="BG1148" s="40">
        <f t="shared" si="193"/>
        <v>26296</v>
      </c>
      <c r="BM1148" s="39">
        <v>1971</v>
      </c>
      <c r="BN1148" s="19" t="str">
        <f t="shared" si="194"/>
        <v>Oct</v>
      </c>
      <c r="BO1148" s="19">
        <v>20</v>
      </c>
      <c r="BP1148" s="40">
        <f t="shared" si="191"/>
        <v>26226</v>
      </c>
      <c r="BQ1148" s="19">
        <f ca="1" t="shared" si="195"/>
        <v>54</v>
      </c>
      <c r="BU1148" s="19">
        <v>9391.35</v>
      </c>
      <c r="BV1148" s="41">
        <v>9391.35</v>
      </c>
    </row>
    <row r="1149" spans="1:74">
      <c r="A1149" s="19" t="s">
        <v>4220</v>
      </c>
      <c r="B1149" s="39">
        <v>1979</v>
      </c>
      <c r="C1149" s="19">
        <f t="shared" si="188"/>
        <v>1979</v>
      </c>
      <c r="D1149" s="19" t="s">
        <v>8296</v>
      </c>
      <c r="E1149" s="19" t="str">
        <f t="shared" si="187"/>
        <v>Jul</v>
      </c>
      <c r="F1149" s="19">
        <v>17</v>
      </c>
      <c r="G1149" s="40">
        <f t="shared" si="189"/>
        <v>29053</v>
      </c>
      <c r="H1149" s="19">
        <v>2</v>
      </c>
      <c r="I1149" s="19">
        <v>9453.92</v>
      </c>
      <c r="J1149" s="41">
        <v>9453.92</v>
      </c>
      <c r="K1149" s="19" t="s">
        <v>8297</v>
      </c>
      <c r="L1149" s="19" t="str">
        <v>tier - 2</v>
      </c>
      <c r="M1149" s="19" t="s">
        <v>8297</v>
      </c>
      <c r="N1149" s="19" t="str">
        <v>tier - 2</v>
      </c>
      <c r="O1149" s="19" t="s">
        <v>8340</v>
      </c>
      <c r="P1149" s="19" t="str">
        <v>R1021</v>
      </c>
      <c r="Q1149" s="19">
        <f ca="1" t="shared" si="190"/>
        <v>46</v>
      </c>
      <c r="R1149" s="29"/>
      <c r="U1149" s="19" t="s">
        <v>8301</v>
      </c>
      <c r="V1149" s="19" t="str">
        <f t="shared" si="196"/>
        <v>Nov</v>
      </c>
      <c r="X1149" s="19">
        <f t="shared" si="197"/>
        <v>1969</v>
      </c>
      <c r="AG1149" s="19" t="s">
        <v>4197</v>
      </c>
      <c r="AH1149" s="19" t="s">
        <v>8336</v>
      </c>
      <c r="AI1149" s="19" t="s">
        <v>8298</v>
      </c>
      <c r="AJ1149" s="19" t="s">
        <v>8298</v>
      </c>
      <c r="AK1149" s="19" t="str">
        <v>tier - 3</v>
      </c>
      <c r="AL1149" s="19" t="str">
        <v>tier - 3</v>
      </c>
      <c r="AT1149" s="19" t="s">
        <v>8330</v>
      </c>
      <c r="AU1149" s="19" t="str">
        <v>R1011</v>
      </c>
      <c r="BD1149" s="39">
        <v>1971</v>
      </c>
      <c r="BE1149" s="19" t="str">
        <f t="shared" si="192"/>
        <v>Oct</v>
      </c>
      <c r="BF1149" s="19">
        <v>20</v>
      </c>
      <c r="BG1149" s="40">
        <f t="shared" si="193"/>
        <v>26226</v>
      </c>
      <c r="BM1149" s="39">
        <v>1976</v>
      </c>
      <c r="BN1149" s="19" t="str">
        <f t="shared" si="194"/>
        <v>Oct</v>
      </c>
      <c r="BO1149" s="19">
        <v>17</v>
      </c>
      <c r="BP1149" s="40">
        <f t="shared" si="191"/>
        <v>28050</v>
      </c>
      <c r="BQ1149" s="19">
        <f ca="1" t="shared" si="195"/>
        <v>49</v>
      </c>
      <c r="BU1149" s="19">
        <v>9411.01</v>
      </c>
      <c r="BV1149" s="41">
        <v>9411.01</v>
      </c>
    </row>
    <row r="1150" spans="1:74">
      <c r="A1150" s="19" t="s">
        <v>4224</v>
      </c>
      <c r="B1150" s="39">
        <v>1969</v>
      </c>
      <c r="C1150" s="19">
        <f t="shared" si="188"/>
        <v>1969</v>
      </c>
      <c r="D1150" s="19" t="s">
        <v>8303</v>
      </c>
      <c r="E1150" s="19" t="str">
        <f t="shared" si="187"/>
        <v>Jun</v>
      </c>
      <c r="F1150" s="19">
        <v>4</v>
      </c>
      <c r="G1150" s="40">
        <f t="shared" si="189"/>
        <v>25358</v>
      </c>
      <c r="H1150" s="19">
        <v>0</v>
      </c>
      <c r="I1150" s="19">
        <v>9487.64</v>
      </c>
      <c r="J1150" s="41">
        <v>9487.64</v>
      </c>
      <c r="K1150" s="19" t="s">
        <v>8297</v>
      </c>
      <c r="L1150" s="19" t="str">
        <v>tier - 2</v>
      </c>
      <c r="M1150" s="19" t="s">
        <v>8297</v>
      </c>
      <c r="N1150" s="19" t="str">
        <v>tier - 2</v>
      </c>
      <c r="O1150" s="19" t="s">
        <v>8299</v>
      </c>
      <c r="P1150" s="19" t="str">
        <v>R1013</v>
      </c>
      <c r="Q1150" s="19">
        <f ca="1" t="shared" si="190"/>
        <v>56</v>
      </c>
      <c r="R1150" s="29"/>
      <c r="U1150" s="19" t="s">
        <v>8301</v>
      </c>
      <c r="V1150" s="19" t="str">
        <f t="shared" si="196"/>
        <v>Nov</v>
      </c>
      <c r="X1150" s="19">
        <f t="shared" si="197"/>
        <v>1971</v>
      </c>
      <c r="AG1150" s="19" t="s">
        <v>4201</v>
      </c>
      <c r="AH1150" s="19" t="s">
        <v>8336</v>
      </c>
      <c r="AI1150" s="19" t="s">
        <v>8297</v>
      </c>
      <c r="AJ1150" s="19" t="s">
        <v>8298</v>
      </c>
      <c r="AK1150" s="19" t="str">
        <v>tier - 2</v>
      </c>
      <c r="AL1150" s="19" t="str">
        <v>tier - 3</v>
      </c>
      <c r="AT1150" s="19" t="s">
        <v>8337</v>
      </c>
      <c r="AU1150" s="19" t="str">
        <v>R1024</v>
      </c>
      <c r="BD1150" s="39">
        <v>1976</v>
      </c>
      <c r="BE1150" s="19" t="str">
        <f t="shared" si="192"/>
        <v>Oct</v>
      </c>
      <c r="BF1150" s="19">
        <v>17</v>
      </c>
      <c r="BG1150" s="40">
        <f t="shared" si="193"/>
        <v>28050</v>
      </c>
      <c r="BM1150" s="39">
        <v>1976</v>
      </c>
      <c r="BN1150" s="19" t="str">
        <f t="shared" si="194"/>
        <v>Oct</v>
      </c>
      <c r="BO1150" s="19">
        <v>30</v>
      </c>
      <c r="BP1150" s="40">
        <f t="shared" si="191"/>
        <v>28063</v>
      </c>
      <c r="BQ1150" s="19">
        <f ca="1" t="shared" si="195"/>
        <v>49</v>
      </c>
      <c r="BU1150" s="19">
        <v>9414.92</v>
      </c>
      <c r="BV1150" s="41">
        <v>9414.92</v>
      </c>
    </row>
    <row r="1151" spans="1:74">
      <c r="A1151" s="19" t="s">
        <v>4227</v>
      </c>
      <c r="B1151" s="39">
        <v>1976</v>
      </c>
      <c r="C1151" s="19">
        <f t="shared" si="188"/>
        <v>1976</v>
      </c>
      <c r="D1151" s="19" t="s">
        <v>8301</v>
      </c>
      <c r="E1151" s="19" t="str">
        <f t="shared" si="187"/>
        <v>Nov</v>
      </c>
      <c r="F1151" s="19">
        <v>28</v>
      </c>
      <c r="G1151" s="40">
        <f t="shared" si="189"/>
        <v>28092</v>
      </c>
      <c r="H1151" s="19">
        <v>3</v>
      </c>
      <c r="I1151" s="19">
        <v>9500.57</v>
      </c>
      <c r="J1151" s="41">
        <v>9500.57</v>
      </c>
      <c r="K1151" s="19" t="s">
        <v>8297</v>
      </c>
      <c r="L1151" s="19" t="str">
        <v>tier - 2</v>
      </c>
      <c r="M1151" s="19" t="s">
        <v>8298</v>
      </c>
      <c r="N1151" s="19" t="str">
        <v>tier - 3</v>
      </c>
      <c r="O1151" s="19" t="s">
        <v>8341</v>
      </c>
      <c r="P1151" s="19" t="str">
        <v>R1017</v>
      </c>
      <c r="Q1151" s="19">
        <f ca="1" t="shared" si="190"/>
        <v>48</v>
      </c>
      <c r="R1151" s="29"/>
      <c r="U1151" s="19" t="s">
        <v>8326</v>
      </c>
      <c r="V1151" s="19" t="str">
        <f t="shared" si="196"/>
        <v>Dec</v>
      </c>
      <c r="X1151" s="19">
        <f t="shared" si="197"/>
        <v>1975</v>
      </c>
      <c r="AG1151" s="19" t="s">
        <v>4205</v>
      </c>
      <c r="AH1151" s="19" t="s">
        <v>8336</v>
      </c>
      <c r="AI1151" s="19" t="s">
        <v>8297</v>
      </c>
      <c r="AJ1151" s="19" t="s">
        <v>8297</v>
      </c>
      <c r="AK1151" s="19" t="str">
        <v>tier - 2</v>
      </c>
      <c r="AL1151" s="19" t="str">
        <v>tier - 2</v>
      </c>
      <c r="AT1151" s="19" t="s">
        <v>8330</v>
      </c>
      <c r="AU1151" s="19" t="str">
        <v>R1011</v>
      </c>
      <c r="BD1151" s="39">
        <v>1976</v>
      </c>
      <c r="BE1151" s="19" t="str">
        <f t="shared" si="192"/>
        <v>Oct</v>
      </c>
      <c r="BF1151" s="19">
        <v>30</v>
      </c>
      <c r="BG1151" s="40">
        <f t="shared" si="193"/>
        <v>28063</v>
      </c>
      <c r="BM1151" s="39">
        <v>1976</v>
      </c>
      <c r="BN1151" s="19" t="str">
        <f t="shared" si="194"/>
        <v>Nov</v>
      </c>
      <c r="BO1151" s="19">
        <v>3</v>
      </c>
      <c r="BP1151" s="40">
        <f t="shared" si="191"/>
        <v>28067</v>
      </c>
      <c r="BQ1151" s="19">
        <f ca="1" t="shared" si="195"/>
        <v>49</v>
      </c>
      <c r="BU1151" s="19">
        <v>9432.93</v>
      </c>
      <c r="BV1151" s="41">
        <v>9432.93</v>
      </c>
    </row>
    <row r="1152" spans="1:74">
      <c r="A1152" s="19" t="s">
        <v>4231</v>
      </c>
      <c r="B1152" s="39">
        <v>1969</v>
      </c>
      <c r="C1152" s="19">
        <f t="shared" si="188"/>
        <v>1969</v>
      </c>
      <c r="D1152" s="19" t="s">
        <v>8328</v>
      </c>
      <c r="E1152" s="19" t="str">
        <f t="shared" si="187"/>
        <v>Aug</v>
      </c>
      <c r="F1152" s="19">
        <v>24</v>
      </c>
      <c r="G1152" s="40">
        <f t="shared" si="189"/>
        <v>25439</v>
      </c>
      <c r="H1152" s="19">
        <v>0</v>
      </c>
      <c r="I1152" s="19">
        <v>9504.31</v>
      </c>
      <c r="J1152" s="41">
        <v>9504.31</v>
      </c>
      <c r="K1152" s="19" t="s">
        <v>8298</v>
      </c>
      <c r="L1152" s="19" t="str">
        <v>tier - 3</v>
      </c>
      <c r="M1152" s="19" t="s">
        <v>8297</v>
      </c>
      <c r="N1152" s="19" t="str">
        <v>tier - 2</v>
      </c>
      <c r="O1152" s="19" t="s">
        <v>8299</v>
      </c>
      <c r="P1152" s="19" t="str">
        <v>R1013</v>
      </c>
      <c r="Q1152" s="19">
        <f ca="1" t="shared" si="190"/>
        <v>56</v>
      </c>
      <c r="R1152" s="29"/>
      <c r="U1152" s="19" t="s">
        <v>8326</v>
      </c>
      <c r="V1152" s="19" t="str">
        <f t="shared" si="196"/>
        <v>Dec</v>
      </c>
      <c r="X1152" s="19">
        <f t="shared" si="197"/>
        <v>1971</v>
      </c>
      <c r="AG1152" s="19" t="s">
        <v>4209</v>
      </c>
      <c r="AH1152" s="19" t="s">
        <v>8336</v>
      </c>
      <c r="AI1152" s="19" t="s">
        <v>8297</v>
      </c>
      <c r="AJ1152" s="19" t="s">
        <v>8302</v>
      </c>
      <c r="AK1152" s="19" t="str">
        <v>tier - 2</v>
      </c>
      <c r="AL1152" s="19" t="str">
        <v>tier - 1</v>
      </c>
      <c r="AT1152" s="19" t="s">
        <v>8337</v>
      </c>
      <c r="AU1152" s="19" t="str">
        <v>R1024</v>
      </c>
      <c r="BD1152" s="39">
        <v>1976</v>
      </c>
      <c r="BE1152" s="19" t="str">
        <f t="shared" si="192"/>
        <v>Nov</v>
      </c>
      <c r="BF1152" s="19">
        <v>3</v>
      </c>
      <c r="BG1152" s="40">
        <f t="shared" si="193"/>
        <v>28067</v>
      </c>
      <c r="BM1152" s="39">
        <v>1974</v>
      </c>
      <c r="BN1152" s="19" t="str">
        <f t="shared" si="194"/>
        <v>Nov</v>
      </c>
      <c r="BO1152" s="19">
        <v>27</v>
      </c>
      <c r="BP1152" s="40">
        <f t="shared" si="191"/>
        <v>27360</v>
      </c>
      <c r="BQ1152" s="19">
        <f ca="1" t="shared" si="195"/>
        <v>50</v>
      </c>
      <c r="BU1152" s="19">
        <v>9447.25</v>
      </c>
      <c r="BV1152" s="41">
        <v>9447.25</v>
      </c>
    </row>
    <row r="1153" spans="1:74">
      <c r="A1153" s="19" t="s">
        <v>4235</v>
      </c>
      <c r="B1153" s="39">
        <v>1992</v>
      </c>
      <c r="C1153" s="19">
        <f t="shared" si="188"/>
        <v>1992</v>
      </c>
      <c r="D1153" s="19" t="s">
        <v>8328</v>
      </c>
      <c r="E1153" s="19" t="str">
        <f t="shared" si="187"/>
        <v>Aug</v>
      </c>
      <c r="F1153" s="19">
        <v>22</v>
      </c>
      <c r="G1153" s="40">
        <f t="shared" si="189"/>
        <v>33838</v>
      </c>
      <c r="H1153" s="19">
        <v>0</v>
      </c>
      <c r="I1153" s="19">
        <v>9507.68</v>
      </c>
      <c r="J1153" s="41">
        <v>9507.68</v>
      </c>
      <c r="K1153" s="19" t="s">
        <v>8297</v>
      </c>
      <c r="L1153" s="19" t="str">
        <v>tier - 2</v>
      </c>
      <c r="M1153" s="19" t="s">
        <v>8302</v>
      </c>
      <c r="N1153" s="19" t="str">
        <v>tier - 1</v>
      </c>
      <c r="O1153" s="19" t="s">
        <v>8315</v>
      </c>
      <c r="P1153" s="19" t="str">
        <v>R1012</v>
      </c>
      <c r="Q1153" s="19">
        <f ca="1" t="shared" si="190"/>
        <v>33</v>
      </c>
      <c r="R1153" s="29"/>
      <c r="U1153" s="19" t="s">
        <v>8329</v>
      </c>
      <c r="V1153" s="19" t="str">
        <f t="shared" si="196"/>
        <v>Oct</v>
      </c>
      <c r="X1153" s="19">
        <f t="shared" si="197"/>
        <v>1971</v>
      </c>
      <c r="AG1153" s="19" t="s">
        <v>4212</v>
      </c>
      <c r="AH1153" s="19" t="s">
        <v>8336</v>
      </c>
      <c r="AI1153" s="19" t="s">
        <v>8297</v>
      </c>
      <c r="AJ1153" s="19" t="s">
        <v>8302</v>
      </c>
      <c r="AK1153" s="19" t="str">
        <v>tier - 2</v>
      </c>
      <c r="AL1153" s="19" t="str">
        <v>tier - 1</v>
      </c>
      <c r="AT1153" s="19" t="s">
        <v>8337</v>
      </c>
      <c r="AU1153" s="19" t="str">
        <v>R1024</v>
      </c>
      <c r="BD1153" s="39">
        <v>1974</v>
      </c>
      <c r="BE1153" s="19" t="str">
        <f t="shared" si="192"/>
        <v>Nov</v>
      </c>
      <c r="BF1153" s="19">
        <v>27</v>
      </c>
      <c r="BG1153" s="40">
        <f t="shared" si="193"/>
        <v>27360</v>
      </c>
      <c r="BM1153" s="39">
        <v>1974</v>
      </c>
      <c r="BN1153" s="19" t="str">
        <f t="shared" si="194"/>
        <v>Jun</v>
      </c>
      <c r="BO1153" s="19">
        <v>8</v>
      </c>
      <c r="BP1153" s="40">
        <f t="shared" si="191"/>
        <v>27188</v>
      </c>
      <c r="BQ1153" s="19">
        <f ca="1" t="shared" si="195"/>
        <v>51</v>
      </c>
      <c r="BU1153" s="19">
        <v>9447.38</v>
      </c>
      <c r="BV1153" s="41">
        <v>9447.38</v>
      </c>
    </row>
    <row r="1154" spans="1:74">
      <c r="A1154" s="19" t="s">
        <v>4238</v>
      </c>
      <c r="B1154" s="39">
        <v>1971</v>
      </c>
      <c r="C1154" s="19">
        <f t="shared" si="188"/>
        <v>1971</v>
      </c>
      <c r="D1154" s="19" t="s">
        <v>8301</v>
      </c>
      <c r="E1154" s="19" t="str">
        <f t="shared" ref="E1154:E1217" si="198">SUBSTITUTE(D1154,"?","Sep")</f>
        <v>Nov</v>
      </c>
      <c r="F1154" s="19">
        <v>29</v>
      </c>
      <c r="G1154" s="40">
        <f t="shared" si="189"/>
        <v>26266</v>
      </c>
      <c r="H1154" s="19">
        <v>0</v>
      </c>
      <c r="I1154" s="19">
        <v>9528.9</v>
      </c>
      <c r="J1154" s="41">
        <v>9528.9</v>
      </c>
      <c r="K1154" s="19" t="s">
        <v>8297</v>
      </c>
      <c r="L1154" s="19" t="str">
        <v>tier - 2</v>
      </c>
      <c r="M1154" s="19" t="s">
        <v>8297</v>
      </c>
      <c r="N1154" s="19" t="str">
        <v>tier - 2</v>
      </c>
      <c r="O1154" s="19" t="s">
        <v>8330</v>
      </c>
      <c r="P1154" s="19" t="str">
        <v>R1011</v>
      </c>
      <c r="Q1154" s="19">
        <f ca="1" t="shared" si="190"/>
        <v>53</v>
      </c>
      <c r="R1154" s="29"/>
      <c r="U1154" s="19" t="s">
        <v>8329</v>
      </c>
      <c r="V1154" s="19" t="str">
        <f t="shared" si="196"/>
        <v>Oct</v>
      </c>
      <c r="X1154" s="19">
        <f t="shared" si="197"/>
        <v>1976</v>
      </c>
      <c r="AG1154" s="19" t="s">
        <v>4214</v>
      </c>
      <c r="AH1154" s="19" t="s">
        <v>8336</v>
      </c>
      <c r="AI1154" s="19" t="s">
        <v>8297</v>
      </c>
      <c r="AJ1154" s="19" t="s">
        <v>8298</v>
      </c>
      <c r="AK1154" s="19" t="str">
        <v>tier - 2</v>
      </c>
      <c r="AL1154" s="19" t="str">
        <v>tier - 3</v>
      </c>
      <c r="AT1154" s="19" t="s">
        <v>8337</v>
      </c>
      <c r="AU1154" s="19" t="str">
        <v>R1024</v>
      </c>
      <c r="BD1154" s="39">
        <v>1974</v>
      </c>
      <c r="BE1154" s="19" t="str">
        <f t="shared" si="192"/>
        <v>Jun</v>
      </c>
      <c r="BF1154" s="19">
        <v>8</v>
      </c>
      <c r="BG1154" s="40">
        <f t="shared" si="193"/>
        <v>27188</v>
      </c>
      <c r="BM1154" s="39">
        <v>1987</v>
      </c>
      <c r="BN1154" s="19" t="str">
        <f t="shared" si="194"/>
        <v>Nov</v>
      </c>
      <c r="BO1154" s="19">
        <v>14</v>
      </c>
      <c r="BP1154" s="40">
        <f t="shared" si="191"/>
        <v>32095</v>
      </c>
      <c r="BQ1154" s="19">
        <f ca="1" t="shared" si="195"/>
        <v>37</v>
      </c>
      <c r="BU1154" s="19">
        <v>9448.42</v>
      </c>
      <c r="BV1154" s="41">
        <v>9448.42</v>
      </c>
    </row>
    <row r="1155" spans="1:74">
      <c r="A1155" s="19" t="s">
        <v>4241</v>
      </c>
      <c r="B1155" s="39">
        <v>1973</v>
      </c>
      <c r="C1155" s="19">
        <f t="shared" ref="C1155:C1218" si="199">IF(B1155="?",ROUND(AVERAGE($B$2:$B$2336),0),B1155)</f>
        <v>1973</v>
      </c>
      <c r="D1155" s="19" t="s">
        <v>8326</v>
      </c>
      <c r="E1155" s="19" t="str">
        <f t="shared" si="198"/>
        <v>Dec</v>
      </c>
      <c r="F1155" s="19">
        <v>21</v>
      </c>
      <c r="G1155" s="40">
        <f t="shared" ref="G1155:G1218" si="200">DATE(C1155,MONTH(E1155&amp;2),F1155)</f>
        <v>27019</v>
      </c>
      <c r="H1155" s="19">
        <v>0</v>
      </c>
      <c r="I1155" s="19">
        <v>9538.65</v>
      </c>
      <c r="J1155" s="41">
        <v>9538.65</v>
      </c>
      <c r="K1155" s="19" t="s">
        <v>8297</v>
      </c>
      <c r="L1155" s="19" t="str">
        <v>tier - 2</v>
      </c>
      <c r="M1155" s="19" t="s">
        <v>8298</v>
      </c>
      <c r="N1155" s="19" t="str">
        <v>tier - 3</v>
      </c>
      <c r="O1155" s="19" t="s">
        <v>8340</v>
      </c>
      <c r="P1155" s="19" t="str">
        <v>R1021</v>
      </c>
      <c r="Q1155" s="19">
        <f ca="1" t="shared" ref="Q1155:Q1218" si="201">INT((TODAY()-G1155)/365.25)</f>
        <v>51</v>
      </c>
      <c r="R1155" s="29"/>
      <c r="U1155" s="19" t="s">
        <v>8329</v>
      </c>
      <c r="V1155" s="19" t="str">
        <f t="shared" si="196"/>
        <v>Oct</v>
      </c>
      <c r="X1155" s="19">
        <f t="shared" si="197"/>
        <v>1976</v>
      </c>
      <c r="AG1155" s="19" t="s">
        <v>4217</v>
      </c>
      <c r="AH1155" s="19" t="s">
        <v>8336</v>
      </c>
      <c r="AI1155" s="19" t="s">
        <v>8297</v>
      </c>
      <c r="AJ1155" s="19" t="s">
        <v>8298</v>
      </c>
      <c r="AK1155" s="19" t="str">
        <v>tier - 2</v>
      </c>
      <c r="AL1155" s="19" t="str">
        <v>tier - 3</v>
      </c>
      <c r="AT1155" s="19" t="s">
        <v>8340</v>
      </c>
      <c r="AU1155" s="19" t="str">
        <v>R1021</v>
      </c>
      <c r="BD1155" s="39">
        <v>1987</v>
      </c>
      <c r="BE1155" s="19" t="str">
        <f t="shared" si="192"/>
        <v>Nov</v>
      </c>
      <c r="BF1155" s="19">
        <v>14</v>
      </c>
      <c r="BG1155" s="40">
        <f t="shared" si="193"/>
        <v>32095</v>
      </c>
      <c r="BM1155" s="39">
        <v>1979</v>
      </c>
      <c r="BN1155" s="19" t="str">
        <f t="shared" si="194"/>
        <v>Jul</v>
      </c>
      <c r="BO1155" s="19">
        <v>17</v>
      </c>
      <c r="BP1155" s="40">
        <f t="shared" si="191"/>
        <v>29053</v>
      </c>
      <c r="BQ1155" s="19">
        <f ca="1" t="shared" si="195"/>
        <v>46</v>
      </c>
      <c r="BU1155" s="19">
        <v>9453.92</v>
      </c>
      <c r="BV1155" s="41">
        <v>9453.92</v>
      </c>
    </row>
    <row r="1156" spans="1:74">
      <c r="A1156" s="19" t="s">
        <v>4245</v>
      </c>
      <c r="B1156" s="39">
        <v>1975</v>
      </c>
      <c r="C1156" s="19">
        <f t="shared" si="199"/>
        <v>1975</v>
      </c>
      <c r="D1156" s="19" t="s">
        <v>8296</v>
      </c>
      <c r="E1156" s="19" t="str">
        <f t="shared" si="198"/>
        <v>Jul</v>
      </c>
      <c r="F1156" s="19">
        <v>28</v>
      </c>
      <c r="G1156" s="40">
        <f t="shared" si="200"/>
        <v>27603</v>
      </c>
      <c r="H1156" s="19">
        <v>1</v>
      </c>
      <c r="I1156" s="19">
        <v>9540.17</v>
      </c>
      <c r="J1156" s="41">
        <v>9540.17</v>
      </c>
      <c r="K1156" s="19" t="s">
        <v>8297</v>
      </c>
      <c r="L1156" s="19" t="str">
        <v>tier - 2</v>
      </c>
      <c r="M1156" s="19" t="s">
        <v>8297</v>
      </c>
      <c r="N1156" s="19" t="str">
        <v>tier - 2</v>
      </c>
      <c r="O1156" s="19" t="s">
        <v>8337</v>
      </c>
      <c r="P1156" s="19" t="str">
        <v>R1024</v>
      </c>
      <c r="Q1156" s="19">
        <f ca="1" t="shared" si="201"/>
        <v>50</v>
      </c>
      <c r="R1156" s="29"/>
      <c r="U1156" s="19" t="s">
        <v>8301</v>
      </c>
      <c r="V1156" s="19" t="str">
        <f t="shared" si="196"/>
        <v>Nov</v>
      </c>
      <c r="X1156" s="19">
        <f t="shared" si="197"/>
        <v>1976</v>
      </c>
      <c r="AG1156" s="19" t="s">
        <v>4220</v>
      </c>
      <c r="AH1156" s="19" t="s">
        <v>8336</v>
      </c>
      <c r="AI1156" s="19" t="s">
        <v>8297</v>
      </c>
      <c r="AJ1156" s="19" t="s">
        <v>8297</v>
      </c>
      <c r="AK1156" s="19" t="str">
        <v>tier - 2</v>
      </c>
      <c r="AL1156" s="19" t="str">
        <v>tier - 2</v>
      </c>
      <c r="AT1156" s="19" t="s">
        <v>8340</v>
      </c>
      <c r="AU1156" s="19" t="str">
        <v>R1021</v>
      </c>
      <c r="BD1156" s="39">
        <v>1979</v>
      </c>
      <c r="BE1156" s="19" t="str">
        <f t="shared" si="192"/>
        <v>Jul</v>
      </c>
      <c r="BF1156" s="19">
        <v>17</v>
      </c>
      <c r="BG1156" s="40">
        <f t="shared" si="193"/>
        <v>29053</v>
      </c>
      <c r="BM1156" s="39">
        <v>1969</v>
      </c>
      <c r="BN1156" s="19" t="str">
        <f t="shared" si="194"/>
        <v>Jun</v>
      </c>
      <c r="BO1156" s="19">
        <v>4</v>
      </c>
      <c r="BP1156" s="40">
        <f t="shared" si="191"/>
        <v>25358</v>
      </c>
      <c r="BQ1156" s="19">
        <f ca="1" t="shared" si="195"/>
        <v>56</v>
      </c>
      <c r="BU1156" s="19">
        <v>9487.64</v>
      </c>
      <c r="BV1156" s="41">
        <v>9487.64</v>
      </c>
    </row>
    <row r="1157" spans="1:74">
      <c r="A1157" s="19" t="s">
        <v>4248</v>
      </c>
      <c r="B1157" s="39">
        <v>1972</v>
      </c>
      <c r="C1157" s="19">
        <f t="shared" si="199"/>
        <v>1972</v>
      </c>
      <c r="D1157" s="19" t="s">
        <v>8310</v>
      </c>
      <c r="E1157" s="19" t="str">
        <f t="shared" si="198"/>
        <v>Sep</v>
      </c>
      <c r="F1157" s="19">
        <v>22</v>
      </c>
      <c r="G1157" s="40">
        <f t="shared" si="200"/>
        <v>26564</v>
      </c>
      <c r="H1157" s="19">
        <v>0</v>
      </c>
      <c r="I1157" s="19">
        <v>9541.7</v>
      </c>
      <c r="J1157" s="41">
        <v>9541.7</v>
      </c>
      <c r="K1157" s="19" t="s">
        <v>8297</v>
      </c>
      <c r="L1157" s="19" t="str">
        <v>tier - 2</v>
      </c>
      <c r="M1157" s="19" t="s">
        <v>8302</v>
      </c>
      <c r="N1157" s="19" t="str">
        <v>tier - 1</v>
      </c>
      <c r="O1157" s="19" t="s">
        <v>8337</v>
      </c>
      <c r="P1157" s="19" t="str">
        <v>R1024</v>
      </c>
      <c r="Q1157" s="19">
        <f ca="1" t="shared" si="201"/>
        <v>53</v>
      </c>
      <c r="R1157" s="29"/>
      <c r="U1157" s="19" t="s">
        <v>8301</v>
      </c>
      <c r="V1157" s="19" t="str">
        <f t="shared" si="196"/>
        <v>Nov</v>
      </c>
      <c r="X1157" s="19">
        <f t="shared" si="197"/>
        <v>1974</v>
      </c>
      <c r="AG1157" s="19" t="s">
        <v>4224</v>
      </c>
      <c r="AH1157" s="19" t="s">
        <v>8336</v>
      </c>
      <c r="AI1157" s="19" t="s">
        <v>8297</v>
      </c>
      <c r="AJ1157" s="19" t="s">
        <v>8297</v>
      </c>
      <c r="AK1157" s="19" t="str">
        <v>tier - 2</v>
      </c>
      <c r="AL1157" s="19" t="str">
        <v>tier - 2</v>
      </c>
      <c r="AT1157" s="19" t="s">
        <v>8299</v>
      </c>
      <c r="AU1157" s="19" t="str">
        <v>R1013</v>
      </c>
      <c r="BD1157" s="39">
        <v>1969</v>
      </c>
      <c r="BE1157" s="19" t="str">
        <f t="shared" si="192"/>
        <v>Jun</v>
      </c>
      <c r="BF1157" s="19">
        <v>4</v>
      </c>
      <c r="BG1157" s="40">
        <f t="shared" si="193"/>
        <v>25358</v>
      </c>
      <c r="BM1157" s="39">
        <v>1976</v>
      </c>
      <c r="BN1157" s="19" t="str">
        <f t="shared" si="194"/>
        <v>Nov</v>
      </c>
      <c r="BO1157" s="19">
        <v>28</v>
      </c>
      <c r="BP1157" s="40">
        <f t="shared" si="191"/>
        <v>28092</v>
      </c>
      <c r="BQ1157" s="19">
        <f ca="1" t="shared" si="195"/>
        <v>48</v>
      </c>
      <c r="BU1157" s="19">
        <v>9500.57</v>
      </c>
      <c r="BV1157" s="41">
        <v>9500.57</v>
      </c>
    </row>
    <row r="1158" spans="1:74">
      <c r="A1158" s="19" t="s">
        <v>4252</v>
      </c>
      <c r="B1158" s="39">
        <v>1972</v>
      </c>
      <c r="C1158" s="19">
        <f t="shared" si="199"/>
        <v>1972</v>
      </c>
      <c r="D1158" s="19" t="s">
        <v>8310</v>
      </c>
      <c r="E1158" s="19" t="str">
        <f t="shared" si="198"/>
        <v>Sep</v>
      </c>
      <c r="F1158" s="19">
        <v>22</v>
      </c>
      <c r="G1158" s="40">
        <f t="shared" si="200"/>
        <v>26564</v>
      </c>
      <c r="H1158" s="19">
        <v>1</v>
      </c>
      <c r="I1158" s="19">
        <v>9549.57</v>
      </c>
      <c r="J1158" s="41">
        <v>9549.57</v>
      </c>
      <c r="K1158" s="19" t="s">
        <v>8297</v>
      </c>
      <c r="L1158" s="19" t="str">
        <v>tier - 2</v>
      </c>
      <c r="M1158" s="19" t="s">
        <v>8302</v>
      </c>
      <c r="N1158" s="19" t="str">
        <v>tier - 1</v>
      </c>
      <c r="O1158" s="19" t="s">
        <v>8299</v>
      </c>
      <c r="P1158" s="19" t="str">
        <v>R1013</v>
      </c>
      <c r="Q1158" s="19">
        <f ca="1" t="shared" si="201"/>
        <v>53</v>
      </c>
      <c r="R1158" s="29"/>
      <c r="U1158" s="19" t="s">
        <v>8303</v>
      </c>
      <c r="V1158" s="19" t="str">
        <f t="shared" si="196"/>
        <v>Jun</v>
      </c>
      <c r="X1158" s="19">
        <f t="shared" si="197"/>
        <v>1974</v>
      </c>
      <c r="AG1158" s="19" t="s">
        <v>4227</v>
      </c>
      <c r="AH1158" s="19" t="s">
        <v>8336</v>
      </c>
      <c r="AI1158" s="19" t="s">
        <v>8297</v>
      </c>
      <c r="AJ1158" s="19" t="s">
        <v>8298</v>
      </c>
      <c r="AK1158" s="19" t="str">
        <v>tier - 2</v>
      </c>
      <c r="AL1158" s="19" t="str">
        <v>tier - 3</v>
      </c>
      <c r="AT1158" s="19" t="s">
        <v>8341</v>
      </c>
      <c r="AU1158" s="19" t="str">
        <v>R1017</v>
      </c>
      <c r="BD1158" s="39">
        <v>1976</v>
      </c>
      <c r="BE1158" s="19" t="str">
        <f t="shared" si="192"/>
        <v>Nov</v>
      </c>
      <c r="BF1158" s="19">
        <v>28</v>
      </c>
      <c r="BG1158" s="40">
        <f t="shared" si="193"/>
        <v>28092</v>
      </c>
      <c r="BM1158" s="39">
        <v>1969</v>
      </c>
      <c r="BN1158" s="19" t="str">
        <f t="shared" si="194"/>
        <v>Aug</v>
      </c>
      <c r="BO1158" s="19">
        <v>24</v>
      </c>
      <c r="BP1158" s="40">
        <f t="shared" si="191"/>
        <v>25439</v>
      </c>
      <c r="BQ1158" s="19">
        <f ca="1" t="shared" si="195"/>
        <v>56</v>
      </c>
      <c r="BU1158" s="19">
        <v>9504.31</v>
      </c>
      <c r="BV1158" s="41">
        <v>9504.31</v>
      </c>
    </row>
    <row r="1159" spans="1:74">
      <c r="A1159" s="19" t="s">
        <v>4255</v>
      </c>
      <c r="B1159" s="39">
        <v>1974</v>
      </c>
      <c r="C1159" s="19">
        <f t="shared" si="199"/>
        <v>1974</v>
      </c>
      <c r="D1159" s="19" t="s">
        <v>8328</v>
      </c>
      <c r="E1159" s="19" t="str">
        <f t="shared" si="198"/>
        <v>Aug</v>
      </c>
      <c r="F1159" s="19">
        <v>14</v>
      </c>
      <c r="G1159" s="40">
        <f t="shared" si="200"/>
        <v>27255</v>
      </c>
      <c r="H1159" s="19">
        <v>3</v>
      </c>
      <c r="I1159" s="19">
        <v>9563.03</v>
      </c>
      <c r="J1159" s="41">
        <v>9563.03</v>
      </c>
      <c r="K1159" s="19" t="s">
        <v>8298</v>
      </c>
      <c r="L1159" s="19" t="str">
        <v>tier - 3</v>
      </c>
      <c r="M1159" s="19" t="s">
        <v>8302</v>
      </c>
      <c r="N1159" s="19" t="str">
        <v>tier - 1</v>
      </c>
      <c r="O1159" s="19" t="s">
        <v>8330</v>
      </c>
      <c r="P1159" s="19" t="str">
        <v>R1011</v>
      </c>
      <c r="Q1159" s="19">
        <f ca="1" t="shared" si="201"/>
        <v>51</v>
      </c>
      <c r="R1159" s="29"/>
      <c r="U1159" s="19" t="s">
        <v>8301</v>
      </c>
      <c r="V1159" s="19" t="str">
        <f t="shared" si="196"/>
        <v>Nov</v>
      </c>
      <c r="X1159" s="19">
        <f t="shared" si="197"/>
        <v>1987</v>
      </c>
      <c r="AG1159" s="19" t="s">
        <v>4231</v>
      </c>
      <c r="AH1159" s="19" t="s">
        <v>8336</v>
      </c>
      <c r="AI1159" s="19" t="s">
        <v>8298</v>
      </c>
      <c r="AJ1159" s="19" t="s">
        <v>8297</v>
      </c>
      <c r="AK1159" s="19" t="str">
        <v>tier - 3</v>
      </c>
      <c r="AL1159" s="19" t="str">
        <v>tier - 2</v>
      </c>
      <c r="AT1159" s="19" t="s">
        <v>8299</v>
      </c>
      <c r="AU1159" s="19" t="str">
        <v>R1013</v>
      </c>
      <c r="BD1159" s="39">
        <v>1969</v>
      </c>
      <c r="BE1159" s="19" t="str">
        <f t="shared" si="192"/>
        <v>Aug</v>
      </c>
      <c r="BF1159" s="19">
        <v>24</v>
      </c>
      <c r="BG1159" s="40">
        <f t="shared" si="193"/>
        <v>25439</v>
      </c>
      <c r="BM1159" s="39">
        <v>1992</v>
      </c>
      <c r="BN1159" s="19" t="str">
        <f t="shared" si="194"/>
        <v>Aug</v>
      </c>
      <c r="BO1159" s="19">
        <v>22</v>
      </c>
      <c r="BP1159" s="40">
        <f t="shared" si="191"/>
        <v>33838</v>
      </c>
      <c r="BQ1159" s="19">
        <f ca="1" t="shared" si="195"/>
        <v>33</v>
      </c>
      <c r="BU1159" s="19">
        <v>9507.68</v>
      </c>
      <c r="BV1159" s="41">
        <v>9507.68</v>
      </c>
    </row>
    <row r="1160" spans="1:74">
      <c r="A1160" s="19" t="s">
        <v>4259</v>
      </c>
      <c r="B1160" s="39">
        <v>1973</v>
      </c>
      <c r="C1160" s="19">
        <f t="shared" si="199"/>
        <v>1973</v>
      </c>
      <c r="D1160" s="19" t="s">
        <v>8326</v>
      </c>
      <c r="E1160" s="19" t="str">
        <f t="shared" si="198"/>
        <v>Dec</v>
      </c>
      <c r="F1160" s="19">
        <v>1</v>
      </c>
      <c r="G1160" s="40">
        <f t="shared" si="200"/>
        <v>26999</v>
      </c>
      <c r="H1160" s="19">
        <v>1</v>
      </c>
      <c r="I1160" s="19">
        <v>9566.99</v>
      </c>
      <c r="J1160" s="41">
        <v>9566.99</v>
      </c>
      <c r="K1160" s="19" t="s">
        <v>8297</v>
      </c>
      <c r="L1160" s="19" t="str">
        <v>tier - 2</v>
      </c>
      <c r="M1160" s="19" t="s">
        <v>8302</v>
      </c>
      <c r="N1160" s="19" t="str">
        <v>tier - 1</v>
      </c>
      <c r="O1160" s="19" t="s">
        <v>8315</v>
      </c>
      <c r="P1160" s="19" t="str">
        <v>R1012</v>
      </c>
      <c r="Q1160" s="19">
        <f ca="1" t="shared" si="201"/>
        <v>51</v>
      </c>
      <c r="R1160" s="29"/>
      <c r="U1160" s="19" t="s">
        <v>8296</v>
      </c>
      <c r="V1160" s="19" t="str">
        <f t="shared" si="196"/>
        <v>Jul</v>
      </c>
      <c r="X1160" s="19">
        <f t="shared" si="197"/>
        <v>1979</v>
      </c>
      <c r="AG1160" s="19" t="s">
        <v>4235</v>
      </c>
      <c r="AH1160" s="19" t="s">
        <v>8336</v>
      </c>
      <c r="AI1160" s="19" t="s">
        <v>8297</v>
      </c>
      <c r="AJ1160" s="19" t="s">
        <v>8302</v>
      </c>
      <c r="AK1160" s="19" t="str">
        <v>tier - 2</v>
      </c>
      <c r="AL1160" s="19" t="str">
        <v>tier - 1</v>
      </c>
      <c r="AT1160" s="19" t="s">
        <v>8315</v>
      </c>
      <c r="AU1160" s="19" t="str">
        <v>R1012</v>
      </c>
      <c r="BD1160" s="39">
        <v>1992</v>
      </c>
      <c r="BE1160" s="19" t="str">
        <f t="shared" si="192"/>
        <v>Aug</v>
      </c>
      <c r="BF1160" s="19">
        <v>22</v>
      </c>
      <c r="BG1160" s="40">
        <f t="shared" si="193"/>
        <v>33838</v>
      </c>
      <c r="BM1160" s="39">
        <v>1971</v>
      </c>
      <c r="BN1160" s="19" t="str">
        <f t="shared" si="194"/>
        <v>Nov</v>
      </c>
      <c r="BO1160" s="19">
        <v>29</v>
      </c>
      <c r="BP1160" s="40">
        <f t="shared" ref="BP1160:BP1223" si="202">DATE(BM1160,MONTH(5&amp;BN1160),BO1160)</f>
        <v>26266</v>
      </c>
      <c r="BQ1160" s="19">
        <f ca="1" t="shared" si="195"/>
        <v>53</v>
      </c>
      <c r="BU1160" s="19">
        <v>9528.9</v>
      </c>
      <c r="BV1160" s="41">
        <v>9528.9</v>
      </c>
    </row>
    <row r="1161" spans="1:74">
      <c r="A1161" s="19" t="s">
        <v>4263</v>
      </c>
      <c r="B1161" s="39">
        <v>1966</v>
      </c>
      <c r="C1161" s="19">
        <f t="shared" si="199"/>
        <v>1966</v>
      </c>
      <c r="D1161" s="19" t="s">
        <v>8326</v>
      </c>
      <c r="E1161" s="19" t="str">
        <f t="shared" si="198"/>
        <v>Dec</v>
      </c>
      <c r="F1161" s="19">
        <v>4</v>
      </c>
      <c r="G1161" s="40">
        <f t="shared" si="200"/>
        <v>24445</v>
      </c>
      <c r="H1161" s="19">
        <v>0</v>
      </c>
      <c r="I1161" s="19">
        <v>9582.54</v>
      </c>
      <c r="J1161" s="41">
        <v>9582.54</v>
      </c>
      <c r="K1161" s="19" t="s">
        <v>8298</v>
      </c>
      <c r="L1161" s="19" t="str">
        <v>tier - 3</v>
      </c>
      <c r="M1161" s="19" t="s">
        <v>8297</v>
      </c>
      <c r="N1161" s="19" t="str">
        <v>tier - 2</v>
      </c>
      <c r="O1161" s="19" t="s">
        <v>8299</v>
      </c>
      <c r="P1161" s="19" t="str">
        <v>R1013</v>
      </c>
      <c r="Q1161" s="19">
        <f ca="1" t="shared" si="201"/>
        <v>58</v>
      </c>
      <c r="R1161" s="29"/>
      <c r="U1161" s="19" t="s">
        <v>8303</v>
      </c>
      <c r="V1161" s="19" t="str">
        <f t="shared" si="196"/>
        <v>Jun</v>
      </c>
      <c r="X1161" s="19">
        <f t="shared" si="197"/>
        <v>1969</v>
      </c>
      <c r="AG1161" s="19" t="s">
        <v>4238</v>
      </c>
      <c r="AH1161" s="19" t="s">
        <v>8336</v>
      </c>
      <c r="AI1161" s="19" t="s">
        <v>8297</v>
      </c>
      <c r="AJ1161" s="19" t="s">
        <v>8297</v>
      </c>
      <c r="AK1161" s="19" t="str">
        <v>tier - 2</v>
      </c>
      <c r="AL1161" s="19" t="str">
        <v>tier - 2</v>
      </c>
      <c r="AT1161" s="19" t="s">
        <v>8330</v>
      </c>
      <c r="AU1161" s="19" t="str">
        <v>R1011</v>
      </c>
      <c r="BD1161" s="39">
        <v>1971</v>
      </c>
      <c r="BE1161" s="19" t="str">
        <f t="shared" ref="BE1161:BE1224" si="203">SUBSTITUTE(D1154,"?","Sep")</f>
        <v>Nov</v>
      </c>
      <c r="BF1161" s="19">
        <v>29</v>
      </c>
      <c r="BG1161" s="40">
        <f t="shared" ref="BG1161:BG1224" si="204">DATE(BD1161,MONTH(5&amp;BE1161),BF1161)</f>
        <v>26266</v>
      </c>
      <c r="BM1161" s="39">
        <v>1973</v>
      </c>
      <c r="BN1161" s="19" t="str">
        <f t="shared" ref="BN1161:BN1224" si="205">SUBSTITUTE(E1155,"?","Sep")</f>
        <v>Dec</v>
      </c>
      <c r="BO1161" s="19">
        <v>21</v>
      </c>
      <c r="BP1161" s="40">
        <f t="shared" si="202"/>
        <v>27019</v>
      </c>
      <c r="BQ1161" s="19">
        <f ca="1" t="shared" ref="BQ1161:BQ1224" si="206">INT((TODAY()-BP1161)/365.25)</f>
        <v>51</v>
      </c>
      <c r="BU1161" s="19">
        <v>9538.65</v>
      </c>
      <c r="BV1161" s="41">
        <v>9538.65</v>
      </c>
    </row>
    <row r="1162" spans="1:74">
      <c r="A1162" s="19" t="s">
        <v>4267</v>
      </c>
      <c r="B1162" s="39">
        <v>1973</v>
      </c>
      <c r="C1162" s="19">
        <f t="shared" si="199"/>
        <v>1973</v>
      </c>
      <c r="D1162" s="19" t="s">
        <v>8301</v>
      </c>
      <c r="E1162" s="19" t="str">
        <f t="shared" si="198"/>
        <v>Nov</v>
      </c>
      <c r="F1162" s="19">
        <v>28</v>
      </c>
      <c r="G1162" s="40">
        <f t="shared" si="200"/>
        <v>26996</v>
      </c>
      <c r="H1162" s="19">
        <v>1</v>
      </c>
      <c r="I1162" s="19">
        <v>9583.89</v>
      </c>
      <c r="J1162" s="41">
        <v>9583.89</v>
      </c>
      <c r="K1162" s="19" t="s">
        <v>8297</v>
      </c>
      <c r="L1162" s="19" t="str">
        <v>tier - 2</v>
      </c>
      <c r="M1162" s="19" t="s">
        <v>8298</v>
      </c>
      <c r="N1162" s="19" t="str">
        <v>tier - 3</v>
      </c>
      <c r="O1162" s="19" t="s">
        <v>8315</v>
      </c>
      <c r="P1162" s="19" t="str">
        <v>R1012</v>
      </c>
      <c r="Q1162" s="19">
        <f ca="1" t="shared" si="201"/>
        <v>51</v>
      </c>
      <c r="R1162" s="29"/>
      <c r="U1162" s="19" t="s">
        <v>8301</v>
      </c>
      <c r="V1162" s="19" t="str">
        <f t="shared" si="196"/>
        <v>Nov</v>
      </c>
      <c r="X1162" s="19">
        <f t="shared" si="197"/>
        <v>1976</v>
      </c>
      <c r="AG1162" s="19" t="s">
        <v>4241</v>
      </c>
      <c r="AH1162" s="19" t="s">
        <v>8336</v>
      </c>
      <c r="AI1162" s="19" t="s">
        <v>8297</v>
      </c>
      <c r="AJ1162" s="19" t="s">
        <v>8298</v>
      </c>
      <c r="AK1162" s="19" t="str">
        <v>tier - 2</v>
      </c>
      <c r="AL1162" s="19" t="str">
        <v>tier - 3</v>
      </c>
      <c r="AT1162" s="19" t="s">
        <v>8340</v>
      </c>
      <c r="AU1162" s="19" t="str">
        <v>R1021</v>
      </c>
      <c r="BD1162" s="39">
        <v>1973</v>
      </c>
      <c r="BE1162" s="19" t="str">
        <f t="shared" si="203"/>
        <v>Dec</v>
      </c>
      <c r="BF1162" s="19">
        <v>21</v>
      </c>
      <c r="BG1162" s="40">
        <f t="shared" si="204"/>
        <v>27019</v>
      </c>
      <c r="BM1162" s="39">
        <v>1975</v>
      </c>
      <c r="BN1162" s="19" t="str">
        <f t="shared" si="205"/>
        <v>Jul</v>
      </c>
      <c r="BO1162" s="19">
        <v>28</v>
      </c>
      <c r="BP1162" s="40">
        <f t="shared" si="202"/>
        <v>27603</v>
      </c>
      <c r="BQ1162" s="19">
        <f ca="1" t="shared" si="206"/>
        <v>50</v>
      </c>
      <c r="BU1162" s="19">
        <v>9540.17</v>
      </c>
      <c r="BV1162" s="41">
        <v>9540.17</v>
      </c>
    </row>
    <row r="1163" spans="1:74">
      <c r="A1163" s="19" t="s">
        <v>4271</v>
      </c>
      <c r="B1163" s="39">
        <v>1981</v>
      </c>
      <c r="C1163" s="19">
        <f t="shared" si="199"/>
        <v>1981</v>
      </c>
      <c r="D1163" s="19" t="s">
        <v>8329</v>
      </c>
      <c r="E1163" s="19" t="str">
        <f t="shared" si="198"/>
        <v>Oct</v>
      </c>
      <c r="F1163" s="19">
        <v>18</v>
      </c>
      <c r="G1163" s="40">
        <f t="shared" si="200"/>
        <v>29877</v>
      </c>
      <c r="H1163" s="19">
        <v>1</v>
      </c>
      <c r="I1163" s="19">
        <v>9584.04</v>
      </c>
      <c r="J1163" s="41">
        <v>9584.04</v>
      </c>
      <c r="K1163" s="19" t="s">
        <v>8297</v>
      </c>
      <c r="L1163" s="19" t="str">
        <v>tier - 2</v>
      </c>
      <c r="M1163" s="19" t="s">
        <v>8302</v>
      </c>
      <c r="N1163" s="19" t="str">
        <v>tier - 1</v>
      </c>
      <c r="O1163" s="19" t="s">
        <v>8340</v>
      </c>
      <c r="P1163" s="19" t="str">
        <v>R1021</v>
      </c>
      <c r="Q1163" s="19">
        <f ca="1" t="shared" si="201"/>
        <v>44</v>
      </c>
      <c r="R1163" s="29"/>
      <c r="U1163" s="19" t="s">
        <v>8328</v>
      </c>
      <c r="V1163" s="19" t="str">
        <f t="shared" si="196"/>
        <v>Aug</v>
      </c>
      <c r="X1163" s="19">
        <f t="shared" si="197"/>
        <v>1969</v>
      </c>
      <c r="AG1163" s="19" t="s">
        <v>4245</v>
      </c>
      <c r="AH1163" s="19" t="s">
        <v>8336</v>
      </c>
      <c r="AI1163" s="19" t="s">
        <v>8297</v>
      </c>
      <c r="AJ1163" s="19" t="s">
        <v>8297</v>
      </c>
      <c r="AK1163" s="19" t="str">
        <v>tier - 2</v>
      </c>
      <c r="AL1163" s="19" t="str">
        <v>tier - 2</v>
      </c>
      <c r="AT1163" s="19" t="s">
        <v>8337</v>
      </c>
      <c r="AU1163" s="19" t="str">
        <v>R1024</v>
      </c>
      <c r="BD1163" s="39">
        <v>1975</v>
      </c>
      <c r="BE1163" s="19" t="str">
        <f t="shared" si="203"/>
        <v>Jul</v>
      </c>
      <c r="BF1163" s="19">
        <v>28</v>
      </c>
      <c r="BG1163" s="40">
        <f t="shared" si="204"/>
        <v>27603</v>
      </c>
      <c r="BM1163" s="39">
        <v>1972</v>
      </c>
      <c r="BN1163" s="19" t="str">
        <f t="shared" si="205"/>
        <v>Sep</v>
      </c>
      <c r="BO1163" s="19">
        <v>22</v>
      </c>
      <c r="BP1163" s="40">
        <f t="shared" si="202"/>
        <v>26564</v>
      </c>
      <c r="BQ1163" s="19">
        <f ca="1" t="shared" si="206"/>
        <v>53</v>
      </c>
      <c r="BU1163" s="19">
        <v>9541.7</v>
      </c>
      <c r="BV1163" s="41">
        <v>9541.7</v>
      </c>
    </row>
    <row r="1164" spans="1:74">
      <c r="A1164" s="19" t="s">
        <v>4275</v>
      </c>
      <c r="B1164" s="39">
        <v>1964</v>
      </c>
      <c r="C1164" s="19">
        <f t="shared" si="199"/>
        <v>1964</v>
      </c>
      <c r="D1164" s="19" t="s">
        <v>8326</v>
      </c>
      <c r="E1164" s="19" t="str">
        <f t="shared" si="198"/>
        <v>Dec</v>
      </c>
      <c r="F1164" s="19">
        <v>15</v>
      </c>
      <c r="G1164" s="40">
        <f t="shared" si="200"/>
        <v>23726</v>
      </c>
      <c r="H1164" s="19">
        <v>0</v>
      </c>
      <c r="I1164" s="19">
        <v>9597.63</v>
      </c>
      <c r="J1164" s="41">
        <v>9597.63</v>
      </c>
      <c r="K1164" s="19" t="s">
        <v>8298</v>
      </c>
      <c r="L1164" s="19" t="str">
        <v>tier - 3</v>
      </c>
      <c r="M1164" s="19" t="s">
        <v>8298</v>
      </c>
      <c r="N1164" s="19" t="str">
        <v>tier - 3</v>
      </c>
      <c r="O1164" s="19" t="s">
        <v>8299</v>
      </c>
      <c r="P1164" s="19" t="str">
        <v>R1013</v>
      </c>
      <c r="Q1164" s="19">
        <f ca="1" t="shared" si="201"/>
        <v>60</v>
      </c>
      <c r="R1164" s="29"/>
      <c r="U1164" s="19" t="s">
        <v>8328</v>
      </c>
      <c r="V1164" s="19" t="str">
        <f t="shared" si="196"/>
        <v>Aug</v>
      </c>
      <c r="X1164" s="19">
        <f t="shared" si="197"/>
        <v>1992</v>
      </c>
      <c r="AG1164" s="19" t="s">
        <v>4248</v>
      </c>
      <c r="AH1164" s="19" t="s">
        <v>8336</v>
      </c>
      <c r="AI1164" s="19" t="s">
        <v>8297</v>
      </c>
      <c r="AJ1164" s="19" t="s">
        <v>8302</v>
      </c>
      <c r="AK1164" s="19" t="str">
        <v>tier - 2</v>
      </c>
      <c r="AL1164" s="19" t="str">
        <v>tier - 1</v>
      </c>
      <c r="AT1164" s="19" t="s">
        <v>8337</v>
      </c>
      <c r="AU1164" s="19" t="str">
        <v>R1024</v>
      </c>
      <c r="BD1164" s="39">
        <v>1972</v>
      </c>
      <c r="BE1164" s="19" t="str">
        <f t="shared" si="203"/>
        <v>Sep</v>
      </c>
      <c r="BF1164" s="19">
        <v>22</v>
      </c>
      <c r="BG1164" s="40">
        <f t="shared" si="204"/>
        <v>26564</v>
      </c>
      <c r="BM1164" s="39">
        <v>1972</v>
      </c>
      <c r="BN1164" s="19" t="str">
        <f t="shared" si="205"/>
        <v>Sep</v>
      </c>
      <c r="BO1164" s="19">
        <v>22</v>
      </c>
      <c r="BP1164" s="40">
        <f t="shared" si="202"/>
        <v>26564</v>
      </c>
      <c r="BQ1164" s="19">
        <f ca="1" t="shared" si="206"/>
        <v>53</v>
      </c>
      <c r="BU1164" s="19">
        <v>9549.57</v>
      </c>
      <c r="BV1164" s="41">
        <v>9549.57</v>
      </c>
    </row>
    <row r="1165" spans="1:74">
      <c r="A1165" s="19" t="s">
        <v>4279</v>
      </c>
      <c r="B1165" s="39">
        <v>1972</v>
      </c>
      <c r="C1165" s="19">
        <f t="shared" si="199"/>
        <v>1972</v>
      </c>
      <c r="D1165" s="19" t="s">
        <v>8326</v>
      </c>
      <c r="E1165" s="19" t="str">
        <f t="shared" si="198"/>
        <v>Dec</v>
      </c>
      <c r="F1165" s="19">
        <v>27</v>
      </c>
      <c r="G1165" s="40">
        <f t="shared" si="200"/>
        <v>26660</v>
      </c>
      <c r="H1165" s="19">
        <v>1</v>
      </c>
      <c r="I1165" s="19">
        <v>9617.66</v>
      </c>
      <c r="J1165" s="41">
        <v>9617.66</v>
      </c>
      <c r="K1165" s="19" t="s">
        <v>8298</v>
      </c>
      <c r="L1165" s="19" t="str">
        <v>tier - 3</v>
      </c>
      <c r="M1165" s="19" t="s">
        <v>8298</v>
      </c>
      <c r="N1165" s="19" t="str">
        <v>tier - 3</v>
      </c>
      <c r="O1165" s="19" t="s">
        <v>8333</v>
      </c>
      <c r="P1165" s="19" t="str">
        <v>R1016</v>
      </c>
      <c r="Q1165" s="19">
        <f ca="1" t="shared" si="201"/>
        <v>52</v>
      </c>
      <c r="R1165" s="29"/>
      <c r="U1165" s="19" t="s">
        <v>8301</v>
      </c>
      <c r="V1165" s="19" t="str">
        <f t="shared" si="196"/>
        <v>Nov</v>
      </c>
      <c r="X1165" s="19">
        <f t="shared" si="197"/>
        <v>1971</v>
      </c>
      <c r="AG1165" s="19" t="s">
        <v>4252</v>
      </c>
      <c r="AH1165" s="19" t="s">
        <v>8336</v>
      </c>
      <c r="AI1165" s="19" t="s">
        <v>8297</v>
      </c>
      <c r="AJ1165" s="19" t="s">
        <v>8302</v>
      </c>
      <c r="AK1165" s="19" t="str">
        <v>tier - 2</v>
      </c>
      <c r="AL1165" s="19" t="str">
        <v>tier - 1</v>
      </c>
      <c r="AT1165" s="19" t="s">
        <v>8299</v>
      </c>
      <c r="AU1165" s="19" t="str">
        <v>R1013</v>
      </c>
      <c r="BD1165" s="39">
        <v>1972</v>
      </c>
      <c r="BE1165" s="19" t="str">
        <f t="shared" si="203"/>
        <v>Sep</v>
      </c>
      <c r="BF1165" s="19">
        <v>22</v>
      </c>
      <c r="BG1165" s="40">
        <f t="shared" si="204"/>
        <v>26564</v>
      </c>
      <c r="BM1165" s="39">
        <v>1974</v>
      </c>
      <c r="BN1165" s="19" t="str">
        <f t="shared" si="205"/>
        <v>Aug</v>
      </c>
      <c r="BO1165" s="19">
        <v>14</v>
      </c>
      <c r="BP1165" s="40">
        <f t="shared" si="202"/>
        <v>27255</v>
      </c>
      <c r="BQ1165" s="19">
        <f ca="1" t="shared" si="206"/>
        <v>51</v>
      </c>
      <c r="BU1165" s="19">
        <v>9563.03</v>
      </c>
      <c r="BV1165" s="41">
        <v>9563.03</v>
      </c>
    </row>
    <row r="1166" spans="1:74">
      <c r="A1166" s="19" t="s">
        <v>4283</v>
      </c>
      <c r="B1166" s="39">
        <v>1982</v>
      </c>
      <c r="C1166" s="19">
        <f t="shared" si="199"/>
        <v>1982</v>
      </c>
      <c r="D1166" s="19" t="s">
        <v>8328</v>
      </c>
      <c r="E1166" s="19" t="str">
        <f t="shared" si="198"/>
        <v>Aug</v>
      </c>
      <c r="F1166" s="19">
        <v>29</v>
      </c>
      <c r="G1166" s="40">
        <f t="shared" si="200"/>
        <v>30192</v>
      </c>
      <c r="H1166" s="19">
        <v>3</v>
      </c>
      <c r="I1166" s="19">
        <v>9619.18</v>
      </c>
      <c r="J1166" s="41">
        <v>9619.18</v>
      </c>
      <c r="K1166" s="19" t="s">
        <v>8297</v>
      </c>
      <c r="L1166" s="19" t="str">
        <v>tier - 2</v>
      </c>
      <c r="M1166" s="19" t="s">
        <v>8302</v>
      </c>
      <c r="N1166" s="19" t="str">
        <v>tier - 1</v>
      </c>
      <c r="O1166" s="19" t="s">
        <v>8335</v>
      </c>
      <c r="P1166" s="19" t="str">
        <v>R1025</v>
      </c>
      <c r="Q1166" s="19">
        <f ca="1" t="shared" si="201"/>
        <v>43</v>
      </c>
      <c r="R1166" s="29"/>
      <c r="U1166" s="19" t="s">
        <v>8326</v>
      </c>
      <c r="V1166" s="19" t="str">
        <f t="shared" ref="V1166:V1229" si="207">SUBSTITUTE(U1166,"?","Sep")</f>
        <v>Dec</v>
      </c>
      <c r="X1166" s="19">
        <f t="shared" ref="X1166:X1229" si="208">IF(B1155="?",ROUND(AVERAGE($B$2:$B$2355),0),B1155)</f>
        <v>1973</v>
      </c>
      <c r="AG1166" s="19" t="s">
        <v>4255</v>
      </c>
      <c r="AH1166" s="19" t="s">
        <v>8336</v>
      </c>
      <c r="AI1166" s="19" t="s">
        <v>8298</v>
      </c>
      <c r="AJ1166" s="19" t="s">
        <v>8302</v>
      </c>
      <c r="AK1166" s="19" t="str">
        <v>tier - 3</v>
      </c>
      <c r="AL1166" s="19" t="str">
        <v>tier - 1</v>
      </c>
      <c r="AT1166" s="19" t="s">
        <v>8330</v>
      </c>
      <c r="AU1166" s="19" t="str">
        <v>R1011</v>
      </c>
      <c r="BD1166" s="39">
        <v>1974</v>
      </c>
      <c r="BE1166" s="19" t="str">
        <f t="shared" si="203"/>
        <v>Aug</v>
      </c>
      <c r="BF1166" s="19">
        <v>14</v>
      </c>
      <c r="BG1166" s="40">
        <f t="shared" si="204"/>
        <v>27255</v>
      </c>
      <c r="BM1166" s="39">
        <v>1973</v>
      </c>
      <c r="BN1166" s="19" t="str">
        <f t="shared" si="205"/>
        <v>Dec</v>
      </c>
      <c r="BO1166" s="19">
        <v>1</v>
      </c>
      <c r="BP1166" s="40">
        <f t="shared" si="202"/>
        <v>26999</v>
      </c>
      <c r="BQ1166" s="19">
        <f ca="1" t="shared" si="206"/>
        <v>51</v>
      </c>
      <c r="BU1166" s="19">
        <v>9566.99</v>
      </c>
      <c r="BV1166" s="41">
        <v>9566.99</v>
      </c>
    </row>
    <row r="1167" spans="1:74">
      <c r="A1167" s="19" t="s">
        <v>4287</v>
      </c>
      <c r="B1167" s="39">
        <v>1975</v>
      </c>
      <c r="C1167" s="19">
        <f t="shared" si="199"/>
        <v>1975</v>
      </c>
      <c r="D1167" s="19" t="s">
        <v>8329</v>
      </c>
      <c r="E1167" s="19" t="str">
        <f t="shared" si="198"/>
        <v>Oct</v>
      </c>
      <c r="F1167" s="19">
        <v>29</v>
      </c>
      <c r="G1167" s="40">
        <f t="shared" si="200"/>
        <v>27696</v>
      </c>
      <c r="H1167" s="19">
        <v>3</v>
      </c>
      <c r="I1167" s="19">
        <v>9620.33</v>
      </c>
      <c r="J1167" s="41">
        <v>9620.33</v>
      </c>
      <c r="K1167" s="19" t="s">
        <v>8298</v>
      </c>
      <c r="L1167" s="19" t="str">
        <v>tier - 3</v>
      </c>
      <c r="M1167" s="19" t="s">
        <v>8298</v>
      </c>
      <c r="N1167" s="19" t="str">
        <v>tier - 3</v>
      </c>
      <c r="O1167" s="19" t="s">
        <v>8315</v>
      </c>
      <c r="P1167" s="19" t="str">
        <v>R1012</v>
      </c>
      <c r="Q1167" s="19">
        <f ca="1" t="shared" si="201"/>
        <v>50</v>
      </c>
      <c r="R1167" s="29"/>
      <c r="U1167" s="19" t="s">
        <v>8296</v>
      </c>
      <c r="V1167" s="19" t="str">
        <f t="shared" si="207"/>
        <v>Jul</v>
      </c>
      <c r="X1167" s="19">
        <f t="shared" si="208"/>
        <v>1975</v>
      </c>
      <c r="AG1167" s="19" t="s">
        <v>4259</v>
      </c>
      <c r="AH1167" s="19" t="s">
        <v>8336</v>
      </c>
      <c r="AI1167" s="19" t="s">
        <v>8297</v>
      </c>
      <c r="AJ1167" s="19" t="s">
        <v>8302</v>
      </c>
      <c r="AK1167" s="19" t="str">
        <v>tier - 2</v>
      </c>
      <c r="AL1167" s="19" t="str">
        <v>tier - 1</v>
      </c>
      <c r="AT1167" s="19" t="s">
        <v>8315</v>
      </c>
      <c r="AU1167" s="19" t="str">
        <v>R1012</v>
      </c>
      <c r="BD1167" s="39">
        <v>1973</v>
      </c>
      <c r="BE1167" s="19" t="str">
        <f t="shared" si="203"/>
        <v>Dec</v>
      </c>
      <c r="BF1167" s="19">
        <v>1</v>
      </c>
      <c r="BG1167" s="40">
        <f t="shared" si="204"/>
        <v>26999</v>
      </c>
      <c r="BM1167" s="39">
        <v>1966</v>
      </c>
      <c r="BN1167" s="19" t="str">
        <f t="shared" si="205"/>
        <v>Dec</v>
      </c>
      <c r="BO1167" s="19">
        <v>4</v>
      </c>
      <c r="BP1167" s="40">
        <f t="shared" si="202"/>
        <v>24445</v>
      </c>
      <c r="BQ1167" s="19">
        <f ca="1" t="shared" si="206"/>
        <v>58</v>
      </c>
      <c r="BU1167" s="19">
        <v>9582.54</v>
      </c>
      <c r="BV1167" s="41">
        <v>9582.54</v>
      </c>
    </row>
    <row r="1168" spans="1:74">
      <c r="A1168" s="19" t="s">
        <v>4290</v>
      </c>
      <c r="B1168" s="39">
        <v>1970</v>
      </c>
      <c r="C1168" s="19">
        <f t="shared" si="199"/>
        <v>1970</v>
      </c>
      <c r="D1168" s="19" t="s">
        <v>8326</v>
      </c>
      <c r="E1168" s="19" t="str">
        <f t="shared" si="198"/>
        <v>Dec</v>
      </c>
      <c r="F1168" s="19">
        <v>16</v>
      </c>
      <c r="G1168" s="40">
        <f t="shared" si="200"/>
        <v>25918</v>
      </c>
      <c r="H1168" s="19">
        <v>0</v>
      </c>
      <c r="I1168" s="19">
        <v>9625.92</v>
      </c>
      <c r="J1168" s="41">
        <v>9625.92</v>
      </c>
      <c r="K1168" s="19" t="s">
        <v>8297</v>
      </c>
      <c r="L1168" s="19" t="str">
        <v>tier - 2</v>
      </c>
      <c r="M1168" s="19" t="s">
        <v>8298</v>
      </c>
      <c r="N1168" s="19" t="str">
        <v>tier - 3</v>
      </c>
      <c r="O1168" s="19" t="s">
        <v>8330</v>
      </c>
      <c r="P1168" s="19" t="str">
        <v>R1011</v>
      </c>
      <c r="Q1168" s="19">
        <f ca="1" t="shared" si="201"/>
        <v>54</v>
      </c>
      <c r="R1168" s="29"/>
      <c r="U1168" s="19" t="s">
        <v>8310</v>
      </c>
      <c r="V1168" s="19" t="str">
        <f t="shared" si="207"/>
        <v>Sep</v>
      </c>
      <c r="X1168" s="19">
        <f t="shared" si="208"/>
        <v>1972</v>
      </c>
      <c r="AG1168" s="19" t="s">
        <v>4263</v>
      </c>
      <c r="AH1168" s="19" t="s">
        <v>8336</v>
      </c>
      <c r="AI1168" s="19" t="s">
        <v>8298</v>
      </c>
      <c r="AJ1168" s="19" t="s">
        <v>8297</v>
      </c>
      <c r="AK1168" s="19" t="str">
        <v>tier - 3</v>
      </c>
      <c r="AL1168" s="19" t="str">
        <v>tier - 2</v>
      </c>
      <c r="AT1168" s="19" t="s">
        <v>8299</v>
      </c>
      <c r="AU1168" s="19" t="str">
        <v>R1013</v>
      </c>
      <c r="BD1168" s="39">
        <v>1966</v>
      </c>
      <c r="BE1168" s="19" t="str">
        <f t="shared" si="203"/>
        <v>Dec</v>
      </c>
      <c r="BF1168" s="19">
        <v>4</v>
      </c>
      <c r="BG1168" s="40">
        <f t="shared" si="204"/>
        <v>24445</v>
      </c>
      <c r="BM1168" s="39">
        <v>1973</v>
      </c>
      <c r="BN1168" s="19" t="str">
        <f t="shared" si="205"/>
        <v>Nov</v>
      </c>
      <c r="BO1168" s="19">
        <v>28</v>
      </c>
      <c r="BP1168" s="40">
        <f t="shared" si="202"/>
        <v>26996</v>
      </c>
      <c r="BQ1168" s="19">
        <f ca="1" t="shared" si="206"/>
        <v>51</v>
      </c>
      <c r="BU1168" s="19">
        <v>9583.89</v>
      </c>
      <c r="BV1168" s="41">
        <v>9583.89</v>
      </c>
    </row>
    <row r="1169" spans="1:74">
      <c r="A1169" s="19" t="s">
        <v>4294</v>
      </c>
      <c r="B1169" s="39">
        <v>1998</v>
      </c>
      <c r="C1169" s="19">
        <f t="shared" si="199"/>
        <v>1998</v>
      </c>
      <c r="D1169" s="19" t="s">
        <v>8303</v>
      </c>
      <c r="E1169" s="19" t="str">
        <f t="shared" si="198"/>
        <v>Jun</v>
      </c>
      <c r="F1169" s="19">
        <v>23</v>
      </c>
      <c r="G1169" s="40">
        <f t="shared" si="200"/>
        <v>35969</v>
      </c>
      <c r="H1169" s="19">
        <v>0</v>
      </c>
      <c r="I1169" s="19">
        <v>9628.79</v>
      </c>
      <c r="J1169" s="41">
        <v>9628.79</v>
      </c>
      <c r="K1169" s="19" t="s">
        <v>8297</v>
      </c>
      <c r="L1169" s="19" t="str">
        <v>tier - 2</v>
      </c>
      <c r="M1169" s="19" t="s">
        <v>8297</v>
      </c>
      <c r="N1169" s="19" t="str">
        <v>tier - 2</v>
      </c>
      <c r="O1169" s="19" t="s">
        <v>8343</v>
      </c>
      <c r="P1169" s="19" t="str">
        <v>R1026</v>
      </c>
      <c r="Q1169" s="19">
        <f ca="1" t="shared" si="201"/>
        <v>27</v>
      </c>
      <c r="R1169" s="29"/>
      <c r="U1169" s="19" t="s">
        <v>8310</v>
      </c>
      <c r="V1169" s="19" t="str">
        <f t="shared" si="207"/>
        <v>Sep</v>
      </c>
      <c r="X1169" s="19">
        <f t="shared" si="208"/>
        <v>1972</v>
      </c>
      <c r="AG1169" s="19" t="s">
        <v>4267</v>
      </c>
      <c r="AH1169" s="19" t="s">
        <v>8336</v>
      </c>
      <c r="AI1169" s="19" t="s">
        <v>8297</v>
      </c>
      <c r="AJ1169" s="19" t="s">
        <v>8298</v>
      </c>
      <c r="AK1169" s="19" t="str">
        <v>tier - 2</v>
      </c>
      <c r="AL1169" s="19" t="str">
        <v>tier - 3</v>
      </c>
      <c r="AT1169" s="19" t="s">
        <v>8315</v>
      </c>
      <c r="AU1169" s="19" t="str">
        <v>R1012</v>
      </c>
      <c r="BD1169" s="39">
        <v>1973</v>
      </c>
      <c r="BE1169" s="19" t="str">
        <f t="shared" si="203"/>
        <v>Nov</v>
      </c>
      <c r="BF1169" s="19">
        <v>28</v>
      </c>
      <c r="BG1169" s="40">
        <f t="shared" si="204"/>
        <v>26996</v>
      </c>
      <c r="BM1169" s="39">
        <v>1981</v>
      </c>
      <c r="BN1169" s="19" t="str">
        <f t="shared" si="205"/>
        <v>Oct</v>
      </c>
      <c r="BO1169" s="19">
        <v>18</v>
      </c>
      <c r="BP1169" s="40">
        <f t="shared" si="202"/>
        <v>29877</v>
      </c>
      <c r="BQ1169" s="19">
        <f ca="1" t="shared" si="206"/>
        <v>44</v>
      </c>
      <c r="BU1169" s="19">
        <v>9584.04</v>
      </c>
      <c r="BV1169" s="41">
        <v>9584.04</v>
      </c>
    </row>
    <row r="1170" spans="1:74">
      <c r="A1170" s="19" t="s">
        <v>4298</v>
      </c>
      <c r="B1170" s="39">
        <v>1979</v>
      </c>
      <c r="C1170" s="19">
        <f t="shared" si="199"/>
        <v>1979</v>
      </c>
      <c r="D1170" s="19" t="s">
        <v>8326</v>
      </c>
      <c r="E1170" s="19" t="str">
        <f t="shared" si="198"/>
        <v>Dec</v>
      </c>
      <c r="F1170" s="19">
        <v>19</v>
      </c>
      <c r="G1170" s="40">
        <f t="shared" si="200"/>
        <v>29208</v>
      </c>
      <c r="H1170" s="19">
        <v>2</v>
      </c>
      <c r="I1170" s="19">
        <v>9630.3</v>
      </c>
      <c r="J1170" s="41">
        <v>9630.3</v>
      </c>
      <c r="K1170" s="19" t="s">
        <v>8297</v>
      </c>
      <c r="L1170" s="19" t="str">
        <v>tier - 2</v>
      </c>
      <c r="M1170" s="19" t="s">
        <v>8297</v>
      </c>
      <c r="N1170" s="19" t="str">
        <v>tier - 2</v>
      </c>
      <c r="O1170" s="19" t="s">
        <v>8340</v>
      </c>
      <c r="P1170" s="19" t="str">
        <v>R1021</v>
      </c>
      <c r="Q1170" s="19">
        <f ca="1" t="shared" si="201"/>
        <v>45</v>
      </c>
      <c r="R1170" s="29"/>
      <c r="U1170" s="19" t="s">
        <v>8328</v>
      </c>
      <c r="V1170" s="19" t="str">
        <f t="shared" si="207"/>
        <v>Aug</v>
      </c>
      <c r="X1170" s="19">
        <f t="shared" si="208"/>
        <v>1974</v>
      </c>
      <c r="AG1170" s="19" t="s">
        <v>4271</v>
      </c>
      <c r="AH1170" s="19" t="s">
        <v>8336</v>
      </c>
      <c r="AI1170" s="19" t="s">
        <v>8297</v>
      </c>
      <c r="AJ1170" s="19" t="s">
        <v>8302</v>
      </c>
      <c r="AK1170" s="19" t="str">
        <v>tier - 2</v>
      </c>
      <c r="AL1170" s="19" t="str">
        <v>tier - 1</v>
      </c>
      <c r="AT1170" s="19" t="s">
        <v>8340</v>
      </c>
      <c r="AU1170" s="19" t="str">
        <v>R1021</v>
      </c>
      <c r="BD1170" s="39">
        <v>1981</v>
      </c>
      <c r="BE1170" s="19" t="str">
        <f t="shared" si="203"/>
        <v>Oct</v>
      </c>
      <c r="BF1170" s="19">
        <v>18</v>
      </c>
      <c r="BG1170" s="40">
        <f t="shared" si="204"/>
        <v>29877</v>
      </c>
      <c r="BM1170" s="39">
        <v>1964</v>
      </c>
      <c r="BN1170" s="19" t="str">
        <f t="shared" si="205"/>
        <v>Dec</v>
      </c>
      <c r="BO1170" s="19">
        <v>15</v>
      </c>
      <c r="BP1170" s="40">
        <f t="shared" si="202"/>
        <v>23726</v>
      </c>
      <c r="BQ1170" s="19">
        <f ca="1" t="shared" si="206"/>
        <v>60</v>
      </c>
      <c r="BU1170" s="19">
        <v>9597.63</v>
      </c>
      <c r="BV1170" s="41">
        <v>9597.63</v>
      </c>
    </row>
    <row r="1171" spans="1:74">
      <c r="A1171" s="19" t="s">
        <v>4302</v>
      </c>
      <c r="B1171" s="39">
        <v>1972</v>
      </c>
      <c r="C1171" s="19">
        <f t="shared" si="199"/>
        <v>1972</v>
      </c>
      <c r="D1171" s="19" t="s">
        <v>8329</v>
      </c>
      <c r="E1171" s="19" t="str">
        <f t="shared" si="198"/>
        <v>Oct</v>
      </c>
      <c r="F1171" s="19">
        <v>23</v>
      </c>
      <c r="G1171" s="40">
        <f t="shared" si="200"/>
        <v>26595</v>
      </c>
      <c r="H1171" s="19">
        <v>2</v>
      </c>
      <c r="I1171" s="19">
        <v>9630.4</v>
      </c>
      <c r="J1171" s="41">
        <v>9630.4</v>
      </c>
      <c r="K1171" s="19" t="s">
        <v>8297</v>
      </c>
      <c r="L1171" s="19" t="str">
        <v>tier - 2</v>
      </c>
      <c r="M1171" s="19" t="s">
        <v>8297</v>
      </c>
      <c r="N1171" s="19" t="str">
        <v>tier - 2</v>
      </c>
      <c r="O1171" s="19" t="s">
        <v>8330</v>
      </c>
      <c r="P1171" s="19" t="str">
        <v>R1011</v>
      </c>
      <c r="Q1171" s="19">
        <f ca="1" t="shared" si="201"/>
        <v>53</v>
      </c>
      <c r="R1171" s="29"/>
      <c r="U1171" s="19" t="s">
        <v>8326</v>
      </c>
      <c r="V1171" s="19" t="str">
        <f t="shared" si="207"/>
        <v>Dec</v>
      </c>
      <c r="X1171" s="19">
        <f t="shared" si="208"/>
        <v>1973</v>
      </c>
      <c r="AG1171" s="19" t="s">
        <v>4275</v>
      </c>
      <c r="AH1171" s="19" t="s">
        <v>8336</v>
      </c>
      <c r="AI1171" s="19" t="s">
        <v>8298</v>
      </c>
      <c r="AJ1171" s="19" t="s">
        <v>8298</v>
      </c>
      <c r="AK1171" s="19" t="str">
        <v>tier - 3</v>
      </c>
      <c r="AL1171" s="19" t="str">
        <v>tier - 3</v>
      </c>
      <c r="AT1171" s="19" t="s">
        <v>8299</v>
      </c>
      <c r="AU1171" s="19" t="str">
        <v>R1013</v>
      </c>
      <c r="BD1171" s="39">
        <v>1964</v>
      </c>
      <c r="BE1171" s="19" t="str">
        <f t="shared" si="203"/>
        <v>Dec</v>
      </c>
      <c r="BF1171" s="19">
        <v>15</v>
      </c>
      <c r="BG1171" s="40">
        <f t="shared" si="204"/>
        <v>23726</v>
      </c>
      <c r="BM1171" s="39">
        <v>1972</v>
      </c>
      <c r="BN1171" s="19" t="str">
        <f t="shared" si="205"/>
        <v>Dec</v>
      </c>
      <c r="BO1171" s="19">
        <v>27</v>
      </c>
      <c r="BP1171" s="40">
        <f t="shared" si="202"/>
        <v>26660</v>
      </c>
      <c r="BQ1171" s="19">
        <f ca="1" t="shared" si="206"/>
        <v>52</v>
      </c>
      <c r="BU1171" s="19">
        <v>9617.66</v>
      </c>
      <c r="BV1171" s="41">
        <v>9617.66</v>
      </c>
    </row>
    <row r="1172" spans="1:74">
      <c r="A1172" s="19" t="s">
        <v>4305</v>
      </c>
      <c r="B1172" s="39">
        <v>1968</v>
      </c>
      <c r="C1172" s="19">
        <f t="shared" si="199"/>
        <v>1968</v>
      </c>
      <c r="D1172" s="19" t="s">
        <v>8303</v>
      </c>
      <c r="E1172" s="19" t="str">
        <f t="shared" si="198"/>
        <v>Jun</v>
      </c>
      <c r="F1172" s="19">
        <v>22</v>
      </c>
      <c r="G1172" s="40">
        <f t="shared" si="200"/>
        <v>25011</v>
      </c>
      <c r="H1172" s="19">
        <v>0</v>
      </c>
      <c r="I1172" s="19">
        <v>9630.91</v>
      </c>
      <c r="J1172" s="41">
        <v>9630.91</v>
      </c>
      <c r="K1172" s="19" t="s">
        <v>8298</v>
      </c>
      <c r="L1172" s="19" t="str">
        <v>tier - 3</v>
      </c>
      <c r="M1172" s="19" t="s">
        <v>8297</v>
      </c>
      <c r="N1172" s="19" t="str">
        <v>tier - 2</v>
      </c>
      <c r="O1172" s="19" t="s">
        <v>8299</v>
      </c>
      <c r="P1172" s="19" t="str">
        <v>R1013</v>
      </c>
      <c r="Q1172" s="19">
        <f ca="1" t="shared" si="201"/>
        <v>57</v>
      </c>
      <c r="R1172" s="29"/>
      <c r="U1172" s="19" t="s">
        <v>8326</v>
      </c>
      <c r="V1172" s="19" t="str">
        <f t="shared" si="207"/>
        <v>Dec</v>
      </c>
      <c r="X1172" s="19">
        <f t="shared" si="208"/>
        <v>1966</v>
      </c>
      <c r="AG1172" s="19" t="s">
        <v>4279</v>
      </c>
      <c r="AH1172" s="19" t="s">
        <v>8336</v>
      </c>
      <c r="AI1172" s="19" t="s">
        <v>8298</v>
      </c>
      <c r="AJ1172" s="19" t="s">
        <v>8298</v>
      </c>
      <c r="AK1172" s="19" t="str">
        <v>tier - 3</v>
      </c>
      <c r="AL1172" s="19" t="str">
        <v>tier - 3</v>
      </c>
      <c r="AT1172" s="19" t="s">
        <v>8333</v>
      </c>
      <c r="AU1172" s="19" t="str">
        <v>R1016</v>
      </c>
      <c r="BD1172" s="39">
        <v>1972</v>
      </c>
      <c r="BE1172" s="19" t="str">
        <f t="shared" si="203"/>
        <v>Dec</v>
      </c>
      <c r="BF1172" s="19">
        <v>27</v>
      </c>
      <c r="BG1172" s="40">
        <f t="shared" si="204"/>
        <v>26660</v>
      </c>
      <c r="BM1172" s="39">
        <v>1982</v>
      </c>
      <c r="BN1172" s="19" t="str">
        <f t="shared" si="205"/>
        <v>Aug</v>
      </c>
      <c r="BO1172" s="19">
        <v>29</v>
      </c>
      <c r="BP1172" s="40">
        <f t="shared" si="202"/>
        <v>30192</v>
      </c>
      <c r="BQ1172" s="19">
        <f ca="1" t="shared" si="206"/>
        <v>43</v>
      </c>
      <c r="BU1172" s="19">
        <v>9619.18</v>
      </c>
      <c r="BV1172" s="41">
        <v>9619.18</v>
      </c>
    </row>
    <row r="1173" spans="1:74">
      <c r="A1173" s="19" t="s">
        <v>4308</v>
      </c>
      <c r="B1173" s="39">
        <v>1970</v>
      </c>
      <c r="C1173" s="19">
        <f t="shared" si="199"/>
        <v>1970</v>
      </c>
      <c r="D1173" s="19" t="s">
        <v>8310</v>
      </c>
      <c r="E1173" s="19" t="str">
        <f t="shared" si="198"/>
        <v>Sep</v>
      </c>
      <c r="F1173" s="19">
        <v>30</v>
      </c>
      <c r="G1173" s="40">
        <f t="shared" si="200"/>
        <v>25841</v>
      </c>
      <c r="H1173" s="19">
        <v>0</v>
      </c>
      <c r="I1173" s="19">
        <v>9634.54</v>
      </c>
      <c r="J1173" s="41">
        <v>9634.54</v>
      </c>
      <c r="K1173" s="19" t="s">
        <v>8297</v>
      </c>
      <c r="L1173" s="19" t="str">
        <v>tier - 2</v>
      </c>
      <c r="M1173" s="19" t="s">
        <v>8297</v>
      </c>
      <c r="N1173" s="19" t="str">
        <v>tier - 2</v>
      </c>
      <c r="O1173" s="19" t="s">
        <v>8330</v>
      </c>
      <c r="P1173" s="19" t="str">
        <v>R1011</v>
      </c>
      <c r="Q1173" s="19">
        <f ca="1" t="shared" si="201"/>
        <v>55</v>
      </c>
      <c r="R1173" s="29"/>
      <c r="U1173" s="19" t="s">
        <v>8301</v>
      </c>
      <c r="V1173" s="19" t="str">
        <f t="shared" si="207"/>
        <v>Nov</v>
      </c>
      <c r="X1173" s="19">
        <f t="shared" si="208"/>
        <v>1973</v>
      </c>
      <c r="AG1173" s="19" t="s">
        <v>4283</v>
      </c>
      <c r="AH1173" s="19" t="s">
        <v>8336</v>
      </c>
      <c r="AI1173" s="19" t="s">
        <v>8297</v>
      </c>
      <c r="AJ1173" s="19" t="s">
        <v>8302</v>
      </c>
      <c r="AK1173" s="19" t="str">
        <v>tier - 2</v>
      </c>
      <c r="AL1173" s="19" t="str">
        <v>tier - 1</v>
      </c>
      <c r="AT1173" s="19" t="s">
        <v>8335</v>
      </c>
      <c r="AU1173" s="19" t="str">
        <v>R1025</v>
      </c>
      <c r="BD1173" s="39">
        <v>1982</v>
      </c>
      <c r="BE1173" s="19" t="str">
        <f t="shared" si="203"/>
        <v>Aug</v>
      </c>
      <c r="BF1173" s="19">
        <v>29</v>
      </c>
      <c r="BG1173" s="40">
        <f t="shared" si="204"/>
        <v>30192</v>
      </c>
      <c r="BM1173" s="39">
        <v>1975</v>
      </c>
      <c r="BN1173" s="19" t="str">
        <f t="shared" si="205"/>
        <v>Oct</v>
      </c>
      <c r="BO1173" s="19">
        <v>29</v>
      </c>
      <c r="BP1173" s="40">
        <f t="shared" si="202"/>
        <v>27696</v>
      </c>
      <c r="BQ1173" s="19">
        <f ca="1" t="shared" si="206"/>
        <v>50</v>
      </c>
      <c r="BU1173" s="19">
        <v>9620.33</v>
      </c>
      <c r="BV1173" s="41">
        <v>9620.33</v>
      </c>
    </row>
    <row r="1174" spans="1:74">
      <c r="A1174" s="19" t="s">
        <v>4312</v>
      </c>
      <c r="B1174" s="39">
        <v>1971</v>
      </c>
      <c r="C1174" s="19">
        <f t="shared" si="199"/>
        <v>1971</v>
      </c>
      <c r="D1174" s="19" t="s">
        <v>8296</v>
      </c>
      <c r="E1174" s="19" t="str">
        <f t="shared" si="198"/>
        <v>Jul</v>
      </c>
      <c r="F1174" s="19">
        <v>19</v>
      </c>
      <c r="G1174" s="40">
        <f t="shared" si="200"/>
        <v>26133</v>
      </c>
      <c r="H1174" s="19">
        <v>0</v>
      </c>
      <c r="I1174" s="19">
        <v>9644.25</v>
      </c>
      <c r="J1174" s="41">
        <v>9644.25</v>
      </c>
      <c r="K1174" s="19" t="s">
        <v>8297</v>
      </c>
      <c r="L1174" s="19" t="str">
        <v>tier - 2</v>
      </c>
      <c r="M1174" s="19" t="s">
        <v>8302</v>
      </c>
      <c r="N1174" s="19" t="str">
        <v>tier - 1</v>
      </c>
      <c r="O1174" s="19" t="s">
        <v>8315</v>
      </c>
      <c r="P1174" s="19" t="str">
        <v>R1012</v>
      </c>
      <c r="Q1174" s="19">
        <f ca="1" t="shared" si="201"/>
        <v>54</v>
      </c>
      <c r="R1174" s="29"/>
      <c r="U1174" s="19" t="s">
        <v>8329</v>
      </c>
      <c r="V1174" s="19" t="str">
        <f t="shared" si="207"/>
        <v>Oct</v>
      </c>
      <c r="X1174" s="19">
        <f t="shared" si="208"/>
        <v>1981</v>
      </c>
      <c r="AG1174" s="19" t="s">
        <v>4287</v>
      </c>
      <c r="AH1174" s="19" t="s">
        <v>8336</v>
      </c>
      <c r="AI1174" s="19" t="s">
        <v>8298</v>
      </c>
      <c r="AJ1174" s="19" t="s">
        <v>8298</v>
      </c>
      <c r="AK1174" s="19" t="str">
        <v>tier - 3</v>
      </c>
      <c r="AL1174" s="19" t="str">
        <v>tier - 3</v>
      </c>
      <c r="AT1174" s="19" t="s">
        <v>8315</v>
      </c>
      <c r="AU1174" s="19" t="str">
        <v>R1012</v>
      </c>
      <c r="BD1174" s="39">
        <v>1975</v>
      </c>
      <c r="BE1174" s="19" t="str">
        <f t="shared" si="203"/>
        <v>Oct</v>
      </c>
      <c r="BF1174" s="19">
        <v>29</v>
      </c>
      <c r="BG1174" s="40">
        <f t="shared" si="204"/>
        <v>27696</v>
      </c>
      <c r="BM1174" s="39">
        <v>1970</v>
      </c>
      <c r="BN1174" s="19" t="str">
        <f t="shared" si="205"/>
        <v>Dec</v>
      </c>
      <c r="BO1174" s="19">
        <v>16</v>
      </c>
      <c r="BP1174" s="40">
        <f t="shared" si="202"/>
        <v>25918</v>
      </c>
      <c r="BQ1174" s="19">
        <f ca="1" t="shared" si="206"/>
        <v>54</v>
      </c>
      <c r="BU1174" s="19">
        <v>9625.92</v>
      </c>
      <c r="BV1174" s="41">
        <v>9625.92</v>
      </c>
    </row>
    <row r="1175" spans="1:74">
      <c r="A1175" s="19" t="s">
        <v>4315</v>
      </c>
      <c r="B1175" s="39">
        <v>1974</v>
      </c>
      <c r="C1175" s="19">
        <f t="shared" si="199"/>
        <v>1974</v>
      </c>
      <c r="D1175" s="19" t="s">
        <v>8296</v>
      </c>
      <c r="E1175" s="19" t="str">
        <f t="shared" si="198"/>
        <v>Jul</v>
      </c>
      <c r="F1175" s="19">
        <v>8</v>
      </c>
      <c r="G1175" s="40">
        <f t="shared" si="200"/>
        <v>27218</v>
      </c>
      <c r="H1175" s="19">
        <v>0</v>
      </c>
      <c r="I1175" s="19">
        <v>9653.81</v>
      </c>
      <c r="J1175" s="41">
        <v>9653.81</v>
      </c>
      <c r="K1175" s="19" t="s">
        <v>8297</v>
      </c>
      <c r="L1175" s="19" t="str">
        <v>tier - 2</v>
      </c>
      <c r="M1175" s="19" t="s">
        <v>8297</v>
      </c>
      <c r="N1175" s="19" t="str">
        <v>tier - 2</v>
      </c>
      <c r="O1175" s="19" t="s">
        <v>8330</v>
      </c>
      <c r="P1175" s="19" t="str">
        <v>R1011</v>
      </c>
      <c r="Q1175" s="19">
        <f ca="1" t="shared" si="201"/>
        <v>51</v>
      </c>
      <c r="R1175" s="29"/>
      <c r="U1175" s="19" t="s">
        <v>8326</v>
      </c>
      <c r="V1175" s="19" t="str">
        <f t="shared" si="207"/>
        <v>Dec</v>
      </c>
      <c r="X1175" s="19">
        <f t="shared" si="208"/>
        <v>1964</v>
      </c>
      <c r="AG1175" s="19" t="s">
        <v>4290</v>
      </c>
      <c r="AH1175" s="19" t="s">
        <v>8336</v>
      </c>
      <c r="AI1175" s="19" t="s">
        <v>8297</v>
      </c>
      <c r="AJ1175" s="19" t="s">
        <v>8298</v>
      </c>
      <c r="AK1175" s="19" t="str">
        <v>tier - 2</v>
      </c>
      <c r="AL1175" s="19" t="str">
        <v>tier - 3</v>
      </c>
      <c r="AT1175" s="19" t="s">
        <v>8330</v>
      </c>
      <c r="AU1175" s="19" t="str">
        <v>R1011</v>
      </c>
      <c r="BD1175" s="39">
        <v>1970</v>
      </c>
      <c r="BE1175" s="19" t="str">
        <f t="shared" si="203"/>
        <v>Dec</v>
      </c>
      <c r="BF1175" s="19">
        <v>16</v>
      </c>
      <c r="BG1175" s="40">
        <f t="shared" si="204"/>
        <v>25918</v>
      </c>
      <c r="BM1175" s="39">
        <v>1998</v>
      </c>
      <c r="BN1175" s="19" t="str">
        <f t="shared" si="205"/>
        <v>Jun</v>
      </c>
      <c r="BO1175" s="19">
        <v>23</v>
      </c>
      <c r="BP1175" s="40">
        <f t="shared" si="202"/>
        <v>35969</v>
      </c>
      <c r="BQ1175" s="19">
        <f ca="1" t="shared" si="206"/>
        <v>27</v>
      </c>
      <c r="BU1175" s="19">
        <v>9628.79</v>
      </c>
      <c r="BV1175" s="41">
        <v>9628.79</v>
      </c>
    </row>
    <row r="1176" spans="1:74">
      <c r="A1176" s="19" t="s">
        <v>4319</v>
      </c>
      <c r="B1176" s="39">
        <v>1981</v>
      </c>
      <c r="C1176" s="19">
        <f t="shared" si="199"/>
        <v>1981</v>
      </c>
      <c r="D1176" s="19" t="s">
        <v>8328</v>
      </c>
      <c r="E1176" s="19" t="str">
        <f t="shared" si="198"/>
        <v>Aug</v>
      </c>
      <c r="F1176" s="19">
        <v>8</v>
      </c>
      <c r="G1176" s="40">
        <f t="shared" si="200"/>
        <v>29806</v>
      </c>
      <c r="H1176" s="19">
        <v>1</v>
      </c>
      <c r="I1176" s="19">
        <v>9664.34</v>
      </c>
      <c r="J1176" s="41">
        <v>9664.34</v>
      </c>
      <c r="K1176" s="19" t="s">
        <v>8297</v>
      </c>
      <c r="L1176" s="19" t="str">
        <v>tier - 2</v>
      </c>
      <c r="M1176" s="19" t="s">
        <v>8298</v>
      </c>
      <c r="N1176" s="19" t="str">
        <v>tier - 3</v>
      </c>
      <c r="O1176" s="19" t="s">
        <v>8330</v>
      </c>
      <c r="P1176" s="19" t="str">
        <v>R1011</v>
      </c>
      <c r="Q1176" s="19">
        <f ca="1" t="shared" si="201"/>
        <v>44</v>
      </c>
      <c r="R1176" s="29"/>
      <c r="U1176" s="19" t="s">
        <v>8326</v>
      </c>
      <c r="V1176" s="19" t="str">
        <f t="shared" si="207"/>
        <v>Dec</v>
      </c>
      <c r="X1176" s="19">
        <f t="shared" si="208"/>
        <v>1972</v>
      </c>
      <c r="AG1176" s="19" t="s">
        <v>4294</v>
      </c>
      <c r="AH1176" s="19" t="s">
        <v>8336</v>
      </c>
      <c r="AI1176" s="19" t="s">
        <v>8297</v>
      </c>
      <c r="AJ1176" s="19" t="s">
        <v>8297</v>
      </c>
      <c r="AK1176" s="19" t="str">
        <v>tier - 2</v>
      </c>
      <c r="AL1176" s="19" t="str">
        <v>tier - 2</v>
      </c>
      <c r="AT1176" s="19" t="s">
        <v>8343</v>
      </c>
      <c r="AU1176" s="19" t="str">
        <v>R1026</v>
      </c>
      <c r="BD1176" s="39">
        <v>1998</v>
      </c>
      <c r="BE1176" s="19" t="str">
        <f t="shared" si="203"/>
        <v>Jun</v>
      </c>
      <c r="BF1176" s="19">
        <v>23</v>
      </c>
      <c r="BG1176" s="40">
        <f t="shared" si="204"/>
        <v>35969</v>
      </c>
      <c r="BM1176" s="39">
        <v>1979</v>
      </c>
      <c r="BN1176" s="19" t="str">
        <f t="shared" si="205"/>
        <v>Dec</v>
      </c>
      <c r="BO1176" s="19">
        <v>19</v>
      </c>
      <c r="BP1176" s="40">
        <f t="shared" si="202"/>
        <v>29208</v>
      </c>
      <c r="BQ1176" s="19">
        <f ca="1" t="shared" si="206"/>
        <v>45</v>
      </c>
      <c r="BU1176" s="19">
        <v>9630.3</v>
      </c>
      <c r="BV1176" s="41">
        <v>9630.3</v>
      </c>
    </row>
    <row r="1177" spans="1:74">
      <c r="A1177" s="19" t="s">
        <v>4322</v>
      </c>
      <c r="B1177" s="39">
        <v>1966</v>
      </c>
      <c r="C1177" s="19">
        <f t="shared" si="199"/>
        <v>1966</v>
      </c>
      <c r="D1177" s="19" t="s">
        <v>8310</v>
      </c>
      <c r="E1177" s="19" t="str">
        <f t="shared" si="198"/>
        <v>Sep</v>
      </c>
      <c r="F1177" s="19">
        <v>16</v>
      </c>
      <c r="G1177" s="40">
        <f t="shared" si="200"/>
        <v>24366</v>
      </c>
      <c r="H1177" s="19">
        <v>0</v>
      </c>
      <c r="I1177" s="19">
        <v>9684.29</v>
      </c>
      <c r="J1177" s="41">
        <v>9684.29</v>
      </c>
      <c r="K1177" s="19" t="s">
        <v>8298</v>
      </c>
      <c r="L1177" s="19" t="str">
        <v>tier - 3</v>
      </c>
      <c r="M1177" s="19" t="s">
        <v>8297</v>
      </c>
      <c r="N1177" s="19" t="str">
        <v>tier - 2</v>
      </c>
      <c r="O1177" s="19" t="s">
        <v>8299</v>
      </c>
      <c r="P1177" s="19" t="str">
        <v>R1013</v>
      </c>
      <c r="Q1177" s="19">
        <f ca="1" t="shared" si="201"/>
        <v>59</v>
      </c>
      <c r="R1177" s="29"/>
      <c r="U1177" s="19" t="s">
        <v>8328</v>
      </c>
      <c r="V1177" s="19" t="str">
        <f t="shared" si="207"/>
        <v>Aug</v>
      </c>
      <c r="X1177" s="19">
        <f t="shared" si="208"/>
        <v>1982</v>
      </c>
      <c r="AG1177" s="19" t="s">
        <v>4298</v>
      </c>
      <c r="AH1177" s="19" t="s">
        <v>8336</v>
      </c>
      <c r="AI1177" s="19" t="s">
        <v>8297</v>
      </c>
      <c r="AJ1177" s="19" t="s">
        <v>8297</v>
      </c>
      <c r="AK1177" s="19" t="str">
        <v>tier - 2</v>
      </c>
      <c r="AL1177" s="19" t="str">
        <v>tier - 2</v>
      </c>
      <c r="AT1177" s="19" t="s">
        <v>8340</v>
      </c>
      <c r="AU1177" s="19" t="str">
        <v>R1021</v>
      </c>
      <c r="BD1177" s="39">
        <v>1979</v>
      </c>
      <c r="BE1177" s="19" t="str">
        <f t="shared" si="203"/>
        <v>Dec</v>
      </c>
      <c r="BF1177" s="19">
        <v>19</v>
      </c>
      <c r="BG1177" s="40">
        <f t="shared" si="204"/>
        <v>29208</v>
      </c>
      <c r="BM1177" s="39">
        <v>1972</v>
      </c>
      <c r="BN1177" s="19" t="str">
        <f t="shared" si="205"/>
        <v>Oct</v>
      </c>
      <c r="BO1177" s="19">
        <v>23</v>
      </c>
      <c r="BP1177" s="40">
        <f t="shared" si="202"/>
        <v>26595</v>
      </c>
      <c r="BQ1177" s="19">
        <f ca="1" t="shared" si="206"/>
        <v>53</v>
      </c>
      <c r="BU1177" s="19">
        <v>9630.4</v>
      </c>
      <c r="BV1177" s="41">
        <v>9630.4</v>
      </c>
    </row>
    <row r="1178" spans="1:74">
      <c r="A1178" s="19" t="s">
        <v>4326</v>
      </c>
      <c r="B1178" s="39">
        <v>1964</v>
      </c>
      <c r="C1178" s="19">
        <f t="shared" si="199"/>
        <v>1964</v>
      </c>
      <c r="D1178" s="19" t="s">
        <v>8301</v>
      </c>
      <c r="E1178" s="19" t="str">
        <f t="shared" si="198"/>
        <v>Nov</v>
      </c>
      <c r="F1178" s="19">
        <v>7</v>
      </c>
      <c r="G1178" s="40">
        <f t="shared" si="200"/>
        <v>23688</v>
      </c>
      <c r="H1178" s="19">
        <v>0</v>
      </c>
      <c r="I1178" s="19">
        <v>9698.42</v>
      </c>
      <c r="J1178" s="41">
        <v>9698.42</v>
      </c>
      <c r="K1178" s="19" t="s">
        <v>8298</v>
      </c>
      <c r="L1178" s="19" t="str">
        <v>tier - 3</v>
      </c>
      <c r="M1178" s="19" t="s">
        <v>8298</v>
      </c>
      <c r="N1178" s="19" t="str">
        <v>tier - 3</v>
      </c>
      <c r="O1178" s="19" t="s">
        <v>8299</v>
      </c>
      <c r="P1178" s="19" t="str">
        <v>R1013</v>
      </c>
      <c r="Q1178" s="19">
        <f ca="1" t="shared" si="201"/>
        <v>60</v>
      </c>
      <c r="R1178" s="29"/>
      <c r="U1178" s="19" t="s">
        <v>8329</v>
      </c>
      <c r="V1178" s="19" t="str">
        <f t="shared" si="207"/>
        <v>Oct</v>
      </c>
      <c r="X1178" s="19">
        <f t="shared" si="208"/>
        <v>1975</v>
      </c>
      <c r="AG1178" s="19" t="s">
        <v>4302</v>
      </c>
      <c r="AH1178" s="19" t="s">
        <v>8336</v>
      </c>
      <c r="AI1178" s="19" t="s">
        <v>8297</v>
      </c>
      <c r="AJ1178" s="19" t="s">
        <v>8297</v>
      </c>
      <c r="AK1178" s="19" t="str">
        <v>tier - 2</v>
      </c>
      <c r="AL1178" s="19" t="str">
        <v>tier - 2</v>
      </c>
      <c r="AT1178" s="19" t="s">
        <v>8330</v>
      </c>
      <c r="AU1178" s="19" t="str">
        <v>R1011</v>
      </c>
      <c r="BD1178" s="39">
        <v>1972</v>
      </c>
      <c r="BE1178" s="19" t="str">
        <f t="shared" si="203"/>
        <v>Oct</v>
      </c>
      <c r="BF1178" s="19">
        <v>23</v>
      </c>
      <c r="BG1178" s="40">
        <f t="shared" si="204"/>
        <v>26595</v>
      </c>
      <c r="BM1178" s="39">
        <v>1968</v>
      </c>
      <c r="BN1178" s="19" t="str">
        <f t="shared" si="205"/>
        <v>Jun</v>
      </c>
      <c r="BO1178" s="19">
        <v>22</v>
      </c>
      <c r="BP1178" s="40">
        <f t="shared" si="202"/>
        <v>25011</v>
      </c>
      <c r="BQ1178" s="19">
        <f ca="1" t="shared" si="206"/>
        <v>57</v>
      </c>
      <c r="BU1178" s="19">
        <v>9630.91</v>
      </c>
      <c r="BV1178" s="41">
        <v>9630.91</v>
      </c>
    </row>
    <row r="1179" spans="1:74">
      <c r="A1179" s="19" t="s">
        <v>4330</v>
      </c>
      <c r="B1179" s="39">
        <v>1977</v>
      </c>
      <c r="C1179" s="19">
        <f t="shared" si="199"/>
        <v>1977</v>
      </c>
      <c r="D1179" s="19" t="s">
        <v>8310</v>
      </c>
      <c r="E1179" s="19" t="str">
        <f t="shared" si="198"/>
        <v>Sep</v>
      </c>
      <c r="F1179" s="19">
        <v>19</v>
      </c>
      <c r="G1179" s="40">
        <f t="shared" si="200"/>
        <v>28387</v>
      </c>
      <c r="H1179" s="19">
        <v>3</v>
      </c>
      <c r="I1179" s="19">
        <v>9704.67</v>
      </c>
      <c r="J1179" s="41">
        <v>9704.67</v>
      </c>
      <c r="K1179" s="19" t="s">
        <v>8297</v>
      </c>
      <c r="L1179" s="19" t="str">
        <v>tier - 2</v>
      </c>
      <c r="M1179" s="19" t="s">
        <v>8298</v>
      </c>
      <c r="N1179" s="19" t="str">
        <v>tier - 3</v>
      </c>
      <c r="O1179" s="19" t="s">
        <v>8337</v>
      </c>
      <c r="P1179" s="19" t="str">
        <v>R1024</v>
      </c>
      <c r="Q1179" s="19">
        <f ca="1" t="shared" si="201"/>
        <v>48</v>
      </c>
      <c r="R1179" s="29"/>
      <c r="U1179" s="19" t="s">
        <v>8326</v>
      </c>
      <c r="V1179" s="19" t="str">
        <f t="shared" si="207"/>
        <v>Dec</v>
      </c>
      <c r="X1179" s="19">
        <f t="shared" si="208"/>
        <v>1970</v>
      </c>
      <c r="AG1179" s="19" t="s">
        <v>4305</v>
      </c>
      <c r="AH1179" s="19" t="s">
        <v>8336</v>
      </c>
      <c r="AI1179" s="19" t="s">
        <v>8298</v>
      </c>
      <c r="AJ1179" s="19" t="s">
        <v>8297</v>
      </c>
      <c r="AK1179" s="19" t="str">
        <v>tier - 3</v>
      </c>
      <c r="AL1179" s="19" t="str">
        <v>tier - 2</v>
      </c>
      <c r="AT1179" s="19" t="s">
        <v>8299</v>
      </c>
      <c r="AU1179" s="19" t="str">
        <v>R1013</v>
      </c>
      <c r="BD1179" s="39">
        <v>1968</v>
      </c>
      <c r="BE1179" s="19" t="str">
        <f t="shared" si="203"/>
        <v>Jun</v>
      </c>
      <c r="BF1179" s="19">
        <v>22</v>
      </c>
      <c r="BG1179" s="40">
        <f t="shared" si="204"/>
        <v>25011</v>
      </c>
      <c r="BM1179" s="39">
        <v>1970</v>
      </c>
      <c r="BN1179" s="19" t="str">
        <f t="shared" si="205"/>
        <v>Sep</v>
      </c>
      <c r="BO1179" s="19">
        <v>30</v>
      </c>
      <c r="BP1179" s="40">
        <f t="shared" si="202"/>
        <v>25841</v>
      </c>
      <c r="BQ1179" s="19">
        <f ca="1" t="shared" si="206"/>
        <v>55</v>
      </c>
      <c r="BU1179" s="19">
        <v>9634.54</v>
      </c>
      <c r="BV1179" s="41">
        <v>9634.54</v>
      </c>
    </row>
    <row r="1180" spans="1:74">
      <c r="A1180" s="19" t="s">
        <v>4334</v>
      </c>
      <c r="B1180" s="39">
        <v>1972</v>
      </c>
      <c r="C1180" s="19">
        <f t="shared" si="199"/>
        <v>1972</v>
      </c>
      <c r="D1180" s="19" t="s">
        <v>8296</v>
      </c>
      <c r="E1180" s="19" t="str">
        <f t="shared" si="198"/>
        <v>Jul</v>
      </c>
      <c r="F1180" s="19">
        <v>10</v>
      </c>
      <c r="G1180" s="40">
        <f t="shared" si="200"/>
        <v>26490</v>
      </c>
      <c r="H1180" s="19">
        <v>0</v>
      </c>
      <c r="I1180" s="19">
        <v>9710.71</v>
      </c>
      <c r="J1180" s="41">
        <v>9710.71</v>
      </c>
      <c r="K1180" s="19" t="s">
        <v>8297</v>
      </c>
      <c r="L1180" s="19" t="str">
        <v>tier - 2</v>
      </c>
      <c r="M1180" s="19" t="s">
        <v>8302</v>
      </c>
      <c r="N1180" s="19" t="str">
        <v>tier - 1</v>
      </c>
      <c r="O1180" s="19" t="s">
        <v>8340</v>
      </c>
      <c r="P1180" s="19" t="str">
        <v>R1021</v>
      </c>
      <c r="Q1180" s="19">
        <f ca="1" t="shared" si="201"/>
        <v>53</v>
      </c>
      <c r="R1180" s="29"/>
      <c r="U1180" s="19" t="s">
        <v>8303</v>
      </c>
      <c r="V1180" s="19" t="str">
        <f t="shared" si="207"/>
        <v>Jun</v>
      </c>
      <c r="X1180" s="19">
        <f t="shared" si="208"/>
        <v>1998</v>
      </c>
      <c r="AG1180" s="19" t="s">
        <v>4308</v>
      </c>
      <c r="AH1180" s="19" t="s">
        <v>8336</v>
      </c>
      <c r="AI1180" s="19" t="s">
        <v>8297</v>
      </c>
      <c r="AJ1180" s="19" t="s">
        <v>8297</v>
      </c>
      <c r="AK1180" s="19" t="str">
        <v>tier - 2</v>
      </c>
      <c r="AL1180" s="19" t="str">
        <v>tier - 2</v>
      </c>
      <c r="AT1180" s="19" t="s">
        <v>8330</v>
      </c>
      <c r="AU1180" s="19" t="str">
        <v>R1011</v>
      </c>
      <c r="BD1180" s="39">
        <v>1970</v>
      </c>
      <c r="BE1180" s="19" t="str">
        <f t="shared" si="203"/>
        <v>Sep</v>
      </c>
      <c r="BF1180" s="19">
        <v>30</v>
      </c>
      <c r="BG1180" s="40">
        <f t="shared" si="204"/>
        <v>25841</v>
      </c>
      <c r="BM1180" s="39">
        <v>1971</v>
      </c>
      <c r="BN1180" s="19" t="str">
        <f t="shared" si="205"/>
        <v>Jul</v>
      </c>
      <c r="BO1180" s="19">
        <v>19</v>
      </c>
      <c r="BP1180" s="40">
        <f t="shared" si="202"/>
        <v>26133</v>
      </c>
      <c r="BQ1180" s="19">
        <f ca="1" t="shared" si="206"/>
        <v>54</v>
      </c>
      <c r="BU1180" s="19">
        <v>9644.25</v>
      </c>
      <c r="BV1180" s="41">
        <v>9644.25</v>
      </c>
    </row>
    <row r="1181" spans="1:74">
      <c r="A1181" s="19" t="s">
        <v>4338</v>
      </c>
      <c r="B1181" s="39">
        <v>1975</v>
      </c>
      <c r="C1181" s="19">
        <f t="shared" si="199"/>
        <v>1975</v>
      </c>
      <c r="D1181" s="19" t="s">
        <v>8303</v>
      </c>
      <c r="E1181" s="19" t="str">
        <f t="shared" si="198"/>
        <v>Jun</v>
      </c>
      <c r="F1181" s="19">
        <v>27</v>
      </c>
      <c r="G1181" s="40">
        <f t="shared" si="200"/>
        <v>27572</v>
      </c>
      <c r="H1181" s="19">
        <v>2</v>
      </c>
      <c r="I1181" s="19">
        <v>9715.84</v>
      </c>
      <c r="J1181" s="41">
        <v>9715.84</v>
      </c>
      <c r="K1181" s="19" t="s">
        <v>8297</v>
      </c>
      <c r="L1181" s="19" t="str">
        <v>tier - 2</v>
      </c>
      <c r="M1181" s="19" t="s">
        <v>8302</v>
      </c>
      <c r="N1181" s="19" t="str">
        <v>tier - 1</v>
      </c>
      <c r="O1181" s="19" t="s">
        <v>8337</v>
      </c>
      <c r="P1181" s="19" t="str">
        <v>R1024</v>
      </c>
      <c r="Q1181" s="19">
        <f ca="1" t="shared" si="201"/>
        <v>50</v>
      </c>
      <c r="R1181" s="29"/>
      <c r="U1181" s="19" t="s">
        <v>8326</v>
      </c>
      <c r="V1181" s="19" t="str">
        <f t="shared" si="207"/>
        <v>Dec</v>
      </c>
      <c r="X1181" s="19">
        <f t="shared" si="208"/>
        <v>1979</v>
      </c>
      <c r="AG1181" s="19" t="s">
        <v>4312</v>
      </c>
      <c r="AH1181" s="19" t="s">
        <v>8336</v>
      </c>
      <c r="AI1181" s="19" t="s">
        <v>8297</v>
      </c>
      <c r="AJ1181" s="19" t="s">
        <v>8302</v>
      </c>
      <c r="AK1181" s="19" t="str">
        <v>tier - 2</v>
      </c>
      <c r="AL1181" s="19" t="str">
        <v>tier - 1</v>
      </c>
      <c r="AT1181" s="19" t="s">
        <v>8315</v>
      </c>
      <c r="AU1181" s="19" t="str">
        <v>R1012</v>
      </c>
      <c r="BD1181" s="39">
        <v>1971</v>
      </c>
      <c r="BE1181" s="19" t="str">
        <f t="shared" si="203"/>
        <v>Jul</v>
      </c>
      <c r="BF1181" s="19">
        <v>19</v>
      </c>
      <c r="BG1181" s="40">
        <f t="shared" si="204"/>
        <v>26133</v>
      </c>
      <c r="BM1181" s="39">
        <v>1974</v>
      </c>
      <c r="BN1181" s="19" t="str">
        <f t="shared" si="205"/>
        <v>Jul</v>
      </c>
      <c r="BO1181" s="19">
        <v>8</v>
      </c>
      <c r="BP1181" s="40">
        <f t="shared" si="202"/>
        <v>27218</v>
      </c>
      <c r="BQ1181" s="19">
        <f ca="1" t="shared" si="206"/>
        <v>51</v>
      </c>
      <c r="BU1181" s="19">
        <v>9653.81</v>
      </c>
      <c r="BV1181" s="41">
        <v>9653.81</v>
      </c>
    </row>
    <row r="1182" spans="1:74">
      <c r="A1182" s="19" t="s">
        <v>4342</v>
      </c>
      <c r="B1182" s="39">
        <v>1970</v>
      </c>
      <c r="C1182" s="19">
        <f t="shared" si="199"/>
        <v>1970</v>
      </c>
      <c r="D1182" s="19" t="s">
        <v>8310</v>
      </c>
      <c r="E1182" s="19" t="str">
        <f t="shared" si="198"/>
        <v>Sep</v>
      </c>
      <c r="F1182" s="19">
        <v>12</v>
      </c>
      <c r="G1182" s="40">
        <f t="shared" si="200"/>
        <v>25823</v>
      </c>
      <c r="H1182" s="19">
        <v>0</v>
      </c>
      <c r="I1182" s="19">
        <v>9722.77</v>
      </c>
      <c r="J1182" s="41">
        <v>9722.77</v>
      </c>
      <c r="K1182" s="19" t="s">
        <v>8298</v>
      </c>
      <c r="L1182" s="19" t="str">
        <v>tier - 3</v>
      </c>
      <c r="M1182" s="19" t="s">
        <v>8302</v>
      </c>
      <c r="N1182" s="19" t="str">
        <v>tier - 1</v>
      </c>
      <c r="O1182" s="19" t="s">
        <v>8333</v>
      </c>
      <c r="P1182" s="19" t="str">
        <v>R1016</v>
      </c>
      <c r="Q1182" s="19">
        <f ca="1" t="shared" si="201"/>
        <v>55</v>
      </c>
      <c r="R1182" s="29"/>
      <c r="U1182" s="19" t="s">
        <v>8329</v>
      </c>
      <c r="V1182" s="19" t="str">
        <f t="shared" si="207"/>
        <v>Oct</v>
      </c>
      <c r="X1182" s="19">
        <f t="shared" si="208"/>
        <v>1972</v>
      </c>
      <c r="AG1182" s="19" t="s">
        <v>4315</v>
      </c>
      <c r="AH1182" s="19" t="s">
        <v>8336</v>
      </c>
      <c r="AI1182" s="19" t="s">
        <v>8297</v>
      </c>
      <c r="AJ1182" s="19" t="s">
        <v>8297</v>
      </c>
      <c r="AK1182" s="19" t="str">
        <v>tier - 2</v>
      </c>
      <c r="AL1182" s="19" t="str">
        <v>tier - 2</v>
      </c>
      <c r="AT1182" s="19" t="s">
        <v>8330</v>
      </c>
      <c r="AU1182" s="19" t="str">
        <v>R1011</v>
      </c>
      <c r="BD1182" s="39">
        <v>1974</v>
      </c>
      <c r="BE1182" s="19" t="str">
        <f t="shared" si="203"/>
        <v>Jul</v>
      </c>
      <c r="BF1182" s="19">
        <v>8</v>
      </c>
      <c r="BG1182" s="40">
        <f t="shared" si="204"/>
        <v>27218</v>
      </c>
      <c r="BM1182" s="39">
        <v>1981</v>
      </c>
      <c r="BN1182" s="19" t="str">
        <f t="shared" si="205"/>
        <v>Aug</v>
      </c>
      <c r="BO1182" s="19">
        <v>8</v>
      </c>
      <c r="BP1182" s="40">
        <f t="shared" si="202"/>
        <v>29806</v>
      </c>
      <c r="BQ1182" s="19">
        <f ca="1" t="shared" si="206"/>
        <v>44</v>
      </c>
      <c r="BU1182" s="19">
        <v>9664.34</v>
      </c>
      <c r="BV1182" s="41">
        <v>9664.34</v>
      </c>
    </row>
    <row r="1183" spans="1:74">
      <c r="A1183" s="19" t="s">
        <v>4346</v>
      </c>
      <c r="B1183" s="39">
        <v>1970</v>
      </c>
      <c r="C1183" s="19">
        <f t="shared" si="199"/>
        <v>1970</v>
      </c>
      <c r="D1183" s="19" t="s">
        <v>8328</v>
      </c>
      <c r="E1183" s="19" t="str">
        <f t="shared" si="198"/>
        <v>Aug</v>
      </c>
      <c r="F1183" s="19">
        <v>18</v>
      </c>
      <c r="G1183" s="40">
        <f t="shared" si="200"/>
        <v>25798</v>
      </c>
      <c r="H1183" s="19">
        <v>1</v>
      </c>
      <c r="I1183" s="19">
        <v>9724.53</v>
      </c>
      <c r="J1183" s="41">
        <v>9724.53</v>
      </c>
      <c r="K1183" s="19" t="s">
        <v>8298</v>
      </c>
      <c r="L1183" s="19" t="str">
        <v>tier - 3</v>
      </c>
      <c r="M1183" s="19" t="s">
        <v>8302</v>
      </c>
      <c r="N1183" s="19" t="str">
        <v>tier - 1</v>
      </c>
      <c r="O1183" s="19" t="s">
        <v>8330</v>
      </c>
      <c r="P1183" s="19" t="str">
        <v>R1011</v>
      </c>
      <c r="Q1183" s="19">
        <f ca="1" t="shared" si="201"/>
        <v>55</v>
      </c>
      <c r="R1183" s="29"/>
      <c r="U1183" s="19" t="s">
        <v>8303</v>
      </c>
      <c r="V1183" s="19" t="str">
        <f t="shared" si="207"/>
        <v>Jun</v>
      </c>
      <c r="X1183" s="19">
        <f t="shared" si="208"/>
        <v>1968</v>
      </c>
      <c r="AG1183" s="19" t="s">
        <v>4319</v>
      </c>
      <c r="AH1183" s="19" t="s">
        <v>8336</v>
      </c>
      <c r="AI1183" s="19" t="s">
        <v>8297</v>
      </c>
      <c r="AJ1183" s="19" t="s">
        <v>8298</v>
      </c>
      <c r="AK1183" s="19" t="str">
        <v>tier - 2</v>
      </c>
      <c r="AL1183" s="19" t="str">
        <v>tier - 3</v>
      </c>
      <c r="AT1183" s="19" t="s">
        <v>8330</v>
      </c>
      <c r="AU1183" s="19" t="str">
        <v>R1011</v>
      </c>
      <c r="BD1183" s="39">
        <v>1981</v>
      </c>
      <c r="BE1183" s="19" t="str">
        <f t="shared" si="203"/>
        <v>Aug</v>
      </c>
      <c r="BF1183" s="19">
        <v>8</v>
      </c>
      <c r="BG1183" s="40">
        <f t="shared" si="204"/>
        <v>29806</v>
      </c>
      <c r="BM1183" s="39">
        <v>1966</v>
      </c>
      <c r="BN1183" s="19" t="str">
        <f t="shared" si="205"/>
        <v>Sep</v>
      </c>
      <c r="BO1183" s="19">
        <v>16</v>
      </c>
      <c r="BP1183" s="40">
        <f t="shared" si="202"/>
        <v>24366</v>
      </c>
      <c r="BQ1183" s="19">
        <f ca="1" t="shared" si="206"/>
        <v>59</v>
      </c>
      <c r="BU1183" s="19">
        <v>9684.29</v>
      </c>
      <c r="BV1183" s="41">
        <v>9684.29</v>
      </c>
    </row>
    <row r="1184" spans="1:74">
      <c r="A1184" s="19" t="s">
        <v>4350</v>
      </c>
      <c r="B1184" s="39">
        <v>1970</v>
      </c>
      <c r="C1184" s="19">
        <f t="shared" si="199"/>
        <v>1970</v>
      </c>
      <c r="D1184" s="19" t="s">
        <v>8296</v>
      </c>
      <c r="E1184" s="19" t="str">
        <f t="shared" si="198"/>
        <v>Jul</v>
      </c>
      <c r="F1184" s="19">
        <v>4</v>
      </c>
      <c r="G1184" s="40">
        <f t="shared" si="200"/>
        <v>25753</v>
      </c>
      <c r="H1184" s="19">
        <v>1</v>
      </c>
      <c r="I1184" s="19">
        <v>9748.91</v>
      </c>
      <c r="J1184" s="41">
        <v>9748.91</v>
      </c>
      <c r="K1184" s="19" t="s">
        <v>8297</v>
      </c>
      <c r="L1184" s="19" t="str">
        <v>tier - 2</v>
      </c>
      <c r="M1184" s="19" t="s">
        <v>8302</v>
      </c>
      <c r="N1184" s="19" t="str">
        <v>tier - 1</v>
      </c>
      <c r="O1184" s="19" t="s">
        <v>8299</v>
      </c>
      <c r="P1184" s="19" t="str">
        <v>R1013</v>
      </c>
      <c r="Q1184" s="19">
        <f ca="1" t="shared" si="201"/>
        <v>55</v>
      </c>
      <c r="R1184" s="29"/>
      <c r="U1184" s="19" t="s">
        <v>8310</v>
      </c>
      <c r="V1184" s="19" t="str">
        <f t="shared" si="207"/>
        <v>Sep</v>
      </c>
      <c r="X1184" s="19">
        <f t="shared" si="208"/>
        <v>1970</v>
      </c>
      <c r="AG1184" s="19" t="s">
        <v>4322</v>
      </c>
      <c r="AH1184" s="19" t="s">
        <v>8336</v>
      </c>
      <c r="AI1184" s="19" t="s">
        <v>8298</v>
      </c>
      <c r="AJ1184" s="19" t="s">
        <v>8297</v>
      </c>
      <c r="AK1184" s="19" t="str">
        <v>tier - 3</v>
      </c>
      <c r="AL1184" s="19" t="str">
        <v>tier - 2</v>
      </c>
      <c r="AT1184" s="19" t="s">
        <v>8299</v>
      </c>
      <c r="AU1184" s="19" t="str">
        <v>R1013</v>
      </c>
      <c r="BD1184" s="39">
        <v>1966</v>
      </c>
      <c r="BE1184" s="19" t="str">
        <f t="shared" si="203"/>
        <v>Sep</v>
      </c>
      <c r="BF1184" s="19">
        <v>16</v>
      </c>
      <c r="BG1184" s="40">
        <f t="shared" si="204"/>
        <v>24366</v>
      </c>
      <c r="BM1184" s="39">
        <v>1964</v>
      </c>
      <c r="BN1184" s="19" t="str">
        <f t="shared" si="205"/>
        <v>Nov</v>
      </c>
      <c r="BO1184" s="19">
        <v>7</v>
      </c>
      <c r="BP1184" s="40">
        <f t="shared" si="202"/>
        <v>23688</v>
      </c>
      <c r="BQ1184" s="19">
        <f ca="1" t="shared" si="206"/>
        <v>60</v>
      </c>
      <c r="BU1184" s="19">
        <v>9698.42</v>
      </c>
      <c r="BV1184" s="41">
        <v>9698.42</v>
      </c>
    </row>
    <row r="1185" spans="1:74">
      <c r="A1185" s="19" t="s">
        <v>4353</v>
      </c>
      <c r="B1185" s="39">
        <v>2001</v>
      </c>
      <c r="C1185" s="19">
        <f t="shared" si="199"/>
        <v>2001</v>
      </c>
      <c r="D1185" s="19" t="s">
        <v>8296</v>
      </c>
      <c r="E1185" s="19" t="str">
        <f t="shared" si="198"/>
        <v>Jul</v>
      </c>
      <c r="F1185" s="19">
        <v>14</v>
      </c>
      <c r="G1185" s="40">
        <f t="shared" si="200"/>
        <v>37086</v>
      </c>
      <c r="H1185" s="19">
        <v>0</v>
      </c>
      <c r="I1185" s="19">
        <v>9753.49</v>
      </c>
      <c r="J1185" s="41">
        <v>9753.49</v>
      </c>
      <c r="K1185" s="19" t="s">
        <v>8297</v>
      </c>
      <c r="L1185" s="19" t="str">
        <v>tier - 2</v>
      </c>
      <c r="M1185" s="19" t="s">
        <v>8297</v>
      </c>
      <c r="N1185" s="19" t="str">
        <v>tier - 2</v>
      </c>
      <c r="O1185" s="19" t="s">
        <v>8315</v>
      </c>
      <c r="P1185" s="19" t="str">
        <v>R1012</v>
      </c>
      <c r="Q1185" s="19">
        <f ca="1" t="shared" si="201"/>
        <v>24</v>
      </c>
      <c r="R1185" s="29"/>
      <c r="U1185" s="19" t="s">
        <v>8296</v>
      </c>
      <c r="V1185" s="19" t="str">
        <f t="shared" si="207"/>
        <v>Jul</v>
      </c>
      <c r="X1185" s="19">
        <f t="shared" si="208"/>
        <v>1971</v>
      </c>
      <c r="AG1185" s="19" t="s">
        <v>4326</v>
      </c>
      <c r="AH1185" s="19" t="s">
        <v>8336</v>
      </c>
      <c r="AI1185" s="19" t="s">
        <v>8298</v>
      </c>
      <c r="AJ1185" s="19" t="s">
        <v>8298</v>
      </c>
      <c r="AK1185" s="19" t="str">
        <v>tier - 3</v>
      </c>
      <c r="AL1185" s="19" t="str">
        <v>tier - 3</v>
      </c>
      <c r="AT1185" s="19" t="s">
        <v>8299</v>
      </c>
      <c r="AU1185" s="19" t="str">
        <v>R1013</v>
      </c>
      <c r="BD1185" s="39">
        <v>1964</v>
      </c>
      <c r="BE1185" s="19" t="str">
        <f t="shared" si="203"/>
        <v>Nov</v>
      </c>
      <c r="BF1185" s="19">
        <v>7</v>
      </c>
      <c r="BG1185" s="40">
        <f t="shared" si="204"/>
        <v>23688</v>
      </c>
      <c r="BM1185" s="39">
        <v>1977</v>
      </c>
      <c r="BN1185" s="19" t="str">
        <f t="shared" si="205"/>
        <v>Sep</v>
      </c>
      <c r="BO1185" s="19">
        <v>19</v>
      </c>
      <c r="BP1185" s="40">
        <f t="shared" si="202"/>
        <v>28387</v>
      </c>
      <c r="BQ1185" s="19">
        <f ca="1" t="shared" si="206"/>
        <v>48</v>
      </c>
      <c r="BU1185" s="19">
        <v>9704.67</v>
      </c>
      <c r="BV1185" s="41">
        <v>9704.67</v>
      </c>
    </row>
    <row r="1186" spans="1:74">
      <c r="A1186" s="19" t="s">
        <v>4356</v>
      </c>
      <c r="B1186" s="39">
        <v>1965</v>
      </c>
      <c r="C1186" s="19">
        <f t="shared" si="199"/>
        <v>1965</v>
      </c>
      <c r="D1186" s="19" t="s">
        <v>8310</v>
      </c>
      <c r="E1186" s="19" t="str">
        <f t="shared" si="198"/>
        <v>Sep</v>
      </c>
      <c r="F1186" s="19">
        <v>5</v>
      </c>
      <c r="G1186" s="40">
        <f t="shared" si="200"/>
        <v>23990</v>
      </c>
      <c r="H1186" s="19">
        <v>0</v>
      </c>
      <c r="I1186" s="19">
        <v>9764.08</v>
      </c>
      <c r="J1186" s="41">
        <v>9764.08</v>
      </c>
      <c r="K1186" s="19" t="s">
        <v>8298</v>
      </c>
      <c r="L1186" s="19" t="str">
        <v>tier - 3</v>
      </c>
      <c r="M1186" s="19" t="s">
        <v>8302</v>
      </c>
      <c r="N1186" s="19" t="str">
        <v>tier - 1</v>
      </c>
      <c r="O1186" s="19" t="s">
        <v>8315</v>
      </c>
      <c r="P1186" s="19" t="str">
        <v>R1012</v>
      </c>
      <c r="Q1186" s="19">
        <f ca="1" t="shared" si="201"/>
        <v>60</v>
      </c>
      <c r="R1186" s="29"/>
      <c r="U1186" s="19" t="s">
        <v>8296</v>
      </c>
      <c r="V1186" s="19" t="str">
        <f t="shared" si="207"/>
        <v>Jul</v>
      </c>
      <c r="X1186" s="19">
        <f t="shared" si="208"/>
        <v>1974</v>
      </c>
      <c r="AG1186" s="19" t="s">
        <v>4330</v>
      </c>
      <c r="AH1186" s="19" t="s">
        <v>8336</v>
      </c>
      <c r="AI1186" s="19" t="s">
        <v>8297</v>
      </c>
      <c r="AJ1186" s="19" t="s">
        <v>8298</v>
      </c>
      <c r="AK1186" s="19" t="str">
        <v>tier - 2</v>
      </c>
      <c r="AL1186" s="19" t="str">
        <v>tier - 3</v>
      </c>
      <c r="AT1186" s="19" t="s">
        <v>8337</v>
      </c>
      <c r="AU1186" s="19" t="str">
        <v>R1024</v>
      </c>
      <c r="BD1186" s="39">
        <v>1977</v>
      </c>
      <c r="BE1186" s="19" t="str">
        <f t="shared" si="203"/>
        <v>Sep</v>
      </c>
      <c r="BF1186" s="19">
        <v>19</v>
      </c>
      <c r="BG1186" s="40">
        <f t="shared" si="204"/>
        <v>28387</v>
      </c>
      <c r="BM1186" s="39">
        <v>1972</v>
      </c>
      <c r="BN1186" s="19" t="str">
        <f t="shared" si="205"/>
        <v>Jul</v>
      </c>
      <c r="BO1186" s="19">
        <v>10</v>
      </c>
      <c r="BP1186" s="40">
        <f t="shared" si="202"/>
        <v>26490</v>
      </c>
      <c r="BQ1186" s="19">
        <f ca="1" t="shared" si="206"/>
        <v>53</v>
      </c>
      <c r="BU1186" s="19">
        <v>9710.71</v>
      </c>
      <c r="BV1186" s="41">
        <v>9710.71</v>
      </c>
    </row>
    <row r="1187" spans="1:74">
      <c r="A1187" s="19" t="s">
        <v>4359</v>
      </c>
      <c r="B1187" s="39">
        <v>1973</v>
      </c>
      <c r="C1187" s="19">
        <f t="shared" si="199"/>
        <v>1973</v>
      </c>
      <c r="D1187" s="19" t="s">
        <v>8296</v>
      </c>
      <c r="E1187" s="19" t="str">
        <f t="shared" si="198"/>
        <v>Jul</v>
      </c>
      <c r="F1187" s="19">
        <v>7</v>
      </c>
      <c r="G1187" s="40">
        <f t="shared" si="200"/>
        <v>26852</v>
      </c>
      <c r="H1187" s="19">
        <v>1</v>
      </c>
      <c r="I1187" s="19">
        <v>9778.35</v>
      </c>
      <c r="J1187" s="41">
        <v>9778.35</v>
      </c>
      <c r="K1187" s="19" t="s">
        <v>8297</v>
      </c>
      <c r="L1187" s="19" t="str">
        <v>tier - 2</v>
      </c>
      <c r="M1187" s="19" t="s">
        <v>8297</v>
      </c>
      <c r="N1187" s="19" t="str">
        <v>tier - 2</v>
      </c>
      <c r="O1187" s="19" t="s">
        <v>8337</v>
      </c>
      <c r="P1187" s="19" t="str">
        <v>R1024</v>
      </c>
      <c r="Q1187" s="19">
        <f ca="1" t="shared" si="201"/>
        <v>52</v>
      </c>
      <c r="R1187" s="29"/>
      <c r="U1187" s="19" t="s">
        <v>8328</v>
      </c>
      <c r="V1187" s="19" t="str">
        <f t="shared" si="207"/>
        <v>Aug</v>
      </c>
      <c r="X1187" s="19">
        <f t="shared" si="208"/>
        <v>1981</v>
      </c>
      <c r="AG1187" s="19" t="s">
        <v>4334</v>
      </c>
      <c r="AH1187" s="19" t="s">
        <v>8336</v>
      </c>
      <c r="AI1187" s="19" t="s">
        <v>8297</v>
      </c>
      <c r="AJ1187" s="19" t="s">
        <v>8302</v>
      </c>
      <c r="AK1187" s="19" t="str">
        <v>tier - 2</v>
      </c>
      <c r="AL1187" s="19" t="str">
        <v>tier - 1</v>
      </c>
      <c r="AT1187" s="19" t="s">
        <v>8340</v>
      </c>
      <c r="AU1187" s="19" t="str">
        <v>R1021</v>
      </c>
      <c r="BD1187" s="39">
        <v>1972</v>
      </c>
      <c r="BE1187" s="19" t="str">
        <f t="shared" si="203"/>
        <v>Jul</v>
      </c>
      <c r="BF1187" s="19">
        <v>10</v>
      </c>
      <c r="BG1187" s="40">
        <f t="shared" si="204"/>
        <v>26490</v>
      </c>
      <c r="BM1187" s="39">
        <v>1975</v>
      </c>
      <c r="BN1187" s="19" t="str">
        <f t="shared" si="205"/>
        <v>Jun</v>
      </c>
      <c r="BO1187" s="19">
        <v>27</v>
      </c>
      <c r="BP1187" s="40">
        <f t="shared" si="202"/>
        <v>27572</v>
      </c>
      <c r="BQ1187" s="19">
        <f ca="1" t="shared" si="206"/>
        <v>50</v>
      </c>
      <c r="BU1187" s="19">
        <v>9715.84</v>
      </c>
      <c r="BV1187" s="41">
        <v>9715.84</v>
      </c>
    </row>
    <row r="1188" spans="1:74">
      <c r="A1188" s="19" t="s">
        <v>4362</v>
      </c>
      <c r="B1188" s="39">
        <v>1996</v>
      </c>
      <c r="C1188" s="19">
        <f t="shared" si="199"/>
        <v>1996</v>
      </c>
      <c r="D1188" s="19" t="s">
        <v>8328</v>
      </c>
      <c r="E1188" s="19" t="str">
        <f t="shared" si="198"/>
        <v>Aug</v>
      </c>
      <c r="F1188" s="19">
        <v>8</v>
      </c>
      <c r="G1188" s="40">
        <f t="shared" si="200"/>
        <v>35285</v>
      </c>
      <c r="H1188" s="19">
        <v>0</v>
      </c>
      <c r="I1188" s="19">
        <v>9787.32</v>
      </c>
      <c r="J1188" s="41">
        <v>9787.32</v>
      </c>
      <c r="K1188" s="19" t="s">
        <v>8297</v>
      </c>
      <c r="L1188" s="19" t="str">
        <v>tier - 2</v>
      </c>
      <c r="M1188" s="19" t="s">
        <v>8298</v>
      </c>
      <c r="N1188" s="19" t="str">
        <v>tier - 3</v>
      </c>
      <c r="O1188" s="19" t="s">
        <v>8338</v>
      </c>
      <c r="P1188" s="19" t="str">
        <v>R1023</v>
      </c>
      <c r="Q1188" s="19">
        <f ca="1" t="shared" si="201"/>
        <v>29</v>
      </c>
      <c r="R1188" s="29"/>
      <c r="U1188" s="19" t="s">
        <v>8310</v>
      </c>
      <c r="V1188" s="19" t="str">
        <f t="shared" si="207"/>
        <v>Sep</v>
      </c>
      <c r="X1188" s="19">
        <f t="shared" si="208"/>
        <v>1966</v>
      </c>
      <c r="AG1188" s="19" t="s">
        <v>4338</v>
      </c>
      <c r="AH1188" s="19" t="s">
        <v>8336</v>
      </c>
      <c r="AI1188" s="19" t="s">
        <v>8297</v>
      </c>
      <c r="AJ1188" s="19" t="s">
        <v>8302</v>
      </c>
      <c r="AK1188" s="19" t="str">
        <v>tier - 2</v>
      </c>
      <c r="AL1188" s="19" t="str">
        <v>tier - 1</v>
      </c>
      <c r="AT1188" s="19" t="s">
        <v>8337</v>
      </c>
      <c r="AU1188" s="19" t="str">
        <v>R1024</v>
      </c>
      <c r="BD1188" s="39">
        <v>1975</v>
      </c>
      <c r="BE1188" s="19" t="str">
        <f t="shared" si="203"/>
        <v>Jun</v>
      </c>
      <c r="BF1188" s="19">
        <v>27</v>
      </c>
      <c r="BG1188" s="40">
        <f t="shared" si="204"/>
        <v>27572</v>
      </c>
      <c r="BM1188" s="39">
        <v>1970</v>
      </c>
      <c r="BN1188" s="19" t="str">
        <f t="shared" si="205"/>
        <v>Sep</v>
      </c>
      <c r="BO1188" s="19">
        <v>12</v>
      </c>
      <c r="BP1188" s="40">
        <f t="shared" si="202"/>
        <v>25823</v>
      </c>
      <c r="BQ1188" s="19">
        <f ca="1" t="shared" si="206"/>
        <v>55</v>
      </c>
      <c r="BU1188" s="19">
        <v>9722.77</v>
      </c>
      <c r="BV1188" s="41">
        <v>9722.77</v>
      </c>
    </row>
    <row r="1189" spans="1:74">
      <c r="A1189" s="19" t="s">
        <v>4366</v>
      </c>
      <c r="B1189" s="39">
        <v>1977</v>
      </c>
      <c r="C1189" s="19">
        <f t="shared" si="199"/>
        <v>1977</v>
      </c>
      <c r="D1189" s="19" t="s">
        <v>8303</v>
      </c>
      <c r="E1189" s="19" t="str">
        <f t="shared" si="198"/>
        <v>Jun</v>
      </c>
      <c r="F1189" s="19">
        <v>7</v>
      </c>
      <c r="G1189" s="40">
        <f t="shared" si="200"/>
        <v>28283</v>
      </c>
      <c r="H1189" s="19">
        <v>5</v>
      </c>
      <c r="I1189" s="19">
        <v>9788.87</v>
      </c>
      <c r="J1189" s="41">
        <v>9788.87</v>
      </c>
      <c r="K1189" s="19" t="s">
        <v>8298</v>
      </c>
      <c r="L1189" s="19" t="str">
        <v>tier - 3</v>
      </c>
      <c r="M1189" s="19" t="s">
        <v>8297</v>
      </c>
      <c r="N1189" s="19" t="str">
        <v>tier - 2</v>
      </c>
      <c r="O1189" s="19" t="s">
        <v>8299</v>
      </c>
      <c r="P1189" s="19" t="str">
        <v>R1013</v>
      </c>
      <c r="Q1189" s="19">
        <f ca="1" t="shared" si="201"/>
        <v>48</v>
      </c>
      <c r="R1189" s="29"/>
      <c r="U1189" s="19" t="s">
        <v>8301</v>
      </c>
      <c r="V1189" s="19" t="str">
        <f t="shared" si="207"/>
        <v>Nov</v>
      </c>
      <c r="X1189" s="19">
        <f t="shared" si="208"/>
        <v>1964</v>
      </c>
      <c r="AG1189" s="19" t="s">
        <v>4342</v>
      </c>
      <c r="AH1189" s="19" t="s">
        <v>8336</v>
      </c>
      <c r="AI1189" s="19" t="s">
        <v>8298</v>
      </c>
      <c r="AJ1189" s="19" t="s">
        <v>8302</v>
      </c>
      <c r="AK1189" s="19" t="str">
        <v>tier - 3</v>
      </c>
      <c r="AL1189" s="19" t="str">
        <v>tier - 1</v>
      </c>
      <c r="AT1189" s="19" t="s">
        <v>8333</v>
      </c>
      <c r="AU1189" s="19" t="str">
        <v>R1016</v>
      </c>
      <c r="BD1189" s="39">
        <v>1970</v>
      </c>
      <c r="BE1189" s="19" t="str">
        <f t="shared" si="203"/>
        <v>Sep</v>
      </c>
      <c r="BF1189" s="19">
        <v>12</v>
      </c>
      <c r="BG1189" s="40">
        <f t="shared" si="204"/>
        <v>25823</v>
      </c>
      <c r="BM1189" s="39">
        <v>1970</v>
      </c>
      <c r="BN1189" s="19" t="str">
        <f t="shared" si="205"/>
        <v>Aug</v>
      </c>
      <c r="BO1189" s="19">
        <v>18</v>
      </c>
      <c r="BP1189" s="40">
        <f t="shared" si="202"/>
        <v>25798</v>
      </c>
      <c r="BQ1189" s="19">
        <f ca="1" t="shared" si="206"/>
        <v>55</v>
      </c>
      <c r="BU1189" s="19">
        <v>9724.53</v>
      </c>
      <c r="BV1189" s="41">
        <v>9724.53</v>
      </c>
    </row>
    <row r="1190" spans="1:74">
      <c r="A1190" s="19" t="s">
        <v>4370</v>
      </c>
      <c r="B1190" s="39">
        <v>1973</v>
      </c>
      <c r="C1190" s="19">
        <f t="shared" si="199"/>
        <v>1973</v>
      </c>
      <c r="D1190" s="19" t="s">
        <v>8310</v>
      </c>
      <c r="E1190" s="19" t="str">
        <f t="shared" si="198"/>
        <v>Sep</v>
      </c>
      <c r="F1190" s="19">
        <v>17</v>
      </c>
      <c r="G1190" s="40">
        <f t="shared" si="200"/>
        <v>26924</v>
      </c>
      <c r="H1190" s="19">
        <v>2</v>
      </c>
      <c r="I1190" s="19">
        <v>9800.89</v>
      </c>
      <c r="J1190" s="41">
        <v>9800.89</v>
      </c>
      <c r="K1190" s="19" t="s">
        <v>8297</v>
      </c>
      <c r="L1190" s="19" t="str">
        <v>tier - 2</v>
      </c>
      <c r="M1190" s="19" t="s">
        <v>8302</v>
      </c>
      <c r="N1190" s="19" t="str">
        <v>tier - 1</v>
      </c>
      <c r="O1190" s="19" t="s">
        <v>8299</v>
      </c>
      <c r="P1190" s="19" t="str">
        <v>R1013</v>
      </c>
      <c r="Q1190" s="19">
        <f ca="1" t="shared" si="201"/>
        <v>52</v>
      </c>
      <c r="R1190" s="29"/>
      <c r="U1190" s="19" t="s">
        <v>8310</v>
      </c>
      <c r="V1190" s="19" t="str">
        <f t="shared" si="207"/>
        <v>Sep</v>
      </c>
      <c r="X1190" s="19">
        <f t="shared" si="208"/>
        <v>1977</v>
      </c>
      <c r="AG1190" s="19" t="s">
        <v>4346</v>
      </c>
      <c r="AH1190" s="19" t="s">
        <v>8336</v>
      </c>
      <c r="AI1190" s="19" t="s">
        <v>8298</v>
      </c>
      <c r="AJ1190" s="19" t="s">
        <v>8302</v>
      </c>
      <c r="AK1190" s="19" t="str">
        <v>tier - 3</v>
      </c>
      <c r="AL1190" s="19" t="str">
        <v>tier - 1</v>
      </c>
      <c r="AT1190" s="19" t="s">
        <v>8330</v>
      </c>
      <c r="AU1190" s="19" t="str">
        <v>R1011</v>
      </c>
      <c r="BD1190" s="39">
        <v>1970</v>
      </c>
      <c r="BE1190" s="19" t="str">
        <f t="shared" si="203"/>
        <v>Aug</v>
      </c>
      <c r="BF1190" s="19">
        <v>18</v>
      </c>
      <c r="BG1190" s="40">
        <f t="shared" si="204"/>
        <v>25798</v>
      </c>
      <c r="BM1190" s="39">
        <v>1970</v>
      </c>
      <c r="BN1190" s="19" t="str">
        <f t="shared" si="205"/>
        <v>Jul</v>
      </c>
      <c r="BO1190" s="19">
        <v>4</v>
      </c>
      <c r="BP1190" s="40">
        <f t="shared" si="202"/>
        <v>25753</v>
      </c>
      <c r="BQ1190" s="19">
        <f ca="1" t="shared" si="206"/>
        <v>55</v>
      </c>
      <c r="BU1190" s="19">
        <v>9748.91</v>
      </c>
      <c r="BV1190" s="41">
        <v>9748.91</v>
      </c>
    </row>
    <row r="1191" spans="1:74">
      <c r="A1191" s="19" t="s">
        <v>4374</v>
      </c>
      <c r="B1191" s="39">
        <v>1972</v>
      </c>
      <c r="C1191" s="19">
        <f t="shared" si="199"/>
        <v>1972</v>
      </c>
      <c r="D1191" s="19" t="s">
        <v>8303</v>
      </c>
      <c r="E1191" s="19" t="str">
        <f t="shared" si="198"/>
        <v>Jun</v>
      </c>
      <c r="F1191" s="19">
        <v>28</v>
      </c>
      <c r="G1191" s="40">
        <f t="shared" si="200"/>
        <v>26478</v>
      </c>
      <c r="H1191" s="19">
        <v>0</v>
      </c>
      <c r="I1191" s="19">
        <v>9819.25</v>
      </c>
      <c r="J1191" s="41">
        <v>9819.25</v>
      </c>
      <c r="K1191" s="19" t="s">
        <v>8297</v>
      </c>
      <c r="L1191" s="19" t="str">
        <v>tier - 2</v>
      </c>
      <c r="M1191" s="19" t="s">
        <v>8297</v>
      </c>
      <c r="N1191" s="19" t="str">
        <v>tier - 2</v>
      </c>
      <c r="O1191" s="19" t="s">
        <v>8340</v>
      </c>
      <c r="P1191" s="19" t="str">
        <v>R1021</v>
      </c>
      <c r="Q1191" s="19">
        <f ca="1" t="shared" si="201"/>
        <v>53</v>
      </c>
      <c r="R1191" s="29"/>
      <c r="U1191" s="19" t="s">
        <v>8296</v>
      </c>
      <c r="V1191" s="19" t="str">
        <f t="shared" si="207"/>
        <v>Jul</v>
      </c>
      <c r="X1191" s="19">
        <f t="shared" si="208"/>
        <v>1972</v>
      </c>
      <c r="AG1191" s="19" t="s">
        <v>4350</v>
      </c>
      <c r="AH1191" s="19" t="s">
        <v>8336</v>
      </c>
      <c r="AI1191" s="19" t="s">
        <v>8297</v>
      </c>
      <c r="AJ1191" s="19" t="s">
        <v>8302</v>
      </c>
      <c r="AK1191" s="19" t="str">
        <v>tier - 2</v>
      </c>
      <c r="AL1191" s="19" t="str">
        <v>tier - 1</v>
      </c>
      <c r="AT1191" s="19" t="s">
        <v>8299</v>
      </c>
      <c r="AU1191" s="19" t="str">
        <v>R1013</v>
      </c>
      <c r="BD1191" s="39">
        <v>1970</v>
      </c>
      <c r="BE1191" s="19" t="str">
        <f t="shared" si="203"/>
        <v>Jul</v>
      </c>
      <c r="BF1191" s="19">
        <v>4</v>
      </c>
      <c r="BG1191" s="40">
        <f t="shared" si="204"/>
        <v>25753</v>
      </c>
      <c r="BM1191" s="39">
        <v>2001</v>
      </c>
      <c r="BN1191" s="19" t="str">
        <f t="shared" si="205"/>
        <v>Jul</v>
      </c>
      <c r="BO1191" s="19">
        <v>14</v>
      </c>
      <c r="BP1191" s="40">
        <f t="shared" si="202"/>
        <v>37086</v>
      </c>
      <c r="BQ1191" s="19">
        <f ca="1" t="shared" si="206"/>
        <v>24</v>
      </c>
      <c r="BU1191" s="19">
        <v>9753.49</v>
      </c>
      <c r="BV1191" s="41">
        <v>9753.49</v>
      </c>
    </row>
    <row r="1192" spans="1:74">
      <c r="A1192" s="19" t="s">
        <v>4377</v>
      </c>
      <c r="B1192" s="39">
        <v>1972</v>
      </c>
      <c r="C1192" s="19">
        <f t="shared" si="199"/>
        <v>1972</v>
      </c>
      <c r="D1192" s="19" t="s">
        <v>8310</v>
      </c>
      <c r="E1192" s="19" t="str">
        <f t="shared" si="198"/>
        <v>Sep</v>
      </c>
      <c r="F1192" s="19">
        <v>26</v>
      </c>
      <c r="G1192" s="40">
        <f t="shared" si="200"/>
        <v>26568</v>
      </c>
      <c r="H1192" s="19">
        <v>0</v>
      </c>
      <c r="I1192" s="19">
        <v>9836.21</v>
      </c>
      <c r="J1192" s="41">
        <v>9836.21</v>
      </c>
      <c r="K1192" s="19" t="s">
        <v>8297</v>
      </c>
      <c r="L1192" s="19" t="str">
        <v>tier - 2</v>
      </c>
      <c r="M1192" s="19" t="s">
        <v>8298</v>
      </c>
      <c r="N1192" s="19" t="str">
        <v>tier - 3</v>
      </c>
      <c r="O1192" s="19" t="s">
        <v>8340</v>
      </c>
      <c r="P1192" s="19" t="str">
        <v>R1021</v>
      </c>
      <c r="Q1192" s="19">
        <f ca="1" t="shared" si="201"/>
        <v>53</v>
      </c>
      <c r="R1192" s="29"/>
      <c r="U1192" s="19" t="s">
        <v>8303</v>
      </c>
      <c r="V1192" s="19" t="str">
        <f t="shared" si="207"/>
        <v>Jun</v>
      </c>
      <c r="X1192" s="19">
        <f t="shared" si="208"/>
        <v>1975</v>
      </c>
      <c r="AG1192" s="19" t="s">
        <v>4353</v>
      </c>
      <c r="AH1192" s="19" t="s">
        <v>8336</v>
      </c>
      <c r="AI1192" s="19" t="s">
        <v>8297</v>
      </c>
      <c r="AJ1192" s="19" t="s">
        <v>8297</v>
      </c>
      <c r="AK1192" s="19" t="str">
        <v>tier - 2</v>
      </c>
      <c r="AL1192" s="19" t="str">
        <v>tier - 2</v>
      </c>
      <c r="AT1192" s="19" t="s">
        <v>8315</v>
      </c>
      <c r="AU1192" s="19" t="str">
        <v>R1012</v>
      </c>
      <c r="BD1192" s="39">
        <v>2001</v>
      </c>
      <c r="BE1192" s="19" t="str">
        <f t="shared" si="203"/>
        <v>Jul</v>
      </c>
      <c r="BF1192" s="19">
        <v>14</v>
      </c>
      <c r="BG1192" s="40">
        <f t="shared" si="204"/>
        <v>37086</v>
      </c>
      <c r="BM1192" s="39">
        <v>1965</v>
      </c>
      <c r="BN1192" s="19" t="str">
        <f t="shared" si="205"/>
        <v>Sep</v>
      </c>
      <c r="BO1192" s="19">
        <v>5</v>
      </c>
      <c r="BP1192" s="40">
        <f t="shared" si="202"/>
        <v>23990</v>
      </c>
      <c r="BQ1192" s="19">
        <f ca="1" t="shared" si="206"/>
        <v>60</v>
      </c>
      <c r="BU1192" s="19">
        <v>9764.08</v>
      </c>
      <c r="BV1192" s="41">
        <v>9764.08</v>
      </c>
    </row>
    <row r="1193" spans="1:74">
      <c r="A1193" s="19" t="s">
        <v>4381</v>
      </c>
      <c r="B1193" s="39">
        <v>1992</v>
      </c>
      <c r="C1193" s="19">
        <f t="shared" si="199"/>
        <v>1992</v>
      </c>
      <c r="D1193" s="19" t="s">
        <v>8328</v>
      </c>
      <c r="E1193" s="19" t="str">
        <f t="shared" si="198"/>
        <v>Aug</v>
      </c>
      <c r="F1193" s="19">
        <v>13</v>
      </c>
      <c r="G1193" s="40">
        <f t="shared" si="200"/>
        <v>33829</v>
      </c>
      <c r="H1193" s="19">
        <v>0</v>
      </c>
      <c r="I1193" s="19">
        <v>9844.45</v>
      </c>
      <c r="J1193" s="41">
        <v>9844.45</v>
      </c>
      <c r="K1193" s="19" t="s">
        <v>8297</v>
      </c>
      <c r="L1193" s="19" t="str">
        <v>tier - 2</v>
      </c>
      <c r="M1193" s="19" t="s">
        <v>8302</v>
      </c>
      <c r="N1193" s="19" t="str">
        <v>tier - 1</v>
      </c>
      <c r="O1193" s="19" t="s">
        <v>8315</v>
      </c>
      <c r="P1193" s="19" t="str">
        <v>R1012</v>
      </c>
      <c r="Q1193" s="19">
        <f ca="1" t="shared" si="201"/>
        <v>33</v>
      </c>
      <c r="R1193" s="29"/>
      <c r="U1193" s="19" t="s">
        <v>8310</v>
      </c>
      <c r="V1193" s="19" t="str">
        <f t="shared" si="207"/>
        <v>Sep</v>
      </c>
      <c r="X1193" s="19">
        <f t="shared" si="208"/>
        <v>1970</v>
      </c>
      <c r="AG1193" s="19" t="s">
        <v>4356</v>
      </c>
      <c r="AH1193" s="19" t="s">
        <v>8336</v>
      </c>
      <c r="AI1193" s="19" t="s">
        <v>8298</v>
      </c>
      <c r="AJ1193" s="19" t="s">
        <v>8302</v>
      </c>
      <c r="AK1193" s="19" t="str">
        <v>tier - 3</v>
      </c>
      <c r="AL1193" s="19" t="str">
        <v>tier - 1</v>
      </c>
      <c r="AT1193" s="19" t="s">
        <v>8315</v>
      </c>
      <c r="AU1193" s="19" t="str">
        <v>R1012</v>
      </c>
      <c r="BD1193" s="39">
        <v>1965</v>
      </c>
      <c r="BE1193" s="19" t="str">
        <f t="shared" si="203"/>
        <v>Sep</v>
      </c>
      <c r="BF1193" s="19">
        <v>5</v>
      </c>
      <c r="BG1193" s="40">
        <f t="shared" si="204"/>
        <v>23990</v>
      </c>
      <c r="BM1193" s="39">
        <v>1973</v>
      </c>
      <c r="BN1193" s="19" t="str">
        <f t="shared" si="205"/>
        <v>Jul</v>
      </c>
      <c r="BO1193" s="19">
        <v>7</v>
      </c>
      <c r="BP1193" s="40">
        <f t="shared" si="202"/>
        <v>26852</v>
      </c>
      <c r="BQ1193" s="19">
        <f ca="1" t="shared" si="206"/>
        <v>52</v>
      </c>
      <c r="BU1193" s="19">
        <v>9778.35</v>
      </c>
      <c r="BV1193" s="41">
        <v>9778.35</v>
      </c>
    </row>
    <row r="1194" spans="1:74">
      <c r="A1194" s="19" t="s">
        <v>4384</v>
      </c>
      <c r="B1194" s="39">
        <v>1968</v>
      </c>
      <c r="C1194" s="19">
        <f t="shared" si="199"/>
        <v>1968</v>
      </c>
      <c r="D1194" s="19" t="s">
        <v>8301</v>
      </c>
      <c r="E1194" s="19" t="str">
        <f t="shared" si="198"/>
        <v>Nov</v>
      </c>
      <c r="F1194" s="19">
        <v>4</v>
      </c>
      <c r="G1194" s="40">
        <f t="shared" si="200"/>
        <v>25146</v>
      </c>
      <c r="H1194" s="19">
        <v>0</v>
      </c>
      <c r="I1194" s="19">
        <v>9850.43</v>
      </c>
      <c r="J1194" s="41">
        <v>9850.43</v>
      </c>
      <c r="K1194" s="19" t="s">
        <v>8298</v>
      </c>
      <c r="L1194" s="19" t="str">
        <v>tier - 3</v>
      </c>
      <c r="M1194" s="19" t="s">
        <v>8298</v>
      </c>
      <c r="N1194" s="19" t="str">
        <v>tier - 3</v>
      </c>
      <c r="O1194" s="19" t="s">
        <v>8330</v>
      </c>
      <c r="P1194" s="19" t="str">
        <v>R1011</v>
      </c>
      <c r="Q1194" s="19">
        <f ca="1" t="shared" si="201"/>
        <v>56</v>
      </c>
      <c r="R1194" s="29"/>
      <c r="U1194" s="19" t="s">
        <v>8328</v>
      </c>
      <c r="V1194" s="19" t="str">
        <f t="shared" si="207"/>
        <v>Aug</v>
      </c>
      <c r="X1194" s="19">
        <f t="shared" si="208"/>
        <v>1970</v>
      </c>
      <c r="AG1194" s="19" t="s">
        <v>4359</v>
      </c>
      <c r="AH1194" s="19" t="s">
        <v>8336</v>
      </c>
      <c r="AI1194" s="19" t="s">
        <v>8297</v>
      </c>
      <c r="AJ1194" s="19" t="s">
        <v>8297</v>
      </c>
      <c r="AK1194" s="19" t="str">
        <v>tier - 2</v>
      </c>
      <c r="AL1194" s="19" t="str">
        <v>tier - 2</v>
      </c>
      <c r="AT1194" s="19" t="s">
        <v>8337</v>
      </c>
      <c r="AU1194" s="19" t="str">
        <v>R1024</v>
      </c>
      <c r="BD1194" s="39">
        <v>1973</v>
      </c>
      <c r="BE1194" s="19" t="str">
        <f t="shared" si="203"/>
        <v>Jul</v>
      </c>
      <c r="BF1194" s="19">
        <v>7</v>
      </c>
      <c r="BG1194" s="40">
        <f t="shared" si="204"/>
        <v>26852</v>
      </c>
      <c r="BM1194" s="39">
        <v>1996</v>
      </c>
      <c r="BN1194" s="19" t="str">
        <f t="shared" si="205"/>
        <v>Aug</v>
      </c>
      <c r="BO1194" s="19">
        <v>8</v>
      </c>
      <c r="BP1194" s="40">
        <f t="shared" si="202"/>
        <v>35285</v>
      </c>
      <c r="BQ1194" s="19">
        <f ca="1" t="shared" si="206"/>
        <v>29</v>
      </c>
      <c r="BU1194" s="19">
        <v>9787.32</v>
      </c>
      <c r="BV1194" s="41">
        <v>9787.32</v>
      </c>
    </row>
    <row r="1195" spans="1:74">
      <c r="A1195" s="19" t="s">
        <v>4388</v>
      </c>
      <c r="B1195" s="39">
        <v>1971</v>
      </c>
      <c r="C1195" s="19">
        <f t="shared" si="199"/>
        <v>1971</v>
      </c>
      <c r="D1195" s="19" t="s">
        <v>8329</v>
      </c>
      <c r="E1195" s="19" t="str">
        <f t="shared" si="198"/>
        <v>Oct</v>
      </c>
      <c r="F1195" s="19">
        <v>23</v>
      </c>
      <c r="G1195" s="40">
        <f t="shared" si="200"/>
        <v>26229</v>
      </c>
      <c r="H1195" s="19">
        <v>1</v>
      </c>
      <c r="I1195" s="19">
        <v>9855.13</v>
      </c>
      <c r="J1195" s="41">
        <v>9855.13</v>
      </c>
      <c r="K1195" s="19" t="s">
        <v>8297</v>
      </c>
      <c r="L1195" s="19" t="str">
        <v>tier - 2</v>
      </c>
      <c r="M1195" s="19" t="s">
        <v>8298</v>
      </c>
      <c r="N1195" s="19" t="str">
        <v>tier - 3</v>
      </c>
      <c r="O1195" s="19" t="s">
        <v>8299</v>
      </c>
      <c r="P1195" s="19" t="str">
        <v>R1013</v>
      </c>
      <c r="Q1195" s="19">
        <f ca="1" t="shared" si="201"/>
        <v>54</v>
      </c>
      <c r="R1195" s="29"/>
      <c r="U1195" s="19" t="s">
        <v>8296</v>
      </c>
      <c r="V1195" s="19" t="str">
        <f t="shared" si="207"/>
        <v>Jul</v>
      </c>
      <c r="X1195" s="19">
        <f t="shared" si="208"/>
        <v>1970</v>
      </c>
      <c r="AG1195" s="19" t="s">
        <v>4362</v>
      </c>
      <c r="AH1195" s="19" t="s">
        <v>8336</v>
      </c>
      <c r="AI1195" s="19" t="s">
        <v>8297</v>
      </c>
      <c r="AJ1195" s="19" t="s">
        <v>8298</v>
      </c>
      <c r="AK1195" s="19" t="str">
        <v>tier - 2</v>
      </c>
      <c r="AL1195" s="19" t="str">
        <v>tier - 3</v>
      </c>
      <c r="AT1195" s="19" t="s">
        <v>8338</v>
      </c>
      <c r="AU1195" s="19" t="str">
        <v>R1023</v>
      </c>
      <c r="BD1195" s="39">
        <v>1996</v>
      </c>
      <c r="BE1195" s="19" t="str">
        <f t="shared" si="203"/>
        <v>Aug</v>
      </c>
      <c r="BF1195" s="19">
        <v>8</v>
      </c>
      <c r="BG1195" s="40">
        <f t="shared" si="204"/>
        <v>35285</v>
      </c>
      <c r="BM1195" s="39">
        <v>1977</v>
      </c>
      <c r="BN1195" s="19" t="str">
        <f t="shared" si="205"/>
        <v>Jun</v>
      </c>
      <c r="BO1195" s="19">
        <v>7</v>
      </c>
      <c r="BP1195" s="40">
        <f t="shared" si="202"/>
        <v>28283</v>
      </c>
      <c r="BQ1195" s="19">
        <f ca="1" t="shared" si="206"/>
        <v>48</v>
      </c>
      <c r="BU1195" s="19">
        <v>9788.87</v>
      </c>
      <c r="BV1195" s="41">
        <v>9788.87</v>
      </c>
    </row>
    <row r="1196" spans="1:74">
      <c r="A1196" s="19" t="s">
        <v>4392</v>
      </c>
      <c r="B1196" s="39">
        <v>1971</v>
      </c>
      <c r="C1196" s="19">
        <f t="shared" si="199"/>
        <v>1971</v>
      </c>
      <c r="D1196" s="19" t="s">
        <v>8296</v>
      </c>
      <c r="E1196" s="19" t="str">
        <f t="shared" si="198"/>
        <v>Jul</v>
      </c>
      <c r="F1196" s="19">
        <v>17</v>
      </c>
      <c r="G1196" s="40">
        <f t="shared" si="200"/>
        <v>26131</v>
      </c>
      <c r="H1196" s="19">
        <v>1</v>
      </c>
      <c r="I1196" s="19">
        <v>9861.03</v>
      </c>
      <c r="J1196" s="41">
        <v>9861.03</v>
      </c>
      <c r="K1196" s="19" t="s">
        <v>8297</v>
      </c>
      <c r="L1196" s="19" t="str">
        <v>tier - 2</v>
      </c>
      <c r="M1196" s="19" t="s">
        <v>8297</v>
      </c>
      <c r="N1196" s="19" t="str">
        <v>tier - 2</v>
      </c>
      <c r="O1196" s="19" t="s">
        <v>8330</v>
      </c>
      <c r="P1196" s="19" t="str">
        <v>R1011</v>
      </c>
      <c r="Q1196" s="19">
        <f ca="1" t="shared" si="201"/>
        <v>54</v>
      </c>
      <c r="R1196" s="29"/>
      <c r="U1196" s="19" t="s">
        <v>8296</v>
      </c>
      <c r="V1196" s="19" t="str">
        <f t="shared" si="207"/>
        <v>Jul</v>
      </c>
      <c r="X1196" s="19">
        <f t="shared" si="208"/>
        <v>2001</v>
      </c>
      <c r="AG1196" s="19" t="s">
        <v>4366</v>
      </c>
      <c r="AH1196" s="19" t="s">
        <v>8336</v>
      </c>
      <c r="AI1196" s="19" t="s">
        <v>8298</v>
      </c>
      <c r="AJ1196" s="19" t="s">
        <v>8297</v>
      </c>
      <c r="AK1196" s="19" t="str">
        <v>tier - 3</v>
      </c>
      <c r="AL1196" s="19" t="str">
        <v>tier - 2</v>
      </c>
      <c r="AT1196" s="19" t="s">
        <v>8299</v>
      </c>
      <c r="AU1196" s="19" t="str">
        <v>R1013</v>
      </c>
      <c r="BD1196" s="39">
        <v>1977</v>
      </c>
      <c r="BE1196" s="19" t="str">
        <f t="shared" si="203"/>
        <v>Jun</v>
      </c>
      <c r="BF1196" s="19">
        <v>7</v>
      </c>
      <c r="BG1196" s="40">
        <f t="shared" si="204"/>
        <v>28283</v>
      </c>
      <c r="BM1196" s="39">
        <v>1973</v>
      </c>
      <c r="BN1196" s="19" t="str">
        <f t="shared" si="205"/>
        <v>Sep</v>
      </c>
      <c r="BO1196" s="19">
        <v>17</v>
      </c>
      <c r="BP1196" s="40">
        <f t="shared" si="202"/>
        <v>26924</v>
      </c>
      <c r="BQ1196" s="19">
        <f ca="1" t="shared" si="206"/>
        <v>52</v>
      </c>
      <c r="BU1196" s="19">
        <v>9800.89</v>
      </c>
      <c r="BV1196" s="41">
        <v>9800.89</v>
      </c>
    </row>
    <row r="1197" spans="1:74">
      <c r="A1197" s="19" t="s">
        <v>4396</v>
      </c>
      <c r="B1197" s="39">
        <v>1969</v>
      </c>
      <c r="C1197" s="19">
        <f t="shared" si="199"/>
        <v>1969</v>
      </c>
      <c r="D1197" s="19" t="s">
        <v>8329</v>
      </c>
      <c r="E1197" s="19" t="str">
        <f t="shared" si="198"/>
        <v>Oct</v>
      </c>
      <c r="F1197" s="19">
        <v>20</v>
      </c>
      <c r="G1197" s="40">
        <f t="shared" si="200"/>
        <v>25496</v>
      </c>
      <c r="H1197" s="19">
        <v>0</v>
      </c>
      <c r="I1197" s="19">
        <v>9863.47</v>
      </c>
      <c r="J1197" s="41">
        <v>9863.47</v>
      </c>
      <c r="K1197" s="19" t="s">
        <v>8298</v>
      </c>
      <c r="L1197" s="19" t="str">
        <v>tier - 3</v>
      </c>
      <c r="M1197" s="19" t="s">
        <v>8298</v>
      </c>
      <c r="N1197" s="19" t="str">
        <v>tier - 3</v>
      </c>
      <c r="O1197" s="19" t="s">
        <v>8315</v>
      </c>
      <c r="P1197" s="19" t="str">
        <v>R1012</v>
      </c>
      <c r="Q1197" s="19">
        <f ca="1" t="shared" si="201"/>
        <v>56</v>
      </c>
      <c r="R1197" s="29"/>
      <c r="U1197" s="19" t="s">
        <v>8310</v>
      </c>
      <c r="V1197" s="19" t="str">
        <f t="shared" si="207"/>
        <v>Sep</v>
      </c>
      <c r="X1197" s="19">
        <f t="shared" si="208"/>
        <v>1965</v>
      </c>
      <c r="AG1197" s="19" t="s">
        <v>4370</v>
      </c>
      <c r="AH1197" s="19" t="s">
        <v>8336</v>
      </c>
      <c r="AI1197" s="19" t="s">
        <v>8297</v>
      </c>
      <c r="AJ1197" s="19" t="s">
        <v>8302</v>
      </c>
      <c r="AK1197" s="19" t="str">
        <v>tier - 2</v>
      </c>
      <c r="AL1197" s="19" t="str">
        <v>tier - 1</v>
      </c>
      <c r="AT1197" s="19" t="s">
        <v>8299</v>
      </c>
      <c r="AU1197" s="19" t="str">
        <v>R1013</v>
      </c>
      <c r="BD1197" s="39">
        <v>1973</v>
      </c>
      <c r="BE1197" s="19" t="str">
        <f t="shared" si="203"/>
        <v>Sep</v>
      </c>
      <c r="BF1197" s="19">
        <v>17</v>
      </c>
      <c r="BG1197" s="40">
        <f t="shared" si="204"/>
        <v>26924</v>
      </c>
      <c r="BM1197" s="39">
        <v>1972</v>
      </c>
      <c r="BN1197" s="19" t="str">
        <f t="shared" si="205"/>
        <v>Jun</v>
      </c>
      <c r="BO1197" s="19">
        <v>28</v>
      </c>
      <c r="BP1197" s="40">
        <f t="shared" si="202"/>
        <v>26478</v>
      </c>
      <c r="BQ1197" s="19">
        <f ca="1" t="shared" si="206"/>
        <v>53</v>
      </c>
      <c r="BU1197" s="19">
        <v>9819.25</v>
      </c>
      <c r="BV1197" s="41">
        <v>9819.25</v>
      </c>
    </row>
    <row r="1198" spans="1:74">
      <c r="A1198" s="19" t="s">
        <v>4399</v>
      </c>
      <c r="B1198" s="39">
        <v>1971</v>
      </c>
      <c r="C1198" s="19">
        <f t="shared" si="199"/>
        <v>1971</v>
      </c>
      <c r="D1198" s="19" t="s">
        <v>8301</v>
      </c>
      <c r="E1198" s="19" t="str">
        <f t="shared" si="198"/>
        <v>Nov</v>
      </c>
      <c r="F1198" s="19">
        <v>9</v>
      </c>
      <c r="G1198" s="40">
        <f t="shared" si="200"/>
        <v>26246</v>
      </c>
      <c r="H1198" s="19">
        <v>0</v>
      </c>
      <c r="I1198" s="19">
        <v>9866.3</v>
      </c>
      <c r="J1198" s="41">
        <v>9866.3</v>
      </c>
      <c r="K1198" s="19" t="s">
        <v>8297</v>
      </c>
      <c r="L1198" s="19" t="str">
        <v>tier - 2</v>
      </c>
      <c r="M1198" s="19" t="s">
        <v>8298</v>
      </c>
      <c r="N1198" s="19" t="str">
        <v>tier - 3</v>
      </c>
      <c r="O1198" s="19" t="s">
        <v>8337</v>
      </c>
      <c r="P1198" s="19" t="str">
        <v>R1024</v>
      </c>
      <c r="Q1198" s="19">
        <f ca="1" t="shared" si="201"/>
        <v>53</v>
      </c>
      <c r="R1198" s="29"/>
      <c r="U1198" s="19" t="s">
        <v>8296</v>
      </c>
      <c r="V1198" s="19" t="str">
        <f t="shared" si="207"/>
        <v>Jul</v>
      </c>
      <c r="X1198" s="19">
        <f t="shared" si="208"/>
        <v>1973</v>
      </c>
      <c r="AG1198" s="19" t="s">
        <v>4374</v>
      </c>
      <c r="AH1198" s="19" t="s">
        <v>8336</v>
      </c>
      <c r="AI1198" s="19" t="s">
        <v>8297</v>
      </c>
      <c r="AJ1198" s="19" t="s">
        <v>8297</v>
      </c>
      <c r="AK1198" s="19" t="str">
        <v>tier - 2</v>
      </c>
      <c r="AL1198" s="19" t="str">
        <v>tier - 2</v>
      </c>
      <c r="AT1198" s="19" t="s">
        <v>8340</v>
      </c>
      <c r="AU1198" s="19" t="str">
        <v>R1021</v>
      </c>
      <c r="BD1198" s="39">
        <v>1972</v>
      </c>
      <c r="BE1198" s="19" t="str">
        <f t="shared" si="203"/>
        <v>Jun</v>
      </c>
      <c r="BF1198" s="19">
        <v>28</v>
      </c>
      <c r="BG1198" s="40">
        <f t="shared" si="204"/>
        <v>26478</v>
      </c>
      <c r="BM1198" s="39">
        <v>1972</v>
      </c>
      <c r="BN1198" s="19" t="str">
        <f t="shared" si="205"/>
        <v>Sep</v>
      </c>
      <c r="BO1198" s="19">
        <v>26</v>
      </c>
      <c r="BP1198" s="40">
        <f t="shared" si="202"/>
        <v>26568</v>
      </c>
      <c r="BQ1198" s="19">
        <f ca="1" t="shared" si="206"/>
        <v>53</v>
      </c>
      <c r="BU1198" s="19">
        <v>9836.21</v>
      </c>
      <c r="BV1198" s="41">
        <v>9836.21</v>
      </c>
    </row>
    <row r="1199" spans="1:74">
      <c r="A1199" s="19" t="s">
        <v>4402</v>
      </c>
      <c r="B1199" s="39">
        <v>1969</v>
      </c>
      <c r="C1199" s="19">
        <f t="shared" si="199"/>
        <v>1969</v>
      </c>
      <c r="D1199" s="19" t="s">
        <v>8328</v>
      </c>
      <c r="E1199" s="19" t="str">
        <f t="shared" si="198"/>
        <v>Aug</v>
      </c>
      <c r="F1199" s="19">
        <v>13</v>
      </c>
      <c r="G1199" s="40">
        <f t="shared" si="200"/>
        <v>25428</v>
      </c>
      <c r="H1199" s="19">
        <v>0</v>
      </c>
      <c r="I1199" s="19">
        <v>9869.81</v>
      </c>
      <c r="J1199" s="41">
        <v>9869.81</v>
      </c>
      <c r="K1199" s="19" t="s">
        <v>8298</v>
      </c>
      <c r="L1199" s="19" t="str">
        <v>tier - 3</v>
      </c>
      <c r="M1199" s="19" t="s">
        <v>8298</v>
      </c>
      <c r="N1199" s="19" t="str">
        <v>tier - 3</v>
      </c>
      <c r="O1199" s="19" t="s">
        <v>8315</v>
      </c>
      <c r="P1199" s="19" t="str">
        <v>R1012</v>
      </c>
      <c r="Q1199" s="19">
        <f ca="1" t="shared" si="201"/>
        <v>56</v>
      </c>
      <c r="R1199" s="29"/>
      <c r="U1199" s="19" t="s">
        <v>8328</v>
      </c>
      <c r="V1199" s="19" t="str">
        <f t="shared" si="207"/>
        <v>Aug</v>
      </c>
      <c r="X1199" s="19">
        <f t="shared" si="208"/>
        <v>1996</v>
      </c>
      <c r="AG1199" s="19" t="s">
        <v>4377</v>
      </c>
      <c r="AH1199" s="19" t="s">
        <v>8336</v>
      </c>
      <c r="AI1199" s="19" t="s">
        <v>8297</v>
      </c>
      <c r="AJ1199" s="19" t="s">
        <v>8298</v>
      </c>
      <c r="AK1199" s="19" t="str">
        <v>tier - 2</v>
      </c>
      <c r="AL1199" s="19" t="str">
        <v>tier - 3</v>
      </c>
      <c r="AT1199" s="19" t="s">
        <v>8340</v>
      </c>
      <c r="AU1199" s="19" t="str">
        <v>R1021</v>
      </c>
      <c r="BD1199" s="39">
        <v>1972</v>
      </c>
      <c r="BE1199" s="19" t="str">
        <f t="shared" si="203"/>
        <v>Sep</v>
      </c>
      <c r="BF1199" s="19">
        <v>26</v>
      </c>
      <c r="BG1199" s="40">
        <f t="shared" si="204"/>
        <v>26568</v>
      </c>
      <c r="BM1199" s="39">
        <v>1992</v>
      </c>
      <c r="BN1199" s="19" t="str">
        <f t="shared" si="205"/>
        <v>Aug</v>
      </c>
      <c r="BO1199" s="19">
        <v>13</v>
      </c>
      <c r="BP1199" s="40">
        <f t="shared" si="202"/>
        <v>33829</v>
      </c>
      <c r="BQ1199" s="19">
        <f ca="1" t="shared" si="206"/>
        <v>33</v>
      </c>
      <c r="BU1199" s="19">
        <v>9844.45</v>
      </c>
      <c r="BV1199" s="41">
        <v>9844.45</v>
      </c>
    </row>
    <row r="1200" spans="1:74">
      <c r="A1200" s="19" t="s">
        <v>4405</v>
      </c>
      <c r="B1200" s="39">
        <v>1998</v>
      </c>
      <c r="C1200" s="19">
        <f t="shared" si="199"/>
        <v>1998</v>
      </c>
      <c r="D1200" s="19" t="s">
        <v>8296</v>
      </c>
      <c r="E1200" s="19" t="str">
        <f t="shared" si="198"/>
        <v>Jul</v>
      </c>
      <c r="F1200" s="19">
        <v>6</v>
      </c>
      <c r="G1200" s="40">
        <f t="shared" si="200"/>
        <v>35982</v>
      </c>
      <c r="H1200" s="19">
        <v>0</v>
      </c>
      <c r="I1200" s="19">
        <v>9870.59</v>
      </c>
      <c r="J1200" s="41">
        <v>9870.59</v>
      </c>
      <c r="K1200" s="19" t="s">
        <v>8297</v>
      </c>
      <c r="L1200" s="19" t="str">
        <v>tier - 2</v>
      </c>
      <c r="M1200" s="19" t="s">
        <v>8297</v>
      </c>
      <c r="N1200" s="19" t="str">
        <v>tier - 2</v>
      </c>
      <c r="O1200" s="19" t="s">
        <v>8338</v>
      </c>
      <c r="P1200" s="19" t="str">
        <v>R1023</v>
      </c>
      <c r="Q1200" s="19">
        <f ca="1" t="shared" si="201"/>
        <v>27</v>
      </c>
      <c r="R1200" s="29"/>
      <c r="U1200" s="19" t="s">
        <v>8303</v>
      </c>
      <c r="V1200" s="19" t="str">
        <f t="shared" si="207"/>
        <v>Jun</v>
      </c>
      <c r="X1200" s="19">
        <f t="shared" si="208"/>
        <v>1977</v>
      </c>
      <c r="AG1200" s="19" t="s">
        <v>4381</v>
      </c>
      <c r="AH1200" s="19" t="s">
        <v>8336</v>
      </c>
      <c r="AI1200" s="19" t="s">
        <v>8297</v>
      </c>
      <c r="AJ1200" s="19" t="s">
        <v>8302</v>
      </c>
      <c r="AK1200" s="19" t="str">
        <v>tier - 2</v>
      </c>
      <c r="AL1200" s="19" t="str">
        <v>tier - 1</v>
      </c>
      <c r="AT1200" s="19" t="s">
        <v>8315</v>
      </c>
      <c r="AU1200" s="19" t="str">
        <v>R1012</v>
      </c>
      <c r="BD1200" s="39">
        <v>1992</v>
      </c>
      <c r="BE1200" s="19" t="str">
        <f t="shared" si="203"/>
        <v>Aug</v>
      </c>
      <c r="BF1200" s="19">
        <v>13</v>
      </c>
      <c r="BG1200" s="40">
        <f t="shared" si="204"/>
        <v>33829</v>
      </c>
      <c r="BM1200" s="39">
        <v>1968</v>
      </c>
      <c r="BN1200" s="19" t="str">
        <f t="shared" si="205"/>
        <v>Nov</v>
      </c>
      <c r="BO1200" s="19">
        <v>4</v>
      </c>
      <c r="BP1200" s="40">
        <f t="shared" si="202"/>
        <v>25146</v>
      </c>
      <c r="BQ1200" s="19">
        <f ca="1" t="shared" si="206"/>
        <v>56</v>
      </c>
      <c r="BU1200" s="19">
        <v>9850.43</v>
      </c>
      <c r="BV1200" s="41">
        <v>9850.43</v>
      </c>
    </row>
    <row r="1201" spans="1:74">
      <c r="A1201" s="19" t="s">
        <v>4409</v>
      </c>
      <c r="B1201" s="39">
        <v>1971</v>
      </c>
      <c r="C1201" s="19">
        <f t="shared" si="199"/>
        <v>1971</v>
      </c>
      <c r="D1201" s="19" t="s">
        <v>8326</v>
      </c>
      <c r="E1201" s="19" t="str">
        <f t="shared" si="198"/>
        <v>Dec</v>
      </c>
      <c r="F1201" s="19">
        <v>22</v>
      </c>
      <c r="G1201" s="40">
        <f t="shared" si="200"/>
        <v>26289</v>
      </c>
      <c r="H1201" s="19">
        <v>1</v>
      </c>
      <c r="I1201" s="19">
        <v>9872.7</v>
      </c>
      <c r="J1201" s="41">
        <v>9872.7</v>
      </c>
      <c r="K1201" s="19" t="s">
        <v>8297</v>
      </c>
      <c r="L1201" s="19" t="str">
        <v>tier - 2</v>
      </c>
      <c r="M1201" s="19" t="s">
        <v>8297</v>
      </c>
      <c r="N1201" s="19" t="str">
        <v>tier - 2</v>
      </c>
      <c r="O1201" s="19" t="s">
        <v>8330</v>
      </c>
      <c r="P1201" s="19" t="str">
        <v>R1011</v>
      </c>
      <c r="Q1201" s="19">
        <f ca="1" t="shared" si="201"/>
        <v>53</v>
      </c>
      <c r="R1201" s="29"/>
      <c r="U1201" s="19" t="s">
        <v>8310</v>
      </c>
      <c r="V1201" s="19" t="str">
        <f t="shared" si="207"/>
        <v>Sep</v>
      </c>
      <c r="X1201" s="19">
        <f t="shared" si="208"/>
        <v>1973</v>
      </c>
      <c r="AG1201" s="19" t="s">
        <v>4384</v>
      </c>
      <c r="AH1201" s="19" t="s">
        <v>8336</v>
      </c>
      <c r="AI1201" s="19" t="s">
        <v>8298</v>
      </c>
      <c r="AJ1201" s="19" t="s">
        <v>8298</v>
      </c>
      <c r="AK1201" s="19" t="str">
        <v>tier - 3</v>
      </c>
      <c r="AL1201" s="19" t="str">
        <v>tier - 3</v>
      </c>
      <c r="AT1201" s="19" t="s">
        <v>8330</v>
      </c>
      <c r="AU1201" s="19" t="str">
        <v>R1011</v>
      </c>
      <c r="BD1201" s="39">
        <v>1968</v>
      </c>
      <c r="BE1201" s="19" t="str">
        <f t="shared" si="203"/>
        <v>Nov</v>
      </c>
      <c r="BF1201" s="19">
        <v>4</v>
      </c>
      <c r="BG1201" s="40">
        <f t="shared" si="204"/>
        <v>25146</v>
      </c>
      <c r="BM1201" s="39">
        <v>1971</v>
      </c>
      <c r="BN1201" s="19" t="str">
        <f t="shared" si="205"/>
        <v>Oct</v>
      </c>
      <c r="BO1201" s="19">
        <v>23</v>
      </c>
      <c r="BP1201" s="40">
        <f t="shared" si="202"/>
        <v>26229</v>
      </c>
      <c r="BQ1201" s="19">
        <f ca="1" t="shared" si="206"/>
        <v>54</v>
      </c>
      <c r="BU1201" s="19">
        <v>9855.13</v>
      </c>
      <c r="BV1201" s="41">
        <v>9855.13</v>
      </c>
    </row>
    <row r="1202" spans="1:74">
      <c r="A1202" s="19" t="s">
        <v>4413</v>
      </c>
      <c r="B1202" s="39">
        <v>1971</v>
      </c>
      <c r="C1202" s="19">
        <f t="shared" si="199"/>
        <v>1971</v>
      </c>
      <c r="D1202" s="19" t="s">
        <v>8296</v>
      </c>
      <c r="E1202" s="19" t="str">
        <f t="shared" si="198"/>
        <v>Jul</v>
      </c>
      <c r="F1202" s="19">
        <v>3</v>
      </c>
      <c r="G1202" s="40">
        <f t="shared" si="200"/>
        <v>26117</v>
      </c>
      <c r="H1202" s="19">
        <v>0</v>
      </c>
      <c r="I1202" s="19">
        <v>9875.68</v>
      </c>
      <c r="J1202" s="41">
        <v>9875.68</v>
      </c>
      <c r="K1202" s="19" t="s">
        <v>8297</v>
      </c>
      <c r="L1202" s="19" t="str">
        <v>tier - 2</v>
      </c>
      <c r="M1202" s="19" t="s">
        <v>8298</v>
      </c>
      <c r="N1202" s="19" t="str">
        <v>tier - 3</v>
      </c>
      <c r="O1202" s="19" t="s">
        <v>8337</v>
      </c>
      <c r="P1202" s="19" t="str">
        <v>R1024</v>
      </c>
      <c r="Q1202" s="19">
        <f ca="1" t="shared" si="201"/>
        <v>54</v>
      </c>
      <c r="R1202" s="29"/>
      <c r="U1202" s="19" t="s">
        <v>8303</v>
      </c>
      <c r="V1202" s="19" t="str">
        <f t="shared" si="207"/>
        <v>Jun</v>
      </c>
      <c r="X1202" s="19">
        <f t="shared" si="208"/>
        <v>1972</v>
      </c>
      <c r="AG1202" s="19" t="s">
        <v>4388</v>
      </c>
      <c r="AH1202" s="19" t="s">
        <v>8336</v>
      </c>
      <c r="AI1202" s="19" t="s">
        <v>8297</v>
      </c>
      <c r="AJ1202" s="19" t="s">
        <v>8298</v>
      </c>
      <c r="AK1202" s="19" t="str">
        <v>tier - 2</v>
      </c>
      <c r="AL1202" s="19" t="str">
        <v>tier - 3</v>
      </c>
      <c r="AT1202" s="19" t="s">
        <v>8299</v>
      </c>
      <c r="AU1202" s="19" t="str">
        <v>R1013</v>
      </c>
      <c r="BD1202" s="39">
        <v>1971</v>
      </c>
      <c r="BE1202" s="19" t="str">
        <f t="shared" si="203"/>
        <v>Oct</v>
      </c>
      <c r="BF1202" s="19">
        <v>23</v>
      </c>
      <c r="BG1202" s="40">
        <f t="shared" si="204"/>
        <v>26229</v>
      </c>
      <c r="BM1202" s="39">
        <v>1971</v>
      </c>
      <c r="BN1202" s="19" t="str">
        <f t="shared" si="205"/>
        <v>Jul</v>
      </c>
      <c r="BO1202" s="19">
        <v>17</v>
      </c>
      <c r="BP1202" s="40">
        <f t="shared" si="202"/>
        <v>26131</v>
      </c>
      <c r="BQ1202" s="19">
        <f ca="1" t="shared" si="206"/>
        <v>54</v>
      </c>
      <c r="BU1202" s="19">
        <v>9861.03</v>
      </c>
      <c r="BV1202" s="41">
        <v>9861.03</v>
      </c>
    </row>
    <row r="1203" spans="1:74">
      <c r="A1203" s="19" t="s">
        <v>4417</v>
      </c>
      <c r="B1203" s="39">
        <v>1971</v>
      </c>
      <c r="C1203" s="19">
        <f t="shared" si="199"/>
        <v>1971</v>
      </c>
      <c r="D1203" s="19" t="s">
        <v>8329</v>
      </c>
      <c r="E1203" s="19" t="str">
        <f t="shared" si="198"/>
        <v>Oct</v>
      </c>
      <c r="F1203" s="19">
        <v>3</v>
      </c>
      <c r="G1203" s="40">
        <f t="shared" si="200"/>
        <v>26209</v>
      </c>
      <c r="H1203" s="19">
        <v>1</v>
      </c>
      <c r="I1203" s="19">
        <v>9877.61</v>
      </c>
      <c r="J1203" s="41">
        <v>9877.61</v>
      </c>
      <c r="K1203" s="19" t="s">
        <v>8297</v>
      </c>
      <c r="L1203" s="19" t="str">
        <v>tier - 2</v>
      </c>
      <c r="M1203" s="19" t="s">
        <v>8302</v>
      </c>
      <c r="N1203" s="19" t="str">
        <v>tier - 1</v>
      </c>
      <c r="O1203" s="19" t="s">
        <v>8299</v>
      </c>
      <c r="P1203" s="19" t="str">
        <v>R1013</v>
      </c>
      <c r="Q1203" s="19">
        <f ca="1" t="shared" si="201"/>
        <v>54</v>
      </c>
      <c r="R1203" s="29"/>
      <c r="U1203" s="19" t="s">
        <v>8310</v>
      </c>
      <c r="V1203" s="19" t="str">
        <f t="shared" si="207"/>
        <v>Sep</v>
      </c>
      <c r="X1203" s="19">
        <f t="shared" si="208"/>
        <v>1972</v>
      </c>
      <c r="AG1203" s="19" t="s">
        <v>4392</v>
      </c>
      <c r="AH1203" s="19" t="s">
        <v>8336</v>
      </c>
      <c r="AI1203" s="19" t="s">
        <v>8297</v>
      </c>
      <c r="AJ1203" s="19" t="s">
        <v>8297</v>
      </c>
      <c r="AK1203" s="19" t="str">
        <v>tier - 2</v>
      </c>
      <c r="AL1203" s="19" t="str">
        <v>tier - 2</v>
      </c>
      <c r="AT1203" s="19" t="s">
        <v>8330</v>
      </c>
      <c r="AU1203" s="19" t="str">
        <v>R1011</v>
      </c>
      <c r="BD1203" s="39">
        <v>1971</v>
      </c>
      <c r="BE1203" s="19" t="str">
        <f t="shared" si="203"/>
        <v>Jul</v>
      </c>
      <c r="BF1203" s="19">
        <v>17</v>
      </c>
      <c r="BG1203" s="40">
        <f t="shared" si="204"/>
        <v>26131</v>
      </c>
      <c r="BM1203" s="39">
        <v>1969</v>
      </c>
      <c r="BN1203" s="19" t="str">
        <f t="shared" si="205"/>
        <v>Oct</v>
      </c>
      <c r="BO1203" s="19">
        <v>20</v>
      </c>
      <c r="BP1203" s="40">
        <f t="shared" si="202"/>
        <v>25496</v>
      </c>
      <c r="BQ1203" s="19">
        <f ca="1" t="shared" si="206"/>
        <v>56</v>
      </c>
      <c r="BU1203" s="19">
        <v>9863.47</v>
      </c>
      <c r="BV1203" s="41">
        <v>9863.47</v>
      </c>
    </row>
    <row r="1204" spans="1:74">
      <c r="A1204" s="19" t="s">
        <v>4420</v>
      </c>
      <c r="B1204" s="39">
        <v>1971</v>
      </c>
      <c r="C1204" s="19">
        <f t="shared" si="199"/>
        <v>1971</v>
      </c>
      <c r="D1204" s="19" t="s">
        <v>8301</v>
      </c>
      <c r="E1204" s="19" t="str">
        <f t="shared" si="198"/>
        <v>Nov</v>
      </c>
      <c r="F1204" s="19">
        <v>8</v>
      </c>
      <c r="G1204" s="40">
        <f t="shared" si="200"/>
        <v>26245</v>
      </c>
      <c r="H1204" s="19">
        <v>1</v>
      </c>
      <c r="I1204" s="19">
        <v>9880.07</v>
      </c>
      <c r="J1204" s="41">
        <v>9880.07</v>
      </c>
      <c r="K1204" s="19" t="s">
        <v>8297</v>
      </c>
      <c r="L1204" s="19" t="str">
        <v>tier - 2</v>
      </c>
      <c r="M1204" s="19" t="s">
        <v>8298</v>
      </c>
      <c r="N1204" s="19" t="str">
        <v>tier - 3</v>
      </c>
      <c r="O1204" s="19" t="s">
        <v>8330</v>
      </c>
      <c r="P1204" s="19" t="str">
        <v>R1011</v>
      </c>
      <c r="Q1204" s="19">
        <f ca="1" t="shared" si="201"/>
        <v>53</v>
      </c>
      <c r="R1204" s="29"/>
      <c r="U1204" s="19" t="s">
        <v>8328</v>
      </c>
      <c r="V1204" s="19" t="str">
        <f t="shared" si="207"/>
        <v>Aug</v>
      </c>
      <c r="X1204" s="19">
        <f t="shared" si="208"/>
        <v>1992</v>
      </c>
      <c r="AG1204" s="19" t="s">
        <v>4396</v>
      </c>
      <c r="AH1204" s="19" t="s">
        <v>8336</v>
      </c>
      <c r="AI1204" s="19" t="s">
        <v>8298</v>
      </c>
      <c r="AJ1204" s="19" t="s">
        <v>8298</v>
      </c>
      <c r="AK1204" s="19" t="str">
        <v>tier - 3</v>
      </c>
      <c r="AL1204" s="19" t="str">
        <v>tier - 3</v>
      </c>
      <c r="AT1204" s="19" t="s">
        <v>8315</v>
      </c>
      <c r="AU1204" s="19" t="str">
        <v>R1012</v>
      </c>
      <c r="BD1204" s="39">
        <v>1969</v>
      </c>
      <c r="BE1204" s="19" t="str">
        <f t="shared" si="203"/>
        <v>Oct</v>
      </c>
      <c r="BF1204" s="19">
        <v>20</v>
      </c>
      <c r="BG1204" s="40">
        <f t="shared" si="204"/>
        <v>25496</v>
      </c>
      <c r="BM1204" s="39">
        <v>1971</v>
      </c>
      <c r="BN1204" s="19" t="str">
        <f t="shared" si="205"/>
        <v>Nov</v>
      </c>
      <c r="BO1204" s="19">
        <v>9</v>
      </c>
      <c r="BP1204" s="40">
        <f t="shared" si="202"/>
        <v>26246</v>
      </c>
      <c r="BQ1204" s="19">
        <f ca="1" t="shared" si="206"/>
        <v>53</v>
      </c>
      <c r="BU1204" s="19">
        <v>9866.3</v>
      </c>
      <c r="BV1204" s="41">
        <v>9866.3</v>
      </c>
    </row>
    <row r="1205" spans="1:74">
      <c r="A1205" s="19" t="s">
        <v>4424</v>
      </c>
      <c r="B1205" s="39">
        <v>1966</v>
      </c>
      <c r="C1205" s="19">
        <f t="shared" si="199"/>
        <v>1966</v>
      </c>
      <c r="D1205" s="19" t="s">
        <v>8301</v>
      </c>
      <c r="E1205" s="19" t="str">
        <f t="shared" si="198"/>
        <v>Nov</v>
      </c>
      <c r="F1205" s="19">
        <v>5</v>
      </c>
      <c r="G1205" s="40">
        <f t="shared" si="200"/>
        <v>24416</v>
      </c>
      <c r="H1205" s="19">
        <v>0</v>
      </c>
      <c r="I1205" s="19">
        <v>9890.23</v>
      </c>
      <c r="J1205" s="41">
        <v>9890.23</v>
      </c>
      <c r="K1205" s="19" t="s">
        <v>8298</v>
      </c>
      <c r="L1205" s="19" t="str">
        <v>tier - 3</v>
      </c>
      <c r="M1205" s="19" t="s">
        <v>8298</v>
      </c>
      <c r="N1205" s="19" t="str">
        <v>tier - 3</v>
      </c>
      <c r="O1205" s="19" t="s">
        <v>8299</v>
      </c>
      <c r="P1205" s="19" t="str">
        <v>R1013</v>
      </c>
      <c r="Q1205" s="19">
        <f ca="1" t="shared" si="201"/>
        <v>58</v>
      </c>
      <c r="R1205" s="29"/>
      <c r="U1205" s="19" t="s">
        <v>8301</v>
      </c>
      <c r="V1205" s="19" t="str">
        <f t="shared" si="207"/>
        <v>Nov</v>
      </c>
      <c r="X1205" s="19">
        <f t="shared" si="208"/>
        <v>1968</v>
      </c>
      <c r="AG1205" s="19" t="s">
        <v>4399</v>
      </c>
      <c r="AH1205" s="19" t="s">
        <v>8336</v>
      </c>
      <c r="AI1205" s="19" t="s">
        <v>8297</v>
      </c>
      <c r="AJ1205" s="19" t="s">
        <v>8298</v>
      </c>
      <c r="AK1205" s="19" t="str">
        <v>tier - 2</v>
      </c>
      <c r="AL1205" s="19" t="str">
        <v>tier - 3</v>
      </c>
      <c r="AT1205" s="19" t="s">
        <v>8337</v>
      </c>
      <c r="AU1205" s="19" t="str">
        <v>R1024</v>
      </c>
      <c r="BD1205" s="39">
        <v>1971</v>
      </c>
      <c r="BE1205" s="19" t="str">
        <f t="shared" si="203"/>
        <v>Nov</v>
      </c>
      <c r="BF1205" s="19">
        <v>9</v>
      </c>
      <c r="BG1205" s="40">
        <f t="shared" si="204"/>
        <v>26246</v>
      </c>
      <c r="BM1205" s="39">
        <v>1969</v>
      </c>
      <c r="BN1205" s="19" t="str">
        <f t="shared" si="205"/>
        <v>Aug</v>
      </c>
      <c r="BO1205" s="19">
        <v>13</v>
      </c>
      <c r="BP1205" s="40">
        <f t="shared" si="202"/>
        <v>25428</v>
      </c>
      <c r="BQ1205" s="19">
        <f ca="1" t="shared" si="206"/>
        <v>56</v>
      </c>
      <c r="BU1205" s="19">
        <v>9869.81</v>
      </c>
      <c r="BV1205" s="41">
        <v>9869.81</v>
      </c>
    </row>
    <row r="1206" spans="1:74">
      <c r="A1206" s="19" t="s">
        <v>4427</v>
      </c>
      <c r="B1206" s="39">
        <v>1996</v>
      </c>
      <c r="C1206" s="19">
        <f t="shared" si="199"/>
        <v>1996</v>
      </c>
      <c r="D1206" s="19" t="s">
        <v>8296</v>
      </c>
      <c r="E1206" s="19" t="str">
        <f t="shared" si="198"/>
        <v>Jul</v>
      </c>
      <c r="F1206" s="19">
        <v>8</v>
      </c>
      <c r="G1206" s="40">
        <f t="shared" si="200"/>
        <v>35254</v>
      </c>
      <c r="H1206" s="19">
        <v>0</v>
      </c>
      <c r="I1206" s="19">
        <v>9894.69</v>
      </c>
      <c r="J1206" s="41">
        <v>9894.69</v>
      </c>
      <c r="K1206" s="19" t="s">
        <v>8297</v>
      </c>
      <c r="L1206" s="19" t="str">
        <v>tier - 2</v>
      </c>
      <c r="M1206" s="19" t="s">
        <v>8298</v>
      </c>
      <c r="N1206" s="19" t="str">
        <v>tier - 3</v>
      </c>
      <c r="O1206" s="19" t="s">
        <v>8315</v>
      </c>
      <c r="P1206" s="19" t="str">
        <v>R1012</v>
      </c>
      <c r="Q1206" s="19">
        <f ca="1" t="shared" si="201"/>
        <v>29</v>
      </c>
      <c r="R1206" s="29"/>
      <c r="U1206" s="19" t="s">
        <v>8329</v>
      </c>
      <c r="V1206" s="19" t="str">
        <f t="shared" si="207"/>
        <v>Oct</v>
      </c>
      <c r="X1206" s="19">
        <f t="shared" si="208"/>
        <v>1971</v>
      </c>
      <c r="AG1206" s="19" t="s">
        <v>4402</v>
      </c>
      <c r="AH1206" s="19" t="s">
        <v>8336</v>
      </c>
      <c r="AI1206" s="19" t="s">
        <v>8298</v>
      </c>
      <c r="AJ1206" s="19" t="s">
        <v>8298</v>
      </c>
      <c r="AK1206" s="19" t="str">
        <v>tier - 3</v>
      </c>
      <c r="AL1206" s="19" t="str">
        <v>tier - 3</v>
      </c>
      <c r="AT1206" s="19" t="s">
        <v>8315</v>
      </c>
      <c r="AU1206" s="19" t="str">
        <v>R1012</v>
      </c>
      <c r="BD1206" s="39">
        <v>1969</v>
      </c>
      <c r="BE1206" s="19" t="str">
        <f t="shared" si="203"/>
        <v>Aug</v>
      </c>
      <c r="BF1206" s="19">
        <v>13</v>
      </c>
      <c r="BG1206" s="40">
        <f t="shared" si="204"/>
        <v>25428</v>
      </c>
      <c r="BM1206" s="39">
        <v>1998</v>
      </c>
      <c r="BN1206" s="19" t="str">
        <f t="shared" si="205"/>
        <v>Jul</v>
      </c>
      <c r="BO1206" s="19">
        <v>6</v>
      </c>
      <c r="BP1206" s="40">
        <f t="shared" si="202"/>
        <v>35982</v>
      </c>
      <c r="BQ1206" s="19">
        <f ca="1" t="shared" si="206"/>
        <v>27</v>
      </c>
      <c r="BU1206" s="19">
        <v>9870.59</v>
      </c>
      <c r="BV1206" s="41">
        <v>9870.59</v>
      </c>
    </row>
    <row r="1207" spans="1:74">
      <c r="A1207" s="19" t="s">
        <v>4429</v>
      </c>
      <c r="B1207" s="39">
        <v>1962</v>
      </c>
      <c r="C1207" s="19">
        <f t="shared" si="199"/>
        <v>1962</v>
      </c>
      <c r="D1207" s="19" t="s">
        <v>8328</v>
      </c>
      <c r="E1207" s="19" t="str">
        <f t="shared" si="198"/>
        <v>Aug</v>
      </c>
      <c r="F1207" s="19">
        <v>17</v>
      </c>
      <c r="G1207" s="40">
        <f t="shared" si="200"/>
        <v>22875</v>
      </c>
      <c r="H1207" s="19">
        <v>0</v>
      </c>
      <c r="I1207" s="19">
        <v>9907.83</v>
      </c>
      <c r="J1207" s="41">
        <v>9907.83</v>
      </c>
      <c r="K1207" s="19" t="s">
        <v>8298</v>
      </c>
      <c r="L1207" s="19" t="str">
        <v>tier - 3</v>
      </c>
      <c r="M1207" s="19" t="s">
        <v>8297</v>
      </c>
      <c r="N1207" s="19" t="str">
        <v>tier - 2</v>
      </c>
      <c r="O1207" s="19" t="s">
        <v>8299</v>
      </c>
      <c r="P1207" s="19" t="str">
        <v>R1013</v>
      </c>
      <c r="Q1207" s="19">
        <f ca="1" t="shared" si="201"/>
        <v>63</v>
      </c>
      <c r="R1207" s="29"/>
      <c r="U1207" s="19" t="s">
        <v>8296</v>
      </c>
      <c r="V1207" s="19" t="str">
        <f t="shared" si="207"/>
        <v>Jul</v>
      </c>
      <c r="X1207" s="19">
        <f t="shared" si="208"/>
        <v>1971</v>
      </c>
      <c r="AG1207" s="19" t="s">
        <v>4405</v>
      </c>
      <c r="AH1207" s="19" t="s">
        <v>8336</v>
      </c>
      <c r="AI1207" s="19" t="s">
        <v>8297</v>
      </c>
      <c r="AJ1207" s="19" t="s">
        <v>8297</v>
      </c>
      <c r="AK1207" s="19" t="str">
        <v>tier - 2</v>
      </c>
      <c r="AL1207" s="19" t="str">
        <v>tier - 2</v>
      </c>
      <c r="AT1207" s="19" t="s">
        <v>8338</v>
      </c>
      <c r="AU1207" s="19" t="str">
        <v>R1023</v>
      </c>
      <c r="BD1207" s="39">
        <v>1998</v>
      </c>
      <c r="BE1207" s="19" t="str">
        <f t="shared" si="203"/>
        <v>Jul</v>
      </c>
      <c r="BF1207" s="19">
        <v>6</v>
      </c>
      <c r="BG1207" s="40">
        <f t="shared" si="204"/>
        <v>35982</v>
      </c>
      <c r="BM1207" s="39">
        <v>1971</v>
      </c>
      <c r="BN1207" s="19" t="str">
        <f t="shared" si="205"/>
        <v>Dec</v>
      </c>
      <c r="BO1207" s="19">
        <v>22</v>
      </c>
      <c r="BP1207" s="40">
        <f t="shared" si="202"/>
        <v>26289</v>
      </c>
      <c r="BQ1207" s="19">
        <f ca="1" t="shared" si="206"/>
        <v>53</v>
      </c>
      <c r="BU1207" s="19">
        <v>9872.7</v>
      </c>
      <c r="BV1207" s="41">
        <v>9872.7</v>
      </c>
    </row>
    <row r="1208" spans="1:74">
      <c r="A1208" s="19" t="s">
        <v>4433</v>
      </c>
      <c r="B1208" s="39">
        <v>1972</v>
      </c>
      <c r="C1208" s="19">
        <f t="shared" si="199"/>
        <v>1972</v>
      </c>
      <c r="D1208" s="19" t="s">
        <v>8310</v>
      </c>
      <c r="E1208" s="19" t="str">
        <f t="shared" si="198"/>
        <v>Sep</v>
      </c>
      <c r="F1208" s="19">
        <v>14</v>
      </c>
      <c r="G1208" s="40">
        <f t="shared" si="200"/>
        <v>26556</v>
      </c>
      <c r="H1208" s="19">
        <v>1</v>
      </c>
      <c r="I1208" s="19">
        <v>9910.36</v>
      </c>
      <c r="J1208" s="41">
        <v>9910.36</v>
      </c>
      <c r="K1208" s="19" t="s">
        <v>8297</v>
      </c>
      <c r="L1208" s="19" t="str">
        <v>tier - 2</v>
      </c>
      <c r="M1208" s="19" t="s">
        <v>8298</v>
      </c>
      <c r="N1208" s="19" t="str">
        <v>tier - 3</v>
      </c>
      <c r="O1208" s="19" t="s">
        <v>8315</v>
      </c>
      <c r="P1208" s="19" t="str">
        <v>R1012</v>
      </c>
      <c r="Q1208" s="19">
        <f ca="1" t="shared" si="201"/>
        <v>53</v>
      </c>
      <c r="R1208" s="29"/>
      <c r="U1208" s="19" t="s">
        <v>8329</v>
      </c>
      <c r="V1208" s="19" t="str">
        <f t="shared" si="207"/>
        <v>Oct</v>
      </c>
      <c r="X1208" s="19">
        <f t="shared" si="208"/>
        <v>1969</v>
      </c>
      <c r="AG1208" s="19" t="s">
        <v>4409</v>
      </c>
      <c r="AH1208" s="19" t="s">
        <v>8336</v>
      </c>
      <c r="AI1208" s="19" t="s">
        <v>8297</v>
      </c>
      <c r="AJ1208" s="19" t="s">
        <v>8297</v>
      </c>
      <c r="AK1208" s="19" t="str">
        <v>tier - 2</v>
      </c>
      <c r="AL1208" s="19" t="str">
        <v>tier - 2</v>
      </c>
      <c r="AT1208" s="19" t="s">
        <v>8330</v>
      </c>
      <c r="AU1208" s="19" t="str">
        <v>R1011</v>
      </c>
      <c r="BD1208" s="39">
        <v>1971</v>
      </c>
      <c r="BE1208" s="19" t="str">
        <f t="shared" si="203"/>
        <v>Dec</v>
      </c>
      <c r="BF1208" s="19">
        <v>22</v>
      </c>
      <c r="BG1208" s="40">
        <f t="shared" si="204"/>
        <v>26289</v>
      </c>
      <c r="BM1208" s="39">
        <v>1971</v>
      </c>
      <c r="BN1208" s="19" t="str">
        <f t="shared" si="205"/>
        <v>Jul</v>
      </c>
      <c r="BO1208" s="19">
        <v>3</v>
      </c>
      <c r="BP1208" s="40">
        <f t="shared" si="202"/>
        <v>26117</v>
      </c>
      <c r="BQ1208" s="19">
        <f ca="1" t="shared" si="206"/>
        <v>54</v>
      </c>
      <c r="BU1208" s="19">
        <v>9875.68</v>
      </c>
      <c r="BV1208" s="41">
        <v>9875.68</v>
      </c>
    </row>
    <row r="1209" spans="1:74">
      <c r="A1209" s="19" t="s">
        <v>4437</v>
      </c>
      <c r="B1209" s="39">
        <v>1985</v>
      </c>
      <c r="C1209" s="19">
        <f t="shared" si="199"/>
        <v>1985</v>
      </c>
      <c r="D1209" s="19" t="s">
        <v>8328</v>
      </c>
      <c r="E1209" s="19" t="str">
        <f t="shared" si="198"/>
        <v>Aug</v>
      </c>
      <c r="F1209" s="19">
        <v>19</v>
      </c>
      <c r="G1209" s="40">
        <f t="shared" si="200"/>
        <v>31278</v>
      </c>
      <c r="H1209" s="19">
        <v>3</v>
      </c>
      <c r="I1209" s="19">
        <v>9930.64</v>
      </c>
      <c r="J1209" s="41">
        <v>9930.64</v>
      </c>
      <c r="K1209" s="19" t="s">
        <v>8297</v>
      </c>
      <c r="L1209" s="19" t="str">
        <v>tier - 2</v>
      </c>
      <c r="M1209" s="19" t="s">
        <v>8298</v>
      </c>
      <c r="N1209" s="19" t="str">
        <v>tier - 3</v>
      </c>
      <c r="O1209" s="19" t="s">
        <v>8335</v>
      </c>
      <c r="P1209" s="19" t="str">
        <v>R1025</v>
      </c>
      <c r="Q1209" s="19">
        <f ca="1" t="shared" si="201"/>
        <v>40</v>
      </c>
      <c r="R1209" s="29"/>
      <c r="U1209" s="19" t="s">
        <v>8301</v>
      </c>
      <c r="V1209" s="19" t="str">
        <f t="shared" si="207"/>
        <v>Nov</v>
      </c>
      <c r="X1209" s="19">
        <f t="shared" si="208"/>
        <v>1971</v>
      </c>
      <c r="AG1209" s="19" t="s">
        <v>4413</v>
      </c>
      <c r="AH1209" s="19" t="s">
        <v>8336</v>
      </c>
      <c r="AI1209" s="19" t="s">
        <v>8297</v>
      </c>
      <c r="AJ1209" s="19" t="s">
        <v>8298</v>
      </c>
      <c r="AK1209" s="19" t="str">
        <v>tier - 2</v>
      </c>
      <c r="AL1209" s="19" t="str">
        <v>tier - 3</v>
      </c>
      <c r="AT1209" s="19" t="s">
        <v>8337</v>
      </c>
      <c r="AU1209" s="19" t="str">
        <v>R1024</v>
      </c>
      <c r="BD1209" s="39">
        <v>1971</v>
      </c>
      <c r="BE1209" s="19" t="str">
        <f t="shared" si="203"/>
        <v>Jul</v>
      </c>
      <c r="BF1209" s="19">
        <v>3</v>
      </c>
      <c r="BG1209" s="40">
        <f t="shared" si="204"/>
        <v>26117</v>
      </c>
      <c r="BM1209" s="39">
        <v>1971</v>
      </c>
      <c r="BN1209" s="19" t="str">
        <f t="shared" si="205"/>
        <v>Oct</v>
      </c>
      <c r="BO1209" s="19">
        <v>3</v>
      </c>
      <c r="BP1209" s="40">
        <f t="shared" si="202"/>
        <v>26209</v>
      </c>
      <c r="BQ1209" s="19">
        <f ca="1" t="shared" si="206"/>
        <v>54</v>
      </c>
      <c r="BU1209" s="19">
        <v>9877.61</v>
      </c>
      <c r="BV1209" s="41">
        <v>9877.61</v>
      </c>
    </row>
    <row r="1210" spans="1:74">
      <c r="A1210" s="19" t="s">
        <v>4440</v>
      </c>
      <c r="B1210" s="39">
        <v>1983</v>
      </c>
      <c r="C1210" s="19">
        <f t="shared" si="199"/>
        <v>1983</v>
      </c>
      <c r="D1210" s="19" t="s">
        <v>8326</v>
      </c>
      <c r="E1210" s="19" t="str">
        <f t="shared" si="198"/>
        <v>Dec</v>
      </c>
      <c r="F1210" s="19">
        <v>3</v>
      </c>
      <c r="G1210" s="40">
        <f t="shared" si="200"/>
        <v>30653</v>
      </c>
      <c r="H1210" s="19">
        <v>3</v>
      </c>
      <c r="I1210" s="19">
        <v>9931.96</v>
      </c>
      <c r="J1210" s="41">
        <v>9931.96</v>
      </c>
      <c r="K1210" s="19" t="s">
        <v>8297</v>
      </c>
      <c r="L1210" s="19" t="str">
        <v>tier - 2</v>
      </c>
      <c r="M1210" s="19" t="s">
        <v>8297</v>
      </c>
      <c r="N1210" s="19" t="str">
        <v>tier - 2</v>
      </c>
      <c r="O1210" s="19" t="s">
        <v>8315</v>
      </c>
      <c r="P1210" s="19" t="str">
        <v>R1012</v>
      </c>
      <c r="Q1210" s="19">
        <f ca="1" t="shared" si="201"/>
        <v>41</v>
      </c>
      <c r="R1210" s="29"/>
      <c r="U1210" s="19" t="s">
        <v>8328</v>
      </c>
      <c r="V1210" s="19" t="str">
        <f t="shared" si="207"/>
        <v>Aug</v>
      </c>
      <c r="X1210" s="19">
        <f t="shared" si="208"/>
        <v>1969</v>
      </c>
      <c r="AG1210" s="19" t="s">
        <v>4417</v>
      </c>
      <c r="AH1210" s="19" t="s">
        <v>8336</v>
      </c>
      <c r="AI1210" s="19" t="s">
        <v>8297</v>
      </c>
      <c r="AJ1210" s="19" t="s">
        <v>8302</v>
      </c>
      <c r="AK1210" s="19" t="str">
        <v>tier - 2</v>
      </c>
      <c r="AL1210" s="19" t="str">
        <v>tier - 1</v>
      </c>
      <c r="AT1210" s="19" t="s">
        <v>8299</v>
      </c>
      <c r="AU1210" s="19" t="str">
        <v>R1013</v>
      </c>
      <c r="BD1210" s="39">
        <v>1971</v>
      </c>
      <c r="BE1210" s="19" t="str">
        <f t="shared" si="203"/>
        <v>Oct</v>
      </c>
      <c r="BF1210" s="19">
        <v>3</v>
      </c>
      <c r="BG1210" s="40">
        <f t="shared" si="204"/>
        <v>26209</v>
      </c>
      <c r="BM1210" s="39">
        <v>1971</v>
      </c>
      <c r="BN1210" s="19" t="str">
        <f t="shared" si="205"/>
        <v>Nov</v>
      </c>
      <c r="BO1210" s="19">
        <v>8</v>
      </c>
      <c r="BP1210" s="40">
        <f t="shared" si="202"/>
        <v>26245</v>
      </c>
      <c r="BQ1210" s="19">
        <f ca="1" t="shared" si="206"/>
        <v>53</v>
      </c>
      <c r="BU1210" s="19">
        <v>9880.07</v>
      </c>
      <c r="BV1210" s="41">
        <v>9880.07</v>
      </c>
    </row>
    <row r="1211" spans="1:74">
      <c r="A1211" s="19" t="s">
        <v>4444</v>
      </c>
      <c r="B1211" s="39">
        <v>1964</v>
      </c>
      <c r="C1211" s="19">
        <f t="shared" si="199"/>
        <v>1964</v>
      </c>
      <c r="D1211" s="19" t="s">
        <v>8310</v>
      </c>
      <c r="E1211" s="19" t="str">
        <f t="shared" si="198"/>
        <v>Sep</v>
      </c>
      <c r="F1211" s="19">
        <v>11</v>
      </c>
      <c r="G1211" s="40">
        <f t="shared" si="200"/>
        <v>23631</v>
      </c>
      <c r="H1211" s="19">
        <v>0</v>
      </c>
      <c r="I1211" s="19">
        <v>9933.44</v>
      </c>
      <c r="J1211" s="41">
        <v>9933.44</v>
      </c>
      <c r="K1211" s="19" t="s">
        <v>8298</v>
      </c>
      <c r="L1211" s="19" t="str">
        <v>tier - 3</v>
      </c>
      <c r="M1211" s="19" t="s">
        <v>8298</v>
      </c>
      <c r="N1211" s="19" t="str">
        <v>tier - 3</v>
      </c>
      <c r="O1211" s="19" t="s">
        <v>8299</v>
      </c>
      <c r="P1211" s="19" t="str">
        <v>R1013</v>
      </c>
      <c r="Q1211" s="19">
        <f ca="1" t="shared" si="201"/>
        <v>61</v>
      </c>
      <c r="R1211" s="29"/>
      <c r="U1211" s="19" t="s">
        <v>8296</v>
      </c>
      <c r="V1211" s="19" t="str">
        <f t="shared" si="207"/>
        <v>Jul</v>
      </c>
      <c r="X1211" s="19">
        <f t="shared" si="208"/>
        <v>1998</v>
      </c>
      <c r="AG1211" s="19" t="s">
        <v>4420</v>
      </c>
      <c r="AH1211" s="19" t="s">
        <v>8336</v>
      </c>
      <c r="AI1211" s="19" t="s">
        <v>8297</v>
      </c>
      <c r="AJ1211" s="19" t="s">
        <v>8298</v>
      </c>
      <c r="AK1211" s="19" t="str">
        <v>tier - 2</v>
      </c>
      <c r="AL1211" s="19" t="str">
        <v>tier - 3</v>
      </c>
      <c r="AT1211" s="19" t="s">
        <v>8330</v>
      </c>
      <c r="AU1211" s="19" t="str">
        <v>R1011</v>
      </c>
      <c r="BD1211" s="39">
        <v>1971</v>
      </c>
      <c r="BE1211" s="19" t="str">
        <f t="shared" si="203"/>
        <v>Nov</v>
      </c>
      <c r="BF1211" s="19">
        <v>8</v>
      </c>
      <c r="BG1211" s="40">
        <f t="shared" si="204"/>
        <v>26245</v>
      </c>
      <c r="BM1211" s="39">
        <v>1966</v>
      </c>
      <c r="BN1211" s="19" t="str">
        <f t="shared" si="205"/>
        <v>Nov</v>
      </c>
      <c r="BO1211" s="19">
        <v>5</v>
      </c>
      <c r="BP1211" s="40">
        <f t="shared" si="202"/>
        <v>24416</v>
      </c>
      <c r="BQ1211" s="19">
        <f ca="1" t="shared" si="206"/>
        <v>58</v>
      </c>
      <c r="BU1211" s="19">
        <v>9890.23</v>
      </c>
      <c r="BV1211" s="41">
        <v>9890.23</v>
      </c>
    </row>
    <row r="1212" spans="1:74">
      <c r="A1212" s="19" t="s">
        <v>4448</v>
      </c>
      <c r="B1212" s="39">
        <v>1971</v>
      </c>
      <c r="C1212" s="19">
        <f t="shared" si="199"/>
        <v>1971</v>
      </c>
      <c r="D1212" s="19" t="s">
        <v>8326</v>
      </c>
      <c r="E1212" s="19" t="str">
        <f t="shared" si="198"/>
        <v>Dec</v>
      </c>
      <c r="F1212" s="19">
        <v>26</v>
      </c>
      <c r="G1212" s="40">
        <f t="shared" si="200"/>
        <v>26293</v>
      </c>
      <c r="H1212" s="19">
        <v>1</v>
      </c>
      <c r="I1212" s="19">
        <v>9957.72</v>
      </c>
      <c r="J1212" s="41">
        <v>9957.72</v>
      </c>
      <c r="K1212" s="19" t="s">
        <v>8297</v>
      </c>
      <c r="L1212" s="19" t="str">
        <v>tier - 2</v>
      </c>
      <c r="M1212" s="19" t="s">
        <v>8298</v>
      </c>
      <c r="N1212" s="19" t="str">
        <v>tier - 3</v>
      </c>
      <c r="O1212" s="19" t="s">
        <v>8334</v>
      </c>
      <c r="P1212" s="19" t="str">
        <v>R1018</v>
      </c>
      <c r="Q1212" s="19">
        <f ca="1" t="shared" si="201"/>
        <v>53</v>
      </c>
      <c r="R1212" s="29"/>
      <c r="U1212" s="19" t="s">
        <v>8326</v>
      </c>
      <c r="V1212" s="19" t="str">
        <f t="shared" si="207"/>
        <v>Dec</v>
      </c>
      <c r="X1212" s="19">
        <f t="shared" si="208"/>
        <v>1971</v>
      </c>
      <c r="AG1212" s="19" t="s">
        <v>4424</v>
      </c>
      <c r="AH1212" s="19" t="s">
        <v>8336</v>
      </c>
      <c r="AI1212" s="19" t="s">
        <v>8298</v>
      </c>
      <c r="AJ1212" s="19" t="s">
        <v>8298</v>
      </c>
      <c r="AK1212" s="19" t="str">
        <v>tier - 3</v>
      </c>
      <c r="AL1212" s="19" t="str">
        <v>tier - 3</v>
      </c>
      <c r="AT1212" s="19" t="s">
        <v>8299</v>
      </c>
      <c r="AU1212" s="19" t="str">
        <v>R1013</v>
      </c>
      <c r="BD1212" s="39">
        <v>1966</v>
      </c>
      <c r="BE1212" s="19" t="str">
        <f t="shared" si="203"/>
        <v>Nov</v>
      </c>
      <c r="BF1212" s="19">
        <v>5</v>
      </c>
      <c r="BG1212" s="40">
        <f t="shared" si="204"/>
        <v>24416</v>
      </c>
      <c r="BM1212" s="39">
        <v>1996</v>
      </c>
      <c r="BN1212" s="19" t="str">
        <f t="shared" si="205"/>
        <v>Jul</v>
      </c>
      <c r="BO1212" s="19">
        <v>8</v>
      </c>
      <c r="BP1212" s="40">
        <f t="shared" si="202"/>
        <v>35254</v>
      </c>
      <c r="BQ1212" s="19">
        <f ca="1" t="shared" si="206"/>
        <v>29</v>
      </c>
      <c r="BU1212" s="19">
        <v>9894.69</v>
      </c>
      <c r="BV1212" s="41">
        <v>9894.69</v>
      </c>
    </row>
    <row r="1213" spans="1:74">
      <c r="A1213" s="19" t="s">
        <v>4452</v>
      </c>
      <c r="B1213" s="39">
        <v>1971</v>
      </c>
      <c r="C1213" s="19">
        <f t="shared" si="199"/>
        <v>1971</v>
      </c>
      <c r="D1213" s="19" t="s">
        <v>8329</v>
      </c>
      <c r="E1213" s="19" t="str">
        <f t="shared" si="198"/>
        <v>Oct</v>
      </c>
      <c r="F1213" s="19">
        <v>6</v>
      </c>
      <c r="G1213" s="40">
        <f t="shared" si="200"/>
        <v>26212</v>
      </c>
      <c r="H1213" s="19">
        <v>1</v>
      </c>
      <c r="I1213" s="19">
        <v>9964.06</v>
      </c>
      <c r="J1213" s="41">
        <v>9964.06</v>
      </c>
      <c r="K1213" s="19" t="s">
        <v>8297</v>
      </c>
      <c r="L1213" s="19" t="str">
        <v>tier - 2</v>
      </c>
      <c r="M1213" s="19" t="s">
        <v>8297</v>
      </c>
      <c r="N1213" s="19" t="str">
        <v>tier - 2</v>
      </c>
      <c r="O1213" s="19" t="s">
        <v>8332</v>
      </c>
      <c r="P1213" s="19" t="str">
        <v>R1019</v>
      </c>
      <c r="Q1213" s="19">
        <f ca="1" t="shared" si="201"/>
        <v>54</v>
      </c>
      <c r="R1213" s="29"/>
      <c r="U1213" s="19" t="s">
        <v>8296</v>
      </c>
      <c r="V1213" s="19" t="str">
        <f t="shared" si="207"/>
        <v>Jul</v>
      </c>
      <c r="X1213" s="19">
        <f t="shared" si="208"/>
        <v>1971</v>
      </c>
      <c r="AG1213" s="19" t="s">
        <v>4427</v>
      </c>
      <c r="AH1213" s="19" t="s">
        <v>8336</v>
      </c>
      <c r="AI1213" s="19" t="s">
        <v>8297</v>
      </c>
      <c r="AJ1213" s="19" t="s">
        <v>8298</v>
      </c>
      <c r="AK1213" s="19" t="str">
        <v>tier - 2</v>
      </c>
      <c r="AL1213" s="19" t="str">
        <v>tier - 3</v>
      </c>
      <c r="AT1213" s="19" t="s">
        <v>8315</v>
      </c>
      <c r="AU1213" s="19" t="str">
        <v>R1012</v>
      </c>
      <c r="BD1213" s="39">
        <v>1996</v>
      </c>
      <c r="BE1213" s="19" t="str">
        <f t="shared" si="203"/>
        <v>Jul</v>
      </c>
      <c r="BF1213" s="19">
        <v>8</v>
      </c>
      <c r="BG1213" s="40">
        <f t="shared" si="204"/>
        <v>35254</v>
      </c>
      <c r="BM1213" s="39">
        <v>1962</v>
      </c>
      <c r="BN1213" s="19" t="str">
        <f t="shared" si="205"/>
        <v>Aug</v>
      </c>
      <c r="BO1213" s="19">
        <v>17</v>
      </c>
      <c r="BP1213" s="40">
        <f t="shared" si="202"/>
        <v>22875</v>
      </c>
      <c r="BQ1213" s="19">
        <f ca="1" t="shared" si="206"/>
        <v>63</v>
      </c>
      <c r="BU1213" s="19">
        <v>9907.83</v>
      </c>
      <c r="BV1213" s="41">
        <v>9907.83</v>
      </c>
    </row>
    <row r="1214" spans="1:74">
      <c r="A1214" s="19" t="s">
        <v>4455</v>
      </c>
      <c r="B1214" s="39">
        <v>1970</v>
      </c>
      <c r="C1214" s="19">
        <f t="shared" si="199"/>
        <v>1970</v>
      </c>
      <c r="D1214" s="19" t="s">
        <v>8328</v>
      </c>
      <c r="E1214" s="19" t="str">
        <f t="shared" si="198"/>
        <v>Aug</v>
      </c>
      <c r="F1214" s="19">
        <v>11</v>
      </c>
      <c r="G1214" s="40">
        <f t="shared" si="200"/>
        <v>25791</v>
      </c>
      <c r="H1214" s="19">
        <v>0</v>
      </c>
      <c r="I1214" s="19">
        <v>9991.04</v>
      </c>
      <c r="J1214" s="41">
        <v>9991.04</v>
      </c>
      <c r="K1214" s="19" t="s">
        <v>8297</v>
      </c>
      <c r="L1214" s="19" t="str">
        <v>tier - 2</v>
      </c>
      <c r="M1214" s="19" t="s">
        <v>8298</v>
      </c>
      <c r="N1214" s="19" t="str">
        <v>tier - 3</v>
      </c>
      <c r="O1214" s="19" t="s">
        <v>8315</v>
      </c>
      <c r="P1214" s="19" t="str">
        <v>R1012</v>
      </c>
      <c r="Q1214" s="19">
        <f ca="1" t="shared" si="201"/>
        <v>55</v>
      </c>
      <c r="R1214" s="29"/>
      <c r="U1214" s="19" t="s">
        <v>8329</v>
      </c>
      <c r="V1214" s="19" t="str">
        <f t="shared" si="207"/>
        <v>Oct</v>
      </c>
      <c r="X1214" s="19">
        <f t="shared" si="208"/>
        <v>1971</v>
      </c>
      <c r="AG1214" s="19" t="s">
        <v>4429</v>
      </c>
      <c r="AH1214" s="19" t="s">
        <v>8336</v>
      </c>
      <c r="AI1214" s="19" t="s">
        <v>8298</v>
      </c>
      <c r="AJ1214" s="19" t="s">
        <v>8297</v>
      </c>
      <c r="AK1214" s="19" t="str">
        <v>tier - 3</v>
      </c>
      <c r="AL1214" s="19" t="str">
        <v>tier - 2</v>
      </c>
      <c r="AT1214" s="19" t="s">
        <v>8299</v>
      </c>
      <c r="AU1214" s="19" t="str">
        <v>R1013</v>
      </c>
      <c r="BD1214" s="39">
        <v>1962</v>
      </c>
      <c r="BE1214" s="19" t="str">
        <f t="shared" si="203"/>
        <v>Aug</v>
      </c>
      <c r="BF1214" s="19">
        <v>17</v>
      </c>
      <c r="BG1214" s="40">
        <f t="shared" si="204"/>
        <v>22875</v>
      </c>
      <c r="BM1214" s="39">
        <v>1972</v>
      </c>
      <c r="BN1214" s="19" t="str">
        <f t="shared" si="205"/>
        <v>Sep</v>
      </c>
      <c r="BO1214" s="19">
        <v>14</v>
      </c>
      <c r="BP1214" s="40">
        <f t="shared" si="202"/>
        <v>26556</v>
      </c>
      <c r="BQ1214" s="19">
        <f ca="1" t="shared" si="206"/>
        <v>53</v>
      </c>
      <c r="BU1214" s="19">
        <v>9910.36</v>
      </c>
      <c r="BV1214" s="41">
        <v>9910.36</v>
      </c>
    </row>
    <row r="1215" spans="1:74">
      <c r="A1215" s="19" t="s">
        <v>4459</v>
      </c>
      <c r="B1215" s="39">
        <v>1988</v>
      </c>
      <c r="C1215" s="19">
        <f t="shared" si="199"/>
        <v>1988</v>
      </c>
      <c r="D1215" s="19" t="s">
        <v>8296</v>
      </c>
      <c r="E1215" s="19" t="str">
        <f t="shared" si="198"/>
        <v>Jul</v>
      </c>
      <c r="F1215" s="19">
        <v>3</v>
      </c>
      <c r="G1215" s="40">
        <f t="shared" si="200"/>
        <v>32327</v>
      </c>
      <c r="H1215" s="19">
        <v>3</v>
      </c>
      <c r="I1215" s="19">
        <v>10011.44</v>
      </c>
      <c r="J1215" s="41">
        <v>10011.44</v>
      </c>
      <c r="K1215" s="19" t="s">
        <v>8298</v>
      </c>
      <c r="L1215" s="19" t="str">
        <v>tier - 3</v>
      </c>
      <c r="M1215" s="19" t="s">
        <v>8298</v>
      </c>
      <c r="N1215" s="19" t="str">
        <v>tier - 3</v>
      </c>
      <c r="O1215" s="19" t="s">
        <v>8343</v>
      </c>
      <c r="P1215" s="19" t="str">
        <v>R1026</v>
      </c>
      <c r="Q1215" s="19">
        <f ca="1" t="shared" si="201"/>
        <v>37</v>
      </c>
      <c r="R1215" s="29"/>
      <c r="U1215" s="19" t="s">
        <v>8301</v>
      </c>
      <c r="V1215" s="19" t="str">
        <f t="shared" si="207"/>
        <v>Nov</v>
      </c>
      <c r="X1215" s="19">
        <f t="shared" si="208"/>
        <v>1971</v>
      </c>
      <c r="AG1215" s="19" t="s">
        <v>4433</v>
      </c>
      <c r="AH1215" s="19" t="s">
        <v>8336</v>
      </c>
      <c r="AI1215" s="19" t="s">
        <v>8297</v>
      </c>
      <c r="AJ1215" s="19" t="s">
        <v>8298</v>
      </c>
      <c r="AK1215" s="19" t="str">
        <v>tier - 2</v>
      </c>
      <c r="AL1215" s="19" t="str">
        <v>tier - 3</v>
      </c>
      <c r="AT1215" s="19" t="s">
        <v>8315</v>
      </c>
      <c r="AU1215" s="19" t="str">
        <v>R1012</v>
      </c>
      <c r="BD1215" s="39">
        <v>1972</v>
      </c>
      <c r="BE1215" s="19" t="str">
        <f t="shared" si="203"/>
        <v>Sep</v>
      </c>
      <c r="BF1215" s="19">
        <v>14</v>
      </c>
      <c r="BG1215" s="40">
        <f t="shared" si="204"/>
        <v>26556</v>
      </c>
      <c r="BM1215" s="39">
        <v>1985</v>
      </c>
      <c r="BN1215" s="19" t="str">
        <f t="shared" si="205"/>
        <v>Aug</v>
      </c>
      <c r="BO1215" s="19">
        <v>19</v>
      </c>
      <c r="BP1215" s="40">
        <f t="shared" si="202"/>
        <v>31278</v>
      </c>
      <c r="BQ1215" s="19">
        <f ca="1" t="shared" si="206"/>
        <v>40</v>
      </c>
      <c r="BU1215" s="19">
        <v>9930.64</v>
      </c>
      <c r="BV1215" s="41">
        <v>9930.64</v>
      </c>
    </row>
    <row r="1216" spans="1:74">
      <c r="A1216" s="19" t="s">
        <v>4461</v>
      </c>
      <c r="B1216" s="39">
        <v>1979</v>
      </c>
      <c r="C1216" s="19">
        <f t="shared" si="199"/>
        <v>1979</v>
      </c>
      <c r="D1216" s="19" t="s">
        <v>8326</v>
      </c>
      <c r="E1216" s="19" t="str">
        <f t="shared" si="198"/>
        <v>Dec</v>
      </c>
      <c r="F1216" s="19">
        <v>28</v>
      </c>
      <c r="G1216" s="40">
        <f t="shared" si="200"/>
        <v>29217</v>
      </c>
      <c r="H1216" s="19">
        <v>2</v>
      </c>
      <c r="I1216" s="19">
        <v>10027.15</v>
      </c>
      <c r="J1216" s="41">
        <v>10027.15</v>
      </c>
      <c r="K1216" s="19" t="s">
        <v>8298</v>
      </c>
      <c r="L1216" s="19" t="str">
        <v>tier - 3</v>
      </c>
      <c r="M1216" s="19" t="s">
        <v>8302</v>
      </c>
      <c r="N1216" s="19" t="str">
        <v>tier - 1</v>
      </c>
      <c r="O1216" s="19" t="s">
        <v>8340</v>
      </c>
      <c r="P1216" s="19" t="str">
        <v>R1021</v>
      </c>
      <c r="Q1216" s="19">
        <f ca="1" t="shared" si="201"/>
        <v>45</v>
      </c>
      <c r="R1216" s="29"/>
      <c r="U1216" s="19" t="s">
        <v>8301</v>
      </c>
      <c r="V1216" s="19" t="str">
        <f t="shared" si="207"/>
        <v>Nov</v>
      </c>
      <c r="X1216" s="19">
        <f t="shared" si="208"/>
        <v>1966</v>
      </c>
      <c r="AG1216" s="19" t="s">
        <v>4437</v>
      </c>
      <c r="AH1216" s="19" t="s">
        <v>8336</v>
      </c>
      <c r="AI1216" s="19" t="s">
        <v>8297</v>
      </c>
      <c r="AJ1216" s="19" t="s">
        <v>8298</v>
      </c>
      <c r="AK1216" s="19" t="str">
        <v>tier - 2</v>
      </c>
      <c r="AL1216" s="19" t="str">
        <v>tier - 3</v>
      </c>
      <c r="AT1216" s="19" t="s">
        <v>8335</v>
      </c>
      <c r="AU1216" s="19" t="str">
        <v>R1025</v>
      </c>
      <c r="BD1216" s="39">
        <v>1985</v>
      </c>
      <c r="BE1216" s="19" t="str">
        <f t="shared" si="203"/>
        <v>Aug</v>
      </c>
      <c r="BF1216" s="19">
        <v>19</v>
      </c>
      <c r="BG1216" s="40">
        <f t="shared" si="204"/>
        <v>31278</v>
      </c>
      <c r="BM1216" s="39">
        <v>1983</v>
      </c>
      <c r="BN1216" s="19" t="str">
        <f t="shared" si="205"/>
        <v>Dec</v>
      </c>
      <c r="BO1216" s="19">
        <v>3</v>
      </c>
      <c r="BP1216" s="40">
        <f t="shared" si="202"/>
        <v>30653</v>
      </c>
      <c r="BQ1216" s="19">
        <f ca="1" t="shared" si="206"/>
        <v>41</v>
      </c>
      <c r="BU1216" s="19">
        <v>9931.96</v>
      </c>
      <c r="BV1216" s="41">
        <v>9931.96</v>
      </c>
    </row>
    <row r="1217" spans="1:74">
      <c r="A1217" s="19" t="s">
        <v>4465</v>
      </c>
      <c r="B1217" s="39">
        <v>1974</v>
      </c>
      <c r="C1217" s="19">
        <f t="shared" si="199"/>
        <v>1974</v>
      </c>
      <c r="D1217" s="19" t="s">
        <v>8328</v>
      </c>
      <c r="E1217" s="19" t="str">
        <f t="shared" si="198"/>
        <v>Aug</v>
      </c>
      <c r="F1217" s="19">
        <v>30</v>
      </c>
      <c r="G1217" s="40">
        <f t="shared" si="200"/>
        <v>27271</v>
      </c>
      <c r="H1217" s="19">
        <v>2</v>
      </c>
      <c r="I1217" s="19">
        <v>10043.25</v>
      </c>
      <c r="J1217" s="41">
        <v>10043.25</v>
      </c>
      <c r="K1217" s="19" t="s">
        <v>8298</v>
      </c>
      <c r="L1217" s="19" t="str">
        <v>tier - 3</v>
      </c>
      <c r="M1217" s="19" t="s">
        <v>8297</v>
      </c>
      <c r="N1217" s="19" t="str">
        <v>tier - 2</v>
      </c>
      <c r="O1217" s="19" t="s">
        <v>8337</v>
      </c>
      <c r="P1217" s="19" t="str">
        <v>R1024</v>
      </c>
      <c r="Q1217" s="19">
        <f ca="1" t="shared" si="201"/>
        <v>51</v>
      </c>
      <c r="R1217" s="29"/>
      <c r="U1217" s="19" t="s">
        <v>8296</v>
      </c>
      <c r="V1217" s="19" t="str">
        <f t="shared" si="207"/>
        <v>Jul</v>
      </c>
      <c r="X1217" s="19">
        <f t="shared" si="208"/>
        <v>1996</v>
      </c>
      <c r="AG1217" s="19" t="s">
        <v>4440</v>
      </c>
      <c r="AH1217" s="19" t="s">
        <v>8336</v>
      </c>
      <c r="AI1217" s="19" t="s">
        <v>8297</v>
      </c>
      <c r="AJ1217" s="19" t="s">
        <v>8297</v>
      </c>
      <c r="AK1217" s="19" t="str">
        <v>tier - 2</v>
      </c>
      <c r="AL1217" s="19" t="str">
        <v>tier - 2</v>
      </c>
      <c r="AT1217" s="19" t="s">
        <v>8315</v>
      </c>
      <c r="AU1217" s="19" t="str">
        <v>R1012</v>
      </c>
      <c r="BD1217" s="39">
        <v>1983</v>
      </c>
      <c r="BE1217" s="19" t="str">
        <f t="shared" si="203"/>
        <v>Dec</v>
      </c>
      <c r="BF1217" s="19">
        <v>3</v>
      </c>
      <c r="BG1217" s="40">
        <f t="shared" si="204"/>
        <v>30653</v>
      </c>
      <c r="BM1217" s="39">
        <v>1964</v>
      </c>
      <c r="BN1217" s="19" t="str">
        <f t="shared" si="205"/>
        <v>Sep</v>
      </c>
      <c r="BO1217" s="19">
        <v>11</v>
      </c>
      <c r="BP1217" s="40">
        <f t="shared" si="202"/>
        <v>23631</v>
      </c>
      <c r="BQ1217" s="19">
        <f ca="1" t="shared" si="206"/>
        <v>61</v>
      </c>
      <c r="BU1217" s="19">
        <v>9933.44</v>
      </c>
      <c r="BV1217" s="41">
        <v>9933.44</v>
      </c>
    </row>
    <row r="1218" spans="1:74">
      <c r="A1218" s="19" t="s">
        <v>4468</v>
      </c>
      <c r="B1218" s="39">
        <v>1969</v>
      </c>
      <c r="C1218" s="19">
        <f t="shared" si="199"/>
        <v>1969</v>
      </c>
      <c r="D1218" s="19" t="s">
        <v>8328</v>
      </c>
      <c r="E1218" s="19" t="str">
        <f t="shared" ref="E1218:E1281" si="209">SUBSTITUTE(D1218,"?","Sep")</f>
        <v>Aug</v>
      </c>
      <c r="F1218" s="19">
        <v>22</v>
      </c>
      <c r="G1218" s="40">
        <f t="shared" si="200"/>
        <v>25437</v>
      </c>
      <c r="H1218" s="19">
        <v>1</v>
      </c>
      <c r="I1218" s="19">
        <v>10065.41</v>
      </c>
      <c r="J1218" s="41">
        <v>10065.41</v>
      </c>
      <c r="K1218" s="19" t="s">
        <v>8298</v>
      </c>
      <c r="L1218" s="19" t="str">
        <v>tier - 3</v>
      </c>
      <c r="M1218" s="19" t="s">
        <v>8297</v>
      </c>
      <c r="N1218" s="19" t="str">
        <v>tier - 2</v>
      </c>
      <c r="O1218" s="19" t="s">
        <v>8330</v>
      </c>
      <c r="P1218" s="19" t="str">
        <v>R1011</v>
      </c>
      <c r="Q1218" s="19">
        <f ca="1" t="shared" si="201"/>
        <v>56</v>
      </c>
      <c r="R1218" s="29"/>
      <c r="U1218" s="19" t="s">
        <v>8328</v>
      </c>
      <c r="V1218" s="19" t="str">
        <f t="shared" si="207"/>
        <v>Aug</v>
      </c>
      <c r="X1218" s="19">
        <f t="shared" si="208"/>
        <v>1962</v>
      </c>
      <c r="AG1218" s="19" t="s">
        <v>4444</v>
      </c>
      <c r="AH1218" s="19" t="s">
        <v>8336</v>
      </c>
      <c r="AI1218" s="19" t="s">
        <v>8298</v>
      </c>
      <c r="AJ1218" s="19" t="s">
        <v>8298</v>
      </c>
      <c r="AK1218" s="19" t="str">
        <v>tier - 3</v>
      </c>
      <c r="AL1218" s="19" t="str">
        <v>tier - 3</v>
      </c>
      <c r="AT1218" s="19" t="s">
        <v>8299</v>
      </c>
      <c r="AU1218" s="19" t="str">
        <v>R1013</v>
      </c>
      <c r="BD1218" s="39">
        <v>1964</v>
      </c>
      <c r="BE1218" s="19" t="str">
        <f t="shared" si="203"/>
        <v>Sep</v>
      </c>
      <c r="BF1218" s="19">
        <v>11</v>
      </c>
      <c r="BG1218" s="40">
        <f t="shared" si="204"/>
        <v>23631</v>
      </c>
      <c r="BM1218" s="39">
        <v>1971</v>
      </c>
      <c r="BN1218" s="19" t="str">
        <f t="shared" si="205"/>
        <v>Dec</v>
      </c>
      <c r="BO1218" s="19">
        <v>26</v>
      </c>
      <c r="BP1218" s="40">
        <f t="shared" si="202"/>
        <v>26293</v>
      </c>
      <c r="BQ1218" s="19">
        <f ca="1" t="shared" si="206"/>
        <v>53</v>
      </c>
      <c r="BU1218" s="19">
        <v>9957.72</v>
      </c>
      <c r="BV1218" s="41">
        <v>9957.72</v>
      </c>
    </row>
    <row r="1219" spans="1:74">
      <c r="A1219" s="19" t="s">
        <v>4471</v>
      </c>
      <c r="B1219" s="39">
        <v>1969</v>
      </c>
      <c r="C1219" s="19">
        <f t="shared" ref="C1219:C1282" si="210">IF(B1219="?",ROUND(AVERAGE($B$2:$B$2336),0),B1219)</f>
        <v>1969</v>
      </c>
      <c r="D1219" s="19" t="s">
        <v>8329</v>
      </c>
      <c r="E1219" s="19" t="str">
        <f t="shared" si="209"/>
        <v>Oct</v>
      </c>
      <c r="F1219" s="19">
        <v>27</v>
      </c>
      <c r="G1219" s="40">
        <f t="shared" ref="G1219:G1282" si="211">DATE(C1219,MONTH(E1219&amp;2),F1219)</f>
        <v>25503</v>
      </c>
      <c r="H1219" s="19">
        <v>0</v>
      </c>
      <c r="I1219" s="19">
        <v>10072.06</v>
      </c>
      <c r="J1219" s="41">
        <v>10072.06</v>
      </c>
      <c r="K1219" s="19" t="s">
        <v>8298</v>
      </c>
      <c r="L1219" s="19" t="str">
        <v>tier - 3</v>
      </c>
      <c r="M1219" s="19" t="s">
        <v>8302</v>
      </c>
      <c r="N1219" s="19" t="str">
        <v>tier - 1</v>
      </c>
      <c r="O1219" s="19" t="s">
        <v>8341</v>
      </c>
      <c r="P1219" s="19" t="str">
        <v>R1017</v>
      </c>
      <c r="Q1219" s="19">
        <f ca="1" t="shared" ref="Q1219:Q1282" si="212">INT((TODAY()-G1219)/365.25)</f>
        <v>56</v>
      </c>
      <c r="R1219" s="29"/>
      <c r="U1219" s="19" t="s">
        <v>8310</v>
      </c>
      <c r="V1219" s="19" t="str">
        <f t="shared" si="207"/>
        <v>Sep</v>
      </c>
      <c r="X1219" s="19">
        <f t="shared" si="208"/>
        <v>1972</v>
      </c>
      <c r="AG1219" s="19" t="s">
        <v>4448</v>
      </c>
      <c r="AH1219" s="19" t="s">
        <v>8336</v>
      </c>
      <c r="AI1219" s="19" t="s">
        <v>8297</v>
      </c>
      <c r="AJ1219" s="19" t="s">
        <v>8298</v>
      </c>
      <c r="AK1219" s="19" t="str">
        <v>tier - 2</v>
      </c>
      <c r="AL1219" s="19" t="str">
        <v>tier - 3</v>
      </c>
      <c r="AT1219" s="19" t="s">
        <v>8334</v>
      </c>
      <c r="AU1219" s="19" t="str">
        <v>R1018</v>
      </c>
      <c r="BD1219" s="39">
        <v>1971</v>
      </c>
      <c r="BE1219" s="19" t="str">
        <f t="shared" si="203"/>
        <v>Dec</v>
      </c>
      <c r="BF1219" s="19">
        <v>26</v>
      </c>
      <c r="BG1219" s="40">
        <f t="shared" si="204"/>
        <v>26293</v>
      </c>
      <c r="BM1219" s="39">
        <v>1971</v>
      </c>
      <c r="BN1219" s="19" t="str">
        <f t="shared" si="205"/>
        <v>Oct</v>
      </c>
      <c r="BO1219" s="19">
        <v>6</v>
      </c>
      <c r="BP1219" s="40">
        <f t="shared" si="202"/>
        <v>26212</v>
      </c>
      <c r="BQ1219" s="19">
        <f ca="1" t="shared" si="206"/>
        <v>54</v>
      </c>
      <c r="BU1219" s="19">
        <v>9964.06</v>
      </c>
      <c r="BV1219" s="41">
        <v>9964.06</v>
      </c>
    </row>
    <row r="1220" spans="1:74">
      <c r="A1220" s="19" t="s">
        <v>4474</v>
      </c>
      <c r="B1220" s="39">
        <v>1969</v>
      </c>
      <c r="C1220" s="19">
        <f t="shared" si="210"/>
        <v>1969</v>
      </c>
      <c r="D1220" s="19" t="s">
        <v>8296</v>
      </c>
      <c r="E1220" s="19" t="str">
        <f t="shared" si="209"/>
        <v>Jul</v>
      </c>
      <c r="F1220" s="19">
        <v>3</v>
      </c>
      <c r="G1220" s="40">
        <f t="shared" si="211"/>
        <v>25387</v>
      </c>
      <c r="H1220" s="19">
        <v>1</v>
      </c>
      <c r="I1220" s="19">
        <v>10085.85</v>
      </c>
      <c r="J1220" s="41">
        <v>10085.85</v>
      </c>
      <c r="K1220" s="19" t="s">
        <v>8298</v>
      </c>
      <c r="L1220" s="19" t="str">
        <v>tier - 3</v>
      </c>
      <c r="M1220" s="19" t="s">
        <v>8298</v>
      </c>
      <c r="N1220" s="19" t="str">
        <v>tier - 3</v>
      </c>
      <c r="O1220" s="19" t="s">
        <v>8330</v>
      </c>
      <c r="P1220" s="19" t="str">
        <v>R1011</v>
      </c>
      <c r="Q1220" s="19">
        <f ca="1" t="shared" si="212"/>
        <v>56</v>
      </c>
      <c r="R1220" s="29"/>
      <c r="U1220" s="19" t="s">
        <v>8328</v>
      </c>
      <c r="V1220" s="19" t="str">
        <f t="shared" si="207"/>
        <v>Aug</v>
      </c>
      <c r="X1220" s="19">
        <f t="shared" si="208"/>
        <v>1985</v>
      </c>
      <c r="AG1220" s="19" t="s">
        <v>4452</v>
      </c>
      <c r="AH1220" s="19" t="s">
        <v>8336</v>
      </c>
      <c r="AI1220" s="19" t="s">
        <v>8297</v>
      </c>
      <c r="AJ1220" s="19" t="s">
        <v>8297</v>
      </c>
      <c r="AK1220" s="19" t="str">
        <v>tier - 2</v>
      </c>
      <c r="AL1220" s="19" t="str">
        <v>tier - 2</v>
      </c>
      <c r="AT1220" s="19" t="s">
        <v>8332</v>
      </c>
      <c r="AU1220" s="19" t="str">
        <v>R1019</v>
      </c>
      <c r="BD1220" s="39">
        <v>1971</v>
      </c>
      <c r="BE1220" s="19" t="str">
        <f t="shared" si="203"/>
        <v>Oct</v>
      </c>
      <c r="BF1220" s="19">
        <v>6</v>
      </c>
      <c r="BG1220" s="40">
        <f t="shared" si="204"/>
        <v>26212</v>
      </c>
      <c r="BM1220" s="39">
        <v>1970</v>
      </c>
      <c r="BN1220" s="19" t="str">
        <f t="shared" si="205"/>
        <v>Aug</v>
      </c>
      <c r="BO1220" s="19">
        <v>11</v>
      </c>
      <c r="BP1220" s="40">
        <f t="shared" si="202"/>
        <v>25791</v>
      </c>
      <c r="BQ1220" s="19">
        <f ca="1" t="shared" si="206"/>
        <v>55</v>
      </c>
      <c r="BU1220" s="19">
        <v>9991.04</v>
      </c>
      <c r="BV1220" s="41">
        <v>9991.04</v>
      </c>
    </row>
    <row r="1221" spans="1:74">
      <c r="A1221" s="19" t="s">
        <v>4478</v>
      </c>
      <c r="B1221" s="39">
        <v>1976</v>
      </c>
      <c r="C1221" s="19">
        <f t="shared" si="210"/>
        <v>1976</v>
      </c>
      <c r="D1221" s="19" t="s">
        <v>8326</v>
      </c>
      <c r="E1221" s="19" t="str">
        <f t="shared" si="209"/>
        <v>Dec</v>
      </c>
      <c r="F1221" s="19">
        <v>19</v>
      </c>
      <c r="G1221" s="40">
        <f t="shared" si="211"/>
        <v>28113</v>
      </c>
      <c r="H1221" s="19">
        <v>5</v>
      </c>
      <c r="I1221" s="19">
        <v>10096.97</v>
      </c>
      <c r="J1221" s="41">
        <v>10096.97</v>
      </c>
      <c r="K1221" s="19" t="s">
        <v>8298</v>
      </c>
      <c r="L1221" s="19" t="str">
        <v>tier - 3</v>
      </c>
      <c r="M1221" s="19" t="s">
        <v>8297</v>
      </c>
      <c r="N1221" s="19" t="str">
        <v>tier - 2</v>
      </c>
      <c r="O1221" s="19" t="s">
        <v>8330</v>
      </c>
      <c r="P1221" s="19" t="str">
        <v>R1011</v>
      </c>
      <c r="Q1221" s="19">
        <f ca="1" t="shared" si="212"/>
        <v>48</v>
      </c>
      <c r="R1221" s="29"/>
      <c r="U1221" s="19" t="s">
        <v>8326</v>
      </c>
      <c r="V1221" s="19" t="str">
        <f t="shared" si="207"/>
        <v>Dec</v>
      </c>
      <c r="X1221" s="19">
        <f t="shared" si="208"/>
        <v>1983</v>
      </c>
      <c r="AG1221" s="19" t="s">
        <v>4455</v>
      </c>
      <c r="AH1221" s="19" t="s">
        <v>8336</v>
      </c>
      <c r="AI1221" s="19" t="s">
        <v>8297</v>
      </c>
      <c r="AJ1221" s="19" t="s">
        <v>8298</v>
      </c>
      <c r="AK1221" s="19" t="str">
        <v>tier - 2</v>
      </c>
      <c r="AL1221" s="19" t="str">
        <v>tier - 3</v>
      </c>
      <c r="AT1221" s="19" t="s">
        <v>8315</v>
      </c>
      <c r="AU1221" s="19" t="str">
        <v>R1012</v>
      </c>
      <c r="BD1221" s="39">
        <v>1970</v>
      </c>
      <c r="BE1221" s="19" t="str">
        <f t="shared" si="203"/>
        <v>Aug</v>
      </c>
      <c r="BF1221" s="19">
        <v>11</v>
      </c>
      <c r="BG1221" s="40">
        <f t="shared" si="204"/>
        <v>25791</v>
      </c>
      <c r="BM1221" s="39">
        <v>1988</v>
      </c>
      <c r="BN1221" s="19" t="str">
        <f t="shared" si="205"/>
        <v>Jul</v>
      </c>
      <c r="BO1221" s="19">
        <v>3</v>
      </c>
      <c r="BP1221" s="40">
        <f t="shared" si="202"/>
        <v>32327</v>
      </c>
      <c r="BQ1221" s="19">
        <f ca="1" t="shared" si="206"/>
        <v>37</v>
      </c>
      <c r="BU1221" s="19">
        <v>10011.44</v>
      </c>
      <c r="BV1221" s="41">
        <v>10011.44</v>
      </c>
    </row>
    <row r="1222" spans="1:74">
      <c r="A1222" s="19" t="s">
        <v>4482</v>
      </c>
      <c r="B1222" s="39">
        <v>1972</v>
      </c>
      <c r="C1222" s="19">
        <f t="shared" si="210"/>
        <v>1972</v>
      </c>
      <c r="D1222" s="19" t="s">
        <v>8329</v>
      </c>
      <c r="E1222" s="19" t="str">
        <f t="shared" si="209"/>
        <v>Oct</v>
      </c>
      <c r="F1222" s="19">
        <v>19</v>
      </c>
      <c r="G1222" s="40">
        <f t="shared" si="211"/>
        <v>26591</v>
      </c>
      <c r="H1222" s="19">
        <v>1</v>
      </c>
      <c r="I1222" s="19">
        <v>10106.13</v>
      </c>
      <c r="J1222" s="41">
        <v>10106.13</v>
      </c>
      <c r="K1222" s="19" t="s">
        <v>8298</v>
      </c>
      <c r="L1222" s="19" t="str">
        <v>tier - 3</v>
      </c>
      <c r="M1222" s="19" t="s">
        <v>8302</v>
      </c>
      <c r="N1222" s="19" t="str">
        <v>tier - 1</v>
      </c>
      <c r="O1222" s="19" t="s">
        <v>8337</v>
      </c>
      <c r="P1222" s="19" t="str">
        <v>R1024</v>
      </c>
      <c r="Q1222" s="19">
        <f ca="1" t="shared" si="212"/>
        <v>53</v>
      </c>
      <c r="R1222" s="29"/>
      <c r="U1222" s="19" t="s">
        <v>8310</v>
      </c>
      <c r="V1222" s="19" t="str">
        <f t="shared" si="207"/>
        <v>Sep</v>
      </c>
      <c r="X1222" s="19">
        <f t="shared" si="208"/>
        <v>1964</v>
      </c>
      <c r="AG1222" s="19" t="s">
        <v>4459</v>
      </c>
      <c r="AH1222" s="19" t="s">
        <v>8336</v>
      </c>
      <c r="AI1222" s="19" t="s">
        <v>8298</v>
      </c>
      <c r="AJ1222" s="19" t="s">
        <v>8298</v>
      </c>
      <c r="AK1222" s="19" t="str">
        <v>tier - 3</v>
      </c>
      <c r="AL1222" s="19" t="str">
        <v>tier - 3</v>
      </c>
      <c r="AT1222" s="19" t="s">
        <v>8343</v>
      </c>
      <c r="AU1222" s="19" t="str">
        <v>R1026</v>
      </c>
      <c r="BD1222" s="39">
        <v>1988</v>
      </c>
      <c r="BE1222" s="19" t="str">
        <f t="shared" si="203"/>
        <v>Jul</v>
      </c>
      <c r="BF1222" s="19">
        <v>3</v>
      </c>
      <c r="BG1222" s="40">
        <f t="shared" si="204"/>
        <v>32327</v>
      </c>
      <c r="BM1222" s="39">
        <v>1979</v>
      </c>
      <c r="BN1222" s="19" t="str">
        <f t="shared" si="205"/>
        <v>Dec</v>
      </c>
      <c r="BO1222" s="19">
        <v>28</v>
      </c>
      <c r="BP1222" s="40">
        <f t="shared" si="202"/>
        <v>29217</v>
      </c>
      <c r="BQ1222" s="19">
        <f ca="1" t="shared" si="206"/>
        <v>45</v>
      </c>
      <c r="BU1222" s="19">
        <v>10027.15</v>
      </c>
      <c r="BV1222" s="41">
        <v>10027.15</v>
      </c>
    </row>
    <row r="1223" spans="1:74">
      <c r="A1223" s="19" t="s">
        <v>4484</v>
      </c>
      <c r="B1223" s="39">
        <v>1972</v>
      </c>
      <c r="C1223" s="19">
        <f t="shared" si="210"/>
        <v>1972</v>
      </c>
      <c r="D1223" s="19" t="s">
        <v>8328</v>
      </c>
      <c r="E1223" s="19" t="str">
        <f t="shared" si="209"/>
        <v>Aug</v>
      </c>
      <c r="F1223" s="19">
        <v>8</v>
      </c>
      <c r="G1223" s="40">
        <f t="shared" si="211"/>
        <v>26519</v>
      </c>
      <c r="H1223" s="19">
        <v>2</v>
      </c>
      <c r="I1223" s="19">
        <v>10107.22</v>
      </c>
      <c r="J1223" s="41">
        <v>10107.22</v>
      </c>
      <c r="K1223" s="19" t="s">
        <v>8298</v>
      </c>
      <c r="L1223" s="19" t="str">
        <v>tier - 3</v>
      </c>
      <c r="M1223" s="19" t="s">
        <v>8302</v>
      </c>
      <c r="N1223" s="19" t="str">
        <v>tier - 1</v>
      </c>
      <c r="O1223" s="19" t="s">
        <v>8299</v>
      </c>
      <c r="P1223" s="19" t="str">
        <v>R1013</v>
      </c>
      <c r="Q1223" s="19">
        <f ca="1" t="shared" si="212"/>
        <v>53</v>
      </c>
      <c r="R1223" s="29"/>
      <c r="U1223" s="19" t="s">
        <v>8326</v>
      </c>
      <c r="V1223" s="19" t="str">
        <f t="shared" si="207"/>
        <v>Dec</v>
      </c>
      <c r="X1223" s="19">
        <f t="shared" si="208"/>
        <v>1971</v>
      </c>
      <c r="AG1223" s="19" t="s">
        <v>4461</v>
      </c>
      <c r="AH1223" s="19" t="s">
        <v>8336</v>
      </c>
      <c r="AI1223" s="19" t="s">
        <v>8298</v>
      </c>
      <c r="AJ1223" s="19" t="s">
        <v>8302</v>
      </c>
      <c r="AK1223" s="19" t="str">
        <v>tier - 3</v>
      </c>
      <c r="AL1223" s="19" t="str">
        <v>tier - 1</v>
      </c>
      <c r="AT1223" s="19" t="s">
        <v>8340</v>
      </c>
      <c r="AU1223" s="19" t="str">
        <v>R1021</v>
      </c>
      <c r="BD1223" s="39">
        <v>1979</v>
      </c>
      <c r="BE1223" s="19" t="str">
        <f t="shared" si="203"/>
        <v>Dec</v>
      </c>
      <c r="BF1223" s="19">
        <v>28</v>
      </c>
      <c r="BG1223" s="40">
        <f t="shared" si="204"/>
        <v>29217</v>
      </c>
      <c r="BM1223" s="39">
        <v>1974</v>
      </c>
      <c r="BN1223" s="19" t="str">
        <f t="shared" si="205"/>
        <v>Aug</v>
      </c>
      <c r="BO1223" s="19">
        <v>30</v>
      </c>
      <c r="BP1223" s="40">
        <f t="shared" si="202"/>
        <v>27271</v>
      </c>
      <c r="BQ1223" s="19">
        <f ca="1" t="shared" si="206"/>
        <v>51</v>
      </c>
      <c r="BU1223" s="19">
        <v>10043.25</v>
      </c>
      <c r="BV1223" s="41">
        <v>10043.25</v>
      </c>
    </row>
    <row r="1224" spans="1:74">
      <c r="A1224" s="19" t="s">
        <v>4488</v>
      </c>
      <c r="B1224" s="39">
        <v>1975</v>
      </c>
      <c r="C1224" s="19">
        <f t="shared" si="210"/>
        <v>1975</v>
      </c>
      <c r="D1224" s="19" t="s">
        <v>8296</v>
      </c>
      <c r="E1224" s="19" t="str">
        <f t="shared" si="209"/>
        <v>Jul</v>
      </c>
      <c r="F1224" s="19">
        <v>2</v>
      </c>
      <c r="G1224" s="40">
        <f t="shared" si="211"/>
        <v>27577</v>
      </c>
      <c r="H1224" s="19">
        <v>3</v>
      </c>
      <c r="I1224" s="19">
        <v>10115.01</v>
      </c>
      <c r="J1224" s="41">
        <v>10115.01</v>
      </c>
      <c r="K1224" s="19" t="s">
        <v>8298</v>
      </c>
      <c r="L1224" s="19" t="str">
        <v>tier - 3</v>
      </c>
      <c r="M1224" s="19" t="s">
        <v>8298</v>
      </c>
      <c r="N1224" s="19" t="str">
        <v>tier - 3</v>
      </c>
      <c r="O1224" s="19" t="s">
        <v>8315</v>
      </c>
      <c r="P1224" s="19" t="str">
        <v>R1012</v>
      </c>
      <c r="Q1224" s="19">
        <f ca="1" t="shared" si="212"/>
        <v>50</v>
      </c>
      <c r="R1224" s="29"/>
      <c r="U1224" s="19" t="s">
        <v>8329</v>
      </c>
      <c r="V1224" s="19" t="str">
        <f t="shared" si="207"/>
        <v>Oct</v>
      </c>
      <c r="X1224" s="19">
        <f t="shared" si="208"/>
        <v>1971</v>
      </c>
      <c r="AG1224" s="19" t="s">
        <v>4465</v>
      </c>
      <c r="AH1224" s="19" t="s">
        <v>8336</v>
      </c>
      <c r="AI1224" s="19" t="s">
        <v>8298</v>
      </c>
      <c r="AJ1224" s="19" t="s">
        <v>8297</v>
      </c>
      <c r="AK1224" s="19" t="str">
        <v>tier - 3</v>
      </c>
      <c r="AL1224" s="19" t="str">
        <v>tier - 2</v>
      </c>
      <c r="AT1224" s="19" t="s">
        <v>8337</v>
      </c>
      <c r="AU1224" s="19" t="str">
        <v>R1024</v>
      </c>
      <c r="BD1224" s="39">
        <v>1974</v>
      </c>
      <c r="BE1224" s="19" t="str">
        <f t="shared" si="203"/>
        <v>Aug</v>
      </c>
      <c r="BF1224" s="19">
        <v>30</v>
      </c>
      <c r="BG1224" s="40">
        <f t="shared" si="204"/>
        <v>27271</v>
      </c>
      <c r="BM1224" s="39">
        <v>1969</v>
      </c>
      <c r="BN1224" s="19" t="str">
        <f t="shared" si="205"/>
        <v>Aug</v>
      </c>
      <c r="BO1224" s="19">
        <v>22</v>
      </c>
      <c r="BP1224" s="40">
        <f t="shared" ref="BP1224:BP1287" si="213">DATE(BM1224,MONTH(5&amp;BN1224),BO1224)</f>
        <v>25437</v>
      </c>
      <c r="BQ1224" s="19">
        <f ca="1" t="shared" si="206"/>
        <v>56</v>
      </c>
      <c r="BU1224" s="19">
        <v>10065.41</v>
      </c>
      <c r="BV1224" s="41">
        <v>10065.41</v>
      </c>
    </row>
    <row r="1225" spans="1:74">
      <c r="A1225" s="19" t="s">
        <v>4491</v>
      </c>
      <c r="B1225" s="39">
        <v>1972</v>
      </c>
      <c r="C1225" s="19">
        <f t="shared" si="210"/>
        <v>1972</v>
      </c>
      <c r="D1225" s="19" t="s">
        <v>8301</v>
      </c>
      <c r="E1225" s="19" t="str">
        <f t="shared" si="209"/>
        <v>Nov</v>
      </c>
      <c r="F1225" s="19">
        <v>16</v>
      </c>
      <c r="G1225" s="40">
        <f t="shared" si="211"/>
        <v>26619</v>
      </c>
      <c r="H1225" s="19">
        <v>2</v>
      </c>
      <c r="I1225" s="19">
        <v>10118.42</v>
      </c>
      <c r="J1225" s="41">
        <v>10118.42</v>
      </c>
      <c r="K1225" s="19" t="s">
        <v>8298</v>
      </c>
      <c r="L1225" s="19" t="str">
        <v>tier - 3</v>
      </c>
      <c r="M1225" s="19" t="s">
        <v>8298</v>
      </c>
      <c r="N1225" s="19" t="str">
        <v>tier - 3</v>
      </c>
      <c r="O1225" s="19" t="s">
        <v>8330</v>
      </c>
      <c r="P1225" s="19" t="str">
        <v>R1011</v>
      </c>
      <c r="Q1225" s="19">
        <f ca="1" t="shared" si="212"/>
        <v>52</v>
      </c>
      <c r="R1225" s="29"/>
      <c r="U1225" s="19" t="s">
        <v>8328</v>
      </c>
      <c r="V1225" s="19" t="str">
        <f t="shared" si="207"/>
        <v>Aug</v>
      </c>
      <c r="X1225" s="19">
        <f t="shared" si="208"/>
        <v>1970</v>
      </c>
      <c r="AG1225" s="19" t="s">
        <v>4468</v>
      </c>
      <c r="AH1225" s="19" t="s">
        <v>8336</v>
      </c>
      <c r="AI1225" s="19" t="s">
        <v>8298</v>
      </c>
      <c r="AJ1225" s="19" t="s">
        <v>8297</v>
      </c>
      <c r="AK1225" s="19" t="str">
        <v>tier - 3</v>
      </c>
      <c r="AL1225" s="19" t="str">
        <v>tier - 2</v>
      </c>
      <c r="AT1225" s="19" t="s">
        <v>8330</v>
      </c>
      <c r="AU1225" s="19" t="str">
        <v>R1011</v>
      </c>
      <c r="BD1225" s="39">
        <v>1969</v>
      </c>
      <c r="BE1225" s="19" t="str">
        <f t="shared" ref="BE1225:BE1288" si="214">SUBSTITUTE(D1218,"?","Sep")</f>
        <v>Aug</v>
      </c>
      <c r="BF1225" s="19">
        <v>22</v>
      </c>
      <c r="BG1225" s="40">
        <f t="shared" ref="BG1225:BG1288" si="215">DATE(BD1225,MONTH(5&amp;BE1225),BF1225)</f>
        <v>25437</v>
      </c>
      <c r="BM1225" s="39">
        <v>1969</v>
      </c>
      <c r="BN1225" s="19" t="str">
        <f t="shared" ref="BN1225:BN1288" si="216">SUBSTITUTE(E1219,"?","Sep")</f>
        <v>Oct</v>
      </c>
      <c r="BO1225" s="19">
        <v>27</v>
      </c>
      <c r="BP1225" s="40">
        <f t="shared" si="213"/>
        <v>25503</v>
      </c>
      <c r="BQ1225" s="19">
        <f ca="1" t="shared" ref="BQ1225:BQ1288" si="217">INT((TODAY()-BP1225)/365.25)</f>
        <v>56</v>
      </c>
      <c r="BU1225" s="19">
        <v>10072.06</v>
      </c>
      <c r="BV1225" s="41">
        <v>10072.06</v>
      </c>
    </row>
    <row r="1226" spans="1:74">
      <c r="A1226" s="19" t="s">
        <v>4495</v>
      </c>
      <c r="B1226" s="39">
        <v>1997</v>
      </c>
      <c r="C1226" s="19">
        <f t="shared" si="210"/>
        <v>1997</v>
      </c>
      <c r="D1226" s="19" t="s">
        <v>8310</v>
      </c>
      <c r="E1226" s="19" t="str">
        <f t="shared" si="209"/>
        <v>Sep</v>
      </c>
      <c r="F1226" s="19">
        <v>5</v>
      </c>
      <c r="G1226" s="40">
        <f t="shared" si="211"/>
        <v>35678</v>
      </c>
      <c r="H1226" s="19">
        <v>0</v>
      </c>
      <c r="I1226" s="19">
        <v>10139.84</v>
      </c>
      <c r="J1226" s="41">
        <v>10139.84</v>
      </c>
      <c r="K1226" s="19" t="s">
        <v>8298</v>
      </c>
      <c r="L1226" s="19" t="str">
        <v>tier - 3</v>
      </c>
      <c r="M1226" s="19" t="s">
        <v>8297</v>
      </c>
      <c r="N1226" s="19" t="str">
        <v>tier - 2</v>
      </c>
      <c r="O1226" s="19" t="s">
        <v>8315</v>
      </c>
      <c r="P1226" s="19" t="str">
        <v>R1012</v>
      </c>
      <c r="Q1226" s="19">
        <f ca="1" t="shared" si="212"/>
        <v>28</v>
      </c>
      <c r="R1226" s="29"/>
      <c r="U1226" s="19" t="s">
        <v>8296</v>
      </c>
      <c r="V1226" s="19" t="str">
        <f t="shared" si="207"/>
        <v>Jul</v>
      </c>
      <c r="X1226" s="19">
        <f t="shared" si="208"/>
        <v>1988</v>
      </c>
      <c r="AG1226" s="19" t="s">
        <v>4471</v>
      </c>
      <c r="AH1226" s="19" t="s">
        <v>8336</v>
      </c>
      <c r="AI1226" s="19" t="s">
        <v>8298</v>
      </c>
      <c r="AJ1226" s="19" t="s">
        <v>8302</v>
      </c>
      <c r="AK1226" s="19" t="str">
        <v>tier - 3</v>
      </c>
      <c r="AL1226" s="19" t="str">
        <v>tier - 1</v>
      </c>
      <c r="AT1226" s="19" t="s">
        <v>8341</v>
      </c>
      <c r="AU1226" s="19" t="str">
        <v>R1017</v>
      </c>
      <c r="BD1226" s="39">
        <v>1969</v>
      </c>
      <c r="BE1226" s="19" t="str">
        <f t="shared" si="214"/>
        <v>Oct</v>
      </c>
      <c r="BF1226" s="19">
        <v>27</v>
      </c>
      <c r="BG1226" s="40">
        <f t="shared" si="215"/>
        <v>25503</v>
      </c>
      <c r="BM1226" s="39">
        <v>1969</v>
      </c>
      <c r="BN1226" s="19" t="str">
        <f t="shared" si="216"/>
        <v>Jul</v>
      </c>
      <c r="BO1226" s="19">
        <v>3</v>
      </c>
      <c r="BP1226" s="40">
        <f t="shared" si="213"/>
        <v>25387</v>
      </c>
      <c r="BQ1226" s="19">
        <f ca="1" t="shared" si="217"/>
        <v>56</v>
      </c>
      <c r="BU1226" s="19">
        <v>10085.85</v>
      </c>
      <c r="BV1226" s="41">
        <v>10085.85</v>
      </c>
    </row>
    <row r="1227" spans="1:74">
      <c r="A1227" s="19" t="s">
        <v>4499</v>
      </c>
      <c r="B1227" s="39">
        <v>1974</v>
      </c>
      <c r="C1227" s="19">
        <f t="shared" si="210"/>
        <v>1974</v>
      </c>
      <c r="D1227" s="19" t="s">
        <v>8326</v>
      </c>
      <c r="E1227" s="19" t="str">
        <f t="shared" si="209"/>
        <v>Dec</v>
      </c>
      <c r="F1227" s="19">
        <v>30</v>
      </c>
      <c r="G1227" s="40">
        <f t="shared" si="211"/>
        <v>27393</v>
      </c>
      <c r="H1227" s="19">
        <v>3</v>
      </c>
      <c r="I1227" s="19">
        <v>10141.14</v>
      </c>
      <c r="J1227" s="41">
        <v>10141.14</v>
      </c>
      <c r="K1227" s="19" t="s">
        <v>8298</v>
      </c>
      <c r="L1227" s="19" t="str">
        <v>tier - 3</v>
      </c>
      <c r="M1227" s="19" t="s">
        <v>8302</v>
      </c>
      <c r="N1227" s="19" t="str">
        <v>tier - 1</v>
      </c>
      <c r="O1227" s="19" t="s">
        <v>8333</v>
      </c>
      <c r="P1227" s="19" t="str">
        <v>R1016</v>
      </c>
      <c r="Q1227" s="19">
        <f ca="1" t="shared" si="212"/>
        <v>50</v>
      </c>
      <c r="R1227" s="29"/>
      <c r="U1227" s="19" t="s">
        <v>8326</v>
      </c>
      <c r="V1227" s="19" t="str">
        <f t="shared" si="207"/>
        <v>Dec</v>
      </c>
      <c r="X1227" s="19">
        <f t="shared" si="208"/>
        <v>1979</v>
      </c>
      <c r="AG1227" s="19" t="s">
        <v>4474</v>
      </c>
      <c r="AH1227" s="19" t="s">
        <v>8336</v>
      </c>
      <c r="AI1227" s="19" t="s">
        <v>8298</v>
      </c>
      <c r="AJ1227" s="19" t="s">
        <v>8298</v>
      </c>
      <c r="AK1227" s="19" t="str">
        <v>tier - 3</v>
      </c>
      <c r="AL1227" s="19" t="str">
        <v>tier - 3</v>
      </c>
      <c r="AT1227" s="19" t="s">
        <v>8330</v>
      </c>
      <c r="AU1227" s="19" t="str">
        <v>R1011</v>
      </c>
      <c r="BD1227" s="39">
        <v>1969</v>
      </c>
      <c r="BE1227" s="19" t="str">
        <f t="shared" si="214"/>
        <v>Jul</v>
      </c>
      <c r="BF1227" s="19">
        <v>3</v>
      </c>
      <c r="BG1227" s="40">
        <f t="shared" si="215"/>
        <v>25387</v>
      </c>
      <c r="BM1227" s="39">
        <v>1976</v>
      </c>
      <c r="BN1227" s="19" t="str">
        <f t="shared" si="216"/>
        <v>Dec</v>
      </c>
      <c r="BO1227" s="19">
        <v>19</v>
      </c>
      <c r="BP1227" s="40">
        <f t="shared" si="213"/>
        <v>28113</v>
      </c>
      <c r="BQ1227" s="19">
        <f ca="1" t="shared" si="217"/>
        <v>48</v>
      </c>
      <c r="BU1227" s="19">
        <v>10096.97</v>
      </c>
      <c r="BV1227" s="41">
        <v>10096.97</v>
      </c>
    </row>
    <row r="1228" spans="1:74">
      <c r="A1228" s="19" t="s">
        <v>4502</v>
      </c>
      <c r="B1228" s="39">
        <v>1981</v>
      </c>
      <c r="C1228" s="19">
        <f t="shared" si="210"/>
        <v>1981</v>
      </c>
      <c r="D1228" s="19" t="s">
        <v>8303</v>
      </c>
      <c r="E1228" s="19" t="str">
        <f t="shared" si="209"/>
        <v>Jun</v>
      </c>
      <c r="F1228" s="19">
        <v>12</v>
      </c>
      <c r="G1228" s="40">
        <f t="shared" si="211"/>
        <v>29749</v>
      </c>
      <c r="H1228" s="19">
        <v>1</v>
      </c>
      <c r="I1228" s="19">
        <v>10146.13</v>
      </c>
      <c r="J1228" s="41">
        <v>10146.13</v>
      </c>
      <c r="K1228" s="19" t="s">
        <v>8298</v>
      </c>
      <c r="L1228" s="19" t="str">
        <v>tier - 3</v>
      </c>
      <c r="M1228" s="19" t="s">
        <v>8302</v>
      </c>
      <c r="N1228" s="19" t="str">
        <v>tier - 1</v>
      </c>
      <c r="O1228" s="19" t="s">
        <v>8335</v>
      </c>
      <c r="P1228" s="19" t="str">
        <v>R1025</v>
      </c>
      <c r="Q1228" s="19">
        <f ca="1" t="shared" si="212"/>
        <v>44</v>
      </c>
      <c r="R1228" s="29"/>
      <c r="U1228" s="19" t="s">
        <v>8328</v>
      </c>
      <c r="V1228" s="19" t="str">
        <f t="shared" si="207"/>
        <v>Aug</v>
      </c>
      <c r="X1228" s="19">
        <f t="shared" si="208"/>
        <v>1974</v>
      </c>
      <c r="AG1228" s="19" t="s">
        <v>4478</v>
      </c>
      <c r="AH1228" s="19" t="s">
        <v>8336</v>
      </c>
      <c r="AI1228" s="19" t="s">
        <v>8298</v>
      </c>
      <c r="AJ1228" s="19" t="s">
        <v>8297</v>
      </c>
      <c r="AK1228" s="19" t="str">
        <v>tier - 3</v>
      </c>
      <c r="AL1228" s="19" t="str">
        <v>tier - 2</v>
      </c>
      <c r="AT1228" s="19" t="s">
        <v>8330</v>
      </c>
      <c r="AU1228" s="19" t="str">
        <v>R1011</v>
      </c>
      <c r="BD1228" s="39">
        <v>1976</v>
      </c>
      <c r="BE1228" s="19" t="str">
        <f t="shared" si="214"/>
        <v>Dec</v>
      </c>
      <c r="BF1228" s="19">
        <v>19</v>
      </c>
      <c r="BG1228" s="40">
        <f t="shared" si="215"/>
        <v>28113</v>
      </c>
      <c r="BM1228" s="39">
        <v>1972</v>
      </c>
      <c r="BN1228" s="19" t="str">
        <f t="shared" si="216"/>
        <v>Oct</v>
      </c>
      <c r="BO1228" s="19">
        <v>19</v>
      </c>
      <c r="BP1228" s="40">
        <f t="shared" si="213"/>
        <v>26591</v>
      </c>
      <c r="BQ1228" s="19">
        <f ca="1" t="shared" si="217"/>
        <v>53</v>
      </c>
      <c r="BU1228" s="19">
        <v>10106.13</v>
      </c>
      <c r="BV1228" s="41">
        <v>10106.13</v>
      </c>
    </row>
    <row r="1229" spans="1:74">
      <c r="A1229" s="19" t="s">
        <v>4506</v>
      </c>
      <c r="B1229" s="39">
        <v>1973</v>
      </c>
      <c r="C1229" s="19">
        <f t="shared" si="210"/>
        <v>1973</v>
      </c>
      <c r="D1229" s="19" t="s">
        <v>8329</v>
      </c>
      <c r="E1229" s="19" t="str">
        <f t="shared" si="209"/>
        <v>Oct</v>
      </c>
      <c r="F1229" s="19">
        <v>13</v>
      </c>
      <c r="G1229" s="40">
        <f t="shared" si="211"/>
        <v>26950</v>
      </c>
      <c r="H1229" s="19">
        <v>2</v>
      </c>
      <c r="I1229" s="19">
        <v>10156.78</v>
      </c>
      <c r="J1229" s="41">
        <v>10156.78</v>
      </c>
      <c r="K1229" s="19" t="s">
        <v>8298</v>
      </c>
      <c r="L1229" s="19" t="str">
        <v>tier - 3</v>
      </c>
      <c r="M1229" s="19" t="s">
        <v>8297</v>
      </c>
      <c r="N1229" s="19" t="str">
        <v>tier - 2</v>
      </c>
      <c r="O1229" s="19" t="s">
        <v>8315</v>
      </c>
      <c r="P1229" s="19" t="str">
        <v>R1012</v>
      </c>
      <c r="Q1229" s="19">
        <f ca="1" t="shared" si="212"/>
        <v>52</v>
      </c>
      <c r="R1229" s="29"/>
      <c r="U1229" s="19" t="s">
        <v>8328</v>
      </c>
      <c r="V1229" s="19" t="str">
        <f t="shared" si="207"/>
        <v>Aug</v>
      </c>
      <c r="X1229" s="19">
        <f t="shared" si="208"/>
        <v>1969</v>
      </c>
      <c r="AG1229" s="19" t="s">
        <v>4482</v>
      </c>
      <c r="AH1229" s="19" t="s">
        <v>8336</v>
      </c>
      <c r="AI1229" s="19" t="s">
        <v>8298</v>
      </c>
      <c r="AJ1229" s="19" t="s">
        <v>8302</v>
      </c>
      <c r="AK1229" s="19" t="str">
        <v>tier - 3</v>
      </c>
      <c r="AL1229" s="19" t="str">
        <v>tier - 1</v>
      </c>
      <c r="AT1229" s="19" t="s">
        <v>8337</v>
      </c>
      <c r="AU1229" s="19" t="str">
        <v>R1024</v>
      </c>
      <c r="BD1229" s="39">
        <v>1972</v>
      </c>
      <c r="BE1229" s="19" t="str">
        <f t="shared" si="214"/>
        <v>Oct</v>
      </c>
      <c r="BF1229" s="19">
        <v>19</v>
      </c>
      <c r="BG1229" s="40">
        <f t="shared" si="215"/>
        <v>26591</v>
      </c>
      <c r="BM1229" s="39">
        <v>1972</v>
      </c>
      <c r="BN1229" s="19" t="str">
        <f t="shared" si="216"/>
        <v>Aug</v>
      </c>
      <c r="BO1229" s="19">
        <v>8</v>
      </c>
      <c r="BP1229" s="40">
        <f t="shared" si="213"/>
        <v>26519</v>
      </c>
      <c r="BQ1229" s="19">
        <f ca="1" t="shared" si="217"/>
        <v>53</v>
      </c>
      <c r="BU1229" s="19">
        <v>10107.22</v>
      </c>
      <c r="BV1229" s="41">
        <v>10107.22</v>
      </c>
    </row>
    <row r="1230" spans="1:74">
      <c r="A1230" s="19" t="s">
        <v>4509</v>
      </c>
      <c r="B1230" s="39">
        <v>1972</v>
      </c>
      <c r="C1230" s="19">
        <f t="shared" si="210"/>
        <v>1972</v>
      </c>
      <c r="D1230" s="19" t="s">
        <v>8296</v>
      </c>
      <c r="E1230" s="19" t="str">
        <f t="shared" si="209"/>
        <v>Jul</v>
      </c>
      <c r="F1230" s="19">
        <v>10</v>
      </c>
      <c r="G1230" s="40">
        <f t="shared" si="211"/>
        <v>26490</v>
      </c>
      <c r="H1230" s="19">
        <v>0</v>
      </c>
      <c r="I1230" s="19">
        <v>10160.87</v>
      </c>
      <c r="J1230" s="41">
        <v>10160.87</v>
      </c>
      <c r="K1230" s="19" t="s">
        <v>8298</v>
      </c>
      <c r="L1230" s="19" t="str">
        <v>tier - 3</v>
      </c>
      <c r="M1230" s="19" t="s">
        <v>8298</v>
      </c>
      <c r="N1230" s="19" t="str">
        <v>tier - 3</v>
      </c>
      <c r="O1230" s="19" t="s">
        <v>8335</v>
      </c>
      <c r="P1230" s="19" t="str">
        <v>R1025</v>
      </c>
      <c r="Q1230" s="19">
        <f ca="1" t="shared" si="212"/>
        <v>53</v>
      </c>
      <c r="R1230" s="29"/>
      <c r="U1230" s="19" t="s">
        <v>8329</v>
      </c>
      <c r="V1230" s="19" t="str">
        <f t="shared" ref="V1230:V1293" si="218">SUBSTITUTE(U1230,"?","Sep")</f>
        <v>Oct</v>
      </c>
      <c r="X1230" s="19">
        <f t="shared" ref="X1230:X1293" si="219">IF(B1219="?",ROUND(AVERAGE($B$2:$B$2355),0),B1219)</f>
        <v>1969</v>
      </c>
      <c r="AG1230" s="19" t="s">
        <v>4484</v>
      </c>
      <c r="AH1230" s="19" t="s">
        <v>8336</v>
      </c>
      <c r="AI1230" s="19" t="s">
        <v>8298</v>
      </c>
      <c r="AJ1230" s="19" t="s">
        <v>8302</v>
      </c>
      <c r="AK1230" s="19" t="str">
        <v>tier - 3</v>
      </c>
      <c r="AL1230" s="19" t="str">
        <v>tier - 1</v>
      </c>
      <c r="AT1230" s="19" t="s">
        <v>8299</v>
      </c>
      <c r="AU1230" s="19" t="str">
        <v>R1013</v>
      </c>
      <c r="BD1230" s="39">
        <v>1972</v>
      </c>
      <c r="BE1230" s="19" t="str">
        <f t="shared" si="214"/>
        <v>Aug</v>
      </c>
      <c r="BF1230" s="19">
        <v>8</v>
      </c>
      <c r="BG1230" s="40">
        <f t="shared" si="215"/>
        <v>26519</v>
      </c>
      <c r="BM1230" s="39">
        <v>1975</v>
      </c>
      <c r="BN1230" s="19" t="str">
        <f t="shared" si="216"/>
        <v>Jul</v>
      </c>
      <c r="BO1230" s="19">
        <v>2</v>
      </c>
      <c r="BP1230" s="40">
        <f t="shared" si="213"/>
        <v>27577</v>
      </c>
      <c r="BQ1230" s="19">
        <f ca="1" t="shared" si="217"/>
        <v>50</v>
      </c>
      <c r="BU1230" s="19">
        <v>10115.01</v>
      </c>
      <c r="BV1230" s="41">
        <v>10115.01</v>
      </c>
    </row>
    <row r="1231" spans="1:74">
      <c r="A1231" s="19" t="s">
        <v>4512</v>
      </c>
      <c r="B1231" s="39">
        <v>1985</v>
      </c>
      <c r="C1231" s="19">
        <f t="shared" si="210"/>
        <v>1985</v>
      </c>
      <c r="D1231" s="19" t="s">
        <v>8329</v>
      </c>
      <c r="E1231" s="19" t="str">
        <f t="shared" si="209"/>
        <v>Oct</v>
      </c>
      <c r="F1231" s="19">
        <v>16</v>
      </c>
      <c r="G1231" s="40">
        <f t="shared" si="211"/>
        <v>31336</v>
      </c>
      <c r="H1231" s="19">
        <v>3</v>
      </c>
      <c r="I1231" s="19">
        <v>10191.82</v>
      </c>
      <c r="J1231" s="41">
        <v>10191.82</v>
      </c>
      <c r="K1231" s="19" t="s">
        <v>8298</v>
      </c>
      <c r="L1231" s="19" t="str">
        <v>tier - 3</v>
      </c>
      <c r="M1231" s="19" t="s">
        <v>8297</v>
      </c>
      <c r="N1231" s="19" t="str">
        <v>tier - 2</v>
      </c>
      <c r="O1231" s="19" t="s">
        <v>8343</v>
      </c>
      <c r="P1231" s="19" t="str">
        <v>R1026</v>
      </c>
      <c r="Q1231" s="19">
        <f ca="1" t="shared" si="212"/>
        <v>40</v>
      </c>
      <c r="R1231" s="29"/>
      <c r="U1231" s="19" t="s">
        <v>8296</v>
      </c>
      <c r="V1231" s="19" t="str">
        <f t="shared" si="218"/>
        <v>Jul</v>
      </c>
      <c r="X1231" s="19">
        <f t="shared" si="219"/>
        <v>1969</v>
      </c>
      <c r="AG1231" s="19" t="s">
        <v>4488</v>
      </c>
      <c r="AH1231" s="19" t="s">
        <v>8336</v>
      </c>
      <c r="AI1231" s="19" t="s">
        <v>8298</v>
      </c>
      <c r="AJ1231" s="19" t="s">
        <v>8298</v>
      </c>
      <c r="AK1231" s="19" t="str">
        <v>tier - 3</v>
      </c>
      <c r="AL1231" s="19" t="str">
        <v>tier - 3</v>
      </c>
      <c r="AT1231" s="19" t="s">
        <v>8315</v>
      </c>
      <c r="AU1231" s="19" t="str">
        <v>R1012</v>
      </c>
      <c r="BD1231" s="39">
        <v>1975</v>
      </c>
      <c r="BE1231" s="19" t="str">
        <f t="shared" si="214"/>
        <v>Jul</v>
      </c>
      <c r="BF1231" s="19">
        <v>2</v>
      </c>
      <c r="BG1231" s="40">
        <f t="shared" si="215"/>
        <v>27577</v>
      </c>
      <c r="BM1231" s="39">
        <v>1972</v>
      </c>
      <c r="BN1231" s="19" t="str">
        <f t="shared" si="216"/>
        <v>Nov</v>
      </c>
      <c r="BO1231" s="19">
        <v>16</v>
      </c>
      <c r="BP1231" s="40">
        <f t="shared" si="213"/>
        <v>26619</v>
      </c>
      <c r="BQ1231" s="19">
        <f ca="1" t="shared" si="217"/>
        <v>52</v>
      </c>
      <c r="BU1231" s="19">
        <v>10118.42</v>
      </c>
      <c r="BV1231" s="41">
        <v>10118.42</v>
      </c>
    </row>
    <row r="1232" spans="1:74">
      <c r="A1232" s="19" t="s">
        <v>4516</v>
      </c>
      <c r="B1232" s="39">
        <v>1970</v>
      </c>
      <c r="C1232" s="19">
        <f t="shared" si="210"/>
        <v>1970</v>
      </c>
      <c r="D1232" s="19" t="s">
        <v>8326</v>
      </c>
      <c r="E1232" s="19" t="str">
        <f t="shared" si="209"/>
        <v>Dec</v>
      </c>
      <c r="F1232" s="19">
        <v>24</v>
      </c>
      <c r="G1232" s="40">
        <f t="shared" si="211"/>
        <v>25926</v>
      </c>
      <c r="H1232" s="19">
        <v>0</v>
      </c>
      <c r="I1232" s="19">
        <v>10197.77</v>
      </c>
      <c r="J1232" s="41">
        <v>10197.77</v>
      </c>
      <c r="K1232" s="19" t="s">
        <v>8298</v>
      </c>
      <c r="L1232" s="19" t="str">
        <v>tier - 3</v>
      </c>
      <c r="M1232" s="19" t="s">
        <v>8302</v>
      </c>
      <c r="N1232" s="19" t="str">
        <v>tier - 1</v>
      </c>
      <c r="O1232" s="19" t="s">
        <v>8337</v>
      </c>
      <c r="P1232" s="19" t="str">
        <v>R1024</v>
      </c>
      <c r="Q1232" s="19">
        <f ca="1" t="shared" si="212"/>
        <v>54</v>
      </c>
      <c r="R1232" s="29"/>
      <c r="U1232" s="19" t="s">
        <v>8326</v>
      </c>
      <c r="V1232" s="19" t="str">
        <f t="shared" si="218"/>
        <v>Dec</v>
      </c>
      <c r="X1232" s="19">
        <f t="shared" si="219"/>
        <v>1976</v>
      </c>
      <c r="AG1232" s="19" t="s">
        <v>4491</v>
      </c>
      <c r="AH1232" s="19" t="s">
        <v>8336</v>
      </c>
      <c r="AI1232" s="19" t="s">
        <v>8298</v>
      </c>
      <c r="AJ1232" s="19" t="s">
        <v>8298</v>
      </c>
      <c r="AK1232" s="19" t="str">
        <v>tier - 3</v>
      </c>
      <c r="AL1232" s="19" t="str">
        <v>tier - 3</v>
      </c>
      <c r="AT1232" s="19" t="s">
        <v>8330</v>
      </c>
      <c r="AU1232" s="19" t="str">
        <v>R1011</v>
      </c>
      <c r="BD1232" s="39">
        <v>1972</v>
      </c>
      <c r="BE1232" s="19" t="str">
        <f t="shared" si="214"/>
        <v>Nov</v>
      </c>
      <c r="BF1232" s="19">
        <v>16</v>
      </c>
      <c r="BG1232" s="40">
        <f t="shared" si="215"/>
        <v>26619</v>
      </c>
      <c r="BM1232" s="39">
        <v>1997</v>
      </c>
      <c r="BN1232" s="19" t="str">
        <f t="shared" si="216"/>
        <v>Sep</v>
      </c>
      <c r="BO1232" s="19">
        <v>5</v>
      </c>
      <c r="BP1232" s="40">
        <f t="shared" si="213"/>
        <v>35678</v>
      </c>
      <c r="BQ1232" s="19">
        <f ca="1" t="shared" si="217"/>
        <v>28</v>
      </c>
      <c r="BU1232" s="19">
        <v>10139.84</v>
      </c>
      <c r="BV1232" s="41">
        <v>10139.84</v>
      </c>
    </row>
    <row r="1233" spans="1:74">
      <c r="A1233" s="19" t="s">
        <v>4520</v>
      </c>
      <c r="B1233" s="39">
        <v>1967</v>
      </c>
      <c r="C1233" s="19">
        <f t="shared" si="210"/>
        <v>1967</v>
      </c>
      <c r="D1233" s="19" t="s">
        <v>8310</v>
      </c>
      <c r="E1233" s="19" t="str">
        <f t="shared" si="209"/>
        <v>Sep</v>
      </c>
      <c r="F1233" s="19">
        <v>26</v>
      </c>
      <c r="G1233" s="40">
        <f t="shared" si="211"/>
        <v>24741</v>
      </c>
      <c r="H1233" s="19">
        <v>0</v>
      </c>
      <c r="I1233" s="19">
        <v>10214.64</v>
      </c>
      <c r="J1233" s="41">
        <v>10214.64</v>
      </c>
      <c r="K1233" s="19" t="s">
        <v>8298</v>
      </c>
      <c r="L1233" s="19" t="str">
        <v>tier - 3</v>
      </c>
      <c r="M1233" s="19" t="s">
        <v>8297</v>
      </c>
      <c r="N1233" s="19" t="str">
        <v>tier - 2</v>
      </c>
      <c r="O1233" s="19" t="s">
        <v>8330</v>
      </c>
      <c r="P1233" s="19" t="str">
        <v>R1011</v>
      </c>
      <c r="Q1233" s="19">
        <f ca="1" t="shared" si="212"/>
        <v>58</v>
      </c>
      <c r="R1233" s="29"/>
      <c r="U1233" s="19" t="s">
        <v>8329</v>
      </c>
      <c r="V1233" s="19" t="str">
        <f t="shared" si="218"/>
        <v>Oct</v>
      </c>
      <c r="X1233" s="19">
        <f t="shared" si="219"/>
        <v>1972</v>
      </c>
      <c r="AG1233" s="19" t="s">
        <v>4495</v>
      </c>
      <c r="AH1233" s="19" t="s">
        <v>8336</v>
      </c>
      <c r="AI1233" s="19" t="s">
        <v>8298</v>
      </c>
      <c r="AJ1233" s="19" t="s">
        <v>8297</v>
      </c>
      <c r="AK1233" s="19" t="str">
        <v>tier - 3</v>
      </c>
      <c r="AL1233" s="19" t="str">
        <v>tier - 2</v>
      </c>
      <c r="AT1233" s="19" t="s">
        <v>8315</v>
      </c>
      <c r="AU1233" s="19" t="str">
        <v>R1012</v>
      </c>
      <c r="BD1233" s="39">
        <v>1997</v>
      </c>
      <c r="BE1233" s="19" t="str">
        <f t="shared" si="214"/>
        <v>Sep</v>
      </c>
      <c r="BF1233" s="19">
        <v>5</v>
      </c>
      <c r="BG1233" s="40">
        <f t="shared" si="215"/>
        <v>35678</v>
      </c>
      <c r="BM1233" s="39">
        <v>1974</v>
      </c>
      <c r="BN1233" s="19" t="str">
        <f t="shared" si="216"/>
        <v>Dec</v>
      </c>
      <c r="BO1233" s="19">
        <v>30</v>
      </c>
      <c r="BP1233" s="40">
        <f t="shared" si="213"/>
        <v>27393</v>
      </c>
      <c r="BQ1233" s="19">
        <f ca="1" t="shared" si="217"/>
        <v>50</v>
      </c>
      <c r="BU1233" s="19">
        <v>10141.14</v>
      </c>
      <c r="BV1233" s="41">
        <v>10141.14</v>
      </c>
    </row>
    <row r="1234" spans="1:74">
      <c r="A1234" s="19" t="s">
        <v>4524</v>
      </c>
      <c r="B1234" s="39">
        <v>1967</v>
      </c>
      <c r="C1234" s="19">
        <f t="shared" si="210"/>
        <v>1967</v>
      </c>
      <c r="D1234" s="19" t="s">
        <v>8303</v>
      </c>
      <c r="E1234" s="19" t="str">
        <f t="shared" si="209"/>
        <v>Jun</v>
      </c>
      <c r="F1234" s="19">
        <v>28</v>
      </c>
      <c r="G1234" s="40">
        <f t="shared" si="211"/>
        <v>24651</v>
      </c>
      <c r="H1234" s="19">
        <v>0</v>
      </c>
      <c r="I1234" s="19">
        <v>10226.28</v>
      </c>
      <c r="J1234" s="41">
        <v>10226.28</v>
      </c>
      <c r="K1234" s="19" t="s">
        <v>8298</v>
      </c>
      <c r="L1234" s="19" t="str">
        <v>tier - 3</v>
      </c>
      <c r="M1234" s="19" t="s">
        <v>8298</v>
      </c>
      <c r="N1234" s="19" t="str">
        <v>tier - 3</v>
      </c>
      <c r="O1234" s="19" t="s">
        <v>8299</v>
      </c>
      <c r="P1234" s="19" t="str">
        <v>R1013</v>
      </c>
      <c r="Q1234" s="19">
        <f ca="1" t="shared" si="212"/>
        <v>58</v>
      </c>
      <c r="R1234" s="29"/>
      <c r="U1234" s="19" t="s">
        <v>8328</v>
      </c>
      <c r="V1234" s="19" t="str">
        <f t="shared" si="218"/>
        <v>Aug</v>
      </c>
      <c r="X1234" s="19">
        <f t="shared" si="219"/>
        <v>1972</v>
      </c>
      <c r="AG1234" s="19" t="s">
        <v>4499</v>
      </c>
      <c r="AH1234" s="19" t="s">
        <v>8336</v>
      </c>
      <c r="AI1234" s="19" t="s">
        <v>8298</v>
      </c>
      <c r="AJ1234" s="19" t="s">
        <v>8302</v>
      </c>
      <c r="AK1234" s="19" t="str">
        <v>tier - 3</v>
      </c>
      <c r="AL1234" s="19" t="str">
        <v>tier - 1</v>
      </c>
      <c r="AT1234" s="19" t="s">
        <v>8333</v>
      </c>
      <c r="AU1234" s="19" t="str">
        <v>R1016</v>
      </c>
      <c r="BD1234" s="39">
        <v>1974</v>
      </c>
      <c r="BE1234" s="19" t="str">
        <f t="shared" si="214"/>
        <v>Dec</v>
      </c>
      <c r="BF1234" s="19">
        <v>30</v>
      </c>
      <c r="BG1234" s="40">
        <f t="shared" si="215"/>
        <v>27393</v>
      </c>
      <c r="BM1234" s="39">
        <v>1981</v>
      </c>
      <c r="BN1234" s="19" t="str">
        <f t="shared" si="216"/>
        <v>Jun</v>
      </c>
      <c r="BO1234" s="19">
        <v>12</v>
      </c>
      <c r="BP1234" s="40">
        <f t="shared" si="213"/>
        <v>29749</v>
      </c>
      <c r="BQ1234" s="19">
        <f ca="1" t="shared" si="217"/>
        <v>44</v>
      </c>
      <c r="BU1234" s="19">
        <v>10146.13</v>
      </c>
      <c r="BV1234" s="41">
        <v>10146.13</v>
      </c>
    </row>
    <row r="1235" spans="1:74">
      <c r="A1235" s="19" t="s">
        <v>4527</v>
      </c>
      <c r="B1235" s="39">
        <v>1968</v>
      </c>
      <c r="C1235" s="19">
        <f t="shared" si="210"/>
        <v>1968</v>
      </c>
      <c r="D1235" s="19" t="s">
        <v>8310</v>
      </c>
      <c r="E1235" s="19" t="str">
        <f t="shared" si="209"/>
        <v>Sep</v>
      </c>
      <c r="F1235" s="19">
        <v>23</v>
      </c>
      <c r="G1235" s="40">
        <f t="shared" si="211"/>
        <v>25104</v>
      </c>
      <c r="H1235" s="19">
        <v>0</v>
      </c>
      <c r="I1235" s="19">
        <v>10231.5</v>
      </c>
      <c r="J1235" s="41">
        <v>10231.5</v>
      </c>
      <c r="K1235" s="19" t="s">
        <v>8298</v>
      </c>
      <c r="L1235" s="19" t="str">
        <v>tier - 3</v>
      </c>
      <c r="M1235" s="19" t="s">
        <v>8302</v>
      </c>
      <c r="N1235" s="19" t="str">
        <v>tier - 1</v>
      </c>
      <c r="O1235" s="19" t="s">
        <v>8315</v>
      </c>
      <c r="P1235" s="19" t="str">
        <v>R1012</v>
      </c>
      <c r="Q1235" s="19">
        <f ca="1" t="shared" si="212"/>
        <v>57</v>
      </c>
      <c r="R1235" s="29"/>
      <c r="U1235" s="19" t="s">
        <v>8296</v>
      </c>
      <c r="V1235" s="19" t="str">
        <f t="shared" si="218"/>
        <v>Jul</v>
      </c>
      <c r="X1235" s="19">
        <f t="shared" si="219"/>
        <v>1975</v>
      </c>
      <c r="AG1235" s="19" t="s">
        <v>4502</v>
      </c>
      <c r="AH1235" s="19" t="s">
        <v>8336</v>
      </c>
      <c r="AI1235" s="19" t="s">
        <v>8298</v>
      </c>
      <c r="AJ1235" s="19" t="s">
        <v>8302</v>
      </c>
      <c r="AK1235" s="19" t="str">
        <v>tier - 3</v>
      </c>
      <c r="AL1235" s="19" t="str">
        <v>tier - 1</v>
      </c>
      <c r="AT1235" s="19" t="s">
        <v>8335</v>
      </c>
      <c r="AU1235" s="19" t="str">
        <v>R1025</v>
      </c>
      <c r="BD1235" s="39">
        <v>1981</v>
      </c>
      <c r="BE1235" s="19" t="str">
        <f t="shared" si="214"/>
        <v>Jun</v>
      </c>
      <c r="BF1235" s="19">
        <v>12</v>
      </c>
      <c r="BG1235" s="40">
        <f t="shared" si="215"/>
        <v>29749</v>
      </c>
      <c r="BM1235" s="39">
        <v>1973</v>
      </c>
      <c r="BN1235" s="19" t="str">
        <f t="shared" si="216"/>
        <v>Oct</v>
      </c>
      <c r="BO1235" s="19">
        <v>13</v>
      </c>
      <c r="BP1235" s="40">
        <f t="shared" si="213"/>
        <v>26950</v>
      </c>
      <c r="BQ1235" s="19">
        <f ca="1" t="shared" si="217"/>
        <v>52</v>
      </c>
      <c r="BU1235" s="19">
        <v>10156.78</v>
      </c>
      <c r="BV1235" s="41">
        <v>10156.78</v>
      </c>
    </row>
    <row r="1236" spans="1:74">
      <c r="A1236" s="19" t="s">
        <v>4531</v>
      </c>
      <c r="B1236" s="39">
        <v>1975</v>
      </c>
      <c r="C1236" s="19">
        <f t="shared" si="210"/>
        <v>1975</v>
      </c>
      <c r="D1236" s="19" t="s">
        <v>8328</v>
      </c>
      <c r="E1236" s="19" t="str">
        <f t="shared" si="209"/>
        <v>Aug</v>
      </c>
      <c r="F1236" s="19">
        <v>15</v>
      </c>
      <c r="G1236" s="40">
        <f t="shared" si="211"/>
        <v>27621</v>
      </c>
      <c r="H1236" s="19">
        <v>1</v>
      </c>
      <c r="I1236" s="19">
        <v>10259.13</v>
      </c>
      <c r="J1236" s="41">
        <v>10259.13</v>
      </c>
      <c r="K1236" s="19" t="s">
        <v>8298</v>
      </c>
      <c r="L1236" s="19" t="str">
        <v>tier - 3</v>
      </c>
      <c r="M1236" s="19" t="s">
        <v>8297</v>
      </c>
      <c r="N1236" s="19" t="str">
        <v>tier - 2</v>
      </c>
      <c r="O1236" s="19" t="s">
        <v>8330</v>
      </c>
      <c r="P1236" s="19" t="str">
        <v>R1011</v>
      </c>
      <c r="Q1236" s="19">
        <f ca="1" t="shared" si="212"/>
        <v>50</v>
      </c>
      <c r="R1236" s="29"/>
      <c r="U1236" s="19" t="s">
        <v>8301</v>
      </c>
      <c r="V1236" s="19" t="str">
        <f t="shared" si="218"/>
        <v>Nov</v>
      </c>
      <c r="X1236" s="19">
        <f t="shared" si="219"/>
        <v>1972</v>
      </c>
      <c r="AG1236" s="19" t="s">
        <v>4506</v>
      </c>
      <c r="AH1236" s="19" t="s">
        <v>8336</v>
      </c>
      <c r="AI1236" s="19" t="s">
        <v>8298</v>
      </c>
      <c r="AJ1236" s="19" t="s">
        <v>8297</v>
      </c>
      <c r="AK1236" s="19" t="str">
        <v>tier - 3</v>
      </c>
      <c r="AL1236" s="19" t="str">
        <v>tier - 2</v>
      </c>
      <c r="AT1236" s="19" t="s">
        <v>8315</v>
      </c>
      <c r="AU1236" s="19" t="str">
        <v>R1012</v>
      </c>
      <c r="BD1236" s="39">
        <v>1973</v>
      </c>
      <c r="BE1236" s="19" t="str">
        <f t="shared" si="214"/>
        <v>Oct</v>
      </c>
      <c r="BF1236" s="19">
        <v>13</v>
      </c>
      <c r="BG1236" s="40">
        <f t="shared" si="215"/>
        <v>26950</v>
      </c>
      <c r="BM1236" s="39">
        <v>1972</v>
      </c>
      <c r="BN1236" s="19" t="str">
        <f t="shared" si="216"/>
        <v>Jul</v>
      </c>
      <c r="BO1236" s="19">
        <v>10</v>
      </c>
      <c r="BP1236" s="40">
        <f t="shared" si="213"/>
        <v>26490</v>
      </c>
      <c r="BQ1236" s="19">
        <f ca="1" t="shared" si="217"/>
        <v>53</v>
      </c>
      <c r="BU1236" s="19">
        <v>10160.87</v>
      </c>
      <c r="BV1236" s="41">
        <v>10160.87</v>
      </c>
    </row>
    <row r="1237" spans="1:74">
      <c r="A1237" s="19" t="s">
        <v>4535</v>
      </c>
      <c r="B1237" s="39">
        <v>1973</v>
      </c>
      <c r="C1237" s="19">
        <f t="shared" si="210"/>
        <v>1973</v>
      </c>
      <c r="D1237" s="19" t="s">
        <v>8310</v>
      </c>
      <c r="E1237" s="19" t="str">
        <f t="shared" si="209"/>
        <v>Sep</v>
      </c>
      <c r="F1237" s="19">
        <v>5</v>
      </c>
      <c r="G1237" s="40">
        <f t="shared" si="211"/>
        <v>26912</v>
      </c>
      <c r="H1237" s="19">
        <v>3</v>
      </c>
      <c r="I1237" s="19">
        <v>10264.44</v>
      </c>
      <c r="J1237" s="41">
        <v>10264.44</v>
      </c>
      <c r="K1237" s="19" t="s">
        <v>8298</v>
      </c>
      <c r="L1237" s="19" t="str">
        <v>tier - 3</v>
      </c>
      <c r="M1237" s="19" t="s">
        <v>8297</v>
      </c>
      <c r="N1237" s="19" t="str">
        <v>tier - 2</v>
      </c>
      <c r="O1237" s="19" t="s">
        <v>8315</v>
      </c>
      <c r="P1237" s="19" t="str">
        <v>R1012</v>
      </c>
      <c r="Q1237" s="19">
        <f ca="1" t="shared" si="212"/>
        <v>52</v>
      </c>
      <c r="R1237" s="29"/>
      <c r="U1237" s="19" t="s">
        <v>8310</v>
      </c>
      <c r="V1237" s="19" t="str">
        <f t="shared" si="218"/>
        <v>Sep</v>
      </c>
      <c r="X1237" s="19">
        <f t="shared" si="219"/>
        <v>1997</v>
      </c>
      <c r="AG1237" s="19" t="s">
        <v>4509</v>
      </c>
      <c r="AH1237" s="19" t="s">
        <v>8336</v>
      </c>
      <c r="AI1237" s="19" t="s">
        <v>8298</v>
      </c>
      <c r="AJ1237" s="19" t="s">
        <v>8298</v>
      </c>
      <c r="AK1237" s="19" t="str">
        <v>tier - 3</v>
      </c>
      <c r="AL1237" s="19" t="str">
        <v>tier - 3</v>
      </c>
      <c r="AT1237" s="19" t="s">
        <v>8335</v>
      </c>
      <c r="AU1237" s="19" t="str">
        <v>R1025</v>
      </c>
      <c r="BD1237" s="39">
        <v>1972</v>
      </c>
      <c r="BE1237" s="19" t="str">
        <f t="shared" si="214"/>
        <v>Jul</v>
      </c>
      <c r="BF1237" s="19">
        <v>10</v>
      </c>
      <c r="BG1237" s="40">
        <f t="shared" si="215"/>
        <v>26490</v>
      </c>
      <c r="BM1237" s="39">
        <v>1985</v>
      </c>
      <c r="BN1237" s="19" t="str">
        <f t="shared" si="216"/>
        <v>Oct</v>
      </c>
      <c r="BO1237" s="19">
        <v>16</v>
      </c>
      <c r="BP1237" s="40">
        <f t="shared" si="213"/>
        <v>31336</v>
      </c>
      <c r="BQ1237" s="19">
        <f ca="1" t="shared" si="217"/>
        <v>40</v>
      </c>
      <c r="BU1237" s="19">
        <v>10191.82</v>
      </c>
      <c r="BV1237" s="41">
        <v>10191.82</v>
      </c>
    </row>
    <row r="1238" spans="1:74">
      <c r="A1238" s="19" t="s">
        <v>4539</v>
      </c>
      <c r="B1238" s="39">
        <v>1973</v>
      </c>
      <c r="C1238" s="19">
        <f t="shared" si="210"/>
        <v>1973</v>
      </c>
      <c r="D1238" s="19" t="s">
        <v>8301</v>
      </c>
      <c r="E1238" s="19" t="str">
        <f t="shared" si="209"/>
        <v>Nov</v>
      </c>
      <c r="F1238" s="19">
        <v>27</v>
      </c>
      <c r="G1238" s="40">
        <f t="shared" si="211"/>
        <v>26995</v>
      </c>
      <c r="H1238" s="19">
        <v>3</v>
      </c>
      <c r="I1238" s="19">
        <v>10269.46</v>
      </c>
      <c r="J1238" s="41">
        <v>10269.46</v>
      </c>
      <c r="K1238" s="19" t="s">
        <v>8298</v>
      </c>
      <c r="L1238" s="19" t="str">
        <v>tier - 3</v>
      </c>
      <c r="M1238" s="19" t="s">
        <v>8298</v>
      </c>
      <c r="N1238" s="19" t="str">
        <v>tier - 3</v>
      </c>
      <c r="O1238" s="19" t="s">
        <v>8315</v>
      </c>
      <c r="P1238" s="19" t="str">
        <v>R1012</v>
      </c>
      <c r="Q1238" s="19">
        <f ca="1" t="shared" si="212"/>
        <v>51</v>
      </c>
      <c r="R1238" s="29"/>
      <c r="U1238" s="19" t="s">
        <v>8326</v>
      </c>
      <c r="V1238" s="19" t="str">
        <f t="shared" si="218"/>
        <v>Dec</v>
      </c>
      <c r="X1238" s="19">
        <f t="shared" si="219"/>
        <v>1974</v>
      </c>
      <c r="AG1238" s="19" t="s">
        <v>4512</v>
      </c>
      <c r="AH1238" s="19" t="s">
        <v>8336</v>
      </c>
      <c r="AI1238" s="19" t="s">
        <v>8298</v>
      </c>
      <c r="AJ1238" s="19" t="s">
        <v>8297</v>
      </c>
      <c r="AK1238" s="19" t="str">
        <v>tier - 3</v>
      </c>
      <c r="AL1238" s="19" t="str">
        <v>tier - 2</v>
      </c>
      <c r="AT1238" s="19" t="s">
        <v>8343</v>
      </c>
      <c r="AU1238" s="19" t="str">
        <v>R1026</v>
      </c>
      <c r="BD1238" s="39">
        <v>1985</v>
      </c>
      <c r="BE1238" s="19" t="str">
        <f t="shared" si="214"/>
        <v>Oct</v>
      </c>
      <c r="BF1238" s="19">
        <v>16</v>
      </c>
      <c r="BG1238" s="40">
        <f t="shared" si="215"/>
        <v>31336</v>
      </c>
      <c r="BM1238" s="39">
        <v>1970</v>
      </c>
      <c r="BN1238" s="19" t="str">
        <f t="shared" si="216"/>
        <v>Dec</v>
      </c>
      <c r="BO1238" s="19">
        <v>24</v>
      </c>
      <c r="BP1238" s="40">
        <f t="shared" si="213"/>
        <v>25926</v>
      </c>
      <c r="BQ1238" s="19">
        <f ca="1" t="shared" si="217"/>
        <v>54</v>
      </c>
      <c r="BU1238" s="19">
        <v>10197.77</v>
      </c>
      <c r="BV1238" s="41">
        <v>10197.77</v>
      </c>
    </row>
    <row r="1239" spans="1:74">
      <c r="A1239" s="19" t="s">
        <v>4543</v>
      </c>
      <c r="B1239" s="39">
        <v>1970</v>
      </c>
      <c r="C1239" s="19">
        <f t="shared" si="210"/>
        <v>1970</v>
      </c>
      <c r="D1239" s="19" t="s">
        <v>8303</v>
      </c>
      <c r="E1239" s="19" t="str">
        <f t="shared" si="209"/>
        <v>Jun</v>
      </c>
      <c r="F1239" s="19">
        <v>21</v>
      </c>
      <c r="G1239" s="40">
        <f t="shared" si="211"/>
        <v>25740</v>
      </c>
      <c r="H1239" s="19">
        <v>0</v>
      </c>
      <c r="I1239" s="19">
        <v>10274.33</v>
      </c>
      <c r="J1239" s="41">
        <v>10274.33</v>
      </c>
      <c r="K1239" s="19" t="s">
        <v>8298</v>
      </c>
      <c r="L1239" s="19" t="str">
        <v>tier - 3</v>
      </c>
      <c r="M1239" s="19" t="s">
        <v>8302</v>
      </c>
      <c r="N1239" s="19" t="str">
        <v>tier - 1</v>
      </c>
      <c r="O1239" s="19" t="s">
        <v>8337</v>
      </c>
      <c r="P1239" s="19" t="str">
        <v>R1024</v>
      </c>
      <c r="Q1239" s="19">
        <f ca="1" t="shared" si="212"/>
        <v>55</v>
      </c>
      <c r="R1239" s="29"/>
      <c r="U1239" s="19" t="s">
        <v>8303</v>
      </c>
      <c r="V1239" s="19" t="str">
        <f t="shared" si="218"/>
        <v>Jun</v>
      </c>
      <c r="X1239" s="19">
        <f t="shared" si="219"/>
        <v>1981</v>
      </c>
      <c r="AG1239" s="19" t="s">
        <v>4516</v>
      </c>
      <c r="AH1239" s="19" t="s">
        <v>8336</v>
      </c>
      <c r="AI1239" s="19" t="s">
        <v>8298</v>
      </c>
      <c r="AJ1239" s="19" t="s">
        <v>8302</v>
      </c>
      <c r="AK1239" s="19" t="str">
        <v>tier - 3</v>
      </c>
      <c r="AL1239" s="19" t="str">
        <v>tier - 1</v>
      </c>
      <c r="AT1239" s="19" t="s">
        <v>8337</v>
      </c>
      <c r="AU1239" s="19" t="str">
        <v>R1024</v>
      </c>
      <c r="BD1239" s="39">
        <v>1970</v>
      </c>
      <c r="BE1239" s="19" t="str">
        <f t="shared" si="214"/>
        <v>Dec</v>
      </c>
      <c r="BF1239" s="19">
        <v>24</v>
      </c>
      <c r="BG1239" s="40">
        <f t="shared" si="215"/>
        <v>25926</v>
      </c>
      <c r="BM1239" s="39">
        <v>1967</v>
      </c>
      <c r="BN1239" s="19" t="str">
        <f t="shared" si="216"/>
        <v>Sep</v>
      </c>
      <c r="BO1239" s="19">
        <v>26</v>
      </c>
      <c r="BP1239" s="40">
        <f t="shared" si="213"/>
        <v>24741</v>
      </c>
      <c r="BQ1239" s="19">
        <f ca="1" t="shared" si="217"/>
        <v>58</v>
      </c>
      <c r="BU1239" s="19">
        <v>10214.64</v>
      </c>
      <c r="BV1239" s="41">
        <v>10214.64</v>
      </c>
    </row>
    <row r="1240" spans="1:74">
      <c r="A1240" s="19" t="s">
        <v>4546</v>
      </c>
      <c r="B1240" s="39">
        <v>1988</v>
      </c>
      <c r="C1240" s="19">
        <f t="shared" si="210"/>
        <v>1988</v>
      </c>
      <c r="D1240" s="19" t="s">
        <v>8310</v>
      </c>
      <c r="E1240" s="19" t="str">
        <f t="shared" si="209"/>
        <v>Sep</v>
      </c>
      <c r="F1240" s="19">
        <v>14</v>
      </c>
      <c r="G1240" s="40">
        <f t="shared" si="211"/>
        <v>32400</v>
      </c>
      <c r="H1240" s="19">
        <v>3</v>
      </c>
      <c r="I1240" s="19">
        <v>10276.99</v>
      </c>
      <c r="J1240" s="41">
        <v>10276.99</v>
      </c>
      <c r="K1240" s="19" t="s">
        <v>8298</v>
      </c>
      <c r="L1240" s="19" t="str">
        <v>tier - 3</v>
      </c>
      <c r="M1240" s="19" t="s">
        <v>8302</v>
      </c>
      <c r="N1240" s="19" t="str">
        <v>tier - 1</v>
      </c>
      <c r="O1240" s="19" t="s">
        <v>8340</v>
      </c>
      <c r="P1240" s="19" t="str">
        <v>R1021</v>
      </c>
      <c r="Q1240" s="19">
        <f ca="1" t="shared" si="212"/>
        <v>37</v>
      </c>
      <c r="R1240" s="29"/>
      <c r="U1240" s="19" t="s">
        <v>8329</v>
      </c>
      <c r="V1240" s="19" t="str">
        <f t="shared" si="218"/>
        <v>Oct</v>
      </c>
      <c r="X1240" s="19">
        <f t="shared" si="219"/>
        <v>1973</v>
      </c>
      <c r="AG1240" s="19" t="s">
        <v>4520</v>
      </c>
      <c r="AH1240" s="19" t="s">
        <v>8336</v>
      </c>
      <c r="AI1240" s="19" t="s">
        <v>8298</v>
      </c>
      <c r="AJ1240" s="19" t="s">
        <v>8297</v>
      </c>
      <c r="AK1240" s="19" t="str">
        <v>tier - 3</v>
      </c>
      <c r="AL1240" s="19" t="str">
        <v>tier - 2</v>
      </c>
      <c r="AT1240" s="19" t="s">
        <v>8330</v>
      </c>
      <c r="AU1240" s="19" t="str">
        <v>R1011</v>
      </c>
      <c r="BD1240" s="39">
        <v>1967</v>
      </c>
      <c r="BE1240" s="19" t="str">
        <f t="shared" si="214"/>
        <v>Sep</v>
      </c>
      <c r="BF1240" s="19">
        <v>26</v>
      </c>
      <c r="BG1240" s="40">
        <f t="shared" si="215"/>
        <v>24741</v>
      </c>
      <c r="BM1240" s="39">
        <v>1967</v>
      </c>
      <c r="BN1240" s="19" t="str">
        <f t="shared" si="216"/>
        <v>Jun</v>
      </c>
      <c r="BO1240" s="19">
        <v>28</v>
      </c>
      <c r="BP1240" s="40">
        <f t="shared" si="213"/>
        <v>24651</v>
      </c>
      <c r="BQ1240" s="19">
        <f ca="1" t="shared" si="217"/>
        <v>58</v>
      </c>
      <c r="BU1240" s="19">
        <v>10226.28</v>
      </c>
      <c r="BV1240" s="41">
        <v>10226.28</v>
      </c>
    </row>
    <row r="1241" spans="1:74">
      <c r="A1241" s="19" t="s">
        <v>4549</v>
      </c>
      <c r="B1241" s="39">
        <v>1963</v>
      </c>
      <c r="C1241" s="19">
        <f t="shared" si="210"/>
        <v>1963</v>
      </c>
      <c r="D1241" s="19" t="s">
        <v>8310</v>
      </c>
      <c r="E1241" s="19" t="str">
        <f t="shared" si="209"/>
        <v>Sep</v>
      </c>
      <c r="F1241" s="19">
        <v>24</v>
      </c>
      <c r="G1241" s="40">
        <f t="shared" si="211"/>
        <v>23278</v>
      </c>
      <c r="H1241" s="19">
        <v>0</v>
      </c>
      <c r="I1241" s="19">
        <v>10308.04</v>
      </c>
      <c r="J1241" s="41">
        <v>10308.04</v>
      </c>
      <c r="K1241" s="19" t="s">
        <v>8298</v>
      </c>
      <c r="L1241" s="19" t="str">
        <v>tier - 3</v>
      </c>
      <c r="M1241" s="19" t="s">
        <v>8302</v>
      </c>
      <c r="N1241" s="19" t="str">
        <v>tier - 1</v>
      </c>
      <c r="O1241" s="19" t="s">
        <v>8299</v>
      </c>
      <c r="P1241" s="19" t="str">
        <v>R1013</v>
      </c>
      <c r="Q1241" s="19">
        <f ca="1" t="shared" si="212"/>
        <v>62</v>
      </c>
      <c r="R1241" s="29"/>
      <c r="U1241" s="19" t="s">
        <v>8296</v>
      </c>
      <c r="V1241" s="19" t="str">
        <f t="shared" si="218"/>
        <v>Jul</v>
      </c>
      <c r="X1241" s="19">
        <f t="shared" si="219"/>
        <v>1972</v>
      </c>
      <c r="AG1241" s="19" t="s">
        <v>4524</v>
      </c>
      <c r="AH1241" s="19" t="s">
        <v>8336</v>
      </c>
      <c r="AI1241" s="19" t="s">
        <v>8298</v>
      </c>
      <c r="AJ1241" s="19" t="s">
        <v>8298</v>
      </c>
      <c r="AK1241" s="19" t="str">
        <v>tier - 3</v>
      </c>
      <c r="AL1241" s="19" t="str">
        <v>tier - 3</v>
      </c>
      <c r="AT1241" s="19" t="s">
        <v>8299</v>
      </c>
      <c r="AU1241" s="19" t="str">
        <v>R1013</v>
      </c>
      <c r="BD1241" s="39">
        <v>1967</v>
      </c>
      <c r="BE1241" s="19" t="str">
        <f t="shared" si="214"/>
        <v>Jun</v>
      </c>
      <c r="BF1241" s="19">
        <v>28</v>
      </c>
      <c r="BG1241" s="40">
        <f t="shared" si="215"/>
        <v>24651</v>
      </c>
      <c r="BM1241" s="39">
        <v>1968</v>
      </c>
      <c r="BN1241" s="19" t="str">
        <f t="shared" si="216"/>
        <v>Sep</v>
      </c>
      <c r="BO1241" s="19">
        <v>23</v>
      </c>
      <c r="BP1241" s="40">
        <f t="shared" si="213"/>
        <v>25104</v>
      </c>
      <c r="BQ1241" s="19">
        <f ca="1" t="shared" si="217"/>
        <v>57</v>
      </c>
      <c r="BU1241" s="19">
        <v>10231.5</v>
      </c>
      <c r="BV1241" s="41">
        <v>10231.5</v>
      </c>
    </row>
    <row r="1242" spans="1:74">
      <c r="A1242" s="19" t="s">
        <v>4553</v>
      </c>
      <c r="B1242" s="39">
        <v>1962</v>
      </c>
      <c r="C1242" s="19">
        <f t="shared" si="210"/>
        <v>1962</v>
      </c>
      <c r="D1242" s="19" t="s">
        <v>8296</v>
      </c>
      <c r="E1242" s="19" t="str">
        <f t="shared" si="209"/>
        <v>Jul</v>
      </c>
      <c r="F1242" s="19">
        <v>12</v>
      </c>
      <c r="G1242" s="40">
        <f t="shared" si="211"/>
        <v>22839</v>
      </c>
      <c r="H1242" s="19">
        <v>0</v>
      </c>
      <c r="I1242" s="19">
        <v>10310.78</v>
      </c>
      <c r="J1242" s="41">
        <v>10310.78</v>
      </c>
      <c r="K1242" s="19" t="s">
        <v>8298</v>
      </c>
      <c r="L1242" s="19" t="str">
        <v>tier - 3</v>
      </c>
      <c r="M1242" s="19" t="s">
        <v>8298</v>
      </c>
      <c r="N1242" s="19" t="str">
        <v>tier - 3</v>
      </c>
      <c r="O1242" s="19" t="s">
        <v>8315</v>
      </c>
      <c r="P1242" s="19" t="str">
        <v>R1012</v>
      </c>
      <c r="Q1242" s="19">
        <f ca="1" t="shared" si="212"/>
        <v>63</v>
      </c>
      <c r="R1242" s="29"/>
      <c r="U1242" s="19" t="s">
        <v>8329</v>
      </c>
      <c r="V1242" s="19" t="str">
        <f t="shared" si="218"/>
        <v>Oct</v>
      </c>
      <c r="X1242" s="19">
        <f t="shared" si="219"/>
        <v>1985</v>
      </c>
      <c r="AG1242" s="19" t="s">
        <v>4527</v>
      </c>
      <c r="AH1242" s="19" t="s">
        <v>8336</v>
      </c>
      <c r="AI1242" s="19" t="s">
        <v>8298</v>
      </c>
      <c r="AJ1242" s="19" t="s">
        <v>8302</v>
      </c>
      <c r="AK1242" s="19" t="str">
        <v>tier - 3</v>
      </c>
      <c r="AL1242" s="19" t="str">
        <v>tier - 1</v>
      </c>
      <c r="AT1242" s="19" t="s">
        <v>8315</v>
      </c>
      <c r="AU1242" s="19" t="str">
        <v>R1012</v>
      </c>
      <c r="BD1242" s="39">
        <v>1968</v>
      </c>
      <c r="BE1242" s="19" t="str">
        <f t="shared" si="214"/>
        <v>Sep</v>
      </c>
      <c r="BF1242" s="19">
        <v>23</v>
      </c>
      <c r="BG1242" s="40">
        <f t="shared" si="215"/>
        <v>25104</v>
      </c>
      <c r="BM1242" s="39">
        <v>1975</v>
      </c>
      <c r="BN1242" s="19" t="str">
        <f t="shared" si="216"/>
        <v>Aug</v>
      </c>
      <c r="BO1242" s="19">
        <v>15</v>
      </c>
      <c r="BP1242" s="40">
        <f t="shared" si="213"/>
        <v>27621</v>
      </c>
      <c r="BQ1242" s="19">
        <f ca="1" t="shared" si="217"/>
        <v>50</v>
      </c>
      <c r="BU1242" s="19">
        <v>10259.13</v>
      </c>
      <c r="BV1242" s="41">
        <v>10259.13</v>
      </c>
    </row>
    <row r="1243" spans="1:74">
      <c r="A1243" s="19" t="s">
        <v>4557</v>
      </c>
      <c r="B1243" s="39">
        <v>1991</v>
      </c>
      <c r="C1243" s="19">
        <f t="shared" si="210"/>
        <v>1991</v>
      </c>
      <c r="D1243" s="19" t="s">
        <v>8301</v>
      </c>
      <c r="E1243" s="19" t="str">
        <f t="shared" si="209"/>
        <v>Nov</v>
      </c>
      <c r="F1243" s="19">
        <v>17</v>
      </c>
      <c r="G1243" s="40">
        <f t="shared" si="211"/>
        <v>33559</v>
      </c>
      <c r="H1243" s="19">
        <v>3</v>
      </c>
      <c r="I1243" s="19">
        <v>10315.91</v>
      </c>
      <c r="J1243" s="41">
        <v>10315.91</v>
      </c>
      <c r="K1243" s="19" t="s">
        <v>8298</v>
      </c>
      <c r="L1243" s="19" t="str">
        <v>tier - 3</v>
      </c>
      <c r="M1243" s="19" t="s">
        <v>8297</v>
      </c>
      <c r="N1243" s="19" t="str">
        <v>tier - 2</v>
      </c>
      <c r="O1243" s="19" t="s">
        <v>8315</v>
      </c>
      <c r="P1243" s="19" t="str">
        <v>R1012</v>
      </c>
      <c r="Q1243" s="19">
        <f ca="1" t="shared" si="212"/>
        <v>33</v>
      </c>
      <c r="R1243" s="29"/>
      <c r="U1243" s="19" t="s">
        <v>8326</v>
      </c>
      <c r="V1243" s="19" t="str">
        <f t="shared" si="218"/>
        <v>Dec</v>
      </c>
      <c r="X1243" s="19">
        <f t="shared" si="219"/>
        <v>1970</v>
      </c>
      <c r="AG1243" s="19" t="s">
        <v>4531</v>
      </c>
      <c r="AH1243" s="19" t="s">
        <v>8336</v>
      </c>
      <c r="AI1243" s="19" t="s">
        <v>8298</v>
      </c>
      <c r="AJ1243" s="19" t="s">
        <v>8297</v>
      </c>
      <c r="AK1243" s="19" t="str">
        <v>tier - 3</v>
      </c>
      <c r="AL1243" s="19" t="str">
        <v>tier - 2</v>
      </c>
      <c r="AT1243" s="19" t="s">
        <v>8330</v>
      </c>
      <c r="AU1243" s="19" t="str">
        <v>R1011</v>
      </c>
      <c r="BD1243" s="39">
        <v>1975</v>
      </c>
      <c r="BE1243" s="19" t="str">
        <f t="shared" si="214"/>
        <v>Aug</v>
      </c>
      <c r="BF1243" s="19">
        <v>15</v>
      </c>
      <c r="BG1243" s="40">
        <f t="shared" si="215"/>
        <v>27621</v>
      </c>
      <c r="BM1243" s="39">
        <v>1973</v>
      </c>
      <c r="BN1243" s="19" t="str">
        <f t="shared" si="216"/>
        <v>Sep</v>
      </c>
      <c r="BO1243" s="19">
        <v>5</v>
      </c>
      <c r="BP1243" s="40">
        <f t="shared" si="213"/>
        <v>26912</v>
      </c>
      <c r="BQ1243" s="19">
        <f ca="1" t="shared" si="217"/>
        <v>52</v>
      </c>
      <c r="BU1243" s="19">
        <v>10264.44</v>
      </c>
      <c r="BV1243" s="41">
        <v>10264.44</v>
      </c>
    </row>
    <row r="1244" spans="1:74">
      <c r="A1244" s="19" t="s">
        <v>4560</v>
      </c>
      <c r="B1244" s="39">
        <v>1991</v>
      </c>
      <c r="C1244" s="19">
        <f t="shared" si="210"/>
        <v>1991</v>
      </c>
      <c r="D1244" s="19" t="s">
        <v>8328</v>
      </c>
      <c r="E1244" s="19" t="str">
        <f t="shared" si="209"/>
        <v>Aug</v>
      </c>
      <c r="F1244" s="19">
        <v>21</v>
      </c>
      <c r="G1244" s="40">
        <f t="shared" si="211"/>
        <v>33471</v>
      </c>
      <c r="H1244" s="19">
        <v>3</v>
      </c>
      <c r="I1244" s="19">
        <v>10322.9</v>
      </c>
      <c r="J1244" s="41">
        <v>10322.9</v>
      </c>
      <c r="K1244" s="19" t="s">
        <v>8298</v>
      </c>
      <c r="L1244" s="19" t="str">
        <v>tier - 3</v>
      </c>
      <c r="M1244" s="19" t="s">
        <v>8302</v>
      </c>
      <c r="N1244" s="19" t="str">
        <v>tier - 1</v>
      </c>
      <c r="O1244" s="19" t="s">
        <v>8343</v>
      </c>
      <c r="P1244" s="19" t="str">
        <v>R1026</v>
      </c>
      <c r="Q1244" s="19">
        <f ca="1" t="shared" si="212"/>
        <v>34</v>
      </c>
      <c r="R1244" s="29"/>
      <c r="U1244" s="19" t="s">
        <v>8310</v>
      </c>
      <c r="V1244" s="19" t="str">
        <f t="shared" si="218"/>
        <v>Sep</v>
      </c>
      <c r="X1244" s="19">
        <f t="shared" si="219"/>
        <v>1967</v>
      </c>
      <c r="AG1244" s="19" t="s">
        <v>4535</v>
      </c>
      <c r="AH1244" s="19" t="s">
        <v>8336</v>
      </c>
      <c r="AI1244" s="19" t="s">
        <v>8298</v>
      </c>
      <c r="AJ1244" s="19" t="s">
        <v>8297</v>
      </c>
      <c r="AK1244" s="19" t="str">
        <v>tier - 3</v>
      </c>
      <c r="AL1244" s="19" t="str">
        <v>tier - 2</v>
      </c>
      <c r="AT1244" s="19" t="s">
        <v>8315</v>
      </c>
      <c r="AU1244" s="19" t="str">
        <v>R1012</v>
      </c>
      <c r="BD1244" s="39">
        <v>1973</v>
      </c>
      <c r="BE1244" s="19" t="str">
        <f t="shared" si="214"/>
        <v>Sep</v>
      </c>
      <c r="BF1244" s="19">
        <v>5</v>
      </c>
      <c r="BG1244" s="40">
        <f t="shared" si="215"/>
        <v>26912</v>
      </c>
      <c r="BM1244" s="39">
        <v>1973</v>
      </c>
      <c r="BN1244" s="19" t="str">
        <f t="shared" si="216"/>
        <v>Nov</v>
      </c>
      <c r="BO1244" s="19">
        <v>27</v>
      </c>
      <c r="BP1244" s="40">
        <f t="shared" si="213"/>
        <v>26995</v>
      </c>
      <c r="BQ1244" s="19">
        <f ca="1" t="shared" si="217"/>
        <v>51</v>
      </c>
      <c r="BU1244" s="19">
        <v>10269.46</v>
      </c>
      <c r="BV1244" s="41">
        <v>10269.46</v>
      </c>
    </row>
    <row r="1245" spans="1:74">
      <c r="A1245" s="19" t="s">
        <v>4564</v>
      </c>
      <c r="B1245" s="39">
        <v>1970</v>
      </c>
      <c r="C1245" s="19">
        <f t="shared" si="210"/>
        <v>1970</v>
      </c>
      <c r="D1245" s="19" t="s">
        <v>8326</v>
      </c>
      <c r="E1245" s="19" t="str">
        <f t="shared" si="209"/>
        <v>Dec</v>
      </c>
      <c r="F1245" s="19">
        <v>1</v>
      </c>
      <c r="G1245" s="40">
        <f t="shared" si="211"/>
        <v>25903</v>
      </c>
      <c r="H1245" s="19">
        <v>2</v>
      </c>
      <c r="I1245" s="19">
        <v>10325.21</v>
      </c>
      <c r="J1245" s="41">
        <v>10325.21</v>
      </c>
      <c r="K1245" s="19" t="s">
        <v>8298</v>
      </c>
      <c r="L1245" s="19" t="str">
        <v>tier - 3</v>
      </c>
      <c r="M1245" s="19" t="s">
        <v>8298</v>
      </c>
      <c r="N1245" s="19" t="str">
        <v>tier - 3</v>
      </c>
      <c r="O1245" s="19" t="s">
        <v>8330</v>
      </c>
      <c r="P1245" s="19" t="str">
        <v>R1011</v>
      </c>
      <c r="Q1245" s="19">
        <f ca="1" t="shared" si="212"/>
        <v>54</v>
      </c>
      <c r="R1245" s="29"/>
      <c r="U1245" s="19" t="s">
        <v>8303</v>
      </c>
      <c r="V1245" s="19" t="str">
        <f t="shared" si="218"/>
        <v>Jun</v>
      </c>
      <c r="X1245" s="19">
        <f t="shared" si="219"/>
        <v>1967</v>
      </c>
      <c r="AG1245" s="19" t="s">
        <v>4539</v>
      </c>
      <c r="AH1245" s="19" t="s">
        <v>8336</v>
      </c>
      <c r="AI1245" s="19" t="s">
        <v>8298</v>
      </c>
      <c r="AJ1245" s="19" t="s">
        <v>8298</v>
      </c>
      <c r="AK1245" s="19" t="str">
        <v>tier - 3</v>
      </c>
      <c r="AL1245" s="19" t="str">
        <v>tier - 3</v>
      </c>
      <c r="AT1245" s="19" t="s">
        <v>8315</v>
      </c>
      <c r="AU1245" s="19" t="str">
        <v>R1012</v>
      </c>
      <c r="BD1245" s="39">
        <v>1973</v>
      </c>
      <c r="BE1245" s="19" t="str">
        <f t="shared" si="214"/>
        <v>Nov</v>
      </c>
      <c r="BF1245" s="19">
        <v>27</v>
      </c>
      <c r="BG1245" s="40">
        <f t="shared" si="215"/>
        <v>26995</v>
      </c>
      <c r="BM1245" s="39">
        <v>1970</v>
      </c>
      <c r="BN1245" s="19" t="str">
        <f t="shared" si="216"/>
        <v>Jun</v>
      </c>
      <c r="BO1245" s="19">
        <v>21</v>
      </c>
      <c r="BP1245" s="40">
        <f t="shared" si="213"/>
        <v>25740</v>
      </c>
      <c r="BQ1245" s="19">
        <f ca="1" t="shared" si="217"/>
        <v>55</v>
      </c>
      <c r="BU1245" s="19">
        <v>10274.33</v>
      </c>
      <c r="BV1245" s="41">
        <v>10274.33</v>
      </c>
    </row>
    <row r="1246" spans="1:74">
      <c r="A1246" s="19" t="s">
        <v>4568</v>
      </c>
      <c r="B1246" s="39">
        <v>1982</v>
      </c>
      <c r="C1246" s="19">
        <f t="shared" si="210"/>
        <v>1982</v>
      </c>
      <c r="D1246" s="19" t="s">
        <v>8296</v>
      </c>
      <c r="E1246" s="19" t="str">
        <f t="shared" si="209"/>
        <v>Jul</v>
      </c>
      <c r="F1246" s="19">
        <v>21</v>
      </c>
      <c r="G1246" s="40">
        <f t="shared" si="211"/>
        <v>30153</v>
      </c>
      <c r="H1246" s="19">
        <v>3</v>
      </c>
      <c r="I1246" s="19">
        <v>10329.06</v>
      </c>
      <c r="J1246" s="41">
        <v>10329.06</v>
      </c>
      <c r="K1246" s="19" t="s">
        <v>8298</v>
      </c>
      <c r="L1246" s="19" t="str">
        <v>tier - 3</v>
      </c>
      <c r="M1246" s="19" t="s">
        <v>8302</v>
      </c>
      <c r="N1246" s="19" t="str">
        <v>tier - 1</v>
      </c>
      <c r="O1246" s="19" t="s">
        <v>8340</v>
      </c>
      <c r="P1246" s="19" t="str">
        <v>R1021</v>
      </c>
      <c r="Q1246" s="19">
        <f ca="1" t="shared" si="212"/>
        <v>43</v>
      </c>
      <c r="R1246" s="29"/>
      <c r="U1246" s="19" t="s">
        <v>8310</v>
      </c>
      <c r="V1246" s="19" t="str">
        <f t="shared" si="218"/>
        <v>Sep</v>
      </c>
      <c r="X1246" s="19">
        <f t="shared" si="219"/>
        <v>1968</v>
      </c>
      <c r="AG1246" s="19" t="s">
        <v>4543</v>
      </c>
      <c r="AH1246" s="19" t="s">
        <v>8336</v>
      </c>
      <c r="AI1246" s="19" t="s">
        <v>8298</v>
      </c>
      <c r="AJ1246" s="19" t="s">
        <v>8302</v>
      </c>
      <c r="AK1246" s="19" t="str">
        <v>tier - 3</v>
      </c>
      <c r="AL1246" s="19" t="str">
        <v>tier - 1</v>
      </c>
      <c r="AT1246" s="19" t="s">
        <v>8337</v>
      </c>
      <c r="AU1246" s="19" t="str">
        <v>R1024</v>
      </c>
      <c r="BD1246" s="39">
        <v>1970</v>
      </c>
      <c r="BE1246" s="19" t="str">
        <f t="shared" si="214"/>
        <v>Jun</v>
      </c>
      <c r="BF1246" s="19">
        <v>21</v>
      </c>
      <c r="BG1246" s="40">
        <f t="shared" si="215"/>
        <v>25740</v>
      </c>
      <c r="BM1246" s="39">
        <v>1988</v>
      </c>
      <c r="BN1246" s="19" t="str">
        <f t="shared" si="216"/>
        <v>Sep</v>
      </c>
      <c r="BO1246" s="19">
        <v>14</v>
      </c>
      <c r="BP1246" s="40">
        <f t="shared" si="213"/>
        <v>32400</v>
      </c>
      <c r="BQ1246" s="19">
        <f ca="1" t="shared" si="217"/>
        <v>37</v>
      </c>
      <c r="BU1246" s="19">
        <v>10276.99</v>
      </c>
      <c r="BV1246" s="41">
        <v>10276.99</v>
      </c>
    </row>
    <row r="1247" spans="1:74">
      <c r="A1247" s="19" t="s">
        <v>4572</v>
      </c>
      <c r="B1247" s="39">
        <v>1968</v>
      </c>
      <c r="C1247" s="19">
        <f t="shared" si="210"/>
        <v>1968</v>
      </c>
      <c r="D1247" s="19" t="s">
        <v>8296</v>
      </c>
      <c r="E1247" s="19" t="str">
        <f t="shared" si="209"/>
        <v>Jul</v>
      </c>
      <c r="F1247" s="19">
        <v>19</v>
      </c>
      <c r="G1247" s="40">
        <f t="shared" si="211"/>
        <v>25038</v>
      </c>
      <c r="H1247" s="19">
        <v>0</v>
      </c>
      <c r="I1247" s="19">
        <v>10338.93</v>
      </c>
      <c r="J1247" s="41">
        <v>10338.93</v>
      </c>
      <c r="K1247" s="19" t="s">
        <v>8298</v>
      </c>
      <c r="L1247" s="19" t="str">
        <v>tier - 3</v>
      </c>
      <c r="M1247" s="19" t="s">
        <v>8302</v>
      </c>
      <c r="N1247" s="19" t="str">
        <v>tier - 1</v>
      </c>
      <c r="O1247" s="19" t="s">
        <v>8299</v>
      </c>
      <c r="P1247" s="19" t="str">
        <v>R1013</v>
      </c>
      <c r="Q1247" s="19">
        <f ca="1" t="shared" si="212"/>
        <v>57</v>
      </c>
      <c r="R1247" s="29"/>
      <c r="U1247" s="19" t="s">
        <v>8328</v>
      </c>
      <c r="V1247" s="19" t="str">
        <f t="shared" si="218"/>
        <v>Aug</v>
      </c>
      <c r="X1247" s="19">
        <f t="shared" si="219"/>
        <v>1975</v>
      </c>
      <c r="AG1247" s="19" t="s">
        <v>4546</v>
      </c>
      <c r="AH1247" s="19" t="s">
        <v>8336</v>
      </c>
      <c r="AI1247" s="19" t="s">
        <v>8298</v>
      </c>
      <c r="AJ1247" s="19" t="s">
        <v>8302</v>
      </c>
      <c r="AK1247" s="19" t="str">
        <v>tier - 3</v>
      </c>
      <c r="AL1247" s="19" t="str">
        <v>tier - 1</v>
      </c>
      <c r="AT1247" s="19" t="s">
        <v>8340</v>
      </c>
      <c r="AU1247" s="19" t="str">
        <v>R1021</v>
      </c>
      <c r="BD1247" s="39">
        <v>1988</v>
      </c>
      <c r="BE1247" s="19" t="str">
        <f t="shared" si="214"/>
        <v>Sep</v>
      </c>
      <c r="BF1247" s="19">
        <v>14</v>
      </c>
      <c r="BG1247" s="40">
        <f t="shared" si="215"/>
        <v>32400</v>
      </c>
      <c r="BM1247" s="39">
        <v>1963</v>
      </c>
      <c r="BN1247" s="19" t="str">
        <f t="shared" si="216"/>
        <v>Sep</v>
      </c>
      <c r="BO1247" s="19">
        <v>24</v>
      </c>
      <c r="BP1247" s="40">
        <f t="shared" si="213"/>
        <v>23278</v>
      </c>
      <c r="BQ1247" s="19">
        <f ca="1" t="shared" si="217"/>
        <v>62</v>
      </c>
      <c r="BU1247" s="19">
        <v>10308.04</v>
      </c>
      <c r="BV1247" s="41">
        <v>10308.04</v>
      </c>
    </row>
    <row r="1248" spans="1:74">
      <c r="A1248" s="19" t="s">
        <v>4575</v>
      </c>
      <c r="B1248" s="39">
        <v>1973</v>
      </c>
      <c r="C1248" s="19">
        <f t="shared" si="210"/>
        <v>1973</v>
      </c>
      <c r="D1248" s="19" t="s">
        <v>8328</v>
      </c>
      <c r="E1248" s="19" t="str">
        <f t="shared" si="209"/>
        <v>Aug</v>
      </c>
      <c r="F1248" s="19">
        <v>8</v>
      </c>
      <c r="G1248" s="40">
        <f t="shared" si="211"/>
        <v>26884</v>
      </c>
      <c r="H1248" s="19">
        <v>0</v>
      </c>
      <c r="I1248" s="19">
        <v>10345.93</v>
      </c>
      <c r="J1248" s="41">
        <v>10345.93</v>
      </c>
      <c r="K1248" s="19" t="s">
        <v>8298</v>
      </c>
      <c r="L1248" s="19" t="str">
        <v>tier - 3</v>
      </c>
      <c r="M1248" s="19" t="s">
        <v>8297</v>
      </c>
      <c r="N1248" s="19" t="str">
        <v>tier - 2</v>
      </c>
      <c r="O1248" s="19" t="s">
        <v>8340</v>
      </c>
      <c r="P1248" s="19" t="str">
        <v>R1021</v>
      </c>
      <c r="Q1248" s="19">
        <f ca="1" t="shared" si="212"/>
        <v>52</v>
      </c>
      <c r="R1248" s="29"/>
      <c r="U1248" s="19" t="s">
        <v>8310</v>
      </c>
      <c r="V1248" s="19" t="str">
        <f t="shared" si="218"/>
        <v>Sep</v>
      </c>
      <c r="X1248" s="19">
        <f t="shared" si="219"/>
        <v>1973</v>
      </c>
      <c r="AG1248" s="19" t="s">
        <v>4549</v>
      </c>
      <c r="AH1248" s="19" t="s">
        <v>8336</v>
      </c>
      <c r="AI1248" s="19" t="s">
        <v>8298</v>
      </c>
      <c r="AJ1248" s="19" t="s">
        <v>8302</v>
      </c>
      <c r="AK1248" s="19" t="str">
        <v>tier - 3</v>
      </c>
      <c r="AL1248" s="19" t="str">
        <v>tier - 1</v>
      </c>
      <c r="AT1248" s="19" t="s">
        <v>8299</v>
      </c>
      <c r="AU1248" s="19" t="str">
        <v>R1013</v>
      </c>
      <c r="BD1248" s="39">
        <v>1963</v>
      </c>
      <c r="BE1248" s="19" t="str">
        <f t="shared" si="214"/>
        <v>Sep</v>
      </c>
      <c r="BF1248" s="19">
        <v>24</v>
      </c>
      <c r="BG1248" s="40">
        <f t="shared" si="215"/>
        <v>23278</v>
      </c>
      <c r="BM1248" s="39">
        <v>1962</v>
      </c>
      <c r="BN1248" s="19" t="str">
        <f t="shared" si="216"/>
        <v>Jul</v>
      </c>
      <c r="BO1248" s="19">
        <v>12</v>
      </c>
      <c r="BP1248" s="40">
        <f t="shared" si="213"/>
        <v>22839</v>
      </c>
      <c r="BQ1248" s="19">
        <f ca="1" t="shared" si="217"/>
        <v>63</v>
      </c>
      <c r="BU1248" s="19">
        <v>10310.78</v>
      </c>
      <c r="BV1248" s="41">
        <v>10310.78</v>
      </c>
    </row>
    <row r="1249" spans="1:74">
      <c r="A1249" s="19" t="s">
        <v>4579</v>
      </c>
      <c r="B1249" s="39">
        <v>1974</v>
      </c>
      <c r="C1249" s="19">
        <f t="shared" si="210"/>
        <v>1974</v>
      </c>
      <c r="D1249" s="19" t="s">
        <v>8310</v>
      </c>
      <c r="E1249" s="19" t="str">
        <f t="shared" si="209"/>
        <v>Sep</v>
      </c>
      <c r="F1249" s="19">
        <v>29</v>
      </c>
      <c r="G1249" s="40">
        <f t="shared" si="211"/>
        <v>27301</v>
      </c>
      <c r="H1249" s="19">
        <v>0</v>
      </c>
      <c r="I1249" s="19">
        <v>10352.48</v>
      </c>
      <c r="J1249" s="41">
        <v>10352.48</v>
      </c>
      <c r="K1249" s="19" t="s">
        <v>8298</v>
      </c>
      <c r="L1249" s="19" t="str">
        <v>tier - 3</v>
      </c>
      <c r="M1249" s="19" t="s">
        <v>8302</v>
      </c>
      <c r="N1249" s="19" t="str">
        <v>tier - 1</v>
      </c>
      <c r="O1249" s="19" t="s">
        <v>8315</v>
      </c>
      <c r="P1249" s="19" t="str">
        <v>R1012</v>
      </c>
      <c r="Q1249" s="19">
        <f ca="1" t="shared" si="212"/>
        <v>51</v>
      </c>
      <c r="R1249" s="29"/>
      <c r="U1249" s="19" t="s">
        <v>8301</v>
      </c>
      <c r="V1249" s="19" t="str">
        <f t="shared" si="218"/>
        <v>Nov</v>
      </c>
      <c r="X1249" s="19">
        <f t="shared" si="219"/>
        <v>1973</v>
      </c>
      <c r="AG1249" s="19" t="s">
        <v>4553</v>
      </c>
      <c r="AH1249" s="19" t="s">
        <v>8336</v>
      </c>
      <c r="AI1249" s="19" t="s">
        <v>8298</v>
      </c>
      <c r="AJ1249" s="19" t="s">
        <v>8298</v>
      </c>
      <c r="AK1249" s="19" t="str">
        <v>tier - 3</v>
      </c>
      <c r="AL1249" s="19" t="str">
        <v>tier - 3</v>
      </c>
      <c r="AT1249" s="19" t="s">
        <v>8315</v>
      </c>
      <c r="AU1249" s="19" t="str">
        <v>R1012</v>
      </c>
      <c r="BD1249" s="39">
        <v>1962</v>
      </c>
      <c r="BE1249" s="19" t="str">
        <f t="shared" si="214"/>
        <v>Jul</v>
      </c>
      <c r="BF1249" s="19">
        <v>12</v>
      </c>
      <c r="BG1249" s="40">
        <f t="shared" si="215"/>
        <v>22839</v>
      </c>
      <c r="BM1249" s="39">
        <v>1991</v>
      </c>
      <c r="BN1249" s="19" t="str">
        <f t="shared" si="216"/>
        <v>Nov</v>
      </c>
      <c r="BO1249" s="19">
        <v>17</v>
      </c>
      <c r="BP1249" s="40">
        <f t="shared" si="213"/>
        <v>33559</v>
      </c>
      <c r="BQ1249" s="19">
        <f ca="1" t="shared" si="217"/>
        <v>33</v>
      </c>
      <c r="BU1249" s="19">
        <v>10315.91</v>
      </c>
      <c r="BV1249" s="41">
        <v>10315.91</v>
      </c>
    </row>
    <row r="1250" spans="1:74">
      <c r="A1250" s="19" t="s">
        <v>4582</v>
      </c>
      <c r="B1250" s="39">
        <v>1969</v>
      </c>
      <c r="C1250" s="19">
        <f t="shared" si="210"/>
        <v>1969</v>
      </c>
      <c r="D1250" s="19" t="s">
        <v>8303</v>
      </c>
      <c r="E1250" s="19" t="str">
        <f t="shared" si="209"/>
        <v>Jun</v>
      </c>
      <c r="F1250" s="19">
        <v>17</v>
      </c>
      <c r="G1250" s="40">
        <f t="shared" si="211"/>
        <v>25371</v>
      </c>
      <c r="H1250" s="19">
        <v>0</v>
      </c>
      <c r="I1250" s="19">
        <v>10355.64</v>
      </c>
      <c r="J1250" s="41">
        <v>10355.64</v>
      </c>
      <c r="K1250" s="19" t="s">
        <v>8298</v>
      </c>
      <c r="L1250" s="19" t="str">
        <v>tier - 3</v>
      </c>
      <c r="M1250" s="19" t="s">
        <v>8302</v>
      </c>
      <c r="N1250" s="19" t="str">
        <v>tier - 1</v>
      </c>
      <c r="O1250" s="19" t="s">
        <v>8315</v>
      </c>
      <c r="P1250" s="19" t="str">
        <v>R1012</v>
      </c>
      <c r="Q1250" s="19">
        <f ca="1" t="shared" si="212"/>
        <v>56</v>
      </c>
      <c r="R1250" s="29"/>
      <c r="U1250" s="19" t="s">
        <v>8303</v>
      </c>
      <c r="V1250" s="19" t="str">
        <f t="shared" si="218"/>
        <v>Jun</v>
      </c>
      <c r="X1250" s="19">
        <f t="shared" si="219"/>
        <v>1970</v>
      </c>
      <c r="AG1250" s="19" t="s">
        <v>4557</v>
      </c>
      <c r="AH1250" s="19" t="s">
        <v>8336</v>
      </c>
      <c r="AI1250" s="19" t="s">
        <v>8298</v>
      </c>
      <c r="AJ1250" s="19" t="s">
        <v>8297</v>
      </c>
      <c r="AK1250" s="19" t="str">
        <v>tier - 3</v>
      </c>
      <c r="AL1250" s="19" t="str">
        <v>tier - 2</v>
      </c>
      <c r="AT1250" s="19" t="s">
        <v>8315</v>
      </c>
      <c r="AU1250" s="19" t="str">
        <v>R1012</v>
      </c>
      <c r="BD1250" s="39">
        <v>1991</v>
      </c>
      <c r="BE1250" s="19" t="str">
        <f t="shared" si="214"/>
        <v>Nov</v>
      </c>
      <c r="BF1250" s="19">
        <v>17</v>
      </c>
      <c r="BG1250" s="40">
        <f t="shared" si="215"/>
        <v>33559</v>
      </c>
      <c r="BM1250" s="39">
        <v>1991</v>
      </c>
      <c r="BN1250" s="19" t="str">
        <f t="shared" si="216"/>
        <v>Aug</v>
      </c>
      <c r="BO1250" s="19">
        <v>21</v>
      </c>
      <c r="BP1250" s="40">
        <f t="shared" si="213"/>
        <v>33471</v>
      </c>
      <c r="BQ1250" s="19">
        <f ca="1" t="shared" si="217"/>
        <v>34</v>
      </c>
      <c r="BU1250" s="19">
        <v>10322.9</v>
      </c>
      <c r="BV1250" s="41">
        <v>10322.9</v>
      </c>
    </row>
    <row r="1251" spans="1:74">
      <c r="A1251" s="19" t="s">
        <v>4585</v>
      </c>
      <c r="B1251" s="39">
        <v>1971</v>
      </c>
      <c r="C1251" s="19">
        <f t="shared" si="210"/>
        <v>1971</v>
      </c>
      <c r="D1251" s="19" t="s">
        <v>8310</v>
      </c>
      <c r="E1251" s="19" t="str">
        <f t="shared" si="209"/>
        <v>Sep</v>
      </c>
      <c r="F1251" s="19">
        <v>6</v>
      </c>
      <c r="G1251" s="40">
        <f t="shared" si="211"/>
        <v>26182</v>
      </c>
      <c r="H1251" s="19">
        <v>0</v>
      </c>
      <c r="I1251" s="19">
        <v>10356.67</v>
      </c>
      <c r="J1251" s="41">
        <v>10356.67</v>
      </c>
      <c r="K1251" s="19" t="s">
        <v>8298</v>
      </c>
      <c r="L1251" s="19" t="str">
        <v>tier - 3</v>
      </c>
      <c r="M1251" s="19" t="s">
        <v>8302</v>
      </c>
      <c r="N1251" s="19" t="str">
        <v>tier - 1</v>
      </c>
      <c r="O1251" s="19" t="s">
        <v>8335</v>
      </c>
      <c r="P1251" s="19" t="str">
        <v>R1025</v>
      </c>
      <c r="Q1251" s="19">
        <f ca="1" t="shared" si="212"/>
        <v>54</v>
      </c>
      <c r="R1251" s="29"/>
      <c r="U1251" s="19" t="s">
        <v>8310</v>
      </c>
      <c r="V1251" s="19" t="str">
        <f t="shared" si="218"/>
        <v>Sep</v>
      </c>
      <c r="X1251" s="19">
        <f t="shared" si="219"/>
        <v>1988</v>
      </c>
      <c r="AG1251" s="19" t="s">
        <v>4560</v>
      </c>
      <c r="AH1251" s="19" t="s">
        <v>8336</v>
      </c>
      <c r="AI1251" s="19" t="s">
        <v>8298</v>
      </c>
      <c r="AJ1251" s="19" t="s">
        <v>8302</v>
      </c>
      <c r="AK1251" s="19" t="str">
        <v>tier - 3</v>
      </c>
      <c r="AL1251" s="19" t="str">
        <v>tier - 1</v>
      </c>
      <c r="AT1251" s="19" t="s">
        <v>8343</v>
      </c>
      <c r="AU1251" s="19" t="str">
        <v>R1026</v>
      </c>
      <c r="BD1251" s="39">
        <v>1991</v>
      </c>
      <c r="BE1251" s="19" t="str">
        <f t="shared" si="214"/>
        <v>Aug</v>
      </c>
      <c r="BF1251" s="19">
        <v>21</v>
      </c>
      <c r="BG1251" s="40">
        <f t="shared" si="215"/>
        <v>33471</v>
      </c>
      <c r="BM1251" s="39">
        <v>1970</v>
      </c>
      <c r="BN1251" s="19" t="str">
        <f t="shared" si="216"/>
        <v>Dec</v>
      </c>
      <c r="BO1251" s="19">
        <v>1</v>
      </c>
      <c r="BP1251" s="40">
        <f t="shared" si="213"/>
        <v>25903</v>
      </c>
      <c r="BQ1251" s="19">
        <f ca="1" t="shared" si="217"/>
        <v>54</v>
      </c>
      <c r="BU1251" s="19">
        <v>10325.21</v>
      </c>
      <c r="BV1251" s="41">
        <v>10325.21</v>
      </c>
    </row>
    <row r="1252" spans="1:74">
      <c r="A1252" s="19" t="s">
        <v>4589</v>
      </c>
      <c r="B1252" s="39">
        <v>1973</v>
      </c>
      <c r="C1252" s="19">
        <f t="shared" si="210"/>
        <v>1973</v>
      </c>
      <c r="D1252" s="19" t="s">
        <v>8310</v>
      </c>
      <c r="E1252" s="19" t="str">
        <f t="shared" si="209"/>
        <v>Sep</v>
      </c>
      <c r="F1252" s="19">
        <v>29</v>
      </c>
      <c r="G1252" s="40">
        <f t="shared" si="211"/>
        <v>26936</v>
      </c>
      <c r="H1252" s="19">
        <v>2</v>
      </c>
      <c r="I1252" s="19">
        <v>10370.91</v>
      </c>
      <c r="J1252" s="41">
        <v>10370.91</v>
      </c>
      <c r="K1252" s="19" t="s">
        <v>8298</v>
      </c>
      <c r="L1252" s="19" t="str">
        <v>tier - 3</v>
      </c>
      <c r="M1252" s="19" t="s">
        <v>8298</v>
      </c>
      <c r="N1252" s="19" t="str">
        <v>tier - 3</v>
      </c>
      <c r="O1252" s="19" t="s">
        <v>8337</v>
      </c>
      <c r="P1252" s="19" t="str">
        <v>R1024</v>
      </c>
      <c r="Q1252" s="19">
        <f ca="1" t="shared" si="212"/>
        <v>52</v>
      </c>
      <c r="R1252" s="29"/>
      <c r="U1252" s="19" t="s">
        <v>8310</v>
      </c>
      <c r="V1252" s="19" t="str">
        <f t="shared" si="218"/>
        <v>Sep</v>
      </c>
      <c r="X1252" s="19">
        <f t="shared" si="219"/>
        <v>1963</v>
      </c>
      <c r="AG1252" s="19" t="s">
        <v>4564</v>
      </c>
      <c r="AH1252" s="19" t="s">
        <v>8336</v>
      </c>
      <c r="AI1252" s="19" t="s">
        <v>8298</v>
      </c>
      <c r="AJ1252" s="19" t="s">
        <v>8298</v>
      </c>
      <c r="AK1252" s="19" t="str">
        <v>tier - 3</v>
      </c>
      <c r="AL1252" s="19" t="str">
        <v>tier - 3</v>
      </c>
      <c r="AT1252" s="19" t="s">
        <v>8330</v>
      </c>
      <c r="AU1252" s="19" t="str">
        <v>R1011</v>
      </c>
      <c r="BD1252" s="39">
        <v>1970</v>
      </c>
      <c r="BE1252" s="19" t="str">
        <f t="shared" si="214"/>
        <v>Dec</v>
      </c>
      <c r="BF1252" s="19">
        <v>1</v>
      </c>
      <c r="BG1252" s="40">
        <f t="shared" si="215"/>
        <v>25903</v>
      </c>
      <c r="BM1252" s="39">
        <v>1982</v>
      </c>
      <c r="BN1252" s="19" t="str">
        <f t="shared" si="216"/>
        <v>Jul</v>
      </c>
      <c r="BO1252" s="19">
        <v>21</v>
      </c>
      <c r="BP1252" s="40">
        <f t="shared" si="213"/>
        <v>30153</v>
      </c>
      <c r="BQ1252" s="19">
        <f ca="1" t="shared" si="217"/>
        <v>43</v>
      </c>
      <c r="BU1252" s="19">
        <v>10329.06</v>
      </c>
      <c r="BV1252" s="41">
        <v>10329.06</v>
      </c>
    </row>
    <row r="1253" spans="1:74">
      <c r="A1253" s="19" t="s">
        <v>4593</v>
      </c>
      <c r="B1253" s="39">
        <v>1973</v>
      </c>
      <c r="C1253" s="19">
        <f t="shared" si="210"/>
        <v>1973</v>
      </c>
      <c r="D1253" s="19" t="s">
        <v>8310</v>
      </c>
      <c r="E1253" s="19" t="str">
        <f t="shared" si="209"/>
        <v>Sep</v>
      </c>
      <c r="F1253" s="19">
        <v>19</v>
      </c>
      <c r="G1253" s="40">
        <f t="shared" si="211"/>
        <v>26926</v>
      </c>
      <c r="H1253" s="19">
        <v>3</v>
      </c>
      <c r="I1253" s="19">
        <v>10381.48</v>
      </c>
      <c r="J1253" s="41">
        <v>10381.48</v>
      </c>
      <c r="K1253" s="19" t="s">
        <v>8298</v>
      </c>
      <c r="L1253" s="19" t="str">
        <v>tier - 3</v>
      </c>
      <c r="M1253" s="19" t="s">
        <v>8298</v>
      </c>
      <c r="N1253" s="19" t="str">
        <v>tier - 3</v>
      </c>
      <c r="O1253" s="19" t="s">
        <v>8299</v>
      </c>
      <c r="P1253" s="19" t="str">
        <v>R1013</v>
      </c>
      <c r="Q1253" s="19">
        <f ca="1" t="shared" si="212"/>
        <v>52</v>
      </c>
      <c r="R1253" s="29"/>
      <c r="U1253" s="19" t="s">
        <v>8296</v>
      </c>
      <c r="V1253" s="19" t="str">
        <f t="shared" si="218"/>
        <v>Jul</v>
      </c>
      <c r="X1253" s="19">
        <f t="shared" si="219"/>
        <v>1962</v>
      </c>
      <c r="AG1253" s="19" t="s">
        <v>4568</v>
      </c>
      <c r="AH1253" s="19" t="s">
        <v>8336</v>
      </c>
      <c r="AI1253" s="19" t="s">
        <v>8298</v>
      </c>
      <c r="AJ1253" s="19" t="s">
        <v>8302</v>
      </c>
      <c r="AK1253" s="19" t="str">
        <v>tier - 3</v>
      </c>
      <c r="AL1253" s="19" t="str">
        <v>tier - 1</v>
      </c>
      <c r="AT1253" s="19" t="s">
        <v>8340</v>
      </c>
      <c r="AU1253" s="19" t="str">
        <v>R1021</v>
      </c>
      <c r="BD1253" s="39">
        <v>1982</v>
      </c>
      <c r="BE1253" s="19" t="str">
        <f t="shared" si="214"/>
        <v>Jul</v>
      </c>
      <c r="BF1253" s="19">
        <v>21</v>
      </c>
      <c r="BG1253" s="40">
        <f t="shared" si="215"/>
        <v>30153</v>
      </c>
      <c r="BM1253" s="39">
        <v>1968</v>
      </c>
      <c r="BN1253" s="19" t="str">
        <f t="shared" si="216"/>
        <v>Jul</v>
      </c>
      <c r="BO1253" s="19">
        <v>19</v>
      </c>
      <c r="BP1253" s="40">
        <f t="shared" si="213"/>
        <v>25038</v>
      </c>
      <c r="BQ1253" s="19">
        <f ca="1" t="shared" si="217"/>
        <v>57</v>
      </c>
      <c r="BU1253" s="19">
        <v>10338.93</v>
      </c>
      <c r="BV1253" s="41">
        <v>10338.93</v>
      </c>
    </row>
    <row r="1254" spans="1:74">
      <c r="A1254" s="19" t="s">
        <v>4596</v>
      </c>
      <c r="B1254" s="39">
        <v>1969</v>
      </c>
      <c r="C1254" s="19">
        <f t="shared" si="210"/>
        <v>1969</v>
      </c>
      <c r="D1254" s="19" t="s">
        <v>8296</v>
      </c>
      <c r="E1254" s="19" t="str">
        <f t="shared" si="209"/>
        <v>Jul</v>
      </c>
      <c r="F1254" s="19">
        <v>7</v>
      </c>
      <c r="G1254" s="40">
        <f t="shared" si="211"/>
        <v>25391</v>
      </c>
      <c r="H1254" s="19">
        <v>0</v>
      </c>
      <c r="I1254" s="19">
        <v>10403.27</v>
      </c>
      <c r="J1254" s="41">
        <v>10403.27</v>
      </c>
      <c r="K1254" s="19" t="s">
        <v>8298</v>
      </c>
      <c r="L1254" s="19" t="str">
        <v>tier - 3</v>
      </c>
      <c r="M1254" s="19" t="s">
        <v>8297</v>
      </c>
      <c r="N1254" s="19" t="str">
        <v>tier - 2</v>
      </c>
      <c r="O1254" s="19" t="s">
        <v>8342</v>
      </c>
      <c r="P1254" s="19" t="str">
        <v>R1020</v>
      </c>
      <c r="Q1254" s="19">
        <f ca="1" t="shared" si="212"/>
        <v>56</v>
      </c>
      <c r="R1254" s="29"/>
      <c r="U1254" s="19" t="s">
        <v>8301</v>
      </c>
      <c r="V1254" s="19" t="str">
        <f t="shared" si="218"/>
        <v>Nov</v>
      </c>
      <c r="X1254" s="19">
        <f t="shared" si="219"/>
        <v>1991</v>
      </c>
      <c r="AG1254" s="19" t="s">
        <v>4572</v>
      </c>
      <c r="AH1254" s="19" t="s">
        <v>8336</v>
      </c>
      <c r="AI1254" s="19" t="s">
        <v>8298</v>
      </c>
      <c r="AJ1254" s="19" t="s">
        <v>8302</v>
      </c>
      <c r="AK1254" s="19" t="str">
        <v>tier - 3</v>
      </c>
      <c r="AL1254" s="19" t="str">
        <v>tier - 1</v>
      </c>
      <c r="AT1254" s="19" t="s">
        <v>8299</v>
      </c>
      <c r="AU1254" s="19" t="str">
        <v>R1013</v>
      </c>
      <c r="BD1254" s="39">
        <v>1968</v>
      </c>
      <c r="BE1254" s="19" t="str">
        <f t="shared" si="214"/>
        <v>Jul</v>
      </c>
      <c r="BF1254" s="19">
        <v>19</v>
      </c>
      <c r="BG1254" s="40">
        <f t="shared" si="215"/>
        <v>25038</v>
      </c>
      <c r="BM1254" s="39">
        <v>1973</v>
      </c>
      <c r="BN1254" s="19" t="str">
        <f t="shared" si="216"/>
        <v>Aug</v>
      </c>
      <c r="BO1254" s="19">
        <v>8</v>
      </c>
      <c r="BP1254" s="40">
        <f t="shared" si="213"/>
        <v>26884</v>
      </c>
      <c r="BQ1254" s="19">
        <f ca="1" t="shared" si="217"/>
        <v>52</v>
      </c>
      <c r="BU1254" s="19">
        <v>10345.93</v>
      </c>
      <c r="BV1254" s="41">
        <v>10345.93</v>
      </c>
    </row>
    <row r="1255" spans="1:74">
      <c r="A1255" s="19" t="s">
        <v>4599</v>
      </c>
      <c r="B1255" s="39">
        <v>1975</v>
      </c>
      <c r="C1255" s="19">
        <f t="shared" si="210"/>
        <v>1975</v>
      </c>
      <c r="D1255" s="19" t="s">
        <v>8303</v>
      </c>
      <c r="E1255" s="19" t="str">
        <f t="shared" si="209"/>
        <v>Jun</v>
      </c>
      <c r="F1255" s="19">
        <v>5</v>
      </c>
      <c r="G1255" s="40">
        <f t="shared" si="211"/>
        <v>27550</v>
      </c>
      <c r="H1255" s="19">
        <v>4</v>
      </c>
      <c r="I1255" s="19">
        <v>10407.09</v>
      </c>
      <c r="J1255" s="41">
        <v>10407.09</v>
      </c>
      <c r="K1255" s="19" t="s">
        <v>8298</v>
      </c>
      <c r="L1255" s="19" t="str">
        <v>tier - 3</v>
      </c>
      <c r="M1255" s="19" t="s">
        <v>8302</v>
      </c>
      <c r="N1255" s="19" t="str">
        <v>tier - 1</v>
      </c>
      <c r="O1255" s="19" t="s">
        <v>8331</v>
      </c>
      <c r="P1255" s="19" t="str">
        <v>R1015</v>
      </c>
      <c r="Q1255" s="19">
        <f ca="1" t="shared" si="212"/>
        <v>50</v>
      </c>
      <c r="R1255" s="29"/>
      <c r="U1255" s="19" t="s">
        <v>8328</v>
      </c>
      <c r="V1255" s="19" t="str">
        <f t="shared" si="218"/>
        <v>Aug</v>
      </c>
      <c r="X1255" s="19">
        <f t="shared" si="219"/>
        <v>1991</v>
      </c>
      <c r="AG1255" s="19" t="s">
        <v>4575</v>
      </c>
      <c r="AH1255" s="19" t="s">
        <v>8336</v>
      </c>
      <c r="AI1255" s="19" t="s">
        <v>8298</v>
      </c>
      <c r="AJ1255" s="19" t="s">
        <v>8297</v>
      </c>
      <c r="AK1255" s="19" t="str">
        <v>tier - 3</v>
      </c>
      <c r="AL1255" s="19" t="str">
        <v>tier - 2</v>
      </c>
      <c r="AT1255" s="19" t="s">
        <v>8340</v>
      </c>
      <c r="AU1255" s="19" t="str">
        <v>R1021</v>
      </c>
      <c r="BD1255" s="39">
        <v>1973</v>
      </c>
      <c r="BE1255" s="19" t="str">
        <f t="shared" si="214"/>
        <v>Aug</v>
      </c>
      <c r="BF1255" s="19">
        <v>8</v>
      </c>
      <c r="BG1255" s="40">
        <f t="shared" si="215"/>
        <v>26884</v>
      </c>
      <c r="BM1255" s="39">
        <v>1974</v>
      </c>
      <c r="BN1255" s="19" t="str">
        <f t="shared" si="216"/>
        <v>Sep</v>
      </c>
      <c r="BO1255" s="19">
        <v>29</v>
      </c>
      <c r="BP1255" s="40">
        <f t="shared" si="213"/>
        <v>27301</v>
      </c>
      <c r="BQ1255" s="19">
        <f ca="1" t="shared" si="217"/>
        <v>51</v>
      </c>
      <c r="BU1255" s="19">
        <v>10352.48</v>
      </c>
      <c r="BV1255" s="41">
        <v>10352.48</v>
      </c>
    </row>
    <row r="1256" spans="1:74">
      <c r="A1256" s="19" t="s">
        <v>4603</v>
      </c>
      <c r="B1256" s="39">
        <v>1980</v>
      </c>
      <c r="C1256" s="19">
        <f t="shared" si="210"/>
        <v>1980</v>
      </c>
      <c r="D1256" s="19" t="s">
        <v>8329</v>
      </c>
      <c r="E1256" s="19" t="str">
        <f t="shared" si="209"/>
        <v>Oct</v>
      </c>
      <c r="F1256" s="19">
        <v>24</v>
      </c>
      <c r="G1256" s="40">
        <f t="shared" si="211"/>
        <v>29518</v>
      </c>
      <c r="H1256" s="19">
        <v>2</v>
      </c>
      <c r="I1256" s="19">
        <v>10407.98</v>
      </c>
      <c r="J1256" s="41">
        <v>10407.98</v>
      </c>
      <c r="K1256" s="19" t="s">
        <v>8298</v>
      </c>
      <c r="L1256" s="19" t="str">
        <v>tier - 3</v>
      </c>
      <c r="M1256" s="19" t="s">
        <v>8302</v>
      </c>
      <c r="N1256" s="19" t="str">
        <v>tier - 1</v>
      </c>
      <c r="O1256" s="19" t="s">
        <v>8340</v>
      </c>
      <c r="P1256" s="19" t="str">
        <v>R1021</v>
      </c>
      <c r="Q1256" s="19">
        <f ca="1" t="shared" si="212"/>
        <v>45</v>
      </c>
      <c r="R1256" s="29"/>
      <c r="U1256" s="19" t="s">
        <v>8326</v>
      </c>
      <c r="V1256" s="19" t="str">
        <f t="shared" si="218"/>
        <v>Dec</v>
      </c>
      <c r="X1256" s="19">
        <f t="shared" si="219"/>
        <v>1970</v>
      </c>
      <c r="AG1256" s="19" t="s">
        <v>4579</v>
      </c>
      <c r="AH1256" s="19" t="s">
        <v>8336</v>
      </c>
      <c r="AI1256" s="19" t="s">
        <v>8298</v>
      </c>
      <c r="AJ1256" s="19" t="s">
        <v>8302</v>
      </c>
      <c r="AK1256" s="19" t="str">
        <v>tier - 3</v>
      </c>
      <c r="AL1256" s="19" t="str">
        <v>tier - 1</v>
      </c>
      <c r="AT1256" s="19" t="s">
        <v>8315</v>
      </c>
      <c r="AU1256" s="19" t="str">
        <v>R1012</v>
      </c>
      <c r="BD1256" s="39">
        <v>1974</v>
      </c>
      <c r="BE1256" s="19" t="str">
        <f t="shared" si="214"/>
        <v>Sep</v>
      </c>
      <c r="BF1256" s="19">
        <v>29</v>
      </c>
      <c r="BG1256" s="40">
        <f t="shared" si="215"/>
        <v>27301</v>
      </c>
      <c r="BM1256" s="39">
        <v>1969</v>
      </c>
      <c r="BN1256" s="19" t="str">
        <f t="shared" si="216"/>
        <v>Jun</v>
      </c>
      <c r="BO1256" s="19">
        <v>17</v>
      </c>
      <c r="BP1256" s="40">
        <f t="shared" si="213"/>
        <v>25371</v>
      </c>
      <c r="BQ1256" s="19">
        <f ca="1" t="shared" si="217"/>
        <v>56</v>
      </c>
      <c r="BU1256" s="19">
        <v>10355.64</v>
      </c>
      <c r="BV1256" s="41">
        <v>10355.64</v>
      </c>
    </row>
    <row r="1257" spans="1:74">
      <c r="A1257" s="19" t="s">
        <v>4607</v>
      </c>
      <c r="B1257" s="39">
        <v>1973</v>
      </c>
      <c r="C1257" s="19">
        <f t="shared" si="210"/>
        <v>1973</v>
      </c>
      <c r="D1257" s="19" t="s">
        <v>8329</v>
      </c>
      <c r="E1257" s="19" t="str">
        <f t="shared" si="209"/>
        <v>Oct</v>
      </c>
      <c r="F1257" s="19">
        <v>11</v>
      </c>
      <c r="G1257" s="40">
        <f t="shared" si="211"/>
        <v>26948</v>
      </c>
      <c r="H1257" s="19">
        <v>0</v>
      </c>
      <c r="I1257" s="19">
        <v>10419.59</v>
      </c>
      <c r="J1257" s="41">
        <v>10419.59</v>
      </c>
      <c r="K1257" s="19" t="s">
        <v>8298</v>
      </c>
      <c r="L1257" s="19" t="str">
        <v>tier - 3</v>
      </c>
      <c r="M1257" s="19" t="s">
        <v>8297</v>
      </c>
      <c r="N1257" s="19" t="str">
        <v>tier - 2</v>
      </c>
      <c r="O1257" s="19" t="s">
        <v>8335</v>
      </c>
      <c r="P1257" s="19" t="str">
        <v>R1025</v>
      </c>
      <c r="Q1257" s="19">
        <f ca="1" t="shared" si="212"/>
        <v>52</v>
      </c>
      <c r="R1257" s="29"/>
      <c r="U1257" s="19" t="s">
        <v>8296</v>
      </c>
      <c r="V1257" s="19" t="str">
        <f t="shared" si="218"/>
        <v>Jul</v>
      </c>
      <c r="X1257" s="19">
        <f t="shared" si="219"/>
        <v>1982</v>
      </c>
      <c r="AG1257" s="19" t="s">
        <v>4582</v>
      </c>
      <c r="AH1257" s="19" t="s">
        <v>8336</v>
      </c>
      <c r="AI1257" s="19" t="s">
        <v>8298</v>
      </c>
      <c r="AJ1257" s="19" t="s">
        <v>8302</v>
      </c>
      <c r="AK1257" s="19" t="str">
        <v>tier - 3</v>
      </c>
      <c r="AL1257" s="19" t="str">
        <v>tier - 1</v>
      </c>
      <c r="AT1257" s="19" t="s">
        <v>8315</v>
      </c>
      <c r="AU1257" s="19" t="str">
        <v>R1012</v>
      </c>
      <c r="BD1257" s="39">
        <v>1969</v>
      </c>
      <c r="BE1257" s="19" t="str">
        <f t="shared" si="214"/>
        <v>Jun</v>
      </c>
      <c r="BF1257" s="19">
        <v>17</v>
      </c>
      <c r="BG1257" s="40">
        <f t="shared" si="215"/>
        <v>25371</v>
      </c>
      <c r="BM1257" s="39">
        <v>1971</v>
      </c>
      <c r="BN1257" s="19" t="str">
        <f t="shared" si="216"/>
        <v>Sep</v>
      </c>
      <c r="BO1257" s="19">
        <v>6</v>
      </c>
      <c r="BP1257" s="40">
        <f t="shared" si="213"/>
        <v>26182</v>
      </c>
      <c r="BQ1257" s="19">
        <f ca="1" t="shared" si="217"/>
        <v>54</v>
      </c>
      <c r="BU1257" s="19">
        <v>10356.67</v>
      </c>
      <c r="BV1257" s="41">
        <v>10356.67</v>
      </c>
    </row>
    <row r="1258" spans="1:74">
      <c r="A1258" s="19" t="s">
        <v>4610</v>
      </c>
      <c r="B1258" s="39">
        <v>1979</v>
      </c>
      <c r="C1258" s="19">
        <f t="shared" si="210"/>
        <v>1979</v>
      </c>
      <c r="D1258" s="19" t="s">
        <v>8301</v>
      </c>
      <c r="E1258" s="19" t="str">
        <f t="shared" si="209"/>
        <v>Nov</v>
      </c>
      <c r="F1258" s="19">
        <v>25</v>
      </c>
      <c r="G1258" s="40">
        <f t="shared" si="211"/>
        <v>29184</v>
      </c>
      <c r="H1258" s="19">
        <v>2</v>
      </c>
      <c r="I1258" s="19">
        <v>10419.65</v>
      </c>
      <c r="J1258" s="41">
        <v>10419.65</v>
      </c>
      <c r="K1258" s="19" t="s">
        <v>8298</v>
      </c>
      <c r="L1258" s="19" t="str">
        <v>tier - 3</v>
      </c>
      <c r="M1258" s="19" t="s">
        <v>8297</v>
      </c>
      <c r="N1258" s="19" t="str">
        <v>tier - 2</v>
      </c>
      <c r="O1258" s="19" t="s">
        <v>8335</v>
      </c>
      <c r="P1258" s="19" t="str">
        <v>R1025</v>
      </c>
      <c r="Q1258" s="19">
        <f ca="1" t="shared" si="212"/>
        <v>45</v>
      </c>
      <c r="R1258" s="29"/>
      <c r="U1258" s="19" t="s">
        <v>8296</v>
      </c>
      <c r="V1258" s="19" t="str">
        <f t="shared" si="218"/>
        <v>Jul</v>
      </c>
      <c r="X1258" s="19">
        <f t="shared" si="219"/>
        <v>1968</v>
      </c>
      <c r="AG1258" s="19" t="s">
        <v>4585</v>
      </c>
      <c r="AH1258" s="19" t="s">
        <v>8336</v>
      </c>
      <c r="AI1258" s="19" t="s">
        <v>8298</v>
      </c>
      <c r="AJ1258" s="19" t="s">
        <v>8302</v>
      </c>
      <c r="AK1258" s="19" t="str">
        <v>tier - 3</v>
      </c>
      <c r="AL1258" s="19" t="str">
        <v>tier - 1</v>
      </c>
      <c r="AT1258" s="19" t="s">
        <v>8335</v>
      </c>
      <c r="AU1258" s="19" t="str">
        <v>R1025</v>
      </c>
      <c r="BD1258" s="39">
        <v>1971</v>
      </c>
      <c r="BE1258" s="19" t="str">
        <f t="shared" si="214"/>
        <v>Sep</v>
      </c>
      <c r="BF1258" s="19">
        <v>6</v>
      </c>
      <c r="BG1258" s="40">
        <f t="shared" si="215"/>
        <v>26182</v>
      </c>
      <c r="BM1258" s="39">
        <v>1973</v>
      </c>
      <c r="BN1258" s="19" t="str">
        <f t="shared" si="216"/>
        <v>Sep</v>
      </c>
      <c r="BO1258" s="19">
        <v>29</v>
      </c>
      <c r="BP1258" s="40">
        <f t="shared" si="213"/>
        <v>26936</v>
      </c>
      <c r="BQ1258" s="19">
        <f ca="1" t="shared" si="217"/>
        <v>52</v>
      </c>
      <c r="BU1258" s="19">
        <v>10370.91</v>
      </c>
      <c r="BV1258" s="41">
        <v>10370.91</v>
      </c>
    </row>
    <row r="1259" spans="1:74">
      <c r="A1259" s="19" t="s">
        <v>4614</v>
      </c>
      <c r="B1259" s="39">
        <v>1968</v>
      </c>
      <c r="C1259" s="19">
        <f t="shared" si="210"/>
        <v>1968</v>
      </c>
      <c r="D1259" s="19" t="s">
        <v>8326</v>
      </c>
      <c r="E1259" s="19" t="str">
        <f t="shared" si="209"/>
        <v>Dec</v>
      </c>
      <c r="F1259" s="19">
        <v>27</v>
      </c>
      <c r="G1259" s="40">
        <f t="shared" si="211"/>
        <v>25199</v>
      </c>
      <c r="H1259" s="19">
        <v>0</v>
      </c>
      <c r="I1259" s="19">
        <v>10422.92</v>
      </c>
      <c r="J1259" s="41">
        <v>10422.92</v>
      </c>
      <c r="K1259" s="19" t="s">
        <v>8298</v>
      </c>
      <c r="L1259" s="19" t="str">
        <v>tier - 3</v>
      </c>
      <c r="M1259" s="19" t="s">
        <v>8302</v>
      </c>
      <c r="N1259" s="19" t="str">
        <v>tier - 1</v>
      </c>
      <c r="O1259" s="19" t="s">
        <v>8341</v>
      </c>
      <c r="P1259" s="19" t="str">
        <v>R1017</v>
      </c>
      <c r="Q1259" s="19">
        <f ca="1" t="shared" si="212"/>
        <v>56</v>
      </c>
      <c r="R1259" s="29"/>
      <c r="U1259" s="19" t="s">
        <v>8328</v>
      </c>
      <c r="V1259" s="19" t="str">
        <f t="shared" si="218"/>
        <v>Aug</v>
      </c>
      <c r="X1259" s="19">
        <f t="shared" si="219"/>
        <v>1973</v>
      </c>
      <c r="AG1259" s="19" t="s">
        <v>4589</v>
      </c>
      <c r="AH1259" s="19" t="s">
        <v>8336</v>
      </c>
      <c r="AI1259" s="19" t="s">
        <v>8298</v>
      </c>
      <c r="AJ1259" s="19" t="s">
        <v>8298</v>
      </c>
      <c r="AK1259" s="19" t="str">
        <v>tier - 3</v>
      </c>
      <c r="AL1259" s="19" t="str">
        <v>tier - 3</v>
      </c>
      <c r="AT1259" s="19" t="s">
        <v>8337</v>
      </c>
      <c r="AU1259" s="19" t="str">
        <v>R1024</v>
      </c>
      <c r="BD1259" s="39">
        <v>1973</v>
      </c>
      <c r="BE1259" s="19" t="str">
        <f t="shared" si="214"/>
        <v>Sep</v>
      </c>
      <c r="BF1259" s="19">
        <v>29</v>
      </c>
      <c r="BG1259" s="40">
        <f t="shared" si="215"/>
        <v>26936</v>
      </c>
      <c r="BM1259" s="39">
        <v>1973</v>
      </c>
      <c r="BN1259" s="19" t="str">
        <f t="shared" si="216"/>
        <v>Sep</v>
      </c>
      <c r="BO1259" s="19">
        <v>19</v>
      </c>
      <c r="BP1259" s="40">
        <f t="shared" si="213"/>
        <v>26926</v>
      </c>
      <c r="BQ1259" s="19">
        <f ca="1" t="shared" si="217"/>
        <v>52</v>
      </c>
      <c r="BU1259" s="19">
        <v>10381.48</v>
      </c>
      <c r="BV1259" s="41">
        <v>10381.48</v>
      </c>
    </row>
    <row r="1260" spans="1:74">
      <c r="A1260" s="19" t="s">
        <v>4617</v>
      </c>
      <c r="B1260" s="39">
        <v>1968</v>
      </c>
      <c r="C1260" s="19">
        <f t="shared" si="210"/>
        <v>1968</v>
      </c>
      <c r="D1260" s="19" t="s">
        <v>8328</v>
      </c>
      <c r="E1260" s="19" t="str">
        <f t="shared" si="209"/>
        <v>Aug</v>
      </c>
      <c r="F1260" s="19">
        <v>23</v>
      </c>
      <c r="G1260" s="40">
        <f t="shared" si="211"/>
        <v>25073</v>
      </c>
      <c r="H1260" s="19">
        <v>0</v>
      </c>
      <c r="I1260" s="19">
        <v>10435.07</v>
      </c>
      <c r="J1260" s="41">
        <v>10435.07</v>
      </c>
      <c r="K1260" s="19" t="s">
        <v>8298</v>
      </c>
      <c r="L1260" s="19" t="str">
        <v>tier - 3</v>
      </c>
      <c r="M1260" s="19" t="s">
        <v>8302</v>
      </c>
      <c r="N1260" s="19" t="str">
        <v>tier - 1</v>
      </c>
      <c r="O1260" s="19" t="s">
        <v>8333</v>
      </c>
      <c r="P1260" s="19" t="str">
        <v>R1016</v>
      </c>
      <c r="Q1260" s="19">
        <f ca="1" t="shared" si="212"/>
        <v>57</v>
      </c>
      <c r="R1260" s="29"/>
      <c r="U1260" s="19" t="s">
        <v>8310</v>
      </c>
      <c r="V1260" s="19" t="str">
        <f t="shared" si="218"/>
        <v>Sep</v>
      </c>
      <c r="X1260" s="19">
        <f t="shared" si="219"/>
        <v>1974</v>
      </c>
      <c r="AG1260" s="19" t="s">
        <v>4593</v>
      </c>
      <c r="AH1260" s="19" t="s">
        <v>8336</v>
      </c>
      <c r="AI1260" s="19" t="s">
        <v>8298</v>
      </c>
      <c r="AJ1260" s="19" t="s">
        <v>8298</v>
      </c>
      <c r="AK1260" s="19" t="str">
        <v>tier - 3</v>
      </c>
      <c r="AL1260" s="19" t="str">
        <v>tier - 3</v>
      </c>
      <c r="AT1260" s="19" t="s">
        <v>8299</v>
      </c>
      <c r="AU1260" s="19" t="str">
        <v>R1013</v>
      </c>
      <c r="BD1260" s="39">
        <v>1973</v>
      </c>
      <c r="BE1260" s="19" t="str">
        <f t="shared" si="214"/>
        <v>Sep</v>
      </c>
      <c r="BF1260" s="19">
        <v>19</v>
      </c>
      <c r="BG1260" s="40">
        <f t="shared" si="215"/>
        <v>26926</v>
      </c>
      <c r="BM1260" s="39">
        <v>1969</v>
      </c>
      <c r="BN1260" s="19" t="str">
        <f t="shared" si="216"/>
        <v>Jul</v>
      </c>
      <c r="BO1260" s="19">
        <v>7</v>
      </c>
      <c r="BP1260" s="40">
        <f t="shared" si="213"/>
        <v>25391</v>
      </c>
      <c r="BQ1260" s="19">
        <f ca="1" t="shared" si="217"/>
        <v>56</v>
      </c>
      <c r="BU1260" s="19">
        <v>10403.27</v>
      </c>
      <c r="BV1260" s="41">
        <v>10403.27</v>
      </c>
    </row>
    <row r="1261" spans="1:74">
      <c r="A1261" s="19" t="s">
        <v>4621</v>
      </c>
      <c r="B1261" s="39">
        <v>1968</v>
      </c>
      <c r="C1261" s="19">
        <f t="shared" si="210"/>
        <v>1968</v>
      </c>
      <c r="D1261" s="19" t="s">
        <v>8328</v>
      </c>
      <c r="E1261" s="19" t="str">
        <f t="shared" si="209"/>
        <v>Aug</v>
      </c>
      <c r="F1261" s="19">
        <v>29</v>
      </c>
      <c r="G1261" s="40">
        <f t="shared" si="211"/>
        <v>25079</v>
      </c>
      <c r="H1261" s="19">
        <v>1</v>
      </c>
      <c r="I1261" s="19">
        <v>10436.1</v>
      </c>
      <c r="J1261" s="41">
        <v>10436.1</v>
      </c>
      <c r="K1261" s="19" t="s">
        <v>8298</v>
      </c>
      <c r="L1261" s="19" t="str">
        <v>tier - 3</v>
      </c>
      <c r="M1261" s="19" t="s">
        <v>8298</v>
      </c>
      <c r="N1261" s="19" t="str">
        <v>tier - 3</v>
      </c>
      <c r="O1261" s="19" t="s">
        <v>8330</v>
      </c>
      <c r="P1261" s="19" t="str">
        <v>R1011</v>
      </c>
      <c r="Q1261" s="19">
        <f ca="1" t="shared" si="212"/>
        <v>57</v>
      </c>
      <c r="R1261" s="29"/>
      <c r="U1261" s="19" t="s">
        <v>8303</v>
      </c>
      <c r="V1261" s="19" t="str">
        <f t="shared" si="218"/>
        <v>Jun</v>
      </c>
      <c r="X1261" s="19">
        <f t="shared" si="219"/>
        <v>1969</v>
      </c>
      <c r="AG1261" s="19" t="s">
        <v>4596</v>
      </c>
      <c r="AH1261" s="19" t="s">
        <v>8336</v>
      </c>
      <c r="AI1261" s="19" t="s">
        <v>8298</v>
      </c>
      <c r="AJ1261" s="19" t="s">
        <v>8297</v>
      </c>
      <c r="AK1261" s="19" t="str">
        <v>tier - 3</v>
      </c>
      <c r="AL1261" s="19" t="str">
        <v>tier - 2</v>
      </c>
      <c r="AT1261" s="19" t="s">
        <v>8342</v>
      </c>
      <c r="AU1261" s="19" t="str">
        <v>R1020</v>
      </c>
      <c r="BD1261" s="39">
        <v>1969</v>
      </c>
      <c r="BE1261" s="19" t="str">
        <f t="shared" si="214"/>
        <v>Jul</v>
      </c>
      <c r="BF1261" s="19">
        <v>7</v>
      </c>
      <c r="BG1261" s="40">
        <f t="shared" si="215"/>
        <v>25391</v>
      </c>
      <c r="BM1261" s="39">
        <v>1975</v>
      </c>
      <c r="BN1261" s="19" t="str">
        <f t="shared" si="216"/>
        <v>Jun</v>
      </c>
      <c r="BO1261" s="19">
        <v>5</v>
      </c>
      <c r="BP1261" s="40">
        <f t="shared" si="213"/>
        <v>27550</v>
      </c>
      <c r="BQ1261" s="19">
        <f ca="1" t="shared" si="217"/>
        <v>50</v>
      </c>
      <c r="BU1261" s="19">
        <v>10407.09</v>
      </c>
      <c r="BV1261" s="41">
        <v>10407.09</v>
      </c>
    </row>
    <row r="1262" spans="1:74">
      <c r="A1262" s="19" t="s">
        <v>4625</v>
      </c>
      <c r="B1262" s="39">
        <v>1968</v>
      </c>
      <c r="C1262" s="19">
        <f t="shared" si="210"/>
        <v>1968</v>
      </c>
      <c r="D1262" s="19" t="s">
        <v>8301</v>
      </c>
      <c r="E1262" s="19" t="str">
        <f t="shared" si="209"/>
        <v>Nov</v>
      </c>
      <c r="F1262" s="19">
        <v>8</v>
      </c>
      <c r="G1262" s="40">
        <f t="shared" si="211"/>
        <v>25150</v>
      </c>
      <c r="H1262" s="19">
        <v>1</v>
      </c>
      <c r="I1262" s="19">
        <v>10450.55</v>
      </c>
      <c r="J1262" s="41">
        <v>10450.55</v>
      </c>
      <c r="K1262" s="19" t="s">
        <v>8298</v>
      </c>
      <c r="L1262" s="19" t="str">
        <v>tier - 3</v>
      </c>
      <c r="M1262" s="19" t="s">
        <v>8302</v>
      </c>
      <c r="N1262" s="19" t="str">
        <v>tier - 1</v>
      </c>
      <c r="O1262" s="19" t="s">
        <v>8330</v>
      </c>
      <c r="P1262" s="19" t="str">
        <v>R1011</v>
      </c>
      <c r="Q1262" s="19">
        <f ca="1" t="shared" si="212"/>
        <v>56</v>
      </c>
      <c r="R1262" s="29"/>
      <c r="U1262" s="19" t="s">
        <v>8310</v>
      </c>
      <c r="V1262" s="19" t="str">
        <f t="shared" si="218"/>
        <v>Sep</v>
      </c>
      <c r="X1262" s="19">
        <f t="shared" si="219"/>
        <v>1971</v>
      </c>
      <c r="AG1262" s="19" t="s">
        <v>4599</v>
      </c>
      <c r="AH1262" s="19" t="s">
        <v>8336</v>
      </c>
      <c r="AI1262" s="19" t="s">
        <v>8298</v>
      </c>
      <c r="AJ1262" s="19" t="s">
        <v>8302</v>
      </c>
      <c r="AK1262" s="19" t="str">
        <v>tier - 3</v>
      </c>
      <c r="AL1262" s="19" t="str">
        <v>tier - 1</v>
      </c>
      <c r="AT1262" s="19" t="s">
        <v>8331</v>
      </c>
      <c r="AU1262" s="19" t="str">
        <v>R1015</v>
      </c>
      <c r="BD1262" s="39">
        <v>1975</v>
      </c>
      <c r="BE1262" s="19" t="str">
        <f t="shared" si="214"/>
        <v>Jun</v>
      </c>
      <c r="BF1262" s="19">
        <v>5</v>
      </c>
      <c r="BG1262" s="40">
        <f t="shared" si="215"/>
        <v>27550</v>
      </c>
      <c r="BM1262" s="39">
        <v>1980</v>
      </c>
      <c r="BN1262" s="19" t="str">
        <f t="shared" si="216"/>
        <v>Oct</v>
      </c>
      <c r="BO1262" s="19">
        <v>24</v>
      </c>
      <c r="BP1262" s="40">
        <f t="shared" si="213"/>
        <v>29518</v>
      </c>
      <c r="BQ1262" s="19">
        <f ca="1" t="shared" si="217"/>
        <v>45</v>
      </c>
      <c r="BU1262" s="19">
        <v>10407.98</v>
      </c>
      <c r="BV1262" s="41">
        <v>10407.98</v>
      </c>
    </row>
    <row r="1263" spans="1:74">
      <c r="A1263" s="19" t="s">
        <v>4628</v>
      </c>
      <c r="B1263" s="39">
        <v>1964</v>
      </c>
      <c r="C1263" s="19">
        <f t="shared" si="210"/>
        <v>1964</v>
      </c>
      <c r="D1263" s="19" t="s">
        <v>8329</v>
      </c>
      <c r="E1263" s="19" t="str">
        <f t="shared" si="209"/>
        <v>Oct</v>
      </c>
      <c r="F1263" s="19">
        <v>14</v>
      </c>
      <c r="G1263" s="40">
        <f t="shared" si="211"/>
        <v>23664</v>
      </c>
      <c r="H1263" s="19">
        <v>0</v>
      </c>
      <c r="I1263" s="19">
        <v>10455.1</v>
      </c>
      <c r="J1263" s="41">
        <v>10455.1</v>
      </c>
      <c r="K1263" s="19" t="s">
        <v>8298</v>
      </c>
      <c r="L1263" s="19" t="str">
        <v>tier - 3</v>
      </c>
      <c r="M1263" s="19" t="s">
        <v>8302</v>
      </c>
      <c r="N1263" s="19" t="str">
        <v>tier - 1</v>
      </c>
      <c r="O1263" s="19" t="s">
        <v>8315</v>
      </c>
      <c r="P1263" s="19" t="str">
        <v>R1012</v>
      </c>
      <c r="Q1263" s="19">
        <f ca="1" t="shared" si="212"/>
        <v>61</v>
      </c>
      <c r="R1263" s="29"/>
      <c r="U1263" s="19" t="s">
        <v>8310</v>
      </c>
      <c r="V1263" s="19" t="str">
        <f t="shared" si="218"/>
        <v>Sep</v>
      </c>
      <c r="X1263" s="19">
        <f t="shared" si="219"/>
        <v>1973</v>
      </c>
      <c r="AG1263" s="19" t="s">
        <v>4603</v>
      </c>
      <c r="AH1263" s="19" t="s">
        <v>8336</v>
      </c>
      <c r="AI1263" s="19" t="s">
        <v>8298</v>
      </c>
      <c r="AJ1263" s="19" t="s">
        <v>8302</v>
      </c>
      <c r="AK1263" s="19" t="str">
        <v>tier - 3</v>
      </c>
      <c r="AL1263" s="19" t="str">
        <v>tier - 1</v>
      </c>
      <c r="AT1263" s="19" t="s">
        <v>8340</v>
      </c>
      <c r="AU1263" s="19" t="str">
        <v>R1021</v>
      </c>
      <c r="BD1263" s="39">
        <v>1980</v>
      </c>
      <c r="BE1263" s="19" t="str">
        <f t="shared" si="214"/>
        <v>Oct</v>
      </c>
      <c r="BF1263" s="19">
        <v>24</v>
      </c>
      <c r="BG1263" s="40">
        <f t="shared" si="215"/>
        <v>29518</v>
      </c>
      <c r="BM1263" s="39">
        <v>1973</v>
      </c>
      <c r="BN1263" s="19" t="str">
        <f t="shared" si="216"/>
        <v>Oct</v>
      </c>
      <c r="BO1263" s="19">
        <v>11</v>
      </c>
      <c r="BP1263" s="40">
        <f t="shared" si="213"/>
        <v>26948</v>
      </c>
      <c r="BQ1263" s="19">
        <f ca="1" t="shared" si="217"/>
        <v>52</v>
      </c>
      <c r="BU1263" s="19">
        <v>10419.59</v>
      </c>
      <c r="BV1263" s="41">
        <v>10419.59</v>
      </c>
    </row>
    <row r="1264" spans="1:74">
      <c r="A1264" s="19" t="s">
        <v>4632</v>
      </c>
      <c r="B1264" s="39">
        <v>1976</v>
      </c>
      <c r="C1264" s="19">
        <f t="shared" si="210"/>
        <v>1976</v>
      </c>
      <c r="D1264" s="19" t="s">
        <v>8328</v>
      </c>
      <c r="E1264" s="19" t="str">
        <f t="shared" si="209"/>
        <v>Aug</v>
      </c>
      <c r="F1264" s="19">
        <v>3</v>
      </c>
      <c r="G1264" s="40">
        <f t="shared" si="211"/>
        <v>27975</v>
      </c>
      <c r="H1264" s="19">
        <v>2</v>
      </c>
      <c r="I1264" s="19">
        <v>10455.14</v>
      </c>
      <c r="J1264" s="41">
        <v>10455.14</v>
      </c>
      <c r="K1264" s="19" t="s">
        <v>8298</v>
      </c>
      <c r="L1264" s="19" t="str">
        <v>tier - 3</v>
      </c>
      <c r="M1264" s="19" t="s">
        <v>8297</v>
      </c>
      <c r="N1264" s="19" t="str">
        <v>tier - 2</v>
      </c>
      <c r="O1264" s="19" t="s">
        <v>8340</v>
      </c>
      <c r="P1264" s="19" t="str">
        <v>R1021</v>
      </c>
      <c r="Q1264" s="19">
        <f ca="1" t="shared" si="212"/>
        <v>49</v>
      </c>
      <c r="R1264" s="29"/>
      <c r="U1264" s="19" t="s">
        <v>8310</v>
      </c>
      <c r="V1264" s="19" t="str">
        <f t="shared" si="218"/>
        <v>Sep</v>
      </c>
      <c r="X1264" s="19">
        <f t="shared" si="219"/>
        <v>1973</v>
      </c>
      <c r="AG1264" s="19" t="s">
        <v>4607</v>
      </c>
      <c r="AH1264" s="19" t="s">
        <v>8336</v>
      </c>
      <c r="AI1264" s="19" t="s">
        <v>8298</v>
      </c>
      <c r="AJ1264" s="19" t="s">
        <v>8297</v>
      </c>
      <c r="AK1264" s="19" t="str">
        <v>tier - 3</v>
      </c>
      <c r="AL1264" s="19" t="str">
        <v>tier - 2</v>
      </c>
      <c r="AT1264" s="19" t="s">
        <v>8335</v>
      </c>
      <c r="AU1264" s="19" t="str">
        <v>R1025</v>
      </c>
      <c r="BD1264" s="39">
        <v>1973</v>
      </c>
      <c r="BE1264" s="19" t="str">
        <f t="shared" si="214"/>
        <v>Oct</v>
      </c>
      <c r="BF1264" s="19">
        <v>11</v>
      </c>
      <c r="BG1264" s="40">
        <f t="shared" si="215"/>
        <v>26948</v>
      </c>
      <c r="BM1264" s="39">
        <v>1979</v>
      </c>
      <c r="BN1264" s="19" t="str">
        <f t="shared" si="216"/>
        <v>Nov</v>
      </c>
      <c r="BO1264" s="19">
        <v>25</v>
      </c>
      <c r="BP1264" s="40">
        <f t="shared" si="213"/>
        <v>29184</v>
      </c>
      <c r="BQ1264" s="19">
        <f ca="1" t="shared" si="217"/>
        <v>45</v>
      </c>
      <c r="BU1264" s="19">
        <v>10419.65</v>
      </c>
      <c r="BV1264" s="41">
        <v>10419.65</v>
      </c>
    </row>
    <row r="1265" spans="1:74">
      <c r="A1265" s="19" t="s">
        <v>4636</v>
      </c>
      <c r="B1265" s="39">
        <v>1964</v>
      </c>
      <c r="C1265" s="19">
        <f t="shared" si="210"/>
        <v>1964</v>
      </c>
      <c r="D1265" s="19" t="s">
        <v>8296</v>
      </c>
      <c r="E1265" s="19" t="str">
        <f t="shared" si="209"/>
        <v>Jul</v>
      </c>
      <c r="F1265" s="19">
        <v>27</v>
      </c>
      <c r="G1265" s="40">
        <f t="shared" si="211"/>
        <v>23585</v>
      </c>
      <c r="H1265" s="19">
        <v>0</v>
      </c>
      <c r="I1265" s="19">
        <v>10459.19</v>
      </c>
      <c r="J1265" s="41">
        <v>10459.19</v>
      </c>
      <c r="K1265" s="19" t="s">
        <v>8298</v>
      </c>
      <c r="L1265" s="19" t="str">
        <v>tier - 3</v>
      </c>
      <c r="M1265" s="19" t="s">
        <v>8302</v>
      </c>
      <c r="N1265" s="19" t="str">
        <v>tier - 1</v>
      </c>
      <c r="O1265" s="19" t="s">
        <v>8299</v>
      </c>
      <c r="P1265" s="19" t="str">
        <v>R1013</v>
      </c>
      <c r="Q1265" s="19">
        <f ca="1" t="shared" si="212"/>
        <v>61</v>
      </c>
      <c r="R1265" s="29"/>
      <c r="U1265" s="19" t="s">
        <v>8296</v>
      </c>
      <c r="V1265" s="19" t="str">
        <f t="shared" si="218"/>
        <v>Jul</v>
      </c>
      <c r="X1265" s="19">
        <f t="shared" si="219"/>
        <v>1969</v>
      </c>
      <c r="AG1265" s="19" t="s">
        <v>4610</v>
      </c>
      <c r="AH1265" s="19" t="s">
        <v>8336</v>
      </c>
      <c r="AI1265" s="19" t="s">
        <v>8298</v>
      </c>
      <c r="AJ1265" s="19" t="s">
        <v>8297</v>
      </c>
      <c r="AK1265" s="19" t="str">
        <v>tier - 3</v>
      </c>
      <c r="AL1265" s="19" t="str">
        <v>tier - 2</v>
      </c>
      <c r="AT1265" s="19" t="s">
        <v>8335</v>
      </c>
      <c r="AU1265" s="19" t="str">
        <v>R1025</v>
      </c>
      <c r="BD1265" s="39">
        <v>1979</v>
      </c>
      <c r="BE1265" s="19" t="str">
        <f t="shared" si="214"/>
        <v>Nov</v>
      </c>
      <c r="BF1265" s="19">
        <v>25</v>
      </c>
      <c r="BG1265" s="40">
        <f t="shared" si="215"/>
        <v>29184</v>
      </c>
      <c r="BM1265" s="39">
        <v>1968</v>
      </c>
      <c r="BN1265" s="19" t="str">
        <f t="shared" si="216"/>
        <v>Dec</v>
      </c>
      <c r="BO1265" s="19">
        <v>27</v>
      </c>
      <c r="BP1265" s="40">
        <f t="shared" si="213"/>
        <v>25199</v>
      </c>
      <c r="BQ1265" s="19">
        <f ca="1" t="shared" si="217"/>
        <v>56</v>
      </c>
      <c r="BU1265" s="19">
        <v>10422.92</v>
      </c>
      <c r="BV1265" s="41">
        <v>10422.92</v>
      </c>
    </row>
    <row r="1266" spans="1:74">
      <c r="A1266" s="19" t="s">
        <v>4639</v>
      </c>
      <c r="B1266" s="39">
        <v>1969</v>
      </c>
      <c r="C1266" s="19">
        <f t="shared" si="210"/>
        <v>1969</v>
      </c>
      <c r="D1266" s="19" t="s">
        <v>8310</v>
      </c>
      <c r="E1266" s="19" t="str">
        <f t="shared" si="209"/>
        <v>Sep</v>
      </c>
      <c r="F1266" s="19">
        <v>22</v>
      </c>
      <c r="G1266" s="40">
        <f t="shared" si="211"/>
        <v>25468</v>
      </c>
      <c r="H1266" s="19">
        <v>1</v>
      </c>
      <c r="I1266" s="19">
        <v>10461.98</v>
      </c>
      <c r="J1266" s="41">
        <v>10461.98</v>
      </c>
      <c r="K1266" s="19" t="s">
        <v>8298</v>
      </c>
      <c r="L1266" s="19" t="str">
        <v>tier - 3</v>
      </c>
      <c r="M1266" s="19" t="s">
        <v>8302</v>
      </c>
      <c r="N1266" s="19" t="str">
        <v>tier - 1</v>
      </c>
      <c r="O1266" s="19" t="s">
        <v>8315</v>
      </c>
      <c r="P1266" s="19" t="str">
        <v>R1012</v>
      </c>
      <c r="Q1266" s="19">
        <f ca="1" t="shared" si="212"/>
        <v>56</v>
      </c>
      <c r="R1266" s="29"/>
      <c r="U1266" s="19" t="s">
        <v>8303</v>
      </c>
      <c r="V1266" s="19" t="str">
        <f t="shared" si="218"/>
        <v>Jun</v>
      </c>
      <c r="X1266" s="19">
        <f t="shared" si="219"/>
        <v>1975</v>
      </c>
      <c r="AG1266" s="19" t="s">
        <v>4614</v>
      </c>
      <c r="AH1266" s="19" t="s">
        <v>8336</v>
      </c>
      <c r="AI1266" s="19" t="s">
        <v>8298</v>
      </c>
      <c r="AJ1266" s="19" t="s">
        <v>8302</v>
      </c>
      <c r="AK1266" s="19" t="str">
        <v>tier - 3</v>
      </c>
      <c r="AL1266" s="19" t="str">
        <v>tier - 1</v>
      </c>
      <c r="AT1266" s="19" t="s">
        <v>8341</v>
      </c>
      <c r="AU1266" s="19" t="str">
        <v>R1017</v>
      </c>
      <c r="BD1266" s="39">
        <v>1968</v>
      </c>
      <c r="BE1266" s="19" t="str">
        <f t="shared" si="214"/>
        <v>Dec</v>
      </c>
      <c r="BF1266" s="19">
        <v>27</v>
      </c>
      <c r="BG1266" s="40">
        <f t="shared" si="215"/>
        <v>25199</v>
      </c>
      <c r="BM1266" s="39">
        <v>1968</v>
      </c>
      <c r="BN1266" s="19" t="str">
        <f t="shared" si="216"/>
        <v>Aug</v>
      </c>
      <c r="BO1266" s="19">
        <v>23</v>
      </c>
      <c r="BP1266" s="40">
        <f t="shared" si="213"/>
        <v>25073</v>
      </c>
      <c r="BQ1266" s="19">
        <f ca="1" t="shared" si="217"/>
        <v>57</v>
      </c>
      <c r="BU1266" s="19">
        <v>10435.07</v>
      </c>
      <c r="BV1266" s="41">
        <v>10435.07</v>
      </c>
    </row>
    <row r="1267" spans="1:74">
      <c r="A1267" s="19" t="s">
        <v>4642</v>
      </c>
      <c r="B1267" s="39">
        <v>1987</v>
      </c>
      <c r="C1267" s="19">
        <f t="shared" si="210"/>
        <v>1987</v>
      </c>
      <c r="D1267" s="19" t="s">
        <v>8303</v>
      </c>
      <c r="E1267" s="19" t="str">
        <f t="shared" si="209"/>
        <v>Jun</v>
      </c>
      <c r="F1267" s="19">
        <v>28</v>
      </c>
      <c r="G1267" s="40">
        <f t="shared" si="211"/>
        <v>31956</v>
      </c>
      <c r="H1267" s="19">
        <v>3</v>
      </c>
      <c r="I1267" s="19">
        <v>10464.83</v>
      </c>
      <c r="J1267" s="41">
        <v>10464.83</v>
      </c>
      <c r="K1267" s="19" t="s">
        <v>8298</v>
      </c>
      <c r="L1267" s="19" t="str">
        <v>tier - 3</v>
      </c>
      <c r="M1267" s="19" t="s">
        <v>8302</v>
      </c>
      <c r="N1267" s="19" t="str">
        <v>tier - 1</v>
      </c>
      <c r="O1267" s="19" t="s">
        <v>8315</v>
      </c>
      <c r="P1267" s="19" t="str">
        <v>R1012</v>
      </c>
      <c r="Q1267" s="19">
        <f ca="1" t="shared" si="212"/>
        <v>38</v>
      </c>
      <c r="R1267" s="29"/>
      <c r="U1267" s="19" t="s">
        <v>8329</v>
      </c>
      <c r="V1267" s="19" t="str">
        <f t="shared" si="218"/>
        <v>Oct</v>
      </c>
      <c r="X1267" s="19">
        <f t="shared" si="219"/>
        <v>1980</v>
      </c>
      <c r="AG1267" s="19" t="s">
        <v>4617</v>
      </c>
      <c r="AH1267" s="19" t="s">
        <v>8336</v>
      </c>
      <c r="AI1267" s="19" t="s">
        <v>8298</v>
      </c>
      <c r="AJ1267" s="19" t="s">
        <v>8302</v>
      </c>
      <c r="AK1267" s="19" t="str">
        <v>tier - 3</v>
      </c>
      <c r="AL1267" s="19" t="str">
        <v>tier - 1</v>
      </c>
      <c r="AT1267" s="19" t="s">
        <v>8333</v>
      </c>
      <c r="AU1267" s="19" t="str">
        <v>R1016</v>
      </c>
      <c r="BD1267" s="39">
        <v>1968</v>
      </c>
      <c r="BE1267" s="19" t="str">
        <f t="shared" si="214"/>
        <v>Aug</v>
      </c>
      <c r="BF1267" s="19">
        <v>23</v>
      </c>
      <c r="BG1267" s="40">
        <f t="shared" si="215"/>
        <v>25073</v>
      </c>
      <c r="BM1267" s="39">
        <v>1968</v>
      </c>
      <c r="BN1267" s="19" t="str">
        <f t="shared" si="216"/>
        <v>Aug</v>
      </c>
      <c r="BO1267" s="19">
        <v>29</v>
      </c>
      <c r="BP1267" s="40">
        <f t="shared" si="213"/>
        <v>25079</v>
      </c>
      <c r="BQ1267" s="19">
        <f ca="1" t="shared" si="217"/>
        <v>57</v>
      </c>
      <c r="BU1267" s="19">
        <v>10436.1</v>
      </c>
      <c r="BV1267" s="41">
        <v>10436.1</v>
      </c>
    </row>
    <row r="1268" spans="1:74">
      <c r="A1268" s="19" t="s">
        <v>4646</v>
      </c>
      <c r="B1268" s="39">
        <v>1978</v>
      </c>
      <c r="C1268" s="19">
        <f t="shared" si="210"/>
        <v>1978</v>
      </c>
      <c r="D1268" s="19" t="s">
        <v>8328</v>
      </c>
      <c r="E1268" s="19" t="str">
        <f t="shared" si="209"/>
        <v>Aug</v>
      </c>
      <c r="F1268" s="19">
        <v>21</v>
      </c>
      <c r="G1268" s="40">
        <f t="shared" si="211"/>
        <v>28723</v>
      </c>
      <c r="H1268" s="19">
        <v>2</v>
      </c>
      <c r="I1268" s="19">
        <v>10486.55</v>
      </c>
      <c r="J1268" s="41">
        <v>10486.55</v>
      </c>
      <c r="K1268" s="19" t="s">
        <v>8298</v>
      </c>
      <c r="L1268" s="19" t="str">
        <v>tier - 3</v>
      </c>
      <c r="M1268" s="19" t="s">
        <v>8298</v>
      </c>
      <c r="N1268" s="19" t="str">
        <v>tier - 3</v>
      </c>
      <c r="O1268" s="19" t="s">
        <v>8335</v>
      </c>
      <c r="P1268" s="19" t="str">
        <v>R1025</v>
      </c>
      <c r="Q1268" s="19">
        <f ca="1" t="shared" si="212"/>
        <v>47</v>
      </c>
      <c r="R1268" s="29"/>
      <c r="U1268" s="19" t="s">
        <v>8329</v>
      </c>
      <c r="V1268" s="19" t="str">
        <f t="shared" si="218"/>
        <v>Oct</v>
      </c>
      <c r="X1268" s="19">
        <f t="shared" si="219"/>
        <v>1973</v>
      </c>
      <c r="AG1268" s="19" t="s">
        <v>4621</v>
      </c>
      <c r="AH1268" s="19" t="s">
        <v>8336</v>
      </c>
      <c r="AI1268" s="19" t="s">
        <v>8298</v>
      </c>
      <c r="AJ1268" s="19" t="s">
        <v>8298</v>
      </c>
      <c r="AK1268" s="19" t="str">
        <v>tier - 3</v>
      </c>
      <c r="AL1268" s="19" t="str">
        <v>tier - 3</v>
      </c>
      <c r="AT1268" s="19" t="s">
        <v>8330</v>
      </c>
      <c r="AU1268" s="19" t="str">
        <v>R1011</v>
      </c>
      <c r="BD1268" s="39">
        <v>1968</v>
      </c>
      <c r="BE1268" s="19" t="str">
        <f t="shared" si="214"/>
        <v>Aug</v>
      </c>
      <c r="BF1268" s="19">
        <v>29</v>
      </c>
      <c r="BG1268" s="40">
        <f t="shared" si="215"/>
        <v>25079</v>
      </c>
      <c r="BM1268" s="39">
        <v>1968</v>
      </c>
      <c r="BN1268" s="19" t="str">
        <f t="shared" si="216"/>
        <v>Nov</v>
      </c>
      <c r="BO1268" s="19">
        <v>8</v>
      </c>
      <c r="BP1268" s="40">
        <f t="shared" si="213"/>
        <v>25150</v>
      </c>
      <c r="BQ1268" s="19">
        <f ca="1" t="shared" si="217"/>
        <v>56</v>
      </c>
      <c r="BU1268" s="19">
        <v>10450.55</v>
      </c>
      <c r="BV1268" s="41">
        <v>10450.55</v>
      </c>
    </row>
    <row r="1269" spans="1:74">
      <c r="A1269" s="19" t="s">
        <v>4650</v>
      </c>
      <c r="B1269" s="39">
        <v>1972</v>
      </c>
      <c r="C1269" s="19">
        <f t="shared" si="210"/>
        <v>1972</v>
      </c>
      <c r="D1269" s="19" t="s">
        <v>8329</v>
      </c>
      <c r="E1269" s="19" t="str">
        <f t="shared" si="209"/>
        <v>Oct</v>
      </c>
      <c r="F1269" s="19">
        <v>19</v>
      </c>
      <c r="G1269" s="40">
        <f t="shared" si="211"/>
        <v>26591</v>
      </c>
      <c r="H1269" s="19">
        <v>2</v>
      </c>
      <c r="I1269" s="19">
        <v>10493.95</v>
      </c>
      <c r="J1269" s="41">
        <v>10493.95</v>
      </c>
      <c r="K1269" s="19" t="s">
        <v>8298</v>
      </c>
      <c r="L1269" s="19" t="str">
        <v>tier - 3</v>
      </c>
      <c r="M1269" s="19" t="s">
        <v>8302</v>
      </c>
      <c r="N1269" s="19" t="str">
        <v>tier - 1</v>
      </c>
      <c r="O1269" s="19" t="s">
        <v>8315</v>
      </c>
      <c r="P1269" s="19" t="str">
        <v>R1012</v>
      </c>
      <c r="Q1269" s="19">
        <f ca="1" t="shared" si="212"/>
        <v>53</v>
      </c>
      <c r="R1269" s="29"/>
      <c r="U1269" s="19" t="s">
        <v>8301</v>
      </c>
      <c r="V1269" s="19" t="str">
        <f t="shared" si="218"/>
        <v>Nov</v>
      </c>
      <c r="X1269" s="19">
        <f t="shared" si="219"/>
        <v>1979</v>
      </c>
      <c r="AG1269" s="19" t="s">
        <v>4625</v>
      </c>
      <c r="AH1269" s="19" t="s">
        <v>8336</v>
      </c>
      <c r="AI1269" s="19" t="s">
        <v>8298</v>
      </c>
      <c r="AJ1269" s="19" t="s">
        <v>8302</v>
      </c>
      <c r="AK1269" s="19" t="str">
        <v>tier - 3</v>
      </c>
      <c r="AL1269" s="19" t="str">
        <v>tier - 1</v>
      </c>
      <c r="AT1269" s="19" t="s">
        <v>8330</v>
      </c>
      <c r="AU1269" s="19" t="str">
        <v>R1011</v>
      </c>
      <c r="BD1269" s="39">
        <v>1968</v>
      </c>
      <c r="BE1269" s="19" t="str">
        <f t="shared" si="214"/>
        <v>Nov</v>
      </c>
      <c r="BF1269" s="19">
        <v>8</v>
      </c>
      <c r="BG1269" s="40">
        <f t="shared" si="215"/>
        <v>25150</v>
      </c>
      <c r="BM1269" s="39">
        <v>1964</v>
      </c>
      <c r="BN1269" s="19" t="str">
        <f t="shared" si="216"/>
        <v>Oct</v>
      </c>
      <c r="BO1269" s="19">
        <v>14</v>
      </c>
      <c r="BP1269" s="40">
        <f t="shared" si="213"/>
        <v>23664</v>
      </c>
      <c r="BQ1269" s="19">
        <f ca="1" t="shared" si="217"/>
        <v>61</v>
      </c>
      <c r="BU1269" s="19">
        <v>10455.1</v>
      </c>
      <c r="BV1269" s="41">
        <v>10455.1</v>
      </c>
    </row>
    <row r="1270" spans="1:74">
      <c r="A1270" s="19" t="s">
        <v>4654</v>
      </c>
      <c r="B1270" s="39">
        <v>1977</v>
      </c>
      <c r="C1270" s="19">
        <f t="shared" si="210"/>
        <v>1977</v>
      </c>
      <c r="D1270" s="19" t="s">
        <v>8329</v>
      </c>
      <c r="E1270" s="19" t="str">
        <f t="shared" si="209"/>
        <v>Oct</v>
      </c>
      <c r="F1270" s="19">
        <v>25</v>
      </c>
      <c r="G1270" s="40">
        <f t="shared" si="211"/>
        <v>28423</v>
      </c>
      <c r="H1270" s="19">
        <v>2</v>
      </c>
      <c r="I1270" s="19">
        <v>10495.6</v>
      </c>
      <c r="J1270" s="41">
        <v>10495.6</v>
      </c>
      <c r="K1270" s="19" t="s">
        <v>8298</v>
      </c>
      <c r="L1270" s="19" t="str">
        <v>tier - 3</v>
      </c>
      <c r="M1270" s="19" t="s">
        <v>8302</v>
      </c>
      <c r="N1270" s="19" t="str">
        <v>tier - 1</v>
      </c>
      <c r="O1270" s="19" t="s">
        <v>8315</v>
      </c>
      <c r="P1270" s="19" t="str">
        <v>R1012</v>
      </c>
      <c r="Q1270" s="19">
        <f ca="1" t="shared" si="212"/>
        <v>48</v>
      </c>
      <c r="R1270" s="29"/>
      <c r="U1270" s="19" t="s">
        <v>8326</v>
      </c>
      <c r="V1270" s="19" t="str">
        <f t="shared" si="218"/>
        <v>Dec</v>
      </c>
      <c r="X1270" s="19">
        <f t="shared" si="219"/>
        <v>1968</v>
      </c>
      <c r="AG1270" s="19" t="s">
        <v>4628</v>
      </c>
      <c r="AH1270" s="19" t="s">
        <v>8336</v>
      </c>
      <c r="AI1270" s="19" t="s">
        <v>8298</v>
      </c>
      <c r="AJ1270" s="19" t="s">
        <v>8302</v>
      </c>
      <c r="AK1270" s="19" t="str">
        <v>tier - 3</v>
      </c>
      <c r="AL1270" s="19" t="str">
        <v>tier - 1</v>
      </c>
      <c r="AT1270" s="19" t="s">
        <v>8315</v>
      </c>
      <c r="AU1270" s="19" t="str">
        <v>R1012</v>
      </c>
      <c r="BD1270" s="39">
        <v>1964</v>
      </c>
      <c r="BE1270" s="19" t="str">
        <f t="shared" si="214"/>
        <v>Oct</v>
      </c>
      <c r="BF1270" s="19">
        <v>14</v>
      </c>
      <c r="BG1270" s="40">
        <f t="shared" si="215"/>
        <v>23664</v>
      </c>
      <c r="BM1270" s="39">
        <v>1976</v>
      </c>
      <c r="BN1270" s="19" t="str">
        <f t="shared" si="216"/>
        <v>Aug</v>
      </c>
      <c r="BO1270" s="19">
        <v>3</v>
      </c>
      <c r="BP1270" s="40">
        <f t="shared" si="213"/>
        <v>27975</v>
      </c>
      <c r="BQ1270" s="19">
        <f ca="1" t="shared" si="217"/>
        <v>49</v>
      </c>
      <c r="BU1270" s="19">
        <v>10455.14</v>
      </c>
      <c r="BV1270" s="41">
        <v>10455.14</v>
      </c>
    </row>
    <row r="1271" spans="1:74">
      <c r="A1271" s="19" t="s">
        <v>4658</v>
      </c>
      <c r="B1271" s="39">
        <v>1971</v>
      </c>
      <c r="C1271" s="19">
        <f t="shared" si="210"/>
        <v>1971</v>
      </c>
      <c r="D1271" s="19" t="s">
        <v>8310</v>
      </c>
      <c r="E1271" s="19" t="str">
        <f t="shared" si="209"/>
        <v>Sep</v>
      </c>
      <c r="F1271" s="19">
        <v>26</v>
      </c>
      <c r="G1271" s="40">
        <f t="shared" si="211"/>
        <v>26202</v>
      </c>
      <c r="H1271" s="19">
        <v>0</v>
      </c>
      <c r="I1271" s="19">
        <v>10546.48</v>
      </c>
      <c r="J1271" s="41">
        <v>10546.48</v>
      </c>
      <c r="K1271" s="19" t="s">
        <v>8298</v>
      </c>
      <c r="L1271" s="19" t="str">
        <v>tier - 3</v>
      </c>
      <c r="M1271" s="19" t="s">
        <v>8298</v>
      </c>
      <c r="N1271" s="19" t="str">
        <v>tier - 3</v>
      </c>
      <c r="O1271" s="19" t="s">
        <v>8330</v>
      </c>
      <c r="P1271" s="19" t="str">
        <v>R1011</v>
      </c>
      <c r="Q1271" s="19">
        <f ca="1" t="shared" si="212"/>
        <v>54</v>
      </c>
      <c r="R1271" s="29"/>
      <c r="U1271" s="19" t="s">
        <v>8328</v>
      </c>
      <c r="V1271" s="19" t="str">
        <f t="shared" si="218"/>
        <v>Aug</v>
      </c>
      <c r="X1271" s="19">
        <f t="shared" si="219"/>
        <v>1968</v>
      </c>
      <c r="AG1271" s="19" t="s">
        <v>4632</v>
      </c>
      <c r="AH1271" s="19" t="s">
        <v>8336</v>
      </c>
      <c r="AI1271" s="19" t="s">
        <v>8298</v>
      </c>
      <c r="AJ1271" s="19" t="s">
        <v>8297</v>
      </c>
      <c r="AK1271" s="19" t="str">
        <v>tier - 3</v>
      </c>
      <c r="AL1271" s="19" t="str">
        <v>tier - 2</v>
      </c>
      <c r="AT1271" s="19" t="s">
        <v>8340</v>
      </c>
      <c r="AU1271" s="19" t="str">
        <v>R1021</v>
      </c>
      <c r="BD1271" s="39">
        <v>1976</v>
      </c>
      <c r="BE1271" s="19" t="str">
        <f t="shared" si="214"/>
        <v>Aug</v>
      </c>
      <c r="BF1271" s="19">
        <v>3</v>
      </c>
      <c r="BG1271" s="40">
        <f t="shared" si="215"/>
        <v>27975</v>
      </c>
      <c r="BM1271" s="39">
        <v>1964</v>
      </c>
      <c r="BN1271" s="19" t="str">
        <f t="shared" si="216"/>
        <v>Jul</v>
      </c>
      <c r="BO1271" s="19">
        <v>27</v>
      </c>
      <c r="BP1271" s="40">
        <f t="shared" si="213"/>
        <v>23585</v>
      </c>
      <c r="BQ1271" s="19">
        <f ca="1" t="shared" si="217"/>
        <v>61</v>
      </c>
      <c r="BU1271" s="19">
        <v>10459.19</v>
      </c>
      <c r="BV1271" s="41">
        <v>10459.19</v>
      </c>
    </row>
    <row r="1272" spans="1:74">
      <c r="A1272" s="19" t="s">
        <v>4661</v>
      </c>
      <c r="B1272" s="39">
        <v>1971</v>
      </c>
      <c r="C1272" s="19">
        <f t="shared" si="210"/>
        <v>1971</v>
      </c>
      <c r="D1272" s="19" t="s">
        <v>8303</v>
      </c>
      <c r="E1272" s="19" t="str">
        <f t="shared" si="209"/>
        <v>Jun</v>
      </c>
      <c r="F1272" s="19">
        <v>29</v>
      </c>
      <c r="G1272" s="40">
        <f t="shared" si="211"/>
        <v>26113</v>
      </c>
      <c r="H1272" s="19">
        <v>3</v>
      </c>
      <c r="I1272" s="19">
        <v>10560.49</v>
      </c>
      <c r="J1272" s="41">
        <v>10560.49</v>
      </c>
      <c r="K1272" s="19" t="s">
        <v>8298</v>
      </c>
      <c r="L1272" s="19" t="str">
        <v>tier - 3</v>
      </c>
      <c r="M1272" s="19" t="s">
        <v>8297</v>
      </c>
      <c r="N1272" s="19" t="str">
        <v>tier - 2</v>
      </c>
      <c r="O1272" s="19" t="s">
        <v>8299</v>
      </c>
      <c r="P1272" s="19" t="str">
        <v>R1013</v>
      </c>
      <c r="Q1272" s="19">
        <f ca="1" t="shared" si="212"/>
        <v>54</v>
      </c>
      <c r="R1272" s="29"/>
      <c r="U1272" s="19" t="s">
        <v>8328</v>
      </c>
      <c r="V1272" s="19" t="str">
        <f t="shared" si="218"/>
        <v>Aug</v>
      </c>
      <c r="X1272" s="19">
        <f t="shared" si="219"/>
        <v>1968</v>
      </c>
      <c r="AG1272" s="19" t="s">
        <v>4636</v>
      </c>
      <c r="AH1272" s="19" t="s">
        <v>8336</v>
      </c>
      <c r="AI1272" s="19" t="s">
        <v>8298</v>
      </c>
      <c r="AJ1272" s="19" t="s">
        <v>8302</v>
      </c>
      <c r="AK1272" s="19" t="str">
        <v>tier - 3</v>
      </c>
      <c r="AL1272" s="19" t="str">
        <v>tier - 1</v>
      </c>
      <c r="AT1272" s="19" t="s">
        <v>8299</v>
      </c>
      <c r="AU1272" s="19" t="str">
        <v>R1013</v>
      </c>
      <c r="BD1272" s="39">
        <v>1964</v>
      </c>
      <c r="BE1272" s="19" t="str">
        <f t="shared" si="214"/>
        <v>Jul</v>
      </c>
      <c r="BF1272" s="19">
        <v>27</v>
      </c>
      <c r="BG1272" s="40">
        <f t="shared" si="215"/>
        <v>23585</v>
      </c>
      <c r="BM1272" s="39">
        <v>1969</v>
      </c>
      <c r="BN1272" s="19" t="str">
        <f t="shared" si="216"/>
        <v>Sep</v>
      </c>
      <c r="BO1272" s="19">
        <v>22</v>
      </c>
      <c r="BP1272" s="40">
        <f t="shared" si="213"/>
        <v>25468</v>
      </c>
      <c r="BQ1272" s="19">
        <f ca="1" t="shared" si="217"/>
        <v>56</v>
      </c>
      <c r="BU1272" s="19">
        <v>10461.98</v>
      </c>
      <c r="BV1272" s="41">
        <v>10461.98</v>
      </c>
    </row>
    <row r="1273" spans="1:74">
      <c r="A1273" s="19" t="s">
        <v>4665</v>
      </c>
      <c r="B1273" s="39">
        <v>1969</v>
      </c>
      <c r="C1273" s="19">
        <f t="shared" si="210"/>
        <v>1969</v>
      </c>
      <c r="D1273" s="19" t="s">
        <v>8296</v>
      </c>
      <c r="E1273" s="19" t="str">
        <f t="shared" si="209"/>
        <v>Jul</v>
      </c>
      <c r="F1273" s="19">
        <v>17</v>
      </c>
      <c r="G1273" s="40">
        <f t="shared" si="211"/>
        <v>25401</v>
      </c>
      <c r="H1273" s="19">
        <v>0</v>
      </c>
      <c r="I1273" s="19">
        <v>10564.88</v>
      </c>
      <c r="J1273" s="41">
        <v>10564.88</v>
      </c>
      <c r="K1273" s="19" t="s">
        <v>8298</v>
      </c>
      <c r="L1273" s="19" t="str">
        <v>tier - 3</v>
      </c>
      <c r="M1273" s="19" t="s">
        <v>8302</v>
      </c>
      <c r="N1273" s="19" t="str">
        <v>tier - 1</v>
      </c>
      <c r="O1273" s="19" t="s">
        <v>8337</v>
      </c>
      <c r="P1273" s="19" t="str">
        <v>R1024</v>
      </c>
      <c r="Q1273" s="19">
        <f ca="1" t="shared" si="212"/>
        <v>56</v>
      </c>
      <c r="R1273" s="29"/>
      <c r="U1273" s="19" t="s">
        <v>8301</v>
      </c>
      <c r="V1273" s="19" t="str">
        <f t="shared" si="218"/>
        <v>Nov</v>
      </c>
      <c r="X1273" s="19">
        <f t="shared" si="219"/>
        <v>1968</v>
      </c>
      <c r="AG1273" s="19" t="s">
        <v>4639</v>
      </c>
      <c r="AH1273" s="19" t="s">
        <v>8336</v>
      </c>
      <c r="AI1273" s="19" t="s">
        <v>8298</v>
      </c>
      <c r="AJ1273" s="19" t="s">
        <v>8302</v>
      </c>
      <c r="AK1273" s="19" t="str">
        <v>tier - 3</v>
      </c>
      <c r="AL1273" s="19" t="str">
        <v>tier - 1</v>
      </c>
      <c r="AT1273" s="19" t="s">
        <v>8315</v>
      </c>
      <c r="AU1273" s="19" t="str">
        <v>R1012</v>
      </c>
      <c r="BD1273" s="39">
        <v>1969</v>
      </c>
      <c r="BE1273" s="19" t="str">
        <f t="shared" si="214"/>
        <v>Sep</v>
      </c>
      <c r="BF1273" s="19">
        <v>22</v>
      </c>
      <c r="BG1273" s="40">
        <f t="shared" si="215"/>
        <v>25468</v>
      </c>
      <c r="BM1273" s="39">
        <v>1987</v>
      </c>
      <c r="BN1273" s="19" t="str">
        <f t="shared" si="216"/>
        <v>Jun</v>
      </c>
      <c r="BO1273" s="19">
        <v>28</v>
      </c>
      <c r="BP1273" s="40">
        <f t="shared" si="213"/>
        <v>31956</v>
      </c>
      <c r="BQ1273" s="19">
        <f ca="1" t="shared" si="217"/>
        <v>38</v>
      </c>
      <c r="BU1273" s="19">
        <v>10464.83</v>
      </c>
      <c r="BV1273" s="41">
        <v>10464.83</v>
      </c>
    </row>
    <row r="1274" spans="1:74">
      <c r="A1274" s="19" t="s">
        <v>4669</v>
      </c>
      <c r="B1274" s="39">
        <v>1966</v>
      </c>
      <c r="C1274" s="19">
        <f t="shared" si="210"/>
        <v>1966</v>
      </c>
      <c r="D1274" s="19" t="s">
        <v>8326</v>
      </c>
      <c r="E1274" s="19" t="str">
        <f t="shared" si="209"/>
        <v>Dec</v>
      </c>
      <c r="F1274" s="19">
        <v>11</v>
      </c>
      <c r="G1274" s="40">
        <f t="shared" si="211"/>
        <v>24452</v>
      </c>
      <c r="H1274" s="19">
        <v>0</v>
      </c>
      <c r="I1274" s="19">
        <v>10577.09</v>
      </c>
      <c r="J1274" s="41">
        <v>10577.09</v>
      </c>
      <c r="K1274" s="19" t="s">
        <v>8298</v>
      </c>
      <c r="L1274" s="19" t="str">
        <v>tier - 3</v>
      </c>
      <c r="M1274" s="19" t="s">
        <v>8298</v>
      </c>
      <c r="N1274" s="19" t="str">
        <v>tier - 3</v>
      </c>
      <c r="O1274" s="19" t="s">
        <v>8330</v>
      </c>
      <c r="P1274" s="19" t="str">
        <v>R1011</v>
      </c>
      <c r="Q1274" s="19">
        <f ca="1" t="shared" si="212"/>
        <v>58</v>
      </c>
      <c r="R1274" s="29"/>
      <c r="U1274" s="19" t="s">
        <v>8329</v>
      </c>
      <c r="V1274" s="19" t="str">
        <f t="shared" si="218"/>
        <v>Oct</v>
      </c>
      <c r="X1274" s="19">
        <f t="shared" si="219"/>
        <v>1964</v>
      </c>
      <c r="AG1274" s="19" t="s">
        <v>4642</v>
      </c>
      <c r="AH1274" s="19" t="s">
        <v>8336</v>
      </c>
      <c r="AI1274" s="19" t="s">
        <v>8298</v>
      </c>
      <c r="AJ1274" s="19" t="s">
        <v>8302</v>
      </c>
      <c r="AK1274" s="19" t="str">
        <v>tier - 3</v>
      </c>
      <c r="AL1274" s="19" t="str">
        <v>tier - 1</v>
      </c>
      <c r="AT1274" s="19" t="s">
        <v>8315</v>
      </c>
      <c r="AU1274" s="19" t="str">
        <v>R1012</v>
      </c>
      <c r="BD1274" s="39">
        <v>1987</v>
      </c>
      <c r="BE1274" s="19" t="str">
        <f t="shared" si="214"/>
        <v>Jun</v>
      </c>
      <c r="BF1274" s="19">
        <v>28</v>
      </c>
      <c r="BG1274" s="40">
        <f t="shared" si="215"/>
        <v>31956</v>
      </c>
      <c r="BM1274" s="39">
        <v>1978</v>
      </c>
      <c r="BN1274" s="19" t="str">
        <f t="shared" si="216"/>
        <v>Aug</v>
      </c>
      <c r="BO1274" s="19">
        <v>21</v>
      </c>
      <c r="BP1274" s="40">
        <f t="shared" si="213"/>
        <v>28723</v>
      </c>
      <c r="BQ1274" s="19">
        <f ca="1" t="shared" si="217"/>
        <v>47</v>
      </c>
      <c r="BU1274" s="19">
        <v>10486.55</v>
      </c>
      <c r="BV1274" s="41">
        <v>10486.55</v>
      </c>
    </row>
    <row r="1275" spans="1:74">
      <c r="A1275" s="19" t="s">
        <v>4672</v>
      </c>
      <c r="B1275" s="39">
        <v>1969</v>
      </c>
      <c r="C1275" s="19">
        <f t="shared" si="210"/>
        <v>1969</v>
      </c>
      <c r="D1275" s="19" t="s">
        <v>8326</v>
      </c>
      <c r="E1275" s="19" t="str">
        <f t="shared" si="209"/>
        <v>Dec</v>
      </c>
      <c r="F1275" s="19">
        <v>25</v>
      </c>
      <c r="G1275" s="40">
        <f t="shared" si="211"/>
        <v>25562</v>
      </c>
      <c r="H1275" s="19">
        <v>1</v>
      </c>
      <c r="I1275" s="19">
        <v>10579.71</v>
      </c>
      <c r="J1275" s="41">
        <v>10579.71</v>
      </c>
      <c r="K1275" s="19" t="s">
        <v>8298</v>
      </c>
      <c r="L1275" s="19" t="str">
        <v>tier - 3</v>
      </c>
      <c r="M1275" s="19" t="s">
        <v>8298</v>
      </c>
      <c r="N1275" s="19" t="str">
        <v>tier - 3</v>
      </c>
      <c r="O1275" s="19" t="s">
        <v>8299</v>
      </c>
      <c r="P1275" s="19" t="str">
        <v>R1013</v>
      </c>
      <c r="Q1275" s="19">
        <f ca="1" t="shared" si="212"/>
        <v>55</v>
      </c>
      <c r="R1275" s="29"/>
      <c r="U1275" s="19" t="s">
        <v>8328</v>
      </c>
      <c r="V1275" s="19" t="str">
        <f t="shared" si="218"/>
        <v>Aug</v>
      </c>
      <c r="X1275" s="19">
        <f t="shared" si="219"/>
        <v>1976</v>
      </c>
      <c r="AG1275" s="19" t="s">
        <v>4646</v>
      </c>
      <c r="AH1275" s="19" t="s">
        <v>8336</v>
      </c>
      <c r="AI1275" s="19" t="s">
        <v>8298</v>
      </c>
      <c r="AJ1275" s="19" t="s">
        <v>8298</v>
      </c>
      <c r="AK1275" s="19" t="str">
        <v>tier - 3</v>
      </c>
      <c r="AL1275" s="19" t="str">
        <v>tier - 3</v>
      </c>
      <c r="AT1275" s="19" t="s">
        <v>8335</v>
      </c>
      <c r="AU1275" s="19" t="str">
        <v>R1025</v>
      </c>
      <c r="BD1275" s="39">
        <v>1978</v>
      </c>
      <c r="BE1275" s="19" t="str">
        <f t="shared" si="214"/>
        <v>Aug</v>
      </c>
      <c r="BF1275" s="19">
        <v>21</v>
      </c>
      <c r="BG1275" s="40">
        <f t="shared" si="215"/>
        <v>28723</v>
      </c>
      <c r="BM1275" s="39">
        <v>1972</v>
      </c>
      <c r="BN1275" s="19" t="str">
        <f t="shared" si="216"/>
        <v>Oct</v>
      </c>
      <c r="BO1275" s="19">
        <v>19</v>
      </c>
      <c r="BP1275" s="40">
        <f t="shared" si="213"/>
        <v>26591</v>
      </c>
      <c r="BQ1275" s="19">
        <f ca="1" t="shared" si="217"/>
        <v>53</v>
      </c>
      <c r="BU1275" s="19">
        <v>10493.95</v>
      </c>
      <c r="BV1275" s="41">
        <v>10493.95</v>
      </c>
    </row>
    <row r="1276" spans="1:74">
      <c r="A1276" s="19" t="s">
        <v>4675</v>
      </c>
      <c r="B1276" s="39">
        <v>1966</v>
      </c>
      <c r="C1276" s="19">
        <f t="shared" si="210"/>
        <v>1966</v>
      </c>
      <c r="D1276" s="19" t="s">
        <v>8301</v>
      </c>
      <c r="E1276" s="19" t="str">
        <f t="shared" si="209"/>
        <v>Nov</v>
      </c>
      <c r="F1276" s="19">
        <v>3</v>
      </c>
      <c r="G1276" s="40">
        <f t="shared" si="211"/>
        <v>24414</v>
      </c>
      <c r="H1276" s="19">
        <v>0</v>
      </c>
      <c r="I1276" s="19">
        <v>10594.23</v>
      </c>
      <c r="J1276" s="41">
        <v>10594.23</v>
      </c>
      <c r="K1276" s="19" t="s">
        <v>8298</v>
      </c>
      <c r="L1276" s="19" t="str">
        <v>tier - 3</v>
      </c>
      <c r="M1276" s="19" t="s">
        <v>8298</v>
      </c>
      <c r="N1276" s="19" t="str">
        <v>tier - 3</v>
      </c>
      <c r="O1276" s="19" t="s">
        <v>8299</v>
      </c>
      <c r="P1276" s="19" t="str">
        <v>R1013</v>
      </c>
      <c r="Q1276" s="19">
        <f ca="1" t="shared" si="212"/>
        <v>59</v>
      </c>
      <c r="R1276" s="29"/>
      <c r="U1276" s="19" t="s">
        <v>8296</v>
      </c>
      <c r="V1276" s="19" t="str">
        <f t="shared" si="218"/>
        <v>Jul</v>
      </c>
      <c r="X1276" s="19">
        <f t="shared" si="219"/>
        <v>1964</v>
      </c>
      <c r="AG1276" s="19" t="s">
        <v>4650</v>
      </c>
      <c r="AH1276" s="19" t="s">
        <v>8336</v>
      </c>
      <c r="AI1276" s="19" t="s">
        <v>8298</v>
      </c>
      <c r="AJ1276" s="19" t="s">
        <v>8302</v>
      </c>
      <c r="AK1276" s="19" t="str">
        <v>tier - 3</v>
      </c>
      <c r="AL1276" s="19" t="str">
        <v>tier - 1</v>
      </c>
      <c r="AT1276" s="19" t="s">
        <v>8315</v>
      </c>
      <c r="AU1276" s="19" t="str">
        <v>R1012</v>
      </c>
      <c r="BD1276" s="39">
        <v>1972</v>
      </c>
      <c r="BE1276" s="19" t="str">
        <f t="shared" si="214"/>
        <v>Oct</v>
      </c>
      <c r="BF1276" s="19">
        <v>19</v>
      </c>
      <c r="BG1276" s="40">
        <f t="shared" si="215"/>
        <v>26591</v>
      </c>
      <c r="BM1276" s="39">
        <v>1977</v>
      </c>
      <c r="BN1276" s="19" t="str">
        <f t="shared" si="216"/>
        <v>Oct</v>
      </c>
      <c r="BO1276" s="19">
        <v>25</v>
      </c>
      <c r="BP1276" s="40">
        <f t="shared" si="213"/>
        <v>28423</v>
      </c>
      <c r="BQ1276" s="19">
        <f ca="1" t="shared" si="217"/>
        <v>48</v>
      </c>
      <c r="BU1276" s="19">
        <v>10495.6</v>
      </c>
      <c r="BV1276" s="41">
        <v>10495.6</v>
      </c>
    </row>
    <row r="1277" spans="1:74">
      <c r="A1277" s="19" t="s">
        <v>4678</v>
      </c>
      <c r="B1277" s="39">
        <v>1967</v>
      </c>
      <c r="C1277" s="19">
        <f t="shared" si="210"/>
        <v>1967</v>
      </c>
      <c r="D1277" s="19" t="s">
        <v>8301</v>
      </c>
      <c r="E1277" s="19" t="str">
        <f t="shared" si="209"/>
        <v>Nov</v>
      </c>
      <c r="F1277" s="19">
        <v>29</v>
      </c>
      <c r="G1277" s="40">
        <f t="shared" si="211"/>
        <v>24805</v>
      </c>
      <c r="H1277" s="19">
        <v>0</v>
      </c>
      <c r="I1277" s="19">
        <v>10594.5</v>
      </c>
      <c r="J1277" s="41">
        <v>10594.5</v>
      </c>
      <c r="K1277" s="19" t="s">
        <v>8298</v>
      </c>
      <c r="L1277" s="19" t="str">
        <v>tier - 3</v>
      </c>
      <c r="M1277" s="19" t="s">
        <v>8302</v>
      </c>
      <c r="N1277" s="19" t="str">
        <v>tier - 1</v>
      </c>
      <c r="O1277" s="19" t="s">
        <v>8315</v>
      </c>
      <c r="P1277" s="19" t="str">
        <v>R1012</v>
      </c>
      <c r="Q1277" s="19">
        <f ca="1" t="shared" si="212"/>
        <v>57</v>
      </c>
      <c r="R1277" s="29"/>
      <c r="U1277" s="19" t="s">
        <v>8310</v>
      </c>
      <c r="V1277" s="19" t="str">
        <f t="shared" si="218"/>
        <v>Sep</v>
      </c>
      <c r="X1277" s="19">
        <f t="shared" si="219"/>
        <v>1969</v>
      </c>
      <c r="AG1277" s="19" t="s">
        <v>4654</v>
      </c>
      <c r="AH1277" s="19" t="s">
        <v>8336</v>
      </c>
      <c r="AI1277" s="19" t="s">
        <v>8298</v>
      </c>
      <c r="AJ1277" s="19" t="s">
        <v>8302</v>
      </c>
      <c r="AK1277" s="19" t="str">
        <v>tier - 3</v>
      </c>
      <c r="AL1277" s="19" t="str">
        <v>tier - 1</v>
      </c>
      <c r="AT1277" s="19" t="s">
        <v>8315</v>
      </c>
      <c r="AU1277" s="19" t="str">
        <v>R1012</v>
      </c>
      <c r="BD1277" s="39">
        <v>1977</v>
      </c>
      <c r="BE1277" s="19" t="str">
        <f t="shared" si="214"/>
        <v>Oct</v>
      </c>
      <c r="BF1277" s="19">
        <v>25</v>
      </c>
      <c r="BG1277" s="40">
        <f t="shared" si="215"/>
        <v>28423</v>
      </c>
      <c r="BM1277" s="39">
        <v>1971</v>
      </c>
      <c r="BN1277" s="19" t="str">
        <f t="shared" si="216"/>
        <v>Sep</v>
      </c>
      <c r="BO1277" s="19">
        <v>26</v>
      </c>
      <c r="BP1277" s="40">
        <f t="shared" si="213"/>
        <v>26202</v>
      </c>
      <c r="BQ1277" s="19">
        <f ca="1" t="shared" si="217"/>
        <v>54</v>
      </c>
      <c r="BU1277" s="19">
        <v>10546.48</v>
      </c>
      <c r="BV1277" s="41">
        <v>10546.48</v>
      </c>
    </row>
    <row r="1278" spans="1:74">
      <c r="A1278" s="19" t="s">
        <v>4682</v>
      </c>
      <c r="B1278" s="39">
        <v>1972</v>
      </c>
      <c r="C1278" s="19">
        <f t="shared" si="210"/>
        <v>1972</v>
      </c>
      <c r="D1278" s="19" t="s">
        <v>8326</v>
      </c>
      <c r="E1278" s="19" t="str">
        <f t="shared" si="209"/>
        <v>Dec</v>
      </c>
      <c r="F1278" s="19">
        <v>14</v>
      </c>
      <c r="G1278" s="40">
        <f t="shared" si="211"/>
        <v>26647</v>
      </c>
      <c r="H1278" s="19">
        <v>3</v>
      </c>
      <c r="I1278" s="19">
        <v>10600.55</v>
      </c>
      <c r="J1278" s="41">
        <v>10600.55</v>
      </c>
      <c r="K1278" s="19" t="s">
        <v>8298</v>
      </c>
      <c r="L1278" s="19" t="str">
        <v>tier - 3</v>
      </c>
      <c r="M1278" s="19" t="s">
        <v>8302</v>
      </c>
      <c r="N1278" s="19" t="str">
        <v>tier - 1</v>
      </c>
      <c r="O1278" s="19" t="s">
        <v>8315</v>
      </c>
      <c r="P1278" s="19" t="str">
        <v>R1012</v>
      </c>
      <c r="Q1278" s="19">
        <f ca="1" t="shared" si="212"/>
        <v>52</v>
      </c>
      <c r="R1278" s="29"/>
      <c r="U1278" s="19" t="s">
        <v>8303</v>
      </c>
      <c r="V1278" s="19" t="str">
        <f t="shared" si="218"/>
        <v>Jun</v>
      </c>
      <c r="X1278" s="19">
        <f t="shared" si="219"/>
        <v>1987</v>
      </c>
      <c r="AG1278" s="19" t="s">
        <v>4658</v>
      </c>
      <c r="AH1278" s="19" t="s">
        <v>8336</v>
      </c>
      <c r="AI1278" s="19" t="s">
        <v>8298</v>
      </c>
      <c r="AJ1278" s="19" t="s">
        <v>8298</v>
      </c>
      <c r="AK1278" s="19" t="str">
        <v>tier - 3</v>
      </c>
      <c r="AL1278" s="19" t="str">
        <v>tier - 3</v>
      </c>
      <c r="AT1278" s="19" t="s">
        <v>8330</v>
      </c>
      <c r="AU1278" s="19" t="str">
        <v>R1011</v>
      </c>
      <c r="BD1278" s="39">
        <v>1971</v>
      </c>
      <c r="BE1278" s="19" t="str">
        <f t="shared" si="214"/>
        <v>Sep</v>
      </c>
      <c r="BF1278" s="19">
        <v>26</v>
      </c>
      <c r="BG1278" s="40">
        <f t="shared" si="215"/>
        <v>26202</v>
      </c>
      <c r="BM1278" s="39">
        <v>1971</v>
      </c>
      <c r="BN1278" s="19" t="str">
        <f t="shared" si="216"/>
        <v>Jun</v>
      </c>
      <c r="BO1278" s="19">
        <v>29</v>
      </c>
      <c r="BP1278" s="40">
        <f t="shared" si="213"/>
        <v>26113</v>
      </c>
      <c r="BQ1278" s="19">
        <f ca="1" t="shared" si="217"/>
        <v>54</v>
      </c>
      <c r="BU1278" s="19">
        <v>10560.49</v>
      </c>
      <c r="BV1278" s="41">
        <v>10560.49</v>
      </c>
    </row>
    <row r="1279" spans="1:74">
      <c r="A1279" s="19" t="s">
        <v>4686</v>
      </c>
      <c r="B1279" s="39">
        <v>1966</v>
      </c>
      <c r="C1279" s="19">
        <f t="shared" si="210"/>
        <v>1966</v>
      </c>
      <c r="D1279" s="19" t="s">
        <v>8296</v>
      </c>
      <c r="E1279" s="19" t="str">
        <f t="shared" si="209"/>
        <v>Jul</v>
      </c>
      <c r="F1279" s="19">
        <v>20</v>
      </c>
      <c r="G1279" s="40">
        <f t="shared" si="211"/>
        <v>24308</v>
      </c>
      <c r="H1279" s="19">
        <v>0</v>
      </c>
      <c r="I1279" s="19">
        <v>10601.41</v>
      </c>
      <c r="J1279" s="41">
        <v>10601.41</v>
      </c>
      <c r="K1279" s="19" t="s">
        <v>8298</v>
      </c>
      <c r="L1279" s="19" t="str">
        <v>tier - 3</v>
      </c>
      <c r="M1279" s="19" t="s">
        <v>8297</v>
      </c>
      <c r="N1279" s="19" t="str">
        <v>tier - 2</v>
      </c>
      <c r="O1279" s="19" t="s">
        <v>8330</v>
      </c>
      <c r="P1279" s="19" t="str">
        <v>R1011</v>
      </c>
      <c r="Q1279" s="19">
        <f ca="1" t="shared" si="212"/>
        <v>59</v>
      </c>
      <c r="R1279" s="29"/>
      <c r="U1279" s="19" t="s">
        <v>8328</v>
      </c>
      <c r="V1279" s="19" t="str">
        <f t="shared" si="218"/>
        <v>Aug</v>
      </c>
      <c r="X1279" s="19">
        <f t="shared" si="219"/>
        <v>1978</v>
      </c>
      <c r="AG1279" s="19" t="s">
        <v>4661</v>
      </c>
      <c r="AH1279" s="19" t="s">
        <v>8336</v>
      </c>
      <c r="AI1279" s="19" t="s">
        <v>8298</v>
      </c>
      <c r="AJ1279" s="19" t="s">
        <v>8297</v>
      </c>
      <c r="AK1279" s="19" t="str">
        <v>tier - 3</v>
      </c>
      <c r="AL1279" s="19" t="str">
        <v>tier - 2</v>
      </c>
      <c r="AT1279" s="19" t="s">
        <v>8299</v>
      </c>
      <c r="AU1279" s="19" t="str">
        <v>R1013</v>
      </c>
      <c r="BD1279" s="39">
        <v>1971</v>
      </c>
      <c r="BE1279" s="19" t="str">
        <f t="shared" si="214"/>
        <v>Jun</v>
      </c>
      <c r="BF1279" s="19">
        <v>29</v>
      </c>
      <c r="BG1279" s="40">
        <f t="shared" si="215"/>
        <v>26113</v>
      </c>
      <c r="BM1279" s="39">
        <v>1969</v>
      </c>
      <c r="BN1279" s="19" t="str">
        <f t="shared" si="216"/>
        <v>Jul</v>
      </c>
      <c r="BO1279" s="19">
        <v>17</v>
      </c>
      <c r="BP1279" s="40">
        <f t="shared" si="213"/>
        <v>25401</v>
      </c>
      <c r="BQ1279" s="19">
        <f ca="1" t="shared" si="217"/>
        <v>56</v>
      </c>
      <c r="BU1279" s="19">
        <v>10564.88</v>
      </c>
      <c r="BV1279" s="41">
        <v>10564.88</v>
      </c>
    </row>
    <row r="1280" spans="1:74">
      <c r="A1280" s="19" t="s">
        <v>4689</v>
      </c>
      <c r="B1280" s="39">
        <v>1967</v>
      </c>
      <c r="C1280" s="19">
        <f t="shared" si="210"/>
        <v>1967</v>
      </c>
      <c r="D1280" s="19" t="s">
        <v>8303</v>
      </c>
      <c r="E1280" s="19" t="str">
        <f t="shared" si="209"/>
        <v>Jun</v>
      </c>
      <c r="F1280" s="19">
        <v>23</v>
      </c>
      <c r="G1280" s="40">
        <f t="shared" si="211"/>
        <v>24646</v>
      </c>
      <c r="H1280" s="19">
        <v>0</v>
      </c>
      <c r="I1280" s="19">
        <v>10601.63</v>
      </c>
      <c r="J1280" s="41">
        <v>10601.63</v>
      </c>
      <c r="K1280" s="19" t="s">
        <v>8298</v>
      </c>
      <c r="L1280" s="19" t="str">
        <v>tier - 3</v>
      </c>
      <c r="M1280" s="19" t="s">
        <v>8297</v>
      </c>
      <c r="N1280" s="19" t="str">
        <v>tier - 2</v>
      </c>
      <c r="O1280" s="19" t="s">
        <v>8315</v>
      </c>
      <c r="P1280" s="19" t="str">
        <v>R1012</v>
      </c>
      <c r="Q1280" s="19">
        <f ca="1" t="shared" si="212"/>
        <v>58</v>
      </c>
      <c r="R1280" s="29"/>
      <c r="U1280" s="19" t="s">
        <v>8329</v>
      </c>
      <c r="V1280" s="19" t="str">
        <f t="shared" si="218"/>
        <v>Oct</v>
      </c>
      <c r="X1280" s="19">
        <f t="shared" si="219"/>
        <v>1972</v>
      </c>
      <c r="AG1280" s="19" t="s">
        <v>4665</v>
      </c>
      <c r="AH1280" s="19" t="s">
        <v>8336</v>
      </c>
      <c r="AI1280" s="19" t="s">
        <v>8298</v>
      </c>
      <c r="AJ1280" s="19" t="s">
        <v>8302</v>
      </c>
      <c r="AK1280" s="19" t="str">
        <v>tier - 3</v>
      </c>
      <c r="AL1280" s="19" t="str">
        <v>tier - 1</v>
      </c>
      <c r="AT1280" s="19" t="s">
        <v>8337</v>
      </c>
      <c r="AU1280" s="19" t="str">
        <v>R1024</v>
      </c>
      <c r="BD1280" s="39">
        <v>1969</v>
      </c>
      <c r="BE1280" s="19" t="str">
        <f t="shared" si="214"/>
        <v>Jul</v>
      </c>
      <c r="BF1280" s="19">
        <v>17</v>
      </c>
      <c r="BG1280" s="40">
        <f t="shared" si="215"/>
        <v>25401</v>
      </c>
      <c r="BM1280" s="39">
        <v>1966</v>
      </c>
      <c r="BN1280" s="19" t="str">
        <f t="shared" si="216"/>
        <v>Dec</v>
      </c>
      <c r="BO1280" s="19">
        <v>11</v>
      </c>
      <c r="BP1280" s="40">
        <f t="shared" si="213"/>
        <v>24452</v>
      </c>
      <c r="BQ1280" s="19">
        <f ca="1" t="shared" si="217"/>
        <v>58</v>
      </c>
      <c r="BU1280" s="19">
        <v>10577.09</v>
      </c>
      <c r="BV1280" s="41">
        <v>10577.09</v>
      </c>
    </row>
    <row r="1281" spans="1:74">
      <c r="A1281" s="19" t="s">
        <v>4692</v>
      </c>
      <c r="B1281" s="39">
        <v>1966</v>
      </c>
      <c r="C1281" s="19">
        <f t="shared" si="210"/>
        <v>1966</v>
      </c>
      <c r="D1281" s="19" t="s">
        <v>8296</v>
      </c>
      <c r="E1281" s="19" t="str">
        <f t="shared" si="209"/>
        <v>Jul</v>
      </c>
      <c r="F1281" s="19">
        <v>2</v>
      </c>
      <c r="G1281" s="40">
        <f t="shared" si="211"/>
        <v>24290</v>
      </c>
      <c r="H1281" s="19">
        <v>0</v>
      </c>
      <c r="I1281" s="19">
        <v>10602.39</v>
      </c>
      <c r="J1281" s="41">
        <v>10602.39</v>
      </c>
      <c r="K1281" s="19" t="s">
        <v>8298</v>
      </c>
      <c r="L1281" s="19" t="str">
        <v>tier - 3</v>
      </c>
      <c r="M1281" s="19" t="s">
        <v>8298</v>
      </c>
      <c r="N1281" s="19" t="str">
        <v>tier - 3</v>
      </c>
      <c r="O1281" s="19" t="s">
        <v>8330</v>
      </c>
      <c r="P1281" s="19" t="str">
        <v>R1011</v>
      </c>
      <c r="Q1281" s="19">
        <f ca="1" t="shared" si="212"/>
        <v>59</v>
      </c>
      <c r="R1281" s="29"/>
      <c r="U1281" s="19" t="s">
        <v>8329</v>
      </c>
      <c r="V1281" s="19" t="str">
        <f t="shared" si="218"/>
        <v>Oct</v>
      </c>
      <c r="X1281" s="19">
        <f t="shared" si="219"/>
        <v>1977</v>
      </c>
      <c r="AG1281" s="19" t="s">
        <v>4669</v>
      </c>
      <c r="AH1281" s="19" t="s">
        <v>8336</v>
      </c>
      <c r="AI1281" s="19" t="s">
        <v>8298</v>
      </c>
      <c r="AJ1281" s="19" t="s">
        <v>8298</v>
      </c>
      <c r="AK1281" s="19" t="str">
        <v>tier - 3</v>
      </c>
      <c r="AL1281" s="19" t="str">
        <v>tier - 3</v>
      </c>
      <c r="AT1281" s="19" t="s">
        <v>8330</v>
      </c>
      <c r="AU1281" s="19" t="str">
        <v>R1011</v>
      </c>
      <c r="BD1281" s="39">
        <v>1966</v>
      </c>
      <c r="BE1281" s="19" t="str">
        <f t="shared" si="214"/>
        <v>Dec</v>
      </c>
      <c r="BF1281" s="19">
        <v>11</v>
      </c>
      <c r="BG1281" s="40">
        <f t="shared" si="215"/>
        <v>24452</v>
      </c>
      <c r="BM1281" s="39">
        <v>1969</v>
      </c>
      <c r="BN1281" s="19" t="str">
        <f t="shared" si="216"/>
        <v>Dec</v>
      </c>
      <c r="BO1281" s="19">
        <v>25</v>
      </c>
      <c r="BP1281" s="40">
        <f t="shared" si="213"/>
        <v>25562</v>
      </c>
      <c r="BQ1281" s="19">
        <f ca="1" t="shared" si="217"/>
        <v>55</v>
      </c>
      <c r="BU1281" s="19">
        <v>10579.71</v>
      </c>
      <c r="BV1281" s="41">
        <v>10579.71</v>
      </c>
    </row>
    <row r="1282" spans="1:74">
      <c r="A1282" s="19" t="s">
        <v>4695</v>
      </c>
      <c r="B1282" s="39">
        <v>1965</v>
      </c>
      <c r="C1282" s="19">
        <f t="shared" si="210"/>
        <v>1965</v>
      </c>
      <c r="D1282" s="19" t="s">
        <v>8303</v>
      </c>
      <c r="E1282" s="19" t="str">
        <f t="shared" ref="E1282:E1345" si="220">SUBSTITUTE(D1282,"?","Sep")</f>
        <v>Jun</v>
      </c>
      <c r="F1282" s="19">
        <v>27</v>
      </c>
      <c r="G1282" s="40">
        <f t="shared" si="211"/>
        <v>23920</v>
      </c>
      <c r="H1282" s="19">
        <v>0</v>
      </c>
      <c r="I1282" s="19">
        <v>10608.67</v>
      </c>
      <c r="J1282" s="41">
        <v>10608.67</v>
      </c>
      <c r="K1282" s="19" t="s">
        <v>8298</v>
      </c>
      <c r="L1282" s="19" t="str">
        <v>tier - 3</v>
      </c>
      <c r="M1282" s="19" t="s">
        <v>8298</v>
      </c>
      <c r="N1282" s="19" t="str">
        <v>tier - 3</v>
      </c>
      <c r="O1282" s="19" t="s">
        <v>8315</v>
      </c>
      <c r="P1282" s="19" t="str">
        <v>R1012</v>
      </c>
      <c r="Q1282" s="19">
        <f ca="1" t="shared" si="212"/>
        <v>60</v>
      </c>
      <c r="R1282" s="29"/>
      <c r="U1282" s="19" t="s">
        <v>8310</v>
      </c>
      <c r="V1282" s="19" t="str">
        <f t="shared" si="218"/>
        <v>Sep</v>
      </c>
      <c r="X1282" s="19">
        <f t="shared" si="219"/>
        <v>1971</v>
      </c>
      <c r="AG1282" s="19" t="s">
        <v>4672</v>
      </c>
      <c r="AH1282" s="19" t="s">
        <v>8336</v>
      </c>
      <c r="AI1282" s="19" t="s">
        <v>8298</v>
      </c>
      <c r="AJ1282" s="19" t="s">
        <v>8298</v>
      </c>
      <c r="AK1282" s="19" t="str">
        <v>tier - 3</v>
      </c>
      <c r="AL1282" s="19" t="str">
        <v>tier - 3</v>
      </c>
      <c r="AT1282" s="19" t="s">
        <v>8299</v>
      </c>
      <c r="AU1282" s="19" t="str">
        <v>R1013</v>
      </c>
      <c r="BD1282" s="39">
        <v>1969</v>
      </c>
      <c r="BE1282" s="19" t="str">
        <f t="shared" si="214"/>
        <v>Dec</v>
      </c>
      <c r="BF1282" s="19">
        <v>25</v>
      </c>
      <c r="BG1282" s="40">
        <f t="shared" si="215"/>
        <v>25562</v>
      </c>
      <c r="BM1282" s="39">
        <v>1966</v>
      </c>
      <c r="BN1282" s="19" t="str">
        <f t="shared" si="216"/>
        <v>Nov</v>
      </c>
      <c r="BO1282" s="19">
        <v>3</v>
      </c>
      <c r="BP1282" s="40">
        <f t="shared" si="213"/>
        <v>24414</v>
      </c>
      <c r="BQ1282" s="19">
        <f ca="1" t="shared" si="217"/>
        <v>59</v>
      </c>
      <c r="BU1282" s="19">
        <v>10594.23</v>
      </c>
      <c r="BV1282" s="41">
        <v>10594.23</v>
      </c>
    </row>
    <row r="1283" spans="1:74">
      <c r="A1283" s="19" t="s">
        <v>4699</v>
      </c>
      <c r="B1283" s="39">
        <v>1992</v>
      </c>
      <c r="C1283" s="19">
        <f t="shared" ref="C1283:C1346" si="221">IF(B1283="?",ROUND(AVERAGE($B$2:$B$2336),0),B1283)</f>
        <v>1992</v>
      </c>
      <c r="D1283" s="19" t="s">
        <v>8296</v>
      </c>
      <c r="E1283" s="19" t="str">
        <f t="shared" si="220"/>
        <v>Jul</v>
      </c>
      <c r="F1283" s="19">
        <v>23</v>
      </c>
      <c r="G1283" s="40">
        <f t="shared" ref="G1283:G1346" si="222">DATE(C1283,MONTH(E1283&amp;2),F1283)</f>
        <v>33808</v>
      </c>
      <c r="H1283" s="19">
        <v>0</v>
      </c>
      <c r="I1283" s="19">
        <v>10617.04</v>
      </c>
      <c r="J1283" s="41">
        <v>10617.04</v>
      </c>
      <c r="K1283" s="19" t="s">
        <v>8298</v>
      </c>
      <c r="L1283" s="19" t="str">
        <v>tier - 3</v>
      </c>
      <c r="M1283" s="19" t="s">
        <v>8298</v>
      </c>
      <c r="N1283" s="19" t="str">
        <v>tier - 3</v>
      </c>
      <c r="O1283" s="19" t="s">
        <v>8343</v>
      </c>
      <c r="P1283" s="19" t="str">
        <v>R1026</v>
      </c>
      <c r="Q1283" s="19">
        <f ca="1" t="shared" ref="Q1283:Q1346" si="223">INT((TODAY()-G1283)/365.25)</f>
        <v>33</v>
      </c>
      <c r="R1283" s="29"/>
      <c r="U1283" s="19" t="s">
        <v>8303</v>
      </c>
      <c r="V1283" s="19" t="str">
        <f t="shared" si="218"/>
        <v>Jun</v>
      </c>
      <c r="X1283" s="19">
        <f t="shared" si="219"/>
        <v>1971</v>
      </c>
      <c r="AG1283" s="19" t="s">
        <v>4675</v>
      </c>
      <c r="AH1283" s="19" t="s">
        <v>8336</v>
      </c>
      <c r="AI1283" s="19" t="s">
        <v>8298</v>
      </c>
      <c r="AJ1283" s="19" t="s">
        <v>8298</v>
      </c>
      <c r="AK1283" s="19" t="str">
        <v>tier - 3</v>
      </c>
      <c r="AL1283" s="19" t="str">
        <v>tier - 3</v>
      </c>
      <c r="AT1283" s="19" t="s">
        <v>8299</v>
      </c>
      <c r="AU1283" s="19" t="str">
        <v>R1013</v>
      </c>
      <c r="BD1283" s="39">
        <v>1966</v>
      </c>
      <c r="BE1283" s="19" t="str">
        <f t="shared" si="214"/>
        <v>Nov</v>
      </c>
      <c r="BF1283" s="19">
        <v>3</v>
      </c>
      <c r="BG1283" s="40">
        <f t="shared" si="215"/>
        <v>24414</v>
      </c>
      <c r="BM1283" s="39">
        <v>1967</v>
      </c>
      <c r="BN1283" s="19" t="str">
        <f t="shared" si="216"/>
        <v>Nov</v>
      </c>
      <c r="BO1283" s="19">
        <v>29</v>
      </c>
      <c r="BP1283" s="40">
        <f t="shared" si="213"/>
        <v>24805</v>
      </c>
      <c r="BQ1283" s="19">
        <f ca="1" t="shared" si="217"/>
        <v>57</v>
      </c>
      <c r="BU1283" s="19">
        <v>10594.5</v>
      </c>
      <c r="BV1283" s="41">
        <v>10594.5</v>
      </c>
    </row>
    <row r="1284" spans="1:74">
      <c r="A1284" s="19" t="s">
        <v>4703</v>
      </c>
      <c r="B1284" s="39">
        <v>1990</v>
      </c>
      <c r="C1284" s="19">
        <f t="shared" si="221"/>
        <v>1990</v>
      </c>
      <c r="D1284" s="19" t="s">
        <v>8296</v>
      </c>
      <c r="E1284" s="19" t="str">
        <f t="shared" si="220"/>
        <v>Jul</v>
      </c>
      <c r="F1284" s="19">
        <v>6</v>
      </c>
      <c r="G1284" s="40">
        <f t="shared" si="222"/>
        <v>33060</v>
      </c>
      <c r="H1284" s="19">
        <v>3</v>
      </c>
      <c r="I1284" s="19">
        <v>10620.26</v>
      </c>
      <c r="J1284" s="41">
        <v>10620.26</v>
      </c>
      <c r="K1284" s="19" t="s">
        <v>8298</v>
      </c>
      <c r="L1284" s="19" t="str">
        <v>tier - 3</v>
      </c>
      <c r="M1284" s="19" t="s">
        <v>8298</v>
      </c>
      <c r="N1284" s="19" t="str">
        <v>tier - 3</v>
      </c>
      <c r="O1284" s="19" t="s">
        <v>8315</v>
      </c>
      <c r="P1284" s="19" t="str">
        <v>R1012</v>
      </c>
      <c r="Q1284" s="19">
        <f ca="1" t="shared" si="223"/>
        <v>35</v>
      </c>
      <c r="R1284" s="29"/>
      <c r="U1284" s="19" t="s">
        <v>8296</v>
      </c>
      <c r="V1284" s="19" t="str">
        <f t="shared" si="218"/>
        <v>Jul</v>
      </c>
      <c r="X1284" s="19">
        <f t="shared" si="219"/>
        <v>1969</v>
      </c>
      <c r="AG1284" s="19" t="s">
        <v>4678</v>
      </c>
      <c r="AH1284" s="19" t="s">
        <v>8336</v>
      </c>
      <c r="AI1284" s="19" t="s">
        <v>8298</v>
      </c>
      <c r="AJ1284" s="19" t="s">
        <v>8302</v>
      </c>
      <c r="AK1284" s="19" t="str">
        <v>tier - 3</v>
      </c>
      <c r="AL1284" s="19" t="str">
        <v>tier - 1</v>
      </c>
      <c r="AT1284" s="19" t="s">
        <v>8315</v>
      </c>
      <c r="AU1284" s="19" t="str">
        <v>R1012</v>
      </c>
      <c r="BD1284" s="39">
        <v>1967</v>
      </c>
      <c r="BE1284" s="19" t="str">
        <f t="shared" si="214"/>
        <v>Nov</v>
      </c>
      <c r="BF1284" s="19">
        <v>29</v>
      </c>
      <c r="BG1284" s="40">
        <f t="shared" si="215"/>
        <v>24805</v>
      </c>
      <c r="BM1284" s="39">
        <v>1972</v>
      </c>
      <c r="BN1284" s="19" t="str">
        <f t="shared" si="216"/>
        <v>Dec</v>
      </c>
      <c r="BO1284" s="19">
        <v>14</v>
      </c>
      <c r="BP1284" s="40">
        <f t="shared" si="213"/>
        <v>26647</v>
      </c>
      <c r="BQ1284" s="19">
        <f ca="1" t="shared" si="217"/>
        <v>52</v>
      </c>
      <c r="BU1284" s="19">
        <v>10600.55</v>
      </c>
      <c r="BV1284" s="41">
        <v>10600.55</v>
      </c>
    </row>
    <row r="1285" spans="1:74">
      <c r="A1285" s="19" t="s">
        <v>4706</v>
      </c>
      <c r="B1285" s="39">
        <v>1964</v>
      </c>
      <c r="C1285" s="19">
        <f t="shared" si="221"/>
        <v>1964</v>
      </c>
      <c r="D1285" s="19" t="s">
        <v>8328</v>
      </c>
      <c r="E1285" s="19" t="str">
        <f t="shared" si="220"/>
        <v>Aug</v>
      </c>
      <c r="F1285" s="19">
        <v>8</v>
      </c>
      <c r="G1285" s="40">
        <f t="shared" si="222"/>
        <v>23597</v>
      </c>
      <c r="H1285" s="19">
        <v>0</v>
      </c>
      <c r="I1285" s="19">
        <v>10627.81</v>
      </c>
      <c r="J1285" s="41">
        <v>10627.81</v>
      </c>
      <c r="K1285" s="19" t="s">
        <v>8298</v>
      </c>
      <c r="L1285" s="19" t="str">
        <v>tier - 3</v>
      </c>
      <c r="M1285" s="19" t="s">
        <v>8298</v>
      </c>
      <c r="N1285" s="19" t="str">
        <v>tier - 3</v>
      </c>
      <c r="O1285" s="19" t="s">
        <v>8299</v>
      </c>
      <c r="P1285" s="19" t="str">
        <v>R1013</v>
      </c>
      <c r="Q1285" s="19">
        <f ca="1" t="shared" si="223"/>
        <v>61</v>
      </c>
      <c r="R1285" s="29"/>
      <c r="U1285" s="19" t="s">
        <v>8326</v>
      </c>
      <c r="V1285" s="19" t="str">
        <f t="shared" si="218"/>
        <v>Dec</v>
      </c>
      <c r="X1285" s="19">
        <f t="shared" si="219"/>
        <v>1966</v>
      </c>
      <c r="AG1285" s="19" t="s">
        <v>4682</v>
      </c>
      <c r="AH1285" s="19" t="s">
        <v>8336</v>
      </c>
      <c r="AI1285" s="19" t="s">
        <v>8298</v>
      </c>
      <c r="AJ1285" s="19" t="s">
        <v>8302</v>
      </c>
      <c r="AK1285" s="19" t="str">
        <v>tier - 3</v>
      </c>
      <c r="AL1285" s="19" t="str">
        <v>tier - 1</v>
      </c>
      <c r="AT1285" s="19" t="s">
        <v>8315</v>
      </c>
      <c r="AU1285" s="19" t="str">
        <v>R1012</v>
      </c>
      <c r="BD1285" s="39">
        <v>1972</v>
      </c>
      <c r="BE1285" s="19" t="str">
        <f t="shared" si="214"/>
        <v>Dec</v>
      </c>
      <c r="BF1285" s="19">
        <v>14</v>
      </c>
      <c r="BG1285" s="40">
        <f t="shared" si="215"/>
        <v>26647</v>
      </c>
      <c r="BM1285" s="39">
        <v>1966</v>
      </c>
      <c r="BN1285" s="19" t="str">
        <f t="shared" si="216"/>
        <v>Jul</v>
      </c>
      <c r="BO1285" s="19">
        <v>20</v>
      </c>
      <c r="BP1285" s="40">
        <f t="shared" si="213"/>
        <v>24308</v>
      </c>
      <c r="BQ1285" s="19">
        <f ca="1" t="shared" si="217"/>
        <v>59</v>
      </c>
      <c r="BU1285" s="19">
        <v>10601.41</v>
      </c>
      <c r="BV1285" s="41">
        <v>10601.41</v>
      </c>
    </row>
    <row r="1286" spans="1:74">
      <c r="A1286" s="19" t="s">
        <v>4710</v>
      </c>
      <c r="B1286" s="39">
        <v>1976</v>
      </c>
      <c r="C1286" s="19">
        <f t="shared" si="221"/>
        <v>1976</v>
      </c>
      <c r="D1286" s="19" t="s">
        <v>8301</v>
      </c>
      <c r="E1286" s="19" t="str">
        <f t="shared" si="220"/>
        <v>Nov</v>
      </c>
      <c r="F1286" s="19">
        <v>22</v>
      </c>
      <c r="G1286" s="40">
        <f t="shared" si="222"/>
        <v>28086</v>
      </c>
      <c r="H1286" s="19">
        <v>2</v>
      </c>
      <c r="I1286" s="19">
        <v>10665.44</v>
      </c>
      <c r="J1286" s="41">
        <v>10665.44</v>
      </c>
      <c r="K1286" s="19" t="s">
        <v>8298</v>
      </c>
      <c r="L1286" s="19" t="str">
        <v>tier - 3</v>
      </c>
      <c r="M1286" s="19" t="s">
        <v>8297</v>
      </c>
      <c r="N1286" s="19" t="str">
        <v>tier - 2</v>
      </c>
      <c r="O1286" s="19" t="s">
        <v>8340</v>
      </c>
      <c r="P1286" s="19" t="str">
        <v>R1021</v>
      </c>
      <c r="Q1286" s="19">
        <f ca="1" t="shared" si="223"/>
        <v>48</v>
      </c>
      <c r="R1286" s="29"/>
      <c r="U1286" s="19" t="s">
        <v>8326</v>
      </c>
      <c r="V1286" s="19" t="str">
        <f t="shared" si="218"/>
        <v>Dec</v>
      </c>
      <c r="X1286" s="19">
        <f t="shared" si="219"/>
        <v>1969</v>
      </c>
      <c r="AG1286" s="19" t="s">
        <v>4686</v>
      </c>
      <c r="AH1286" s="19" t="s">
        <v>8336</v>
      </c>
      <c r="AI1286" s="19" t="s">
        <v>8298</v>
      </c>
      <c r="AJ1286" s="19" t="s">
        <v>8297</v>
      </c>
      <c r="AK1286" s="19" t="str">
        <v>tier - 3</v>
      </c>
      <c r="AL1286" s="19" t="str">
        <v>tier - 2</v>
      </c>
      <c r="AT1286" s="19" t="s">
        <v>8330</v>
      </c>
      <c r="AU1286" s="19" t="str">
        <v>R1011</v>
      </c>
      <c r="BD1286" s="39">
        <v>1966</v>
      </c>
      <c r="BE1286" s="19" t="str">
        <f t="shared" si="214"/>
        <v>Jul</v>
      </c>
      <c r="BF1286" s="19">
        <v>20</v>
      </c>
      <c r="BG1286" s="40">
        <f t="shared" si="215"/>
        <v>24308</v>
      </c>
      <c r="BM1286" s="39">
        <v>1967</v>
      </c>
      <c r="BN1286" s="19" t="str">
        <f t="shared" si="216"/>
        <v>Jun</v>
      </c>
      <c r="BO1286" s="19">
        <v>23</v>
      </c>
      <c r="BP1286" s="40">
        <f t="shared" si="213"/>
        <v>24646</v>
      </c>
      <c r="BQ1286" s="19">
        <f ca="1" t="shared" si="217"/>
        <v>58</v>
      </c>
      <c r="BU1286" s="19">
        <v>10601.63</v>
      </c>
      <c r="BV1286" s="41">
        <v>10601.63</v>
      </c>
    </row>
    <row r="1287" spans="1:74">
      <c r="A1287" s="19" t="s">
        <v>4713</v>
      </c>
      <c r="B1287" s="39">
        <v>1962</v>
      </c>
      <c r="C1287" s="19">
        <f t="shared" si="221"/>
        <v>1962</v>
      </c>
      <c r="D1287" s="19" t="s">
        <v>8310</v>
      </c>
      <c r="E1287" s="19" t="str">
        <f t="shared" si="220"/>
        <v>Sep</v>
      </c>
      <c r="F1287" s="19">
        <v>7</v>
      </c>
      <c r="G1287" s="40">
        <f t="shared" si="222"/>
        <v>22896</v>
      </c>
      <c r="H1287" s="19">
        <v>0</v>
      </c>
      <c r="I1287" s="19">
        <v>10676.83</v>
      </c>
      <c r="J1287" s="41">
        <v>10676.83</v>
      </c>
      <c r="K1287" s="19" t="s">
        <v>8298</v>
      </c>
      <c r="L1287" s="19" t="str">
        <v>tier - 3</v>
      </c>
      <c r="M1287" s="19" t="s">
        <v>8298</v>
      </c>
      <c r="N1287" s="19" t="str">
        <v>tier - 3</v>
      </c>
      <c r="O1287" s="19" t="s">
        <v>8299</v>
      </c>
      <c r="P1287" s="19" t="str">
        <v>R1013</v>
      </c>
      <c r="Q1287" s="19">
        <f ca="1" t="shared" si="223"/>
        <v>63</v>
      </c>
      <c r="R1287" s="29"/>
      <c r="U1287" s="19" t="s">
        <v>8301</v>
      </c>
      <c r="V1287" s="19" t="str">
        <f t="shared" si="218"/>
        <v>Nov</v>
      </c>
      <c r="X1287" s="19">
        <f t="shared" si="219"/>
        <v>1966</v>
      </c>
      <c r="AG1287" s="19" t="s">
        <v>4689</v>
      </c>
      <c r="AH1287" s="19" t="s">
        <v>8336</v>
      </c>
      <c r="AI1287" s="19" t="s">
        <v>8298</v>
      </c>
      <c r="AJ1287" s="19" t="s">
        <v>8297</v>
      </c>
      <c r="AK1287" s="19" t="str">
        <v>tier - 3</v>
      </c>
      <c r="AL1287" s="19" t="str">
        <v>tier - 2</v>
      </c>
      <c r="AT1287" s="19" t="s">
        <v>8315</v>
      </c>
      <c r="AU1287" s="19" t="str">
        <v>R1012</v>
      </c>
      <c r="BD1287" s="39">
        <v>1967</v>
      </c>
      <c r="BE1287" s="19" t="str">
        <f t="shared" si="214"/>
        <v>Jun</v>
      </c>
      <c r="BF1287" s="19">
        <v>23</v>
      </c>
      <c r="BG1287" s="40">
        <f t="shared" si="215"/>
        <v>24646</v>
      </c>
      <c r="BM1287" s="39">
        <v>1966</v>
      </c>
      <c r="BN1287" s="19" t="str">
        <f t="shared" si="216"/>
        <v>Jul</v>
      </c>
      <c r="BO1287" s="19">
        <v>2</v>
      </c>
      <c r="BP1287" s="40">
        <f t="shared" si="213"/>
        <v>24290</v>
      </c>
      <c r="BQ1287" s="19">
        <f ca="1" t="shared" si="217"/>
        <v>59</v>
      </c>
      <c r="BU1287" s="19">
        <v>10602.39</v>
      </c>
      <c r="BV1287" s="41">
        <v>10602.39</v>
      </c>
    </row>
    <row r="1288" spans="1:74">
      <c r="A1288" s="19" t="s">
        <v>4716</v>
      </c>
      <c r="B1288" s="39">
        <v>1977</v>
      </c>
      <c r="C1288" s="19">
        <f t="shared" si="221"/>
        <v>1977</v>
      </c>
      <c r="D1288" s="19" t="s">
        <v>8328</v>
      </c>
      <c r="E1288" s="19" t="str">
        <f t="shared" si="220"/>
        <v>Aug</v>
      </c>
      <c r="F1288" s="19">
        <v>2</v>
      </c>
      <c r="G1288" s="40">
        <f t="shared" si="222"/>
        <v>28339</v>
      </c>
      <c r="H1288" s="19">
        <v>2</v>
      </c>
      <c r="I1288" s="19">
        <v>10690.11</v>
      </c>
      <c r="J1288" s="41">
        <v>10690.11</v>
      </c>
      <c r="K1288" s="19" t="s">
        <v>8298</v>
      </c>
      <c r="L1288" s="19" t="str">
        <v>tier - 3</v>
      </c>
      <c r="M1288" s="19" t="s">
        <v>8297</v>
      </c>
      <c r="N1288" s="19" t="str">
        <v>tier - 2</v>
      </c>
      <c r="O1288" s="19" t="s">
        <v>8340</v>
      </c>
      <c r="P1288" s="19" t="str">
        <v>R1021</v>
      </c>
      <c r="Q1288" s="19">
        <f ca="1" t="shared" si="223"/>
        <v>48</v>
      </c>
      <c r="R1288" s="29"/>
      <c r="U1288" s="19" t="s">
        <v>8301</v>
      </c>
      <c r="V1288" s="19" t="str">
        <f t="shared" si="218"/>
        <v>Nov</v>
      </c>
      <c r="X1288" s="19">
        <f t="shared" si="219"/>
        <v>1967</v>
      </c>
      <c r="AG1288" s="19" t="s">
        <v>4692</v>
      </c>
      <c r="AH1288" s="19" t="s">
        <v>8336</v>
      </c>
      <c r="AI1288" s="19" t="s">
        <v>8298</v>
      </c>
      <c r="AJ1288" s="19" t="s">
        <v>8298</v>
      </c>
      <c r="AK1288" s="19" t="str">
        <v>tier - 3</v>
      </c>
      <c r="AL1288" s="19" t="str">
        <v>tier - 3</v>
      </c>
      <c r="AT1288" s="19" t="s">
        <v>8330</v>
      </c>
      <c r="AU1288" s="19" t="str">
        <v>R1011</v>
      </c>
      <c r="BD1288" s="39">
        <v>1966</v>
      </c>
      <c r="BE1288" s="19" t="str">
        <f t="shared" si="214"/>
        <v>Jul</v>
      </c>
      <c r="BF1288" s="19">
        <v>2</v>
      </c>
      <c r="BG1288" s="40">
        <f t="shared" si="215"/>
        <v>24290</v>
      </c>
      <c r="BM1288" s="39">
        <v>1965</v>
      </c>
      <c r="BN1288" s="19" t="str">
        <f t="shared" si="216"/>
        <v>Jun</v>
      </c>
      <c r="BO1288" s="19">
        <v>27</v>
      </c>
      <c r="BP1288" s="40">
        <f t="shared" ref="BP1288:BP1351" si="224">DATE(BM1288,MONTH(5&amp;BN1288),BO1288)</f>
        <v>23920</v>
      </c>
      <c r="BQ1288" s="19">
        <f ca="1" t="shared" si="217"/>
        <v>60</v>
      </c>
      <c r="BU1288" s="19">
        <v>10608.67</v>
      </c>
      <c r="BV1288" s="41">
        <v>10608.67</v>
      </c>
    </row>
    <row r="1289" spans="1:74">
      <c r="A1289" s="19" t="s">
        <v>4718</v>
      </c>
      <c r="B1289" s="39">
        <v>1976</v>
      </c>
      <c r="C1289" s="19">
        <f t="shared" si="221"/>
        <v>1976</v>
      </c>
      <c r="D1289" s="19" t="s">
        <v>8310</v>
      </c>
      <c r="E1289" s="19" t="str">
        <f t="shared" si="220"/>
        <v>Sep</v>
      </c>
      <c r="F1289" s="19">
        <v>30</v>
      </c>
      <c r="G1289" s="40">
        <f t="shared" si="222"/>
        <v>28033</v>
      </c>
      <c r="H1289" s="19">
        <v>2</v>
      </c>
      <c r="I1289" s="19">
        <v>10698.38</v>
      </c>
      <c r="J1289" s="41">
        <v>10698.38</v>
      </c>
      <c r="K1289" s="19" t="s">
        <v>8298</v>
      </c>
      <c r="L1289" s="19" t="str">
        <v>tier - 3</v>
      </c>
      <c r="M1289" s="19" t="s">
        <v>8302</v>
      </c>
      <c r="N1289" s="19" t="str">
        <v>tier - 1</v>
      </c>
      <c r="O1289" s="19" t="s">
        <v>8335</v>
      </c>
      <c r="P1289" s="19" t="str">
        <v>R1025</v>
      </c>
      <c r="Q1289" s="19">
        <f ca="1" t="shared" si="223"/>
        <v>49</v>
      </c>
      <c r="R1289" s="29"/>
      <c r="U1289" s="19" t="s">
        <v>8326</v>
      </c>
      <c r="V1289" s="19" t="str">
        <f t="shared" si="218"/>
        <v>Dec</v>
      </c>
      <c r="X1289" s="19">
        <f t="shared" si="219"/>
        <v>1972</v>
      </c>
      <c r="AG1289" s="19" t="s">
        <v>4695</v>
      </c>
      <c r="AH1289" s="19" t="s">
        <v>8336</v>
      </c>
      <c r="AI1289" s="19" t="s">
        <v>8298</v>
      </c>
      <c r="AJ1289" s="19" t="s">
        <v>8298</v>
      </c>
      <c r="AK1289" s="19" t="str">
        <v>tier - 3</v>
      </c>
      <c r="AL1289" s="19" t="str">
        <v>tier - 3</v>
      </c>
      <c r="AT1289" s="19" t="s">
        <v>8315</v>
      </c>
      <c r="AU1289" s="19" t="str">
        <v>R1012</v>
      </c>
      <c r="BD1289" s="39">
        <v>1965</v>
      </c>
      <c r="BE1289" s="19" t="str">
        <f t="shared" ref="BE1289:BE1352" si="225">SUBSTITUTE(D1282,"?","Sep")</f>
        <v>Jun</v>
      </c>
      <c r="BF1289" s="19">
        <v>27</v>
      </c>
      <c r="BG1289" s="40">
        <f t="shared" ref="BG1289:BG1352" si="226">DATE(BD1289,MONTH(5&amp;BE1289),BF1289)</f>
        <v>23920</v>
      </c>
      <c r="BM1289" s="39">
        <v>1992</v>
      </c>
      <c r="BN1289" s="19" t="str">
        <f t="shared" ref="BN1289:BN1352" si="227">SUBSTITUTE(E1283,"?","Sep")</f>
        <v>Jul</v>
      </c>
      <c r="BO1289" s="19">
        <v>23</v>
      </c>
      <c r="BP1289" s="40">
        <f t="shared" si="224"/>
        <v>33808</v>
      </c>
      <c r="BQ1289" s="19">
        <f ca="1" t="shared" ref="BQ1289:BQ1352" si="228">INT((TODAY()-BP1289)/365.25)</f>
        <v>33</v>
      </c>
      <c r="BU1289" s="19">
        <v>10617.04</v>
      </c>
      <c r="BV1289" s="41">
        <v>10617.04</v>
      </c>
    </row>
    <row r="1290" spans="1:74">
      <c r="A1290" s="19" t="s">
        <v>4722</v>
      </c>
      <c r="B1290" s="39">
        <v>1972</v>
      </c>
      <c r="C1290" s="19">
        <f t="shared" si="221"/>
        <v>1972</v>
      </c>
      <c r="D1290" s="19" t="s">
        <v>8329</v>
      </c>
      <c r="E1290" s="19" t="str">
        <f t="shared" si="220"/>
        <v>Oct</v>
      </c>
      <c r="F1290" s="19">
        <v>24</v>
      </c>
      <c r="G1290" s="40">
        <f t="shared" si="222"/>
        <v>26596</v>
      </c>
      <c r="H1290" s="19">
        <v>3</v>
      </c>
      <c r="I1290" s="19">
        <v>10702.64</v>
      </c>
      <c r="J1290" s="41">
        <v>10702.64</v>
      </c>
      <c r="K1290" s="19" t="s">
        <v>8298</v>
      </c>
      <c r="L1290" s="19" t="str">
        <v>tier - 3</v>
      </c>
      <c r="M1290" s="19" t="s">
        <v>8298</v>
      </c>
      <c r="N1290" s="19" t="str">
        <v>tier - 3</v>
      </c>
      <c r="O1290" s="19" t="s">
        <v>8299</v>
      </c>
      <c r="P1290" s="19" t="str">
        <v>R1013</v>
      </c>
      <c r="Q1290" s="19">
        <f ca="1" t="shared" si="223"/>
        <v>53</v>
      </c>
      <c r="R1290" s="29"/>
      <c r="U1290" s="19" t="s">
        <v>8296</v>
      </c>
      <c r="V1290" s="19" t="str">
        <f t="shared" si="218"/>
        <v>Jul</v>
      </c>
      <c r="X1290" s="19">
        <f t="shared" si="219"/>
        <v>1966</v>
      </c>
      <c r="AG1290" s="19" t="s">
        <v>4699</v>
      </c>
      <c r="AH1290" s="19" t="s">
        <v>8336</v>
      </c>
      <c r="AI1290" s="19" t="s">
        <v>8298</v>
      </c>
      <c r="AJ1290" s="19" t="s">
        <v>8298</v>
      </c>
      <c r="AK1290" s="19" t="str">
        <v>tier - 3</v>
      </c>
      <c r="AL1290" s="19" t="str">
        <v>tier - 3</v>
      </c>
      <c r="AT1290" s="19" t="s">
        <v>8343</v>
      </c>
      <c r="AU1290" s="19" t="str">
        <v>R1026</v>
      </c>
      <c r="BD1290" s="39">
        <v>1992</v>
      </c>
      <c r="BE1290" s="19" t="str">
        <f t="shared" si="225"/>
        <v>Jul</v>
      </c>
      <c r="BF1290" s="19">
        <v>23</v>
      </c>
      <c r="BG1290" s="40">
        <f t="shared" si="226"/>
        <v>33808</v>
      </c>
      <c r="BM1290" s="39">
        <v>1990</v>
      </c>
      <c r="BN1290" s="19" t="str">
        <f t="shared" si="227"/>
        <v>Jul</v>
      </c>
      <c r="BO1290" s="19">
        <v>6</v>
      </c>
      <c r="BP1290" s="40">
        <f t="shared" si="224"/>
        <v>33060</v>
      </c>
      <c r="BQ1290" s="19">
        <f ca="1" t="shared" si="228"/>
        <v>35</v>
      </c>
      <c r="BU1290" s="19">
        <v>10620.26</v>
      </c>
      <c r="BV1290" s="41">
        <v>10620.26</v>
      </c>
    </row>
    <row r="1291" spans="1:74">
      <c r="A1291" s="19" t="s">
        <v>4726</v>
      </c>
      <c r="B1291" s="39">
        <v>1967</v>
      </c>
      <c r="C1291" s="19">
        <f t="shared" si="221"/>
        <v>1967</v>
      </c>
      <c r="D1291" s="19" t="s">
        <v>8296</v>
      </c>
      <c r="E1291" s="19" t="str">
        <f t="shared" si="220"/>
        <v>Jul</v>
      </c>
      <c r="F1291" s="19">
        <v>30</v>
      </c>
      <c r="G1291" s="40">
        <f t="shared" si="222"/>
        <v>24683</v>
      </c>
      <c r="H1291" s="19">
        <v>0</v>
      </c>
      <c r="I1291" s="19">
        <v>10704.47</v>
      </c>
      <c r="J1291" s="41">
        <v>10704.47</v>
      </c>
      <c r="K1291" s="19" t="s">
        <v>8298</v>
      </c>
      <c r="L1291" s="19" t="str">
        <v>tier - 3</v>
      </c>
      <c r="M1291" s="19" t="s">
        <v>8297</v>
      </c>
      <c r="N1291" s="19" t="str">
        <v>tier - 2</v>
      </c>
      <c r="O1291" s="19" t="s">
        <v>8330</v>
      </c>
      <c r="P1291" s="19" t="str">
        <v>R1011</v>
      </c>
      <c r="Q1291" s="19">
        <f ca="1" t="shared" si="223"/>
        <v>58</v>
      </c>
      <c r="R1291" s="29"/>
      <c r="U1291" s="19" t="s">
        <v>8303</v>
      </c>
      <c r="V1291" s="19" t="str">
        <f t="shared" si="218"/>
        <v>Jun</v>
      </c>
      <c r="X1291" s="19">
        <f t="shared" si="219"/>
        <v>1967</v>
      </c>
      <c r="AG1291" s="19" t="s">
        <v>4703</v>
      </c>
      <c r="AH1291" s="19" t="s">
        <v>8336</v>
      </c>
      <c r="AI1291" s="19" t="s">
        <v>8298</v>
      </c>
      <c r="AJ1291" s="19" t="s">
        <v>8298</v>
      </c>
      <c r="AK1291" s="19" t="str">
        <v>tier - 3</v>
      </c>
      <c r="AL1291" s="19" t="str">
        <v>tier - 3</v>
      </c>
      <c r="AT1291" s="19" t="s">
        <v>8315</v>
      </c>
      <c r="AU1291" s="19" t="str">
        <v>R1012</v>
      </c>
      <c r="BD1291" s="39">
        <v>1990</v>
      </c>
      <c r="BE1291" s="19" t="str">
        <f t="shared" si="225"/>
        <v>Jul</v>
      </c>
      <c r="BF1291" s="19">
        <v>6</v>
      </c>
      <c r="BG1291" s="40">
        <f t="shared" si="226"/>
        <v>33060</v>
      </c>
      <c r="BM1291" s="39">
        <v>1964</v>
      </c>
      <c r="BN1291" s="19" t="str">
        <f t="shared" si="227"/>
        <v>Aug</v>
      </c>
      <c r="BO1291" s="19">
        <v>8</v>
      </c>
      <c r="BP1291" s="40">
        <f t="shared" si="224"/>
        <v>23597</v>
      </c>
      <c r="BQ1291" s="19">
        <f ca="1" t="shared" si="228"/>
        <v>61</v>
      </c>
      <c r="BU1291" s="19">
        <v>10627.81</v>
      </c>
      <c r="BV1291" s="41">
        <v>10627.81</v>
      </c>
    </row>
    <row r="1292" spans="1:74">
      <c r="A1292" s="19" t="s">
        <v>4730</v>
      </c>
      <c r="B1292" s="39">
        <v>1967</v>
      </c>
      <c r="C1292" s="19">
        <f t="shared" si="221"/>
        <v>1967</v>
      </c>
      <c r="D1292" s="19" t="s">
        <v>8329</v>
      </c>
      <c r="E1292" s="19" t="str">
        <f t="shared" si="220"/>
        <v>Oct</v>
      </c>
      <c r="F1292" s="19">
        <v>5</v>
      </c>
      <c r="G1292" s="40">
        <f t="shared" si="222"/>
        <v>24750</v>
      </c>
      <c r="H1292" s="19">
        <v>0</v>
      </c>
      <c r="I1292" s="19">
        <v>10713.64</v>
      </c>
      <c r="J1292" s="41">
        <v>10713.64</v>
      </c>
      <c r="K1292" s="19" t="s">
        <v>8298</v>
      </c>
      <c r="L1292" s="19" t="str">
        <v>tier - 3</v>
      </c>
      <c r="M1292" s="19" t="s">
        <v>8298</v>
      </c>
      <c r="N1292" s="19" t="str">
        <v>tier - 3</v>
      </c>
      <c r="O1292" s="19" t="s">
        <v>8330</v>
      </c>
      <c r="P1292" s="19" t="str">
        <v>R1011</v>
      </c>
      <c r="Q1292" s="19">
        <f ca="1" t="shared" si="223"/>
        <v>58</v>
      </c>
      <c r="R1292" s="29"/>
      <c r="U1292" s="19" t="s">
        <v>8296</v>
      </c>
      <c r="V1292" s="19" t="str">
        <f t="shared" si="218"/>
        <v>Jul</v>
      </c>
      <c r="X1292" s="19">
        <f t="shared" si="219"/>
        <v>1966</v>
      </c>
      <c r="AG1292" s="19" t="s">
        <v>4706</v>
      </c>
      <c r="AH1292" s="19" t="s">
        <v>8336</v>
      </c>
      <c r="AI1292" s="19" t="s">
        <v>8298</v>
      </c>
      <c r="AJ1292" s="19" t="s">
        <v>8298</v>
      </c>
      <c r="AK1292" s="19" t="str">
        <v>tier - 3</v>
      </c>
      <c r="AL1292" s="19" t="str">
        <v>tier - 3</v>
      </c>
      <c r="AT1292" s="19" t="s">
        <v>8299</v>
      </c>
      <c r="AU1292" s="19" t="str">
        <v>R1013</v>
      </c>
      <c r="BD1292" s="39">
        <v>1964</v>
      </c>
      <c r="BE1292" s="19" t="str">
        <f t="shared" si="225"/>
        <v>Aug</v>
      </c>
      <c r="BF1292" s="19">
        <v>8</v>
      </c>
      <c r="BG1292" s="40">
        <f t="shared" si="226"/>
        <v>23597</v>
      </c>
      <c r="BM1292" s="39">
        <v>1976</v>
      </c>
      <c r="BN1292" s="19" t="str">
        <f t="shared" si="227"/>
        <v>Nov</v>
      </c>
      <c r="BO1292" s="19">
        <v>22</v>
      </c>
      <c r="BP1292" s="40">
        <f t="shared" si="224"/>
        <v>28086</v>
      </c>
      <c r="BQ1292" s="19">
        <f ca="1" t="shared" si="228"/>
        <v>48</v>
      </c>
      <c r="BU1292" s="19">
        <v>10665.44</v>
      </c>
      <c r="BV1292" s="41">
        <v>10665.44</v>
      </c>
    </row>
    <row r="1293" spans="1:74">
      <c r="A1293" s="19" t="s">
        <v>4733</v>
      </c>
      <c r="B1293" s="39">
        <v>1992</v>
      </c>
      <c r="C1293" s="19">
        <f t="shared" si="221"/>
        <v>1992</v>
      </c>
      <c r="D1293" s="19" t="s">
        <v>8303</v>
      </c>
      <c r="E1293" s="19" t="str">
        <f t="shared" si="220"/>
        <v>Jun</v>
      </c>
      <c r="F1293" s="19">
        <v>25</v>
      </c>
      <c r="G1293" s="40">
        <f t="shared" si="222"/>
        <v>33780</v>
      </c>
      <c r="H1293" s="19">
        <v>0</v>
      </c>
      <c r="I1293" s="19">
        <v>10719.57</v>
      </c>
      <c r="J1293" s="41">
        <v>10719.57</v>
      </c>
      <c r="K1293" s="19" t="s">
        <v>8298</v>
      </c>
      <c r="L1293" s="19" t="str">
        <v>tier - 3</v>
      </c>
      <c r="M1293" s="19" t="s">
        <v>8302</v>
      </c>
      <c r="N1293" s="19" t="str">
        <v>tier - 1</v>
      </c>
      <c r="O1293" s="19" t="s">
        <v>8315</v>
      </c>
      <c r="P1293" s="19" t="str">
        <v>R1012</v>
      </c>
      <c r="Q1293" s="19">
        <f ca="1" t="shared" si="223"/>
        <v>33</v>
      </c>
      <c r="R1293" s="29"/>
      <c r="U1293" s="19" t="s">
        <v>8303</v>
      </c>
      <c r="V1293" s="19" t="str">
        <f t="shared" si="218"/>
        <v>Jun</v>
      </c>
      <c r="X1293" s="19">
        <f t="shared" si="219"/>
        <v>1965</v>
      </c>
      <c r="AG1293" s="19" t="s">
        <v>4710</v>
      </c>
      <c r="AH1293" s="19" t="s">
        <v>8336</v>
      </c>
      <c r="AI1293" s="19" t="s">
        <v>8298</v>
      </c>
      <c r="AJ1293" s="19" t="s">
        <v>8297</v>
      </c>
      <c r="AK1293" s="19" t="str">
        <v>tier - 3</v>
      </c>
      <c r="AL1293" s="19" t="str">
        <v>tier - 2</v>
      </c>
      <c r="AT1293" s="19" t="s">
        <v>8340</v>
      </c>
      <c r="AU1293" s="19" t="str">
        <v>R1021</v>
      </c>
      <c r="BD1293" s="39">
        <v>1976</v>
      </c>
      <c r="BE1293" s="19" t="str">
        <f t="shared" si="225"/>
        <v>Nov</v>
      </c>
      <c r="BF1293" s="19">
        <v>22</v>
      </c>
      <c r="BG1293" s="40">
        <f t="shared" si="226"/>
        <v>28086</v>
      </c>
      <c r="BM1293" s="39">
        <v>1962</v>
      </c>
      <c r="BN1293" s="19" t="str">
        <f t="shared" si="227"/>
        <v>Sep</v>
      </c>
      <c r="BO1293" s="19">
        <v>7</v>
      </c>
      <c r="BP1293" s="40">
        <f t="shared" si="224"/>
        <v>22896</v>
      </c>
      <c r="BQ1293" s="19">
        <f ca="1" t="shared" si="228"/>
        <v>63</v>
      </c>
      <c r="BU1293" s="19">
        <v>10676.83</v>
      </c>
      <c r="BV1293" s="41">
        <v>10676.83</v>
      </c>
    </row>
    <row r="1294" spans="1:74">
      <c r="A1294" s="19" t="s">
        <v>4736</v>
      </c>
      <c r="B1294" s="39">
        <v>1974</v>
      </c>
      <c r="C1294" s="19">
        <f t="shared" si="221"/>
        <v>1974</v>
      </c>
      <c r="D1294" s="19" t="s">
        <v>8326</v>
      </c>
      <c r="E1294" s="19" t="str">
        <f t="shared" si="220"/>
        <v>Dec</v>
      </c>
      <c r="F1294" s="19">
        <v>9</v>
      </c>
      <c r="G1294" s="40">
        <f t="shared" si="222"/>
        <v>27372</v>
      </c>
      <c r="H1294" s="19">
        <v>4</v>
      </c>
      <c r="I1294" s="19">
        <v>10736.87</v>
      </c>
      <c r="J1294" s="41">
        <v>10736.87</v>
      </c>
      <c r="K1294" s="19" t="s">
        <v>8298</v>
      </c>
      <c r="L1294" s="19" t="str">
        <v>tier - 3</v>
      </c>
      <c r="M1294" s="19" t="s">
        <v>8302</v>
      </c>
      <c r="N1294" s="19" t="str">
        <v>tier - 1</v>
      </c>
      <c r="O1294" s="19" t="s">
        <v>8333</v>
      </c>
      <c r="P1294" s="19" t="str">
        <v>R1016</v>
      </c>
      <c r="Q1294" s="19">
        <f ca="1" t="shared" si="223"/>
        <v>50</v>
      </c>
      <c r="R1294" s="29"/>
      <c r="U1294" s="19" t="s">
        <v>8296</v>
      </c>
      <c r="V1294" s="19" t="str">
        <f t="shared" ref="V1294:V1357" si="229">SUBSTITUTE(U1294,"?","Sep")</f>
        <v>Jul</v>
      </c>
      <c r="X1294" s="19">
        <f t="shared" ref="X1294:X1357" si="230">IF(B1283="?",ROUND(AVERAGE($B$2:$B$2355),0),B1283)</f>
        <v>1992</v>
      </c>
      <c r="AG1294" s="19" t="s">
        <v>4713</v>
      </c>
      <c r="AH1294" s="19" t="s">
        <v>8336</v>
      </c>
      <c r="AI1294" s="19" t="s">
        <v>8298</v>
      </c>
      <c r="AJ1294" s="19" t="s">
        <v>8298</v>
      </c>
      <c r="AK1294" s="19" t="str">
        <v>tier - 3</v>
      </c>
      <c r="AL1294" s="19" t="str">
        <v>tier - 3</v>
      </c>
      <c r="AT1294" s="19" t="s">
        <v>8299</v>
      </c>
      <c r="AU1294" s="19" t="str">
        <v>R1013</v>
      </c>
      <c r="BD1294" s="39">
        <v>1962</v>
      </c>
      <c r="BE1294" s="19" t="str">
        <f t="shared" si="225"/>
        <v>Sep</v>
      </c>
      <c r="BF1294" s="19">
        <v>7</v>
      </c>
      <c r="BG1294" s="40">
        <f t="shared" si="226"/>
        <v>22896</v>
      </c>
      <c r="BM1294" s="39">
        <v>1977</v>
      </c>
      <c r="BN1294" s="19" t="str">
        <f t="shared" si="227"/>
        <v>Aug</v>
      </c>
      <c r="BO1294" s="19">
        <v>2</v>
      </c>
      <c r="BP1294" s="40">
        <f t="shared" si="224"/>
        <v>28339</v>
      </c>
      <c r="BQ1294" s="19">
        <f ca="1" t="shared" si="228"/>
        <v>48</v>
      </c>
      <c r="BU1294" s="19">
        <v>10690.11</v>
      </c>
      <c r="BV1294" s="41">
        <v>10690.11</v>
      </c>
    </row>
    <row r="1295" spans="1:74">
      <c r="A1295" s="19" t="s">
        <v>4740</v>
      </c>
      <c r="B1295" s="39">
        <v>1986</v>
      </c>
      <c r="C1295" s="19">
        <f t="shared" si="221"/>
        <v>1986</v>
      </c>
      <c r="D1295" s="19" t="s">
        <v>8328</v>
      </c>
      <c r="E1295" s="19" t="str">
        <f t="shared" si="220"/>
        <v>Aug</v>
      </c>
      <c r="F1295" s="19">
        <v>29</v>
      </c>
      <c r="G1295" s="40">
        <f t="shared" si="222"/>
        <v>31653</v>
      </c>
      <c r="H1295" s="19">
        <v>3</v>
      </c>
      <c r="I1295" s="19">
        <v>10749.02</v>
      </c>
      <c r="J1295" s="41">
        <v>10749.02</v>
      </c>
      <c r="K1295" s="19" t="s">
        <v>8298</v>
      </c>
      <c r="L1295" s="19" t="str">
        <v>tier - 3</v>
      </c>
      <c r="M1295" s="19" t="s">
        <v>8302</v>
      </c>
      <c r="N1295" s="19" t="str">
        <v>tier - 1</v>
      </c>
      <c r="O1295" s="19" t="s">
        <v>8343</v>
      </c>
      <c r="P1295" s="19" t="str">
        <v>R1026</v>
      </c>
      <c r="Q1295" s="19">
        <f ca="1" t="shared" si="223"/>
        <v>39</v>
      </c>
      <c r="R1295" s="29"/>
      <c r="U1295" s="19" t="s">
        <v>8296</v>
      </c>
      <c r="V1295" s="19" t="str">
        <f t="shared" si="229"/>
        <v>Jul</v>
      </c>
      <c r="X1295" s="19">
        <f t="shared" si="230"/>
        <v>1990</v>
      </c>
      <c r="AG1295" s="19" t="s">
        <v>4716</v>
      </c>
      <c r="AH1295" s="19" t="s">
        <v>8336</v>
      </c>
      <c r="AI1295" s="19" t="s">
        <v>8298</v>
      </c>
      <c r="AJ1295" s="19" t="s">
        <v>8297</v>
      </c>
      <c r="AK1295" s="19" t="str">
        <v>tier - 3</v>
      </c>
      <c r="AL1295" s="19" t="str">
        <v>tier - 2</v>
      </c>
      <c r="AT1295" s="19" t="s">
        <v>8340</v>
      </c>
      <c r="AU1295" s="19" t="str">
        <v>R1021</v>
      </c>
      <c r="BD1295" s="39">
        <v>1977</v>
      </c>
      <c r="BE1295" s="19" t="str">
        <f t="shared" si="225"/>
        <v>Aug</v>
      </c>
      <c r="BF1295" s="19">
        <v>2</v>
      </c>
      <c r="BG1295" s="40">
        <f t="shared" si="226"/>
        <v>28339</v>
      </c>
      <c r="BM1295" s="39">
        <v>1976</v>
      </c>
      <c r="BN1295" s="19" t="str">
        <f t="shared" si="227"/>
        <v>Sep</v>
      </c>
      <c r="BO1295" s="19">
        <v>30</v>
      </c>
      <c r="BP1295" s="40">
        <f t="shared" si="224"/>
        <v>28033</v>
      </c>
      <c r="BQ1295" s="19">
        <f ca="1" t="shared" si="228"/>
        <v>49</v>
      </c>
      <c r="BU1295" s="19">
        <v>10698.38</v>
      </c>
      <c r="BV1295" s="41">
        <v>10698.38</v>
      </c>
    </row>
    <row r="1296" spans="1:74">
      <c r="A1296" s="19" t="s">
        <v>4744</v>
      </c>
      <c r="B1296" s="39">
        <v>1989</v>
      </c>
      <c r="C1296" s="19">
        <f t="shared" si="221"/>
        <v>1989</v>
      </c>
      <c r="D1296" s="19" t="s">
        <v>8301</v>
      </c>
      <c r="E1296" s="19" t="str">
        <f t="shared" si="220"/>
        <v>Nov</v>
      </c>
      <c r="F1296" s="19">
        <v>25</v>
      </c>
      <c r="G1296" s="40">
        <f t="shared" si="222"/>
        <v>32837</v>
      </c>
      <c r="H1296" s="19">
        <v>3</v>
      </c>
      <c r="I1296" s="19">
        <v>10769.75</v>
      </c>
      <c r="J1296" s="41">
        <v>10769.75</v>
      </c>
      <c r="K1296" s="19" t="s">
        <v>8298</v>
      </c>
      <c r="L1296" s="19" t="str">
        <v>tier - 3</v>
      </c>
      <c r="M1296" s="19" t="s">
        <v>8297</v>
      </c>
      <c r="N1296" s="19" t="str">
        <v>tier - 2</v>
      </c>
      <c r="O1296" s="19" t="s">
        <v>8344</v>
      </c>
      <c r="P1296" s="19" t="str">
        <v>R1022</v>
      </c>
      <c r="Q1296" s="19">
        <f ca="1" t="shared" si="223"/>
        <v>35</v>
      </c>
      <c r="R1296" s="29"/>
      <c r="U1296" s="19" t="s">
        <v>8328</v>
      </c>
      <c r="V1296" s="19" t="str">
        <f t="shared" si="229"/>
        <v>Aug</v>
      </c>
      <c r="X1296" s="19">
        <f t="shared" si="230"/>
        <v>1964</v>
      </c>
      <c r="AG1296" s="19" t="s">
        <v>4718</v>
      </c>
      <c r="AH1296" s="19" t="s">
        <v>8336</v>
      </c>
      <c r="AI1296" s="19" t="s">
        <v>8298</v>
      </c>
      <c r="AJ1296" s="19" t="s">
        <v>8302</v>
      </c>
      <c r="AK1296" s="19" t="str">
        <v>tier - 3</v>
      </c>
      <c r="AL1296" s="19" t="str">
        <v>tier - 1</v>
      </c>
      <c r="AT1296" s="19" t="s">
        <v>8335</v>
      </c>
      <c r="AU1296" s="19" t="str">
        <v>R1025</v>
      </c>
      <c r="BD1296" s="39">
        <v>1976</v>
      </c>
      <c r="BE1296" s="19" t="str">
        <f t="shared" si="225"/>
        <v>Sep</v>
      </c>
      <c r="BF1296" s="19">
        <v>30</v>
      </c>
      <c r="BG1296" s="40">
        <f t="shared" si="226"/>
        <v>28033</v>
      </c>
      <c r="BM1296" s="39">
        <v>1972</v>
      </c>
      <c r="BN1296" s="19" t="str">
        <f t="shared" si="227"/>
        <v>Oct</v>
      </c>
      <c r="BO1296" s="19">
        <v>24</v>
      </c>
      <c r="BP1296" s="40">
        <f t="shared" si="224"/>
        <v>26596</v>
      </c>
      <c r="BQ1296" s="19">
        <f ca="1" t="shared" si="228"/>
        <v>53</v>
      </c>
      <c r="BU1296" s="19">
        <v>10702.64</v>
      </c>
      <c r="BV1296" s="41">
        <v>10702.64</v>
      </c>
    </row>
    <row r="1297" spans="1:74">
      <c r="A1297" s="19" t="s">
        <v>4747</v>
      </c>
      <c r="B1297" s="39">
        <v>1967</v>
      </c>
      <c r="C1297" s="19">
        <f t="shared" si="221"/>
        <v>1967</v>
      </c>
      <c r="D1297" s="19" t="s">
        <v>8301</v>
      </c>
      <c r="E1297" s="19" t="str">
        <f t="shared" si="220"/>
        <v>Nov</v>
      </c>
      <c r="F1297" s="19">
        <v>11</v>
      </c>
      <c r="G1297" s="40">
        <f t="shared" si="222"/>
        <v>24787</v>
      </c>
      <c r="H1297" s="19">
        <v>1</v>
      </c>
      <c r="I1297" s="19">
        <v>10791.96</v>
      </c>
      <c r="J1297" s="41">
        <v>10791.96</v>
      </c>
      <c r="K1297" s="19" t="s">
        <v>8298</v>
      </c>
      <c r="L1297" s="19" t="str">
        <v>tier - 3</v>
      </c>
      <c r="M1297" s="19" t="s">
        <v>8297</v>
      </c>
      <c r="N1297" s="19" t="str">
        <v>tier - 2</v>
      </c>
      <c r="O1297" s="19" t="s">
        <v>8330</v>
      </c>
      <c r="P1297" s="19" t="str">
        <v>R1011</v>
      </c>
      <c r="Q1297" s="19">
        <f ca="1" t="shared" si="223"/>
        <v>57</v>
      </c>
      <c r="R1297" s="29"/>
      <c r="U1297" s="19" t="s">
        <v>8301</v>
      </c>
      <c r="V1297" s="19" t="str">
        <f t="shared" si="229"/>
        <v>Nov</v>
      </c>
      <c r="X1297" s="19">
        <f t="shared" si="230"/>
        <v>1976</v>
      </c>
      <c r="AG1297" s="19" t="s">
        <v>4722</v>
      </c>
      <c r="AH1297" s="19" t="s">
        <v>8336</v>
      </c>
      <c r="AI1297" s="19" t="s">
        <v>8298</v>
      </c>
      <c r="AJ1297" s="19" t="s">
        <v>8298</v>
      </c>
      <c r="AK1297" s="19" t="str">
        <v>tier - 3</v>
      </c>
      <c r="AL1297" s="19" t="str">
        <v>tier - 3</v>
      </c>
      <c r="AT1297" s="19" t="s">
        <v>8299</v>
      </c>
      <c r="AU1297" s="19" t="str">
        <v>R1013</v>
      </c>
      <c r="BD1297" s="39">
        <v>1972</v>
      </c>
      <c r="BE1297" s="19" t="str">
        <f t="shared" si="225"/>
        <v>Oct</v>
      </c>
      <c r="BF1297" s="19">
        <v>24</v>
      </c>
      <c r="BG1297" s="40">
        <f t="shared" si="226"/>
        <v>26596</v>
      </c>
      <c r="BM1297" s="39">
        <v>1967</v>
      </c>
      <c r="BN1297" s="19" t="str">
        <f t="shared" si="227"/>
        <v>Jul</v>
      </c>
      <c r="BO1297" s="19">
        <v>30</v>
      </c>
      <c r="BP1297" s="40">
        <f t="shared" si="224"/>
        <v>24683</v>
      </c>
      <c r="BQ1297" s="19">
        <f ca="1" t="shared" si="228"/>
        <v>58</v>
      </c>
      <c r="BU1297" s="19">
        <v>10704.47</v>
      </c>
      <c r="BV1297" s="41">
        <v>10704.47</v>
      </c>
    </row>
    <row r="1298" spans="1:74">
      <c r="A1298" s="19" t="s">
        <v>4750</v>
      </c>
      <c r="B1298" s="39">
        <v>1999</v>
      </c>
      <c r="C1298" s="19">
        <f t="shared" si="221"/>
        <v>1999</v>
      </c>
      <c r="D1298" s="19" t="s">
        <v>8326</v>
      </c>
      <c r="E1298" s="19" t="str">
        <f t="shared" si="220"/>
        <v>Dec</v>
      </c>
      <c r="F1298" s="19">
        <v>24</v>
      </c>
      <c r="G1298" s="40">
        <f t="shared" si="222"/>
        <v>36518</v>
      </c>
      <c r="H1298" s="19">
        <v>0</v>
      </c>
      <c r="I1298" s="19">
        <v>10795.94</v>
      </c>
      <c r="J1298" s="41">
        <v>10795.94</v>
      </c>
      <c r="K1298" s="19" t="s">
        <v>8298</v>
      </c>
      <c r="L1298" s="19" t="str">
        <v>tier - 3</v>
      </c>
      <c r="M1298" s="19" t="s">
        <v>8302</v>
      </c>
      <c r="N1298" s="19" t="str">
        <v>tier - 1</v>
      </c>
      <c r="O1298" s="19" t="s">
        <v>8330</v>
      </c>
      <c r="P1298" s="19" t="str">
        <v>R1011</v>
      </c>
      <c r="Q1298" s="19">
        <f ca="1" t="shared" si="223"/>
        <v>25</v>
      </c>
      <c r="R1298" s="29"/>
      <c r="U1298" s="19" t="s">
        <v>8310</v>
      </c>
      <c r="V1298" s="19" t="str">
        <f t="shared" si="229"/>
        <v>Sep</v>
      </c>
      <c r="X1298" s="19">
        <f t="shared" si="230"/>
        <v>1962</v>
      </c>
      <c r="AG1298" s="19" t="s">
        <v>4726</v>
      </c>
      <c r="AH1298" s="19" t="s">
        <v>8336</v>
      </c>
      <c r="AI1298" s="19" t="s">
        <v>8298</v>
      </c>
      <c r="AJ1298" s="19" t="s">
        <v>8297</v>
      </c>
      <c r="AK1298" s="19" t="str">
        <v>tier - 3</v>
      </c>
      <c r="AL1298" s="19" t="str">
        <v>tier - 2</v>
      </c>
      <c r="AT1298" s="19" t="s">
        <v>8330</v>
      </c>
      <c r="AU1298" s="19" t="str">
        <v>R1011</v>
      </c>
      <c r="BD1298" s="39">
        <v>1967</v>
      </c>
      <c r="BE1298" s="19" t="str">
        <f t="shared" si="225"/>
        <v>Jul</v>
      </c>
      <c r="BF1298" s="19">
        <v>30</v>
      </c>
      <c r="BG1298" s="40">
        <f t="shared" si="226"/>
        <v>24683</v>
      </c>
      <c r="BM1298" s="39">
        <v>1967</v>
      </c>
      <c r="BN1298" s="19" t="str">
        <f t="shared" si="227"/>
        <v>Oct</v>
      </c>
      <c r="BO1298" s="19">
        <v>5</v>
      </c>
      <c r="BP1298" s="40">
        <f t="shared" si="224"/>
        <v>24750</v>
      </c>
      <c r="BQ1298" s="19">
        <f ca="1" t="shared" si="228"/>
        <v>58</v>
      </c>
      <c r="BU1298" s="19">
        <v>10713.64</v>
      </c>
      <c r="BV1298" s="41">
        <v>10713.64</v>
      </c>
    </row>
    <row r="1299" spans="1:74">
      <c r="A1299" s="19" t="s">
        <v>4754</v>
      </c>
      <c r="B1299" s="39">
        <v>1967</v>
      </c>
      <c r="C1299" s="19">
        <f t="shared" si="221"/>
        <v>1967</v>
      </c>
      <c r="D1299" s="19" t="s">
        <v>8329</v>
      </c>
      <c r="E1299" s="19" t="str">
        <f t="shared" si="220"/>
        <v>Oct</v>
      </c>
      <c r="F1299" s="19">
        <v>23</v>
      </c>
      <c r="G1299" s="40">
        <f t="shared" si="222"/>
        <v>24768</v>
      </c>
      <c r="H1299" s="19">
        <v>0</v>
      </c>
      <c r="I1299" s="19">
        <v>10796.35</v>
      </c>
      <c r="J1299" s="41">
        <v>10796.35</v>
      </c>
      <c r="K1299" s="19" t="s">
        <v>8298</v>
      </c>
      <c r="L1299" s="19" t="str">
        <v>tier - 3</v>
      </c>
      <c r="M1299" s="19" t="s">
        <v>8302</v>
      </c>
      <c r="N1299" s="19" t="str">
        <v>tier - 1</v>
      </c>
      <c r="O1299" s="19" t="s">
        <v>8332</v>
      </c>
      <c r="P1299" s="19" t="str">
        <v>R1019</v>
      </c>
      <c r="Q1299" s="19">
        <f ca="1" t="shared" si="223"/>
        <v>58</v>
      </c>
      <c r="R1299" s="29"/>
      <c r="U1299" s="19" t="s">
        <v>8328</v>
      </c>
      <c r="V1299" s="19" t="str">
        <f t="shared" si="229"/>
        <v>Aug</v>
      </c>
      <c r="X1299" s="19">
        <f t="shared" si="230"/>
        <v>1977</v>
      </c>
      <c r="AG1299" s="19" t="s">
        <v>4730</v>
      </c>
      <c r="AH1299" s="19" t="s">
        <v>8336</v>
      </c>
      <c r="AI1299" s="19" t="s">
        <v>8298</v>
      </c>
      <c r="AJ1299" s="19" t="s">
        <v>8298</v>
      </c>
      <c r="AK1299" s="19" t="str">
        <v>tier - 3</v>
      </c>
      <c r="AL1299" s="19" t="str">
        <v>tier - 3</v>
      </c>
      <c r="AT1299" s="19" t="s">
        <v>8330</v>
      </c>
      <c r="AU1299" s="19" t="str">
        <v>R1011</v>
      </c>
      <c r="BD1299" s="39">
        <v>1967</v>
      </c>
      <c r="BE1299" s="19" t="str">
        <f t="shared" si="225"/>
        <v>Oct</v>
      </c>
      <c r="BF1299" s="19">
        <v>5</v>
      </c>
      <c r="BG1299" s="40">
        <f t="shared" si="226"/>
        <v>24750</v>
      </c>
      <c r="BM1299" s="39">
        <v>1992</v>
      </c>
      <c r="BN1299" s="19" t="str">
        <f t="shared" si="227"/>
        <v>Jun</v>
      </c>
      <c r="BO1299" s="19">
        <v>25</v>
      </c>
      <c r="BP1299" s="40">
        <f t="shared" si="224"/>
        <v>33780</v>
      </c>
      <c r="BQ1299" s="19">
        <f ca="1" t="shared" si="228"/>
        <v>33</v>
      </c>
      <c r="BU1299" s="19">
        <v>10719.57</v>
      </c>
      <c r="BV1299" s="41">
        <v>10719.57</v>
      </c>
    </row>
    <row r="1300" spans="1:74">
      <c r="A1300" s="19" t="s">
        <v>4758</v>
      </c>
      <c r="B1300" s="39">
        <v>1970</v>
      </c>
      <c r="C1300" s="19">
        <f t="shared" si="221"/>
        <v>1970</v>
      </c>
      <c r="D1300" s="19" t="s">
        <v>8329</v>
      </c>
      <c r="E1300" s="19" t="str">
        <f t="shared" si="220"/>
        <v>Oct</v>
      </c>
      <c r="F1300" s="19">
        <v>28</v>
      </c>
      <c r="G1300" s="40">
        <f t="shared" si="222"/>
        <v>25869</v>
      </c>
      <c r="H1300" s="19">
        <v>1</v>
      </c>
      <c r="I1300" s="19">
        <v>10797.34</v>
      </c>
      <c r="J1300" s="41">
        <v>10797.34</v>
      </c>
      <c r="K1300" s="19" t="s">
        <v>8298</v>
      </c>
      <c r="L1300" s="19" t="str">
        <v>tier - 3</v>
      </c>
      <c r="M1300" s="19" t="s">
        <v>8297</v>
      </c>
      <c r="N1300" s="19" t="str">
        <v>tier - 2</v>
      </c>
      <c r="O1300" s="19" t="s">
        <v>8338</v>
      </c>
      <c r="P1300" s="19" t="str">
        <v>R1023</v>
      </c>
      <c r="Q1300" s="19">
        <f ca="1" t="shared" si="223"/>
        <v>55</v>
      </c>
      <c r="R1300" s="29"/>
      <c r="U1300" s="19" t="s">
        <v>8310</v>
      </c>
      <c r="V1300" s="19" t="str">
        <f t="shared" si="229"/>
        <v>Sep</v>
      </c>
      <c r="X1300" s="19">
        <f t="shared" si="230"/>
        <v>1976</v>
      </c>
      <c r="AG1300" s="19" t="s">
        <v>4733</v>
      </c>
      <c r="AH1300" s="19" t="s">
        <v>8336</v>
      </c>
      <c r="AI1300" s="19" t="s">
        <v>8298</v>
      </c>
      <c r="AJ1300" s="19" t="s">
        <v>8302</v>
      </c>
      <c r="AK1300" s="19" t="str">
        <v>tier - 3</v>
      </c>
      <c r="AL1300" s="19" t="str">
        <v>tier - 1</v>
      </c>
      <c r="AT1300" s="19" t="s">
        <v>8315</v>
      </c>
      <c r="AU1300" s="19" t="str">
        <v>R1012</v>
      </c>
      <c r="BD1300" s="39">
        <v>1992</v>
      </c>
      <c r="BE1300" s="19" t="str">
        <f t="shared" si="225"/>
        <v>Jun</v>
      </c>
      <c r="BF1300" s="19">
        <v>25</v>
      </c>
      <c r="BG1300" s="40">
        <f t="shared" si="226"/>
        <v>33780</v>
      </c>
      <c r="BM1300" s="39">
        <v>1974</v>
      </c>
      <c r="BN1300" s="19" t="str">
        <f t="shared" si="227"/>
        <v>Dec</v>
      </c>
      <c r="BO1300" s="19">
        <v>9</v>
      </c>
      <c r="BP1300" s="40">
        <f t="shared" si="224"/>
        <v>27372</v>
      </c>
      <c r="BQ1300" s="19">
        <f ca="1" t="shared" si="228"/>
        <v>50</v>
      </c>
      <c r="BU1300" s="19">
        <v>10736.87</v>
      </c>
      <c r="BV1300" s="41">
        <v>10736.87</v>
      </c>
    </row>
    <row r="1301" spans="1:74">
      <c r="A1301" s="19" t="s">
        <v>4762</v>
      </c>
      <c r="B1301" s="39">
        <v>1970</v>
      </c>
      <c r="C1301" s="19">
        <f t="shared" si="221"/>
        <v>1970</v>
      </c>
      <c r="D1301" s="19" t="s">
        <v>8326</v>
      </c>
      <c r="E1301" s="19" t="str">
        <f t="shared" si="220"/>
        <v>Dec</v>
      </c>
      <c r="F1301" s="19">
        <v>18</v>
      </c>
      <c r="G1301" s="40">
        <f t="shared" si="222"/>
        <v>25920</v>
      </c>
      <c r="H1301" s="19">
        <v>2</v>
      </c>
      <c r="I1301" s="19">
        <v>10806.84</v>
      </c>
      <c r="J1301" s="41">
        <v>10806.84</v>
      </c>
      <c r="K1301" s="19" t="s">
        <v>8298</v>
      </c>
      <c r="L1301" s="19" t="str">
        <v>tier - 3</v>
      </c>
      <c r="M1301" s="19" t="s">
        <v>8297</v>
      </c>
      <c r="N1301" s="19" t="str">
        <v>tier - 2</v>
      </c>
      <c r="O1301" s="19" t="s">
        <v>8330</v>
      </c>
      <c r="P1301" s="19" t="str">
        <v>R1011</v>
      </c>
      <c r="Q1301" s="19">
        <f ca="1" t="shared" si="223"/>
        <v>54</v>
      </c>
      <c r="R1301" s="29"/>
      <c r="U1301" s="19" t="s">
        <v>8329</v>
      </c>
      <c r="V1301" s="19" t="str">
        <f t="shared" si="229"/>
        <v>Oct</v>
      </c>
      <c r="X1301" s="19">
        <f t="shared" si="230"/>
        <v>1972</v>
      </c>
      <c r="AG1301" s="19" t="s">
        <v>4736</v>
      </c>
      <c r="AH1301" s="19" t="s">
        <v>8336</v>
      </c>
      <c r="AI1301" s="19" t="s">
        <v>8298</v>
      </c>
      <c r="AJ1301" s="19" t="s">
        <v>8302</v>
      </c>
      <c r="AK1301" s="19" t="str">
        <v>tier - 3</v>
      </c>
      <c r="AL1301" s="19" t="str">
        <v>tier - 1</v>
      </c>
      <c r="AT1301" s="19" t="s">
        <v>8333</v>
      </c>
      <c r="AU1301" s="19" t="str">
        <v>R1016</v>
      </c>
      <c r="BD1301" s="39">
        <v>1974</v>
      </c>
      <c r="BE1301" s="19" t="str">
        <f t="shared" si="225"/>
        <v>Dec</v>
      </c>
      <c r="BF1301" s="19">
        <v>9</v>
      </c>
      <c r="BG1301" s="40">
        <f t="shared" si="226"/>
        <v>27372</v>
      </c>
      <c r="BM1301" s="39">
        <v>1986</v>
      </c>
      <c r="BN1301" s="19" t="str">
        <f t="shared" si="227"/>
        <v>Aug</v>
      </c>
      <c r="BO1301" s="19">
        <v>29</v>
      </c>
      <c r="BP1301" s="40">
        <f t="shared" si="224"/>
        <v>31653</v>
      </c>
      <c r="BQ1301" s="19">
        <f ca="1" t="shared" si="228"/>
        <v>39</v>
      </c>
      <c r="BU1301" s="19">
        <v>10749.02</v>
      </c>
      <c r="BV1301" s="41">
        <v>10749.02</v>
      </c>
    </row>
    <row r="1302" spans="1:74">
      <c r="A1302" s="19" t="s">
        <v>4766</v>
      </c>
      <c r="B1302" s="39">
        <v>1967</v>
      </c>
      <c r="C1302" s="19">
        <f t="shared" si="221"/>
        <v>1967</v>
      </c>
      <c r="D1302" s="19" t="s">
        <v>8329</v>
      </c>
      <c r="E1302" s="19" t="str">
        <f t="shared" si="220"/>
        <v>Oct</v>
      </c>
      <c r="F1302" s="19">
        <v>2</v>
      </c>
      <c r="G1302" s="40">
        <f t="shared" si="222"/>
        <v>24747</v>
      </c>
      <c r="H1302" s="19">
        <v>1</v>
      </c>
      <c r="I1302" s="19">
        <v>10807.49</v>
      </c>
      <c r="J1302" s="41">
        <v>10807.49</v>
      </c>
      <c r="K1302" s="19" t="s">
        <v>8298</v>
      </c>
      <c r="L1302" s="19" t="str">
        <v>tier - 3</v>
      </c>
      <c r="M1302" s="19" t="s">
        <v>8297</v>
      </c>
      <c r="N1302" s="19" t="str">
        <v>tier - 2</v>
      </c>
      <c r="O1302" s="19" t="s">
        <v>8299</v>
      </c>
      <c r="P1302" s="19" t="str">
        <v>R1013</v>
      </c>
      <c r="Q1302" s="19">
        <f ca="1" t="shared" si="223"/>
        <v>58</v>
      </c>
      <c r="R1302" s="29"/>
      <c r="U1302" s="19" t="s">
        <v>8296</v>
      </c>
      <c r="V1302" s="19" t="str">
        <f t="shared" si="229"/>
        <v>Jul</v>
      </c>
      <c r="X1302" s="19">
        <f t="shared" si="230"/>
        <v>1967</v>
      </c>
      <c r="AG1302" s="19" t="s">
        <v>4740</v>
      </c>
      <c r="AH1302" s="19" t="s">
        <v>8336</v>
      </c>
      <c r="AI1302" s="19" t="s">
        <v>8298</v>
      </c>
      <c r="AJ1302" s="19" t="s">
        <v>8302</v>
      </c>
      <c r="AK1302" s="19" t="str">
        <v>tier - 3</v>
      </c>
      <c r="AL1302" s="19" t="str">
        <v>tier - 1</v>
      </c>
      <c r="AT1302" s="19" t="s">
        <v>8343</v>
      </c>
      <c r="AU1302" s="19" t="str">
        <v>R1026</v>
      </c>
      <c r="BD1302" s="39">
        <v>1986</v>
      </c>
      <c r="BE1302" s="19" t="str">
        <f t="shared" si="225"/>
        <v>Aug</v>
      </c>
      <c r="BF1302" s="19">
        <v>29</v>
      </c>
      <c r="BG1302" s="40">
        <f t="shared" si="226"/>
        <v>31653</v>
      </c>
      <c r="BM1302" s="39">
        <v>1989</v>
      </c>
      <c r="BN1302" s="19" t="str">
        <f t="shared" si="227"/>
        <v>Nov</v>
      </c>
      <c r="BO1302" s="19">
        <v>25</v>
      </c>
      <c r="BP1302" s="40">
        <f t="shared" si="224"/>
        <v>32837</v>
      </c>
      <c r="BQ1302" s="19">
        <f ca="1" t="shared" si="228"/>
        <v>35</v>
      </c>
      <c r="BU1302" s="19">
        <v>10769.75</v>
      </c>
      <c r="BV1302" s="41">
        <v>10769.75</v>
      </c>
    </row>
    <row r="1303" spans="1:74">
      <c r="A1303" s="19" t="s">
        <v>4770</v>
      </c>
      <c r="B1303" s="39">
        <v>1968</v>
      </c>
      <c r="C1303" s="19">
        <f t="shared" si="221"/>
        <v>1968</v>
      </c>
      <c r="D1303" s="19" t="s">
        <v>8296</v>
      </c>
      <c r="E1303" s="19" t="str">
        <f t="shared" si="220"/>
        <v>Jul</v>
      </c>
      <c r="F1303" s="19">
        <v>28</v>
      </c>
      <c r="G1303" s="40">
        <f t="shared" si="222"/>
        <v>25047</v>
      </c>
      <c r="H1303" s="19">
        <v>1</v>
      </c>
      <c r="I1303" s="19">
        <v>10825.25</v>
      </c>
      <c r="J1303" s="41">
        <v>10825.25</v>
      </c>
      <c r="K1303" s="19" t="s">
        <v>8298</v>
      </c>
      <c r="L1303" s="19" t="str">
        <v>tier - 3</v>
      </c>
      <c r="M1303" s="19" t="s">
        <v>8298</v>
      </c>
      <c r="N1303" s="19" t="str">
        <v>tier - 3</v>
      </c>
      <c r="O1303" s="19" t="s">
        <v>8315</v>
      </c>
      <c r="P1303" s="19" t="str">
        <v>R1012</v>
      </c>
      <c r="Q1303" s="19">
        <f ca="1" t="shared" si="223"/>
        <v>57</v>
      </c>
      <c r="R1303" s="29"/>
      <c r="U1303" s="19" t="s">
        <v>8329</v>
      </c>
      <c r="V1303" s="19" t="str">
        <f t="shared" si="229"/>
        <v>Oct</v>
      </c>
      <c r="X1303" s="19">
        <f t="shared" si="230"/>
        <v>1967</v>
      </c>
      <c r="AG1303" s="19" t="s">
        <v>4744</v>
      </c>
      <c r="AH1303" s="19" t="s">
        <v>8336</v>
      </c>
      <c r="AI1303" s="19" t="s">
        <v>8298</v>
      </c>
      <c r="AJ1303" s="19" t="s">
        <v>8297</v>
      </c>
      <c r="AK1303" s="19" t="str">
        <v>tier - 3</v>
      </c>
      <c r="AL1303" s="19" t="str">
        <v>tier - 2</v>
      </c>
      <c r="AT1303" s="19" t="s">
        <v>8344</v>
      </c>
      <c r="AU1303" s="19" t="str">
        <v>R1022</v>
      </c>
      <c r="BD1303" s="39">
        <v>1989</v>
      </c>
      <c r="BE1303" s="19" t="str">
        <f t="shared" si="225"/>
        <v>Nov</v>
      </c>
      <c r="BF1303" s="19">
        <v>25</v>
      </c>
      <c r="BG1303" s="40">
        <f t="shared" si="226"/>
        <v>32837</v>
      </c>
      <c r="BM1303" s="39">
        <v>1967</v>
      </c>
      <c r="BN1303" s="19" t="str">
        <f t="shared" si="227"/>
        <v>Nov</v>
      </c>
      <c r="BO1303" s="19">
        <v>11</v>
      </c>
      <c r="BP1303" s="40">
        <f t="shared" si="224"/>
        <v>24787</v>
      </c>
      <c r="BQ1303" s="19">
        <f ca="1" t="shared" si="228"/>
        <v>57</v>
      </c>
      <c r="BU1303" s="19">
        <v>10791.96</v>
      </c>
      <c r="BV1303" s="41">
        <v>10791.96</v>
      </c>
    </row>
    <row r="1304" spans="1:74">
      <c r="A1304" s="19" t="s">
        <v>4773</v>
      </c>
      <c r="B1304" s="39">
        <v>1971</v>
      </c>
      <c r="C1304" s="19">
        <f t="shared" si="221"/>
        <v>1971</v>
      </c>
      <c r="D1304" s="19" t="s">
        <v>8326</v>
      </c>
      <c r="E1304" s="19" t="str">
        <f t="shared" si="220"/>
        <v>Dec</v>
      </c>
      <c r="F1304" s="19">
        <v>20</v>
      </c>
      <c r="G1304" s="40">
        <f t="shared" si="222"/>
        <v>26287</v>
      </c>
      <c r="H1304" s="19">
        <v>2</v>
      </c>
      <c r="I1304" s="19">
        <v>10848.13</v>
      </c>
      <c r="J1304" s="41">
        <v>10848.13</v>
      </c>
      <c r="K1304" s="19" t="s">
        <v>8298</v>
      </c>
      <c r="L1304" s="19" t="str">
        <v>tier - 3</v>
      </c>
      <c r="M1304" s="19" t="s">
        <v>8298</v>
      </c>
      <c r="N1304" s="19" t="str">
        <v>tier - 3</v>
      </c>
      <c r="O1304" s="19" t="s">
        <v>8315</v>
      </c>
      <c r="P1304" s="19" t="str">
        <v>R1012</v>
      </c>
      <c r="Q1304" s="19">
        <f ca="1" t="shared" si="223"/>
        <v>53</v>
      </c>
      <c r="R1304" s="29"/>
      <c r="U1304" s="19" t="s">
        <v>8303</v>
      </c>
      <c r="V1304" s="19" t="str">
        <f t="shared" si="229"/>
        <v>Jun</v>
      </c>
      <c r="X1304" s="19">
        <f t="shared" si="230"/>
        <v>1992</v>
      </c>
      <c r="AG1304" s="19" t="s">
        <v>4747</v>
      </c>
      <c r="AH1304" s="19" t="s">
        <v>8336</v>
      </c>
      <c r="AI1304" s="19" t="s">
        <v>8298</v>
      </c>
      <c r="AJ1304" s="19" t="s">
        <v>8297</v>
      </c>
      <c r="AK1304" s="19" t="str">
        <v>tier - 3</v>
      </c>
      <c r="AL1304" s="19" t="str">
        <v>tier - 2</v>
      </c>
      <c r="AT1304" s="19" t="s">
        <v>8330</v>
      </c>
      <c r="AU1304" s="19" t="str">
        <v>R1011</v>
      </c>
      <c r="BD1304" s="39">
        <v>1967</v>
      </c>
      <c r="BE1304" s="19" t="str">
        <f t="shared" si="225"/>
        <v>Nov</v>
      </c>
      <c r="BF1304" s="19">
        <v>11</v>
      </c>
      <c r="BG1304" s="40">
        <f t="shared" si="226"/>
        <v>24787</v>
      </c>
      <c r="BM1304" s="39">
        <v>1999</v>
      </c>
      <c r="BN1304" s="19" t="str">
        <f t="shared" si="227"/>
        <v>Dec</v>
      </c>
      <c r="BO1304" s="19">
        <v>24</v>
      </c>
      <c r="BP1304" s="40">
        <f t="shared" si="224"/>
        <v>36518</v>
      </c>
      <c r="BQ1304" s="19">
        <f ca="1" t="shared" si="228"/>
        <v>25</v>
      </c>
      <c r="BU1304" s="19">
        <v>10795.94</v>
      </c>
      <c r="BV1304" s="41">
        <v>10795.94</v>
      </c>
    </row>
    <row r="1305" spans="1:74">
      <c r="A1305" s="19" t="s">
        <v>4776</v>
      </c>
      <c r="B1305" s="39">
        <v>1994</v>
      </c>
      <c r="C1305" s="19">
        <f t="shared" si="221"/>
        <v>1994</v>
      </c>
      <c r="D1305" s="19" t="s">
        <v>8310</v>
      </c>
      <c r="E1305" s="19" t="str">
        <f t="shared" si="220"/>
        <v>Sep</v>
      </c>
      <c r="F1305" s="19">
        <v>6</v>
      </c>
      <c r="G1305" s="40">
        <f t="shared" si="222"/>
        <v>34583</v>
      </c>
      <c r="H1305" s="19">
        <v>0</v>
      </c>
      <c r="I1305" s="19">
        <v>10886.66</v>
      </c>
      <c r="J1305" s="41">
        <v>10886.66</v>
      </c>
      <c r="K1305" s="19" t="s">
        <v>8298</v>
      </c>
      <c r="L1305" s="19" t="str">
        <v>tier - 3</v>
      </c>
      <c r="M1305" s="19" t="s">
        <v>8298</v>
      </c>
      <c r="N1305" s="19" t="str">
        <v>tier - 3</v>
      </c>
      <c r="O1305" s="19" t="s">
        <v>8315</v>
      </c>
      <c r="P1305" s="19" t="str">
        <v>R1012</v>
      </c>
      <c r="Q1305" s="19">
        <f ca="1" t="shared" si="223"/>
        <v>31</v>
      </c>
      <c r="R1305" s="29"/>
      <c r="U1305" s="19" t="s">
        <v>8326</v>
      </c>
      <c r="V1305" s="19" t="str">
        <f t="shared" si="229"/>
        <v>Dec</v>
      </c>
      <c r="X1305" s="19">
        <f t="shared" si="230"/>
        <v>1974</v>
      </c>
      <c r="AG1305" s="19" t="s">
        <v>4750</v>
      </c>
      <c r="AH1305" s="19" t="s">
        <v>8336</v>
      </c>
      <c r="AI1305" s="19" t="s">
        <v>8298</v>
      </c>
      <c r="AJ1305" s="19" t="s">
        <v>8302</v>
      </c>
      <c r="AK1305" s="19" t="str">
        <v>tier - 3</v>
      </c>
      <c r="AL1305" s="19" t="str">
        <v>tier - 1</v>
      </c>
      <c r="AT1305" s="19" t="s">
        <v>8330</v>
      </c>
      <c r="AU1305" s="19" t="str">
        <v>R1011</v>
      </c>
      <c r="BD1305" s="39">
        <v>1999</v>
      </c>
      <c r="BE1305" s="19" t="str">
        <f t="shared" si="225"/>
        <v>Dec</v>
      </c>
      <c r="BF1305" s="19">
        <v>24</v>
      </c>
      <c r="BG1305" s="40">
        <f t="shared" si="226"/>
        <v>36518</v>
      </c>
      <c r="BM1305" s="39">
        <v>1967</v>
      </c>
      <c r="BN1305" s="19" t="str">
        <f t="shared" si="227"/>
        <v>Oct</v>
      </c>
      <c r="BO1305" s="19">
        <v>23</v>
      </c>
      <c r="BP1305" s="40">
        <f t="shared" si="224"/>
        <v>24768</v>
      </c>
      <c r="BQ1305" s="19">
        <f ca="1" t="shared" si="228"/>
        <v>58</v>
      </c>
      <c r="BU1305" s="19">
        <v>10796.35</v>
      </c>
      <c r="BV1305" s="41">
        <v>10796.35</v>
      </c>
    </row>
    <row r="1306" spans="1:74">
      <c r="A1306" s="19" t="s">
        <v>4779</v>
      </c>
      <c r="B1306" s="39">
        <v>1968</v>
      </c>
      <c r="C1306" s="19">
        <f t="shared" si="221"/>
        <v>1968</v>
      </c>
      <c r="D1306" s="19" t="s">
        <v>8301</v>
      </c>
      <c r="E1306" s="19" t="str">
        <f t="shared" si="220"/>
        <v>Nov</v>
      </c>
      <c r="F1306" s="19">
        <v>13</v>
      </c>
      <c r="G1306" s="40">
        <f t="shared" si="222"/>
        <v>25155</v>
      </c>
      <c r="H1306" s="19">
        <v>0</v>
      </c>
      <c r="I1306" s="19">
        <v>10923.93</v>
      </c>
      <c r="J1306" s="41">
        <v>10923.93</v>
      </c>
      <c r="K1306" s="19" t="s">
        <v>8298</v>
      </c>
      <c r="L1306" s="19" t="str">
        <v>tier - 3</v>
      </c>
      <c r="M1306" s="19" t="s">
        <v>8302</v>
      </c>
      <c r="N1306" s="19" t="str">
        <v>tier - 1</v>
      </c>
      <c r="O1306" s="19" t="s">
        <v>8337</v>
      </c>
      <c r="P1306" s="19" t="str">
        <v>R1024</v>
      </c>
      <c r="Q1306" s="19">
        <f ca="1" t="shared" si="223"/>
        <v>56</v>
      </c>
      <c r="R1306" s="29"/>
      <c r="U1306" s="19" t="s">
        <v>8328</v>
      </c>
      <c r="V1306" s="19" t="str">
        <f t="shared" si="229"/>
        <v>Aug</v>
      </c>
      <c r="X1306" s="19">
        <f t="shared" si="230"/>
        <v>1986</v>
      </c>
      <c r="AG1306" s="19" t="s">
        <v>4754</v>
      </c>
      <c r="AH1306" s="19" t="s">
        <v>8336</v>
      </c>
      <c r="AI1306" s="19" t="s">
        <v>8298</v>
      </c>
      <c r="AJ1306" s="19" t="s">
        <v>8302</v>
      </c>
      <c r="AK1306" s="19" t="str">
        <v>tier - 3</v>
      </c>
      <c r="AL1306" s="19" t="str">
        <v>tier - 1</v>
      </c>
      <c r="AT1306" s="19" t="s">
        <v>8332</v>
      </c>
      <c r="AU1306" s="19" t="str">
        <v>R1019</v>
      </c>
      <c r="BD1306" s="39">
        <v>1967</v>
      </c>
      <c r="BE1306" s="19" t="str">
        <f t="shared" si="225"/>
        <v>Oct</v>
      </c>
      <c r="BF1306" s="19">
        <v>23</v>
      </c>
      <c r="BG1306" s="40">
        <f t="shared" si="226"/>
        <v>24768</v>
      </c>
      <c r="BM1306" s="39">
        <v>1970</v>
      </c>
      <c r="BN1306" s="19" t="str">
        <f t="shared" si="227"/>
        <v>Oct</v>
      </c>
      <c r="BO1306" s="19">
        <v>28</v>
      </c>
      <c r="BP1306" s="40">
        <f t="shared" si="224"/>
        <v>25869</v>
      </c>
      <c r="BQ1306" s="19">
        <f ca="1" t="shared" si="228"/>
        <v>55</v>
      </c>
      <c r="BU1306" s="19">
        <v>10797.34</v>
      </c>
      <c r="BV1306" s="41">
        <v>10797.34</v>
      </c>
    </row>
    <row r="1307" spans="1:74">
      <c r="A1307" s="19" t="s">
        <v>4783</v>
      </c>
      <c r="B1307" s="39">
        <v>1968</v>
      </c>
      <c r="C1307" s="19">
        <f t="shared" si="221"/>
        <v>1968</v>
      </c>
      <c r="D1307" s="19" t="s">
        <v>8301</v>
      </c>
      <c r="E1307" s="19" t="str">
        <f t="shared" si="220"/>
        <v>Nov</v>
      </c>
      <c r="F1307" s="19">
        <v>12</v>
      </c>
      <c r="G1307" s="40">
        <f t="shared" si="222"/>
        <v>25154</v>
      </c>
      <c r="H1307" s="19">
        <v>1</v>
      </c>
      <c r="I1307" s="19">
        <v>10928.85</v>
      </c>
      <c r="J1307" s="41">
        <v>10928.85</v>
      </c>
      <c r="K1307" s="19" t="s">
        <v>8298</v>
      </c>
      <c r="L1307" s="19" t="str">
        <v>tier - 3</v>
      </c>
      <c r="M1307" s="19" t="s">
        <v>8298</v>
      </c>
      <c r="N1307" s="19" t="str">
        <v>tier - 3</v>
      </c>
      <c r="O1307" s="19" t="s">
        <v>8299</v>
      </c>
      <c r="P1307" s="19" t="str">
        <v>R1013</v>
      </c>
      <c r="Q1307" s="19">
        <f ca="1" t="shared" si="223"/>
        <v>56</v>
      </c>
      <c r="R1307" s="29"/>
      <c r="U1307" s="19" t="s">
        <v>8301</v>
      </c>
      <c r="V1307" s="19" t="str">
        <f t="shared" si="229"/>
        <v>Nov</v>
      </c>
      <c r="X1307" s="19">
        <f t="shared" si="230"/>
        <v>1989</v>
      </c>
      <c r="AG1307" s="19" t="s">
        <v>4758</v>
      </c>
      <c r="AH1307" s="19" t="s">
        <v>8336</v>
      </c>
      <c r="AI1307" s="19" t="s">
        <v>8298</v>
      </c>
      <c r="AJ1307" s="19" t="s">
        <v>8297</v>
      </c>
      <c r="AK1307" s="19" t="str">
        <v>tier - 3</v>
      </c>
      <c r="AL1307" s="19" t="str">
        <v>tier - 2</v>
      </c>
      <c r="AT1307" s="19" t="s">
        <v>8338</v>
      </c>
      <c r="AU1307" s="19" t="str">
        <v>R1023</v>
      </c>
      <c r="BD1307" s="39">
        <v>1970</v>
      </c>
      <c r="BE1307" s="19" t="str">
        <f t="shared" si="225"/>
        <v>Oct</v>
      </c>
      <c r="BF1307" s="19">
        <v>28</v>
      </c>
      <c r="BG1307" s="40">
        <f t="shared" si="226"/>
        <v>25869</v>
      </c>
      <c r="BM1307" s="39">
        <v>1970</v>
      </c>
      <c r="BN1307" s="19" t="str">
        <f t="shared" si="227"/>
        <v>Dec</v>
      </c>
      <c r="BO1307" s="19">
        <v>18</v>
      </c>
      <c r="BP1307" s="40">
        <f t="shared" si="224"/>
        <v>25920</v>
      </c>
      <c r="BQ1307" s="19">
        <f ca="1" t="shared" si="228"/>
        <v>54</v>
      </c>
      <c r="BU1307" s="19">
        <v>10806.84</v>
      </c>
      <c r="BV1307" s="41">
        <v>10806.84</v>
      </c>
    </row>
    <row r="1308" spans="1:74">
      <c r="A1308" s="19" t="s">
        <v>4787</v>
      </c>
      <c r="B1308" s="39">
        <v>1969</v>
      </c>
      <c r="C1308" s="19">
        <f t="shared" si="221"/>
        <v>1969</v>
      </c>
      <c r="D1308" s="19" t="s">
        <v>8301</v>
      </c>
      <c r="E1308" s="19" t="str">
        <f t="shared" si="220"/>
        <v>Nov</v>
      </c>
      <c r="F1308" s="19">
        <v>10</v>
      </c>
      <c r="G1308" s="40">
        <f t="shared" si="222"/>
        <v>25517</v>
      </c>
      <c r="H1308" s="19">
        <v>1</v>
      </c>
      <c r="I1308" s="19">
        <v>10942.13</v>
      </c>
      <c r="J1308" s="41">
        <v>10942.13</v>
      </c>
      <c r="K1308" s="19" t="s">
        <v>8298</v>
      </c>
      <c r="L1308" s="19" t="str">
        <v>tier - 3</v>
      </c>
      <c r="M1308" s="19" t="s">
        <v>8298</v>
      </c>
      <c r="N1308" s="19" t="str">
        <v>tier - 3</v>
      </c>
      <c r="O1308" s="19" t="s">
        <v>8315</v>
      </c>
      <c r="P1308" s="19" t="str">
        <v>R1012</v>
      </c>
      <c r="Q1308" s="19">
        <f ca="1" t="shared" si="223"/>
        <v>55</v>
      </c>
      <c r="R1308" s="29"/>
      <c r="U1308" s="19" t="s">
        <v>8301</v>
      </c>
      <c r="V1308" s="19" t="str">
        <f t="shared" si="229"/>
        <v>Nov</v>
      </c>
      <c r="X1308" s="19">
        <f t="shared" si="230"/>
        <v>1967</v>
      </c>
      <c r="AG1308" s="19" t="s">
        <v>4762</v>
      </c>
      <c r="AH1308" s="19" t="s">
        <v>8336</v>
      </c>
      <c r="AI1308" s="19" t="s">
        <v>8298</v>
      </c>
      <c r="AJ1308" s="19" t="s">
        <v>8297</v>
      </c>
      <c r="AK1308" s="19" t="str">
        <v>tier - 3</v>
      </c>
      <c r="AL1308" s="19" t="str">
        <v>tier - 2</v>
      </c>
      <c r="AT1308" s="19" t="s">
        <v>8330</v>
      </c>
      <c r="AU1308" s="19" t="str">
        <v>R1011</v>
      </c>
      <c r="BD1308" s="39">
        <v>1970</v>
      </c>
      <c r="BE1308" s="19" t="str">
        <f t="shared" si="225"/>
        <v>Dec</v>
      </c>
      <c r="BF1308" s="19">
        <v>18</v>
      </c>
      <c r="BG1308" s="40">
        <f t="shared" si="226"/>
        <v>25920</v>
      </c>
      <c r="BM1308" s="39">
        <v>1967</v>
      </c>
      <c r="BN1308" s="19" t="str">
        <f t="shared" si="227"/>
        <v>Oct</v>
      </c>
      <c r="BO1308" s="19">
        <v>2</v>
      </c>
      <c r="BP1308" s="40">
        <f t="shared" si="224"/>
        <v>24747</v>
      </c>
      <c r="BQ1308" s="19">
        <f ca="1" t="shared" si="228"/>
        <v>58</v>
      </c>
      <c r="BU1308" s="19">
        <v>10807.49</v>
      </c>
      <c r="BV1308" s="41">
        <v>10807.49</v>
      </c>
    </row>
    <row r="1309" spans="1:74">
      <c r="A1309" s="19" t="s">
        <v>4791</v>
      </c>
      <c r="B1309" s="39">
        <v>1965</v>
      </c>
      <c r="C1309" s="19">
        <f t="shared" si="221"/>
        <v>1965</v>
      </c>
      <c r="D1309" s="19" t="s">
        <v>8326</v>
      </c>
      <c r="E1309" s="19" t="str">
        <f t="shared" si="220"/>
        <v>Dec</v>
      </c>
      <c r="F1309" s="19">
        <v>4</v>
      </c>
      <c r="G1309" s="40">
        <f t="shared" si="222"/>
        <v>24080</v>
      </c>
      <c r="H1309" s="19">
        <v>0</v>
      </c>
      <c r="I1309" s="19">
        <v>10959.33</v>
      </c>
      <c r="J1309" s="41">
        <v>10959.33</v>
      </c>
      <c r="K1309" s="19" t="s">
        <v>8298</v>
      </c>
      <c r="L1309" s="19" t="str">
        <v>tier - 3</v>
      </c>
      <c r="M1309" s="19" t="s">
        <v>8298</v>
      </c>
      <c r="N1309" s="19" t="str">
        <v>tier - 3</v>
      </c>
      <c r="O1309" s="19" t="s">
        <v>8330</v>
      </c>
      <c r="P1309" s="19" t="str">
        <v>R1011</v>
      </c>
      <c r="Q1309" s="19">
        <f ca="1" t="shared" si="223"/>
        <v>59</v>
      </c>
      <c r="R1309" s="29"/>
      <c r="U1309" s="19" t="s">
        <v>8326</v>
      </c>
      <c r="V1309" s="19" t="str">
        <f t="shared" si="229"/>
        <v>Dec</v>
      </c>
      <c r="X1309" s="19">
        <f t="shared" si="230"/>
        <v>1999</v>
      </c>
      <c r="AG1309" s="19" t="s">
        <v>4766</v>
      </c>
      <c r="AH1309" s="19" t="s">
        <v>8336</v>
      </c>
      <c r="AI1309" s="19" t="s">
        <v>8298</v>
      </c>
      <c r="AJ1309" s="19" t="s">
        <v>8297</v>
      </c>
      <c r="AK1309" s="19" t="str">
        <v>tier - 3</v>
      </c>
      <c r="AL1309" s="19" t="str">
        <v>tier - 2</v>
      </c>
      <c r="AT1309" s="19" t="s">
        <v>8299</v>
      </c>
      <c r="AU1309" s="19" t="str">
        <v>R1013</v>
      </c>
      <c r="BD1309" s="39">
        <v>1967</v>
      </c>
      <c r="BE1309" s="19" t="str">
        <f t="shared" si="225"/>
        <v>Oct</v>
      </c>
      <c r="BF1309" s="19">
        <v>2</v>
      </c>
      <c r="BG1309" s="40">
        <f t="shared" si="226"/>
        <v>24747</v>
      </c>
      <c r="BM1309" s="39">
        <v>1968</v>
      </c>
      <c r="BN1309" s="19" t="str">
        <f t="shared" si="227"/>
        <v>Jul</v>
      </c>
      <c r="BO1309" s="19">
        <v>28</v>
      </c>
      <c r="BP1309" s="40">
        <f t="shared" si="224"/>
        <v>25047</v>
      </c>
      <c r="BQ1309" s="19">
        <f ca="1" t="shared" si="228"/>
        <v>57</v>
      </c>
      <c r="BU1309" s="19">
        <v>10825.25</v>
      </c>
      <c r="BV1309" s="41">
        <v>10825.25</v>
      </c>
    </row>
    <row r="1310" spans="1:74">
      <c r="A1310" s="19" t="s">
        <v>4794</v>
      </c>
      <c r="B1310" s="39">
        <v>1969</v>
      </c>
      <c r="C1310" s="19">
        <f t="shared" si="221"/>
        <v>1969</v>
      </c>
      <c r="D1310" s="19" t="s">
        <v>8328</v>
      </c>
      <c r="E1310" s="19" t="str">
        <f t="shared" si="220"/>
        <v>Aug</v>
      </c>
      <c r="F1310" s="19">
        <v>14</v>
      </c>
      <c r="G1310" s="40">
        <f t="shared" si="222"/>
        <v>25429</v>
      </c>
      <c r="H1310" s="19">
        <v>1</v>
      </c>
      <c r="I1310" s="19">
        <v>10959.69</v>
      </c>
      <c r="J1310" s="41">
        <v>10959.69</v>
      </c>
      <c r="K1310" s="19" t="s">
        <v>8298</v>
      </c>
      <c r="L1310" s="19" t="str">
        <v>tier - 3</v>
      </c>
      <c r="M1310" s="19" t="s">
        <v>8298</v>
      </c>
      <c r="N1310" s="19" t="str">
        <v>tier - 3</v>
      </c>
      <c r="O1310" s="19" t="s">
        <v>8315</v>
      </c>
      <c r="P1310" s="19" t="str">
        <v>R1012</v>
      </c>
      <c r="Q1310" s="19">
        <f ca="1" t="shared" si="223"/>
        <v>56</v>
      </c>
      <c r="R1310" s="29"/>
      <c r="U1310" s="19" t="s">
        <v>8329</v>
      </c>
      <c r="V1310" s="19" t="str">
        <f t="shared" si="229"/>
        <v>Oct</v>
      </c>
      <c r="X1310" s="19">
        <f t="shared" si="230"/>
        <v>1967</v>
      </c>
      <c r="AG1310" s="19" t="s">
        <v>4770</v>
      </c>
      <c r="AH1310" s="19" t="s">
        <v>8336</v>
      </c>
      <c r="AI1310" s="19" t="s">
        <v>8298</v>
      </c>
      <c r="AJ1310" s="19" t="s">
        <v>8298</v>
      </c>
      <c r="AK1310" s="19" t="str">
        <v>tier - 3</v>
      </c>
      <c r="AL1310" s="19" t="str">
        <v>tier - 3</v>
      </c>
      <c r="AT1310" s="19" t="s">
        <v>8315</v>
      </c>
      <c r="AU1310" s="19" t="str">
        <v>R1012</v>
      </c>
      <c r="BD1310" s="39">
        <v>1968</v>
      </c>
      <c r="BE1310" s="19" t="str">
        <f t="shared" si="225"/>
        <v>Jul</v>
      </c>
      <c r="BF1310" s="19">
        <v>28</v>
      </c>
      <c r="BG1310" s="40">
        <f t="shared" si="226"/>
        <v>25047</v>
      </c>
      <c r="BM1310" s="39">
        <v>1971</v>
      </c>
      <c r="BN1310" s="19" t="str">
        <f t="shared" si="227"/>
        <v>Dec</v>
      </c>
      <c r="BO1310" s="19">
        <v>20</v>
      </c>
      <c r="BP1310" s="40">
        <f t="shared" si="224"/>
        <v>26287</v>
      </c>
      <c r="BQ1310" s="19">
        <f ca="1" t="shared" si="228"/>
        <v>53</v>
      </c>
      <c r="BU1310" s="19">
        <v>10848.13</v>
      </c>
      <c r="BV1310" s="41">
        <v>10848.13</v>
      </c>
    </row>
    <row r="1311" spans="1:74">
      <c r="A1311" s="19" t="s">
        <v>4797</v>
      </c>
      <c r="B1311" s="39">
        <v>1965</v>
      </c>
      <c r="C1311" s="19">
        <f t="shared" si="221"/>
        <v>1965</v>
      </c>
      <c r="D1311" s="19" t="s">
        <v>8303</v>
      </c>
      <c r="E1311" s="19" t="str">
        <f t="shared" si="220"/>
        <v>Jun</v>
      </c>
      <c r="F1311" s="19">
        <v>19</v>
      </c>
      <c r="G1311" s="40">
        <f t="shared" si="222"/>
        <v>23912</v>
      </c>
      <c r="H1311" s="19">
        <v>0</v>
      </c>
      <c r="I1311" s="19">
        <v>10965.45</v>
      </c>
      <c r="J1311" s="41">
        <v>10965.45</v>
      </c>
      <c r="K1311" s="19" t="s">
        <v>8298</v>
      </c>
      <c r="L1311" s="19" t="str">
        <v>tier - 3</v>
      </c>
      <c r="M1311" s="19" t="s">
        <v>8297</v>
      </c>
      <c r="N1311" s="19" t="str">
        <v>tier - 2</v>
      </c>
      <c r="O1311" s="19" t="s">
        <v>8330</v>
      </c>
      <c r="P1311" s="19" t="str">
        <v>R1011</v>
      </c>
      <c r="Q1311" s="19">
        <f ca="1" t="shared" si="223"/>
        <v>60</v>
      </c>
      <c r="R1311" s="29"/>
      <c r="U1311" s="19" t="s">
        <v>8329</v>
      </c>
      <c r="V1311" s="19" t="str">
        <f t="shared" si="229"/>
        <v>Oct</v>
      </c>
      <c r="X1311" s="19">
        <f t="shared" si="230"/>
        <v>1970</v>
      </c>
      <c r="AG1311" s="19" t="s">
        <v>4773</v>
      </c>
      <c r="AH1311" s="19" t="s">
        <v>8336</v>
      </c>
      <c r="AI1311" s="19" t="s">
        <v>8298</v>
      </c>
      <c r="AJ1311" s="19" t="s">
        <v>8298</v>
      </c>
      <c r="AK1311" s="19" t="str">
        <v>tier - 3</v>
      </c>
      <c r="AL1311" s="19" t="str">
        <v>tier - 3</v>
      </c>
      <c r="AT1311" s="19" t="s">
        <v>8315</v>
      </c>
      <c r="AU1311" s="19" t="str">
        <v>R1012</v>
      </c>
      <c r="BD1311" s="39">
        <v>1971</v>
      </c>
      <c r="BE1311" s="19" t="str">
        <f t="shared" si="225"/>
        <v>Dec</v>
      </c>
      <c r="BF1311" s="19">
        <v>20</v>
      </c>
      <c r="BG1311" s="40">
        <f t="shared" si="226"/>
        <v>26287</v>
      </c>
      <c r="BM1311" s="39">
        <v>1994</v>
      </c>
      <c r="BN1311" s="19" t="str">
        <f t="shared" si="227"/>
        <v>Sep</v>
      </c>
      <c r="BO1311" s="19">
        <v>6</v>
      </c>
      <c r="BP1311" s="40">
        <f t="shared" si="224"/>
        <v>34583</v>
      </c>
      <c r="BQ1311" s="19">
        <f ca="1" t="shared" si="228"/>
        <v>31</v>
      </c>
      <c r="BU1311" s="19">
        <v>10886.66</v>
      </c>
      <c r="BV1311" s="41">
        <v>10886.66</v>
      </c>
    </row>
    <row r="1312" spans="1:74">
      <c r="A1312" s="19" t="s">
        <v>4801</v>
      </c>
      <c r="B1312" s="39">
        <v>1966</v>
      </c>
      <c r="C1312" s="19">
        <f t="shared" si="221"/>
        <v>1966</v>
      </c>
      <c r="D1312" s="19" t="s">
        <v>8296</v>
      </c>
      <c r="E1312" s="19" t="str">
        <f t="shared" si="220"/>
        <v>Jul</v>
      </c>
      <c r="F1312" s="19">
        <v>9</v>
      </c>
      <c r="G1312" s="40">
        <f t="shared" si="222"/>
        <v>24297</v>
      </c>
      <c r="H1312" s="19">
        <v>0</v>
      </c>
      <c r="I1312" s="19">
        <v>10976.25</v>
      </c>
      <c r="J1312" s="41">
        <v>10976.25</v>
      </c>
      <c r="K1312" s="19" t="s">
        <v>8298</v>
      </c>
      <c r="L1312" s="19" t="str">
        <v>tier - 3</v>
      </c>
      <c r="M1312" s="19" t="s">
        <v>8297</v>
      </c>
      <c r="N1312" s="19" t="str">
        <v>tier - 2</v>
      </c>
      <c r="O1312" s="19" t="s">
        <v>8315</v>
      </c>
      <c r="P1312" s="19" t="str">
        <v>R1012</v>
      </c>
      <c r="Q1312" s="19">
        <f ca="1" t="shared" si="223"/>
        <v>59</v>
      </c>
      <c r="R1312" s="29"/>
      <c r="U1312" s="19" t="s">
        <v>8326</v>
      </c>
      <c r="V1312" s="19" t="str">
        <f t="shared" si="229"/>
        <v>Dec</v>
      </c>
      <c r="X1312" s="19">
        <f t="shared" si="230"/>
        <v>1970</v>
      </c>
      <c r="AG1312" s="19" t="s">
        <v>4776</v>
      </c>
      <c r="AH1312" s="19" t="s">
        <v>8336</v>
      </c>
      <c r="AI1312" s="19" t="s">
        <v>8298</v>
      </c>
      <c r="AJ1312" s="19" t="s">
        <v>8298</v>
      </c>
      <c r="AK1312" s="19" t="str">
        <v>tier - 3</v>
      </c>
      <c r="AL1312" s="19" t="str">
        <v>tier - 3</v>
      </c>
      <c r="AT1312" s="19" t="s">
        <v>8315</v>
      </c>
      <c r="AU1312" s="19" t="str">
        <v>R1012</v>
      </c>
      <c r="BD1312" s="39">
        <v>1994</v>
      </c>
      <c r="BE1312" s="19" t="str">
        <f t="shared" si="225"/>
        <v>Sep</v>
      </c>
      <c r="BF1312" s="19">
        <v>6</v>
      </c>
      <c r="BG1312" s="40">
        <f t="shared" si="226"/>
        <v>34583</v>
      </c>
      <c r="BM1312" s="39">
        <v>1968</v>
      </c>
      <c r="BN1312" s="19" t="str">
        <f t="shared" si="227"/>
        <v>Nov</v>
      </c>
      <c r="BO1312" s="19">
        <v>13</v>
      </c>
      <c r="BP1312" s="40">
        <f t="shared" si="224"/>
        <v>25155</v>
      </c>
      <c r="BQ1312" s="19">
        <f ca="1" t="shared" si="228"/>
        <v>56</v>
      </c>
      <c r="BU1312" s="19">
        <v>10923.93</v>
      </c>
      <c r="BV1312" s="41">
        <v>10923.93</v>
      </c>
    </row>
    <row r="1313" spans="1:74">
      <c r="A1313" s="19" t="s">
        <v>4805</v>
      </c>
      <c r="B1313" s="39">
        <v>1973</v>
      </c>
      <c r="C1313" s="19">
        <f t="shared" si="221"/>
        <v>1973</v>
      </c>
      <c r="D1313" s="19" t="s">
        <v>8329</v>
      </c>
      <c r="E1313" s="19" t="str">
        <f t="shared" si="220"/>
        <v>Oct</v>
      </c>
      <c r="F1313" s="19">
        <v>21</v>
      </c>
      <c r="G1313" s="40">
        <f t="shared" si="222"/>
        <v>26958</v>
      </c>
      <c r="H1313" s="19">
        <v>4</v>
      </c>
      <c r="I1313" s="19">
        <v>10977.21</v>
      </c>
      <c r="J1313" s="41">
        <v>10977.21</v>
      </c>
      <c r="K1313" s="19" t="s">
        <v>8298</v>
      </c>
      <c r="L1313" s="19" t="str">
        <v>tier - 3</v>
      </c>
      <c r="M1313" s="19" t="s">
        <v>8302</v>
      </c>
      <c r="N1313" s="19" t="str">
        <v>tier - 1</v>
      </c>
      <c r="O1313" s="19" t="s">
        <v>8299</v>
      </c>
      <c r="P1313" s="19" t="str">
        <v>R1013</v>
      </c>
      <c r="Q1313" s="19">
        <f ca="1" t="shared" si="223"/>
        <v>52</v>
      </c>
      <c r="R1313" s="29"/>
      <c r="U1313" s="19" t="s">
        <v>8329</v>
      </c>
      <c r="V1313" s="19" t="str">
        <f t="shared" si="229"/>
        <v>Oct</v>
      </c>
      <c r="X1313" s="19">
        <f t="shared" si="230"/>
        <v>1967</v>
      </c>
      <c r="AG1313" s="19" t="s">
        <v>4779</v>
      </c>
      <c r="AH1313" s="19" t="s">
        <v>8336</v>
      </c>
      <c r="AI1313" s="19" t="s">
        <v>8298</v>
      </c>
      <c r="AJ1313" s="19" t="s">
        <v>8302</v>
      </c>
      <c r="AK1313" s="19" t="str">
        <v>tier - 3</v>
      </c>
      <c r="AL1313" s="19" t="str">
        <v>tier - 1</v>
      </c>
      <c r="AT1313" s="19" t="s">
        <v>8337</v>
      </c>
      <c r="AU1313" s="19" t="str">
        <v>R1024</v>
      </c>
      <c r="BD1313" s="39">
        <v>1968</v>
      </c>
      <c r="BE1313" s="19" t="str">
        <f t="shared" si="225"/>
        <v>Nov</v>
      </c>
      <c r="BF1313" s="19">
        <v>13</v>
      </c>
      <c r="BG1313" s="40">
        <f t="shared" si="226"/>
        <v>25155</v>
      </c>
      <c r="BM1313" s="39">
        <v>1968</v>
      </c>
      <c r="BN1313" s="19" t="str">
        <f t="shared" si="227"/>
        <v>Nov</v>
      </c>
      <c r="BO1313" s="19">
        <v>12</v>
      </c>
      <c r="BP1313" s="40">
        <f t="shared" si="224"/>
        <v>25154</v>
      </c>
      <c r="BQ1313" s="19">
        <f ca="1" t="shared" si="228"/>
        <v>56</v>
      </c>
      <c r="BU1313" s="19">
        <v>10928.85</v>
      </c>
      <c r="BV1313" s="41">
        <v>10928.85</v>
      </c>
    </row>
    <row r="1314" spans="1:74">
      <c r="A1314" s="19" t="s">
        <v>4808</v>
      </c>
      <c r="B1314" s="39">
        <v>1965</v>
      </c>
      <c r="C1314" s="19">
        <f t="shared" si="221"/>
        <v>1965</v>
      </c>
      <c r="D1314" s="19" t="s">
        <v>8326</v>
      </c>
      <c r="E1314" s="19" t="str">
        <f t="shared" si="220"/>
        <v>Dec</v>
      </c>
      <c r="F1314" s="19">
        <v>18</v>
      </c>
      <c r="G1314" s="40">
        <f t="shared" si="222"/>
        <v>24094</v>
      </c>
      <c r="H1314" s="19">
        <v>0</v>
      </c>
      <c r="I1314" s="19">
        <v>10982.5</v>
      </c>
      <c r="J1314" s="41">
        <v>10982.5</v>
      </c>
      <c r="K1314" s="19" t="s">
        <v>8298</v>
      </c>
      <c r="L1314" s="19" t="str">
        <v>tier - 3</v>
      </c>
      <c r="M1314" s="19" t="s">
        <v>8298</v>
      </c>
      <c r="N1314" s="19" t="str">
        <v>tier - 3</v>
      </c>
      <c r="O1314" s="19" t="s">
        <v>8299</v>
      </c>
      <c r="P1314" s="19" t="str">
        <v>R1013</v>
      </c>
      <c r="Q1314" s="19">
        <f ca="1" t="shared" si="223"/>
        <v>59</v>
      </c>
      <c r="R1314" s="29"/>
      <c r="U1314" s="19" t="s">
        <v>8296</v>
      </c>
      <c r="V1314" s="19" t="str">
        <f t="shared" si="229"/>
        <v>Jul</v>
      </c>
      <c r="X1314" s="19">
        <f t="shared" si="230"/>
        <v>1968</v>
      </c>
      <c r="AG1314" s="19" t="s">
        <v>4783</v>
      </c>
      <c r="AH1314" s="19" t="s">
        <v>8336</v>
      </c>
      <c r="AI1314" s="19" t="s">
        <v>8298</v>
      </c>
      <c r="AJ1314" s="19" t="s">
        <v>8298</v>
      </c>
      <c r="AK1314" s="19" t="str">
        <v>tier - 3</v>
      </c>
      <c r="AL1314" s="19" t="str">
        <v>tier - 3</v>
      </c>
      <c r="AT1314" s="19" t="s">
        <v>8299</v>
      </c>
      <c r="AU1314" s="19" t="str">
        <v>R1013</v>
      </c>
      <c r="BD1314" s="39">
        <v>1968</v>
      </c>
      <c r="BE1314" s="19" t="str">
        <f t="shared" si="225"/>
        <v>Nov</v>
      </c>
      <c r="BF1314" s="19">
        <v>12</v>
      </c>
      <c r="BG1314" s="40">
        <f t="shared" si="226"/>
        <v>25154</v>
      </c>
      <c r="BM1314" s="39">
        <v>1969</v>
      </c>
      <c r="BN1314" s="19" t="str">
        <f t="shared" si="227"/>
        <v>Nov</v>
      </c>
      <c r="BO1314" s="19">
        <v>10</v>
      </c>
      <c r="BP1314" s="40">
        <f t="shared" si="224"/>
        <v>25517</v>
      </c>
      <c r="BQ1314" s="19">
        <f ca="1" t="shared" si="228"/>
        <v>55</v>
      </c>
      <c r="BU1314" s="19">
        <v>10942.13</v>
      </c>
      <c r="BV1314" s="41">
        <v>10942.13</v>
      </c>
    </row>
    <row r="1315" spans="1:74">
      <c r="A1315" s="19" t="s">
        <v>4810</v>
      </c>
      <c r="B1315" s="39">
        <v>2000</v>
      </c>
      <c r="C1315" s="19">
        <f t="shared" si="221"/>
        <v>2000</v>
      </c>
      <c r="D1315" s="19" t="s">
        <v>8310</v>
      </c>
      <c r="E1315" s="19" t="str">
        <f t="shared" si="220"/>
        <v>Sep</v>
      </c>
      <c r="F1315" s="19">
        <v>17</v>
      </c>
      <c r="G1315" s="40">
        <f t="shared" si="222"/>
        <v>36786</v>
      </c>
      <c r="H1315" s="19">
        <v>0</v>
      </c>
      <c r="I1315" s="19">
        <v>10991.58</v>
      </c>
      <c r="J1315" s="41">
        <v>10991.58</v>
      </c>
      <c r="K1315" s="19" t="s">
        <v>8298</v>
      </c>
      <c r="L1315" s="19" t="str">
        <v>tier - 3</v>
      </c>
      <c r="M1315" s="19" t="s">
        <v>8298</v>
      </c>
      <c r="N1315" s="19" t="str">
        <v>tier - 3</v>
      </c>
      <c r="O1315" s="19" t="s">
        <v>8315</v>
      </c>
      <c r="P1315" s="19" t="str">
        <v>R1012</v>
      </c>
      <c r="Q1315" s="19">
        <f ca="1" t="shared" si="223"/>
        <v>25</v>
      </c>
      <c r="R1315" s="29"/>
      <c r="U1315" s="19" t="s">
        <v>8326</v>
      </c>
      <c r="V1315" s="19" t="str">
        <f t="shared" si="229"/>
        <v>Dec</v>
      </c>
      <c r="X1315" s="19">
        <f t="shared" si="230"/>
        <v>1971</v>
      </c>
      <c r="AG1315" s="19" t="s">
        <v>4787</v>
      </c>
      <c r="AH1315" s="19" t="s">
        <v>8336</v>
      </c>
      <c r="AI1315" s="19" t="s">
        <v>8298</v>
      </c>
      <c r="AJ1315" s="19" t="s">
        <v>8298</v>
      </c>
      <c r="AK1315" s="19" t="str">
        <v>tier - 3</v>
      </c>
      <c r="AL1315" s="19" t="str">
        <v>tier - 3</v>
      </c>
      <c r="AT1315" s="19" t="s">
        <v>8315</v>
      </c>
      <c r="AU1315" s="19" t="str">
        <v>R1012</v>
      </c>
      <c r="BD1315" s="39">
        <v>1969</v>
      </c>
      <c r="BE1315" s="19" t="str">
        <f t="shared" si="225"/>
        <v>Nov</v>
      </c>
      <c r="BF1315" s="19">
        <v>10</v>
      </c>
      <c r="BG1315" s="40">
        <f t="shared" si="226"/>
        <v>25517</v>
      </c>
      <c r="BM1315" s="39">
        <v>1965</v>
      </c>
      <c r="BN1315" s="19" t="str">
        <f t="shared" si="227"/>
        <v>Dec</v>
      </c>
      <c r="BO1315" s="19">
        <v>4</v>
      </c>
      <c r="BP1315" s="40">
        <f t="shared" si="224"/>
        <v>24080</v>
      </c>
      <c r="BQ1315" s="19">
        <f ca="1" t="shared" si="228"/>
        <v>59</v>
      </c>
      <c r="BU1315" s="19">
        <v>10959.33</v>
      </c>
      <c r="BV1315" s="41">
        <v>10959.33</v>
      </c>
    </row>
    <row r="1316" spans="1:74">
      <c r="A1316" s="19" t="s">
        <v>4814</v>
      </c>
      <c r="B1316" s="39">
        <v>1968</v>
      </c>
      <c r="C1316" s="19">
        <f t="shared" si="221"/>
        <v>1968</v>
      </c>
      <c r="D1316" s="19" t="s">
        <v>8329</v>
      </c>
      <c r="E1316" s="19" t="str">
        <f t="shared" si="220"/>
        <v>Oct</v>
      </c>
      <c r="F1316" s="19">
        <v>24</v>
      </c>
      <c r="G1316" s="40">
        <f t="shared" si="222"/>
        <v>25135</v>
      </c>
      <c r="H1316" s="19">
        <v>2</v>
      </c>
      <c r="I1316" s="19">
        <v>11013.71</v>
      </c>
      <c r="J1316" s="41">
        <v>11013.71</v>
      </c>
      <c r="K1316" s="19" t="s">
        <v>8298</v>
      </c>
      <c r="L1316" s="19" t="str">
        <v>tier - 3</v>
      </c>
      <c r="M1316" s="19" t="s">
        <v>8302</v>
      </c>
      <c r="N1316" s="19" t="str">
        <v>tier - 1</v>
      </c>
      <c r="O1316" s="19" t="s">
        <v>8299</v>
      </c>
      <c r="P1316" s="19" t="str">
        <v>R1013</v>
      </c>
      <c r="Q1316" s="19">
        <f ca="1" t="shared" si="223"/>
        <v>57</v>
      </c>
      <c r="R1316" s="29"/>
      <c r="U1316" s="19" t="s">
        <v>8310</v>
      </c>
      <c r="V1316" s="19" t="str">
        <f t="shared" si="229"/>
        <v>Sep</v>
      </c>
      <c r="X1316" s="19">
        <f t="shared" si="230"/>
        <v>1994</v>
      </c>
      <c r="AG1316" s="19" t="s">
        <v>4791</v>
      </c>
      <c r="AH1316" s="19" t="s">
        <v>8336</v>
      </c>
      <c r="AI1316" s="19" t="s">
        <v>8298</v>
      </c>
      <c r="AJ1316" s="19" t="s">
        <v>8298</v>
      </c>
      <c r="AK1316" s="19" t="str">
        <v>tier - 3</v>
      </c>
      <c r="AL1316" s="19" t="str">
        <v>tier - 3</v>
      </c>
      <c r="AT1316" s="19" t="s">
        <v>8330</v>
      </c>
      <c r="AU1316" s="19" t="str">
        <v>R1011</v>
      </c>
      <c r="BD1316" s="39">
        <v>1965</v>
      </c>
      <c r="BE1316" s="19" t="str">
        <f t="shared" si="225"/>
        <v>Dec</v>
      </c>
      <c r="BF1316" s="19">
        <v>4</v>
      </c>
      <c r="BG1316" s="40">
        <f t="shared" si="226"/>
        <v>24080</v>
      </c>
      <c r="BM1316" s="39">
        <v>1969</v>
      </c>
      <c r="BN1316" s="19" t="str">
        <f t="shared" si="227"/>
        <v>Aug</v>
      </c>
      <c r="BO1316" s="19">
        <v>14</v>
      </c>
      <c r="BP1316" s="40">
        <f t="shared" si="224"/>
        <v>25429</v>
      </c>
      <c r="BQ1316" s="19">
        <f ca="1" t="shared" si="228"/>
        <v>56</v>
      </c>
      <c r="BU1316" s="19">
        <v>10959.69</v>
      </c>
      <c r="BV1316" s="41">
        <v>10959.69</v>
      </c>
    </row>
    <row r="1317" spans="1:74">
      <c r="A1317" s="19" t="s">
        <v>4818</v>
      </c>
      <c r="B1317" s="39">
        <v>1974</v>
      </c>
      <c r="C1317" s="19">
        <f t="shared" si="221"/>
        <v>1974</v>
      </c>
      <c r="D1317" s="19" t="s">
        <v>8326</v>
      </c>
      <c r="E1317" s="19" t="str">
        <f t="shared" si="220"/>
        <v>Dec</v>
      </c>
      <c r="F1317" s="19">
        <v>15</v>
      </c>
      <c r="G1317" s="40">
        <f t="shared" si="222"/>
        <v>27378</v>
      </c>
      <c r="H1317" s="19">
        <v>4</v>
      </c>
      <c r="I1317" s="19">
        <v>11015.17</v>
      </c>
      <c r="J1317" s="41">
        <v>11015.17</v>
      </c>
      <c r="K1317" s="19" t="s">
        <v>8298</v>
      </c>
      <c r="L1317" s="19" t="str">
        <v>tier - 3</v>
      </c>
      <c r="M1317" s="19" t="s">
        <v>8302</v>
      </c>
      <c r="N1317" s="19" t="str">
        <v>tier - 1</v>
      </c>
      <c r="O1317" s="19" t="s">
        <v>8315</v>
      </c>
      <c r="P1317" s="19" t="str">
        <v>R1012</v>
      </c>
      <c r="Q1317" s="19">
        <f ca="1" t="shared" si="223"/>
        <v>50</v>
      </c>
      <c r="R1317" s="29"/>
      <c r="U1317" s="19" t="s">
        <v>8301</v>
      </c>
      <c r="V1317" s="19" t="str">
        <f t="shared" si="229"/>
        <v>Nov</v>
      </c>
      <c r="X1317" s="19">
        <f t="shared" si="230"/>
        <v>1968</v>
      </c>
      <c r="AG1317" s="19" t="s">
        <v>4794</v>
      </c>
      <c r="AH1317" s="19" t="s">
        <v>8336</v>
      </c>
      <c r="AI1317" s="19" t="s">
        <v>8298</v>
      </c>
      <c r="AJ1317" s="19" t="s">
        <v>8298</v>
      </c>
      <c r="AK1317" s="19" t="str">
        <v>tier - 3</v>
      </c>
      <c r="AL1317" s="19" t="str">
        <v>tier - 3</v>
      </c>
      <c r="AT1317" s="19" t="s">
        <v>8315</v>
      </c>
      <c r="AU1317" s="19" t="str">
        <v>R1012</v>
      </c>
      <c r="BD1317" s="39">
        <v>1969</v>
      </c>
      <c r="BE1317" s="19" t="str">
        <f t="shared" si="225"/>
        <v>Aug</v>
      </c>
      <c r="BF1317" s="19">
        <v>14</v>
      </c>
      <c r="BG1317" s="40">
        <f t="shared" si="226"/>
        <v>25429</v>
      </c>
      <c r="BM1317" s="39">
        <v>1965</v>
      </c>
      <c r="BN1317" s="19" t="str">
        <f t="shared" si="227"/>
        <v>Jun</v>
      </c>
      <c r="BO1317" s="19">
        <v>19</v>
      </c>
      <c r="BP1317" s="40">
        <f t="shared" si="224"/>
        <v>23912</v>
      </c>
      <c r="BQ1317" s="19">
        <f ca="1" t="shared" si="228"/>
        <v>60</v>
      </c>
      <c r="BU1317" s="19">
        <v>10965.45</v>
      </c>
      <c r="BV1317" s="41">
        <v>10965.45</v>
      </c>
    </row>
    <row r="1318" spans="1:74">
      <c r="A1318" s="19" t="s">
        <v>4821</v>
      </c>
      <c r="B1318" s="39">
        <v>1991</v>
      </c>
      <c r="C1318" s="19">
        <f t="shared" si="221"/>
        <v>1991</v>
      </c>
      <c r="D1318" s="19" t="s">
        <v>8303</v>
      </c>
      <c r="E1318" s="19" t="str">
        <f t="shared" si="220"/>
        <v>Jun</v>
      </c>
      <c r="F1318" s="19">
        <v>26</v>
      </c>
      <c r="G1318" s="40">
        <f t="shared" si="222"/>
        <v>33415</v>
      </c>
      <c r="H1318" s="19">
        <v>3</v>
      </c>
      <c r="I1318" s="19">
        <v>11018.05</v>
      </c>
      <c r="J1318" s="41">
        <v>11018.05</v>
      </c>
      <c r="K1318" s="19" t="s">
        <v>8298</v>
      </c>
      <c r="L1318" s="19" t="str">
        <v>tier - 3</v>
      </c>
      <c r="M1318" s="19" t="s">
        <v>8297</v>
      </c>
      <c r="N1318" s="19" t="str">
        <v>tier - 2</v>
      </c>
      <c r="O1318" s="19" t="s">
        <v>8315</v>
      </c>
      <c r="P1318" s="19" t="str">
        <v>R1012</v>
      </c>
      <c r="Q1318" s="19">
        <f ca="1" t="shared" si="223"/>
        <v>34</v>
      </c>
      <c r="R1318" s="29"/>
      <c r="U1318" s="19" t="s">
        <v>8301</v>
      </c>
      <c r="V1318" s="19" t="str">
        <f t="shared" si="229"/>
        <v>Nov</v>
      </c>
      <c r="X1318" s="19">
        <f t="shared" si="230"/>
        <v>1968</v>
      </c>
      <c r="AG1318" s="19" t="s">
        <v>4797</v>
      </c>
      <c r="AH1318" s="19" t="s">
        <v>8336</v>
      </c>
      <c r="AI1318" s="19" t="s">
        <v>8298</v>
      </c>
      <c r="AJ1318" s="19" t="s">
        <v>8297</v>
      </c>
      <c r="AK1318" s="19" t="str">
        <v>tier - 3</v>
      </c>
      <c r="AL1318" s="19" t="str">
        <v>tier - 2</v>
      </c>
      <c r="AT1318" s="19" t="s">
        <v>8330</v>
      </c>
      <c r="AU1318" s="19" t="str">
        <v>R1011</v>
      </c>
      <c r="BD1318" s="39">
        <v>1965</v>
      </c>
      <c r="BE1318" s="19" t="str">
        <f t="shared" si="225"/>
        <v>Jun</v>
      </c>
      <c r="BF1318" s="19">
        <v>19</v>
      </c>
      <c r="BG1318" s="40">
        <f t="shared" si="226"/>
        <v>23912</v>
      </c>
      <c r="BM1318" s="39">
        <v>1966</v>
      </c>
      <c r="BN1318" s="19" t="str">
        <f t="shared" si="227"/>
        <v>Jul</v>
      </c>
      <c r="BO1318" s="19">
        <v>9</v>
      </c>
      <c r="BP1318" s="40">
        <f t="shared" si="224"/>
        <v>24297</v>
      </c>
      <c r="BQ1318" s="19">
        <f ca="1" t="shared" si="228"/>
        <v>59</v>
      </c>
      <c r="BU1318" s="19">
        <v>10976.25</v>
      </c>
      <c r="BV1318" s="41">
        <v>10976.25</v>
      </c>
    </row>
    <row r="1319" spans="1:74">
      <c r="A1319" s="19" t="s">
        <v>4825</v>
      </c>
      <c r="B1319" s="39">
        <v>1996</v>
      </c>
      <c r="C1319" s="19">
        <f t="shared" si="221"/>
        <v>1996</v>
      </c>
      <c r="D1319" s="19" t="s">
        <v>8296</v>
      </c>
      <c r="E1319" s="19" t="str">
        <f t="shared" si="220"/>
        <v>Jul</v>
      </c>
      <c r="F1319" s="19">
        <v>21</v>
      </c>
      <c r="G1319" s="40">
        <f t="shared" si="222"/>
        <v>35267</v>
      </c>
      <c r="H1319" s="19">
        <v>0</v>
      </c>
      <c r="I1319" s="19">
        <v>11028.56</v>
      </c>
      <c r="J1319" s="41">
        <v>11028.56</v>
      </c>
      <c r="K1319" s="19" t="s">
        <v>8298</v>
      </c>
      <c r="L1319" s="19" t="str">
        <v>tier - 3</v>
      </c>
      <c r="M1319" s="19" t="s">
        <v>8298</v>
      </c>
      <c r="N1319" s="19" t="str">
        <v>tier - 3</v>
      </c>
      <c r="O1319" s="19" t="s">
        <v>8315</v>
      </c>
      <c r="P1319" s="19" t="str">
        <v>R1012</v>
      </c>
      <c r="Q1319" s="19">
        <f ca="1" t="shared" si="223"/>
        <v>29</v>
      </c>
      <c r="R1319" s="29"/>
      <c r="U1319" s="19" t="s">
        <v>8301</v>
      </c>
      <c r="V1319" s="19" t="str">
        <f t="shared" si="229"/>
        <v>Nov</v>
      </c>
      <c r="X1319" s="19">
        <f t="shared" si="230"/>
        <v>1969</v>
      </c>
      <c r="AG1319" s="19" t="s">
        <v>4801</v>
      </c>
      <c r="AH1319" s="19" t="s">
        <v>8336</v>
      </c>
      <c r="AI1319" s="19" t="s">
        <v>8298</v>
      </c>
      <c r="AJ1319" s="19" t="s">
        <v>8297</v>
      </c>
      <c r="AK1319" s="19" t="str">
        <v>tier - 3</v>
      </c>
      <c r="AL1319" s="19" t="str">
        <v>tier - 2</v>
      </c>
      <c r="AT1319" s="19" t="s">
        <v>8315</v>
      </c>
      <c r="AU1319" s="19" t="str">
        <v>R1012</v>
      </c>
      <c r="BD1319" s="39">
        <v>1966</v>
      </c>
      <c r="BE1319" s="19" t="str">
        <f t="shared" si="225"/>
        <v>Jul</v>
      </c>
      <c r="BF1319" s="19">
        <v>9</v>
      </c>
      <c r="BG1319" s="40">
        <f t="shared" si="226"/>
        <v>24297</v>
      </c>
      <c r="BM1319" s="39">
        <v>1973</v>
      </c>
      <c r="BN1319" s="19" t="str">
        <f t="shared" si="227"/>
        <v>Oct</v>
      </c>
      <c r="BO1319" s="19">
        <v>21</v>
      </c>
      <c r="BP1319" s="40">
        <f t="shared" si="224"/>
        <v>26958</v>
      </c>
      <c r="BQ1319" s="19">
        <f ca="1" t="shared" si="228"/>
        <v>52</v>
      </c>
      <c r="BU1319" s="19">
        <v>10977.21</v>
      </c>
      <c r="BV1319" s="41">
        <v>10977.21</v>
      </c>
    </row>
    <row r="1320" spans="1:74">
      <c r="A1320" s="19" t="s">
        <v>4828</v>
      </c>
      <c r="B1320" s="39">
        <v>1974</v>
      </c>
      <c r="C1320" s="19">
        <f t="shared" si="221"/>
        <v>1974</v>
      </c>
      <c r="D1320" s="19" t="s">
        <v>8326</v>
      </c>
      <c r="E1320" s="19" t="str">
        <f t="shared" si="220"/>
        <v>Dec</v>
      </c>
      <c r="F1320" s="19">
        <v>10</v>
      </c>
      <c r="G1320" s="40">
        <f t="shared" si="222"/>
        <v>27373</v>
      </c>
      <c r="H1320" s="19">
        <v>4</v>
      </c>
      <c r="I1320" s="19">
        <v>11033.66</v>
      </c>
      <c r="J1320" s="41">
        <v>11033.66</v>
      </c>
      <c r="K1320" s="19" t="s">
        <v>8298</v>
      </c>
      <c r="L1320" s="19" t="str">
        <v>tier - 3</v>
      </c>
      <c r="M1320" s="19" t="s">
        <v>8298</v>
      </c>
      <c r="N1320" s="19" t="str">
        <v>tier - 3</v>
      </c>
      <c r="O1320" s="19" t="s">
        <v>8315</v>
      </c>
      <c r="P1320" s="19" t="str">
        <v>R1012</v>
      </c>
      <c r="Q1320" s="19">
        <f ca="1" t="shared" si="223"/>
        <v>50</v>
      </c>
      <c r="R1320" s="29"/>
      <c r="U1320" s="19" t="s">
        <v>8326</v>
      </c>
      <c r="V1320" s="19" t="str">
        <f t="shared" si="229"/>
        <v>Dec</v>
      </c>
      <c r="X1320" s="19">
        <f t="shared" si="230"/>
        <v>1965</v>
      </c>
      <c r="AG1320" s="19" t="s">
        <v>4805</v>
      </c>
      <c r="AH1320" s="19" t="s">
        <v>8336</v>
      </c>
      <c r="AI1320" s="19" t="s">
        <v>8298</v>
      </c>
      <c r="AJ1320" s="19" t="s">
        <v>8302</v>
      </c>
      <c r="AK1320" s="19" t="str">
        <v>tier - 3</v>
      </c>
      <c r="AL1320" s="19" t="str">
        <v>tier - 1</v>
      </c>
      <c r="AT1320" s="19" t="s">
        <v>8299</v>
      </c>
      <c r="AU1320" s="19" t="str">
        <v>R1013</v>
      </c>
      <c r="BD1320" s="39">
        <v>1973</v>
      </c>
      <c r="BE1320" s="19" t="str">
        <f t="shared" si="225"/>
        <v>Oct</v>
      </c>
      <c r="BF1320" s="19">
        <v>21</v>
      </c>
      <c r="BG1320" s="40">
        <f t="shared" si="226"/>
        <v>26958</v>
      </c>
      <c r="BM1320" s="39">
        <v>1965</v>
      </c>
      <c r="BN1320" s="19" t="str">
        <f t="shared" si="227"/>
        <v>Dec</v>
      </c>
      <c r="BO1320" s="19">
        <v>18</v>
      </c>
      <c r="BP1320" s="40">
        <f t="shared" si="224"/>
        <v>24094</v>
      </c>
      <c r="BQ1320" s="19">
        <f ca="1" t="shared" si="228"/>
        <v>59</v>
      </c>
      <c r="BU1320" s="19">
        <v>10982.5</v>
      </c>
      <c r="BV1320" s="41">
        <v>10982.5</v>
      </c>
    </row>
    <row r="1321" spans="1:74">
      <c r="A1321" s="19" t="s">
        <v>4832</v>
      </c>
      <c r="B1321" s="39">
        <v>1989</v>
      </c>
      <c r="C1321" s="19">
        <f t="shared" si="221"/>
        <v>1989</v>
      </c>
      <c r="D1321" s="19" t="s">
        <v>8329</v>
      </c>
      <c r="E1321" s="19" t="str">
        <f t="shared" si="220"/>
        <v>Oct</v>
      </c>
      <c r="F1321" s="19">
        <v>25</v>
      </c>
      <c r="G1321" s="40">
        <f t="shared" si="222"/>
        <v>32806</v>
      </c>
      <c r="H1321" s="19">
        <v>3</v>
      </c>
      <c r="I1321" s="19">
        <v>11037.51</v>
      </c>
      <c r="J1321" s="41">
        <v>11037.51</v>
      </c>
      <c r="K1321" s="19" t="s">
        <v>8298</v>
      </c>
      <c r="L1321" s="19" t="str">
        <v>tier - 3</v>
      </c>
      <c r="M1321" s="19" t="s">
        <v>8302</v>
      </c>
      <c r="N1321" s="19" t="str">
        <v>tier - 1</v>
      </c>
      <c r="O1321" s="19" t="s">
        <v>8315</v>
      </c>
      <c r="P1321" s="19" t="str">
        <v>R1012</v>
      </c>
      <c r="Q1321" s="19">
        <f ca="1" t="shared" si="223"/>
        <v>36</v>
      </c>
      <c r="R1321" s="29"/>
      <c r="U1321" s="19" t="s">
        <v>8328</v>
      </c>
      <c r="V1321" s="19" t="str">
        <f t="shared" si="229"/>
        <v>Aug</v>
      </c>
      <c r="X1321" s="19">
        <f t="shared" si="230"/>
        <v>1969</v>
      </c>
      <c r="AG1321" s="19" t="s">
        <v>4808</v>
      </c>
      <c r="AH1321" s="19" t="s">
        <v>8336</v>
      </c>
      <c r="AI1321" s="19" t="s">
        <v>8298</v>
      </c>
      <c r="AJ1321" s="19" t="s">
        <v>8298</v>
      </c>
      <c r="AK1321" s="19" t="str">
        <v>tier - 3</v>
      </c>
      <c r="AL1321" s="19" t="str">
        <v>tier - 3</v>
      </c>
      <c r="AT1321" s="19" t="s">
        <v>8299</v>
      </c>
      <c r="AU1321" s="19" t="str">
        <v>R1013</v>
      </c>
      <c r="BD1321" s="39">
        <v>1965</v>
      </c>
      <c r="BE1321" s="19" t="str">
        <f t="shared" si="225"/>
        <v>Dec</v>
      </c>
      <c r="BF1321" s="19">
        <v>18</v>
      </c>
      <c r="BG1321" s="40">
        <f t="shared" si="226"/>
        <v>24094</v>
      </c>
      <c r="BM1321" s="39">
        <v>2000</v>
      </c>
      <c r="BN1321" s="19" t="str">
        <f t="shared" si="227"/>
        <v>Sep</v>
      </c>
      <c r="BO1321" s="19">
        <v>17</v>
      </c>
      <c r="BP1321" s="40">
        <f t="shared" si="224"/>
        <v>36786</v>
      </c>
      <c r="BQ1321" s="19">
        <f ca="1" t="shared" si="228"/>
        <v>25</v>
      </c>
      <c r="BU1321" s="19">
        <v>10991.58</v>
      </c>
      <c r="BV1321" s="41">
        <v>10991.58</v>
      </c>
    </row>
    <row r="1322" spans="1:74">
      <c r="A1322" s="19" t="s">
        <v>4835</v>
      </c>
      <c r="B1322" s="39">
        <v>1974</v>
      </c>
      <c r="C1322" s="19">
        <f t="shared" si="221"/>
        <v>1974</v>
      </c>
      <c r="D1322" s="19" t="s">
        <v>8328</v>
      </c>
      <c r="E1322" s="19" t="str">
        <f t="shared" si="220"/>
        <v>Aug</v>
      </c>
      <c r="F1322" s="19">
        <v>30</v>
      </c>
      <c r="G1322" s="40">
        <f t="shared" si="222"/>
        <v>27271</v>
      </c>
      <c r="H1322" s="19">
        <v>0</v>
      </c>
      <c r="I1322" s="19">
        <v>11037.85</v>
      </c>
      <c r="J1322" s="41">
        <v>11037.85</v>
      </c>
      <c r="K1322" s="19" t="s">
        <v>8298</v>
      </c>
      <c r="L1322" s="19" t="str">
        <v>tier - 3</v>
      </c>
      <c r="M1322" s="19" t="s">
        <v>8297</v>
      </c>
      <c r="N1322" s="19" t="str">
        <v>tier - 2</v>
      </c>
      <c r="O1322" s="19" t="s">
        <v>8335</v>
      </c>
      <c r="P1322" s="19" t="str">
        <v>R1025</v>
      </c>
      <c r="Q1322" s="19">
        <f ca="1" t="shared" si="223"/>
        <v>51</v>
      </c>
      <c r="R1322" s="29"/>
      <c r="U1322" s="19" t="s">
        <v>8303</v>
      </c>
      <c r="V1322" s="19" t="str">
        <f t="shared" si="229"/>
        <v>Jun</v>
      </c>
      <c r="X1322" s="19">
        <f t="shared" si="230"/>
        <v>1965</v>
      </c>
      <c r="AG1322" s="19" t="s">
        <v>4810</v>
      </c>
      <c r="AH1322" s="19" t="s">
        <v>8336</v>
      </c>
      <c r="AI1322" s="19" t="s">
        <v>8298</v>
      </c>
      <c r="AJ1322" s="19" t="s">
        <v>8298</v>
      </c>
      <c r="AK1322" s="19" t="str">
        <v>tier - 3</v>
      </c>
      <c r="AL1322" s="19" t="str">
        <v>tier - 3</v>
      </c>
      <c r="AT1322" s="19" t="s">
        <v>8315</v>
      </c>
      <c r="AU1322" s="19" t="str">
        <v>R1012</v>
      </c>
      <c r="BD1322" s="39">
        <v>2000</v>
      </c>
      <c r="BE1322" s="19" t="str">
        <f t="shared" si="225"/>
        <v>Sep</v>
      </c>
      <c r="BF1322" s="19">
        <v>17</v>
      </c>
      <c r="BG1322" s="40">
        <f t="shared" si="226"/>
        <v>36786</v>
      </c>
      <c r="BM1322" s="39">
        <v>1968</v>
      </c>
      <c r="BN1322" s="19" t="str">
        <f t="shared" si="227"/>
        <v>Oct</v>
      </c>
      <c r="BO1322" s="19">
        <v>24</v>
      </c>
      <c r="BP1322" s="40">
        <f t="shared" si="224"/>
        <v>25135</v>
      </c>
      <c r="BQ1322" s="19">
        <f ca="1" t="shared" si="228"/>
        <v>57</v>
      </c>
      <c r="BU1322" s="19">
        <v>11013.71</v>
      </c>
      <c r="BV1322" s="41">
        <v>11013.71</v>
      </c>
    </row>
    <row r="1323" spans="1:74">
      <c r="A1323" s="19" t="s">
        <v>4839</v>
      </c>
      <c r="B1323" s="39">
        <v>2001</v>
      </c>
      <c r="C1323" s="19">
        <f t="shared" si="221"/>
        <v>2001</v>
      </c>
      <c r="D1323" s="19" t="s">
        <v>8326</v>
      </c>
      <c r="E1323" s="19" t="str">
        <f t="shared" si="220"/>
        <v>Dec</v>
      </c>
      <c r="F1323" s="19">
        <v>17</v>
      </c>
      <c r="G1323" s="40">
        <f t="shared" si="222"/>
        <v>37242</v>
      </c>
      <c r="H1323" s="19">
        <v>0</v>
      </c>
      <c r="I1323" s="19">
        <v>11046.02</v>
      </c>
      <c r="J1323" s="41">
        <v>11046.02</v>
      </c>
      <c r="K1323" s="19" t="s">
        <v>8298</v>
      </c>
      <c r="L1323" s="19" t="str">
        <v>tier - 3</v>
      </c>
      <c r="M1323" s="19" t="s">
        <v>8302</v>
      </c>
      <c r="N1323" s="19" t="str">
        <v>tier - 1</v>
      </c>
      <c r="O1323" s="19" t="s">
        <v>8343</v>
      </c>
      <c r="P1323" s="19" t="str">
        <v>R1026</v>
      </c>
      <c r="Q1323" s="19">
        <f ca="1" t="shared" si="223"/>
        <v>23</v>
      </c>
      <c r="R1323" s="29"/>
      <c r="U1323" s="19" t="s">
        <v>8296</v>
      </c>
      <c r="V1323" s="19" t="str">
        <f t="shared" si="229"/>
        <v>Jul</v>
      </c>
      <c r="X1323" s="19">
        <f t="shared" si="230"/>
        <v>1966</v>
      </c>
      <c r="AG1323" s="19" t="s">
        <v>4814</v>
      </c>
      <c r="AH1323" s="19" t="s">
        <v>8336</v>
      </c>
      <c r="AI1323" s="19" t="s">
        <v>8298</v>
      </c>
      <c r="AJ1323" s="19" t="s">
        <v>8302</v>
      </c>
      <c r="AK1323" s="19" t="str">
        <v>tier - 3</v>
      </c>
      <c r="AL1323" s="19" t="str">
        <v>tier - 1</v>
      </c>
      <c r="AT1323" s="19" t="s">
        <v>8299</v>
      </c>
      <c r="AU1323" s="19" t="str">
        <v>R1013</v>
      </c>
      <c r="BD1323" s="39">
        <v>1968</v>
      </c>
      <c r="BE1323" s="19" t="str">
        <f t="shared" si="225"/>
        <v>Oct</v>
      </c>
      <c r="BF1323" s="19">
        <v>24</v>
      </c>
      <c r="BG1323" s="40">
        <f t="shared" si="226"/>
        <v>25135</v>
      </c>
      <c r="BM1323" s="39">
        <v>1974</v>
      </c>
      <c r="BN1323" s="19" t="str">
        <f t="shared" si="227"/>
        <v>Dec</v>
      </c>
      <c r="BO1323" s="19">
        <v>15</v>
      </c>
      <c r="BP1323" s="40">
        <f t="shared" si="224"/>
        <v>27378</v>
      </c>
      <c r="BQ1323" s="19">
        <f ca="1" t="shared" si="228"/>
        <v>50</v>
      </c>
      <c r="BU1323" s="19">
        <v>11015.17</v>
      </c>
      <c r="BV1323" s="41">
        <v>11015.17</v>
      </c>
    </row>
    <row r="1324" spans="1:74">
      <c r="A1324" s="19" t="s">
        <v>4843</v>
      </c>
      <c r="B1324" s="39">
        <v>2000</v>
      </c>
      <c r="C1324" s="19">
        <f t="shared" si="221"/>
        <v>2000</v>
      </c>
      <c r="D1324" s="19" t="s">
        <v>8310</v>
      </c>
      <c r="E1324" s="19" t="str">
        <f t="shared" si="220"/>
        <v>Sep</v>
      </c>
      <c r="F1324" s="19">
        <v>18</v>
      </c>
      <c r="G1324" s="40">
        <f t="shared" si="222"/>
        <v>36787</v>
      </c>
      <c r="H1324" s="19">
        <v>0</v>
      </c>
      <c r="I1324" s="19">
        <v>11068.7</v>
      </c>
      <c r="J1324" s="41">
        <v>11068.7</v>
      </c>
      <c r="K1324" s="19" t="s">
        <v>8298</v>
      </c>
      <c r="L1324" s="19" t="str">
        <v>tier - 3</v>
      </c>
      <c r="M1324" s="19" t="s">
        <v>8302</v>
      </c>
      <c r="N1324" s="19" t="str">
        <v>tier - 1</v>
      </c>
      <c r="O1324" s="19" t="s">
        <v>8330</v>
      </c>
      <c r="P1324" s="19" t="str">
        <v>R1011</v>
      </c>
      <c r="Q1324" s="19">
        <f ca="1" t="shared" si="223"/>
        <v>25</v>
      </c>
      <c r="R1324" s="29"/>
      <c r="U1324" s="19" t="s">
        <v>8329</v>
      </c>
      <c r="V1324" s="19" t="str">
        <f t="shared" si="229"/>
        <v>Oct</v>
      </c>
      <c r="X1324" s="19">
        <f t="shared" si="230"/>
        <v>1973</v>
      </c>
      <c r="AG1324" s="19" t="s">
        <v>4818</v>
      </c>
      <c r="AH1324" s="19" t="s">
        <v>8336</v>
      </c>
      <c r="AI1324" s="19" t="s">
        <v>8298</v>
      </c>
      <c r="AJ1324" s="19" t="s">
        <v>8302</v>
      </c>
      <c r="AK1324" s="19" t="str">
        <v>tier - 3</v>
      </c>
      <c r="AL1324" s="19" t="str">
        <v>tier - 1</v>
      </c>
      <c r="AT1324" s="19" t="s">
        <v>8315</v>
      </c>
      <c r="AU1324" s="19" t="str">
        <v>R1012</v>
      </c>
      <c r="BD1324" s="39">
        <v>1974</v>
      </c>
      <c r="BE1324" s="19" t="str">
        <f t="shared" si="225"/>
        <v>Dec</v>
      </c>
      <c r="BF1324" s="19">
        <v>15</v>
      </c>
      <c r="BG1324" s="40">
        <f t="shared" si="226"/>
        <v>27378</v>
      </c>
      <c r="BM1324" s="39">
        <v>1991</v>
      </c>
      <c r="BN1324" s="19" t="str">
        <f t="shared" si="227"/>
        <v>Jun</v>
      </c>
      <c r="BO1324" s="19">
        <v>26</v>
      </c>
      <c r="BP1324" s="40">
        <f t="shared" si="224"/>
        <v>33415</v>
      </c>
      <c r="BQ1324" s="19">
        <f ca="1" t="shared" si="228"/>
        <v>34</v>
      </c>
      <c r="BU1324" s="19">
        <v>11018.05</v>
      </c>
      <c r="BV1324" s="41">
        <v>11018.05</v>
      </c>
    </row>
    <row r="1325" spans="1:74">
      <c r="A1325" s="19" t="s">
        <v>4847</v>
      </c>
      <c r="B1325" s="39">
        <v>1971</v>
      </c>
      <c r="C1325" s="19">
        <f t="shared" si="221"/>
        <v>1971</v>
      </c>
      <c r="D1325" s="19" t="s">
        <v>8301</v>
      </c>
      <c r="E1325" s="19" t="str">
        <f t="shared" si="220"/>
        <v>Nov</v>
      </c>
      <c r="F1325" s="19">
        <v>9</v>
      </c>
      <c r="G1325" s="40">
        <f t="shared" si="222"/>
        <v>26246</v>
      </c>
      <c r="H1325" s="19">
        <v>0</v>
      </c>
      <c r="I1325" s="19">
        <v>11068.77</v>
      </c>
      <c r="J1325" s="41">
        <v>11068.77</v>
      </c>
      <c r="K1325" s="19" t="s">
        <v>8298</v>
      </c>
      <c r="L1325" s="19" t="str">
        <v>tier - 3</v>
      </c>
      <c r="M1325" s="19" t="s">
        <v>8297</v>
      </c>
      <c r="N1325" s="19" t="str">
        <v>tier - 2</v>
      </c>
      <c r="O1325" s="19" t="s">
        <v>8315</v>
      </c>
      <c r="P1325" s="19" t="str">
        <v>R1012</v>
      </c>
      <c r="Q1325" s="19">
        <f ca="1" t="shared" si="223"/>
        <v>53</v>
      </c>
      <c r="R1325" s="29"/>
      <c r="U1325" s="19" t="s">
        <v>8326</v>
      </c>
      <c r="V1325" s="19" t="str">
        <f t="shared" si="229"/>
        <v>Dec</v>
      </c>
      <c r="X1325" s="19">
        <f t="shared" si="230"/>
        <v>1965</v>
      </c>
      <c r="AG1325" s="19" t="s">
        <v>4821</v>
      </c>
      <c r="AH1325" s="19" t="s">
        <v>8336</v>
      </c>
      <c r="AI1325" s="19" t="s">
        <v>8298</v>
      </c>
      <c r="AJ1325" s="19" t="s">
        <v>8297</v>
      </c>
      <c r="AK1325" s="19" t="str">
        <v>tier - 3</v>
      </c>
      <c r="AL1325" s="19" t="str">
        <v>tier - 2</v>
      </c>
      <c r="AT1325" s="19" t="s">
        <v>8315</v>
      </c>
      <c r="AU1325" s="19" t="str">
        <v>R1012</v>
      </c>
      <c r="BD1325" s="39">
        <v>1991</v>
      </c>
      <c r="BE1325" s="19" t="str">
        <f t="shared" si="225"/>
        <v>Jun</v>
      </c>
      <c r="BF1325" s="19">
        <v>26</v>
      </c>
      <c r="BG1325" s="40">
        <f t="shared" si="226"/>
        <v>33415</v>
      </c>
      <c r="BM1325" s="39">
        <v>1996</v>
      </c>
      <c r="BN1325" s="19" t="str">
        <f t="shared" si="227"/>
        <v>Jul</v>
      </c>
      <c r="BO1325" s="19">
        <v>21</v>
      </c>
      <c r="BP1325" s="40">
        <f t="shared" si="224"/>
        <v>35267</v>
      </c>
      <c r="BQ1325" s="19">
        <f ca="1" t="shared" si="228"/>
        <v>29</v>
      </c>
      <c r="BU1325" s="19">
        <v>11028.56</v>
      </c>
      <c r="BV1325" s="41">
        <v>11028.56</v>
      </c>
    </row>
    <row r="1326" spans="1:74">
      <c r="A1326" s="19" t="s">
        <v>4850</v>
      </c>
      <c r="B1326" s="39">
        <v>1966</v>
      </c>
      <c r="C1326" s="19">
        <f t="shared" si="221"/>
        <v>1966</v>
      </c>
      <c r="D1326" s="19" t="s">
        <v>8301</v>
      </c>
      <c r="E1326" s="19" t="str">
        <f t="shared" si="220"/>
        <v>Nov</v>
      </c>
      <c r="F1326" s="19">
        <v>7</v>
      </c>
      <c r="G1326" s="40">
        <f t="shared" si="222"/>
        <v>24418</v>
      </c>
      <c r="H1326" s="19">
        <v>0</v>
      </c>
      <c r="I1326" s="19">
        <v>11070.54</v>
      </c>
      <c r="J1326" s="41">
        <v>11070.54</v>
      </c>
      <c r="K1326" s="19" t="s">
        <v>8298</v>
      </c>
      <c r="L1326" s="19" t="str">
        <v>tier - 3</v>
      </c>
      <c r="M1326" s="19" t="s">
        <v>8298</v>
      </c>
      <c r="N1326" s="19" t="str">
        <v>tier - 3</v>
      </c>
      <c r="O1326" s="19" t="s">
        <v>8330</v>
      </c>
      <c r="P1326" s="19" t="str">
        <v>R1011</v>
      </c>
      <c r="Q1326" s="19">
        <f ca="1" t="shared" si="223"/>
        <v>58</v>
      </c>
      <c r="R1326" s="29"/>
      <c r="U1326" s="19" t="s">
        <v>8310</v>
      </c>
      <c r="V1326" s="19" t="str">
        <f t="shared" si="229"/>
        <v>Sep</v>
      </c>
      <c r="X1326" s="19">
        <f t="shared" si="230"/>
        <v>2000</v>
      </c>
      <c r="AG1326" s="19" t="s">
        <v>4825</v>
      </c>
      <c r="AH1326" s="19" t="s">
        <v>8336</v>
      </c>
      <c r="AI1326" s="19" t="s">
        <v>8298</v>
      </c>
      <c r="AJ1326" s="19" t="s">
        <v>8298</v>
      </c>
      <c r="AK1326" s="19" t="str">
        <v>tier - 3</v>
      </c>
      <c r="AL1326" s="19" t="str">
        <v>tier - 3</v>
      </c>
      <c r="AT1326" s="19" t="s">
        <v>8315</v>
      </c>
      <c r="AU1326" s="19" t="str">
        <v>R1012</v>
      </c>
      <c r="BD1326" s="39">
        <v>1996</v>
      </c>
      <c r="BE1326" s="19" t="str">
        <f t="shared" si="225"/>
        <v>Jul</v>
      </c>
      <c r="BF1326" s="19">
        <v>21</v>
      </c>
      <c r="BG1326" s="40">
        <f t="shared" si="226"/>
        <v>35267</v>
      </c>
      <c r="BM1326" s="39">
        <v>1974</v>
      </c>
      <c r="BN1326" s="19" t="str">
        <f t="shared" si="227"/>
        <v>Dec</v>
      </c>
      <c r="BO1326" s="19">
        <v>10</v>
      </c>
      <c r="BP1326" s="40">
        <f t="shared" si="224"/>
        <v>27373</v>
      </c>
      <c r="BQ1326" s="19">
        <f ca="1" t="shared" si="228"/>
        <v>50</v>
      </c>
      <c r="BU1326" s="19">
        <v>11033.66</v>
      </c>
      <c r="BV1326" s="41">
        <v>11033.66</v>
      </c>
    </row>
    <row r="1327" spans="1:74">
      <c r="A1327" s="19" t="s">
        <v>4854</v>
      </c>
      <c r="B1327" s="39">
        <v>1966</v>
      </c>
      <c r="C1327" s="19">
        <f t="shared" si="221"/>
        <v>1966</v>
      </c>
      <c r="D1327" s="19" t="s">
        <v>8301</v>
      </c>
      <c r="E1327" s="19" t="str">
        <f t="shared" si="220"/>
        <v>Nov</v>
      </c>
      <c r="F1327" s="19">
        <v>20</v>
      </c>
      <c r="G1327" s="40">
        <f t="shared" si="222"/>
        <v>24431</v>
      </c>
      <c r="H1327" s="19">
        <v>0</v>
      </c>
      <c r="I1327" s="19">
        <v>11073.18</v>
      </c>
      <c r="J1327" s="41">
        <v>11073.18</v>
      </c>
      <c r="K1327" s="19" t="s">
        <v>8298</v>
      </c>
      <c r="L1327" s="19" t="str">
        <v>tier - 3</v>
      </c>
      <c r="M1327" s="19" t="s">
        <v>8298</v>
      </c>
      <c r="N1327" s="19" t="str">
        <v>tier - 3</v>
      </c>
      <c r="O1327" s="19" t="s">
        <v>8330</v>
      </c>
      <c r="P1327" s="19" t="str">
        <v>R1011</v>
      </c>
      <c r="Q1327" s="19">
        <f ca="1" t="shared" si="223"/>
        <v>58</v>
      </c>
      <c r="R1327" s="29"/>
      <c r="U1327" s="19" t="s">
        <v>8329</v>
      </c>
      <c r="V1327" s="19" t="str">
        <f t="shared" si="229"/>
        <v>Oct</v>
      </c>
      <c r="X1327" s="19">
        <f t="shared" si="230"/>
        <v>1968</v>
      </c>
      <c r="AG1327" s="19" t="s">
        <v>4828</v>
      </c>
      <c r="AH1327" s="19" t="s">
        <v>8336</v>
      </c>
      <c r="AI1327" s="19" t="s">
        <v>8298</v>
      </c>
      <c r="AJ1327" s="19" t="s">
        <v>8298</v>
      </c>
      <c r="AK1327" s="19" t="str">
        <v>tier - 3</v>
      </c>
      <c r="AL1327" s="19" t="str">
        <v>tier - 3</v>
      </c>
      <c r="AT1327" s="19" t="s">
        <v>8315</v>
      </c>
      <c r="AU1327" s="19" t="str">
        <v>R1012</v>
      </c>
      <c r="BD1327" s="39">
        <v>1974</v>
      </c>
      <c r="BE1327" s="19" t="str">
        <f t="shared" si="225"/>
        <v>Dec</v>
      </c>
      <c r="BF1327" s="19">
        <v>10</v>
      </c>
      <c r="BG1327" s="40">
        <f t="shared" si="226"/>
        <v>27373</v>
      </c>
      <c r="BM1327" s="39">
        <v>1989</v>
      </c>
      <c r="BN1327" s="19" t="str">
        <f t="shared" si="227"/>
        <v>Oct</v>
      </c>
      <c r="BO1327" s="19">
        <v>25</v>
      </c>
      <c r="BP1327" s="40">
        <f t="shared" si="224"/>
        <v>32806</v>
      </c>
      <c r="BQ1327" s="19">
        <f ca="1" t="shared" si="228"/>
        <v>36</v>
      </c>
      <c r="BU1327" s="19">
        <v>11037.51</v>
      </c>
      <c r="BV1327" s="41">
        <v>11037.51</v>
      </c>
    </row>
    <row r="1328" spans="1:74">
      <c r="A1328" s="19" t="s">
        <v>4858</v>
      </c>
      <c r="B1328" s="39">
        <v>1967</v>
      </c>
      <c r="C1328" s="19">
        <f t="shared" si="221"/>
        <v>1967</v>
      </c>
      <c r="D1328" s="19" t="s">
        <v>8310</v>
      </c>
      <c r="E1328" s="19" t="str">
        <f t="shared" si="220"/>
        <v>Sep</v>
      </c>
      <c r="F1328" s="19">
        <v>4</v>
      </c>
      <c r="G1328" s="40">
        <f t="shared" si="222"/>
        <v>24719</v>
      </c>
      <c r="H1328" s="19">
        <v>0</v>
      </c>
      <c r="I1328" s="19">
        <v>11082.58</v>
      </c>
      <c r="J1328" s="41">
        <v>11082.58</v>
      </c>
      <c r="K1328" s="19" t="s">
        <v>8298</v>
      </c>
      <c r="L1328" s="19" t="str">
        <v>tier - 3</v>
      </c>
      <c r="M1328" s="19" t="s">
        <v>8297</v>
      </c>
      <c r="N1328" s="19" t="str">
        <v>tier - 2</v>
      </c>
      <c r="O1328" s="19" t="s">
        <v>8315</v>
      </c>
      <c r="P1328" s="19" t="str">
        <v>R1012</v>
      </c>
      <c r="Q1328" s="19">
        <f ca="1" t="shared" si="223"/>
        <v>58</v>
      </c>
      <c r="R1328" s="29"/>
      <c r="U1328" s="19" t="s">
        <v>8326</v>
      </c>
      <c r="V1328" s="19" t="str">
        <f t="shared" si="229"/>
        <v>Dec</v>
      </c>
      <c r="X1328" s="19">
        <f t="shared" si="230"/>
        <v>1974</v>
      </c>
      <c r="AG1328" s="19" t="s">
        <v>4832</v>
      </c>
      <c r="AH1328" s="19" t="s">
        <v>8336</v>
      </c>
      <c r="AI1328" s="19" t="s">
        <v>8298</v>
      </c>
      <c r="AJ1328" s="19" t="s">
        <v>8302</v>
      </c>
      <c r="AK1328" s="19" t="str">
        <v>tier - 3</v>
      </c>
      <c r="AL1328" s="19" t="str">
        <v>tier - 1</v>
      </c>
      <c r="AT1328" s="19" t="s">
        <v>8315</v>
      </c>
      <c r="AU1328" s="19" t="str">
        <v>R1012</v>
      </c>
      <c r="BD1328" s="39">
        <v>1989</v>
      </c>
      <c r="BE1328" s="19" t="str">
        <f t="shared" si="225"/>
        <v>Oct</v>
      </c>
      <c r="BF1328" s="19">
        <v>25</v>
      </c>
      <c r="BG1328" s="40">
        <f t="shared" si="226"/>
        <v>32806</v>
      </c>
      <c r="BM1328" s="39">
        <v>1974</v>
      </c>
      <c r="BN1328" s="19" t="str">
        <f t="shared" si="227"/>
        <v>Aug</v>
      </c>
      <c r="BO1328" s="19">
        <v>30</v>
      </c>
      <c r="BP1328" s="40">
        <f t="shared" si="224"/>
        <v>27271</v>
      </c>
      <c r="BQ1328" s="19">
        <f ca="1" t="shared" si="228"/>
        <v>51</v>
      </c>
      <c r="BU1328" s="19">
        <v>11037.85</v>
      </c>
      <c r="BV1328" s="41">
        <v>11037.85</v>
      </c>
    </row>
    <row r="1329" spans="1:74">
      <c r="A1329" s="19" t="s">
        <v>4862</v>
      </c>
      <c r="B1329" s="39">
        <v>1972</v>
      </c>
      <c r="C1329" s="19">
        <f t="shared" si="221"/>
        <v>1972</v>
      </c>
      <c r="D1329" s="19" t="s">
        <v>8329</v>
      </c>
      <c r="E1329" s="19" t="str">
        <f t="shared" si="220"/>
        <v>Oct</v>
      </c>
      <c r="F1329" s="19">
        <v>7</v>
      </c>
      <c r="G1329" s="40">
        <f t="shared" si="222"/>
        <v>26579</v>
      </c>
      <c r="H1329" s="19">
        <v>3</v>
      </c>
      <c r="I1329" s="19">
        <v>11085.59</v>
      </c>
      <c r="J1329" s="41">
        <v>11085.59</v>
      </c>
      <c r="K1329" s="19" t="s">
        <v>8298</v>
      </c>
      <c r="L1329" s="19" t="str">
        <v>tier - 3</v>
      </c>
      <c r="M1329" s="19" t="s">
        <v>8297</v>
      </c>
      <c r="N1329" s="19" t="str">
        <v>tier - 2</v>
      </c>
      <c r="O1329" s="19" t="s">
        <v>8315</v>
      </c>
      <c r="P1329" s="19" t="str">
        <v>R1012</v>
      </c>
      <c r="Q1329" s="19">
        <f ca="1" t="shared" si="223"/>
        <v>53</v>
      </c>
      <c r="R1329" s="29"/>
      <c r="U1329" s="19" t="s">
        <v>8303</v>
      </c>
      <c r="V1329" s="19" t="str">
        <f t="shared" si="229"/>
        <v>Jun</v>
      </c>
      <c r="X1329" s="19">
        <f t="shared" si="230"/>
        <v>1991</v>
      </c>
      <c r="AG1329" s="19" t="s">
        <v>4835</v>
      </c>
      <c r="AH1329" s="19" t="s">
        <v>8336</v>
      </c>
      <c r="AI1329" s="19" t="s">
        <v>8298</v>
      </c>
      <c r="AJ1329" s="19" t="s">
        <v>8297</v>
      </c>
      <c r="AK1329" s="19" t="str">
        <v>tier - 3</v>
      </c>
      <c r="AL1329" s="19" t="str">
        <v>tier - 2</v>
      </c>
      <c r="AT1329" s="19" t="s">
        <v>8335</v>
      </c>
      <c r="AU1329" s="19" t="str">
        <v>R1025</v>
      </c>
      <c r="BD1329" s="39">
        <v>1974</v>
      </c>
      <c r="BE1329" s="19" t="str">
        <f t="shared" si="225"/>
        <v>Aug</v>
      </c>
      <c r="BF1329" s="19">
        <v>30</v>
      </c>
      <c r="BG1329" s="40">
        <f t="shared" si="226"/>
        <v>27271</v>
      </c>
      <c r="BM1329" s="39">
        <v>2001</v>
      </c>
      <c r="BN1329" s="19" t="str">
        <f t="shared" si="227"/>
        <v>Dec</v>
      </c>
      <c r="BO1329" s="19">
        <v>17</v>
      </c>
      <c r="BP1329" s="40">
        <f t="shared" si="224"/>
        <v>37242</v>
      </c>
      <c r="BQ1329" s="19">
        <f ca="1" t="shared" si="228"/>
        <v>23</v>
      </c>
      <c r="BU1329" s="19">
        <v>11046.02</v>
      </c>
      <c r="BV1329" s="41">
        <v>11046.02</v>
      </c>
    </row>
    <row r="1330" spans="1:74">
      <c r="A1330" s="19" t="s">
        <v>4866</v>
      </c>
      <c r="B1330" s="39">
        <v>1966</v>
      </c>
      <c r="C1330" s="19">
        <f t="shared" si="221"/>
        <v>1966</v>
      </c>
      <c r="D1330" s="19" t="s">
        <v>8310</v>
      </c>
      <c r="E1330" s="19" t="str">
        <f t="shared" si="220"/>
        <v>Sep</v>
      </c>
      <c r="F1330" s="19">
        <v>9</v>
      </c>
      <c r="G1330" s="40">
        <f t="shared" si="222"/>
        <v>24359</v>
      </c>
      <c r="H1330" s="19">
        <v>0</v>
      </c>
      <c r="I1330" s="19">
        <v>11090.72</v>
      </c>
      <c r="J1330" s="41">
        <v>11090.72</v>
      </c>
      <c r="K1330" s="19" t="s">
        <v>8298</v>
      </c>
      <c r="L1330" s="19" t="str">
        <v>tier - 3</v>
      </c>
      <c r="M1330" s="19" t="s">
        <v>8302</v>
      </c>
      <c r="N1330" s="19" t="str">
        <v>tier - 1</v>
      </c>
      <c r="O1330" s="19" t="s">
        <v>8299</v>
      </c>
      <c r="P1330" s="19" t="str">
        <v>R1013</v>
      </c>
      <c r="Q1330" s="19">
        <f ca="1" t="shared" si="223"/>
        <v>59</v>
      </c>
      <c r="R1330" s="29"/>
      <c r="U1330" s="19" t="s">
        <v>8296</v>
      </c>
      <c r="V1330" s="19" t="str">
        <f t="shared" si="229"/>
        <v>Jul</v>
      </c>
      <c r="X1330" s="19">
        <f t="shared" si="230"/>
        <v>1996</v>
      </c>
      <c r="AG1330" s="19" t="s">
        <v>4839</v>
      </c>
      <c r="AH1330" s="19" t="s">
        <v>8336</v>
      </c>
      <c r="AI1330" s="19" t="s">
        <v>8298</v>
      </c>
      <c r="AJ1330" s="19" t="s">
        <v>8302</v>
      </c>
      <c r="AK1330" s="19" t="str">
        <v>tier - 3</v>
      </c>
      <c r="AL1330" s="19" t="str">
        <v>tier - 1</v>
      </c>
      <c r="AT1330" s="19" t="s">
        <v>8343</v>
      </c>
      <c r="AU1330" s="19" t="str">
        <v>R1026</v>
      </c>
      <c r="BD1330" s="39">
        <v>2001</v>
      </c>
      <c r="BE1330" s="19" t="str">
        <f t="shared" si="225"/>
        <v>Dec</v>
      </c>
      <c r="BF1330" s="19">
        <v>17</v>
      </c>
      <c r="BG1330" s="40">
        <f t="shared" si="226"/>
        <v>37242</v>
      </c>
      <c r="BM1330" s="39">
        <v>2000</v>
      </c>
      <c r="BN1330" s="19" t="str">
        <f t="shared" si="227"/>
        <v>Sep</v>
      </c>
      <c r="BO1330" s="19">
        <v>18</v>
      </c>
      <c r="BP1330" s="40">
        <f t="shared" si="224"/>
        <v>36787</v>
      </c>
      <c r="BQ1330" s="19">
        <f ca="1" t="shared" si="228"/>
        <v>25</v>
      </c>
      <c r="BU1330" s="19">
        <v>11068.7</v>
      </c>
      <c r="BV1330" s="41">
        <v>11068.7</v>
      </c>
    </row>
    <row r="1331" spans="1:74">
      <c r="A1331" s="19" t="s">
        <v>4869</v>
      </c>
      <c r="B1331" s="39">
        <v>1966</v>
      </c>
      <c r="C1331" s="19">
        <f t="shared" si="221"/>
        <v>1966</v>
      </c>
      <c r="D1331" s="19" t="s">
        <v>8296</v>
      </c>
      <c r="E1331" s="19" t="str">
        <f t="shared" si="220"/>
        <v>Jul</v>
      </c>
      <c r="F1331" s="19">
        <v>5</v>
      </c>
      <c r="G1331" s="40">
        <f t="shared" si="222"/>
        <v>24293</v>
      </c>
      <c r="H1331" s="19">
        <v>0</v>
      </c>
      <c r="I1331" s="19">
        <v>11093.62</v>
      </c>
      <c r="J1331" s="41">
        <v>11093.62</v>
      </c>
      <c r="K1331" s="19" t="s">
        <v>8298</v>
      </c>
      <c r="L1331" s="19" t="str">
        <v>tier - 3</v>
      </c>
      <c r="M1331" s="19" t="s">
        <v>8302</v>
      </c>
      <c r="N1331" s="19" t="str">
        <v>tier - 1</v>
      </c>
      <c r="O1331" s="19" t="s">
        <v>8299</v>
      </c>
      <c r="P1331" s="19" t="str">
        <v>R1013</v>
      </c>
      <c r="Q1331" s="19">
        <f ca="1" t="shared" si="223"/>
        <v>59</v>
      </c>
      <c r="R1331" s="29"/>
      <c r="U1331" s="19" t="s">
        <v>8326</v>
      </c>
      <c r="V1331" s="19" t="str">
        <f t="shared" si="229"/>
        <v>Dec</v>
      </c>
      <c r="X1331" s="19">
        <f t="shared" si="230"/>
        <v>1974</v>
      </c>
      <c r="AG1331" s="19" t="s">
        <v>4843</v>
      </c>
      <c r="AH1331" s="19" t="s">
        <v>8336</v>
      </c>
      <c r="AI1331" s="19" t="s">
        <v>8298</v>
      </c>
      <c r="AJ1331" s="19" t="s">
        <v>8302</v>
      </c>
      <c r="AK1331" s="19" t="str">
        <v>tier - 3</v>
      </c>
      <c r="AL1331" s="19" t="str">
        <v>tier - 1</v>
      </c>
      <c r="AT1331" s="19" t="s">
        <v>8330</v>
      </c>
      <c r="AU1331" s="19" t="str">
        <v>R1011</v>
      </c>
      <c r="BD1331" s="39">
        <v>2000</v>
      </c>
      <c r="BE1331" s="19" t="str">
        <f t="shared" si="225"/>
        <v>Sep</v>
      </c>
      <c r="BF1331" s="19">
        <v>18</v>
      </c>
      <c r="BG1331" s="40">
        <f t="shared" si="226"/>
        <v>36787</v>
      </c>
      <c r="BM1331" s="39">
        <v>1971</v>
      </c>
      <c r="BN1331" s="19" t="str">
        <f t="shared" si="227"/>
        <v>Nov</v>
      </c>
      <c r="BO1331" s="19">
        <v>9</v>
      </c>
      <c r="BP1331" s="40">
        <f t="shared" si="224"/>
        <v>26246</v>
      </c>
      <c r="BQ1331" s="19">
        <f ca="1" t="shared" si="228"/>
        <v>53</v>
      </c>
      <c r="BU1331" s="19">
        <v>11068.77</v>
      </c>
      <c r="BV1331" s="41">
        <v>11068.77</v>
      </c>
    </row>
    <row r="1332" spans="1:74">
      <c r="A1332" s="19" t="s">
        <v>4873</v>
      </c>
      <c r="B1332" s="39">
        <v>1980</v>
      </c>
      <c r="C1332" s="19">
        <f t="shared" si="221"/>
        <v>1980</v>
      </c>
      <c r="D1332" s="19" t="s">
        <v>8328</v>
      </c>
      <c r="E1332" s="19" t="str">
        <f t="shared" si="220"/>
        <v>Aug</v>
      </c>
      <c r="F1332" s="19">
        <v>20</v>
      </c>
      <c r="G1332" s="40">
        <f t="shared" si="222"/>
        <v>29453</v>
      </c>
      <c r="H1332" s="19">
        <v>2</v>
      </c>
      <c r="I1332" s="19">
        <v>11103.33</v>
      </c>
      <c r="J1332" s="41">
        <v>11103.33</v>
      </c>
      <c r="K1332" s="19" t="s">
        <v>8298</v>
      </c>
      <c r="L1332" s="19" t="str">
        <v>tier - 3</v>
      </c>
      <c r="M1332" s="19" t="s">
        <v>8302</v>
      </c>
      <c r="N1332" s="19" t="str">
        <v>tier - 1</v>
      </c>
      <c r="O1332" s="19" t="s">
        <v>8340</v>
      </c>
      <c r="P1332" s="19" t="str">
        <v>R1021</v>
      </c>
      <c r="Q1332" s="19">
        <f ca="1" t="shared" si="223"/>
        <v>45</v>
      </c>
      <c r="R1332" s="29"/>
      <c r="U1332" s="19" t="s">
        <v>8329</v>
      </c>
      <c r="V1332" s="19" t="str">
        <f t="shared" si="229"/>
        <v>Oct</v>
      </c>
      <c r="X1332" s="19">
        <f t="shared" si="230"/>
        <v>1989</v>
      </c>
      <c r="AG1332" s="19" t="s">
        <v>4847</v>
      </c>
      <c r="AH1332" s="19" t="s">
        <v>8336</v>
      </c>
      <c r="AI1332" s="19" t="s">
        <v>8298</v>
      </c>
      <c r="AJ1332" s="19" t="s">
        <v>8297</v>
      </c>
      <c r="AK1332" s="19" t="str">
        <v>tier - 3</v>
      </c>
      <c r="AL1332" s="19" t="str">
        <v>tier - 2</v>
      </c>
      <c r="AT1332" s="19" t="s">
        <v>8315</v>
      </c>
      <c r="AU1332" s="19" t="str">
        <v>R1012</v>
      </c>
      <c r="BD1332" s="39">
        <v>1971</v>
      </c>
      <c r="BE1332" s="19" t="str">
        <f t="shared" si="225"/>
        <v>Nov</v>
      </c>
      <c r="BF1332" s="19">
        <v>9</v>
      </c>
      <c r="BG1332" s="40">
        <f t="shared" si="226"/>
        <v>26246</v>
      </c>
      <c r="BM1332" s="39">
        <v>1966</v>
      </c>
      <c r="BN1332" s="19" t="str">
        <f t="shared" si="227"/>
        <v>Nov</v>
      </c>
      <c r="BO1332" s="19">
        <v>7</v>
      </c>
      <c r="BP1332" s="40">
        <f t="shared" si="224"/>
        <v>24418</v>
      </c>
      <c r="BQ1332" s="19">
        <f ca="1" t="shared" si="228"/>
        <v>58</v>
      </c>
      <c r="BU1332" s="19">
        <v>11070.54</v>
      </c>
      <c r="BV1332" s="41">
        <v>11070.54</v>
      </c>
    </row>
    <row r="1333" spans="1:74">
      <c r="A1333" s="19" t="s">
        <v>4876</v>
      </c>
      <c r="B1333" s="39">
        <v>1969</v>
      </c>
      <c r="C1333" s="19">
        <f t="shared" si="221"/>
        <v>1969</v>
      </c>
      <c r="D1333" s="19" t="s">
        <v>8301</v>
      </c>
      <c r="E1333" s="19" t="str">
        <f t="shared" si="220"/>
        <v>Nov</v>
      </c>
      <c r="F1333" s="19">
        <v>30</v>
      </c>
      <c r="G1333" s="40">
        <f t="shared" si="222"/>
        <v>25537</v>
      </c>
      <c r="H1333" s="19">
        <v>2</v>
      </c>
      <c r="I1333" s="19">
        <v>11150.78</v>
      </c>
      <c r="J1333" s="41">
        <v>11150.78</v>
      </c>
      <c r="K1333" s="19" t="s">
        <v>8298</v>
      </c>
      <c r="L1333" s="19" t="str">
        <v>tier - 3</v>
      </c>
      <c r="M1333" s="19" t="s">
        <v>8297</v>
      </c>
      <c r="N1333" s="19" t="str">
        <v>tier - 2</v>
      </c>
      <c r="O1333" s="19" t="s">
        <v>8330</v>
      </c>
      <c r="P1333" s="19" t="str">
        <v>R1011</v>
      </c>
      <c r="Q1333" s="19">
        <f ca="1" t="shared" si="223"/>
        <v>55</v>
      </c>
      <c r="R1333" s="29"/>
      <c r="U1333" s="19" t="s">
        <v>8328</v>
      </c>
      <c r="V1333" s="19" t="str">
        <f t="shared" si="229"/>
        <v>Aug</v>
      </c>
      <c r="X1333" s="19">
        <f t="shared" si="230"/>
        <v>1974</v>
      </c>
      <c r="AG1333" s="19" t="s">
        <v>4850</v>
      </c>
      <c r="AH1333" s="19" t="s">
        <v>8336</v>
      </c>
      <c r="AI1333" s="19" t="s">
        <v>8298</v>
      </c>
      <c r="AJ1333" s="19" t="s">
        <v>8298</v>
      </c>
      <c r="AK1333" s="19" t="str">
        <v>tier - 3</v>
      </c>
      <c r="AL1333" s="19" t="str">
        <v>tier - 3</v>
      </c>
      <c r="AT1333" s="19" t="s">
        <v>8330</v>
      </c>
      <c r="AU1333" s="19" t="str">
        <v>R1011</v>
      </c>
      <c r="BD1333" s="39">
        <v>1966</v>
      </c>
      <c r="BE1333" s="19" t="str">
        <f t="shared" si="225"/>
        <v>Nov</v>
      </c>
      <c r="BF1333" s="19">
        <v>7</v>
      </c>
      <c r="BG1333" s="40">
        <f t="shared" si="226"/>
        <v>24418</v>
      </c>
      <c r="BM1333" s="39">
        <v>1966</v>
      </c>
      <c r="BN1333" s="19" t="str">
        <f t="shared" si="227"/>
        <v>Nov</v>
      </c>
      <c r="BO1333" s="19">
        <v>20</v>
      </c>
      <c r="BP1333" s="40">
        <f t="shared" si="224"/>
        <v>24431</v>
      </c>
      <c r="BQ1333" s="19">
        <f ca="1" t="shared" si="228"/>
        <v>58</v>
      </c>
      <c r="BU1333" s="19">
        <v>11073.18</v>
      </c>
      <c r="BV1333" s="41">
        <v>11073.18</v>
      </c>
    </row>
    <row r="1334" spans="1:74">
      <c r="A1334" s="19" t="s">
        <v>4879</v>
      </c>
      <c r="B1334" s="39">
        <v>1969</v>
      </c>
      <c r="C1334" s="19">
        <f t="shared" si="221"/>
        <v>1969</v>
      </c>
      <c r="D1334" s="19" t="s">
        <v>8303</v>
      </c>
      <c r="E1334" s="19" t="str">
        <f t="shared" si="220"/>
        <v>Jun</v>
      </c>
      <c r="F1334" s="19">
        <v>25</v>
      </c>
      <c r="G1334" s="40">
        <f t="shared" si="222"/>
        <v>25379</v>
      </c>
      <c r="H1334" s="19">
        <v>2</v>
      </c>
      <c r="I1334" s="19">
        <v>11163.57</v>
      </c>
      <c r="J1334" s="41">
        <v>11163.57</v>
      </c>
      <c r="K1334" s="19" t="s">
        <v>8298</v>
      </c>
      <c r="L1334" s="19" t="str">
        <v>tier - 3</v>
      </c>
      <c r="M1334" s="19" t="s">
        <v>8297</v>
      </c>
      <c r="N1334" s="19" t="str">
        <v>tier - 2</v>
      </c>
      <c r="O1334" s="19" t="s">
        <v>8330</v>
      </c>
      <c r="P1334" s="19" t="str">
        <v>R1011</v>
      </c>
      <c r="Q1334" s="19">
        <f ca="1" t="shared" si="223"/>
        <v>56</v>
      </c>
      <c r="R1334" s="29"/>
      <c r="U1334" s="19" t="s">
        <v>8326</v>
      </c>
      <c r="V1334" s="19" t="str">
        <f t="shared" si="229"/>
        <v>Dec</v>
      </c>
      <c r="X1334" s="19">
        <f t="shared" si="230"/>
        <v>2001</v>
      </c>
      <c r="AG1334" s="19" t="s">
        <v>4854</v>
      </c>
      <c r="AH1334" s="19" t="s">
        <v>8336</v>
      </c>
      <c r="AI1334" s="19" t="s">
        <v>8298</v>
      </c>
      <c r="AJ1334" s="19" t="s">
        <v>8298</v>
      </c>
      <c r="AK1334" s="19" t="str">
        <v>tier - 3</v>
      </c>
      <c r="AL1334" s="19" t="str">
        <v>tier - 3</v>
      </c>
      <c r="AT1334" s="19" t="s">
        <v>8330</v>
      </c>
      <c r="AU1334" s="19" t="str">
        <v>R1011</v>
      </c>
      <c r="BD1334" s="39">
        <v>1966</v>
      </c>
      <c r="BE1334" s="19" t="str">
        <f t="shared" si="225"/>
        <v>Nov</v>
      </c>
      <c r="BF1334" s="19">
        <v>20</v>
      </c>
      <c r="BG1334" s="40">
        <f t="shared" si="226"/>
        <v>24431</v>
      </c>
      <c r="BM1334" s="39">
        <v>1967</v>
      </c>
      <c r="BN1334" s="19" t="str">
        <f t="shared" si="227"/>
        <v>Sep</v>
      </c>
      <c r="BO1334" s="19">
        <v>4</v>
      </c>
      <c r="BP1334" s="40">
        <f t="shared" si="224"/>
        <v>24719</v>
      </c>
      <c r="BQ1334" s="19">
        <f ca="1" t="shared" si="228"/>
        <v>58</v>
      </c>
      <c r="BU1334" s="19">
        <v>11082.58</v>
      </c>
      <c r="BV1334" s="41">
        <v>11082.58</v>
      </c>
    </row>
    <row r="1335" spans="1:74">
      <c r="A1335" s="19" t="s">
        <v>4882</v>
      </c>
      <c r="B1335" s="39">
        <v>1966</v>
      </c>
      <c r="C1335" s="19">
        <f t="shared" si="221"/>
        <v>1966</v>
      </c>
      <c r="D1335" s="19" t="s">
        <v>8328</v>
      </c>
      <c r="E1335" s="19" t="str">
        <f t="shared" si="220"/>
        <v>Aug</v>
      </c>
      <c r="F1335" s="19">
        <v>6</v>
      </c>
      <c r="G1335" s="40">
        <f t="shared" si="222"/>
        <v>24325</v>
      </c>
      <c r="H1335" s="19">
        <v>0</v>
      </c>
      <c r="I1335" s="19">
        <v>11165.42</v>
      </c>
      <c r="J1335" s="41">
        <v>11165.42</v>
      </c>
      <c r="K1335" s="19" t="s">
        <v>8298</v>
      </c>
      <c r="L1335" s="19" t="str">
        <v>tier - 3</v>
      </c>
      <c r="M1335" s="19" t="s">
        <v>8302</v>
      </c>
      <c r="N1335" s="19" t="str">
        <v>tier - 1</v>
      </c>
      <c r="O1335" s="19" t="s">
        <v>8333</v>
      </c>
      <c r="P1335" s="19" t="str">
        <v>R1016</v>
      </c>
      <c r="Q1335" s="19">
        <f ca="1" t="shared" si="223"/>
        <v>59</v>
      </c>
      <c r="R1335" s="29"/>
      <c r="U1335" s="19" t="s">
        <v>8310</v>
      </c>
      <c r="V1335" s="19" t="str">
        <f t="shared" si="229"/>
        <v>Sep</v>
      </c>
      <c r="X1335" s="19">
        <f t="shared" si="230"/>
        <v>2000</v>
      </c>
      <c r="AG1335" s="19" t="s">
        <v>4858</v>
      </c>
      <c r="AH1335" s="19" t="s">
        <v>8336</v>
      </c>
      <c r="AI1335" s="19" t="s">
        <v>8298</v>
      </c>
      <c r="AJ1335" s="19" t="s">
        <v>8297</v>
      </c>
      <c r="AK1335" s="19" t="str">
        <v>tier - 3</v>
      </c>
      <c r="AL1335" s="19" t="str">
        <v>tier - 2</v>
      </c>
      <c r="AT1335" s="19" t="s">
        <v>8315</v>
      </c>
      <c r="AU1335" s="19" t="str">
        <v>R1012</v>
      </c>
      <c r="BD1335" s="39">
        <v>1967</v>
      </c>
      <c r="BE1335" s="19" t="str">
        <f t="shared" si="225"/>
        <v>Sep</v>
      </c>
      <c r="BF1335" s="19">
        <v>4</v>
      </c>
      <c r="BG1335" s="40">
        <f t="shared" si="226"/>
        <v>24719</v>
      </c>
      <c r="BM1335" s="39">
        <v>1972</v>
      </c>
      <c r="BN1335" s="19" t="str">
        <f t="shared" si="227"/>
        <v>Oct</v>
      </c>
      <c r="BO1335" s="19">
        <v>7</v>
      </c>
      <c r="BP1335" s="40">
        <f t="shared" si="224"/>
        <v>26579</v>
      </c>
      <c r="BQ1335" s="19">
        <f ca="1" t="shared" si="228"/>
        <v>53</v>
      </c>
      <c r="BU1335" s="19">
        <v>11085.59</v>
      </c>
      <c r="BV1335" s="41">
        <v>11085.59</v>
      </c>
    </row>
    <row r="1336" spans="1:74">
      <c r="A1336" s="19" t="s">
        <v>4885</v>
      </c>
      <c r="B1336" s="39">
        <v>1972</v>
      </c>
      <c r="C1336" s="19">
        <f t="shared" si="221"/>
        <v>1972</v>
      </c>
      <c r="D1336" s="19" t="s">
        <v>8310</v>
      </c>
      <c r="E1336" s="19" t="str">
        <f t="shared" si="220"/>
        <v>Sep</v>
      </c>
      <c r="F1336" s="19">
        <v>3</v>
      </c>
      <c r="G1336" s="40">
        <f t="shared" si="222"/>
        <v>26545</v>
      </c>
      <c r="H1336" s="19">
        <v>0</v>
      </c>
      <c r="I1336" s="19">
        <v>11186.2</v>
      </c>
      <c r="J1336" s="41">
        <v>11186.2</v>
      </c>
      <c r="K1336" s="19" t="s">
        <v>8298</v>
      </c>
      <c r="L1336" s="19" t="str">
        <v>tier - 3</v>
      </c>
      <c r="M1336" s="19" t="s">
        <v>8297</v>
      </c>
      <c r="N1336" s="19" t="str">
        <v>tier - 2</v>
      </c>
      <c r="O1336" s="19" t="s">
        <v>8340</v>
      </c>
      <c r="P1336" s="19" t="str">
        <v>R1021</v>
      </c>
      <c r="Q1336" s="19">
        <f ca="1" t="shared" si="223"/>
        <v>53</v>
      </c>
      <c r="R1336" s="29"/>
      <c r="U1336" s="19" t="s">
        <v>8301</v>
      </c>
      <c r="V1336" s="19" t="str">
        <f t="shared" si="229"/>
        <v>Nov</v>
      </c>
      <c r="X1336" s="19">
        <f t="shared" si="230"/>
        <v>1971</v>
      </c>
      <c r="AG1336" s="19" t="s">
        <v>4862</v>
      </c>
      <c r="AH1336" s="19" t="s">
        <v>8336</v>
      </c>
      <c r="AI1336" s="19" t="s">
        <v>8298</v>
      </c>
      <c r="AJ1336" s="19" t="s">
        <v>8297</v>
      </c>
      <c r="AK1336" s="19" t="str">
        <v>tier - 3</v>
      </c>
      <c r="AL1336" s="19" t="str">
        <v>tier - 2</v>
      </c>
      <c r="AT1336" s="19" t="s">
        <v>8315</v>
      </c>
      <c r="AU1336" s="19" t="str">
        <v>R1012</v>
      </c>
      <c r="BD1336" s="39">
        <v>1972</v>
      </c>
      <c r="BE1336" s="19" t="str">
        <f t="shared" si="225"/>
        <v>Oct</v>
      </c>
      <c r="BF1336" s="19">
        <v>7</v>
      </c>
      <c r="BG1336" s="40">
        <f t="shared" si="226"/>
        <v>26579</v>
      </c>
      <c r="BM1336" s="39">
        <v>1966</v>
      </c>
      <c r="BN1336" s="19" t="str">
        <f t="shared" si="227"/>
        <v>Sep</v>
      </c>
      <c r="BO1336" s="19">
        <v>9</v>
      </c>
      <c r="BP1336" s="40">
        <f t="shared" si="224"/>
        <v>24359</v>
      </c>
      <c r="BQ1336" s="19">
        <f ca="1" t="shared" si="228"/>
        <v>59</v>
      </c>
      <c r="BU1336" s="19">
        <v>11090.72</v>
      </c>
      <c r="BV1336" s="41">
        <v>11090.72</v>
      </c>
    </row>
    <row r="1337" spans="1:74">
      <c r="A1337" s="19" t="s">
        <v>4888</v>
      </c>
      <c r="B1337" s="39">
        <v>1970</v>
      </c>
      <c r="C1337" s="19">
        <f t="shared" si="221"/>
        <v>1970</v>
      </c>
      <c r="D1337" s="19" t="s">
        <v>8303</v>
      </c>
      <c r="E1337" s="19" t="str">
        <f t="shared" si="220"/>
        <v>Jun</v>
      </c>
      <c r="F1337" s="19">
        <v>14</v>
      </c>
      <c r="G1337" s="40">
        <f t="shared" si="222"/>
        <v>25733</v>
      </c>
      <c r="H1337" s="19">
        <v>2</v>
      </c>
      <c r="I1337" s="19">
        <v>11187.66</v>
      </c>
      <c r="J1337" s="41">
        <v>11187.66</v>
      </c>
      <c r="K1337" s="19" t="s">
        <v>8298</v>
      </c>
      <c r="L1337" s="19" t="str">
        <v>tier - 3</v>
      </c>
      <c r="M1337" s="19" t="s">
        <v>8297</v>
      </c>
      <c r="N1337" s="19" t="str">
        <v>tier - 2</v>
      </c>
      <c r="O1337" s="19" t="s">
        <v>8315</v>
      </c>
      <c r="P1337" s="19" t="str">
        <v>R1012</v>
      </c>
      <c r="Q1337" s="19">
        <f ca="1" t="shared" si="223"/>
        <v>55</v>
      </c>
      <c r="R1337" s="29"/>
      <c r="U1337" s="19" t="s">
        <v>8301</v>
      </c>
      <c r="V1337" s="19" t="str">
        <f t="shared" si="229"/>
        <v>Nov</v>
      </c>
      <c r="X1337" s="19">
        <f t="shared" si="230"/>
        <v>1966</v>
      </c>
      <c r="AG1337" s="19" t="s">
        <v>4866</v>
      </c>
      <c r="AH1337" s="19" t="s">
        <v>8336</v>
      </c>
      <c r="AI1337" s="19" t="s">
        <v>8298</v>
      </c>
      <c r="AJ1337" s="19" t="s">
        <v>8302</v>
      </c>
      <c r="AK1337" s="19" t="str">
        <v>tier - 3</v>
      </c>
      <c r="AL1337" s="19" t="str">
        <v>tier - 1</v>
      </c>
      <c r="AT1337" s="19" t="s">
        <v>8299</v>
      </c>
      <c r="AU1337" s="19" t="str">
        <v>R1013</v>
      </c>
      <c r="BD1337" s="39">
        <v>1966</v>
      </c>
      <c r="BE1337" s="19" t="str">
        <f t="shared" si="225"/>
        <v>Sep</v>
      </c>
      <c r="BF1337" s="19">
        <v>9</v>
      </c>
      <c r="BG1337" s="40">
        <f t="shared" si="226"/>
        <v>24359</v>
      </c>
      <c r="BM1337" s="39">
        <v>1966</v>
      </c>
      <c r="BN1337" s="19" t="str">
        <f t="shared" si="227"/>
        <v>Jul</v>
      </c>
      <c r="BO1337" s="19">
        <v>5</v>
      </c>
      <c r="BP1337" s="40">
        <f t="shared" si="224"/>
        <v>24293</v>
      </c>
      <c r="BQ1337" s="19">
        <f ca="1" t="shared" si="228"/>
        <v>59</v>
      </c>
      <c r="BU1337" s="19">
        <v>11093.62</v>
      </c>
      <c r="BV1337" s="41">
        <v>11093.62</v>
      </c>
    </row>
    <row r="1338" spans="1:74">
      <c r="A1338" s="19" t="s">
        <v>4892</v>
      </c>
      <c r="B1338" s="39">
        <v>1976</v>
      </c>
      <c r="C1338" s="19">
        <f t="shared" si="221"/>
        <v>1976</v>
      </c>
      <c r="D1338" s="19" t="s">
        <v>8303</v>
      </c>
      <c r="E1338" s="19" t="str">
        <f t="shared" si="220"/>
        <v>Jun</v>
      </c>
      <c r="F1338" s="19">
        <v>28</v>
      </c>
      <c r="G1338" s="40">
        <f t="shared" si="222"/>
        <v>27939</v>
      </c>
      <c r="H1338" s="19">
        <v>2</v>
      </c>
      <c r="I1338" s="19">
        <v>11217.35</v>
      </c>
      <c r="J1338" s="41">
        <v>11217.35</v>
      </c>
      <c r="K1338" s="19" t="s">
        <v>8298</v>
      </c>
      <c r="L1338" s="19" t="str">
        <v>tier - 3</v>
      </c>
      <c r="M1338" s="19" t="s">
        <v>8297</v>
      </c>
      <c r="N1338" s="19" t="str">
        <v>tier - 2</v>
      </c>
      <c r="O1338" s="19" t="s">
        <v>8335</v>
      </c>
      <c r="P1338" s="19" t="str">
        <v>R1025</v>
      </c>
      <c r="Q1338" s="19">
        <f ca="1" t="shared" si="223"/>
        <v>49</v>
      </c>
      <c r="R1338" s="29"/>
      <c r="U1338" s="19" t="s">
        <v>8301</v>
      </c>
      <c r="V1338" s="19" t="str">
        <f t="shared" si="229"/>
        <v>Nov</v>
      </c>
      <c r="X1338" s="19">
        <f t="shared" si="230"/>
        <v>1966</v>
      </c>
      <c r="AG1338" s="19" t="s">
        <v>4869</v>
      </c>
      <c r="AH1338" s="19" t="s">
        <v>8336</v>
      </c>
      <c r="AI1338" s="19" t="s">
        <v>8298</v>
      </c>
      <c r="AJ1338" s="19" t="s">
        <v>8302</v>
      </c>
      <c r="AK1338" s="19" t="str">
        <v>tier - 3</v>
      </c>
      <c r="AL1338" s="19" t="str">
        <v>tier - 1</v>
      </c>
      <c r="AT1338" s="19" t="s">
        <v>8299</v>
      </c>
      <c r="AU1338" s="19" t="str">
        <v>R1013</v>
      </c>
      <c r="BD1338" s="39">
        <v>1966</v>
      </c>
      <c r="BE1338" s="19" t="str">
        <f t="shared" si="225"/>
        <v>Jul</v>
      </c>
      <c r="BF1338" s="19">
        <v>5</v>
      </c>
      <c r="BG1338" s="40">
        <f t="shared" si="226"/>
        <v>24293</v>
      </c>
      <c r="BM1338" s="39">
        <v>1980</v>
      </c>
      <c r="BN1338" s="19" t="str">
        <f t="shared" si="227"/>
        <v>Aug</v>
      </c>
      <c r="BO1338" s="19">
        <v>20</v>
      </c>
      <c r="BP1338" s="40">
        <f t="shared" si="224"/>
        <v>29453</v>
      </c>
      <c r="BQ1338" s="19">
        <f ca="1" t="shared" si="228"/>
        <v>45</v>
      </c>
      <c r="BU1338" s="19">
        <v>11103.33</v>
      </c>
      <c r="BV1338" s="41">
        <v>11103.33</v>
      </c>
    </row>
    <row r="1339" spans="1:74">
      <c r="A1339" s="19" t="s">
        <v>4896</v>
      </c>
      <c r="B1339" s="39">
        <v>1969</v>
      </c>
      <c r="C1339" s="19">
        <f t="shared" si="221"/>
        <v>1969</v>
      </c>
      <c r="D1339" s="19" t="s">
        <v>8326</v>
      </c>
      <c r="E1339" s="19" t="str">
        <f t="shared" si="220"/>
        <v>Dec</v>
      </c>
      <c r="F1339" s="19">
        <v>30</v>
      </c>
      <c r="G1339" s="40">
        <f t="shared" si="222"/>
        <v>25567</v>
      </c>
      <c r="H1339" s="19">
        <v>2</v>
      </c>
      <c r="I1339" s="19">
        <v>11244.38</v>
      </c>
      <c r="J1339" s="41">
        <v>11244.38</v>
      </c>
      <c r="K1339" s="19" t="s">
        <v>8298</v>
      </c>
      <c r="L1339" s="19" t="str">
        <v>tier - 3</v>
      </c>
      <c r="M1339" s="19" t="s">
        <v>8302</v>
      </c>
      <c r="N1339" s="19" t="str">
        <v>tier - 1</v>
      </c>
      <c r="O1339" s="19" t="s">
        <v>8333</v>
      </c>
      <c r="P1339" s="19" t="str">
        <v>R1016</v>
      </c>
      <c r="Q1339" s="19">
        <f ca="1" t="shared" si="223"/>
        <v>55</v>
      </c>
      <c r="R1339" s="29"/>
      <c r="U1339" s="19" t="s">
        <v>8310</v>
      </c>
      <c r="V1339" s="19" t="str">
        <f t="shared" si="229"/>
        <v>Sep</v>
      </c>
      <c r="X1339" s="19">
        <f t="shared" si="230"/>
        <v>1967</v>
      </c>
      <c r="AG1339" s="19" t="s">
        <v>4873</v>
      </c>
      <c r="AH1339" s="19" t="s">
        <v>8336</v>
      </c>
      <c r="AI1339" s="19" t="s">
        <v>8298</v>
      </c>
      <c r="AJ1339" s="19" t="s">
        <v>8302</v>
      </c>
      <c r="AK1339" s="19" t="str">
        <v>tier - 3</v>
      </c>
      <c r="AL1339" s="19" t="str">
        <v>tier - 1</v>
      </c>
      <c r="AT1339" s="19" t="s">
        <v>8340</v>
      </c>
      <c r="AU1339" s="19" t="str">
        <v>R1021</v>
      </c>
      <c r="BD1339" s="39">
        <v>1980</v>
      </c>
      <c r="BE1339" s="19" t="str">
        <f t="shared" si="225"/>
        <v>Aug</v>
      </c>
      <c r="BF1339" s="19">
        <v>20</v>
      </c>
      <c r="BG1339" s="40">
        <f t="shared" si="226"/>
        <v>29453</v>
      </c>
      <c r="BM1339" s="39">
        <v>1969</v>
      </c>
      <c r="BN1339" s="19" t="str">
        <f t="shared" si="227"/>
        <v>Nov</v>
      </c>
      <c r="BO1339" s="19">
        <v>30</v>
      </c>
      <c r="BP1339" s="40">
        <f t="shared" si="224"/>
        <v>25537</v>
      </c>
      <c r="BQ1339" s="19">
        <f ca="1" t="shared" si="228"/>
        <v>55</v>
      </c>
      <c r="BU1339" s="19">
        <v>11150.78</v>
      </c>
      <c r="BV1339" s="41">
        <v>11150.78</v>
      </c>
    </row>
    <row r="1340" spans="1:74">
      <c r="A1340" s="19" t="s">
        <v>4900</v>
      </c>
      <c r="B1340" s="39">
        <v>1989</v>
      </c>
      <c r="C1340" s="19">
        <f t="shared" si="221"/>
        <v>1989</v>
      </c>
      <c r="D1340" s="19" t="s">
        <v>8326</v>
      </c>
      <c r="E1340" s="19" t="str">
        <f t="shared" si="220"/>
        <v>Dec</v>
      </c>
      <c r="F1340" s="19">
        <v>17</v>
      </c>
      <c r="G1340" s="40">
        <f t="shared" si="222"/>
        <v>32859</v>
      </c>
      <c r="H1340" s="19">
        <v>3</v>
      </c>
      <c r="I1340" s="19">
        <v>11250.43</v>
      </c>
      <c r="J1340" s="41">
        <v>11250.43</v>
      </c>
      <c r="K1340" s="19" t="s">
        <v>8298</v>
      </c>
      <c r="L1340" s="19" t="str">
        <v>tier - 3</v>
      </c>
      <c r="M1340" s="19" t="s">
        <v>8297</v>
      </c>
      <c r="N1340" s="19" t="str">
        <v>tier - 2</v>
      </c>
      <c r="O1340" s="19" t="s">
        <v>8343</v>
      </c>
      <c r="P1340" s="19" t="str">
        <v>R1026</v>
      </c>
      <c r="Q1340" s="19">
        <f ca="1" t="shared" si="223"/>
        <v>35</v>
      </c>
      <c r="R1340" s="29"/>
      <c r="U1340" s="19" t="s">
        <v>8329</v>
      </c>
      <c r="V1340" s="19" t="str">
        <f t="shared" si="229"/>
        <v>Oct</v>
      </c>
      <c r="X1340" s="19">
        <f t="shared" si="230"/>
        <v>1972</v>
      </c>
      <c r="AG1340" s="19" t="s">
        <v>4876</v>
      </c>
      <c r="AH1340" s="19" t="s">
        <v>8336</v>
      </c>
      <c r="AI1340" s="19" t="s">
        <v>8298</v>
      </c>
      <c r="AJ1340" s="19" t="s">
        <v>8297</v>
      </c>
      <c r="AK1340" s="19" t="str">
        <v>tier - 3</v>
      </c>
      <c r="AL1340" s="19" t="str">
        <v>tier - 2</v>
      </c>
      <c r="AT1340" s="19" t="s">
        <v>8330</v>
      </c>
      <c r="AU1340" s="19" t="str">
        <v>R1011</v>
      </c>
      <c r="BD1340" s="39">
        <v>1969</v>
      </c>
      <c r="BE1340" s="19" t="str">
        <f t="shared" si="225"/>
        <v>Nov</v>
      </c>
      <c r="BF1340" s="19">
        <v>30</v>
      </c>
      <c r="BG1340" s="40">
        <f t="shared" si="226"/>
        <v>25537</v>
      </c>
      <c r="BM1340" s="39">
        <v>1969</v>
      </c>
      <c r="BN1340" s="19" t="str">
        <f t="shared" si="227"/>
        <v>Jun</v>
      </c>
      <c r="BO1340" s="19">
        <v>25</v>
      </c>
      <c r="BP1340" s="40">
        <f t="shared" si="224"/>
        <v>25379</v>
      </c>
      <c r="BQ1340" s="19">
        <f ca="1" t="shared" si="228"/>
        <v>56</v>
      </c>
      <c r="BU1340" s="19">
        <v>11163.57</v>
      </c>
      <c r="BV1340" s="41">
        <v>11163.57</v>
      </c>
    </row>
    <row r="1341" spans="1:74">
      <c r="A1341" s="19" t="s">
        <v>4904</v>
      </c>
      <c r="B1341" s="39">
        <v>1969</v>
      </c>
      <c r="C1341" s="19">
        <f t="shared" si="221"/>
        <v>1969</v>
      </c>
      <c r="D1341" s="19" t="s">
        <v>8328</v>
      </c>
      <c r="E1341" s="19" t="str">
        <f t="shared" si="220"/>
        <v>Aug</v>
      </c>
      <c r="F1341" s="19">
        <v>20</v>
      </c>
      <c r="G1341" s="40">
        <f t="shared" si="222"/>
        <v>25435</v>
      </c>
      <c r="H1341" s="19">
        <v>3</v>
      </c>
      <c r="I1341" s="19">
        <v>11253.42</v>
      </c>
      <c r="J1341" s="41">
        <v>11253.42</v>
      </c>
      <c r="K1341" s="19" t="s">
        <v>8298</v>
      </c>
      <c r="L1341" s="19" t="str">
        <v>tier - 3</v>
      </c>
      <c r="M1341" s="19" t="s">
        <v>8302</v>
      </c>
      <c r="N1341" s="19" t="str">
        <v>tier - 1</v>
      </c>
      <c r="O1341" s="19" t="s">
        <v>8330</v>
      </c>
      <c r="P1341" s="19" t="str">
        <v>R1011</v>
      </c>
      <c r="Q1341" s="19">
        <f ca="1" t="shared" si="223"/>
        <v>56</v>
      </c>
      <c r="R1341" s="29"/>
      <c r="U1341" s="19" t="s">
        <v>8310</v>
      </c>
      <c r="V1341" s="19" t="str">
        <f t="shared" si="229"/>
        <v>Sep</v>
      </c>
      <c r="X1341" s="19">
        <f t="shared" si="230"/>
        <v>1966</v>
      </c>
      <c r="AG1341" s="19" t="s">
        <v>4879</v>
      </c>
      <c r="AH1341" s="19" t="s">
        <v>8336</v>
      </c>
      <c r="AI1341" s="19" t="s">
        <v>8298</v>
      </c>
      <c r="AJ1341" s="19" t="s">
        <v>8297</v>
      </c>
      <c r="AK1341" s="19" t="str">
        <v>tier - 3</v>
      </c>
      <c r="AL1341" s="19" t="str">
        <v>tier - 2</v>
      </c>
      <c r="AT1341" s="19" t="s">
        <v>8330</v>
      </c>
      <c r="AU1341" s="19" t="str">
        <v>R1011</v>
      </c>
      <c r="BD1341" s="39">
        <v>1969</v>
      </c>
      <c r="BE1341" s="19" t="str">
        <f t="shared" si="225"/>
        <v>Jun</v>
      </c>
      <c r="BF1341" s="19">
        <v>25</v>
      </c>
      <c r="BG1341" s="40">
        <f t="shared" si="226"/>
        <v>25379</v>
      </c>
      <c r="BM1341" s="39">
        <v>1966</v>
      </c>
      <c r="BN1341" s="19" t="str">
        <f t="shared" si="227"/>
        <v>Aug</v>
      </c>
      <c r="BO1341" s="19">
        <v>6</v>
      </c>
      <c r="BP1341" s="40">
        <f t="shared" si="224"/>
        <v>24325</v>
      </c>
      <c r="BQ1341" s="19">
        <f ca="1" t="shared" si="228"/>
        <v>59</v>
      </c>
      <c r="BU1341" s="19">
        <v>11165.42</v>
      </c>
      <c r="BV1341" s="41">
        <v>11165.42</v>
      </c>
    </row>
    <row r="1342" spans="1:74">
      <c r="A1342" s="19" t="s">
        <v>4907</v>
      </c>
      <c r="B1342" s="39">
        <v>1981</v>
      </c>
      <c r="C1342" s="19">
        <f t="shared" si="221"/>
        <v>1981</v>
      </c>
      <c r="D1342" s="19" t="s">
        <v>8329</v>
      </c>
      <c r="E1342" s="19" t="str">
        <f t="shared" si="220"/>
        <v>Oct</v>
      </c>
      <c r="F1342" s="19">
        <v>2</v>
      </c>
      <c r="G1342" s="40">
        <f t="shared" si="222"/>
        <v>29861</v>
      </c>
      <c r="H1342" s="19">
        <v>1</v>
      </c>
      <c r="I1342" s="19">
        <v>11255.29</v>
      </c>
      <c r="J1342" s="41">
        <v>11255.29</v>
      </c>
      <c r="K1342" s="19" t="s">
        <v>8298</v>
      </c>
      <c r="L1342" s="19" t="str">
        <v>tier - 3</v>
      </c>
      <c r="M1342" s="19" t="s">
        <v>8302</v>
      </c>
      <c r="N1342" s="19" t="str">
        <v>tier - 1</v>
      </c>
      <c r="O1342" s="19" t="s">
        <v>8343</v>
      </c>
      <c r="P1342" s="19" t="str">
        <v>R1026</v>
      </c>
      <c r="Q1342" s="19">
        <f ca="1" t="shared" si="223"/>
        <v>44</v>
      </c>
      <c r="R1342" s="29"/>
      <c r="U1342" s="19" t="s">
        <v>8296</v>
      </c>
      <c r="V1342" s="19" t="str">
        <f t="shared" si="229"/>
        <v>Jul</v>
      </c>
      <c r="X1342" s="19">
        <f t="shared" si="230"/>
        <v>1966</v>
      </c>
      <c r="AG1342" s="19" t="s">
        <v>4882</v>
      </c>
      <c r="AH1342" s="19" t="s">
        <v>8336</v>
      </c>
      <c r="AI1342" s="19" t="s">
        <v>8298</v>
      </c>
      <c r="AJ1342" s="19" t="s">
        <v>8302</v>
      </c>
      <c r="AK1342" s="19" t="str">
        <v>tier - 3</v>
      </c>
      <c r="AL1342" s="19" t="str">
        <v>tier - 1</v>
      </c>
      <c r="AT1342" s="19" t="s">
        <v>8333</v>
      </c>
      <c r="AU1342" s="19" t="str">
        <v>R1016</v>
      </c>
      <c r="BD1342" s="39">
        <v>1966</v>
      </c>
      <c r="BE1342" s="19" t="str">
        <f t="shared" si="225"/>
        <v>Aug</v>
      </c>
      <c r="BF1342" s="19">
        <v>6</v>
      </c>
      <c r="BG1342" s="40">
        <f t="shared" si="226"/>
        <v>24325</v>
      </c>
      <c r="BM1342" s="39">
        <v>1972</v>
      </c>
      <c r="BN1342" s="19" t="str">
        <f t="shared" si="227"/>
        <v>Sep</v>
      </c>
      <c r="BO1342" s="19">
        <v>3</v>
      </c>
      <c r="BP1342" s="40">
        <f t="shared" si="224"/>
        <v>26545</v>
      </c>
      <c r="BQ1342" s="19">
        <f ca="1" t="shared" si="228"/>
        <v>53</v>
      </c>
      <c r="BU1342" s="19">
        <v>11186.2</v>
      </c>
      <c r="BV1342" s="41">
        <v>11186.2</v>
      </c>
    </row>
    <row r="1343" spans="1:74">
      <c r="A1343" s="19" t="s">
        <v>4911</v>
      </c>
      <c r="B1343" s="39">
        <v>1969</v>
      </c>
      <c r="C1343" s="19">
        <f t="shared" si="221"/>
        <v>1969</v>
      </c>
      <c r="D1343" s="19" t="s">
        <v>8329</v>
      </c>
      <c r="E1343" s="19" t="str">
        <f t="shared" si="220"/>
        <v>Oct</v>
      </c>
      <c r="F1343" s="19">
        <v>11</v>
      </c>
      <c r="G1343" s="40">
        <f t="shared" si="222"/>
        <v>25487</v>
      </c>
      <c r="H1343" s="19">
        <v>3</v>
      </c>
      <c r="I1343" s="19">
        <v>11264.54</v>
      </c>
      <c r="J1343" s="41">
        <v>11264.54</v>
      </c>
      <c r="K1343" s="19" t="s">
        <v>8298</v>
      </c>
      <c r="L1343" s="19" t="str">
        <v>tier - 3</v>
      </c>
      <c r="M1343" s="19" t="s">
        <v>8297</v>
      </c>
      <c r="N1343" s="19" t="str">
        <v>tier - 2</v>
      </c>
      <c r="O1343" s="19" t="s">
        <v>8330</v>
      </c>
      <c r="P1343" s="19" t="str">
        <v>R1011</v>
      </c>
      <c r="Q1343" s="19">
        <f ca="1" t="shared" si="223"/>
        <v>56</v>
      </c>
      <c r="R1343" s="29"/>
      <c r="U1343" s="19" t="s">
        <v>8328</v>
      </c>
      <c r="V1343" s="19" t="str">
        <f t="shared" si="229"/>
        <v>Aug</v>
      </c>
      <c r="X1343" s="19">
        <f t="shared" si="230"/>
        <v>1980</v>
      </c>
      <c r="AG1343" s="19" t="s">
        <v>4885</v>
      </c>
      <c r="AH1343" s="19" t="s">
        <v>8336</v>
      </c>
      <c r="AI1343" s="19" t="s">
        <v>8298</v>
      </c>
      <c r="AJ1343" s="19" t="s">
        <v>8297</v>
      </c>
      <c r="AK1343" s="19" t="str">
        <v>tier - 3</v>
      </c>
      <c r="AL1343" s="19" t="str">
        <v>tier - 2</v>
      </c>
      <c r="AT1343" s="19" t="s">
        <v>8340</v>
      </c>
      <c r="AU1343" s="19" t="str">
        <v>R1021</v>
      </c>
      <c r="BD1343" s="39">
        <v>1972</v>
      </c>
      <c r="BE1343" s="19" t="str">
        <f t="shared" si="225"/>
        <v>Sep</v>
      </c>
      <c r="BF1343" s="19">
        <v>3</v>
      </c>
      <c r="BG1343" s="40">
        <f t="shared" si="226"/>
        <v>26545</v>
      </c>
      <c r="BM1343" s="39">
        <v>1970</v>
      </c>
      <c r="BN1343" s="19" t="str">
        <f t="shared" si="227"/>
        <v>Jun</v>
      </c>
      <c r="BO1343" s="19">
        <v>14</v>
      </c>
      <c r="BP1343" s="40">
        <f t="shared" si="224"/>
        <v>25733</v>
      </c>
      <c r="BQ1343" s="19">
        <f ca="1" t="shared" si="228"/>
        <v>55</v>
      </c>
      <c r="BU1343" s="19">
        <v>11187.66</v>
      </c>
      <c r="BV1343" s="41">
        <v>11187.66</v>
      </c>
    </row>
    <row r="1344" spans="1:74">
      <c r="A1344" s="19" t="s">
        <v>4913</v>
      </c>
      <c r="B1344" s="39">
        <v>1971</v>
      </c>
      <c r="C1344" s="19">
        <f t="shared" si="221"/>
        <v>1971</v>
      </c>
      <c r="D1344" s="19" t="s">
        <v>8326</v>
      </c>
      <c r="E1344" s="19" t="str">
        <f t="shared" si="220"/>
        <v>Dec</v>
      </c>
      <c r="F1344" s="19">
        <v>26</v>
      </c>
      <c r="G1344" s="40">
        <f t="shared" si="222"/>
        <v>26293</v>
      </c>
      <c r="H1344" s="19">
        <v>0</v>
      </c>
      <c r="I1344" s="19">
        <v>11265.71</v>
      </c>
      <c r="J1344" s="41">
        <v>11265.71</v>
      </c>
      <c r="K1344" s="19" t="s">
        <v>8298</v>
      </c>
      <c r="L1344" s="19" t="str">
        <v>tier - 3</v>
      </c>
      <c r="M1344" s="19" t="s">
        <v>8302</v>
      </c>
      <c r="N1344" s="19" t="str">
        <v>tier - 1</v>
      </c>
      <c r="O1344" s="19" t="s">
        <v>8335</v>
      </c>
      <c r="P1344" s="19" t="str">
        <v>R1025</v>
      </c>
      <c r="Q1344" s="19">
        <f ca="1" t="shared" si="223"/>
        <v>53</v>
      </c>
      <c r="R1344" s="29"/>
      <c r="U1344" s="19" t="s">
        <v>8301</v>
      </c>
      <c r="V1344" s="19" t="str">
        <f t="shared" si="229"/>
        <v>Nov</v>
      </c>
      <c r="X1344" s="19">
        <f t="shared" si="230"/>
        <v>1969</v>
      </c>
      <c r="AG1344" s="19" t="s">
        <v>4888</v>
      </c>
      <c r="AH1344" s="19" t="s">
        <v>8336</v>
      </c>
      <c r="AI1344" s="19" t="s">
        <v>8298</v>
      </c>
      <c r="AJ1344" s="19" t="s">
        <v>8297</v>
      </c>
      <c r="AK1344" s="19" t="str">
        <v>tier - 3</v>
      </c>
      <c r="AL1344" s="19" t="str">
        <v>tier - 2</v>
      </c>
      <c r="AT1344" s="19" t="s">
        <v>8315</v>
      </c>
      <c r="AU1344" s="19" t="str">
        <v>R1012</v>
      </c>
      <c r="BD1344" s="39">
        <v>1970</v>
      </c>
      <c r="BE1344" s="19" t="str">
        <f t="shared" si="225"/>
        <v>Jun</v>
      </c>
      <c r="BF1344" s="19">
        <v>14</v>
      </c>
      <c r="BG1344" s="40">
        <f t="shared" si="226"/>
        <v>25733</v>
      </c>
      <c r="BM1344" s="39">
        <v>1976</v>
      </c>
      <c r="BN1344" s="19" t="str">
        <f t="shared" si="227"/>
        <v>Jun</v>
      </c>
      <c r="BO1344" s="19">
        <v>28</v>
      </c>
      <c r="BP1344" s="40">
        <f t="shared" si="224"/>
        <v>27939</v>
      </c>
      <c r="BQ1344" s="19">
        <f ca="1" t="shared" si="228"/>
        <v>49</v>
      </c>
      <c r="BU1344" s="19">
        <v>11217.35</v>
      </c>
      <c r="BV1344" s="41">
        <v>11217.35</v>
      </c>
    </row>
    <row r="1345" spans="1:74">
      <c r="A1345" s="19" t="s">
        <v>4916</v>
      </c>
      <c r="B1345" s="39">
        <v>2004</v>
      </c>
      <c r="C1345" s="19">
        <f t="shared" si="221"/>
        <v>2004</v>
      </c>
      <c r="D1345" s="19" t="s">
        <v>8329</v>
      </c>
      <c r="E1345" s="19" t="str">
        <f t="shared" si="220"/>
        <v>Oct</v>
      </c>
      <c r="F1345" s="19">
        <v>4</v>
      </c>
      <c r="G1345" s="40">
        <f t="shared" si="222"/>
        <v>38264</v>
      </c>
      <c r="H1345" s="19">
        <v>1</v>
      </c>
      <c r="I1345" s="19">
        <v>11272.33</v>
      </c>
      <c r="J1345" s="41">
        <v>11272.33</v>
      </c>
      <c r="K1345" s="19" t="s">
        <v>8298</v>
      </c>
      <c r="L1345" s="19" t="str">
        <v>tier - 3</v>
      </c>
      <c r="M1345" s="19" t="s">
        <v>8297</v>
      </c>
      <c r="N1345" s="19" t="str">
        <v>tier - 2</v>
      </c>
      <c r="O1345" s="19" t="s">
        <v>8332</v>
      </c>
      <c r="P1345" s="19" t="str">
        <v>R1019</v>
      </c>
      <c r="Q1345" s="19">
        <f ca="1" t="shared" si="223"/>
        <v>21</v>
      </c>
      <c r="R1345" s="29"/>
      <c r="U1345" s="19" t="s">
        <v>8303</v>
      </c>
      <c r="V1345" s="19" t="str">
        <f t="shared" si="229"/>
        <v>Jun</v>
      </c>
      <c r="X1345" s="19">
        <f t="shared" si="230"/>
        <v>1969</v>
      </c>
      <c r="AG1345" s="19" t="s">
        <v>4892</v>
      </c>
      <c r="AH1345" s="19" t="s">
        <v>8336</v>
      </c>
      <c r="AI1345" s="19" t="s">
        <v>8298</v>
      </c>
      <c r="AJ1345" s="19" t="s">
        <v>8297</v>
      </c>
      <c r="AK1345" s="19" t="str">
        <v>tier - 3</v>
      </c>
      <c r="AL1345" s="19" t="str">
        <v>tier - 2</v>
      </c>
      <c r="AT1345" s="19" t="s">
        <v>8335</v>
      </c>
      <c r="AU1345" s="19" t="str">
        <v>R1025</v>
      </c>
      <c r="BD1345" s="39">
        <v>1976</v>
      </c>
      <c r="BE1345" s="19" t="str">
        <f t="shared" si="225"/>
        <v>Jun</v>
      </c>
      <c r="BF1345" s="19">
        <v>28</v>
      </c>
      <c r="BG1345" s="40">
        <f t="shared" si="226"/>
        <v>27939</v>
      </c>
      <c r="BM1345" s="39">
        <v>1969</v>
      </c>
      <c r="BN1345" s="19" t="str">
        <f t="shared" si="227"/>
        <v>Dec</v>
      </c>
      <c r="BO1345" s="19">
        <v>30</v>
      </c>
      <c r="BP1345" s="40">
        <f t="shared" si="224"/>
        <v>25567</v>
      </c>
      <c r="BQ1345" s="19">
        <f ca="1" t="shared" si="228"/>
        <v>55</v>
      </c>
      <c r="BU1345" s="19">
        <v>11244.38</v>
      </c>
      <c r="BV1345" s="41">
        <v>11244.38</v>
      </c>
    </row>
    <row r="1346" spans="1:74">
      <c r="A1346" s="19" t="s">
        <v>4920</v>
      </c>
      <c r="B1346" s="39">
        <v>1967</v>
      </c>
      <c r="C1346" s="19">
        <f t="shared" si="221"/>
        <v>1967</v>
      </c>
      <c r="D1346" s="19" t="s">
        <v>8303</v>
      </c>
      <c r="E1346" s="19" t="str">
        <f t="shared" ref="E1346:E1409" si="231">SUBSTITUTE(D1346,"?","Sep")</f>
        <v>Jun</v>
      </c>
      <c r="F1346" s="19">
        <v>14</v>
      </c>
      <c r="G1346" s="40">
        <f t="shared" si="222"/>
        <v>24637</v>
      </c>
      <c r="H1346" s="19">
        <v>0</v>
      </c>
      <c r="I1346" s="19">
        <v>11286.54</v>
      </c>
      <c r="J1346" s="41">
        <v>11286.54</v>
      </c>
      <c r="K1346" s="19" t="s">
        <v>8298</v>
      </c>
      <c r="L1346" s="19" t="str">
        <v>tier - 3</v>
      </c>
      <c r="M1346" s="19" t="s">
        <v>8298</v>
      </c>
      <c r="N1346" s="19" t="str">
        <v>tier - 3</v>
      </c>
      <c r="O1346" s="19" t="s">
        <v>8337</v>
      </c>
      <c r="P1346" s="19" t="str">
        <v>R1024</v>
      </c>
      <c r="Q1346" s="19">
        <f ca="1" t="shared" si="223"/>
        <v>58</v>
      </c>
      <c r="R1346" s="29"/>
      <c r="U1346" s="19" t="s">
        <v>8328</v>
      </c>
      <c r="V1346" s="19" t="str">
        <f t="shared" si="229"/>
        <v>Aug</v>
      </c>
      <c r="X1346" s="19">
        <f t="shared" si="230"/>
        <v>1966</v>
      </c>
      <c r="AG1346" s="19" t="s">
        <v>4896</v>
      </c>
      <c r="AH1346" s="19" t="s">
        <v>8336</v>
      </c>
      <c r="AI1346" s="19" t="s">
        <v>8298</v>
      </c>
      <c r="AJ1346" s="19" t="s">
        <v>8302</v>
      </c>
      <c r="AK1346" s="19" t="str">
        <v>tier - 3</v>
      </c>
      <c r="AL1346" s="19" t="str">
        <v>tier - 1</v>
      </c>
      <c r="AT1346" s="19" t="s">
        <v>8333</v>
      </c>
      <c r="AU1346" s="19" t="str">
        <v>R1016</v>
      </c>
      <c r="BD1346" s="39">
        <v>1969</v>
      </c>
      <c r="BE1346" s="19" t="str">
        <f t="shared" si="225"/>
        <v>Dec</v>
      </c>
      <c r="BF1346" s="19">
        <v>30</v>
      </c>
      <c r="BG1346" s="40">
        <f t="shared" si="226"/>
        <v>25567</v>
      </c>
      <c r="BM1346" s="39">
        <v>1989</v>
      </c>
      <c r="BN1346" s="19" t="str">
        <f t="shared" si="227"/>
        <v>Dec</v>
      </c>
      <c r="BO1346" s="19">
        <v>17</v>
      </c>
      <c r="BP1346" s="40">
        <f t="shared" si="224"/>
        <v>32859</v>
      </c>
      <c r="BQ1346" s="19">
        <f ca="1" t="shared" si="228"/>
        <v>35</v>
      </c>
      <c r="BU1346" s="19">
        <v>11250.43</v>
      </c>
      <c r="BV1346" s="41">
        <v>11250.43</v>
      </c>
    </row>
    <row r="1347" spans="1:74">
      <c r="A1347" s="19" t="s">
        <v>4923</v>
      </c>
      <c r="B1347" s="39">
        <v>1970</v>
      </c>
      <c r="C1347" s="19">
        <f t="shared" ref="C1347:C1410" si="232">IF(B1347="?",ROUND(AVERAGE($B$2:$B$2336),0),B1347)</f>
        <v>1970</v>
      </c>
      <c r="D1347" s="19" t="s">
        <v>8303</v>
      </c>
      <c r="E1347" s="19" t="str">
        <f t="shared" si="231"/>
        <v>Jun</v>
      </c>
      <c r="F1347" s="19">
        <v>22</v>
      </c>
      <c r="G1347" s="40">
        <f t="shared" ref="G1347:G1410" si="233">DATE(C1347,MONTH(E1347&amp;2),F1347)</f>
        <v>25741</v>
      </c>
      <c r="H1347" s="19">
        <v>3</v>
      </c>
      <c r="I1347" s="19">
        <v>11289.11</v>
      </c>
      <c r="J1347" s="41">
        <v>11289.11</v>
      </c>
      <c r="K1347" s="19" t="s">
        <v>8298</v>
      </c>
      <c r="L1347" s="19" t="str">
        <v>tier - 3</v>
      </c>
      <c r="M1347" s="19" t="s">
        <v>8302</v>
      </c>
      <c r="N1347" s="19" t="str">
        <v>tier - 1</v>
      </c>
      <c r="O1347" s="19" t="s">
        <v>8315</v>
      </c>
      <c r="P1347" s="19" t="str">
        <v>R1012</v>
      </c>
      <c r="Q1347" s="19">
        <f ca="1" t="shared" ref="Q1347:Q1410" si="234">INT((TODAY()-G1347)/365.25)</f>
        <v>55</v>
      </c>
      <c r="R1347" s="29"/>
      <c r="U1347" s="19" t="s">
        <v>8310</v>
      </c>
      <c r="V1347" s="19" t="str">
        <f t="shared" si="229"/>
        <v>Sep</v>
      </c>
      <c r="X1347" s="19">
        <f t="shared" si="230"/>
        <v>1972</v>
      </c>
      <c r="AG1347" s="19" t="s">
        <v>4900</v>
      </c>
      <c r="AH1347" s="19" t="s">
        <v>8336</v>
      </c>
      <c r="AI1347" s="19" t="s">
        <v>8298</v>
      </c>
      <c r="AJ1347" s="19" t="s">
        <v>8297</v>
      </c>
      <c r="AK1347" s="19" t="str">
        <v>tier - 3</v>
      </c>
      <c r="AL1347" s="19" t="str">
        <v>tier - 2</v>
      </c>
      <c r="AT1347" s="19" t="s">
        <v>8343</v>
      </c>
      <c r="AU1347" s="19" t="str">
        <v>R1026</v>
      </c>
      <c r="BD1347" s="39">
        <v>1989</v>
      </c>
      <c r="BE1347" s="19" t="str">
        <f t="shared" si="225"/>
        <v>Dec</v>
      </c>
      <c r="BF1347" s="19">
        <v>17</v>
      </c>
      <c r="BG1347" s="40">
        <f t="shared" si="226"/>
        <v>32859</v>
      </c>
      <c r="BM1347" s="39">
        <v>1969</v>
      </c>
      <c r="BN1347" s="19" t="str">
        <f t="shared" si="227"/>
        <v>Aug</v>
      </c>
      <c r="BO1347" s="19">
        <v>20</v>
      </c>
      <c r="BP1347" s="40">
        <f t="shared" si="224"/>
        <v>25435</v>
      </c>
      <c r="BQ1347" s="19">
        <f ca="1" t="shared" si="228"/>
        <v>56</v>
      </c>
      <c r="BU1347" s="19">
        <v>11253.42</v>
      </c>
      <c r="BV1347" s="41">
        <v>11253.42</v>
      </c>
    </row>
    <row r="1348" spans="1:74">
      <c r="A1348" s="19" t="s">
        <v>4927</v>
      </c>
      <c r="B1348" s="39">
        <v>1988</v>
      </c>
      <c r="C1348" s="19">
        <f t="shared" si="232"/>
        <v>1988</v>
      </c>
      <c r="D1348" s="19" t="s">
        <v>8301</v>
      </c>
      <c r="E1348" s="19" t="str">
        <f t="shared" si="231"/>
        <v>Nov</v>
      </c>
      <c r="F1348" s="19">
        <v>14</v>
      </c>
      <c r="G1348" s="40">
        <f t="shared" si="233"/>
        <v>32461</v>
      </c>
      <c r="H1348" s="19">
        <v>3</v>
      </c>
      <c r="I1348" s="19">
        <v>11294.57</v>
      </c>
      <c r="J1348" s="41">
        <v>11294.57</v>
      </c>
      <c r="K1348" s="19" t="s">
        <v>8298</v>
      </c>
      <c r="L1348" s="19" t="str">
        <v>tier - 3</v>
      </c>
      <c r="M1348" s="19" t="s">
        <v>8302</v>
      </c>
      <c r="N1348" s="19" t="str">
        <v>tier - 1</v>
      </c>
      <c r="O1348" s="19" t="s">
        <v>8344</v>
      </c>
      <c r="P1348" s="19" t="str">
        <v>R1022</v>
      </c>
      <c r="Q1348" s="19">
        <f ca="1" t="shared" si="234"/>
        <v>36</v>
      </c>
      <c r="R1348" s="29"/>
      <c r="U1348" s="19" t="s">
        <v>8303</v>
      </c>
      <c r="V1348" s="19" t="str">
        <f t="shared" si="229"/>
        <v>Jun</v>
      </c>
      <c r="X1348" s="19">
        <f t="shared" si="230"/>
        <v>1970</v>
      </c>
      <c r="AG1348" s="19" t="s">
        <v>4904</v>
      </c>
      <c r="AH1348" s="19" t="s">
        <v>8336</v>
      </c>
      <c r="AI1348" s="19" t="s">
        <v>8298</v>
      </c>
      <c r="AJ1348" s="19" t="s">
        <v>8302</v>
      </c>
      <c r="AK1348" s="19" t="str">
        <v>tier - 3</v>
      </c>
      <c r="AL1348" s="19" t="str">
        <v>tier - 1</v>
      </c>
      <c r="AT1348" s="19" t="s">
        <v>8330</v>
      </c>
      <c r="AU1348" s="19" t="str">
        <v>R1011</v>
      </c>
      <c r="BD1348" s="39">
        <v>1969</v>
      </c>
      <c r="BE1348" s="19" t="str">
        <f t="shared" si="225"/>
        <v>Aug</v>
      </c>
      <c r="BF1348" s="19">
        <v>20</v>
      </c>
      <c r="BG1348" s="40">
        <f t="shared" si="226"/>
        <v>25435</v>
      </c>
      <c r="BM1348" s="39">
        <v>1981</v>
      </c>
      <c r="BN1348" s="19" t="str">
        <f t="shared" si="227"/>
        <v>Oct</v>
      </c>
      <c r="BO1348" s="19">
        <v>2</v>
      </c>
      <c r="BP1348" s="40">
        <f t="shared" si="224"/>
        <v>29861</v>
      </c>
      <c r="BQ1348" s="19">
        <f ca="1" t="shared" si="228"/>
        <v>44</v>
      </c>
      <c r="BU1348" s="19">
        <v>11255.29</v>
      </c>
      <c r="BV1348" s="41">
        <v>11255.29</v>
      </c>
    </row>
    <row r="1349" spans="1:74">
      <c r="A1349" s="19" t="s">
        <v>4931</v>
      </c>
      <c r="B1349" s="39">
        <v>1972</v>
      </c>
      <c r="C1349" s="19">
        <f t="shared" si="232"/>
        <v>1972</v>
      </c>
      <c r="D1349" s="19" t="s">
        <v>8310</v>
      </c>
      <c r="E1349" s="19" t="str">
        <f t="shared" si="231"/>
        <v>Sep</v>
      </c>
      <c r="F1349" s="19">
        <v>25</v>
      </c>
      <c r="G1349" s="40">
        <f t="shared" si="233"/>
        <v>26567</v>
      </c>
      <c r="H1349" s="19">
        <v>4</v>
      </c>
      <c r="I1349" s="19">
        <v>11299.34</v>
      </c>
      <c r="J1349" s="41">
        <v>11299.34</v>
      </c>
      <c r="K1349" s="19" t="s">
        <v>8298</v>
      </c>
      <c r="L1349" s="19" t="str">
        <v>tier - 3</v>
      </c>
      <c r="M1349" s="19" t="s">
        <v>8297</v>
      </c>
      <c r="N1349" s="19" t="str">
        <v>tier - 2</v>
      </c>
      <c r="O1349" s="19" t="s">
        <v>8330</v>
      </c>
      <c r="P1349" s="19" t="str">
        <v>R1011</v>
      </c>
      <c r="Q1349" s="19">
        <f ca="1" t="shared" si="234"/>
        <v>53</v>
      </c>
      <c r="R1349" s="29"/>
      <c r="U1349" s="19" t="s">
        <v>8303</v>
      </c>
      <c r="V1349" s="19" t="str">
        <f t="shared" si="229"/>
        <v>Jun</v>
      </c>
      <c r="X1349" s="19">
        <f t="shared" si="230"/>
        <v>1976</v>
      </c>
      <c r="AG1349" s="19" t="s">
        <v>4907</v>
      </c>
      <c r="AH1349" s="19" t="s">
        <v>8336</v>
      </c>
      <c r="AI1349" s="19" t="s">
        <v>8298</v>
      </c>
      <c r="AJ1349" s="19" t="s">
        <v>8302</v>
      </c>
      <c r="AK1349" s="19" t="str">
        <v>tier - 3</v>
      </c>
      <c r="AL1349" s="19" t="str">
        <v>tier - 1</v>
      </c>
      <c r="AT1349" s="19" t="s">
        <v>8343</v>
      </c>
      <c r="AU1349" s="19" t="str">
        <v>R1026</v>
      </c>
      <c r="BD1349" s="39">
        <v>1981</v>
      </c>
      <c r="BE1349" s="19" t="str">
        <f t="shared" si="225"/>
        <v>Oct</v>
      </c>
      <c r="BF1349" s="19">
        <v>2</v>
      </c>
      <c r="BG1349" s="40">
        <f t="shared" si="226"/>
        <v>29861</v>
      </c>
      <c r="BM1349" s="39">
        <v>1969</v>
      </c>
      <c r="BN1349" s="19" t="str">
        <f t="shared" si="227"/>
        <v>Oct</v>
      </c>
      <c r="BO1349" s="19">
        <v>11</v>
      </c>
      <c r="BP1349" s="40">
        <f t="shared" si="224"/>
        <v>25487</v>
      </c>
      <c r="BQ1349" s="19">
        <f ca="1" t="shared" si="228"/>
        <v>56</v>
      </c>
      <c r="BU1349" s="19">
        <v>11264.54</v>
      </c>
      <c r="BV1349" s="41">
        <v>11264.54</v>
      </c>
    </row>
    <row r="1350" spans="1:74">
      <c r="A1350" s="19" t="s">
        <v>4934</v>
      </c>
      <c r="B1350" s="39">
        <v>1968</v>
      </c>
      <c r="C1350" s="19">
        <f t="shared" si="232"/>
        <v>1968</v>
      </c>
      <c r="D1350" s="19" t="s">
        <v>8329</v>
      </c>
      <c r="E1350" s="19" t="str">
        <f t="shared" si="231"/>
        <v>Oct</v>
      </c>
      <c r="F1350" s="19">
        <v>6</v>
      </c>
      <c r="G1350" s="40">
        <f t="shared" si="233"/>
        <v>25117</v>
      </c>
      <c r="H1350" s="19">
        <v>1</v>
      </c>
      <c r="I1350" s="19">
        <v>11305.93</v>
      </c>
      <c r="J1350" s="41">
        <v>11305.93</v>
      </c>
      <c r="K1350" s="19" t="s">
        <v>8298</v>
      </c>
      <c r="L1350" s="19" t="str">
        <v>tier - 3</v>
      </c>
      <c r="M1350" s="19" t="s">
        <v>8302</v>
      </c>
      <c r="N1350" s="19" t="str">
        <v>tier - 1</v>
      </c>
      <c r="O1350" s="19" t="s">
        <v>8315</v>
      </c>
      <c r="P1350" s="19" t="str">
        <v>R1012</v>
      </c>
      <c r="Q1350" s="19">
        <f ca="1" t="shared" si="234"/>
        <v>57</v>
      </c>
      <c r="R1350" s="29"/>
      <c r="U1350" s="19" t="s">
        <v>8326</v>
      </c>
      <c r="V1350" s="19" t="str">
        <f t="shared" si="229"/>
        <v>Dec</v>
      </c>
      <c r="X1350" s="19">
        <f t="shared" si="230"/>
        <v>1969</v>
      </c>
      <c r="AG1350" s="19" t="s">
        <v>4911</v>
      </c>
      <c r="AH1350" s="19" t="s">
        <v>8336</v>
      </c>
      <c r="AI1350" s="19" t="s">
        <v>8298</v>
      </c>
      <c r="AJ1350" s="19" t="s">
        <v>8297</v>
      </c>
      <c r="AK1350" s="19" t="str">
        <v>tier - 3</v>
      </c>
      <c r="AL1350" s="19" t="str">
        <v>tier - 2</v>
      </c>
      <c r="AT1350" s="19" t="s">
        <v>8330</v>
      </c>
      <c r="AU1350" s="19" t="str">
        <v>R1011</v>
      </c>
      <c r="BD1350" s="39">
        <v>1969</v>
      </c>
      <c r="BE1350" s="19" t="str">
        <f t="shared" si="225"/>
        <v>Oct</v>
      </c>
      <c r="BF1350" s="19">
        <v>11</v>
      </c>
      <c r="BG1350" s="40">
        <f t="shared" si="226"/>
        <v>25487</v>
      </c>
      <c r="BM1350" s="39">
        <v>1971</v>
      </c>
      <c r="BN1350" s="19" t="str">
        <f t="shared" si="227"/>
        <v>Dec</v>
      </c>
      <c r="BO1350" s="19">
        <v>26</v>
      </c>
      <c r="BP1350" s="40">
        <f t="shared" si="224"/>
        <v>26293</v>
      </c>
      <c r="BQ1350" s="19">
        <f ca="1" t="shared" si="228"/>
        <v>53</v>
      </c>
      <c r="BU1350" s="19">
        <v>11265.71</v>
      </c>
      <c r="BV1350" s="41">
        <v>11265.71</v>
      </c>
    </row>
    <row r="1351" spans="1:74">
      <c r="A1351" s="19" t="s">
        <v>4937</v>
      </c>
      <c r="B1351" s="39">
        <v>1963</v>
      </c>
      <c r="C1351" s="19">
        <f t="shared" si="232"/>
        <v>1963</v>
      </c>
      <c r="D1351" s="19" t="s">
        <v>8301</v>
      </c>
      <c r="E1351" s="19" t="str">
        <f t="shared" si="231"/>
        <v>Nov</v>
      </c>
      <c r="F1351" s="19">
        <v>22</v>
      </c>
      <c r="G1351" s="40">
        <f t="shared" si="233"/>
        <v>23337</v>
      </c>
      <c r="H1351" s="19">
        <v>0</v>
      </c>
      <c r="I1351" s="19">
        <v>11312.33</v>
      </c>
      <c r="J1351" s="41">
        <v>11312.33</v>
      </c>
      <c r="K1351" s="19" t="s">
        <v>8298</v>
      </c>
      <c r="L1351" s="19" t="str">
        <v>tier - 3</v>
      </c>
      <c r="M1351" s="19" t="s">
        <v>8298</v>
      </c>
      <c r="N1351" s="19" t="str">
        <v>tier - 3</v>
      </c>
      <c r="O1351" s="19" t="s">
        <v>8315</v>
      </c>
      <c r="P1351" s="19" t="str">
        <v>R1012</v>
      </c>
      <c r="Q1351" s="19">
        <f ca="1" t="shared" si="234"/>
        <v>61</v>
      </c>
      <c r="R1351" s="29"/>
      <c r="U1351" s="19" t="s">
        <v>8326</v>
      </c>
      <c r="V1351" s="19" t="str">
        <f t="shared" si="229"/>
        <v>Dec</v>
      </c>
      <c r="X1351" s="19">
        <f t="shared" si="230"/>
        <v>1989</v>
      </c>
      <c r="AG1351" s="19" t="s">
        <v>4913</v>
      </c>
      <c r="AH1351" s="19" t="s">
        <v>8336</v>
      </c>
      <c r="AI1351" s="19" t="s">
        <v>8298</v>
      </c>
      <c r="AJ1351" s="19" t="s">
        <v>8302</v>
      </c>
      <c r="AK1351" s="19" t="str">
        <v>tier - 3</v>
      </c>
      <c r="AL1351" s="19" t="str">
        <v>tier - 1</v>
      </c>
      <c r="AT1351" s="19" t="s">
        <v>8335</v>
      </c>
      <c r="AU1351" s="19" t="str">
        <v>R1025</v>
      </c>
      <c r="BD1351" s="39">
        <v>1971</v>
      </c>
      <c r="BE1351" s="19" t="str">
        <f t="shared" si="225"/>
        <v>Dec</v>
      </c>
      <c r="BF1351" s="19">
        <v>26</v>
      </c>
      <c r="BG1351" s="40">
        <f t="shared" si="226"/>
        <v>26293</v>
      </c>
      <c r="BM1351" s="39">
        <v>2004</v>
      </c>
      <c r="BN1351" s="19" t="str">
        <f t="shared" si="227"/>
        <v>Oct</v>
      </c>
      <c r="BO1351" s="19">
        <v>4</v>
      </c>
      <c r="BP1351" s="40">
        <f t="shared" si="224"/>
        <v>38264</v>
      </c>
      <c r="BQ1351" s="19">
        <f ca="1" t="shared" si="228"/>
        <v>21</v>
      </c>
      <c r="BU1351" s="19">
        <v>11272.33</v>
      </c>
      <c r="BV1351" s="41">
        <v>11272.33</v>
      </c>
    </row>
    <row r="1352" spans="1:74">
      <c r="A1352" s="19" t="s">
        <v>4941</v>
      </c>
      <c r="B1352" s="39">
        <v>1995</v>
      </c>
      <c r="C1352" s="19">
        <f t="shared" si="232"/>
        <v>1995</v>
      </c>
      <c r="D1352" s="19" t="s">
        <v>8326</v>
      </c>
      <c r="E1352" s="19" t="str">
        <f t="shared" si="231"/>
        <v>Dec</v>
      </c>
      <c r="F1352" s="19">
        <v>10</v>
      </c>
      <c r="G1352" s="40">
        <f t="shared" si="233"/>
        <v>35043</v>
      </c>
      <c r="H1352" s="19">
        <v>0</v>
      </c>
      <c r="I1352" s="19">
        <v>11318.57</v>
      </c>
      <c r="J1352" s="41">
        <v>11318.57</v>
      </c>
      <c r="K1352" s="19" t="s">
        <v>8298</v>
      </c>
      <c r="L1352" s="19" t="str">
        <v>tier - 3</v>
      </c>
      <c r="M1352" s="19" t="s">
        <v>8297</v>
      </c>
      <c r="N1352" s="19" t="str">
        <v>tier - 2</v>
      </c>
      <c r="O1352" s="19" t="s">
        <v>8343</v>
      </c>
      <c r="P1352" s="19" t="str">
        <v>R1026</v>
      </c>
      <c r="Q1352" s="19">
        <f ca="1" t="shared" si="234"/>
        <v>29</v>
      </c>
      <c r="R1352" s="29"/>
      <c r="U1352" s="19" t="s">
        <v>8328</v>
      </c>
      <c r="V1352" s="19" t="str">
        <f t="shared" si="229"/>
        <v>Aug</v>
      </c>
      <c r="X1352" s="19">
        <f t="shared" si="230"/>
        <v>1969</v>
      </c>
      <c r="AG1352" s="19" t="s">
        <v>4916</v>
      </c>
      <c r="AH1352" s="19" t="s">
        <v>8336</v>
      </c>
      <c r="AI1352" s="19" t="s">
        <v>8298</v>
      </c>
      <c r="AJ1352" s="19" t="s">
        <v>8297</v>
      </c>
      <c r="AK1352" s="19" t="str">
        <v>tier - 3</v>
      </c>
      <c r="AL1352" s="19" t="str">
        <v>tier - 2</v>
      </c>
      <c r="AT1352" s="19" t="s">
        <v>8332</v>
      </c>
      <c r="AU1352" s="19" t="str">
        <v>R1019</v>
      </c>
      <c r="BD1352" s="39">
        <v>2004</v>
      </c>
      <c r="BE1352" s="19" t="str">
        <f t="shared" si="225"/>
        <v>Oct</v>
      </c>
      <c r="BF1352" s="19">
        <v>4</v>
      </c>
      <c r="BG1352" s="40">
        <f t="shared" si="226"/>
        <v>38264</v>
      </c>
      <c r="BM1352" s="39">
        <v>1967</v>
      </c>
      <c r="BN1352" s="19" t="str">
        <f t="shared" si="227"/>
        <v>Jun</v>
      </c>
      <c r="BO1352" s="19">
        <v>14</v>
      </c>
      <c r="BP1352" s="40">
        <f t="shared" ref="BP1352:BP1415" si="235">DATE(BM1352,MONTH(5&amp;BN1352),BO1352)</f>
        <v>24637</v>
      </c>
      <c r="BQ1352" s="19">
        <f ca="1" t="shared" si="228"/>
        <v>58</v>
      </c>
      <c r="BU1352" s="19">
        <v>11286.54</v>
      </c>
      <c r="BV1352" s="41">
        <v>11286.54</v>
      </c>
    </row>
    <row r="1353" spans="1:74">
      <c r="A1353" s="19" t="s">
        <v>4944</v>
      </c>
      <c r="B1353" s="39">
        <v>1963</v>
      </c>
      <c r="C1353" s="19">
        <f t="shared" si="232"/>
        <v>1963</v>
      </c>
      <c r="D1353" s="19" t="s">
        <v>8296</v>
      </c>
      <c r="E1353" s="19" t="str">
        <f t="shared" si="231"/>
        <v>Jul</v>
      </c>
      <c r="F1353" s="19">
        <v>11</v>
      </c>
      <c r="G1353" s="40">
        <f t="shared" si="233"/>
        <v>23203</v>
      </c>
      <c r="H1353" s="19">
        <v>0</v>
      </c>
      <c r="I1353" s="19">
        <v>11319.12</v>
      </c>
      <c r="J1353" s="41">
        <v>11319.12</v>
      </c>
      <c r="K1353" s="19" t="s">
        <v>8298</v>
      </c>
      <c r="L1353" s="19" t="str">
        <v>tier - 3</v>
      </c>
      <c r="M1353" s="19" t="s">
        <v>8302</v>
      </c>
      <c r="N1353" s="19" t="str">
        <v>tier - 1</v>
      </c>
      <c r="O1353" s="19" t="s">
        <v>8315</v>
      </c>
      <c r="P1353" s="19" t="str">
        <v>R1012</v>
      </c>
      <c r="Q1353" s="19">
        <f ca="1" t="shared" si="234"/>
        <v>62</v>
      </c>
      <c r="R1353" s="29"/>
      <c r="U1353" s="19" t="s">
        <v>8329</v>
      </c>
      <c r="V1353" s="19" t="str">
        <f t="shared" si="229"/>
        <v>Oct</v>
      </c>
      <c r="X1353" s="19">
        <f t="shared" si="230"/>
        <v>1981</v>
      </c>
      <c r="AG1353" s="19" t="s">
        <v>4920</v>
      </c>
      <c r="AH1353" s="19" t="s">
        <v>8336</v>
      </c>
      <c r="AI1353" s="19" t="s">
        <v>8298</v>
      </c>
      <c r="AJ1353" s="19" t="s">
        <v>8298</v>
      </c>
      <c r="AK1353" s="19" t="str">
        <v>tier - 3</v>
      </c>
      <c r="AL1353" s="19" t="str">
        <v>tier - 3</v>
      </c>
      <c r="AT1353" s="19" t="s">
        <v>8337</v>
      </c>
      <c r="AU1353" s="19" t="str">
        <v>R1024</v>
      </c>
      <c r="BD1353" s="39">
        <v>1967</v>
      </c>
      <c r="BE1353" s="19" t="str">
        <f t="shared" ref="BE1353:BE1416" si="236">SUBSTITUTE(D1346,"?","Sep")</f>
        <v>Jun</v>
      </c>
      <c r="BF1353" s="19">
        <v>14</v>
      </c>
      <c r="BG1353" s="40">
        <f t="shared" ref="BG1353:BG1416" si="237">DATE(BD1353,MONTH(5&amp;BE1353),BF1353)</f>
        <v>24637</v>
      </c>
      <c r="BM1353" s="39">
        <v>1970</v>
      </c>
      <c r="BN1353" s="19" t="str">
        <f t="shared" ref="BN1353:BN1416" si="238">SUBSTITUTE(E1347,"?","Sep")</f>
        <v>Jun</v>
      </c>
      <c r="BO1353" s="19">
        <v>22</v>
      </c>
      <c r="BP1353" s="40">
        <f t="shared" si="235"/>
        <v>25741</v>
      </c>
      <c r="BQ1353" s="19">
        <f ca="1" t="shared" ref="BQ1353:BQ1416" si="239">INT((TODAY()-BP1353)/365.25)</f>
        <v>55</v>
      </c>
      <c r="BU1353" s="19">
        <v>11289.11</v>
      </c>
      <c r="BV1353" s="41">
        <v>11289.11</v>
      </c>
    </row>
    <row r="1354" spans="1:74">
      <c r="A1354" s="19" t="s">
        <v>4948</v>
      </c>
      <c r="B1354" s="39">
        <v>2002</v>
      </c>
      <c r="C1354" s="19">
        <f t="shared" si="232"/>
        <v>2002</v>
      </c>
      <c r="D1354" s="19" t="s">
        <v>8310</v>
      </c>
      <c r="E1354" s="19" t="str">
        <f t="shared" si="231"/>
        <v>Sep</v>
      </c>
      <c r="F1354" s="19">
        <v>20</v>
      </c>
      <c r="G1354" s="40">
        <f t="shared" si="233"/>
        <v>37519</v>
      </c>
      <c r="H1354" s="19">
        <v>0</v>
      </c>
      <c r="I1354" s="19">
        <v>11321.49</v>
      </c>
      <c r="J1354" s="41">
        <v>11321.49</v>
      </c>
      <c r="K1354" s="19" t="s">
        <v>8298</v>
      </c>
      <c r="L1354" s="19" t="str">
        <v>tier - 3</v>
      </c>
      <c r="M1354" s="19" t="s">
        <v>8298</v>
      </c>
      <c r="N1354" s="19" t="str">
        <v>tier - 3</v>
      </c>
      <c r="O1354" s="19" t="s">
        <v>8315</v>
      </c>
      <c r="P1354" s="19" t="str">
        <v>R1012</v>
      </c>
      <c r="Q1354" s="19">
        <f ca="1" t="shared" si="234"/>
        <v>23</v>
      </c>
      <c r="R1354" s="29"/>
      <c r="U1354" s="19" t="s">
        <v>8329</v>
      </c>
      <c r="V1354" s="19" t="str">
        <f t="shared" si="229"/>
        <v>Oct</v>
      </c>
      <c r="X1354" s="19">
        <f t="shared" si="230"/>
        <v>1969</v>
      </c>
      <c r="AG1354" s="19" t="s">
        <v>4923</v>
      </c>
      <c r="AH1354" s="19" t="s">
        <v>8336</v>
      </c>
      <c r="AI1354" s="19" t="s">
        <v>8298</v>
      </c>
      <c r="AJ1354" s="19" t="s">
        <v>8302</v>
      </c>
      <c r="AK1354" s="19" t="str">
        <v>tier - 3</v>
      </c>
      <c r="AL1354" s="19" t="str">
        <v>tier - 1</v>
      </c>
      <c r="AT1354" s="19" t="s">
        <v>8315</v>
      </c>
      <c r="AU1354" s="19" t="str">
        <v>R1012</v>
      </c>
      <c r="BD1354" s="39">
        <v>1970</v>
      </c>
      <c r="BE1354" s="19" t="str">
        <f t="shared" si="236"/>
        <v>Jun</v>
      </c>
      <c r="BF1354" s="19">
        <v>22</v>
      </c>
      <c r="BG1354" s="40">
        <f t="shared" si="237"/>
        <v>25741</v>
      </c>
      <c r="BM1354" s="39">
        <v>1988</v>
      </c>
      <c r="BN1354" s="19" t="str">
        <f t="shared" si="238"/>
        <v>Nov</v>
      </c>
      <c r="BO1354" s="19">
        <v>14</v>
      </c>
      <c r="BP1354" s="40">
        <f t="shared" si="235"/>
        <v>32461</v>
      </c>
      <c r="BQ1354" s="19">
        <f ca="1" t="shared" si="239"/>
        <v>36</v>
      </c>
      <c r="BU1354" s="19">
        <v>11294.57</v>
      </c>
      <c r="BV1354" s="41">
        <v>11294.57</v>
      </c>
    </row>
    <row r="1355" spans="1:74">
      <c r="A1355" s="19" t="s">
        <v>4951</v>
      </c>
      <c r="B1355" s="39">
        <v>1989</v>
      </c>
      <c r="C1355" s="19">
        <f t="shared" si="232"/>
        <v>1989</v>
      </c>
      <c r="D1355" s="19" t="s">
        <v>8328</v>
      </c>
      <c r="E1355" s="19" t="str">
        <f t="shared" si="231"/>
        <v>Aug</v>
      </c>
      <c r="F1355" s="19">
        <v>19</v>
      </c>
      <c r="G1355" s="40">
        <f t="shared" si="233"/>
        <v>32739</v>
      </c>
      <c r="H1355" s="19">
        <v>1</v>
      </c>
      <c r="I1355" s="19">
        <v>11326.71</v>
      </c>
      <c r="J1355" s="41">
        <v>11326.71</v>
      </c>
      <c r="K1355" s="19" t="s">
        <v>8298</v>
      </c>
      <c r="L1355" s="19" t="str">
        <v>tier - 3</v>
      </c>
      <c r="M1355" s="19" t="s">
        <v>8298</v>
      </c>
      <c r="N1355" s="19" t="str">
        <v>tier - 3</v>
      </c>
      <c r="O1355" s="19" t="s">
        <v>8299</v>
      </c>
      <c r="P1355" s="19" t="str">
        <v>R1013</v>
      </c>
      <c r="Q1355" s="19">
        <f ca="1" t="shared" si="234"/>
        <v>36</v>
      </c>
      <c r="R1355" s="29"/>
      <c r="U1355" s="19" t="s">
        <v>8326</v>
      </c>
      <c r="V1355" s="19" t="str">
        <f t="shared" si="229"/>
        <v>Dec</v>
      </c>
      <c r="X1355" s="19">
        <f t="shared" si="230"/>
        <v>1971</v>
      </c>
      <c r="AG1355" s="19" t="s">
        <v>4927</v>
      </c>
      <c r="AH1355" s="19" t="s">
        <v>8336</v>
      </c>
      <c r="AI1355" s="19" t="s">
        <v>8298</v>
      </c>
      <c r="AJ1355" s="19" t="s">
        <v>8302</v>
      </c>
      <c r="AK1355" s="19" t="str">
        <v>tier - 3</v>
      </c>
      <c r="AL1355" s="19" t="str">
        <v>tier - 1</v>
      </c>
      <c r="AT1355" s="19" t="s">
        <v>8344</v>
      </c>
      <c r="AU1355" s="19" t="str">
        <v>R1022</v>
      </c>
      <c r="BD1355" s="39">
        <v>1988</v>
      </c>
      <c r="BE1355" s="19" t="str">
        <f t="shared" si="236"/>
        <v>Nov</v>
      </c>
      <c r="BF1355" s="19">
        <v>14</v>
      </c>
      <c r="BG1355" s="40">
        <f t="shared" si="237"/>
        <v>32461</v>
      </c>
      <c r="BM1355" s="39">
        <v>1972</v>
      </c>
      <c r="BN1355" s="19" t="str">
        <f t="shared" si="238"/>
        <v>Sep</v>
      </c>
      <c r="BO1355" s="19">
        <v>25</v>
      </c>
      <c r="BP1355" s="40">
        <f t="shared" si="235"/>
        <v>26567</v>
      </c>
      <c r="BQ1355" s="19">
        <f ca="1" t="shared" si="239"/>
        <v>53</v>
      </c>
      <c r="BU1355" s="19">
        <v>11299.34</v>
      </c>
      <c r="BV1355" s="41">
        <v>11299.34</v>
      </c>
    </row>
    <row r="1356" spans="1:74">
      <c r="A1356" s="19" t="s">
        <v>4955</v>
      </c>
      <c r="B1356" s="39">
        <v>1968</v>
      </c>
      <c r="C1356" s="19">
        <f t="shared" si="232"/>
        <v>1968</v>
      </c>
      <c r="D1356" s="19" t="s">
        <v>8301</v>
      </c>
      <c r="E1356" s="19" t="str">
        <f t="shared" si="231"/>
        <v>Nov</v>
      </c>
      <c r="F1356" s="19">
        <v>2</v>
      </c>
      <c r="G1356" s="40">
        <f t="shared" si="233"/>
        <v>25144</v>
      </c>
      <c r="H1356" s="19">
        <v>0</v>
      </c>
      <c r="I1356" s="19">
        <v>11344.32</v>
      </c>
      <c r="J1356" s="41">
        <v>11344.32</v>
      </c>
      <c r="K1356" s="19" t="s">
        <v>8298</v>
      </c>
      <c r="L1356" s="19" t="str">
        <v>tier - 3</v>
      </c>
      <c r="M1356" s="19" t="s">
        <v>8297</v>
      </c>
      <c r="N1356" s="19" t="str">
        <v>tier - 2</v>
      </c>
      <c r="O1356" s="19" t="s">
        <v>8335</v>
      </c>
      <c r="P1356" s="19" t="str">
        <v>R1025</v>
      </c>
      <c r="Q1356" s="19">
        <f ca="1" t="shared" si="234"/>
        <v>57</v>
      </c>
      <c r="R1356" s="29"/>
      <c r="U1356" s="19" t="s">
        <v>8329</v>
      </c>
      <c r="V1356" s="19" t="str">
        <f t="shared" si="229"/>
        <v>Oct</v>
      </c>
      <c r="X1356" s="19">
        <f t="shared" si="230"/>
        <v>2004</v>
      </c>
      <c r="AG1356" s="19" t="s">
        <v>4931</v>
      </c>
      <c r="AH1356" s="19" t="s">
        <v>8336</v>
      </c>
      <c r="AI1356" s="19" t="s">
        <v>8298</v>
      </c>
      <c r="AJ1356" s="19" t="s">
        <v>8297</v>
      </c>
      <c r="AK1356" s="19" t="str">
        <v>tier - 3</v>
      </c>
      <c r="AL1356" s="19" t="str">
        <v>tier - 2</v>
      </c>
      <c r="AT1356" s="19" t="s">
        <v>8330</v>
      </c>
      <c r="AU1356" s="19" t="str">
        <v>R1011</v>
      </c>
      <c r="BD1356" s="39">
        <v>1972</v>
      </c>
      <c r="BE1356" s="19" t="str">
        <f t="shared" si="236"/>
        <v>Sep</v>
      </c>
      <c r="BF1356" s="19">
        <v>25</v>
      </c>
      <c r="BG1356" s="40">
        <f t="shared" si="237"/>
        <v>26567</v>
      </c>
      <c r="BM1356" s="39">
        <v>1968</v>
      </c>
      <c r="BN1356" s="19" t="str">
        <f t="shared" si="238"/>
        <v>Oct</v>
      </c>
      <c r="BO1356" s="19">
        <v>6</v>
      </c>
      <c r="BP1356" s="40">
        <f t="shared" si="235"/>
        <v>25117</v>
      </c>
      <c r="BQ1356" s="19">
        <f ca="1" t="shared" si="239"/>
        <v>57</v>
      </c>
      <c r="BU1356" s="19">
        <v>11305.93</v>
      </c>
      <c r="BV1356" s="41">
        <v>11305.93</v>
      </c>
    </row>
    <row r="1357" spans="1:74">
      <c r="A1357" s="19" t="s">
        <v>4958</v>
      </c>
      <c r="B1357" s="39">
        <v>1964</v>
      </c>
      <c r="C1357" s="19">
        <f t="shared" si="232"/>
        <v>1964</v>
      </c>
      <c r="D1357" s="19" t="s">
        <v>8296</v>
      </c>
      <c r="E1357" s="19" t="str">
        <f t="shared" si="231"/>
        <v>Jul</v>
      </c>
      <c r="F1357" s="19">
        <v>12</v>
      </c>
      <c r="G1357" s="40">
        <f t="shared" si="233"/>
        <v>23570</v>
      </c>
      <c r="H1357" s="19">
        <v>0</v>
      </c>
      <c r="I1357" s="19">
        <v>11345.52</v>
      </c>
      <c r="J1357" s="41">
        <v>11345.52</v>
      </c>
      <c r="K1357" s="19" t="s">
        <v>8298</v>
      </c>
      <c r="L1357" s="19" t="str">
        <v>tier - 3</v>
      </c>
      <c r="M1357" s="19" t="s">
        <v>8298</v>
      </c>
      <c r="N1357" s="19" t="str">
        <v>tier - 3</v>
      </c>
      <c r="O1357" s="19" t="s">
        <v>8330</v>
      </c>
      <c r="P1357" s="19" t="str">
        <v>R1011</v>
      </c>
      <c r="Q1357" s="19">
        <f ca="1" t="shared" si="234"/>
        <v>61</v>
      </c>
      <c r="R1357" s="29"/>
      <c r="U1357" s="19" t="s">
        <v>8303</v>
      </c>
      <c r="V1357" s="19" t="str">
        <f t="shared" si="229"/>
        <v>Jun</v>
      </c>
      <c r="X1357" s="19">
        <f t="shared" si="230"/>
        <v>1967</v>
      </c>
      <c r="AG1357" s="19" t="s">
        <v>4934</v>
      </c>
      <c r="AH1357" s="19" t="s">
        <v>8336</v>
      </c>
      <c r="AI1357" s="19" t="s">
        <v>8298</v>
      </c>
      <c r="AJ1357" s="19" t="s">
        <v>8302</v>
      </c>
      <c r="AK1357" s="19" t="str">
        <v>tier - 3</v>
      </c>
      <c r="AL1357" s="19" t="str">
        <v>tier - 1</v>
      </c>
      <c r="AT1357" s="19" t="s">
        <v>8315</v>
      </c>
      <c r="AU1357" s="19" t="str">
        <v>R1012</v>
      </c>
      <c r="BD1357" s="39">
        <v>1968</v>
      </c>
      <c r="BE1357" s="19" t="str">
        <f t="shared" si="236"/>
        <v>Oct</v>
      </c>
      <c r="BF1357" s="19">
        <v>6</v>
      </c>
      <c r="BG1357" s="40">
        <f t="shared" si="237"/>
        <v>25117</v>
      </c>
      <c r="BM1357" s="39">
        <v>1963</v>
      </c>
      <c r="BN1357" s="19" t="str">
        <f t="shared" si="238"/>
        <v>Nov</v>
      </c>
      <c r="BO1357" s="19">
        <v>22</v>
      </c>
      <c r="BP1357" s="40">
        <f t="shared" si="235"/>
        <v>23337</v>
      </c>
      <c r="BQ1357" s="19">
        <f ca="1" t="shared" si="239"/>
        <v>61</v>
      </c>
      <c r="BU1357" s="19">
        <v>11312.33</v>
      </c>
      <c r="BV1357" s="41">
        <v>11312.33</v>
      </c>
    </row>
    <row r="1358" spans="1:74">
      <c r="A1358" s="19" t="s">
        <v>4961</v>
      </c>
      <c r="B1358" s="39">
        <v>1965</v>
      </c>
      <c r="C1358" s="19">
        <f t="shared" si="232"/>
        <v>1965</v>
      </c>
      <c r="D1358" s="19" t="s">
        <v>8301</v>
      </c>
      <c r="E1358" s="19" t="str">
        <f t="shared" si="231"/>
        <v>Nov</v>
      </c>
      <c r="F1358" s="19">
        <v>29</v>
      </c>
      <c r="G1358" s="40">
        <f t="shared" si="233"/>
        <v>24075</v>
      </c>
      <c r="H1358" s="19">
        <v>0</v>
      </c>
      <c r="I1358" s="19">
        <v>11353.23</v>
      </c>
      <c r="J1358" s="41">
        <v>11353.23</v>
      </c>
      <c r="K1358" s="19" t="s">
        <v>8298</v>
      </c>
      <c r="L1358" s="19" t="str">
        <v>tier - 3</v>
      </c>
      <c r="M1358" s="19" t="s">
        <v>8302</v>
      </c>
      <c r="N1358" s="19" t="str">
        <v>tier - 1</v>
      </c>
      <c r="O1358" s="19" t="s">
        <v>8315</v>
      </c>
      <c r="P1358" s="19" t="str">
        <v>R1012</v>
      </c>
      <c r="Q1358" s="19">
        <f ca="1" t="shared" si="234"/>
        <v>59</v>
      </c>
      <c r="R1358" s="29"/>
      <c r="U1358" s="19" t="s">
        <v>8303</v>
      </c>
      <c r="V1358" s="19" t="str">
        <f t="shared" ref="V1358:V1421" si="240">SUBSTITUTE(U1358,"?","Sep")</f>
        <v>Jun</v>
      </c>
      <c r="X1358" s="19">
        <f t="shared" ref="X1358:X1421" si="241">IF(B1347="?",ROUND(AVERAGE($B$2:$B$2355),0),B1347)</f>
        <v>1970</v>
      </c>
      <c r="AG1358" s="19" t="s">
        <v>4937</v>
      </c>
      <c r="AH1358" s="19" t="s">
        <v>8336</v>
      </c>
      <c r="AI1358" s="19" t="s">
        <v>8298</v>
      </c>
      <c r="AJ1358" s="19" t="s">
        <v>8298</v>
      </c>
      <c r="AK1358" s="19" t="str">
        <v>tier - 3</v>
      </c>
      <c r="AL1358" s="19" t="str">
        <v>tier - 3</v>
      </c>
      <c r="AT1358" s="19" t="s">
        <v>8315</v>
      </c>
      <c r="AU1358" s="19" t="str">
        <v>R1012</v>
      </c>
      <c r="BD1358" s="39">
        <v>1963</v>
      </c>
      <c r="BE1358" s="19" t="str">
        <f t="shared" si="236"/>
        <v>Nov</v>
      </c>
      <c r="BF1358" s="19">
        <v>22</v>
      </c>
      <c r="BG1358" s="40">
        <f t="shared" si="237"/>
        <v>23337</v>
      </c>
      <c r="BM1358" s="39">
        <v>1995</v>
      </c>
      <c r="BN1358" s="19" t="str">
        <f t="shared" si="238"/>
        <v>Dec</v>
      </c>
      <c r="BO1358" s="19">
        <v>10</v>
      </c>
      <c r="BP1358" s="40">
        <f t="shared" si="235"/>
        <v>35043</v>
      </c>
      <c r="BQ1358" s="19">
        <f ca="1" t="shared" si="239"/>
        <v>29</v>
      </c>
      <c r="BU1358" s="19">
        <v>11318.57</v>
      </c>
      <c r="BV1358" s="41">
        <v>11318.57</v>
      </c>
    </row>
    <row r="1359" spans="1:74">
      <c r="A1359" s="19" t="s">
        <v>4965</v>
      </c>
      <c r="B1359" s="39">
        <v>1965</v>
      </c>
      <c r="C1359" s="19">
        <f t="shared" si="232"/>
        <v>1965</v>
      </c>
      <c r="D1359" s="19" t="s">
        <v>8310</v>
      </c>
      <c r="E1359" s="19" t="str">
        <f t="shared" si="231"/>
        <v>Sep</v>
      </c>
      <c r="F1359" s="19">
        <v>26</v>
      </c>
      <c r="G1359" s="40">
        <f t="shared" si="233"/>
        <v>24011</v>
      </c>
      <c r="H1359" s="19">
        <v>0</v>
      </c>
      <c r="I1359" s="19">
        <v>11356.66</v>
      </c>
      <c r="J1359" s="41">
        <v>11356.66</v>
      </c>
      <c r="K1359" s="19" t="s">
        <v>8298</v>
      </c>
      <c r="L1359" s="19" t="str">
        <v>tier - 3</v>
      </c>
      <c r="M1359" s="19" t="s">
        <v>8298</v>
      </c>
      <c r="N1359" s="19" t="str">
        <v>tier - 3</v>
      </c>
      <c r="O1359" s="19" t="s">
        <v>8315</v>
      </c>
      <c r="P1359" s="19" t="str">
        <v>R1012</v>
      </c>
      <c r="Q1359" s="19">
        <f ca="1" t="shared" si="234"/>
        <v>60</v>
      </c>
      <c r="R1359" s="29"/>
      <c r="U1359" s="19" t="s">
        <v>8301</v>
      </c>
      <c r="V1359" s="19" t="str">
        <f t="shared" si="240"/>
        <v>Nov</v>
      </c>
      <c r="X1359" s="19">
        <f t="shared" si="241"/>
        <v>1988</v>
      </c>
      <c r="AG1359" s="19" t="s">
        <v>4941</v>
      </c>
      <c r="AH1359" s="19" t="s">
        <v>8336</v>
      </c>
      <c r="AI1359" s="19" t="s">
        <v>8298</v>
      </c>
      <c r="AJ1359" s="19" t="s">
        <v>8297</v>
      </c>
      <c r="AK1359" s="19" t="str">
        <v>tier - 3</v>
      </c>
      <c r="AL1359" s="19" t="str">
        <v>tier - 2</v>
      </c>
      <c r="AT1359" s="19" t="s">
        <v>8343</v>
      </c>
      <c r="AU1359" s="19" t="str">
        <v>R1026</v>
      </c>
      <c r="BD1359" s="39">
        <v>1995</v>
      </c>
      <c r="BE1359" s="19" t="str">
        <f t="shared" si="236"/>
        <v>Dec</v>
      </c>
      <c r="BF1359" s="19">
        <v>10</v>
      </c>
      <c r="BG1359" s="40">
        <f t="shared" si="237"/>
        <v>35043</v>
      </c>
      <c r="BM1359" s="39">
        <v>1963</v>
      </c>
      <c r="BN1359" s="19" t="str">
        <f t="shared" si="238"/>
        <v>Jul</v>
      </c>
      <c r="BO1359" s="19">
        <v>11</v>
      </c>
      <c r="BP1359" s="40">
        <f t="shared" si="235"/>
        <v>23203</v>
      </c>
      <c r="BQ1359" s="19">
        <f ca="1" t="shared" si="239"/>
        <v>62</v>
      </c>
      <c r="BU1359" s="19">
        <v>11319.12</v>
      </c>
      <c r="BV1359" s="41">
        <v>11319.12</v>
      </c>
    </row>
    <row r="1360" spans="1:74">
      <c r="A1360" s="19" t="s">
        <v>4968</v>
      </c>
      <c r="B1360" s="39">
        <v>1964</v>
      </c>
      <c r="C1360" s="19">
        <f t="shared" si="232"/>
        <v>1964</v>
      </c>
      <c r="D1360" s="19" t="s">
        <v>8296</v>
      </c>
      <c r="E1360" s="19" t="str">
        <f t="shared" si="231"/>
        <v>Jul</v>
      </c>
      <c r="F1360" s="19">
        <v>4</v>
      </c>
      <c r="G1360" s="40">
        <f t="shared" si="233"/>
        <v>23562</v>
      </c>
      <c r="H1360" s="19">
        <v>0</v>
      </c>
      <c r="I1360" s="19">
        <v>11362.76</v>
      </c>
      <c r="J1360" s="41">
        <v>11362.76</v>
      </c>
      <c r="K1360" s="19" t="s">
        <v>8298</v>
      </c>
      <c r="L1360" s="19" t="str">
        <v>tier - 3</v>
      </c>
      <c r="M1360" s="19" t="s">
        <v>8302</v>
      </c>
      <c r="N1360" s="19" t="str">
        <v>tier - 1</v>
      </c>
      <c r="O1360" s="19" t="s">
        <v>8330</v>
      </c>
      <c r="P1360" s="19" t="str">
        <v>R1011</v>
      </c>
      <c r="Q1360" s="19">
        <f ca="1" t="shared" si="234"/>
        <v>61</v>
      </c>
      <c r="R1360" s="29"/>
      <c r="U1360" s="19" t="s">
        <v>8310</v>
      </c>
      <c r="V1360" s="19" t="str">
        <f t="shared" si="240"/>
        <v>Sep</v>
      </c>
      <c r="X1360" s="19">
        <f t="shared" si="241"/>
        <v>1972</v>
      </c>
      <c r="AG1360" s="19" t="s">
        <v>4944</v>
      </c>
      <c r="AH1360" s="19" t="s">
        <v>8336</v>
      </c>
      <c r="AI1360" s="19" t="s">
        <v>8298</v>
      </c>
      <c r="AJ1360" s="19" t="s">
        <v>8302</v>
      </c>
      <c r="AK1360" s="19" t="str">
        <v>tier - 3</v>
      </c>
      <c r="AL1360" s="19" t="str">
        <v>tier - 1</v>
      </c>
      <c r="AT1360" s="19" t="s">
        <v>8315</v>
      </c>
      <c r="AU1360" s="19" t="str">
        <v>R1012</v>
      </c>
      <c r="BD1360" s="39">
        <v>1963</v>
      </c>
      <c r="BE1360" s="19" t="str">
        <f t="shared" si="236"/>
        <v>Jul</v>
      </c>
      <c r="BF1360" s="19">
        <v>11</v>
      </c>
      <c r="BG1360" s="40">
        <f t="shared" si="237"/>
        <v>23203</v>
      </c>
      <c r="BM1360" s="39">
        <v>2002</v>
      </c>
      <c r="BN1360" s="19" t="str">
        <f t="shared" si="238"/>
        <v>Sep</v>
      </c>
      <c r="BO1360" s="19">
        <v>20</v>
      </c>
      <c r="BP1360" s="40">
        <f t="shared" si="235"/>
        <v>37519</v>
      </c>
      <c r="BQ1360" s="19">
        <f ca="1" t="shared" si="239"/>
        <v>23</v>
      </c>
      <c r="BU1360" s="19">
        <v>11321.49</v>
      </c>
      <c r="BV1360" s="41">
        <v>11321.49</v>
      </c>
    </row>
    <row r="1361" spans="1:74">
      <c r="A1361" s="19" t="s">
        <v>4971</v>
      </c>
      <c r="B1361" s="39">
        <v>1964</v>
      </c>
      <c r="C1361" s="19">
        <f t="shared" si="232"/>
        <v>1964</v>
      </c>
      <c r="D1361" s="19" t="s">
        <v>8296</v>
      </c>
      <c r="E1361" s="19" t="str">
        <f t="shared" si="231"/>
        <v>Jul</v>
      </c>
      <c r="F1361" s="19">
        <v>3</v>
      </c>
      <c r="G1361" s="40">
        <f t="shared" si="233"/>
        <v>23561</v>
      </c>
      <c r="H1361" s="19">
        <v>0</v>
      </c>
      <c r="I1361" s="19">
        <v>11363.28</v>
      </c>
      <c r="J1361" s="41">
        <v>11363.28</v>
      </c>
      <c r="K1361" s="19" t="s">
        <v>8298</v>
      </c>
      <c r="L1361" s="19" t="str">
        <v>tier - 3</v>
      </c>
      <c r="M1361" s="19" t="s">
        <v>8302</v>
      </c>
      <c r="N1361" s="19" t="str">
        <v>tier - 1</v>
      </c>
      <c r="O1361" s="19" t="s">
        <v>8299</v>
      </c>
      <c r="P1361" s="19" t="str">
        <v>R1013</v>
      </c>
      <c r="Q1361" s="19">
        <f ca="1" t="shared" si="234"/>
        <v>61</v>
      </c>
      <c r="R1361" s="29"/>
      <c r="U1361" s="19" t="s">
        <v>8329</v>
      </c>
      <c r="V1361" s="19" t="str">
        <f t="shared" si="240"/>
        <v>Oct</v>
      </c>
      <c r="X1361" s="19">
        <f t="shared" si="241"/>
        <v>1968</v>
      </c>
      <c r="AG1361" s="19" t="s">
        <v>4948</v>
      </c>
      <c r="AH1361" s="19" t="s">
        <v>8336</v>
      </c>
      <c r="AI1361" s="19" t="s">
        <v>8298</v>
      </c>
      <c r="AJ1361" s="19" t="s">
        <v>8298</v>
      </c>
      <c r="AK1361" s="19" t="str">
        <v>tier - 3</v>
      </c>
      <c r="AL1361" s="19" t="str">
        <v>tier - 3</v>
      </c>
      <c r="AT1361" s="19" t="s">
        <v>8315</v>
      </c>
      <c r="AU1361" s="19" t="str">
        <v>R1012</v>
      </c>
      <c r="BD1361" s="39">
        <v>2002</v>
      </c>
      <c r="BE1361" s="19" t="str">
        <f t="shared" si="236"/>
        <v>Sep</v>
      </c>
      <c r="BF1361" s="19">
        <v>20</v>
      </c>
      <c r="BG1361" s="40">
        <f t="shared" si="237"/>
        <v>37519</v>
      </c>
      <c r="BM1361" s="39">
        <v>1989</v>
      </c>
      <c r="BN1361" s="19" t="str">
        <f t="shared" si="238"/>
        <v>Aug</v>
      </c>
      <c r="BO1361" s="19">
        <v>19</v>
      </c>
      <c r="BP1361" s="40">
        <f t="shared" si="235"/>
        <v>32739</v>
      </c>
      <c r="BQ1361" s="19">
        <f ca="1" t="shared" si="239"/>
        <v>36</v>
      </c>
      <c r="BU1361" s="19">
        <v>11326.71</v>
      </c>
      <c r="BV1361" s="41">
        <v>11326.71</v>
      </c>
    </row>
    <row r="1362" spans="1:74">
      <c r="A1362" s="19" t="s">
        <v>4975</v>
      </c>
      <c r="B1362" s="39">
        <v>1964</v>
      </c>
      <c r="C1362" s="19">
        <f t="shared" si="232"/>
        <v>1964</v>
      </c>
      <c r="D1362" s="19" t="s">
        <v>8326</v>
      </c>
      <c r="E1362" s="19" t="str">
        <f t="shared" si="231"/>
        <v>Dec</v>
      </c>
      <c r="F1362" s="19">
        <v>13</v>
      </c>
      <c r="G1362" s="40">
        <f t="shared" si="233"/>
        <v>23724</v>
      </c>
      <c r="H1362" s="19">
        <v>0</v>
      </c>
      <c r="I1362" s="19">
        <v>11365.95</v>
      </c>
      <c r="J1362" s="41">
        <v>11365.95</v>
      </c>
      <c r="K1362" s="19" t="s">
        <v>8298</v>
      </c>
      <c r="L1362" s="19" t="str">
        <v>tier - 3</v>
      </c>
      <c r="M1362" s="19" t="s">
        <v>8297</v>
      </c>
      <c r="N1362" s="19" t="str">
        <v>tier - 2</v>
      </c>
      <c r="O1362" s="19" t="s">
        <v>8330</v>
      </c>
      <c r="P1362" s="19" t="str">
        <v>R1011</v>
      </c>
      <c r="Q1362" s="19">
        <f ca="1" t="shared" si="234"/>
        <v>60</v>
      </c>
      <c r="R1362" s="29"/>
      <c r="U1362" s="19" t="s">
        <v>8301</v>
      </c>
      <c r="V1362" s="19" t="str">
        <f t="shared" si="240"/>
        <v>Nov</v>
      </c>
      <c r="X1362" s="19">
        <f t="shared" si="241"/>
        <v>1963</v>
      </c>
      <c r="AG1362" s="19" t="s">
        <v>4951</v>
      </c>
      <c r="AH1362" s="19" t="s">
        <v>8336</v>
      </c>
      <c r="AI1362" s="19" t="s">
        <v>8298</v>
      </c>
      <c r="AJ1362" s="19" t="s">
        <v>8298</v>
      </c>
      <c r="AK1362" s="19" t="str">
        <v>tier - 3</v>
      </c>
      <c r="AL1362" s="19" t="str">
        <v>tier - 3</v>
      </c>
      <c r="AT1362" s="19" t="s">
        <v>8299</v>
      </c>
      <c r="AU1362" s="19" t="str">
        <v>R1013</v>
      </c>
      <c r="BD1362" s="39">
        <v>1989</v>
      </c>
      <c r="BE1362" s="19" t="str">
        <f t="shared" si="236"/>
        <v>Aug</v>
      </c>
      <c r="BF1362" s="19">
        <v>19</v>
      </c>
      <c r="BG1362" s="40">
        <f t="shared" si="237"/>
        <v>32739</v>
      </c>
      <c r="BM1362" s="39">
        <v>1968</v>
      </c>
      <c r="BN1362" s="19" t="str">
        <f t="shared" si="238"/>
        <v>Nov</v>
      </c>
      <c r="BO1362" s="19">
        <v>2</v>
      </c>
      <c r="BP1362" s="40">
        <f t="shared" si="235"/>
        <v>25144</v>
      </c>
      <c r="BQ1362" s="19">
        <f ca="1" t="shared" si="239"/>
        <v>57</v>
      </c>
      <c r="BU1362" s="19">
        <v>11344.32</v>
      </c>
      <c r="BV1362" s="41">
        <v>11344.32</v>
      </c>
    </row>
    <row r="1363" spans="1:74">
      <c r="A1363" s="19" t="s">
        <v>4979</v>
      </c>
      <c r="B1363" s="39">
        <v>1979</v>
      </c>
      <c r="C1363" s="19">
        <f t="shared" si="232"/>
        <v>1979</v>
      </c>
      <c r="D1363" s="19" t="s">
        <v>8303</v>
      </c>
      <c r="E1363" s="19" t="str">
        <f t="shared" si="231"/>
        <v>Jun</v>
      </c>
      <c r="F1363" s="19">
        <v>7</v>
      </c>
      <c r="G1363" s="40">
        <f t="shared" si="233"/>
        <v>29013</v>
      </c>
      <c r="H1363" s="19">
        <v>2</v>
      </c>
      <c r="I1363" s="19">
        <v>11369.39</v>
      </c>
      <c r="J1363" s="41">
        <v>11369.39</v>
      </c>
      <c r="K1363" s="19" t="s">
        <v>8298</v>
      </c>
      <c r="L1363" s="19" t="str">
        <v>tier - 3</v>
      </c>
      <c r="M1363" s="19" t="s">
        <v>8302</v>
      </c>
      <c r="N1363" s="19" t="str">
        <v>tier - 1</v>
      </c>
      <c r="O1363" s="19" t="s">
        <v>8343</v>
      </c>
      <c r="P1363" s="19" t="str">
        <v>R1026</v>
      </c>
      <c r="Q1363" s="19">
        <f ca="1" t="shared" si="234"/>
        <v>46</v>
      </c>
      <c r="R1363" s="29"/>
      <c r="U1363" s="19" t="s">
        <v>8326</v>
      </c>
      <c r="V1363" s="19" t="str">
        <f t="shared" si="240"/>
        <v>Dec</v>
      </c>
      <c r="X1363" s="19">
        <f t="shared" si="241"/>
        <v>1995</v>
      </c>
      <c r="AG1363" s="19" t="s">
        <v>4955</v>
      </c>
      <c r="AH1363" s="19" t="s">
        <v>8336</v>
      </c>
      <c r="AI1363" s="19" t="s">
        <v>8298</v>
      </c>
      <c r="AJ1363" s="19" t="s">
        <v>8297</v>
      </c>
      <c r="AK1363" s="19" t="str">
        <v>tier - 3</v>
      </c>
      <c r="AL1363" s="19" t="str">
        <v>tier - 2</v>
      </c>
      <c r="AT1363" s="19" t="s">
        <v>8335</v>
      </c>
      <c r="AU1363" s="19" t="str">
        <v>R1025</v>
      </c>
      <c r="BD1363" s="39">
        <v>1968</v>
      </c>
      <c r="BE1363" s="19" t="str">
        <f t="shared" si="236"/>
        <v>Nov</v>
      </c>
      <c r="BF1363" s="19">
        <v>2</v>
      </c>
      <c r="BG1363" s="40">
        <f t="shared" si="237"/>
        <v>25144</v>
      </c>
      <c r="BM1363" s="39">
        <v>1964</v>
      </c>
      <c r="BN1363" s="19" t="str">
        <f t="shared" si="238"/>
        <v>Jul</v>
      </c>
      <c r="BO1363" s="19">
        <v>12</v>
      </c>
      <c r="BP1363" s="40">
        <f t="shared" si="235"/>
        <v>23570</v>
      </c>
      <c r="BQ1363" s="19">
        <f ca="1" t="shared" si="239"/>
        <v>61</v>
      </c>
      <c r="BU1363" s="19">
        <v>11345.52</v>
      </c>
      <c r="BV1363" s="41">
        <v>11345.52</v>
      </c>
    </row>
    <row r="1364" spans="1:74">
      <c r="A1364" s="19" t="s">
        <v>4982</v>
      </c>
      <c r="B1364" s="39">
        <v>1972</v>
      </c>
      <c r="C1364" s="19">
        <f t="shared" si="232"/>
        <v>1972</v>
      </c>
      <c r="D1364" s="19" t="s">
        <v>8326</v>
      </c>
      <c r="E1364" s="19" t="str">
        <f t="shared" si="231"/>
        <v>Dec</v>
      </c>
      <c r="F1364" s="19">
        <v>6</v>
      </c>
      <c r="G1364" s="40">
        <f t="shared" si="233"/>
        <v>26639</v>
      </c>
      <c r="H1364" s="19">
        <v>0</v>
      </c>
      <c r="I1364" s="19">
        <v>11378.57</v>
      </c>
      <c r="J1364" s="41">
        <v>11378.57</v>
      </c>
      <c r="K1364" s="19" t="s">
        <v>8298</v>
      </c>
      <c r="L1364" s="19" t="str">
        <v>tier - 3</v>
      </c>
      <c r="M1364" s="19" t="s">
        <v>8297</v>
      </c>
      <c r="N1364" s="19" t="str">
        <v>tier - 2</v>
      </c>
      <c r="O1364" s="19" t="s">
        <v>8335</v>
      </c>
      <c r="P1364" s="19" t="str">
        <v>R1025</v>
      </c>
      <c r="Q1364" s="19">
        <f ca="1" t="shared" si="234"/>
        <v>52</v>
      </c>
      <c r="R1364" s="29"/>
      <c r="U1364" s="19" t="s">
        <v>8296</v>
      </c>
      <c r="V1364" s="19" t="str">
        <f t="shared" si="240"/>
        <v>Jul</v>
      </c>
      <c r="X1364" s="19">
        <f t="shared" si="241"/>
        <v>1963</v>
      </c>
      <c r="AG1364" s="19" t="s">
        <v>4958</v>
      </c>
      <c r="AH1364" s="19" t="s">
        <v>8336</v>
      </c>
      <c r="AI1364" s="19" t="s">
        <v>8298</v>
      </c>
      <c r="AJ1364" s="19" t="s">
        <v>8298</v>
      </c>
      <c r="AK1364" s="19" t="str">
        <v>tier - 3</v>
      </c>
      <c r="AL1364" s="19" t="str">
        <v>tier - 3</v>
      </c>
      <c r="AT1364" s="19" t="s">
        <v>8330</v>
      </c>
      <c r="AU1364" s="19" t="str">
        <v>R1011</v>
      </c>
      <c r="BD1364" s="39">
        <v>1964</v>
      </c>
      <c r="BE1364" s="19" t="str">
        <f t="shared" si="236"/>
        <v>Jul</v>
      </c>
      <c r="BF1364" s="19">
        <v>12</v>
      </c>
      <c r="BG1364" s="40">
        <f t="shared" si="237"/>
        <v>23570</v>
      </c>
      <c r="BM1364" s="39">
        <v>1965</v>
      </c>
      <c r="BN1364" s="19" t="str">
        <f t="shared" si="238"/>
        <v>Nov</v>
      </c>
      <c r="BO1364" s="19">
        <v>29</v>
      </c>
      <c r="BP1364" s="40">
        <f t="shared" si="235"/>
        <v>24075</v>
      </c>
      <c r="BQ1364" s="19">
        <f ca="1" t="shared" si="239"/>
        <v>59</v>
      </c>
      <c r="BU1364" s="19">
        <v>11353.23</v>
      </c>
      <c r="BV1364" s="41">
        <v>11353.23</v>
      </c>
    </row>
    <row r="1365" spans="1:74">
      <c r="A1365" s="19" t="s">
        <v>4986</v>
      </c>
      <c r="B1365" s="39">
        <v>1964</v>
      </c>
      <c r="C1365" s="19">
        <f t="shared" si="232"/>
        <v>1964</v>
      </c>
      <c r="D1365" s="19" t="s">
        <v>8303</v>
      </c>
      <c r="E1365" s="19" t="str">
        <f t="shared" si="231"/>
        <v>Jun</v>
      </c>
      <c r="F1365" s="19">
        <v>13</v>
      </c>
      <c r="G1365" s="40">
        <f t="shared" si="233"/>
        <v>23541</v>
      </c>
      <c r="H1365" s="19">
        <v>0</v>
      </c>
      <c r="I1365" s="19">
        <v>11381.33</v>
      </c>
      <c r="J1365" s="41">
        <v>11381.33</v>
      </c>
      <c r="K1365" s="19" t="s">
        <v>8298</v>
      </c>
      <c r="L1365" s="19" t="str">
        <v>tier - 3</v>
      </c>
      <c r="M1365" s="19" t="s">
        <v>8297</v>
      </c>
      <c r="N1365" s="19" t="str">
        <v>tier - 2</v>
      </c>
      <c r="O1365" s="19" t="s">
        <v>8299</v>
      </c>
      <c r="P1365" s="19" t="str">
        <v>R1013</v>
      </c>
      <c r="Q1365" s="19">
        <f ca="1" t="shared" si="234"/>
        <v>61</v>
      </c>
      <c r="R1365" s="29"/>
      <c r="U1365" s="19" t="s">
        <v>8310</v>
      </c>
      <c r="V1365" s="19" t="str">
        <f t="shared" si="240"/>
        <v>Sep</v>
      </c>
      <c r="X1365" s="19">
        <f t="shared" si="241"/>
        <v>2002</v>
      </c>
      <c r="AG1365" s="19" t="s">
        <v>4961</v>
      </c>
      <c r="AH1365" s="19" t="s">
        <v>8336</v>
      </c>
      <c r="AI1365" s="19" t="s">
        <v>8298</v>
      </c>
      <c r="AJ1365" s="19" t="s">
        <v>8302</v>
      </c>
      <c r="AK1365" s="19" t="str">
        <v>tier - 3</v>
      </c>
      <c r="AL1365" s="19" t="str">
        <v>tier - 1</v>
      </c>
      <c r="AT1365" s="19" t="s">
        <v>8315</v>
      </c>
      <c r="AU1365" s="19" t="str">
        <v>R1012</v>
      </c>
      <c r="BD1365" s="39">
        <v>1965</v>
      </c>
      <c r="BE1365" s="19" t="str">
        <f t="shared" si="236"/>
        <v>Nov</v>
      </c>
      <c r="BF1365" s="19">
        <v>29</v>
      </c>
      <c r="BG1365" s="40">
        <f t="shared" si="237"/>
        <v>24075</v>
      </c>
      <c r="BM1365" s="39">
        <v>1965</v>
      </c>
      <c r="BN1365" s="19" t="str">
        <f t="shared" si="238"/>
        <v>Sep</v>
      </c>
      <c r="BO1365" s="19">
        <v>26</v>
      </c>
      <c r="BP1365" s="40">
        <f t="shared" si="235"/>
        <v>24011</v>
      </c>
      <c r="BQ1365" s="19">
        <f ca="1" t="shared" si="239"/>
        <v>60</v>
      </c>
      <c r="BU1365" s="19">
        <v>11356.66</v>
      </c>
      <c r="BV1365" s="41">
        <v>11356.66</v>
      </c>
    </row>
    <row r="1366" spans="1:74">
      <c r="A1366" s="19" t="s">
        <v>4989</v>
      </c>
      <c r="B1366" s="39">
        <v>1997</v>
      </c>
      <c r="C1366" s="19">
        <f t="shared" si="232"/>
        <v>1997</v>
      </c>
      <c r="D1366" s="19" t="s">
        <v>8296</v>
      </c>
      <c r="E1366" s="19" t="str">
        <f t="shared" si="231"/>
        <v>Jul</v>
      </c>
      <c r="F1366" s="19">
        <v>28</v>
      </c>
      <c r="G1366" s="40">
        <f t="shared" si="233"/>
        <v>35639</v>
      </c>
      <c r="H1366" s="19">
        <v>0</v>
      </c>
      <c r="I1366" s="19">
        <v>11388.27</v>
      </c>
      <c r="J1366" s="41">
        <v>11388.27</v>
      </c>
      <c r="K1366" s="19" t="s">
        <v>8298</v>
      </c>
      <c r="L1366" s="19" t="str">
        <v>tier - 3</v>
      </c>
      <c r="M1366" s="19" t="s">
        <v>8297</v>
      </c>
      <c r="N1366" s="19" t="str">
        <v>tier - 2</v>
      </c>
      <c r="O1366" s="19" t="s">
        <v>8343</v>
      </c>
      <c r="P1366" s="19" t="str">
        <v>R1026</v>
      </c>
      <c r="Q1366" s="19">
        <f ca="1" t="shared" si="234"/>
        <v>28</v>
      </c>
      <c r="R1366" s="29"/>
      <c r="U1366" s="19" t="s">
        <v>8328</v>
      </c>
      <c r="V1366" s="19" t="str">
        <f t="shared" si="240"/>
        <v>Aug</v>
      </c>
      <c r="X1366" s="19">
        <f t="shared" si="241"/>
        <v>1989</v>
      </c>
      <c r="AG1366" s="19" t="s">
        <v>4965</v>
      </c>
      <c r="AH1366" s="19" t="s">
        <v>8336</v>
      </c>
      <c r="AI1366" s="19" t="s">
        <v>8298</v>
      </c>
      <c r="AJ1366" s="19" t="s">
        <v>8298</v>
      </c>
      <c r="AK1366" s="19" t="str">
        <v>tier - 3</v>
      </c>
      <c r="AL1366" s="19" t="str">
        <v>tier - 3</v>
      </c>
      <c r="AT1366" s="19" t="s">
        <v>8315</v>
      </c>
      <c r="AU1366" s="19" t="str">
        <v>R1012</v>
      </c>
      <c r="BD1366" s="39">
        <v>1965</v>
      </c>
      <c r="BE1366" s="19" t="str">
        <f t="shared" si="236"/>
        <v>Sep</v>
      </c>
      <c r="BF1366" s="19">
        <v>26</v>
      </c>
      <c r="BG1366" s="40">
        <f t="shared" si="237"/>
        <v>24011</v>
      </c>
      <c r="BM1366" s="39">
        <v>1964</v>
      </c>
      <c r="BN1366" s="19" t="str">
        <f t="shared" si="238"/>
        <v>Jul</v>
      </c>
      <c r="BO1366" s="19">
        <v>4</v>
      </c>
      <c r="BP1366" s="40">
        <f t="shared" si="235"/>
        <v>23562</v>
      </c>
      <c r="BQ1366" s="19">
        <f ca="1" t="shared" si="239"/>
        <v>61</v>
      </c>
      <c r="BU1366" s="19">
        <v>11362.76</v>
      </c>
      <c r="BV1366" s="41">
        <v>11362.76</v>
      </c>
    </row>
    <row r="1367" spans="1:74">
      <c r="A1367" s="19" t="s">
        <v>4993</v>
      </c>
      <c r="B1367" s="39">
        <v>1967</v>
      </c>
      <c r="C1367" s="19">
        <f t="shared" si="232"/>
        <v>1967</v>
      </c>
      <c r="D1367" s="19" t="s">
        <v>8326</v>
      </c>
      <c r="E1367" s="19" t="str">
        <f t="shared" si="231"/>
        <v>Dec</v>
      </c>
      <c r="F1367" s="19">
        <v>19</v>
      </c>
      <c r="G1367" s="40">
        <f t="shared" si="233"/>
        <v>24825</v>
      </c>
      <c r="H1367" s="19">
        <v>1</v>
      </c>
      <c r="I1367" s="19">
        <v>11394.07</v>
      </c>
      <c r="J1367" s="41">
        <v>11394.07</v>
      </c>
      <c r="K1367" s="19" t="s">
        <v>8298</v>
      </c>
      <c r="L1367" s="19" t="str">
        <v>tier - 3</v>
      </c>
      <c r="M1367" s="19" t="s">
        <v>8302</v>
      </c>
      <c r="N1367" s="19" t="str">
        <v>tier - 1</v>
      </c>
      <c r="O1367" s="19" t="s">
        <v>8334</v>
      </c>
      <c r="P1367" s="19" t="str">
        <v>R1018</v>
      </c>
      <c r="Q1367" s="19">
        <f ca="1" t="shared" si="234"/>
        <v>57</v>
      </c>
      <c r="R1367" s="29"/>
      <c r="U1367" s="19" t="s">
        <v>8301</v>
      </c>
      <c r="V1367" s="19" t="str">
        <f t="shared" si="240"/>
        <v>Nov</v>
      </c>
      <c r="X1367" s="19">
        <f t="shared" si="241"/>
        <v>1968</v>
      </c>
      <c r="AG1367" s="19" t="s">
        <v>4968</v>
      </c>
      <c r="AH1367" s="19" t="s">
        <v>8336</v>
      </c>
      <c r="AI1367" s="19" t="s">
        <v>8298</v>
      </c>
      <c r="AJ1367" s="19" t="s">
        <v>8302</v>
      </c>
      <c r="AK1367" s="19" t="str">
        <v>tier - 3</v>
      </c>
      <c r="AL1367" s="19" t="str">
        <v>tier - 1</v>
      </c>
      <c r="AT1367" s="19" t="s">
        <v>8330</v>
      </c>
      <c r="AU1367" s="19" t="str">
        <v>R1011</v>
      </c>
      <c r="BD1367" s="39">
        <v>1964</v>
      </c>
      <c r="BE1367" s="19" t="str">
        <f t="shared" si="236"/>
        <v>Jul</v>
      </c>
      <c r="BF1367" s="19">
        <v>4</v>
      </c>
      <c r="BG1367" s="40">
        <f t="shared" si="237"/>
        <v>23562</v>
      </c>
      <c r="BM1367" s="39">
        <v>1964</v>
      </c>
      <c r="BN1367" s="19" t="str">
        <f t="shared" si="238"/>
        <v>Jul</v>
      </c>
      <c r="BO1367" s="19">
        <v>3</v>
      </c>
      <c r="BP1367" s="40">
        <f t="shared" si="235"/>
        <v>23561</v>
      </c>
      <c r="BQ1367" s="19">
        <f ca="1" t="shared" si="239"/>
        <v>61</v>
      </c>
      <c r="BU1367" s="19">
        <v>11363.28</v>
      </c>
      <c r="BV1367" s="41">
        <v>11363.28</v>
      </c>
    </row>
    <row r="1368" spans="1:74">
      <c r="A1368" s="19" t="s">
        <v>4997</v>
      </c>
      <c r="B1368" s="39">
        <v>1970</v>
      </c>
      <c r="C1368" s="19">
        <f t="shared" si="232"/>
        <v>1970</v>
      </c>
      <c r="D1368" s="19" t="s">
        <v>8329</v>
      </c>
      <c r="E1368" s="19" t="str">
        <f t="shared" si="231"/>
        <v>Oct</v>
      </c>
      <c r="F1368" s="19">
        <v>2</v>
      </c>
      <c r="G1368" s="40">
        <f t="shared" si="233"/>
        <v>25843</v>
      </c>
      <c r="H1368" s="19">
        <v>2</v>
      </c>
      <c r="I1368" s="19">
        <v>11396.9</v>
      </c>
      <c r="J1368" s="41">
        <v>11396.9</v>
      </c>
      <c r="K1368" s="19" t="s">
        <v>8298</v>
      </c>
      <c r="L1368" s="19" t="str">
        <v>tier - 3</v>
      </c>
      <c r="M1368" s="19" t="s">
        <v>8298</v>
      </c>
      <c r="N1368" s="19" t="str">
        <v>tier - 3</v>
      </c>
      <c r="O1368" s="19" t="s">
        <v>8337</v>
      </c>
      <c r="P1368" s="19" t="str">
        <v>R1024</v>
      </c>
      <c r="Q1368" s="19">
        <f ca="1" t="shared" si="234"/>
        <v>55</v>
      </c>
      <c r="R1368" s="29"/>
      <c r="U1368" s="19" t="s">
        <v>8296</v>
      </c>
      <c r="V1368" s="19" t="str">
        <f t="shared" si="240"/>
        <v>Jul</v>
      </c>
      <c r="X1368" s="19">
        <f t="shared" si="241"/>
        <v>1964</v>
      </c>
      <c r="AG1368" s="19" t="s">
        <v>4971</v>
      </c>
      <c r="AH1368" s="19" t="s">
        <v>8336</v>
      </c>
      <c r="AI1368" s="19" t="s">
        <v>8298</v>
      </c>
      <c r="AJ1368" s="19" t="s">
        <v>8302</v>
      </c>
      <c r="AK1368" s="19" t="str">
        <v>tier - 3</v>
      </c>
      <c r="AL1368" s="19" t="str">
        <v>tier - 1</v>
      </c>
      <c r="AT1368" s="19" t="s">
        <v>8299</v>
      </c>
      <c r="AU1368" s="19" t="str">
        <v>R1013</v>
      </c>
      <c r="BD1368" s="39">
        <v>1964</v>
      </c>
      <c r="BE1368" s="19" t="str">
        <f t="shared" si="236"/>
        <v>Jul</v>
      </c>
      <c r="BF1368" s="19">
        <v>3</v>
      </c>
      <c r="BG1368" s="40">
        <f t="shared" si="237"/>
        <v>23561</v>
      </c>
      <c r="BM1368" s="39">
        <v>1964</v>
      </c>
      <c r="BN1368" s="19" t="str">
        <f t="shared" si="238"/>
        <v>Dec</v>
      </c>
      <c r="BO1368" s="19">
        <v>13</v>
      </c>
      <c r="BP1368" s="40">
        <f t="shared" si="235"/>
        <v>23724</v>
      </c>
      <c r="BQ1368" s="19">
        <f ca="1" t="shared" si="239"/>
        <v>60</v>
      </c>
      <c r="BU1368" s="19">
        <v>11365.95</v>
      </c>
      <c r="BV1368" s="41">
        <v>11365.95</v>
      </c>
    </row>
    <row r="1369" spans="1:74">
      <c r="A1369" s="19" t="s">
        <v>4999</v>
      </c>
      <c r="B1369" s="39">
        <v>1970</v>
      </c>
      <c r="C1369" s="19">
        <f t="shared" si="232"/>
        <v>1970</v>
      </c>
      <c r="D1369" s="19" t="s">
        <v>8329</v>
      </c>
      <c r="E1369" s="19" t="str">
        <f t="shared" si="231"/>
        <v>Oct</v>
      </c>
      <c r="F1369" s="19">
        <v>7</v>
      </c>
      <c r="G1369" s="40">
        <f t="shared" si="233"/>
        <v>25848</v>
      </c>
      <c r="H1369" s="19">
        <v>3</v>
      </c>
      <c r="I1369" s="19">
        <v>11411.69</v>
      </c>
      <c r="J1369" s="41">
        <v>11411.69</v>
      </c>
      <c r="K1369" s="19" t="s">
        <v>8298</v>
      </c>
      <c r="L1369" s="19" t="str">
        <v>tier - 3</v>
      </c>
      <c r="M1369" s="19" t="s">
        <v>8297</v>
      </c>
      <c r="N1369" s="19" t="str">
        <v>tier - 2</v>
      </c>
      <c r="O1369" s="19" t="s">
        <v>8330</v>
      </c>
      <c r="P1369" s="19" t="str">
        <v>R1011</v>
      </c>
      <c r="Q1369" s="19">
        <f ca="1" t="shared" si="234"/>
        <v>55</v>
      </c>
      <c r="R1369" s="29"/>
      <c r="U1369" s="19" t="s">
        <v>8301</v>
      </c>
      <c r="V1369" s="19" t="str">
        <f t="shared" si="240"/>
        <v>Nov</v>
      </c>
      <c r="X1369" s="19">
        <f t="shared" si="241"/>
        <v>1965</v>
      </c>
      <c r="AG1369" s="19" t="s">
        <v>4975</v>
      </c>
      <c r="AH1369" s="19" t="s">
        <v>8336</v>
      </c>
      <c r="AI1369" s="19" t="s">
        <v>8298</v>
      </c>
      <c r="AJ1369" s="19" t="s">
        <v>8297</v>
      </c>
      <c r="AK1369" s="19" t="str">
        <v>tier - 3</v>
      </c>
      <c r="AL1369" s="19" t="str">
        <v>tier - 2</v>
      </c>
      <c r="AT1369" s="19" t="s">
        <v>8330</v>
      </c>
      <c r="AU1369" s="19" t="str">
        <v>R1011</v>
      </c>
      <c r="BD1369" s="39">
        <v>1964</v>
      </c>
      <c r="BE1369" s="19" t="str">
        <f t="shared" si="236"/>
        <v>Dec</v>
      </c>
      <c r="BF1369" s="19">
        <v>13</v>
      </c>
      <c r="BG1369" s="40">
        <f t="shared" si="237"/>
        <v>23724</v>
      </c>
      <c r="BM1369" s="39">
        <v>1979</v>
      </c>
      <c r="BN1369" s="19" t="str">
        <f t="shared" si="238"/>
        <v>Jun</v>
      </c>
      <c r="BO1369" s="19">
        <v>7</v>
      </c>
      <c r="BP1369" s="40">
        <f t="shared" si="235"/>
        <v>29013</v>
      </c>
      <c r="BQ1369" s="19">
        <f ca="1" t="shared" si="239"/>
        <v>46</v>
      </c>
      <c r="BU1369" s="19">
        <v>11369.39</v>
      </c>
      <c r="BV1369" s="41">
        <v>11369.39</v>
      </c>
    </row>
    <row r="1370" spans="1:74">
      <c r="A1370" s="19" t="s">
        <v>5003</v>
      </c>
      <c r="B1370" s="39">
        <v>1983</v>
      </c>
      <c r="C1370" s="19">
        <f t="shared" si="232"/>
        <v>1983</v>
      </c>
      <c r="D1370" s="19" t="s">
        <v>8329</v>
      </c>
      <c r="E1370" s="19" t="str">
        <f t="shared" si="231"/>
        <v>Oct</v>
      </c>
      <c r="F1370" s="19">
        <v>23</v>
      </c>
      <c r="G1370" s="40">
        <f t="shared" si="233"/>
        <v>30612</v>
      </c>
      <c r="H1370" s="19">
        <v>3</v>
      </c>
      <c r="I1370" s="19">
        <v>11412.02</v>
      </c>
      <c r="J1370" s="41">
        <v>11412.02</v>
      </c>
      <c r="K1370" s="19" t="s">
        <v>8298</v>
      </c>
      <c r="L1370" s="19" t="str">
        <v>tier - 3</v>
      </c>
      <c r="M1370" s="19" t="s">
        <v>8302</v>
      </c>
      <c r="N1370" s="19" t="str">
        <v>tier - 1</v>
      </c>
      <c r="O1370" s="19" t="s">
        <v>8340</v>
      </c>
      <c r="P1370" s="19" t="str">
        <v>R1021</v>
      </c>
      <c r="Q1370" s="19">
        <f ca="1" t="shared" si="234"/>
        <v>42</v>
      </c>
      <c r="R1370" s="29"/>
      <c r="U1370" s="19" t="s">
        <v>8310</v>
      </c>
      <c r="V1370" s="19" t="str">
        <f t="shared" si="240"/>
        <v>Sep</v>
      </c>
      <c r="X1370" s="19">
        <f t="shared" si="241"/>
        <v>1965</v>
      </c>
      <c r="AG1370" s="19" t="s">
        <v>4979</v>
      </c>
      <c r="AH1370" s="19" t="s">
        <v>8336</v>
      </c>
      <c r="AI1370" s="19" t="s">
        <v>8298</v>
      </c>
      <c r="AJ1370" s="19" t="s">
        <v>8302</v>
      </c>
      <c r="AK1370" s="19" t="str">
        <v>tier - 3</v>
      </c>
      <c r="AL1370" s="19" t="str">
        <v>tier - 1</v>
      </c>
      <c r="AT1370" s="19" t="s">
        <v>8343</v>
      </c>
      <c r="AU1370" s="19" t="str">
        <v>R1026</v>
      </c>
      <c r="BD1370" s="39">
        <v>1979</v>
      </c>
      <c r="BE1370" s="19" t="str">
        <f t="shared" si="236"/>
        <v>Jun</v>
      </c>
      <c r="BF1370" s="19">
        <v>7</v>
      </c>
      <c r="BG1370" s="40">
        <f t="shared" si="237"/>
        <v>29013</v>
      </c>
      <c r="BM1370" s="39">
        <v>1972</v>
      </c>
      <c r="BN1370" s="19" t="str">
        <f t="shared" si="238"/>
        <v>Dec</v>
      </c>
      <c r="BO1370" s="19">
        <v>6</v>
      </c>
      <c r="BP1370" s="40">
        <f t="shared" si="235"/>
        <v>26639</v>
      </c>
      <c r="BQ1370" s="19">
        <f ca="1" t="shared" si="239"/>
        <v>52</v>
      </c>
      <c r="BU1370" s="19">
        <v>11378.57</v>
      </c>
      <c r="BV1370" s="41">
        <v>11378.57</v>
      </c>
    </row>
    <row r="1371" spans="1:74">
      <c r="A1371" s="19" t="s">
        <v>5006</v>
      </c>
      <c r="B1371" s="39">
        <v>1985</v>
      </c>
      <c r="C1371" s="19">
        <f t="shared" si="232"/>
        <v>1985</v>
      </c>
      <c r="D1371" s="19" t="s">
        <v>8303</v>
      </c>
      <c r="E1371" s="19" t="str">
        <f t="shared" si="231"/>
        <v>Jun</v>
      </c>
      <c r="F1371" s="19">
        <v>9</v>
      </c>
      <c r="G1371" s="40">
        <f t="shared" si="233"/>
        <v>31207</v>
      </c>
      <c r="H1371" s="19">
        <v>3</v>
      </c>
      <c r="I1371" s="19">
        <v>11419.49</v>
      </c>
      <c r="J1371" s="41">
        <v>11419.49</v>
      </c>
      <c r="K1371" s="19" t="s">
        <v>8298</v>
      </c>
      <c r="L1371" s="19" t="str">
        <v>tier - 3</v>
      </c>
      <c r="M1371" s="19" t="s">
        <v>8302</v>
      </c>
      <c r="N1371" s="19" t="str">
        <v>tier - 1</v>
      </c>
      <c r="O1371" s="19" t="s">
        <v>8315</v>
      </c>
      <c r="P1371" s="19" t="str">
        <v>R1012</v>
      </c>
      <c r="Q1371" s="19">
        <f ca="1" t="shared" si="234"/>
        <v>40</v>
      </c>
      <c r="R1371" s="29"/>
      <c r="U1371" s="19" t="s">
        <v>8296</v>
      </c>
      <c r="V1371" s="19" t="str">
        <f t="shared" si="240"/>
        <v>Jul</v>
      </c>
      <c r="X1371" s="19">
        <f t="shared" si="241"/>
        <v>1964</v>
      </c>
      <c r="AG1371" s="19" t="s">
        <v>4982</v>
      </c>
      <c r="AH1371" s="19" t="s">
        <v>8336</v>
      </c>
      <c r="AI1371" s="19" t="s">
        <v>8298</v>
      </c>
      <c r="AJ1371" s="19" t="s">
        <v>8297</v>
      </c>
      <c r="AK1371" s="19" t="str">
        <v>tier - 3</v>
      </c>
      <c r="AL1371" s="19" t="str">
        <v>tier - 2</v>
      </c>
      <c r="AT1371" s="19" t="s">
        <v>8335</v>
      </c>
      <c r="AU1371" s="19" t="str">
        <v>R1025</v>
      </c>
      <c r="BD1371" s="39">
        <v>1972</v>
      </c>
      <c r="BE1371" s="19" t="str">
        <f t="shared" si="236"/>
        <v>Dec</v>
      </c>
      <c r="BF1371" s="19">
        <v>6</v>
      </c>
      <c r="BG1371" s="40">
        <f t="shared" si="237"/>
        <v>26639</v>
      </c>
      <c r="BM1371" s="39">
        <v>1964</v>
      </c>
      <c r="BN1371" s="19" t="str">
        <f t="shared" si="238"/>
        <v>Jun</v>
      </c>
      <c r="BO1371" s="19">
        <v>13</v>
      </c>
      <c r="BP1371" s="40">
        <f t="shared" si="235"/>
        <v>23541</v>
      </c>
      <c r="BQ1371" s="19">
        <f ca="1" t="shared" si="239"/>
        <v>61</v>
      </c>
      <c r="BU1371" s="19">
        <v>11381.33</v>
      </c>
      <c r="BV1371" s="41">
        <v>11381.33</v>
      </c>
    </row>
    <row r="1372" spans="1:74">
      <c r="A1372" s="19" t="s">
        <v>5010</v>
      </c>
      <c r="B1372" s="39">
        <v>1980</v>
      </c>
      <c r="C1372" s="19">
        <f t="shared" si="232"/>
        <v>1980</v>
      </c>
      <c r="D1372" s="19" t="s">
        <v>8296</v>
      </c>
      <c r="E1372" s="19" t="str">
        <f t="shared" si="231"/>
        <v>Jul</v>
      </c>
      <c r="F1372" s="19">
        <v>17</v>
      </c>
      <c r="G1372" s="40">
        <f t="shared" si="233"/>
        <v>29419</v>
      </c>
      <c r="H1372" s="19">
        <v>2</v>
      </c>
      <c r="I1372" s="19">
        <v>11435.74</v>
      </c>
      <c r="J1372" s="41">
        <v>11435.74</v>
      </c>
      <c r="K1372" s="19" t="s">
        <v>8298</v>
      </c>
      <c r="L1372" s="19" t="str">
        <v>tier - 3</v>
      </c>
      <c r="M1372" s="19" t="s">
        <v>8298</v>
      </c>
      <c r="N1372" s="19" t="str">
        <v>tier - 3</v>
      </c>
      <c r="O1372" s="19" t="s">
        <v>8340</v>
      </c>
      <c r="P1372" s="19" t="str">
        <v>R1021</v>
      </c>
      <c r="Q1372" s="19">
        <f ca="1" t="shared" si="234"/>
        <v>45</v>
      </c>
      <c r="R1372" s="29"/>
      <c r="U1372" s="19" t="s">
        <v>8296</v>
      </c>
      <c r="V1372" s="19" t="str">
        <f t="shared" si="240"/>
        <v>Jul</v>
      </c>
      <c r="X1372" s="19">
        <f t="shared" si="241"/>
        <v>1964</v>
      </c>
      <c r="AG1372" s="19" t="s">
        <v>4986</v>
      </c>
      <c r="AH1372" s="19" t="s">
        <v>8336</v>
      </c>
      <c r="AI1372" s="19" t="s">
        <v>8298</v>
      </c>
      <c r="AJ1372" s="19" t="s">
        <v>8297</v>
      </c>
      <c r="AK1372" s="19" t="str">
        <v>tier - 3</v>
      </c>
      <c r="AL1372" s="19" t="str">
        <v>tier - 2</v>
      </c>
      <c r="AT1372" s="19" t="s">
        <v>8299</v>
      </c>
      <c r="AU1372" s="19" t="str">
        <v>R1013</v>
      </c>
      <c r="BD1372" s="39">
        <v>1964</v>
      </c>
      <c r="BE1372" s="19" t="str">
        <f t="shared" si="236"/>
        <v>Jun</v>
      </c>
      <c r="BF1372" s="19">
        <v>13</v>
      </c>
      <c r="BG1372" s="40">
        <f t="shared" si="237"/>
        <v>23541</v>
      </c>
      <c r="BM1372" s="39">
        <v>1997</v>
      </c>
      <c r="BN1372" s="19" t="str">
        <f t="shared" si="238"/>
        <v>Jul</v>
      </c>
      <c r="BO1372" s="19">
        <v>28</v>
      </c>
      <c r="BP1372" s="40">
        <f t="shared" si="235"/>
        <v>35639</v>
      </c>
      <c r="BQ1372" s="19">
        <f ca="1" t="shared" si="239"/>
        <v>28</v>
      </c>
      <c r="BU1372" s="19">
        <v>11388.27</v>
      </c>
      <c r="BV1372" s="41">
        <v>11388.27</v>
      </c>
    </row>
    <row r="1373" spans="1:74">
      <c r="A1373" s="19" t="s">
        <v>5014</v>
      </c>
      <c r="B1373" s="39">
        <v>1971</v>
      </c>
      <c r="C1373" s="19">
        <f t="shared" si="232"/>
        <v>1971</v>
      </c>
      <c r="D1373" s="19" t="s">
        <v>8310</v>
      </c>
      <c r="E1373" s="19" t="str">
        <f t="shared" si="231"/>
        <v>Sep</v>
      </c>
      <c r="F1373" s="19">
        <v>12</v>
      </c>
      <c r="G1373" s="40">
        <f t="shared" si="233"/>
        <v>26188</v>
      </c>
      <c r="H1373" s="19">
        <v>3</v>
      </c>
      <c r="I1373" s="19">
        <v>11436.74</v>
      </c>
      <c r="J1373" s="41">
        <v>11436.74</v>
      </c>
      <c r="K1373" s="19" t="s">
        <v>8298</v>
      </c>
      <c r="L1373" s="19" t="str">
        <v>tier - 3</v>
      </c>
      <c r="M1373" s="19" t="s">
        <v>8298</v>
      </c>
      <c r="N1373" s="19" t="str">
        <v>tier - 3</v>
      </c>
      <c r="O1373" s="19" t="s">
        <v>8315</v>
      </c>
      <c r="P1373" s="19" t="str">
        <v>R1012</v>
      </c>
      <c r="Q1373" s="19">
        <f ca="1" t="shared" si="234"/>
        <v>54</v>
      </c>
      <c r="R1373" s="29"/>
      <c r="U1373" s="19" t="s">
        <v>8326</v>
      </c>
      <c r="V1373" s="19" t="str">
        <f t="shared" si="240"/>
        <v>Dec</v>
      </c>
      <c r="X1373" s="19">
        <f t="shared" si="241"/>
        <v>1964</v>
      </c>
      <c r="AG1373" s="19" t="s">
        <v>4989</v>
      </c>
      <c r="AH1373" s="19" t="s">
        <v>8336</v>
      </c>
      <c r="AI1373" s="19" t="s">
        <v>8298</v>
      </c>
      <c r="AJ1373" s="19" t="s">
        <v>8297</v>
      </c>
      <c r="AK1373" s="19" t="str">
        <v>tier - 3</v>
      </c>
      <c r="AL1373" s="19" t="str">
        <v>tier - 2</v>
      </c>
      <c r="AT1373" s="19" t="s">
        <v>8343</v>
      </c>
      <c r="AU1373" s="19" t="str">
        <v>R1026</v>
      </c>
      <c r="BD1373" s="39">
        <v>1997</v>
      </c>
      <c r="BE1373" s="19" t="str">
        <f t="shared" si="236"/>
        <v>Jul</v>
      </c>
      <c r="BF1373" s="19">
        <v>28</v>
      </c>
      <c r="BG1373" s="40">
        <f t="shared" si="237"/>
        <v>35639</v>
      </c>
      <c r="BM1373" s="39">
        <v>1967</v>
      </c>
      <c r="BN1373" s="19" t="str">
        <f t="shared" si="238"/>
        <v>Dec</v>
      </c>
      <c r="BO1373" s="19">
        <v>19</v>
      </c>
      <c r="BP1373" s="40">
        <f t="shared" si="235"/>
        <v>24825</v>
      </c>
      <c r="BQ1373" s="19">
        <f ca="1" t="shared" si="239"/>
        <v>57</v>
      </c>
      <c r="BU1373" s="19">
        <v>11394.07</v>
      </c>
      <c r="BV1373" s="41">
        <v>11394.07</v>
      </c>
    </row>
    <row r="1374" spans="1:74">
      <c r="A1374" s="19" t="s">
        <v>5017</v>
      </c>
      <c r="B1374" s="39">
        <v>1966</v>
      </c>
      <c r="C1374" s="19">
        <f t="shared" si="232"/>
        <v>1966</v>
      </c>
      <c r="D1374" s="19" t="s">
        <v>8303</v>
      </c>
      <c r="E1374" s="19" t="str">
        <f t="shared" si="231"/>
        <v>Jun</v>
      </c>
      <c r="F1374" s="19">
        <v>14</v>
      </c>
      <c r="G1374" s="40">
        <f t="shared" si="233"/>
        <v>24272</v>
      </c>
      <c r="H1374" s="19">
        <v>0</v>
      </c>
      <c r="I1374" s="19">
        <v>11454.02</v>
      </c>
      <c r="J1374" s="41">
        <v>11454.02</v>
      </c>
      <c r="K1374" s="19" t="s">
        <v>8298</v>
      </c>
      <c r="L1374" s="19" t="str">
        <v>tier - 3</v>
      </c>
      <c r="M1374" s="19" t="s">
        <v>8302</v>
      </c>
      <c r="N1374" s="19" t="str">
        <v>tier - 1</v>
      </c>
      <c r="O1374" s="19" t="s">
        <v>8315</v>
      </c>
      <c r="P1374" s="19" t="str">
        <v>R1012</v>
      </c>
      <c r="Q1374" s="19">
        <f ca="1" t="shared" si="234"/>
        <v>59</v>
      </c>
      <c r="R1374" s="29"/>
      <c r="U1374" s="19" t="s">
        <v>8303</v>
      </c>
      <c r="V1374" s="19" t="str">
        <f t="shared" si="240"/>
        <v>Jun</v>
      </c>
      <c r="X1374" s="19">
        <f t="shared" si="241"/>
        <v>1979</v>
      </c>
      <c r="AG1374" s="19" t="s">
        <v>4993</v>
      </c>
      <c r="AH1374" s="19" t="s">
        <v>8336</v>
      </c>
      <c r="AI1374" s="19" t="s">
        <v>8298</v>
      </c>
      <c r="AJ1374" s="19" t="s">
        <v>8302</v>
      </c>
      <c r="AK1374" s="19" t="str">
        <v>tier - 3</v>
      </c>
      <c r="AL1374" s="19" t="str">
        <v>tier - 1</v>
      </c>
      <c r="AT1374" s="19" t="s">
        <v>8334</v>
      </c>
      <c r="AU1374" s="19" t="str">
        <v>R1018</v>
      </c>
      <c r="BD1374" s="39">
        <v>1967</v>
      </c>
      <c r="BE1374" s="19" t="str">
        <f t="shared" si="236"/>
        <v>Dec</v>
      </c>
      <c r="BF1374" s="19">
        <v>19</v>
      </c>
      <c r="BG1374" s="40">
        <f t="shared" si="237"/>
        <v>24825</v>
      </c>
      <c r="BM1374" s="39">
        <v>1970</v>
      </c>
      <c r="BN1374" s="19" t="str">
        <f t="shared" si="238"/>
        <v>Oct</v>
      </c>
      <c r="BO1374" s="19">
        <v>2</v>
      </c>
      <c r="BP1374" s="40">
        <f t="shared" si="235"/>
        <v>25843</v>
      </c>
      <c r="BQ1374" s="19">
        <f ca="1" t="shared" si="239"/>
        <v>55</v>
      </c>
      <c r="BU1374" s="19">
        <v>11396.9</v>
      </c>
      <c r="BV1374" s="41">
        <v>11396.9</v>
      </c>
    </row>
    <row r="1375" spans="1:74">
      <c r="A1375" s="19" t="s">
        <v>5021</v>
      </c>
      <c r="B1375" s="39">
        <v>1965</v>
      </c>
      <c r="C1375" s="19">
        <f t="shared" si="232"/>
        <v>1965</v>
      </c>
      <c r="D1375" s="19" t="s">
        <v>8303</v>
      </c>
      <c r="E1375" s="19" t="str">
        <f t="shared" si="231"/>
        <v>Jun</v>
      </c>
      <c r="F1375" s="19">
        <v>23</v>
      </c>
      <c r="G1375" s="40">
        <f t="shared" si="233"/>
        <v>23916</v>
      </c>
      <c r="H1375" s="19">
        <v>0</v>
      </c>
      <c r="I1375" s="19">
        <v>11455.28</v>
      </c>
      <c r="J1375" s="41">
        <v>11455.28</v>
      </c>
      <c r="K1375" s="19" t="s">
        <v>8298</v>
      </c>
      <c r="L1375" s="19" t="str">
        <v>tier - 3</v>
      </c>
      <c r="M1375" s="19" t="s">
        <v>8297</v>
      </c>
      <c r="N1375" s="19" t="str">
        <v>tier - 2</v>
      </c>
      <c r="O1375" s="19" t="s">
        <v>8330</v>
      </c>
      <c r="P1375" s="19" t="str">
        <v>R1011</v>
      </c>
      <c r="Q1375" s="19">
        <f ca="1" t="shared" si="234"/>
        <v>60</v>
      </c>
      <c r="R1375" s="29"/>
      <c r="U1375" s="19" t="s">
        <v>8326</v>
      </c>
      <c r="V1375" s="19" t="str">
        <f t="shared" si="240"/>
        <v>Dec</v>
      </c>
      <c r="X1375" s="19">
        <f t="shared" si="241"/>
        <v>1972</v>
      </c>
      <c r="AG1375" s="19" t="s">
        <v>4997</v>
      </c>
      <c r="AH1375" s="19" t="s">
        <v>8336</v>
      </c>
      <c r="AI1375" s="19" t="s">
        <v>8298</v>
      </c>
      <c r="AJ1375" s="19" t="s">
        <v>8298</v>
      </c>
      <c r="AK1375" s="19" t="str">
        <v>tier - 3</v>
      </c>
      <c r="AL1375" s="19" t="str">
        <v>tier - 3</v>
      </c>
      <c r="AT1375" s="19" t="s">
        <v>8337</v>
      </c>
      <c r="AU1375" s="19" t="str">
        <v>R1024</v>
      </c>
      <c r="BD1375" s="39">
        <v>1970</v>
      </c>
      <c r="BE1375" s="19" t="str">
        <f t="shared" si="236"/>
        <v>Oct</v>
      </c>
      <c r="BF1375" s="19">
        <v>2</v>
      </c>
      <c r="BG1375" s="40">
        <f t="shared" si="237"/>
        <v>25843</v>
      </c>
      <c r="BM1375" s="39">
        <v>1970</v>
      </c>
      <c r="BN1375" s="19" t="str">
        <f t="shared" si="238"/>
        <v>Oct</v>
      </c>
      <c r="BO1375" s="19">
        <v>7</v>
      </c>
      <c r="BP1375" s="40">
        <f t="shared" si="235"/>
        <v>25848</v>
      </c>
      <c r="BQ1375" s="19">
        <f ca="1" t="shared" si="239"/>
        <v>55</v>
      </c>
      <c r="BU1375" s="19">
        <v>11411.69</v>
      </c>
      <c r="BV1375" s="41">
        <v>11411.69</v>
      </c>
    </row>
    <row r="1376" spans="1:74">
      <c r="A1376" s="19" t="s">
        <v>5025</v>
      </c>
      <c r="B1376" s="39">
        <v>1966</v>
      </c>
      <c r="C1376" s="19">
        <f t="shared" si="232"/>
        <v>1966</v>
      </c>
      <c r="D1376" s="19" t="s">
        <v>8310</v>
      </c>
      <c r="E1376" s="19" t="str">
        <f t="shared" si="231"/>
        <v>Sep</v>
      </c>
      <c r="F1376" s="19">
        <v>7</v>
      </c>
      <c r="G1376" s="40">
        <f t="shared" si="233"/>
        <v>24357</v>
      </c>
      <c r="H1376" s="19">
        <v>0</v>
      </c>
      <c r="I1376" s="19">
        <v>11478.14</v>
      </c>
      <c r="J1376" s="41">
        <v>11478.14</v>
      </c>
      <c r="K1376" s="19" t="s">
        <v>8298</v>
      </c>
      <c r="L1376" s="19" t="str">
        <v>tier - 3</v>
      </c>
      <c r="M1376" s="19" t="s">
        <v>8297</v>
      </c>
      <c r="N1376" s="19" t="str">
        <v>tier - 2</v>
      </c>
      <c r="O1376" s="19" t="s">
        <v>8335</v>
      </c>
      <c r="P1376" s="19" t="str">
        <v>R1025</v>
      </c>
      <c r="Q1376" s="19">
        <f ca="1" t="shared" si="234"/>
        <v>59</v>
      </c>
      <c r="R1376" s="29"/>
      <c r="U1376" s="19" t="s">
        <v>8303</v>
      </c>
      <c r="V1376" s="19" t="str">
        <f t="shared" si="240"/>
        <v>Jun</v>
      </c>
      <c r="X1376" s="19">
        <f t="shared" si="241"/>
        <v>1964</v>
      </c>
      <c r="AG1376" s="19" t="s">
        <v>4999</v>
      </c>
      <c r="AH1376" s="19" t="s">
        <v>8336</v>
      </c>
      <c r="AI1376" s="19" t="s">
        <v>8298</v>
      </c>
      <c r="AJ1376" s="19" t="s">
        <v>8297</v>
      </c>
      <c r="AK1376" s="19" t="str">
        <v>tier - 3</v>
      </c>
      <c r="AL1376" s="19" t="str">
        <v>tier - 2</v>
      </c>
      <c r="AT1376" s="19" t="s">
        <v>8330</v>
      </c>
      <c r="AU1376" s="19" t="str">
        <v>R1011</v>
      </c>
      <c r="BD1376" s="39">
        <v>1970</v>
      </c>
      <c r="BE1376" s="19" t="str">
        <f t="shared" si="236"/>
        <v>Oct</v>
      </c>
      <c r="BF1376" s="19">
        <v>7</v>
      </c>
      <c r="BG1376" s="40">
        <f t="shared" si="237"/>
        <v>25848</v>
      </c>
      <c r="BM1376" s="39">
        <v>1983</v>
      </c>
      <c r="BN1376" s="19" t="str">
        <f t="shared" si="238"/>
        <v>Oct</v>
      </c>
      <c r="BO1376" s="19">
        <v>23</v>
      </c>
      <c r="BP1376" s="40">
        <f t="shared" si="235"/>
        <v>30612</v>
      </c>
      <c r="BQ1376" s="19">
        <f ca="1" t="shared" si="239"/>
        <v>42</v>
      </c>
      <c r="BU1376" s="19">
        <v>11412.02</v>
      </c>
      <c r="BV1376" s="41">
        <v>11412.02</v>
      </c>
    </row>
    <row r="1377" spans="1:74">
      <c r="A1377" s="19" t="s">
        <v>5029</v>
      </c>
      <c r="B1377" s="39">
        <v>2004</v>
      </c>
      <c r="C1377" s="19">
        <f t="shared" si="232"/>
        <v>2004</v>
      </c>
      <c r="D1377" s="19" t="s">
        <v>8310</v>
      </c>
      <c r="E1377" s="19" t="str">
        <f t="shared" si="231"/>
        <v>Sep</v>
      </c>
      <c r="F1377" s="19">
        <v>10</v>
      </c>
      <c r="G1377" s="40">
        <f t="shared" si="233"/>
        <v>38240</v>
      </c>
      <c r="H1377" s="19">
        <v>0</v>
      </c>
      <c r="I1377" s="19">
        <v>11482.63</v>
      </c>
      <c r="J1377" s="41">
        <v>11482.63</v>
      </c>
      <c r="K1377" s="19" t="s">
        <v>8298</v>
      </c>
      <c r="L1377" s="19" t="str">
        <v>tier - 3</v>
      </c>
      <c r="M1377" s="19" t="s">
        <v>8297</v>
      </c>
      <c r="N1377" s="19" t="str">
        <v>tier - 2</v>
      </c>
      <c r="O1377" s="19" t="s">
        <v>8299</v>
      </c>
      <c r="P1377" s="19" t="str">
        <v>R1013</v>
      </c>
      <c r="Q1377" s="19">
        <f ca="1" t="shared" si="234"/>
        <v>21</v>
      </c>
      <c r="R1377" s="29"/>
      <c r="U1377" s="19" t="s">
        <v>8296</v>
      </c>
      <c r="V1377" s="19" t="str">
        <f t="shared" si="240"/>
        <v>Jul</v>
      </c>
      <c r="X1377" s="19">
        <f t="shared" si="241"/>
        <v>1997</v>
      </c>
      <c r="AG1377" s="19" t="s">
        <v>5003</v>
      </c>
      <c r="AH1377" s="19" t="s">
        <v>8336</v>
      </c>
      <c r="AI1377" s="19" t="s">
        <v>8298</v>
      </c>
      <c r="AJ1377" s="19" t="s">
        <v>8302</v>
      </c>
      <c r="AK1377" s="19" t="str">
        <v>tier - 3</v>
      </c>
      <c r="AL1377" s="19" t="str">
        <v>tier - 1</v>
      </c>
      <c r="AT1377" s="19" t="s">
        <v>8340</v>
      </c>
      <c r="AU1377" s="19" t="str">
        <v>R1021</v>
      </c>
      <c r="BD1377" s="39">
        <v>1983</v>
      </c>
      <c r="BE1377" s="19" t="str">
        <f t="shared" si="236"/>
        <v>Oct</v>
      </c>
      <c r="BF1377" s="19">
        <v>23</v>
      </c>
      <c r="BG1377" s="40">
        <f t="shared" si="237"/>
        <v>30612</v>
      </c>
      <c r="BM1377" s="39">
        <v>1985</v>
      </c>
      <c r="BN1377" s="19" t="str">
        <f t="shared" si="238"/>
        <v>Jun</v>
      </c>
      <c r="BO1377" s="19">
        <v>9</v>
      </c>
      <c r="BP1377" s="40">
        <f t="shared" si="235"/>
        <v>31207</v>
      </c>
      <c r="BQ1377" s="19">
        <f ca="1" t="shared" si="239"/>
        <v>40</v>
      </c>
      <c r="BU1377" s="19">
        <v>11419.49</v>
      </c>
      <c r="BV1377" s="41">
        <v>11419.49</v>
      </c>
    </row>
    <row r="1378" spans="1:74">
      <c r="A1378" s="19" t="s">
        <v>5033</v>
      </c>
      <c r="B1378" s="39">
        <v>1970</v>
      </c>
      <c r="C1378" s="19">
        <f t="shared" si="232"/>
        <v>1970</v>
      </c>
      <c r="D1378" s="19" t="s">
        <v>8329</v>
      </c>
      <c r="E1378" s="19" t="str">
        <f t="shared" si="231"/>
        <v>Oct</v>
      </c>
      <c r="F1378" s="19">
        <v>13</v>
      </c>
      <c r="G1378" s="40">
        <f t="shared" si="233"/>
        <v>25854</v>
      </c>
      <c r="H1378" s="19">
        <v>3</v>
      </c>
      <c r="I1378" s="19">
        <v>11488.32</v>
      </c>
      <c r="J1378" s="41">
        <v>11488.32</v>
      </c>
      <c r="K1378" s="19" t="s">
        <v>8298</v>
      </c>
      <c r="L1378" s="19" t="str">
        <v>tier - 3</v>
      </c>
      <c r="M1378" s="19" t="s">
        <v>8302</v>
      </c>
      <c r="N1378" s="19" t="str">
        <v>tier - 1</v>
      </c>
      <c r="O1378" s="19" t="s">
        <v>8339</v>
      </c>
      <c r="P1378" s="19" t="str">
        <v>R1014</v>
      </c>
      <c r="Q1378" s="19">
        <f ca="1" t="shared" si="234"/>
        <v>55</v>
      </c>
      <c r="R1378" s="29"/>
      <c r="U1378" s="19" t="s">
        <v>8326</v>
      </c>
      <c r="V1378" s="19" t="str">
        <f t="shared" si="240"/>
        <v>Dec</v>
      </c>
      <c r="X1378" s="19">
        <f t="shared" si="241"/>
        <v>1967</v>
      </c>
      <c r="AG1378" s="19" t="s">
        <v>5006</v>
      </c>
      <c r="AH1378" s="19" t="s">
        <v>8336</v>
      </c>
      <c r="AI1378" s="19" t="s">
        <v>8298</v>
      </c>
      <c r="AJ1378" s="19" t="s">
        <v>8302</v>
      </c>
      <c r="AK1378" s="19" t="str">
        <v>tier - 3</v>
      </c>
      <c r="AL1378" s="19" t="str">
        <v>tier - 1</v>
      </c>
      <c r="AT1378" s="19" t="s">
        <v>8315</v>
      </c>
      <c r="AU1378" s="19" t="str">
        <v>R1012</v>
      </c>
      <c r="BD1378" s="39">
        <v>1985</v>
      </c>
      <c r="BE1378" s="19" t="str">
        <f t="shared" si="236"/>
        <v>Jun</v>
      </c>
      <c r="BF1378" s="19">
        <v>9</v>
      </c>
      <c r="BG1378" s="40">
        <f t="shared" si="237"/>
        <v>31207</v>
      </c>
      <c r="BM1378" s="39">
        <v>1980</v>
      </c>
      <c r="BN1378" s="19" t="str">
        <f t="shared" si="238"/>
        <v>Jul</v>
      </c>
      <c r="BO1378" s="19">
        <v>17</v>
      </c>
      <c r="BP1378" s="40">
        <f t="shared" si="235"/>
        <v>29419</v>
      </c>
      <c r="BQ1378" s="19">
        <f ca="1" t="shared" si="239"/>
        <v>45</v>
      </c>
      <c r="BU1378" s="19">
        <v>11435.74</v>
      </c>
      <c r="BV1378" s="41">
        <v>11435.74</v>
      </c>
    </row>
    <row r="1379" spans="1:74">
      <c r="A1379" s="19" t="s">
        <v>5036</v>
      </c>
      <c r="B1379" s="39">
        <v>1983</v>
      </c>
      <c r="C1379" s="19">
        <f t="shared" si="232"/>
        <v>1983</v>
      </c>
      <c r="D1379" s="19" t="s">
        <v>8303</v>
      </c>
      <c r="E1379" s="19" t="str">
        <f t="shared" si="231"/>
        <v>Jun</v>
      </c>
      <c r="F1379" s="19">
        <v>7</v>
      </c>
      <c r="G1379" s="40">
        <f t="shared" si="233"/>
        <v>30474</v>
      </c>
      <c r="H1379" s="19">
        <v>3</v>
      </c>
      <c r="I1379" s="19">
        <v>11492.46</v>
      </c>
      <c r="J1379" s="41">
        <v>11492.46</v>
      </c>
      <c r="K1379" s="19" t="s">
        <v>8298</v>
      </c>
      <c r="L1379" s="19" t="str">
        <v>tier - 3</v>
      </c>
      <c r="M1379" s="19" t="s">
        <v>8298</v>
      </c>
      <c r="N1379" s="19" t="str">
        <v>tier - 3</v>
      </c>
      <c r="O1379" s="19" t="s">
        <v>8343</v>
      </c>
      <c r="P1379" s="19" t="str">
        <v>R1026</v>
      </c>
      <c r="Q1379" s="19">
        <f ca="1" t="shared" si="234"/>
        <v>42</v>
      </c>
      <c r="R1379" s="29"/>
      <c r="U1379" s="19" t="s">
        <v>8329</v>
      </c>
      <c r="V1379" s="19" t="str">
        <f t="shared" si="240"/>
        <v>Oct</v>
      </c>
      <c r="X1379" s="19">
        <f t="shared" si="241"/>
        <v>1970</v>
      </c>
      <c r="AG1379" s="19" t="s">
        <v>5010</v>
      </c>
      <c r="AH1379" s="19" t="s">
        <v>8336</v>
      </c>
      <c r="AI1379" s="19" t="s">
        <v>8298</v>
      </c>
      <c r="AJ1379" s="19" t="s">
        <v>8298</v>
      </c>
      <c r="AK1379" s="19" t="str">
        <v>tier - 3</v>
      </c>
      <c r="AL1379" s="19" t="str">
        <v>tier - 3</v>
      </c>
      <c r="AT1379" s="19" t="s">
        <v>8340</v>
      </c>
      <c r="AU1379" s="19" t="str">
        <v>R1021</v>
      </c>
      <c r="BD1379" s="39">
        <v>1980</v>
      </c>
      <c r="BE1379" s="19" t="str">
        <f t="shared" si="236"/>
        <v>Jul</v>
      </c>
      <c r="BF1379" s="19">
        <v>17</v>
      </c>
      <c r="BG1379" s="40">
        <f t="shared" si="237"/>
        <v>29419</v>
      </c>
      <c r="BM1379" s="39">
        <v>1971</v>
      </c>
      <c r="BN1379" s="19" t="str">
        <f t="shared" si="238"/>
        <v>Sep</v>
      </c>
      <c r="BO1379" s="19">
        <v>12</v>
      </c>
      <c r="BP1379" s="40">
        <f t="shared" si="235"/>
        <v>26188</v>
      </c>
      <c r="BQ1379" s="19">
        <f ca="1" t="shared" si="239"/>
        <v>54</v>
      </c>
      <c r="BU1379" s="19">
        <v>11436.74</v>
      </c>
      <c r="BV1379" s="41">
        <v>11436.74</v>
      </c>
    </row>
    <row r="1380" spans="1:74">
      <c r="A1380" s="19" t="s">
        <v>5040</v>
      </c>
      <c r="B1380" s="39">
        <v>1969</v>
      </c>
      <c r="C1380" s="19">
        <f t="shared" si="232"/>
        <v>1969</v>
      </c>
      <c r="D1380" s="19" t="s">
        <v>8328</v>
      </c>
      <c r="E1380" s="19" t="str">
        <f t="shared" si="231"/>
        <v>Aug</v>
      </c>
      <c r="F1380" s="19">
        <v>11</v>
      </c>
      <c r="G1380" s="40">
        <f t="shared" si="233"/>
        <v>25426</v>
      </c>
      <c r="H1380" s="19">
        <v>0</v>
      </c>
      <c r="I1380" s="19">
        <v>11497.69</v>
      </c>
      <c r="J1380" s="41">
        <v>11497.69</v>
      </c>
      <c r="K1380" s="19" t="s">
        <v>8298</v>
      </c>
      <c r="L1380" s="19" t="str">
        <v>tier - 3</v>
      </c>
      <c r="M1380" s="19" t="s">
        <v>8302</v>
      </c>
      <c r="N1380" s="19" t="str">
        <v>tier - 1</v>
      </c>
      <c r="O1380" s="19" t="s">
        <v>8315</v>
      </c>
      <c r="P1380" s="19" t="str">
        <v>R1012</v>
      </c>
      <c r="Q1380" s="19">
        <f ca="1" t="shared" si="234"/>
        <v>56</v>
      </c>
      <c r="R1380" s="29"/>
      <c r="U1380" s="19" t="s">
        <v>8329</v>
      </c>
      <c r="V1380" s="19" t="str">
        <f t="shared" si="240"/>
        <v>Oct</v>
      </c>
      <c r="X1380" s="19">
        <f t="shared" si="241"/>
        <v>1970</v>
      </c>
      <c r="AG1380" s="19" t="s">
        <v>5014</v>
      </c>
      <c r="AH1380" s="19" t="s">
        <v>8336</v>
      </c>
      <c r="AI1380" s="19" t="s">
        <v>8298</v>
      </c>
      <c r="AJ1380" s="19" t="s">
        <v>8298</v>
      </c>
      <c r="AK1380" s="19" t="str">
        <v>tier - 3</v>
      </c>
      <c r="AL1380" s="19" t="str">
        <v>tier - 3</v>
      </c>
      <c r="AT1380" s="19" t="s">
        <v>8315</v>
      </c>
      <c r="AU1380" s="19" t="str">
        <v>R1012</v>
      </c>
      <c r="BD1380" s="39">
        <v>1971</v>
      </c>
      <c r="BE1380" s="19" t="str">
        <f t="shared" si="236"/>
        <v>Sep</v>
      </c>
      <c r="BF1380" s="19">
        <v>12</v>
      </c>
      <c r="BG1380" s="40">
        <f t="shared" si="237"/>
        <v>26188</v>
      </c>
      <c r="BM1380" s="39">
        <v>1966</v>
      </c>
      <c r="BN1380" s="19" t="str">
        <f t="shared" si="238"/>
        <v>Jun</v>
      </c>
      <c r="BO1380" s="19">
        <v>14</v>
      </c>
      <c r="BP1380" s="40">
        <f t="shared" si="235"/>
        <v>24272</v>
      </c>
      <c r="BQ1380" s="19">
        <f ca="1" t="shared" si="239"/>
        <v>59</v>
      </c>
      <c r="BU1380" s="19">
        <v>11454.02</v>
      </c>
      <c r="BV1380" s="41">
        <v>11454.02</v>
      </c>
    </row>
    <row r="1381" spans="1:74">
      <c r="A1381" s="19" t="s">
        <v>5043</v>
      </c>
      <c r="B1381" s="39">
        <v>1989</v>
      </c>
      <c r="C1381" s="19">
        <f t="shared" si="232"/>
        <v>1989</v>
      </c>
      <c r="D1381" s="19" t="s">
        <v>8329</v>
      </c>
      <c r="E1381" s="19" t="str">
        <f t="shared" si="231"/>
        <v>Oct</v>
      </c>
      <c r="F1381" s="19">
        <v>6</v>
      </c>
      <c r="G1381" s="40">
        <f t="shared" si="233"/>
        <v>32787</v>
      </c>
      <c r="H1381" s="19">
        <v>3</v>
      </c>
      <c r="I1381" s="19">
        <v>11511.61</v>
      </c>
      <c r="J1381" s="41">
        <v>11511.61</v>
      </c>
      <c r="K1381" s="19" t="s">
        <v>8298</v>
      </c>
      <c r="L1381" s="19" t="str">
        <v>tier - 3</v>
      </c>
      <c r="M1381" s="19" t="s">
        <v>8298</v>
      </c>
      <c r="N1381" s="19" t="str">
        <v>tier - 3</v>
      </c>
      <c r="O1381" s="19" t="s">
        <v>8343</v>
      </c>
      <c r="P1381" s="19" t="str">
        <v>R1026</v>
      </c>
      <c r="Q1381" s="19">
        <f ca="1" t="shared" si="234"/>
        <v>36</v>
      </c>
      <c r="R1381" s="29"/>
      <c r="U1381" s="19" t="s">
        <v>8329</v>
      </c>
      <c r="V1381" s="19" t="str">
        <f t="shared" si="240"/>
        <v>Oct</v>
      </c>
      <c r="X1381" s="19">
        <f t="shared" si="241"/>
        <v>1983</v>
      </c>
      <c r="AG1381" s="19" t="s">
        <v>5017</v>
      </c>
      <c r="AH1381" s="19" t="s">
        <v>8336</v>
      </c>
      <c r="AI1381" s="19" t="s">
        <v>8298</v>
      </c>
      <c r="AJ1381" s="19" t="s">
        <v>8302</v>
      </c>
      <c r="AK1381" s="19" t="str">
        <v>tier - 3</v>
      </c>
      <c r="AL1381" s="19" t="str">
        <v>tier - 1</v>
      </c>
      <c r="AT1381" s="19" t="s">
        <v>8315</v>
      </c>
      <c r="AU1381" s="19" t="str">
        <v>R1012</v>
      </c>
      <c r="BD1381" s="39">
        <v>1966</v>
      </c>
      <c r="BE1381" s="19" t="str">
        <f t="shared" si="236"/>
        <v>Jun</v>
      </c>
      <c r="BF1381" s="19">
        <v>14</v>
      </c>
      <c r="BG1381" s="40">
        <f t="shared" si="237"/>
        <v>24272</v>
      </c>
      <c r="BM1381" s="39">
        <v>1965</v>
      </c>
      <c r="BN1381" s="19" t="str">
        <f t="shared" si="238"/>
        <v>Jun</v>
      </c>
      <c r="BO1381" s="19">
        <v>23</v>
      </c>
      <c r="BP1381" s="40">
        <f t="shared" si="235"/>
        <v>23916</v>
      </c>
      <c r="BQ1381" s="19">
        <f ca="1" t="shared" si="239"/>
        <v>60</v>
      </c>
      <c r="BU1381" s="19">
        <v>11455.28</v>
      </c>
      <c r="BV1381" s="41">
        <v>11455.28</v>
      </c>
    </row>
    <row r="1382" spans="1:74">
      <c r="A1382" s="19" t="s">
        <v>5047</v>
      </c>
      <c r="B1382" s="39">
        <v>1968</v>
      </c>
      <c r="C1382" s="19">
        <f t="shared" si="232"/>
        <v>1968</v>
      </c>
      <c r="D1382" s="19" t="s">
        <v>8303</v>
      </c>
      <c r="E1382" s="19" t="str">
        <f t="shared" si="231"/>
        <v>Jun</v>
      </c>
      <c r="F1382" s="19">
        <v>24</v>
      </c>
      <c r="G1382" s="40">
        <f t="shared" si="233"/>
        <v>25013</v>
      </c>
      <c r="H1382" s="19">
        <v>1</v>
      </c>
      <c r="I1382" s="19">
        <v>11512.41</v>
      </c>
      <c r="J1382" s="41">
        <v>11512.41</v>
      </c>
      <c r="K1382" s="19" t="s">
        <v>8298</v>
      </c>
      <c r="L1382" s="19" t="str">
        <v>tier - 3</v>
      </c>
      <c r="M1382" s="19" t="s">
        <v>8302</v>
      </c>
      <c r="N1382" s="19" t="str">
        <v>tier - 1</v>
      </c>
      <c r="O1382" s="19" t="s">
        <v>8337</v>
      </c>
      <c r="P1382" s="19" t="str">
        <v>R1024</v>
      </c>
      <c r="Q1382" s="19">
        <f ca="1" t="shared" si="234"/>
        <v>57</v>
      </c>
      <c r="R1382" s="29"/>
      <c r="U1382" s="19" t="s">
        <v>8303</v>
      </c>
      <c r="V1382" s="19" t="str">
        <f t="shared" si="240"/>
        <v>Jun</v>
      </c>
      <c r="X1382" s="19">
        <f t="shared" si="241"/>
        <v>1985</v>
      </c>
      <c r="AG1382" s="19" t="s">
        <v>5021</v>
      </c>
      <c r="AH1382" s="19" t="s">
        <v>8336</v>
      </c>
      <c r="AI1382" s="19" t="s">
        <v>8298</v>
      </c>
      <c r="AJ1382" s="19" t="s">
        <v>8297</v>
      </c>
      <c r="AK1382" s="19" t="str">
        <v>tier - 3</v>
      </c>
      <c r="AL1382" s="19" t="str">
        <v>tier - 2</v>
      </c>
      <c r="AT1382" s="19" t="s">
        <v>8330</v>
      </c>
      <c r="AU1382" s="19" t="str">
        <v>R1011</v>
      </c>
      <c r="BD1382" s="39">
        <v>1965</v>
      </c>
      <c r="BE1382" s="19" t="str">
        <f t="shared" si="236"/>
        <v>Jun</v>
      </c>
      <c r="BF1382" s="19">
        <v>23</v>
      </c>
      <c r="BG1382" s="40">
        <f t="shared" si="237"/>
        <v>23916</v>
      </c>
      <c r="BM1382" s="39">
        <v>1966</v>
      </c>
      <c r="BN1382" s="19" t="str">
        <f t="shared" si="238"/>
        <v>Sep</v>
      </c>
      <c r="BO1382" s="19">
        <v>7</v>
      </c>
      <c r="BP1382" s="40">
        <f t="shared" si="235"/>
        <v>24357</v>
      </c>
      <c r="BQ1382" s="19">
        <f ca="1" t="shared" si="239"/>
        <v>59</v>
      </c>
      <c r="BU1382" s="19">
        <v>11478.14</v>
      </c>
      <c r="BV1382" s="41">
        <v>11478.14</v>
      </c>
    </row>
    <row r="1383" spans="1:74">
      <c r="A1383" s="19" t="s">
        <v>5050</v>
      </c>
      <c r="B1383" s="39">
        <v>1971</v>
      </c>
      <c r="C1383" s="19">
        <f t="shared" si="232"/>
        <v>1971</v>
      </c>
      <c r="D1383" s="19" t="s">
        <v>8326</v>
      </c>
      <c r="E1383" s="19" t="str">
        <f t="shared" si="231"/>
        <v>Dec</v>
      </c>
      <c r="F1383" s="19">
        <v>19</v>
      </c>
      <c r="G1383" s="40">
        <f t="shared" si="233"/>
        <v>26286</v>
      </c>
      <c r="H1383" s="19">
        <v>4</v>
      </c>
      <c r="I1383" s="19">
        <v>11520.1</v>
      </c>
      <c r="J1383" s="41">
        <v>11520.1</v>
      </c>
      <c r="K1383" s="19" t="s">
        <v>8298</v>
      </c>
      <c r="L1383" s="19" t="str">
        <v>tier - 3</v>
      </c>
      <c r="M1383" s="19" t="s">
        <v>8302</v>
      </c>
      <c r="N1383" s="19" t="str">
        <v>tier - 1</v>
      </c>
      <c r="O1383" s="19" t="s">
        <v>8315</v>
      </c>
      <c r="P1383" s="19" t="str">
        <v>R1012</v>
      </c>
      <c r="Q1383" s="19">
        <f ca="1" t="shared" si="234"/>
        <v>53</v>
      </c>
      <c r="R1383" s="29"/>
      <c r="U1383" s="19" t="s">
        <v>8296</v>
      </c>
      <c r="V1383" s="19" t="str">
        <f t="shared" si="240"/>
        <v>Jul</v>
      </c>
      <c r="X1383" s="19">
        <f t="shared" si="241"/>
        <v>1980</v>
      </c>
      <c r="AG1383" s="19" t="s">
        <v>5025</v>
      </c>
      <c r="AH1383" s="19" t="s">
        <v>8336</v>
      </c>
      <c r="AI1383" s="19" t="s">
        <v>8298</v>
      </c>
      <c r="AJ1383" s="19" t="s">
        <v>8297</v>
      </c>
      <c r="AK1383" s="19" t="str">
        <v>tier - 3</v>
      </c>
      <c r="AL1383" s="19" t="str">
        <v>tier - 2</v>
      </c>
      <c r="AT1383" s="19" t="s">
        <v>8335</v>
      </c>
      <c r="AU1383" s="19" t="str">
        <v>R1025</v>
      </c>
      <c r="BD1383" s="39">
        <v>1966</v>
      </c>
      <c r="BE1383" s="19" t="str">
        <f t="shared" si="236"/>
        <v>Sep</v>
      </c>
      <c r="BF1383" s="19">
        <v>7</v>
      </c>
      <c r="BG1383" s="40">
        <f t="shared" si="237"/>
        <v>24357</v>
      </c>
      <c r="BM1383" s="39">
        <v>2004</v>
      </c>
      <c r="BN1383" s="19" t="str">
        <f t="shared" si="238"/>
        <v>Sep</v>
      </c>
      <c r="BO1383" s="19">
        <v>10</v>
      </c>
      <c r="BP1383" s="40">
        <f t="shared" si="235"/>
        <v>38240</v>
      </c>
      <c r="BQ1383" s="19">
        <f ca="1" t="shared" si="239"/>
        <v>21</v>
      </c>
      <c r="BU1383" s="19">
        <v>11482.63</v>
      </c>
      <c r="BV1383" s="41">
        <v>11482.63</v>
      </c>
    </row>
    <row r="1384" spans="1:74">
      <c r="A1384" s="19" t="s">
        <v>5054</v>
      </c>
      <c r="B1384" s="39">
        <v>1988</v>
      </c>
      <c r="C1384" s="19">
        <f t="shared" si="232"/>
        <v>1988</v>
      </c>
      <c r="D1384" s="19" t="s">
        <v>8303</v>
      </c>
      <c r="E1384" s="19" t="str">
        <f t="shared" si="231"/>
        <v>Jun</v>
      </c>
      <c r="F1384" s="19">
        <v>12</v>
      </c>
      <c r="G1384" s="40">
        <f t="shared" si="233"/>
        <v>32306</v>
      </c>
      <c r="H1384" s="19">
        <v>3</v>
      </c>
      <c r="I1384" s="19">
        <v>11524.25</v>
      </c>
      <c r="J1384" s="41">
        <v>11524.25</v>
      </c>
      <c r="K1384" s="19" t="s">
        <v>8298</v>
      </c>
      <c r="L1384" s="19" t="str">
        <v>tier - 3</v>
      </c>
      <c r="M1384" s="19" t="s">
        <v>8302</v>
      </c>
      <c r="N1384" s="19" t="str">
        <v>tier - 1</v>
      </c>
      <c r="O1384" s="19" t="s">
        <v>8343</v>
      </c>
      <c r="P1384" s="19" t="str">
        <v>R1026</v>
      </c>
      <c r="Q1384" s="19">
        <f ca="1" t="shared" si="234"/>
        <v>37</v>
      </c>
      <c r="R1384" s="29"/>
      <c r="U1384" s="19" t="s">
        <v>8310</v>
      </c>
      <c r="V1384" s="19" t="str">
        <f t="shared" si="240"/>
        <v>Sep</v>
      </c>
      <c r="X1384" s="19">
        <f t="shared" si="241"/>
        <v>1971</v>
      </c>
      <c r="AG1384" s="19" t="s">
        <v>5029</v>
      </c>
      <c r="AH1384" s="19" t="s">
        <v>8336</v>
      </c>
      <c r="AI1384" s="19" t="s">
        <v>8298</v>
      </c>
      <c r="AJ1384" s="19" t="s">
        <v>8297</v>
      </c>
      <c r="AK1384" s="19" t="str">
        <v>tier - 3</v>
      </c>
      <c r="AL1384" s="19" t="str">
        <v>tier - 2</v>
      </c>
      <c r="AT1384" s="19" t="s">
        <v>8299</v>
      </c>
      <c r="AU1384" s="19" t="str">
        <v>R1013</v>
      </c>
      <c r="BD1384" s="39">
        <v>2004</v>
      </c>
      <c r="BE1384" s="19" t="str">
        <f t="shared" si="236"/>
        <v>Sep</v>
      </c>
      <c r="BF1384" s="19">
        <v>10</v>
      </c>
      <c r="BG1384" s="40">
        <f t="shared" si="237"/>
        <v>38240</v>
      </c>
      <c r="BM1384" s="39">
        <v>1970</v>
      </c>
      <c r="BN1384" s="19" t="str">
        <f t="shared" si="238"/>
        <v>Oct</v>
      </c>
      <c r="BO1384" s="19">
        <v>13</v>
      </c>
      <c r="BP1384" s="40">
        <f t="shared" si="235"/>
        <v>25854</v>
      </c>
      <c r="BQ1384" s="19">
        <f ca="1" t="shared" si="239"/>
        <v>55</v>
      </c>
      <c r="BU1384" s="19">
        <v>11488.32</v>
      </c>
      <c r="BV1384" s="41">
        <v>11488.32</v>
      </c>
    </row>
    <row r="1385" spans="1:74">
      <c r="A1385" s="19" t="s">
        <v>5057</v>
      </c>
      <c r="B1385" s="39">
        <v>1970</v>
      </c>
      <c r="C1385" s="19">
        <f t="shared" si="232"/>
        <v>1970</v>
      </c>
      <c r="D1385" s="19" t="s">
        <v>8296</v>
      </c>
      <c r="E1385" s="19" t="str">
        <f t="shared" si="231"/>
        <v>Jul</v>
      </c>
      <c r="F1385" s="19">
        <v>23</v>
      </c>
      <c r="G1385" s="40">
        <f t="shared" si="233"/>
        <v>25772</v>
      </c>
      <c r="H1385" s="19">
        <v>0</v>
      </c>
      <c r="I1385" s="19">
        <v>11530.12</v>
      </c>
      <c r="J1385" s="41">
        <v>11530.12</v>
      </c>
      <c r="K1385" s="19" t="s">
        <v>8298</v>
      </c>
      <c r="L1385" s="19" t="str">
        <v>tier - 3</v>
      </c>
      <c r="M1385" s="19" t="s">
        <v>8302</v>
      </c>
      <c r="N1385" s="19" t="str">
        <v>tier - 1</v>
      </c>
      <c r="O1385" s="19" t="s">
        <v>8315</v>
      </c>
      <c r="P1385" s="19" t="str">
        <v>R1012</v>
      </c>
      <c r="Q1385" s="19">
        <f ca="1" t="shared" si="234"/>
        <v>55</v>
      </c>
      <c r="R1385" s="29"/>
      <c r="U1385" s="19" t="s">
        <v>8303</v>
      </c>
      <c r="V1385" s="19" t="str">
        <f t="shared" si="240"/>
        <v>Jun</v>
      </c>
      <c r="X1385" s="19">
        <f t="shared" si="241"/>
        <v>1966</v>
      </c>
      <c r="AG1385" s="19" t="s">
        <v>5033</v>
      </c>
      <c r="AH1385" s="19" t="s">
        <v>8336</v>
      </c>
      <c r="AI1385" s="19" t="s">
        <v>8298</v>
      </c>
      <c r="AJ1385" s="19" t="s">
        <v>8302</v>
      </c>
      <c r="AK1385" s="19" t="str">
        <v>tier - 3</v>
      </c>
      <c r="AL1385" s="19" t="str">
        <v>tier - 1</v>
      </c>
      <c r="AT1385" s="19" t="s">
        <v>8339</v>
      </c>
      <c r="AU1385" s="19" t="str">
        <v>R1014</v>
      </c>
      <c r="BD1385" s="39">
        <v>1970</v>
      </c>
      <c r="BE1385" s="19" t="str">
        <f t="shared" si="236"/>
        <v>Oct</v>
      </c>
      <c r="BF1385" s="19">
        <v>13</v>
      </c>
      <c r="BG1385" s="40">
        <f t="shared" si="237"/>
        <v>25854</v>
      </c>
      <c r="BM1385" s="39">
        <v>1983</v>
      </c>
      <c r="BN1385" s="19" t="str">
        <f t="shared" si="238"/>
        <v>Jun</v>
      </c>
      <c r="BO1385" s="19">
        <v>7</v>
      </c>
      <c r="BP1385" s="40">
        <f t="shared" si="235"/>
        <v>30474</v>
      </c>
      <c r="BQ1385" s="19">
        <f ca="1" t="shared" si="239"/>
        <v>42</v>
      </c>
      <c r="BU1385" s="19">
        <v>11492.46</v>
      </c>
      <c r="BV1385" s="41">
        <v>11492.46</v>
      </c>
    </row>
    <row r="1386" spans="1:74">
      <c r="A1386" s="19" t="s">
        <v>5060</v>
      </c>
      <c r="B1386" s="39">
        <v>1965</v>
      </c>
      <c r="C1386" s="19">
        <f t="shared" si="232"/>
        <v>1965</v>
      </c>
      <c r="D1386" s="19" t="s">
        <v>8329</v>
      </c>
      <c r="E1386" s="19" t="str">
        <f t="shared" si="231"/>
        <v>Oct</v>
      </c>
      <c r="F1386" s="19">
        <v>3</v>
      </c>
      <c r="G1386" s="40">
        <f t="shared" si="233"/>
        <v>24018</v>
      </c>
      <c r="H1386" s="19">
        <v>0</v>
      </c>
      <c r="I1386" s="19">
        <v>11534.87</v>
      </c>
      <c r="J1386" s="41">
        <v>11534.87</v>
      </c>
      <c r="K1386" s="19" t="s">
        <v>8298</v>
      </c>
      <c r="L1386" s="19" t="str">
        <v>tier - 3</v>
      </c>
      <c r="M1386" s="19" t="s">
        <v>8302</v>
      </c>
      <c r="N1386" s="19" t="str">
        <v>tier - 1</v>
      </c>
      <c r="O1386" s="19" t="s">
        <v>8341</v>
      </c>
      <c r="P1386" s="19" t="str">
        <v>R1017</v>
      </c>
      <c r="Q1386" s="19">
        <f ca="1" t="shared" si="234"/>
        <v>60</v>
      </c>
      <c r="R1386" s="29"/>
      <c r="U1386" s="19" t="s">
        <v>8303</v>
      </c>
      <c r="V1386" s="19" t="str">
        <f t="shared" si="240"/>
        <v>Jun</v>
      </c>
      <c r="X1386" s="19">
        <f t="shared" si="241"/>
        <v>1965</v>
      </c>
      <c r="AG1386" s="19" t="s">
        <v>5036</v>
      </c>
      <c r="AH1386" s="19" t="s">
        <v>8336</v>
      </c>
      <c r="AI1386" s="19" t="s">
        <v>8298</v>
      </c>
      <c r="AJ1386" s="19" t="s">
        <v>8298</v>
      </c>
      <c r="AK1386" s="19" t="str">
        <v>tier - 3</v>
      </c>
      <c r="AL1386" s="19" t="str">
        <v>tier - 3</v>
      </c>
      <c r="AT1386" s="19" t="s">
        <v>8343</v>
      </c>
      <c r="AU1386" s="19" t="str">
        <v>R1026</v>
      </c>
      <c r="BD1386" s="39">
        <v>1983</v>
      </c>
      <c r="BE1386" s="19" t="str">
        <f t="shared" si="236"/>
        <v>Jun</v>
      </c>
      <c r="BF1386" s="19">
        <v>7</v>
      </c>
      <c r="BG1386" s="40">
        <f t="shared" si="237"/>
        <v>30474</v>
      </c>
      <c r="BM1386" s="39">
        <v>1969</v>
      </c>
      <c r="BN1386" s="19" t="str">
        <f t="shared" si="238"/>
        <v>Aug</v>
      </c>
      <c r="BO1386" s="19">
        <v>11</v>
      </c>
      <c r="BP1386" s="40">
        <f t="shared" si="235"/>
        <v>25426</v>
      </c>
      <c r="BQ1386" s="19">
        <f ca="1" t="shared" si="239"/>
        <v>56</v>
      </c>
      <c r="BU1386" s="19">
        <v>11497.69</v>
      </c>
      <c r="BV1386" s="41">
        <v>11497.69</v>
      </c>
    </row>
    <row r="1387" spans="1:74">
      <c r="A1387" s="19" t="s">
        <v>5064</v>
      </c>
      <c r="B1387" s="39">
        <v>1968</v>
      </c>
      <c r="C1387" s="19">
        <f t="shared" si="232"/>
        <v>1968</v>
      </c>
      <c r="D1387" s="19" t="s">
        <v>8301</v>
      </c>
      <c r="E1387" s="19" t="str">
        <f t="shared" si="231"/>
        <v>Nov</v>
      </c>
      <c r="F1387" s="19">
        <v>14</v>
      </c>
      <c r="G1387" s="40">
        <f t="shared" si="233"/>
        <v>25156</v>
      </c>
      <c r="H1387" s="19">
        <v>2</v>
      </c>
      <c r="I1387" s="19">
        <v>11538.42</v>
      </c>
      <c r="J1387" s="41">
        <v>11538.42</v>
      </c>
      <c r="K1387" s="19" t="s">
        <v>8298</v>
      </c>
      <c r="L1387" s="19" t="str">
        <v>tier - 3</v>
      </c>
      <c r="M1387" s="19" t="s">
        <v>8302</v>
      </c>
      <c r="N1387" s="19" t="str">
        <v>tier - 1</v>
      </c>
      <c r="O1387" s="19" t="s">
        <v>8330</v>
      </c>
      <c r="P1387" s="19" t="str">
        <v>R1011</v>
      </c>
      <c r="Q1387" s="19">
        <f ca="1" t="shared" si="234"/>
        <v>56</v>
      </c>
      <c r="R1387" s="29"/>
      <c r="U1387" s="19" t="s">
        <v>8310</v>
      </c>
      <c r="V1387" s="19" t="str">
        <f t="shared" si="240"/>
        <v>Sep</v>
      </c>
      <c r="X1387" s="19">
        <f t="shared" si="241"/>
        <v>1966</v>
      </c>
      <c r="AG1387" s="19" t="s">
        <v>5040</v>
      </c>
      <c r="AH1387" s="19" t="s">
        <v>8336</v>
      </c>
      <c r="AI1387" s="19" t="s">
        <v>8298</v>
      </c>
      <c r="AJ1387" s="19" t="s">
        <v>8302</v>
      </c>
      <c r="AK1387" s="19" t="str">
        <v>tier - 3</v>
      </c>
      <c r="AL1387" s="19" t="str">
        <v>tier - 1</v>
      </c>
      <c r="AT1387" s="19" t="s">
        <v>8315</v>
      </c>
      <c r="AU1387" s="19" t="str">
        <v>R1012</v>
      </c>
      <c r="BD1387" s="39">
        <v>1969</v>
      </c>
      <c r="BE1387" s="19" t="str">
        <f t="shared" si="236"/>
        <v>Aug</v>
      </c>
      <c r="BF1387" s="19">
        <v>11</v>
      </c>
      <c r="BG1387" s="40">
        <f t="shared" si="237"/>
        <v>25426</v>
      </c>
      <c r="BM1387" s="39">
        <v>1989</v>
      </c>
      <c r="BN1387" s="19" t="str">
        <f t="shared" si="238"/>
        <v>Oct</v>
      </c>
      <c r="BO1387" s="19">
        <v>6</v>
      </c>
      <c r="BP1387" s="40">
        <f t="shared" si="235"/>
        <v>32787</v>
      </c>
      <c r="BQ1387" s="19">
        <f ca="1" t="shared" si="239"/>
        <v>36</v>
      </c>
      <c r="BU1387" s="19">
        <v>11511.61</v>
      </c>
      <c r="BV1387" s="41">
        <v>11511.61</v>
      </c>
    </row>
    <row r="1388" spans="1:74">
      <c r="A1388" s="19" t="s">
        <v>5067</v>
      </c>
      <c r="B1388" s="39">
        <v>1971</v>
      </c>
      <c r="C1388" s="19">
        <f t="shared" si="232"/>
        <v>1971</v>
      </c>
      <c r="D1388" s="19" t="s">
        <v>8326</v>
      </c>
      <c r="E1388" s="19" t="str">
        <f t="shared" si="231"/>
        <v>Dec</v>
      </c>
      <c r="F1388" s="19">
        <v>1</v>
      </c>
      <c r="G1388" s="40">
        <f t="shared" si="233"/>
        <v>26268</v>
      </c>
      <c r="H1388" s="19">
        <v>0</v>
      </c>
      <c r="I1388" s="19">
        <v>11540.25</v>
      </c>
      <c r="J1388" s="41">
        <v>11540.25</v>
      </c>
      <c r="K1388" s="19" t="s">
        <v>8298</v>
      </c>
      <c r="L1388" s="19" t="str">
        <v>tier - 3</v>
      </c>
      <c r="M1388" s="19" t="s">
        <v>8302</v>
      </c>
      <c r="N1388" s="19" t="str">
        <v>tier - 1</v>
      </c>
      <c r="O1388" s="19" t="s">
        <v>8315</v>
      </c>
      <c r="P1388" s="19" t="str">
        <v>R1012</v>
      </c>
      <c r="Q1388" s="19">
        <f ca="1" t="shared" si="234"/>
        <v>53</v>
      </c>
      <c r="R1388" s="29"/>
      <c r="U1388" s="19" t="s">
        <v>8310</v>
      </c>
      <c r="V1388" s="19" t="str">
        <f t="shared" si="240"/>
        <v>Sep</v>
      </c>
      <c r="X1388" s="19">
        <f t="shared" si="241"/>
        <v>2004</v>
      </c>
      <c r="AG1388" s="19" t="s">
        <v>5043</v>
      </c>
      <c r="AH1388" s="19" t="s">
        <v>8336</v>
      </c>
      <c r="AI1388" s="19" t="s">
        <v>8298</v>
      </c>
      <c r="AJ1388" s="19" t="s">
        <v>8298</v>
      </c>
      <c r="AK1388" s="19" t="str">
        <v>tier - 3</v>
      </c>
      <c r="AL1388" s="19" t="str">
        <v>tier - 3</v>
      </c>
      <c r="AT1388" s="19" t="s">
        <v>8343</v>
      </c>
      <c r="AU1388" s="19" t="str">
        <v>R1026</v>
      </c>
      <c r="BD1388" s="39">
        <v>1989</v>
      </c>
      <c r="BE1388" s="19" t="str">
        <f t="shared" si="236"/>
        <v>Oct</v>
      </c>
      <c r="BF1388" s="19">
        <v>6</v>
      </c>
      <c r="BG1388" s="40">
        <f t="shared" si="237"/>
        <v>32787</v>
      </c>
      <c r="BM1388" s="39">
        <v>1968</v>
      </c>
      <c r="BN1388" s="19" t="str">
        <f t="shared" si="238"/>
        <v>Jun</v>
      </c>
      <c r="BO1388" s="19">
        <v>24</v>
      </c>
      <c r="BP1388" s="40">
        <f t="shared" si="235"/>
        <v>25013</v>
      </c>
      <c r="BQ1388" s="19">
        <f ca="1" t="shared" si="239"/>
        <v>57</v>
      </c>
      <c r="BU1388" s="19">
        <v>11512.41</v>
      </c>
      <c r="BV1388" s="41">
        <v>11512.41</v>
      </c>
    </row>
    <row r="1389" spans="1:74">
      <c r="A1389" s="19" t="s">
        <v>5069</v>
      </c>
      <c r="B1389" s="39">
        <v>1973</v>
      </c>
      <c r="C1389" s="19">
        <f t="shared" si="232"/>
        <v>1973</v>
      </c>
      <c r="D1389" s="19" t="s">
        <v>8296</v>
      </c>
      <c r="E1389" s="19" t="str">
        <f t="shared" si="231"/>
        <v>Jul</v>
      </c>
      <c r="F1389" s="19">
        <v>23</v>
      </c>
      <c r="G1389" s="40">
        <f t="shared" si="233"/>
        <v>26868</v>
      </c>
      <c r="H1389" s="19">
        <v>5</v>
      </c>
      <c r="I1389" s="19">
        <v>11552.9</v>
      </c>
      <c r="J1389" s="41">
        <v>11552.9</v>
      </c>
      <c r="K1389" s="19" t="s">
        <v>8298</v>
      </c>
      <c r="L1389" s="19" t="str">
        <v>tier - 3</v>
      </c>
      <c r="M1389" s="19" t="s">
        <v>8297</v>
      </c>
      <c r="N1389" s="19" t="str">
        <v>tier - 2</v>
      </c>
      <c r="O1389" s="19" t="s">
        <v>8330</v>
      </c>
      <c r="P1389" s="19" t="str">
        <v>R1011</v>
      </c>
      <c r="Q1389" s="19">
        <f ca="1" t="shared" si="234"/>
        <v>52</v>
      </c>
      <c r="R1389" s="29"/>
      <c r="U1389" s="19" t="s">
        <v>8329</v>
      </c>
      <c r="V1389" s="19" t="str">
        <f t="shared" si="240"/>
        <v>Oct</v>
      </c>
      <c r="X1389" s="19">
        <f t="shared" si="241"/>
        <v>1970</v>
      </c>
      <c r="AG1389" s="19" t="s">
        <v>5047</v>
      </c>
      <c r="AH1389" s="19" t="s">
        <v>8336</v>
      </c>
      <c r="AI1389" s="19" t="s">
        <v>8298</v>
      </c>
      <c r="AJ1389" s="19" t="s">
        <v>8302</v>
      </c>
      <c r="AK1389" s="19" t="str">
        <v>tier - 3</v>
      </c>
      <c r="AL1389" s="19" t="str">
        <v>tier - 1</v>
      </c>
      <c r="AT1389" s="19" t="s">
        <v>8337</v>
      </c>
      <c r="AU1389" s="19" t="str">
        <v>R1024</v>
      </c>
      <c r="BD1389" s="39">
        <v>1968</v>
      </c>
      <c r="BE1389" s="19" t="str">
        <f t="shared" si="236"/>
        <v>Jun</v>
      </c>
      <c r="BF1389" s="19">
        <v>24</v>
      </c>
      <c r="BG1389" s="40">
        <f t="shared" si="237"/>
        <v>25013</v>
      </c>
      <c r="BM1389" s="39">
        <v>1971</v>
      </c>
      <c r="BN1389" s="19" t="str">
        <f t="shared" si="238"/>
        <v>Dec</v>
      </c>
      <c r="BO1389" s="19">
        <v>19</v>
      </c>
      <c r="BP1389" s="40">
        <f t="shared" si="235"/>
        <v>26286</v>
      </c>
      <c r="BQ1389" s="19">
        <f ca="1" t="shared" si="239"/>
        <v>53</v>
      </c>
      <c r="BU1389" s="19">
        <v>11520.1</v>
      </c>
      <c r="BV1389" s="41">
        <v>11520.1</v>
      </c>
    </row>
    <row r="1390" spans="1:74">
      <c r="A1390" s="19" t="s">
        <v>5073</v>
      </c>
      <c r="B1390" s="39">
        <v>1965</v>
      </c>
      <c r="C1390" s="19">
        <f t="shared" si="232"/>
        <v>1965</v>
      </c>
      <c r="D1390" s="19" t="s">
        <v>8329</v>
      </c>
      <c r="E1390" s="19" t="str">
        <f t="shared" si="231"/>
        <v>Oct</v>
      </c>
      <c r="F1390" s="19">
        <v>27</v>
      </c>
      <c r="G1390" s="40">
        <f t="shared" si="233"/>
        <v>24042</v>
      </c>
      <c r="H1390" s="19">
        <v>1</v>
      </c>
      <c r="I1390" s="19">
        <v>11554.22</v>
      </c>
      <c r="J1390" s="41">
        <v>11554.22</v>
      </c>
      <c r="K1390" s="19" t="s">
        <v>8298</v>
      </c>
      <c r="L1390" s="19" t="str">
        <v>tier - 3</v>
      </c>
      <c r="M1390" s="19" t="s">
        <v>8302</v>
      </c>
      <c r="N1390" s="19" t="str">
        <v>tier - 1</v>
      </c>
      <c r="O1390" s="19" t="s">
        <v>8299</v>
      </c>
      <c r="P1390" s="19" t="str">
        <v>R1013</v>
      </c>
      <c r="Q1390" s="19">
        <f ca="1" t="shared" si="234"/>
        <v>60</v>
      </c>
      <c r="R1390" s="29"/>
      <c r="U1390" s="19" t="s">
        <v>8303</v>
      </c>
      <c r="V1390" s="19" t="str">
        <f t="shared" si="240"/>
        <v>Jun</v>
      </c>
      <c r="X1390" s="19">
        <f t="shared" si="241"/>
        <v>1983</v>
      </c>
      <c r="AG1390" s="19" t="s">
        <v>5050</v>
      </c>
      <c r="AH1390" s="19" t="s">
        <v>8336</v>
      </c>
      <c r="AI1390" s="19" t="s">
        <v>8298</v>
      </c>
      <c r="AJ1390" s="19" t="s">
        <v>8302</v>
      </c>
      <c r="AK1390" s="19" t="str">
        <v>tier - 3</v>
      </c>
      <c r="AL1390" s="19" t="str">
        <v>tier - 1</v>
      </c>
      <c r="AT1390" s="19" t="s">
        <v>8315</v>
      </c>
      <c r="AU1390" s="19" t="str">
        <v>R1012</v>
      </c>
      <c r="BD1390" s="39">
        <v>1971</v>
      </c>
      <c r="BE1390" s="19" t="str">
        <f t="shared" si="236"/>
        <v>Dec</v>
      </c>
      <c r="BF1390" s="19">
        <v>19</v>
      </c>
      <c r="BG1390" s="40">
        <f t="shared" si="237"/>
        <v>26286</v>
      </c>
      <c r="BM1390" s="39">
        <v>1988</v>
      </c>
      <c r="BN1390" s="19" t="str">
        <f t="shared" si="238"/>
        <v>Jun</v>
      </c>
      <c r="BO1390" s="19">
        <v>12</v>
      </c>
      <c r="BP1390" s="40">
        <f t="shared" si="235"/>
        <v>32306</v>
      </c>
      <c r="BQ1390" s="19">
        <f ca="1" t="shared" si="239"/>
        <v>37</v>
      </c>
      <c r="BU1390" s="19">
        <v>11524.25</v>
      </c>
      <c r="BV1390" s="41">
        <v>11524.25</v>
      </c>
    </row>
    <row r="1391" spans="1:74">
      <c r="A1391" s="19" t="s">
        <v>5076</v>
      </c>
      <c r="B1391" s="39">
        <v>1965</v>
      </c>
      <c r="C1391" s="19">
        <f t="shared" si="232"/>
        <v>1965</v>
      </c>
      <c r="D1391" s="19" t="s">
        <v>8326</v>
      </c>
      <c r="E1391" s="19" t="str">
        <f t="shared" si="231"/>
        <v>Dec</v>
      </c>
      <c r="F1391" s="19">
        <v>25</v>
      </c>
      <c r="G1391" s="40">
        <f t="shared" si="233"/>
        <v>24101</v>
      </c>
      <c r="H1391" s="19">
        <v>0</v>
      </c>
      <c r="I1391" s="19">
        <v>11566.3</v>
      </c>
      <c r="J1391" s="41">
        <v>11566.3</v>
      </c>
      <c r="K1391" s="19" t="s">
        <v>8298</v>
      </c>
      <c r="L1391" s="19" t="str">
        <v>tier - 3</v>
      </c>
      <c r="M1391" s="19" t="s">
        <v>8298</v>
      </c>
      <c r="N1391" s="19" t="str">
        <v>tier - 3</v>
      </c>
      <c r="O1391" s="19" t="s">
        <v>8333</v>
      </c>
      <c r="P1391" s="19" t="str">
        <v>R1016</v>
      </c>
      <c r="Q1391" s="19">
        <f ca="1" t="shared" si="234"/>
        <v>59</v>
      </c>
      <c r="R1391" s="29"/>
      <c r="U1391" s="19" t="s">
        <v>8328</v>
      </c>
      <c r="V1391" s="19" t="str">
        <f t="shared" si="240"/>
        <v>Aug</v>
      </c>
      <c r="X1391" s="19">
        <f t="shared" si="241"/>
        <v>1969</v>
      </c>
      <c r="AG1391" s="19" t="s">
        <v>5054</v>
      </c>
      <c r="AH1391" s="19" t="s">
        <v>8336</v>
      </c>
      <c r="AI1391" s="19" t="s">
        <v>8298</v>
      </c>
      <c r="AJ1391" s="19" t="s">
        <v>8302</v>
      </c>
      <c r="AK1391" s="19" t="str">
        <v>tier - 3</v>
      </c>
      <c r="AL1391" s="19" t="str">
        <v>tier - 1</v>
      </c>
      <c r="AT1391" s="19" t="s">
        <v>8343</v>
      </c>
      <c r="AU1391" s="19" t="str">
        <v>R1026</v>
      </c>
      <c r="BD1391" s="39">
        <v>1988</v>
      </c>
      <c r="BE1391" s="19" t="str">
        <f t="shared" si="236"/>
        <v>Jun</v>
      </c>
      <c r="BF1391" s="19">
        <v>12</v>
      </c>
      <c r="BG1391" s="40">
        <f t="shared" si="237"/>
        <v>32306</v>
      </c>
      <c r="BM1391" s="39">
        <v>1970</v>
      </c>
      <c r="BN1391" s="19" t="str">
        <f t="shared" si="238"/>
        <v>Jul</v>
      </c>
      <c r="BO1391" s="19">
        <v>23</v>
      </c>
      <c r="BP1391" s="40">
        <f t="shared" si="235"/>
        <v>25772</v>
      </c>
      <c r="BQ1391" s="19">
        <f ca="1" t="shared" si="239"/>
        <v>55</v>
      </c>
      <c r="BU1391" s="19">
        <v>11530.12</v>
      </c>
      <c r="BV1391" s="41">
        <v>11530.12</v>
      </c>
    </row>
    <row r="1392" spans="1:74">
      <c r="A1392" s="19" t="s">
        <v>5080</v>
      </c>
      <c r="B1392" s="39">
        <v>1965</v>
      </c>
      <c r="C1392" s="19">
        <f t="shared" si="232"/>
        <v>1965</v>
      </c>
      <c r="D1392" s="19" t="s">
        <v>8301</v>
      </c>
      <c r="E1392" s="19" t="str">
        <f t="shared" si="231"/>
        <v>Nov</v>
      </c>
      <c r="F1392" s="19">
        <v>6</v>
      </c>
      <c r="G1392" s="40">
        <f t="shared" si="233"/>
        <v>24052</v>
      </c>
      <c r="H1392" s="19">
        <v>1</v>
      </c>
      <c r="I1392" s="19">
        <v>11576.13</v>
      </c>
      <c r="J1392" s="41">
        <v>11576.13</v>
      </c>
      <c r="K1392" s="19" t="s">
        <v>8298</v>
      </c>
      <c r="L1392" s="19" t="str">
        <v>tier - 3</v>
      </c>
      <c r="M1392" s="19" t="s">
        <v>8298</v>
      </c>
      <c r="N1392" s="19" t="str">
        <v>tier - 3</v>
      </c>
      <c r="O1392" s="19" t="s">
        <v>8330</v>
      </c>
      <c r="P1392" s="19" t="str">
        <v>R1011</v>
      </c>
      <c r="Q1392" s="19">
        <f ca="1" t="shared" si="234"/>
        <v>59</v>
      </c>
      <c r="R1392" s="29"/>
      <c r="U1392" s="19" t="s">
        <v>8329</v>
      </c>
      <c r="V1392" s="19" t="str">
        <f t="shared" si="240"/>
        <v>Oct</v>
      </c>
      <c r="X1392" s="19">
        <f t="shared" si="241"/>
        <v>1989</v>
      </c>
      <c r="AG1392" s="19" t="s">
        <v>5057</v>
      </c>
      <c r="AH1392" s="19" t="s">
        <v>8336</v>
      </c>
      <c r="AI1392" s="19" t="s">
        <v>8298</v>
      </c>
      <c r="AJ1392" s="19" t="s">
        <v>8302</v>
      </c>
      <c r="AK1392" s="19" t="str">
        <v>tier - 3</v>
      </c>
      <c r="AL1392" s="19" t="str">
        <v>tier - 1</v>
      </c>
      <c r="AT1392" s="19" t="s">
        <v>8315</v>
      </c>
      <c r="AU1392" s="19" t="str">
        <v>R1012</v>
      </c>
      <c r="BD1392" s="39">
        <v>1970</v>
      </c>
      <c r="BE1392" s="19" t="str">
        <f t="shared" si="236"/>
        <v>Jul</v>
      </c>
      <c r="BF1392" s="19">
        <v>23</v>
      </c>
      <c r="BG1392" s="40">
        <f t="shared" si="237"/>
        <v>25772</v>
      </c>
      <c r="BM1392" s="39">
        <v>1965</v>
      </c>
      <c r="BN1392" s="19" t="str">
        <f t="shared" si="238"/>
        <v>Oct</v>
      </c>
      <c r="BO1392" s="19">
        <v>3</v>
      </c>
      <c r="BP1392" s="40">
        <f t="shared" si="235"/>
        <v>24018</v>
      </c>
      <c r="BQ1392" s="19">
        <f ca="1" t="shared" si="239"/>
        <v>60</v>
      </c>
      <c r="BU1392" s="19">
        <v>11534.87</v>
      </c>
      <c r="BV1392" s="41">
        <v>11534.87</v>
      </c>
    </row>
    <row r="1393" spans="1:74">
      <c r="A1393" s="19" t="s">
        <v>5083</v>
      </c>
      <c r="B1393" s="39">
        <v>1964</v>
      </c>
      <c r="C1393" s="19">
        <f t="shared" si="232"/>
        <v>1964</v>
      </c>
      <c r="D1393" s="19" t="s">
        <v>8303</v>
      </c>
      <c r="E1393" s="19" t="str">
        <f t="shared" si="231"/>
        <v>Jun</v>
      </c>
      <c r="F1393" s="19">
        <v>20</v>
      </c>
      <c r="G1393" s="40">
        <f t="shared" si="233"/>
        <v>23548</v>
      </c>
      <c r="H1393" s="19">
        <v>0</v>
      </c>
      <c r="I1393" s="19">
        <v>11602.75</v>
      </c>
      <c r="J1393" s="41">
        <v>11602.75</v>
      </c>
      <c r="K1393" s="19" t="s">
        <v>8298</v>
      </c>
      <c r="L1393" s="19" t="str">
        <v>tier - 3</v>
      </c>
      <c r="M1393" s="19" t="s">
        <v>8302</v>
      </c>
      <c r="N1393" s="19" t="str">
        <v>tier - 1</v>
      </c>
      <c r="O1393" s="19" t="s">
        <v>8342</v>
      </c>
      <c r="P1393" s="19" t="str">
        <v>R1020</v>
      </c>
      <c r="Q1393" s="19">
        <f ca="1" t="shared" si="234"/>
        <v>61</v>
      </c>
      <c r="R1393" s="29"/>
      <c r="U1393" s="19" t="s">
        <v>8303</v>
      </c>
      <c r="V1393" s="19" t="str">
        <f t="shared" si="240"/>
        <v>Jun</v>
      </c>
      <c r="X1393" s="19">
        <f t="shared" si="241"/>
        <v>1968</v>
      </c>
      <c r="AG1393" s="19" t="s">
        <v>5060</v>
      </c>
      <c r="AH1393" s="19" t="s">
        <v>8336</v>
      </c>
      <c r="AI1393" s="19" t="s">
        <v>8298</v>
      </c>
      <c r="AJ1393" s="19" t="s">
        <v>8302</v>
      </c>
      <c r="AK1393" s="19" t="str">
        <v>tier - 3</v>
      </c>
      <c r="AL1393" s="19" t="str">
        <v>tier - 1</v>
      </c>
      <c r="AT1393" s="19" t="s">
        <v>8341</v>
      </c>
      <c r="AU1393" s="19" t="str">
        <v>R1017</v>
      </c>
      <c r="BD1393" s="39">
        <v>1965</v>
      </c>
      <c r="BE1393" s="19" t="str">
        <f t="shared" si="236"/>
        <v>Oct</v>
      </c>
      <c r="BF1393" s="19">
        <v>3</v>
      </c>
      <c r="BG1393" s="40">
        <f t="shared" si="237"/>
        <v>24018</v>
      </c>
      <c r="BM1393" s="39">
        <v>1968</v>
      </c>
      <c r="BN1393" s="19" t="str">
        <f t="shared" si="238"/>
        <v>Nov</v>
      </c>
      <c r="BO1393" s="19">
        <v>14</v>
      </c>
      <c r="BP1393" s="40">
        <f t="shared" si="235"/>
        <v>25156</v>
      </c>
      <c r="BQ1393" s="19">
        <f ca="1" t="shared" si="239"/>
        <v>56</v>
      </c>
      <c r="BU1393" s="19">
        <v>11538.42</v>
      </c>
      <c r="BV1393" s="41">
        <v>11538.42</v>
      </c>
    </row>
    <row r="1394" spans="1:74">
      <c r="A1394" s="19" t="s">
        <v>5087</v>
      </c>
      <c r="B1394" s="39">
        <v>1986</v>
      </c>
      <c r="C1394" s="19">
        <f t="shared" si="232"/>
        <v>1986</v>
      </c>
      <c r="D1394" s="19" t="s">
        <v>8296</v>
      </c>
      <c r="E1394" s="19" t="str">
        <f t="shared" si="231"/>
        <v>Jul</v>
      </c>
      <c r="F1394" s="19">
        <v>17</v>
      </c>
      <c r="G1394" s="40">
        <f t="shared" si="233"/>
        <v>31610</v>
      </c>
      <c r="H1394" s="19">
        <v>3</v>
      </c>
      <c r="I1394" s="19">
        <v>11625.11</v>
      </c>
      <c r="J1394" s="41">
        <v>11625.11</v>
      </c>
      <c r="K1394" s="19" t="s">
        <v>8298</v>
      </c>
      <c r="L1394" s="19" t="str">
        <v>tier - 3</v>
      </c>
      <c r="M1394" s="19" t="s">
        <v>8298</v>
      </c>
      <c r="N1394" s="19" t="str">
        <v>tier - 3</v>
      </c>
      <c r="O1394" s="19" t="s">
        <v>8344</v>
      </c>
      <c r="P1394" s="19" t="str">
        <v>R1022</v>
      </c>
      <c r="Q1394" s="19">
        <f ca="1" t="shared" si="234"/>
        <v>39</v>
      </c>
      <c r="R1394" s="29"/>
      <c r="U1394" s="19" t="s">
        <v>8326</v>
      </c>
      <c r="V1394" s="19" t="str">
        <f t="shared" si="240"/>
        <v>Dec</v>
      </c>
      <c r="X1394" s="19">
        <f t="shared" si="241"/>
        <v>1971</v>
      </c>
      <c r="AG1394" s="19" t="s">
        <v>5064</v>
      </c>
      <c r="AH1394" s="19" t="s">
        <v>8336</v>
      </c>
      <c r="AI1394" s="19" t="s">
        <v>8298</v>
      </c>
      <c r="AJ1394" s="19" t="s">
        <v>8302</v>
      </c>
      <c r="AK1394" s="19" t="str">
        <v>tier - 3</v>
      </c>
      <c r="AL1394" s="19" t="str">
        <v>tier - 1</v>
      </c>
      <c r="AT1394" s="19" t="s">
        <v>8330</v>
      </c>
      <c r="AU1394" s="19" t="str">
        <v>R1011</v>
      </c>
      <c r="BD1394" s="39">
        <v>1968</v>
      </c>
      <c r="BE1394" s="19" t="str">
        <f t="shared" si="236"/>
        <v>Nov</v>
      </c>
      <c r="BF1394" s="19">
        <v>14</v>
      </c>
      <c r="BG1394" s="40">
        <f t="shared" si="237"/>
        <v>25156</v>
      </c>
      <c r="BM1394" s="39">
        <v>1971</v>
      </c>
      <c r="BN1394" s="19" t="str">
        <f t="shared" si="238"/>
        <v>Dec</v>
      </c>
      <c r="BO1394" s="19">
        <v>1</v>
      </c>
      <c r="BP1394" s="40">
        <f t="shared" si="235"/>
        <v>26268</v>
      </c>
      <c r="BQ1394" s="19">
        <f ca="1" t="shared" si="239"/>
        <v>53</v>
      </c>
      <c r="BU1394" s="19">
        <v>11540.25</v>
      </c>
      <c r="BV1394" s="41">
        <v>11540.25</v>
      </c>
    </row>
    <row r="1395" spans="1:74">
      <c r="A1395" s="19" t="s">
        <v>5090</v>
      </c>
      <c r="B1395" s="39">
        <v>1966</v>
      </c>
      <c r="C1395" s="19">
        <f t="shared" si="232"/>
        <v>1966</v>
      </c>
      <c r="D1395" s="19" t="s">
        <v>8329</v>
      </c>
      <c r="E1395" s="19" t="str">
        <f t="shared" si="231"/>
        <v>Oct</v>
      </c>
      <c r="F1395" s="19">
        <v>4</v>
      </c>
      <c r="G1395" s="40">
        <f t="shared" si="233"/>
        <v>24384</v>
      </c>
      <c r="H1395" s="19">
        <v>0</v>
      </c>
      <c r="I1395" s="19">
        <v>11657.72</v>
      </c>
      <c r="J1395" s="41">
        <v>11657.72</v>
      </c>
      <c r="K1395" s="19" t="s">
        <v>8298</v>
      </c>
      <c r="L1395" s="19" t="str">
        <v>tier - 3</v>
      </c>
      <c r="M1395" s="19" t="s">
        <v>8297</v>
      </c>
      <c r="N1395" s="19" t="str">
        <v>tier - 2</v>
      </c>
      <c r="O1395" s="19" t="s">
        <v>8337</v>
      </c>
      <c r="P1395" s="19" t="str">
        <v>R1024</v>
      </c>
      <c r="Q1395" s="19">
        <f ca="1" t="shared" si="234"/>
        <v>59</v>
      </c>
      <c r="R1395" s="29"/>
      <c r="U1395" s="19" t="s">
        <v>8303</v>
      </c>
      <c r="V1395" s="19" t="str">
        <f t="shared" si="240"/>
        <v>Jun</v>
      </c>
      <c r="X1395" s="19">
        <f t="shared" si="241"/>
        <v>1988</v>
      </c>
      <c r="AG1395" s="19" t="s">
        <v>5067</v>
      </c>
      <c r="AH1395" s="19" t="s">
        <v>8336</v>
      </c>
      <c r="AI1395" s="19" t="s">
        <v>8298</v>
      </c>
      <c r="AJ1395" s="19" t="s">
        <v>8302</v>
      </c>
      <c r="AK1395" s="19" t="str">
        <v>tier - 3</v>
      </c>
      <c r="AL1395" s="19" t="str">
        <v>tier - 1</v>
      </c>
      <c r="AT1395" s="19" t="s">
        <v>8315</v>
      </c>
      <c r="AU1395" s="19" t="str">
        <v>R1012</v>
      </c>
      <c r="BD1395" s="39">
        <v>1971</v>
      </c>
      <c r="BE1395" s="19" t="str">
        <f t="shared" si="236"/>
        <v>Dec</v>
      </c>
      <c r="BF1395" s="19">
        <v>1</v>
      </c>
      <c r="BG1395" s="40">
        <f t="shared" si="237"/>
        <v>26268</v>
      </c>
      <c r="BM1395" s="39">
        <v>1973</v>
      </c>
      <c r="BN1395" s="19" t="str">
        <f t="shared" si="238"/>
        <v>Jul</v>
      </c>
      <c r="BO1395" s="19">
        <v>23</v>
      </c>
      <c r="BP1395" s="40">
        <f t="shared" si="235"/>
        <v>26868</v>
      </c>
      <c r="BQ1395" s="19">
        <f ca="1" t="shared" si="239"/>
        <v>52</v>
      </c>
      <c r="BU1395" s="19">
        <v>11552.9</v>
      </c>
      <c r="BV1395" s="41">
        <v>11552.9</v>
      </c>
    </row>
    <row r="1396" spans="1:74">
      <c r="A1396" s="19" t="s">
        <v>5093</v>
      </c>
      <c r="B1396" s="39">
        <v>1994</v>
      </c>
      <c r="C1396" s="19">
        <f t="shared" si="232"/>
        <v>1994</v>
      </c>
      <c r="D1396" s="19" t="s">
        <v>8296</v>
      </c>
      <c r="E1396" s="19" t="str">
        <f t="shared" si="231"/>
        <v>Jul</v>
      </c>
      <c r="F1396" s="19">
        <v>20</v>
      </c>
      <c r="G1396" s="40">
        <f t="shared" si="233"/>
        <v>34535</v>
      </c>
      <c r="H1396" s="19">
        <v>0</v>
      </c>
      <c r="I1396" s="19">
        <v>11657.81</v>
      </c>
      <c r="J1396" s="41">
        <v>11657.81</v>
      </c>
      <c r="K1396" s="19" t="s">
        <v>8298</v>
      </c>
      <c r="L1396" s="19" t="str">
        <v>tier - 3</v>
      </c>
      <c r="M1396" s="19" t="s">
        <v>8297</v>
      </c>
      <c r="N1396" s="19" t="str">
        <v>tier - 2</v>
      </c>
      <c r="O1396" s="19" t="s">
        <v>8338</v>
      </c>
      <c r="P1396" s="19" t="str">
        <v>R1023</v>
      </c>
      <c r="Q1396" s="19">
        <f ca="1" t="shared" si="234"/>
        <v>31</v>
      </c>
      <c r="R1396" s="29"/>
      <c r="U1396" s="19" t="s">
        <v>8296</v>
      </c>
      <c r="V1396" s="19" t="str">
        <f t="shared" si="240"/>
        <v>Jul</v>
      </c>
      <c r="X1396" s="19">
        <f t="shared" si="241"/>
        <v>1970</v>
      </c>
      <c r="AG1396" s="19" t="s">
        <v>5069</v>
      </c>
      <c r="AH1396" s="19" t="s">
        <v>8336</v>
      </c>
      <c r="AI1396" s="19" t="s">
        <v>8298</v>
      </c>
      <c r="AJ1396" s="19" t="s">
        <v>8297</v>
      </c>
      <c r="AK1396" s="19" t="str">
        <v>tier - 3</v>
      </c>
      <c r="AL1396" s="19" t="str">
        <v>tier - 2</v>
      </c>
      <c r="AT1396" s="19" t="s">
        <v>8330</v>
      </c>
      <c r="AU1396" s="19" t="str">
        <v>R1011</v>
      </c>
      <c r="BD1396" s="39">
        <v>1973</v>
      </c>
      <c r="BE1396" s="19" t="str">
        <f t="shared" si="236"/>
        <v>Jul</v>
      </c>
      <c r="BF1396" s="19">
        <v>23</v>
      </c>
      <c r="BG1396" s="40">
        <f t="shared" si="237"/>
        <v>26868</v>
      </c>
      <c r="BM1396" s="39">
        <v>1965</v>
      </c>
      <c r="BN1396" s="19" t="str">
        <f t="shared" si="238"/>
        <v>Oct</v>
      </c>
      <c r="BO1396" s="19">
        <v>27</v>
      </c>
      <c r="BP1396" s="40">
        <f t="shared" si="235"/>
        <v>24042</v>
      </c>
      <c r="BQ1396" s="19">
        <f ca="1" t="shared" si="239"/>
        <v>60</v>
      </c>
      <c r="BU1396" s="19">
        <v>11554.22</v>
      </c>
      <c r="BV1396" s="41">
        <v>11554.22</v>
      </c>
    </row>
    <row r="1397" spans="1:74">
      <c r="A1397" s="19" t="s">
        <v>5096</v>
      </c>
      <c r="B1397" s="39">
        <v>1966</v>
      </c>
      <c r="C1397" s="19">
        <f t="shared" si="232"/>
        <v>1966</v>
      </c>
      <c r="D1397" s="19" t="s">
        <v>8296</v>
      </c>
      <c r="E1397" s="19" t="str">
        <f t="shared" si="231"/>
        <v>Jul</v>
      </c>
      <c r="F1397" s="19">
        <v>6</v>
      </c>
      <c r="G1397" s="40">
        <f t="shared" si="233"/>
        <v>24294</v>
      </c>
      <c r="H1397" s="19">
        <v>0</v>
      </c>
      <c r="I1397" s="19">
        <v>11658.12</v>
      </c>
      <c r="J1397" s="41">
        <v>11658.12</v>
      </c>
      <c r="K1397" s="19" t="s">
        <v>8298</v>
      </c>
      <c r="L1397" s="19" t="str">
        <v>tier - 3</v>
      </c>
      <c r="M1397" s="19" t="s">
        <v>8302</v>
      </c>
      <c r="N1397" s="19" t="str">
        <v>tier - 1</v>
      </c>
      <c r="O1397" s="19" t="s">
        <v>8337</v>
      </c>
      <c r="P1397" s="19" t="str">
        <v>R1024</v>
      </c>
      <c r="Q1397" s="19">
        <f ca="1" t="shared" si="234"/>
        <v>59</v>
      </c>
      <c r="R1397" s="29"/>
      <c r="U1397" s="19" t="s">
        <v>8329</v>
      </c>
      <c r="V1397" s="19" t="str">
        <f t="shared" si="240"/>
        <v>Oct</v>
      </c>
      <c r="X1397" s="19">
        <f t="shared" si="241"/>
        <v>1965</v>
      </c>
      <c r="AG1397" s="19" t="s">
        <v>5073</v>
      </c>
      <c r="AH1397" s="19" t="s">
        <v>8336</v>
      </c>
      <c r="AI1397" s="19" t="s">
        <v>8298</v>
      </c>
      <c r="AJ1397" s="19" t="s">
        <v>8302</v>
      </c>
      <c r="AK1397" s="19" t="str">
        <v>tier - 3</v>
      </c>
      <c r="AL1397" s="19" t="str">
        <v>tier - 1</v>
      </c>
      <c r="AT1397" s="19" t="s">
        <v>8299</v>
      </c>
      <c r="AU1397" s="19" t="str">
        <v>R1013</v>
      </c>
      <c r="BD1397" s="39">
        <v>1965</v>
      </c>
      <c r="BE1397" s="19" t="str">
        <f t="shared" si="236"/>
        <v>Oct</v>
      </c>
      <c r="BF1397" s="19">
        <v>27</v>
      </c>
      <c r="BG1397" s="40">
        <f t="shared" si="237"/>
        <v>24042</v>
      </c>
      <c r="BM1397" s="39">
        <v>1965</v>
      </c>
      <c r="BN1397" s="19" t="str">
        <f t="shared" si="238"/>
        <v>Dec</v>
      </c>
      <c r="BO1397" s="19">
        <v>25</v>
      </c>
      <c r="BP1397" s="40">
        <f t="shared" si="235"/>
        <v>24101</v>
      </c>
      <c r="BQ1397" s="19">
        <f ca="1" t="shared" si="239"/>
        <v>59</v>
      </c>
      <c r="BU1397" s="19">
        <v>11566.3</v>
      </c>
      <c r="BV1397" s="41">
        <v>11566.3</v>
      </c>
    </row>
    <row r="1398" spans="1:74">
      <c r="A1398" s="19" t="s">
        <v>5099</v>
      </c>
      <c r="B1398" s="39">
        <v>1966</v>
      </c>
      <c r="C1398" s="19">
        <f t="shared" si="232"/>
        <v>1966</v>
      </c>
      <c r="D1398" s="19" t="s">
        <v>8328</v>
      </c>
      <c r="E1398" s="19" t="str">
        <f t="shared" si="231"/>
        <v>Aug</v>
      </c>
      <c r="F1398" s="19">
        <v>23</v>
      </c>
      <c r="G1398" s="40">
        <f t="shared" si="233"/>
        <v>24342</v>
      </c>
      <c r="H1398" s="19">
        <v>0</v>
      </c>
      <c r="I1398" s="19">
        <v>11658.38</v>
      </c>
      <c r="J1398" s="41">
        <v>11658.38</v>
      </c>
      <c r="K1398" s="19" t="s">
        <v>8298</v>
      </c>
      <c r="L1398" s="19" t="str">
        <v>tier - 3</v>
      </c>
      <c r="M1398" s="19" t="s">
        <v>8298</v>
      </c>
      <c r="N1398" s="19" t="str">
        <v>tier - 3</v>
      </c>
      <c r="O1398" s="19" t="s">
        <v>8337</v>
      </c>
      <c r="P1398" s="19" t="str">
        <v>R1024</v>
      </c>
      <c r="Q1398" s="19">
        <f ca="1" t="shared" si="234"/>
        <v>59</v>
      </c>
      <c r="R1398" s="29"/>
      <c r="U1398" s="19" t="s">
        <v>8301</v>
      </c>
      <c r="V1398" s="19" t="str">
        <f t="shared" si="240"/>
        <v>Nov</v>
      </c>
      <c r="X1398" s="19">
        <f t="shared" si="241"/>
        <v>1968</v>
      </c>
      <c r="AG1398" s="19" t="s">
        <v>5076</v>
      </c>
      <c r="AH1398" s="19" t="s">
        <v>8336</v>
      </c>
      <c r="AI1398" s="19" t="s">
        <v>8298</v>
      </c>
      <c r="AJ1398" s="19" t="s">
        <v>8298</v>
      </c>
      <c r="AK1398" s="19" t="str">
        <v>tier - 3</v>
      </c>
      <c r="AL1398" s="19" t="str">
        <v>tier - 3</v>
      </c>
      <c r="AT1398" s="19" t="s">
        <v>8333</v>
      </c>
      <c r="AU1398" s="19" t="str">
        <v>R1016</v>
      </c>
      <c r="BD1398" s="39">
        <v>1965</v>
      </c>
      <c r="BE1398" s="19" t="str">
        <f t="shared" si="236"/>
        <v>Dec</v>
      </c>
      <c r="BF1398" s="19">
        <v>25</v>
      </c>
      <c r="BG1398" s="40">
        <f t="shared" si="237"/>
        <v>24101</v>
      </c>
      <c r="BM1398" s="39">
        <v>1965</v>
      </c>
      <c r="BN1398" s="19" t="str">
        <f t="shared" si="238"/>
        <v>Nov</v>
      </c>
      <c r="BO1398" s="19">
        <v>6</v>
      </c>
      <c r="BP1398" s="40">
        <f t="shared" si="235"/>
        <v>24052</v>
      </c>
      <c r="BQ1398" s="19">
        <f ca="1" t="shared" si="239"/>
        <v>59</v>
      </c>
      <c r="BU1398" s="19">
        <v>11576.13</v>
      </c>
      <c r="BV1398" s="41">
        <v>11576.13</v>
      </c>
    </row>
    <row r="1399" spans="1:74">
      <c r="A1399" s="19" t="s">
        <v>5103</v>
      </c>
      <c r="B1399" s="39">
        <v>1966</v>
      </c>
      <c r="C1399" s="19">
        <f t="shared" si="232"/>
        <v>1966</v>
      </c>
      <c r="D1399" s="19" t="s">
        <v>8301</v>
      </c>
      <c r="E1399" s="19" t="str">
        <f t="shared" si="231"/>
        <v>Nov</v>
      </c>
      <c r="F1399" s="19">
        <v>9</v>
      </c>
      <c r="G1399" s="40">
        <f t="shared" si="233"/>
        <v>24420</v>
      </c>
      <c r="H1399" s="19">
        <v>1</v>
      </c>
      <c r="I1399" s="19">
        <v>11674.13</v>
      </c>
      <c r="J1399" s="41">
        <v>11674.13</v>
      </c>
      <c r="K1399" s="19" t="s">
        <v>8298</v>
      </c>
      <c r="L1399" s="19" t="str">
        <v>tier - 3</v>
      </c>
      <c r="M1399" s="19" t="s">
        <v>8302</v>
      </c>
      <c r="N1399" s="19" t="str">
        <v>tier - 1</v>
      </c>
      <c r="O1399" s="19" t="s">
        <v>8330</v>
      </c>
      <c r="P1399" s="19" t="str">
        <v>R1011</v>
      </c>
      <c r="Q1399" s="19">
        <f ca="1" t="shared" si="234"/>
        <v>58</v>
      </c>
      <c r="R1399" s="29"/>
      <c r="U1399" s="19" t="s">
        <v>8326</v>
      </c>
      <c r="V1399" s="19" t="str">
        <f t="shared" si="240"/>
        <v>Dec</v>
      </c>
      <c r="X1399" s="19">
        <f t="shared" si="241"/>
        <v>1971</v>
      </c>
      <c r="AG1399" s="19" t="s">
        <v>5080</v>
      </c>
      <c r="AH1399" s="19" t="s">
        <v>8336</v>
      </c>
      <c r="AI1399" s="19" t="s">
        <v>8298</v>
      </c>
      <c r="AJ1399" s="19" t="s">
        <v>8298</v>
      </c>
      <c r="AK1399" s="19" t="str">
        <v>tier - 3</v>
      </c>
      <c r="AL1399" s="19" t="str">
        <v>tier - 3</v>
      </c>
      <c r="AT1399" s="19" t="s">
        <v>8330</v>
      </c>
      <c r="AU1399" s="19" t="str">
        <v>R1011</v>
      </c>
      <c r="BD1399" s="39">
        <v>1965</v>
      </c>
      <c r="BE1399" s="19" t="str">
        <f t="shared" si="236"/>
        <v>Nov</v>
      </c>
      <c r="BF1399" s="19">
        <v>6</v>
      </c>
      <c r="BG1399" s="40">
        <f t="shared" si="237"/>
        <v>24052</v>
      </c>
      <c r="BM1399" s="39">
        <v>1964</v>
      </c>
      <c r="BN1399" s="19" t="str">
        <f t="shared" si="238"/>
        <v>Jun</v>
      </c>
      <c r="BO1399" s="19">
        <v>20</v>
      </c>
      <c r="BP1399" s="40">
        <f t="shared" si="235"/>
        <v>23548</v>
      </c>
      <c r="BQ1399" s="19">
        <f ca="1" t="shared" si="239"/>
        <v>61</v>
      </c>
      <c r="BU1399" s="19">
        <v>11602.75</v>
      </c>
      <c r="BV1399" s="41">
        <v>11602.75</v>
      </c>
    </row>
    <row r="1400" spans="1:74">
      <c r="A1400" s="19" t="s">
        <v>5107</v>
      </c>
      <c r="B1400" s="39">
        <v>1970</v>
      </c>
      <c r="C1400" s="19">
        <f t="shared" si="232"/>
        <v>1970</v>
      </c>
      <c r="D1400" s="19" t="s">
        <v>8326</v>
      </c>
      <c r="E1400" s="19" t="str">
        <f t="shared" si="231"/>
        <v>Dec</v>
      </c>
      <c r="F1400" s="19">
        <v>1</v>
      </c>
      <c r="G1400" s="40">
        <f t="shared" si="233"/>
        <v>25903</v>
      </c>
      <c r="H1400" s="19">
        <v>0</v>
      </c>
      <c r="I1400" s="19">
        <v>11696.52</v>
      </c>
      <c r="J1400" s="41">
        <v>11696.52</v>
      </c>
      <c r="K1400" s="19" t="s">
        <v>8298</v>
      </c>
      <c r="L1400" s="19" t="str">
        <v>tier - 3</v>
      </c>
      <c r="M1400" s="19" t="s">
        <v>8302</v>
      </c>
      <c r="N1400" s="19" t="str">
        <v>tier - 1</v>
      </c>
      <c r="O1400" s="19" t="s">
        <v>8340</v>
      </c>
      <c r="P1400" s="19" t="str">
        <v>R1021</v>
      </c>
      <c r="Q1400" s="19">
        <f ca="1" t="shared" si="234"/>
        <v>54</v>
      </c>
      <c r="R1400" s="29"/>
      <c r="U1400" s="19" t="s">
        <v>8296</v>
      </c>
      <c r="V1400" s="19" t="str">
        <f t="shared" si="240"/>
        <v>Jul</v>
      </c>
      <c r="X1400" s="19">
        <f t="shared" si="241"/>
        <v>1973</v>
      </c>
      <c r="AG1400" s="19" t="s">
        <v>5083</v>
      </c>
      <c r="AH1400" s="19" t="s">
        <v>8336</v>
      </c>
      <c r="AI1400" s="19" t="s">
        <v>8298</v>
      </c>
      <c r="AJ1400" s="19" t="s">
        <v>8302</v>
      </c>
      <c r="AK1400" s="19" t="str">
        <v>tier - 3</v>
      </c>
      <c r="AL1400" s="19" t="str">
        <v>tier - 1</v>
      </c>
      <c r="AT1400" s="19" t="s">
        <v>8342</v>
      </c>
      <c r="AU1400" s="19" t="str">
        <v>R1020</v>
      </c>
      <c r="BD1400" s="39">
        <v>1964</v>
      </c>
      <c r="BE1400" s="19" t="str">
        <f t="shared" si="236"/>
        <v>Jun</v>
      </c>
      <c r="BF1400" s="19">
        <v>20</v>
      </c>
      <c r="BG1400" s="40">
        <f t="shared" si="237"/>
        <v>23548</v>
      </c>
      <c r="BM1400" s="39">
        <v>1986</v>
      </c>
      <c r="BN1400" s="19" t="str">
        <f t="shared" si="238"/>
        <v>Jul</v>
      </c>
      <c r="BO1400" s="19">
        <v>17</v>
      </c>
      <c r="BP1400" s="40">
        <f t="shared" si="235"/>
        <v>31610</v>
      </c>
      <c r="BQ1400" s="19">
        <f ca="1" t="shared" si="239"/>
        <v>39</v>
      </c>
      <c r="BU1400" s="19">
        <v>11625.11</v>
      </c>
      <c r="BV1400" s="41">
        <v>11625.11</v>
      </c>
    </row>
    <row r="1401" spans="1:74">
      <c r="A1401" s="19" t="s">
        <v>5110</v>
      </c>
      <c r="B1401" s="39">
        <v>1982</v>
      </c>
      <c r="C1401" s="19">
        <f t="shared" si="232"/>
        <v>1982</v>
      </c>
      <c r="D1401" s="19" t="s">
        <v>8329</v>
      </c>
      <c r="E1401" s="19" t="str">
        <f t="shared" si="231"/>
        <v>Oct</v>
      </c>
      <c r="F1401" s="19">
        <v>21</v>
      </c>
      <c r="G1401" s="40">
        <f t="shared" si="233"/>
        <v>30245</v>
      </c>
      <c r="H1401" s="19">
        <v>3</v>
      </c>
      <c r="I1401" s="19">
        <v>11712.97</v>
      </c>
      <c r="J1401" s="41">
        <v>11712.97</v>
      </c>
      <c r="K1401" s="19" t="s">
        <v>8298</v>
      </c>
      <c r="L1401" s="19" t="str">
        <v>tier - 3</v>
      </c>
      <c r="M1401" s="19" t="s">
        <v>8297</v>
      </c>
      <c r="N1401" s="19" t="str">
        <v>tier - 2</v>
      </c>
      <c r="O1401" s="19" t="s">
        <v>8340</v>
      </c>
      <c r="P1401" s="19" t="str">
        <v>R1021</v>
      </c>
      <c r="Q1401" s="19">
        <f ca="1" t="shared" si="234"/>
        <v>43</v>
      </c>
      <c r="R1401" s="29"/>
      <c r="U1401" s="19" t="s">
        <v>8329</v>
      </c>
      <c r="V1401" s="19" t="str">
        <f t="shared" si="240"/>
        <v>Oct</v>
      </c>
      <c r="X1401" s="19">
        <f t="shared" si="241"/>
        <v>1965</v>
      </c>
      <c r="AG1401" s="19" t="s">
        <v>5087</v>
      </c>
      <c r="AH1401" s="19" t="s">
        <v>8336</v>
      </c>
      <c r="AI1401" s="19" t="s">
        <v>8298</v>
      </c>
      <c r="AJ1401" s="19" t="s">
        <v>8298</v>
      </c>
      <c r="AK1401" s="19" t="str">
        <v>tier - 3</v>
      </c>
      <c r="AL1401" s="19" t="str">
        <v>tier - 3</v>
      </c>
      <c r="AT1401" s="19" t="s">
        <v>8344</v>
      </c>
      <c r="AU1401" s="19" t="str">
        <v>R1022</v>
      </c>
      <c r="BD1401" s="39">
        <v>1986</v>
      </c>
      <c r="BE1401" s="19" t="str">
        <f t="shared" si="236"/>
        <v>Jul</v>
      </c>
      <c r="BF1401" s="19">
        <v>17</v>
      </c>
      <c r="BG1401" s="40">
        <f t="shared" si="237"/>
        <v>31610</v>
      </c>
      <c r="BM1401" s="39">
        <v>1966</v>
      </c>
      <c r="BN1401" s="19" t="str">
        <f t="shared" si="238"/>
        <v>Oct</v>
      </c>
      <c r="BO1401" s="19">
        <v>4</v>
      </c>
      <c r="BP1401" s="40">
        <f t="shared" si="235"/>
        <v>24384</v>
      </c>
      <c r="BQ1401" s="19">
        <f ca="1" t="shared" si="239"/>
        <v>59</v>
      </c>
      <c r="BU1401" s="19">
        <v>11657.72</v>
      </c>
      <c r="BV1401" s="41">
        <v>11657.72</v>
      </c>
    </row>
    <row r="1402" spans="1:74">
      <c r="A1402" s="19" t="s">
        <v>5113</v>
      </c>
      <c r="B1402" s="39">
        <v>1969</v>
      </c>
      <c r="C1402" s="19">
        <f t="shared" si="232"/>
        <v>1969</v>
      </c>
      <c r="D1402" s="19" t="s">
        <v>8329</v>
      </c>
      <c r="E1402" s="19" t="str">
        <f t="shared" si="231"/>
        <v>Oct</v>
      </c>
      <c r="F1402" s="19">
        <v>12</v>
      </c>
      <c r="G1402" s="40">
        <f t="shared" si="233"/>
        <v>25488</v>
      </c>
      <c r="H1402" s="19">
        <v>2</v>
      </c>
      <c r="I1402" s="19">
        <v>11729.68</v>
      </c>
      <c r="J1402" s="41">
        <v>11729.68</v>
      </c>
      <c r="K1402" s="19" t="s">
        <v>8298</v>
      </c>
      <c r="L1402" s="19" t="str">
        <v>tier - 3</v>
      </c>
      <c r="M1402" s="19" t="s">
        <v>8302</v>
      </c>
      <c r="N1402" s="19" t="str">
        <v>tier - 1</v>
      </c>
      <c r="O1402" s="19" t="s">
        <v>8337</v>
      </c>
      <c r="P1402" s="19" t="str">
        <v>R1024</v>
      </c>
      <c r="Q1402" s="19">
        <f ca="1" t="shared" si="234"/>
        <v>56</v>
      </c>
      <c r="R1402" s="29"/>
      <c r="U1402" s="19" t="s">
        <v>8326</v>
      </c>
      <c r="V1402" s="19" t="str">
        <f t="shared" si="240"/>
        <v>Dec</v>
      </c>
      <c r="X1402" s="19">
        <f t="shared" si="241"/>
        <v>1965</v>
      </c>
      <c r="AG1402" s="19" t="s">
        <v>5090</v>
      </c>
      <c r="AH1402" s="19" t="s">
        <v>8336</v>
      </c>
      <c r="AI1402" s="19" t="s">
        <v>8298</v>
      </c>
      <c r="AJ1402" s="19" t="s">
        <v>8297</v>
      </c>
      <c r="AK1402" s="19" t="str">
        <v>tier - 3</v>
      </c>
      <c r="AL1402" s="19" t="str">
        <v>tier - 2</v>
      </c>
      <c r="AT1402" s="19" t="s">
        <v>8337</v>
      </c>
      <c r="AU1402" s="19" t="str">
        <v>R1024</v>
      </c>
      <c r="BD1402" s="39">
        <v>1966</v>
      </c>
      <c r="BE1402" s="19" t="str">
        <f t="shared" si="236"/>
        <v>Oct</v>
      </c>
      <c r="BF1402" s="19">
        <v>4</v>
      </c>
      <c r="BG1402" s="40">
        <f t="shared" si="237"/>
        <v>24384</v>
      </c>
      <c r="BM1402" s="39">
        <v>1994</v>
      </c>
      <c r="BN1402" s="19" t="str">
        <f t="shared" si="238"/>
        <v>Jul</v>
      </c>
      <c r="BO1402" s="19">
        <v>20</v>
      </c>
      <c r="BP1402" s="40">
        <f t="shared" si="235"/>
        <v>34535</v>
      </c>
      <c r="BQ1402" s="19">
        <f ca="1" t="shared" si="239"/>
        <v>31</v>
      </c>
      <c r="BU1402" s="19">
        <v>11657.81</v>
      </c>
      <c r="BV1402" s="41">
        <v>11657.81</v>
      </c>
    </row>
    <row r="1403" spans="1:74">
      <c r="A1403" s="19" t="s">
        <v>5117</v>
      </c>
      <c r="B1403" s="39">
        <v>1984</v>
      </c>
      <c r="C1403" s="19">
        <f t="shared" si="232"/>
        <v>1984</v>
      </c>
      <c r="D1403" s="19" t="s">
        <v>8301</v>
      </c>
      <c r="E1403" s="19" t="str">
        <f t="shared" si="231"/>
        <v>Nov</v>
      </c>
      <c r="F1403" s="19">
        <v>26</v>
      </c>
      <c r="G1403" s="40">
        <f t="shared" si="233"/>
        <v>31012</v>
      </c>
      <c r="H1403" s="19">
        <v>3</v>
      </c>
      <c r="I1403" s="19">
        <v>11730.82</v>
      </c>
      <c r="J1403" s="41">
        <v>11730.82</v>
      </c>
      <c r="K1403" s="19" t="s">
        <v>8298</v>
      </c>
      <c r="L1403" s="19" t="str">
        <v>tier - 3</v>
      </c>
      <c r="M1403" s="19" t="s">
        <v>8298</v>
      </c>
      <c r="N1403" s="19" t="str">
        <v>tier - 3</v>
      </c>
      <c r="O1403" s="19" t="s">
        <v>8343</v>
      </c>
      <c r="P1403" s="19" t="str">
        <v>R1026</v>
      </c>
      <c r="Q1403" s="19">
        <f ca="1" t="shared" si="234"/>
        <v>40</v>
      </c>
      <c r="R1403" s="29"/>
      <c r="U1403" s="19" t="s">
        <v>8301</v>
      </c>
      <c r="V1403" s="19" t="str">
        <f t="shared" si="240"/>
        <v>Nov</v>
      </c>
      <c r="X1403" s="19">
        <f t="shared" si="241"/>
        <v>1965</v>
      </c>
      <c r="AG1403" s="19" t="s">
        <v>5093</v>
      </c>
      <c r="AH1403" s="19" t="s">
        <v>8336</v>
      </c>
      <c r="AI1403" s="19" t="s">
        <v>8298</v>
      </c>
      <c r="AJ1403" s="19" t="s">
        <v>8297</v>
      </c>
      <c r="AK1403" s="19" t="str">
        <v>tier - 3</v>
      </c>
      <c r="AL1403" s="19" t="str">
        <v>tier - 2</v>
      </c>
      <c r="AT1403" s="19" t="s">
        <v>8338</v>
      </c>
      <c r="AU1403" s="19" t="str">
        <v>R1023</v>
      </c>
      <c r="BD1403" s="39">
        <v>1994</v>
      </c>
      <c r="BE1403" s="19" t="str">
        <f t="shared" si="236"/>
        <v>Jul</v>
      </c>
      <c r="BF1403" s="19">
        <v>20</v>
      </c>
      <c r="BG1403" s="40">
        <f t="shared" si="237"/>
        <v>34535</v>
      </c>
      <c r="BM1403" s="39">
        <v>1966</v>
      </c>
      <c r="BN1403" s="19" t="str">
        <f t="shared" si="238"/>
        <v>Jul</v>
      </c>
      <c r="BO1403" s="19">
        <v>6</v>
      </c>
      <c r="BP1403" s="40">
        <f t="shared" si="235"/>
        <v>24294</v>
      </c>
      <c r="BQ1403" s="19">
        <f ca="1" t="shared" si="239"/>
        <v>59</v>
      </c>
      <c r="BU1403" s="19">
        <v>11658.12</v>
      </c>
      <c r="BV1403" s="41">
        <v>11658.12</v>
      </c>
    </row>
    <row r="1404" spans="1:74">
      <c r="A1404" s="19" t="s">
        <v>5121</v>
      </c>
      <c r="B1404" s="39">
        <v>1964</v>
      </c>
      <c r="C1404" s="19">
        <f t="shared" si="232"/>
        <v>1964</v>
      </c>
      <c r="D1404" s="19" t="s">
        <v>8301</v>
      </c>
      <c r="E1404" s="19" t="str">
        <f t="shared" si="231"/>
        <v>Nov</v>
      </c>
      <c r="F1404" s="19">
        <v>9</v>
      </c>
      <c r="G1404" s="40">
        <f t="shared" si="233"/>
        <v>23690</v>
      </c>
      <c r="H1404" s="19">
        <v>0</v>
      </c>
      <c r="I1404" s="19">
        <v>11735.88</v>
      </c>
      <c r="J1404" s="41">
        <v>11735.88</v>
      </c>
      <c r="K1404" s="19" t="s">
        <v>8298</v>
      </c>
      <c r="L1404" s="19" t="str">
        <v>tier - 3</v>
      </c>
      <c r="M1404" s="19" t="s">
        <v>8302</v>
      </c>
      <c r="N1404" s="19" t="str">
        <v>tier - 1</v>
      </c>
      <c r="O1404" s="19" t="s">
        <v>8315</v>
      </c>
      <c r="P1404" s="19" t="str">
        <v>R1012</v>
      </c>
      <c r="Q1404" s="19">
        <f ca="1" t="shared" si="234"/>
        <v>60</v>
      </c>
      <c r="R1404" s="29"/>
      <c r="U1404" s="19" t="s">
        <v>8303</v>
      </c>
      <c r="V1404" s="19" t="str">
        <f t="shared" si="240"/>
        <v>Jun</v>
      </c>
      <c r="X1404" s="19">
        <f t="shared" si="241"/>
        <v>1964</v>
      </c>
      <c r="AG1404" s="19" t="s">
        <v>5096</v>
      </c>
      <c r="AH1404" s="19" t="s">
        <v>8336</v>
      </c>
      <c r="AI1404" s="19" t="s">
        <v>8298</v>
      </c>
      <c r="AJ1404" s="19" t="s">
        <v>8302</v>
      </c>
      <c r="AK1404" s="19" t="str">
        <v>tier - 3</v>
      </c>
      <c r="AL1404" s="19" t="str">
        <v>tier - 1</v>
      </c>
      <c r="AT1404" s="19" t="s">
        <v>8337</v>
      </c>
      <c r="AU1404" s="19" t="str">
        <v>R1024</v>
      </c>
      <c r="BD1404" s="39">
        <v>1966</v>
      </c>
      <c r="BE1404" s="19" t="str">
        <f t="shared" si="236"/>
        <v>Jul</v>
      </c>
      <c r="BF1404" s="19">
        <v>6</v>
      </c>
      <c r="BG1404" s="40">
        <f t="shared" si="237"/>
        <v>24294</v>
      </c>
      <c r="BM1404" s="39">
        <v>1966</v>
      </c>
      <c r="BN1404" s="19" t="str">
        <f t="shared" si="238"/>
        <v>Aug</v>
      </c>
      <c r="BO1404" s="19">
        <v>23</v>
      </c>
      <c r="BP1404" s="40">
        <f t="shared" si="235"/>
        <v>24342</v>
      </c>
      <c r="BQ1404" s="19">
        <f ca="1" t="shared" si="239"/>
        <v>59</v>
      </c>
      <c r="BU1404" s="19">
        <v>11658.38</v>
      </c>
      <c r="BV1404" s="41">
        <v>11658.38</v>
      </c>
    </row>
    <row r="1405" spans="1:74">
      <c r="A1405" s="19" t="s">
        <v>5124</v>
      </c>
      <c r="B1405" s="39">
        <v>1988</v>
      </c>
      <c r="C1405" s="19">
        <f t="shared" si="232"/>
        <v>1988</v>
      </c>
      <c r="D1405" s="19" t="s">
        <v>8310</v>
      </c>
      <c r="E1405" s="19" t="str">
        <f t="shared" si="231"/>
        <v>Sep</v>
      </c>
      <c r="F1405" s="19">
        <v>5</v>
      </c>
      <c r="G1405" s="40">
        <f t="shared" si="233"/>
        <v>32391</v>
      </c>
      <c r="H1405" s="19">
        <v>2</v>
      </c>
      <c r="I1405" s="19">
        <v>11737.85</v>
      </c>
      <c r="J1405" s="41">
        <v>11737.85</v>
      </c>
      <c r="K1405" s="19" t="s">
        <v>8298</v>
      </c>
      <c r="L1405" s="19" t="str">
        <v>tier - 3</v>
      </c>
      <c r="M1405" s="19" t="s">
        <v>8302</v>
      </c>
      <c r="N1405" s="19" t="str">
        <v>tier - 1</v>
      </c>
      <c r="O1405" s="19" t="s">
        <v>8330</v>
      </c>
      <c r="P1405" s="19" t="str">
        <v>R1011</v>
      </c>
      <c r="Q1405" s="19">
        <f ca="1" t="shared" si="234"/>
        <v>37</v>
      </c>
      <c r="R1405" s="29"/>
      <c r="U1405" s="19" t="s">
        <v>8296</v>
      </c>
      <c r="V1405" s="19" t="str">
        <f t="shared" si="240"/>
        <v>Jul</v>
      </c>
      <c r="X1405" s="19">
        <f t="shared" si="241"/>
        <v>1986</v>
      </c>
      <c r="AG1405" s="19" t="s">
        <v>5099</v>
      </c>
      <c r="AH1405" s="19" t="s">
        <v>8336</v>
      </c>
      <c r="AI1405" s="19" t="s">
        <v>8298</v>
      </c>
      <c r="AJ1405" s="19" t="s">
        <v>8298</v>
      </c>
      <c r="AK1405" s="19" t="str">
        <v>tier - 3</v>
      </c>
      <c r="AL1405" s="19" t="str">
        <v>tier - 3</v>
      </c>
      <c r="AT1405" s="19" t="s">
        <v>8337</v>
      </c>
      <c r="AU1405" s="19" t="str">
        <v>R1024</v>
      </c>
      <c r="BD1405" s="39">
        <v>1966</v>
      </c>
      <c r="BE1405" s="19" t="str">
        <f t="shared" si="236"/>
        <v>Aug</v>
      </c>
      <c r="BF1405" s="19">
        <v>23</v>
      </c>
      <c r="BG1405" s="40">
        <f t="shared" si="237"/>
        <v>24342</v>
      </c>
      <c r="BM1405" s="39">
        <v>1966</v>
      </c>
      <c r="BN1405" s="19" t="str">
        <f t="shared" si="238"/>
        <v>Nov</v>
      </c>
      <c r="BO1405" s="19">
        <v>9</v>
      </c>
      <c r="BP1405" s="40">
        <f t="shared" si="235"/>
        <v>24420</v>
      </c>
      <c r="BQ1405" s="19">
        <f ca="1" t="shared" si="239"/>
        <v>58</v>
      </c>
      <c r="BU1405" s="19">
        <v>11674.13</v>
      </c>
      <c r="BV1405" s="41">
        <v>11674.13</v>
      </c>
    </row>
    <row r="1406" spans="1:74">
      <c r="A1406" s="19" t="s">
        <v>5127</v>
      </c>
      <c r="B1406" s="39">
        <v>1969</v>
      </c>
      <c r="C1406" s="19">
        <f t="shared" si="232"/>
        <v>1969</v>
      </c>
      <c r="D1406" s="19" t="s">
        <v>8301</v>
      </c>
      <c r="E1406" s="19" t="str">
        <f t="shared" si="231"/>
        <v>Nov</v>
      </c>
      <c r="F1406" s="19">
        <v>12</v>
      </c>
      <c r="G1406" s="40">
        <f t="shared" si="233"/>
        <v>25519</v>
      </c>
      <c r="H1406" s="19">
        <v>3</v>
      </c>
      <c r="I1406" s="19">
        <v>11741.73</v>
      </c>
      <c r="J1406" s="41">
        <v>11741.73</v>
      </c>
      <c r="K1406" s="19" t="s">
        <v>8298</v>
      </c>
      <c r="L1406" s="19" t="str">
        <v>tier - 3</v>
      </c>
      <c r="M1406" s="19" t="s">
        <v>8302</v>
      </c>
      <c r="N1406" s="19" t="str">
        <v>tier - 1</v>
      </c>
      <c r="O1406" s="19" t="s">
        <v>8330</v>
      </c>
      <c r="P1406" s="19" t="str">
        <v>R1011</v>
      </c>
      <c r="Q1406" s="19">
        <f ca="1" t="shared" si="234"/>
        <v>55</v>
      </c>
      <c r="R1406" s="29"/>
      <c r="U1406" s="19" t="s">
        <v>8329</v>
      </c>
      <c r="V1406" s="19" t="str">
        <f t="shared" si="240"/>
        <v>Oct</v>
      </c>
      <c r="X1406" s="19">
        <f t="shared" si="241"/>
        <v>1966</v>
      </c>
      <c r="AG1406" s="19" t="s">
        <v>5103</v>
      </c>
      <c r="AH1406" s="19" t="s">
        <v>8336</v>
      </c>
      <c r="AI1406" s="19" t="s">
        <v>8298</v>
      </c>
      <c r="AJ1406" s="19" t="s">
        <v>8302</v>
      </c>
      <c r="AK1406" s="19" t="str">
        <v>tier - 3</v>
      </c>
      <c r="AL1406" s="19" t="str">
        <v>tier - 1</v>
      </c>
      <c r="AT1406" s="19" t="s">
        <v>8330</v>
      </c>
      <c r="AU1406" s="19" t="str">
        <v>R1011</v>
      </c>
      <c r="BD1406" s="39">
        <v>1966</v>
      </c>
      <c r="BE1406" s="19" t="str">
        <f t="shared" si="236"/>
        <v>Nov</v>
      </c>
      <c r="BF1406" s="19">
        <v>9</v>
      </c>
      <c r="BG1406" s="40">
        <f t="shared" si="237"/>
        <v>24420</v>
      </c>
      <c r="BM1406" s="39">
        <v>1970</v>
      </c>
      <c r="BN1406" s="19" t="str">
        <f t="shared" si="238"/>
        <v>Dec</v>
      </c>
      <c r="BO1406" s="19">
        <v>1</v>
      </c>
      <c r="BP1406" s="40">
        <f t="shared" si="235"/>
        <v>25903</v>
      </c>
      <c r="BQ1406" s="19">
        <f ca="1" t="shared" si="239"/>
        <v>54</v>
      </c>
      <c r="BU1406" s="19">
        <v>11696.52</v>
      </c>
      <c r="BV1406" s="41">
        <v>11696.52</v>
      </c>
    </row>
    <row r="1407" spans="1:74">
      <c r="A1407" s="19" t="s">
        <v>5130</v>
      </c>
      <c r="B1407" s="39">
        <v>1963</v>
      </c>
      <c r="C1407" s="19">
        <f t="shared" si="232"/>
        <v>1963</v>
      </c>
      <c r="D1407" s="19" t="s">
        <v>8303</v>
      </c>
      <c r="E1407" s="19" t="str">
        <f t="shared" si="231"/>
        <v>Jun</v>
      </c>
      <c r="F1407" s="19">
        <v>9</v>
      </c>
      <c r="G1407" s="40">
        <f t="shared" si="233"/>
        <v>23171</v>
      </c>
      <c r="H1407" s="19">
        <v>0</v>
      </c>
      <c r="I1407" s="19">
        <v>11743.3</v>
      </c>
      <c r="J1407" s="41">
        <v>11743.3</v>
      </c>
      <c r="K1407" s="19" t="s">
        <v>8298</v>
      </c>
      <c r="L1407" s="19" t="str">
        <v>tier - 3</v>
      </c>
      <c r="M1407" s="19" t="s">
        <v>8298</v>
      </c>
      <c r="N1407" s="19" t="str">
        <v>tier - 3</v>
      </c>
      <c r="O1407" s="19" t="s">
        <v>8299</v>
      </c>
      <c r="P1407" s="19" t="str">
        <v>R1013</v>
      </c>
      <c r="Q1407" s="19">
        <f ca="1" t="shared" si="234"/>
        <v>62</v>
      </c>
      <c r="R1407" s="29"/>
      <c r="U1407" s="19" t="s">
        <v>8296</v>
      </c>
      <c r="V1407" s="19" t="str">
        <f t="shared" si="240"/>
        <v>Jul</v>
      </c>
      <c r="X1407" s="19">
        <f t="shared" si="241"/>
        <v>1994</v>
      </c>
      <c r="AG1407" s="19" t="s">
        <v>5107</v>
      </c>
      <c r="AH1407" s="19" t="s">
        <v>8336</v>
      </c>
      <c r="AI1407" s="19" t="s">
        <v>8298</v>
      </c>
      <c r="AJ1407" s="19" t="s">
        <v>8302</v>
      </c>
      <c r="AK1407" s="19" t="str">
        <v>tier - 3</v>
      </c>
      <c r="AL1407" s="19" t="str">
        <v>tier - 1</v>
      </c>
      <c r="AT1407" s="19" t="s">
        <v>8340</v>
      </c>
      <c r="AU1407" s="19" t="str">
        <v>R1021</v>
      </c>
      <c r="BD1407" s="39">
        <v>1970</v>
      </c>
      <c r="BE1407" s="19" t="str">
        <f t="shared" si="236"/>
        <v>Dec</v>
      </c>
      <c r="BF1407" s="19">
        <v>1</v>
      </c>
      <c r="BG1407" s="40">
        <f t="shared" si="237"/>
        <v>25903</v>
      </c>
      <c r="BM1407" s="39">
        <v>1982</v>
      </c>
      <c r="BN1407" s="19" t="str">
        <f t="shared" si="238"/>
        <v>Oct</v>
      </c>
      <c r="BO1407" s="19">
        <v>21</v>
      </c>
      <c r="BP1407" s="40">
        <f t="shared" si="235"/>
        <v>30245</v>
      </c>
      <c r="BQ1407" s="19">
        <f ca="1" t="shared" si="239"/>
        <v>43</v>
      </c>
      <c r="BU1407" s="19">
        <v>11712.97</v>
      </c>
      <c r="BV1407" s="41">
        <v>11712.97</v>
      </c>
    </row>
    <row r="1408" spans="1:74">
      <c r="A1408" s="19" t="s">
        <v>5133</v>
      </c>
      <c r="B1408" s="39">
        <v>1964</v>
      </c>
      <c r="C1408" s="19">
        <f t="shared" si="232"/>
        <v>1964</v>
      </c>
      <c r="D1408" s="19" t="s">
        <v>8326</v>
      </c>
      <c r="E1408" s="19" t="str">
        <f t="shared" si="231"/>
        <v>Dec</v>
      </c>
      <c r="F1408" s="19">
        <v>2</v>
      </c>
      <c r="G1408" s="40">
        <f t="shared" si="233"/>
        <v>23713</v>
      </c>
      <c r="H1408" s="19">
        <v>0</v>
      </c>
      <c r="I1408" s="19">
        <v>11743.93</v>
      </c>
      <c r="J1408" s="41">
        <v>11743.93</v>
      </c>
      <c r="K1408" s="19" t="s">
        <v>8298</v>
      </c>
      <c r="L1408" s="19" t="str">
        <v>tier - 3</v>
      </c>
      <c r="M1408" s="19" t="s">
        <v>8302</v>
      </c>
      <c r="N1408" s="19" t="str">
        <v>tier - 1</v>
      </c>
      <c r="O1408" s="19" t="s">
        <v>8315</v>
      </c>
      <c r="P1408" s="19" t="str">
        <v>R1012</v>
      </c>
      <c r="Q1408" s="19">
        <f ca="1" t="shared" si="234"/>
        <v>60</v>
      </c>
      <c r="R1408" s="29"/>
      <c r="U1408" s="19" t="s">
        <v>8296</v>
      </c>
      <c r="V1408" s="19" t="str">
        <f t="shared" si="240"/>
        <v>Jul</v>
      </c>
      <c r="X1408" s="19">
        <f t="shared" si="241"/>
        <v>1966</v>
      </c>
      <c r="AG1408" s="19" t="s">
        <v>5110</v>
      </c>
      <c r="AH1408" s="19" t="s">
        <v>8336</v>
      </c>
      <c r="AI1408" s="19" t="s">
        <v>8298</v>
      </c>
      <c r="AJ1408" s="19" t="s">
        <v>8297</v>
      </c>
      <c r="AK1408" s="19" t="str">
        <v>tier - 3</v>
      </c>
      <c r="AL1408" s="19" t="str">
        <v>tier - 2</v>
      </c>
      <c r="AT1408" s="19" t="s">
        <v>8340</v>
      </c>
      <c r="AU1408" s="19" t="str">
        <v>R1021</v>
      </c>
      <c r="BD1408" s="39">
        <v>1982</v>
      </c>
      <c r="BE1408" s="19" t="str">
        <f t="shared" si="236"/>
        <v>Oct</v>
      </c>
      <c r="BF1408" s="19">
        <v>21</v>
      </c>
      <c r="BG1408" s="40">
        <f t="shared" si="237"/>
        <v>30245</v>
      </c>
      <c r="BM1408" s="39">
        <v>1969</v>
      </c>
      <c r="BN1408" s="19" t="str">
        <f t="shared" si="238"/>
        <v>Oct</v>
      </c>
      <c r="BO1408" s="19">
        <v>12</v>
      </c>
      <c r="BP1408" s="40">
        <f t="shared" si="235"/>
        <v>25488</v>
      </c>
      <c r="BQ1408" s="19">
        <f ca="1" t="shared" si="239"/>
        <v>56</v>
      </c>
      <c r="BU1408" s="19">
        <v>11729.68</v>
      </c>
      <c r="BV1408" s="41">
        <v>11729.68</v>
      </c>
    </row>
    <row r="1409" spans="1:74">
      <c r="A1409" s="19" t="s">
        <v>5136</v>
      </c>
      <c r="B1409" s="39">
        <v>1979</v>
      </c>
      <c r="C1409" s="19">
        <f t="shared" si="232"/>
        <v>1979</v>
      </c>
      <c r="D1409" s="19" t="s">
        <v>8301</v>
      </c>
      <c r="E1409" s="19" t="str">
        <f t="shared" si="231"/>
        <v>Nov</v>
      </c>
      <c r="F1409" s="19">
        <v>6</v>
      </c>
      <c r="G1409" s="40">
        <f t="shared" si="233"/>
        <v>29165</v>
      </c>
      <c r="H1409" s="19">
        <v>2</v>
      </c>
      <c r="I1409" s="19">
        <v>11752.68</v>
      </c>
      <c r="J1409" s="41">
        <v>11752.68</v>
      </c>
      <c r="K1409" s="19" t="s">
        <v>8298</v>
      </c>
      <c r="L1409" s="19" t="str">
        <v>tier - 3</v>
      </c>
      <c r="M1409" s="19" t="s">
        <v>8302</v>
      </c>
      <c r="N1409" s="19" t="str">
        <v>tier - 1</v>
      </c>
      <c r="O1409" s="19" t="s">
        <v>8343</v>
      </c>
      <c r="P1409" s="19" t="str">
        <v>R1026</v>
      </c>
      <c r="Q1409" s="19">
        <f ca="1" t="shared" si="234"/>
        <v>45</v>
      </c>
      <c r="R1409" s="29"/>
      <c r="U1409" s="19" t="s">
        <v>8328</v>
      </c>
      <c r="V1409" s="19" t="str">
        <f t="shared" si="240"/>
        <v>Aug</v>
      </c>
      <c r="X1409" s="19">
        <f t="shared" si="241"/>
        <v>1966</v>
      </c>
      <c r="AG1409" s="19" t="s">
        <v>5113</v>
      </c>
      <c r="AH1409" s="19" t="s">
        <v>8336</v>
      </c>
      <c r="AI1409" s="19" t="s">
        <v>8298</v>
      </c>
      <c r="AJ1409" s="19" t="s">
        <v>8302</v>
      </c>
      <c r="AK1409" s="19" t="str">
        <v>tier - 3</v>
      </c>
      <c r="AL1409" s="19" t="str">
        <v>tier - 1</v>
      </c>
      <c r="AT1409" s="19" t="s">
        <v>8337</v>
      </c>
      <c r="AU1409" s="19" t="str">
        <v>R1024</v>
      </c>
      <c r="BD1409" s="39">
        <v>1969</v>
      </c>
      <c r="BE1409" s="19" t="str">
        <f t="shared" si="236"/>
        <v>Oct</v>
      </c>
      <c r="BF1409" s="19">
        <v>12</v>
      </c>
      <c r="BG1409" s="40">
        <f t="shared" si="237"/>
        <v>25488</v>
      </c>
      <c r="BM1409" s="39">
        <v>1984</v>
      </c>
      <c r="BN1409" s="19" t="str">
        <f t="shared" si="238"/>
        <v>Nov</v>
      </c>
      <c r="BO1409" s="19">
        <v>26</v>
      </c>
      <c r="BP1409" s="40">
        <f t="shared" si="235"/>
        <v>31012</v>
      </c>
      <c r="BQ1409" s="19">
        <f ca="1" t="shared" si="239"/>
        <v>40</v>
      </c>
      <c r="BU1409" s="19">
        <v>11730.82</v>
      </c>
      <c r="BV1409" s="41">
        <v>11730.82</v>
      </c>
    </row>
    <row r="1410" spans="1:74">
      <c r="A1410" s="19" t="s">
        <v>5140</v>
      </c>
      <c r="B1410" s="39">
        <v>1966</v>
      </c>
      <c r="C1410" s="19">
        <f t="shared" si="232"/>
        <v>1966</v>
      </c>
      <c r="D1410" s="19" t="s">
        <v>8296</v>
      </c>
      <c r="E1410" s="19" t="str">
        <f t="shared" ref="E1410:E1473" si="242">SUBSTITUTE(D1410,"?","Sep")</f>
        <v>Jul</v>
      </c>
      <c r="F1410" s="19">
        <v>25</v>
      </c>
      <c r="G1410" s="40">
        <f t="shared" si="233"/>
        <v>24313</v>
      </c>
      <c r="H1410" s="19">
        <v>1</v>
      </c>
      <c r="I1410" s="19">
        <v>11763</v>
      </c>
      <c r="J1410" s="41">
        <v>11763</v>
      </c>
      <c r="K1410" s="19" t="s">
        <v>8298</v>
      </c>
      <c r="L1410" s="19" t="str">
        <v>tier - 3</v>
      </c>
      <c r="M1410" s="19" t="s">
        <v>8298</v>
      </c>
      <c r="N1410" s="19" t="str">
        <v>tier - 3</v>
      </c>
      <c r="O1410" s="19" t="s">
        <v>8333</v>
      </c>
      <c r="P1410" s="19" t="str">
        <v>R1016</v>
      </c>
      <c r="Q1410" s="19">
        <f ca="1" t="shared" si="234"/>
        <v>59</v>
      </c>
      <c r="R1410" s="29"/>
      <c r="U1410" s="19" t="s">
        <v>8301</v>
      </c>
      <c r="V1410" s="19" t="str">
        <f t="shared" si="240"/>
        <v>Nov</v>
      </c>
      <c r="X1410" s="19">
        <f t="shared" si="241"/>
        <v>1966</v>
      </c>
      <c r="AG1410" s="19" t="s">
        <v>5117</v>
      </c>
      <c r="AH1410" s="19" t="s">
        <v>8336</v>
      </c>
      <c r="AI1410" s="19" t="s">
        <v>8298</v>
      </c>
      <c r="AJ1410" s="19" t="s">
        <v>8298</v>
      </c>
      <c r="AK1410" s="19" t="str">
        <v>tier - 3</v>
      </c>
      <c r="AL1410" s="19" t="str">
        <v>tier - 3</v>
      </c>
      <c r="AT1410" s="19" t="s">
        <v>8343</v>
      </c>
      <c r="AU1410" s="19" t="str">
        <v>R1026</v>
      </c>
      <c r="BD1410" s="39">
        <v>1984</v>
      </c>
      <c r="BE1410" s="19" t="str">
        <f t="shared" si="236"/>
        <v>Nov</v>
      </c>
      <c r="BF1410" s="19">
        <v>26</v>
      </c>
      <c r="BG1410" s="40">
        <f t="shared" si="237"/>
        <v>31012</v>
      </c>
      <c r="BM1410" s="39">
        <v>1964</v>
      </c>
      <c r="BN1410" s="19" t="str">
        <f t="shared" si="238"/>
        <v>Nov</v>
      </c>
      <c r="BO1410" s="19">
        <v>9</v>
      </c>
      <c r="BP1410" s="40">
        <f t="shared" si="235"/>
        <v>23690</v>
      </c>
      <c r="BQ1410" s="19">
        <f ca="1" t="shared" si="239"/>
        <v>60</v>
      </c>
      <c r="BU1410" s="19">
        <v>11735.88</v>
      </c>
      <c r="BV1410" s="41">
        <v>11735.88</v>
      </c>
    </row>
    <row r="1411" spans="1:74">
      <c r="A1411" s="19" t="s">
        <v>5144</v>
      </c>
      <c r="B1411" s="39">
        <v>1982</v>
      </c>
      <c r="C1411" s="19">
        <f t="shared" ref="C1411:C1474" si="243">IF(B1411="?",ROUND(AVERAGE($B$2:$B$2336),0),B1411)</f>
        <v>1982</v>
      </c>
      <c r="D1411" s="19" t="s">
        <v>8301</v>
      </c>
      <c r="E1411" s="19" t="str">
        <f t="shared" si="242"/>
        <v>Nov</v>
      </c>
      <c r="F1411" s="19">
        <v>20</v>
      </c>
      <c r="G1411" s="40">
        <f t="shared" ref="G1411:G1474" si="244">DATE(C1411,MONTH(E1411&amp;2),F1411)</f>
        <v>30275</v>
      </c>
      <c r="H1411" s="19">
        <v>3</v>
      </c>
      <c r="I1411" s="19">
        <v>11773.06</v>
      </c>
      <c r="J1411" s="41">
        <v>11773.06</v>
      </c>
      <c r="K1411" s="19" t="s">
        <v>8298</v>
      </c>
      <c r="L1411" s="19" t="str">
        <v>tier - 3</v>
      </c>
      <c r="M1411" s="19" t="s">
        <v>8298</v>
      </c>
      <c r="N1411" s="19" t="str">
        <v>tier - 3</v>
      </c>
      <c r="O1411" s="19" t="s">
        <v>8343</v>
      </c>
      <c r="P1411" s="19" t="str">
        <v>R1026</v>
      </c>
      <c r="Q1411" s="19">
        <f ca="1" t="shared" ref="Q1411:Q1474" si="245">INT((TODAY()-G1411)/365.25)</f>
        <v>42</v>
      </c>
      <c r="R1411" s="29"/>
      <c r="U1411" s="19" t="s">
        <v>8326</v>
      </c>
      <c r="V1411" s="19" t="str">
        <f t="shared" si="240"/>
        <v>Dec</v>
      </c>
      <c r="X1411" s="19">
        <f t="shared" si="241"/>
        <v>1970</v>
      </c>
      <c r="AG1411" s="19" t="s">
        <v>5121</v>
      </c>
      <c r="AH1411" s="19" t="s">
        <v>8336</v>
      </c>
      <c r="AI1411" s="19" t="s">
        <v>8298</v>
      </c>
      <c r="AJ1411" s="19" t="s">
        <v>8302</v>
      </c>
      <c r="AK1411" s="19" t="str">
        <v>tier - 3</v>
      </c>
      <c r="AL1411" s="19" t="str">
        <v>tier - 1</v>
      </c>
      <c r="AT1411" s="19" t="s">
        <v>8315</v>
      </c>
      <c r="AU1411" s="19" t="str">
        <v>R1012</v>
      </c>
      <c r="BD1411" s="39">
        <v>1964</v>
      </c>
      <c r="BE1411" s="19" t="str">
        <f t="shared" si="236"/>
        <v>Nov</v>
      </c>
      <c r="BF1411" s="19">
        <v>9</v>
      </c>
      <c r="BG1411" s="40">
        <f t="shared" si="237"/>
        <v>23690</v>
      </c>
      <c r="BM1411" s="39">
        <v>1988</v>
      </c>
      <c r="BN1411" s="19" t="str">
        <f t="shared" si="238"/>
        <v>Sep</v>
      </c>
      <c r="BO1411" s="19">
        <v>5</v>
      </c>
      <c r="BP1411" s="40">
        <f t="shared" si="235"/>
        <v>32391</v>
      </c>
      <c r="BQ1411" s="19">
        <f ca="1" t="shared" si="239"/>
        <v>37</v>
      </c>
      <c r="BU1411" s="19">
        <v>11737.85</v>
      </c>
      <c r="BV1411" s="41">
        <v>11737.85</v>
      </c>
    </row>
    <row r="1412" spans="1:74">
      <c r="A1412" s="19" t="s">
        <v>5147</v>
      </c>
      <c r="B1412" s="39">
        <v>1965</v>
      </c>
      <c r="C1412" s="19">
        <f t="shared" si="243"/>
        <v>1965</v>
      </c>
      <c r="D1412" s="19" t="s">
        <v>8329</v>
      </c>
      <c r="E1412" s="19" t="str">
        <f t="shared" si="242"/>
        <v>Oct</v>
      </c>
      <c r="F1412" s="19">
        <v>3</v>
      </c>
      <c r="G1412" s="40">
        <f t="shared" si="244"/>
        <v>24018</v>
      </c>
      <c r="H1412" s="19">
        <v>0</v>
      </c>
      <c r="I1412" s="19">
        <v>11830.61</v>
      </c>
      <c r="J1412" s="41">
        <v>11830.61</v>
      </c>
      <c r="K1412" s="19" t="s">
        <v>8298</v>
      </c>
      <c r="L1412" s="19" t="str">
        <v>tier - 3</v>
      </c>
      <c r="M1412" s="19" t="s">
        <v>8302</v>
      </c>
      <c r="N1412" s="19" t="str">
        <v>tier - 1</v>
      </c>
      <c r="O1412" s="19" t="s">
        <v>8315</v>
      </c>
      <c r="P1412" s="19" t="str">
        <v>R1012</v>
      </c>
      <c r="Q1412" s="19">
        <f ca="1" t="shared" si="245"/>
        <v>60</v>
      </c>
      <c r="R1412" s="29"/>
      <c r="U1412" s="19" t="s">
        <v>8329</v>
      </c>
      <c r="V1412" s="19" t="str">
        <f t="shared" si="240"/>
        <v>Oct</v>
      </c>
      <c r="X1412" s="19">
        <f t="shared" si="241"/>
        <v>1982</v>
      </c>
      <c r="AG1412" s="19" t="s">
        <v>5124</v>
      </c>
      <c r="AH1412" s="19" t="s">
        <v>8336</v>
      </c>
      <c r="AI1412" s="19" t="s">
        <v>8298</v>
      </c>
      <c r="AJ1412" s="19" t="s">
        <v>8302</v>
      </c>
      <c r="AK1412" s="19" t="str">
        <v>tier - 3</v>
      </c>
      <c r="AL1412" s="19" t="str">
        <v>tier - 1</v>
      </c>
      <c r="AT1412" s="19" t="s">
        <v>8330</v>
      </c>
      <c r="AU1412" s="19" t="str">
        <v>R1011</v>
      </c>
      <c r="BD1412" s="39">
        <v>1988</v>
      </c>
      <c r="BE1412" s="19" t="str">
        <f t="shared" si="236"/>
        <v>Sep</v>
      </c>
      <c r="BF1412" s="19">
        <v>5</v>
      </c>
      <c r="BG1412" s="40">
        <f t="shared" si="237"/>
        <v>32391</v>
      </c>
      <c r="BM1412" s="39">
        <v>1969</v>
      </c>
      <c r="BN1412" s="19" t="str">
        <f t="shared" si="238"/>
        <v>Nov</v>
      </c>
      <c r="BO1412" s="19">
        <v>12</v>
      </c>
      <c r="BP1412" s="40">
        <f t="shared" si="235"/>
        <v>25519</v>
      </c>
      <c r="BQ1412" s="19">
        <f ca="1" t="shared" si="239"/>
        <v>55</v>
      </c>
      <c r="BU1412" s="19">
        <v>11741.73</v>
      </c>
      <c r="BV1412" s="41">
        <v>11741.73</v>
      </c>
    </row>
    <row r="1413" spans="1:74">
      <c r="A1413" s="19" t="s">
        <v>5150</v>
      </c>
      <c r="B1413" s="39">
        <v>1964</v>
      </c>
      <c r="C1413" s="19">
        <f t="shared" si="243"/>
        <v>1964</v>
      </c>
      <c r="D1413" s="19" t="s">
        <v>8303</v>
      </c>
      <c r="E1413" s="19" t="str">
        <f t="shared" si="242"/>
        <v>Jun</v>
      </c>
      <c r="F1413" s="19">
        <v>27</v>
      </c>
      <c r="G1413" s="40">
        <f t="shared" si="244"/>
        <v>23555</v>
      </c>
      <c r="H1413" s="19">
        <v>0</v>
      </c>
      <c r="I1413" s="19">
        <v>11833.78</v>
      </c>
      <c r="J1413" s="41">
        <v>11833.78</v>
      </c>
      <c r="K1413" s="19" t="s">
        <v>8298</v>
      </c>
      <c r="L1413" s="19" t="str">
        <v>tier - 3</v>
      </c>
      <c r="M1413" s="19" t="s">
        <v>8298</v>
      </c>
      <c r="N1413" s="19" t="str">
        <v>tier - 3</v>
      </c>
      <c r="O1413" s="19" t="s">
        <v>8299</v>
      </c>
      <c r="P1413" s="19" t="str">
        <v>R1013</v>
      </c>
      <c r="Q1413" s="19">
        <f ca="1" t="shared" si="245"/>
        <v>61</v>
      </c>
      <c r="R1413" s="29"/>
      <c r="U1413" s="19" t="s">
        <v>8329</v>
      </c>
      <c r="V1413" s="19" t="str">
        <f t="shared" si="240"/>
        <v>Oct</v>
      </c>
      <c r="X1413" s="19">
        <f t="shared" si="241"/>
        <v>1969</v>
      </c>
      <c r="AG1413" s="19" t="s">
        <v>5127</v>
      </c>
      <c r="AH1413" s="19" t="s">
        <v>8336</v>
      </c>
      <c r="AI1413" s="19" t="s">
        <v>8298</v>
      </c>
      <c r="AJ1413" s="19" t="s">
        <v>8302</v>
      </c>
      <c r="AK1413" s="19" t="str">
        <v>tier - 3</v>
      </c>
      <c r="AL1413" s="19" t="str">
        <v>tier - 1</v>
      </c>
      <c r="AT1413" s="19" t="s">
        <v>8330</v>
      </c>
      <c r="AU1413" s="19" t="str">
        <v>R1011</v>
      </c>
      <c r="BD1413" s="39">
        <v>1969</v>
      </c>
      <c r="BE1413" s="19" t="str">
        <f t="shared" si="236"/>
        <v>Nov</v>
      </c>
      <c r="BF1413" s="19">
        <v>12</v>
      </c>
      <c r="BG1413" s="40">
        <f t="shared" si="237"/>
        <v>25519</v>
      </c>
      <c r="BM1413" s="39">
        <v>1963</v>
      </c>
      <c r="BN1413" s="19" t="str">
        <f t="shared" si="238"/>
        <v>Jun</v>
      </c>
      <c r="BO1413" s="19">
        <v>9</v>
      </c>
      <c r="BP1413" s="40">
        <f t="shared" si="235"/>
        <v>23171</v>
      </c>
      <c r="BQ1413" s="19">
        <f ca="1" t="shared" si="239"/>
        <v>62</v>
      </c>
      <c r="BU1413" s="19">
        <v>11743.3</v>
      </c>
      <c r="BV1413" s="41">
        <v>11743.3</v>
      </c>
    </row>
    <row r="1414" spans="1:74">
      <c r="A1414" s="19" t="s">
        <v>5153</v>
      </c>
      <c r="B1414" s="39">
        <v>1964</v>
      </c>
      <c r="C1414" s="19">
        <f t="shared" si="243"/>
        <v>1964</v>
      </c>
      <c r="D1414" s="19" t="s">
        <v>8310</v>
      </c>
      <c r="E1414" s="19" t="str">
        <f t="shared" si="242"/>
        <v>Sep</v>
      </c>
      <c r="F1414" s="19">
        <v>11</v>
      </c>
      <c r="G1414" s="40">
        <f t="shared" si="244"/>
        <v>23631</v>
      </c>
      <c r="H1414" s="19">
        <v>0</v>
      </c>
      <c r="I1414" s="19">
        <v>11837.16</v>
      </c>
      <c r="J1414" s="41">
        <v>11837.16</v>
      </c>
      <c r="K1414" s="19" t="s">
        <v>8298</v>
      </c>
      <c r="L1414" s="19" t="str">
        <v>tier - 3</v>
      </c>
      <c r="M1414" s="19" t="s">
        <v>8298</v>
      </c>
      <c r="N1414" s="19" t="str">
        <v>tier - 3</v>
      </c>
      <c r="O1414" s="19" t="s">
        <v>8330</v>
      </c>
      <c r="P1414" s="19" t="str">
        <v>R1011</v>
      </c>
      <c r="Q1414" s="19">
        <f ca="1" t="shared" si="245"/>
        <v>61</v>
      </c>
      <c r="R1414" s="29"/>
      <c r="U1414" s="19" t="s">
        <v>8301</v>
      </c>
      <c r="V1414" s="19" t="str">
        <f t="shared" si="240"/>
        <v>Nov</v>
      </c>
      <c r="X1414" s="19">
        <f t="shared" si="241"/>
        <v>1984</v>
      </c>
      <c r="AG1414" s="19" t="s">
        <v>5130</v>
      </c>
      <c r="AH1414" s="19" t="s">
        <v>8336</v>
      </c>
      <c r="AI1414" s="19" t="s">
        <v>8298</v>
      </c>
      <c r="AJ1414" s="19" t="s">
        <v>8298</v>
      </c>
      <c r="AK1414" s="19" t="str">
        <v>tier - 3</v>
      </c>
      <c r="AL1414" s="19" t="str">
        <v>tier - 3</v>
      </c>
      <c r="AT1414" s="19" t="s">
        <v>8299</v>
      </c>
      <c r="AU1414" s="19" t="str">
        <v>R1013</v>
      </c>
      <c r="BD1414" s="39">
        <v>1963</v>
      </c>
      <c r="BE1414" s="19" t="str">
        <f t="shared" si="236"/>
        <v>Jun</v>
      </c>
      <c r="BF1414" s="19">
        <v>9</v>
      </c>
      <c r="BG1414" s="40">
        <f t="shared" si="237"/>
        <v>23171</v>
      </c>
      <c r="BM1414" s="39">
        <v>1964</v>
      </c>
      <c r="BN1414" s="19" t="str">
        <f t="shared" si="238"/>
        <v>Dec</v>
      </c>
      <c r="BO1414" s="19">
        <v>2</v>
      </c>
      <c r="BP1414" s="40">
        <f t="shared" si="235"/>
        <v>23713</v>
      </c>
      <c r="BQ1414" s="19">
        <f ca="1" t="shared" si="239"/>
        <v>60</v>
      </c>
      <c r="BU1414" s="19">
        <v>11743.93</v>
      </c>
      <c r="BV1414" s="41">
        <v>11743.93</v>
      </c>
    </row>
    <row r="1415" spans="1:74">
      <c r="A1415" s="19" t="s">
        <v>5156</v>
      </c>
      <c r="B1415" s="39">
        <v>1965</v>
      </c>
      <c r="C1415" s="19">
        <f t="shared" si="243"/>
        <v>1965</v>
      </c>
      <c r="D1415" s="19" t="s">
        <v>8310</v>
      </c>
      <c r="E1415" s="19" t="str">
        <f t="shared" si="242"/>
        <v>Sep</v>
      </c>
      <c r="F1415" s="19">
        <v>25</v>
      </c>
      <c r="G1415" s="40">
        <f t="shared" si="244"/>
        <v>24010</v>
      </c>
      <c r="H1415" s="19">
        <v>0</v>
      </c>
      <c r="I1415" s="19">
        <v>11840.78</v>
      </c>
      <c r="J1415" s="41">
        <v>11840.78</v>
      </c>
      <c r="K1415" s="19" t="s">
        <v>8298</v>
      </c>
      <c r="L1415" s="19" t="str">
        <v>tier - 3</v>
      </c>
      <c r="M1415" s="19" t="s">
        <v>8297</v>
      </c>
      <c r="N1415" s="19" t="str">
        <v>tier - 2</v>
      </c>
      <c r="O1415" s="19" t="s">
        <v>8315</v>
      </c>
      <c r="P1415" s="19" t="str">
        <v>R1012</v>
      </c>
      <c r="Q1415" s="19">
        <f ca="1" t="shared" si="245"/>
        <v>60</v>
      </c>
      <c r="R1415" s="29"/>
      <c r="U1415" s="19" t="s">
        <v>8301</v>
      </c>
      <c r="V1415" s="19" t="str">
        <f t="shared" si="240"/>
        <v>Nov</v>
      </c>
      <c r="X1415" s="19">
        <f t="shared" si="241"/>
        <v>1964</v>
      </c>
      <c r="AG1415" s="19" t="s">
        <v>5133</v>
      </c>
      <c r="AH1415" s="19" t="s">
        <v>8336</v>
      </c>
      <c r="AI1415" s="19" t="s">
        <v>8298</v>
      </c>
      <c r="AJ1415" s="19" t="s">
        <v>8302</v>
      </c>
      <c r="AK1415" s="19" t="str">
        <v>tier - 3</v>
      </c>
      <c r="AL1415" s="19" t="str">
        <v>tier - 1</v>
      </c>
      <c r="AT1415" s="19" t="s">
        <v>8315</v>
      </c>
      <c r="AU1415" s="19" t="str">
        <v>R1012</v>
      </c>
      <c r="BD1415" s="39">
        <v>1964</v>
      </c>
      <c r="BE1415" s="19" t="str">
        <f t="shared" si="236"/>
        <v>Dec</v>
      </c>
      <c r="BF1415" s="19">
        <v>2</v>
      </c>
      <c r="BG1415" s="40">
        <f t="shared" si="237"/>
        <v>23713</v>
      </c>
      <c r="BM1415" s="39">
        <v>1979</v>
      </c>
      <c r="BN1415" s="19" t="str">
        <f t="shared" si="238"/>
        <v>Nov</v>
      </c>
      <c r="BO1415" s="19">
        <v>6</v>
      </c>
      <c r="BP1415" s="40">
        <f t="shared" si="235"/>
        <v>29165</v>
      </c>
      <c r="BQ1415" s="19">
        <f ca="1" t="shared" si="239"/>
        <v>45</v>
      </c>
      <c r="BU1415" s="19">
        <v>11752.68</v>
      </c>
      <c r="BV1415" s="41">
        <v>11752.68</v>
      </c>
    </row>
    <row r="1416" spans="1:74">
      <c r="A1416" s="19" t="s">
        <v>5160</v>
      </c>
      <c r="B1416" s="39">
        <v>1964</v>
      </c>
      <c r="C1416" s="19">
        <f t="shared" si="243"/>
        <v>1964</v>
      </c>
      <c r="D1416" s="19" t="s">
        <v>8296</v>
      </c>
      <c r="E1416" s="19" t="str">
        <f t="shared" si="242"/>
        <v>Jul</v>
      </c>
      <c r="F1416" s="19">
        <v>11</v>
      </c>
      <c r="G1416" s="40">
        <f t="shared" si="244"/>
        <v>23569</v>
      </c>
      <c r="H1416" s="19">
        <v>0</v>
      </c>
      <c r="I1416" s="19">
        <v>11842.44</v>
      </c>
      <c r="J1416" s="41">
        <v>11842.44</v>
      </c>
      <c r="K1416" s="19" t="s">
        <v>8298</v>
      </c>
      <c r="L1416" s="19" t="str">
        <v>tier - 3</v>
      </c>
      <c r="M1416" s="19" t="s">
        <v>8297</v>
      </c>
      <c r="N1416" s="19" t="str">
        <v>tier - 2</v>
      </c>
      <c r="O1416" s="19" t="s">
        <v>8330</v>
      </c>
      <c r="P1416" s="19" t="str">
        <v>R1011</v>
      </c>
      <c r="Q1416" s="19">
        <f ca="1" t="shared" si="245"/>
        <v>61</v>
      </c>
      <c r="R1416" s="29"/>
      <c r="U1416" s="19" t="s">
        <v>8310</v>
      </c>
      <c r="V1416" s="19" t="str">
        <f t="shared" si="240"/>
        <v>Sep</v>
      </c>
      <c r="X1416" s="19">
        <f t="shared" si="241"/>
        <v>1988</v>
      </c>
      <c r="AG1416" s="19" t="s">
        <v>5136</v>
      </c>
      <c r="AH1416" s="19" t="s">
        <v>8336</v>
      </c>
      <c r="AI1416" s="19" t="s">
        <v>8298</v>
      </c>
      <c r="AJ1416" s="19" t="s">
        <v>8302</v>
      </c>
      <c r="AK1416" s="19" t="str">
        <v>tier - 3</v>
      </c>
      <c r="AL1416" s="19" t="str">
        <v>tier - 1</v>
      </c>
      <c r="AT1416" s="19" t="s">
        <v>8343</v>
      </c>
      <c r="AU1416" s="19" t="str">
        <v>R1026</v>
      </c>
      <c r="BD1416" s="39">
        <v>1979</v>
      </c>
      <c r="BE1416" s="19" t="str">
        <f t="shared" si="236"/>
        <v>Nov</v>
      </c>
      <c r="BF1416" s="19">
        <v>6</v>
      </c>
      <c r="BG1416" s="40">
        <f t="shared" si="237"/>
        <v>29165</v>
      </c>
      <c r="BM1416" s="39">
        <v>1966</v>
      </c>
      <c r="BN1416" s="19" t="str">
        <f t="shared" si="238"/>
        <v>Jul</v>
      </c>
      <c r="BO1416" s="19">
        <v>25</v>
      </c>
      <c r="BP1416" s="40">
        <f t="shared" ref="BP1416:BP1479" si="246">DATE(BM1416,MONTH(5&amp;BN1416),BO1416)</f>
        <v>24313</v>
      </c>
      <c r="BQ1416" s="19">
        <f ca="1" t="shared" si="239"/>
        <v>59</v>
      </c>
      <c r="BU1416" s="19">
        <v>11763</v>
      </c>
      <c r="BV1416" s="41">
        <v>11763</v>
      </c>
    </row>
    <row r="1417" spans="1:74">
      <c r="A1417" s="19" t="s">
        <v>5163</v>
      </c>
      <c r="B1417" s="39">
        <v>1965</v>
      </c>
      <c r="C1417" s="19">
        <f t="shared" si="243"/>
        <v>1965</v>
      </c>
      <c r="D1417" s="19" t="s">
        <v>8301</v>
      </c>
      <c r="E1417" s="19" t="str">
        <f t="shared" si="242"/>
        <v>Nov</v>
      </c>
      <c r="F1417" s="19">
        <v>10</v>
      </c>
      <c r="G1417" s="40">
        <f t="shared" si="244"/>
        <v>24056</v>
      </c>
      <c r="H1417" s="19">
        <v>0</v>
      </c>
      <c r="I1417" s="19">
        <v>11842.62</v>
      </c>
      <c r="J1417" s="41">
        <v>11842.62</v>
      </c>
      <c r="K1417" s="19" t="s">
        <v>8298</v>
      </c>
      <c r="L1417" s="19" t="str">
        <v>tier - 3</v>
      </c>
      <c r="M1417" s="19" t="s">
        <v>8298</v>
      </c>
      <c r="N1417" s="19" t="str">
        <v>tier - 3</v>
      </c>
      <c r="O1417" s="19" t="s">
        <v>8315</v>
      </c>
      <c r="P1417" s="19" t="str">
        <v>R1012</v>
      </c>
      <c r="Q1417" s="19">
        <f ca="1" t="shared" si="245"/>
        <v>59</v>
      </c>
      <c r="R1417" s="29"/>
      <c r="U1417" s="19" t="s">
        <v>8301</v>
      </c>
      <c r="V1417" s="19" t="str">
        <f t="shared" si="240"/>
        <v>Nov</v>
      </c>
      <c r="X1417" s="19">
        <f t="shared" si="241"/>
        <v>1969</v>
      </c>
      <c r="AG1417" s="19" t="s">
        <v>5140</v>
      </c>
      <c r="AH1417" s="19" t="s">
        <v>8336</v>
      </c>
      <c r="AI1417" s="19" t="s">
        <v>8298</v>
      </c>
      <c r="AJ1417" s="19" t="s">
        <v>8298</v>
      </c>
      <c r="AK1417" s="19" t="str">
        <v>tier - 3</v>
      </c>
      <c r="AL1417" s="19" t="str">
        <v>tier - 3</v>
      </c>
      <c r="AT1417" s="19" t="s">
        <v>8333</v>
      </c>
      <c r="AU1417" s="19" t="str">
        <v>R1016</v>
      </c>
      <c r="BD1417" s="39">
        <v>1966</v>
      </c>
      <c r="BE1417" s="19" t="str">
        <f t="shared" ref="BE1417:BE1480" si="247">SUBSTITUTE(D1410,"?","Sep")</f>
        <v>Jul</v>
      </c>
      <c r="BF1417" s="19">
        <v>25</v>
      </c>
      <c r="BG1417" s="40">
        <f t="shared" ref="BG1417:BG1480" si="248">DATE(BD1417,MONTH(5&amp;BE1417),BF1417)</f>
        <v>24313</v>
      </c>
      <c r="BM1417" s="39">
        <v>1982</v>
      </c>
      <c r="BN1417" s="19" t="str">
        <f t="shared" ref="BN1417:BN1480" si="249">SUBSTITUTE(E1411,"?","Sep")</f>
        <v>Nov</v>
      </c>
      <c r="BO1417" s="19">
        <v>20</v>
      </c>
      <c r="BP1417" s="40">
        <f t="shared" si="246"/>
        <v>30275</v>
      </c>
      <c r="BQ1417" s="19">
        <f ca="1" t="shared" ref="BQ1417:BQ1480" si="250">INT((TODAY()-BP1417)/365.25)</f>
        <v>42</v>
      </c>
      <c r="BU1417" s="19">
        <v>11773.06</v>
      </c>
      <c r="BV1417" s="41">
        <v>11773.06</v>
      </c>
    </row>
    <row r="1418" spans="1:74">
      <c r="A1418" s="19" t="s">
        <v>5166</v>
      </c>
      <c r="B1418" s="39">
        <v>1964</v>
      </c>
      <c r="C1418" s="19">
        <f t="shared" si="243"/>
        <v>1964</v>
      </c>
      <c r="D1418" s="19" t="s">
        <v>8303</v>
      </c>
      <c r="E1418" s="19" t="str">
        <f t="shared" si="242"/>
        <v>Jun</v>
      </c>
      <c r="F1418" s="19">
        <v>27</v>
      </c>
      <c r="G1418" s="40">
        <f t="shared" si="244"/>
        <v>23555</v>
      </c>
      <c r="H1418" s="19">
        <v>0</v>
      </c>
      <c r="I1418" s="19">
        <v>11848.14</v>
      </c>
      <c r="J1418" s="41">
        <v>11848.14</v>
      </c>
      <c r="K1418" s="19" t="s">
        <v>8298</v>
      </c>
      <c r="L1418" s="19" t="str">
        <v>tier - 3</v>
      </c>
      <c r="M1418" s="19" t="s">
        <v>8297</v>
      </c>
      <c r="N1418" s="19" t="str">
        <v>tier - 2</v>
      </c>
      <c r="O1418" s="19" t="s">
        <v>8330</v>
      </c>
      <c r="P1418" s="19" t="str">
        <v>R1011</v>
      </c>
      <c r="Q1418" s="19">
        <f ca="1" t="shared" si="245"/>
        <v>61</v>
      </c>
      <c r="R1418" s="29"/>
      <c r="U1418" s="19" t="s">
        <v>8303</v>
      </c>
      <c r="V1418" s="19" t="str">
        <f t="shared" si="240"/>
        <v>Jun</v>
      </c>
      <c r="X1418" s="19">
        <f t="shared" si="241"/>
        <v>1963</v>
      </c>
      <c r="AG1418" s="19" t="s">
        <v>5144</v>
      </c>
      <c r="AH1418" s="19" t="s">
        <v>8336</v>
      </c>
      <c r="AI1418" s="19" t="s">
        <v>8298</v>
      </c>
      <c r="AJ1418" s="19" t="s">
        <v>8298</v>
      </c>
      <c r="AK1418" s="19" t="str">
        <v>tier - 3</v>
      </c>
      <c r="AL1418" s="19" t="str">
        <v>tier - 3</v>
      </c>
      <c r="AT1418" s="19" t="s">
        <v>8343</v>
      </c>
      <c r="AU1418" s="19" t="str">
        <v>R1026</v>
      </c>
      <c r="BD1418" s="39">
        <v>1982</v>
      </c>
      <c r="BE1418" s="19" t="str">
        <f t="shared" si="247"/>
        <v>Nov</v>
      </c>
      <c r="BF1418" s="19">
        <v>20</v>
      </c>
      <c r="BG1418" s="40">
        <f t="shared" si="248"/>
        <v>30275</v>
      </c>
      <c r="BM1418" s="39">
        <v>1965</v>
      </c>
      <c r="BN1418" s="19" t="str">
        <f t="shared" si="249"/>
        <v>Oct</v>
      </c>
      <c r="BO1418" s="19">
        <v>3</v>
      </c>
      <c r="BP1418" s="40">
        <f t="shared" si="246"/>
        <v>24018</v>
      </c>
      <c r="BQ1418" s="19">
        <f ca="1" t="shared" si="250"/>
        <v>60</v>
      </c>
      <c r="BU1418" s="19">
        <v>11830.61</v>
      </c>
      <c r="BV1418" s="41">
        <v>11830.61</v>
      </c>
    </row>
    <row r="1419" spans="1:74">
      <c r="A1419" s="19" t="s">
        <v>5169</v>
      </c>
      <c r="B1419" s="39">
        <v>1964</v>
      </c>
      <c r="C1419" s="19">
        <f t="shared" si="243"/>
        <v>1964</v>
      </c>
      <c r="D1419" s="19" t="s">
        <v>8310</v>
      </c>
      <c r="E1419" s="19" t="str">
        <f t="shared" si="242"/>
        <v>Sep</v>
      </c>
      <c r="F1419" s="19">
        <v>29</v>
      </c>
      <c r="G1419" s="40">
        <f t="shared" si="244"/>
        <v>23649</v>
      </c>
      <c r="H1419" s="19">
        <v>0</v>
      </c>
      <c r="I1419" s="19">
        <v>11856.41</v>
      </c>
      <c r="J1419" s="41">
        <v>11856.41</v>
      </c>
      <c r="K1419" s="19" t="s">
        <v>8298</v>
      </c>
      <c r="L1419" s="19" t="str">
        <v>tier - 3</v>
      </c>
      <c r="M1419" s="19" t="s">
        <v>8297</v>
      </c>
      <c r="N1419" s="19" t="str">
        <v>tier - 2</v>
      </c>
      <c r="O1419" s="19" t="s">
        <v>8299</v>
      </c>
      <c r="P1419" s="19" t="str">
        <v>R1013</v>
      </c>
      <c r="Q1419" s="19">
        <f ca="1" t="shared" si="245"/>
        <v>61</v>
      </c>
      <c r="R1419" s="29"/>
      <c r="U1419" s="19" t="s">
        <v>8326</v>
      </c>
      <c r="V1419" s="19" t="str">
        <f t="shared" si="240"/>
        <v>Dec</v>
      </c>
      <c r="X1419" s="19">
        <f t="shared" si="241"/>
        <v>1964</v>
      </c>
      <c r="AG1419" s="19" t="s">
        <v>5147</v>
      </c>
      <c r="AH1419" s="19" t="s">
        <v>8336</v>
      </c>
      <c r="AI1419" s="19" t="s">
        <v>8298</v>
      </c>
      <c r="AJ1419" s="19" t="s">
        <v>8302</v>
      </c>
      <c r="AK1419" s="19" t="str">
        <v>tier - 3</v>
      </c>
      <c r="AL1419" s="19" t="str">
        <v>tier - 1</v>
      </c>
      <c r="AT1419" s="19" t="s">
        <v>8315</v>
      </c>
      <c r="AU1419" s="19" t="str">
        <v>R1012</v>
      </c>
      <c r="BD1419" s="39">
        <v>1965</v>
      </c>
      <c r="BE1419" s="19" t="str">
        <f t="shared" si="247"/>
        <v>Oct</v>
      </c>
      <c r="BF1419" s="19">
        <v>3</v>
      </c>
      <c r="BG1419" s="40">
        <f t="shared" si="248"/>
        <v>24018</v>
      </c>
      <c r="BM1419" s="39">
        <v>1964</v>
      </c>
      <c r="BN1419" s="19" t="str">
        <f t="shared" si="249"/>
        <v>Jun</v>
      </c>
      <c r="BO1419" s="19">
        <v>27</v>
      </c>
      <c r="BP1419" s="40">
        <f t="shared" si="246"/>
        <v>23555</v>
      </c>
      <c r="BQ1419" s="19">
        <f ca="1" t="shared" si="250"/>
        <v>61</v>
      </c>
      <c r="BU1419" s="19">
        <v>11833.78</v>
      </c>
      <c r="BV1419" s="41">
        <v>11833.78</v>
      </c>
    </row>
    <row r="1420" spans="1:74">
      <c r="A1420" s="19" t="s">
        <v>5172</v>
      </c>
      <c r="B1420" s="39">
        <v>1974</v>
      </c>
      <c r="C1420" s="19">
        <f t="shared" si="243"/>
        <v>1974</v>
      </c>
      <c r="D1420" s="19" t="s">
        <v>8296</v>
      </c>
      <c r="E1420" s="19" t="str">
        <f t="shared" si="242"/>
        <v>Jul</v>
      </c>
      <c r="F1420" s="19">
        <v>7</v>
      </c>
      <c r="G1420" s="40">
        <f t="shared" si="244"/>
        <v>27217</v>
      </c>
      <c r="H1420" s="19">
        <v>0</v>
      </c>
      <c r="I1420" s="19">
        <v>11858.56</v>
      </c>
      <c r="J1420" s="41">
        <v>11858.56</v>
      </c>
      <c r="K1420" s="19" t="s">
        <v>8298</v>
      </c>
      <c r="L1420" s="19" t="str">
        <v>tier - 3</v>
      </c>
      <c r="M1420" s="19" t="s">
        <v>8298</v>
      </c>
      <c r="N1420" s="19" t="str">
        <v>tier - 3</v>
      </c>
      <c r="O1420" s="19" t="s">
        <v>8330</v>
      </c>
      <c r="P1420" s="19" t="str">
        <v>R1011</v>
      </c>
      <c r="Q1420" s="19">
        <f ca="1" t="shared" si="245"/>
        <v>51</v>
      </c>
      <c r="R1420" s="29"/>
      <c r="U1420" s="19" t="s">
        <v>8301</v>
      </c>
      <c r="V1420" s="19" t="str">
        <f t="shared" si="240"/>
        <v>Nov</v>
      </c>
      <c r="X1420" s="19">
        <f t="shared" si="241"/>
        <v>1979</v>
      </c>
      <c r="AG1420" s="19" t="s">
        <v>5150</v>
      </c>
      <c r="AH1420" s="19" t="s">
        <v>8336</v>
      </c>
      <c r="AI1420" s="19" t="s">
        <v>8298</v>
      </c>
      <c r="AJ1420" s="19" t="s">
        <v>8298</v>
      </c>
      <c r="AK1420" s="19" t="str">
        <v>tier - 3</v>
      </c>
      <c r="AL1420" s="19" t="str">
        <v>tier - 3</v>
      </c>
      <c r="AT1420" s="19" t="s">
        <v>8299</v>
      </c>
      <c r="AU1420" s="19" t="str">
        <v>R1013</v>
      </c>
      <c r="BD1420" s="39">
        <v>1964</v>
      </c>
      <c r="BE1420" s="19" t="str">
        <f t="shared" si="247"/>
        <v>Jun</v>
      </c>
      <c r="BF1420" s="19">
        <v>27</v>
      </c>
      <c r="BG1420" s="40">
        <f t="shared" si="248"/>
        <v>23555</v>
      </c>
      <c r="BM1420" s="39">
        <v>1964</v>
      </c>
      <c r="BN1420" s="19" t="str">
        <f t="shared" si="249"/>
        <v>Sep</v>
      </c>
      <c r="BO1420" s="19">
        <v>11</v>
      </c>
      <c r="BP1420" s="40">
        <f t="shared" si="246"/>
        <v>23631</v>
      </c>
      <c r="BQ1420" s="19">
        <f ca="1" t="shared" si="250"/>
        <v>61</v>
      </c>
      <c r="BU1420" s="19">
        <v>11837.16</v>
      </c>
      <c r="BV1420" s="41">
        <v>11837.16</v>
      </c>
    </row>
    <row r="1421" spans="1:74">
      <c r="A1421" s="19" t="s">
        <v>5176</v>
      </c>
      <c r="B1421" s="39">
        <v>1967</v>
      </c>
      <c r="C1421" s="19">
        <f t="shared" si="243"/>
        <v>1967</v>
      </c>
      <c r="D1421" s="19" t="s">
        <v>8328</v>
      </c>
      <c r="E1421" s="19" t="str">
        <f t="shared" si="242"/>
        <v>Aug</v>
      </c>
      <c r="F1421" s="19">
        <v>24</v>
      </c>
      <c r="G1421" s="40">
        <f t="shared" si="244"/>
        <v>24708</v>
      </c>
      <c r="H1421" s="19">
        <v>1</v>
      </c>
      <c r="I1421" s="19">
        <v>11879.1</v>
      </c>
      <c r="J1421" s="41">
        <v>11879.1</v>
      </c>
      <c r="K1421" s="19" t="s">
        <v>8298</v>
      </c>
      <c r="L1421" s="19" t="str">
        <v>tier - 3</v>
      </c>
      <c r="M1421" s="19" t="s">
        <v>8298</v>
      </c>
      <c r="N1421" s="19" t="str">
        <v>tier - 3</v>
      </c>
      <c r="O1421" s="19" t="s">
        <v>8337</v>
      </c>
      <c r="P1421" s="19" t="str">
        <v>R1024</v>
      </c>
      <c r="Q1421" s="19">
        <f ca="1" t="shared" si="245"/>
        <v>58</v>
      </c>
      <c r="R1421" s="29"/>
      <c r="U1421" s="19" t="s">
        <v>8296</v>
      </c>
      <c r="V1421" s="19" t="str">
        <f t="shared" si="240"/>
        <v>Jul</v>
      </c>
      <c r="X1421" s="19">
        <f t="shared" si="241"/>
        <v>1966</v>
      </c>
      <c r="AG1421" s="19" t="s">
        <v>5153</v>
      </c>
      <c r="AH1421" s="19" t="s">
        <v>8336</v>
      </c>
      <c r="AI1421" s="19" t="s">
        <v>8298</v>
      </c>
      <c r="AJ1421" s="19" t="s">
        <v>8298</v>
      </c>
      <c r="AK1421" s="19" t="str">
        <v>tier - 3</v>
      </c>
      <c r="AL1421" s="19" t="str">
        <v>tier - 3</v>
      </c>
      <c r="AT1421" s="19" t="s">
        <v>8330</v>
      </c>
      <c r="AU1421" s="19" t="str">
        <v>R1011</v>
      </c>
      <c r="BD1421" s="39">
        <v>1964</v>
      </c>
      <c r="BE1421" s="19" t="str">
        <f t="shared" si="247"/>
        <v>Sep</v>
      </c>
      <c r="BF1421" s="19">
        <v>11</v>
      </c>
      <c r="BG1421" s="40">
        <f t="shared" si="248"/>
        <v>23631</v>
      </c>
      <c r="BM1421" s="39">
        <v>1965</v>
      </c>
      <c r="BN1421" s="19" t="str">
        <f t="shared" si="249"/>
        <v>Sep</v>
      </c>
      <c r="BO1421" s="19">
        <v>25</v>
      </c>
      <c r="BP1421" s="40">
        <f t="shared" si="246"/>
        <v>24010</v>
      </c>
      <c r="BQ1421" s="19">
        <f ca="1" t="shared" si="250"/>
        <v>60</v>
      </c>
      <c r="BU1421" s="19">
        <v>11840.78</v>
      </c>
      <c r="BV1421" s="41">
        <v>11840.78</v>
      </c>
    </row>
    <row r="1422" spans="1:74">
      <c r="A1422" s="19" t="s">
        <v>5179</v>
      </c>
      <c r="B1422" s="39">
        <v>1967</v>
      </c>
      <c r="C1422" s="19">
        <f t="shared" si="243"/>
        <v>1967</v>
      </c>
      <c r="D1422" s="19" t="s">
        <v>8296</v>
      </c>
      <c r="E1422" s="19" t="str">
        <f t="shared" si="242"/>
        <v>Jul</v>
      </c>
      <c r="F1422" s="19">
        <v>14</v>
      </c>
      <c r="G1422" s="40">
        <f t="shared" si="244"/>
        <v>24667</v>
      </c>
      <c r="H1422" s="19">
        <v>2</v>
      </c>
      <c r="I1422" s="19">
        <v>11881.36</v>
      </c>
      <c r="J1422" s="41">
        <v>11881.36</v>
      </c>
      <c r="K1422" s="19" t="s">
        <v>8298</v>
      </c>
      <c r="L1422" s="19" t="str">
        <v>tier - 3</v>
      </c>
      <c r="M1422" s="19" t="s">
        <v>8297</v>
      </c>
      <c r="N1422" s="19" t="str">
        <v>tier - 2</v>
      </c>
      <c r="O1422" s="19" t="s">
        <v>8330</v>
      </c>
      <c r="P1422" s="19" t="str">
        <v>R1011</v>
      </c>
      <c r="Q1422" s="19">
        <f ca="1" t="shared" si="245"/>
        <v>58</v>
      </c>
      <c r="R1422" s="29"/>
      <c r="U1422" s="19" t="s">
        <v>8301</v>
      </c>
      <c r="V1422" s="19" t="str">
        <f t="shared" ref="V1422:V1485" si="251">SUBSTITUTE(U1422,"?","Sep")</f>
        <v>Nov</v>
      </c>
      <c r="X1422" s="19">
        <f t="shared" ref="X1422:X1485" si="252">IF(B1411="?",ROUND(AVERAGE($B$2:$B$2355),0),B1411)</f>
        <v>1982</v>
      </c>
      <c r="AG1422" s="19" t="s">
        <v>5156</v>
      </c>
      <c r="AH1422" s="19" t="s">
        <v>8336</v>
      </c>
      <c r="AI1422" s="19" t="s">
        <v>8298</v>
      </c>
      <c r="AJ1422" s="19" t="s">
        <v>8297</v>
      </c>
      <c r="AK1422" s="19" t="str">
        <v>tier - 3</v>
      </c>
      <c r="AL1422" s="19" t="str">
        <v>tier - 2</v>
      </c>
      <c r="AT1422" s="19" t="s">
        <v>8315</v>
      </c>
      <c r="AU1422" s="19" t="str">
        <v>R1012</v>
      </c>
      <c r="BD1422" s="39">
        <v>1965</v>
      </c>
      <c r="BE1422" s="19" t="str">
        <f t="shared" si="247"/>
        <v>Sep</v>
      </c>
      <c r="BF1422" s="19">
        <v>25</v>
      </c>
      <c r="BG1422" s="40">
        <f t="shared" si="248"/>
        <v>24010</v>
      </c>
      <c r="BM1422" s="39">
        <v>1964</v>
      </c>
      <c r="BN1422" s="19" t="str">
        <f t="shared" si="249"/>
        <v>Jul</v>
      </c>
      <c r="BO1422" s="19">
        <v>11</v>
      </c>
      <c r="BP1422" s="40">
        <f t="shared" si="246"/>
        <v>23569</v>
      </c>
      <c r="BQ1422" s="19">
        <f ca="1" t="shared" si="250"/>
        <v>61</v>
      </c>
      <c r="BU1422" s="19">
        <v>11842.44</v>
      </c>
      <c r="BV1422" s="41">
        <v>11842.44</v>
      </c>
    </row>
    <row r="1423" spans="1:74">
      <c r="A1423" s="19" t="s">
        <v>5183</v>
      </c>
      <c r="B1423" s="39">
        <v>1967</v>
      </c>
      <c r="C1423" s="19">
        <f t="shared" si="243"/>
        <v>1967</v>
      </c>
      <c r="D1423" s="19" t="s">
        <v>8329</v>
      </c>
      <c r="E1423" s="19" t="str">
        <f t="shared" si="242"/>
        <v>Oct</v>
      </c>
      <c r="F1423" s="19">
        <v>29</v>
      </c>
      <c r="G1423" s="40">
        <f t="shared" si="244"/>
        <v>24774</v>
      </c>
      <c r="H1423" s="19">
        <v>2</v>
      </c>
      <c r="I1423" s="19">
        <v>11881.97</v>
      </c>
      <c r="J1423" s="41">
        <v>11881.97</v>
      </c>
      <c r="K1423" s="19" t="s">
        <v>8298</v>
      </c>
      <c r="L1423" s="19" t="str">
        <v>tier - 3</v>
      </c>
      <c r="M1423" s="19" t="s">
        <v>8302</v>
      </c>
      <c r="N1423" s="19" t="str">
        <v>tier - 1</v>
      </c>
      <c r="O1423" s="19" t="s">
        <v>8299</v>
      </c>
      <c r="P1423" s="19" t="str">
        <v>R1013</v>
      </c>
      <c r="Q1423" s="19">
        <f ca="1" t="shared" si="245"/>
        <v>58</v>
      </c>
      <c r="R1423" s="29"/>
      <c r="U1423" s="19" t="s">
        <v>8329</v>
      </c>
      <c r="V1423" s="19" t="str">
        <f t="shared" si="251"/>
        <v>Oct</v>
      </c>
      <c r="X1423" s="19">
        <f t="shared" si="252"/>
        <v>1965</v>
      </c>
      <c r="AG1423" s="19" t="s">
        <v>5160</v>
      </c>
      <c r="AH1423" s="19" t="s">
        <v>8336</v>
      </c>
      <c r="AI1423" s="19" t="s">
        <v>8298</v>
      </c>
      <c r="AJ1423" s="19" t="s">
        <v>8297</v>
      </c>
      <c r="AK1423" s="19" t="str">
        <v>tier - 3</v>
      </c>
      <c r="AL1423" s="19" t="str">
        <v>tier - 2</v>
      </c>
      <c r="AT1423" s="19" t="s">
        <v>8330</v>
      </c>
      <c r="AU1423" s="19" t="str">
        <v>R1011</v>
      </c>
      <c r="BD1423" s="39">
        <v>1964</v>
      </c>
      <c r="BE1423" s="19" t="str">
        <f t="shared" si="247"/>
        <v>Jul</v>
      </c>
      <c r="BF1423" s="19">
        <v>11</v>
      </c>
      <c r="BG1423" s="40">
        <f t="shared" si="248"/>
        <v>23569</v>
      </c>
      <c r="BM1423" s="39">
        <v>1965</v>
      </c>
      <c r="BN1423" s="19" t="str">
        <f t="shared" si="249"/>
        <v>Nov</v>
      </c>
      <c r="BO1423" s="19">
        <v>10</v>
      </c>
      <c r="BP1423" s="40">
        <f t="shared" si="246"/>
        <v>24056</v>
      </c>
      <c r="BQ1423" s="19">
        <f ca="1" t="shared" si="250"/>
        <v>59</v>
      </c>
      <c r="BU1423" s="19">
        <v>11842.62</v>
      </c>
      <c r="BV1423" s="41">
        <v>11842.62</v>
      </c>
    </row>
    <row r="1424" spans="1:74">
      <c r="A1424" s="19" t="s">
        <v>5186</v>
      </c>
      <c r="B1424" s="39">
        <v>2004</v>
      </c>
      <c r="C1424" s="19">
        <f t="shared" si="243"/>
        <v>2004</v>
      </c>
      <c r="D1424" s="19" t="s">
        <v>8303</v>
      </c>
      <c r="E1424" s="19" t="str">
        <f t="shared" si="242"/>
        <v>Jun</v>
      </c>
      <c r="F1424" s="19">
        <v>2</v>
      </c>
      <c r="G1424" s="40">
        <f t="shared" si="244"/>
        <v>38140</v>
      </c>
      <c r="H1424" s="19">
        <v>2</v>
      </c>
      <c r="I1424" s="19">
        <v>11884.05</v>
      </c>
      <c r="J1424" s="41">
        <v>11884.05</v>
      </c>
      <c r="K1424" s="19" t="s">
        <v>8298</v>
      </c>
      <c r="L1424" s="19" t="str">
        <v>tier - 3</v>
      </c>
      <c r="M1424" s="19" t="s">
        <v>8298</v>
      </c>
      <c r="N1424" s="19" t="str">
        <v>tier - 3</v>
      </c>
      <c r="O1424" s="19" t="s">
        <v>8299</v>
      </c>
      <c r="P1424" s="19" t="str">
        <v>R1013</v>
      </c>
      <c r="Q1424" s="19">
        <f ca="1" t="shared" si="245"/>
        <v>21</v>
      </c>
      <c r="R1424" s="29"/>
      <c r="U1424" s="19" t="s">
        <v>8303</v>
      </c>
      <c r="V1424" s="19" t="str">
        <f t="shared" si="251"/>
        <v>Jun</v>
      </c>
      <c r="X1424" s="19">
        <f t="shared" si="252"/>
        <v>1964</v>
      </c>
      <c r="AG1424" s="19" t="s">
        <v>5163</v>
      </c>
      <c r="AH1424" s="19" t="s">
        <v>8336</v>
      </c>
      <c r="AI1424" s="19" t="s">
        <v>8298</v>
      </c>
      <c r="AJ1424" s="19" t="s">
        <v>8298</v>
      </c>
      <c r="AK1424" s="19" t="str">
        <v>tier - 3</v>
      </c>
      <c r="AL1424" s="19" t="str">
        <v>tier - 3</v>
      </c>
      <c r="AT1424" s="19" t="s">
        <v>8315</v>
      </c>
      <c r="AU1424" s="19" t="str">
        <v>R1012</v>
      </c>
      <c r="BD1424" s="39">
        <v>1965</v>
      </c>
      <c r="BE1424" s="19" t="str">
        <f t="shared" si="247"/>
        <v>Nov</v>
      </c>
      <c r="BF1424" s="19">
        <v>10</v>
      </c>
      <c r="BG1424" s="40">
        <f t="shared" si="248"/>
        <v>24056</v>
      </c>
      <c r="BM1424" s="39">
        <v>1964</v>
      </c>
      <c r="BN1424" s="19" t="str">
        <f t="shared" si="249"/>
        <v>Jun</v>
      </c>
      <c r="BO1424" s="19">
        <v>27</v>
      </c>
      <c r="BP1424" s="40">
        <f t="shared" si="246"/>
        <v>23555</v>
      </c>
      <c r="BQ1424" s="19">
        <f ca="1" t="shared" si="250"/>
        <v>61</v>
      </c>
      <c r="BU1424" s="19">
        <v>11848.14</v>
      </c>
      <c r="BV1424" s="41">
        <v>11848.14</v>
      </c>
    </row>
    <row r="1425" spans="1:74">
      <c r="A1425" s="19" t="s">
        <v>5189</v>
      </c>
      <c r="B1425" s="39">
        <v>1964</v>
      </c>
      <c r="C1425" s="19">
        <f t="shared" si="243"/>
        <v>1964</v>
      </c>
      <c r="D1425" s="19" t="s">
        <v>8301</v>
      </c>
      <c r="E1425" s="19" t="str">
        <f t="shared" si="242"/>
        <v>Nov</v>
      </c>
      <c r="F1425" s="19">
        <v>19</v>
      </c>
      <c r="G1425" s="40">
        <f t="shared" si="244"/>
        <v>23700</v>
      </c>
      <c r="H1425" s="19">
        <v>0</v>
      </c>
      <c r="I1425" s="19">
        <v>11918.2</v>
      </c>
      <c r="J1425" s="41">
        <v>11918.2</v>
      </c>
      <c r="K1425" s="19" t="s">
        <v>8298</v>
      </c>
      <c r="L1425" s="19" t="str">
        <v>tier - 3</v>
      </c>
      <c r="M1425" s="19" t="s">
        <v>8302</v>
      </c>
      <c r="N1425" s="19" t="str">
        <v>tier - 1</v>
      </c>
      <c r="O1425" s="19" t="s">
        <v>8340</v>
      </c>
      <c r="P1425" s="19" t="str">
        <v>R1021</v>
      </c>
      <c r="Q1425" s="19">
        <f ca="1" t="shared" si="245"/>
        <v>60</v>
      </c>
      <c r="R1425" s="29"/>
      <c r="U1425" s="19" t="s">
        <v>8310</v>
      </c>
      <c r="V1425" s="19" t="str">
        <f t="shared" si="251"/>
        <v>Sep</v>
      </c>
      <c r="X1425" s="19">
        <f t="shared" si="252"/>
        <v>1964</v>
      </c>
      <c r="AG1425" s="19" t="s">
        <v>5166</v>
      </c>
      <c r="AH1425" s="19" t="s">
        <v>8336</v>
      </c>
      <c r="AI1425" s="19" t="s">
        <v>8298</v>
      </c>
      <c r="AJ1425" s="19" t="s">
        <v>8297</v>
      </c>
      <c r="AK1425" s="19" t="str">
        <v>tier - 3</v>
      </c>
      <c r="AL1425" s="19" t="str">
        <v>tier - 2</v>
      </c>
      <c r="AT1425" s="19" t="s">
        <v>8330</v>
      </c>
      <c r="AU1425" s="19" t="str">
        <v>R1011</v>
      </c>
      <c r="BD1425" s="39">
        <v>1964</v>
      </c>
      <c r="BE1425" s="19" t="str">
        <f t="shared" si="247"/>
        <v>Jun</v>
      </c>
      <c r="BF1425" s="19">
        <v>27</v>
      </c>
      <c r="BG1425" s="40">
        <f t="shared" si="248"/>
        <v>23555</v>
      </c>
      <c r="BM1425" s="39">
        <v>1964</v>
      </c>
      <c r="BN1425" s="19" t="str">
        <f t="shared" si="249"/>
        <v>Sep</v>
      </c>
      <c r="BO1425" s="19">
        <v>29</v>
      </c>
      <c r="BP1425" s="40">
        <f t="shared" si="246"/>
        <v>23649</v>
      </c>
      <c r="BQ1425" s="19">
        <f ca="1" t="shared" si="250"/>
        <v>61</v>
      </c>
      <c r="BU1425" s="19">
        <v>11856.41</v>
      </c>
      <c r="BV1425" s="41">
        <v>11856.41</v>
      </c>
    </row>
    <row r="1426" spans="1:74">
      <c r="A1426" s="19" t="s">
        <v>5193</v>
      </c>
      <c r="B1426" s="39">
        <v>1964</v>
      </c>
      <c r="C1426" s="19">
        <f t="shared" si="243"/>
        <v>1964</v>
      </c>
      <c r="D1426" s="19" t="s">
        <v>8326</v>
      </c>
      <c r="E1426" s="19" t="str">
        <f t="shared" si="242"/>
        <v>Dec</v>
      </c>
      <c r="F1426" s="19">
        <v>20</v>
      </c>
      <c r="G1426" s="40">
        <f t="shared" si="244"/>
        <v>23731</v>
      </c>
      <c r="H1426" s="19">
        <v>0</v>
      </c>
      <c r="I1426" s="19">
        <v>11931.13</v>
      </c>
      <c r="J1426" s="41">
        <v>11931.13</v>
      </c>
      <c r="K1426" s="19" t="s">
        <v>8298</v>
      </c>
      <c r="L1426" s="19" t="str">
        <v>tier - 3</v>
      </c>
      <c r="M1426" s="19" t="s">
        <v>8302</v>
      </c>
      <c r="N1426" s="19" t="str">
        <v>tier - 1</v>
      </c>
      <c r="O1426" s="19" t="s">
        <v>8332</v>
      </c>
      <c r="P1426" s="19" t="str">
        <v>R1019</v>
      </c>
      <c r="Q1426" s="19">
        <f ca="1" t="shared" si="245"/>
        <v>60</v>
      </c>
      <c r="R1426" s="29"/>
      <c r="U1426" s="19" t="s">
        <v>8310</v>
      </c>
      <c r="V1426" s="19" t="str">
        <f t="shared" si="251"/>
        <v>Sep</v>
      </c>
      <c r="X1426" s="19">
        <f t="shared" si="252"/>
        <v>1965</v>
      </c>
      <c r="AG1426" s="19" t="s">
        <v>5169</v>
      </c>
      <c r="AH1426" s="19" t="s">
        <v>8336</v>
      </c>
      <c r="AI1426" s="19" t="s">
        <v>8298</v>
      </c>
      <c r="AJ1426" s="19" t="s">
        <v>8297</v>
      </c>
      <c r="AK1426" s="19" t="str">
        <v>tier - 3</v>
      </c>
      <c r="AL1426" s="19" t="str">
        <v>tier - 2</v>
      </c>
      <c r="AT1426" s="19" t="s">
        <v>8299</v>
      </c>
      <c r="AU1426" s="19" t="str">
        <v>R1013</v>
      </c>
      <c r="BD1426" s="39">
        <v>1964</v>
      </c>
      <c r="BE1426" s="19" t="str">
        <f t="shared" si="247"/>
        <v>Sep</v>
      </c>
      <c r="BF1426" s="19">
        <v>29</v>
      </c>
      <c r="BG1426" s="40">
        <f t="shared" si="248"/>
        <v>23649</v>
      </c>
      <c r="BM1426" s="39">
        <v>1974</v>
      </c>
      <c r="BN1426" s="19" t="str">
        <f t="shared" si="249"/>
        <v>Jul</v>
      </c>
      <c r="BO1426" s="19">
        <v>7</v>
      </c>
      <c r="BP1426" s="40">
        <f t="shared" si="246"/>
        <v>27217</v>
      </c>
      <c r="BQ1426" s="19">
        <f ca="1" t="shared" si="250"/>
        <v>51</v>
      </c>
      <c r="BU1426" s="19">
        <v>11858.56</v>
      </c>
      <c r="BV1426" s="41">
        <v>11858.56</v>
      </c>
    </row>
    <row r="1427" spans="1:74">
      <c r="A1427" s="19" t="s">
        <v>5197</v>
      </c>
      <c r="B1427" s="39">
        <v>1964</v>
      </c>
      <c r="C1427" s="19">
        <f t="shared" si="243"/>
        <v>1964</v>
      </c>
      <c r="D1427" s="19" t="s">
        <v>8328</v>
      </c>
      <c r="E1427" s="19" t="str">
        <f t="shared" si="242"/>
        <v>Aug</v>
      </c>
      <c r="F1427" s="19">
        <v>2</v>
      </c>
      <c r="G1427" s="40">
        <f t="shared" si="244"/>
        <v>23591</v>
      </c>
      <c r="H1427" s="19">
        <v>0</v>
      </c>
      <c r="I1427" s="19">
        <v>11938.26</v>
      </c>
      <c r="J1427" s="41">
        <v>11938.26</v>
      </c>
      <c r="K1427" s="19" t="s">
        <v>8298</v>
      </c>
      <c r="L1427" s="19" t="str">
        <v>tier - 3</v>
      </c>
      <c r="M1427" s="19" t="s">
        <v>8298</v>
      </c>
      <c r="N1427" s="19" t="str">
        <v>tier - 3</v>
      </c>
      <c r="O1427" s="19" t="s">
        <v>8332</v>
      </c>
      <c r="P1427" s="19" t="str">
        <v>R1019</v>
      </c>
      <c r="Q1427" s="19">
        <f ca="1" t="shared" si="245"/>
        <v>61</v>
      </c>
      <c r="R1427" s="29"/>
      <c r="U1427" s="19" t="s">
        <v>8296</v>
      </c>
      <c r="V1427" s="19" t="str">
        <f t="shared" si="251"/>
        <v>Jul</v>
      </c>
      <c r="X1427" s="19">
        <f t="shared" si="252"/>
        <v>1964</v>
      </c>
      <c r="AG1427" s="19" t="s">
        <v>5172</v>
      </c>
      <c r="AH1427" s="19" t="s">
        <v>8336</v>
      </c>
      <c r="AI1427" s="19" t="s">
        <v>8298</v>
      </c>
      <c r="AJ1427" s="19" t="s">
        <v>8298</v>
      </c>
      <c r="AK1427" s="19" t="str">
        <v>tier - 3</v>
      </c>
      <c r="AL1427" s="19" t="str">
        <v>tier - 3</v>
      </c>
      <c r="AT1427" s="19" t="s">
        <v>8330</v>
      </c>
      <c r="AU1427" s="19" t="str">
        <v>R1011</v>
      </c>
      <c r="BD1427" s="39">
        <v>1974</v>
      </c>
      <c r="BE1427" s="19" t="str">
        <f t="shared" si="247"/>
        <v>Jul</v>
      </c>
      <c r="BF1427" s="19">
        <v>7</v>
      </c>
      <c r="BG1427" s="40">
        <f t="shared" si="248"/>
        <v>27217</v>
      </c>
      <c r="BM1427" s="39">
        <v>1967</v>
      </c>
      <c r="BN1427" s="19" t="str">
        <f t="shared" si="249"/>
        <v>Aug</v>
      </c>
      <c r="BO1427" s="19">
        <v>24</v>
      </c>
      <c r="BP1427" s="40">
        <f t="shared" si="246"/>
        <v>24708</v>
      </c>
      <c r="BQ1427" s="19">
        <f ca="1" t="shared" si="250"/>
        <v>58</v>
      </c>
      <c r="BU1427" s="19">
        <v>11879.1</v>
      </c>
      <c r="BV1427" s="41">
        <v>11879.1</v>
      </c>
    </row>
    <row r="1428" spans="1:74">
      <c r="A1428" s="19" t="s">
        <v>5201</v>
      </c>
      <c r="B1428" s="39">
        <v>1991</v>
      </c>
      <c r="C1428" s="19">
        <f t="shared" si="243"/>
        <v>1991</v>
      </c>
      <c r="D1428" s="19" t="s">
        <v>8329</v>
      </c>
      <c r="E1428" s="19" t="str">
        <f t="shared" si="242"/>
        <v>Oct</v>
      </c>
      <c r="F1428" s="19">
        <v>19</v>
      </c>
      <c r="G1428" s="40">
        <f t="shared" si="244"/>
        <v>33530</v>
      </c>
      <c r="H1428" s="19">
        <v>3</v>
      </c>
      <c r="I1428" s="19">
        <v>11941.83</v>
      </c>
      <c r="J1428" s="41">
        <v>11941.83</v>
      </c>
      <c r="K1428" s="19" t="s">
        <v>8298</v>
      </c>
      <c r="L1428" s="19" t="str">
        <v>tier - 3</v>
      </c>
      <c r="M1428" s="19" t="s">
        <v>8302</v>
      </c>
      <c r="N1428" s="19" t="str">
        <v>tier - 1</v>
      </c>
      <c r="O1428" s="19" t="s">
        <v>8338</v>
      </c>
      <c r="P1428" s="19" t="str">
        <v>R1023</v>
      </c>
      <c r="Q1428" s="19">
        <f ca="1" t="shared" si="245"/>
        <v>34</v>
      </c>
      <c r="R1428" s="29"/>
      <c r="U1428" s="19" t="s">
        <v>8301</v>
      </c>
      <c r="V1428" s="19" t="str">
        <f t="shared" si="251"/>
        <v>Nov</v>
      </c>
      <c r="X1428" s="19">
        <f t="shared" si="252"/>
        <v>1965</v>
      </c>
      <c r="AG1428" s="19" t="s">
        <v>5176</v>
      </c>
      <c r="AH1428" s="19" t="s">
        <v>8336</v>
      </c>
      <c r="AI1428" s="19" t="s">
        <v>8298</v>
      </c>
      <c r="AJ1428" s="19" t="s">
        <v>8298</v>
      </c>
      <c r="AK1428" s="19" t="str">
        <v>tier - 3</v>
      </c>
      <c r="AL1428" s="19" t="str">
        <v>tier - 3</v>
      </c>
      <c r="AT1428" s="19" t="s">
        <v>8337</v>
      </c>
      <c r="AU1428" s="19" t="str">
        <v>R1024</v>
      </c>
      <c r="BD1428" s="39">
        <v>1967</v>
      </c>
      <c r="BE1428" s="19" t="str">
        <f t="shared" si="247"/>
        <v>Aug</v>
      </c>
      <c r="BF1428" s="19">
        <v>24</v>
      </c>
      <c r="BG1428" s="40">
        <f t="shared" si="248"/>
        <v>24708</v>
      </c>
      <c r="BM1428" s="39">
        <v>1967</v>
      </c>
      <c r="BN1428" s="19" t="str">
        <f t="shared" si="249"/>
        <v>Jul</v>
      </c>
      <c r="BO1428" s="19">
        <v>14</v>
      </c>
      <c r="BP1428" s="40">
        <f t="shared" si="246"/>
        <v>24667</v>
      </c>
      <c r="BQ1428" s="19">
        <f ca="1" t="shared" si="250"/>
        <v>58</v>
      </c>
      <c r="BU1428" s="19">
        <v>11881.36</v>
      </c>
      <c r="BV1428" s="41">
        <v>11881.36</v>
      </c>
    </row>
    <row r="1429" spans="1:74">
      <c r="A1429" s="19" t="s">
        <v>5205</v>
      </c>
      <c r="B1429" s="39">
        <v>1964</v>
      </c>
      <c r="C1429" s="19">
        <f t="shared" si="243"/>
        <v>1964</v>
      </c>
      <c r="D1429" s="19" t="s">
        <v>8326</v>
      </c>
      <c r="E1429" s="19" t="str">
        <f t="shared" si="242"/>
        <v>Dec</v>
      </c>
      <c r="F1429" s="19">
        <v>25</v>
      </c>
      <c r="G1429" s="40">
        <f t="shared" si="244"/>
        <v>23736</v>
      </c>
      <c r="H1429" s="19">
        <v>0</v>
      </c>
      <c r="I1429" s="19">
        <v>11944.59</v>
      </c>
      <c r="J1429" s="41">
        <v>11944.59</v>
      </c>
      <c r="K1429" s="19" t="s">
        <v>8298</v>
      </c>
      <c r="L1429" s="19" t="str">
        <v>tier - 3</v>
      </c>
      <c r="M1429" s="19" t="s">
        <v>8297</v>
      </c>
      <c r="N1429" s="19" t="str">
        <v>tier - 2</v>
      </c>
      <c r="O1429" s="19" t="s">
        <v>8333</v>
      </c>
      <c r="P1429" s="19" t="str">
        <v>R1016</v>
      </c>
      <c r="Q1429" s="19">
        <f ca="1" t="shared" si="245"/>
        <v>60</v>
      </c>
      <c r="R1429" s="29"/>
      <c r="U1429" s="19" t="s">
        <v>8303</v>
      </c>
      <c r="V1429" s="19" t="str">
        <f t="shared" si="251"/>
        <v>Jun</v>
      </c>
      <c r="X1429" s="19">
        <f t="shared" si="252"/>
        <v>1964</v>
      </c>
      <c r="AG1429" s="19" t="s">
        <v>5179</v>
      </c>
      <c r="AH1429" s="19" t="s">
        <v>8336</v>
      </c>
      <c r="AI1429" s="19" t="s">
        <v>8298</v>
      </c>
      <c r="AJ1429" s="19" t="s">
        <v>8297</v>
      </c>
      <c r="AK1429" s="19" t="str">
        <v>tier - 3</v>
      </c>
      <c r="AL1429" s="19" t="str">
        <v>tier - 2</v>
      </c>
      <c r="AT1429" s="19" t="s">
        <v>8330</v>
      </c>
      <c r="AU1429" s="19" t="str">
        <v>R1011</v>
      </c>
      <c r="BD1429" s="39">
        <v>1967</v>
      </c>
      <c r="BE1429" s="19" t="str">
        <f t="shared" si="247"/>
        <v>Jul</v>
      </c>
      <c r="BF1429" s="19">
        <v>14</v>
      </c>
      <c r="BG1429" s="40">
        <f t="shared" si="248"/>
        <v>24667</v>
      </c>
      <c r="BM1429" s="39">
        <v>1967</v>
      </c>
      <c r="BN1429" s="19" t="str">
        <f t="shared" si="249"/>
        <v>Oct</v>
      </c>
      <c r="BO1429" s="19">
        <v>29</v>
      </c>
      <c r="BP1429" s="40">
        <f t="shared" si="246"/>
        <v>24774</v>
      </c>
      <c r="BQ1429" s="19">
        <f ca="1" t="shared" si="250"/>
        <v>58</v>
      </c>
      <c r="BU1429" s="19">
        <v>11881.97</v>
      </c>
      <c r="BV1429" s="41">
        <v>11881.97</v>
      </c>
    </row>
    <row r="1430" spans="1:74">
      <c r="A1430" s="19" t="s">
        <v>5209</v>
      </c>
      <c r="B1430" s="39">
        <v>1965</v>
      </c>
      <c r="C1430" s="19">
        <f t="shared" si="243"/>
        <v>1965</v>
      </c>
      <c r="D1430" s="19" t="s">
        <v>8301</v>
      </c>
      <c r="E1430" s="19" t="str">
        <f t="shared" si="242"/>
        <v>Nov</v>
      </c>
      <c r="F1430" s="19">
        <v>1</v>
      </c>
      <c r="G1430" s="40">
        <f t="shared" si="244"/>
        <v>24047</v>
      </c>
      <c r="H1430" s="19">
        <v>1</v>
      </c>
      <c r="I1430" s="19">
        <v>11945.13</v>
      </c>
      <c r="J1430" s="41">
        <v>11945.13</v>
      </c>
      <c r="K1430" s="19" t="s">
        <v>8298</v>
      </c>
      <c r="L1430" s="19" t="str">
        <v>tier - 3</v>
      </c>
      <c r="M1430" s="19" t="s">
        <v>8297</v>
      </c>
      <c r="N1430" s="19" t="str">
        <v>tier - 2</v>
      </c>
      <c r="O1430" s="19" t="s">
        <v>8315</v>
      </c>
      <c r="P1430" s="19" t="str">
        <v>R1012</v>
      </c>
      <c r="Q1430" s="19">
        <f ca="1" t="shared" si="245"/>
        <v>60</v>
      </c>
      <c r="R1430" s="29"/>
      <c r="U1430" s="19" t="s">
        <v>8310</v>
      </c>
      <c r="V1430" s="19" t="str">
        <f t="shared" si="251"/>
        <v>Sep</v>
      </c>
      <c r="X1430" s="19">
        <f t="shared" si="252"/>
        <v>1964</v>
      </c>
      <c r="AG1430" s="19" t="s">
        <v>5183</v>
      </c>
      <c r="AH1430" s="19" t="s">
        <v>8336</v>
      </c>
      <c r="AI1430" s="19" t="s">
        <v>8298</v>
      </c>
      <c r="AJ1430" s="19" t="s">
        <v>8302</v>
      </c>
      <c r="AK1430" s="19" t="str">
        <v>tier - 3</v>
      </c>
      <c r="AL1430" s="19" t="str">
        <v>tier - 1</v>
      </c>
      <c r="AT1430" s="19" t="s">
        <v>8299</v>
      </c>
      <c r="AU1430" s="19" t="str">
        <v>R1013</v>
      </c>
      <c r="BD1430" s="39">
        <v>1967</v>
      </c>
      <c r="BE1430" s="19" t="str">
        <f t="shared" si="247"/>
        <v>Oct</v>
      </c>
      <c r="BF1430" s="19">
        <v>29</v>
      </c>
      <c r="BG1430" s="40">
        <f t="shared" si="248"/>
        <v>24774</v>
      </c>
      <c r="BM1430" s="39">
        <v>2004</v>
      </c>
      <c r="BN1430" s="19" t="str">
        <f t="shared" si="249"/>
        <v>Jun</v>
      </c>
      <c r="BO1430" s="19">
        <v>2</v>
      </c>
      <c r="BP1430" s="40">
        <f t="shared" si="246"/>
        <v>38140</v>
      </c>
      <c r="BQ1430" s="19">
        <f ca="1" t="shared" si="250"/>
        <v>21</v>
      </c>
      <c r="BU1430" s="19">
        <v>11884.05</v>
      </c>
      <c r="BV1430" s="41">
        <v>11884.05</v>
      </c>
    </row>
    <row r="1431" spans="1:74">
      <c r="A1431" s="19" t="s">
        <v>5213</v>
      </c>
      <c r="B1431" s="39">
        <v>1964</v>
      </c>
      <c r="C1431" s="19">
        <f t="shared" si="243"/>
        <v>1964</v>
      </c>
      <c r="D1431" s="19" t="s">
        <v>8310</v>
      </c>
      <c r="E1431" s="19" t="str">
        <f t="shared" si="242"/>
        <v>Sep</v>
      </c>
      <c r="F1431" s="19">
        <v>29</v>
      </c>
      <c r="G1431" s="40">
        <f t="shared" si="244"/>
        <v>23649</v>
      </c>
      <c r="H1431" s="19">
        <v>1</v>
      </c>
      <c r="I1431" s="19">
        <v>11946.63</v>
      </c>
      <c r="J1431" s="41">
        <v>11946.63</v>
      </c>
      <c r="K1431" s="19" t="s">
        <v>8298</v>
      </c>
      <c r="L1431" s="19" t="str">
        <v>tier - 3</v>
      </c>
      <c r="M1431" s="19" t="s">
        <v>8297</v>
      </c>
      <c r="N1431" s="19" t="str">
        <v>tier - 2</v>
      </c>
      <c r="O1431" s="19" t="s">
        <v>8299</v>
      </c>
      <c r="P1431" s="19" t="str">
        <v>R1013</v>
      </c>
      <c r="Q1431" s="19">
        <f ca="1" t="shared" si="245"/>
        <v>61</v>
      </c>
      <c r="R1431" s="29"/>
      <c r="U1431" s="19" t="s">
        <v>8296</v>
      </c>
      <c r="V1431" s="19" t="str">
        <f t="shared" si="251"/>
        <v>Jul</v>
      </c>
      <c r="X1431" s="19">
        <f t="shared" si="252"/>
        <v>1974</v>
      </c>
      <c r="AG1431" s="19" t="s">
        <v>5186</v>
      </c>
      <c r="AH1431" s="19" t="s">
        <v>8336</v>
      </c>
      <c r="AI1431" s="19" t="s">
        <v>8298</v>
      </c>
      <c r="AJ1431" s="19" t="s">
        <v>8298</v>
      </c>
      <c r="AK1431" s="19" t="str">
        <v>tier - 3</v>
      </c>
      <c r="AL1431" s="19" t="str">
        <v>tier - 3</v>
      </c>
      <c r="AT1431" s="19" t="s">
        <v>8299</v>
      </c>
      <c r="AU1431" s="19" t="str">
        <v>R1013</v>
      </c>
      <c r="BD1431" s="39">
        <v>2004</v>
      </c>
      <c r="BE1431" s="19" t="str">
        <f t="shared" si="247"/>
        <v>Jun</v>
      </c>
      <c r="BF1431" s="19">
        <v>2</v>
      </c>
      <c r="BG1431" s="40">
        <f t="shared" si="248"/>
        <v>38140</v>
      </c>
      <c r="BM1431" s="39">
        <v>1964</v>
      </c>
      <c r="BN1431" s="19" t="str">
        <f t="shared" si="249"/>
        <v>Nov</v>
      </c>
      <c r="BO1431" s="19">
        <v>19</v>
      </c>
      <c r="BP1431" s="40">
        <f t="shared" si="246"/>
        <v>23700</v>
      </c>
      <c r="BQ1431" s="19">
        <f ca="1" t="shared" si="250"/>
        <v>60</v>
      </c>
      <c r="BU1431" s="19">
        <v>11918.2</v>
      </c>
      <c r="BV1431" s="41">
        <v>11918.2</v>
      </c>
    </row>
    <row r="1432" spans="1:74">
      <c r="A1432" s="19" t="s">
        <v>5216</v>
      </c>
      <c r="B1432" s="39">
        <v>1967</v>
      </c>
      <c r="C1432" s="19">
        <f t="shared" si="243"/>
        <v>1967</v>
      </c>
      <c r="D1432" s="19" t="s">
        <v>8326</v>
      </c>
      <c r="E1432" s="19" t="str">
        <f t="shared" si="242"/>
        <v>Dec</v>
      </c>
      <c r="F1432" s="19">
        <v>22</v>
      </c>
      <c r="G1432" s="40">
        <f t="shared" si="244"/>
        <v>24828</v>
      </c>
      <c r="H1432" s="19">
        <v>3</v>
      </c>
      <c r="I1432" s="19">
        <v>11987.17</v>
      </c>
      <c r="J1432" s="41">
        <v>11987.17</v>
      </c>
      <c r="K1432" s="19" t="s">
        <v>8298</v>
      </c>
      <c r="L1432" s="19" t="str">
        <v>tier - 3</v>
      </c>
      <c r="M1432" s="19" t="s">
        <v>8298</v>
      </c>
      <c r="N1432" s="19" t="str">
        <v>tier - 3</v>
      </c>
      <c r="O1432" s="19" t="s">
        <v>8299</v>
      </c>
      <c r="P1432" s="19" t="str">
        <v>R1013</v>
      </c>
      <c r="Q1432" s="19">
        <f ca="1" t="shared" si="245"/>
        <v>57</v>
      </c>
      <c r="R1432" s="29"/>
      <c r="U1432" s="19" t="s">
        <v>8328</v>
      </c>
      <c r="V1432" s="19" t="str">
        <f t="shared" si="251"/>
        <v>Aug</v>
      </c>
      <c r="X1432" s="19">
        <f t="shared" si="252"/>
        <v>1967</v>
      </c>
      <c r="AG1432" s="19" t="s">
        <v>5189</v>
      </c>
      <c r="AH1432" s="19" t="s">
        <v>8336</v>
      </c>
      <c r="AI1432" s="19" t="s">
        <v>8298</v>
      </c>
      <c r="AJ1432" s="19" t="s">
        <v>8302</v>
      </c>
      <c r="AK1432" s="19" t="str">
        <v>tier - 3</v>
      </c>
      <c r="AL1432" s="19" t="str">
        <v>tier - 1</v>
      </c>
      <c r="AT1432" s="19" t="s">
        <v>8340</v>
      </c>
      <c r="AU1432" s="19" t="str">
        <v>R1021</v>
      </c>
      <c r="BD1432" s="39">
        <v>1964</v>
      </c>
      <c r="BE1432" s="19" t="str">
        <f t="shared" si="247"/>
        <v>Nov</v>
      </c>
      <c r="BF1432" s="19">
        <v>19</v>
      </c>
      <c r="BG1432" s="40">
        <f t="shared" si="248"/>
        <v>23700</v>
      </c>
      <c r="BM1432" s="39">
        <v>1964</v>
      </c>
      <c r="BN1432" s="19" t="str">
        <f t="shared" si="249"/>
        <v>Dec</v>
      </c>
      <c r="BO1432" s="19">
        <v>20</v>
      </c>
      <c r="BP1432" s="40">
        <f t="shared" si="246"/>
        <v>23731</v>
      </c>
      <c r="BQ1432" s="19">
        <f ca="1" t="shared" si="250"/>
        <v>60</v>
      </c>
      <c r="BU1432" s="19">
        <v>11931.13</v>
      </c>
      <c r="BV1432" s="41">
        <v>11931.13</v>
      </c>
    </row>
    <row r="1433" spans="1:74">
      <c r="A1433" s="19" t="s">
        <v>5219</v>
      </c>
      <c r="B1433" s="39">
        <v>1983</v>
      </c>
      <c r="C1433" s="19">
        <f t="shared" si="243"/>
        <v>1983</v>
      </c>
      <c r="D1433" s="19" t="s">
        <v>8296</v>
      </c>
      <c r="E1433" s="19" t="str">
        <f t="shared" si="242"/>
        <v>Jul</v>
      </c>
      <c r="F1433" s="19">
        <v>4</v>
      </c>
      <c r="G1433" s="40">
        <f t="shared" si="244"/>
        <v>30501</v>
      </c>
      <c r="H1433" s="19">
        <v>3</v>
      </c>
      <c r="I1433" s="19">
        <v>11987.68</v>
      </c>
      <c r="J1433" s="41">
        <v>11987.68</v>
      </c>
      <c r="K1433" s="19" t="s">
        <v>8298</v>
      </c>
      <c r="L1433" s="19" t="str">
        <v>tier - 3</v>
      </c>
      <c r="M1433" s="19" t="s">
        <v>8297</v>
      </c>
      <c r="N1433" s="19" t="str">
        <v>tier - 2</v>
      </c>
      <c r="O1433" s="19" t="s">
        <v>8343</v>
      </c>
      <c r="P1433" s="19" t="str">
        <v>R1026</v>
      </c>
      <c r="Q1433" s="19">
        <f ca="1" t="shared" si="245"/>
        <v>42</v>
      </c>
      <c r="R1433" s="29"/>
      <c r="U1433" s="19" t="s">
        <v>8296</v>
      </c>
      <c r="V1433" s="19" t="str">
        <f t="shared" si="251"/>
        <v>Jul</v>
      </c>
      <c r="X1433" s="19">
        <f t="shared" si="252"/>
        <v>1967</v>
      </c>
      <c r="AG1433" s="19" t="s">
        <v>5193</v>
      </c>
      <c r="AH1433" s="19" t="s">
        <v>8336</v>
      </c>
      <c r="AI1433" s="19" t="s">
        <v>8298</v>
      </c>
      <c r="AJ1433" s="19" t="s">
        <v>8302</v>
      </c>
      <c r="AK1433" s="19" t="str">
        <v>tier - 3</v>
      </c>
      <c r="AL1433" s="19" t="str">
        <v>tier - 1</v>
      </c>
      <c r="AT1433" s="19" t="s">
        <v>8332</v>
      </c>
      <c r="AU1433" s="19" t="str">
        <v>R1019</v>
      </c>
      <c r="BD1433" s="39">
        <v>1964</v>
      </c>
      <c r="BE1433" s="19" t="str">
        <f t="shared" si="247"/>
        <v>Dec</v>
      </c>
      <c r="BF1433" s="19">
        <v>20</v>
      </c>
      <c r="BG1433" s="40">
        <f t="shared" si="248"/>
        <v>23731</v>
      </c>
      <c r="BM1433" s="39">
        <v>1964</v>
      </c>
      <c r="BN1433" s="19" t="str">
        <f t="shared" si="249"/>
        <v>Aug</v>
      </c>
      <c r="BO1433" s="19">
        <v>2</v>
      </c>
      <c r="BP1433" s="40">
        <f t="shared" si="246"/>
        <v>23591</v>
      </c>
      <c r="BQ1433" s="19">
        <f ca="1" t="shared" si="250"/>
        <v>61</v>
      </c>
      <c r="BU1433" s="19">
        <v>11938.26</v>
      </c>
      <c r="BV1433" s="41">
        <v>11938.26</v>
      </c>
    </row>
    <row r="1434" spans="1:74">
      <c r="A1434" s="19" t="s">
        <v>5223</v>
      </c>
      <c r="B1434" s="39">
        <v>1993</v>
      </c>
      <c r="C1434" s="19">
        <f t="shared" si="243"/>
        <v>1993</v>
      </c>
      <c r="D1434" s="19" t="s">
        <v>8326</v>
      </c>
      <c r="E1434" s="19" t="str">
        <f t="shared" si="242"/>
        <v>Dec</v>
      </c>
      <c r="F1434" s="19">
        <v>12</v>
      </c>
      <c r="G1434" s="40">
        <f t="shared" si="244"/>
        <v>34315</v>
      </c>
      <c r="H1434" s="19">
        <v>0</v>
      </c>
      <c r="I1434" s="19">
        <v>11994.89</v>
      </c>
      <c r="J1434" s="41">
        <v>11994.89</v>
      </c>
      <c r="K1434" s="19" t="s">
        <v>8298</v>
      </c>
      <c r="L1434" s="19" t="str">
        <v>tier - 3</v>
      </c>
      <c r="M1434" s="19" t="s">
        <v>8297</v>
      </c>
      <c r="N1434" s="19" t="str">
        <v>tier - 2</v>
      </c>
      <c r="O1434" s="19" t="s">
        <v>8315</v>
      </c>
      <c r="P1434" s="19" t="str">
        <v>R1012</v>
      </c>
      <c r="Q1434" s="19">
        <f ca="1" t="shared" si="245"/>
        <v>31</v>
      </c>
      <c r="R1434" s="29"/>
      <c r="U1434" s="19" t="s">
        <v>8329</v>
      </c>
      <c r="V1434" s="19" t="str">
        <f t="shared" si="251"/>
        <v>Oct</v>
      </c>
      <c r="X1434" s="19">
        <f t="shared" si="252"/>
        <v>1967</v>
      </c>
      <c r="AG1434" s="19" t="s">
        <v>5197</v>
      </c>
      <c r="AH1434" s="19" t="s">
        <v>8336</v>
      </c>
      <c r="AI1434" s="19" t="s">
        <v>8298</v>
      </c>
      <c r="AJ1434" s="19" t="s">
        <v>8298</v>
      </c>
      <c r="AK1434" s="19" t="str">
        <v>tier - 3</v>
      </c>
      <c r="AL1434" s="19" t="str">
        <v>tier - 3</v>
      </c>
      <c r="AT1434" s="19" t="s">
        <v>8332</v>
      </c>
      <c r="AU1434" s="19" t="str">
        <v>R1019</v>
      </c>
      <c r="BD1434" s="39">
        <v>1964</v>
      </c>
      <c r="BE1434" s="19" t="str">
        <f t="shared" si="247"/>
        <v>Aug</v>
      </c>
      <c r="BF1434" s="19">
        <v>2</v>
      </c>
      <c r="BG1434" s="40">
        <f t="shared" si="248"/>
        <v>23591</v>
      </c>
      <c r="BM1434" s="39">
        <v>1991</v>
      </c>
      <c r="BN1434" s="19" t="str">
        <f t="shared" si="249"/>
        <v>Oct</v>
      </c>
      <c r="BO1434" s="19">
        <v>19</v>
      </c>
      <c r="BP1434" s="40">
        <f t="shared" si="246"/>
        <v>33530</v>
      </c>
      <c r="BQ1434" s="19">
        <f ca="1" t="shared" si="250"/>
        <v>34</v>
      </c>
      <c r="BU1434" s="19">
        <v>11941.83</v>
      </c>
      <c r="BV1434" s="41">
        <v>11941.83</v>
      </c>
    </row>
    <row r="1435" spans="1:74">
      <c r="A1435" s="19" t="s">
        <v>5225</v>
      </c>
      <c r="B1435" s="39">
        <v>1982</v>
      </c>
      <c r="C1435" s="19">
        <f t="shared" si="243"/>
        <v>1982</v>
      </c>
      <c r="D1435" s="19" t="s">
        <v>8329</v>
      </c>
      <c r="E1435" s="19" t="str">
        <f t="shared" si="242"/>
        <v>Oct</v>
      </c>
      <c r="F1435" s="19">
        <v>17</v>
      </c>
      <c r="G1435" s="40">
        <f t="shared" si="244"/>
        <v>30241</v>
      </c>
      <c r="H1435" s="19">
        <v>3</v>
      </c>
      <c r="I1435" s="19">
        <v>12001.29</v>
      </c>
      <c r="J1435" s="41">
        <v>12001.29</v>
      </c>
      <c r="K1435" s="19" t="s">
        <v>8298</v>
      </c>
      <c r="L1435" s="19" t="str">
        <v>tier - 3</v>
      </c>
      <c r="M1435" s="19" t="s">
        <v>8298</v>
      </c>
      <c r="N1435" s="19" t="str">
        <v>tier - 3</v>
      </c>
      <c r="O1435" s="19" t="s">
        <v>8340</v>
      </c>
      <c r="P1435" s="19" t="str">
        <v>R1021</v>
      </c>
      <c r="Q1435" s="19">
        <f ca="1" t="shared" si="245"/>
        <v>43</v>
      </c>
      <c r="R1435" s="29"/>
      <c r="U1435" s="19" t="s">
        <v>8303</v>
      </c>
      <c r="V1435" s="19" t="str">
        <f t="shared" si="251"/>
        <v>Jun</v>
      </c>
      <c r="X1435" s="19">
        <f t="shared" si="252"/>
        <v>2004</v>
      </c>
      <c r="AG1435" s="19" t="s">
        <v>5201</v>
      </c>
      <c r="AH1435" s="19" t="s">
        <v>8336</v>
      </c>
      <c r="AI1435" s="19" t="s">
        <v>8298</v>
      </c>
      <c r="AJ1435" s="19" t="s">
        <v>8302</v>
      </c>
      <c r="AK1435" s="19" t="str">
        <v>tier - 3</v>
      </c>
      <c r="AL1435" s="19" t="str">
        <v>tier - 1</v>
      </c>
      <c r="AT1435" s="19" t="s">
        <v>8338</v>
      </c>
      <c r="AU1435" s="19" t="str">
        <v>R1023</v>
      </c>
      <c r="BD1435" s="39">
        <v>1991</v>
      </c>
      <c r="BE1435" s="19" t="str">
        <f t="shared" si="247"/>
        <v>Oct</v>
      </c>
      <c r="BF1435" s="19">
        <v>19</v>
      </c>
      <c r="BG1435" s="40">
        <f t="shared" si="248"/>
        <v>33530</v>
      </c>
      <c r="BM1435" s="39">
        <v>1964</v>
      </c>
      <c r="BN1435" s="19" t="str">
        <f t="shared" si="249"/>
        <v>Dec</v>
      </c>
      <c r="BO1435" s="19">
        <v>25</v>
      </c>
      <c r="BP1435" s="40">
        <f t="shared" si="246"/>
        <v>23736</v>
      </c>
      <c r="BQ1435" s="19">
        <f ca="1" t="shared" si="250"/>
        <v>60</v>
      </c>
      <c r="BU1435" s="19">
        <v>11944.59</v>
      </c>
      <c r="BV1435" s="41">
        <v>11944.59</v>
      </c>
    </row>
    <row r="1436" spans="1:74">
      <c r="A1436" s="19" t="s">
        <v>5229</v>
      </c>
      <c r="B1436" s="39">
        <v>1965</v>
      </c>
      <c r="C1436" s="19">
        <f t="shared" si="243"/>
        <v>1965</v>
      </c>
      <c r="D1436" s="19" t="s">
        <v>8303</v>
      </c>
      <c r="E1436" s="19" t="str">
        <f t="shared" si="242"/>
        <v>Jun</v>
      </c>
      <c r="F1436" s="19">
        <v>9</v>
      </c>
      <c r="G1436" s="40">
        <f t="shared" si="244"/>
        <v>23902</v>
      </c>
      <c r="H1436" s="19">
        <v>0</v>
      </c>
      <c r="I1436" s="19">
        <v>12029.29</v>
      </c>
      <c r="J1436" s="41">
        <v>12029.29</v>
      </c>
      <c r="K1436" s="19" t="s">
        <v>8298</v>
      </c>
      <c r="L1436" s="19" t="str">
        <v>tier - 3</v>
      </c>
      <c r="M1436" s="19" t="s">
        <v>8297</v>
      </c>
      <c r="N1436" s="19" t="str">
        <v>tier - 2</v>
      </c>
      <c r="O1436" s="19" t="s">
        <v>8337</v>
      </c>
      <c r="P1436" s="19" t="str">
        <v>R1024</v>
      </c>
      <c r="Q1436" s="19">
        <f ca="1" t="shared" si="245"/>
        <v>60</v>
      </c>
      <c r="R1436" s="29"/>
      <c r="U1436" s="19" t="s">
        <v>8301</v>
      </c>
      <c r="V1436" s="19" t="str">
        <f t="shared" si="251"/>
        <v>Nov</v>
      </c>
      <c r="X1436" s="19">
        <f t="shared" si="252"/>
        <v>1964</v>
      </c>
      <c r="AG1436" s="19" t="s">
        <v>5205</v>
      </c>
      <c r="AH1436" s="19" t="s">
        <v>8336</v>
      </c>
      <c r="AI1436" s="19" t="s">
        <v>8298</v>
      </c>
      <c r="AJ1436" s="19" t="s">
        <v>8297</v>
      </c>
      <c r="AK1436" s="19" t="str">
        <v>tier - 3</v>
      </c>
      <c r="AL1436" s="19" t="str">
        <v>tier - 2</v>
      </c>
      <c r="AT1436" s="19" t="s">
        <v>8333</v>
      </c>
      <c r="AU1436" s="19" t="str">
        <v>R1016</v>
      </c>
      <c r="BD1436" s="39">
        <v>1964</v>
      </c>
      <c r="BE1436" s="19" t="str">
        <f t="shared" si="247"/>
        <v>Dec</v>
      </c>
      <c r="BF1436" s="19">
        <v>25</v>
      </c>
      <c r="BG1436" s="40">
        <f t="shared" si="248"/>
        <v>23736</v>
      </c>
      <c r="BM1436" s="39">
        <v>1965</v>
      </c>
      <c r="BN1436" s="19" t="str">
        <f t="shared" si="249"/>
        <v>Nov</v>
      </c>
      <c r="BO1436" s="19">
        <v>1</v>
      </c>
      <c r="BP1436" s="40">
        <f t="shared" si="246"/>
        <v>24047</v>
      </c>
      <c r="BQ1436" s="19">
        <f ca="1" t="shared" si="250"/>
        <v>60</v>
      </c>
      <c r="BU1436" s="19">
        <v>11945.13</v>
      </c>
      <c r="BV1436" s="41">
        <v>11945.13</v>
      </c>
    </row>
    <row r="1437" spans="1:74">
      <c r="A1437" s="19" t="s">
        <v>5233</v>
      </c>
      <c r="B1437" s="39">
        <v>1965</v>
      </c>
      <c r="C1437" s="19">
        <f t="shared" si="243"/>
        <v>1965</v>
      </c>
      <c r="D1437" s="19" t="s">
        <v>8329</v>
      </c>
      <c r="E1437" s="19" t="str">
        <f t="shared" si="242"/>
        <v>Oct</v>
      </c>
      <c r="F1437" s="19">
        <v>29</v>
      </c>
      <c r="G1437" s="40">
        <f t="shared" si="244"/>
        <v>24044</v>
      </c>
      <c r="H1437" s="19">
        <v>1</v>
      </c>
      <c r="I1437" s="19">
        <v>12032.33</v>
      </c>
      <c r="J1437" s="41">
        <v>12032.33</v>
      </c>
      <c r="K1437" s="19" t="s">
        <v>8298</v>
      </c>
      <c r="L1437" s="19" t="str">
        <v>tier - 3</v>
      </c>
      <c r="M1437" s="19" t="s">
        <v>8302</v>
      </c>
      <c r="N1437" s="19" t="str">
        <v>tier - 1</v>
      </c>
      <c r="O1437" s="19" t="s">
        <v>8330</v>
      </c>
      <c r="P1437" s="19" t="str">
        <v>R1011</v>
      </c>
      <c r="Q1437" s="19">
        <f ca="1" t="shared" si="245"/>
        <v>60</v>
      </c>
      <c r="R1437" s="29"/>
      <c r="U1437" s="19" t="s">
        <v>8326</v>
      </c>
      <c r="V1437" s="19" t="str">
        <f t="shared" si="251"/>
        <v>Dec</v>
      </c>
      <c r="X1437" s="19">
        <f t="shared" si="252"/>
        <v>1964</v>
      </c>
      <c r="AG1437" s="19" t="s">
        <v>5209</v>
      </c>
      <c r="AH1437" s="19" t="s">
        <v>8336</v>
      </c>
      <c r="AI1437" s="19" t="s">
        <v>8298</v>
      </c>
      <c r="AJ1437" s="19" t="s">
        <v>8297</v>
      </c>
      <c r="AK1437" s="19" t="str">
        <v>tier - 3</v>
      </c>
      <c r="AL1437" s="19" t="str">
        <v>tier - 2</v>
      </c>
      <c r="AT1437" s="19" t="s">
        <v>8315</v>
      </c>
      <c r="AU1437" s="19" t="str">
        <v>R1012</v>
      </c>
      <c r="BD1437" s="39">
        <v>1965</v>
      </c>
      <c r="BE1437" s="19" t="str">
        <f t="shared" si="247"/>
        <v>Nov</v>
      </c>
      <c r="BF1437" s="19">
        <v>1</v>
      </c>
      <c r="BG1437" s="40">
        <f t="shared" si="248"/>
        <v>24047</v>
      </c>
      <c r="BM1437" s="39">
        <v>1964</v>
      </c>
      <c r="BN1437" s="19" t="str">
        <f t="shared" si="249"/>
        <v>Sep</v>
      </c>
      <c r="BO1437" s="19">
        <v>29</v>
      </c>
      <c r="BP1437" s="40">
        <f t="shared" si="246"/>
        <v>23649</v>
      </c>
      <c r="BQ1437" s="19">
        <f ca="1" t="shared" si="250"/>
        <v>61</v>
      </c>
      <c r="BU1437" s="19">
        <v>11946.63</v>
      </c>
      <c r="BV1437" s="41">
        <v>11946.63</v>
      </c>
    </row>
    <row r="1438" spans="1:74">
      <c r="A1438" s="19" t="s">
        <v>5236</v>
      </c>
      <c r="B1438" s="39">
        <v>1979</v>
      </c>
      <c r="C1438" s="19">
        <f t="shared" si="243"/>
        <v>1979</v>
      </c>
      <c r="D1438" s="19" t="s">
        <v>8329</v>
      </c>
      <c r="E1438" s="19" t="str">
        <f t="shared" si="242"/>
        <v>Oct</v>
      </c>
      <c r="F1438" s="19">
        <v>16</v>
      </c>
      <c r="G1438" s="40">
        <f t="shared" si="244"/>
        <v>29144</v>
      </c>
      <c r="H1438" s="19">
        <v>2</v>
      </c>
      <c r="I1438" s="19">
        <v>12035.18</v>
      </c>
      <c r="J1438" s="41">
        <v>12035.18</v>
      </c>
      <c r="K1438" s="19" t="s">
        <v>8298</v>
      </c>
      <c r="L1438" s="19" t="str">
        <v>tier - 3</v>
      </c>
      <c r="M1438" s="19" t="s">
        <v>8298</v>
      </c>
      <c r="N1438" s="19" t="str">
        <v>tier - 3</v>
      </c>
      <c r="O1438" s="19" t="s">
        <v>8340</v>
      </c>
      <c r="P1438" s="19" t="str">
        <v>R1021</v>
      </c>
      <c r="Q1438" s="19">
        <f ca="1" t="shared" si="245"/>
        <v>46</v>
      </c>
      <c r="R1438" s="29"/>
      <c r="U1438" s="19" t="s">
        <v>8328</v>
      </c>
      <c r="V1438" s="19" t="str">
        <f t="shared" si="251"/>
        <v>Aug</v>
      </c>
      <c r="X1438" s="19">
        <f t="shared" si="252"/>
        <v>1964</v>
      </c>
      <c r="AG1438" s="19" t="s">
        <v>5213</v>
      </c>
      <c r="AH1438" s="19" t="s">
        <v>8336</v>
      </c>
      <c r="AI1438" s="19" t="s">
        <v>8298</v>
      </c>
      <c r="AJ1438" s="19" t="s">
        <v>8297</v>
      </c>
      <c r="AK1438" s="19" t="str">
        <v>tier - 3</v>
      </c>
      <c r="AL1438" s="19" t="str">
        <v>tier - 2</v>
      </c>
      <c r="AT1438" s="19" t="s">
        <v>8299</v>
      </c>
      <c r="AU1438" s="19" t="str">
        <v>R1013</v>
      </c>
      <c r="BD1438" s="39">
        <v>1964</v>
      </c>
      <c r="BE1438" s="19" t="str">
        <f t="shared" si="247"/>
        <v>Sep</v>
      </c>
      <c r="BF1438" s="19">
        <v>29</v>
      </c>
      <c r="BG1438" s="40">
        <f t="shared" si="248"/>
        <v>23649</v>
      </c>
      <c r="BM1438" s="39">
        <v>1967</v>
      </c>
      <c r="BN1438" s="19" t="str">
        <f t="shared" si="249"/>
        <v>Dec</v>
      </c>
      <c r="BO1438" s="19">
        <v>22</v>
      </c>
      <c r="BP1438" s="40">
        <f t="shared" si="246"/>
        <v>24828</v>
      </c>
      <c r="BQ1438" s="19">
        <f ca="1" t="shared" si="250"/>
        <v>57</v>
      </c>
      <c r="BU1438" s="19">
        <v>11987.17</v>
      </c>
      <c r="BV1438" s="41">
        <v>11987.17</v>
      </c>
    </row>
    <row r="1439" spans="1:74">
      <c r="A1439" s="19" t="s">
        <v>5240</v>
      </c>
      <c r="B1439" s="39">
        <v>1966</v>
      </c>
      <c r="C1439" s="19">
        <f t="shared" si="243"/>
        <v>1966</v>
      </c>
      <c r="D1439" s="19" t="s">
        <v>8301</v>
      </c>
      <c r="E1439" s="19" t="str">
        <f t="shared" si="242"/>
        <v>Nov</v>
      </c>
      <c r="F1439" s="19">
        <v>24</v>
      </c>
      <c r="G1439" s="40">
        <f t="shared" si="244"/>
        <v>24435</v>
      </c>
      <c r="H1439" s="19">
        <v>1</v>
      </c>
      <c r="I1439" s="19">
        <v>12044.34</v>
      </c>
      <c r="J1439" s="41">
        <v>12044.34</v>
      </c>
      <c r="K1439" s="19" t="s">
        <v>8298</v>
      </c>
      <c r="L1439" s="19" t="str">
        <v>tier - 3</v>
      </c>
      <c r="M1439" s="19" t="s">
        <v>8302</v>
      </c>
      <c r="N1439" s="19" t="str">
        <v>tier - 1</v>
      </c>
      <c r="O1439" s="19" t="s">
        <v>8315</v>
      </c>
      <c r="P1439" s="19" t="str">
        <v>R1012</v>
      </c>
      <c r="Q1439" s="19">
        <f ca="1" t="shared" si="245"/>
        <v>58</v>
      </c>
      <c r="R1439" s="29"/>
      <c r="U1439" s="19" t="s">
        <v>8329</v>
      </c>
      <c r="V1439" s="19" t="str">
        <f t="shared" si="251"/>
        <v>Oct</v>
      </c>
      <c r="X1439" s="19">
        <f t="shared" si="252"/>
        <v>1991</v>
      </c>
      <c r="AG1439" s="19" t="s">
        <v>5216</v>
      </c>
      <c r="AH1439" s="19" t="s">
        <v>8336</v>
      </c>
      <c r="AI1439" s="19" t="s">
        <v>8298</v>
      </c>
      <c r="AJ1439" s="19" t="s">
        <v>8298</v>
      </c>
      <c r="AK1439" s="19" t="str">
        <v>tier - 3</v>
      </c>
      <c r="AL1439" s="19" t="str">
        <v>tier - 3</v>
      </c>
      <c r="AT1439" s="19" t="s">
        <v>8299</v>
      </c>
      <c r="AU1439" s="19" t="str">
        <v>R1013</v>
      </c>
      <c r="BD1439" s="39">
        <v>1967</v>
      </c>
      <c r="BE1439" s="19" t="str">
        <f t="shared" si="247"/>
        <v>Dec</v>
      </c>
      <c r="BF1439" s="19">
        <v>22</v>
      </c>
      <c r="BG1439" s="40">
        <f t="shared" si="248"/>
        <v>24828</v>
      </c>
      <c r="BM1439" s="39">
        <v>1983</v>
      </c>
      <c r="BN1439" s="19" t="str">
        <f t="shared" si="249"/>
        <v>Jul</v>
      </c>
      <c r="BO1439" s="19">
        <v>4</v>
      </c>
      <c r="BP1439" s="40">
        <f t="shared" si="246"/>
        <v>30501</v>
      </c>
      <c r="BQ1439" s="19">
        <f ca="1" t="shared" si="250"/>
        <v>42</v>
      </c>
      <c r="BU1439" s="19">
        <v>11987.68</v>
      </c>
      <c r="BV1439" s="41">
        <v>11987.68</v>
      </c>
    </row>
    <row r="1440" spans="1:74">
      <c r="A1440" s="19" t="s">
        <v>5243</v>
      </c>
      <c r="B1440" s="39">
        <v>1986</v>
      </c>
      <c r="C1440" s="19">
        <f t="shared" si="243"/>
        <v>1986</v>
      </c>
      <c r="D1440" s="19" t="s">
        <v>8310</v>
      </c>
      <c r="E1440" s="19" t="str">
        <f t="shared" si="242"/>
        <v>Sep</v>
      </c>
      <c r="F1440" s="19">
        <v>7</v>
      </c>
      <c r="G1440" s="40">
        <f t="shared" si="244"/>
        <v>31662</v>
      </c>
      <c r="H1440" s="19">
        <v>3</v>
      </c>
      <c r="I1440" s="19">
        <v>12048.13</v>
      </c>
      <c r="J1440" s="41">
        <v>12048.13</v>
      </c>
      <c r="K1440" s="19" t="s">
        <v>8298</v>
      </c>
      <c r="L1440" s="19" t="str">
        <v>tier - 3</v>
      </c>
      <c r="M1440" s="19" t="s">
        <v>8297</v>
      </c>
      <c r="N1440" s="19" t="str">
        <v>tier - 2</v>
      </c>
      <c r="O1440" s="19" t="s">
        <v>8343</v>
      </c>
      <c r="P1440" s="19" t="str">
        <v>R1026</v>
      </c>
      <c r="Q1440" s="19">
        <f ca="1" t="shared" si="245"/>
        <v>39</v>
      </c>
      <c r="R1440" s="29"/>
      <c r="U1440" s="19" t="s">
        <v>8326</v>
      </c>
      <c r="V1440" s="19" t="str">
        <f t="shared" si="251"/>
        <v>Dec</v>
      </c>
      <c r="X1440" s="19">
        <f t="shared" si="252"/>
        <v>1964</v>
      </c>
      <c r="AG1440" s="19" t="s">
        <v>5219</v>
      </c>
      <c r="AH1440" s="19" t="s">
        <v>8336</v>
      </c>
      <c r="AI1440" s="19" t="s">
        <v>8298</v>
      </c>
      <c r="AJ1440" s="19" t="s">
        <v>8297</v>
      </c>
      <c r="AK1440" s="19" t="str">
        <v>tier - 3</v>
      </c>
      <c r="AL1440" s="19" t="str">
        <v>tier - 2</v>
      </c>
      <c r="AT1440" s="19" t="s">
        <v>8343</v>
      </c>
      <c r="AU1440" s="19" t="str">
        <v>R1026</v>
      </c>
      <c r="BD1440" s="39">
        <v>1983</v>
      </c>
      <c r="BE1440" s="19" t="str">
        <f t="shared" si="247"/>
        <v>Jul</v>
      </c>
      <c r="BF1440" s="19">
        <v>4</v>
      </c>
      <c r="BG1440" s="40">
        <f t="shared" si="248"/>
        <v>30501</v>
      </c>
      <c r="BM1440" s="39">
        <v>1993</v>
      </c>
      <c r="BN1440" s="19" t="str">
        <f t="shared" si="249"/>
        <v>Dec</v>
      </c>
      <c r="BO1440" s="19">
        <v>12</v>
      </c>
      <c r="BP1440" s="40">
        <f t="shared" si="246"/>
        <v>34315</v>
      </c>
      <c r="BQ1440" s="19">
        <f ca="1" t="shared" si="250"/>
        <v>31</v>
      </c>
      <c r="BU1440" s="19">
        <v>11994.89</v>
      </c>
      <c r="BV1440" s="41">
        <v>11994.89</v>
      </c>
    </row>
    <row r="1441" spans="1:74">
      <c r="A1441" s="19" t="s">
        <v>5246</v>
      </c>
      <c r="B1441" s="39">
        <v>1984</v>
      </c>
      <c r="C1441" s="19">
        <f t="shared" si="243"/>
        <v>1984</v>
      </c>
      <c r="D1441" s="19" t="s">
        <v>8310</v>
      </c>
      <c r="E1441" s="19" t="str">
        <f t="shared" si="242"/>
        <v>Sep</v>
      </c>
      <c r="F1441" s="19">
        <v>2</v>
      </c>
      <c r="G1441" s="40">
        <f t="shared" si="244"/>
        <v>30927</v>
      </c>
      <c r="H1441" s="19">
        <v>3</v>
      </c>
      <c r="I1441" s="19">
        <v>12091.34</v>
      </c>
      <c r="J1441" s="41">
        <v>12091.34</v>
      </c>
      <c r="K1441" s="19" t="s">
        <v>8298</v>
      </c>
      <c r="L1441" s="19" t="str">
        <v>tier - 3</v>
      </c>
      <c r="M1441" s="19" t="s">
        <v>8297</v>
      </c>
      <c r="N1441" s="19" t="str">
        <v>tier - 2</v>
      </c>
      <c r="O1441" s="19" t="s">
        <v>8344</v>
      </c>
      <c r="P1441" s="19" t="str">
        <v>R1022</v>
      </c>
      <c r="Q1441" s="19">
        <f ca="1" t="shared" si="245"/>
        <v>41</v>
      </c>
      <c r="R1441" s="29"/>
      <c r="U1441" s="19" t="s">
        <v>8301</v>
      </c>
      <c r="V1441" s="19" t="str">
        <f t="shared" si="251"/>
        <v>Nov</v>
      </c>
      <c r="X1441" s="19">
        <f t="shared" si="252"/>
        <v>1965</v>
      </c>
      <c r="AG1441" s="19" t="s">
        <v>5223</v>
      </c>
      <c r="AH1441" s="19" t="s">
        <v>8336</v>
      </c>
      <c r="AI1441" s="19" t="s">
        <v>8298</v>
      </c>
      <c r="AJ1441" s="19" t="s">
        <v>8297</v>
      </c>
      <c r="AK1441" s="19" t="str">
        <v>tier - 3</v>
      </c>
      <c r="AL1441" s="19" t="str">
        <v>tier - 2</v>
      </c>
      <c r="AT1441" s="19" t="s">
        <v>8315</v>
      </c>
      <c r="AU1441" s="19" t="str">
        <v>R1012</v>
      </c>
      <c r="BD1441" s="39">
        <v>1993</v>
      </c>
      <c r="BE1441" s="19" t="str">
        <f t="shared" si="247"/>
        <v>Dec</v>
      </c>
      <c r="BF1441" s="19">
        <v>12</v>
      </c>
      <c r="BG1441" s="40">
        <f t="shared" si="248"/>
        <v>34315</v>
      </c>
      <c r="BM1441" s="39">
        <v>1982</v>
      </c>
      <c r="BN1441" s="19" t="str">
        <f t="shared" si="249"/>
        <v>Oct</v>
      </c>
      <c r="BO1441" s="19">
        <v>17</v>
      </c>
      <c r="BP1441" s="40">
        <f t="shared" si="246"/>
        <v>30241</v>
      </c>
      <c r="BQ1441" s="19">
        <f ca="1" t="shared" si="250"/>
        <v>43</v>
      </c>
      <c r="BU1441" s="19">
        <v>12001.29</v>
      </c>
      <c r="BV1441" s="41">
        <v>12001.29</v>
      </c>
    </row>
    <row r="1442" spans="1:74">
      <c r="A1442" s="19" t="s">
        <v>5250</v>
      </c>
      <c r="B1442" s="39">
        <v>1968</v>
      </c>
      <c r="C1442" s="19">
        <f t="shared" si="243"/>
        <v>1968</v>
      </c>
      <c r="D1442" s="19" t="s">
        <v>8303</v>
      </c>
      <c r="E1442" s="19" t="str">
        <f t="shared" si="242"/>
        <v>Jun</v>
      </c>
      <c r="F1442" s="19">
        <v>21</v>
      </c>
      <c r="G1442" s="40">
        <f t="shared" si="244"/>
        <v>25010</v>
      </c>
      <c r="H1442" s="19">
        <v>3</v>
      </c>
      <c r="I1442" s="19">
        <v>12094.48</v>
      </c>
      <c r="J1442" s="41">
        <v>12094.48</v>
      </c>
      <c r="K1442" s="19" t="s">
        <v>8298</v>
      </c>
      <c r="L1442" s="19" t="str">
        <v>tier - 3</v>
      </c>
      <c r="M1442" s="19" t="s">
        <v>8298</v>
      </c>
      <c r="N1442" s="19" t="str">
        <v>tier - 3</v>
      </c>
      <c r="O1442" s="19" t="s">
        <v>8330</v>
      </c>
      <c r="P1442" s="19" t="str">
        <v>R1011</v>
      </c>
      <c r="Q1442" s="19">
        <f ca="1" t="shared" si="245"/>
        <v>57</v>
      </c>
      <c r="R1442" s="29"/>
      <c r="U1442" s="19" t="s">
        <v>8310</v>
      </c>
      <c r="V1442" s="19" t="str">
        <f t="shared" si="251"/>
        <v>Sep</v>
      </c>
      <c r="X1442" s="19">
        <f t="shared" si="252"/>
        <v>1964</v>
      </c>
      <c r="AG1442" s="19" t="s">
        <v>5225</v>
      </c>
      <c r="AH1442" s="19" t="s">
        <v>8336</v>
      </c>
      <c r="AI1442" s="19" t="s">
        <v>8298</v>
      </c>
      <c r="AJ1442" s="19" t="s">
        <v>8298</v>
      </c>
      <c r="AK1442" s="19" t="str">
        <v>tier - 3</v>
      </c>
      <c r="AL1442" s="19" t="str">
        <v>tier - 3</v>
      </c>
      <c r="AT1442" s="19" t="s">
        <v>8340</v>
      </c>
      <c r="AU1442" s="19" t="str">
        <v>R1021</v>
      </c>
      <c r="BD1442" s="39">
        <v>1982</v>
      </c>
      <c r="BE1442" s="19" t="str">
        <f t="shared" si="247"/>
        <v>Oct</v>
      </c>
      <c r="BF1442" s="19">
        <v>17</v>
      </c>
      <c r="BG1442" s="40">
        <f t="shared" si="248"/>
        <v>30241</v>
      </c>
      <c r="BM1442" s="39">
        <v>1965</v>
      </c>
      <c r="BN1442" s="19" t="str">
        <f t="shared" si="249"/>
        <v>Jun</v>
      </c>
      <c r="BO1442" s="19">
        <v>9</v>
      </c>
      <c r="BP1442" s="40">
        <f t="shared" si="246"/>
        <v>23902</v>
      </c>
      <c r="BQ1442" s="19">
        <f ca="1" t="shared" si="250"/>
        <v>60</v>
      </c>
      <c r="BU1442" s="19">
        <v>12029.29</v>
      </c>
      <c r="BV1442" s="41">
        <v>12029.29</v>
      </c>
    </row>
    <row r="1443" spans="1:74">
      <c r="A1443" s="19" t="s">
        <v>5253</v>
      </c>
      <c r="B1443" s="39">
        <v>1968</v>
      </c>
      <c r="C1443" s="19">
        <f t="shared" si="243"/>
        <v>1968</v>
      </c>
      <c r="D1443" s="19" t="s">
        <v>8326</v>
      </c>
      <c r="E1443" s="19" t="str">
        <f t="shared" si="242"/>
        <v>Dec</v>
      </c>
      <c r="F1443" s="19">
        <v>9</v>
      </c>
      <c r="G1443" s="40">
        <f t="shared" si="244"/>
        <v>25181</v>
      </c>
      <c r="H1443" s="19">
        <v>2</v>
      </c>
      <c r="I1443" s="19">
        <v>12096.65</v>
      </c>
      <c r="J1443" s="41">
        <v>12096.65</v>
      </c>
      <c r="K1443" s="19" t="s">
        <v>8298</v>
      </c>
      <c r="L1443" s="19" t="str">
        <v>tier - 3</v>
      </c>
      <c r="M1443" s="19" t="s">
        <v>8302</v>
      </c>
      <c r="N1443" s="19" t="str">
        <v>tier - 1</v>
      </c>
      <c r="O1443" s="19" t="s">
        <v>8337</v>
      </c>
      <c r="P1443" s="19" t="str">
        <v>R1024</v>
      </c>
      <c r="Q1443" s="19">
        <f ca="1" t="shared" si="245"/>
        <v>56</v>
      </c>
      <c r="R1443" s="29"/>
      <c r="U1443" s="19" t="s">
        <v>8326</v>
      </c>
      <c r="V1443" s="19" t="str">
        <f t="shared" si="251"/>
        <v>Dec</v>
      </c>
      <c r="X1443" s="19">
        <f t="shared" si="252"/>
        <v>1967</v>
      </c>
      <c r="AG1443" s="19" t="s">
        <v>5229</v>
      </c>
      <c r="AH1443" s="19" t="s">
        <v>8336</v>
      </c>
      <c r="AI1443" s="19" t="s">
        <v>8298</v>
      </c>
      <c r="AJ1443" s="19" t="s">
        <v>8297</v>
      </c>
      <c r="AK1443" s="19" t="str">
        <v>tier - 3</v>
      </c>
      <c r="AL1443" s="19" t="str">
        <v>tier - 2</v>
      </c>
      <c r="AT1443" s="19" t="s">
        <v>8337</v>
      </c>
      <c r="AU1443" s="19" t="str">
        <v>R1024</v>
      </c>
      <c r="BD1443" s="39">
        <v>1965</v>
      </c>
      <c r="BE1443" s="19" t="str">
        <f t="shared" si="247"/>
        <v>Jun</v>
      </c>
      <c r="BF1443" s="19">
        <v>9</v>
      </c>
      <c r="BG1443" s="40">
        <f t="shared" si="248"/>
        <v>23902</v>
      </c>
      <c r="BM1443" s="39">
        <v>1965</v>
      </c>
      <c r="BN1443" s="19" t="str">
        <f t="shared" si="249"/>
        <v>Oct</v>
      </c>
      <c r="BO1443" s="19">
        <v>29</v>
      </c>
      <c r="BP1443" s="40">
        <f t="shared" si="246"/>
        <v>24044</v>
      </c>
      <c r="BQ1443" s="19">
        <f ca="1" t="shared" si="250"/>
        <v>60</v>
      </c>
      <c r="BU1443" s="19">
        <v>12032.33</v>
      </c>
      <c r="BV1443" s="41">
        <v>12032.33</v>
      </c>
    </row>
    <row r="1444" spans="1:74">
      <c r="A1444" s="19" t="s">
        <v>5256</v>
      </c>
      <c r="B1444" s="39">
        <v>1968</v>
      </c>
      <c r="C1444" s="19">
        <f t="shared" si="243"/>
        <v>1968</v>
      </c>
      <c r="D1444" s="19" t="s">
        <v>8329</v>
      </c>
      <c r="E1444" s="19" t="str">
        <f t="shared" si="242"/>
        <v>Oct</v>
      </c>
      <c r="F1444" s="19">
        <v>25</v>
      </c>
      <c r="G1444" s="40">
        <f t="shared" si="244"/>
        <v>25136</v>
      </c>
      <c r="H1444" s="19">
        <v>3</v>
      </c>
      <c r="I1444" s="19">
        <v>12105.32</v>
      </c>
      <c r="J1444" s="41">
        <v>12105.32</v>
      </c>
      <c r="K1444" s="19" t="s">
        <v>8298</v>
      </c>
      <c r="L1444" s="19" t="str">
        <v>tier - 3</v>
      </c>
      <c r="M1444" s="19" t="s">
        <v>8298</v>
      </c>
      <c r="N1444" s="19" t="str">
        <v>tier - 3</v>
      </c>
      <c r="O1444" s="19" t="s">
        <v>8330</v>
      </c>
      <c r="P1444" s="19" t="str">
        <v>R1011</v>
      </c>
      <c r="Q1444" s="19">
        <f ca="1" t="shared" si="245"/>
        <v>57</v>
      </c>
      <c r="R1444" s="29"/>
      <c r="U1444" s="19" t="s">
        <v>8296</v>
      </c>
      <c r="V1444" s="19" t="str">
        <f t="shared" si="251"/>
        <v>Jul</v>
      </c>
      <c r="X1444" s="19">
        <f t="shared" si="252"/>
        <v>1983</v>
      </c>
      <c r="AG1444" s="19" t="s">
        <v>5233</v>
      </c>
      <c r="AH1444" s="19" t="s">
        <v>8336</v>
      </c>
      <c r="AI1444" s="19" t="s">
        <v>8298</v>
      </c>
      <c r="AJ1444" s="19" t="s">
        <v>8302</v>
      </c>
      <c r="AK1444" s="19" t="str">
        <v>tier - 3</v>
      </c>
      <c r="AL1444" s="19" t="str">
        <v>tier - 1</v>
      </c>
      <c r="AT1444" s="19" t="s">
        <v>8330</v>
      </c>
      <c r="AU1444" s="19" t="str">
        <v>R1011</v>
      </c>
      <c r="BD1444" s="39">
        <v>1965</v>
      </c>
      <c r="BE1444" s="19" t="str">
        <f t="shared" si="247"/>
        <v>Oct</v>
      </c>
      <c r="BF1444" s="19">
        <v>29</v>
      </c>
      <c r="BG1444" s="40">
        <f t="shared" si="248"/>
        <v>24044</v>
      </c>
      <c r="BM1444" s="39">
        <v>1979</v>
      </c>
      <c r="BN1444" s="19" t="str">
        <f t="shared" si="249"/>
        <v>Oct</v>
      </c>
      <c r="BO1444" s="19">
        <v>16</v>
      </c>
      <c r="BP1444" s="40">
        <f t="shared" si="246"/>
        <v>29144</v>
      </c>
      <c r="BQ1444" s="19">
        <f ca="1" t="shared" si="250"/>
        <v>46</v>
      </c>
      <c r="BU1444" s="19">
        <v>12035.18</v>
      </c>
      <c r="BV1444" s="41">
        <v>12035.18</v>
      </c>
    </row>
    <row r="1445" spans="1:74">
      <c r="A1445" s="19" t="s">
        <v>5259</v>
      </c>
      <c r="B1445" s="39">
        <v>1963</v>
      </c>
      <c r="C1445" s="19">
        <f t="shared" si="243"/>
        <v>1963</v>
      </c>
      <c r="D1445" s="19" t="s">
        <v>8296</v>
      </c>
      <c r="E1445" s="19" t="str">
        <f t="shared" si="242"/>
        <v>Jul</v>
      </c>
      <c r="F1445" s="19">
        <v>20</v>
      </c>
      <c r="G1445" s="40">
        <f t="shared" si="244"/>
        <v>23212</v>
      </c>
      <c r="H1445" s="19">
        <v>0</v>
      </c>
      <c r="I1445" s="19">
        <v>12124.99</v>
      </c>
      <c r="J1445" s="41">
        <v>12124.99</v>
      </c>
      <c r="K1445" s="19" t="s">
        <v>8298</v>
      </c>
      <c r="L1445" s="19" t="str">
        <v>tier - 3</v>
      </c>
      <c r="M1445" s="19" t="s">
        <v>8302</v>
      </c>
      <c r="N1445" s="19" t="str">
        <v>tier - 1</v>
      </c>
      <c r="O1445" s="19" t="s">
        <v>8315</v>
      </c>
      <c r="P1445" s="19" t="str">
        <v>R1012</v>
      </c>
      <c r="Q1445" s="19">
        <f ca="1" t="shared" si="245"/>
        <v>62</v>
      </c>
      <c r="R1445" s="29"/>
      <c r="U1445" s="19" t="s">
        <v>8326</v>
      </c>
      <c r="V1445" s="19" t="str">
        <f t="shared" si="251"/>
        <v>Dec</v>
      </c>
      <c r="X1445" s="19">
        <f t="shared" si="252"/>
        <v>1993</v>
      </c>
      <c r="AG1445" s="19" t="s">
        <v>5236</v>
      </c>
      <c r="AH1445" s="19" t="s">
        <v>8336</v>
      </c>
      <c r="AI1445" s="19" t="s">
        <v>8298</v>
      </c>
      <c r="AJ1445" s="19" t="s">
        <v>8298</v>
      </c>
      <c r="AK1445" s="19" t="str">
        <v>tier - 3</v>
      </c>
      <c r="AL1445" s="19" t="str">
        <v>tier - 3</v>
      </c>
      <c r="AT1445" s="19" t="s">
        <v>8340</v>
      </c>
      <c r="AU1445" s="19" t="str">
        <v>R1021</v>
      </c>
      <c r="BD1445" s="39">
        <v>1979</v>
      </c>
      <c r="BE1445" s="19" t="str">
        <f t="shared" si="247"/>
        <v>Oct</v>
      </c>
      <c r="BF1445" s="19">
        <v>16</v>
      </c>
      <c r="BG1445" s="40">
        <f t="shared" si="248"/>
        <v>29144</v>
      </c>
      <c r="BM1445" s="39">
        <v>1966</v>
      </c>
      <c r="BN1445" s="19" t="str">
        <f t="shared" si="249"/>
        <v>Nov</v>
      </c>
      <c r="BO1445" s="19">
        <v>24</v>
      </c>
      <c r="BP1445" s="40">
        <f t="shared" si="246"/>
        <v>24435</v>
      </c>
      <c r="BQ1445" s="19">
        <f ca="1" t="shared" si="250"/>
        <v>58</v>
      </c>
      <c r="BU1445" s="19">
        <v>12044.34</v>
      </c>
      <c r="BV1445" s="41">
        <v>12044.34</v>
      </c>
    </row>
    <row r="1446" spans="1:74">
      <c r="A1446" s="19" t="s">
        <v>5263</v>
      </c>
      <c r="B1446" s="39">
        <v>1963</v>
      </c>
      <c r="C1446" s="19">
        <f t="shared" si="243"/>
        <v>1963</v>
      </c>
      <c r="D1446" s="19" t="s">
        <v>8303</v>
      </c>
      <c r="E1446" s="19" t="str">
        <f t="shared" si="242"/>
        <v>Jun</v>
      </c>
      <c r="F1446" s="19">
        <v>4</v>
      </c>
      <c r="G1446" s="40">
        <f t="shared" si="244"/>
        <v>23166</v>
      </c>
      <c r="H1446" s="19">
        <v>0</v>
      </c>
      <c r="I1446" s="19">
        <v>12129.61</v>
      </c>
      <c r="J1446" s="41">
        <v>12129.61</v>
      </c>
      <c r="K1446" s="19" t="s">
        <v>8298</v>
      </c>
      <c r="L1446" s="19" t="str">
        <v>tier - 3</v>
      </c>
      <c r="M1446" s="19" t="s">
        <v>8302</v>
      </c>
      <c r="N1446" s="19" t="str">
        <v>tier - 1</v>
      </c>
      <c r="O1446" s="19" t="s">
        <v>8315</v>
      </c>
      <c r="P1446" s="19" t="str">
        <v>R1012</v>
      </c>
      <c r="Q1446" s="19">
        <f ca="1" t="shared" si="245"/>
        <v>62</v>
      </c>
      <c r="R1446" s="29"/>
      <c r="U1446" s="19" t="s">
        <v>8329</v>
      </c>
      <c r="V1446" s="19" t="str">
        <f t="shared" si="251"/>
        <v>Oct</v>
      </c>
      <c r="X1446" s="19">
        <f t="shared" si="252"/>
        <v>1982</v>
      </c>
      <c r="AG1446" s="19" t="s">
        <v>5240</v>
      </c>
      <c r="AH1446" s="19" t="s">
        <v>8336</v>
      </c>
      <c r="AI1446" s="19" t="s">
        <v>8298</v>
      </c>
      <c r="AJ1446" s="19" t="s">
        <v>8302</v>
      </c>
      <c r="AK1446" s="19" t="str">
        <v>tier - 3</v>
      </c>
      <c r="AL1446" s="19" t="str">
        <v>tier - 1</v>
      </c>
      <c r="AT1446" s="19" t="s">
        <v>8315</v>
      </c>
      <c r="AU1446" s="19" t="str">
        <v>R1012</v>
      </c>
      <c r="BD1446" s="39">
        <v>1966</v>
      </c>
      <c r="BE1446" s="19" t="str">
        <f t="shared" si="247"/>
        <v>Nov</v>
      </c>
      <c r="BF1446" s="19">
        <v>24</v>
      </c>
      <c r="BG1446" s="40">
        <f t="shared" si="248"/>
        <v>24435</v>
      </c>
      <c r="BM1446" s="39">
        <v>1986</v>
      </c>
      <c r="BN1446" s="19" t="str">
        <f t="shared" si="249"/>
        <v>Sep</v>
      </c>
      <c r="BO1446" s="19">
        <v>7</v>
      </c>
      <c r="BP1446" s="40">
        <f t="shared" si="246"/>
        <v>31662</v>
      </c>
      <c r="BQ1446" s="19">
        <f ca="1" t="shared" si="250"/>
        <v>39</v>
      </c>
      <c r="BU1446" s="19">
        <v>12048.13</v>
      </c>
      <c r="BV1446" s="41">
        <v>12048.13</v>
      </c>
    </row>
    <row r="1447" spans="1:74">
      <c r="A1447" s="19" t="s">
        <v>5266</v>
      </c>
      <c r="B1447" s="39">
        <v>1991</v>
      </c>
      <c r="C1447" s="19">
        <f t="shared" si="243"/>
        <v>1991</v>
      </c>
      <c r="D1447" s="19" t="s">
        <v>8301</v>
      </c>
      <c r="E1447" s="19" t="str">
        <f t="shared" si="242"/>
        <v>Nov</v>
      </c>
      <c r="F1447" s="19">
        <v>6</v>
      </c>
      <c r="G1447" s="40">
        <f t="shared" si="244"/>
        <v>33548</v>
      </c>
      <c r="H1447" s="19">
        <v>3</v>
      </c>
      <c r="I1447" s="19">
        <v>12130.8</v>
      </c>
      <c r="J1447" s="41">
        <v>12130.8</v>
      </c>
      <c r="K1447" s="19" t="s">
        <v>8298</v>
      </c>
      <c r="L1447" s="19" t="str">
        <v>tier - 3</v>
      </c>
      <c r="M1447" s="19" t="s">
        <v>8298</v>
      </c>
      <c r="N1447" s="19" t="str">
        <v>tier - 3</v>
      </c>
      <c r="O1447" s="19" t="s">
        <v>8343</v>
      </c>
      <c r="P1447" s="19" t="str">
        <v>R1026</v>
      </c>
      <c r="Q1447" s="19">
        <f ca="1" t="shared" si="245"/>
        <v>33</v>
      </c>
      <c r="R1447" s="29"/>
      <c r="U1447" s="19" t="s">
        <v>8303</v>
      </c>
      <c r="V1447" s="19" t="str">
        <f t="shared" si="251"/>
        <v>Jun</v>
      </c>
      <c r="X1447" s="19">
        <f t="shared" si="252"/>
        <v>1965</v>
      </c>
      <c r="AG1447" s="19" t="s">
        <v>5243</v>
      </c>
      <c r="AH1447" s="19" t="s">
        <v>8336</v>
      </c>
      <c r="AI1447" s="19" t="s">
        <v>8298</v>
      </c>
      <c r="AJ1447" s="19" t="s">
        <v>8297</v>
      </c>
      <c r="AK1447" s="19" t="str">
        <v>tier - 3</v>
      </c>
      <c r="AL1447" s="19" t="str">
        <v>tier - 2</v>
      </c>
      <c r="AT1447" s="19" t="s">
        <v>8343</v>
      </c>
      <c r="AU1447" s="19" t="str">
        <v>R1026</v>
      </c>
      <c r="BD1447" s="39">
        <v>1986</v>
      </c>
      <c r="BE1447" s="19" t="str">
        <f t="shared" si="247"/>
        <v>Sep</v>
      </c>
      <c r="BF1447" s="19">
        <v>7</v>
      </c>
      <c r="BG1447" s="40">
        <f t="shared" si="248"/>
        <v>31662</v>
      </c>
      <c r="BM1447" s="39">
        <v>1984</v>
      </c>
      <c r="BN1447" s="19" t="str">
        <f t="shared" si="249"/>
        <v>Sep</v>
      </c>
      <c r="BO1447" s="19">
        <v>2</v>
      </c>
      <c r="BP1447" s="40">
        <f t="shared" si="246"/>
        <v>30927</v>
      </c>
      <c r="BQ1447" s="19">
        <f ca="1" t="shared" si="250"/>
        <v>41</v>
      </c>
      <c r="BU1447" s="19">
        <v>12091.34</v>
      </c>
      <c r="BV1447" s="41">
        <v>12091.34</v>
      </c>
    </row>
    <row r="1448" spans="1:74">
      <c r="A1448" s="19" t="s">
        <v>5269</v>
      </c>
      <c r="B1448" s="39">
        <v>1974</v>
      </c>
      <c r="C1448" s="19">
        <f t="shared" si="243"/>
        <v>1974</v>
      </c>
      <c r="D1448" s="19" t="s">
        <v>8310</v>
      </c>
      <c r="E1448" s="19" t="str">
        <f t="shared" si="242"/>
        <v>Sep</v>
      </c>
      <c r="F1448" s="19">
        <v>16</v>
      </c>
      <c r="G1448" s="40">
        <f t="shared" si="244"/>
        <v>27288</v>
      </c>
      <c r="H1448" s="19">
        <v>0</v>
      </c>
      <c r="I1448" s="19">
        <v>12137.6</v>
      </c>
      <c r="J1448" s="41">
        <v>12137.6</v>
      </c>
      <c r="K1448" s="19" t="s">
        <v>8298</v>
      </c>
      <c r="L1448" s="19" t="str">
        <v>tier - 3</v>
      </c>
      <c r="M1448" s="19" t="s">
        <v>8298</v>
      </c>
      <c r="N1448" s="19" t="str">
        <v>tier - 3</v>
      </c>
      <c r="O1448" s="19" t="s">
        <v>8315</v>
      </c>
      <c r="P1448" s="19" t="str">
        <v>R1012</v>
      </c>
      <c r="Q1448" s="19">
        <f ca="1" t="shared" si="245"/>
        <v>51</v>
      </c>
      <c r="R1448" s="29"/>
      <c r="U1448" s="19" t="s">
        <v>8329</v>
      </c>
      <c r="V1448" s="19" t="str">
        <f t="shared" si="251"/>
        <v>Oct</v>
      </c>
      <c r="X1448" s="19">
        <f t="shared" si="252"/>
        <v>1965</v>
      </c>
      <c r="AG1448" s="19" t="s">
        <v>5246</v>
      </c>
      <c r="AH1448" s="19" t="s">
        <v>8336</v>
      </c>
      <c r="AI1448" s="19" t="s">
        <v>8298</v>
      </c>
      <c r="AJ1448" s="19" t="s">
        <v>8297</v>
      </c>
      <c r="AK1448" s="19" t="str">
        <v>tier - 3</v>
      </c>
      <c r="AL1448" s="19" t="str">
        <v>tier - 2</v>
      </c>
      <c r="AT1448" s="19" t="s">
        <v>8344</v>
      </c>
      <c r="AU1448" s="19" t="str">
        <v>R1022</v>
      </c>
      <c r="BD1448" s="39">
        <v>1984</v>
      </c>
      <c r="BE1448" s="19" t="str">
        <f t="shared" si="247"/>
        <v>Sep</v>
      </c>
      <c r="BF1448" s="19">
        <v>2</v>
      </c>
      <c r="BG1448" s="40">
        <f t="shared" si="248"/>
        <v>30927</v>
      </c>
      <c r="BM1448" s="39">
        <v>1968</v>
      </c>
      <c r="BN1448" s="19" t="str">
        <f t="shared" si="249"/>
        <v>Jun</v>
      </c>
      <c r="BO1448" s="19">
        <v>21</v>
      </c>
      <c r="BP1448" s="40">
        <f t="shared" si="246"/>
        <v>25010</v>
      </c>
      <c r="BQ1448" s="19">
        <f ca="1" t="shared" si="250"/>
        <v>57</v>
      </c>
      <c r="BU1448" s="19">
        <v>12094.48</v>
      </c>
      <c r="BV1448" s="41">
        <v>12094.48</v>
      </c>
    </row>
    <row r="1449" spans="1:74">
      <c r="A1449" s="19" t="s">
        <v>5272</v>
      </c>
      <c r="B1449" s="39">
        <v>1962</v>
      </c>
      <c r="C1449" s="19">
        <f t="shared" si="243"/>
        <v>1962</v>
      </c>
      <c r="D1449" s="19" t="s">
        <v>8301</v>
      </c>
      <c r="E1449" s="19" t="str">
        <f t="shared" si="242"/>
        <v>Nov</v>
      </c>
      <c r="F1449" s="19">
        <v>4</v>
      </c>
      <c r="G1449" s="40">
        <f t="shared" si="244"/>
        <v>22954</v>
      </c>
      <c r="H1449" s="19">
        <v>0</v>
      </c>
      <c r="I1449" s="19">
        <v>12142.58</v>
      </c>
      <c r="J1449" s="41">
        <v>12142.58</v>
      </c>
      <c r="K1449" s="19" t="s">
        <v>8298</v>
      </c>
      <c r="L1449" s="19" t="str">
        <v>tier - 3</v>
      </c>
      <c r="M1449" s="19" t="s">
        <v>8297</v>
      </c>
      <c r="N1449" s="19" t="str">
        <v>tier - 2</v>
      </c>
      <c r="O1449" s="19" t="s">
        <v>8299</v>
      </c>
      <c r="P1449" s="19" t="str">
        <v>R1013</v>
      </c>
      <c r="Q1449" s="19">
        <f ca="1" t="shared" si="245"/>
        <v>63</v>
      </c>
      <c r="R1449" s="29"/>
      <c r="U1449" s="19" t="s">
        <v>8329</v>
      </c>
      <c r="V1449" s="19" t="str">
        <f t="shared" si="251"/>
        <v>Oct</v>
      </c>
      <c r="X1449" s="19">
        <f t="shared" si="252"/>
        <v>1979</v>
      </c>
      <c r="AG1449" s="19" t="s">
        <v>5250</v>
      </c>
      <c r="AH1449" s="19" t="s">
        <v>8336</v>
      </c>
      <c r="AI1449" s="19" t="s">
        <v>8298</v>
      </c>
      <c r="AJ1449" s="19" t="s">
        <v>8298</v>
      </c>
      <c r="AK1449" s="19" t="str">
        <v>tier - 3</v>
      </c>
      <c r="AL1449" s="19" t="str">
        <v>tier - 3</v>
      </c>
      <c r="AT1449" s="19" t="s">
        <v>8330</v>
      </c>
      <c r="AU1449" s="19" t="str">
        <v>R1011</v>
      </c>
      <c r="BD1449" s="39">
        <v>1968</v>
      </c>
      <c r="BE1449" s="19" t="str">
        <f t="shared" si="247"/>
        <v>Jun</v>
      </c>
      <c r="BF1449" s="19">
        <v>21</v>
      </c>
      <c r="BG1449" s="40">
        <f t="shared" si="248"/>
        <v>25010</v>
      </c>
      <c r="BM1449" s="39">
        <v>1968</v>
      </c>
      <c r="BN1449" s="19" t="str">
        <f t="shared" si="249"/>
        <v>Dec</v>
      </c>
      <c r="BO1449" s="19">
        <v>9</v>
      </c>
      <c r="BP1449" s="40">
        <f t="shared" si="246"/>
        <v>25181</v>
      </c>
      <c r="BQ1449" s="19">
        <f ca="1" t="shared" si="250"/>
        <v>56</v>
      </c>
      <c r="BU1449" s="19">
        <v>12096.65</v>
      </c>
      <c r="BV1449" s="41">
        <v>12096.65</v>
      </c>
    </row>
    <row r="1450" spans="1:74">
      <c r="A1450" s="19" t="s">
        <v>5275</v>
      </c>
      <c r="B1450" s="39">
        <v>1962</v>
      </c>
      <c r="C1450" s="19">
        <f t="shared" si="243"/>
        <v>1962</v>
      </c>
      <c r="D1450" s="19" t="s">
        <v>8310</v>
      </c>
      <c r="E1450" s="19" t="str">
        <f t="shared" si="242"/>
        <v>Sep</v>
      </c>
      <c r="F1450" s="19">
        <v>15</v>
      </c>
      <c r="G1450" s="40">
        <f t="shared" si="244"/>
        <v>22904</v>
      </c>
      <c r="H1450" s="19">
        <v>0</v>
      </c>
      <c r="I1450" s="19">
        <v>12146.97</v>
      </c>
      <c r="J1450" s="41">
        <v>12146.97</v>
      </c>
      <c r="K1450" s="19" t="s">
        <v>8298</v>
      </c>
      <c r="L1450" s="19" t="str">
        <v>tier - 3</v>
      </c>
      <c r="M1450" s="19" t="s">
        <v>8298</v>
      </c>
      <c r="N1450" s="19" t="str">
        <v>tier - 3</v>
      </c>
      <c r="O1450" s="19" t="s">
        <v>8330</v>
      </c>
      <c r="P1450" s="19" t="str">
        <v>R1011</v>
      </c>
      <c r="Q1450" s="19">
        <f ca="1" t="shared" si="245"/>
        <v>63</v>
      </c>
      <c r="R1450" s="29"/>
      <c r="U1450" s="19" t="s">
        <v>8301</v>
      </c>
      <c r="V1450" s="19" t="str">
        <f t="shared" si="251"/>
        <v>Nov</v>
      </c>
      <c r="X1450" s="19">
        <f t="shared" si="252"/>
        <v>1966</v>
      </c>
      <c r="AG1450" s="19" t="s">
        <v>5253</v>
      </c>
      <c r="AH1450" s="19" t="s">
        <v>8336</v>
      </c>
      <c r="AI1450" s="19" t="s">
        <v>8298</v>
      </c>
      <c r="AJ1450" s="19" t="s">
        <v>8302</v>
      </c>
      <c r="AK1450" s="19" t="str">
        <v>tier - 3</v>
      </c>
      <c r="AL1450" s="19" t="str">
        <v>tier - 1</v>
      </c>
      <c r="AT1450" s="19" t="s">
        <v>8337</v>
      </c>
      <c r="AU1450" s="19" t="str">
        <v>R1024</v>
      </c>
      <c r="BD1450" s="39">
        <v>1968</v>
      </c>
      <c r="BE1450" s="19" t="str">
        <f t="shared" si="247"/>
        <v>Dec</v>
      </c>
      <c r="BF1450" s="19">
        <v>9</v>
      </c>
      <c r="BG1450" s="40">
        <f t="shared" si="248"/>
        <v>25181</v>
      </c>
      <c r="BM1450" s="39">
        <v>1968</v>
      </c>
      <c r="BN1450" s="19" t="str">
        <f t="shared" si="249"/>
        <v>Oct</v>
      </c>
      <c r="BO1450" s="19">
        <v>25</v>
      </c>
      <c r="BP1450" s="40">
        <f t="shared" si="246"/>
        <v>25136</v>
      </c>
      <c r="BQ1450" s="19">
        <f ca="1" t="shared" si="250"/>
        <v>57</v>
      </c>
      <c r="BU1450" s="19">
        <v>12105.32</v>
      </c>
      <c r="BV1450" s="41">
        <v>12105.32</v>
      </c>
    </row>
    <row r="1451" spans="1:74">
      <c r="A1451" s="19" t="s">
        <v>5279</v>
      </c>
      <c r="B1451" s="39">
        <v>1987</v>
      </c>
      <c r="C1451" s="19">
        <f t="shared" si="243"/>
        <v>1987</v>
      </c>
      <c r="D1451" s="19" t="s">
        <v>8329</v>
      </c>
      <c r="E1451" s="19" t="str">
        <f t="shared" si="242"/>
        <v>Oct</v>
      </c>
      <c r="F1451" s="19">
        <v>5</v>
      </c>
      <c r="G1451" s="40">
        <f t="shared" si="244"/>
        <v>32055</v>
      </c>
      <c r="H1451" s="19">
        <v>3</v>
      </c>
      <c r="I1451" s="19">
        <v>12148.2</v>
      </c>
      <c r="J1451" s="41">
        <v>12148.2</v>
      </c>
      <c r="K1451" s="19" t="s">
        <v>8298</v>
      </c>
      <c r="L1451" s="19" t="str">
        <v>tier - 3</v>
      </c>
      <c r="M1451" s="19" t="s">
        <v>8298</v>
      </c>
      <c r="N1451" s="19" t="str">
        <v>tier - 3</v>
      </c>
      <c r="O1451" s="19" t="s">
        <v>8315</v>
      </c>
      <c r="P1451" s="19" t="str">
        <v>R1012</v>
      </c>
      <c r="Q1451" s="19">
        <f ca="1" t="shared" si="245"/>
        <v>38</v>
      </c>
      <c r="R1451" s="29"/>
      <c r="U1451" s="19" t="s">
        <v>8310</v>
      </c>
      <c r="V1451" s="19" t="str">
        <f t="shared" si="251"/>
        <v>Sep</v>
      </c>
      <c r="X1451" s="19">
        <f t="shared" si="252"/>
        <v>1986</v>
      </c>
      <c r="AG1451" s="19" t="s">
        <v>5256</v>
      </c>
      <c r="AH1451" s="19" t="s">
        <v>8336</v>
      </c>
      <c r="AI1451" s="19" t="s">
        <v>8298</v>
      </c>
      <c r="AJ1451" s="19" t="s">
        <v>8298</v>
      </c>
      <c r="AK1451" s="19" t="str">
        <v>tier - 3</v>
      </c>
      <c r="AL1451" s="19" t="str">
        <v>tier - 3</v>
      </c>
      <c r="AT1451" s="19" t="s">
        <v>8330</v>
      </c>
      <c r="AU1451" s="19" t="str">
        <v>R1011</v>
      </c>
      <c r="BD1451" s="39">
        <v>1968</v>
      </c>
      <c r="BE1451" s="19" t="str">
        <f t="shared" si="247"/>
        <v>Oct</v>
      </c>
      <c r="BF1451" s="19">
        <v>25</v>
      </c>
      <c r="BG1451" s="40">
        <f t="shared" si="248"/>
        <v>25136</v>
      </c>
      <c r="BM1451" s="39">
        <v>1963</v>
      </c>
      <c r="BN1451" s="19" t="str">
        <f t="shared" si="249"/>
        <v>Jul</v>
      </c>
      <c r="BO1451" s="19">
        <v>20</v>
      </c>
      <c r="BP1451" s="40">
        <f t="shared" si="246"/>
        <v>23212</v>
      </c>
      <c r="BQ1451" s="19">
        <f ca="1" t="shared" si="250"/>
        <v>62</v>
      </c>
      <c r="BU1451" s="19">
        <v>12124.99</v>
      </c>
      <c r="BV1451" s="41">
        <v>12124.99</v>
      </c>
    </row>
    <row r="1452" spans="1:74">
      <c r="A1452" s="19" t="s">
        <v>5281</v>
      </c>
      <c r="B1452" s="39">
        <v>1991</v>
      </c>
      <c r="C1452" s="19">
        <f t="shared" si="243"/>
        <v>1991</v>
      </c>
      <c r="D1452" s="19" t="s">
        <v>8328</v>
      </c>
      <c r="E1452" s="19" t="str">
        <f t="shared" si="242"/>
        <v>Aug</v>
      </c>
      <c r="F1452" s="19">
        <v>29</v>
      </c>
      <c r="G1452" s="40">
        <f t="shared" si="244"/>
        <v>33479</v>
      </c>
      <c r="H1452" s="19">
        <v>3</v>
      </c>
      <c r="I1452" s="19">
        <v>12198.64</v>
      </c>
      <c r="J1452" s="41">
        <v>12198.64</v>
      </c>
      <c r="K1452" s="19" t="s">
        <v>8298</v>
      </c>
      <c r="L1452" s="19" t="str">
        <v>tier - 3</v>
      </c>
      <c r="M1452" s="19" t="s">
        <v>8298</v>
      </c>
      <c r="N1452" s="19" t="str">
        <v>tier - 3</v>
      </c>
      <c r="O1452" s="19" t="s">
        <v>8343</v>
      </c>
      <c r="P1452" s="19" t="str">
        <v>R1026</v>
      </c>
      <c r="Q1452" s="19">
        <f ca="1" t="shared" si="245"/>
        <v>34</v>
      </c>
      <c r="R1452" s="29"/>
      <c r="U1452" s="19" t="s">
        <v>8310</v>
      </c>
      <c r="V1452" s="19" t="str">
        <f t="shared" si="251"/>
        <v>Sep</v>
      </c>
      <c r="X1452" s="19">
        <f t="shared" si="252"/>
        <v>1984</v>
      </c>
      <c r="AG1452" s="19" t="s">
        <v>5259</v>
      </c>
      <c r="AH1452" s="19" t="s">
        <v>8336</v>
      </c>
      <c r="AI1452" s="19" t="s">
        <v>8298</v>
      </c>
      <c r="AJ1452" s="19" t="s">
        <v>8302</v>
      </c>
      <c r="AK1452" s="19" t="str">
        <v>tier - 3</v>
      </c>
      <c r="AL1452" s="19" t="str">
        <v>tier - 1</v>
      </c>
      <c r="AT1452" s="19" t="s">
        <v>8315</v>
      </c>
      <c r="AU1452" s="19" t="str">
        <v>R1012</v>
      </c>
      <c r="BD1452" s="39">
        <v>1963</v>
      </c>
      <c r="BE1452" s="19" t="str">
        <f t="shared" si="247"/>
        <v>Jul</v>
      </c>
      <c r="BF1452" s="19">
        <v>20</v>
      </c>
      <c r="BG1452" s="40">
        <f t="shared" si="248"/>
        <v>23212</v>
      </c>
      <c r="BM1452" s="39">
        <v>1963</v>
      </c>
      <c r="BN1452" s="19" t="str">
        <f t="shared" si="249"/>
        <v>Jun</v>
      </c>
      <c r="BO1452" s="19">
        <v>4</v>
      </c>
      <c r="BP1452" s="40">
        <f t="shared" si="246"/>
        <v>23166</v>
      </c>
      <c r="BQ1452" s="19">
        <f ca="1" t="shared" si="250"/>
        <v>62</v>
      </c>
      <c r="BU1452" s="19">
        <v>12129.61</v>
      </c>
      <c r="BV1452" s="41">
        <v>12129.61</v>
      </c>
    </row>
    <row r="1453" spans="1:74">
      <c r="A1453" s="19" t="s">
        <v>5284</v>
      </c>
      <c r="B1453" s="39">
        <v>1977</v>
      </c>
      <c r="C1453" s="19">
        <f t="shared" si="243"/>
        <v>1977</v>
      </c>
      <c r="D1453" s="19" t="s">
        <v>8328</v>
      </c>
      <c r="E1453" s="19" t="str">
        <f t="shared" si="242"/>
        <v>Aug</v>
      </c>
      <c r="F1453" s="19">
        <v>14</v>
      </c>
      <c r="G1453" s="40">
        <f t="shared" si="244"/>
        <v>28351</v>
      </c>
      <c r="H1453" s="19">
        <v>2</v>
      </c>
      <c r="I1453" s="19">
        <v>12218.7</v>
      </c>
      <c r="J1453" s="41">
        <v>12218.7</v>
      </c>
      <c r="K1453" s="19" t="s">
        <v>8298</v>
      </c>
      <c r="L1453" s="19" t="str">
        <v>tier - 3</v>
      </c>
      <c r="M1453" s="19" t="s">
        <v>8302</v>
      </c>
      <c r="N1453" s="19" t="str">
        <v>tier - 1</v>
      </c>
      <c r="O1453" s="19" t="s">
        <v>8315</v>
      </c>
      <c r="P1453" s="19" t="str">
        <v>R1012</v>
      </c>
      <c r="Q1453" s="19">
        <f ca="1" t="shared" si="245"/>
        <v>48</v>
      </c>
      <c r="R1453" s="29"/>
      <c r="U1453" s="19" t="s">
        <v>8303</v>
      </c>
      <c r="V1453" s="19" t="str">
        <f t="shared" si="251"/>
        <v>Jun</v>
      </c>
      <c r="X1453" s="19">
        <f t="shared" si="252"/>
        <v>1968</v>
      </c>
      <c r="AG1453" s="19" t="s">
        <v>5263</v>
      </c>
      <c r="AH1453" s="19" t="s">
        <v>8336</v>
      </c>
      <c r="AI1453" s="19" t="s">
        <v>8298</v>
      </c>
      <c r="AJ1453" s="19" t="s">
        <v>8302</v>
      </c>
      <c r="AK1453" s="19" t="str">
        <v>tier - 3</v>
      </c>
      <c r="AL1453" s="19" t="str">
        <v>tier - 1</v>
      </c>
      <c r="AT1453" s="19" t="s">
        <v>8315</v>
      </c>
      <c r="AU1453" s="19" t="str">
        <v>R1012</v>
      </c>
      <c r="BD1453" s="39">
        <v>1963</v>
      </c>
      <c r="BE1453" s="19" t="str">
        <f t="shared" si="247"/>
        <v>Jun</v>
      </c>
      <c r="BF1453" s="19">
        <v>4</v>
      </c>
      <c r="BG1453" s="40">
        <f t="shared" si="248"/>
        <v>23166</v>
      </c>
      <c r="BM1453" s="39">
        <v>1991</v>
      </c>
      <c r="BN1453" s="19" t="str">
        <f t="shared" si="249"/>
        <v>Nov</v>
      </c>
      <c r="BO1453" s="19">
        <v>6</v>
      </c>
      <c r="BP1453" s="40">
        <f t="shared" si="246"/>
        <v>33548</v>
      </c>
      <c r="BQ1453" s="19">
        <f ca="1" t="shared" si="250"/>
        <v>33</v>
      </c>
      <c r="BU1453" s="19">
        <v>12130.8</v>
      </c>
      <c r="BV1453" s="41">
        <v>12130.8</v>
      </c>
    </row>
    <row r="1454" spans="1:74">
      <c r="A1454" s="19" t="s">
        <v>5288</v>
      </c>
      <c r="B1454" s="39">
        <v>1964</v>
      </c>
      <c r="C1454" s="19">
        <f t="shared" si="243"/>
        <v>1964</v>
      </c>
      <c r="D1454" s="19" t="s">
        <v>8296</v>
      </c>
      <c r="E1454" s="19" t="str">
        <f t="shared" si="242"/>
        <v>Jul</v>
      </c>
      <c r="F1454" s="19">
        <v>20</v>
      </c>
      <c r="G1454" s="40">
        <f t="shared" si="244"/>
        <v>23578</v>
      </c>
      <c r="H1454" s="19">
        <v>0</v>
      </c>
      <c r="I1454" s="19">
        <v>12222.9</v>
      </c>
      <c r="J1454" s="41">
        <v>12222.9</v>
      </c>
      <c r="K1454" s="19" t="s">
        <v>8298</v>
      </c>
      <c r="L1454" s="19" t="str">
        <v>tier - 3</v>
      </c>
      <c r="M1454" s="19" t="s">
        <v>8297</v>
      </c>
      <c r="N1454" s="19" t="str">
        <v>tier - 2</v>
      </c>
      <c r="O1454" s="19" t="s">
        <v>8315</v>
      </c>
      <c r="P1454" s="19" t="str">
        <v>R1012</v>
      </c>
      <c r="Q1454" s="19">
        <f ca="1" t="shared" si="245"/>
        <v>61</v>
      </c>
      <c r="R1454" s="29"/>
      <c r="U1454" s="19" t="s">
        <v>8326</v>
      </c>
      <c r="V1454" s="19" t="str">
        <f t="shared" si="251"/>
        <v>Dec</v>
      </c>
      <c r="X1454" s="19">
        <f t="shared" si="252"/>
        <v>1968</v>
      </c>
      <c r="AG1454" s="19" t="s">
        <v>5266</v>
      </c>
      <c r="AH1454" s="19" t="s">
        <v>8336</v>
      </c>
      <c r="AI1454" s="19" t="s">
        <v>8298</v>
      </c>
      <c r="AJ1454" s="19" t="s">
        <v>8298</v>
      </c>
      <c r="AK1454" s="19" t="str">
        <v>tier - 3</v>
      </c>
      <c r="AL1454" s="19" t="str">
        <v>tier - 3</v>
      </c>
      <c r="AT1454" s="19" t="s">
        <v>8343</v>
      </c>
      <c r="AU1454" s="19" t="str">
        <v>R1026</v>
      </c>
      <c r="BD1454" s="39">
        <v>1991</v>
      </c>
      <c r="BE1454" s="19" t="str">
        <f t="shared" si="247"/>
        <v>Nov</v>
      </c>
      <c r="BF1454" s="19">
        <v>6</v>
      </c>
      <c r="BG1454" s="40">
        <f t="shared" si="248"/>
        <v>33548</v>
      </c>
      <c r="BM1454" s="39">
        <v>1974</v>
      </c>
      <c r="BN1454" s="19" t="str">
        <f t="shared" si="249"/>
        <v>Sep</v>
      </c>
      <c r="BO1454" s="19">
        <v>16</v>
      </c>
      <c r="BP1454" s="40">
        <f t="shared" si="246"/>
        <v>27288</v>
      </c>
      <c r="BQ1454" s="19">
        <f ca="1" t="shared" si="250"/>
        <v>51</v>
      </c>
      <c r="BU1454" s="19">
        <v>12137.6</v>
      </c>
      <c r="BV1454" s="41">
        <v>12137.6</v>
      </c>
    </row>
    <row r="1455" spans="1:74">
      <c r="A1455" s="19" t="s">
        <v>5292</v>
      </c>
      <c r="B1455" s="39">
        <v>1964</v>
      </c>
      <c r="C1455" s="19">
        <f t="shared" si="243"/>
        <v>1964</v>
      </c>
      <c r="D1455" s="19" t="s">
        <v>8296</v>
      </c>
      <c r="E1455" s="19" t="str">
        <f t="shared" si="242"/>
        <v>Jul</v>
      </c>
      <c r="F1455" s="19">
        <v>2</v>
      </c>
      <c r="G1455" s="40">
        <f t="shared" si="244"/>
        <v>23560</v>
      </c>
      <c r="H1455" s="19">
        <v>0</v>
      </c>
      <c r="I1455" s="19">
        <v>12224.35</v>
      </c>
      <c r="J1455" s="41">
        <v>12224.35</v>
      </c>
      <c r="K1455" s="19" t="s">
        <v>8298</v>
      </c>
      <c r="L1455" s="19" t="str">
        <v>tier - 3</v>
      </c>
      <c r="M1455" s="19" t="s">
        <v>8302</v>
      </c>
      <c r="N1455" s="19" t="str">
        <v>tier - 1</v>
      </c>
      <c r="O1455" s="19" t="s">
        <v>8315</v>
      </c>
      <c r="P1455" s="19" t="str">
        <v>R1012</v>
      </c>
      <c r="Q1455" s="19">
        <f ca="1" t="shared" si="245"/>
        <v>61</v>
      </c>
      <c r="R1455" s="29"/>
      <c r="U1455" s="19" t="s">
        <v>8329</v>
      </c>
      <c r="V1455" s="19" t="str">
        <f t="shared" si="251"/>
        <v>Oct</v>
      </c>
      <c r="X1455" s="19">
        <f t="shared" si="252"/>
        <v>1968</v>
      </c>
      <c r="AG1455" s="19" t="s">
        <v>5269</v>
      </c>
      <c r="AH1455" s="19" t="s">
        <v>8336</v>
      </c>
      <c r="AI1455" s="19" t="s">
        <v>8298</v>
      </c>
      <c r="AJ1455" s="19" t="s">
        <v>8298</v>
      </c>
      <c r="AK1455" s="19" t="str">
        <v>tier - 3</v>
      </c>
      <c r="AL1455" s="19" t="str">
        <v>tier - 3</v>
      </c>
      <c r="AT1455" s="19" t="s">
        <v>8315</v>
      </c>
      <c r="AU1455" s="19" t="str">
        <v>R1012</v>
      </c>
      <c r="BD1455" s="39">
        <v>1974</v>
      </c>
      <c r="BE1455" s="19" t="str">
        <f t="shared" si="247"/>
        <v>Sep</v>
      </c>
      <c r="BF1455" s="19">
        <v>16</v>
      </c>
      <c r="BG1455" s="40">
        <f t="shared" si="248"/>
        <v>27288</v>
      </c>
      <c r="BM1455" s="39">
        <v>1962</v>
      </c>
      <c r="BN1455" s="19" t="str">
        <f t="shared" si="249"/>
        <v>Nov</v>
      </c>
      <c r="BO1455" s="19">
        <v>4</v>
      </c>
      <c r="BP1455" s="40">
        <f t="shared" si="246"/>
        <v>22954</v>
      </c>
      <c r="BQ1455" s="19">
        <f ca="1" t="shared" si="250"/>
        <v>63</v>
      </c>
      <c r="BU1455" s="19">
        <v>12142.58</v>
      </c>
      <c r="BV1455" s="41">
        <v>12142.58</v>
      </c>
    </row>
    <row r="1456" spans="1:74">
      <c r="A1456" s="19" t="s">
        <v>5296</v>
      </c>
      <c r="B1456" s="39">
        <v>1964</v>
      </c>
      <c r="C1456" s="19">
        <f t="shared" si="243"/>
        <v>1964</v>
      </c>
      <c r="D1456" s="19" t="s">
        <v>8303</v>
      </c>
      <c r="E1456" s="19" t="str">
        <f t="shared" si="242"/>
        <v>Jun</v>
      </c>
      <c r="F1456" s="19">
        <v>24</v>
      </c>
      <c r="G1456" s="40">
        <f t="shared" si="244"/>
        <v>23552</v>
      </c>
      <c r="H1456" s="19">
        <v>0</v>
      </c>
      <c r="I1456" s="19">
        <v>12231.61</v>
      </c>
      <c r="J1456" s="41">
        <v>12231.61</v>
      </c>
      <c r="K1456" s="19" t="s">
        <v>8298</v>
      </c>
      <c r="L1456" s="19" t="str">
        <v>tier - 3</v>
      </c>
      <c r="M1456" s="19" t="s">
        <v>8298</v>
      </c>
      <c r="N1456" s="19" t="str">
        <v>tier - 3</v>
      </c>
      <c r="O1456" s="19" t="s">
        <v>8315</v>
      </c>
      <c r="P1456" s="19" t="str">
        <v>R1012</v>
      </c>
      <c r="Q1456" s="19">
        <f ca="1" t="shared" si="245"/>
        <v>61</v>
      </c>
      <c r="R1456" s="29"/>
      <c r="U1456" s="19" t="s">
        <v>8296</v>
      </c>
      <c r="V1456" s="19" t="str">
        <f t="shared" si="251"/>
        <v>Jul</v>
      </c>
      <c r="X1456" s="19">
        <f t="shared" si="252"/>
        <v>1963</v>
      </c>
      <c r="AG1456" s="19" t="s">
        <v>5272</v>
      </c>
      <c r="AH1456" s="19" t="s">
        <v>8336</v>
      </c>
      <c r="AI1456" s="19" t="s">
        <v>8298</v>
      </c>
      <c r="AJ1456" s="19" t="s">
        <v>8297</v>
      </c>
      <c r="AK1456" s="19" t="str">
        <v>tier - 3</v>
      </c>
      <c r="AL1456" s="19" t="str">
        <v>tier - 2</v>
      </c>
      <c r="AT1456" s="19" t="s">
        <v>8299</v>
      </c>
      <c r="AU1456" s="19" t="str">
        <v>R1013</v>
      </c>
      <c r="BD1456" s="39">
        <v>1962</v>
      </c>
      <c r="BE1456" s="19" t="str">
        <f t="shared" si="247"/>
        <v>Nov</v>
      </c>
      <c r="BF1456" s="19">
        <v>4</v>
      </c>
      <c r="BG1456" s="40">
        <f t="shared" si="248"/>
        <v>22954</v>
      </c>
      <c r="BM1456" s="39">
        <v>1962</v>
      </c>
      <c r="BN1456" s="19" t="str">
        <f t="shared" si="249"/>
        <v>Sep</v>
      </c>
      <c r="BO1456" s="19">
        <v>15</v>
      </c>
      <c r="BP1456" s="40">
        <f t="shared" si="246"/>
        <v>22904</v>
      </c>
      <c r="BQ1456" s="19">
        <f ca="1" t="shared" si="250"/>
        <v>63</v>
      </c>
      <c r="BU1456" s="19">
        <v>12146.97</v>
      </c>
      <c r="BV1456" s="41">
        <v>12146.97</v>
      </c>
    </row>
    <row r="1457" spans="1:74">
      <c r="A1457" s="19" t="s">
        <v>5300</v>
      </c>
      <c r="B1457" s="39">
        <v>1963</v>
      </c>
      <c r="C1457" s="19">
        <f t="shared" si="243"/>
        <v>1963</v>
      </c>
      <c r="D1457" s="19" t="s">
        <v>8296</v>
      </c>
      <c r="E1457" s="19" t="str">
        <f t="shared" si="242"/>
        <v>Jul</v>
      </c>
      <c r="F1457" s="19">
        <v>19</v>
      </c>
      <c r="G1457" s="40">
        <f t="shared" si="244"/>
        <v>23211</v>
      </c>
      <c r="H1457" s="19">
        <v>0</v>
      </c>
      <c r="I1457" s="19">
        <v>12233.83</v>
      </c>
      <c r="J1457" s="41">
        <v>12233.83</v>
      </c>
      <c r="K1457" s="19" t="s">
        <v>8298</v>
      </c>
      <c r="L1457" s="19" t="str">
        <v>tier - 3</v>
      </c>
      <c r="M1457" s="19" t="s">
        <v>8302</v>
      </c>
      <c r="N1457" s="19" t="str">
        <v>tier - 1</v>
      </c>
      <c r="O1457" s="19" t="s">
        <v>8330</v>
      </c>
      <c r="P1457" s="19" t="str">
        <v>R1011</v>
      </c>
      <c r="Q1457" s="19">
        <f ca="1" t="shared" si="245"/>
        <v>62</v>
      </c>
      <c r="R1457" s="29"/>
      <c r="U1457" s="19" t="s">
        <v>8303</v>
      </c>
      <c r="V1457" s="19" t="str">
        <f t="shared" si="251"/>
        <v>Jun</v>
      </c>
      <c r="X1457" s="19">
        <f t="shared" si="252"/>
        <v>1963</v>
      </c>
      <c r="AG1457" s="19" t="s">
        <v>5275</v>
      </c>
      <c r="AH1457" s="19" t="s">
        <v>8336</v>
      </c>
      <c r="AI1457" s="19" t="s">
        <v>8298</v>
      </c>
      <c r="AJ1457" s="19" t="s">
        <v>8298</v>
      </c>
      <c r="AK1457" s="19" t="str">
        <v>tier - 3</v>
      </c>
      <c r="AL1457" s="19" t="str">
        <v>tier - 3</v>
      </c>
      <c r="AT1457" s="19" t="s">
        <v>8330</v>
      </c>
      <c r="AU1457" s="19" t="str">
        <v>R1011</v>
      </c>
      <c r="BD1457" s="39">
        <v>1962</v>
      </c>
      <c r="BE1457" s="19" t="str">
        <f t="shared" si="247"/>
        <v>Sep</v>
      </c>
      <c r="BF1457" s="19">
        <v>15</v>
      </c>
      <c r="BG1457" s="40">
        <f t="shared" si="248"/>
        <v>22904</v>
      </c>
      <c r="BM1457" s="39">
        <v>1987</v>
      </c>
      <c r="BN1457" s="19" t="str">
        <f t="shared" si="249"/>
        <v>Oct</v>
      </c>
      <c r="BO1457" s="19">
        <v>5</v>
      </c>
      <c r="BP1457" s="40">
        <f t="shared" si="246"/>
        <v>32055</v>
      </c>
      <c r="BQ1457" s="19">
        <f ca="1" t="shared" si="250"/>
        <v>38</v>
      </c>
      <c r="BU1457" s="19">
        <v>12148.2</v>
      </c>
      <c r="BV1457" s="41">
        <v>12148.2</v>
      </c>
    </row>
    <row r="1458" spans="1:74">
      <c r="A1458" s="19" t="s">
        <v>5303</v>
      </c>
      <c r="B1458" s="39">
        <v>1964</v>
      </c>
      <c r="C1458" s="19">
        <f t="shared" si="243"/>
        <v>1964</v>
      </c>
      <c r="D1458" s="19" t="s">
        <v>8329</v>
      </c>
      <c r="E1458" s="19" t="str">
        <f t="shared" si="242"/>
        <v>Oct</v>
      </c>
      <c r="F1458" s="19">
        <v>15</v>
      </c>
      <c r="G1458" s="40">
        <f t="shared" si="244"/>
        <v>23665</v>
      </c>
      <c r="H1458" s="19">
        <v>0</v>
      </c>
      <c r="I1458" s="19">
        <v>12235.84</v>
      </c>
      <c r="J1458" s="41">
        <v>12235.84</v>
      </c>
      <c r="K1458" s="19" t="s">
        <v>8298</v>
      </c>
      <c r="L1458" s="19" t="str">
        <v>tier - 3</v>
      </c>
      <c r="M1458" s="19" t="s">
        <v>8298</v>
      </c>
      <c r="N1458" s="19" t="str">
        <v>tier - 3</v>
      </c>
      <c r="O1458" s="19" t="s">
        <v>8315</v>
      </c>
      <c r="P1458" s="19" t="str">
        <v>R1012</v>
      </c>
      <c r="Q1458" s="19">
        <f ca="1" t="shared" si="245"/>
        <v>61</v>
      </c>
      <c r="R1458" s="29"/>
      <c r="U1458" s="19" t="s">
        <v>8301</v>
      </c>
      <c r="V1458" s="19" t="str">
        <f t="shared" si="251"/>
        <v>Nov</v>
      </c>
      <c r="X1458" s="19">
        <f t="shared" si="252"/>
        <v>1991</v>
      </c>
      <c r="AG1458" s="19" t="s">
        <v>5279</v>
      </c>
      <c r="AH1458" s="19" t="s">
        <v>8336</v>
      </c>
      <c r="AI1458" s="19" t="s">
        <v>8298</v>
      </c>
      <c r="AJ1458" s="19" t="s">
        <v>8298</v>
      </c>
      <c r="AK1458" s="19" t="str">
        <v>tier - 3</v>
      </c>
      <c r="AL1458" s="19" t="str">
        <v>tier - 3</v>
      </c>
      <c r="AT1458" s="19" t="s">
        <v>8315</v>
      </c>
      <c r="AU1458" s="19" t="str">
        <v>R1012</v>
      </c>
      <c r="BD1458" s="39">
        <v>1987</v>
      </c>
      <c r="BE1458" s="19" t="str">
        <f t="shared" si="247"/>
        <v>Oct</v>
      </c>
      <c r="BF1458" s="19">
        <v>5</v>
      </c>
      <c r="BG1458" s="40">
        <f t="shared" si="248"/>
        <v>32055</v>
      </c>
      <c r="BM1458" s="39">
        <v>1991</v>
      </c>
      <c r="BN1458" s="19" t="str">
        <f t="shared" si="249"/>
        <v>Aug</v>
      </c>
      <c r="BO1458" s="19">
        <v>29</v>
      </c>
      <c r="BP1458" s="40">
        <f t="shared" si="246"/>
        <v>33479</v>
      </c>
      <c r="BQ1458" s="19">
        <f ca="1" t="shared" si="250"/>
        <v>34</v>
      </c>
      <c r="BU1458" s="19">
        <v>12198.64</v>
      </c>
      <c r="BV1458" s="41">
        <v>12198.64</v>
      </c>
    </row>
    <row r="1459" spans="1:74">
      <c r="A1459" s="19" t="s">
        <v>5306</v>
      </c>
      <c r="B1459" s="39">
        <v>1966</v>
      </c>
      <c r="C1459" s="19">
        <f t="shared" si="243"/>
        <v>1966</v>
      </c>
      <c r="D1459" s="19" t="s">
        <v>8296</v>
      </c>
      <c r="E1459" s="19" t="str">
        <f t="shared" si="242"/>
        <v>Jul</v>
      </c>
      <c r="F1459" s="19">
        <v>29</v>
      </c>
      <c r="G1459" s="40">
        <f t="shared" si="244"/>
        <v>24317</v>
      </c>
      <c r="H1459" s="19">
        <v>0</v>
      </c>
      <c r="I1459" s="19">
        <v>12237.73</v>
      </c>
      <c r="J1459" s="41">
        <v>12237.73</v>
      </c>
      <c r="K1459" s="19" t="s">
        <v>8298</v>
      </c>
      <c r="L1459" s="19" t="str">
        <v>tier - 3</v>
      </c>
      <c r="M1459" s="19" t="s">
        <v>8298</v>
      </c>
      <c r="N1459" s="19" t="str">
        <v>tier - 3</v>
      </c>
      <c r="O1459" s="19" t="s">
        <v>8315</v>
      </c>
      <c r="P1459" s="19" t="str">
        <v>R1012</v>
      </c>
      <c r="Q1459" s="19">
        <f ca="1" t="shared" si="245"/>
        <v>59</v>
      </c>
      <c r="R1459" s="29"/>
      <c r="U1459" s="19" t="s">
        <v>8310</v>
      </c>
      <c r="V1459" s="19" t="str">
        <f t="shared" si="251"/>
        <v>Sep</v>
      </c>
      <c r="X1459" s="19">
        <f t="shared" si="252"/>
        <v>1974</v>
      </c>
      <c r="AG1459" s="19" t="s">
        <v>5281</v>
      </c>
      <c r="AH1459" s="19" t="s">
        <v>8336</v>
      </c>
      <c r="AI1459" s="19" t="s">
        <v>8298</v>
      </c>
      <c r="AJ1459" s="19" t="s">
        <v>8298</v>
      </c>
      <c r="AK1459" s="19" t="str">
        <v>tier - 3</v>
      </c>
      <c r="AL1459" s="19" t="str">
        <v>tier - 3</v>
      </c>
      <c r="AT1459" s="19" t="s">
        <v>8343</v>
      </c>
      <c r="AU1459" s="19" t="str">
        <v>R1026</v>
      </c>
      <c r="BD1459" s="39">
        <v>1991</v>
      </c>
      <c r="BE1459" s="19" t="str">
        <f t="shared" si="247"/>
        <v>Aug</v>
      </c>
      <c r="BF1459" s="19">
        <v>29</v>
      </c>
      <c r="BG1459" s="40">
        <f t="shared" si="248"/>
        <v>33479</v>
      </c>
      <c r="BM1459" s="39">
        <v>1977</v>
      </c>
      <c r="BN1459" s="19" t="str">
        <f t="shared" si="249"/>
        <v>Aug</v>
      </c>
      <c r="BO1459" s="19">
        <v>14</v>
      </c>
      <c r="BP1459" s="40">
        <f t="shared" si="246"/>
        <v>28351</v>
      </c>
      <c r="BQ1459" s="19">
        <f ca="1" t="shared" si="250"/>
        <v>48</v>
      </c>
      <c r="BU1459" s="19">
        <v>12218.7</v>
      </c>
      <c r="BV1459" s="41">
        <v>12218.7</v>
      </c>
    </row>
    <row r="1460" spans="1:74">
      <c r="A1460" s="19" t="s">
        <v>5310</v>
      </c>
      <c r="B1460" s="39">
        <v>1963</v>
      </c>
      <c r="C1460" s="19">
        <f t="shared" si="243"/>
        <v>1963</v>
      </c>
      <c r="D1460" s="19" t="s">
        <v>8296</v>
      </c>
      <c r="E1460" s="19" t="str">
        <f t="shared" si="242"/>
        <v>Jul</v>
      </c>
      <c r="F1460" s="19">
        <v>17</v>
      </c>
      <c r="G1460" s="40">
        <f t="shared" si="244"/>
        <v>23209</v>
      </c>
      <c r="H1460" s="19">
        <v>0</v>
      </c>
      <c r="I1460" s="19">
        <v>12244.53</v>
      </c>
      <c r="J1460" s="41">
        <v>12244.53</v>
      </c>
      <c r="K1460" s="19" t="s">
        <v>8298</v>
      </c>
      <c r="L1460" s="19" t="str">
        <v>tier - 3</v>
      </c>
      <c r="M1460" s="19" t="s">
        <v>8302</v>
      </c>
      <c r="N1460" s="19" t="str">
        <v>tier - 1</v>
      </c>
      <c r="O1460" s="19" t="s">
        <v>8299</v>
      </c>
      <c r="P1460" s="19" t="str">
        <v>R1013</v>
      </c>
      <c r="Q1460" s="19">
        <f ca="1" t="shared" si="245"/>
        <v>62</v>
      </c>
      <c r="R1460" s="29"/>
      <c r="U1460" s="19" t="s">
        <v>8301</v>
      </c>
      <c r="V1460" s="19" t="str">
        <f t="shared" si="251"/>
        <v>Nov</v>
      </c>
      <c r="X1460" s="19">
        <f t="shared" si="252"/>
        <v>1962</v>
      </c>
      <c r="AG1460" s="19" t="s">
        <v>5284</v>
      </c>
      <c r="AH1460" s="19" t="s">
        <v>8336</v>
      </c>
      <c r="AI1460" s="19" t="s">
        <v>8298</v>
      </c>
      <c r="AJ1460" s="19" t="s">
        <v>8302</v>
      </c>
      <c r="AK1460" s="19" t="str">
        <v>tier - 3</v>
      </c>
      <c r="AL1460" s="19" t="str">
        <v>tier - 1</v>
      </c>
      <c r="AT1460" s="19" t="s">
        <v>8315</v>
      </c>
      <c r="AU1460" s="19" t="str">
        <v>R1012</v>
      </c>
      <c r="BD1460" s="39">
        <v>1977</v>
      </c>
      <c r="BE1460" s="19" t="str">
        <f t="shared" si="247"/>
        <v>Aug</v>
      </c>
      <c r="BF1460" s="19">
        <v>14</v>
      </c>
      <c r="BG1460" s="40">
        <f t="shared" si="248"/>
        <v>28351</v>
      </c>
      <c r="BM1460" s="39">
        <v>1964</v>
      </c>
      <c r="BN1460" s="19" t="str">
        <f t="shared" si="249"/>
        <v>Jul</v>
      </c>
      <c r="BO1460" s="19">
        <v>20</v>
      </c>
      <c r="BP1460" s="40">
        <f t="shared" si="246"/>
        <v>23578</v>
      </c>
      <c r="BQ1460" s="19">
        <f ca="1" t="shared" si="250"/>
        <v>61</v>
      </c>
      <c r="BU1460" s="19">
        <v>12222.9</v>
      </c>
      <c r="BV1460" s="41">
        <v>12222.9</v>
      </c>
    </row>
    <row r="1461" spans="1:74">
      <c r="A1461" s="19" t="s">
        <v>5314</v>
      </c>
      <c r="B1461" s="39">
        <v>1974</v>
      </c>
      <c r="C1461" s="19">
        <f t="shared" si="243"/>
        <v>1974</v>
      </c>
      <c r="D1461" s="19" t="s">
        <v>8303</v>
      </c>
      <c r="E1461" s="19" t="str">
        <f t="shared" si="242"/>
        <v>Jun</v>
      </c>
      <c r="F1461" s="19">
        <v>23</v>
      </c>
      <c r="G1461" s="40">
        <f t="shared" si="244"/>
        <v>27203</v>
      </c>
      <c r="H1461" s="19">
        <v>0</v>
      </c>
      <c r="I1461" s="19">
        <v>12245.17</v>
      </c>
      <c r="J1461" s="41">
        <v>12245.17</v>
      </c>
      <c r="K1461" s="19" t="s">
        <v>8298</v>
      </c>
      <c r="L1461" s="19" t="str">
        <v>tier - 3</v>
      </c>
      <c r="M1461" s="19" t="s">
        <v>8302</v>
      </c>
      <c r="N1461" s="19" t="str">
        <v>tier - 1</v>
      </c>
      <c r="O1461" s="19" t="s">
        <v>8315</v>
      </c>
      <c r="P1461" s="19" t="str">
        <v>R1012</v>
      </c>
      <c r="Q1461" s="19">
        <f ca="1" t="shared" si="245"/>
        <v>51</v>
      </c>
      <c r="R1461" s="29"/>
      <c r="U1461" s="19" t="s">
        <v>8310</v>
      </c>
      <c r="V1461" s="19" t="str">
        <f t="shared" si="251"/>
        <v>Sep</v>
      </c>
      <c r="X1461" s="19">
        <f t="shared" si="252"/>
        <v>1962</v>
      </c>
      <c r="AG1461" s="19" t="s">
        <v>5288</v>
      </c>
      <c r="AH1461" s="19" t="s">
        <v>8336</v>
      </c>
      <c r="AI1461" s="19" t="s">
        <v>8298</v>
      </c>
      <c r="AJ1461" s="19" t="s">
        <v>8297</v>
      </c>
      <c r="AK1461" s="19" t="str">
        <v>tier - 3</v>
      </c>
      <c r="AL1461" s="19" t="str">
        <v>tier - 2</v>
      </c>
      <c r="AT1461" s="19" t="s">
        <v>8315</v>
      </c>
      <c r="AU1461" s="19" t="str">
        <v>R1012</v>
      </c>
      <c r="BD1461" s="39">
        <v>1964</v>
      </c>
      <c r="BE1461" s="19" t="str">
        <f t="shared" si="247"/>
        <v>Jul</v>
      </c>
      <c r="BF1461" s="19">
        <v>20</v>
      </c>
      <c r="BG1461" s="40">
        <f t="shared" si="248"/>
        <v>23578</v>
      </c>
      <c r="BM1461" s="39">
        <v>1964</v>
      </c>
      <c r="BN1461" s="19" t="str">
        <f t="shared" si="249"/>
        <v>Jul</v>
      </c>
      <c r="BO1461" s="19">
        <v>2</v>
      </c>
      <c r="BP1461" s="40">
        <f t="shared" si="246"/>
        <v>23560</v>
      </c>
      <c r="BQ1461" s="19">
        <f ca="1" t="shared" si="250"/>
        <v>61</v>
      </c>
      <c r="BU1461" s="19">
        <v>12224.35</v>
      </c>
      <c r="BV1461" s="41">
        <v>12224.35</v>
      </c>
    </row>
    <row r="1462" spans="1:74">
      <c r="A1462" s="19" t="s">
        <v>5317</v>
      </c>
      <c r="B1462" s="39">
        <v>1989</v>
      </c>
      <c r="C1462" s="19">
        <f t="shared" si="243"/>
        <v>1989</v>
      </c>
      <c r="D1462" s="19" t="s">
        <v>8301</v>
      </c>
      <c r="E1462" s="19" t="str">
        <f t="shared" si="242"/>
        <v>Nov</v>
      </c>
      <c r="F1462" s="19">
        <v>23</v>
      </c>
      <c r="G1462" s="40">
        <f t="shared" si="244"/>
        <v>32835</v>
      </c>
      <c r="H1462" s="19">
        <v>3</v>
      </c>
      <c r="I1462" s="19">
        <v>12254.44</v>
      </c>
      <c r="J1462" s="41">
        <v>12254.44</v>
      </c>
      <c r="K1462" s="19" t="s">
        <v>8298</v>
      </c>
      <c r="L1462" s="19" t="str">
        <v>tier - 3</v>
      </c>
      <c r="M1462" s="19" t="s">
        <v>8298</v>
      </c>
      <c r="N1462" s="19" t="str">
        <v>tier - 3</v>
      </c>
      <c r="O1462" s="19" t="s">
        <v>8343</v>
      </c>
      <c r="P1462" s="19" t="str">
        <v>R1026</v>
      </c>
      <c r="Q1462" s="19">
        <f ca="1" t="shared" si="245"/>
        <v>35</v>
      </c>
      <c r="R1462" s="29"/>
      <c r="U1462" s="19" t="s">
        <v>8329</v>
      </c>
      <c r="V1462" s="19" t="str">
        <f t="shared" si="251"/>
        <v>Oct</v>
      </c>
      <c r="X1462" s="19">
        <f t="shared" si="252"/>
        <v>1987</v>
      </c>
      <c r="AG1462" s="19" t="s">
        <v>5292</v>
      </c>
      <c r="AH1462" s="19" t="s">
        <v>8336</v>
      </c>
      <c r="AI1462" s="19" t="s">
        <v>8298</v>
      </c>
      <c r="AJ1462" s="19" t="s">
        <v>8302</v>
      </c>
      <c r="AK1462" s="19" t="str">
        <v>tier - 3</v>
      </c>
      <c r="AL1462" s="19" t="str">
        <v>tier - 1</v>
      </c>
      <c r="AT1462" s="19" t="s">
        <v>8315</v>
      </c>
      <c r="AU1462" s="19" t="str">
        <v>R1012</v>
      </c>
      <c r="BD1462" s="39">
        <v>1964</v>
      </c>
      <c r="BE1462" s="19" t="str">
        <f t="shared" si="247"/>
        <v>Jul</v>
      </c>
      <c r="BF1462" s="19">
        <v>2</v>
      </c>
      <c r="BG1462" s="40">
        <f t="shared" si="248"/>
        <v>23560</v>
      </c>
      <c r="BM1462" s="39">
        <v>1964</v>
      </c>
      <c r="BN1462" s="19" t="str">
        <f t="shared" si="249"/>
        <v>Jun</v>
      </c>
      <c r="BO1462" s="19">
        <v>24</v>
      </c>
      <c r="BP1462" s="40">
        <f t="shared" si="246"/>
        <v>23552</v>
      </c>
      <c r="BQ1462" s="19">
        <f ca="1" t="shared" si="250"/>
        <v>61</v>
      </c>
      <c r="BU1462" s="19">
        <v>12231.61</v>
      </c>
      <c r="BV1462" s="41">
        <v>12231.61</v>
      </c>
    </row>
    <row r="1463" spans="1:74">
      <c r="A1463" s="19" t="s">
        <v>5321</v>
      </c>
      <c r="B1463" s="39">
        <v>1986</v>
      </c>
      <c r="C1463" s="19">
        <f t="shared" si="243"/>
        <v>1986</v>
      </c>
      <c r="D1463" s="19" t="s">
        <v>8328</v>
      </c>
      <c r="E1463" s="19" t="str">
        <f t="shared" si="242"/>
        <v>Aug</v>
      </c>
      <c r="F1463" s="19">
        <v>13</v>
      </c>
      <c r="G1463" s="40">
        <f t="shared" si="244"/>
        <v>31637</v>
      </c>
      <c r="H1463" s="19">
        <v>3</v>
      </c>
      <c r="I1463" s="19">
        <v>12255.04</v>
      </c>
      <c r="J1463" s="41">
        <v>12255.04</v>
      </c>
      <c r="K1463" s="19" t="s">
        <v>8298</v>
      </c>
      <c r="L1463" s="19" t="str">
        <v>tier - 3</v>
      </c>
      <c r="M1463" s="19" t="s">
        <v>8297</v>
      </c>
      <c r="N1463" s="19" t="str">
        <v>tier - 2</v>
      </c>
      <c r="O1463" s="19" t="s">
        <v>8343</v>
      </c>
      <c r="P1463" s="19" t="str">
        <v>R1026</v>
      </c>
      <c r="Q1463" s="19">
        <f ca="1" t="shared" si="245"/>
        <v>39</v>
      </c>
      <c r="R1463" s="29"/>
      <c r="U1463" s="19" t="s">
        <v>8328</v>
      </c>
      <c r="V1463" s="19" t="str">
        <f t="shared" si="251"/>
        <v>Aug</v>
      </c>
      <c r="X1463" s="19">
        <f t="shared" si="252"/>
        <v>1991</v>
      </c>
      <c r="AG1463" s="19" t="s">
        <v>5296</v>
      </c>
      <c r="AH1463" s="19" t="s">
        <v>8336</v>
      </c>
      <c r="AI1463" s="19" t="s">
        <v>8298</v>
      </c>
      <c r="AJ1463" s="19" t="s">
        <v>8298</v>
      </c>
      <c r="AK1463" s="19" t="str">
        <v>tier - 3</v>
      </c>
      <c r="AL1463" s="19" t="str">
        <v>tier - 3</v>
      </c>
      <c r="AT1463" s="19" t="s">
        <v>8315</v>
      </c>
      <c r="AU1463" s="19" t="str">
        <v>R1012</v>
      </c>
      <c r="BD1463" s="39">
        <v>1964</v>
      </c>
      <c r="BE1463" s="19" t="str">
        <f t="shared" si="247"/>
        <v>Jun</v>
      </c>
      <c r="BF1463" s="19">
        <v>24</v>
      </c>
      <c r="BG1463" s="40">
        <f t="shared" si="248"/>
        <v>23552</v>
      </c>
      <c r="BM1463" s="39">
        <v>1963</v>
      </c>
      <c r="BN1463" s="19" t="str">
        <f t="shared" si="249"/>
        <v>Jul</v>
      </c>
      <c r="BO1463" s="19">
        <v>19</v>
      </c>
      <c r="BP1463" s="40">
        <f t="shared" si="246"/>
        <v>23211</v>
      </c>
      <c r="BQ1463" s="19">
        <f ca="1" t="shared" si="250"/>
        <v>62</v>
      </c>
      <c r="BU1463" s="19">
        <v>12233.83</v>
      </c>
      <c r="BV1463" s="41">
        <v>12233.83</v>
      </c>
    </row>
    <row r="1464" spans="1:74">
      <c r="A1464" s="19" t="s">
        <v>5324</v>
      </c>
      <c r="B1464" s="39">
        <v>1966</v>
      </c>
      <c r="C1464" s="19">
        <f t="shared" si="243"/>
        <v>1966</v>
      </c>
      <c r="D1464" s="19" t="s">
        <v>8326</v>
      </c>
      <c r="E1464" s="19" t="str">
        <f t="shared" si="242"/>
        <v>Dec</v>
      </c>
      <c r="F1464" s="19">
        <v>6</v>
      </c>
      <c r="G1464" s="40">
        <f t="shared" si="244"/>
        <v>24447</v>
      </c>
      <c r="H1464" s="19">
        <v>2</v>
      </c>
      <c r="I1464" s="19">
        <v>12265.51</v>
      </c>
      <c r="J1464" s="41">
        <v>12265.51</v>
      </c>
      <c r="K1464" s="19" t="s">
        <v>8298</v>
      </c>
      <c r="L1464" s="19" t="str">
        <v>tier - 3</v>
      </c>
      <c r="M1464" s="19" t="s">
        <v>8298</v>
      </c>
      <c r="N1464" s="19" t="str">
        <v>tier - 3</v>
      </c>
      <c r="O1464" s="19" t="s">
        <v>8299</v>
      </c>
      <c r="P1464" s="19" t="str">
        <v>R1013</v>
      </c>
      <c r="Q1464" s="19">
        <f ca="1" t="shared" si="245"/>
        <v>58</v>
      </c>
      <c r="R1464" s="29"/>
      <c r="U1464" s="19" t="s">
        <v>8328</v>
      </c>
      <c r="V1464" s="19" t="str">
        <f t="shared" si="251"/>
        <v>Aug</v>
      </c>
      <c r="X1464" s="19">
        <f t="shared" si="252"/>
        <v>1977</v>
      </c>
      <c r="AG1464" s="19" t="s">
        <v>5300</v>
      </c>
      <c r="AH1464" s="19" t="s">
        <v>8336</v>
      </c>
      <c r="AI1464" s="19" t="s">
        <v>8298</v>
      </c>
      <c r="AJ1464" s="19" t="s">
        <v>8302</v>
      </c>
      <c r="AK1464" s="19" t="str">
        <v>tier - 3</v>
      </c>
      <c r="AL1464" s="19" t="str">
        <v>tier - 1</v>
      </c>
      <c r="AT1464" s="19" t="s">
        <v>8330</v>
      </c>
      <c r="AU1464" s="19" t="str">
        <v>R1011</v>
      </c>
      <c r="BD1464" s="39">
        <v>1963</v>
      </c>
      <c r="BE1464" s="19" t="str">
        <f t="shared" si="247"/>
        <v>Jul</v>
      </c>
      <c r="BF1464" s="19">
        <v>19</v>
      </c>
      <c r="BG1464" s="40">
        <f t="shared" si="248"/>
        <v>23211</v>
      </c>
      <c r="BM1464" s="39">
        <v>1964</v>
      </c>
      <c r="BN1464" s="19" t="str">
        <f t="shared" si="249"/>
        <v>Oct</v>
      </c>
      <c r="BO1464" s="19">
        <v>15</v>
      </c>
      <c r="BP1464" s="40">
        <f t="shared" si="246"/>
        <v>23665</v>
      </c>
      <c r="BQ1464" s="19">
        <f ca="1" t="shared" si="250"/>
        <v>61</v>
      </c>
      <c r="BU1464" s="19">
        <v>12235.84</v>
      </c>
      <c r="BV1464" s="41">
        <v>12235.84</v>
      </c>
    </row>
    <row r="1465" spans="1:74">
      <c r="A1465" s="19" t="s">
        <v>5328</v>
      </c>
      <c r="B1465" s="39">
        <v>1967</v>
      </c>
      <c r="C1465" s="19">
        <f t="shared" si="243"/>
        <v>1967</v>
      </c>
      <c r="D1465" s="19" t="s">
        <v>8326</v>
      </c>
      <c r="E1465" s="19" t="str">
        <f t="shared" si="242"/>
        <v>Dec</v>
      </c>
      <c r="F1465" s="19">
        <v>30</v>
      </c>
      <c r="G1465" s="40">
        <f t="shared" si="244"/>
        <v>24836</v>
      </c>
      <c r="H1465" s="19">
        <v>2</v>
      </c>
      <c r="I1465" s="19">
        <v>12268.63</v>
      </c>
      <c r="J1465" s="41">
        <v>12268.63</v>
      </c>
      <c r="K1465" s="19" t="s">
        <v>8298</v>
      </c>
      <c r="L1465" s="19" t="str">
        <v>tier - 3</v>
      </c>
      <c r="M1465" s="19" t="s">
        <v>8302</v>
      </c>
      <c r="N1465" s="19" t="str">
        <v>tier - 1</v>
      </c>
      <c r="O1465" s="19" t="s">
        <v>8315</v>
      </c>
      <c r="P1465" s="19" t="str">
        <v>R1012</v>
      </c>
      <c r="Q1465" s="19">
        <f ca="1" t="shared" si="245"/>
        <v>57</v>
      </c>
      <c r="R1465" s="29"/>
      <c r="U1465" s="19" t="s">
        <v>8296</v>
      </c>
      <c r="V1465" s="19" t="str">
        <f t="shared" si="251"/>
        <v>Jul</v>
      </c>
      <c r="X1465" s="19">
        <f t="shared" si="252"/>
        <v>1964</v>
      </c>
      <c r="AG1465" s="19" t="s">
        <v>5303</v>
      </c>
      <c r="AH1465" s="19" t="s">
        <v>8336</v>
      </c>
      <c r="AI1465" s="19" t="s">
        <v>8298</v>
      </c>
      <c r="AJ1465" s="19" t="s">
        <v>8298</v>
      </c>
      <c r="AK1465" s="19" t="str">
        <v>tier - 3</v>
      </c>
      <c r="AL1465" s="19" t="str">
        <v>tier - 3</v>
      </c>
      <c r="AT1465" s="19" t="s">
        <v>8315</v>
      </c>
      <c r="AU1465" s="19" t="str">
        <v>R1012</v>
      </c>
      <c r="BD1465" s="39">
        <v>1964</v>
      </c>
      <c r="BE1465" s="19" t="str">
        <f t="shared" si="247"/>
        <v>Oct</v>
      </c>
      <c r="BF1465" s="19">
        <v>15</v>
      </c>
      <c r="BG1465" s="40">
        <f t="shared" si="248"/>
        <v>23665</v>
      </c>
      <c r="BM1465" s="39">
        <v>1966</v>
      </c>
      <c r="BN1465" s="19" t="str">
        <f t="shared" si="249"/>
        <v>Jul</v>
      </c>
      <c r="BO1465" s="19">
        <v>29</v>
      </c>
      <c r="BP1465" s="40">
        <f t="shared" si="246"/>
        <v>24317</v>
      </c>
      <c r="BQ1465" s="19">
        <f ca="1" t="shared" si="250"/>
        <v>59</v>
      </c>
      <c r="BU1465" s="19">
        <v>12237.73</v>
      </c>
      <c r="BV1465" s="41">
        <v>12237.73</v>
      </c>
    </row>
    <row r="1466" spans="1:74">
      <c r="A1466" s="19" t="s">
        <v>5331</v>
      </c>
      <c r="B1466" s="39">
        <v>1967</v>
      </c>
      <c r="C1466" s="19">
        <f t="shared" si="243"/>
        <v>1967</v>
      </c>
      <c r="D1466" s="19" t="s">
        <v>8328</v>
      </c>
      <c r="E1466" s="19" t="str">
        <f t="shared" si="242"/>
        <v>Aug</v>
      </c>
      <c r="F1466" s="19">
        <v>28</v>
      </c>
      <c r="G1466" s="40">
        <f t="shared" si="244"/>
        <v>24712</v>
      </c>
      <c r="H1466" s="19">
        <v>2</v>
      </c>
      <c r="I1466" s="19">
        <v>12269.69</v>
      </c>
      <c r="J1466" s="41">
        <v>12269.69</v>
      </c>
      <c r="K1466" s="19" t="s">
        <v>8298</v>
      </c>
      <c r="L1466" s="19" t="str">
        <v>tier - 3</v>
      </c>
      <c r="M1466" s="19" t="s">
        <v>8297</v>
      </c>
      <c r="N1466" s="19" t="str">
        <v>tier - 2</v>
      </c>
      <c r="O1466" s="19" t="s">
        <v>8315</v>
      </c>
      <c r="P1466" s="19" t="str">
        <v>R1012</v>
      </c>
      <c r="Q1466" s="19">
        <f ca="1" t="shared" si="245"/>
        <v>58</v>
      </c>
      <c r="R1466" s="29"/>
      <c r="U1466" s="19" t="s">
        <v>8296</v>
      </c>
      <c r="V1466" s="19" t="str">
        <f t="shared" si="251"/>
        <v>Jul</v>
      </c>
      <c r="X1466" s="19">
        <f t="shared" si="252"/>
        <v>1964</v>
      </c>
      <c r="AG1466" s="19" t="s">
        <v>5306</v>
      </c>
      <c r="AH1466" s="19" t="s">
        <v>8336</v>
      </c>
      <c r="AI1466" s="19" t="s">
        <v>8298</v>
      </c>
      <c r="AJ1466" s="19" t="s">
        <v>8298</v>
      </c>
      <c r="AK1466" s="19" t="str">
        <v>tier - 3</v>
      </c>
      <c r="AL1466" s="19" t="str">
        <v>tier - 3</v>
      </c>
      <c r="AT1466" s="19" t="s">
        <v>8315</v>
      </c>
      <c r="AU1466" s="19" t="str">
        <v>R1012</v>
      </c>
      <c r="BD1466" s="39">
        <v>1966</v>
      </c>
      <c r="BE1466" s="19" t="str">
        <f t="shared" si="247"/>
        <v>Jul</v>
      </c>
      <c r="BF1466" s="19">
        <v>29</v>
      </c>
      <c r="BG1466" s="40">
        <f t="shared" si="248"/>
        <v>24317</v>
      </c>
      <c r="BM1466" s="39">
        <v>1963</v>
      </c>
      <c r="BN1466" s="19" t="str">
        <f t="shared" si="249"/>
        <v>Jul</v>
      </c>
      <c r="BO1466" s="19">
        <v>17</v>
      </c>
      <c r="BP1466" s="40">
        <f t="shared" si="246"/>
        <v>23209</v>
      </c>
      <c r="BQ1466" s="19">
        <f ca="1" t="shared" si="250"/>
        <v>62</v>
      </c>
      <c r="BU1466" s="19">
        <v>12244.53</v>
      </c>
      <c r="BV1466" s="41">
        <v>12244.53</v>
      </c>
    </row>
    <row r="1467" spans="1:74">
      <c r="A1467" s="19" t="s">
        <v>5333</v>
      </c>
      <c r="B1467" s="39">
        <v>1966</v>
      </c>
      <c r="C1467" s="19">
        <f t="shared" si="243"/>
        <v>1966</v>
      </c>
      <c r="D1467" s="19" t="s">
        <v>8301</v>
      </c>
      <c r="E1467" s="19" t="str">
        <f t="shared" si="242"/>
        <v>Nov</v>
      </c>
      <c r="F1467" s="19">
        <v>16</v>
      </c>
      <c r="G1467" s="40">
        <f t="shared" si="244"/>
        <v>24427</v>
      </c>
      <c r="H1467" s="19">
        <v>0</v>
      </c>
      <c r="I1467" s="19">
        <v>12282.03</v>
      </c>
      <c r="J1467" s="41">
        <v>12282.03</v>
      </c>
      <c r="K1467" s="19" t="s">
        <v>8298</v>
      </c>
      <c r="L1467" s="19" t="str">
        <v>tier - 3</v>
      </c>
      <c r="M1467" s="19" t="s">
        <v>8302</v>
      </c>
      <c r="N1467" s="19" t="str">
        <v>tier - 1</v>
      </c>
      <c r="O1467" s="19" t="s">
        <v>8335</v>
      </c>
      <c r="P1467" s="19" t="str">
        <v>R1025</v>
      </c>
      <c r="Q1467" s="19">
        <f ca="1" t="shared" si="245"/>
        <v>58</v>
      </c>
      <c r="R1467" s="29"/>
      <c r="U1467" s="19" t="s">
        <v>8303</v>
      </c>
      <c r="V1467" s="19" t="str">
        <f t="shared" si="251"/>
        <v>Jun</v>
      </c>
      <c r="X1467" s="19">
        <f t="shared" si="252"/>
        <v>1964</v>
      </c>
      <c r="AG1467" s="19" t="s">
        <v>5310</v>
      </c>
      <c r="AH1467" s="19" t="s">
        <v>8336</v>
      </c>
      <c r="AI1467" s="19" t="s">
        <v>8298</v>
      </c>
      <c r="AJ1467" s="19" t="s">
        <v>8302</v>
      </c>
      <c r="AK1467" s="19" t="str">
        <v>tier - 3</v>
      </c>
      <c r="AL1467" s="19" t="str">
        <v>tier - 1</v>
      </c>
      <c r="AT1467" s="19" t="s">
        <v>8299</v>
      </c>
      <c r="AU1467" s="19" t="str">
        <v>R1013</v>
      </c>
      <c r="BD1467" s="39">
        <v>1963</v>
      </c>
      <c r="BE1467" s="19" t="str">
        <f t="shared" si="247"/>
        <v>Jul</v>
      </c>
      <c r="BF1467" s="19">
        <v>17</v>
      </c>
      <c r="BG1467" s="40">
        <f t="shared" si="248"/>
        <v>23209</v>
      </c>
      <c r="BM1467" s="39">
        <v>1974</v>
      </c>
      <c r="BN1467" s="19" t="str">
        <f t="shared" si="249"/>
        <v>Jun</v>
      </c>
      <c r="BO1467" s="19">
        <v>23</v>
      </c>
      <c r="BP1467" s="40">
        <f t="shared" si="246"/>
        <v>27203</v>
      </c>
      <c r="BQ1467" s="19">
        <f ca="1" t="shared" si="250"/>
        <v>51</v>
      </c>
      <c r="BU1467" s="19">
        <v>12245.17</v>
      </c>
      <c r="BV1467" s="41">
        <v>12245.17</v>
      </c>
    </row>
    <row r="1468" spans="1:74">
      <c r="A1468" s="19" t="s">
        <v>5336</v>
      </c>
      <c r="B1468" s="39">
        <v>1990</v>
      </c>
      <c r="C1468" s="19">
        <f t="shared" si="243"/>
        <v>1990</v>
      </c>
      <c r="D1468" s="19" t="s">
        <v>8329</v>
      </c>
      <c r="E1468" s="19" t="str">
        <f t="shared" si="242"/>
        <v>Oct</v>
      </c>
      <c r="F1468" s="19">
        <v>29</v>
      </c>
      <c r="G1468" s="40">
        <f t="shared" si="244"/>
        <v>33175</v>
      </c>
      <c r="H1468" s="19">
        <v>3</v>
      </c>
      <c r="I1468" s="19">
        <v>12282.38</v>
      </c>
      <c r="J1468" s="41">
        <v>12282.38</v>
      </c>
      <c r="K1468" s="19" t="s">
        <v>8298</v>
      </c>
      <c r="L1468" s="19" t="str">
        <v>tier - 3</v>
      </c>
      <c r="M1468" s="19" t="s">
        <v>8302</v>
      </c>
      <c r="N1468" s="19" t="str">
        <v>tier - 1</v>
      </c>
      <c r="O1468" s="19" t="s">
        <v>8330</v>
      </c>
      <c r="P1468" s="19" t="str">
        <v>R1011</v>
      </c>
      <c r="Q1468" s="19">
        <f ca="1" t="shared" si="245"/>
        <v>35</v>
      </c>
      <c r="R1468" s="29"/>
      <c r="U1468" s="19" t="s">
        <v>8296</v>
      </c>
      <c r="V1468" s="19" t="str">
        <f t="shared" si="251"/>
        <v>Jul</v>
      </c>
      <c r="X1468" s="19">
        <f t="shared" si="252"/>
        <v>1963</v>
      </c>
      <c r="AG1468" s="19" t="s">
        <v>5314</v>
      </c>
      <c r="AH1468" s="19" t="s">
        <v>8336</v>
      </c>
      <c r="AI1468" s="19" t="s">
        <v>8298</v>
      </c>
      <c r="AJ1468" s="19" t="s">
        <v>8302</v>
      </c>
      <c r="AK1468" s="19" t="str">
        <v>tier - 3</v>
      </c>
      <c r="AL1468" s="19" t="str">
        <v>tier - 1</v>
      </c>
      <c r="AT1468" s="19" t="s">
        <v>8315</v>
      </c>
      <c r="AU1468" s="19" t="str">
        <v>R1012</v>
      </c>
      <c r="BD1468" s="39">
        <v>1974</v>
      </c>
      <c r="BE1468" s="19" t="str">
        <f t="shared" si="247"/>
        <v>Jun</v>
      </c>
      <c r="BF1468" s="19">
        <v>23</v>
      </c>
      <c r="BG1468" s="40">
        <f t="shared" si="248"/>
        <v>27203</v>
      </c>
      <c r="BM1468" s="39">
        <v>1989</v>
      </c>
      <c r="BN1468" s="19" t="str">
        <f t="shared" si="249"/>
        <v>Nov</v>
      </c>
      <c r="BO1468" s="19">
        <v>23</v>
      </c>
      <c r="BP1468" s="40">
        <f t="shared" si="246"/>
        <v>32835</v>
      </c>
      <c r="BQ1468" s="19">
        <f ca="1" t="shared" si="250"/>
        <v>35</v>
      </c>
      <c r="BU1468" s="19">
        <v>12254.44</v>
      </c>
      <c r="BV1468" s="41">
        <v>12254.44</v>
      </c>
    </row>
    <row r="1469" spans="1:74">
      <c r="A1469" s="19" t="s">
        <v>5339</v>
      </c>
      <c r="B1469" s="39">
        <v>1963</v>
      </c>
      <c r="C1469" s="19">
        <f t="shared" si="243"/>
        <v>1963</v>
      </c>
      <c r="D1469" s="19" t="s">
        <v>8329</v>
      </c>
      <c r="E1469" s="19" t="str">
        <f t="shared" si="242"/>
        <v>Oct</v>
      </c>
      <c r="F1469" s="19">
        <v>28</v>
      </c>
      <c r="G1469" s="40">
        <f t="shared" si="244"/>
        <v>23312</v>
      </c>
      <c r="H1469" s="19">
        <v>0</v>
      </c>
      <c r="I1469" s="19">
        <v>12299.59</v>
      </c>
      <c r="J1469" s="41">
        <v>12299.59</v>
      </c>
      <c r="K1469" s="19" t="s">
        <v>8298</v>
      </c>
      <c r="L1469" s="19" t="str">
        <v>tier - 3</v>
      </c>
      <c r="M1469" s="19" t="s">
        <v>8302</v>
      </c>
      <c r="N1469" s="19" t="str">
        <v>tier - 1</v>
      </c>
      <c r="O1469" s="19" t="s">
        <v>8335</v>
      </c>
      <c r="P1469" s="19" t="str">
        <v>R1025</v>
      </c>
      <c r="Q1469" s="19">
        <f ca="1" t="shared" si="245"/>
        <v>62</v>
      </c>
      <c r="R1469" s="29"/>
      <c r="U1469" s="19" t="s">
        <v>8329</v>
      </c>
      <c r="V1469" s="19" t="str">
        <f t="shared" si="251"/>
        <v>Oct</v>
      </c>
      <c r="X1469" s="19">
        <f t="shared" si="252"/>
        <v>1964</v>
      </c>
      <c r="AG1469" s="19" t="s">
        <v>5317</v>
      </c>
      <c r="AH1469" s="19" t="s">
        <v>8336</v>
      </c>
      <c r="AI1469" s="19" t="s">
        <v>8298</v>
      </c>
      <c r="AJ1469" s="19" t="s">
        <v>8298</v>
      </c>
      <c r="AK1469" s="19" t="str">
        <v>tier - 3</v>
      </c>
      <c r="AL1469" s="19" t="str">
        <v>tier - 3</v>
      </c>
      <c r="AT1469" s="19" t="s">
        <v>8343</v>
      </c>
      <c r="AU1469" s="19" t="str">
        <v>R1026</v>
      </c>
      <c r="BD1469" s="39">
        <v>1989</v>
      </c>
      <c r="BE1469" s="19" t="str">
        <f t="shared" si="247"/>
        <v>Nov</v>
      </c>
      <c r="BF1469" s="19">
        <v>23</v>
      </c>
      <c r="BG1469" s="40">
        <f t="shared" si="248"/>
        <v>32835</v>
      </c>
      <c r="BM1469" s="39">
        <v>1986</v>
      </c>
      <c r="BN1469" s="19" t="str">
        <f t="shared" si="249"/>
        <v>Aug</v>
      </c>
      <c r="BO1469" s="19">
        <v>13</v>
      </c>
      <c r="BP1469" s="40">
        <f t="shared" si="246"/>
        <v>31637</v>
      </c>
      <c r="BQ1469" s="19">
        <f ca="1" t="shared" si="250"/>
        <v>39</v>
      </c>
      <c r="BU1469" s="19">
        <v>12255.04</v>
      </c>
      <c r="BV1469" s="41">
        <v>12255.04</v>
      </c>
    </row>
    <row r="1470" spans="1:74">
      <c r="A1470" s="19" t="s">
        <v>5343</v>
      </c>
      <c r="B1470" s="39">
        <v>1963</v>
      </c>
      <c r="C1470" s="19">
        <f t="shared" si="243"/>
        <v>1963</v>
      </c>
      <c r="D1470" s="19" t="s">
        <v>8328</v>
      </c>
      <c r="E1470" s="19" t="str">
        <f t="shared" si="242"/>
        <v>Aug</v>
      </c>
      <c r="F1470" s="19">
        <v>29</v>
      </c>
      <c r="G1470" s="40">
        <f t="shared" si="244"/>
        <v>23252</v>
      </c>
      <c r="H1470" s="19">
        <v>0</v>
      </c>
      <c r="I1470" s="19">
        <v>12323.94</v>
      </c>
      <c r="J1470" s="41">
        <v>12323.94</v>
      </c>
      <c r="K1470" s="19" t="s">
        <v>8298</v>
      </c>
      <c r="L1470" s="19" t="str">
        <v>tier - 3</v>
      </c>
      <c r="M1470" s="19" t="s">
        <v>8298</v>
      </c>
      <c r="N1470" s="19" t="str">
        <v>tier - 3</v>
      </c>
      <c r="O1470" s="19" t="s">
        <v>8341</v>
      </c>
      <c r="P1470" s="19" t="str">
        <v>R1017</v>
      </c>
      <c r="Q1470" s="19">
        <f ca="1" t="shared" si="245"/>
        <v>62</v>
      </c>
      <c r="R1470" s="29"/>
      <c r="U1470" s="19" t="s">
        <v>8296</v>
      </c>
      <c r="V1470" s="19" t="str">
        <f t="shared" si="251"/>
        <v>Jul</v>
      </c>
      <c r="X1470" s="19">
        <f t="shared" si="252"/>
        <v>1966</v>
      </c>
      <c r="AG1470" s="19" t="s">
        <v>5321</v>
      </c>
      <c r="AH1470" s="19" t="s">
        <v>8336</v>
      </c>
      <c r="AI1470" s="19" t="s">
        <v>8298</v>
      </c>
      <c r="AJ1470" s="19" t="s">
        <v>8297</v>
      </c>
      <c r="AK1470" s="19" t="str">
        <v>tier - 3</v>
      </c>
      <c r="AL1470" s="19" t="str">
        <v>tier - 2</v>
      </c>
      <c r="AT1470" s="19" t="s">
        <v>8343</v>
      </c>
      <c r="AU1470" s="19" t="str">
        <v>R1026</v>
      </c>
      <c r="BD1470" s="39">
        <v>1986</v>
      </c>
      <c r="BE1470" s="19" t="str">
        <f t="shared" si="247"/>
        <v>Aug</v>
      </c>
      <c r="BF1470" s="19">
        <v>13</v>
      </c>
      <c r="BG1470" s="40">
        <f t="shared" si="248"/>
        <v>31637</v>
      </c>
      <c r="BM1470" s="39">
        <v>1966</v>
      </c>
      <c r="BN1470" s="19" t="str">
        <f t="shared" si="249"/>
        <v>Dec</v>
      </c>
      <c r="BO1470" s="19">
        <v>6</v>
      </c>
      <c r="BP1470" s="40">
        <f t="shared" si="246"/>
        <v>24447</v>
      </c>
      <c r="BQ1470" s="19">
        <f ca="1" t="shared" si="250"/>
        <v>58</v>
      </c>
      <c r="BU1470" s="19">
        <v>12265.51</v>
      </c>
      <c r="BV1470" s="41">
        <v>12265.51</v>
      </c>
    </row>
    <row r="1471" spans="1:74">
      <c r="A1471" s="19" t="s">
        <v>5346</v>
      </c>
      <c r="B1471" s="39">
        <v>1963</v>
      </c>
      <c r="C1471" s="19">
        <f t="shared" si="243"/>
        <v>1963</v>
      </c>
      <c r="D1471" s="19" t="s">
        <v>8328</v>
      </c>
      <c r="E1471" s="19" t="str">
        <f t="shared" si="242"/>
        <v>Aug</v>
      </c>
      <c r="F1471" s="19">
        <v>2</v>
      </c>
      <c r="G1471" s="40">
        <f t="shared" si="244"/>
        <v>23225</v>
      </c>
      <c r="H1471" s="19">
        <v>1</v>
      </c>
      <c r="I1471" s="19">
        <v>12333.83</v>
      </c>
      <c r="J1471" s="41">
        <v>12333.83</v>
      </c>
      <c r="K1471" s="19" t="s">
        <v>8298</v>
      </c>
      <c r="L1471" s="19" t="str">
        <v>tier - 3</v>
      </c>
      <c r="M1471" s="19" t="s">
        <v>8297</v>
      </c>
      <c r="N1471" s="19" t="str">
        <v>tier - 2</v>
      </c>
      <c r="O1471" s="19" t="s">
        <v>8330</v>
      </c>
      <c r="P1471" s="19" t="str">
        <v>R1011</v>
      </c>
      <c r="Q1471" s="19">
        <f ca="1" t="shared" si="245"/>
        <v>62</v>
      </c>
      <c r="R1471" s="29"/>
      <c r="U1471" s="19" t="s">
        <v>8296</v>
      </c>
      <c r="V1471" s="19" t="str">
        <f t="shared" si="251"/>
        <v>Jul</v>
      </c>
      <c r="X1471" s="19">
        <f t="shared" si="252"/>
        <v>1963</v>
      </c>
      <c r="AG1471" s="19" t="s">
        <v>5324</v>
      </c>
      <c r="AH1471" s="19" t="s">
        <v>8336</v>
      </c>
      <c r="AI1471" s="19" t="s">
        <v>8298</v>
      </c>
      <c r="AJ1471" s="19" t="s">
        <v>8298</v>
      </c>
      <c r="AK1471" s="19" t="str">
        <v>tier - 3</v>
      </c>
      <c r="AL1471" s="19" t="str">
        <v>tier - 3</v>
      </c>
      <c r="AT1471" s="19" t="s">
        <v>8299</v>
      </c>
      <c r="AU1471" s="19" t="str">
        <v>R1013</v>
      </c>
      <c r="BD1471" s="39">
        <v>1966</v>
      </c>
      <c r="BE1471" s="19" t="str">
        <f t="shared" si="247"/>
        <v>Dec</v>
      </c>
      <c r="BF1471" s="19">
        <v>6</v>
      </c>
      <c r="BG1471" s="40">
        <f t="shared" si="248"/>
        <v>24447</v>
      </c>
      <c r="BM1471" s="39">
        <v>1967</v>
      </c>
      <c r="BN1471" s="19" t="str">
        <f t="shared" si="249"/>
        <v>Dec</v>
      </c>
      <c r="BO1471" s="19">
        <v>30</v>
      </c>
      <c r="BP1471" s="40">
        <f t="shared" si="246"/>
        <v>24836</v>
      </c>
      <c r="BQ1471" s="19">
        <f ca="1" t="shared" si="250"/>
        <v>57</v>
      </c>
      <c r="BU1471" s="19">
        <v>12268.63</v>
      </c>
      <c r="BV1471" s="41">
        <v>12268.63</v>
      </c>
    </row>
    <row r="1472" spans="1:74">
      <c r="A1472" s="19" t="s">
        <v>5349</v>
      </c>
      <c r="B1472" s="39">
        <v>1963</v>
      </c>
      <c r="C1472" s="19">
        <f t="shared" si="243"/>
        <v>1963</v>
      </c>
      <c r="D1472" s="19" t="s">
        <v>8310</v>
      </c>
      <c r="E1472" s="19" t="str">
        <f t="shared" si="242"/>
        <v>Sep</v>
      </c>
      <c r="F1472" s="19">
        <v>22</v>
      </c>
      <c r="G1472" s="40">
        <f t="shared" si="244"/>
        <v>23276</v>
      </c>
      <c r="H1472" s="19">
        <v>1</v>
      </c>
      <c r="I1472" s="19">
        <v>12347.17</v>
      </c>
      <c r="J1472" s="41">
        <v>12347.17</v>
      </c>
      <c r="K1472" s="19" t="s">
        <v>8298</v>
      </c>
      <c r="L1472" s="19" t="str">
        <v>tier - 3</v>
      </c>
      <c r="M1472" s="19" t="s">
        <v>8298</v>
      </c>
      <c r="N1472" s="19" t="str">
        <v>tier - 3</v>
      </c>
      <c r="O1472" s="19" t="s">
        <v>8330</v>
      </c>
      <c r="P1472" s="19" t="str">
        <v>R1011</v>
      </c>
      <c r="Q1472" s="19">
        <f ca="1" t="shared" si="245"/>
        <v>62</v>
      </c>
      <c r="R1472" s="29"/>
      <c r="U1472" s="19" t="s">
        <v>8303</v>
      </c>
      <c r="V1472" s="19" t="str">
        <f t="shared" si="251"/>
        <v>Jun</v>
      </c>
      <c r="X1472" s="19">
        <f t="shared" si="252"/>
        <v>1974</v>
      </c>
      <c r="AG1472" s="19" t="s">
        <v>5328</v>
      </c>
      <c r="AH1472" s="19" t="s">
        <v>8336</v>
      </c>
      <c r="AI1472" s="19" t="s">
        <v>8298</v>
      </c>
      <c r="AJ1472" s="19" t="s">
        <v>8302</v>
      </c>
      <c r="AK1472" s="19" t="str">
        <v>tier - 3</v>
      </c>
      <c r="AL1472" s="19" t="str">
        <v>tier - 1</v>
      </c>
      <c r="AT1472" s="19" t="s">
        <v>8315</v>
      </c>
      <c r="AU1472" s="19" t="str">
        <v>R1012</v>
      </c>
      <c r="BD1472" s="39">
        <v>1967</v>
      </c>
      <c r="BE1472" s="19" t="str">
        <f t="shared" si="247"/>
        <v>Dec</v>
      </c>
      <c r="BF1472" s="19">
        <v>30</v>
      </c>
      <c r="BG1472" s="40">
        <f t="shared" si="248"/>
        <v>24836</v>
      </c>
      <c r="BM1472" s="39">
        <v>1967</v>
      </c>
      <c r="BN1472" s="19" t="str">
        <f t="shared" si="249"/>
        <v>Aug</v>
      </c>
      <c r="BO1472" s="19">
        <v>28</v>
      </c>
      <c r="BP1472" s="40">
        <f t="shared" si="246"/>
        <v>24712</v>
      </c>
      <c r="BQ1472" s="19">
        <f ca="1" t="shared" si="250"/>
        <v>58</v>
      </c>
      <c r="BU1472" s="19">
        <v>12269.69</v>
      </c>
      <c r="BV1472" s="41">
        <v>12269.69</v>
      </c>
    </row>
    <row r="1473" spans="1:74">
      <c r="A1473" s="19" t="s">
        <v>5353</v>
      </c>
      <c r="B1473" s="39">
        <v>1966</v>
      </c>
      <c r="C1473" s="19">
        <f t="shared" si="243"/>
        <v>1966</v>
      </c>
      <c r="D1473" s="19" t="s">
        <v>8326</v>
      </c>
      <c r="E1473" s="19" t="str">
        <f t="shared" si="242"/>
        <v>Dec</v>
      </c>
      <c r="F1473" s="19">
        <v>29</v>
      </c>
      <c r="G1473" s="40">
        <f t="shared" si="244"/>
        <v>24470</v>
      </c>
      <c r="H1473" s="19">
        <v>3</v>
      </c>
      <c r="I1473" s="19">
        <v>12363.55</v>
      </c>
      <c r="J1473" s="41">
        <v>12363.55</v>
      </c>
      <c r="K1473" s="19" t="s">
        <v>8298</v>
      </c>
      <c r="L1473" s="19" t="str">
        <v>tier - 3</v>
      </c>
      <c r="M1473" s="19" t="s">
        <v>8298</v>
      </c>
      <c r="N1473" s="19" t="str">
        <v>tier - 3</v>
      </c>
      <c r="O1473" s="19" t="s">
        <v>8330</v>
      </c>
      <c r="P1473" s="19" t="str">
        <v>R1011</v>
      </c>
      <c r="Q1473" s="19">
        <f ca="1" t="shared" si="245"/>
        <v>58</v>
      </c>
      <c r="R1473" s="29"/>
      <c r="U1473" s="19" t="s">
        <v>8301</v>
      </c>
      <c r="V1473" s="19" t="str">
        <f t="shared" si="251"/>
        <v>Nov</v>
      </c>
      <c r="X1473" s="19">
        <f t="shared" si="252"/>
        <v>1989</v>
      </c>
      <c r="AG1473" s="19" t="s">
        <v>5331</v>
      </c>
      <c r="AH1473" s="19" t="s">
        <v>8336</v>
      </c>
      <c r="AI1473" s="19" t="s">
        <v>8298</v>
      </c>
      <c r="AJ1473" s="19" t="s">
        <v>8297</v>
      </c>
      <c r="AK1473" s="19" t="str">
        <v>tier - 3</v>
      </c>
      <c r="AL1473" s="19" t="str">
        <v>tier - 2</v>
      </c>
      <c r="AT1473" s="19" t="s">
        <v>8315</v>
      </c>
      <c r="AU1473" s="19" t="str">
        <v>R1012</v>
      </c>
      <c r="BD1473" s="39">
        <v>1967</v>
      </c>
      <c r="BE1473" s="19" t="str">
        <f t="shared" si="247"/>
        <v>Aug</v>
      </c>
      <c r="BF1473" s="19">
        <v>28</v>
      </c>
      <c r="BG1473" s="40">
        <f t="shared" si="248"/>
        <v>24712</v>
      </c>
      <c r="BM1473" s="39">
        <v>1966</v>
      </c>
      <c r="BN1473" s="19" t="str">
        <f t="shared" si="249"/>
        <v>Nov</v>
      </c>
      <c r="BO1473" s="19">
        <v>16</v>
      </c>
      <c r="BP1473" s="40">
        <f t="shared" si="246"/>
        <v>24427</v>
      </c>
      <c r="BQ1473" s="19">
        <f ca="1" t="shared" si="250"/>
        <v>58</v>
      </c>
      <c r="BU1473" s="19">
        <v>12282.03</v>
      </c>
      <c r="BV1473" s="41">
        <v>12282.03</v>
      </c>
    </row>
    <row r="1474" spans="1:74">
      <c r="A1474" s="19" t="s">
        <v>5357</v>
      </c>
      <c r="B1474" s="39">
        <v>1962</v>
      </c>
      <c r="C1474" s="19">
        <f t="shared" si="243"/>
        <v>1962</v>
      </c>
      <c r="D1474" s="19" t="s">
        <v>8310</v>
      </c>
      <c r="E1474" s="19" t="str">
        <f t="shared" ref="E1474:E1537" si="253">SUBSTITUTE(D1474,"?","Sep")</f>
        <v>Sep</v>
      </c>
      <c r="F1474" s="19">
        <v>26</v>
      </c>
      <c r="G1474" s="40">
        <f t="shared" si="244"/>
        <v>22915</v>
      </c>
      <c r="H1474" s="19">
        <v>0</v>
      </c>
      <c r="I1474" s="19">
        <v>12369.89</v>
      </c>
      <c r="J1474" s="41">
        <v>12369.89</v>
      </c>
      <c r="K1474" s="19" t="s">
        <v>8298</v>
      </c>
      <c r="L1474" s="19" t="str">
        <v>tier - 3</v>
      </c>
      <c r="M1474" s="19" t="s">
        <v>8297</v>
      </c>
      <c r="N1474" s="19" t="str">
        <v>tier - 2</v>
      </c>
      <c r="O1474" s="19" t="s">
        <v>8337</v>
      </c>
      <c r="P1474" s="19" t="str">
        <v>R1024</v>
      </c>
      <c r="Q1474" s="19">
        <f ca="1" t="shared" si="245"/>
        <v>63</v>
      </c>
      <c r="R1474" s="29"/>
      <c r="U1474" s="19" t="s">
        <v>8328</v>
      </c>
      <c r="V1474" s="19" t="str">
        <f t="shared" si="251"/>
        <v>Aug</v>
      </c>
      <c r="X1474" s="19">
        <f t="shared" si="252"/>
        <v>1986</v>
      </c>
      <c r="AG1474" s="19" t="s">
        <v>5333</v>
      </c>
      <c r="AH1474" s="19" t="s">
        <v>8336</v>
      </c>
      <c r="AI1474" s="19" t="s">
        <v>8298</v>
      </c>
      <c r="AJ1474" s="19" t="s">
        <v>8302</v>
      </c>
      <c r="AK1474" s="19" t="str">
        <v>tier - 3</v>
      </c>
      <c r="AL1474" s="19" t="str">
        <v>tier - 1</v>
      </c>
      <c r="AT1474" s="19" t="s">
        <v>8335</v>
      </c>
      <c r="AU1474" s="19" t="str">
        <v>R1025</v>
      </c>
      <c r="BD1474" s="39">
        <v>1966</v>
      </c>
      <c r="BE1474" s="19" t="str">
        <f t="shared" si="247"/>
        <v>Nov</v>
      </c>
      <c r="BF1474" s="19">
        <v>16</v>
      </c>
      <c r="BG1474" s="40">
        <f t="shared" si="248"/>
        <v>24427</v>
      </c>
      <c r="BM1474" s="39">
        <v>1990</v>
      </c>
      <c r="BN1474" s="19" t="str">
        <f t="shared" si="249"/>
        <v>Oct</v>
      </c>
      <c r="BO1474" s="19">
        <v>29</v>
      </c>
      <c r="BP1474" s="40">
        <f t="shared" si="246"/>
        <v>33175</v>
      </c>
      <c r="BQ1474" s="19">
        <f ca="1" t="shared" si="250"/>
        <v>35</v>
      </c>
      <c r="BU1474" s="19">
        <v>12282.38</v>
      </c>
      <c r="BV1474" s="41">
        <v>12282.38</v>
      </c>
    </row>
    <row r="1475" spans="1:74">
      <c r="A1475" s="19" t="s">
        <v>5360</v>
      </c>
      <c r="B1475" s="39">
        <v>1989</v>
      </c>
      <c r="C1475" s="19">
        <f t="shared" ref="C1475:C1538" si="254">IF(B1475="?",ROUND(AVERAGE($B$2:$B$2336),0),B1475)</f>
        <v>1989</v>
      </c>
      <c r="D1475" s="19" t="s">
        <v>8326</v>
      </c>
      <c r="E1475" s="19" t="str">
        <f t="shared" si="253"/>
        <v>Dec</v>
      </c>
      <c r="F1475" s="19">
        <v>29</v>
      </c>
      <c r="G1475" s="40">
        <f t="shared" ref="G1475:G1538" si="255">DATE(C1475,MONTH(E1475&amp;2),F1475)</f>
        <v>32871</v>
      </c>
      <c r="H1475" s="19">
        <v>0</v>
      </c>
      <c r="I1475" s="19">
        <v>12404.88</v>
      </c>
      <c r="J1475" s="41">
        <v>12404.88</v>
      </c>
      <c r="K1475" s="19" t="s">
        <v>8298</v>
      </c>
      <c r="L1475" s="19" t="str">
        <v>tier - 3</v>
      </c>
      <c r="M1475" s="19" t="s">
        <v>8298</v>
      </c>
      <c r="N1475" s="19" t="str">
        <v>tier - 3</v>
      </c>
      <c r="O1475" s="19" t="s">
        <v>8333</v>
      </c>
      <c r="P1475" s="19" t="str">
        <v>R1016</v>
      </c>
      <c r="Q1475" s="19">
        <f ca="1" t="shared" ref="Q1475:Q1538" si="256">INT((TODAY()-G1475)/365.25)</f>
        <v>35</v>
      </c>
      <c r="R1475" s="29"/>
      <c r="U1475" s="19" t="s">
        <v>8326</v>
      </c>
      <c r="V1475" s="19" t="str">
        <f t="shared" si="251"/>
        <v>Dec</v>
      </c>
      <c r="X1475" s="19">
        <f t="shared" si="252"/>
        <v>1966</v>
      </c>
      <c r="AG1475" s="19" t="s">
        <v>5336</v>
      </c>
      <c r="AH1475" s="19" t="s">
        <v>8336</v>
      </c>
      <c r="AI1475" s="19" t="s">
        <v>8298</v>
      </c>
      <c r="AJ1475" s="19" t="s">
        <v>8302</v>
      </c>
      <c r="AK1475" s="19" t="str">
        <v>tier - 3</v>
      </c>
      <c r="AL1475" s="19" t="str">
        <v>tier - 1</v>
      </c>
      <c r="AT1475" s="19" t="s">
        <v>8330</v>
      </c>
      <c r="AU1475" s="19" t="str">
        <v>R1011</v>
      </c>
      <c r="BD1475" s="39">
        <v>1990</v>
      </c>
      <c r="BE1475" s="19" t="str">
        <f t="shared" si="247"/>
        <v>Oct</v>
      </c>
      <c r="BF1475" s="19">
        <v>29</v>
      </c>
      <c r="BG1475" s="40">
        <f t="shared" si="248"/>
        <v>33175</v>
      </c>
      <c r="BM1475" s="39">
        <v>1963</v>
      </c>
      <c r="BN1475" s="19" t="str">
        <f t="shared" si="249"/>
        <v>Oct</v>
      </c>
      <c r="BO1475" s="19">
        <v>28</v>
      </c>
      <c r="BP1475" s="40">
        <f t="shared" si="246"/>
        <v>23312</v>
      </c>
      <c r="BQ1475" s="19">
        <f ca="1" t="shared" si="250"/>
        <v>62</v>
      </c>
      <c r="BU1475" s="19">
        <v>12299.59</v>
      </c>
      <c r="BV1475" s="41">
        <v>12299.59</v>
      </c>
    </row>
    <row r="1476" spans="1:74">
      <c r="A1476" s="19" t="s">
        <v>5364</v>
      </c>
      <c r="B1476" s="39">
        <v>1972</v>
      </c>
      <c r="C1476" s="19">
        <f t="shared" si="254"/>
        <v>1972</v>
      </c>
      <c r="D1476" s="19" t="s">
        <v>8328</v>
      </c>
      <c r="E1476" s="19" t="str">
        <f t="shared" si="253"/>
        <v>Aug</v>
      </c>
      <c r="F1476" s="19">
        <v>21</v>
      </c>
      <c r="G1476" s="40">
        <f t="shared" si="255"/>
        <v>26532</v>
      </c>
      <c r="H1476" s="19">
        <v>0</v>
      </c>
      <c r="I1476" s="19">
        <v>12407.3</v>
      </c>
      <c r="J1476" s="41">
        <v>12407.3</v>
      </c>
      <c r="K1476" s="19" t="s">
        <v>8298</v>
      </c>
      <c r="L1476" s="19" t="str">
        <v>tier - 3</v>
      </c>
      <c r="M1476" s="19" t="s">
        <v>8297</v>
      </c>
      <c r="N1476" s="19" t="str">
        <v>tier - 2</v>
      </c>
      <c r="O1476" s="19" t="s">
        <v>8340</v>
      </c>
      <c r="P1476" s="19" t="str">
        <v>R1021</v>
      </c>
      <c r="Q1476" s="19">
        <f ca="1" t="shared" si="256"/>
        <v>53</v>
      </c>
      <c r="R1476" s="29"/>
      <c r="U1476" s="19" t="s">
        <v>8326</v>
      </c>
      <c r="V1476" s="19" t="str">
        <f t="shared" si="251"/>
        <v>Dec</v>
      </c>
      <c r="X1476" s="19">
        <f t="shared" si="252"/>
        <v>1967</v>
      </c>
      <c r="AG1476" s="19" t="s">
        <v>5339</v>
      </c>
      <c r="AH1476" s="19" t="s">
        <v>8336</v>
      </c>
      <c r="AI1476" s="19" t="s">
        <v>8298</v>
      </c>
      <c r="AJ1476" s="19" t="s">
        <v>8302</v>
      </c>
      <c r="AK1476" s="19" t="str">
        <v>tier - 3</v>
      </c>
      <c r="AL1476" s="19" t="str">
        <v>tier - 1</v>
      </c>
      <c r="AT1476" s="19" t="s">
        <v>8335</v>
      </c>
      <c r="AU1476" s="19" t="str">
        <v>R1025</v>
      </c>
      <c r="BD1476" s="39">
        <v>1963</v>
      </c>
      <c r="BE1476" s="19" t="str">
        <f t="shared" si="247"/>
        <v>Oct</v>
      </c>
      <c r="BF1476" s="19">
        <v>28</v>
      </c>
      <c r="BG1476" s="40">
        <f t="shared" si="248"/>
        <v>23312</v>
      </c>
      <c r="BM1476" s="39">
        <v>1963</v>
      </c>
      <c r="BN1476" s="19" t="str">
        <f t="shared" si="249"/>
        <v>Aug</v>
      </c>
      <c r="BO1476" s="19">
        <v>29</v>
      </c>
      <c r="BP1476" s="40">
        <f t="shared" si="246"/>
        <v>23252</v>
      </c>
      <c r="BQ1476" s="19">
        <f ca="1" t="shared" si="250"/>
        <v>62</v>
      </c>
      <c r="BU1476" s="19">
        <v>12323.94</v>
      </c>
      <c r="BV1476" s="41">
        <v>12323.94</v>
      </c>
    </row>
    <row r="1477" spans="1:74">
      <c r="A1477" s="19" t="s">
        <v>5368</v>
      </c>
      <c r="B1477" s="39">
        <v>1979</v>
      </c>
      <c r="C1477" s="19">
        <f t="shared" si="254"/>
        <v>1979</v>
      </c>
      <c r="D1477" s="19" t="s">
        <v>8296</v>
      </c>
      <c r="E1477" s="19" t="str">
        <f t="shared" si="253"/>
        <v>Jul</v>
      </c>
      <c r="F1477" s="19">
        <v>14</v>
      </c>
      <c r="G1477" s="40">
        <f t="shared" si="255"/>
        <v>29050</v>
      </c>
      <c r="H1477" s="19">
        <v>2</v>
      </c>
      <c r="I1477" s="19">
        <v>12408.29</v>
      </c>
      <c r="J1477" s="41">
        <v>12408.29</v>
      </c>
      <c r="K1477" s="19" t="s">
        <v>8298</v>
      </c>
      <c r="L1477" s="19" t="str">
        <v>tier - 3</v>
      </c>
      <c r="M1477" s="19" t="s">
        <v>8302</v>
      </c>
      <c r="N1477" s="19" t="str">
        <v>tier - 1</v>
      </c>
      <c r="O1477" s="19" t="s">
        <v>8344</v>
      </c>
      <c r="P1477" s="19" t="str">
        <v>R1022</v>
      </c>
      <c r="Q1477" s="19">
        <f ca="1" t="shared" si="256"/>
        <v>46</v>
      </c>
      <c r="R1477" s="29"/>
      <c r="U1477" s="19" t="s">
        <v>8328</v>
      </c>
      <c r="V1477" s="19" t="str">
        <f t="shared" si="251"/>
        <v>Aug</v>
      </c>
      <c r="X1477" s="19">
        <f t="shared" si="252"/>
        <v>1967</v>
      </c>
      <c r="AG1477" s="19" t="s">
        <v>5343</v>
      </c>
      <c r="AH1477" s="19" t="s">
        <v>8336</v>
      </c>
      <c r="AI1477" s="19" t="s">
        <v>8298</v>
      </c>
      <c r="AJ1477" s="19" t="s">
        <v>8298</v>
      </c>
      <c r="AK1477" s="19" t="str">
        <v>tier - 3</v>
      </c>
      <c r="AL1477" s="19" t="str">
        <v>tier - 3</v>
      </c>
      <c r="AT1477" s="19" t="s">
        <v>8341</v>
      </c>
      <c r="AU1477" s="19" t="str">
        <v>R1017</v>
      </c>
      <c r="BD1477" s="39">
        <v>1963</v>
      </c>
      <c r="BE1477" s="19" t="str">
        <f t="shared" si="247"/>
        <v>Aug</v>
      </c>
      <c r="BF1477" s="19">
        <v>29</v>
      </c>
      <c r="BG1477" s="40">
        <f t="shared" si="248"/>
        <v>23252</v>
      </c>
      <c r="BM1477" s="39">
        <v>1963</v>
      </c>
      <c r="BN1477" s="19" t="str">
        <f t="shared" si="249"/>
        <v>Aug</v>
      </c>
      <c r="BO1477" s="19">
        <v>2</v>
      </c>
      <c r="BP1477" s="40">
        <f t="shared" si="246"/>
        <v>23225</v>
      </c>
      <c r="BQ1477" s="19">
        <f ca="1" t="shared" si="250"/>
        <v>62</v>
      </c>
      <c r="BU1477" s="19">
        <v>12333.83</v>
      </c>
      <c r="BV1477" s="41">
        <v>12333.83</v>
      </c>
    </row>
    <row r="1478" spans="1:74">
      <c r="A1478" s="19" t="s">
        <v>5371</v>
      </c>
      <c r="B1478" s="39">
        <v>1964</v>
      </c>
      <c r="C1478" s="19">
        <f t="shared" si="254"/>
        <v>1964</v>
      </c>
      <c r="D1478" s="19" t="s">
        <v>8328</v>
      </c>
      <c r="E1478" s="19" t="str">
        <f t="shared" si="253"/>
        <v>Aug</v>
      </c>
      <c r="F1478" s="19">
        <v>4</v>
      </c>
      <c r="G1478" s="40">
        <f t="shared" si="255"/>
        <v>23593</v>
      </c>
      <c r="H1478" s="19">
        <v>0</v>
      </c>
      <c r="I1478" s="19">
        <v>12430.95</v>
      </c>
      <c r="J1478" s="41">
        <v>12430.95</v>
      </c>
      <c r="K1478" s="19" t="s">
        <v>8298</v>
      </c>
      <c r="L1478" s="19" t="str">
        <v>tier - 3</v>
      </c>
      <c r="M1478" s="19" t="s">
        <v>8298</v>
      </c>
      <c r="N1478" s="19" t="str">
        <v>tier - 3</v>
      </c>
      <c r="O1478" s="19" t="s">
        <v>8337</v>
      </c>
      <c r="P1478" s="19" t="str">
        <v>R1024</v>
      </c>
      <c r="Q1478" s="19">
        <f ca="1" t="shared" si="256"/>
        <v>61</v>
      </c>
      <c r="R1478" s="29"/>
      <c r="U1478" s="19" t="s">
        <v>8301</v>
      </c>
      <c r="V1478" s="19" t="str">
        <f t="shared" si="251"/>
        <v>Nov</v>
      </c>
      <c r="X1478" s="19">
        <f t="shared" si="252"/>
        <v>1966</v>
      </c>
      <c r="AG1478" s="19" t="s">
        <v>5346</v>
      </c>
      <c r="AH1478" s="19" t="s">
        <v>8336</v>
      </c>
      <c r="AI1478" s="19" t="s">
        <v>8298</v>
      </c>
      <c r="AJ1478" s="19" t="s">
        <v>8297</v>
      </c>
      <c r="AK1478" s="19" t="str">
        <v>tier - 3</v>
      </c>
      <c r="AL1478" s="19" t="str">
        <v>tier - 2</v>
      </c>
      <c r="AT1478" s="19" t="s">
        <v>8330</v>
      </c>
      <c r="AU1478" s="19" t="str">
        <v>R1011</v>
      </c>
      <c r="BD1478" s="39">
        <v>1963</v>
      </c>
      <c r="BE1478" s="19" t="str">
        <f t="shared" si="247"/>
        <v>Aug</v>
      </c>
      <c r="BF1478" s="19">
        <v>2</v>
      </c>
      <c r="BG1478" s="40">
        <f t="shared" si="248"/>
        <v>23225</v>
      </c>
      <c r="BM1478" s="39">
        <v>1963</v>
      </c>
      <c r="BN1478" s="19" t="str">
        <f t="shared" si="249"/>
        <v>Sep</v>
      </c>
      <c r="BO1478" s="19">
        <v>22</v>
      </c>
      <c r="BP1478" s="40">
        <f t="shared" si="246"/>
        <v>23276</v>
      </c>
      <c r="BQ1478" s="19">
        <f ca="1" t="shared" si="250"/>
        <v>62</v>
      </c>
      <c r="BU1478" s="19">
        <v>12347.17</v>
      </c>
      <c r="BV1478" s="41">
        <v>12347.17</v>
      </c>
    </row>
    <row r="1479" spans="1:74">
      <c r="A1479" s="19" t="s">
        <v>5374</v>
      </c>
      <c r="B1479" s="39">
        <v>1995</v>
      </c>
      <c r="C1479" s="19">
        <f t="shared" si="254"/>
        <v>1995</v>
      </c>
      <c r="D1479" s="19" t="s">
        <v>8328</v>
      </c>
      <c r="E1479" s="19" t="str">
        <f t="shared" si="253"/>
        <v>Aug</v>
      </c>
      <c r="F1479" s="19">
        <v>9</v>
      </c>
      <c r="G1479" s="40">
        <f t="shared" si="255"/>
        <v>34920</v>
      </c>
      <c r="H1479" s="19">
        <v>0</v>
      </c>
      <c r="I1479" s="19">
        <v>12452.25</v>
      </c>
      <c r="J1479" s="41">
        <v>12452.25</v>
      </c>
      <c r="K1479" s="19" t="s">
        <v>8298</v>
      </c>
      <c r="L1479" s="19" t="str">
        <v>tier - 3</v>
      </c>
      <c r="M1479" s="19" t="s">
        <v>8298</v>
      </c>
      <c r="N1479" s="19" t="str">
        <v>tier - 3</v>
      </c>
      <c r="O1479" s="19" t="s">
        <v>8315</v>
      </c>
      <c r="P1479" s="19" t="str">
        <v>R1012</v>
      </c>
      <c r="Q1479" s="19">
        <f ca="1" t="shared" si="256"/>
        <v>30</v>
      </c>
      <c r="R1479" s="29"/>
      <c r="U1479" s="19" t="s">
        <v>8329</v>
      </c>
      <c r="V1479" s="19" t="str">
        <f t="shared" si="251"/>
        <v>Oct</v>
      </c>
      <c r="X1479" s="19">
        <f t="shared" si="252"/>
        <v>1990</v>
      </c>
      <c r="AG1479" s="19" t="s">
        <v>5349</v>
      </c>
      <c r="AH1479" s="19" t="s">
        <v>8336</v>
      </c>
      <c r="AI1479" s="19" t="s">
        <v>8298</v>
      </c>
      <c r="AJ1479" s="19" t="s">
        <v>8298</v>
      </c>
      <c r="AK1479" s="19" t="str">
        <v>tier - 3</v>
      </c>
      <c r="AL1479" s="19" t="str">
        <v>tier - 3</v>
      </c>
      <c r="AT1479" s="19" t="s">
        <v>8330</v>
      </c>
      <c r="AU1479" s="19" t="str">
        <v>R1011</v>
      </c>
      <c r="BD1479" s="39">
        <v>1963</v>
      </c>
      <c r="BE1479" s="19" t="str">
        <f t="shared" si="247"/>
        <v>Sep</v>
      </c>
      <c r="BF1479" s="19">
        <v>22</v>
      </c>
      <c r="BG1479" s="40">
        <f t="shared" si="248"/>
        <v>23276</v>
      </c>
      <c r="BM1479" s="39">
        <v>1966</v>
      </c>
      <c r="BN1479" s="19" t="str">
        <f t="shared" si="249"/>
        <v>Dec</v>
      </c>
      <c r="BO1479" s="19">
        <v>29</v>
      </c>
      <c r="BP1479" s="40">
        <f t="shared" si="246"/>
        <v>24470</v>
      </c>
      <c r="BQ1479" s="19">
        <f ca="1" t="shared" si="250"/>
        <v>58</v>
      </c>
      <c r="BU1479" s="19">
        <v>12363.55</v>
      </c>
      <c r="BV1479" s="41">
        <v>12363.55</v>
      </c>
    </row>
    <row r="1480" spans="1:74">
      <c r="A1480" s="19" t="s">
        <v>5378</v>
      </c>
      <c r="B1480" s="39">
        <v>1968</v>
      </c>
      <c r="C1480" s="19">
        <f t="shared" si="254"/>
        <v>1968</v>
      </c>
      <c r="D1480" s="19" t="s">
        <v>8301</v>
      </c>
      <c r="E1480" s="19" t="str">
        <f t="shared" si="253"/>
        <v>Nov</v>
      </c>
      <c r="F1480" s="19">
        <v>26</v>
      </c>
      <c r="G1480" s="40">
        <f t="shared" si="255"/>
        <v>25168</v>
      </c>
      <c r="H1480" s="19">
        <v>3</v>
      </c>
      <c r="I1480" s="19">
        <v>12475.35</v>
      </c>
      <c r="J1480" s="41">
        <v>12475.35</v>
      </c>
      <c r="K1480" s="19" t="s">
        <v>8298</v>
      </c>
      <c r="L1480" s="19" t="str">
        <v>tier - 3</v>
      </c>
      <c r="M1480" s="19" t="s">
        <v>8302</v>
      </c>
      <c r="N1480" s="19" t="str">
        <v>tier - 1</v>
      </c>
      <c r="O1480" s="19" t="s">
        <v>8315</v>
      </c>
      <c r="P1480" s="19" t="str">
        <v>R1012</v>
      </c>
      <c r="Q1480" s="19">
        <f ca="1" t="shared" si="256"/>
        <v>56</v>
      </c>
      <c r="R1480" s="29"/>
      <c r="U1480" s="19" t="s">
        <v>8329</v>
      </c>
      <c r="V1480" s="19" t="str">
        <f t="shared" si="251"/>
        <v>Oct</v>
      </c>
      <c r="X1480" s="19">
        <f t="shared" si="252"/>
        <v>1963</v>
      </c>
      <c r="AG1480" s="19" t="s">
        <v>5353</v>
      </c>
      <c r="AH1480" s="19" t="s">
        <v>8336</v>
      </c>
      <c r="AI1480" s="19" t="s">
        <v>8298</v>
      </c>
      <c r="AJ1480" s="19" t="s">
        <v>8298</v>
      </c>
      <c r="AK1480" s="19" t="str">
        <v>tier - 3</v>
      </c>
      <c r="AL1480" s="19" t="str">
        <v>tier - 3</v>
      </c>
      <c r="AT1480" s="19" t="s">
        <v>8330</v>
      </c>
      <c r="AU1480" s="19" t="str">
        <v>R1011</v>
      </c>
      <c r="BD1480" s="39">
        <v>1966</v>
      </c>
      <c r="BE1480" s="19" t="str">
        <f t="shared" si="247"/>
        <v>Dec</v>
      </c>
      <c r="BF1480" s="19">
        <v>29</v>
      </c>
      <c r="BG1480" s="40">
        <f t="shared" si="248"/>
        <v>24470</v>
      </c>
      <c r="BM1480" s="39">
        <v>1962</v>
      </c>
      <c r="BN1480" s="19" t="str">
        <f t="shared" si="249"/>
        <v>Sep</v>
      </c>
      <c r="BO1480" s="19">
        <v>26</v>
      </c>
      <c r="BP1480" s="40">
        <f t="shared" ref="BP1480:BP1543" si="257">DATE(BM1480,MONTH(5&amp;BN1480),BO1480)</f>
        <v>22915</v>
      </c>
      <c r="BQ1480" s="19">
        <f ca="1" t="shared" si="250"/>
        <v>63</v>
      </c>
      <c r="BU1480" s="19">
        <v>12369.89</v>
      </c>
      <c r="BV1480" s="41">
        <v>12369.89</v>
      </c>
    </row>
    <row r="1481" spans="1:74">
      <c r="A1481" s="19" t="s">
        <v>5382</v>
      </c>
      <c r="B1481" s="39">
        <v>1968</v>
      </c>
      <c r="C1481" s="19">
        <f t="shared" si="254"/>
        <v>1968</v>
      </c>
      <c r="D1481" s="19" t="s">
        <v>8301</v>
      </c>
      <c r="E1481" s="19" t="str">
        <f t="shared" si="253"/>
        <v>Nov</v>
      </c>
      <c r="F1481" s="19">
        <v>12</v>
      </c>
      <c r="G1481" s="40">
        <f t="shared" si="255"/>
        <v>25154</v>
      </c>
      <c r="H1481" s="19">
        <v>3</v>
      </c>
      <c r="I1481" s="19">
        <v>12479.71</v>
      </c>
      <c r="J1481" s="41">
        <v>12479.71</v>
      </c>
      <c r="K1481" s="19" t="s">
        <v>8298</v>
      </c>
      <c r="L1481" s="19" t="str">
        <v>tier - 3</v>
      </c>
      <c r="M1481" s="19" t="s">
        <v>8298</v>
      </c>
      <c r="N1481" s="19" t="str">
        <v>tier - 3</v>
      </c>
      <c r="O1481" s="19" t="s">
        <v>8315</v>
      </c>
      <c r="P1481" s="19" t="str">
        <v>R1012</v>
      </c>
      <c r="Q1481" s="19">
        <f ca="1" t="shared" si="256"/>
        <v>56</v>
      </c>
      <c r="R1481" s="29"/>
      <c r="U1481" s="19" t="s">
        <v>8328</v>
      </c>
      <c r="V1481" s="19" t="str">
        <f t="shared" si="251"/>
        <v>Aug</v>
      </c>
      <c r="X1481" s="19">
        <f t="shared" si="252"/>
        <v>1963</v>
      </c>
      <c r="AG1481" s="19" t="s">
        <v>5357</v>
      </c>
      <c r="AH1481" s="19" t="s">
        <v>8336</v>
      </c>
      <c r="AI1481" s="19" t="s">
        <v>8298</v>
      </c>
      <c r="AJ1481" s="19" t="s">
        <v>8297</v>
      </c>
      <c r="AK1481" s="19" t="str">
        <v>tier - 3</v>
      </c>
      <c r="AL1481" s="19" t="str">
        <v>tier - 2</v>
      </c>
      <c r="AT1481" s="19" t="s">
        <v>8337</v>
      </c>
      <c r="AU1481" s="19" t="str">
        <v>R1024</v>
      </c>
      <c r="BD1481" s="39">
        <v>1962</v>
      </c>
      <c r="BE1481" s="19" t="str">
        <f t="shared" ref="BE1481:BE1544" si="258">SUBSTITUTE(D1474,"?","Sep")</f>
        <v>Sep</v>
      </c>
      <c r="BF1481" s="19">
        <v>26</v>
      </c>
      <c r="BG1481" s="40">
        <f t="shared" ref="BG1481:BG1544" si="259">DATE(BD1481,MONTH(5&amp;BE1481),BF1481)</f>
        <v>22915</v>
      </c>
      <c r="BM1481" s="39">
        <v>1989</v>
      </c>
      <c r="BN1481" s="19" t="str">
        <f t="shared" ref="BN1481:BN1544" si="260">SUBSTITUTE(E1475,"?","Sep")</f>
        <v>Dec</v>
      </c>
      <c r="BO1481" s="19">
        <v>29</v>
      </c>
      <c r="BP1481" s="40">
        <f t="shared" si="257"/>
        <v>32871</v>
      </c>
      <c r="BQ1481" s="19">
        <f ca="1" t="shared" ref="BQ1481:BQ1544" si="261">INT((TODAY()-BP1481)/365.25)</f>
        <v>35</v>
      </c>
      <c r="BU1481" s="19">
        <v>12404.88</v>
      </c>
      <c r="BV1481" s="41">
        <v>12404.88</v>
      </c>
    </row>
    <row r="1482" spans="1:74">
      <c r="A1482" s="19" t="s">
        <v>5386</v>
      </c>
      <c r="B1482" s="39">
        <v>1967</v>
      </c>
      <c r="C1482" s="19">
        <f t="shared" si="254"/>
        <v>1967</v>
      </c>
      <c r="D1482" s="19" t="s">
        <v>8310</v>
      </c>
      <c r="E1482" s="19" t="str">
        <f t="shared" si="253"/>
        <v>Sep</v>
      </c>
      <c r="F1482" s="19">
        <v>1</v>
      </c>
      <c r="G1482" s="40">
        <f t="shared" si="255"/>
        <v>24716</v>
      </c>
      <c r="H1482" s="19">
        <v>3</v>
      </c>
      <c r="I1482" s="19">
        <v>12485.8</v>
      </c>
      <c r="J1482" s="41">
        <v>12485.8</v>
      </c>
      <c r="K1482" s="19" t="s">
        <v>8298</v>
      </c>
      <c r="L1482" s="19" t="str">
        <v>tier - 3</v>
      </c>
      <c r="M1482" s="19" t="s">
        <v>8298</v>
      </c>
      <c r="N1482" s="19" t="str">
        <v>tier - 3</v>
      </c>
      <c r="O1482" s="19" t="s">
        <v>8299</v>
      </c>
      <c r="P1482" s="19" t="str">
        <v>R1013</v>
      </c>
      <c r="Q1482" s="19">
        <f ca="1" t="shared" si="256"/>
        <v>58</v>
      </c>
      <c r="R1482" s="29"/>
      <c r="U1482" s="19" t="s">
        <v>8328</v>
      </c>
      <c r="V1482" s="19" t="str">
        <f t="shared" si="251"/>
        <v>Aug</v>
      </c>
      <c r="X1482" s="19">
        <f t="shared" si="252"/>
        <v>1963</v>
      </c>
      <c r="AG1482" s="19" t="s">
        <v>5360</v>
      </c>
      <c r="AH1482" s="19" t="s">
        <v>8336</v>
      </c>
      <c r="AI1482" s="19" t="s">
        <v>8298</v>
      </c>
      <c r="AJ1482" s="19" t="s">
        <v>8298</v>
      </c>
      <c r="AK1482" s="19" t="str">
        <v>tier - 3</v>
      </c>
      <c r="AL1482" s="19" t="str">
        <v>tier - 3</v>
      </c>
      <c r="AT1482" s="19" t="s">
        <v>8333</v>
      </c>
      <c r="AU1482" s="19" t="str">
        <v>R1016</v>
      </c>
      <c r="BD1482" s="39">
        <v>1989</v>
      </c>
      <c r="BE1482" s="19" t="str">
        <f t="shared" si="258"/>
        <v>Dec</v>
      </c>
      <c r="BF1482" s="19">
        <v>29</v>
      </c>
      <c r="BG1482" s="40">
        <f t="shared" si="259"/>
        <v>32871</v>
      </c>
      <c r="BM1482" s="39">
        <v>1972</v>
      </c>
      <c r="BN1482" s="19" t="str">
        <f t="shared" si="260"/>
        <v>Aug</v>
      </c>
      <c r="BO1482" s="19">
        <v>21</v>
      </c>
      <c r="BP1482" s="40">
        <f t="shared" si="257"/>
        <v>26532</v>
      </c>
      <c r="BQ1482" s="19">
        <f ca="1" t="shared" si="261"/>
        <v>53</v>
      </c>
      <c r="BU1482" s="19">
        <v>12407.3</v>
      </c>
      <c r="BV1482" s="41">
        <v>12407.3</v>
      </c>
    </row>
    <row r="1483" spans="1:74">
      <c r="A1483" s="19" t="s">
        <v>5389</v>
      </c>
      <c r="B1483" s="39">
        <v>1968</v>
      </c>
      <c r="C1483" s="19">
        <f t="shared" si="254"/>
        <v>1968</v>
      </c>
      <c r="D1483" s="19" t="s">
        <v>8326</v>
      </c>
      <c r="E1483" s="19" t="str">
        <f t="shared" si="253"/>
        <v>Dec</v>
      </c>
      <c r="F1483" s="19">
        <v>3</v>
      </c>
      <c r="G1483" s="40">
        <f t="shared" si="255"/>
        <v>25175</v>
      </c>
      <c r="H1483" s="19">
        <v>3</v>
      </c>
      <c r="I1483" s="19">
        <v>12495.29</v>
      </c>
      <c r="J1483" s="41">
        <v>12495.29</v>
      </c>
      <c r="K1483" s="19" t="s">
        <v>8298</v>
      </c>
      <c r="L1483" s="19" t="str">
        <v>tier - 3</v>
      </c>
      <c r="M1483" s="19" t="s">
        <v>8298</v>
      </c>
      <c r="N1483" s="19" t="str">
        <v>tier - 3</v>
      </c>
      <c r="O1483" s="19" t="s">
        <v>8315</v>
      </c>
      <c r="P1483" s="19" t="str">
        <v>R1012</v>
      </c>
      <c r="Q1483" s="19">
        <f ca="1" t="shared" si="256"/>
        <v>56</v>
      </c>
      <c r="R1483" s="29"/>
      <c r="U1483" s="19" t="s">
        <v>8310</v>
      </c>
      <c r="V1483" s="19" t="str">
        <f t="shared" si="251"/>
        <v>Sep</v>
      </c>
      <c r="X1483" s="19">
        <f t="shared" si="252"/>
        <v>1963</v>
      </c>
      <c r="AG1483" s="19" t="s">
        <v>5364</v>
      </c>
      <c r="AH1483" s="19" t="s">
        <v>8336</v>
      </c>
      <c r="AI1483" s="19" t="s">
        <v>8298</v>
      </c>
      <c r="AJ1483" s="19" t="s">
        <v>8297</v>
      </c>
      <c r="AK1483" s="19" t="str">
        <v>tier - 3</v>
      </c>
      <c r="AL1483" s="19" t="str">
        <v>tier - 2</v>
      </c>
      <c r="AT1483" s="19" t="s">
        <v>8340</v>
      </c>
      <c r="AU1483" s="19" t="str">
        <v>R1021</v>
      </c>
      <c r="BD1483" s="39">
        <v>1972</v>
      </c>
      <c r="BE1483" s="19" t="str">
        <f t="shared" si="258"/>
        <v>Aug</v>
      </c>
      <c r="BF1483" s="19">
        <v>21</v>
      </c>
      <c r="BG1483" s="40">
        <f t="shared" si="259"/>
        <v>26532</v>
      </c>
      <c r="BM1483" s="39">
        <v>1979</v>
      </c>
      <c r="BN1483" s="19" t="str">
        <f t="shared" si="260"/>
        <v>Jul</v>
      </c>
      <c r="BO1483" s="19">
        <v>14</v>
      </c>
      <c r="BP1483" s="40">
        <f t="shared" si="257"/>
        <v>29050</v>
      </c>
      <c r="BQ1483" s="19">
        <f ca="1" t="shared" si="261"/>
        <v>46</v>
      </c>
      <c r="BU1483" s="19">
        <v>12408.29</v>
      </c>
      <c r="BV1483" s="41">
        <v>12408.29</v>
      </c>
    </row>
    <row r="1484" spans="1:74">
      <c r="A1484" s="19" t="s">
        <v>5393</v>
      </c>
      <c r="B1484" s="39">
        <v>1966</v>
      </c>
      <c r="C1484" s="19">
        <f t="shared" si="254"/>
        <v>1966</v>
      </c>
      <c r="D1484" s="19" t="s">
        <v>8296</v>
      </c>
      <c r="E1484" s="19" t="str">
        <f t="shared" si="253"/>
        <v>Jul</v>
      </c>
      <c r="F1484" s="19">
        <v>12</v>
      </c>
      <c r="G1484" s="40">
        <f t="shared" si="255"/>
        <v>24300</v>
      </c>
      <c r="H1484" s="19">
        <v>0</v>
      </c>
      <c r="I1484" s="19">
        <v>12499.88</v>
      </c>
      <c r="J1484" s="41">
        <v>12499.88</v>
      </c>
      <c r="K1484" s="19" t="s">
        <v>8298</v>
      </c>
      <c r="L1484" s="19" t="str">
        <v>tier - 3</v>
      </c>
      <c r="M1484" s="19" t="s">
        <v>8297</v>
      </c>
      <c r="N1484" s="19" t="str">
        <v>tier - 2</v>
      </c>
      <c r="O1484" s="19" t="s">
        <v>8315</v>
      </c>
      <c r="P1484" s="19" t="str">
        <v>R1012</v>
      </c>
      <c r="Q1484" s="19">
        <f ca="1" t="shared" si="256"/>
        <v>59</v>
      </c>
      <c r="R1484" s="29"/>
      <c r="U1484" s="19" t="s">
        <v>8326</v>
      </c>
      <c r="V1484" s="19" t="str">
        <f t="shared" si="251"/>
        <v>Dec</v>
      </c>
      <c r="X1484" s="19">
        <f t="shared" si="252"/>
        <v>1966</v>
      </c>
      <c r="AG1484" s="19" t="s">
        <v>5368</v>
      </c>
      <c r="AH1484" s="19" t="s">
        <v>8336</v>
      </c>
      <c r="AI1484" s="19" t="s">
        <v>8298</v>
      </c>
      <c r="AJ1484" s="19" t="s">
        <v>8302</v>
      </c>
      <c r="AK1484" s="19" t="str">
        <v>tier - 3</v>
      </c>
      <c r="AL1484" s="19" t="str">
        <v>tier - 1</v>
      </c>
      <c r="AT1484" s="19" t="s">
        <v>8344</v>
      </c>
      <c r="AU1484" s="19" t="str">
        <v>R1022</v>
      </c>
      <c r="BD1484" s="39">
        <v>1979</v>
      </c>
      <c r="BE1484" s="19" t="str">
        <f t="shared" si="258"/>
        <v>Jul</v>
      </c>
      <c r="BF1484" s="19">
        <v>14</v>
      </c>
      <c r="BG1484" s="40">
        <f t="shared" si="259"/>
        <v>29050</v>
      </c>
      <c r="BM1484" s="39">
        <v>1964</v>
      </c>
      <c r="BN1484" s="19" t="str">
        <f t="shared" si="260"/>
        <v>Aug</v>
      </c>
      <c r="BO1484" s="19">
        <v>4</v>
      </c>
      <c r="BP1484" s="40">
        <f t="shared" si="257"/>
        <v>23593</v>
      </c>
      <c r="BQ1484" s="19">
        <f ca="1" t="shared" si="261"/>
        <v>61</v>
      </c>
      <c r="BU1484" s="19">
        <v>12430.95</v>
      </c>
      <c r="BV1484" s="41">
        <v>12430.95</v>
      </c>
    </row>
    <row r="1485" spans="1:74">
      <c r="A1485" s="19" t="s">
        <v>5397</v>
      </c>
      <c r="B1485" s="39">
        <v>1962</v>
      </c>
      <c r="C1485" s="19">
        <f t="shared" si="254"/>
        <v>1962</v>
      </c>
      <c r="D1485" s="19" t="s">
        <v>8329</v>
      </c>
      <c r="E1485" s="19" t="str">
        <f t="shared" si="253"/>
        <v>Oct</v>
      </c>
      <c r="F1485" s="19">
        <v>16</v>
      </c>
      <c r="G1485" s="40">
        <f t="shared" si="255"/>
        <v>22935</v>
      </c>
      <c r="H1485" s="19">
        <v>0</v>
      </c>
      <c r="I1485" s="19">
        <v>12523.6</v>
      </c>
      <c r="J1485" s="41">
        <v>12523.6</v>
      </c>
      <c r="K1485" s="19" t="s">
        <v>8298</v>
      </c>
      <c r="L1485" s="19" t="str">
        <v>tier - 3</v>
      </c>
      <c r="M1485" s="19" t="s">
        <v>8298</v>
      </c>
      <c r="N1485" s="19" t="str">
        <v>tier - 3</v>
      </c>
      <c r="O1485" s="19" t="s">
        <v>8315</v>
      </c>
      <c r="P1485" s="19" t="str">
        <v>R1012</v>
      </c>
      <c r="Q1485" s="19">
        <f ca="1" t="shared" si="256"/>
        <v>63</v>
      </c>
      <c r="R1485" s="29"/>
      <c r="U1485" s="19" t="s">
        <v>8310</v>
      </c>
      <c r="V1485" s="19" t="str">
        <f t="shared" si="251"/>
        <v>Sep</v>
      </c>
      <c r="X1485" s="19">
        <f t="shared" si="252"/>
        <v>1962</v>
      </c>
      <c r="AG1485" s="19" t="s">
        <v>5371</v>
      </c>
      <c r="AH1485" s="19" t="s">
        <v>8336</v>
      </c>
      <c r="AI1485" s="19" t="s">
        <v>8298</v>
      </c>
      <c r="AJ1485" s="19" t="s">
        <v>8298</v>
      </c>
      <c r="AK1485" s="19" t="str">
        <v>tier - 3</v>
      </c>
      <c r="AL1485" s="19" t="str">
        <v>tier - 3</v>
      </c>
      <c r="AT1485" s="19" t="s">
        <v>8337</v>
      </c>
      <c r="AU1485" s="19" t="str">
        <v>R1024</v>
      </c>
      <c r="BD1485" s="39">
        <v>1964</v>
      </c>
      <c r="BE1485" s="19" t="str">
        <f t="shared" si="258"/>
        <v>Aug</v>
      </c>
      <c r="BF1485" s="19">
        <v>4</v>
      </c>
      <c r="BG1485" s="40">
        <f t="shared" si="259"/>
        <v>23593</v>
      </c>
      <c r="BM1485" s="39">
        <v>1995</v>
      </c>
      <c r="BN1485" s="19" t="str">
        <f t="shared" si="260"/>
        <v>Aug</v>
      </c>
      <c r="BO1485" s="19">
        <v>9</v>
      </c>
      <c r="BP1485" s="40">
        <f t="shared" si="257"/>
        <v>34920</v>
      </c>
      <c r="BQ1485" s="19">
        <f ca="1" t="shared" si="261"/>
        <v>30</v>
      </c>
      <c r="BU1485" s="19">
        <v>12452.25</v>
      </c>
      <c r="BV1485" s="41">
        <v>12452.25</v>
      </c>
    </row>
    <row r="1486" spans="1:74">
      <c r="A1486" s="19" t="s">
        <v>5401</v>
      </c>
      <c r="B1486" s="39">
        <v>1961</v>
      </c>
      <c r="C1486" s="19">
        <f t="shared" si="254"/>
        <v>1961</v>
      </c>
      <c r="D1486" s="19" t="s">
        <v>8301</v>
      </c>
      <c r="E1486" s="19" t="str">
        <f t="shared" si="253"/>
        <v>Nov</v>
      </c>
      <c r="F1486" s="19">
        <v>28</v>
      </c>
      <c r="G1486" s="40">
        <f t="shared" si="255"/>
        <v>22613</v>
      </c>
      <c r="H1486" s="19">
        <v>0</v>
      </c>
      <c r="I1486" s="19">
        <v>12557.61</v>
      </c>
      <c r="J1486" s="41">
        <v>12557.61</v>
      </c>
      <c r="K1486" s="19" t="s">
        <v>8298</v>
      </c>
      <c r="L1486" s="19" t="str">
        <v>tier - 3</v>
      </c>
      <c r="M1486" s="19" t="s">
        <v>8298</v>
      </c>
      <c r="N1486" s="19" t="str">
        <v>tier - 3</v>
      </c>
      <c r="O1486" s="19" t="s">
        <v>8299</v>
      </c>
      <c r="P1486" s="19" t="str">
        <v>R1013</v>
      </c>
      <c r="Q1486" s="19">
        <f ca="1" t="shared" si="256"/>
        <v>63</v>
      </c>
      <c r="R1486" s="29"/>
      <c r="U1486" s="19" t="s">
        <v>8326</v>
      </c>
      <c r="V1486" s="19" t="str">
        <f t="shared" ref="V1486:V1549" si="262">SUBSTITUTE(U1486,"?","Sep")</f>
        <v>Dec</v>
      </c>
      <c r="X1486" s="19">
        <f t="shared" ref="X1486:X1549" si="263">IF(B1475="?",ROUND(AVERAGE($B$2:$B$2355),0),B1475)</f>
        <v>1989</v>
      </c>
      <c r="AG1486" s="19" t="s">
        <v>5374</v>
      </c>
      <c r="AH1486" s="19" t="s">
        <v>8336</v>
      </c>
      <c r="AI1486" s="19" t="s">
        <v>8298</v>
      </c>
      <c r="AJ1486" s="19" t="s">
        <v>8298</v>
      </c>
      <c r="AK1486" s="19" t="str">
        <v>tier - 3</v>
      </c>
      <c r="AL1486" s="19" t="str">
        <v>tier - 3</v>
      </c>
      <c r="AT1486" s="19" t="s">
        <v>8315</v>
      </c>
      <c r="AU1486" s="19" t="str">
        <v>R1012</v>
      </c>
      <c r="BD1486" s="39">
        <v>1995</v>
      </c>
      <c r="BE1486" s="19" t="str">
        <f t="shared" si="258"/>
        <v>Aug</v>
      </c>
      <c r="BF1486" s="19">
        <v>9</v>
      </c>
      <c r="BG1486" s="40">
        <f t="shared" si="259"/>
        <v>34920</v>
      </c>
      <c r="BM1486" s="39">
        <v>1968</v>
      </c>
      <c r="BN1486" s="19" t="str">
        <f t="shared" si="260"/>
        <v>Nov</v>
      </c>
      <c r="BO1486" s="19">
        <v>26</v>
      </c>
      <c r="BP1486" s="40">
        <f t="shared" si="257"/>
        <v>25168</v>
      </c>
      <c r="BQ1486" s="19">
        <f ca="1" t="shared" si="261"/>
        <v>56</v>
      </c>
      <c r="BU1486" s="19">
        <v>12475.35</v>
      </c>
      <c r="BV1486" s="41">
        <v>12475.35</v>
      </c>
    </row>
    <row r="1487" spans="1:74">
      <c r="A1487" s="19" t="s">
        <v>5404</v>
      </c>
      <c r="B1487" s="39">
        <v>1961</v>
      </c>
      <c r="C1487" s="19">
        <f t="shared" si="254"/>
        <v>1961</v>
      </c>
      <c r="D1487" s="19" t="s">
        <v>8301</v>
      </c>
      <c r="E1487" s="19" t="str">
        <f t="shared" si="253"/>
        <v>Nov</v>
      </c>
      <c r="F1487" s="19">
        <v>28</v>
      </c>
      <c r="G1487" s="40">
        <f t="shared" si="255"/>
        <v>22613</v>
      </c>
      <c r="H1487" s="19">
        <v>0</v>
      </c>
      <c r="I1487" s="19">
        <v>12574.05</v>
      </c>
      <c r="J1487" s="41">
        <v>12574.05</v>
      </c>
      <c r="K1487" s="19" t="s">
        <v>8298</v>
      </c>
      <c r="L1487" s="19" t="str">
        <v>tier - 3</v>
      </c>
      <c r="M1487" s="19" t="s">
        <v>8302</v>
      </c>
      <c r="N1487" s="19" t="str">
        <v>tier - 1</v>
      </c>
      <c r="O1487" s="19" t="s">
        <v>8330</v>
      </c>
      <c r="P1487" s="19" t="str">
        <v>R1011</v>
      </c>
      <c r="Q1487" s="19">
        <f ca="1" t="shared" si="256"/>
        <v>63</v>
      </c>
      <c r="R1487" s="29"/>
      <c r="U1487" s="19" t="s">
        <v>8328</v>
      </c>
      <c r="V1487" s="19" t="str">
        <f t="shared" si="262"/>
        <v>Aug</v>
      </c>
      <c r="X1487" s="19">
        <f t="shared" si="263"/>
        <v>1972</v>
      </c>
      <c r="AG1487" s="19" t="s">
        <v>5378</v>
      </c>
      <c r="AH1487" s="19" t="s">
        <v>8336</v>
      </c>
      <c r="AI1487" s="19" t="s">
        <v>8298</v>
      </c>
      <c r="AJ1487" s="19" t="s">
        <v>8302</v>
      </c>
      <c r="AK1487" s="19" t="str">
        <v>tier - 3</v>
      </c>
      <c r="AL1487" s="19" t="str">
        <v>tier - 1</v>
      </c>
      <c r="AT1487" s="19" t="s">
        <v>8315</v>
      </c>
      <c r="AU1487" s="19" t="str">
        <v>R1012</v>
      </c>
      <c r="BD1487" s="39">
        <v>1968</v>
      </c>
      <c r="BE1487" s="19" t="str">
        <f t="shared" si="258"/>
        <v>Nov</v>
      </c>
      <c r="BF1487" s="19">
        <v>26</v>
      </c>
      <c r="BG1487" s="40">
        <f t="shared" si="259"/>
        <v>25168</v>
      </c>
      <c r="BM1487" s="39">
        <v>1968</v>
      </c>
      <c r="BN1487" s="19" t="str">
        <f t="shared" si="260"/>
        <v>Nov</v>
      </c>
      <c r="BO1487" s="19">
        <v>12</v>
      </c>
      <c r="BP1487" s="40">
        <f t="shared" si="257"/>
        <v>25154</v>
      </c>
      <c r="BQ1487" s="19">
        <f ca="1" t="shared" si="261"/>
        <v>56</v>
      </c>
      <c r="BU1487" s="19">
        <v>12479.71</v>
      </c>
      <c r="BV1487" s="41">
        <v>12479.71</v>
      </c>
    </row>
    <row r="1488" spans="1:74">
      <c r="A1488" s="19" t="s">
        <v>5407</v>
      </c>
      <c r="B1488" s="39">
        <v>1969</v>
      </c>
      <c r="C1488" s="19">
        <f t="shared" si="254"/>
        <v>1969</v>
      </c>
      <c r="D1488" s="19" t="s">
        <v>8301</v>
      </c>
      <c r="E1488" s="19" t="str">
        <f t="shared" si="253"/>
        <v>Nov</v>
      </c>
      <c r="F1488" s="19">
        <v>26</v>
      </c>
      <c r="G1488" s="40">
        <f t="shared" si="255"/>
        <v>25533</v>
      </c>
      <c r="H1488" s="19">
        <v>0</v>
      </c>
      <c r="I1488" s="19">
        <v>12579.92</v>
      </c>
      <c r="J1488" s="41">
        <v>12579.92</v>
      </c>
      <c r="K1488" s="19" t="s">
        <v>8298</v>
      </c>
      <c r="L1488" s="19" t="str">
        <v>tier - 3</v>
      </c>
      <c r="M1488" s="19" t="s">
        <v>8302</v>
      </c>
      <c r="N1488" s="19" t="str">
        <v>tier - 1</v>
      </c>
      <c r="O1488" s="19" t="s">
        <v>8335</v>
      </c>
      <c r="P1488" s="19" t="str">
        <v>R1025</v>
      </c>
      <c r="Q1488" s="19">
        <f ca="1" t="shared" si="256"/>
        <v>55</v>
      </c>
      <c r="R1488" s="29"/>
      <c r="U1488" s="19" t="s">
        <v>8296</v>
      </c>
      <c r="V1488" s="19" t="str">
        <f t="shared" si="262"/>
        <v>Jul</v>
      </c>
      <c r="X1488" s="19">
        <f t="shared" si="263"/>
        <v>1979</v>
      </c>
      <c r="AG1488" s="19" t="s">
        <v>5382</v>
      </c>
      <c r="AH1488" s="19" t="s">
        <v>8336</v>
      </c>
      <c r="AI1488" s="19" t="s">
        <v>8298</v>
      </c>
      <c r="AJ1488" s="19" t="s">
        <v>8298</v>
      </c>
      <c r="AK1488" s="19" t="str">
        <v>tier - 3</v>
      </c>
      <c r="AL1488" s="19" t="str">
        <v>tier - 3</v>
      </c>
      <c r="AT1488" s="19" t="s">
        <v>8315</v>
      </c>
      <c r="AU1488" s="19" t="str">
        <v>R1012</v>
      </c>
      <c r="BD1488" s="39">
        <v>1968</v>
      </c>
      <c r="BE1488" s="19" t="str">
        <f t="shared" si="258"/>
        <v>Nov</v>
      </c>
      <c r="BF1488" s="19">
        <v>12</v>
      </c>
      <c r="BG1488" s="40">
        <f t="shared" si="259"/>
        <v>25154</v>
      </c>
      <c r="BM1488" s="39">
        <v>1967</v>
      </c>
      <c r="BN1488" s="19" t="str">
        <f t="shared" si="260"/>
        <v>Sep</v>
      </c>
      <c r="BO1488" s="19">
        <v>1</v>
      </c>
      <c r="BP1488" s="40">
        <f t="shared" si="257"/>
        <v>24716</v>
      </c>
      <c r="BQ1488" s="19">
        <f ca="1" t="shared" si="261"/>
        <v>58</v>
      </c>
      <c r="BU1488" s="19">
        <v>12485.8</v>
      </c>
      <c r="BV1488" s="41">
        <v>12485.8</v>
      </c>
    </row>
    <row r="1489" spans="1:74">
      <c r="A1489" s="19" t="s">
        <v>5411</v>
      </c>
      <c r="B1489" s="39">
        <v>1970</v>
      </c>
      <c r="C1489" s="19">
        <f t="shared" si="254"/>
        <v>1970</v>
      </c>
      <c r="D1489" s="19" t="s">
        <v>8303</v>
      </c>
      <c r="E1489" s="19" t="str">
        <f t="shared" si="253"/>
        <v>Jun</v>
      </c>
      <c r="F1489" s="19">
        <v>18</v>
      </c>
      <c r="G1489" s="40">
        <f t="shared" si="255"/>
        <v>25737</v>
      </c>
      <c r="H1489" s="19">
        <v>5</v>
      </c>
      <c r="I1489" s="19">
        <v>12592.53</v>
      </c>
      <c r="J1489" s="41">
        <v>12592.53</v>
      </c>
      <c r="K1489" s="19" t="s">
        <v>8298</v>
      </c>
      <c r="L1489" s="19" t="str">
        <v>tier - 3</v>
      </c>
      <c r="M1489" s="19" t="s">
        <v>8297</v>
      </c>
      <c r="N1489" s="19" t="str">
        <v>tier - 2</v>
      </c>
      <c r="O1489" s="19" t="s">
        <v>8299</v>
      </c>
      <c r="P1489" s="19" t="str">
        <v>R1013</v>
      </c>
      <c r="Q1489" s="19">
        <f ca="1" t="shared" si="256"/>
        <v>55</v>
      </c>
      <c r="R1489" s="29"/>
      <c r="U1489" s="19" t="s">
        <v>8328</v>
      </c>
      <c r="V1489" s="19" t="str">
        <f t="shared" si="262"/>
        <v>Aug</v>
      </c>
      <c r="X1489" s="19">
        <f t="shared" si="263"/>
        <v>1964</v>
      </c>
      <c r="AG1489" s="19" t="s">
        <v>5386</v>
      </c>
      <c r="AH1489" s="19" t="s">
        <v>8336</v>
      </c>
      <c r="AI1489" s="19" t="s">
        <v>8298</v>
      </c>
      <c r="AJ1489" s="19" t="s">
        <v>8298</v>
      </c>
      <c r="AK1489" s="19" t="str">
        <v>tier - 3</v>
      </c>
      <c r="AL1489" s="19" t="str">
        <v>tier - 3</v>
      </c>
      <c r="AT1489" s="19" t="s">
        <v>8299</v>
      </c>
      <c r="AU1489" s="19" t="str">
        <v>R1013</v>
      </c>
      <c r="BD1489" s="39">
        <v>1967</v>
      </c>
      <c r="BE1489" s="19" t="str">
        <f t="shared" si="258"/>
        <v>Sep</v>
      </c>
      <c r="BF1489" s="19">
        <v>1</v>
      </c>
      <c r="BG1489" s="40">
        <f t="shared" si="259"/>
        <v>24716</v>
      </c>
      <c r="BM1489" s="39">
        <v>1968</v>
      </c>
      <c r="BN1489" s="19" t="str">
        <f t="shared" si="260"/>
        <v>Dec</v>
      </c>
      <c r="BO1489" s="19">
        <v>3</v>
      </c>
      <c r="BP1489" s="40">
        <f t="shared" si="257"/>
        <v>25175</v>
      </c>
      <c r="BQ1489" s="19">
        <f ca="1" t="shared" si="261"/>
        <v>56</v>
      </c>
      <c r="BU1489" s="19">
        <v>12495.29</v>
      </c>
      <c r="BV1489" s="41">
        <v>12495.29</v>
      </c>
    </row>
    <row r="1490" spans="1:74">
      <c r="A1490" s="19" t="s">
        <v>5414</v>
      </c>
      <c r="B1490" s="39">
        <v>1988</v>
      </c>
      <c r="C1490" s="19">
        <f t="shared" si="254"/>
        <v>1988</v>
      </c>
      <c r="D1490" s="19" t="s">
        <v>8328</v>
      </c>
      <c r="E1490" s="19" t="str">
        <f t="shared" si="253"/>
        <v>Aug</v>
      </c>
      <c r="F1490" s="19">
        <v>11</v>
      </c>
      <c r="G1490" s="40">
        <f t="shared" si="255"/>
        <v>32366</v>
      </c>
      <c r="H1490" s="19">
        <v>3</v>
      </c>
      <c r="I1490" s="19">
        <v>12600.46</v>
      </c>
      <c r="J1490" s="41">
        <v>12600.46</v>
      </c>
      <c r="K1490" s="19" t="s">
        <v>8298</v>
      </c>
      <c r="L1490" s="19" t="str">
        <v>tier - 3</v>
      </c>
      <c r="M1490" s="19" t="s">
        <v>8302</v>
      </c>
      <c r="N1490" s="19" t="str">
        <v>tier - 1</v>
      </c>
      <c r="O1490" s="19" t="s">
        <v>8338</v>
      </c>
      <c r="P1490" s="19" t="str">
        <v>R1023</v>
      </c>
      <c r="Q1490" s="19">
        <f ca="1" t="shared" si="256"/>
        <v>37</v>
      </c>
      <c r="R1490" s="29"/>
      <c r="U1490" s="19" t="s">
        <v>8328</v>
      </c>
      <c r="V1490" s="19" t="str">
        <f t="shared" si="262"/>
        <v>Aug</v>
      </c>
      <c r="X1490" s="19">
        <f t="shared" si="263"/>
        <v>1995</v>
      </c>
      <c r="AG1490" s="19" t="s">
        <v>5389</v>
      </c>
      <c r="AH1490" s="19" t="s">
        <v>8336</v>
      </c>
      <c r="AI1490" s="19" t="s">
        <v>8298</v>
      </c>
      <c r="AJ1490" s="19" t="s">
        <v>8298</v>
      </c>
      <c r="AK1490" s="19" t="str">
        <v>tier - 3</v>
      </c>
      <c r="AL1490" s="19" t="str">
        <v>tier - 3</v>
      </c>
      <c r="AT1490" s="19" t="s">
        <v>8315</v>
      </c>
      <c r="AU1490" s="19" t="str">
        <v>R1012</v>
      </c>
      <c r="BD1490" s="39">
        <v>1968</v>
      </c>
      <c r="BE1490" s="19" t="str">
        <f t="shared" si="258"/>
        <v>Dec</v>
      </c>
      <c r="BF1490" s="19">
        <v>3</v>
      </c>
      <c r="BG1490" s="40">
        <f t="shared" si="259"/>
        <v>25175</v>
      </c>
      <c r="BM1490" s="39">
        <v>1966</v>
      </c>
      <c r="BN1490" s="19" t="str">
        <f t="shared" si="260"/>
        <v>Jul</v>
      </c>
      <c r="BO1490" s="19">
        <v>12</v>
      </c>
      <c r="BP1490" s="40">
        <f t="shared" si="257"/>
        <v>24300</v>
      </c>
      <c r="BQ1490" s="19">
        <f ca="1" t="shared" si="261"/>
        <v>59</v>
      </c>
      <c r="BU1490" s="19">
        <v>12499.88</v>
      </c>
      <c r="BV1490" s="41">
        <v>12499.88</v>
      </c>
    </row>
    <row r="1491" spans="1:74">
      <c r="A1491" s="19" t="s">
        <v>5417</v>
      </c>
      <c r="B1491" s="39">
        <v>1998</v>
      </c>
      <c r="C1491" s="19">
        <f t="shared" si="254"/>
        <v>1998</v>
      </c>
      <c r="D1491" s="19" t="s">
        <v>8301</v>
      </c>
      <c r="E1491" s="19" t="str">
        <f t="shared" si="253"/>
        <v>Nov</v>
      </c>
      <c r="F1491" s="19">
        <v>18</v>
      </c>
      <c r="G1491" s="40">
        <f t="shared" si="255"/>
        <v>36117</v>
      </c>
      <c r="H1491" s="19">
        <v>1</v>
      </c>
      <c r="I1491" s="19">
        <v>12609.89</v>
      </c>
      <c r="J1491" s="41">
        <v>12609.89</v>
      </c>
      <c r="K1491" s="19" t="s">
        <v>8298</v>
      </c>
      <c r="L1491" s="19" t="str">
        <v>tier - 3</v>
      </c>
      <c r="M1491" s="19" t="s">
        <v>8298</v>
      </c>
      <c r="N1491" s="19" t="str">
        <v>tier - 3</v>
      </c>
      <c r="O1491" s="19" t="s">
        <v>8315</v>
      </c>
      <c r="P1491" s="19" t="str">
        <v>R1012</v>
      </c>
      <c r="Q1491" s="19">
        <f ca="1" t="shared" si="256"/>
        <v>26</v>
      </c>
      <c r="R1491" s="29"/>
      <c r="U1491" s="19" t="s">
        <v>8301</v>
      </c>
      <c r="V1491" s="19" t="str">
        <f t="shared" si="262"/>
        <v>Nov</v>
      </c>
      <c r="X1491" s="19">
        <f t="shared" si="263"/>
        <v>1968</v>
      </c>
      <c r="AG1491" s="19" t="s">
        <v>5393</v>
      </c>
      <c r="AH1491" s="19" t="s">
        <v>8336</v>
      </c>
      <c r="AI1491" s="19" t="s">
        <v>8298</v>
      </c>
      <c r="AJ1491" s="19" t="s">
        <v>8297</v>
      </c>
      <c r="AK1491" s="19" t="str">
        <v>tier - 3</v>
      </c>
      <c r="AL1491" s="19" t="str">
        <v>tier - 2</v>
      </c>
      <c r="AT1491" s="19" t="s">
        <v>8315</v>
      </c>
      <c r="AU1491" s="19" t="str">
        <v>R1012</v>
      </c>
      <c r="BD1491" s="39">
        <v>1966</v>
      </c>
      <c r="BE1491" s="19" t="str">
        <f t="shared" si="258"/>
        <v>Jul</v>
      </c>
      <c r="BF1491" s="19">
        <v>12</v>
      </c>
      <c r="BG1491" s="40">
        <f t="shared" si="259"/>
        <v>24300</v>
      </c>
      <c r="BM1491" s="39">
        <v>1962</v>
      </c>
      <c r="BN1491" s="19" t="str">
        <f t="shared" si="260"/>
        <v>Oct</v>
      </c>
      <c r="BO1491" s="19">
        <v>16</v>
      </c>
      <c r="BP1491" s="40">
        <f t="shared" si="257"/>
        <v>22935</v>
      </c>
      <c r="BQ1491" s="19">
        <f ca="1" t="shared" si="261"/>
        <v>63</v>
      </c>
      <c r="BU1491" s="19">
        <v>12523.6</v>
      </c>
      <c r="BV1491" s="41">
        <v>12523.6</v>
      </c>
    </row>
    <row r="1492" spans="1:74">
      <c r="A1492" s="19" t="s">
        <v>5421</v>
      </c>
      <c r="B1492" s="39">
        <v>1963</v>
      </c>
      <c r="C1492" s="19">
        <f t="shared" si="254"/>
        <v>1963</v>
      </c>
      <c r="D1492" s="19" t="s">
        <v>8328</v>
      </c>
      <c r="E1492" s="19" t="str">
        <f t="shared" si="253"/>
        <v>Aug</v>
      </c>
      <c r="F1492" s="19">
        <v>19</v>
      </c>
      <c r="G1492" s="40">
        <f t="shared" si="255"/>
        <v>23242</v>
      </c>
      <c r="H1492" s="19">
        <v>0</v>
      </c>
      <c r="I1492" s="19">
        <v>12622.18</v>
      </c>
      <c r="J1492" s="41">
        <v>12622.18</v>
      </c>
      <c r="K1492" s="19" t="s">
        <v>8298</v>
      </c>
      <c r="L1492" s="19" t="str">
        <v>tier - 3</v>
      </c>
      <c r="M1492" s="19" t="s">
        <v>8302</v>
      </c>
      <c r="N1492" s="19" t="str">
        <v>tier - 1</v>
      </c>
      <c r="O1492" s="19" t="s">
        <v>8315</v>
      </c>
      <c r="P1492" s="19" t="str">
        <v>R1012</v>
      </c>
      <c r="Q1492" s="19">
        <f ca="1" t="shared" si="256"/>
        <v>62</v>
      </c>
      <c r="R1492" s="29"/>
      <c r="U1492" s="19" t="s">
        <v>8301</v>
      </c>
      <c r="V1492" s="19" t="str">
        <f t="shared" si="262"/>
        <v>Nov</v>
      </c>
      <c r="X1492" s="19">
        <f t="shared" si="263"/>
        <v>1968</v>
      </c>
      <c r="AG1492" s="19" t="s">
        <v>5397</v>
      </c>
      <c r="AH1492" s="19" t="s">
        <v>8336</v>
      </c>
      <c r="AI1492" s="19" t="s">
        <v>8298</v>
      </c>
      <c r="AJ1492" s="19" t="s">
        <v>8298</v>
      </c>
      <c r="AK1492" s="19" t="str">
        <v>tier - 3</v>
      </c>
      <c r="AL1492" s="19" t="str">
        <v>tier - 3</v>
      </c>
      <c r="AT1492" s="19" t="s">
        <v>8315</v>
      </c>
      <c r="AU1492" s="19" t="str">
        <v>R1012</v>
      </c>
      <c r="BD1492" s="39">
        <v>1962</v>
      </c>
      <c r="BE1492" s="19" t="str">
        <f t="shared" si="258"/>
        <v>Oct</v>
      </c>
      <c r="BF1492" s="19">
        <v>16</v>
      </c>
      <c r="BG1492" s="40">
        <f t="shared" si="259"/>
        <v>22935</v>
      </c>
      <c r="BM1492" s="39">
        <v>1961</v>
      </c>
      <c r="BN1492" s="19" t="str">
        <f t="shared" si="260"/>
        <v>Nov</v>
      </c>
      <c r="BO1492" s="19">
        <v>28</v>
      </c>
      <c r="BP1492" s="40">
        <f t="shared" si="257"/>
        <v>22613</v>
      </c>
      <c r="BQ1492" s="19">
        <f ca="1" t="shared" si="261"/>
        <v>63</v>
      </c>
      <c r="BU1492" s="19">
        <v>12557.61</v>
      </c>
      <c r="BV1492" s="41">
        <v>12557.61</v>
      </c>
    </row>
    <row r="1493" spans="1:74">
      <c r="A1493" s="19" t="s">
        <v>5425</v>
      </c>
      <c r="B1493" s="39">
        <v>1970</v>
      </c>
      <c r="C1493" s="19">
        <f t="shared" si="254"/>
        <v>1970</v>
      </c>
      <c r="D1493" s="19" t="s">
        <v>8326</v>
      </c>
      <c r="E1493" s="19" t="str">
        <f t="shared" si="253"/>
        <v>Dec</v>
      </c>
      <c r="F1493" s="19">
        <v>28</v>
      </c>
      <c r="G1493" s="40">
        <f t="shared" si="255"/>
        <v>25930</v>
      </c>
      <c r="H1493" s="19">
        <v>0</v>
      </c>
      <c r="I1493" s="19">
        <v>12624.74</v>
      </c>
      <c r="J1493" s="41">
        <v>12624.74</v>
      </c>
      <c r="K1493" s="19" t="s">
        <v>8298</v>
      </c>
      <c r="L1493" s="19" t="str">
        <v>tier - 3</v>
      </c>
      <c r="M1493" s="19" t="s">
        <v>8302</v>
      </c>
      <c r="N1493" s="19" t="str">
        <v>tier - 1</v>
      </c>
      <c r="O1493" s="19" t="s">
        <v>8315</v>
      </c>
      <c r="P1493" s="19" t="str">
        <v>R1012</v>
      </c>
      <c r="Q1493" s="19">
        <f ca="1" t="shared" si="256"/>
        <v>54</v>
      </c>
      <c r="R1493" s="29"/>
      <c r="U1493" s="19" t="s">
        <v>8310</v>
      </c>
      <c r="V1493" s="19" t="str">
        <f t="shared" si="262"/>
        <v>Sep</v>
      </c>
      <c r="X1493" s="19">
        <f t="shared" si="263"/>
        <v>1967</v>
      </c>
      <c r="AG1493" s="19" t="s">
        <v>5401</v>
      </c>
      <c r="AH1493" s="19" t="s">
        <v>8336</v>
      </c>
      <c r="AI1493" s="19" t="s">
        <v>8298</v>
      </c>
      <c r="AJ1493" s="19" t="s">
        <v>8298</v>
      </c>
      <c r="AK1493" s="19" t="str">
        <v>tier - 3</v>
      </c>
      <c r="AL1493" s="19" t="str">
        <v>tier - 3</v>
      </c>
      <c r="AT1493" s="19" t="s">
        <v>8299</v>
      </c>
      <c r="AU1493" s="19" t="str">
        <v>R1013</v>
      </c>
      <c r="BD1493" s="39">
        <v>1961</v>
      </c>
      <c r="BE1493" s="19" t="str">
        <f t="shared" si="258"/>
        <v>Nov</v>
      </c>
      <c r="BF1493" s="19">
        <v>28</v>
      </c>
      <c r="BG1493" s="40">
        <f t="shared" si="259"/>
        <v>22613</v>
      </c>
      <c r="BM1493" s="39">
        <v>1961</v>
      </c>
      <c r="BN1493" s="19" t="str">
        <f t="shared" si="260"/>
        <v>Nov</v>
      </c>
      <c r="BO1493" s="19">
        <v>28</v>
      </c>
      <c r="BP1493" s="40">
        <f t="shared" si="257"/>
        <v>22613</v>
      </c>
      <c r="BQ1493" s="19">
        <f ca="1" t="shared" si="261"/>
        <v>63</v>
      </c>
      <c r="BU1493" s="19">
        <v>12574.05</v>
      </c>
      <c r="BV1493" s="41">
        <v>12574.05</v>
      </c>
    </row>
    <row r="1494" spans="1:74">
      <c r="A1494" s="19" t="s">
        <v>5428</v>
      </c>
      <c r="B1494" s="39">
        <v>1965</v>
      </c>
      <c r="C1494" s="19">
        <f t="shared" si="254"/>
        <v>1965</v>
      </c>
      <c r="D1494" s="19" t="s">
        <v>8329</v>
      </c>
      <c r="E1494" s="19" t="str">
        <f t="shared" si="253"/>
        <v>Oct</v>
      </c>
      <c r="F1494" s="19">
        <v>4</v>
      </c>
      <c r="G1494" s="40">
        <f t="shared" si="255"/>
        <v>24019</v>
      </c>
      <c r="H1494" s="19">
        <v>2</v>
      </c>
      <c r="I1494" s="19">
        <v>12629.17</v>
      </c>
      <c r="J1494" s="41">
        <v>12629.17</v>
      </c>
      <c r="K1494" s="19" t="s">
        <v>8298</v>
      </c>
      <c r="L1494" s="19" t="str">
        <v>tier - 3</v>
      </c>
      <c r="M1494" s="19" t="s">
        <v>8302</v>
      </c>
      <c r="N1494" s="19" t="str">
        <v>tier - 1</v>
      </c>
      <c r="O1494" s="19" t="s">
        <v>8299</v>
      </c>
      <c r="P1494" s="19" t="str">
        <v>R1013</v>
      </c>
      <c r="Q1494" s="19">
        <f ca="1" t="shared" si="256"/>
        <v>60</v>
      </c>
      <c r="R1494" s="29"/>
      <c r="U1494" s="19" t="s">
        <v>8326</v>
      </c>
      <c r="V1494" s="19" t="str">
        <f t="shared" si="262"/>
        <v>Dec</v>
      </c>
      <c r="X1494" s="19">
        <f t="shared" si="263"/>
        <v>1968</v>
      </c>
      <c r="AG1494" s="19" t="s">
        <v>5404</v>
      </c>
      <c r="AH1494" s="19" t="s">
        <v>8336</v>
      </c>
      <c r="AI1494" s="19" t="s">
        <v>8298</v>
      </c>
      <c r="AJ1494" s="19" t="s">
        <v>8302</v>
      </c>
      <c r="AK1494" s="19" t="str">
        <v>tier - 3</v>
      </c>
      <c r="AL1494" s="19" t="str">
        <v>tier - 1</v>
      </c>
      <c r="AT1494" s="19" t="s">
        <v>8330</v>
      </c>
      <c r="AU1494" s="19" t="str">
        <v>R1011</v>
      </c>
      <c r="BD1494" s="39">
        <v>1961</v>
      </c>
      <c r="BE1494" s="19" t="str">
        <f t="shared" si="258"/>
        <v>Nov</v>
      </c>
      <c r="BF1494" s="19">
        <v>28</v>
      </c>
      <c r="BG1494" s="40">
        <f t="shared" si="259"/>
        <v>22613</v>
      </c>
      <c r="BM1494" s="39">
        <v>1969</v>
      </c>
      <c r="BN1494" s="19" t="str">
        <f t="shared" si="260"/>
        <v>Nov</v>
      </c>
      <c r="BO1494" s="19">
        <v>26</v>
      </c>
      <c r="BP1494" s="40">
        <f t="shared" si="257"/>
        <v>25533</v>
      </c>
      <c r="BQ1494" s="19">
        <f ca="1" t="shared" si="261"/>
        <v>55</v>
      </c>
      <c r="BU1494" s="19">
        <v>12579.92</v>
      </c>
      <c r="BV1494" s="41">
        <v>12579.92</v>
      </c>
    </row>
    <row r="1495" spans="1:74">
      <c r="A1495" s="19" t="s">
        <v>5432</v>
      </c>
      <c r="B1495" s="39">
        <v>1962</v>
      </c>
      <c r="C1495" s="19">
        <f t="shared" si="254"/>
        <v>1962</v>
      </c>
      <c r="D1495" s="19" t="s">
        <v>8301</v>
      </c>
      <c r="E1495" s="19" t="str">
        <f t="shared" si="253"/>
        <v>Nov</v>
      </c>
      <c r="F1495" s="19">
        <v>22</v>
      </c>
      <c r="G1495" s="40">
        <f t="shared" si="255"/>
        <v>22972</v>
      </c>
      <c r="H1495" s="19">
        <v>0</v>
      </c>
      <c r="I1495" s="19">
        <v>12629.9</v>
      </c>
      <c r="J1495" s="41">
        <v>12629.9</v>
      </c>
      <c r="K1495" s="19" t="s">
        <v>8298</v>
      </c>
      <c r="L1495" s="19" t="str">
        <v>tier - 3</v>
      </c>
      <c r="M1495" s="19" t="s">
        <v>8298</v>
      </c>
      <c r="N1495" s="19" t="str">
        <v>tier - 3</v>
      </c>
      <c r="O1495" s="19" t="s">
        <v>8299</v>
      </c>
      <c r="P1495" s="19" t="str">
        <v>R1013</v>
      </c>
      <c r="Q1495" s="19">
        <f ca="1" t="shared" si="256"/>
        <v>62</v>
      </c>
      <c r="R1495" s="29"/>
      <c r="U1495" s="19" t="s">
        <v>8296</v>
      </c>
      <c r="V1495" s="19" t="str">
        <f t="shared" si="262"/>
        <v>Jul</v>
      </c>
      <c r="X1495" s="19">
        <f t="shared" si="263"/>
        <v>1966</v>
      </c>
      <c r="AG1495" s="19" t="s">
        <v>5407</v>
      </c>
      <c r="AH1495" s="19" t="s">
        <v>8336</v>
      </c>
      <c r="AI1495" s="19" t="s">
        <v>8298</v>
      </c>
      <c r="AJ1495" s="19" t="s">
        <v>8302</v>
      </c>
      <c r="AK1495" s="19" t="str">
        <v>tier - 3</v>
      </c>
      <c r="AL1495" s="19" t="str">
        <v>tier - 1</v>
      </c>
      <c r="AT1495" s="19" t="s">
        <v>8335</v>
      </c>
      <c r="AU1495" s="19" t="str">
        <v>R1025</v>
      </c>
      <c r="BD1495" s="39">
        <v>1969</v>
      </c>
      <c r="BE1495" s="19" t="str">
        <f t="shared" si="258"/>
        <v>Nov</v>
      </c>
      <c r="BF1495" s="19">
        <v>26</v>
      </c>
      <c r="BG1495" s="40">
        <f t="shared" si="259"/>
        <v>25533</v>
      </c>
      <c r="BM1495" s="39">
        <v>1970</v>
      </c>
      <c r="BN1495" s="19" t="str">
        <f t="shared" si="260"/>
        <v>Jun</v>
      </c>
      <c r="BO1495" s="19">
        <v>18</v>
      </c>
      <c r="BP1495" s="40">
        <f t="shared" si="257"/>
        <v>25737</v>
      </c>
      <c r="BQ1495" s="19">
        <f ca="1" t="shared" si="261"/>
        <v>55</v>
      </c>
      <c r="BU1495" s="19">
        <v>12592.53</v>
      </c>
      <c r="BV1495" s="41">
        <v>12592.53</v>
      </c>
    </row>
    <row r="1496" spans="1:74">
      <c r="A1496" s="19" t="s">
        <v>5436</v>
      </c>
      <c r="B1496" s="39">
        <v>1962</v>
      </c>
      <c r="C1496" s="19">
        <f t="shared" si="254"/>
        <v>1962</v>
      </c>
      <c r="D1496" s="19" t="s">
        <v>8296</v>
      </c>
      <c r="E1496" s="19" t="str">
        <f t="shared" si="253"/>
        <v>Jul</v>
      </c>
      <c r="F1496" s="19">
        <v>22</v>
      </c>
      <c r="G1496" s="40">
        <f t="shared" si="255"/>
        <v>22849</v>
      </c>
      <c r="H1496" s="19">
        <v>0</v>
      </c>
      <c r="I1496" s="19">
        <v>12638.2</v>
      </c>
      <c r="J1496" s="41">
        <v>12638.2</v>
      </c>
      <c r="K1496" s="19" t="s">
        <v>8298</v>
      </c>
      <c r="L1496" s="19" t="str">
        <v>tier - 3</v>
      </c>
      <c r="M1496" s="19" t="s">
        <v>8302</v>
      </c>
      <c r="N1496" s="19" t="str">
        <v>tier - 1</v>
      </c>
      <c r="O1496" s="19" t="s">
        <v>8330</v>
      </c>
      <c r="P1496" s="19" t="str">
        <v>R1011</v>
      </c>
      <c r="Q1496" s="19">
        <f ca="1" t="shared" si="256"/>
        <v>63</v>
      </c>
      <c r="R1496" s="29"/>
      <c r="U1496" s="19" t="s">
        <v>8329</v>
      </c>
      <c r="V1496" s="19" t="str">
        <f t="shared" si="262"/>
        <v>Oct</v>
      </c>
      <c r="X1496" s="19">
        <f t="shared" si="263"/>
        <v>1962</v>
      </c>
      <c r="AG1496" s="19" t="s">
        <v>5411</v>
      </c>
      <c r="AH1496" s="19" t="s">
        <v>8336</v>
      </c>
      <c r="AI1496" s="19" t="s">
        <v>8298</v>
      </c>
      <c r="AJ1496" s="19" t="s">
        <v>8297</v>
      </c>
      <c r="AK1496" s="19" t="str">
        <v>tier - 3</v>
      </c>
      <c r="AL1496" s="19" t="str">
        <v>tier - 2</v>
      </c>
      <c r="AT1496" s="19" t="s">
        <v>8299</v>
      </c>
      <c r="AU1496" s="19" t="str">
        <v>R1013</v>
      </c>
      <c r="BD1496" s="39">
        <v>1970</v>
      </c>
      <c r="BE1496" s="19" t="str">
        <f t="shared" si="258"/>
        <v>Jun</v>
      </c>
      <c r="BF1496" s="19">
        <v>18</v>
      </c>
      <c r="BG1496" s="40">
        <f t="shared" si="259"/>
        <v>25737</v>
      </c>
      <c r="BM1496" s="39">
        <v>1988</v>
      </c>
      <c r="BN1496" s="19" t="str">
        <f t="shared" si="260"/>
        <v>Aug</v>
      </c>
      <c r="BO1496" s="19">
        <v>11</v>
      </c>
      <c r="BP1496" s="40">
        <f t="shared" si="257"/>
        <v>32366</v>
      </c>
      <c r="BQ1496" s="19">
        <f ca="1" t="shared" si="261"/>
        <v>37</v>
      </c>
      <c r="BU1496" s="19">
        <v>12600.46</v>
      </c>
      <c r="BV1496" s="41">
        <v>12600.46</v>
      </c>
    </row>
    <row r="1497" spans="1:74">
      <c r="A1497" s="19" t="s">
        <v>5440</v>
      </c>
      <c r="B1497" s="39">
        <v>1972</v>
      </c>
      <c r="C1497" s="19">
        <f t="shared" si="254"/>
        <v>1972</v>
      </c>
      <c r="D1497" s="19" t="s">
        <v>8310</v>
      </c>
      <c r="E1497" s="19" t="str">
        <f t="shared" si="253"/>
        <v>Sep</v>
      </c>
      <c r="F1497" s="19">
        <v>5</v>
      </c>
      <c r="G1497" s="40">
        <f t="shared" si="255"/>
        <v>26547</v>
      </c>
      <c r="H1497" s="19">
        <v>0</v>
      </c>
      <c r="I1497" s="19">
        <v>12640.24</v>
      </c>
      <c r="J1497" s="41">
        <v>12640.24</v>
      </c>
      <c r="K1497" s="19" t="s">
        <v>8298</v>
      </c>
      <c r="L1497" s="19" t="str">
        <v>tier - 3</v>
      </c>
      <c r="M1497" s="19" t="s">
        <v>8302</v>
      </c>
      <c r="N1497" s="19" t="str">
        <v>tier - 1</v>
      </c>
      <c r="O1497" s="19" t="s">
        <v>8330</v>
      </c>
      <c r="P1497" s="19" t="str">
        <v>R1011</v>
      </c>
      <c r="Q1497" s="19">
        <f ca="1" t="shared" si="256"/>
        <v>53</v>
      </c>
      <c r="R1497" s="29"/>
      <c r="U1497" s="19" t="s">
        <v>8301</v>
      </c>
      <c r="V1497" s="19" t="str">
        <f t="shared" si="262"/>
        <v>Nov</v>
      </c>
      <c r="X1497" s="19">
        <f t="shared" si="263"/>
        <v>1961</v>
      </c>
      <c r="AG1497" s="19" t="s">
        <v>5414</v>
      </c>
      <c r="AH1497" s="19" t="s">
        <v>8336</v>
      </c>
      <c r="AI1497" s="19" t="s">
        <v>8298</v>
      </c>
      <c r="AJ1497" s="19" t="s">
        <v>8302</v>
      </c>
      <c r="AK1497" s="19" t="str">
        <v>tier - 3</v>
      </c>
      <c r="AL1497" s="19" t="str">
        <v>tier - 1</v>
      </c>
      <c r="AT1497" s="19" t="s">
        <v>8338</v>
      </c>
      <c r="AU1497" s="19" t="str">
        <v>R1023</v>
      </c>
      <c r="BD1497" s="39">
        <v>1988</v>
      </c>
      <c r="BE1497" s="19" t="str">
        <f t="shared" si="258"/>
        <v>Aug</v>
      </c>
      <c r="BF1497" s="19">
        <v>11</v>
      </c>
      <c r="BG1497" s="40">
        <f t="shared" si="259"/>
        <v>32366</v>
      </c>
      <c r="BM1497" s="39">
        <v>1998</v>
      </c>
      <c r="BN1497" s="19" t="str">
        <f t="shared" si="260"/>
        <v>Nov</v>
      </c>
      <c r="BO1497" s="19">
        <v>18</v>
      </c>
      <c r="BP1497" s="40">
        <f t="shared" si="257"/>
        <v>36117</v>
      </c>
      <c r="BQ1497" s="19">
        <f ca="1" t="shared" si="261"/>
        <v>26</v>
      </c>
      <c r="BU1497" s="19">
        <v>12609.89</v>
      </c>
      <c r="BV1497" s="41">
        <v>12609.89</v>
      </c>
    </row>
    <row r="1498" spans="1:74">
      <c r="A1498" s="19" t="s">
        <v>5445</v>
      </c>
      <c r="B1498" s="39">
        <v>1966</v>
      </c>
      <c r="C1498" s="19">
        <f t="shared" si="254"/>
        <v>1966</v>
      </c>
      <c r="D1498" s="19" t="s">
        <v>8326</v>
      </c>
      <c r="E1498" s="19" t="str">
        <f t="shared" si="253"/>
        <v>Dec</v>
      </c>
      <c r="F1498" s="19">
        <v>17</v>
      </c>
      <c r="G1498" s="40">
        <f t="shared" si="255"/>
        <v>24458</v>
      </c>
      <c r="H1498" s="19">
        <v>2</v>
      </c>
      <c r="I1498" s="19">
        <v>12643.38</v>
      </c>
      <c r="J1498" s="41">
        <v>12643.38</v>
      </c>
      <c r="K1498" s="19" t="s">
        <v>8298</v>
      </c>
      <c r="L1498" s="19" t="str">
        <v>tier - 3</v>
      </c>
      <c r="M1498" s="19" t="s">
        <v>8302</v>
      </c>
      <c r="N1498" s="19" t="str">
        <v>tier - 1</v>
      </c>
      <c r="O1498" s="19" t="s">
        <v>8315</v>
      </c>
      <c r="P1498" s="19" t="str">
        <v>R1012</v>
      </c>
      <c r="Q1498" s="19">
        <f ca="1" t="shared" si="256"/>
        <v>58</v>
      </c>
      <c r="R1498" s="29"/>
      <c r="U1498" s="19" t="s">
        <v>8301</v>
      </c>
      <c r="V1498" s="19" t="str">
        <f t="shared" si="262"/>
        <v>Nov</v>
      </c>
      <c r="X1498" s="19">
        <f t="shared" si="263"/>
        <v>1961</v>
      </c>
      <c r="AG1498" s="19" t="s">
        <v>5417</v>
      </c>
      <c r="AH1498" s="19" t="s">
        <v>8336</v>
      </c>
      <c r="AI1498" s="19" t="s">
        <v>8298</v>
      </c>
      <c r="AJ1498" s="19" t="s">
        <v>8298</v>
      </c>
      <c r="AK1498" s="19" t="str">
        <v>tier - 3</v>
      </c>
      <c r="AL1498" s="19" t="str">
        <v>tier - 3</v>
      </c>
      <c r="AT1498" s="19" t="s">
        <v>8315</v>
      </c>
      <c r="AU1498" s="19" t="str">
        <v>R1012</v>
      </c>
      <c r="BD1498" s="39">
        <v>1998</v>
      </c>
      <c r="BE1498" s="19" t="str">
        <f t="shared" si="258"/>
        <v>Nov</v>
      </c>
      <c r="BF1498" s="19">
        <v>18</v>
      </c>
      <c r="BG1498" s="40">
        <f t="shared" si="259"/>
        <v>36117</v>
      </c>
      <c r="BM1498" s="39">
        <v>1963</v>
      </c>
      <c r="BN1498" s="19" t="str">
        <f t="shared" si="260"/>
        <v>Aug</v>
      </c>
      <c r="BO1498" s="19">
        <v>19</v>
      </c>
      <c r="BP1498" s="40">
        <f t="shared" si="257"/>
        <v>23242</v>
      </c>
      <c r="BQ1498" s="19">
        <f ca="1" t="shared" si="261"/>
        <v>62</v>
      </c>
      <c r="BU1498" s="19">
        <v>12622.18</v>
      </c>
      <c r="BV1498" s="41">
        <v>12622.18</v>
      </c>
    </row>
    <row r="1499" spans="1:74">
      <c r="A1499" s="19" t="s">
        <v>5449</v>
      </c>
      <c r="B1499" s="39">
        <v>1962</v>
      </c>
      <c r="C1499" s="19">
        <f t="shared" si="254"/>
        <v>1962</v>
      </c>
      <c r="D1499" s="19" t="s">
        <v>8296</v>
      </c>
      <c r="E1499" s="19" t="str">
        <f t="shared" si="253"/>
        <v>Jul</v>
      </c>
      <c r="F1499" s="19">
        <v>11</v>
      </c>
      <c r="G1499" s="40">
        <f t="shared" si="255"/>
        <v>22838</v>
      </c>
      <c r="H1499" s="19">
        <v>0</v>
      </c>
      <c r="I1499" s="19">
        <v>12644.59</v>
      </c>
      <c r="J1499" s="41">
        <v>12644.59</v>
      </c>
      <c r="K1499" s="19" t="s">
        <v>8298</v>
      </c>
      <c r="L1499" s="19" t="str">
        <v>tier - 3</v>
      </c>
      <c r="M1499" s="19" t="s">
        <v>8297</v>
      </c>
      <c r="N1499" s="19" t="str">
        <v>tier - 2</v>
      </c>
      <c r="O1499" s="19" t="s">
        <v>8330</v>
      </c>
      <c r="P1499" s="19" t="str">
        <v>R1011</v>
      </c>
      <c r="Q1499" s="19">
        <f ca="1" t="shared" si="256"/>
        <v>63</v>
      </c>
      <c r="R1499" s="29"/>
      <c r="U1499" s="19" t="s">
        <v>8301</v>
      </c>
      <c r="V1499" s="19" t="str">
        <f t="shared" si="262"/>
        <v>Nov</v>
      </c>
      <c r="X1499" s="19">
        <f t="shared" si="263"/>
        <v>1969</v>
      </c>
      <c r="AG1499" s="19" t="s">
        <v>5421</v>
      </c>
      <c r="AH1499" s="19" t="s">
        <v>8336</v>
      </c>
      <c r="AI1499" s="19" t="s">
        <v>8298</v>
      </c>
      <c r="AJ1499" s="19" t="s">
        <v>8302</v>
      </c>
      <c r="AK1499" s="19" t="str">
        <v>tier - 3</v>
      </c>
      <c r="AL1499" s="19" t="str">
        <v>tier - 1</v>
      </c>
      <c r="AT1499" s="19" t="s">
        <v>8315</v>
      </c>
      <c r="AU1499" s="19" t="str">
        <v>R1012</v>
      </c>
      <c r="BD1499" s="39">
        <v>1963</v>
      </c>
      <c r="BE1499" s="19" t="str">
        <f t="shared" si="258"/>
        <v>Aug</v>
      </c>
      <c r="BF1499" s="19">
        <v>19</v>
      </c>
      <c r="BG1499" s="40">
        <f t="shared" si="259"/>
        <v>23242</v>
      </c>
      <c r="BM1499" s="39">
        <v>1970</v>
      </c>
      <c r="BN1499" s="19" t="str">
        <f t="shared" si="260"/>
        <v>Dec</v>
      </c>
      <c r="BO1499" s="19">
        <v>28</v>
      </c>
      <c r="BP1499" s="40">
        <f t="shared" si="257"/>
        <v>25930</v>
      </c>
      <c r="BQ1499" s="19">
        <f ca="1" t="shared" si="261"/>
        <v>54</v>
      </c>
      <c r="BU1499" s="19">
        <v>12624.74</v>
      </c>
      <c r="BV1499" s="41">
        <v>12624.74</v>
      </c>
    </row>
    <row r="1500" spans="1:74">
      <c r="A1500" s="19" t="s">
        <v>5452</v>
      </c>
      <c r="B1500" s="39">
        <v>1965</v>
      </c>
      <c r="C1500" s="19">
        <f t="shared" si="254"/>
        <v>1965</v>
      </c>
      <c r="D1500" s="19" t="s">
        <v>8310</v>
      </c>
      <c r="E1500" s="19" t="str">
        <f t="shared" si="253"/>
        <v>Sep</v>
      </c>
      <c r="F1500" s="19">
        <v>14</v>
      </c>
      <c r="G1500" s="40">
        <f t="shared" si="255"/>
        <v>23999</v>
      </c>
      <c r="H1500" s="19">
        <v>2</v>
      </c>
      <c r="I1500" s="19">
        <v>12646.21</v>
      </c>
      <c r="J1500" s="41">
        <v>12646.21</v>
      </c>
      <c r="K1500" s="19" t="s">
        <v>8298</v>
      </c>
      <c r="L1500" s="19" t="str">
        <v>tier - 3</v>
      </c>
      <c r="M1500" s="19" t="s">
        <v>8297</v>
      </c>
      <c r="N1500" s="19" t="str">
        <v>tier - 2</v>
      </c>
      <c r="O1500" s="19" t="s">
        <v>8330</v>
      </c>
      <c r="P1500" s="19" t="str">
        <v>R1011</v>
      </c>
      <c r="Q1500" s="19">
        <f ca="1" t="shared" si="256"/>
        <v>60</v>
      </c>
      <c r="R1500" s="29"/>
      <c r="U1500" s="19" t="s">
        <v>8303</v>
      </c>
      <c r="V1500" s="19" t="str">
        <f t="shared" si="262"/>
        <v>Jun</v>
      </c>
      <c r="X1500" s="19">
        <f t="shared" si="263"/>
        <v>1970</v>
      </c>
      <c r="AG1500" s="19" t="s">
        <v>5425</v>
      </c>
      <c r="AH1500" s="19" t="s">
        <v>8336</v>
      </c>
      <c r="AI1500" s="19" t="s">
        <v>8298</v>
      </c>
      <c r="AJ1500" s="19" t="s">
        <v>8302</v>
      </c>
      <c r="AK1500" s="19" t="str">
        <v>tier - 3</v>
      </c>
      <c r="AL1500" s="19" t="str">
        <v>tier - 1</v>
      </c>
      <c r="AT1500" s="19" t="s">
        <v>8315</v>
      </c>
      <c r="AU1500" s="19" t="str">
        <v>R1012</v>
      </c>
      <c r="BD1500" s="39">
        <v>1970</v>
      </c>
      <c r="BE1500" s="19" t="str">
        <f t="shared" si="258"/>
        <v>Dec</v>
      </c>
      <c r="BF1500" s="19">
        <v>28</v>
      </c>
      <c r="BG1500" s="40">
        <f t="shared" si="259"/>
        <v>25930</v>
      </c>
      <c r="BM1500" s="39">
        <v>1965</v>
      </c>
      <c r="BN1500" s="19" t="str">
        <f t="shared" si="260"/>
        <v>Oct</v>
      </c>
      <c r="BO1500" s="19">
        <v>4</v>
      </c>
      <c r="BP1500" s="40">
        <f t="shared" si="257"/>
        <v>24019</v>
      </c>
      <c r="BQ1500" s="19">
        <f ca="1" t="shared" si="261"/>
        <v>60</v>
      </c>
      <c r="BU1500" s="19">
        <v>12629.17</v>
      </c>
      <c r="BV1500" s="41">
        <v>12629.17</v>
      </c>
    </row>
    <row r="1501" spans="1:74">
      <c r="A1501" s="19" t="s">
        <v>5456</v>
      </c>
      <c r="B1501" s="39">
        <v>1962</v>
      </c>
      <c r="C1501" s="19">
        <f t="shared" si="254"/>
        <v>1962</v>
      </c>
      <c r="D1501" s="19" t="s">
        <v>8328</v>
      </c>
      <c r="E1501" s="19" t="str">
        <f t="shared" si="253"/>
        <v>Aug</v>
      </c>
      <c r="F1501" s="19">
        <v>27</v>
      </c>
      <c r="G1501" s="40">
        <f t="shared" si="255"/>
        <v>22885</v>
      </c>
      <c r="H1501" s="19">
        <v>0</v>
      </c>
      <c r="I1501" s="19">
        <v>12648.7</v>
      </c>
      <c r="J1501" s="41">
        <v>12648.7</v>
      </c>
      <c r="K1501" s="19" t="s">
        <v>8298</v>
      </c>
      <c r="L1501" s="19" t="str">
        <v>tier - 3</v>
      </c>
      <c r="M1501" s="19" t="s">
        <v>8297</v>
      </c>
      <c r="N1501" s="19" t="str">
        <v>tier - 2</v>
      </c>
      <c r="O1501" s="19" t="s">
        <v>8299</v>
      </c>
      <c r="P1501" s="19" t="str">
        <v>R1013</v>
      </c>
      <c r="Q1501" s="19">
        <f ca="1" t="shared" si="256"/>
        <v>63</v>
      </c>
      <c r="R1501" s="29"/>
      <c r="U1501" s="19" t="s">
        <v>8328</v>
      </c>
      <c r="V1501" s="19" t="str">
        <f t="shared" si="262"/>
        <v>Aug</v>
      </c>
      <c r="X1501" s="19">
        <f t="shared" si="263"/>
        <v>1988</v>
      </c>
      <c r="AG1501" s="19" t="s">
        <v>5428</v>
      </c>
      <c r="AH1501" s="19" t="s">
        <v>8336</v>
      </c>
      <c r="AI1501" s="19" t="s">
        <v>8298</v>
      </c>
      <c r="AJ1501" s="19" t="s">
        <v>8302</v>
      </c>
      <c r="AK1501" s="19" t="str">
        <v>tier - 3</v>
      </c>
      <c r="AL1501" s="19" t="str">
        <v>tier - 1</v>
      </c>
      <c r="AT1501" s="19" t="s">
        <v>8299</v>
      </c>
      <c r="AU1501" s="19" t="str">
        <v>R1013</v>
      </c>
      <c r="BD1501" s="39">
        <v>1965</v>
      </c>
      <c r="BE1501" s="19" t="str">
        <f t="shared" si="258"/>
        <v>Oct</v>
      </c>
      <c r="BF1501" s="19">
        <v>4</v>
      </c>
      <c r="BG1501" s="40">
        <f t="shared" si="259"/>
        <v>24019</v>
      </c>
      <c r="BM1501" s="39">
        <v>1962</v>
      </c>
      <c r="BN1501" s="19" t="str">
        <f t="shared" si="260"/>
        <v>Nov</v>
      </c>
      <c r="BO1501" s="19">
        <v>22</v>
      </c>
      <c r="BP1501" s="40">
        <f t="shared" si="257"/>
        <v>22972</v>
      </c>
      <c r="BQ1501" s="19">
        <f ca="1" t="shared" si="261"/>
        <v>62</v>
      </c>
      <c r="BU1501" s="19">
        <v>12629.9</v>
      </c>
      <c r="BV1501" s="41">
        <v>12629.9</v>
      </c>
    </row>
    <row r="1502" spans="1:74">
      <c r="A1502" s="19" t="s">
        <v>5460</v>
      </c>
      <c r="B1502" s="39">
        <v>1974</v>
      </c>
      <c r="C1502" s="19">
        <f t="shared" si="254"/>
        <v>1974</v>
      </c>
      <c r="D1502" s="19" t="s">
        <v>8310</v>
      </c>
      <c r="E1502" s="19" t="str">
        <f t="shared" si="253"/>
        <v>Sep</v>
      </c>
      <c r="F1502" s="19">
        <v>24</v>
      </c>
      <c r="G1502" s="40">
        <f t="shared" si="255"/>
        <v>27296</v>
      </c>
      <c r="H1502" s="19">
        <v>0</v>
      </c>
      <c r="I1502" s="19">
        <v>12697.48</v>
      </c>
      <c r="J1502" s="41">
        <v>12697.48</v>
      </c>
      <c r="K1502" s="19" t="s">
        <v>8298</v>
      </c>
      <c r="L1502" s="19" t="str">
        <v>tier - 3</v>
      </c>
      <c r="M1502" s="19" t="s">
        <v>8298</v>
      </c>
      <c r="N1502" s="19" t="str">
        <v>tier - 3</v>
      </c>
      <c r="O1502" s="19" t="s">
        <v>8340</v>
      </c>
      <c r="P1502" s="19" t="str">
        <v>R1021</v>
      </c>
      <c r="Q1502" s="19">
        <f ca="1" t="shared" si="256"/>
        <v>51</v>
      </c>
      <c r="R1502" s="29"/>
      <c r="U1502" s="19" t="s">
        <v>8301</v>
      </c>
      <c r="V1502" s="19" t="str">
        <f t="shared" si="262"/>
        <v>Nov</v>
      </c>
      <c r="X1502" s="19">
        <f t="shared" si="263"/>
        <v>1998</v>
      </c>
      <c r="AG1502" s="19" t="s">
        <v>5432</v>
      </c>
      <c r="AH1502" s="19" t="s">
        <v>8336</v>
      </c>
      <c r="AI1502" s="19" t="s">
        <v>8298</v>
      </c>
      <c r="AJ1502" s="19" t="s">
        <v>8298</v>
      </c>
      <c r="AK1502" s="19" t="str">
        <v>tier - 3</v>
      </c>
      <c r="AL1502" s="19" t="str">
        <v>tier - 3</v>
      </c>
      <c r="AT1502" s="19" t="s">
        <v>8299</v>
      </c>
      <c r="AU1502" s="19" t="str">
        <v>R1013</v>
      </c>
      <c r="BD1502" s="39">
        <v>1962</v>
      </c>
      <c r="BE1502" s="19" t="str">
        <f t="shared" si="258"/>
        <v>Nov</v>
      </c>
      <c r="BF1502" s="19">
        <v>22</v>
      </c>
      <c r="BG1502" s="40">
        <f t="shared" si="259"/>
        <v>22972</v>
      </c>
      <c r="BM1502" s="39">
        <v>1962</v>
      </c>
      <c r="BN1502" s="19" t="str">
        <f t="shared" si="260"/>
        <v>Jul</v>
      </c>
      <c r="BO1502" s="19">
        <v>22</v>
      </c>
      <c r="BP1502" s="40">
        <f t="shared" si="257"/>
        <v>22849</v>
      </c>
      <c r="BQ1502" s="19">
        <f ca="1" t="shared" si="261"/>
        <v>63</v>
      </c>
      <c r="BU1502" s="19">
        <v>12638.2</v>
      </c>
      <c r="BV1502" s="41">
        <v>12638.2</v>
      </c>
    </row>
    <row r="1503" spans="1:74">
      <c r="A1503" s="19" t="s">
        <v>5464</v>
      </c>
      <c r="B1503" s="39">
        <v>1992</v>
      </c>
      <c r="C1503" s="19">
        <f t="shared" si="254"/>
        <v>1992</v>
      </c>
      <c r="D1503" s="19" t="s">
        <v>8296</v>
      </c>
      <c r="E1503" s="19" t="str">
        <f t="shared" si="253"/>
        <v>Jul</v>
      </c>
      <c r="F1503" s="19">
        <v>7</v>
      </c>
      <c r="G1503" s="40">
        <f t="shared" si="255"/>
        <v>33792</v>
      </c>
      <c r="H1503" s="19">
        <v>0</v>
      </c>
      <c r="I1503" s="19">
        <v>12699.56</v>
      </c>
      <c r="J1503" s="41">
        <v>12699.56</v>
      </c>
      <c r="K1503" s="19" t="s">
        <v>8298</v>
      </c>
      <c r="L1503" s="19" t="str">
        <v>tier - 3</v>
      </c>
      <c r="M1503" s="19" t="s">
        <v>8297</v>
      </c>
      <c r="N1503" s="19" t="str">
        <v>tier - 2</v>
      </c>
      <c r="O1503" s="19" t="s">
        <v>8330</v>
      </c>
      <c r="P1503" s="19" t="str">
        <v>R1011</v>
      </c>
      <c r="Q1503" s="19">
        <f ca="1" t="shared" si="256"/>
        <v>33</v>
      </c>
      <c r="R1503" s="29"/>
      <c r="U1503" s="19" t="s">
        <v>8328</v>
      </c>
      <c r="V1503" s="19" t="str">
        <f t="shared" si="262"/>
        <v>Aug</v>
      </c>
      <c r="X1503" s="19">
        <f t="shared" si="263"/>
        <v>1963</v>
      </c>
      <c r="AG1503" s="19" t="s">
        <v>5436</v>
      </c>
      <c r="AH1503" s="19" t="s">
        <v>8336</v>
      </c>
      <c r="AI1503" s="19" t="s">
        <v>8298</v>
      </c>
      <c r="AJ1503" s="19" t="s">
        <v>8302</v>
      </c>
      <c r="AK1503" s="19" t="str">
        <v>tier - 3</v>
      </c>
      <c r="AL1503" s="19" t="str">
        <v>tier - 1</v>
      </c>
      <c r="AT1503" s="19" t="s">
        <v>8330</v>
      </c>
      <c r="AU1503" s="19" t="str">
        <v>R1011</v>
      </c>
      <c r="BD1503" s="39">
        <v>1962</v>
      </c>
      <c r="BE1503" s="19" t="str">
        <f t="shared" si="258"/>
        <v>Jul</v>
      </c>
      <c r="BF1503" s="19">
        <v>22</v>
      </c>
      <c r="BG1503" s="40">
        <f t="shared" si="259"/>
        <v>22849</v>
      </c>
      <c r="BM1503" s="39">
        <v>1972</v>
      </c>
      <c r="BN1503" s="19" t="str">
        <f t="shared" si="260"/>
        <v>Sep</v>
      </c>
      <c r="BO1503" s="19">
        <v>5</v>
      </c>
      <c r="BP1503" s="40">
        <f t="shared" si="257"/>
        <v>26547</v>
      </c>
      <c r="BQ1503" s="19">
        <f ca="1" t="shared" si="261"/>
        <v>53</v>
      </c>
      <c r="BU1503" s="19">
        <v>12640.24</v>
      </c>
      <c r="BV1503" s="41">
        <v>12640.24</v>
      </c>
    </row>
    <row r="1504" spans="1:74">
      <c r="A1504" s="19" t="s">
        <v>5467</v>
      </c>
      <c r="B1504" s="39">
        <v>1964</v>
      </c>
      <c r="C1504" s="19">
        <f t="shared" si="254"/>
        <v>1964</v>
      </c>
      <c r="D1504" s="19" t="s">
        <v>8301</v>
      </c>
      <c r="E1504" s="19" t="str">
        <f t="shared" si="253"/>
        <v>Nov</v>
      </c>
      <c r="F1504" s="19">
        <v>28</v>
      </c>
      <c r="G1504" s="40">
        <f t="shared" si="255"/>
        <v>23709</v>
      </c>
      <c r="H1504" s="19">
        <v>0</v>
      </c>
      <c r="I1504" s="19">
        <v>12700.63</v>
      </c>
      <c r="J1504" s="41">
        <v>12700.63</v>
      </c>
      <c r="K1504" s="19" t="s">
        <v>8298</v>
      </c>
      <c r="L1504" s="19" t="str">
        <v>tier - 3</v>
      </c>
      <c r="M1504" s="19" t="s">
        <v>8298</v>
      </c>
      <c r="N1504" s="19" t="str">
        <v>tier - 3</v>
      </c>
      <c r="O1504" s="19" t="s">
        <v>8330</v>
      </c>
      <c r="P1504" s="19" t="str">
        <v>R1011</v>
      </c>
      <c r="Q1504" s="19">
        <f ca="1" t="shared" si="256"/>
        <v>60</v>
      </c>
      <c r="R1504" s="29"/>
      <c r="U1504" s="19" t="s">
        <v>8326</v>
      </c>
      <c r="V1504" s="19" t="str">
        <f t="shared" si="262"/>
        <v>Dec</v>
      </c>
      <c r="X1504" s="19">
        <f t="shared" si="263"/>
        <v>1970</v>
      </c>
      <c r="AG1504" s="19" t="s">
        <v>5440</v>
      </c>
      <c r="AH1504" s="19" t="s">
        <v>8336</v>
      </c>
      <c r="AI1504" s="19" t="s">
        <v>8298</v>
      </c>
      <c r="AJ1504" s="19" t="s">
        <v>8302</v>
      </c>
      <c r="AK1504" s="19" t="str">
        <v>tier - 3</v>
      </c>
      <c r="AL1504" s="19" t="str">
        <v>tier - 1</v>
      </c>
      <c r="AT1504" s="19" t="s">
        <v>8330</v>
      </c>
      <c r="AU1504" s="19" t="str">
        <v>R1011</v>
      </c>
      <c r="BD1504" s="39">
        <v>1972</v>
      </c>
      <c r="BE1504" s="19" t="str">
        <f t="shared" si="258"/>
        <v>Sep</v>
      </c>
      <c r="BF1504" s="19">
        <v>5</v>
      </c>
      <c r="BG1504" s="40">
        <f t="shared" si="259"/>
        <v>26547</v>
      </c>
      <c r="BM1504" s="39">
        <v>1966</v>
      </c>
      <c r="BN1504" s="19" t="str">
        <f t="shared" si="260"/>
        <v>Dec</v>
      </c>
      <c r="BO1504" s="19">
        <v>17</v>
      </c>
      <c r="BP1504" s="40">
        <f t="shared" si="257"/>
        <v>24458</v>
      </c>
      <c r="BQ1504" s="19">
        <f ca="1" t="shared" si="261"/>
        <v>58</v>
      </c>
      <c r="BU1504" s="19">
        <v>12643.38</v>
      </c>
      <c r="BV1504" s="41">
        <v>12643.38</v>
      </c>
    </row>
    <row r="1505" spans="1:74">
      <c r="A1505" s="19" t="s">
        <v>5471</v>
      </c>
      <c r="B1505" s="39">
        <v>1970</v>
      </c>
      <c r="C1505" s="19">
        <f t="shared" si="254"/>
        <v>1970</v>
      </c>
      <c r="D1505" s="19" t="s">
        <v>8296</v>
      </c>
      <c r="E1505" s="19" t="str">
        <f t="shared" si="253"/>
        <v>Jul</v>
      </c>
      <c r="F1505" s="19">
        <v>8</v>
      </c>
      <c r="G1505" s="40">
        <f t="shared" si="255"/>
        <v>25757</v>
      </c>
      <c r="H1505" s="19">
        <v>0</v>
      </c>
      <c r="I1505" s="19">
        <v>12713</v>
      </c>
      <c r="J1505" s="41">
        <v>12713</v>
      </c>
      <c r="K1505" s="19" t="s">
        <v>8298</v>
      </c>
      <c r="L1505" s="19" t="str">
        <v>tier - 3</v>
      </c>
      <c r="M1505" s="19" t="s">
        <v>8302</v>
      </c>
      <c r="N1505" s="19" t="str">
        <v>tier - 1</v>
      </c>
      <c r="O1505" s="19" t="s">
        <v>8330</v>
      </c>
      <c r="P1505" s="19" t="str">
        <v>R1011</v>
      </c>
      <c r="Q1505" s="19">
        <f ca="1" t="shared" si="256"/>
        <v>55</v>
      </c>
      <c r="R1505" s="29"/>
      <c r="U1505" s="19" t="s">
        <v>8329</v>
      </c>
      <c r="V1505" s="19" t="str">
        <f t="shared" si="262"/>
        <v>Oct</v>
      </c>
      <c r="X1505" s="19">
        <f t="shared" si="263"/>
        <v>1965</v>
      </c>
      <c r="AG1505" s="19" t="s">
        <v>5445</v>
      </c>
      <c r="AH1505" s="19" t="s">
        <v>8336</v>
      </c>
      <c r="AI1505" s="19" t="s">
        <v>8298</v>
      </c>
      <c r="AJ1505" s="19" t="s">
        <v>8302</v>
      </c>
      <c r="AK1505" s="19" t="str">
        <v>tier - 3</v>
      </c>
      <c r="AL1505" s="19" t="str">
        <v>tier - 1</v>
      </c>
      <c r="AT1505" s="19" t="s">
        <v>8315</v>
      </c>
      <c r="AU1505" s="19" t="str">
        <v>R1012</v>
      </c>
      <c r="BD1505" s="39">
        <v>1966</v>
      </c>
      <c r="BE1505" s="19" t="str">
        <f t="shared" si="258"/>
        <v>Dec</v>
      </c>
      <c r="BF1505" s="19">
        <v>17</v>
      </c>
      <c r="BG1505" s="40">
        <f t="shared" si="259"/>
        <v>24458</v>
      </c>
      <c r="BM1505" s="39">
        <v>1962</v>
      </c>
      <c r="BN1505" s="19" t="str">
        <f t="shared" si="260"/>
        <v>Jul</v>
      </c>
      <c r="BO1505" s="19">
        <v>11</v>
      </c>
      <c r="BP1505" s="40">
        <f t="shared" si="257"/>
        <v>22838</v>
      </c>
      <c r="BQ1505" s="19">
        <f ca="1" t="shared" si="261"/>
        <v>63</v>
      </c>
      <c r="BU1505" s="19">
        <v>12644.59</v>
      </c>
      <c r="BV1505" s="41">
        <v>12644.59</v>
      </c>
    </row>
    <row r="1506" spans="1:74">
      <c r="A1506" s="19" t="s">
        <v>5474</v>
      </c>
      <c r="B1506" s="39">
        <v>1988</v>
      </c>
      <c r="C1506" s="19">
        <f t="shared" si="254"/>
        <v>1988</v>
      </c>
      <c r="D1506" s="19" t="s">
        <v>8296</v>
      </c>
      <c r="E1506" s="19" t="str">
        <f t="shared" si="253"/>
        <v>Jul</v>
      </c>
      <c r="F1506" s="19">
        <v>17</v>
      </c>
      <c r="G1506" s="40">
        <f t="shared" si="255"/>
        <v>32341</v>
      </c>
      <c r="H1506" s="19">
        <v>3</v>
      </c>
      <c r="I1506" s="19">
        <v>12718.21</v>
      </c>
      <c r="J1506" s="41">
        <v>12718.21</v>
      </c>
      <c r="K1506" s="19" t="s">
        <v>8298</v>
      </c>
      <c r="L1506" s="19" t="str">
        <v>tier - 3</v>
      </c>
      <c r="M1506" s="19" t="s">
        <v>8302</v>
      </c>
      <c r="N1506" s="19" t="str">
        <v>tier - 1</v>
      </c>
      <c r="O1506" s="19" t="s">
        <v>8343</v>
      </c>
      <c r="P1506" s="19" t="str">
        <v>R1026</v>
      </c>
      <c r="Q1506" s="19">
        <f ca="1" t="shared" si="256"/>
        <v>37</v>
      </c>
      <c r="R1506" s="29"/>
      <c r="U1506" s="19" t="s">
        <v>8301</v>
      </c>
      <c r="V1506" s="19" t="str">
        <f t="shared" si="262"/>
        <v>Nov</v>
      </c>
      <c r="X1506" s="19">
        <f t="shared" si="263"/>
        <v>1962</v>
      </c>
      <c r="AG1506" s="19" t="s">
        <v>5449</v>
      </c>
      <c r="AH1506" s="19" t="s">
        <v>8336</v>
      </c>
      <c r="AI1506" s="19" t="s">
        <v>8298</v>
      </c>
      <c r="AJ1506" s="19" t="s">
        <v>8297</v>
      </c>
      <c r="AK1506" s="19" t="str">
        <v>tier - 3</v>
      </c>
      <c r="AL1506" s="19" t="str">
        <v>tier - 2</v>
      </c>
      <c r="AT1506" s="19" t="s">
        <v>8330</v>
      </c>
      <c r="AU1506" s="19" t="str">
        <v>R1011</v>
      </c>
      <c r="BD1506" s="39">
        <v>1962</v>
      </c>
      <c r="BE1506" s="19" t="str">
        <f t="shared" si="258"/>
        <v>Jul</v>
      </c>
      <c r="BF1506" s="19">
        <v>11</v>
      </c>
      <c r="BG1506" s="40">
        <f t="shared" si="259"/>
        <v>22838</v>
      </c>
      <c r="BM1506" s="39">
        <v>1965</v>
      </c>
      <c r="BN1506" s="19" t="str">
        <f t="shared" si="260"/>
        <v>Sep</v>
      </c>
      <c r="BO1506" s="19">
        <v>14</v>
      </c>
      <c r="BP1506" s="40">
        <f t="shared" si="257"/>
        <v>23999</v>
      </c>
      <c r="BQ1506" s="19">
        <f ca="1" t="shared" si="261"/>
        <v>60</v>
      </c>
      <c r="BU1506" s="19">
        <v>12646.21</v>
      </c>
      <c r="BV1506" s="41">
        <v>12646.21</v>
      </c>
    </row>
    <row r="1507" spans="1:74">
      <c r="A1507" s="19" t="s">
        <v>5478</v>
      </c>
      <c r="B1507" s="39">
        <v>1962</v>
      </c>
      <c r="C1507" s="19">
        <f t="shared" si="254"/>
        <v>1962</v>
      </c>
      <c r="D1507" s="19" t="s">
        <v>8310</v>
      </c>
      <c r="E1507" s="19" t="str">
        <f t="shared" si="253"/>
        <v>Sep</v>
      </c>
      <c r="F1507" s="19">
        <v>2</v>
      </c>
      <c r="G1507" s="40">
        <f t="shared" si="255"/>
        <v>22891</v>
      </c>
      <c r="H1507" s="19">
        <v>0</v>
      </c>
      <c r="I1507" s="19">
        <v>12731</v>
      </c>
      <c r="J1507" s="41">
        <v>12731</v>
      </c>
      <c r="K1507" s="19" t="s">
        <v>8298</v>
      </c>
      <c r="L1507" s="19" t="str">
        <v>tier - 3</v>
      </c>
      <c r="M1507" s="19" t="s">
        <v>8298</v>
      </c>
      <c r="N1507" s="19" t="str">
        <v>tier - 3</v>
      </c>
      <c r="O1507" s="19" t="s">
        <v>8333</v>
      </c>
      <c r="P1507" s="19" t="str">
        <v>R1016</v>
      </c>
      <c r="Q1507" s="19">
        <f ca="1" t="shared" si="256"/>
        <v>63</v>
      </c>
      <c r="R1507" s="29"/>
      <c r="U1507" s="19" t="s">
        <v>8296</v>
      </c>
      <c r="V1507" s="19" t="str">
        <f t="shared" si="262"/>
        <v>Jul</v>
      </c>
      <c r="X1507" s="19">
        <f t="shared" si="263"/>
        <v>1962</v>
      </c>
      <c r="AG1507" s="19" t="s">
        <v>5452</v>
      </c>
      <c r="AH1507" s="19" t="s">
        <v>8336</v>
      </c>
      <c r="AI1507" s="19" t="s">
        <v>8298</v>
      </c>
      <c r="AJ1507" s="19" t="s">
        <v>8297</v>
      </c>
      <c r="AK1507" s="19" t="str">
        <v>tier - 3</v>
      </c>
      <c r="AL1507" s="19" t="str">
        <v>tier - 2</v>
      </c>
      <c r="AT1507" s="19" t="s">
        <v>8330</v>
      </c>
      <c r="AU1507" s="19" t="str">
        <v>R1011</v>
      </c>
      <c r="BD1507" s="39">
        <v>1965</v>
      </c>
      <c r="BE1507" s="19" t="str">
        <f t="shared" si="258"/>
        <v>Sep</v>
      </c>
      <c r="BF1507" s="19">
        <v>14</v>
      </c>
      <c r="BG1507" s="40">
        <f t="shared" si="259"/>
        <v>23999</v>
      </c>
      <c r="BM1507" s="39">
        <v>1962</v>
      </c>
      <c r="BN1507" s="19" t="str">
        <f t="shared" si="260"/>
        <v>Aug</v>
      </c>
      <c r="BO1507" s="19">
        <v>27</v>
      </c>
      <c r="BP1507" s="40">
        <f t="shared" si="257"/>
        <v>22885</v>
      </c>
      <c r="BQ1507" s="19">
        <f ca="1" t="shared" si="261"/>
        <v>63</v>
      </c>
      <c r="BU1507" s="19">
        <v>12648.7</v>
      </c>
      <c r="BV1507" s="41">
        <v>12648.7</v>
      </c>
    </row>
    <row r="1508" spans="1:74">
      <c r="A1508" s="19" t="s">
        <v>5481</v>
      </c>
      <c r="B1508" s="39">
        <v>1962</v>
      </c>
      <c r="C1508" s="19">
        <f t="shared" si="254"/>
        <v>1962</v>
      </c>
      <c r="D1508" s="19" t="s">
        <v>8329</v>
      </c>
      <c r="E1508" s="19" t="str">
        <f t="shared" si="253"/>
        <v>Oct</v>
      </c>
      <c r="F1508" s="19">
        <v>1</v>
      </c>
      <c r="G1508" s="40">
        <f t="shared" si="255"/>
        <v>22920</v>
      </c>
      <c r="H1508" s="19">
        <v>0</v>
      </c>
      <c r="I1508" s="19">
        <v>12741.17</v>
      </c>
      <c r="J1508" s="41">
        <v>12741.17</v>
      </c>
      <c r="K1508" s="19" t="s">
        <v>8298</v>
      </c>
      <c r="L1508" s="19" t="str">
        <v>tier - 3</v>
      </c>
      <c r="M1508" s="19" t="s">
        <v>8302</v>
      </c>
      <c r="N1508" s="19" t="str">
        <v>tier - 1</v>
      </c>
      <c r="O1508" s="19" t="s">
        <v>8341</v>
      </c>
      <c r="P1508" s="19" t="str">
        <v>R1017</v>
      </c>
      <c r="Q1508" s="19">
        <f ca="1" t="shared" si="256"/>
        <v>63</v>
      </c>
      <c r="R1508" s="29"/>
      <c r="U1508" s="19" t="s">
        <v>8310</v>
      </c>
      <c r="V1508" s="19" t="str">
        <f t="shared" si="262"/>
        <v>Sep</v>
      </c>
      <c r="X1508" s="19">
        <f t="shared" si="263"/>
        <v>1972</v>
      </c>
      <c r="AG1508" s="19" t="s">
        <v>5456</v>
      </c>
      <c r="AH1508" s="19" t="s">
        <v>8336</v>
      </c>
      <c r="AI1508" s="19" t="s">
        <v>8298</v>
      </c>
      <c r="AJ1508" s="19" t="s">
        <v>8297</v>
      </c>
      <c r="AK1508" s="19" t="str">
        <v>tier - 3</v>
      </c>
      <c r="AL1508" s="19" t="str">
        <v>tier - 2</v>
      </c>
      <c r="AT1508" s="19" t="s">
        <v>8299</v>
      </c>
      <c r="AU1508" s="19" t="str">
        <v>R1013</v>
      </c>
      <c r="BD1508" s="39">
        <v>1962</v>
      </c>
      <c r="BE1508" s="19" t="str">
        <f t="shared" si="258"/>
        <v>Aug</v>
      </c>
      <c r="BF1508" s="19">
        <v>27</v>
      </c>
      <c r="BG1508" s="40">
        <f t="shared" si="259"/>
        <v>22885</v>
      </c>
      <c r="BM1508" s="39">
        <v>1974</v>
      </c>
      <c r="BN1508" s="19" t="str">
        <f t="shared" si="260"/>
        <v>Sep</v>
      </c>
      <c r="BO1508" s="19">
        <v>24</v>
      </c>
      <c r="BP1508" s="40">
        <f t="shared" si="257"/>
        <v>27296</v>
      </c>
      <c r="BQ1508" s="19">
        <f ca="1" t="shared" si="261"/>
        <v>51</v>
      </c>
      <c r="BU1508" s="19">
        <v>12697.48</v>
      </c>
      <c r="BV1508" s="41">
        <v>12697.48</v>
      </c>
    </row>
    <row r="1509" spans="1:74">
      <c r="A1509" s="19" t="s">
        <v>5485</v>
      </c>
      <c r="B1509" s="39">
        <v>1975</v>
      </c>
      <c r="C1509" s="19">
        <f t="shared" si="254"/>
        <v>1975</v>
      </c>
      <c r="D1509" s="19" t="s">
        <v>8310</v>
      </c>
      <c r="E1509" s="19" t="str">
        <f t="shared" si="253"/>
        <v>Sep</v>
      </c>
      <c r="F1509" s="19">
        <v>25</v>
      </c>
      <c r="G1509" s="40">
        <f t="shared" si="255"/>
        <v>27662</v>
      </c>
      <c r="H1509" s="19">
        <v>1</v>
      </c>
      <c r="I1509" s="19">
        <v>12770.27</v>
      </c>
      <c r="J1509" s="41">
        <v>12770.27</v>
      </c>
      <c r="K1509" s="19" t="s">
        <v>8298</v>
      </c>
      <c r="L1509" s="19" t="str">
        <v>tier - 3</v>
      </c>
      <c r="M1509" s="19" t="s">
        <v>8298</v>
      </c>
      <c r="N1509" s="19" t="str">
        <v>tier - 3</v>
      </c>
      <c r="O1509" s="19" t="s">
        <v>8340</v>
      </c>
      <c r="P1509" s="19" t="str">
        <v>R1021</v>
      </c>
      <c r="Q1509" s="19">
        <f ca="1" t="shared" si="256"/>
        <v>50</v>
      </c>
      <c r="R1509" s="29"/>
      <c r="U1509" s="19" t="s">
        <v>8326</v>
      </c>
      <c r="V1509" s="19" t="str">
        <f t="shared" si="262"/>
        <v>Dec</v>
      </c>
      <c r="X1509" s="19">
        <f t="shared" si="263"/>
        <v>1966</v>
      </c>
      <c r="AG1509" s="19" t="s">
        <v>5460</v>
      </c>
      <c r="AH1509" s="19" t="s">
        <v>8336</v>
      </c>
      <c r="AI1509" s="19" t="s">
        <v>8298</v>
      </c>
      <c r="AJ1509" s="19" t="s">
        <v>8298</v>
      </c>
      <c r="AK1509" s="19" t="str">
        <v>tier - 3</v>
      </c>
      <c r="AL1509" s="19" t="str">
        <v>tier - 3</v>
      </c>
      <c r="AT1509" s="19" t="s">
        <v>8340</v>
      </c>
      <c r="AU1509" s="19" t="str">
        <v>R1021</v>
      </c>
      <c r="BD1509" s="39">
        <v>1974</v>
      </c>
      <c r="BE1509" s="19" t="str">
        <f t="shared" si="258"/>
        <v>Sep</v>
      </c>
      <c r="BF1509" s="19">
        <v>24</v>
      </c>
      <c r="BG1509" s="40">
        <f t="shared" si="259"/>
        <v>27296</v>
      </c>
      <c r="BM1509" s="39">
        <v>1992</v>
      </c>
      <c r="BN1509" s="19" t="str">
        <f t="shared" si="260"/>
        <v>Jul</v>
      </c>
      <c r="BO1509" s="19">
        <v>7</v>
      </c>
      <c r="BP1509" s="40">
        <f t="shared" si="257"/>
        <v>33792</v>
      </c>
      <c r="BQ1509" s="19">
        <f ca="1" t="shared" si="261"/>
        <v>33</v>
      </c>
      <c r="BU1509" s="19">
        <v>12699.56</v>
      </c>
      <c r="BV1509" s="41">
        <v>12699.56</v>
      </c>
    </row>
    <row r="1510" spans="1:74">
      <c r="A1510" s="19" t="s">
        <v>5488</v>
      </c>
      <c r="B1510" s="39">
        <v>1972</v>
      </c>
      <c r="C1510" s="19">
        <f t="shared" si="254"/>
        <v>1972</v>
      </c>
      <c r="D1510" s="19" t="s">
        <v>8329</v>
      </c>
      <c r="E1510" s="19" t="str">
        <f t="shared" si="253"/>
        <v>Oct</v>
      </c>
      <c r="F1510" s="19">
        <v>7</v>
      </c>
      <c r="G1510" s="40">
        <f t="shared" si="255"/>
        <v>26579</v>
      </c>
      <c r="H1510" s="19">
        <v>0</v>
      </c>
      <c r="I1510" s="19">
        <v>12776.05</v>
      </c>
      <c r="J1510" s="41">
        <v>12776.05</v>
      </c>
      <c r="K1510" s="19" t="s">
        <v>8298</v>
      </c>
      <c r="L1510" s="19" t="str">
        <v>tier - 3</v>
      </c>
      <c r="M1510" s="19" t="s">
        <v>8298</v>
      </c>
      <c r="N1510" s="19" t="str">
        <v>tier - 3</v>
      </c>
      <c r="O1510" s="19" t="s">
        <v>8343</v>
      </c>
      <c r="P1510" s="19" t="str">
        <v>R1026</v>
      </c>
      <c r="Q1510" s="19">
        <f ca="1" t="shared" si="256"/>
        <v>53</v>
      </c>
      <c r="R1510" s="29"/>
      <c r="U1510" s="19" t="s">
        <v>8296</v>
      </c>
      <c r="V1510" s="19" t="str">
        <f t="shared" si="262"/>
        <v>Jul</v>
      </c>
      <c r="X1510" s="19">
        <f t="shared" si="263"/>
        <v>1962</v>
      </c>
      <c r="AG1510" s="19" t="s">
        <v>5464</v>
      </c>
      <c r="AH1510" s="19" t="s">
        <v>8336</v>
      </c>
      <c r="AI1510" s="19" t="s">
        <v>8298</v>
      </c>
      <c r="AJ1510" s="19" t="s">
        <v>8297</v>
      </c>
      <c r="AK1510" s="19" t="str">
        <v>tier - 3</v>
      </c>
      <c r="AL1510" s="19" t="str">
        <v>tier - 2</v>
      </c>
      <c r="AT1510" s="19" t="s">
        <v>8330</v>
      </c>
      <c r="AU1510" s="19" t="str">
        <v>R1011</v>
      </c>
      <c r="BD1510" s="39">
        <v>1992</v>
      </c>
      <c r="BE1510" s="19" t="str">
        <f t="shared" si="258"/>
        <v>Jul</v>
      </c>
      <c r="BF1510" s="19">
        <v>7</v>
      </c>
      <c r="BG1510" s="40">
        <f t="shared" si="259"/>
        <v>33792</v>
      </c>
      <c r="BM1510" s="39">
        <v>1964</v>
      </c>
      <c r="BN1510" s="19" t="str">
        <f t="shared" si="260"/>
        <v>Nov</v>
      </c>
      <c r="BO1510" s="19">
        <v>28</v>
      </c>
      <c r="BP1510" s="40">
        <f t="shared" si="257"/>
        <v>23709</v>
      </c>
      <c r="BQ1510" s="19">
        <f ca="1" t="shared" si="261"/>
        <v>60</v>
      </c>
      <c r="BU1510" s="19">
        <v>12700.63</v>
      </c>
      <c r="BV1510" s="41">
        <v>12700.63</v>
      </c>
    </row>
    <row r="1511" spans="1:74">
      <c r="A1511" s="19" t="s">
        <v>5492</v>
      </c>
      <c r="B1511" s="39">
        <v>1963</v>
      </c>
      <c r="C1511" s="19">
        <f t="shared" si="254"/>
        <v>1963</v>
      </c>
      <c r="D1511" s="19" t="s">
        <v>8326</v>
      </c>
      <c r="E1511" s="19" t="str">
        <f t="shared" si="253"/>
        <v>Dec</v>
      </c>
      <c r="F1511" s="19">
        <v>5</v>
      </c>
      <c r="G1511" s="40">
        <f t="shared" si="255"/>
        <v>23350</v>
      </c>
      <c r="H1511" s="19">
        <v>0</v>
      </c>
      <c r="I1511" s="19">
        <v>12788.03</v>
      </c>
      <c r="J1511" s="41">
        <v>12788.03</v>
      </c>
      <c r="K1511" s="19" t="s">
        <v>8298</v>
      </c>
      <c r="L1511" s="19" t="str">
        <v>tier - 3</v>
      </c>
      <c r="M1511" s="19" t="s">
        <v>8298</v>
      </c>
      <c r="N1511" s="19" t="str">
        <v>tier - 3</v>
      </c>
      <c r="O1511" s="19" t="s">
        <v>8335</v>
      </c>
      <c r="P1511" s="19" t="str">
        <v>R1025</v>
      </c>
      <c r="Q1511" s="19">
        <f ca="1" t="shared" si="256"/>
        <v>61</v>
      </c>
      <c r="R1511" s="29"/>
      <c r="U1511" s="19" t="s">
        <v>8310</v>
      </c>
      <c r="V1511" s="19" t="str">
        <f t="shared" si="262"/>
        <v>Sep</v>
      </c>
      <c r="X1511" s="19">
        <f t="shared" si="263"/>
        <v>1965</v>
      </c>
      <c r="AG1511" s="19" t="s">
        <v>5467</v>
      </c>
      <c r="AH1511" s="19" t="s">
        <v>8336</v>
      </c>
      <c r="AI1511" s="19" t="s">
        <v>8298</v>
      </c>
      <c r="AJ1511" s="19" t="s">
        <v>8298</v>
      </c>
      <c r="AK1511" s="19" t="str">
        <v>tier - 3</v>
      </c>
      <c r="AL1511" s="19" t="str">
        <v>tier - 3</v>
      </c>
      <c r="AT1511" s="19" t="s">
        <v>8330</v>
      </c>
      <c r="AU1511" s="19" t="str">
        <v>R1011</v>
      </c>
      <c r="BD1511" s="39">
        <v>1964</v>
      </c>
      <c r="BE1511" s="19" t="str">
        <f t="shared" si="258"/>
        <v>Nov</v>
      </c>
      <c r="BF1511" s="19">
        <v>28</v>
      </c>
      <c r="BG1511" s="40">
        <f t="shared" si="259"/>
        <v>23709</v>
      </c>
      <c r="BM1511" s="39">
        <v>1970</v>
      </c>
      <c r="BN1511" s="19" t="str">
        <f t="shared" si="260"/>
        <v>Jul</v>
      </c>
      <c r="BO1511" s="19">
        <v>8</v>
      </c>
      <c r="BP1511" s="40">
        <f t="shared" si="257"/>
        <v>25757</v>
      </c>
      <c r="BQ1511" s="19">
        <f ca="1" t="shared" si="261"/>
        <v>55</v>
      </c>
      <c r="BU1511" s="19">
        <v>12713</v>
      </c>
      <c r="BV1511" s="41">
        <v>12713</v>
      </c>
    </row>
    <row r="1512" spans="1:74">
      <c r="A1512" s="19" t="s">
        <v>5496</v>
      </c>
      <c r="B1512" s="39">
        <v>1983</v>
      </c>
      <c r="C1512" s="19">
        <f t="shared" si="254"/>
        <v>1983</v>
      </c>
      <c r="D1512" s="19" t="s">
        <v>8329</v>
      </c>
      <c r="E1512" s="19" t="str">
        <f t="shared" si="253"/>
        <v>Oct</v>
      </c>
      <c r="F1512" s="19">
        <v>29</v>
      </c>
      <c r="G1512" s="40">
        <f t="shared" si="255"/>
        <v>30618</v>
      </c>
      <c r="H1512" s="19">
        <v>3</v>
      </c>
      <c r="I1512" s="19">
        <v>12788.18</v>
      </c>
      <c r="J1512" s="41">
        <v>12788.18</v>
      </c>
      <c r="K1512" s="19" t="s">
        <v>8298</v>
      </c>
      <c r="L1512" s="19" t="str">
        <v>tier - 3</v>
      </c>
      <c r="M1512" s="19" t="s">
        <v>8302</v>
      </c>
      <c r="N1512" s="19" t="str">
        <v>tier - 1</v>
      </c>
      <c r="O1512" s="19" t="s">
        <v>8343</v>
      </c>
      <c r="P1512" s="19" t="str">
        <v>R1026</v>
      </c>
      <c r="Q1512" s="19">
        <f ca="1" t="shared" si="256"/>
        <v>42</v>
      </c>
      <c r="R1512" s="29"/>
      <c r="U1512" s="19" t="s">
        <v>8328</v>
      </c>
      <c r="V1512" s="19" t="str">
        <f t="shared" si="262"/>
        <v>Aug</v>
      </c>
      <c r="X1512" s="19">
        <f t="shared" si="263"/>
        <v>1962</v>
      </c>
      <c r="AG1512" s="19" t="s">
        <v>5471</v>
      </c>
      <c r="AH1512" s="19" t="s">
        <v>8336</v>
      </c>
      <c r="AI1512" s="19" t="s">
        <v>8298</v>
      </c>
      <c r="AJ1512" s="19" t="s">
        <v>8302</v>
      </c>
      <c r="AK1512" s="19" t="str">
        <v>tier - 3</v>
      </c>
      <c r="AL1512" s="19" t="str">
        <v>tier - 1</v>
      </c>
      <c r="AT1512" s="19" t="s">
        <v>8330</v>
      </c>
      <c r="AU1512" s="19" t="str">
        <v>R1011</v>
      </c>
      <c r="BD1512" s="39">
        <v>1970</v>
      </c>
      <c r="BE1512" s="19" t="str">
        <f t="shared" si="258"/>
        <v>Jul</v>
      </c>
      <c r="BF1512" s="19">
        <v>8</v>
      </c>
      <c r="BG1512" s="40">
        <f t="shared" si="259"/>
        <v>25757</v>
      </c>
      <c r="BM1512" s="39">
        <v>1988</v>
      </c>
      <c r="BN1512" s="19" t="str">
        <f t="shared" si="260"/>
        <v>Jul</v>
      </c>
      <c r="BO1512" s="19">
        <v>17</v>
      </c>
      <c r="BP1512" s="40">
        <f t="shared" si="257"/>
        <v>32341</v>
      </c>
      <c r="BQ1512" s="19">
        <f ca="1" t="shared" si="261"/>
        <v>37</v>
      </c>
      <c r="BU1512" s="19">
        <v>12718.21</v>
      </c>
      <c r="BV1512" s="41">
        <v>12718.21</v>
      </c>
    </row>
    <row r="1513" spans="1:74">
      <c r="A1513" s="19" t="s">
        <v>5499</v>
      </c>
      <c r="B1513" s="39">
        <v>1978</v>
      </c>
      <c r="C1513" s="19">
        <f t="shared" si="254"/>
        <v>1978</v>
      </c>
      <c r="D1513" s="19" t="s">
        <v>8296</v>
      </c>
      <c r="E1513" s="19" t="str">
        <f t="shared" si="253"/>
        <v>Jul</v>
      </c>
      <c r="F1513" s="19">
        <v>24</v>
      </c>
      <c r="G1513" s="40">
        <f t="shared" si="255"/>
        <v>28695</v>
      </c>
      <c r="H1513" s="19">
        <v>0</v>
      </c>
      <c r="I1513" s="19">
        <v>12797.21</v>
      </c>
      <c r="J1513" s="41">
        <v>12797.21</v>
      </c>
      <c r="K1513" s="19" t="s">
        <v>8298</v>
      </c>
      <c r="L1513" s="19" t="str">
        <v>tier - 3</v>
      </c>
      <c r="M1513" s="19" t="s">
        <v>8302</v>
      </c>
      <c r="N1513" s="19" t="str">
        <v>tier - 1</v>
      </c>
      <c r="O1513" s="19" t="s">
        <v>8337</v>
      </c>
      <c r="P1513" s="19" t="str">
        <v>R1024</v>
      </c>
      <c r="Q1513" s="19">
        <f ca="1" t="shared" si="256"/>
        <v>47</v>
      </c>
      <c r="R1513" s="29"/>
      <c r="U1513" s="19" t="s">
        <v>8310</v>
      </c>
      <c r="V1513" s="19" t="str">
        <f t="shared" si="262"/>
        <v>Sep</v>
      </c>
      <c r="X1513" s="19">
        <f t="shared" si="263"/>
        <v>1974</v>
      </c>
      <c r="AG1513" s="19" t="s">
        <v>5474</v>
      </c>
      <c r="AH1513" s="19" t="s">
        <v>8336</v>
      </c>
      <c r="AI1513" s="19" t="s">
        <v>8298</v>
      </c>
      <c r="AJ1513" s="19" t="s">
        <v>8302</v>
      </c>
      <c r="AK1513" s="19" t="str">
        <v>tier - 3</v>
      </c>
      <c r="AL1513" s="19" t="str">
        <v>tier - 1</v>
      </c>
      <c r="AT1513" s="19" t="s">
        <v>8343</v>
      </c>
      <c r="AU1513" s="19" t="str">
        <v>R1026</v>
      </c>
      <c r="BD1513" s="39">
        <v>1988</v>
      </c>
      <c r="BE1513" s="19" t="str">
        <f t="shared" si="258"/>
        <v>Jul</v>
      </c>
      <c r="BF1513" s="19">
        <v>17</v>
      </c>
      <c r="BG1513" s="40">
        <f t="shared" si="259"/>
        <v>32341</v>
      </c>
      <c r="BM1513" s="39">
        <v>1962</v>
      </c>
      <c r="BN1513" s="19" t="str">
        <f t="shared" si="260"/>
        <v>Sep</v>
      </c>
      <c r="BO1513" s="19">
        <v>2</v>
      </c>
      <c r="BP1513" s="40">
        <f t="shared" si="257"/>
        <v>22891</v>
      </c>
      <c r="BQ1513" s="19">
        <f ca="1" t="shared" si="261"/>
        <v>63</v>
      </c>
      <c r="BU1513" s="19">
        <v>12731</v>
      </c>
      <c r="BV1513" s="41">
        <v>12731</v>
      </c>
    </row>
    <row r="1514" spans="1:74">
      <c r="A1514" s="19" t="s">
        <v>5502</v>
      </c>
      <c r="B1514" s="39">
        <v>1963</v>
      </c>
      <c r="C1514" s="19">
        <f t="shared" si="254"/>
        <v>1963</v>
      </c>
      <c r="D1514" s="19" t="s">
        <v>8296</v>
      </c>
      <c r="E1514" s="19" t="str">
        <f t="shared" si="253"/>
        <v>Jul</v>
      </c>
      <c r="F1514" s="19">
        <v>20</v>
      </c>
      <c r="G1514" s="40">
        <f t="shared" si="255"/>
        <v>23212</v>
      </c>
      <c r="H1514" s="19">
        <v>0</v>
      </c>
      <c r="I1514" s="19">
        <v>12815.44</v>
      </c>
      <c r="J1514" s="41">
        <v>12815.44</v>
      </c>
      <c r="K1514" s="19" t="s">
        <v>8298</v>
      </c>
      <c r="L1514" s="19" t="str">
        <v>tier - 3</v>
      </c>
      <c r="M1514" s="19" t="s">
        <v>8298</v>
      </c>
      <c r="N1514" s="19" t="str">
        <v>tier - 3</v>
      </c>
      <c r="O1514" s="19" t="s">
        <v>8337</v>
      </c>
      <c r="P1514" s="19" t="str">
        <v>R1024</v>
      </c>
      <c r="Q1514" s="19">
        <f ca="1" t="shared" si="256"/>
        <v>62</v>
      </c>
      <c r="R1514" s="29"/>
      <c r="U1514" s="19" t="s">
        <v>8296</v>
      </c>
      <c r="V1514" s="19" t="str">
        <f t="shared" si="262"/>
        <v>Jul</v>
      </c>
      <c r="X1514" s="19">
        <f t="shared" si="263"/>
        <v>1992</v>
      </c>
      <c r="AG1514" s="19" t="s">
        <v>5478</v>
      </c>
      <c r="AH1514" s="19" t="s">
        <v>8336</v>
      </c>
      <c r="AI1514" s="19" t="s">
        <v>8298</v>
      </c>
      <c r="AJ1514" s="19" t="s">
        <v>8298</v>
      </c>
      <c r="AK1514" s="19" t="str">
        <v>tier - 3</v>
      </c>
      <c r="AL1514" s="19" t="str">
        <v>tier - 3</v>
      </c>
      <c r="AT1514" s="19" t="s">
        <v>8333</v>
      </c>
      <c r="AU1514" s="19" t="str">
        <v>R1016</v>
      </c>
      <c r="BD1514" s="39">
        <v>1962</v>
      </c>
      <c r="BE1514" s="19" t="str">
        <f t="shared" si="258"/>
        <v>Sep</v>
      </c>
      <c r="BF1514" s="19">
        <v>2</v>
      </c>
      <c r="BG1514" s="40">
        <f t="shared" si="259"/>
        <v>22891</v>
      </c>
      <c r="BM1514" s="39">
        <v>1962</v>
      </c>
      <c r="BN1514" s="19" t="str">
        <f t="shared" si="260"/>
        <v>Oct</v>
      </c>
      <c r="BO1514" s="19">
        <v>1</v>
      </c>
      <c r="BP1514" s="40">
        <f t="shared" si="257"/>
        <v>22920</v>
      </c>
      <c r="BQ1514" s="19">
        <f ca="1" t="shared" si="261"/>
        <v>63</v>
      </c>
      <c r="BU1514" s="19">
        <v>12741.17</v>
      </c>
      <c r="BV1514" s="41">
        <v>12741.17</v>
      </c>
    </row>
    <row r="1515" spans="1:74">
      <c r="A1515" s="19" t="s">
        <v>5504</v>
      </c>
      <c r="B1515" s="39">
        <v>1967</v>
      </c>
      <c r="C1515" s="19">
        <f t="shared" si="254"/>
        <v>1967</v>
      </c>
      <c r="D1515" s="19" t="s">
        <v>8310</v>
      </c>
      <c r="E1515" s="19" t="str">
        <f t="shared" si="253"/>
        <v>Sep</v>
      </c>
      <c r="F1515" s="19">
        <v>25</v>
      </c>
      <c r="G1515" s="40">
        <f t="shared" si="255"/>
        <v>24740</v>
      </c>
      <c r="H1515" s="19">
        <v>0</v>
      </c>
      <c r="I1515" s="19">
        <v>12823.25</v>
      </c>
      <c r="J1515" s="41">
        <v>12823.25</v>
      </c>
      <c r="K1515" s="19" t="s">
        <v>8298</v>
      </c>
      <c r="L1515" s="19" t="str">
        <v>tier - 3</v>
      </c>
      <c r="M1515" s="19" t="s">
        <v>8298</v>
      </c>
      <c r="N1515" s="19" t="str">
        <v>tier - 3</v>
      </c>
      <c r="O1515" s="19" t="s">
        <v>8340</v>
      </c>
      <c r="P1515" s="19" t="str">
        <v>R1021</v>
      </c>
      <c r="Q1515" s="19">
        <f ca="1" t="shared" si="256"/>
        <v>58</v>
      </c>
      <c r="R1515" s="29"/>
      <c r="U1515" s="19" t="s">
        <v>8301</v>
      </c>
      <c r="V1515" s="19" t="str">
        <f t="shared" si="262"/>
        <v>Nov</v>
      </c>
      <c r="X1515" s="19">
        <f t="shared" si="263"/>
        <v>1964</v>
      </c>
      <c r="AG1515" s="19" t="s">
        <v>5481</v>
      </c>
      <c r="AH1515" s="19" t="s">
        <v>8336</v>
      </c>
      <c r="AI1515" s="19" t="s">
        <v>8298</v>
      </c>
      <c r="AJ1515" s="19" t="s">
        <v>8302</v>
      </c>
      <c r="AK1515" s="19" t="str">
        <v>tier - 3</v>
      </c>
      <c r="AL1515" s="19" t="str">
        <v>tier - 1</v>
      </c>
      <c r="AT1515" s="19" t="s">
        <v>8341</v>
      </c>
      <c r="AU1515" s="19" t="str">
        <v>R1017</v>
      </c>
      <c r="BD1515" s="39">
        <v>1962</v>
      </c>
      <c r="BE1515" s="19" t="str">
        <f t="shared" si="258"/>
        <v>Oct</v>
      </c>
      <c r="BF1515" s="19">
        <v>1</v>
      </c>
      <c r="BG1515" s="40">
        <f t="shared" si="259"/>
        <v>22920</v>
      </c>
      <c r="BM1515" s="39">
        <v>1975</v>
      </c>
      <c r="BN1515" s="19" t="str">
        <f t="shared" si="260"/>
        <v>Sep</v>
      </c>
      <c r="BO1515" s="19">
        <v>25</v>
      </c>
      <c r="BP1515" s="40">
        <f t="shared" si="257"/>
        <v>27662</v>
      </c>
      <c r="BQ1515" s="19">
        <f ca="1" t="shared" si="261"/>
        <v>50</v>
      </c>
      <c r="BU1515" s="19">
        <v>12770.27</v>
      </c>
      <c r="BV1515" s="41">
        <v>12770.27</v>
      </c>
    </row>
    <row r="1516" spans="1:74">
      <c r="A1516" s="19" t="s">
        <v>5508</v>
      </c>
      <c r="B1516" s="39">
        <v>2004</v>
      </c>
      <c r="C1516" s="19">
        <f t="shared" si="254"/>
        <v>2004</v>
      </c>
      <c r="D1516" s="19" t="s">
        <v>8301</v>
      </c>
      <c r="E1516" s="19" t="str">
        <f t="shared" si="253"/>
        <v>Nov</v>
      </c>
      <c r="F1516" s="19">
        <v>9</v>
      </c>
      <c r="G1516" s="40">
        <f t="shared" si="255"/>
        <v>38300</v>
      </c>
      <c r="H1516" s="19">
        <v>2</v>
      </c>
      <c r="I1516" s="19">
        <v>12829.46</v>
      </c>
      <c r="J1516" s="41">
        <v>12829.46</v>
      </c>
      <c r="K1516" s="19" t="s">
        <v>8298</v>
      </c>
      <c r="L1516" s="19" t="str">
        <v>tier - 3</v>
      </c>
      <c r="M1516" s="19" t="s">
        <v>8298</v>
      </c>
      <c r="N1516" s="19" t="str">
        <v>tier - 3</v>
      </c>
      <c r="O1516" s="19" t="s">
        <v>8333</v>
      </c>
      <c r="P1516" s="19" t="str">
        <v>R1016</v>
      </c>
      <c r="Q1516" s="19">
        <f ca="1" t="shared" si="256"/>
        <v>20</v>
      </c>
      <c r="R1516" s="29"/>
      <c r="U1516" s="19" t="s">
        <v>8296</v>
      </c>
      <c r="V1516" s="19" t="str">
        <f t="shared" si="262"/>
        <v>Jul</v>
      </c>
      <c r="X1516" s="19">
        <f t="shared" si="263"/>
        <v>1970</v>
      </c>
      <c r="AG1516" s="19" t="s">
        <v>5485</v>
      </c>
      <c r="AH1516" s="19" t="s">
        <v>8336</v>
      </c>
      <c r="AI1516" s="19" t="s">
        <v>8298</v>
      </c>
      <c r="AJ1516" s="19" t="s">
        <v>8298</v>
      </c>
      <c r="AK1516" s="19" t="str">
        <v>tier - 3</v>
      </c>
      <c r="AL1516" s="19" t="str">
        <v>tier - 3</v>
      </c>
      <c r="AT1516" s="19" t="s">
        <v>8340</v>
      </c>
      <c r="AU1516" s="19" t="str">
        <v>R1021</v>
      </c>
      <c r="BD1516" s="39">
        <v>1975</v>
      </c>
      <c r="BE1516" s="19" t="str">
        <f t="shared" si="258"/>
        <v>Sep</v>
      </c>
      <c r="BF1516" s="19">
        <v>25</v>
      </c>
      <c r="BG1516" s="40">
        <f t="shared" si="259"/>
        <v>27662</v>
      </c>
      <c r="BM1516" s="39">
        <v>1972</v>
      </c>
      <c r="BN1516" s="19" t="str">
        <f t="shared" si="260"/>
        <v>Oct</v>
      </c>
      <c r="BO1516" s="19">
        <v>7</v>
      </c>
      <c r="BP1516" s="40">
        <f t="shared" si="257"/>
        <v>26579</v>
      </c>
      <c r="BQ1516" s="19">
        <f ca="1" t="shared" si="261"/>
        <v>53</v>
      </c>
      <c r="BU1516" s="19">
        <v>12776.05</v>
      </c>
      <c r="BV1516" s="41">
        <v>12776.05</v>
      </c>
    </row>
    <row r="1517" spans="1:74">
      <c r="A1517" s="19" t="s">
        <v>5511</v>
      </c>
      <c r="B1517" s="39">
        <v>1993</v>
      </c>
      <c r="C1517" s="19">
        <f t="shared" si="254"/>
        <v>1993</v>
      </c>
      <c r="D1517" s="19" t="s">
        <v>8310</v>
      </c>
      <c r="E1517" s="19" t="str">
        <f t="shared" si="253"/>
        <v>Sep</v>
      </c>
      <c r="F1517" s="19">
        <v>27</v>
      </c>
      <c r="G1517" s="40">
        <f t="shared" si="255"/>
        <v>34239</v>
      </c>
      <c r="H1517" s="19">
        <v>0</v>
      </c>
      <c r="I1517" s="19">
        <v>12847.24</v>
      </c>
      <c r="J1517" s="41">
        <v>12847.24</v>
      </c>
      <c r="K1517" s="19" t="s">
        <v>8298</v>
      </c>
      <c r="L1517" s="19" t="str">
        <v>tier - 3</v>
      </c>
      <c r="M1517" s="19" t="s">
        <v>8297</v>
      </c>
      <c r="N1517" s="19" t="str">
        <v>tier - 2</v>
      </c>
      <c r="O1517" s="19" t="s">
        <v>8315</v>
      </c>
      <c r="P1517" s="19" t="str">
        <v>R1012</v>
      </c>
      <c r="Q1517" s="19">
        <f ca="1" t="shared" si="256"/>
        <v>32</v>
      </c>
      <c r="R1517" s="29"/>
      <c r="U1517" s="19" t="s">
        <v>8296</v>
      </c>
      <c r="V1517" s="19" t="str">
        <f t="shared" si="262"/>
        <v>Jul</v>
      </c>
      <c r="X1517" s="19">
        <f t="shared" si="263"/>
        <v>1988</v>
      </c>
      <c r="AG1517" s="19" t="s">
        <v>5488</v>
      </c>
      <c r="AH1517" s="19" t="s">
        <v>8336</v>
      </c>
      <c r="AI1517" s="19" t="s">
        <v>8298</v>
      </c>
      <c r="AJ1517" s="19" t="s">
        <v>8298</v>
      </c>
      <c r="AK1517" s="19" t="str">
        <v>tier - 3</v>
      </c>
      <c r="AL1517" s="19" t="str">
        <v>tier - 3</v>
      </c>
      <c r="AT1517" s="19" t="s">
        <v>8343</v>
      </c>
      <c r="AU1517" s="19" t="str">
        <v>R1026</v>
      </c>
      <c r="BD1517" s="39">
        <v>1972</v>
      </c>
      <c r="BE1517" s="19" t="str">
        <f t="shared" si="258"/>
        <v>Oct</v>
      </c>
      <c r="BF1517" s="19">
        <v>7</v>
      </c>
      <c r="BG1517" s="40">
        <f t="shared" si="259"/>
        <v>26579</v>
      </c>
      <c r="BM1517" s="39">
        <v>1963</v>
      </c>
      <c r="BN1517" s="19" t="str">
        <f t="shared" si="260"/>
        <v>Dec</v>
      </c>
      <c r="BO1517" s="19">
        <v>5</v>
      </c>
      <c r="BP1517" s="40">
        <f t="shared" si="257"/>
        <v>23350</v>
      </c>
      <c r="BQ1517" s="19">
        <f ca="1" t="shared" si="261"/>
        <v>61</v>
      </c>
      <c r="BU1517" s="19">
        <v>12788.03</v>
      </c>
      <c r="BV1517" s="41">
        <v>12788.03</v>
      </c>
    </row>
    <row r="1518" spans="1:74">
      <c r="A1518" s="19" t="s">
        <v>5515</v>
      </c>
      <c r="B1518" s="39">
        <v>1973</v>
      </c>
      <c r="C1518" s="19">
        <f t="shared" si="254"/>
        <v>1973</v>
      </c>
      <c r="D1518" s="19" t="s">
        <v>8310</v>
      </c>
      <c r="E1518" s="19" t="str">
        <f t="shared" si="253"/>
        <v>Sep</v>
      </c>
      <c r="F1518" s="19">
        <v>22</v>
      </c>
      <c r="G1518" s="40">
        <f t="shared" si="255"/>
        <v>26929</v>
      </c>
      <c r="H1518" s="19">
        <v>0</v>
      </c>
      <c r="I1518" s="19">
        <v>12852.37</v>
      </c>
      <c r="J1518" s="41">
        <v>12852.37</v>
      </c>
      <c r="K1518" s="19" t="s">
        <v>8298</v>
      </c>
      <c r="L1518" s="19" t="str">
        <v>tier - 3</v>
      </c>
      <c r="M1518" s="19" t="s">
        <v>8302</v>
      </c>
      <c r="N1518" s="19" t="str">
        <v>tier - 1</v>
      </c>
      <c r="O1518" s="19" t="s">
        <v>8315</v>
      </c>
      <c r="P1518" s="19" t="str">
        <v>R1012</v>
      </c>
      <c r="Q1518" s="19">
        <f ca="1" t="shared" si="256"/>
        <v>52</v>
      </c>
      <c r="R1518" s="29"/>
      <c r="U1518" s="19" t="s">
        <v>8310</v>
      </c>
      <c r="V1518" s="19" t="str">
        <f t="shared" si="262"/>
        <v>Sep</v>
      </c>
      <c r="X1518" s="19">
        <f t="shared" si="263"/>
        <v>1962</v>
      </c>
      <c r="AG1518" s="19" t="s">
        <v>5492</v>
      </c>
      <c r="AH1518" s="19" t="s">
        <v>8336</v>
      </c>
      <c r="AI1518" s="19" t="s">
        <v>8298</v>
      </c>
      <c r="AJ1518" s="19" t="s">
        <v>8298</v>
      </c>
      <c r="AK1518" s="19" t="str">
        <v>tier - 3</v>
      </c>
      <c r="AL1518" s="19" t="str">
        <v>tier - 3</v>
      </c>
      <c r="AT1518" s="19" t="s">
        <v>8335</v>
      </c>
      <c r="AU1518" s="19" t="str">
        <v>R1025</v>
      </c>
      <c r="BD1518" s="39">
        <v>1963</v>
      </c>
      <c r="BE1518" s="19" t="str">
        <f t="shared" si="258"/>
        <v>Dec</v>
      </c>
      <c r="BF1518" s="19">
        <v>5</v>
      </c>
      <c r="BG1518" s="40">
        <f t="shared" si="259"/>
        <v>23350</v>
      </c>
      <c r="BM1518" s="39">
        <v>1983</v>
      </c>
      <c r="BN1518" s="19" t="str">
        <f t="shared" si="260"/>
        <v>Oct</v>
      </c>
      <c r="BO1518" s="19">
        <v>29</v>
      </c>
      <c r="BP1518" s="40">
        <f t="shared" si="257"/>
        <v>30618</v>
      </c>
      <c r="BQ1518" s="19">
        <f ca="1" t="shared" si="261"/>
        <v>42</v>
      </c>
      <c r="BU1518" s="19">
        <v>12788.18</v>
      </c>
      <c r="BV1518" s="41">
        <v>12788.18</v>
      </c>
    </row>
    <row r="1519" spans="1:74">
      <c r="A1519" s="19" t="s">
        <v>5519</v>
      </c>
      <c r="B1519" s="39">
        <v>1963</v>
      </c>
      <c r="C1519" s="19">
        <f t="shared" si="254"/>
        <v>1963</v>
      </c>
      <c r="D1519" s="19" t="s">
        <v>8310</v>
      </c>
      <c r="E1519" s="19" t="str">
        <f t="shared" si="253"/>
        <v>Sep</v>
      </c>
      <c r="F1519" s="19">
        <v>27</v>
      </c>
      <c r="G1519" s="40">
        <f t="shared" si="255"/>
        <v>23281</v>
      </c>
      <c r="H1519" s="19">
        <v>0</v>
      </c>
      <c r="I1519" s="19">
        <v>12856.84</v>
      </c>
      <c r="J1519" s="41">
        <v>12856.84</v>
      </c>
      <c r="K1519" s="19" t="s">
        <v>8298</v>
      </c>
      <c r="L1519" s="19" t="str">
        <v>tier - 3</v>
      </c>
      <c r="M1519" s="19" t="s">
        <v>8298</v>
      </c>
      <c r="N1519" s="19" t="str">
        <v>tier - 3</v>
      </c>
      <c r="O1519" s="19" t="s">
        <v>8340</v>
      </c>
      <c r="P1519" s="19" t="str">
        <v>R1021</v>
      </c>
      <c r="Q1519" s="19">
        <f ca="1" t="shared" si="256"/>
        <v>62</v>
      </c>
      <c r="R1519" s="29"/>
      <c r="U1519" s="19" t="s">
        <v>8329</v>
      </c>
      <c r="V1519" s="19" t="str">
        <f t="shared" si="262"/>
        <v>Oct</v>
      </c>
      <c r="X1519" s="19">
        <f t="shared" si="263"/>
        <v>1962</v>
      </c>
      <c r="AG1519" s="19" t="s">
        <v>5496</v>
      </c>
      <c r="AH1519" s="19" t="s">
        <v>8336</v>
      </c>
      <c r="AI1519" s="19" t="s">
        <v>8298</v>
      </c>
      <c r="AJ1519" s="19" t="s">
        <v>8302</v>
      </c>
      <c r="AK1519" s="19" t="str">
        <v>tier - 3</v>
      </c>
      <c r="AL1519" s="19" t="str">
        <v>tier - 1</v>
      </c>
      <c r="AT1519" s="19" t="s">
        <v>8343</v>
      </c>
      <c r="AU1519" s="19" t="str">
        <v>R1026</v>
      </c>
      <c r="BD1519" s="39">
        <v>1983</v>
      </c>
      <c r="BE1519" s="19" t="str">
        <f t="shared" si="258"/>
        <v>Oct</v>
      </c>
      <c r="BF1519" s="19">
        <v>29</v>
      </c>
      <c r="BG1519" s="40">
        <f t="shared" si="259"/>
        <v>30618</v>
      </c>
      <c r="BM1519" s="39">
        <v>1978</v>
      </c>
      <c r="BN1519" s="19" t="str">
        <f t="shared" si="260"/>
        <v>Jul</v>
      </c>
      <c r="BO1519" s="19">
        <v>24</v>
      </c>
      <c r="BP1519" s="40">
        <f t="shared" si="257"/>
        <v>28695</v>
      </c>
      <c r="BQ1519" s="19">
        <f ca="1" t="shared" si="261"/>
        <v>47</v>
      </c>
      <c r="BU1519" s="19">
        <v>12797.21</v>
      </c>
      <c r="BV1519" s="41">
        <v>12797.21</v>
      </c>
    </row>
    <row r="1520" spans="1:74">
      <c r="A1520" s="19" t="s">
        <v>5523</v>
      </c>
      <c r="B1520" s="39">
        <v>1984</v>
      </c>
      <c r="C1520" s="19">
        <f t="shared" si="254"/>
        <v>1984</v>
      </c>
      <c r="D1520" s="19" t="s">
        <v>8328</v>
      </c>
      <c r="E1520" s="19" t="str">
        <f t="shared" si="253"/>
        <v>Aug</v>
      </c>
      <c r="F1520" s="19">
        <v>6</v>
      </c>
      <c r="G1520" s="40">
        <f t="shared" si="255"/>
        <v>30900</v>
      </c>
      <c r="H1520" s="19">
        <v>3</v>
      </c>
      <c r="I1520" s="19">
        <v>12870.31</v>
      </c>
      <c r="J1520" s="41">
        <v>12870.31</v>
      </c>
      <c r="K1520" s="19" t="s">
        <v>8298</v>
      </c>
      <c r="L1520" s="19" t="str">
        <v>tier - 3</v>
      </c>
      <c r="M1520" s="19" t="s">
        <v>8298</v>
      </c>
      <c r="N1520" s="19" t="str">
        <v>tier - 3</v>
      </c>
      <c r="O1520" s="19" t="s">
        <v>8315</v>
      </c>
      <c r="P1520" s="19" t="str">
        <v>R1012</v>
      </c>
      <c r="Q1520" s="19">
        <f ca="1" t="shared" si="256"/>
        <v>41</v>
      </c>
      <c r="R1520" s="29"/>
      <c r="U1520" s="19" t="s">
        <v>8310</v>
      </c>
      <c r="V1520" s="19" t="str">
        <f t="shared" si="262"/>
        <v>Sep</v>
      </c>
      <c r="X1520" s="19">
        <f t="shared" si="263"/>
        <v>1975</v>
      </c>
      <c r="AG1520" s="19" t="s">
        <v>5499</v>
      </c>
      <c r="AH1520" s="19" t="s">
        <v>8336</v>
      </c>
      <c r="AI1520" s="19" t="s">
        <v>8298</v>
      </c>
      <c r="AJ1520" s="19" t="s">
        <v>8302</v>
      </c>
      <c r="AK1520" s="19" t="str">
        <v>tier - 3</v>
      </c>
      <c r="AL1520" s="19" t="str">
        <v>tier - 1</v>
      </c>
      <c r="AT1520" s="19" t="s">
        <v>8337</v>
      </c>
      <c r="AU1520" s="19" t="str">
        <v>R1024</v>
      </c>
      <c r="BD1520" s="39">
        <v>1978</v>
      </c>
      <c r="BE1520" s="19" t="str">
        <f t="shared" si="258"/>
        <v>Jul</v>
      </c>
      <c r="BF1520" s="19">
        <v>24</v>
      </c>
      <c r="BG1520" s="40">
        <f t="shared" si="259"/>
        <v>28695</v>
      </c>
      <c r="BM1520" s="39">
        <v>1963</v>
      </c>
      <c r="BN1520" s="19" t="str">
        <f t="shared" si="260"/>
        <v>Jul</v>
      </c>
      <c r="BO1520" s="19">
        <v>20</v>
      </c>
      <c r="BP1520" s="40">
        <f t="shared" si="257"/>
        <v>23212</v>
      </c>
      <c r="BQ1520" s="19">
        <f ca="1" t="shared" si="261"/>
        <v>62</v>
      </c>
      <c r="BU1520" s="19">
        <v>12815.44</v>
      </c>
      <c r="BV1520" s="41">
        <v>12815.44</v>
      </c>
    </row>
    <row r="1521" spans="1:74">
      <c r="A1521" s="19" t="s">
        <v>5526</v>
      </c>
      <c r="B1521" s="39">
        <v>2004</v>
      </c>
      <c r="C1521" s="19">
        <f t="shared" si="254"/>
        <v>2004</v>
      </c>
      <c r="D1521" s="19" t="s">
        <v>8296</v>
      </c>
      <c r="E1521" s="19" t="str">
        <f t="shared" si="253"/>
        <v>Jul</v>
      </c>
      <c r="F1521" s="19">
        <v>9</v>
      </c>
      <c r="G1521" s="40">
        <f t="shared" si="255"/>
        <v>38177</v>
      </c>
      <c r="H1521" s="19">
        <v>0</v>
      </c>
      <c r="I1521" s="19">
        <v>12890.06</v>
      </c>
      <c r="J1521" s="41">
        <v>12890.06</v>
      </c>
      <c r="K1521" s="19" t="s">
        <v>8298</v>
      </c>
      <c r="L1521" s="19" t="str">
        <v>tier - 3</v>
      </c>
      <c r="M1521" s="19" t="s">
        <v>8302</v>
      </c>
      <c r="N1521" s="19" t="str">
        <v>tier - 1</v>
      </c>
      <c r="O1521" s="19" t="s">
        <v>8332</v>
      </c>
      <c r="P1521" s="19" t="str">
        <v>R1019</v>
      </c>
      <c r="Q1521" s="19">
        <f ca="1" t="shared" si="256"/>
        <v>21</v>
      </c>
      <c r="R1521" s="29"/>
      <c r="U1521" s="19" t="s">
        <v>8329</v>
      </c>
      <c r="V1521" s="19" t="str">
        <f t="shared" si="262"/>
        <v>Oct</v>
      </c>
      <c r="X1521" s="19">
        <f t="shared" si="263"/>
        <v>1972</v>
      </c>
      <c r="AG1521" s="19" t="s">
        <v>5502</v>
      </c>
      <c r="AH1521" s="19" t="s">
        <v>8336</v>
      </c>
      <c r="AI1521" s="19" t="s">
        <v>8298</v>
      </c>
      <c r="AJ1521" s="19" t="s">
        <v>8298</v>
      </c>
      <c r="AK1521" s="19" t="str">
        <v>tier - 3</v>
      </c>
      <c r="AL1521" s="19" t="str">
        <v>tier - 3</v>
      </c>
      <c r="AT1521" s="19" t="s">
        <v>8337</v>
      </c>
      <c r="AU1521" s="19" t="str">
        <v>R1024</v>
      </c>
      <c r="BD1521" s="39">
        <v>1963</v>
      </c>
      <c r="BE1521" s="19" t="str">
        <f t="shared" si="258"/>
        <v>Jul</v>
      </c>
      <c r="BF1521" s="19">
        <v>20</v>
      </c>
      <c r="BG1521" s="40">
        <f t="shared" si="259"/>
        <v>23212</v>
      </c>
      <c r="BM1521" s="39">
        <v>1967</v>
      </c>
      <c r="BN1521" s="19" t="str">
        <f t="shared" si="260"/>
        <v>Sep</v>
      </c>
      <c r="BO1521" s="19">
        <v>25</v>
      </c>
      <c r="BP1521" s="40">
        <f t="shared" si="257"/>
        <v>24740</v>
      </c>
      <c r="BQ1521" s="19">
        <f ca="1" t="shared" si="261"/>
        <v>58</v>
      </c>
      <c r="BU1521" s="19">
        <v>12823.25</v>
      </c>
      <c r="BV1521" s="41">
        <v>12823.25</v>
      </c>
    </row>
    <row r="1522" spans="1:74">
      <c r="A1522" s="19" t="s">
        <v>5529</v>
      </c>
      <c r="B1522" s="39">
        <v>1963</v>
      </c>
      <c r="C1522" s="19">
        <f t="shared" si="254"/>
        <v>1963</v>
      </c>
      <c r="D1522" s="19" t="s">
        <v>8328</v>
      </c>
      <c r="E1522" s="19" t="str">
        <f t="shared" si="253"/>
        <v>Aug</v>
      </c>
      <c r="F1522" s="19">
        <v>16</v>
      </c>
      <c r="G1522" s="40">
        <f t="shared" si="255"/>
        <v>23239</v>
      </c>
      <c r="H1522" s="19">
        <v>1</v>
      </c>
      <c r="I1522" s="19">
        <v>12913.99</v>
      </c>
      <c r="J1522" s="41">
        <v>12913.99</v>
      </c>
      <c r="K1522" s="19" t="s">
        <v>8298</v>
      </c>
      <c r="L1522" s="19" t="str">
        <v>tier - 3</v>
      </c>
      <c r="M1522" s="19" t="s">
        <v>8297</v>
      </c>
      <c r="N1522" s="19" t="str">
        <v>tier - 2</v>
      </c>
      <c r="O1522" s="19" t="s">
        <v>8333</v>
      </c>
      <c r="P1522" s="19" t="str">
        <v>R1016</v>
      </c>
      <c r="Q1522" s="19">
        <f ca="1" t="shared" si="256"/>
        <v>62</v>
      </c>
      <c r="R1522" s="29"/>
      <c r="U1522" s="19" t="s">
        <v>8326</v>
      </c>
      <c r="V1522" s="19" t="str">
        <f t="shared" si="262"/>
        <v>Dec</v>
      </c>
      <c r="X1522" s="19">
        <f t="shared" si="263"/>
        <v>1963</v>
      </c>
      <c r="AG1522" s="19" t="s">
        <v>5504</v>
      </c>
      <c r="AH1522" s="19" t="s">
        <v>8336</v>
      </c>
      <c r="AI1522" s="19" t="s">
        <v>8298</v>
      </c>
      <c r="AJ1522" s="19" t="s">
        <v>8298</v>
      </c>
      <c r="AK1522" s="19" t="str">
        <v>tier - 3</v>
      </c>
      <c r="AL1522" s="19" t="str">
        <v>tier - 3</v>
      </c>
      <c r="AT1522" s="19" t="s">
        <v>8340</v>
      </c>
      <c r="AU1522" s="19" t="str">
        <v>R1021</v>
      </c>
      <c r="BD1522" s="39">
        <v>1967</v>
      </c>
      <c r="BE1522" s="19" t="str">
        <f t="shared" si="258"/>
        <v>Sep</v>
      </c>
      <c r="BF1522" s="19">
        <v>25</v>
      </c>
      <c r="BG1522" s="40">
        <f t="shared" si="259"/>
        <v>24740</v>
      </c>
      <c r="BM1522" s="39">
        <v>2004</v>
      </c>
      <c r="BN1522" s="19" t="str">
        <f t="shared" si="260"/>
        <v>Nov</v>
      </c>
      <c r="BO1522" s="19">
        <v>9</v>
      </c>
      <c r="BP1522" s="40">
        <f t="shared" si="257"/>
        <v>38300</v>
      </c>
      <c r="BQ1522" s="19">
        <f ca="1" t="shared" si="261"/>
        <v>20</v>
      </c>
      <c r="BU1522" s="19">
        <v>12829.46</v>
      </c>
      <c r="BV1522" s="41">
        <v>12829.46</v>
      </c>
    </row>
    <row r="1523" spans="1:74">
      <c r="A1523" s="19" t="s">
        <v>5533</v>
      </c>
      <c r="B1523" s="39">
        <v>1963</v>
      </c>
      <c r="C1523" s="19">
        <f t="shared" si="254"/>
        <v>1963</v>
      </c>
      <c r="D1523" s="19" t="s">
        <v>8310</v>
      </c>
      <c r="E1523" s="19" t="str">
        <f t="shared" si="253"/>
        <v>Sep</v>
      </c>
      <c r="F1523" s="19">
        <v>1</v>
      </c>
      <c r="G1523" s="40">
        <f t="shared" si="255"/>
        <v>23255</v>
      </c>
      <c r="H1523" s="19">
        <v>2</v>
      </c>
      <c r="I1523" s="19">
        <v>12925.89</v>
      </c>
      <c r="J1523" s="41">
        <v>12925.89</v>
      </c>
      <c r="K1523" s="19" t="s">
        <v>8298</v>
      </c>
      <c r="L1523" s="19" t="str">
        <v>tier - 3</v>
      </c>
      <c r="M1523" s="19" t="s">
        <v>8297</v>
      </c>
      <c r="N1523" s="19" t="str">
        <v>tier - 2</v>
      </c>
      <c r="O1523" s="19" t="s">
        <v>8299</v>
      </c>
      <c r="P1523" s="19" t="str">
        <v>R1013</v>
      </c>
      <c r="Q1523" s="19">
        <f ca="1" t="shared" si="256"/>
        <v>62</v>
      </c>
      <c r="R1523" s="29"/>
      <c r="U1523" s="19" t="s">
        <v>8329</v>
      </c>
      <c r="V1523" s="19" t="str">
        <f t="shared" si="262"/>
        <v>Oct</v>
      </c>
      <c r="X1523" s="19">
        <f t="shared" si="263"/>
        <v>1983</v>
      </c>
      <c r="AG1523" s="19" t="s">
        <v>5508</v>
      </c>
      <c r="AH1523" s="19" t="s">
        <v>8336</v>
      </c>
      <c r="AI1523" s="19" t="s">
        <v>8298</v>
      </c>
      <c r="AJ1523" s="19" t="s">
        <v>8298</v>
      </c>
      <c r="AK1523" s="19" t="str">
        <v>tier - 3</v>
      </c>
      <c r="AL1523" s="19" t="str">
        <v>tier - 3</v>
      </c>
      <c r="AT1523" s="19" t="s">
        <v>8333</v>
      </c>
      <c r="AU1523" s="19" t="str">
        <v>R1016</v>
      </c>
      <c r="BD1523" s="39">
        <v>2004</v>
      </c>
      <c r="BE1523" s="19" t="str">
        <f t="shared" si="258"/>
        <v>Nov</v>
      </c>
      <c r="BF1523" s="19">
        <v>9</v>
      </c>
      <c r="BG1523" s="40">
        <f t="shared" si="259"/>
        <v>38300</v>
      </c>
      <c r="BM1523" s="39">
        <v>1993</v>
      </c>
      <c r="BN1523" s="19" t="str">
        <f t="shared" si="260"/>
        <v>Sep</v>
      </c>
      <c r="BO1523" s="19">
        <v>27</v>
      </c>
      <c r="BP1523" s="40">
        <f t="shared" si="257"/>
        <v>34239</v>
      </c>
      <c r="BQ1523" s="19">
        <f ca="1" t="shared" si="261"/>
        <v>32</v>
      </c>
      <c r="BU1523" s="19">
        <v>12847.24</v>
      </c>
      <c r="BV1523" s="41">
        <v>12847.24</v>
      </c>
    </row>
    <row r="1524" spans="1:74">
      <c r="A1524" s="19" t="s">
        <v>5536</v>
      </c>
      <c r="B1524" s="39">
        <v>1963</v>
      </c>
      <c r="C1524" s="19">
        <f t="shared" si="254"/>
        <v>1963</v>
      </c>
      <c r="D1524" s="19" t="s">
        <v>8328</v>
      </c>
      <c r="E1524" s="19" t="str">
        <f t="shared" si="253"/>
        <v>Aug</v>
      </c>
      <c r="F1524" s="19">
        <v>14</v>
      </c>
      <c r="G1524" s="40">
        <f t="shared" si="255"/>
        <v>23237</v>
      </c>
      <c r="H1524" s="19">
        <v>2</v>
      </c>
      <c r="I1524" s="19">
        <v>12928.79</v>
      </c>
      <c r="J1524" s="41">
        <v>12928.79</v>
      </c>
      <c r="K1524" s="19" t="s">
        <v>8298</v>
      </c>
      <c r="L1524" s="19" t="str">
        <v>tier - 3</v>
      </c>
      <c r="M1524" s="19" t="s">
        <v>8297</v>
      </c>
      <c r="N1524" s="19" t="str">
        <v>tier - 2</v>
      </c>
      <c r="O1524" s="19" t="s">
        <v>8299</v>
      </c>
      <c r="P1524" s="19" t="str">
        <v>R1013</v>
      </c>
      <c r="Q1524" s="19">
        <f ca="1" t="shared" si="256"/>
        <v>62</v>
      </c>
      <c r="R1524" s="29"/>
      <c r="U1524" s="19" t="s">
        <v>8296</v>
      </c>
      <c r="V1524" s="19" t="str">
        <f t="shared" si="262"/>
        <v>Jul</v>
      </c>
      <c r="X1524" s="19">
        <f t="shared" si="263"/>
        <v>1978</v>
      </c>
      <c r="AG1524" s="19" t="s">
        <v>5511</v>
      </c>
      <c r="AH1524" s="19" t="s">
        <v>8336</v>
      </c>
      <c r="AI1524" s="19" t="s">
        <v>8298</v>
      </c>
      <c r="AJ1524" s="19" t="s">
        <v>8297</v>
      </c>
      <c r="AK1524" s="19" t="str">
        <v>tier - 3</v>
      </c>
      <c r="AL1524" s="19" t="str">
        <v>tier - 2</v>
      </c>
      <c r="AT1524" s="19" t="s">
        <v>8315</v>
      </c>
      <c r="AU1524" s="19" t="str">
        <v>R1012</v>
      </c>
      <c r="BD1524" s="39">
        <v>1993</v>
      </c>
      <c r="BE1524" s="19" t="str">
        <f t="shared" si="258"/>
        <v>Sep</v>
      </c>
      <c r="BF1524" s="19">
        <v>27</v>
      </c>
      <c r="BG1524" s="40">
        <f t="shared" si="259"/>
        <v>34239</v>
      </c>
      <c r="BM1524" s="39">
        <v>1973</v>
      </c>
      <c r="BN1524" s="19" t="str">
        <f t="shared" si="260"/>
        <v>Sep</v>
      </c>
      <c r="BO1524" s="19">
        <v>22</v>
      </c>
      <c r="BP1524" s="40">
        <f t="shared" si="257"/>
        <v>26929</v>
      </c>
      <c r="BQ1524" s="19">
        <f ca="1" t="shared" si="261"/>
        <v>52</v>
      </c>
      <c r="BU1524" s="19">
        <v>12852.37</v>
      </c>
      <c r="BV1524" s="41">
        <v>12852.37</v>
      </c>
    </row>
    <row r="1525" spans="1:74">
      <c r="A1525" s="19" t="s">
        <v>5540</v>
      </c>
      <c r="B1525" s="39">
        <v>1966</v>
      </c>
      <c r="C1525" s="19">
        <f t="shared" si="254"/>
        <v>1966</v>
      </c>
      <c r="D1525" s="19" t="s">
        <v>8326</v>
      </c>
      <c r="E1525" s="19" t="str">
        <f t="shared" si="253"/>
        <v>Dec</v>
      </c>
      <c r="F1525" s="19">
        <v>22</v>
      </c>
      <c r="G1525" s="40">
        <f t="shared" si="255"/>
        <v>24463</v>
      </c>
      <c r="H1525" s="19">
        <v>4</v>
      </c>
      <c r="I1525" s="19">
        <v>12949.16</v>
      </c>
      <c r="J1525" s="41">
        <v>12949.16</v>
      </c>
      <c r="K1525" s="19" t="s">
        <v>8298</v>
      </c>
      <c r="L1525" s="19" t="str">
        <v>tier - 3</v>
      </c>
      <c r="M1525" s="19" t="s">
        <v>8298</v>
      </c>
      <c r="N1525" s="19" t="str">
        <v>tier - 3</v>
      </c>
      <c r="O1525" s="19" t="s">
        <v>8299</v>
      </c>
      <c r="P1525" s="19" t="str">
        <v>R1013</v>
      </c>
      <c r="Q1525" s="19">
        <f ca="1" t="shared" si="256"/>
        <v>58</v>
      </c>
      <c r="R1525" s="29"/>
      <c r="U1525" s="19" t="s">
        <v>8296</v>
      </c>
      <c r="V1525" s="19" t="str">
        <f t="shared" si="262"/>
        <v>Jul</v>
      </c>
      <c r="X1525" s="19">
        <f t="shared" si="263"/>
        <v>1963</v>
      </c>
      <c r="AG1525" s="19" t="s">
        <v>5515</v>
      </c>
      <c r="AH1525" s="19" t="s">
        <v>8336</v>
      </c>
      <c r="AI1525" s="19" t="s">
        <v>8298</v>
      </c>
      <c r="AJ1525" s="19" t="s">
        <v>8302</v>
      </c>
      <c r="AK1525" s="19" t="str">
        <v>tier - 3</v>
      </c>
      <c r="AL1525" s="19" t="str">
        <v>tier - 1</v>
      </c>
      <c r="AT1525" s="19" t="s">
        <v>8315</v>
      </c>
      <c r="AU1525" s="19" t="str">
        <v>R1012</v>
      </c>
      <c r="BD1525" s="39">
        <v>1973</v>
      </c>
      <c r="BE1525" s="19" t="str">
        <f t="shared" si="258"/>
        <v>Sep</v>
      </c>
      <c r="BF1525" s="19">
        <v>22</v>
      </c>
      <c r="BG1525" s="40">
        <f t="shared" si="259"/>
        <v>26929</v>
      </c>
      <c r="BM1525" s="39">
        <v>1963</v>
      </c>
      <c r="BN1525" s="19" t="str">
        <f t="shared" si="260"/>
        <v>Sep</v>
      </c>
      <c r="BO1525" s="19">
        <v>27</v>
      </c>
      <c r="BP1525" s="40">
        <f t="shared" si="257"/>
        <v>23281</v>
      </c>
      <c r="BQ1525" s="19">
        <f ca="1" t="shared" si="261"/>
        <v>62</v>
      </c>
      <c r="BU1525" s="19">
        <v>12856.84</v>
      </c>
      <c r="BV1525" s="41">
        <v>12856.84</v>
      </c>
    </row>
    <row r="1526" spans="1:74">
      <c r="A1526" s="19" t="s">
        <v>5544</v>
      </c>
      <c r="B1526" s="39">
        <v>1961</v>
      </c>
      <c r="C1526" s="19">
        <f t="shared" si="254"/>
        <v>1961</v>
      </c>
      <c r="D1526" s="19" t="s">
        <v>8328</v>
      </c>
      <c r="E1526" s="19" t="str">
        <f t="shared" si="253"/>
        <v>Aug</v>
      </c>
      <c r="F1526" s="19">
        <v>20</v>
      </c>
      <c r="G1526" s="40">
        <f t="shared" si="255"/>
        <v>22513</v>
      </c>
      <c r="H1526" s="19">
        <v>0</v>
      </c>
      <c r="I1526" s="19">
        <v>12950.07</v>
      </c>
      <c r="J1526" s="41">
        <v>12950.07</v>
      </c>
      <c r="K1526" s="19" t="s">
        <v>8298</v>
      </c>
      <c r="L1526" s="19" t="str">
        <v>tier - 3</v>
      </c>
      <c r="M1526" s="19" t="s">
        <v>8302</v>
      </c>
      <c r="N1526" s="19" t="str">
        <v>tier - 1</v>
      </c>
      <c r="O1526" s="19" t="s">
        <v>8315</v>
      </c>
      <c r="P1526" s="19" t="str">
        <v>R1012</v>
      </c>
      <c r="Q1526" s="19">
        <f ca="1" t="shared" si="256"/>
        <v>64</v>
      </c>
      <c r="R1526" s="29"/>
      <c r="U1526" s="19" t="s">
        <v>8310</v>
      </c>
      <c r="V1526" s="19" t="str">
        <f t="shared" si="262"/>
        <v>Sep</v>
      </c>
      <c r="X1526" s="19">
        <f t="shared" si="263"/>
        <v>1967</v>
      </c>
      <c r="AG1526" s="19" t="s">
        <v>5519</v>
      </c>
      <c r="AH1526" s="19" t="s">
        <v>8336</v>
      </c>
      <c r="AI1526" s="19" t="s">
        <v>8298</v>
      </c>
      <c r="AJ1526" s="19" t="s">
        <v>8298</v>
      </c>
      <c r="AK1526" s="19" t="str">
        <v>tier - 3</v>
      </c>
      <c r="AL1526" s="19" t="str">
        <v>tier - 3</v>
      </c>
      <c r="AT1526" s="19" t="s">
        <v>8340</v>
      </c>
      <c r="AU1526" s="19" t="str">
        <v>R1021</v>
      </c>
      <c r="BD1526" s="39">
        <v>1963</v>
      </c>
      <c r="BE1526" s="19" t="str">
        <f t="shared" si="258"/>
        <v>Sep</v>
      </c>
      <c r="BF1526" s="19">
        <v>27</v>
      </c>
      <c r="BG1526" s="40">
        <f t="shared" si="259"/>
        <v>23281</v>
      </c>
      <c r="BM1526" s="39">
        <v>1984</v>
      </c>
      <c r="BN1526" s="19" t="str">
        <f t="shared" si="260"/>
        <v>Aug</v>
      </c>
      <c r="BO1526" s="19">
        <v>6</v>
      </c>
      <c r="BP1526" s="40">
        <f t="shared" si="257"/>
        <v>30900</v>
      </c>
      <c r="BQ1526" s="19">
        <f ca="1" t="shared" si="261"/>
        <v>41</v>
      </c>
      <c r="BU1526" s="19">
        <v>12870.31</v>
      </c>
      <c r="BV1526" s="41">
        <v>12870.31</v>
      </c>
    </row>
    <row r="1527" spans="1:74">
      <c r="A1527" s="19" t="s">
        <v>5548</v>
      </c>
      <c r="B1527" s="39">
        <v>1960</v>
      </c>
      <c r="C1527" s="19">
        <f t="shared" si="254"/>
        <v>1960</v>
      </c>
      <c r="D1527" s="19" t="s">
        <v>8301</v>
      </c>
      <c r="E1527" s="19" t="str">
        <f t="shared" si="253"/>
        <v>Nov</v>
      </c>
      <c r="F1527" s="19">
        <v>4</v>
      </c>
      <c r="G1527" s="40">
        <f t="shared" si="255"/>
        <v>22224</v>
      </c>
      <c r="H1527" s="19">
        <v>0</v>
      </c>
      <c r="I1527" s="19">
        <v>12957.12</v>
      </c>
      <c r="J1527" s="41">
        <v>12957.12</v>
      </c>
      <c r="K1527" s="19" t="s">
        <v>8298</v>
      </c>
      <c r="L1527" s="19" t="str">
        <v>tier - 3</v>
      </c>
      <c r="M1527" s="19" t="s">
        <v>8302</v>
      </c>
      <c r="N1527" s="19" t="str">
        <v>tier - 1</v>
      </c>
      <c r="O1527" s="19" t="s">
        <v>8330</v>
      </c>
      <c r="P1527" s="19" t="str">
        <v>R1011</v>
      </c>
      <c r="Q1527" s="19">
        <f ca="1" t="shared" si="256"/>
        <v>64</v>
      </c>
      <c r="R1527" s="29"/>
      <c r="U1527" s="19" t="s">
        <v>8301</v>
      </c>
      <c r="V1527" s="19" t="str">
        <f t="shared" si="262"/>
        <v>Nov</v>
      </c>
      <c r="X1527" s="19">
        <f t="shared" si="263"/>
        <v>2004</v>
      </c>
      <c r="AG1527" s="19" t="s">
        <v>5523</v>
      </c>
      <c r="AH1527" s="19" t="s">
        <v>8336</v>
      </c>
      <c r="AI1527" s="19" t="s">
        <v>8298</v>
      </c>
      <c r="AJ1527" s="19" t="s">
        <v>8298</v>
      </c>
      <c r="AK1527" s="19" t="str">
        <v>tier - 3</v>
      </c>
      <c r="AL1527" s="19" t="str">
        <v>tier - 3</v>
      </c>
      <c r="AT1527" s="19" t="s">
        <v>8315</v>
      </c>
      <c r="AU1527" s="19" t="str">
        <v>R1012</v>
      </c>
      <c r="BD1527" s="39">
        <v>1984</v>
      </c>
      <c r="BE1527" s="19" t="str">
        <f t="shared" si="258"/>
        <v>Aug</v>
      </c>
      <c r="BF1527" s="19">
        <v>6</v>
      </c>
      <c r="BG1527" s="40">
        <f t="shared" si="259"/>
        <v>30900</v>
      </c>
      <c r="BM1527" s="39">
        <v>2004</v>
      </c>
      <c r="BN1527" s="19" t="str">
        <f t="shared" si="260"/>
        <v>Jul</v>
      </c>
      <c r="BO1527" s="19">
        <v>9</v>
      </c>
      <c r="BP1527" s="40">
        <f t="shared" si="257"/>
        <v>38177</v>
      </c>
      <c r="BQ1527" s="19">
        <f ca="1" t="shared" si="261"/>
        <v>21</v>
      </c>
      <c r="BU1527" s="19">
        <v>12890.06</v>
      </c>
      <c r="BV1527" s="41">
        <v>12890.06</v>
      </c>
    </row>
    <row r="1528" spans="1:74">
      <c r="A1528" s="19" t="s">
        <v>5551</v>
      </c>
      <c r="B1528" s="39">
        <v>1960</v>
      </c>
      <c r="C1528" s="19">
        <f t="shared" si="254"/>
        <v>1960</v>
      </c>
      <c r="D1528" s="19" t="s">
        <v>8303</v>
      </c>
      <c r="E1528" s="19" t="str">
        <f t="shared" si="253"/>
        <v>Jun</v>
      </c>
      <c r="F1528" s="19">
        <v>22</v>
      </c>
      <c r="G1528" s="40">
        <f t="shared" si="255"/>
        <v>22089</v>
      </c>
      <c r="H1528" s="19">
        <v>0</v>
      </c>
      <c r="I1528" s="19">
        <v>12979.36</v>
      </c>
      <c r="J1528" s="41">
        <v>12979.36</v>
      </c>
      <c r="K1528" s="19" t="s">
        <v>8298</v>
      </c>
      <c r="L1528" s="19" t="str">
        <v>tier - 3</v>
      </c>
      <c r="M1528" s="19" t="s">
        <v>8302</v>
      </c>
      <c r="N1528" s="19" t="str">
        <v>tier - 1</v>
      </c>
      <c r="O1528" s="19" t="s">
        <v>8330</v>
      </c>
      <c r="P1528" s="19" t="str">
        <v>R1011</v>
      </c>
      <c r="Q1528" s="19">
        <f ca="1" t="shared" si="256"/>
        <v>65</v>
      </c>
      <c r="R1528" s="29"/>
      <c r="U1528" s="19" t="s">
        <v>8310</v>
      </c>
      <c r="V1528" s="19" t="str">
        <f t="shared" si="262"/>
        <v>Sep</v>
      </c>
      <c r="X1528" s="19">
        <f t="shared" si="263"/>
        <v>1993</v>
      </c>
      <c r="AG1528" s="19" t="s">
        <v>5526</v>
      </c>
      <c r="AH1528" s="19" t="s">
        <v>8336</v>
      </c>
      <c r="AI1528" s="19" t="s">
        <v>8298</v>
      </c>
      <c r="AJ1528" s="19" t="s">
        <v>8302</v>
      </c>
      <c r="AK1528" s="19" t="str">
        <v>tier - 3</v>
      </c>
      <c r="AL1528" s="19" t="str">
        <v>tier - 1</v>
      </c>
      <c r="AT1528" s="19" t="s">
        <v>8332</v>
      </c>
      <c r="AU1528" s="19" t="str">
        <v>R1019</v>
      </c>
      <c r="BD1528" s="39">
        <v>2004</v>
      </c>
      <c r="BE1528" s="19" t="str">
        <f t="shared" si="258"/>
        <v>Jul</v>
      </c>
      <c r="BF1528" s="19">
        <v>9</v>
      </c>
      <c r="BG1528" s="40">
        <f t="shared" si="259"/>
        <v>38177</v>
      </c>
      <c r="BM1528" s="39">
        <v>1963</v>
      </c>
      <c r="BN1528" s="19" t="str">
        <f t="shared" si="260"/>
        <v>Aug</v>
      </c>
      <c r="BO1528" s="19">
        <v>16</v>
      </c>
      <c r="BP1528" s="40">
        <f t="shared" si="257"/>
        <v>23239</v>
      </c>
      <c r="BQ1528" s="19">
        <f ca="1" t="shared" si="261"/>
        <v>62</v>
      </c>
      <c r="BU1528" s="19">
        <v>12913.99</v>
      </c>
      <c r="BV1528" s="41">
        <v>12913.99</v>
      </c>
    </row>
    <row r="1529" spans="1:74">
      <c r="A1529" s="19" t="s">
        <v>5555</v>
      </c>
      <c r="B1529" s="39">
        <v>1960</v>
      </c>
      <c r="C1529" s="19">
        <f t="shared" si="254"/>
        <v>1960</v>
      </c>
      <c r="D1529" s="19" t="s">
        <v>8310</v>
      </c>
      <c r="E1529" s="19" t="str">
        <f t="shared" si="253"/>
        <v>Sep</v>
      </c>
      <c r="F1529" s="19">
        <v>23</v>
      </c>
      <c r="G1529" s="40">
        <f t="shared" si="255"/>
        <v>22182</v>
      </c>
      <c r="H1529" s="19">
        <v>0</v>
      </c>
      <c r="I1529" s="19">
        <v>12981.35</v>
      </c>
      <c r="J1529" s="41">
        <v>12981.35</v>
      </c>
      <c r="K1529" s="19" t="s">
        <v>8298</v>
      </c>
      <c r="L1529" s="19" t="str">
        <v>tier - 3</v>
      </c>
      <c r="M1529" s="19" t="s">
        <v>8298</v>
      </c>
      <c r="N1529" s="19" t="str">
        <v>tier - 3</v>
      </c>
      <c r="O1529" s="19" t="s">
        <v>8299</v>
      </c>
      <c r="P1529" s="19" t="str">
        <v>R1013</v>
      </c>
      <c r="Q1529" s="19">
        <f ca="1" t="shared" si="256"/>
        <v>65</v>
      </c>
      <c r="R1529" s="29"/>
      <c r="U1529" s="19" t="s">
        <v>8310</v>
      </c>
      <c r="V1529" s="19" t="str">
        <f t="shared" si="262"/>
        <v>Sep</v>
      </c>
      <c r="X1529" s="19">
        <f t="shared" si="263"/>
        <v>1973</v>
      </c>
      <c r="AG1529" s="19" t="s">
        <v>5529</v>
      </c>
      <c r="AH1529" s="19" t="s">
        <v>8336</v>
      </c>
      <c r="AI1529" s="19" t="s">
        <v>8298</v>
      </c>
      <c r="AJ1529" s="19" t="s">
        <v>8297</v>
      </c>
      <c r="AK1529" s="19" t="str">
        <v>tier - 3</v>
      </c>
      <c r="AL1529" s="19" t="str">
        <v>tier - 2</v>
      </c>
      <c r="AT1529" s="19" t="s">
        <v>8333</v>
      </c>
      <c r="AU1529" s="19" t="str">
        <v>R1016</v>
      </c>
      <c r="BD1529" s="39">
        <v>1963</v>
      </c>
      <c r="BE1529" s="19" t="str">
        <f t="shared" si="258"/>
        <v>Aug</v>
      </c>
      <c r="BF1529" s="19">
        <v>16</v>
      </c>
      <c r="BG1529" s="40">
        <f t="shared" si="259"/>
        <v>23239</v>
      </c>
      <c r="BM1529" s="39">
        <v>1963</v>
      </c>
      <c r="BN1529" s="19" t="str">
        <f t="shared" si="260"/>
        <v>Sep</v>
      </c>
      <c r="BO1529" s="19">
        <v>1</v>
      </c>
      <c r="BP1529" s="40">
        <f t="shared" si="257"/>
        <v>23255</v>
      </c>
      <c r="BQ1529" s="19">
        <f ca="1" t="shared" si="261"/>
        <v>62</v>
      </c>
      <c r="BU1529" s="19">
        <v>12925.89</v>
      </c>
      <c r="BV1529" s="41">
        <v>12925.89</v>
      </c>
    </row>
    <row r="1530" spans="1:74">
      <c r="A1530" s="19" t="s">
        <v>5558</v>
      </c>
      <c r="B1530" s="39">
        <v>1960</v>
      </c>
      <c r="C1530" s="19">
        <f t="shared" si="254"/>
        <v>1960</v>
      </c>
      <c r="D1530" s="19" t="s">
        <v>8301</v>
      </c>
      <c r="E1530" s="19" t="str">
        <f t="shared" si="253"/>
        <v>Nov</v>
      </c>
      <c r="F1530" s="19">
        <v>28</v>
      </c>
      <c r="G1530" s="40">
        <f t="shared" si="255"/>
        <v>22248</v>
      </c>
      <c r="H1530" s="19">
        <v>0</v>
      </c>
      <c r="I1530" s="19">
        <v>12982.87</v>
      </c>
      <c r="J1530" s="41">
        <v>12982.87</v>
      </c>
      <c r="K1530" s="19" t="s">
        <v>8298</v>
      </c>
      <c r="L1530" s="19" t="str">
        <v>tier - 3</v>
      </c>
      <c r="M1530" s="19" t="s">
        <v>8302</v>
      </c>
      <c r="N1530" s="19" t="str">
        <v>tier - 1</v>
      </c>
      <c r="O1530" s="19" t="s">
        <v>8299</v>
      </c>
      <c r="P1530" s="19" t="str">
        <v>R1013</v>
      </c>
      <c r="Q1530" s="19">
        <f ca="1" t="shared" si="256"/>
        <v>64</v>
      </c>
      <c r="R1530" s="29"/>
      <c r="U1530" s="19" t="s">
        <v>8310</v>
      </c>
      <c r="V1530" s="19" t="str">
        <f t="shared" si="262"/>
        <v>Sep</v>
      </c>
      <c r="X1530" s="19">
        <f t="shared" si="263"/>
        <v>1963</v>
      </c>
      <c r="AG1530" s="19" t="s">
        <v>5533</v>
      </c>
      <c r="AH1530" s="19" t="s">
        <v>8336</v>
      </c>
      <c r="AI1530" s="19" t="s">
        <v>8298</v>
      </c>
      <c r="AJ1530" s="19" t="s">
        <v>8297</v>
      </c>
      <c r="AK1530" s="19" t="str">
        <v>tier - 3</v>
      </c>
      <c r="AL1530" s="19" t="str">
        <v>tier - 2</v>
      </c>
      <c r="AT1530" s="19" t="s">
        <v>8299</v>
      </c>
      <c r="AU1530" s="19" t="str">
        <v>R1013</v>
      </c>
      <c r="BD1530" s="39">
        <v>1963</v>
      </c>
      <c r="BE1530" s="19" t="str">
        <f t="shared" si="258"/>
        <v>Sep</v>
      </c>
      <c r="BF1530" s="19">
        <v>1</v>
      </c>
      <c r="BG1530" s="40">
        <f t="shared" si="259"/>
        <v>23255</v>
      </c>
      <c r="BM1530" s="39">
        <v>1963</v>
      </c>
      <c r="BN1530" s="19" t="str">
        <f t="shared" si="260"/>
        <v>Aug</v>
      </c>
      <c r="BO1530" s="19">
        <v>14</v>
      </c>
      <c r="BP1530" s="40">
        <f t="shared" si="257"/>
        <v>23237</v>
      </c>
      <c r="BQ1530" s="19">
        <f ca="1" t="shared" si="261"/>
        <v>62</v>
      </c>
      <c r="BU1530" s="19">
        <v>12928.79</v>
      </c>
      <c r="BV1530" s="41">
        <v>12928.79</v>
      </c>
    </row>
    <row r="1531" spans="1:74">
      <c r="A1531" s="19" t="s">
        <v>5560</v>
      </c>
      <c r="B1531" s="39">
        <v>1979</v>
      </c>
      <c r="C1531" s="19">
        <f t="shared" si="254"/>
        <v>1979</v>
      </c>
      <c r="D1531" s="19" t="s">
        <v>8301</v>
      </c>
      <c r="E1531" s="19" t="str">
        <f t="shared" si="253"/>
        <v>Nov</v>
      </c>
      <c r="F1531" s="19">
        <v>27</v>
      </c>
      <c r="G1531" s="40">
        <f t="shared" si="255"/>
        <v>29186</v>
      </c>
      <c r="H1531" s="19">
        <v>2</v>
      </c>
      <c r="I1531" s="19">
        <v>12994.12</v>
      </c>
      <c r="J1531" s="41">
        <v>12994.12</v>
      </c>
      <c r="K1531" s="19" t="s">
        <v>8298</v>
      </c>
      <c r="L1531" s="19" t="str">
        <v>tier - 3</v>
      </c>
      <c r="M1531" s="19" t="s">
        <v>8297</v>
      </c>
      <c r="N1531" s="19" t="str">
        <v>tier - 2</v>
      </c>
      <c r="O1531" s="19" t="s">
        <v>8343</v>
      </c>
      <c r="P1531" s="19" t="str">
        <v>R1026</v>
      </c>
      <c r="Q1531" s="19">
        <f ca="1" t="shared" si="256"/>
        <v>45</v>
      </c>
      <c r="R1531" s="29"/>
      <c r="U1531" s="19" t="s">
        <v>8328</v>
      </c>
      <c r="V1531" s="19" t="str">
        <f t="shared" si="262"/>
        <v>Aug</v>
      </c>
      <c r="X1531" s="19">
        <f t="shared" si="263"/>
        <v>1984</v>
      </c>
      <c r="AG1531" s="19" t="s">
        <v>5536</v>
      </c>
      <c r="AH1531" s="19" t="s">
        <v>8336</v>
      </c>
      <c r="AI1531" s="19" t="s">
        <v>8298</v>
      </c>
      <c r="AJ1531" s="19" t="s">
        <v>8297</v>
      </c>
      <c r="AK1531" s="19" t="str">
        <v>tier - 3</v>
      </c>
      <c r="AL1531" s="19" t="str">
        <v>tier - 2</v>
      </c>
      <c r="AT1531" s="19" t="s">
        <v>8299</v>
      </c>
      <c r="AU1531" s="19" t="str">
        <v>R1013</v>
      </c>
      <c r="BD1531" s="39">
        <v>1963</v>
      </c>
      <c r="BE1531" s="19" t="str">
        <f t="shared" si="258"/>
        <v>Aug</v>
      </c>
      <c r="BF1531" s="19">
        <v>14</v>
      </c>
      <c r="BG1531" s="40">
        <f t="shared" si="259"/>
        <v>23237</v>
      </c>
      <c r="BM1531" s="39">
        <v>1966</v>
      </c>
      <c r="BN1531" s="19" t="str">
        <f t="shared" si="260"/>
        <v>Dec</v>
      </c>
      <c r="BO1531" s="19">
        <v>22</v>
      </c>
      <c r="BP1531" s="40">
        <f t="shared" si="257"/>
        <v>24463</v>
      </c>
      <c r="BQ1531" s="19">
        <f ca="1" t="shared" si="261"/>
        <v>58</v>
      </c>
      <c r="BU1531" s="19">
        <v>12949.16</v>
      </c>
      <c r="BV1531" s="41">
        <v>12949.16</v>
      </c>
    </row>
    <row r="1532" spans="1:74">
      <c r="A1532" s="19" t="s">
        <v>5564</v>
      </c>
      <c r="B1532" s="39">
        <v>1981</v>
      </c>
      <c r="C1532" s="19">
        <f t="shared" si="254"/>
        <v>1981</v>
      </c>
      <c r="D1532" s="19" t="s">
        <v>8329</v>
      </c>
      <c r="E1532" s="19" t="str">
        <f t="shared" si="253"/>
        <v>Oct</v>
      </c>
      <c r="F1532" s="19">
        <v>30</v>
      </c>
      <c r="G1532" s="40">
        <f t="shared" si="255"/>
        <v>29889</v>
      </c>
      <c r="H1532" s="19">
        <v>1</v>
      </c>
      <c r="I1532" s="19">
        <v>13002.91</v>
      </c>
      <c r="J1532" s="41">
        <v>13002.91</v>
      </c>
      <c r="K1532" s="19" t="s">
        <v>8298</v>
      </c>
      <c r="L1532" s="19" t="str">
        <v>tier - 3</v>
      </c>
      <c r="M1532" s="19" t="s">
        <v>8302</v>
      </c>
      <c r="N1532" s="19" t="str">
        <v>tier - 1</v>
      </c>
      <c r="O1532" s="19" t="s">
        <v>8315</v>
      </c>
      <c r="P1532" s="19" t="str">
        <v>R1012</v>
      </c>
      <c r="Q1532" s="19">
        <f ca="1" t="shared" si="256"/>
        <v>44</v>
      </c>
      <c r="R1532" s="29"/>
      <c r="U1532" s="19" t="s">
        <v>8296</v>
      </c>
      <c r="V1532" s="19" t="str">
        <f t="shared" si="262"/>
        <v>Jul</v>
      </c>
      <c r="X1532" s="19">
        <f t="shared" si="263"/>
        <v>2004</v>
      </c>
      <c r="AG1532" s="19" t="s">
        <v>5540</v>
      </c>
      <c r="AH1532" s="19" t="s">
        <v>8336</v>
      </c>
      <c r="AI1532" s="19" t="s">
        <v>8298</v>
      </c>
      <c r="AJ1532" s="19" t="s">
        <v>8298</v>
      </c>
      <c r="AK1532" s="19" t="str">
        <v>tier - 3</v>
      </c>
      <c r="AL1532" s="19" t="str">
        <v>tier - 3</v>
      </c>
      <c r="AT1532" s="19" t="s">
        <v>8299</v>
      </c>
      <c r="AU1532" s="19" t="str">
        <v>R1013</v>
      </c>
      <c r="BD1532" s="39">
        <v>1966</v>
      </c>
      <c r="BE1532" s="19" t="str">
        <f t="shared" si="258"/>
        <v>Dec</v>
      </c>
      <c r="BF1532" s="19">
        <v>22</v>
      </c>
      <c r="BG1532" s="40">
        <f t="shared" si="259"/>
        <v>24463</v>
      </c>
      <c r="BM1532" s="39">
        <v>1961</v>
      </c>
      <c r="BN1532" s="19" t="str">
        <f t="shared" si="260"/>
        <v>Aug</v>
      </c>
      <c r="BO1532" s="19">
        <v>20</v>
      </c>
      <c r="BP1532" s="40">
        <f t="shared" si="257"/>
        <v>22513</v>
      </c>
      <c r="BQ1532" s="19">
        <f ca="1" t="shared" si="261"/>
        <v>64</v>
      </c>
      <c r="BU1532" s="19">
        <v>12950.07</v>
      </c>
      <c r="BV1532" s="41">
        <v>12950.07</v>
      </c>
    </row>
    <row r="1533" spans="1:74">
      <c r="A1533" s="19" t="s">
        <v>5568</v>
      </c>
      <c r="B1533" s="39">
        <v>1962</v>
      </c>
      <c r="C1533" s="19">
        <f t="shared" si="254"/>
        <v>1962</v>
      </c>
      <c r="D1533" s="19" t="s">
        <v>8303</v>
      </c>
      <c r="E1533" s="19" t="str">
        <f t="shared" si="253"/>
        <v>Jun</v>
      </c>
      <c r="F1533" s="19">
        <v>24</v>
      </c>
      <c r="G1533" s="40">
        <f t="shared" si="255"/>
        <v>22821</v>
      </c>
      <c r="H1533" s="19">
        <v>0</v>
      </c>
      <c r="I1533" s="19">
        <v>13004.95</v>
      </c>
      <c r="J1533" s="41">
        <v>13004.95</v>
      </c>
      <c r="K1533" s="19" t="s">
        <v>8298</v>
      </c>
      <c r="L1533" s="19" t="str">
        <v>tier - 3</v>
      </c>
      <c r="M1533" s="19" t="s">
        <v>8302</v>
      </c>
      <c r="N1533" s="19" t="str">
        <v>tier - 1</v>
      </c>
      <c r="O1533" s="19" t="s">
        <v>8315</v>
      </c>
      <c r="P1533" s="19" t="str">
        <v>R1012</v>
      </c>
      <c r="Q1533" s="19">
        <f ca="1" t="shared" si="256"/>
        <v>63</v>
      </c>
      <c r="R1533" s="29"/>
      <c r="U1533" s="19" t="s">
        <v>8328</v>
      </c>
      <c r="V1533" s="19" t="str">
        <f t="shared" si="262"/>
        <v>Aug</v>
      </c>
      <c r="X1533" s="19">
        <f t="shared" si="263"/>
        <v>1963</v>
      </c>
      <c r="AG1533" s="19" t="s">
        <v>5544</v>
      </c>
      <c r="AH1533" s="19" t="s">
        <v>8336</v>
      </c>
      <c r="AI1533" s="19" t="s">
        <v>8298</v>
      </c>
      <c r="AJ1533" s="19" t="s">
        <v>8302</v>
      </c>
      <c r="AK1533" s="19" t="str">
        <v>tier - 3</v>
      </c>
      <c r="AL1533" s="19" t="str">
        <v>tier - 1</v>
      </c>
      <c r="AT1533" s="19" t="s">
        <v>8315</v>
      </c>
      <c r="AU1533" s="19" t="str">
        <v>R1012</v>
      </c>
      <c r="BD1533" s="39">
        <v>1961</v>
      </c>
      <c r="BE1533" s="19" t="str">
        <f t="shared" si="258"/>
        <v>Aug</v>
      </c>
      <c r="BF1533" s="19">
        <v>20</v>
      </c>
      <c r="BG1533" s="40">
        <f t="shared" si="259"/>
        <v>22513</v>
      </c>
      <c r="BM1533" s="39">
        <v>1960</v>
      </c>
      <c r="BN1533" s="19" t="str">
        <f t="shared" si="260"/>
        <v>Nov</v>
      </c>
      <c r="BO1533" s="19">
        <v>4</v>
      </c>
      <c r="BP1533" s="40">
        <f t="shared" si="257"/>
        <v>22224</v>
      </c>
      <c r="BQ1533" s="19">
        <f ca="1" t="shared" si="261"/>
        <v>64</v>
      </c>
      <c r="BU1533" s="19">
        <v>12957.12</v>
      </c>
      <c r="BV1533" s="41">
        <v>12957.12</v>
      </c>
    </row>
    <row r="1534" spans="1:74">
      <c r="A1534" s="19" t="s">
        <v>5572</v>
      </c>
      <c r="B1534" s="39">
        <v>1969</v>
      </c>
      <c r="C1534" s="19">
        <f t="shared" si="254"/>
        <v>1969</v>
      </c>
      <c r="D1534" s="19" t="s">
        <v>8326</v>
      </c>
      <c r="E1534" s="19" t="str">
        <f t="shared" si="253"/>
        <v>Dec</v>
      </c>
      <c r="F1534" s="19">
        <v>13</v>
      </c>
      <c r="G1534" s="40">
        <f t="shared" si="255"/>
        <v>25550</v>
      </c>
      <c r="H1534" s="19">
        <v>0</v>
      </c>
      <c r="I1534" s="19">
        <v>13008.07</v>
      </c>
      <c r="J1534" s="41">
        <v>13008.07</v>
      </c>
      <c r="K1534" s="19" t="s">
        <v>8298</v>
      </c>
      <c r="L1534" s="19" t="str">
        <v>tier - 3</v>
      </c>
      <c r="M1534" s="19" t="s">
        <v>8298</v>
      </c>
      <c r="N1534" s="19" t="str">
        <v>tier - 3</v>
      </c>
      <c r="O1534" s="19" t="s">
        <v>8315</v>
      </c>
      <c r="P1534" s="19" t="str">
        <v>R1012</v>
      </c>
      <c r="Q1534" s="19">
        <f ca="1" t="shared" si="256"/>
        <v>55</v>
      </c>
      <c r="R1534" s="29"/>
      <c r="U1534" s="19" t="s">
        <v>8310</v>
      </c>
      <c r="V1534" s="19" t="str">
        <f t="shared" si="262"/>
        <v>Sep</v>
      </c>
      <c r="X1534" s="19">
        <f t="shared" si="263"/>
        <v>1963</v>
      </c>
      <c r="AG1534" s="19" t="s">
        <v>5548</v>
      </c>
      <c r="AH1534" s="19" t="s">
        <v>8336</v>
      </c>
      <c r="AI1534" s="19" t="s">
        <v>8298</v>
      </c>
      <c r="AJ1534" s="19" t="s">
        <v>8302</v>
      </c>
      <c r="AK1534" s="19" t="str">
        <v>tier - 3</v>
      </c>
      <c r="AL1534" s="19" t="str">
        <v>tier - 1</v>
      </c>
      <c r="AT1534" s="19" t="s">
        <v>8330</v>
      </c>
      <c r="AU1534" s="19" t="str">
        <v>R1011</v>
      </c>
      <c r="BD1534" s="39">
        <v>1960</v>
      </c>
      <c r="BE1534" s="19" t="str">
        <f t="shared" si="258"/>
        <v>Nov</v>
      </c>
      <c r="BF1534" s="19">
        <v>4</v>
      </c>
      <c r="BG1534" s="40">
        <f t="shared" si="259"/>
        <v>22224</v>
      </c>
      <c r="BM1534" s="39">
        <v>1960</v>
      </c>
      <c r="BN1534" s="19" t="str">
        <f t="shared" si="260"/>
        <v>Jun</v>
      </c>
      <c r="BO1534" s="19">
        <v>22</v>
      </c>
      <c r="BP1534" s="40">
        <f t="shared" si="257"/>
        <v>22089</v>
      </c>
      <c r="BQ1534" s="19">
        <f ca="1" t="shared" si="261"/>
        <v>65</v>
      </c>
      <c r="BU1534" s="19">
        <v>12979.36</v>
      </c>
      <c r="BV1534" s="41">
        <v>12979.36</v>
      </c>
    </row>
    <row r="1535" spans="1:74">
      <c r="A1535" s="19" t="s">
        <v>5576</v>
      </c>
      <c r="B1535" s="39">
        <v>1972</v>
      </c>
      <c r="C1535" s="19">
        <f t="shared" si="254"/>
        <v>1972</v>
      </c>
      <c r="D1535" s="19" t="s">
        <v>8310</v>
      </c>
      <c r="E1535" s="19" t="str">
        <f t="shared" si="253"/>
        <v>Sep</v>
      </c>
      <c r="F1535" s="19">
        <v>27</v>
      </c>
      <c r="G1535" s="40">
        <f t="shared" si="255"/>
        <v>26569</v>
      </c>
      <c r="H1535" s="19">
        <v>0</v>
      </c>
      <c r="I1535" s="19">
        <v>13010.86</v>
      </c>
      <c r="J1535" s="41">
        <v>13010.86</v>
      </c>
      <c r="K1535" s="19" t="s">
        <v>8298</v>
      </c>
      <c r="L1535" s="19" t="str">
        <v>tier - 3</v>
      </c>
      <c r="M1535" s="19" t="s">
        <v>8297</v>
      </c>
      <c r="N1535" s="19" t="str">
        <v>tier - 2</v>
      </c>
      <c r="O1535" s="19" t="s">
        <v>8315</v>
      </c>
      <c r="P1535" s="19" t="str">
        <v>R1012</v>
      </c>
      <c r="Q1535" s="19">
        <f ca="1" t="shared" si="256"/>
        <v>53</v>
      </c>
      <c r="R1535" s="29"/>
      <c r="U1535" s="19" t="s">
        <v>8328</v>
      </c>
      <c r="V1535" s="19" t="str">
        <f t="shared" si="262"/>
        <v>Aug</v>
      </c>
      <c r="X1535" s="19">
        <f t="shared" si="263"/>
        <v>1963</v>
      </c>
      <c r="AG1535" s="19" t="s">
        <v>5551</v>
      </c>
      <c r="AH1535" s="19" t="s">
        <v>8336</v>
      </c>
      <c r="AI1535" s="19" t="s">
        <v>8298</v>
      </c>
      <c r="AJ1535" s="19" t="s">
        <v>8302</v>
      </c>
      <c r="AK1535" s="19" t="str">
        <v>tier - 3</v>
      </c>
      <c r="AL1535" s="19" t="str">
        <v>tier - 1</v>
      </c>
      <c r="AT1535" s="19" t="s">
        <v>8330</v>
      </c>
      <c r="AU1535" s="19" t="str">
        <v>R1011</v>
      </c>
      <c r="BD1535" s="39">
        <v>1960</v>
      </c>
      <c r="BE1535" s="19" t="str">
        <f t="shared" si="258"/>
        <v>Jun</v>
      </c>
      <c r="BF1535" s="19">
        <v>22</v>
      </c>
      <c r="BG1535" s="40">
        <f t="shared" si="259"/>
        <v>22089</v>
      </c>
      <c r="BM1535" s="39">
        <v>1960</v>
      </c>
      <c r="BN1535" s="19" t="str">
        <f t="shared" si="260"/>
        <v>Sep</v>
      </c>
      <c r="BO1535" s="19">
        <v>23</v>
      </c>
      <c r="BP1535" s="40">
        <f t="shared" si="257"/>
        <v>22182</v>
      </c>
      <c r="BQ1535" s="19">
        <f ca="1" t="shared" si="261"/>
        <v>65</v>
      </c>
      <c r="BU1535" s="19">
        <v>12981.35</v>
      </c>
      <c r="BV1535" s="41">
        <v>12981.35</v>
      </c>
    </row>
    <row r="1536" spans="1:74">
      <c r="A1536" s="19" t="s">
        <v>5578</v>
      </c>
      <c r="B1536" s="39">
        <v>1962</v>
      </c>
      <c r="C1536" s="19">
        <f t="shared" si="254"/>
        <v>1962</v>
      </c>
      <c r="D1536" s="19" t="s">
        <v>8296</v>
      </c>
      <c r="E1536" s="19" t="str">
        <f t="shared" si="253"/>
        <v>Jul</v>
      </c>
      <c r="F1536" s="19">
        <v>20</v>
      </c>
      <c r="G1536" s="40">
        <f t="shared" si="255"/>
        <v>22847</v>
      </c>
      <c r="H1536" s="19">
        <v>0</v>
      </c>
      <c r="I1536" s="19">
        <v>13012.21</v>
      </c>
      <c r="J1536" s="41">
        <v>13012.21</v>
      </c>
      <c r="K1536" s="19" t="s">
        <v>8298</v>
      </c>
      <c r="L1536" s="19" t="str">
        <v>tier - 3</v>
      </c>
      <c r="M1536" s="19" t="s">
        <v>8302</v>
      </c>
      <c r="N1536" s="19" t="str">
        <v>tier - 1</v>
      </c>
      <c r="O1536" s="19" t="s">
        <v>8315</v>
      </c>
      <c r="P1536" s="19" t="str">
        <v>R1012</v>
      </c>
      <c r="Q1536" s="19">
        <f ca="1" t="shared" si="256"/>
        <v>63</v>
      </c>
      <c r="R1536" s="29"/>
      <c r="U1536" s="19" t="s">
        <v>8326</v>
      </c>
      <c r="V1536" s="19" t="str">
        <f t="shared" si="262"/>
        <v>Dec</v>
      </c>
      <c r="X1536" s="19">
        <f t="shared" si="263"/>
        <v>1966</v>
      </c>
      <c r="AG1536" s="19" t="s">
        <v>5555</v>
      </c>
      <c r="AH1536" s="19" t="s">
        <v>8336</v>
      </c>
      <c r="AI1536" s="19" t="s">
        <v>8298</v>
      </c>
      <c r="AJ1536" s="19" t="s">
        <v>8298</v>
      </c>
      <c r="AK1536" s="19" t="str">
        <v>tier - 3</v>
      </c>
      <c r="AL1536" s="19" t="str">
        <v>tier - 3</v>
      </c>
      <c r="AT1536" s="19" t="s">
        <v>8299</v>
      </c>
      <c r="AU1536" s="19" t="str">
        <v>R1013</v>
      </c>
      <c r="BD1536" s="39">
        <v>1960</v>
      </c>
      <c r="BE1536" s="19" t="str">
        <f t="shared" si="258"/>
        <v>Sep</v>
      </c>
      <c r="BF1536" s="19">
        <v>23</v>
      </c>
      <c r="BG1536" s="40">
        <f t="shared" si="259"/>
        <v>22182</v>
      </c>
      <c r="BM1536" s="39">
        <v>1960</v>
      </c>
      <c r="BN1536" s="19" t="str">
        <f t="shared" si="260"/>
        <v>Nov</v>
      </c>
      <c r="BO1536" s="19">
        <v>28</v>
      </c>
      <c r="BP1536" s="40">
        <f t="shared" si="257"/>
        <v>22248</v>
      </c>
      <c r="BQ1536" s="19">
        <f ca="1" t="shared" si="261"/>
        <v>64</v>
      </c>
      <c r="BU1536" s="19">
        <v>12982.87</v>
      </c>
      <c r="BV1536" s="41">
        <v>12982.87</v>
      </c>
    </row>
    <row r="1537" spans="1:74">
      <c r="A1537" s="19" t="s">
        <v>5582</v>
      </c>
      <c r="B1537" s="39">
        <v>1964</v>
      </c>
      <c r="C1537" s="19">
        <f t="shared" si="254"/>
        <v>1964</v>
      </c>
      <c r="D1537" s="19" t="s">
        <v>8310</v>
      </c>
      <c r="E1537" s="19" t="str">
        <f t="shared" si="253"/>
        <v>Sep</v>
      </c>
      <c r="F1537" s="19">
        <v>23</v>
      </c>
      <c r="G1537" s="40">
        <f t="shared" si="255"/>
        <v>23643</v>
      </c>
      <c r="H1537" s="19">
        <v>1</v>
      </c>
      <c r="I1537" s="19">
        <v>13019.16</v>
      </c>
      <c r="J1537" s="41">
        <v>13019.16</v>
      </c>
      <c r="K1537" s="19" t="s">
        <v>8298</v>
      </c>
      <c r="L1537" s="19" t="str">
        <v>tier - 3</v>
      </c>
      <c r="M1537" s="19" t="s">
        <v>8302</v>
      </c>
      <c r="N1537" s="19" t="str">
        <v>tier - 1</v>
      </c>
      <c r="O1537" s="19" t="s">
        <v>8337</v>
      </c>
      <c r="P1537" s="19" t="str">
        <v>R1024</v>
      </c>
      <c r="Q1537" s="19">
        <f ca="1" t="shared" si="256"/>
        <v>61</v>
      </c>
      <c r="R1537" s="29"/>
      <c r="U1537" s="19" t="s">
        <v>8328</v>
      </c>
      <c r="V1537" s="19" t="str">
        <f t="shared" si="262"/>
        <v>Aug</v>
      </c>
      <c r="X1537" s="19">
        <f t="shared" si="263"/>
        <v>1961</v>
      </c>
      <c r="AG1537" s="19" t="s">
        <v>5558</v>
      </c>
      <c r="AH1537" s="19" t="s">
        <v>8336</v>
      </c>
      <c r="AI1537" s="19" t="s">
        <v>8298</v>
      </c>
      <c r="AJ1537" s="19" t="s">
        <v>8302</v>
      </c>
      <c r="AK1537" s="19" t="str">
        <v>tier - 3</v>
      </c>
      <c r="AL1537" s="19" t="str">
        <v>tier - 1</v>
      </c>
      <c r="AT1537" s="19" t="s">
        <v>8299</v>
      </c>
      <c r="AU1537" s="19" t="str">
        <v>R1013</v>
      </c>
      <c r="BD1537" s="39">
        <v>1960</v>
      </c>
      <c r="BE1537" s="19" t="str">
        <f t="shared" si="258"/>
        <v>Nov</v>
      </c>
      <c r="BF1537" s="19">
        <v>28</v>
      </c>
      <c r="BG1537" s="40">
        <f t="shared" si="259"/>
        <v>22248</v>
      </c>
      <c r="BM1537" s="39">
        <v>1979</v>
      </c>
      <c r="BN1537" s="19" t="str">
        <f t="shared" si="260"/>
        <v>Nov</v>
      </c>
      <c r="BO1537" s="19">
        <v>27</v>
      </c>
      <c r="BP1537" s="40">
        <f t="shared" si="257"/>
        <v>29186</v>
      </c>
      <c r="BQ1537" s="19">
        <f ca="1" t="shared" si="261"/>
        <v>45</v>
      </c>
      <c r="BU1537" s="19">
        <v>12994.12</v>
      </c>
      <c r="BV1537" s="41">
        <v>12994.12</v>
      </c>
    </row>
    <row r="1538" spans="1:74">
      <c r="A1538" s="19" t="s">
        <v>5586</v>
      </c>
      <c r="B1538" s="39">
        <v>1965</v>
      </c>
      <c r="C1538" s="19">
        <f t="shared" si="254"/>
        <v>1965</v>
      </c>
      <c r="D1538" s="19" t="s">
        <v>8301</v>
      </c>
      <c r="E1538" s="19" t="str">
        <f t="shared" ref="E1538:E1601" si="264">SUBSTITUTE(D1538,"?","Sep")</f>
        <v>Nov</v>
      </c>
      <c r="F1538" s="19">
        <v>4</v>
      </c>
      <c r="G1538" s="40">
        <f t="shared" si="255"/>
        <v>24050</v>
      </c>
      <c r="H1538" s="19">
        <v>0</v>
      </c>
      <c r="I1538" s="19">
        <v>13023.93</v>
      </c>
      <c r="J1538" s="41">
        <v>13023.93</v>
      </c>
      <c r="K1538" s="19" t="s">
        <v>8298</v>
      </c>
      <c r="L1538" s="19" t="str">
        <v>tier - 3</v>
      </c>
      <c r="M1538" s="19" t="s">
        <v>8297</v>
      </c>
      <c r="N1538" s="19" t="str">
        <v>tier - 2</v>
      </c>
      <c r="O1538" s="19" t="s">
        <v>8335</v>
      </c>
      <c r="P1538" s="19" t="str">
        <v>R1025</v>
      </c>
      <c r="Q1538" s="19">
        <f ca="1" t="shared" si="256"/>
        <v>60</v>
      </c>
      <c r="R1538" s="29"/>
      <c r="U1538" s="19" t="s">
        <v>8301</v>
      </c>
      <c r="V1538" s="19" t="str">
        <f t="shared" si="262"/>
        <v>Nov</v>
      </c>
      <c r="X1538" s="19">
        <f t="shared" si="263"/>
        <v>1960</v>
      </c>
      <c r="AG1538" s="19" t="s">
        <v>5560</v>
      </c>
      <c r="AH1538" s="19" t="s">
        <v>8336</v>
      </c>
      <c r="AI1538" s="19" t="s">
        <v>8298</v>
      </c>
      <c r="AJ1538" s="19" t="s">
        <v>8297</v>
      </c>
      <c r="AK1538" s="19" t="str">
        <v>tier - 3</v>
      </c>
      <c r="AL1538" s="19" t="str">
        <v>tier - 2</v>
      </c>
      <c r="AT1538" s="19" t="s">
        <v>8343</v>
      </c>
      <c r="AU1538" s="19" t="str">
        <v>R1026</v>
      </c>
      <c r="BD1538" s="39">
        <v>1979</v>
      </c>
      <c r="BE1538" s="19" t="str">
        <f t="shared" si="258"/>
        <v>Nov</v>
      </c>
      <c r="BF1538" s="19">
        <v>27</v>
      </c>
      <c r="BG1538" s="40">
        <f t="shared" si="259"/>
        <v>29186</v>
      </c>
      <c r="BM1538" s="39">
        <v>1981</v>
      </c>
      <c r="BN1538" s="19" t="str">
        <f t="shared" si="260"/>
        <v>Oct</v>
      </c>
      <c r="BO1538" s="19">
        <v>30</v>
      </c>
      <c r="BP1538" s="40">
        <f t="shared" si="257"/>
        <v>29889</v>
      </c>
      <c r="BQ1538" s="19">
        <f ca="1" t="shared" si="261"/>
        <v>44</v>
      </c>
      <c r="BU1538" s="19">
        <v>13002.91</v>
      </c>
      <c r="BV1538" s="41">
        <v>13002.91</v>
      </c>
    </row>
    <row r="1539" spans="1:74">
      <c r="A1539" s="19" t="s">
        <v>5589</v>
      </c>
      <c r="B1539" s="39">
        <v>1961</v>
      </c>
      <c r="C1539" s="19">
        <f t="shared" ref="C1539:C1602" si="265">IF(B1539="?",ROUND(AVERAGE($B$2:$B$2336),0),B1539)</f>
        <v>1961</v>
      </c>
      <c r="D1539" s="19" t="s">
        <v>8301</v>
      </c>
      <c r="E1539" s="19" t="str">
        <f t="shared" si="264"/>
        <v>Nov</v>
      </c>
      <c r="F1539" s="19">
        <v>9</v>
      </c>
      <c r="G1539" s="40">
        <f t="shared" ref="G1539:G1602" si="266">DATE(C1539,MONTH(E1539&amp;2),F1539)</f>
        <v>22594</v>
      </c>
      <c r="H1539" s="19">
        <v>0</v>
      </c>
      <c r="I1539" s="19">
        <v>13041.92</v>
      </c>
      <c r="J1539" s="41">
        <v>13041.92</v>
      </c>
      <c r="K1539" s="19" t="s">
        <v>8298</v>
      </c>
      <c r="L1539" s="19" t="str">
        <v>tier - 3</v>
      </c>
      <c r="M1539" s="19" t="s">
        <v>8302</v>
      </c>
      <c r="N1539" s="19" t="str">
        <v>tier - 1</v>
      </c>
      <c r="O1539" s="19" t="s">
        <v>8330</v>
      </c>
      <c r="P1539" s="19" t="str">
        <v>R1011</v>
      </c>
      <c r="Q1539" s="19">
        <f ca="1" t="shared" ref="Q1539:Q1602" si="267">INT((TODAY()-G1539)/365.25)</f>
        <v>63</v>
      </c>
      <c r="R1539" s="29"/>
      <c r="U1539" s="19" t="s">
        <v>8303</v>
      </c>
      <c r="V1539" s="19" t="str">
        <f t="shared" si="262"/>
        <v>Jun</v>
      </c>
      <c r="X1539" s="19">
        <f t="shared" si="263"/>
        <v>1960</v>
      </c>
      <c r="AG1539" s="19" t="s">
        <v>5564</v>
      </c>
      <c r="AH1539" s="19" t="s">
        <v>8336</v>
      </c>
      <c r="AI1539" s="19" t="s">
        <v>8298</v>
      </c>
      <c r="AJ1539" s="19" t="s">
        <v>8302</v>
      </c>
      <c r="AK1539" s="19" t="str">
        <v>tier - 3</v>
      </c>
      <c r="AL1539" s="19" t="str">
        <v>tier - 1</v>
      </c>
      <c r="AT1539" s="19" t="s">
        <v>8315</v>
      </c>
      <c r="AU1539" s="19" t="str">
        <v>R1012</v>
      </c>
      <c r="BD1539" s="39">
        <v>1981</v>
      </c>
      <c r="BE1539" s="19" t="str">
        <f t="shared" si="258"/>
        <v>Oct</v>
      </c>
      <c r="BF1539" s="19">
        <v>30</v>
      </c>
      <c r="BG1539" s="40">
        <f t="shared" si="259"/>
        <v>29889</v>
      </c>
      <c r="BM1539" s="39">
        <v>1962</v>
      </c>
      <c r="BN1539" s="19" t="str">
        <f t="shared" si="260"/>
        <v>Jun</v>
      </c>
      <c r="BO1539" s="19">
        <v>24</v>
      </c>
      <c r="BP1539" s="40">
        <f t="shared" si="257"/>
        <v>22821</v>
      </c>
      <c r="BQ1539" s="19">
        <f ca="1" t="shared" si="261"/>
        <v>63</v>
      </c>
      <c r="BU1539" s="19">
        <v>13004.95</v>
      </c>
      <c r="BV1539" s="41">
        <v>13004.95</v>
      </c>
    </row>
    <row r="1540" spans="1:74">
      <c r="A1540" s="19" t="s">
        <v>5592</v>
      </c>
      <c r="B1540" s="39">
        <v>1969</v>
      </c>
      <c r="C1540" s="19">
        <f t="shared" si="265"/>
        <v>1969</v>
      </c>
      <c r="D1540" s="19" t="s">
        <v>8310</v>
      </c>
      <c r="E1540" s="19" t="str">
        <f t="shared" si="264"/>
        <v>Sep</v>
      </c>
      <c r="F1540" s="19">
        <v>23</v>
      </c>
      <c r="G1540" s="40">
        <f t="shared" si="266"/>
        <v>25469</v>
      </c>
      <c r="H1540" s="19">
        <v>0</v>
      </c>
      <c r="I1540" s="19">
        <v>13044.41</v>
      </c>
      <c r="J1540" s="41">
        <v>13044.41</v>
      </c>
      <c r="K1540" s="19" t="s">
        <v>8298</v>
      </c>
      <c r="L1540" s="19" t="str">
        <v>tier - 3</v>
      </c>
      <c r="M1540" s="19" t="s">
        <v>8302</v>
      </c>
      <c r="N1540" s="19" t="str">
        <v>tier - 1</v>
      </c>
      <c r="O1540" s="19" t="s">
        <v>8315</v>
      </c>
      <c r="P1540" s="19" t="str">
        <v>R1012</v>
      </c>
      <c r="Q1540" s="19">
        <f ca="1" t="shared" si="267"/>
        <v>56</v>
      </c>
      <c r="R1540" s="29"/>
      <c r="U1540" s="19" t="s">
        <v>8310</v>
      </c>
      <c r="V1540" s="19" t="str">
        <f t="shared" si="262"/>
        <v>Sep</v>
      </c>
      <c r="X1540" s="19">
        <f t="shared" si="263"/>
        <v>1960</v>
      </c>
      <c r="AG1540" s="19" t="s">
        <v>5568</v>
      </c>
      <c r="AH1540" s="19" t="s">
        <v>8336</v>
      </c>
      <c r="AI1540" s="19" t="s">
        <v>8298</v>
      </c>
      <c r="AJ1540" s="19" t="s">
        <v>8302</v>
      </c>
      <c r="AK1540" s="19" t="str">
        <v>tier - 3</v>
      </c>
      <c r="AL1540" s="19" t="str">
        <v>tier - 1</v>
      </c>
      <c r="AT1540" s="19" t="s">
        <v>8315</v>
      </c>
      <c r="AU1540" s="19" t="str">
        <v>R1012</v>
      </c>
      <c r="BD1540" s="39">
        <v>1962</v>
      </c>
      <c r="BE1540" s="19" t="str">
        <f t="shared" si="258"/>
        <v>Jun</v>
      </c>
      <c r="BF1540" s="19">
        <v>24</v>
      </c>
      <c r="BG1540" s="40">
        <f t="shared" si="259"/>
        <v>22821</v>
      </c>
      <c r="BM1540" s="39">
        <v>1969</v>
      </c>
      <c r="BN1540" s="19" t="str">
        <f t="shared" si="260"/>
        <v>Dec</v>
      </c>
      <c r="BO1540" s="19">
        <v>13</v>
      </c>
      <c r="BP1540" s="40">
        <f t="shared" si="257"/>
        <v>25550</v>
      </c>
      <c r="BQ1540" s="19">
        <f ca="1" t="shared" si="261"/>
        <v>55</v>
      </c>
      <c r="BU1540" s="19">
        <v>13008.07</v>
      </c>
      <c r="BV1540" s="41">
        <v>13008.07</v>
      </c>
    </row>
    <row r="1541" spans="1:74">
      <c r="A1541" s="19" t="s">
        <v>5595</v>
      </c>
      <c r="B1541" s="39">
        <v>1967</v>
      </c>
      <c r="C1541" s="19">
        <f t="shared" si="265"/>
        <v>1967</v>
      </c>
      <c r="D1541" s="19" t="s">
        <v>8328</v>
      </c>
      <c r="E1541" s="19" t="str">
        <f t="shared" si="264"/>
        <v>Aug</v>
      </c>
      <c r="F1541" s="19">
        <v>6</v>
      </c>
      <c r="G1541" s="40">
        <f t="shared" si="266"/>
        <v>24690</v>
      </c>
      <c r="H1541" s="19">
        <v>3</v>
      </c>
      <c r="I1541" s="19">
        <v>13047.33</v>
      </c>
      <c r="J1541" s="41">
        <v>13047.33</v>
      </c>
      <c r="K1541" s="19" t="s">
        <v>8298</v>
      </c>
      <c r="L1541" s="19" t="str">
        <v>tier - 3</v>
      </c>
      <c r="M1541" s="19" t="s">
        <v>8298</v>
      </c>
      <c r="N1541" s="19" t="str">
        <v>tier - 3</v>
      </c>
      <c r="O1541" s="19" t="s">
        <v>8337</v>
      </c>
      <c r="P1541" s="19" t="str">
        <v>R1024</v>
      </c>
      <c r="Q1541" s="19">
        <f ca="1" t="shared" si="267"/>
        <v>58</v>
      </c>
      <c r="R1541" s="29"/>
      <c r="U1541" s="19" t="s">
        <v>8301</v>
      </c>
      <c r="V1541" s="19" t="str">
        <f t="shared" si="262"/>
        <v>Nov</v>
      </c>
      <c r="X1541" s="19">
        <f t="shared" si="263"/>
        <v>1960</v>
      </c>
      <c r="AG1541" s="19" t="s">
        <v>5572</v>
      </c>
      <c r="AH1541" s="19" t="s">
        <v>8336</v>
      </c>
      <c r="AI1541" s="19" t="s">
        <v>8298</v>
      </c>
      <c r="AJ1541" s="19" t="s">
        <v>8298</v>
      </c>
      <c r="AK1541" s="19" t="str">
        <v>tier - 3</v>
      </c>
      <c r="AL1541" s="19" t="str">
        <v>tier - 3</v>
      </c>
      <c r="AT1541" s="19" t="s">
        <v>8315</v>
      </c>
      <c r="AU1541" s="19" t="str">
        <v>R1012</v>
      </c>
      <c r="BD1541" s="39">
        <v>1969</v>
      </c>
      <c r="BE1541" s="19" t="str">
        <f t="shared" si="258"/>
        <v>Dec</v>
      </c>
      <c r="BF1541" s="19">
        <v>13</v>
      </c>
      <c r="BG1541" s="40">
        <f t="shared" si="259"/>
        <v>25550</v>
      </c>
      <c r="BM1541" s="39">
        <v>1972</v>
      </c>
      <c r="BN1541" s="19" t="str">
        <f t="shared" si="260"/>
        <v>Sep</v>
      </c>
      <c r="BO1541" s="19">
        <v>27</v>
      </c>
      <c r="BP1541" s="40">
        <f t="shared" si="257"/>
        <v>26569</v>
      </c>
      <c r="BQ1541" s="19">
        <f ca="1" t="shared" si="261"/>
        <v>53</v>
      </c>
      <c r="BU1541" s="19">
        <v>13010.86</v>
      </c>
      <c r="BV1541" s="41">
        <v>13010.86</v>
      </c>
    </row>
    <row r="1542" spans="1:74">
      <c r="A1542" s="19" t="s">
        <v>5598</v>
      </c>
      <c r="B1542" s="39">
        <v>1985</v>
      </c>
      <c r="C1542" s="19">
        <f t="shared" si="265"/>
        <v>1985</v>
      </c>
      <c r="D1542" s="19" t="s">
        <v>8329</v>
      </c>
      <c r="E1542" s="19" t="str">
        <f t="shared" si="264"/>
        <v>Oct</v>
      </c>
      <c r="F1542" s="19">
        <v>26</v>
      </c>
      <c r="G1542" s="40">
        <f t="shared" si="266"/>
        <v>31346</v>
      </c>
      <c r="H1542" s="19">
        <v>3</v>
      </c>
      <c r="I1542" s="19">
        <v>13051.22</v>
      </c>
      <c r="J1542" s="41">
        <v>13051.22</v>
      </c>
      <c r="K1542" s="19" t="s">
        <v>8298</v>
      </c>
      <c r="L1542" s="19" t="str">
        <v>tier - 3</v>
      </c>
      <c r="M1542" s="19" t="s">
        <v>8302</v>
      </c>
      <c r="N1542" s="19" t="str">
        <v>tier - 1</v>
      </c>
      <c r="O1542" s="19" t="s">
        <v>8343</v>
      </c>
      <c r="P1542" s="19" t="str">
        <v>R1026</v>
      </c>
      <c r="Q1542" s="19">
        <f ca="1" t="shared" si="267"/>
        <v>40</v>
      </c>
      <c r="R1542" s="29"/>
      <c r="U1542" s="19" t="s">
        <v>8301</v>
      </c>
      <c r="V1542" s="19" t="str">
        <f t="shared" si="262"/>
        <v>Nov</v>
      </c>
      <c r="X1542" s="19">
        <f t="shared" si="263"/>
        <v>1979</v>
      </c>
      <c r="AG1542" s="19" t="s">
        <v>5576</v>
      </c>
      <c r="AH1542" s="19" t="s">
        <v>8336</v>
      </c>
      <c r="AI1542" s="19" t="s">
        <v>8298</v>
      </c>
      <c r="AJ1542" s="19" t="s">
        <v>8297</v>
      </c>
      <c r="AK1542" s="19" t="str">
        <v>tier - 3</v>
      </c>
      <c r="AL1542" s="19" t="str">
        <v>tier - 2</v>
      </c>
      <c r="AT1542" s="19" t="s">
        <v>8315</v>
      </c>
      <c r="AU1542" s="19" t="str">
        <v>R1012</v>
      </c>
      <c r="BD1542" s="39">
        <v>1972</v>
      </c>
      <c r="BE1542" s="19" t="str">
        <f t="shared" si="258"/>
        <v>Sep</v>
      </c>
      <c r="BF1542" s="19">
        <v>27</v>
      </c>
      <c r="BG1542" s="40">
        <f t="shared" si="259"/>
        <v>26569</v>
      </c>
      <c r="BM1542" s="39">
        <v>1962</v>
      </c>
      <c r="BN1542" s="19" t="str">
        <f t="shared" si="260"/>
        <v>Jul</v>
      </c>
      <c r="BO1542" s="19">
        <v>20</v>
      </c>
      <c r="BP1542" s="40">
        <f t="shared" si="257"/>
        <v>22847</v>
      </c>
      <c r="BQ1542" s="19">
        <f ca="1" t="shared" si="261"/>
        <v>63</v>
      </c>
      <c r="BU1542" s="19">
        <v>13012.21</v>
      </c>
      <c r="BV1542" s="41">
        <v>13012.21</v>
      </c>
    </row>
    <row r="1543" spans="1:74">
      <c r="A1543" s="19" t="s">
        <v>5602</v>
      </c>
      <c r="B1543" s="39">
        <v>1961</v>
      </c>
      <c r="C1543" s="19">
        <f t="shared" si="265"/>
        <v>1961</v>
      </c>
      <c r="D1543" s="19" t="s">
        <v>8301</v>
      </c>
      <c r="E1543" s="19" t="str">
        <f t="shared" si="264"/>
        <v>Nov</v>
      </c>
      <c r="F1543" s="19">
        <v>6</v>
      </c>
      <c r="G1543" s="40">
        <f t="shared" si="266"/>
        <v>22591</v>
      </c>
      <c r="H1543" s="19">
        <v>0</v>
      </c>
      <c r="I1543" s="19">
        <v>13063.88</v>
      </c>
      <c r="J1543" s="41">
        <v>13063.88</v>
      </c>
      <c r="K1543" s="19" t="s">
        <v>8298</v>
      </c>
      <c r="L1543" s="19" t="str">
        <v>tier - 3</v>
      </c>
      <c r="M1543" s="19" t="s">
        <v>8297</v>
      </c>
      <c r="N1543" s="19" t="str">
        <v>tier - 2</v>
      </c>
      <c r="O1543" s="19" t="s">
        <v>8330</v>
      </c>
      <c r="P1543" s="19" t="str">
        <v>R1011</v>
      </c>
      <c r="Q1543" s="19">
        <f ca="1" t="shared" si="267"/>
        <v>63</v>
      </c>
      <c r="R1543" s="29"/>
      <c r="U1543" s="19" t="s">
        <v>8329</v>
      </c>
      <c r="V1543" s="19" t="str">
        <f t="shared" si="262"/>
        <v>Oct</v>
      </c>
      <c r="X1543" s="19">
        <f t="shared" si="263"/>
        <v>1981</v>
      </c>
      <c r="AG1543" s="19" t="s">
        <v>5578</v>
      </c>
      <c r="AH1543" s="19" t="s">
        <v>8336</v>
      </c>
      <c r="AI1543" s="19" t="s">
        <v>8298</v>
      </c>
      <c r="AJ1543" s="19" t="s">
        <v>8302</v>
      </c>
      <c r="AK1543" s="19" t="str">
        <v>tier - 3</v>
      </c>
      <c r="AL1543" s="19" t="str">
        <v>tier - 1</v>
      </c>
      <c r="AT1543" s="19" t="s">
        <v>8315</v>
      </c>
      <c r="AU1543" s="19" t="str">
        <v>R1012</v>
      </c>
      <c r="BD1543" s="39">
        <v>1962</v>
      </c>
      <c r="BE1543" s="19" t="str">
        <f t="shared" si="258"/>
        <v>Jul</v>
      </c>
      <c r="BF1543" s="19">
        <v>20</v>
      </c>
      <c r="BG1543" s="40">
        <f t="shared" si="259"/>
        <v>22847</v>
      </c>
      <c r="BM1543" s="39">
        <v>1964</v>
      </c>
      <c r="BN1543" s="19" t="str">
        <f t="shared" si="260"/>
        <v>Sep</v>
      </c>
      <c r="BO1543" s="19">
        <v>23</v>
      </c>
      <c r="BP1543" s="40">
        <f t="shared" si="257"/>
        <v>23643</v>
      </c>
      <c r="BQ1543" s="19">
        <f ca="1" t="shared" si="261"/>
        <v>61</v>
      </c>
      <c r="BU1543" s="19">
        <v>13019.16</v>
      </c>
      <c r="BV1543" s="41">
        <v>13019.16</v>
      </c>
    </row>
    <row r="1544" spans="1:74">
      <c r="A1544" s="19" t="s">
        <v>5605</v>
      </c>
      <c r="B1544" s="39">
        <v>1978</v>
      </c>
      <c r="C1544" s="19">
        <f t="shared" si="265"/>
        <v>1978</v>
      </c>
      <c r="D1544" s="19" t="s">
        <v>8296</v>
      </c>
      <c r="E1544" s="19" t="str">
        <f t="shared" si="264"/>
        <v>Jul</v>
      </c>
      <c r="F1544" s="19">
        <v>17</v>
      </c>
      <c r="G1544" s="40">
        <f t="shared" si="266"/>
        <v>28688</v>
      </c>
      <c r="H1544" s="19">
        <v>2</v>
      </c>
      <c r="I1544" s="19">
        <v>13101.74</v>
      </c>
      <c r="J1544" s="41">
        <v>13101.74</v>
      </c>
      <c r="K1544" s="19" t="s">
        <v>8298</v>
      </c>
      <c r="L1544" s="19" t="str">
        <v>tier - 3</v>
      </c>
      <c r="M1544" s="19" t="s">
        <v>8297</v>
      </c>
      <c r="N1544" s="19" t="str">
        <v>tier - 2</v>
      </c>
      <c r="O1544" s="19" t="s">
        <v>8343</v>
      </c>
      <c r="P1544" s="19" t="str">
        <v>R1026</v>
      </c>
      <c r="Q1544" s="19">
        <f ca="1" t="shared" si="267"/>
        <v>47</v>
      </c>
      <c r="R1544" s="29"/>
      <c r="U1544" s="19" t="s">
        <v>8303</v>
      </c>
      <c r="V1544" s="19" t="str">
        <f t="shared" si="262"/>
        <v>Jun</v>
      </c>
      <c r="X1544" s="19">
        <f t="shared" si="263"/>
        <v>1962</v>
      </c>
      <c r="AG1544" s="19" t="s">
        <v>5582</v>
      </c>
      <c r="AH1544" s="19" t="s">
        <v>8336</v>
      </c>
      <c r="AI1544" s="19" t="s">
        <v>8298</v>
      </c>
      <c r="AJ1544" s="19" t="s">
        <v>8302</v>
      </c>
      <c r="AK1544" s="19" t="str">
        <v>tier - 3</v>
      </c>
      <c r="AL1544" s="19" t="str">
        <v>tier - 1</v>
      </c>
      <c r="AT1544" s="19" t="s">
        <v>8337</v>
      </c>
      <c r="AU1544" s="19" t="str">
        <v>R1024</v>
      </c>
      <c r="BD1544" s="39">
        <v>1964</v>
      </c>
      <c r="BE1544" s="19" t="str">
        <f t="shared" si="258"/>
        <v>Sep</v>
      </c>
      <c r="BF1544" s="19">
        <v>23</v>
      </c>
      <c r="BG1544" s="40">
        <f t="shared" si="259"/>
        <v>23643</v>
      </c>
      <c r="BM1544" s="39">
        <v>1965</v>
      </c>
      <c r="BN1544" s="19" t="str">
        <f t="shared" si="260"/>
        <v>Nov</v>
      </c>
      <c r="BO1544" s="19">
        <v>4</v>
      </c>
      <c r="BP1544" s="40">
        <f t="shared" ref="BP1544:BP1607" si="268">DATE(BM1544,MONTH(5&amp;BN1544),BO1544)</f>
        <v>24050</v>
      </c>
      <c r="BQ1544" s="19">
        <f ca="1" t="shared" si="261"/>
        <v>60</v>
      </c>
      <c r="BU1544" s="19">
        <v>13023.93</v>
      </c>
      <c r="BV1544" s="41">
        <v>13023.93</v>
      </c>
    </row>
    <row r="1545" spans="1:74">
      <c r="A1545" s="19" t="s">
        <v>5609</v>
      </c>
      <c r="B1545" s="39">
        <v>1971</v>
      </c>
      <c r="C1545" s="19">
        <f t="shared" si="265"/>
        <v>1971</v>
      </c>
      <c r="D1545" s="19" t="s">
        <v>8329</v>
      </c>
      <c r="E1545" s="19" t="str">
        <f t="shared" si="264"/>
        <v>Oct</v>
      </c>
      <c r="F1545" s="19">
        <v>30</v>
      </c>
      <c r="G1545" s="40">
        <f t="shared" si="266"/>
        <v>26236</v>
      </c>
      <c r="H1545" s="19">
        <v>0</v>
      </c>
      <c r="I1545" s="19">
        <v>13110.79</v>
      </c>
      <c r="J1545" s="41">
        <v>13110.79</v>
      </c>
      <c r="K1545" s="19" t="s">
        <v>8298</v>
      </c>
      <c r="L1545" s="19" t="str">
        <v>tier - 3</v>
      </c>
      <c r="M1545" s="19" t="s">
        <v>8297</v>
      </c>
      <c r="N1545" s="19" t="str">
        <v>tier - 2</v>
      </c>
      <c r="O1545" s="19" t="s">
        <v>8330</v>
      </c>
      <c r="P1545" s="19" t="str">
        <v>R1011</v>
      </c>
      <c r="Q1545" s="19">
        <f ca="1" t="shared" si="267"/>
        <v>54</v>
      </c>
      <c r="R1545" s="29"/>
      <c r="U1545" s="19" t="s">
        <v>8326</v>
      </c>
      <c r="V1545" s="19" t="str">
        <f t="shared" si="262"/>
        <v>Dec</v>
      </c>
      <c r="X1545" s="19">
        <f t="shared" si="263"/>
        <v>1969</v>
      </c>
      <c r="AG1545" s="19" t="s">
        <v>5586</v>
      </c>
      <c r="AH1545" s="19" t="s">
        <v>8336</v>
      </c>
      <c r="AI1545" s="19" t="s">
        <v>8298</v>
      </c>
      <c r="AJ1545" s="19" t="s">
        <v>8297</v>
      </c>
      <c r="AK1545" s="19" t="str">
        <v>tier - 3</v>
      </c>
      <c r="AL1545" s="19" t="str">
        <v>tier - 2</v>
      </c>
      <c r="AT1545" s="19" t="s">
        <v>8335</v>
      </c>
      <c r="AU1545" s="19" t="str">
        <v>R1025</v>
      </c>
      <c r="BD1545" s="39">
        <v>1965</v>
      </c>
      <c r="BE1545" s="19" t="str">
        <f t="shared" ref="BE1545:BE1608" si="269">SUBSTITUTE(D1538,"?","Sep")</f>
        <v>Nov</v>
      </c>
      <c r="BF1545" s="19">
        <v>4</v>
      </c>
      <c r="BG1545" s="40">
        <f t="shared" ref="BG1545:BG1608" si="270">DATE(BD1545,MONTH(5&amp;BE1545),BF1545)</f>
        <v>24050</v>
      </c>
      <c r="BM1545" s="39">
        <v>1961</v>
      </c>
      <c r="BN1545" s="19" t="str">
        <f t="shared" ref="BN1545:BN1608" si="271">SUBSTITUTE(E1539,"?","Sep")</f>
        <v>Nov</v>
      </c>
      <c r="BO1545" s="19">
        <v>9</v>
      </c>
      <c r="BP1545" s="40">
        <f t="shared" si="268"/>
        <v>22594</v>
      </c>
      <c r="BQ1545" s="19">
        <f ca="1" t="shared" ref="BQ1545:BQ1608" si="272">INT((TODAY()-BP1545)/365.25)</f>
        <v>63</v>
      </c>
      <c r="BU1545" s="19">
        <v>13041.92</v>
      </c>
      <c r="BV1545" s="41">
        <v>13041.92</v>
      </c>
    </row>
    <row r="1546" spans="1:74">
      <c r="A1546" s="19" t="s">
        <v>5613</v>
      </c>
      <c r="B1546" s="39">
        <v>1962</v>
      </c>
      <c r="C1546" s="19">
        <f t="shared" si="265"/>
        <v>1962</v>
      </c>
      <c r="D1546" s="19" t="s">
        <v>8328</v>
      </c>
      <c r="E1546" s="19" t="str">
        <f t="shared" si="264"/>
        <v>Aug</v>
      </c>
      <c r="F1546" s="19">
        <v>2</v>
      </c>
      <c r="G1546" s="40">
        <f t="shared" si="266"/>
        <v>22860</v>
      </c>
      <c r="H1546" s="19">
        <v>1</v>
      </c>
      <c r="I1546" s="19">
        <v>13112.6</v>
      </c>
      <c r="J1546" s="41">
        <v>13112.6</v>
      </c>
      <c r="K1546" s="19" t="s">
        <v>8298</v>
      </c>
      <c r="L1546" s="19" t="str">
        <v>tier - 3</v>
      </c>
      <c r="M1546" s="19" t="s">
        <v>8298</v>
      </c>
      <c r="N1546" s="19" t="str">
        <v>tier - 3</v>
      </c>
      <c r="O1546" s="19" t="s">
        <v>8315</v>
      </c>
      <c r="P1546" s="19" t="str">
        <v>R1012</v>
      </c>
      <c r="Q1546" s="19">
        <f ca="1" t="shared" si="267"/>
        <v>63</v>
      </c>
      <c r="R1546" s="29"/>
      <c r="U1546" s="19" t="s">
        <v>8310</v>
      </c>
      <c r="V1546" s="19" t="str">
        <f t="shared" si="262"/>
        <v>Sep</v>
      </c>
      <c r="X1546" s="19">
        <f t="shared" si="263"/>
        <v>1972</v>
      </c>
      <c r="AG1546" s="19" t="s">
        <v>5589</v>
      </c>
      <c r="AH1546" s="19" t="s">
        <v>8336</v>
      </c>
      <c r="AI1546" s="19" t="s">
        <v>8298</v>
      </c>
      <c r="AJ1546" s="19" t="s">
        <v>8302</v>
      </c>
      <c r="AK1546" s="19" t="str">
        <v>tier - 3</v>
      </c>
      <c r="AL1546" s="19" t="str">
        <v>tier - 1</v>
      </c>
      <c r="AT1546" s="19" t="s">
        <v>8330</v>
      </c>
      <c r="AU1546" s="19" t="str">
        <v>R1011</v>
      </c>
      <c r="BD1546" s="39">
        <v>1961</v>
      </c>
      <c r="BE1546" s="19" t="str">
        <f t="shared" si="269"/>
        <v>Nov</v>
      </c>
      <c r="BF1546" s="19">
        <v>9</v>
      </c>
      <c r="BG1546" s="40">
        <f t="shared" si="270"/>
        <v>22594</v>
      </c>
      <c r="BM1546" s="39">
        <v>1969</v>
      </c>
      <c r="BN1546" s="19" t="str">
        <f t="shared" si="271"/>
        <v>Sep</v>
      </c>
      <c r="BO1546" s="19">
        <v>23</v>
      </c>
      <c r="BP1546" s="40">
        <f t="shared" si="268"/>
        <v>25469</v>
      </c>
      <c r="BQ1546" s="19">
        <f ca="1" t="shared" si="272"/>
        <v>56</v>
      </c>
      <c r="BU1546" s="19">
        <v>13044.41</v>
      </c>
      <c r="BV1546" s="41">
        <v>13044.41</v>
      </c>
    </row>
    <row r="1547" spans="1:74">
      <c r="A1547" s="19" t="s">
        <v>5617</v>
      </c>
      <c r="B1547" s="39">
        <v>1992</v>
      </c>
      <c r="C1547" s="19">
        <f t="shared" si="265"/>
        <v>1992</v>
      </c>
      <c r="D1547" s="19" t="s">
        <v>8328</v>
      </c>
      <c r="E1547" s="19" t="str">
        <f t="shared" si="264"/>
        <v>Aug</v>
      </c>
      <c r="F1547" s="19">
        <v>12</v>
      </c>
      <c r="G1547" s="40">
        <f t="shared" si="266"/>
        <v>33828</v>
      </c>
      <c r="H1547" s="19">
        <v>0</v>
      </c>
      <c r="I1547" s="19">
        <v>13113.51</v>
      </c>
      <c r="J1547" s="41">
        <v>13113.51</v>
      </c>
      <c r="K1547" s="19" t="s">
        <v>8298</v>
      </c>
      <c r="L1547" s="19" t="str">
        <v>tier - 3</v>
      </c>
      <c r="M1547" s="19" t="s">
        <v>8297</v>
      </c>
      <c r="N1547" s="19" t="str">
        <v>tier - 2</v>
      </c>
      <c r="O1547" s="19" t="s">
        <v>8343</v>
      </c>
      <c r="P1547" s="19" t="str">
        <v>R1026</v>
      </c>
      <c r="Q1547" s="19">
        <f ca="1" t="shared" si="267"/>
        <v>33</v>
      </c>
      <c r="R1547" s="29"/>
      <c r="U1547" s="19" t="s">
        <v>8296</v>
      </c>
      <c r="V1547" s="19" t="str">
        <f t="shared" si="262"/>
        <v>Jul</v>
      </c>
      <c r="X1547" s="19">
        <f t="shared" si="263"/>
        <v>1962</v>
      </c>
      <c r="AG1547" s="19" t="s">
        <v>5592</v>
      </c>
      <c r="AH1547" s="19" t="s">
        <v>8336</v>
      </c>
      <c r="AI1547" s="19" t="s">
        <v>8298</v>
      </c>
      <c r="AJ1547" s="19" t="s">
        <v>8302</v>
      </c>
      <c r="AK1547" s="19" t="str">
        <v>tier - 3</v>
      </c>
      <c r="AL1547" s="19" t="str">
        <v>tier - 1</v>
      </c>
      <c r="AT1547" s="19" t="s">
        <v>8315</v>
      </c>
      <c r="AU1547" s="19" t="str">
        <v>R1012</v>
      </c>
      <c r="BD1547" s="39">
        <v>1969</v>
      </c>
      <c r="BE1547" s="19" t="str">
        <f t="shared" si="269"/>
        <v>Sep</v>
      </c>
      <c r="BF1547" s="19">
        <v>23</v>
      </c>
      <c r="BG1547" s="40">
        <f t="shared" si="270"/>
        <v>25469</v>
      </c>
      <c r="BM1547" s="39">
        <v>1967</v>
      </c>
      <c r="BN1547" s="19" t="str">
        <f t="shared" si="271"/>
        <v>Aug</v>
      </c>
      <c r="BO1547" s="19">
        <v>6</v>
      </c>
      <c r="BP1547" s="40">
        <f t="shared" si="268"/>
        <v>24690</v>
      </c>
      <c r="BQ1547" s="19">
        <f ca="1" t="shared" si="272"/>
        <v>58</v>
      </c>
      <c r="BU1547" s="19">
        <v>13047.33</v>
      </c>
      <c r="BV1547" s="41">
        <v>13047.33</v>
      </c>
    </row>
    <row r="1548" spans="1:74">
      <c r="A1548" s="19" t="s">
        <v>5621</v>
      </c>
      <c r="B1548" s="39">
        <v>1963</v>
      </c>
      <c r="C1548" s="19">
        <f t="shared" si="265"/>
        <v>1963</v>
      </c>
      <c r="D1548" s="19" t="s">
        <v>8310</v>
      </c>
      <c r="E1548" s="19" t="str">
        <f t="shared" si="264"/>
        <v>Sep</v>
      </c>
      <c r="F1548" s="19">
        <v>14</v>
      </c>
      <c r="G1548" s="40">
        <f t="shared" si="266"/>
        <v>23268</v>
      </c>
      <c r="H1548" s="19">
        <v>0</v>
      </c>
      <c r="I1548" s="19">
        <v>13116.84</v>
      </c>
      <c r="J1548" s="41">
        <v>13116.84</v>
      </c>
      <c r="K1548" s="19" t="s">
        <v>8298</v>
      </c>
      <c r="L1548" s="19" t="str">
        <v>tier - 3</v>
      </c>
      <c r="M1548" s="19" t="s">
        <v>8302</v>
      </c>
      <c r="N1548" s="19" t="str">
        <v>tier - 1</v>
      </c>
      <c r="O1548" s="19" t="s">
        <v>8315</v>
      </c>
      <c r="P1548" s="19" t="str">
        <v>R1012</v>
      </c>
      <c r="Q1548" s="19">
        <f ca="1" t="shared" si="267"/>
        <v>62</v>
      </c>
      <c r="R1548" s="29"/>
      <c r="U1548" s="19" t="s">
        <v>8310</v>
      </c>
      <c r="V1548" s="19" t="str">
        <f t="shared" si="262"/>
        <v>Sep</v>
      </c>
      <c r="X1548" s="19">
        <f t="shared" si="263"/>
        <v>1964</v>
      </c>
      <c r="AG1548" s="19" t="s">
        <v>5595</v>
      </c>
      <c r="AH1548" s="19" t="s">
        <v>8336</v>
      </c>
      <c r="AI1548" s="19" t="s">
        <v>8298</v>
      </c>
      <c r="AJ1548" s="19" t="s">
        <v>8298</v>
      </c>
      <c r="AK1548" s="19" t="str">
        <v>tier - 3</v>
      </c>
      <c r="AL1548" s="19" t="str">
        <v>tier - 3</v>
      </c>
      <c r="AT1548" s="19" t="s">
        <v>8337</v>
      </c>
      <c r="AU1548" s="19" t="str">
        <v>R1024</v>
      </c>
      <c r="BD1548" s="39">
        <v>1967</v>
      </c>
      <c r="BE1548" s="19" t="str">
        <f t="shared" si="269"/>
        <v>Aug</v>
      </c>
      <c r="BF1548" s="19">
        <v>6</v>
      </c>
      <c r="BG1548" s="40">
        <f t="shared" si="270"/>
        <v>24690</v>
      </c>
      <c r="BM1548" s="39">
        <v>1985</v>
      </c>
      <c r="BN1548" s="19" t="str">
        <f t="shared" si="271"/>
        <v>Oct</v>
      </c>
      <c r="BO1548" s="19">
        <v>26</v>
      </c>
      <c r="BP1548" s="40">
        <f t="shared" si="268"/>
        <v>31346</v>
      </c>
      <c r="BQ1548" s="19">
        <f ca="1" t="shared" si="272"/>
        <v>40</v>
      </c>
      <c r="BU1548" s="19">
        <v>13051.22</v>
      </c>
      <c r="BV1548" s="41">
        <v>13051.22</v>
      </c>
    </row>
    <row r="1549" spans="1:74">
      <c r="A1549" s="19" t="s">
        <v>5624</v>
      </c>
      <c r="B1549" s="39">
        <v>1999</v>
      </c>
      <c r="C1549" s="19">
        <f t="shared" si="265"/>
        <v>1999</v>
      </c>
      <c r="D1549" s="19" t="s">
        <v>8328</v>
      </c>
      <c r="E1549" s="19" t="str">
        <f t="shared" si="264"/>
        <v>Aug</v>
      </c>
      <c r="F1549" s="19">
        <v>16</v>
      </c>
      <c r="G1549" s="40">
        <f t="shared" si="266"/>
        <v>36388</v>
      </c>
      <c r="H1549" s="19">
        <v>0</v>
      </c>
      <c r="I1549" s="19">
        <v>13126.68</v>
      </c>
      <c r="J1549" s="41">
        <v>13126.68</v>
      </c>
      <c r="K1549" s="19" t="s">
        <v>8298</v>
      </c>
      <c r="L1549" s="19" t="str">
        <v>tier - 3</v>
      </c>
      <c r="M1549" s="19" t="s">
        <v>8298</v>
      </c>
      <c r="N1549" s="19" t="str">
        <v>tier - 3</v>
      </c>
      <c r="O1549" s="19" t="s">
        <v>8330</v>
      </c>
      <c r="P1549" s="19" t="str">
        <v>R1011</v>
      </c>
      <c r="Q1549" s="19">
        <f ca="1" t="shared" si="267"/>
        <v>26</v>
      </c>
      <c r="R1549" s="29"/>
      <c r="U1549" s="19" t="s">
        <v>8301</v>
      </c>
      <c r="V1549" s="19" t="str">
        <f t="shared" si="262"/>
        <v>Nov</v>
      </c>
      <c r="X1549" s="19">
        <f t="shared" si="263"/>
        <v>1965</v>
      </c>
      <c r="AG1549" s="19" t="s">
        <v>5598</v>
      </c>
      <c r="AH1549" s="19" t="s">
        <v>8336</v>
      </c>
      <c r="AI1549" s="19" t="s">
        <v>8298</v>
      </c>
      <c r="AJ1549" s="19" t="s">
        <v>8302</v>
      </c>
      <c r="AK1549" s="19" t="str">
        <v>tier - 3</v>
      </c>
      <c r="AL1549" s="19" t="str">
        <v>tier - 1</v>
      </c>
      <c r="AT1549" s="19" t="s">
        <v>8343</v>
      </c>
      <c r="AU1549" s="19" t="str">
        <v>R1026</v>
      </c>
      <c r="BD1549" s="39">
        <v>1985</v>
      </c>
      <c r="BE1549" s="19" t="str">
        <f t="shared" si="269"/>
        <v>Oct</v>
      </c>
      <c r="BF1549" s="19">
        <v>26</v>
      </c>
      <c r="BG1549" s="40">
        <f t="shared" si="270"/>
        <v>31346</v>
      </c>
      <c r="BM1549" s="39">
        <v>1961</v>
      </c>
      <c r="BN1549" s="19" t="str">
        <f t="shared" si="271"/>
        <v>Nov</v>
      </c>
      <c r="BO1549" s="19">
        <v>6</v>
      </c>
      <c r="BP1549" s="40">
        <f t="shared" si="268"/>
        <v>22591</v>
      </c>
      <c r="BQ1549" s="19">
        <f ca="1" t="shared" si="272"/>
        <v>63</v>
      </c>
      <c r="BU1549" s="19">
        <v>13063.88</v>
      </c>
      <c r="BV1549" s="41">
        <v>13063.88</v>
      </c>
    </row>
    <row r="1550" spans="1:74">
      <c r="A1550" s="19" t="s">
        <v>5628</v>
      </c>
      <c r="B1550" s="39">
        <v>1961</v>
      </c>
      <c r="C1550" s="19">
        <f t="shared" si="265"/>
        <v>1961</v>
      </c>
      <c r="D1550" s="19" t="s">
        <v>8310</v>
      </c>
      <c r="E1550" s="19" t="str">
        <f t="shared" si="264"/>
        <v>Sep</v>
      </c>
      <c r="F1550" s="19">
        <v>7</v>
      </c>
      <c r="G1550" s="40">
        <f t="shared" si="266"/>
        <v>22531</v>
      </c>
      <c r="H1550" s="19">
        <v>0</v>
      </c>
      <c r="I1550" s="19">
        <v>13129.6</v>
      </c>
      <c r="J1550" s="41">
        <v>13129.6</v>
      </c>
      <c r="K1550" s="19" t="s">
        <v>8298</v>
      </c>
      <c r="L1550" s="19" t="str">
        <v>tier - 3</v>
      </c>
      <c r="M1550" s="19" t="s">
        <v>8297</v>
      </c>
      <c r="N1550" s="19" t="str">
        <v>tier - 2</v>
      </c>
      <c r="O1550" s="19" t="s">
        <v>8341</v>
      </c>
      <c r="P1550" s="19" t="str">
        <v>R1017</v>
      </c>
      <c r="Q1550" s="19">
        <f ca="1" t="shared" si="267"/>
        <v>64</v>
      </c>
      <c r="R1550" s="29"/>
      <c r="U1550" s="19" t="s">
        <v>8301</v>
      </c>
      <c r="V1550" s="19" t="str">
        <f t="shared" ref="V1550:V1613" si="273">SUBSTITUTE(U1550,"?","Sep")</f>
        <v>Nov</v>
      </c>
      <c r="X1550" s="19">
        <f t="shared" ref="X1550:X1613" si="274">IF(B1539="?",ROUND(AVERAGE($B$2:$B$2355),0),B1539)</f>
        <v>1961</v>
      </c>
      <c r="AG1550" s="19" t="s">
        <v>5602</v>
      </c>
      <c r="AH1550" s="19" t="s">
        <v>8336</v>
      </c>
      <c r="AI1550" s="19" t="s">
        <v>8298</v>
      </c>
      <c r="AJ1550" s="19" t="s">
        <v>8297</v>
      </c>
      <c r="AK1550" s="19" t="str">
        <v>tier - 3</v>
      </c>
      <c r="AL1550" s="19" t="str">
        <v>tier - 2</v>
      </c>
      <c r="AT1550" s="19" t="s">
        <v>8330</v>
      </c>
      <c r="AU1550" s="19" t="str">
        <v>R1011</v>
      </c>
      <c r="BD1550" s="39">
        <v>1961</v>
      </c>
      <c r="BE1550" s="19" t="str">
        <f t="shared" si="269"/>
        <v>Nov</v>
      </c>
      <c r="BF1550" s="19">
        <v>6</v>
      </c>
      <c r="BG1550" s="40">
        <f t="shared" si="270"/>
        <v>22591</v>
      </c>
      <c r="BM1550" s="39">
        <v>1978</v>
      </c>
      <c r="BN1550" s="19" t="str">
        <f t="shared" si="271"/>
        <v>Jul</v>
      </c>
      <c r="BO1550" s="19">
        <v>17</v>
      </c>
      <c r="BP1550" s="40">
        <f t="shared" si="268"/>
        <v>28688</v>
      </c>
      <c r="BQ1550" s="19">
        <f ca="1" t="shared" si="272"/>
        <v>47</v>
      </c>
      <c r="BU1550" s="19">
        <v>13101.74</v>
      </c>
      <c r="BV1550" s="41">
        <v>13101.74</v>
      </c>
    </row>
    <row r="1551" spans="1:74">
      <c r="A1551" s="19" t="s">
        <v>5632</v>
      </c>
      <c r="B1551" s="39">
        <v>1961</v>
      </c>
      <c r="C1551" s="19">
        <f t="shared" si="265"/>
        <v>1961</v>
      </c>
      <c r="D1551" s="19" t="s">
        <v>8326</v>
      </c>
      <c r="E1551" s="19" t="str">
        <f t="shared" si="264"/>
        <v>Dec</v>
      </c>
      <c r="F1551" s="19">
        <v>6</v>
      </c>
      <c r="G1551" s="40">
        <f t="shared" si="266"/>
        <v>22621</v>
      </c>
      <c r="H1551" s="19">
        <v>0</v>
      </c>
      <c r="I1551" s="19">
        <v>13143.34</v>
      </c>
      <c r="J1551" s="41">
        <v>13143.34</v>
      </c>
      <c r="K1551" s="19" t="s">
        <v>8298</v>
      </c>
      <c r="L1551" s="19" t="str">
        <v>tier - 3</v>
      </c>
      <c r="M1551" s="19" t="s">
        <v>8297</v>
      </c>
      <c r="N1551" s="19" t="str">
        <v>tier - 2</v>
      </c>
      <c r="O1551" s="19" t="s">
        <v>8342</v>
      </c>
      <c r="P1551" s="19" t="str">
        <v>R1020</v>
      </c>
      <c r="Q1551" s="19">
        <f ca="1" t="shared" si="267"/>
        <v>63</v>
      </c>
      <c r="R1551" s="29"/>
      <c r="U1551" s="19" t="s">
        <v>8310</v>
      </c>
      <c r="V1551" s="19" t="str">
        <f t="shared" si="273"/>
        <v>Sep</v>
      </c>
      <c r="X1551" s="19">
        <f t="shared" si="274"/>
        <v>1969</v>
      </c>
      <c r="AG1551" s="19" t="s">
        <v>5605</v>
      </c>
      <c r="AH1551" s="19" t="s">
        <v>8336</v>
      </c>
      <c r="AI1551" s="19" t="s">
        <v>8298</v>
      </c>
      <c r="AJ1551" s="19" t="s">
        <v>8297</v>
      </c>
      <c r="AK1551" s="19" t="str">
        <v>tier - 3</v>
      </c>
      <c r="AL1551" s="19" t="str">
        <v>tier - 2</v>
      </c>
      <c r="AT1551" s="19" t="s">
        <v>8343</v>
      </c>
      <c r="AU1551" s="19" t="str">
        <v>R1026</v>
      </c>
      <c r="BD1551" s="39">
        <v>1978</v>
      </c>
      <c r="BE1551" s="19" t="str">
        <f t="shared" si="269"/>
        <v>Jul</v>
      </c>
      <c r="BF1551" s="19">
        <v>17</v>
      </c>
      <c r="BG1551" s="40">
        <f t="shared" si="270"/>
        <v>28688</v>
      </c>
      <c r="BM1551" s="39">
        <v>1971</v>
      </c>
      <c r="BN1551" s="19" t="str">
        <f t="shared" si="271"/>
        <v>Oct</v>
      </c>
      <c r="BO1551" s="19">
        <v>30</v>
      </c>
      <c r="BP1551" s="40">
        <f t="shared" si="268"/>
        <v>26236</v>
      </c>
      <c r="BQ1551" s="19">
        <f ca="1" t="shared" si="272"/>
        <v>54</v>
      </c>
      <c r="BU1551" s="19">
        <v>13110.79</v>
      </c>
      <c r="BV1551" s="41">
        <v>13110.79</v>
      </c>
    </row>
    <row r="1552" spans="1:74">
      <c r="A1552" s="19" t="s">
        <v>5635</v>
      </c>
      <c r="B1552" s="39">
        <v>1961</v>
      </c>
      <c r="C1552" s="19">
        <f t="shared" si="265"/>
        <v>1961</v>
      </c>
      <c r="D1552" s="19" t="s">
        <v>8326</v>
      </c>
      <c r="E1552" s="19" t="str">
        <f t="shared" si="264"/>
        <v>Dec</v>
      </c>
      <c r="F1552" s="19">
        <v>6</v>
      </c>
      <c r="G1552" s="40">
        <f t="shared" si="266"/>
        <v>22621</v>
      </c>
      <c r="H1552" s="19">
        <v>0</v>
      </c>
      <c r="I1552" s="19">
        <v>13143.86</v>
      </c>
      <c r="J1552" s="41">
        <v>13143.86</v>
      </c>
      <c r="K1552" s="19" t="s">
        <v>8298</v>
      </c>
      <c r="L1552" s="19" t="str">
        <v>tier - 3</v>
      </c>
      <c r="M1552" s="19" t="s">
        <v>8297</v>
      </c>
      <c r="N1552" s="19" t="str">
        <v>tier - 2</v>
      </c>
      <c r="O1552" s="19" t="s">
        <v>8333</v>
      </c>
      <c r="P1552" s="19" t="str">
        <v>R1016</v>
      </c>
      <c r="Q1552" s="19">
        <f ca="1" t="shared" si="267"/>
        <v>63</v>
      </c>
      <c r="R1552" s="29"/>
      <c r="U1552" s="19" t="s">
        <v>8328</v>
      </c>
      <c r="V1552" s="19" t="str">
        <f t="shared" si="273"/>
        <v>Aug</v>
      </c>
      <c r="X1552" s="19">
        <f t="shared" si="274"/>
        <v>1967</v>
      </c>
      <c r="AG1552" s="19" t="s">
        <v>5609</v>
      </c>
      <c r="AH1552" s="19" t="s">
        <v>8336</v>
      </c>
      <c r="AI1552" s="19" t="s">
        <v>8298</v>
      </c>
      <c r="AJ1552" s="19" t="s">
        <v>8297</v>
      </c>
      <c r="AK1552" s="19" t="str">
        <v>tier - 3</v>
      </c>
      <c r="AL1552" s="19" t="str">
        <v>tier - 2</v>
      </c>
      <c r="AT1552" s="19" t="s">
        <v>8330</v>
      </c>
      <c r="AU1552" s="19" t="str">
        <v>R1011</v>
      </c>
      <c r="BD1552" s="39">
        <v>1971</v>
      </c>
      <c r="BE1552" s="19" t="str">
        <f t="shared" si="269"/>
        <v>Oct</v>
      </c>
      <c r="BF1552" s="19">
        <v>30</v>
      </c>
      <c r="BG1552" s="40">
        <f t="shared" si="270"/>
        <v>26236</v>
      </c>
      <c r="BM1552" s="39">
        <v>1962</v>
      </c>
      <c r="BN1552" s="19" t="str">
        <f t="shared" si="271"/>
        <v>Aug</v>
      </c>
      <c r="BO1552" s="19">
        <v>2</v>
      </c>
      <c r="BP1552" s="40">
        <f t="shared" si="268"/>
        <v>22860</v>
      </c>
      <c r="BQ1552" s="19">
        <f ca="1" t="shared" si="272"/>
        <v>63</v>
      </c>
      <c r="BU1552" s="19">
        <v>13112.6</v>
      </c>
      <c r="BV1552" s="41">
        <v>13112.6</v>
      </c>
    </row>
    <row r="1553" spans="1:74">
      <c r="A1553" s="19" t="s">
        <v>5639</v>
      </c>
      <c r="B1553" s="39">
        <v>1962</v>
      </c>
      <c r="C1553" s="19">
        <f t="shared" si="265"/>
        <v>1962</v>
      </c>
      <c r="D1553" s="19" t="s">
        <v>8328</v>
      </c>
      <c r="E1553" s="19" t="str">
        <f t="shared" si="264"/>
        <v>Aug</v>
      </c>
      <c r="F1553" s="19">
        <v>5</v>
      </c>
      <c r="G1553" s="40">
        <f t="shared" si="266"/>
        <v>22863</v>
      </c>
      <c r="H1553" s="19">
        <v>0</v>
      </c>
      <c r="I1553" s="19">
        <v>13204.29</v>
      </c>
      <c r="J1553" s="41">
        <v>13204.29</v>
      </c>
      <c r="K1553" s="19" t="s">
        <v>8298</v>
      </c>
      <c r="L1553" s="19" t="str">
        <v>tier - 3</v>
      </c>
      <c r="M1553" s="19" t="s">
        <v>8302</v>
      </c>
      <c r="N1553" s="19" t="str">
        <v>tier - 1</v>
      </c>
      <c r="O1553" s="19" t="s">
        <v>8337</v>
      </c>
      <c r="P1553" s="19" t="str">
        <v>R1024</v>
      </c>
      <c r="Q1553" s="19">
        <f ca="1" t="shared" si="267"/>
        <v>63</v>
      </c>
      <c r="R1553" s="29"/>
      <c r="U1553" s="19" t="s">
        <v>8329</v>
      </c>
      <c r="V1553" s="19" t="str">
        <f t="shared" si="273"/>
        <v>Oct</v>
      </c>
      <c r="X1553" s="19">
        <f t="shared" si="274"/>
        <v>1985</v>
      </c>
      <c r="AG1553" s="19" t="s">
        <v>5613</v>
      </c>
      <c r="AH1553" s="19" t="s">
        <v>8336</v>
      </c>
      <c r="AI1553" s="19" t="s">
        <v>8298</v>
      </c>
      <c r="AJ1553" s="19" t="s">
        <v>8298</v>
      </c>
      <c r="AK1553" s="19" t="str">
        <v>tier - 3</v>
      </c>
      <c r="AL1553" s="19" t="str">
        <v>tier - 3</v>
      </c>
      <c r="AT1553" s="19" t="s">
        <v>8315</v>
      </c>
      <c r="AU1553" s="19" t="str">
        <v>R1012</v>
      </c>
      <c r="BD1553" s="39">
        <v>1962</v>
      </c>
      <c r="BE1553" s="19" t="str">
        <f t="shared" si="269"/>
        <v>Aug</v>
      </c>
      <c r="BF1553" s="19">
        <v>2</v>
      </c>
      <c r="BG1553" s="40">
        <f t="shared" si="270"/>
        <v>22860</v>
      </c>
      <c r="BM1553" s="39">
        <v>1992</v>
      </c>
      <c r="BN1553" s="19" t="str">
        <f t="shared" si="271"/>
        <v>Aug</v>
      </c>
      <c r="BO1553" s="19">
        <v>12</v>
      </c>
      <c r="BP1553" s="40">
        <f t="shared" si="268"/>
        <v>33828</v>
      </c>
      <c r="BQ1553" s="19">
        <f ca="1" t="shared" si="272"/>
        <v>33</v>
      </c>
      <c r="BU1553" s="19">
        <v>13113.51</v>
      </c>
      <c r="BV1553" s="41">
        <v>13113.51</v>
      </c>
    </row>
    <row r="1554" spans="1:74">
      <c r="A1554" s="19" t="s">
        <v>5643</v>
      </c>
      <c r="B1554" s="39">
        <v>1982</v>
      </c>
      <c r="C1554" s="19">
        <f t="shared" si="265"/>
        <v>1982</v>
      </c>
      <c r="D1554" s="19" t="s">
        <v>8329</v>
      </c>
      <c r="E1554" s="19" t="str">
        <f t="shared" si="264"/>
        <v>Oct</v>
      </c>
      <c r="F1554" s="19">
        <v>15</v>
      </c>
      <c r="G1554" s="40">
        <f t="shared" si="266"/>
        <v>30239</v>
      </c>
      <c r="H1554" s="19">
        <v>3</v>
      </c>
      <c r="I1554" s="19">
        <v>13214.43</v>
      </c>
      <c r="J1554" s="41">
        <v>13214.43</v>
      </c>
      <c r="K1554" s="19" t="s">
        <v>8298</v>
      </c>
      <c r="L1554" s="19" t="str">
        <v>tier - 3</v>
      </c>
      <c r="M1554" s="19" t="s">
        <v>8297</v>
      </c>
      <c r="N1554" s="19" t="str">
        <v>tier - 2</v>
      </c>
      <c r="O1554" s="19" t="s">
        <v>8315</v>
      </c>
      <c r="P1554" s="19" t="str">
        <v>R1012</v>
      </c>
      <c r="Q1554" s="19">
        <f ca="1" t="shared" si="267"/>
        <v>43</v>
      </c>
      <c r="R1554" s="29"/>
      <c r="U1554" s="19" t="s">
        <v>8301</v>
      </c>
      <c r="V1554" s="19" t="str">
        <f t="shared" si="273"/>
        <v>Nov</v>
      </c>
      <c r="X1554" s="19">
        <f t="shared" si="274"/>
        <v>1961</v>
      </c>
      <c r="AG1554" s="19" t="s">
        <v>5617</v>
      </c>
      <c r="AH1554" s="19" t="s">
        <v>8336</v>
      </c>
      <c r="AI1554" s="19" t="s">
        <v>8298</v>
      </c>
      <c r="AJ1554" s="19" t="s">
        <v>8297</v>
      </c>
      <c r="AK1554" s="19" t="str">
        <v>tier - 3</v>
      </c>
      <c r="AL1554" s="19" t="str">
        <v>tier - 2</v>
      </c>
      <c r="AT1554" s="19" t="s">
        <v>8343</v>
      </c>
      <c r="AU1554" s="19" t="str">
        <v>R1026</v>
      </c>
      <c r="BD1554" s="39">
        <v>1992</v>
      </c>
      <c r="BE1554" s="19" t="str">
        <f t="shared" si="269"/>
        <v>Aug</v>
      </c>
      <c r="BF1554" s="19">
        <v>12</v>
      </c>
      <c r="BG1554" s="40">
        <f t="shared" si="270"/>
        <v>33828</v>
      </c>
      <c r="BM1554" s="39">
        <v>1963</v>
      </c>
      <c r="BN1554" s="19" t="str">
        <f t="shared" si="271"/>
        <v>Sep</v>
      </c>
      <c r="BO1554" s="19">
        <v>14</v>
      </c>
      <c r="BP1554" s="40">
        <f t="shared" si="268"/>
        <v>23268</v>
      </c>
      <c r="BQ1554" s="19">
        <f ca="1" t="shared" si="272"/>
        <v>62</v>
      </c>
      <c r="BU1554" s="19">
        <v>13116.84</v>
      </c>
      <c r="BV1554" s="41">
        <v>13116.84</v>
      </c>
    </row>
    <row r="1555" spans="1:74">
      <c r="A1555" s="19" t="s">
        <v>5647</v>
      </c>
      <c r="B1555" s="39">
        <v>1962</v>
      </c>
      <c r="C1555" s="19">
        <f t="shared" si="265"/>
        <v>1962</v>
      </c>
      <c r="D1555" s="19" t="s">
        <v>8326</v>
      </c>
      <c r="E1555" s="19" t="str">
        <f t="shared" si="264"/>
        <v>Dec</v>
      </c>
      <c r="F1555" s="19">
        <v>7</v>
      </c>
      <c r="G1555" s="40">
        <f t="shared" si="266"/>
        <v>22987</v>
      </c>
      <c r="H1555" s="19">
        <v>0</v>
      </c>
      <c r="I1555" s="19">
        <v>13217.09</v>
      </c>
      <c r="J1555" s="41">
        <v>13217.09</v>
      </c>
      <c r="K1555" s="19" t="s">
        <v>8298</v>
      </c>
      <c r="L1555" s="19" t="str">
        <v>tier - 3</v>
      </c>
      <c r="M1555" s="19" t="s">
        <v>8302</v>
      </c>
      <c r="N1555" s="19" t="str">
        <v>tier - 1</v>
      </c>
      <c r="O1555" s="19" t="s">
        <v>8337</v>
      </c>
      <c r="P1555" s="19" t="str">
        <v>R1024</v>
      </c>
      <c r="Q1555" s="19">
        <f ca="1" t="shared" si="267"/>
        <v>62</v>
      </c>
      <c r="R1555" s="29"/>
      <c r="U1555" s="19" t="s">
        <v>8296</v>
      </c>
      <c r="V1555" s="19" t="str">
        <f t="shared" si="273"/>
        <v>Jul</v>
      </c>
      <c r="X1555" s="19">
        <f t="shared" si="274"/>
        <v>1978</v>
      </c>
      <c r="AG1555" s="19" t="s">
        <v>5621</v>
      </c>
      <c r="AH1555" s="19" t="s">
        <v>8336</v>
      </c>
      <c r="AI1555" s="19" t="s">
        <v>8298</v>
      </c>
      <c r="AJ1555" s="19" t="s">
        <v>8302</v>
      </c>
      <c r="AK1555" s="19" t="str">
        <v>tier - 3</v>
      </c>
      <c r="AL1555" s="19" t="str">
        <v>tier - 1</v>
      </c>
      <c r="AT1555" s="19" t="s">
        <v>8315</v>
      </c>
      <c r="AU1555" s="19" t="str">
        <v>R1012</v>
      </c>
      <c r="BD1555" s="39">
        <v>1963</v>
      </c>
      <c r="BE1555" s="19" t="str">
        <f t="shared" si="269"/>
        <v>Sep</v>
      </c>
      <c r="BF1555" s="19">
        <v>14</v>
      </c>
      <c r="BG1555" s="40">
        <f t="shared" si="270"/>
        <v>23268</v>
      </c>
      <c r="BM1555" s="39">
        <v>1999</v>
      </c>
      <c r="BN1555" s="19" t="str">
        <f t="shared" si="271"/>
        <v>Aug</v>
      </c>
      <c r="BO1555" s="19">
        <v>16</v>
      </c>
      <c r="BP1555" s="40">
        <f t="shared" si="268"/>
        <v>36388</v>
      </c>
      <c r="BQ1555" s="19">
        <f ca="1" t="shared" si="272"/>
        <v>26</v>
      </c>
      <c r="BU1555" s="19">
        <v>13126.68</v>
      </c>
      <c r="BV1555" s="41">
        <v>13126.68</v>
      </c>
    </row>
    <row r="1556" spans="1:74">
      <c r="A1556" s="19" t="s">
        <v>5650</v>
      </c>
      <c r="B1556" s="39">
        <v>1965</v>
      </c>
      <c r="C1556" s="19">
        <f t="shared" si="265"/>
        <v>1965</v>
      </c>
      <c r="D1556" s="19" t="s">
        <v>8301</v>
      </c>
      <c r="E1556" s="19" t="str">
        <f t="shared" si="264"/>
        <v>Nov</v>
      </c>
      <c r="F1556" s="19">
        <v>13</v>
      </c>
      <c r="G1556" s="40">
        <f t="shared" si="266"/>
        <v>24059</v>
      </c>
      <c r="H1556" s="19">
        <v>2</v>
      </c>
      <c r="I1556" s="19">
        <v>13224.06</v>
      </c>
      <c r="J1556" s="41">
        <v>13224.06</v>
      </c>
      <c r="K1556" s="19" t="s">
        <v>8298</v>
      </c>
      <c r="L1556" s="19" t="str">
        <v>tier - 3</v>
      </c>
      <c r="M1556" s="19" t="s">
        <v>8298</v>
      </c>
      <c r="N1556" s="19" t="str">
        <v>tier - 3</v>
      </c>
      <c r="O1556" s="19" t="s">
        <v>8337</v>
      </c>
      <c r="P1556" s="19" t="str">
        <v>R1024</v>
      </c>
      <c r="Q1556" s="19">
        <f ca="1" t="shared" si="267"/>
        <v>59</v>
      </c>
      <c r="R1556" s="29"/>
      <c r="U1556" s="19" t="s">
        <v>8329</v>
      </c>
      <c r="V1556" s="19" t="str">
        <f t="shared" si="273"/>
        <v>Oct</v>
      </c>
      <c r="X1556" s="19">
        <f t="shared" si="274"/>
        <v>1971</v>
      </c>
      <c r="AG1556" s="19" t="s">
        <v>5624</v>
      </c>
      <c r="AH1556" s="19" t="s">
        <v>8336</v>
      </c>
      <c r="AI1556" s="19" t="s">
        <v>8298</v>
      </c>
      <c r="AJ1556" s="19" t="s">
        <v>8298</v>
      </c>
      <c r="AK1556" s="19" t="str">
        <v>tier - 3</v>
      </c>
      <c r="AL1556" s="19" t="str">
        <v>tier - 3</v>
      </c>
      <c r="AT1556" s="19" t="s">
        <v>8330</v>
      </c>
      <c r="AU1556" s="19" t="str">
        <v>R1011</v>
      </c>
      <c r="BD1556" s="39">
        <v>1999</v>
      </c>
      <c r="BE1556" s="19" t="str">
        <f t="shared" si="269"/>
        <v>Aug</v>
      </c>
      <c r="BF1556" s="19">
        <v>16</v>
      </c>
      <c r="BG1556" s="40">
        <f t="shared" si="270"/>
        <v>36388</v>
      </c>
      <c r="BM1556" s="39">
        <v>1961</v>
      </c>
      <c r="BN1556" s="19" t="str">
        <f t="shared" si="271"/>
        <v>Sep</v>
      </c>
      <c r="BO1556" s="19">
        <v>7</v>
      </c>
      <c r="BP1556" s="40">
        <f t="shared" si="268"/>
        <v>22531</v>
      </c>
      <c r="BQ1556" s="19">
        <f ca="1" t="shared" si="272"/>
        <v>64</v>
      </c>
      <c r="BU1556" s="19">
        <v>13129.6</v>
      </c>
      <c r="BV1556" s="41">
        <v>13129.6</v>
      </c>
    </row>
    <row r="1557" spans="1:74">
      <c r="A1557" s="19" t="s">
        <v>5654</v>
      </c>
      <c r="B1557" s="39">
        <v>1962</v>
      </c>
      <c r="C1557" s="19">
        <f t="shared" si="265"/>
        <v>1962</v>
      </c>
      <c r="D1557" s="19" t="s">
        <v>8301</v>
      </c>
      <c r="E1557" s="19" t="str">
        <f t="shared" si="264"/>
        <v>Nov</v>
      </c>
      <c r="F1557" s="19">
        <v>24</v>
      </c>
      <c r="G1557" s="40">
        <f t="shared" si="266"/>
        <v>22974</v>
      </c>
      <c r="H1557" s="19">
        <v>1</v>
      </c>
      <c r="I1557" s="19">
        <v>13224.69</v>
      </c>
      <c r="J1557" s="41">
        <v>13224.69</v>
      </c>
      <c r="K1557" s="19" t="s">
        <v>8298</v>
      </c>
      <c r="L1557" s="19" t="str">
        <v>tier - 3</v>
      </c>
      <c r="M1557" s="19" t="s">
        <v>8297</v>
      </c>
      <c r="N1557" s="19" t="str">
        <v>tier - 2</v>
      </c>
      <c r="O1557" s="19" t="s">
        <v>8330</v>
      </c>
      <c r="P1557" s="19" t="str">
        <v>R1011</v>
      </c>
      <c r="Q1557" s="19">
        <f ca="1" t="shared" si="267"/>
        <v>62</v>
      </c>
      <c r="R1557" s="29"/>
      <c r="U1557" s="19" t="s">
        <v>8328</v>
      </c>
      <c r="V1557" s="19" t="str">
        <f t="shared" si="273"/>
        <v>Aug</v>
      </c>
      <c r="X1557" s="19">
        <f t="shared" si="274"/>
        <v>1962</v>
      </c>
      <c r="AG1557" s="19" t="s">
        <v>5628</v>
      </c>
      <c r="AH1557" s="19" t="s">
        <v>8336</v>
      </c>
      <c r="AI1557" s="19" t="s">
        <v>8298</v>
      </c>
      <c r="AJ1557" s="19" t="s">
        <v>8297</v>
      </c>
      <c r="AK1557" s="19" t="str">
        <v>tier - 3</v>
      </c>
      <c r="AL1557" s="19" t="str">
        <v>tier - 2</v>
      </c>
      <c r="AT1557" s="19" t="s">
        <v>8341</v>
      </c>
      <c r="AU1557" s="19" t="str">
        <v>R1017</v>
      </c>
      <c r="BD1557" s="39">
        <v>1961</v>
      </c>
      <c r="BE1557" s="19" t="str">
        <f t="shared" si="269"/>
        <v>Sep</v>
      </c>
      <c r="BF1557" s="19">
        <v>7</v>
      </c>
      <c r="BG1557" s="40">
        <f t="shared" si="270"/>
        <v>22531</v>
      </c>
      <c r="BM1557" s="39">
        <v>1961</v>
      </c>
      <c r="BN1557" s="19" t="str">
        <f t="shared" si="271"/>
        <v>Dec</v>
      </c>
      <c r="BO1557" s="19">
        <v>6</v>
      </c>
      <c r="BP1557" s="40">
        <f t="shared" si="268"/>
        <v>22621</v>
      </c>
      <c r="BQ1557" s="19">
        <f ca="1" t="shared" si="272"/>
        <v>63</v>
      </c>
      <c r="BU1557" s="19">
        <v>13143.34</v>
      </c>
      <c r="BV1557" s="41">
        <v>13143.34</v>
      </c>
    </row>
    <row r="1558" spans="1:74">
      <c r="A1558" s="19" t="s">
        <v>5656</v>
      </c>
      <c r="B1558" s="39">
        <v>1962</v>
      </c>
      <c r="C1558" s="19">
        <f t="shared" si="265"/>
        <v>1962</v>
      </c>
      <c r="D1558" s="19" t="s">
        <v>8329</v>
      </c>
      <c r="E1558" s="19" t="str">
        <f t="shared" si="264"/>
        <v>Oct</v>
      </c>
      <c r="F1558" s="19">
        <v>11</v>
      </c>
      <c r="G1558" s="40">
        <f t="shared" si="266"/>
        <v>22930</v>
      </c>
      <c r="H1558" s="19">
        <v>0</v>
      </c>
      <c r="I1558" s="19">
        <v>13228.85</v>
      </c>
      <c r="J1558" s="41">
        <v>13228.85</v>
      </c>
      <c r="K1558" s="19" t="s">
        <v>8298</v>
      </c>
      <c r="L1558" s="19" t="str">
        <v>tier - 3</v>
      </c>
      <c r="M1558" s="19" t="s">
        <v>8298</v>
      </c>
      <c r="N1558" s="19" t="str">
        <v>tier - 3</v>
      </c>
      <c r="O1558" s="19" t="s">
        <v>8338</v>
      </c>
      <c r="P1558" s="19" t="str">
        <v>R1023</v>
      </c>
      <c r="Q1558" s="19">
        <f ca="1" t="shared" si="267"/>
        <v>63</v>
      </c>
      <c r="R1558" s="29"/>
      <c r="U1558" s="19" t="s">
        <v>8328</v>
      </c>
      <c r="V1558" s="19" t="str">
        <f t="shared" si="273"/>
        <v>Aug</v>
      </c>
      <c r="X1558" s="19">
        <f t="shared" si="274"/>
        <v>1992</v>
      </c>
      <c r="AG1558" s="19" t="s">
        <v>5632</v>
      </c>
      <c r="AH1558" s="19" t="s">
        <v>8336</v>
      </c>
      <c r="AI1558" s="19" t="s">
        <v>8298</v>
      </c>
      <c r="AJ1558" s="19" t="s">
        <v>8297</v>
      </c>
      <c r="AK1558" s="19" t="str">
        <v>tier - 3</v>
      </c>
      <c r="AL1558" s="19" t="str">
        <v>tier - 2</v>
      </c>
      <c r="AT1558" s="19" t="s">
        <v>8342</v>
      </c>
      <c r="AU1558" s="19" t="str">
        <v>R1020</v>
      </c>
      <c r="BD1558" s="39">
        <v>1961</v>
      </c>
      <c r="BE1558" s="19" t="str">
        <f t="shared" si="269"/>
        <v>Dec</v>
      </c>
      <c r="BF1558" s="19">
        <v>6</v>
      </c>
      <c r="BG1558" s="40">
        <f t="shared" si="270"/>
        <v>22621</v>
      </c>
      <c r="BM1558" s="39">
        <v>1961</v>
      </c>
      <c r="BN1558" s="19" t="str">
        <f t="shared" si="271"/>
        <v>Dec</v>
      </c>
      <c r="BO1558" s="19">
        <v>6</v>
      </c>
      <c r="BP1558" s="40">
        <f t="shared" si="268"/>
        <v>22621</v>
      </c>
      <c r="BQ1558" s="19">
        <f ca="1" t="shared" si="272"/>
        <v>63</v>
      </c>
      <c r="BU1558" s="19">
        <v>13143.86</v>
      </c>
      <c r="BV1558" s="41">
        <v>13143.86</v>
      </c>
    </row>
    <row r="1559" spans="1:74">
      <c r="A1559" s="19" t="s">
        <v>5660</v>
      </c>
      <c r="B1559" s="39">
        <v>1994</v>
      </c>
      <c r="C1559" s="19">
        <f t="shared" si="265"/>
        <v>1994</v>
      </c>
      <c r="D1559" s="19" t="s">
        <v>8296</v>
      </c>
      <c r="E1559" s="19" t="str">
        <f t="shared" si="264"/>
        <v>Jul</v>
      </c>
      <c r="F1559" s="19">
        <v>1</v>
      </c>
      <c r="G1559" s="40">
        <f t="shared" si="266"/>
        <v>34516</v>
      </c>
      <c r="H1559" s="19">
        <v>0</v>
      </c>
      <c r="I1559" s="19">
        <v>13292.52</v>
      </c>
      <c r="J1559" s="41">
        <v>13292.52</v>
      </c>
      <c r="K1559" s="19" t="s">
        <v>8298</v>
      </c>
      <c r="L1559" s="19" t="str">
        <v>tier - 3</v>
      </c>
      <c r="M1559" s="19" t="s">
        <v>8298</v>
      </c>
      <c r="N1559" s="19" t="str">
        <v>tier - 3</v>
      </c>
      <c r="O1559" s="19" t="s">
        <v>8315</v>
      </c>
      <c r="P1559" s="19" t="str">
        <v>R1012</v>
      </c>
      <c r="Q1559" s="19">
        <f ca="1" t="shared" si="267"/>
        <v>31</v>
      </c>
      <c r="R1559" s="29"/>
      <c r="U1559" s="19" t="s">
        <v>8310</v>
      </c>
      <c r="V1559" s="19" t="str">
        <f t="shared" si="273"/>
        <v>Sep</v>
      </c>
      <c r="X1559" s="19">
        <f t="shared" si="274"/>
        <v>1963</v>
      </c>
      <c r="AG1559" s="19" t="s">
        <v>5635</v>
      </c>
      <c r="AH1559" s="19" t="s">
        <v>8336</v>
      </c>
      <c r="AI1559" s="19" t="s">
        <v>8298</v>
      </c>
      <c r="AJ1559" s="19" t="s">
        <v>8297</v>
      </c>
      <c r="AK1559" s="19" t="str">
        <v>tier - 3</v>
      </c>
      <c r="AL1559" s="19" t="str">
        <v>tier - 2</v>
      </c>
      <c r="AT1559" s="19" t="s">
        <v>8333</v>
      </c>
      <c r="AU1559" s="19" t="str">
        <v>R1016</v>
      </c>
      <c r="BD1559" s="39">
        <v>1961</v>
      </c>
      <c r="BE1559" s="19" t="str">
        <f t="shared" si="269"/>
        <v>Dec</v>
      </c>
      <c r="BF1559" s="19">
        <v>6</v>
      </c>
      <c r="BG1559" s="40">
        <f t="shared" si="270"/>
        <v>22621</v>
      </c>
      <c r="BM1559" s="39">
        <v>1962</v>
      </c>
      <c r="BN1559" s="19" t="str">
        <f t="shared" si="271"/>
        <v>Aug</v>
      </c>
      <c r="BO1559" s="19">
        <v>5</v>
      </c>
      <c r="BP1559" s="40">
        <f t="shared" si="268"/>
        <v>22863</v>
      </c>
      <c r="BQ1559" s="19">
        <f ca="1" t="shared" si="272"/>
        <v>63</v>
      </c>
      <c r="BU1559" s="19">
        <v>13204.29</v>
      </c>
      <c r="BV1559" s="41">
        <v>13204.29</v>
      </c>
    </row>
    <row r="1560" spans="1:74">
      <c r="A1560" s="19" t="s">
        <v>5664</v>
      </c>
      <c r="B1560" s="39">
        <v>1976</v>
      </c>
      <c r="C1560" s="19">
        <f t="shared" si="265"/>
        <v>1976</v>
      </c>
      <c r="D1560" s="19" t="s">
        <v>8328</v>
      </c>
      <c r="E1560" s="19" t="str">
        <f t="shared" si="264"/>
        <v>Aug</v>
      </c>
      <c r="F1560" s="19">
        <v>23</v>
      </c>
      <c r="G1560" s="40">
        <f t="shared" si="266"/>
        <v>27995</v>
      </c>
      <c r="H1560" s="19">
        <v>2</v>
      </c>
      <c r="I1560" s="19">
        <v>13333.71</v>
      </c>
      <c r="J1560" s="41">
        <v>13333.71</v>
      </c>
      <c r="K1560" s="19" t="s">
        <v>8298</v>
      </c>
      <c r="L1560" s="19" t="str">
        <v>tier - 3</v>
      </c>
      <c r="M1560" s="19" t="s">
        <v>8297</v>
      </c>
      <c r="N1560" s="19" t="str">
        <v>tier - 2</v>
      </c>
      <c r="O1560" s="19" t="s">
        <v>8315</v>
      </c>
      <c r="P1560" s="19" t="str">
        <v>R1012</v>
      </c>
      <c r="Q1560" s="19">
        <f ca="1" t="shared" si="267"/>
        <v>49</v>
      </c>
      <c r="R1560" s="29"/>
      <c r="U1560" s="19" t="s">
        <v>8328</v>
      </c>
      <c r="V1560" s="19" t="str">
        <f t="shared" si="273"/>
        <v>Aug</v>
      </c>
      <c r="X1560" s="19">
        <f t="shared" si="274"/>
        <v>1999</v>
      </c>
      <c r="AG1560" s="19" t="s">
        <v>5639</v>
      </c>
      <c r="AH1560" s="19" t="s">
        <v>8336</v>
      </c>
      <c r="AI1560" s="19" t="s">
        <v>8298</v>
      </c>
      <c r="AJ1560" s="19" t="s">
        <v>8302</v>
      </c>
      <c r="AK1560" s="19" t="str">
        <v>tier - 3</v>
      </c>
      <c r="AL1560" s="19" t="str">
        <v>tier - 1</v>
      </c>
      <c r="AT1560" s="19" t="s">
        <v>8337</v>
      </c>
      <c r="AU1560" s="19" t="str">
        <v>R1024</v>
      </c>
      <c r="BD1560" s="39">
        <v>1962</v>
      </c>
      <c r="BE1560" s="19" t="str">
        <f t="shared" si="269"/>
        <v>Aug</v>
      </c>
      <c r="BF1560" s="19">
        <v>5</v>
      </c>
      <c r="BG1560" s="40">
        <f t="shared" si="270"/>
        <v>22863</v>
      </c>
      <c r="BM1560" s="39">
        <v>1982</v>
      </c>
      <c r="BN1560" s="19" t="str">
        <f t="shared" si="271"/>
        <v>Oct</v>
      </c>
      <c r="BO1560" s="19">
        <v>15</v>
      </c>
      <c r="BP1560" s="40">
        <f t="shared" si="268"/>
        <v>30239</v>
      </c>
      <c r="BQ1560" s="19">
        <f ca="1" t="shared" si="272"/>
        <v>43</v>
      </c>
      <c r="BU1560" s="19">
        <v>13214.43</v>
      </c>
      <c r="BV1560" s="41">
        <v>13214.43</v>
      </c>
    </row>
    <row r="1561" spans="1:74">
      <c r="A1561" s="19" t="s">
        <v>5667</v>
      </c>
      <c r="B1561" s="39">
        <v>1960</v>
      </c>
      <c r="C1561" s="19">
        <f t="shared" si="265"/>
        <v>1960</v>
      </c>
      <c r="D1561" s="19" t="s">
        <v>8301</v>
      </c>
      <c r="E1561" s="19" t="str">
        <f t="shared" si="264"/>
        <v>Nov</v>
      </c>
      <c r="F1561" s="19">
        <v>11</v>
      </c>
      <c r="G1561" s="40">
        <f t="shared" si="266"/>
        <v>22231</v>
      </c>
      <c r="H1561" s="19">
        <v>0</v>
      </c>
      <c r="I1561" s="19">
        <v>13352.1</v>
      </c>
      <c r="J1561" s="41">
        <v>13352.1</v>
      </c>
      <c r="K1561" s="19" t="s">
        <v>8298</v>
      </c>
      <c r="L1561" s="19" t="str">
        <v>tier - 3</v>
      </c>
      <c r="M1561" s="19" t="s">
        <v>8302</v>
      </c>
      <c r="N1561" s="19" t="str">
        <v>tier - 1</v>
      </c>
      <c r="O1561" s="19" t="s">
        <v>8315</v>
      </c>
      <c r="P1561" s="19" t="str">
        <v>R1012</v>
      </c>
      <c r="Q1561" s="19">
        <f ca="1" t="shared" si="267"/>
        <v>64</v>
      </c>
      <c r="R1561" s="29"/>
      <c r="U1561" s="19" t="s">
        <v>8310</v>
      </c>
      <c r="V1561" s="19" t="str">
        <f t="shared" si="273"/>
        <v>Sep</v>
      </c>
      <c r="X1561" s="19">
        <f t="shared" si="274"/>
        <v>1961</v>
      </c>
      <c r="AG1561" s="19" t="s">
        <v>5643</v>
      </c>
      <c r="AH1561" s="19" t="s">
        <v>8336</v>
      </c>
      <c r="AI1561" s="19" t="s">
        <v>8298</v>
      </c>
      <c r="AJ1561" s="19" t="s">
        <v>8297</v>
      </c>
      <c r="AK1561" s="19" t="str">
        <v>tier - 3</v>
      </c>
      <c r="AL1561" s="19" t="str">
        <v>tier - 2</v>
      </c>
      <c r="AT1561" s="19" t="s">
        <v>8315</v>
      </c>
      <c r="AU1561" s="19" t="str">
        <v>R1012</v>
      </c>
      <c r="BD1561" s="39">
        <v>1982</v>
      </c>
      <c r="BE1561" s="19" t="str">
        <f t="shared" si="269"/>
        <v>Oct</v>
      </c>
      <c r="BF1561" s="19">
        <v>15</v>
      </c>
      <c r="BG1561" s="40">
        <f t="shared" si="270"/>
        <v>30239</v>
      </c>
      <c r="BM1561" s="39">
        <v>1962</v>
      </c>
      <c r="BN1561" s="19" t="str">
        <f t="shared" si="271"/>
        <v>Dec</v>
      </c>
      <c r="BO1561" s="19">
        <v>7</v>
      </c>
      <c r="BP1561" s="40">
        <f t="shared" si="268"/>
        <v>22987</v>
      </c>
      <c r="BQ1561" s="19">
        <f ca="1" t="shared" si="272"/>
        <v>62</v>
      </c>
      <c r="BU1561" s="19">
        <v>13217.09</v>
      </c>
      <c r="BV1561" s="41">
        <v>13217.09</v>
      </c>
    </row>
    <row r="1562" spans="1:74">
      <c r="A1562" s="19" t="s">
        <v>5669</v>
      </c>
      <c r="B1562" s="39">
        <v>1990</v>
      </c>
      <c r="C1562" s="19">
        <f t="shared" si="265"/>
        <v>1990</v>
      </c>
      <c r="D1562" s="19" t="s">
        <v>8329</v>
      </c>
      <c r="E1562" s="19" t="str">
        <f t="shared" si="264"/>
        <v>Oct</v>
      </c>
      <c r="F1562" s="19">
        <v>2</v>
      </c>
      <c r="G1562" s="40">
        <f t="shared" si="266"/>
        <v>33148</v>
      </c>
      <c r="H1562" s="19">
        <v>3</v>
      </c>
      <c r="I1562" s="19">
        <v>13360.94</v>
      </c>
      <c r="J1562" s="41">
        <v>13360.94</v>
      </c>
      <c r="K1562" s="19" t="s">
        <v>8298</v>
      </c>
      <c r="L1562" s="19" t="str">
        <v>tier - 3</v>
      </c>
      <c r="M1562" s="19" t="s">
        <v>8302</v>
      </c>
      <c r="N1562" s="19" t="str">
        <v>tier - 1</v>
      </c>
      <c r="O1562" s="19" t="s">
        <v>8315</v>
      </c>
      <c r="P1562" s="19" t="str">
        <v>R1012</v>
      </c>
      <c r="Q1562" s="19">
        <f ca="1" t="shared" si="267"/>
        <v>35</v>
      </c>
      <c r="R1562" s="29"/>
      <c r="U1562" s="19" t="s">
        <v>8326</v>
      </c>
      <c r="V1562" s="19" t="str">
        <f t="shared" si="273"/>
        <v>Dec</v>
      </c>
      <c r="X1562" s="19">
        <f t="shared" si="274"/>
        <v>1961</v>
      </c>
      <c r="AG1562" s="19" t="s">
        <v>5647</v>
      </c>
      <c r="AH1562" s="19" t="s">
        <v>8336</v>
      </c>
      <c r="AI1562" s="19" t="s">
        <v>8298</v>
      </c>
      <c r="AJ1562" s="19" t="s">
        <v>8302</v>
      </c>
      <c r="AK1562" s="19" t="str">
        <v>tier - 3</v>
      </c>
      <c r="AL1562" s="19" t="str">
        <v>tier - 1</v>
      </c>
      <c r="AT1562" s="19" t="s">
        <v>8337</v>
      </c>
      <c r="AU1562" s="19" t="str">
        <v>R1024</v>
      </c>
      <c r="BD1562" s="39">
        <v>1962</v>
      </c>
      <c r="BE1562" s="19" t="str">
        <f t="shared" si="269"/>
        <v>Dec</v>
      </c>
      <c r="BF1562" s="19">
        <v>7</v>
      </c>
      <c r="BG1562" s="40">
        <f t="shared" si="270"/>
        <v>22987</v>
      </c>
      <c r="BM1562" s="39">
        <v>1965</v>
      </c>
      <c r="BN1562" s="19" t="str">
        <f t="shared" si="271"/>
        <v>Nov</v>
      </c>
      <c r="BO1562" s="19">
        <v>13</v>
      </c>
      <c r="BP1562" s="40">
        <f t="shared" si="268"/>
        <v>24059</v>
      </c>
      <c r="BQ1562" s="19">
        <f ca="1" t="shared" si="272"/>
        <v>59</v>
      </c>
      <c r="BU1562" s="19">
        <v>13224.06</v>
      </c>
      <c r="BV1562" s="41">
        <v>13224.06</v>
      </c>
    </row>
    <row r="1563" spans="1:74">
      <c r="A1563" s="19" t="s">
        <v>5673</v>
      </c>
      <c r="B1563" s="39">
        <v>1964</v>
      </c>
      <c r="C1563" s="19">
        <f t="shared" si="265"/>
        <v>1964</v>
      </c>
      <c r="D1563" s="19" t="s">
        <v>8310</v>
      </c>
      <c r="E1563" s="19" t="str">
        <f t="shared" si="264"/>
        <v>Sep</v>
      </c>
      <c r="F1563" s="19">
        <v>24</v>
      </c>
      <c r="G1563" s="40">
        <f t="shared" si="266"/>
        <v>23644</v>
      </c>
      <c r="H1563" s="19">
        <v>0</v>
      </c>
      <c r="I1563" s="19">
        <v>13375.76</v>
      </c>
      <c r="J1563" s="41">
        <v>13375.76</v>
      </c>
      <c r="K1563" s="19" t="s">
        <v>8298</v>
      </c>
      <c r="L1563" s="19" t="str">
        <v>tier - 3</v>
      </c>
      <c r="M1563" s="19" t="s">
        <v>8297</v>
      </c>
      <c r="N1563" s="19" t="str">
        <v>tier - 2</v>
      </c>
      <c r="O1563" s="19" t="s">
        <v>8335</v>
      </c>
      <c r="P1563" s="19" t="str">
        <v>R1025</v>
      </c>
      <c r="Q1563" s="19">
        <f ca="1" t="shared" si="267"/>
        <v>61</v>
      </c>
      <c r="R1563" s="29"/>
      <c r="U1563" s="19" t="s">
        <v>8326</v>
      </c>
      <c r="V1563" s="19" t="str">
        <f t="shared" si="273"/>
        <v>Dec</v>
      </c>
      <c r="X1563" s="19">
        <f t="shared" si="274"/>
        <v>1961</v>
      </c>
      <c r="AG1563" s="19" t="s">
        <v>5650</v>
      </c>
      <c r="AH1563" s="19" t="s">
        <v>8336</v>
      </c>
      <c r="AI1563" s="19" t="s">
        <v>8298</v>
      </c>
      <c r="AJ1563" s="19" t="s">
        <v>8298</v>
      </c>
      <c r="AK1563" s="19" t="str">
        <v>tier - 3</v>
      </c>
      <c r="AL1563" s="19" t="str">
        <v>tier - 3</v>
      </c>
      <c r="AT1563" s="19" t="s">
        <v>8337</v>
      </c>
      <c r="AU1563" s="19" t="str">
        <v>R1024</v>
      </c>
      <c r="BD1563" s="39">
        <v>1965</v>
      </c>
      <c r="BE1563" s="19" t="str">
        <f t="shared" si="269"/>
        <v>Nov</v>
      </c>
      <c r="BF1563" s="19">
        <v>13</v>
      </c>
      <c r="BG1563" s="40">
        <f t="shared" si="270"/>
        <v>24059</v>
      </c>
      <c r="BM1563" s="39">
        <v>1962</v>
      </c>
      <c r="BN1563" s="19" t="str">
        <f t="shared" si="271"/>
        <v>Nov</v>
      </c>
      <c r="BO1563" s="19">
        <v>24</v>
      </c>
      <c r="BP1563" s="40">
        <f t="shared" si="268"/>
        <v>22974</v>
      </c>
      <c r="BQ1563" s="19">
        <f ca="1" t="shared" si="272"/>
        <v>62</v>
      </c>
      <c r="BU1563" s="19">
        <v>13224.69</v>
      </c>
      <c r="BV1563" s="41">
        <v>13224.69</v>
      </c>
    </row>
    <row r="1564" spans="1:74">
      <c r="A1564" s="19" t="s">
        <v>5676</v>
      </c>
      <c r="B1564" s="39">
        <v>1979</v>
      </c>
      <c r="C1564" s="19">
        <f t="shared" si="265"/>
        <v>1979</v>
      </c>
      <c r="D1564" s="19" t="s">
        <v>8310</v>
      </c>
      <c r="E1564" s="19" t="str">
        <f t="shared" si="264"/>
        <v>Sep</v>
      </c>
      <c r="F1564" s="19">
        <v>30</v>
      </c>
      <c r="G1564" s="40">
        <f t="shared" si="266"/>
        <v>29128</v>
      </c>
      <c r="H1564" s="19">
        <v>2</v>
      </c>
      <c r="I1564" s="19">
        <v>13377.41</v>
      </c>
      <c r="J1564" s="41">
        <v>13377.41</v>
      </c>
      <c r="K1564" s="19" t="s">
        <v>8298</v>
      </c>
      <c r="L1564" s="19" t="str">
        <v>tier - 3</v>
      </c>
      <c r="M1564" s="19" t="s">
        <v>8298</v>
      </c>
      <c r="N1564" s="19" t="str">
        <v>tier - 3</v>
      </c>
      <c r="O1564" s="19" t="s">
        <v>8343</v>
      </c>
      <c r="P1564" s="19" t="str">
        <v>R1026</v>
      </c>
      <c r="Q1564" s="19">
        <f ca="1" t="shared" si="267"/>
        <v>46</v>
      </c>
      <c r="R1564" s="29"/>
      <c r="U1564" s="19" t="s">
        <v>8328</v>
      </c>
      <c r="V1564" s="19" t="str">
        <f t="shared" si="273"/>
        <v>Aug</v>
      </c>
      <c r="X1564" s="19">
        <f t="shared" si="274"/>
        <v>1962</v>
      </c>
      <c r="AG1564" s="19" t="s">
        <v>5654</v>
      </c>
      <c r="AH1564" s="19" t="s">
        <v>8336</v>
      </c>
      <c r="AI1564" s="19" t="s">
        <v>8298</v>
      </c>
      <c r="AJ1564" s="19" t="s">
        <v>8297</v>
      </c>
      <c r="AK1564" s="19" t="str">
        <v>tier - 3</v>
      </c>
      <c r="AL1564" s="19" t="str">
        <v>tier - 2</v>
      </c>
      <c r="AT1564" s="19" t="s">
        <v>8330</v>
      </c>
      <c r="AU1564" s="19" t="str">
        <v>R1011</v>
      </c>
      <c r="BD1564" s="39">
        <v>1962</v>
      </c>
      <c r="BE1564" s="19" t="str">
        <f t="shared" si="269"/>
        <v>Nov</v>
      </c>
      <c r="BF1564" s="19">
        <v>24</v>
      </c>
      <c r="BG1564" s="40">
        <f t="shared" si="270"/>
        <v>22974</v>
      </c>
      <c r="BM1564" s="39">
        <v>1962</v>
      </c>
      <c r="BN1564" s="19" t="str">
        <f t="shared" si="271"/>
        <v>Oct</v>
      </c>
      <c r="BO1564" s="19">
        <v>11</v>
      </c>
      <c r="BP1564" s="40">
        <f t="shared" si="268"/>
        <v>22930</v>
      </c>
      <c r="BQ1564" s="19">
        <f ca="1" t="shared" si="272"/>
        <v>63</v>
      </c>
      <c r="BU1564" s="19">
        <v>13228.85</v>
      </c>
      <c r="BV1564" s="41">
        <v>13228.85</v>
      </c>
    </row>
    <row r="1565" spans="1:74">
      <c r="A1565" s="19" t="s">
        <v>5680</v>
      </c>
      <c r="B1565" s="39">
        <v>1984</v>
      </c>
      <c r="C1565" s="19">
        <f t="shared" si="265"/>
        <v>1984</v>
      </c>
      <c r="D1565" s="19" t="s">
        <v>8303</v>
      </c>
      <c r="E1565" s="19" t="str">
        <f t="shared" si="264"/>
        <v>Jun</v>
      </c>
      <c r="F1565" s="19">
        <v>6</v>
      </c>
      <c r="G1565" s="40">
        <f t="shared" si="266"/>
        <v>30839</v>
      </c>
      <c r="H1565" s="19">
        <v>3</v>
      </c>
      <c r="I1565" s="19">
        <v>13383.67</v>
      </c>
      <c r="J1565" s="41">
        <v>13383.67</v>
      </c>
      <c r="K1565" s="19" t="s">
        <v>8298</v>
      </c>
      <c r="L1565" s="19" t="str">
        <v>tier - 3</v>
      </c>
      <c r="M1565" s="19" t="s">
        <v>8297</v>
      </c>
      <c r="N1565" s="19" t="str">
        <v>tier - 2</v>
      </c>
      <c r="O1565" s="19" t="s">
        <v>8338</v>
      </c>
      <c r="P1565" s="19" t="str">
        <v>R1023</v>
      </c>
      <c r="Q1565" s="19">
        <f ca="1" t="shared" si="267"/>
        <v>41</v>
      </c>
      <c r="R1565" s="29"/>
      <c r="U1565" s="19" t="s">
        <v>8329</v>
      </c>
      <c r="V1565" s="19" t="str">
        <f t="shared" si="273"/>
        <v>Oct</v>
      </c>
      <c r="X1565" s="19">
        <f t="shared" si="274"/>
        <v>1982</v>
      </c>
      <c r="AG1565" s="19" t="s">
        <v>5656</v>
      </c>
      <c r="AH1565" s="19" t="s">
        <v>8336</v>
      </c>
      <c r="AI1565" s="19" t="s">
        <v>8298</v>
      </c>
      <c r="AJ1565" s="19" t="s">
        <v>8298</v>
      </c>
      <c r="AK1565" s="19" t="str">
        <v>tier - 3</v>
      </c>
      <c r="AL1565" s="19" t="str">
        <v>tier - 3</v>
      </c>
      <c r="AT1565" s="19" t="s">
        <v>8338</v>
      </c>
      <c r="AU1565" s="19" t="str">
        <v>R1023</v>
      </c>
      <c r="BD1565" s="39">
        <v>1962</v>
      </c>
      <c r="BE1565" s="19" t="str">
        <f t="shared" si="269"/>
        <v>Oct</v>
      </c>
      <c r="BF1565" s="19">
        <v>11</v>
      </c>
      <c r="BG1565" s="40">
        <f t="shared" si="270"/>
        <v>22930</v>
      </c>
      <c r="BM1565" s="39">
        <v>1994</v>
      </c>
      <c r="BN1565" s="19" t="str">
        <f t="shared" si="271"/>
        <v>Jul</v>
      </c>
      <c r="BO1565" s="19">
        <v>1</v>
      </c>
      <c r="BP1565" s="40">
        <f t="shared" si="268"/>
        <v>34516</v>
      </c>
      <c r="BQ1565" s="19">
        <f ca="1" t="shared" si="272"/>
        <v>31</v>
      </c>
      <c r="BU1565" s="19">
        <v>13292.52</v>
      </c>
      <c r="BV1565" s="41">
        <v>13292.52</v>
      </c>
    </row>
    <row r="1566" spans="1:74">
      <c r="A1566" s="19" t="s">
        <v>5684</v>
      </c>
      <c r="B1566" s="39">
        <v>1959</v>
      </c>
      <c r="C1566" s="19">
        <f t="shared" si="265"/>
        <v>1959</v>
      </c>
      <c r="D1566" s="19" t="s">
        <v>8326</v>
      </c>
      <c r="E1566" s="19" t="str">
        <f t="shared" si="264"/>
        <v>Dec</v>
      </c>
      <c r="F1566" s="19">
        <v>9</v>
      </c>
      <c r="G1566" s="40">
        <f t="shared" si="266"/>
        <v>21893</v>
      </c>
      <c r="H1566" s="19">
        <v>0</v>
      </c>
      <c r="I1566" s="19">
        <v>13390.56</v>
      </c>
      <c r="J1566" s="41">
        <v>13390.56</v>
      </c>
      <c r="K1566" s="19" t="s">
        <v>8298</v>
      </c>
      <c r="L1566" s="19" t="str">
        <v>tier - 3</v>
      </c>
      <c r="M1566" s="19" t="s">
        <v>8298</v>
      </c>
      <c r="N1566" s="19" t="str">
        <v>tier - 3</v>
      </c>
      <c r="O1566" s="19" t="s">
        <v>8330</v>
      </c>
      <c r="P1566" s="19" t="str">
        <v>R1011</v>
      </c>
      <c r="Q1566" s="19">
        <f ca="1" t="shared" si="267"/>
        <v>65</v>
      </c>
      <c r="R1566" s="29"/>
      <c r="U1566" s="19" t="s">
        <v>8326</v>
      </c>
      <c r="V1566" s="19" t="str">
        <f t="shared" si="273"/>
        <v>Dec</v>
      </c>
      <c r="X1566" s="19">
        <f t="shared" si="274"/>
        <v>1962</v>
      </c>
      <c r="AG1566" s="19" t="s">
        <v>5660</v>
      </c>
      <c r="AH1566" s="19" t="s">
        <v>8336</v>
      </c>
      <c r="AI1566" s="19" t="s">
        <v>8298</v>
      </c>
      <c r="AJ1566" s="19" t="s">
        <v>8298</v>
      </c>
      <c r="AK1566" s="19" t="str">
        <v>tier - 3</v>
      </c>
      <c r="AL1566" s="19" t="str">
        <v>tier - 3</v>
      </c>
      <c r="AT1566" s="19" t="s">
        <v>8315</v>
      </c>
      <c r="AU1566" s="19" t="str">
        <v>R1012</v>
      </c>
      <c r="BD1566" s="39">
        <v>1994</v>
      </c>
      <c r="BE1566" s="19" t="str">
        <f t="shared" si="269"/>
        <v>Jul</v>
      </c>
      <c r="BF1566" s="19">
        <v>1</v>
      </c>
      <c r="BG1566" s="40">
        <f t="shared" si="270"/>
        <v>34516</v>
      </c>
      <c r="BM1566" s="39">
        <v>1976</v>
      </c>
      <c r="BN1566" s="19" t="str">
        <f t="shared" si="271"/>
        <v>Aug</v>
      </c>
      <c r="BO1566" s="19">
        <v>23</v>
      </c>
      <c r="BP1566" s="40">
        <f t="shared" si="268"/>
        <v>27995</v>
      </c>
      <c r="BQ1566" s="19">
        <f ca="1" t="shared" si="272"/>
        <v>49</v>
      </c>
      <c r="BU1566" s="19">
        <v>13333.71</v>
      </c>
      <c r="BV1566" s="41">
        <v>13333.71</v>
      </c>
    </row>
    <row r="1567" spans="1:74">
      <c r="A1567" s="19" t="s">
        <v>5688</v>
      </c>
      <c r="B1567" s="39">
        <v>1959</v>
      </c>
      <c r="C1567" s="19">
        <f t="shared" si="265"/>
        <v>1959</v>
      </c>
      <c r="D1567" s="19" t="s">
        <v>8301</v>
      </c>
      <c r="E1567" s="19" t="str">
        <f t="shared" si="264"/>
        <v>Nov</v>
      </c>
      <c r="F1567" s="19">
        <v>25</v>
      </c>
      <c r="G1567" s="40">
        <f t="shared" si="266"/>
        <v>21879</v>
      </c>
      <c r="H1567" s="19">
        <v>0</v>
      </c>
      <c r="I1567" s="19">
        <v>13393.76</v>
      </c>
      <c r="J1567" s="41">
        <v>13393.76</v>
      </c>
      <c r="K1567" s="19" t="s">
        <v>8298</v>
      </c>
      <c r="L1567" s="19" t="str">
        <v>tier - 3</v>
      </c>
      <c r="M1567" s="19" t="s">
        <v>8302</v>
      </c>
      <c r="N1567" s="19" t="str">
        <v>tier - 1</v>
      </c>
      <c r="O1567" s="19" t="s">
        <v>8330</v>
      </c>
      <c r="P1567" s="19" t="str">
        <v>R1011</v>
      </c>
      <c r="Q1567" s="19">
        <f ca="1" t="shared" si="267"/>
        <v>65</v>
      </c>
      <c r="R1567" s="29"/>
      <c r="U1567" s="19" t="s">
        <v>8301</v>
      </c>
      <c r="V1567" s="19" t="str">
        <f t="shared" si="273"/>
        <v>Nov</v>
      </c>
      <c r="X1567" s="19">
        <f t="shared" si="274"/>
        <v>1965</v>
      </c>
      <c r="AG1567" s="19" t="s">
        <v>5664</v>
      </c>
      <c r="AH1567" s="19" t="s">
        <v>8336</v>
      </c>
      <c r="AI1567" s="19" t="s">
        <v>8298</v>
      </c>
      <c r="AJ1567" s="19" t="s">
        <v>8297</v>
      </c>
      <c r="AK1567" s="19" t="str">
        <v>tier - 3</v>
      </c>
      <c r="AL1567" s="19" t="str">
        <v>tier - 2</v>
      </c>
      <c r="AT1567" s="19" t="s">
        <v>8315</v>
      </c>
      <c r="AU1567" s="19" t="str">
        <v>R1012</v>
      </c>
      <c r="BD1567" s="39">
        <v>1976</v>
      </c>
      <c r="BE1567" s="19" t="str">
        <f t="shared" si="269"/>
        <v>Aug</v>
      </c>
      <c r="BF1567" s="19">
        <v>23</v>
      </c>
      <c r="BG1567" s="40">
        <f t="shared" si="270"/>
        <v>27995</v>
      </c>
      <c r="BM1567" s="39">
        <v>1960</v>
      </c>
      <c r="BN1567" s="19" t="str">
        <f t="shared" si="271"/>
        <v>Nov</v>
      </c>
      <c r="BO1567" s="19">
        <v>11</v>
      </c>
      <c r="BP1567" s="40">
        <f t="shared" si="268"/>
        <v>22231</v>
      </c>
      <c r="BQ1567" s="19">
        <f ca="1" t="shared" si="272"/>
        <v>64</v>
      </c>
      <c r="BU1567" s="19">
        <v>13352.1</v>
      </c>
      <c r="BV1567" s="41">
        <v>13352.1</v>
      </c>
    </row>
    <row r="1568" spans="1:74">
      <c r="A1568" s="19" t="s">
        <v>5692</v>
      </c>
      <c r="B1568" s="39">
        <v>1959</v>
      </c>
      <c r="C1568" s="19">
        <f t="shared" si="265"/>
        <v>1959</v>
      </c>
      <c r="D1568" s="19" t="s">
        <v>8326</v>
      </c>
      <c r="E1568" s="19" t="str">
        <f t="shared" si="264"/>
        <v>Dec</v>
      </c>
      <c r="F1568" s="19">
        <v>20</v>
      </c>
      <c r="G1568" s="40">
        <f t="shared" si="266"/>
        <v>21904</v>
      </c>
      <c r="H1568" s="19">
        <v>0</v>
      </c>
      <c r="I1568" s="19">
        <v>13405.39</v>
      </c>
      <c r="J1568" s="41">
        <v>13405.39</v>
      </c>
      <c r="K1568" s="19" t="s">
        <v>8298</v>
      </c>
      <c r="L1568" s="19" t="str">
        <v>tier - 3</v>
      </c>
      <c r="M1568" s="19" t="s">
        <v>8298</v>
      </c>
      <c r="N1568" s="19" t="str">
        <v>tier - 3</v>
      </c>
      <c r="O1568" s="19" t="s">
        <v>8299</v>
      </c>
      <c r="P1568" s="19" t="str">
        <v>R1013</v>
      </c>
      <c r="Q1568" s="19">
        <f ca="1" t="shared" si="267"/>
        <v>65</v>
      </c>
      <c r="R1568" s="29"/>
      <c r="U1568" s="19" t="s">
        <v>8301</v>
      </c>
      <c r="V1568" s="19" t="str">
        <f t="shared" si="273"/>
        <v>Nov</v>
      </c>
      <c r="X1568" s="19">
        <f t="shared" si="274"/>
        <v>1962</v>
      </c>
      <c r="AG1568" s="19" t="s">
        <v>5667</v>
      </c>
      <c r="AH1568" s="19" t="s">
        <v>8336</v>
      </c>
      <c r="AI1568" s="19" t="s">
        <v>8298</v>
      </c>
      <c r="AJ1568" s="19" t="s">
        <v>8302</v>
      </c>
      <c r="AK1568" s="19" t="str">
        <v>tier - 3</v>
      </c>
      <c r="AL1568" s="19" t="str">
        <v>tier - 1</v>
      </c>
      <c r="AT1568" s="19" t="s">
        <v>8315</v>
      </c>
      <c r="AU1568" s="19" t="str">
        <v>R1012</v>
      </c>
      <c r="BD1568" s="39">
        <v>1960</v>
      </c>
      <c r="BE1568" s="19" t="str">
        <f t="shared" si="269"/>
        <v>Nov</v>
      </c>
      <c r="BF1568" s="19">
        <v>11</v>
      </c>
      <c r="BG1568" s="40">
        <f t="shared" si="270"/>
        <v>22231</v>
      </c>
      <c r="BM1568" s="39">
        <v>1990</v>
      </c>
      <c r="BN1568" s="19" t="str">
        <f t="shared" si="271"/>
        <v>Oct</v>
      </c>
      <c r="BO1568" s="19">
        <v>2</v>
      </c>
      <c r="BP1568" s="40">
        <f t="shared" si="268"/>
        <v>33148</v>
      </c>
      <c r="BQ1568" s="19">
        <f ca="1" t="shared" si="272"/>
        <v>35</v>
      </c>
      <c r="BU1568" s="19">
        <v>13360.94</v>
      </c>
      <c r="BV1568" s="41">
        <v>13360.94</v>
      </c>
    </row>
    <row r="1569" spans="1:74">
      <c r="A1569" s="19" t="s">
        <v>5696</v>
      </c>
      <c r="B1569" s="39">
        <v>1992</v>
      </c>
      <c r="C1569" s="19">
        <f t="shared" si="265"/>
        <v>1992</v>
      </c>
      <c r="D1569" s="19" t="s">
        <v>8326</v>
      </c>
      <c r="E1569" s="19" t="str">
        <f t="shared" si="264"/>
        <v>Dec</v>
      </c>
      <c r="F1569" s="19">
        <v>19</v>
      </c>
      <c r="G1569" s="40">
        <f t="shared" si="266"/>
        <v>33957</v>
      </c>
      <c r="H1569" s="19">
        <v>0</v>
      </c>
      <c r="I1569" s="19">
        <v>13412.97</v>
      </c>
      <c r="J1569" s="41">
        <v>13412.97</v>
      </c>
      <c r="K1569" s="19" t="s">
        <v>8298</v>
      </c>
      <c r="L1569" s="19" t="str">
        <v>tier - 3</v>
      </c>
      <c r="M1569" s="19" t="s">
        <v>8298</v>
      </c>
      <c r="N1569" s="19" t="str">
        <v>tier - 3</v>
      </c>
      <c r="O1569" s="19" t="s">
        <v>8338</v>
      </c>
      <c r="P1569" s="19" t="str">
        <v>R1023</v>
      </c>
      <c r="Q1569" s="19">
        <f ca="1" t="shared" si="267"/>
        <v>32</v>
      </c>
      <c r="R1569" s="29"/>
      <c r="U1569" s="19" t="s">
        <v>8329</v>
      </c>
      <c r="V1569" s="19" t="str">
        <f t="shared" si="273"/>
        <v>Oct</v>
      </c>
      <c r="X1569" s="19">
        <f t="shared" si="274"/>
        <v>1962</v>
      </c>
      <c r="AG1569" s="19" t="s">
        <v>5669</v>
      </c>
      <c r="AH1569" s="19" t="s">
        <v>8336</v>
      </c>
      <c r="AI1569" s="19" t="s">
        <v>8298</v>
      </c>
      <c r="AJ1569" s="19" t="s">
        <v>8302</v>
      </c>
      <c r="AK1569" s="19" t="str">
        <v>tier - 3</v>
      </c>
      <c r="AL1569" s="19" t="str">
        <v>tier - 1</v>
      </c>
      <c r="AT1569" s="19" t="s">
        <v>8315</v>
      </c>
      <c r="AU1569" s="19" t="str">
        <v>R1012</v>
      </c>
      <c r="BD1569" s="39">
        <v>1990</v>
      </c>
      <c r="BE1569" s="19" t="str">
        <f t="shared" si="269"/>
        <v>Oct</v>
      </c>
      <c r="BF1569" s="19">
        <v>2</v>
      </c>
      <c r="BG1569" s="40">
        <f t="shared" si="270"/>
        <v>33148</v>
      </c>
      <c r="BM1569" s="39">
        <v>1964</v>
      </c>
      <c r="BN1569" s="19" t="str">
        <f t="shared" si="271"/>
        <v>Sep</v>
      </c>
      <c r="BO1569" s="19">
        <v>24</v>
      </c>
      <c r="BP1569" s="40">
        <f t="shared" si="268"/>
        <v>23644</v>
      </c>
      <c r="BQ1569" s="19">
        <f ca="1" t="shared" si="272"/>
        <v>61</v>
      </c>
      <c r="BU1569" s="19">
        <v>13375.76</v>
      </c>
      <c r="BV1569" s="41">
        <v>13375.76</v>
      </c>
    </row>
    <row r="1570" spans="1:74">
      <c r="A1570" s="19" t="s">
        <v>5698</v>
      </c>
      <c r="B1570" s="39">
        <v>1961</v>
      </c>
      <c r="C1570" s="19">
        <f t="shared" si="265"/>
        <v>1961</v>
      </c>
      <c r="D1570" s="19" t="s">
        <v>8296</v>
      </c>
      <c r="E1570" s="19" t="str">
        <f t="shared" si="264"/>
        <v>Jul</v>
      </c>
      <c r="F1570" s="19">
        <v>22</v>
      </c>
      <c r="G1570" s="40">
        <f t="shared" si="266"/>
        <v>22484</v>
      </c>
      <c r="H1570" s="19">
        <v>0</v>
      </c>
      <c r="I1570" s="19">
        <v>13415.04</v>
      </c>
      <c r="J1570" s="41">
        <v>13415.04</v>
      </c>
      <c r="K1570" s="19" t="s">
        <v>8298</v>
      </c>
      <c r="L1570" s="19" t="str">
        <v>tier - 3</v>
      </c>
      <c r="M1570" s="19" t="s">
        <v>8297</v>
      </c>
      <c r="N1570" s="19" t="str">
        <v>tier - 2</v>
      </c>
      <c r="O1570" s="19" t="s">
        <v>8315</v>
      </c>
      <c r="P1570" s="19" t="str">
        <v>R1012</v>
      </c>
      <c r="Q1570" s="19">
        <f ca="1" t="shared" si="267"/>
        <v>64</v>
      </c>
      <c r="R1570" s="29"/>
      <c r="U1570" s="19" t="s">
        <v>8296</v>
      </c>
      <c r="V1570" s="19" t="str">
        <f t="shared" si="273"/>
        <v>Jul</v>
      </c>
      <c r="X1570" s="19">
        <f t="shared" si="274"/>
        <v>1994</v>
      </c>
      <c r="AG1570" s="19" t="s">
        <v>5673</v>
      </c>
      <c r="AH1570" s="19" t="s">
        <v>8336</v>
      </c>
      <c r="AI1570" s="19" t="s">
        <v>8298</v>
      </c>
      <c r="AJ1570" s="19" t="s">
        <v>8297</v>
      </c>
      <c r="AK1570" s="19" t="str">
        <v>tier - 3</v>
      </c>
      <c r="AL1570" s="19" t="str">
        <v>tier - 2</v>
      </c>
      <c r="AT1570" s="19" t="s">
        <v>8335</v>
      </c>
      <c r="AU1570" s="19" t="str">
        <v>R1025</v>
      </c>
      <c r="BD1570" s="39">
        <v>1964</v>
      </c>
      <c r="BE1570" s="19" t="str">
        <f t="shared" si="269"/>
        <v>Sep</v>
      </c>
      <c r="BF1570" s="19">
        <v>24</v>
      </c>
      <c r="BG1570" s="40">
        <f t="shared" si="270"/>
        <v>23644</v>
      </c>
      <c r="BM1570" s="39">
        <v>1979</v>
      </c>
      <c r="BN1570" s="19" t="str">
        <f t="shared" si="271"/>
        <v>Sep</v>
      </c>
      <c r="BO1570" s="19">
        <v>30</v>
      </c>
      <c r="BP1570" s="40">
        <f t="shared" si="268"/>
        <v>29128</v>
      </c>
      <c r="BQ1570" s="19">
        <f ca="1" t="shared" si="272"/>
        <v>46</v>
      </c>
      <c r="BU1570" s="19">
        <v>13377.41</v>
      </c>
      <c r="BV1570" s="41">
        <v>13377.41</v>
      </c>
    </row>
    <row r="1571" spans="1:74">
      <c r="A1571" s="19" t="s">
        <v>5701</v>
      </c>
      <c r="B1571" s="39">
        <v>1994</v>
      </c>
      <c r="C1571" s="19">
        <f t="shared" si="265"/>
        <v>1994</v>
      </c>
      <c r="D1571" s="19" t="s">
        <v>8303</v>
      </c>
      <c r="E1571" s="19" t="str">
        <f t="shared" si="264"/>
        <v>Jun</v>
      </c>
      <c r="F1571" s="19">
        <v>17</v>
      </c>
      <c r="G1571" s="40">
        <f t="shared" si="266"/>
        <v>34502</v>
      </c>
      <c r="H1571" s="19">
        <v>0</v>
      </c>
      <c r="I1571" s="19">
        <v>13417.05</v>
      </c>
      <c r="J1571" s="41">
        <v>13417.05</v>
      </c>
      <c r="K1571" s="19" t="s">
        <v>8298</v>
      </c>
      <c r="L1571" s="19" t="str">
        <v>tier - 3</v>
      </c>
      <c r="M1571" s="19" t="s">
        <v>8298</v>
      </c>
      <c r="N1571" s="19" t="str">
        <v>tier - 3</v>
      </c>
      <c r="O1571" s="19" t="s">
        <v>8315</v>
      </c>
      <c r="P1571" s="19" t="str">
        <v>R1012</v>
      </c>
      <c r="Q1571" s="19">
        <f ca="1" t="shared" si="267"/>
        <v>31</v>
      </c>
      <c r="R1571" s="29"/>
      <c r="U1571" s="19" t="s">
        <v>8328</v>
      </c>
      <c r="V1571" s="19" t="str">
        <f t="shared" si="273"/>
        <v>Aug</v>
      </c>
      <c r="X1571" s="19">
        <f t="shared" si="274"/>
        <v>1976</v>
      </c>
      <c r="AG1571" s="19" t="s">
        <v>5676</v>
      </c>
      <c r="AH1571" s="19" t="s">
        <v>8336</v>
      </c>
      <c r="AI1571" s="19" t="s">
        <v>8298</v>
      </c>
      <c r="AJ1571" s="19" t="s">
        <v>8298</v>
      </c>
      <c r="AK1571" s="19" t="str">
        <v>tier - 3</v>
      </c>
      <c r="AL1571" s="19" t="str">
        <v>tier - 3</v>
      </c>
      <c r="AT1571" s="19" t="s">
        <v>8343</v>
      </c>
      <c r="AU1571" s="19" t="str">
        <v>R1026</v>
      </c>
      <c r="BD1571" s="39">
        <v>1979</v>
      </c>
      <c r="BE1571" s="19" t="str">
        <f t="shared" si="269"/>
        <v>Sep</v>
      </c>
      <c r="BF1571" s="19">
        <v>30</v>
      </c>
      <c r="BG1571" s="40">
        <f t="shared" si="270"/>
        <v>29128</v>
      </c>
      <c r="BM1571" s="39">
        <v>1984</v>
      </c>
      <c r="BN1571" s="19" t="str">
        <f t="shared" si="271"/>
        <v>Jun</v>
      </c>
      <c r="BO1571" s="19">
        <v>6</v>
      </c>
      <c r="BP1571" s="40">
        <f t="shared" si="268"/>
        <v>30839</v>
      </c>
      <c r="BQ1571" s="19">
        <f ca="1" t="shared" si="272"/>
        <v>41</v>
      </c>
      <c r="BU1571" s="19">
        <v>13383.67</v>
      </c>
      <c r="BV1571" s="41">
        <v>13383.67</v>
      </c>
    </row>
    <row r="1572" spans="1:74">
      <c r="A1572" s="19" t="s">
        <v>5705</v>
      </c>
      <c r="B1572" s="39">
        <v>1961</v>
      </c>
      <c r="C1572" s="19">
        <f t="shared" si="265"/>
        <v>1961</v>
      </c>
      <c r="D1572" s="19" t="s">
        <v>8301</v>
      </c>
      <c r="E1572" s="19" t="str">
        <f t="shared" si="264"/>
        <v>Nov</v>
      </c>
      <c r="F1572" s="19">
        <v>3</v>
      </c>
      <c r="G1572" s="40">
        <f t="shared" si="266"/>
        <v>22588</v>
      </c>
      <c r="H1572" s="19">
        <v>0</v>
      </c>
      <c r="I1572" s="19">
        <v>13429.04</v>
      </c>
      <c r="J1572" s="41">
        <v>13429.04</v>
      </c>
      <c r="K1572" s="19" t="s">
        <v>8298</v>
      </c>
      <c r="L1572" s="19" t="str">
        <v>tier - 3</v>
      </c>
      <c r="M1572" s="19" t="s">
        <v>8298</v>
      </c>
      <c r="N1572" s="19" t="str">
        <v>tier - 3</v>
      </c>
      <c r="O1572" s="19" t="s">
        <v>8315</v>
      </c>
      <c r="P1572" s="19" t="str">
        <v>R1012</v>
      </c>
      <c r="Q1572" s="19">
        <f ca="1" t="shared" si="267"/>
        <v>64</v>
      </c>
      <c r="R1572" s="29"/>
      <c r="U1572" s="19" t="s">
        <v>8301</v>
      </c>
      <c r="V1572" s="19" t="str">
        <f t="shared" si="273"/>
        <v>Nov</v>
      </c>
      <c r="X1572" s="19">
        <f t="shared" si="274"/>
        <v>1960</v>
      </c>
      <c r="AG1572" s="19" t="s">
        <v>5680</v>
      </c>
      <c r="AH1572" s="19" t="s">
        <v>8336</v>
      </c>
      <c r="AI1572" s="19" t="s">
        <v>8298</v>
      </c>
      <c r="AJ1572" s="19" t="s">
        <v>8297</v>
      </c>
      <c r="AK1572" s="19" t="str">
        <v>tier - 3</v>
      </c>
      <c r="AL1572" s="19" t="str">
        <v>tier - 2</v>
      </c>
      <c r="AT1572" s="19" t="s">
        <v>8338</v>
      </c>
      <c r="AU1572" s="19" t="str">
        <v>R1023</v>
      </c>
      <c r="BD1572" s="39">
        <v>1984</v>
      </c>
      <c r="BE1572" s="19" t="str">
        <f t="shared" si="269"/>
        <v>Jun</v>
      </c>
      <c r="BF1572" s="19">
        <v>6</v>
      </c>
      <c r="BG1572" s="40">
        <f t="shared" si="270"/>
        <v>30839</v>
      </c>
      <c r="BM1572" s="39">
        <v>1959</v>
      </c>
      <c r="BN1572" s="19" t="str">
        <f t="shared" si="271"/>
        <v>Dec</v>
      </c>
      <c r="BO1572" s="19">
        <v>9</v>
      </c>
      <c r="BP1572" s="40">
        <f t="shared" si="268"/>
        <v>21893</v>
      </c>
      <c r="BQ1572" s="19">
        <f ca="1" t="shared" si="272"/>
        <v>65</v>
      </c>
      <c r="BU1572" s="19">
        <v>13390.56</v>
      </c>
      <c r="BV1572" s="41">
        <v>13390.56</v>
      </c>
    </row>
    <row r="1573" spans="1:74">
      <c r="A1573" s="19" t="s">
        <v>5708</v>
      </c>
      <c r="B1573" s="39">
        <v>1966</v>
      </c>
      <c r="C1573" s="19">
        <f t="shared" si="265"/>
        <v>1966</v>
      </c>
      <c r="D1573" s="19" t="s">
        <v>8301</v>
      </c>
      <c r="E1573" s="19" t="str">
        <f t="shared" si="264"/>
        <v>Nov</v>
      </c>
      <c r="F1573" s="19">
        <v>14</v>
      </c>
      <c r="G1573" s="40">
        <f t="shared" si="266"/>
        <v>24425</v>
      </c>
      <c r="H1573" s="19">
        <v>3</v>
      </c>
      <c r="I1573" s="19">
        <v>13430.27</v>
      </c>
      <c r="J1573" s="41">
        <v>13430.27</v>
      </c>
      <c r="K1573" s="19" t="s">
        <v>8298</v>
      </c>
      <c r="L1573" s="19" t="str">
        <v>tier - 3</v>
      </c>
      <c r="M1573" s="19" t="s">
        <v>8298</v>
      </c>
      <c r="N1573" s="19" t="str">
        <v>tier - 3</v>
      </c>
      <c r="O1573" s="19" t="s">
        <v>8337</v>
      </c>
      <c r="P1573" s="19" t="str">
        <v>R1024</v>
      </c>
      <c r="Q1573" s="19">
        <f ca="1" t="shared" si="267"/>
        <v>58</v>
      </c>
      <c r="R1573" s="29"/>
      <c r="U1573" s="19" t="s">
        <v>8329</v>
      </c>
      <c r="V1573" s="19" t="str">
        <f t="shared" si="273"/>
        <v>Oct</v>
      </c>
      <c r="X1573" s="19">
        <f t="shared" si="274"/>
        <v>1990</v>
      </c>
      <c r="AG1573" s="19" t="s">
        <v>5684</v>
      </c>
      <c r="AH1573" s="19" t="s">
        <v>8336</v>
      </c>
      <c r="AI1573" s="19" t="s">
        <v>8298</v>
      </c>
      <c r="AJ1573" s="19" t="s">
        <v>8298</v>
      </c>
      <c r="AK1573" s="19" t="str">
        <v>tier - 3</v>
      </c>
      <c r="AL1573" s="19" t="str">
        <v>tier - 3</v>
      </c>
      <c r="AT1573" s="19" t="s">
        <v>8330</v>
      </c>
      <c r="AU1573" s="19" t="str">
        <v>R1011</v>
      </c>
      <c r="BD1573" s="39">
        <v>1959</v>
      </c>
      <c r="BE1573" s="19" t="str">
        <f t="shared" si="269"/>
        <v>Dec</v>
      </c>
      <c r="BF1573" s="19">
        <v>9</v>
      </c>
      <c r="BG1573" s="40">
        <f t="shared" si="270"/>
        <v>21893</v>
      </c>
      <c r="BM1573" s="39">
        <v>1959</v>
      </c>
      <c r="BN1573" s="19" t="str">
        <f t="shared" si="271"/>
        <v>Nov</v>
      </c>
      <c r="BO1573" s="19">
        <v>25</v>
      </c>
      <c r="BP1573" s="40">
        <f t="shared" si="268"/>
        <v>21879</v>
      </c>
      <c r="BQ1573" s="19">
        <f ca="1" t="shared" si="272"/>
        <v>65</v>
      </c>
      <c r="BU1573" s="19">
        <v>13393.76</v>
      </c>
      <c r="BV1573" s="41">
        <v>13393.76</v>
      </c>
    </row>
    <row r="1574" spans="1:74">
      <c r="A1574" s="19" t="s">
        <v>5711</v>
      </c>
      <c r="B1574" s="39">
        <v>1975</v>
      </c>
      <c r="C1574" s="19">
        <f t="shared" si="265"/>
        <v>1975</v>
      </c>
      <c r="D1574" s="19" t="s">
        <v>8303</v>
      </c>
      <c r="E1574" s="19" t="str">
        <f t="shared" si="264"/>
        <v>Jun</v>
      </c>
      <c r="F1574" s="19">
        <v>29</v>
      </c>
      <c r="G1574" s="40">
        <f t="shared" si="266"/>
        <v>27574</v>
      </c>
      <c r="H1574" s="19">
        <v>1</v>
      </c>
      <c r="I1574" s="19">
        <v>13440.7</v>
      </c>
      <c r="J1574" s="41">
        <v>13440.7</v>
      </c>
      <c r="K1574" s="19" t="s">
        <v>8298</v>
      </c>
      <c r="L1574" s="19" t="str">
        <v>tier - 3</v>
      </c>
      <c r="M1574" s="19" t="s">
        <v>8297</v>
      </c>
      <c r="N1574" s="19" t="str">
        <v>tier - 2</v>
      </c>
      <c r="O1574" s="19" t="s">
        <v>8315</v>
      </c>
      <c r="P1574" s="19" t="str">
        <v>R1012</v>
      </c>
      <c r="Q1574" s="19">
        <f ca="1" t="shared" si="267"/>
        <v>50</v>
      </c>
      <c r="R1574" s="29"/>
      <c r="U1574" s="19" t="s">
        <v>8310</v>
      </c>
      <c r="V1574" s="19" t="str">
        <f t="shared" si="273"/>
        <v>Sep</v>
      </c>
      <c r="X1574" s="19">
        <f t="shared" si="274"/>
        <v>1964</v>
      </c>
      <c r="AG1574" s="19" t="s">
        <v>5688</v>
      </c>
      <c r="AH1574" s="19" t="s">
        <v>8336</v>
      </c>
      <c r="AI1574" s="19" t="s">
        <v>8298</v>
      </c>
      <c r="AJ1574" s="19" t="s">
        <v>8302</v>
      </c>
      <c r="AK1574" s="19" t="str">
        <v>tier - 3</v>
      </c>
      <c r="AL1574" s="19" t="str">
        <v>tier - 1</v>
      </c>
      <c r="AT1574" s="19" t="s">
        <v>8330</v>
      </c>
      <c r="AU1574" s="19" t="str">
        <v>R1011</v>
      </c>
      <c r="BD1574" s="39">
        <v>1959</v>
      </c>
      <c r="BE1574" s="19" t="str">
        <f t="shared" si="269"/>
        <v>Nov</v>
      </c>
      <c r="BF1574" s="19">
        <v>25</v>
      </c>
      <c r="BG1574" s="40">
        <f t="shared" si="270"/>
        <v>21879</v>
      </c>
      <c r="BM1574" s="39">
        <v>1959</v>
      </c>
      <c r="BN1574" s="19" t="str">
        <f t="shared" si="271"/>
        <v>Dec</v>
      </c>
      <c r="BO1574" s="19">
        <v>20</v>
      </c>
      <c r="BP1574" s="40">
        <f t="shared" si="268"/>
        <v>21904</v>
      </c>
      <c r="BQ1574" s="19">
        <f ca="1" t="shared" si="272"/>
        <v>65</v>
      </c>
      <c r="BU1574" s="19">
        <v>13405.39</v>
      </c>
      <c r="BV1574" s="41">
        <v>13405.39</v>
      </c>
    </row>
    <row r="1575" spans="1:74">
      <c r="A1575" s="19" t="s">
        <v>5715</v>
      </c>
      <c r="B1575" s="39">
        <v>1960</v>
      </c>
      <c r="C1575" s="19">
        <f t="shared" si="265"/>
        <v>1960</v>
      </c>
      <c r="D1575" s="19" t="s">
        <v>8328</v>
      </c>
      <c r="E1575" s="19" t="str">
        <f t="shared" si="264"/>
        <v>Aug</v>
      </c>
      <c r="F1575" s="19">
        <v>13</v>
      </c>
      <c r="G1575" s="40">
        <f t="shared" si="266"/>
        <v>22141</v>
      </c>
      <c r="H1575" s="19">
        <v>0</v>
      </c>
      <c r="I1575" s="19">
        <v>13451.12</v>
      </c>
      <c r="J1575" s="41">
        <v>13451.12</v>
      </c>
      <c r="K1575" s="19" t="s">
        <v>8298</v>
      </c>
      <c r="L1575" s="19" t="str">
        <v>tier - 3</v>
      </c>
      <c r="M1575" s="19" t="s">
        <v>8302</v>
      </c>
      <c r="N1575" s="19" t="str">
        <v>tier - 1</v>
      </c>
      <c r="O1575" s="19" t="s">
        <v>8330</v>
      </c>
      <c r="P1575" s="19" t="str">
        <v>R1011</v>
      </c>
      <c r="Q1575" s="19">
        <f ca="1" t="shared" si="267"/>
        <v>65</v>
      </c>
      <c r="R1575" s="29"/>
      <c r="U1575" s="19" t="s">
        <v>8310</v>
      </c>
      <c r="V1575" s="19" t="str">
        <f t="shared" si="273"/>
        <v>Sep</v>
      </c>
      <c r="X1575" s="19">
        <f t="shared" si="274"/>
        <v>1979</v>
      </c>
      <c r="AG1575" s="19" t="s">
        <v>5692</v>
      </c>
      <c r="AH1575" s="19" t="s">
        <v>8336</v>
      </c>
      <c r="AI1575" s="19" t="s">
        <v>8298</v>
      </c>
      <c r="AJ1575" s="19" t="s">
        <v>8298</v>
      </c>
      <c r="AK1575" s="19" t="str">
        <v>tier - 3</v>
      </c>
      <c r="AL1575" s="19" t="str">
        <v>tier - 3</v>
      </c>
      <c r="AT1575" s="19" t="s">
        <v>8299</v>
      </c>
      <c r="AU1575" s="19" t="str">
        <v>R1013</v>
      </c>
      <c r="BD1575" s="39">
        <v>1959</v>
      </c>
      <c r="BE1575" s="19" t="str">
        <f t="shared" si="269"/>
        <v>Dec</v>
      </c>
      <c r="BF1575" s="19">
        <v>20</v>
      </c>
      <c r="BG1575" s="40">
        <f t="shared" si="270"/>
        <v>21904</v>
      </c>
      <c r="BM1575" s="39">
        <v>1992</v>
      </c>
      <c r="BN1575" s="19" t="str">
        <f t="shared" si="271"/>
        <v>Dec</v>
      </c>
      <c r="BO1575" s="19">
        <v>19</v>
      </c>
      <c r="BP1575" s="40">
        <f t="shared" si="268"/>
        <v>33957</v>
      </c>
      <c r="BQ1575" s="19">
        <f ca="1" t="shared" si="272"/>
        <v>32</v>
      </c>
      <c r="BU1575" s="19">
        <v>13412.97</v>
      </c>
      <c r="BV1575" s="41">
        <v>13412.97</v>
      </c>
    </row>
    <row r="1576" spans="1:74">
      <c r="A1576" s="19" t="s">
        <v>5718</v>
      </c>
      <c r="B1576" s="39">
        <v>1960</v>
      </c>
      <c r="C1576" s="19">
        <f t="shared" si="265"/>
        <v>1960</v>
      </c>
      <c r="D1576" s="19" t="s">
        <v>8296</v>
      </c>
      <c r="E1576" s="19" t="str">
        <f t="shared" si="264"/>
        <v>Jul</v>
      </c>
      <c r="F1576" s="19">
        <v>11</v>
      </c>
      <c r="G1576" s="40">
        <f t="shared" si="266"/>
        <v>22108</v>
      </c>
      <c r="H1576" s="19">
        <v>0</v>
      </c>
      <c r="I1576" s="19">
        <v>13457.96</v>
      </c>
      <c r="J1576" s="41">
        <v>13457.96</v>
      </c>
      <c r="K1576" s="19" t="s">
        <v>8298</v>
      </c>
      <c r="L1576" s="19" t="str">
        <v>tier - 3</v>
      </c>
      <c r="M1576" s="19" t="s">
        <v>8302</v>
      </c>
      <c r="N1576" s="19" t="str">
        <v>tier - 1</v>
      </c>
      <c r="O1576" s="19" t="s">
        <v>8299</v>
      </c>
      <c r="P1576" s="19" t="str">
        <v>R1013</v>
      </c>
      <c r="Q1576" s="19">
        <f ca="1" t="shared" si="267"/>
        <v>65</v>
      </c>
      <c r="R1576" s="29"/>
      <c r="U1576" s="19" t="s">
        <v>8303</v>
      </c>
      <c r="V1576" s="19" t="str">
        <f t="shared" si="273"/>
        <v>Jun</v>
      </c>
      <c r="X1576" s="19">
        <f t="shared" si="274"/>
        <v>1984</v>
      </c>
      <c r="AG1576" s="19" t="s">
        <v>5696</v>
      </c>
      <c r="AH1576" s="19" t="s">
        <v>8336</v>
      </c>
      <c r="AI1576" s="19" t="s">
        <v>8298</v>
      </c>
      <c r="AJ1576" s="19" t="s">
        <v>8298</v>
      </c>
      <c r="AK1576" s="19" t="str">
        <v>tier - 3</v>
      </c>
      <c r="AL1576" s="19" t="str">
        <v>tier - 3</v>
      </c>
      <c r="AT1576" s="19" t="s">
        <v>8338</v>
      </c>
      <c r="AU1576" s="19" t="str">
        <v>R1023</v>
      </c>
      <c r="BD1576" s="39">
        <v>1992</v>
      </c>
      <c r="BE1576" s="19" t="str">
        <f t="shared" si="269"/>
        <v>Dec</v>
      </c>
      <c r="BF1576" s="19">
        <v>19</v>
      </c>
      <c r="BG1576" s="40">
        <f t="shared" si="270"/>
        <v>33957</v>
      </c>
      <c r="BM1576" s="39">
        <v>1961</v>
      </c>
      <c r="BN1576" s="19" t="str">
        <f t="shared" si="271"/>
        <v>Jul</v>
      </c>
      <c r="BO1576" s="19">
        <v>22</v>
      </c>
      <c r="BP1576" s="40">
        <f t="shared" si="268"/>
        <v>22484</v>
      </c>
      <c r="BQ1576" s="19">
        <f ca="1" t="shared" si="272"/>
        <v>64</v>
      </c>
      <c r="BU1576" s="19">
        <v>13415.04</v>
      </c>
      <c r="BV1576" s="41">
        <v>13415.04</v>
      </c>
    </row>
    <row r="1577" spans="1:74">
      <c r="A1577" s="19" t="s">
        <v>5721</v>
      </c>
      <c r="B1577" s="39">
        <v>1960</v>
      </c>
      <c r="C1577" s="19">
        <f t="shared" si="265"/>
        <v>1960</v>
      </c>
      <c r="D1577" s="19" t="s">
        <v>8326</v>
      </c>
      <c r="E1577" s="19" t="str">
        <f t="shared" si="264"/>
        <v>Dec</v>
      </c>
      <c r="F1577" s="19">
        <v>16</v>
      </c>
      <c r="G1577" s="40">
        <f t="shared" si="266"/>
        <v>22266</v>
      </c>
      <c r="H1577" s="19">
        <v>0</v>
      </c>
      <c r="I1577" s="19">
        <v>13462.52</v>
      </c>
      <c r="J1577" s="41">
        <v>13462.52</v>
      </c>
      <c r="K1577" s="19" t="s">
        <v>8298</v>
      </c>
      <c r="L1577" s="19" t="str">
        <v>tier - 3</v>
      </c>
      <c r="M1577" s="19" t="s">
        <v>8297</v>
      </c>
      <c r="N1577" s="19" t="str">
        <v>tier - 2</v>
      </c>
      <c r="O1577" s="19" t="s">
        <v>8330</v>
      </c>
      <c r="P1577" s="19" t="str">
        <v>R1011</v>
      </c>
      <c r="Q1577" s="19">
        <f ca="1" t="shared" si="267"/>
        <v>64</v>
      </c>
      <c r="R1577" s="29"/>
      <c r="U1577" s="19" t="s">
        <v>8326</v>
      </c>
      <c r="V1577" s="19" t="str">
        <f t="shared" si="273"/>
        <v>Dec</v>
      </c>
      <c r="X1577" s="19">
        <f t="shared" si="274"/>
        <v>1959</v>
      </c>
      <c r="AG1577" s="19" t="s">
        <v>5698</v>
      </c>
      <c r="AH1577" s="19" t="s">
        <v>8336</v>
      </c>
      <c r="AI1577" s="19" t="s">
        <v>8298</v>
      </c>
      <c r="AJ1577" s="19" t="s">
        <v>8297</v>
      </c>
      <c r="AK1577" s="19" t="str">
        <v>tier - 3</v>
      </c>
      <c r="AL1577" s="19" t="str">
        <v>tier - 2</v>
      </c>
      <c r="AT1577" s="19" t="s">
        <v>8315</v>
      </c>
      <c r="AU1577" s="19" t="str">
        <v>R1012</v>
      </c>
      <c r="BD1577" s="39">
        <v>1961</v>
      </c>
      <c r="BE1577" s="19" t="str">
        <f t="shared" si="269"/>
        <v>Jul</v>
      </c>
      <c r="BF1577" s="19">
        <v>22</v>
      </c>
      <c r="BG1577" s="40">
        <f t="shared" si="270"/>
        <v>22484</v>
      </c>
      <c r="BM1577" s="39">
        <v>1994</v>
      </c>
      <c r="BN1577" s="19" t="str">
        <f t="shared" si="271"/>
        <v>Jun</v>
      </c>
      <c r="BO1577" s="19">
        <v>17</v>
      </c>
      <c r="BP1577" s="40">
        <f t="shared" si="268"/>
        <v>34502</v>
      </c>
      <c r="BQ1577" s="19">
        <f ca="1" t="shared" si="272"/>
        <v>31</v>
      </c>
      <c r="BU1577" s="19">
        <v>13417.05</v>
      </c>
      <c r="BV1577" s="41">
        <v>13417.05</v>
      </c>
    </row>
    <row r="1578" spans="1:74">
      <c r="A1578" s="19" t="s">
        <v>5724</v>
      </c>
      <c r="B1578" s="39">
        <v>1985</v>
      </c>
      <c r="C1578" s="19">
        <f t="shared" si="265"/>
        <v>1985</v>
      </c>
      <c r="D1578" s="19" t="s">
        <v>8328</v>
      </c>
      <c r="E1578" s="19" t="str">
        <f t="shared" si="264"/>
        <v>Aug</v>
      </c>
      <c r="F1578" s="19">
        <v>19</v>
      </c>
      <c r="G1578" s="40">
        <f t="shared" si="266"/>
        <v>31278</v>
      </c>
      <c r="H1578" s="19">
        <v>3</v>
      </c>
      <c r="I1578" s="19">
        <v>13465.8</v>
      </c>
      <c r="J1578" s="41">
        <v>13465.8</v>
      </c>
      <c r="K1578" s="19" t="s">
        <v>8298</v>
      </c>
      <c r="L1578" s="19" t="str">
        <v>tier - 3</v>
      </c>
      <c r="M1578" s="19" t="s">
        <v>8302</v>
      </c>
      <c r="N1578" s="19" t="str">
        <v>tier - 1</v>
      </c>
      <c r="O1578" s="19" t="s">
        <v>8315</v>
      </c>
      <c r="P1578" s="19" t="str">
        <v>R1012</v>
      </c>
      <c r="Q1578" s="19">
        <f ca="1" t="shared" si="267"/>
        <v>40</v>
      </c>
      <c r="R1578" s="29"/>
      <c r="U1578" s="19" t="s">
        <v>8301</v>
      </c>
      <c r="V1578" s="19" t="str">
        <f t="shared" si="273"/>
        <v>Nov</v>
      </c>
      <c r="X1578" s="19">
        <f t="shared" si="274"/>
        <v>1959</v>
      </c>
      <c r="AG1578" s="19" t="s">
        <v>5701</v>
      </c>
      <c r="AH1578" s="19" t="s">
        <v>8336</v>
      </c>
      <c r="AI1578" s="19" t="s">
        <v>8298</v>
      </c>
      <c r="AJ1578" s="19" t="s">
        <v>8298</v>
      </c>
      <c r="AK1578" s="19" t="str">
        <v>tier - 3</v>
      </c>
      <c r="AL1578" s="19" t="str">
        <v>tier - 3</v>
      </c>
      <c r="AT1578" s="19" t="s">
        <v>8315</v>
      </c>
      <c r="AU1578" s="19" t="str">
        <v>R1012</v>
      </c>
      <c r="BD1578" s="39">
        <v>1994</v>
      </c>
      <c r="BE1578" s="19" t="str">
        <f t="shared" si="269"/>
        <v>Jun</v>
      </c>
      <c r="BF1578" s="19">
        <v>17</v>
      </c>
      <c r="BG1578" s="40">
        <f t="shared" si="270"/>
        <v>34502</v>
      </c>
      <c r="BM1578" s="39">
        <v>1961</v>
      </c>
      <c r="BN1578" s="19" t="str">
        <f t="shared" si="271"/>
        <v>Nov</v>
      </c>
      <c r="BO1578" s="19">
        <v>3</v>
      </c>
      <c r="BP1578" s="40">
        <f t="shared" si="268"/>
        <v>22588</v>
      </c>
      <c r="BQ1578" s="19">
        <f ca="1" t="shared" si="272"/>
        <v>64</v>
      </c>
      <c r="BU1578" s="19">
        <v>13429.04</v>
      </c>
      <c r="BV1578" s="41">
        <v>13429.04</v>
      </c>
    </row>
    <row r="1579" spans="1:74">
      <c r="A1579" s="19" t="s">
        <v>5728</v>
      </c>
      <c r="B1579" s="39">
        <v>1960</v>
      </c>
      <c r="C1579" s="19">
        <f t="shared" si="265"/>
        <v>1960</v>
      </c>
      <c r="D1579" s="19" t="s">
        <v>8296</v>
      </c>
      <c r="E1579" s="19" t="str">
        <f t="shared" si="264"/>
        <v>Jul</v>
      </c>
      <c r="F1579" s="19">
        <v>28</v>
      </c>
      <c r="G1579" s="40">
        <f t="shared" si="266"/>
        <v>22125</v>
      </c>
      <c r="H1579" s="19">
        <v>0</v>
      </c>
      <c r="I1579" s="19">
        <v>13470.8</v>
      </c>
      <c r="J1579" s="41">
        <v>13470.8</v>
      </c>
      <c r="K1579" s="19" t="s">
        <v>8298</v>
      </c>
      <c r="L1579" s="19" t="str">
        <v>tier - 3</v>
      </c>
      <c r="M1579" s="19" t="s">
        <v>8297</v>
      </c>
      <c r="N1579" s="19" t="str">
        <v>tier - 2</v>
      </c>
      <c r="O1579" s="19" t="s">
        <v>8299</v>
      </c>
      <c r="P1579" s="19" t="str">
        <v>R1013</v>
      </c>
      <c r="Q1579" s="19">
        <f ca="1" t="shared" si="267"/>
        <v>65</v>
      </c>
      <c r="R1579" s="29"/>
      <c r="U1579" s="19" t="s">
        <v>8326</v>
      </c>
      <c r="V1579" s="19" t="str">
        <f t="shared" si="273"/>
        <v>Dec</v>
      </c>
      <c r="X1579" s="19">
        <f t="shared" si="274"/>
        <v>1959</v>
      </c>
      <c r="AG1579" s="19" t="s">
        <v>5705</v>
      </c>
      <c r="AH1579" s="19" t="s">
        <v>8336</v>
      </c>
      <c r="AI1579" s="19" t="s">
        <v>8298</v>
      </c>
      <c r="AJ1579" s="19" t="s">
        <v>8298</v>
      </c>
      <c r="AK1579" s="19" t="str">
        <v>tier - 3</v>
      </c>
      <c r="AL1579" s="19" t="str">
        <v>tier - 3</v>
      </c>
      <c r="AT1579" s="19" t="s">
        <v>8315</v>
      </c>
      <c r="AU1579" s="19" t="str">
        <v>R1012</v>
      </c>
      <c r="BD1579" s="39">
        <v>1961</v>
      </c>
      <c r="BE1579" s="19" t="str">
        <f t="shared" si="269"/>
        <v>Nov</v>
      </c>
      <c r="BF1579" s="19">
        <v>3</v>
      </c>
      <c r="BG1579" s="40">
        <f t="shared" si="270"/>
        <v>22588</v>
      </c>
      <c r="BM1579" s="39">
        <v>1966</v>
      </c>
      <c r="BN1579" s="19" t="str">
        <f t="shared" si="271"/>
        <v>Nov</v>
      </c>
      <c r="BO1579" s="19">
        <v>14</v>
      </c>
      <c r="BP1579" s="40">
        <f t="shared" si="268"/>
        <v>24425</v>
      </c>
      <c r="BQ1579" s="19">
        <f ca="1" t="shared" si="272"/>
        <v>58</v>
      </c>
      <c r="BU1579" s="19">
        <v>13430.27</v>
      </c>
      <c r="BV1579" s="41">
        <v>13430.27</v>
      </c>
    </row>
    <row r="1580" spans="1:74">
      <c r="A1580" s="19" t="s">
        <v>5732</v>
      </c>
      <c r="B1580" s="39">
        <v>1960</v>
      </c>
      <c r="C1580" s="19">
        <f t="shared" si="265"/>
        <v>1960</v>
      </c>
      <c r="D1580" s="19" t="s">
        <v>8296</v>
      </c>
      <c r="E1580" s="19" t="str">
        <f t="shared" si="264"/>
        <v>Jul</v>
      </c>
      <c r="F1580" s="19">
        <v>24</v>
      </c>
      <c r="G1580" s="40">
        <f t="shared" si="266"/>
        <v>22121</v>
      </c>
      <c r="H1580" s="19">
        <v>0</v>
      </c>
      <c r="I1580" s="19">
        <v>13470.86</v>
      </c>
      <c r="J1580" s="41">
        <v>13470.86</v>
      </c>
      <c r="K1580" s="19" t="s">
        <v>8298</v>
      </c>
      <c r="L1580" s="19" t="str">
        <v>tier - 3</v>
      </c>
      <c r="M1580" s="19" t="s">
        <v>8298</v>
      </c>
      <c r="N1580" s="19" t="str">
        <v>tier - 3</v>
      </c>
      <c r="O1580" s="19" t="s">
        <v>8330</v>
      </c>
      <c r="P1580" s="19" t="str">
        <v>R1011</v>
      </c>
      <c r="Q1580" s="19">
        <f ca="1" t="shared" si="267"/>
        <v>65</v>
      </c>
      <c r="R1580" s="29"/>
      <c r="U1580" s="19" t="s">
        <v>8326</v>
      </c>
      <c r="V1580" s="19" t="str">
        <f t="shared" si="273"/>
        <v>Dec</v>
      </c>
      <c r="X1580" s="19">
        <f t="shared" si="274"/>
        <v>1992</v>
      </c>
      <c r="AG1580" s="19" t="s">
        <v>5708</v>
      </c>
      <c r="AH1580" s="19" t="s">
        <v>8336</v>
      </c>
      <c r="AI1580" s="19" t="s">
        <v>8298</v>
      </c>
      <c r="AJ1580" s="19" t="s">
        <v>8298</v>
      </c>
      <c r="AK1580" s="19" t="str">
        <v>tier - 3</v>
      </c>
      <c r="AL1580" s="19" t="str">
        <v>tier - 3</v>
      </c>
      <c r="AT1580" s="19" t="s">
        <v>8337</v>
      </c>
      <c r="AU1580" s="19" t="str">
        <v>R1024</v>
      </c>
      <c r="BD1580" s="39">
        <v>1966</v>
      </c>
      <c r="BE1580" s="19" t="str">
        <f t="shared" si="269"/>
        <v>Nov</v>
      </c>
      <c r="BF1580" s="19">
        <v>14</v>
      </c>
      <c r="BG1580" s="40">
        <f t="shared" si="270"/>
        <v>24425</v>
      </c>
      <c r="BM1580" s="39">
        <v>1975</v>
      </c>
      <c r="BN1580" s="19" t="str">
        <f t="shared" si="271"/>
        <v>Jun</v>
      </c>
      <c r="BO1580" s="19">
        <v>29</v>
      </c>
      <c r="BP1580" s="40">
        <f t="shared" si="268"/>
        <v>27574</v>
      </c>
      <c r="BQ1580" s="19">
        <f ca="1" t="shared" si="272"/>
        <v>50</v>
      </c>
      <c r="BU1580" s="19">
        <v>13440.7</v>
      </c>
      <c r="BV1580" s="41">
        <v>13440.7</v>
      </c>
    </row>
    <row r="1581" spans="1:74">
      <c r="A1581" s="19" t="s">
        <v>5735</v>
      </c>
      <c r="B1581" s="39">
        <v>1975</v>
      </c>
      <c r="C1581" s="19">
        <f t="shared" si="265"/>
        <v>1975</v>
      </c>
      <c r="D1581" s="19" t="s">
        <v>8328</v>
      </c>
      <c r="E1581" s="19" t="str">
        <f t="shared" si="264"/>
        <v>Aug</v>
      </c>
      <c r="F1581" s="19">
        <v>7</v>
      </c>
      <c r="G1581" s="40">
        <f t="shared" si="266"/>
        <v>27613</v>
      </c>
      <c r="H1581" s="19">
        <v>1</v>
      </c>
      <c r="I1581" s="19">
        <v>13472.19</v>
      </c>
      <c r="J1581" s="41">
        <v>13472.19</v>
      </c>
      <c r="K1581" s="19" t="s">
        <v>8298</v>
      </c>
      <c r="L1581" s="19" t="str">
        <v>tier - 3</v>
      </c>
      <c r="M1581" s="19" t="s">
        <v>8297</v>
      </c>
      <c r="N1581" s="19" t="str">
        <v>tier - 2</v>
      </c>
      <c r="O1581" s="19" t="s">
        <v>8315</v>
      </c>
      <c r="P1581" s="19" t="str">
        <v>R1012</v>
      </c>
      <c r="Q1581" s="19">
        <f ca="1" t="shared" si="267"/>
        <v>50</v>
      </c>
      <c r="R1581" s="29"/>
      <c r="U1581" s="19" t="s">
        <v>8296</v>
      </c>
      <c r="V1581" s="19" t="str">
        <f t="shared" si="273"/>
        <v>Jul</v>
      </c>
      <c r="X1581" s="19">
        <f t="shared" si="274"/>
        <v>1961</v>
      </c>
      <c r="AG1581" s="19" t="s">
        <v>5711</v>
      </c>
      <c r="AH1581" s="19" t="s">
        <v>8336</v>
      </c>
      <c r="AI1581" s="19" t="s">
        <v>8298</v>
      </c>
      <c r="AJ1581" s="19" t="s">
        <v>8297</v>
      </c>
      <c r="AK1581" s="19" t="str">
        <v>tier - 3</v>
      </c>
      <c r="AL1581" s="19" t="str">
        <v>tier - 2</v>
      </c>
      <c r="AT1581" s="19" t="s">
        <v>8315</v>
      </c>
      <c r="AU1581" s="19" t="str">
        <v>R1012</v>
      </c>
      <c r="BD1581" s="39">
        <v>1975</v>
      </c>
      <c r="BE1581" s="19" t="str">
        <f t="shared" si="269"/>
        <v>Jun</v>
      </c>
      <c r="BF1581" s="19">
        <v>29</v>
      </c>
      <c r="BG1581" s="40">
        <f t="shared" si="270"/>
        <v>27574</v>
      </c>
      <c r="BM1581" s="39">
        <v>1960</v>
      </c>
      <c r="BN1581" s="19" t="str">
        <f t="shared" si="271"/>
        <v>Aug</v>
      </c>
      <c r="BO1581" s="19">
        <v>13</v>
      </c>
      <c r="BP1581" s="40">
        <f t="shared" si="268"/>
        <v>22141</v>
      </c>
      <c r="BQ1581" s="19">
        <f ca="1" t="shared" si="272"/>
        <v>65</v>
      </c>
      <c r="BU1581" s="19">
        <v>13451.12</v>
      </c>
      <c r="BV1581" s="41">
        <v>13451.12</v>
      </c>
    </row>
    <row r="1582" spans="1:74">
      <c r="A1582" s="19" t="s">
        <v>5738</v>
      </c>
      <c r="B1582" s="39">
        <v>1990</v>
      </c>
      <c r="C1582" s="19">
        <f t="shared" si="265"/>
        <v>1990</v>
      </c>
      <c r="D1582" s="19" t="s">
        <v>8328</v>
      </c>
      <c r="E1582" s="19" t="str">
        <f t="shared" si="264"/>
        <v>Aug</v>
      </c>
      <c r="F1582" s="19">
        <v>30</v>
      </c>
      <c r="G1582" s="40">
        <f t="shared" si="266"/>
        <v>33115</v>
      </c>
      <c r="H1582" s="19">
        <v>3</v>
      </c>
      <c r="I1582" s="19">
        <v>13480.83</v>
      </c>
      <c r="J1582" s="41">
        <v>13480.83</v>
      </c>
      <c r="K1582" s="19" t="s">
        <v>8298</v>
      </c>
      <c r="L1582" s="19" t="str">
        <v>tier - 3</v>
      </c>
      <c r="M1582" s="19" t="s">
        <v>8297</v>
      </c>
      <c r="N1582" s="19" t="str">
        <v>tier - 2</v>
      </c>
      <c r="O1582" s="19" t="s">
        <v>8338</v>
      </c>
      <c r="P1582" s="19" t="str">
        <v>R1023</v>
      </c>
      <c r="Q1582" s="19">
        <f ca="1" t="shared" si="267"/>
        <v>35</v>
      </c>
      <c r="R1582" s="29"/>
      <c r="U1582" s="19" t="s">
        <v>8303</v>
      </c>
      <c r="V1582" s="19" t="str">
        <f t="shared" si="273"/>
        <v>Jun</v>
      </c>
      <c r="X1582" s="19">
        <f t="shared" si="274"/>
        <v>1994</v>
      </c>
      <c r="AG1582" s="19" t="s">
        <v>5715</v>
      </c>
      <c r="AH1582" s="19" t="s">
        <v>8336</v>
      </c>
      <c r="AI1582" s="19" t="s">
        <v>8298</v>
      </c>
      <c r="AJ1582" s="19" t="s">
        <v>8302</v>
      </c>
      <c r="AK1582" s="19" t="str">
        <v>tier - 3</v>
      </c>
      <c r="AL1582" s="19" t="str">
        <v>tier - 1</v>
      </c>
      <c r="AT1582" s="19" t="s">
        <v>8330</v>
      </c>
      <c r="AU1582" s="19" t="str">
        <v>R1011</v>
      </c>
      <c r="BD1582" s="39">
        <v>1960</v>
      </c>
      <c r="BE1582" s="19" t="str">
        <f t="shared" si="269"/>
        <v>Aug</v>
      </c>
      <c r="BF1582" s="19">
        <v>13</v>
      </c>
      <c r="BG1582" s="40">
        <f t="shared" si="270"/>
        <v>22141</v>
      </c>
      <c r="BM1582" s="39">
        <v>1960</v>
      </c>
      <c r="BN1582" s="19" t="str">
        <f t="shared" si="271"/>
        <v>Jul</v>
      </c>
      <c r="BO1582" s="19">
        <v>11</v>
      </c>
      <c r="BP1582" s="40">
        <f t="shared" si="268"/>
        <v>22108</v>
      </c>
      <c r="BQ1582" s="19">
        <f ca="1" t="shared" si="272"/>
        <v>65</v>
      </c>
      <c r="BU1582" s="19">
        <v>13457.96</v>
      </c>
      <c r="BV1582" s="41">
        <v>13457.96</v>
      </c>
    </row>
    <row r="1583" spans="1:74">
      <c r="A1583" s="19" t="s">
        <v>5742</v>
      </c>
      <c r="B1583" s="39">
        <v>1963</v>
      </c>
      <c r="C1583" s="19">
        <f t="shared" si="265"/>
        <v>1963</v>
      </c>
      <c r="D1583" s="19" t="s">
        <v>8329</v>
      </c>
      <c r="E1583" s="19" t="str">
        <f t="shared" si="264"/>
        <v>Oct</v>
      </c>
      <c r="F1583" s="19">
        <v>14</v>
      </c>
      <c r="G1583" s="40">
        <f t="shared" si="266"/>
        <v>23298</v>
      </c>
      <c r="H1583" s="19">
        <v>0</v>
      </c>
      <c r="I1583" s="19">
        <v>13511.28</v>
      </c>
      <c r="J1583" s="41">
        <v>13511.28</v>
      </c>
      <c r="K1583" s="19" t="s">
        <v>8298</v>
      </c>
      <c r="L1583" s="19" t="str">
        <v>tier - 3</v>
      </c>
      <c r="M1583" s="19" t="s">
        <v>8302</v>
      </c>
      <c r="N1583" s="19" t="str">
        <v>tier - 1</v>
      </c>
      <c r="O1583" s="19" t="s">
        <v>8315</v>
      </c>
      <c r="P1583" s="19" t="str">
        <v>R1012</v>
      </c>
      <c r="Q1583" s="19">
        <f ca="1" t="shared" si="267"/>
        <v>62</v>
      </c>
      <c r="R1583" s="29"/>
      <c r="U1583" s="19" t="s">
        <v>8301</v>
      </c>
      <c r="V1583" s="19" t="str">
        <f t="shared" si="273"/>
        <v>Nov</v>
      </c>
      <c r="X1583" s="19">
        <f t="shared" si="274"/>
        <v>1961</v>
      </c>
      <c r="AG1583" s="19" t="s">
        <v>5718</v>
      </c>
      <c r="AH1583" s="19" t="s">
        <v>8336</v>
      </c>
      <c r="AI1583" s="19" t="s">
        <v>8298</v>
      </c>
      <c r="AJ1583" s="19" t="s">
        <v>8302</v>
      </c>
      <c r="AK1583" s="19" t="str">
        <v>tier - 3</v>
      </c>
      <c r="AL1583" s="19" t="str">
        <v>tier - 1</v>
      </c>
      <c r="AT1583" s="19" t="s">
        <v>8299</v>
      </c>
      <c r="AU1583" s="19" t="str">
        <v>R1013</v>
      </c>
      <c r="BD1583" s="39">
        <v>1960</v>
      </c>
      <c r="BE1583" s="19" t="str">
        <f t="shared" si="269"/>
        <v>Jul</v>
      </c>
      <c r="BF1583" s="19">
        <v>11</v>
      </c>
      <c r="BG1583" s="40">
        <f t="shared" si="270"/>
        <v>22108</v>
      </c>
      <c r="BM1583" s="39">
        <v>1960</v>
      </c>
      <c r="BN1583" s="19" t="str">
        <f t="shared" si="271"/>
        <v>Dec</v>
      </c>
      <c r="BO1583" s="19">
        <v>16</v>
      </c>
      <c r="BP1583" s="40">
        <f t="shared" si="268"/>
        <v>22266</v>
      </c>
      <c r="BQ1583" s="19">
        <f ca="1" t="shared" si="272"/>
        <v>64</v>
      </c>
      <c r="BU1583" s="19">
        <v>13462.52</v>
      </c>
      <c r="BV1583" s="41">
        <v>13462.52</v>
      </c>
    </row>
    <row r="1584" spans="1:74">
      <c r="A1584" s="19" t="s">
        <v>5746</v>
      </c>
      <c r="B1584" s="39">
        <v>1960</v>
      </c>
      <c r="C1584" s="19">
        <f t="shared" si="265"/>
        <v>1960</v>
      </c>
      <c r="D1584" s="19" t="s">
        <v>8296</v>
      </c>
      <c r="E1584" s="19" t="str">
        <f t="shared" si="264"/>
        <v>Jul</v>
      </c>
      <c r="F1584" s="19">
        <v>11</v>
      </c>
      <c r="G1584" s="40">
        <f t="shared" si="266"/>
        <v>22108</v>
      </c>
      <c r="H1584" s="19">
        <v>0</v>
      </c>
      <c r="I1584" s="19">
        <v>13555</v>
      </c>
      <c r="J1584" s="41">
        <v>13555</v>
      </c>
      <c r="K1584" s="19" t="s">
        <v>8298</v>
      </c>
      <c r="L1584" s="19" t="str">
        <v>tier - 3</v>
      </c>
      <c r="M1584" s="19" t="s">
        <v>8298</v>
      </c>
      <c r="N1584" s="19" t="str">
        <v>tier - 3</v>
      </c>
      <c r="O1584" s="19" t="s">
        <v>8341</v>
      </c>
      <c r="P1584" s="19" t="str">
        <v>R1017</v>
      </c>
      <c r="Q1584" s="19">
        <f ca="1" t="shared" si="267"/>
        <v>65</v>
      </c>
      <c r="R1584" s="29"/>
      <c r="U1584" s="19" t="s">
        <v>8301</v>
      </c>
      <c r="V1584" s="19" t="str">
        <f t="shared" si="273"/>
        <v>Nov</v>
      </c>
      <c r="X1584" s="19">
        <f t="shared" si="274"/>
        <v>1966</v>
      </c>
      <c r="AG1584" s="19" t="s">
        <v>5721</v>
      </c>
      <c r="AH1584" s="19" t="s">
        <v>8336</v>
      </c>
      <c r="AI1584" s="19" t="s">
        <v>8298</v>
      </c>
      <c r="AJ1584" s="19" t="s">
        <v>8297</v>
      </c>
      <c r="AK1584" s="19" t="str">
        <v>tier - 3</v>
      </c>
      <c r="AL1584" s="19" t="str">
        <v>tier - 2</v>
      </c>
      <c r="AT1584" s="19" t="s">
        <v>8330</v>
      </c>
      <c r="AU1584" s="19" t="str">
        <v>R1011</v>
      </c>
      <c r="BD1584" s="39">
        <v>1960</v>
      </c>
      <c r="BE1584" s="19" t="str">
        <f t="shared" si="269"/>
        <v>Dec</v>
      </c>
      <c r="BF1584" s="19">
        <v>16</v>
      </c>
      <c r="BG1584" s="40">
        <f t="shared" si="270"/>
        <v>22266</v>
      </c>
      <c r="BM1584" s="39">
        <v>1985</v>
      </c>
      <c r="BN1584" s="19" t="str">
        <f t="shared" si="271"/>
        <v>Aug</v>
      </c>
      <c r="BO1584" s="19">
        <v>19</v>
      </c>
      <c r="BP1584" s="40">
        <f t="shared" si="268"/>
        <v>31278</v>
      </c>
      <c r="BQ1584" s="19">
        <f ca="1" t="shared" si="272"/>
        <v>40</v>
      </c>
      <c r="BU1584" s="19">
        <v>13465.8</v>
      </c>
      <c r="BV1584" s="41">
        <v>13465.8</v>
      </c>
    </row>
    <row r="1585" spans="1:74">
      <c r="A1585" s="19" t="s">
        <v>5749</v>
      </c>
      <c r="B1585" s="39">
        <v>1968</v>
      </c>
      <c r="C1585" s="19">
        <f t="shared" si="265"/>
        <v>1968</v>
      </c>
      <c r="D1585" s="19" t="s">
        <v>8296</v>
      </c>
      <c r="E1585" s="19" t="str">
        <f t="shared" si="264"/>
        <v>Jul</v>
      </c>
      <c r="F1585" s="19">
        <v>15</v>
      </c>
      <c r="G1585" s="40">
        <f t="shared" si="266"/>
        <v>25034</v>
      </c>
      <c r="H1585" s="19">
        <v>0</v>
      </c>
      <c r="I1585" s="19">
        <v>13566.04</v>
      </c>
      <c r="J1585" s="41">
        <v>13566.04</v>
      </c>
      <c r="K1585" s="19" t="s">
        <v>8298</v>
      </c>
      <c r="L1585" s="19" t="str">
        <v>tier - 3</v>
      </c>
      <c r="M1585" s="19" t="s">
        <v>8298</v>
      </c>
      <c r="N1585" s="19" t="str">
        <v>tier - 3</v>
      </c>
      <c r="O1585" s="19" t="s">
        <v>8343</v>
      </c>
      <c r="P1585" s="19" t="str">
        <v>R1026</v>
      </c>
      <c r="Q1585" s="19">
        <f ca="1" t="shared" si="267"/>
        <v>57</v>
      </c>
      <c r="R1585" s="29"/>
      <c r="U1585" s="19" t="s">
        <v>8303</v>
      </c>
      <c r="V1585" s="19" t="str">
        <f t="shared" si="273"/>
        <v>Jun</v>
      </c>
      <c r="X1585" s="19">
        <f t="shared" si="274"/>
        <v>1975</v>
      </c>
      <c r="AG1585" s="19" t="s">
        <v>5724</v>
      </c>
      <c r="AH1585" s="19" t="s">
        <v>8336</v>
      </c>
      <c r="AI1585" s="19" t="s">
        <v>8298</v>
      </c>
      <c r="AJ1585" s="19" t="s">
        <v>8302</v>
      </c>
      <c r="AK1585" s="19" t="str">
        <v>tier - 3</v>
      </c>
      <c r="AL1585" s="19" t="str">
        <v>tier - 1</v>
      </c>
      <c r="AT1585" s="19" t="s">
        <v>8315</v>
      </c>
      <c r="AU1585" s="19" t="str">
        <v>R1012</v>
      </c>
      <c r="BD1585" s="39">
        <v>1985</v>
      </c>
      <c r="BE1585" s="19" t="str">
        <f t="shared" si="269"/>
        <v>Aug</v>
      </c>
      <c r="BF1585" s="19">
        <v>19</v>
      </c>
      <c r="BG1585" s="40">
        <f t="shared" si="270"/>
        <v>31278</v>
      </c>
      <c r="BM1585" s="39">
        <v>1960</v>
      </c>
      <c r="BN1585" s="19" t="str">
        <f t="shared" si="271"/>
        <v>Jul</v>
      </c>
      <c r="BO1585" s="19">
        <v>28</v>
      </c>
      <c r="BP1585" s="40">
        <f t="shared" si="268"/>
        <v>22125</v>
      </c>
      <c r="BQ1585" s="19">
        <f ca="1" t="shared" si="272"/>
        <v>65</v>
      </c>
      <c r="BU1585" s="19">
        <v>13470.8</v>
      </c>
      <c r="BV1585" s="41">
        <v>13470.8</v>
      </c>
    </row>
    <row r="1586" spans="1:74">
      <c r="A1586" s="19" t="s">
        <v>5752</v>
      </c>
      <c r="B1586" s="39">
        <v>1992</v>
      </c>
      <c r="C1586" s="19">
        <f t="shared" si="265"/>
        <v>1992</v>
      </c>
      <c r="D1586" s="19" t="s">
        <v>8328</v>
      </c>
      <c r="E1586" s="19" t="str">
        <f t="shared" si="264"/>
        <v>Aug</v>
      </c>
      <c r="F1586" s="19">
        <v>14</v>
      </c>
      <c r="G1586" s="40">
        <f t="shared" si="266"/>
        <v>33830</v>
      </c>
      <c r="H1586" s="19">
        <v>0</v>
      </c>
      <c r="I1586" s="19">
        <v>13588.17</v>
      </c>
      <c r="J1586" s="41">
        <v>13588.17</v>
      </c>
      <c r="K1586" s="19" t="s">
        <v>8298</v>
      </c>
      <c r="L1586" s="19" t="str">
        <v>tier - 3</v>
      </c>
      <c r="M1586" s="19" t="s">
        <v>8302</v>
      </c>
      <c r="N1586" s="19" t="str">
        <v>tier - 1</v>
      </c>
      <c r="O1586" s="19" t="s">
        <v>8315</v>
      </c>
      <c r="P1586" s="19" t="str">
        <v>R1012</v>
      </c>
      <c r="Q1586" s="19">
        <f ca="1" t="shared" si="267"/>
        <v>33</v>
      </c>
      <c r="R1586" s="29"/>
      <c r="U1586" s="19" t="s">
        <v>8328</v>
      </c>
      <c r="V1586" s="19" t="str">
        <f t="shared" si="273"/>
        <v>Aug</v>
      </c>
      <c r="X1586" s="19">
        <f t="shared" si="274"/>
        <v>1960</v>
      </c>
      <c r="AG1586" s="19" t="s">
        <v>5728</v>
      </c>
      <c r="AH1586" s="19" t="s">
        <v>8336</v>
      </c>
      <c r="AI1586" s="19" t="s">
        <v>8298</v>
      </c>
      <c r="AJ1586" s="19" t="s">
        <v>8297</v>
      </c>
      <c r="AK1586" s="19" t="str">
        <v>tier - 3</v>
      </c>
      <c r="AL1586" s="19" t="str">
        <v>tier - 2</v>
      </c>
      <c r="AT1586" s="19" t="s">
        <v>8299</v>
      </c>
      <c r="AU1586" s="19" t="str">
        <v>R1013</v>
      </c>
      <c r="BD1586" s="39">
        <v>1960</v>
      </c>
      <c r="BE1586" s="19" t="str">
        <f t="shared" si="269"/>
        <v>Jul</v>
      </c>
      <c r="BF1586" s="19">
        <v>28</v>
      </c>
      <c r="BG1586" s="40">
        <f t="shared" si="270"/>
        <v>22125</v>
      </c>
      <c r="BM1586" s="39">
        <v>1960</v>
      </c>
      <c r="BN1586" s="19" t="str">
        <f t="shared" si="271"/>
        <v>Jul</v>
      </c>
      <c r="BO1586" s="19">
        <v>24</v>
      </c>
      <c r="BP1586" s="40">
        <f t="shared" si="268"/>
        <v>22121</v>
      </c>
      <c r="BQ1586" s="19">
        <f ca="1" t="shared" si="272"/>
        <v>65</v>
      </c>
      <c r="BU1586" s="19">
        <v>13470.86</v>
      </c>
      <c r="BV1586" s="41">
        <v>13470.86</v>
      </c>
    </row>
    <row r="1587" spans="1:74">
      <c r="A1587" s="19" t="s">
        <v>5756</v>
      </c>
      <c r="B1587" s="39">
        <v>1964</v>
      </c>
      <c r="C1587" s="19">
        <f t="shared" si="265"/>
        <v>1964</v>
      </c>
      <c r="D1587" s="19" t="s">
        <v>8310</v>
      </c>
      <c r="E1587" s="19" t="str">
        <f t="shared" si="264"/>
        <v>Sep</v>
      </c>
      <c r="F1587" s="19">
        <v>10</v>
      </c>
      <c r="G1587" s="40">
        <f t="shared" si="266"/>
        <v>23630</v>
      </c>
      <c r="H1587" s="19">
        <v>2</v>
      </c>
      <c r="I1587" s="19">
        <v>13607.37</v>
      </c>
      <c r="J1587" s="41">
        <v>13607.37</v>
      </c>
      <c r="K1587" s="19" t="s">
        <v>8298</v>
      </c>
      <c r="L1587" s="19" t="str">
        <v>tier - 3</v>
      </c>
      <c r="M1587" s="19" t="s">
        <v>8302</v>
      </c>
      <c r="N1587" s="19" t="str">
        <v>tier - 1</v>
      </c>
      <c r="O1587" s="19" t="s">
        <v>8337</v>
      </c>
      <c r="P1587" s="19" t="str">
        <v>R1024</v>
      </c>
      <c r="Q1587" s="19">
        <f ca="1" t="shared" si="267"/>
        <v>61</v>
      </c>
      <c r="R1587" s="29"/>
      <c r="U1587" s="19" t="s">
        <v>8296</v>
      </c>
      <c r="V1587" s="19" t="str">
        <f t="shared" si="273"/>
        <v>Jul</v>
      </c>
      <c r="X1587" s="19">
        <f t="shared" si="274"/>
        <v>1960</v>
      </c>
      <c r="AG1587" s="19" t="s">
        <v>5732</v>
      </c>
      <c r="AH1587" s="19" t="s">
        <v>8336</v>
      </c>
      <c r="AI1587" s="19" t="s">
        <v>8298</v>
      </c>
      <c r="AJ1587" s="19" t="s">
        <v>8298</v>
      </c>
      <c r="AK1587" s="19" t="str">
        <v>tier - 3</v>
      </c>
      <c r="AL1587" s="19" t="str">
        <v>tier - 3</v>
      </c>
      <c r="AT1587" s="19" t="s">
        <v>8330</v>
      </c>
      <c r="AU1587" s="19" t="str">
        <v>R1011</v>
      </c>
      <c r="BD1587" s="39">
        <v>1960</v>
      </c>
      <c r="BE1587" s="19" t="str">
        <f t="shared" si="269"/>
        <v>Jul</v>
      </c>
      <c r="BF1587" s="19">
        <v>24</v>
      </c>
      <c r="BG1587" s="40">
        <f t="shared" si="270"/>
        <v>22121</v>
      </c>
      <c r="BM1587" s="39">
        <v>1975</v>
      </c>
      <c r="BN1587" s="19" t="str">
        <f t="shared" si="271"/>
        <v>Aug</v>
      </c>
      <c r="BO1587" s="19">
        <v>7</v>
      </c>
      <c r="BP1587" s="40">
        <f t="shared" si="268"/>
        <v>27613</v>
      </c>
      <c r="BQ1587" s="19">
        <f ca="1" t="shared" si="272"/>
        <v>50</v>
      </c>
      <c r="BU1587" s="19">
        <v>13472.19</v>
      </c>
      <c r="BV1587" s="41">
        <v>13472.19</v>
      </c>
    </row>
    <row r="1588" spans="1:74">
      <c r="A1588" s="19" t="s">
        <v>5759</v>
      </c>
      <c r="B1588" s="39">
        <v>1961</v>
      </c>
      <c r="C1588" s="19">
        <f t="shared" si="265"/>
        <v>1961</v>
      </c>
      <c r="D1588" s="19" t="s">
        <v>8301</v>
      </c>
      <c r="E1588" s="19" t="str">
        <f t="shared" si="264"/>
        <v>Nov</v>
      </c>
      <c r="F1588" s="19">
        <v>18</v>
      </c>
      <c r="G1588" s="40">
        <f t="shared" si="266"/>
        <v>22603</v>
      </c>
      <c r="H1588" s="19">
        <v>0</v>
      </c>
      <c r="I1588" s="19">
        <v>13616.36</v>
      </c>
      <c r="J1588" s="41">
        <v>13616.36</v>
      </c>
      <c r="K1588" s="19" t="s">
        <v>8298</v>
      </c>
      <c r="L1588" s="19" t="str">
        <v>tier - 3</v>
      </c>
      <c r="M1588" s="19" t="s">
        <v>8298</v>
      </c>
      <c r="N1588" s="19" t="str">
        <v>tier - 3</v>
      </c>
      <c r="O1588" s="19" t="s">
        <v>8337</v>
      </c>
      <c r="P1588" s="19" t="str">
        <v>R1024</v>
      </c>
      <c r="Q1588" s="19">
        <f ca="1" t="shared" si="267"/>
        <v>63</v>
      </c>
      <c r="R1588" s="29"/>
      <c r="U1588" s="19" t="s">
        <v>8326</v>
      </c>
      <c r="V1588" s="19" t="str">
        <f t="shared" si="273"/>
        <v>Dec</v>
      </c>
      <c r="X1588" s="19">
        <f t="shared" si="274"/>
        <v>1960</v>
      </c>
      <c r="AG1588" s="19" t="s">
        <v>5735</v>
      </c>
      <c r="AH1588" s="19" t="s">
        <v>8336</v>
      </c>
      <c r="AI1588" s="19" t="s">
        <v>8298</v>
      </c>
      <c r="AJ1588" s="19" t="s">
        <v>8297</v>
      </c>
      <c r="AK1588" s="19" t="str">
        <v>tier - 3</v>
      </c>
      <c r="AL1588" s="19" t="str">
        <v>tier - 2</v>
      </c>
      <c r="AT1588" s="19" t="s">
        <v>8315</v>
      </c>
      <c r="AU1588" s="19" t="str">
        <v>R1012</v>
      </c>
      <c r="BD1588" s="39">
        <v>1975</v>
      </c>
      <c r="BE1588" s="19" t="str">
        <f t="shared" si="269"/>
        <v>Aug</v>
      </c>
      <c r="BF1588" s="19">
        <v>7</v>
      </c>
      <c r="BG1588" s="40">
        <f t="shared" si="270"/>
        <v>27613</v>
      </c>
      <c r="BM1588" s="39">
        <v>1990</v>
      </c>
      <c r="BN1588" s="19" t="str">
        <f t="shared" si="271"/>
        <v>Aug</v>
      </c>
      <c r="BO1588" s="19">
        <v>30</v>
      </c>
      <c r="BP1588" s="40">
        <f t="shared" si="268"/>
        <v>33115</v>
      </c>
      <c r="BQ1588" s="19">
        <f ca="1" t="shared" si="272"/>
        <v>35</v>
      </c>
      <c r="BU1588" s="19">
        <v>13480.83</v>
      </c>
      <c r="BV1588" s="41">
        <v>13480.83</v>
      </c>
    </row>
    <row r="1589" spans="1:74">
      <c r="A1589" s="19" t="s">
        <v>5763</v>
      </c>
      <c r="B1589" s="39">
        <v>1969</v>
      </c>
      <c r="C1589" s="19">
        <f t="shared" si="265"/>
        <v>1969</v>
      </c>
      <c r="D1589" s="19" t="s">
        <v>8296</v>
      </c>
      <c r="E1589" s="19" t="str">
        <f t="shared" si="264"/>
        <v>Jul</v>
      </c>
      <c r="F1589" s="19">
        <v>26</v>
      </c>
      <c r="G1589" s="40">
        <f t="shared" si="266"/>
        <v>25410</v>
      </c>
      <c r="H1589" s="19">
        <v>0</v>
      </c>
      <c r="I1589" s="19">
        <v>13622.01</v>
      </c>
      <c r="J1589" s="41">
        <v>13622.01</v>
      </c>
      <c r="K1589" s="19" t="s">
        <v>8298</v>
      </c>
      <c r="L1589" s="19" t="str">
        <v>tier - 3</v>
      </c>
      <c r="M1589" s="19" t="s">
        <v>8298</v>
      </c>
      <c r="N1589" s="19" t="str">
        <v>tier - 3</v>
      </c>
      <c r="O1589" s="19" t="s">
        <v>8315</v>
      </c>
      <c r="P1589" s="19" t="str">
        <v>R1012</v>
      </c>
      <c r="Q1589" s="19">
        <f ca="1" t="shared" si="267"/>
        <v>56</v>
      </c>
      <c r="R1589" s="29"/>
      <c r="U1589" s="19" t="s">
        <v>8328</v>
      </c>
      <c r="V1589" s="19" t="str">
        <f t="shared" si="273"/>
        <v>Aug</v>
      </c>
      <c r="X1589" s="19">
        <f t="shared" si="274"/>
        <v>1985</v>
      </c>
      <c r="AG1589" s="19" t="s">
        <v>5738</v>
      </c>
      <c r="AH1589" s="19" t="s">
        <v>8336</v>
      </c>
      <c r="AI1589" s="19" t="s">
        <v>8298</v>
      </c>
      <c r="AJ1589" s="19" t="s">
        <v>8297</v>
      </c>
      <c r="AK1589" s="19" t="str">
        <v>tier - 3</v>
      </c>
      <c r="AL1589" s="19" t="str">
        <v>tier - 2</v>
      </c>
      <c r="AT1589" s="19" t="s">
        <v>8338</v>
      </c>
      <c r="AU1589" s="19" t="str">
        <v>R1023</v>
      </c>
      <c r="BD1589" s="39">
        <v>1990</v>
      </c>
      <c r="BE1589" s="19" t="str">
        <f t="shared" si="269"/>
        <v>Aug</v>
      </c>
      <c r="BF1589" s="19">
        <v>30</v>
      </c>
      <c r="BG1589" s="40">
        <f t="shared" si="270"/>
        <v>33115</v>
      </c>
      <c r="BM1589" s="39">
        <v>1963</v>
      </c>
      <c r="BN1589" s="19" t="str">
        <f t="shared" si="271"/>
        <v>Oct</v>
      </c>
      <c r="BO1589" s="19">
        <v>14</v>
      </c>
      <c r="BP1589" s="40">
        <f t="shared" si="268"/>
        <v>23298</v>
      </c>
      <c r="BQ1589" s="19">
        <f ca="1" t="shared" si="272"/>
        <v>62</v>
      </c>
      <c r="BU1589" s="19">
        <v>13511.28</v>
      </c>
      <c r="BV1589" s="41">
        <v>13511.28</v>
      </c>
    </row>
    <row r="1590" spans="1:74">
      <c r="A1590" s="19" t="s">
        <v>5767</v>
      </c>
      <c r="B1590" s="39">
        <v>1961</v>
      </c>
      <c r="C1590" s="19">
        <f t="shared" si="265"/>
        <v>1961</v>
      </c>
      <c r="D1590" s="19" t="s">
        <v>8326</v>
      </c>
      <c r="E1590" s="19" t="str">
        <f t="shared" si="264"/>
        <v>Dec</v>
      </c>
      <c r="F1590" s="19">
        <v>24</v>
      </c>
      <c r="G1590" s="40">
        <f t="shared" si="266"/>
        <v>22639</v>
      </c>
      <c r="H1590" s="19">
        <v>0</v>
      </c>
      <c r="I1590" s="19">
        <v>13635.64</v>
      </c>
      <c r="J1590" s="41">
        <v>13635.64</v>
      </c>
      <c r="K1590" s="19" t="s">
        <v>8298</v>
      </c>
      <c r="L1590" s="19" t="str">
        <v>tier - 3</v>
      </c>
      <c r="M1590" s="19" t="s">
        <v>8298</v>
      </c>
      <c r="N1590" s="19" t="str">
        <v>tier - 3</v>
      </c>
      <c r="O1590" s="19" t="s">
        <v>8337</v>
      </c>
      <c r="P1590" s="19" t="str">
        <v>R1024</v>
      </c>
      <c r="Q1590" s="19">
        <f ca="1" t="shared" si="267"/>
        <v>63</v>
      </c>
      <c r="R1590" s="29"/>
      <c r="U1590" s="19" t="s">
        <v>8296</v>
      </c>
      <c r="V1590" s="19" t="str">
        <f t="shared" si="273"/>
        <v>Jul</v>
      </c>
      <c r="X1590" s="19">
        <f t="shared" si="274"/>
        <v>1960</v>
      </c>
      <c r="AG1590" s="19" t="s">
        <v>5742</v>
      </c>
      <c r="AH1590" s="19" t="s">
        <v>8336</v>
      </c>
      <c r="AI1590" s="19" t="s">
        <v>8298</v>
      </c>
      <c r="AJ1590" s="19" t="s">
        <v>8302</v>
      </c>
      <c r="AK1590" s="19" t="str">
        <v>tier - 3</v>
      </c>
      <c r="AL1590" s="19" t="str">
        <v>tier - 1</v>
      </c>
      <c r="AT1590" s="19" t="s">
        <v>8315</v>
      </c>
      <c r="AU1590" s="19" t="str">
        <v>R1012</v>
      </c>
      <c r="BD1590" s="39">
        <v>1963</v>
      </c>
      <c r="BE1590" s="19" t="str">
        <f t="shared" si="269"/>
        <v>Oct</v>
      </c>
      <c r="BF1590" s="19">
        <v>14</v>
      </c>
      <c r="BG1590" s="40">
        <f t="shared" si="270"/>
        <v>23298</v>
      </c>
      <c r="BM1590" s="39">
        <v>1960</v>
      </c>
      <c r="BN1590" s="19" t="str">
        <f t="shared" si="271"/>
        <v>Jul</v>
      </c>
      <c r="BO1590" s="19">
        <v>11</v>
      </c>
      <c r="BP1590" s="40">
        <f t="shared" si="268"/>
        <v>22108</v>
      </c>
      <c r="BQ1590" s="19">
        <f ca="1" t="shared" si="272"/>
        <v>65</v>
      </c>
      <c r="BU1590" s="19">
        <v>13555</v>
      </c>
      <c r="BV1590" s="41">
        <v>13555</v>
      </c>
    </row>
    <row r="1591" spans="1:74">
      <c r="A1591" s="19" t="s">
        <v>5771</v>
      </c>
      <c r="B1591" s="39">
        <v>1984</v>
      </c>
      <c r="C1591" s="19">
        <f t="shared" si="265"/>
        <v>1984</v>
      </c>
      <c r="D1591" s="19" t="s">
        <v>8296</v>
      </c>
      <c r="E1591" s="19" t="str">
        <f t="shared" si="264"/>
        <v>Jul</v>
      </c>
      <c r="F1591" s="19">
        <v>20</v>
      </c>
      <c r="G1591" s="40">
        <f t="shared" si="266"/>
        <v>30883</v>
      </c>
      <c r="H1591" s="19">
        <v>3</v>
      </c>
      <c r="I1591" s="19">
        <v>13638.06</v>
      </c>
      <c r="J1591" s="41">
        <v>13638.06</v>
      </c>
      <c r="K1591" s="19" t="s">
        <v>8298</v>
      </c>
      <c r="L1591" s="19" t="str">
        <v>tier - 3</v>
      </c>
      <c r="M1591" s="19" t="s">
        <v>8298</v>
      </c>
      <c r="N1591" s="19" t="str">
        <v>tier - 3</v>
      </c>
      <c r="O1591" s="19" t="s">
        <v>8338</v>
      </c>
      <c r="P1591" s="19" t="str">
        <v>R1023</v>
      </c>
      <c r="Q1591" s="19">
        <f ca="1" t="shared" si="267"/>
        <v>41</v>
      </c>
      <c r="R1591" s="29"/>
      <c r="U1591" s="19" t="s">
        <v>8296</v>
      </c>
      <c r="V1591" s="19" t="str">
        <f t="shared" si="273"/>
        <v>Jul</v>
      </c>
      <c r="X1591" s="19">
        <f t="shared" si="274"/>
        <v>1960</v>
      </c>
      <c r="AG1591" s="19" t="s">
        <v>5746</v>
      </c>
      <c r="AH1591" s="19" t="s">
        <v>8336</v>
      </c>
      <c r="AI1591" s="19" t="s">
        <v>8298</v>
      </c>
      <c r="AJ1591" s="19" t="s">
        <v>8298</v>
      </c>
      <c r="AK1591" s="19" t="str">
        <v>tier - 3</v>
      </c>
      <c r="AL1591" s="19" t="str">
        <v>tier - 3</v>
      </c>
      <c r="AT1591" s="19" t="s">
        <v>8341</v>
      </c>
      <c r="AU1591" s="19" t="str">
        <v>R1017</v>
      </c>
      <c r="BD1591" s="39">
        <v>1960</v>
      </c>
      <c r="BE1591" s="19" t="str">
        <f t="shared" si="269"/>
        <v>Jul</v>
      </c>
      <c r="BF1591" s="19">
        <v>11</v>
      </c>
      <c r="BG1591" s="40">
        <f t="shared" si="270"/>
        <v>22108</v>
      </c>
      <c r="BM1591" s="39">
        <v>1968</v>
      </c>
      <c r="BN1591" s="19" t="str">
        <f t="shared" si="271"/>
        <v>Jul</v>
      </c>
      <c r="BO1591" s="19">
        <v>15</v>
      </c>
      <c r="BP1591" s="40">
        <f t="shared" si="268"/>
        <v>25034</v>
      </c>
      <c r="BQ1591" s="19">
        <f ca="1" t="shared" si="272"/>
        <v>57</v>
      </c>
      <c r="BU1591" s="19">
        <v>13566.04</v>
      </c>
      <c r="BV1591" s="41">
        <v>13566.04</v>
      </c>
    </row>
    <row r="1592" spans="1:74">
      <c r="A1592" s="19" t="s">
        <v>5775</v>
      </c>
      <c r="B1592" s="39">
        <v>1963</v>
      </c>
      <c r="C1592" s="19">
        <f t="shared" si="265"/>
        <v>1963</v>
      </c>
      <c r="D1592" s="19" t="s">
        <v>8328</v>
      </c>
      <c r="E1592" s="19" t="str">
        <f t="shared" si="264"/>
        <v>Aug</v>
      </c>
      <c r="F1592" s="19">
        <v>4</v>
      </c>
      <c r="G1592" s="40">
        <f t="shared" si="266"/>
        <v>23227</v>
      </c>
      <c r="H1592" s="19">
        <v>0</v>
      </c>
      <c r="I1592" s="19">
        <v>13677.68</v>
      </c>
      <c r="J1592" s="41">
        <v>13677.68</v>
      </c>
      <c r="K1592" s="19" t="s">
        <v>8298</v>
      </c>
      <c r="L1592" s="19" t="str">
        <v>tier - 3</v>
      </c>
      <c r="M1592" s="19" t="s">
        <v>8297</v>
      </c>
      <c r="N1592" s="19" t="str">
        <v>tier - 2</v>
      </c>
      <c r="O1592" s="19" t="s">
        <v>8340</v>
      </c>
      <c r="P1592" s="19" t="str">
        <v>R1021</v>
      </c>
      <c r="Q1592" s="19">
        <f ca="1" t="shared" si="267"/>
        <v>62</v>
      </c>
      <c r="R1592" s="29"/>
      <c r="U1592" s="19" t="s">
        <v>8328</v>
      </c>
      <c r="V1592" s="19" t="str">
        <f t="shared" si="273"/>
        <v>Aug</v>
      </c>
      <c r="X1592" s="19">
        <f t="shared" si="274"/>
        <v>1975</v>
      </c>
      <c r="AG1592" s="19" t="s">
        <v>5749</v>
      </c>
      <c r="AH1592" s="19" t="s">
        <v>8336</v>
      </c>
      <c r="AI1592" s="19" t="s">
        <v>8298</v>
      </c>
      <c r="AJ1592" s="19" t="s">
        <v>8298</v>
      </c>
      <c r="AK1592" s="19" t="str">
        <v>tier - 3</v>
      </c>
      <c r="AL1592" s="19" t="str">
        <v>tier - 3</v>
      </c>
      <c r="AT1592" s="19" t="s">
        <v>8343</v>
      </c>
      <c r="AU1592" s="19" t="str">
        <v>R1026</v>
      </c>
      <c r="BD1592" s="39">
        <v>1968</v>
      </c>
      <c r="BE1592" s="19" t="str">
        <f t="shared" si="269"/>
        <v>Jul</v>
      </c>
      <c r="BF1592" s="19">
        <v>15</v>
      </c>
      <c r="BG1592" s="40">
        <f t="shared" si="270"/>
        <v>25034</v>
      </c>
      <c r="BM1592" s="39">
        <v>1992</v>
      </c>
      <c r="BN1592" s="19" t="str">
        <f t="shared" si="271"/>
        <v>Aug</v>
      </c>
      <c r="BO1592" s="19">
        <v>14</v>
      </c>
      <c r="BP1592" s="40">
        <f t="shared" si="268"/>
        <v>33830</v>
      </c>
      <c r="BQ1592" s="19">
        <f ca="1" t="shared" si="272"/>
        <v>33</v>
      </c>
      <c r="BU1592" s="19">
        <v>13588.17</v>
      </c>
      <c r="BV1592" s="41">
        <v>13588.17</v>
      </c>
    </row>
    <row r="1593" spans="1:74">
      <c r="A1593" s="19" t="s">
        <v>5779</v>
      </c>
      <c r="B1593" s="39">
        <v>1985</v>
      </c>
      <c r="C1593" s="19">
        <f t="shared" si="265"/>
        <v>1985</v>
      </c>
      <c r="D1593" s="19" t="s">
        <v>8310</v>
      </c>
      <c r="E1593" s="19" t="str">
        <f t="shared" si="264"/>
        <v>Sep</v>
      </c>
      <c r="F1593" s="19">
        <v>14</v>
      </c>
      <c r="G1593" s="40">
        <f t="shared" si="266"/>
        <v>31304</v>
      </c>
      <c r="H1593" s="19">
        <v>3</v>
      </c>
      <c r="I1593" s="19">
        <v>13685.51</v>
      </c>
      <c r="J1593" s="41">
        <v>13685.51</v>
      </c>
      <c r="K1593" s="19" t="s">
        <v>8298</v>
      </c>
      <c r="L1593" s="19" t="str">
        <v>tier - 3</v>
      </c>
      <c r="M1593" s="19" t="s">
        <v>8302</v>
      </c>
      <c r="N1593" s="19" t="str">
        <v>tier - 1</v>
      </c>
      <c r="O1593" s="19" t="s">
        <v>8343</v>
      </c>
      <c r="P1593" s="19" t="str">
        <v>R1026</v>
      </c>
      <c r="Q1593" s="19">
        <f ca="1" t="shared" si="267"/>
        <v>40</v>
      </c>
      <c r="R1593" s="29"/>
      <c r="U1593" s="19" t="s">
        <v>8328</v>
      </c>
      <c r="V1593" s="19" t="str">
        <f t="shared" si="273"/>
        <v>Aug</v>
      </c>
      <c r="X1593" s="19">
        <f t="shared" si="274"/>
        <v>1990</v>
      </c>
      <c r="AG1593" s="19" t="s">
        <v>5752</v>
      </c>
      <c r="AH1593" s="19" t="s">
        <v>8336</v>
      </c>
      <c r="AI1593" s="19" t="s">
        <v>8298</v>
      </c>
      <c r="AJ1593" s="19" t="s">
        <v>8302</v>
      </c>
      <c r="AK1593" s="19" t="str">
        <v>tier - 3</v>
      </c>
      <c r="AL1593" s="19" t="str">
        <v>tier - 1</v>
      </c>
      <c r="AT1593" s="19" t="s">
        <v>8315</v>
      </c>
      <c r="AU1593" s="19" t="str">
        <v>R1012</v>
      </c>
      <c r="BD1593" s="39">
        <v>1992</v>
      </c>
      <c r="BE1593" s="19" t="str">
        <f t="shared" si="269"/>
        <v>Aug</v>
      </c>
      <c r="BF1593" s="19">
        <v>14</v>
      </c>
      <c r="BG1593" s="40">
        <f t="shared" si="270"/>
        <v>33830</v>
      </c>
      <c r="BM1593" s="39">
        <v>1964</v>
      </c>
      <c r="BN1593" s="19" t="str">
        <f t="shared" si="271"/>
        <v>Sep</v>
      </c>
      <c r="BO1593" s="19">
        <v>10</v>
      </c>
      <c r="BP1593" s="40">
        <f t="shared" si="268"/>
        <v>23630</v>
      </c>
      <c r="BQ1593" s="19">
        <f ca="1" t="shared" si="272"/>
        <v>61</v>
      </c>
      <c r="BU1593" s="19">
        <v>13607.37</v>
      </c>
      <c r="BV1593" s="41">
        <v>13607.37</v>
      </c>
    </row>
    <row r="1594" spans="1:74">
      <c r="A1594" s="19" t="s">
        <v>5783</v>
      </c>
      <c r="B1594" s="39">
        <v>1986</v>
      </c>
      <c r="C1594" s="19">
        <f t="shared" si="265"/>
        <v>1986</v>
      </c>
      <c r="D1594" s="19" t="s">
        <v>8301</v>
      </c>
      <c r="E1594" s="19" t="str">
        <f t="shared" si="264"/>
        <v>Nov</v>
      </c>
      <c r="F1594" s="19">
        <v>24</v>
      </c>
      <c r="G1594" s="40">
        <f t="shared" si="266"/>
        <v>31740</v>
      </c>
      <c r="H1594" s="19">
        <v>3</v>
      </c>
      <c r="I1594" s="19">
        <v>13714.55</v>
      </c>
      <c r="J1594" s="41">
        <v>13714.55</v>
      </c>
      <c r="K1594" s="19" t="s">
        <v>8298</v>
      </c>
      <c r="L1594" s="19" t="str">
        <v>tier - 3</v>
      </c>
      <c r="M1594" s="19" t="s">
        <v>8297</v>
      </c>
      <c r="N1594" s="19" t="str">
        <v>tier - 2</v>
      </c>
      <c r="O1594" s="19" t="s">
        <v>8338</v>
      </c>
      <c r="P1594" s="19" t="str">
        <v>R1023</v>
      </c>
      <c r="Q1594" s="19">
        <f ca="1" t="shared" si="267"/>
        <v>38</v>
      </c>
      <c r="R1594" s="29"/>
      <c r="U1594" s="19" t="s">
        <v>8329</v>
      </c>
      <c r="V1594" s="19" t="str">
        <f t="shared" si="273"/>
        <v>Oct</v>
      </c>
      <c r="X1594" s="19">
        <f t="shared" si="274"/>
        <v>1963</v>
      </c>
      <c r="AG1594" s="19" t="s">
        <v>5756</v>
      </c>
      <c r="AH1594" s="19" t="s">
        <v>8336</v>
      </c>
      <c r="AI1594" s="19" t="s">
        <v>8298</v>
      </c>
      <c r="AJ1594" s="19" t="s">
        <v>8302</v>
      </c>
      <c r="AK1594" s="19" t="str">
        <v>tier - 3</v>
      </c>
      <c r="AL1594" s="19" t="str">
        <v>tier - 1</v>
      </c>
      <c r="AT1594" s="19" t="s">
        <v>8337</v>
      </c>
      <c r="AU1594" s="19" t="str">
        <v>R1024</v>
      </c>
      <c r="BD1594" s="39">
        <v>1964</v>
      </c>
      <c r="BE1594" s="19" t="str">
        <f t="shared" si="269"/>
        <v>Sep</v>
      </c>
      <c r="BF1594" s="19">
        <v>10</v>
      </c>
      <c r="BG1594" s="40">
        <f t="shared" si="270"/>
        <v>23630</v>
      </c>
      <c r="BM1594" s="39">
        <v>1961</v>
      </c>
      <c r="BN1594" s="19" t="str">
        <f t="shared" si="271"/>
        <v>Nov</v>
      </c>
      <c r="BO1594" s="19">
        <v>18</v>
      </c>
      <c r="BP1594" s="40">
        <f t="shared" si="268"/>
        <v>22603</v>
      </c>
      <c r="BQ1594" s="19">
        <f ca="1" t="shared" si="272"/>
        <v>63</v>
      </c>
      <c r="BU1594" s="19">
        <v>13616.36</v>
      </c>
      <c r="BV1594" s="41">
        <v>13616.36</v>
      </c>
    </row>
    <row r="1595" spans="1:74">
      <c r="A1595" s="19" t="s">
        <v>5787</v>
      </c>
      <c r="B1595" s="39">
        <v>1981</v>
      </c>
      <c r="C1595" s="19">
        <f t="shared" si="265"/>
        <v>1981</v>
      </c>
      <c r="D1595" s="19" t="s">
        <v>8328</v>
      </c>
      <c r="E1595" s="19" t="str">
        <f t="shared" si="264"/>
        <v>Aug</v>
      </c>
      <c r="F1595" s="19">
        <v>2</v>
      </c>
      <c r="G1595" s="40">
        <f t="shared" si="266"/>
        <v>29800</v>
      </c>
      <c r="H1595" s="19">
        <v>1</v>
      </c>
      <c r="I1595" s="19">
        <v>13725.47</v>
      </c>
      <c r="J1595" s="41">
        <v>13725.47</v>
      </c>
      <c r="K1595" s="19" t="s">
        <v>8298</v>
      </c>
      <c r="L1595" s="19" t="str">
        <v>tier - 3</v>
      </c>
      <c r="M1595" s="19" t="s">
        <v>8297</v>
      </c>
      <c r="N1595" s="19" t="str">
        <v>tier - 2</v>
      </c>
      <c r="O1595" s="19" t="s">
        <v>8337</v>
      </c>
      <c r="P1595" s="19" t="str">
        <v>R1024</v>
      </c>
      <c r="Q1595" s="19">
        <f ca="1" t="shared" si="267"/>
        <v>44</v>
      </c>
      <c r="R1595" s="29"/>
      <c r="U1595" s="19" t="s">
        <v>8296</v>
      </c>
      <c r="V1595" s="19" t="str">
        <f t="shared" si="273"/>
        <v>Jul</v>
      </c>
      <c r="X1595" s="19">
        <f t="shared" si="274"/>
        <v>1960</v>
      </c>
      <c r="AG1595" s="19" t="s">
        <v>5759</v>
      </c>
      <c r="AH1595" s="19" t="s">
        <v>8336</v>
      </c>
      <c r="AI1595" s="19" t="s">
        <v>8298</v>
      </c>
      <c r="AJ1595" s="19" t="s">
        <v>8298</v>
      </c>
      <c r="AK1595" s="19" t="str">
        <v>tier - 3</v>
      </c>
      <c r="AL1595" s="19" t="str">
        <v>tier - 3</v>
      </c>
      <c r="AT1595" s="19" t="s">
        <v>8337</v>
      </c>
      <c r="AU1595" s="19" t="str">
        <v>R1024</v>
      </c>
      <c r="BD1595" s="39">
        <v>1961</v>
      </c>
      <c r="BE1595" s="19" t="str">
        <f t="shared" si="269"/>
        <v>Nov</v>
      </c>
      <c r="BF1595" s="19">
        <v>18</v>
      </c>
      <c r="BG1595" s="40">
        <f t="shared" si="270"/>
        <v>22603</v>
      </c>
      <c r="BM1595" s="39">
        <v>1969</v>
      </c>
      <c r="BN1595" s="19" t="str">
        <f t="shared" si="271"/>
        <v>Jul</v>
      </c>
      <c r="BO1595" s="19">
        <v>26</v>
      </c>
      <c r="BP1595" s="40">
        <f t="shared" si="268"/>
        <v>25410</v>
      </c>
      <c r="BQ1595" s="19">
        <f ca="1" t="shared" si="272"/>
        <v>56</v>
      </c>
      <c r="BU1595" s="19">
        <v>13622.01</v>
      </c>
      <c r="BV1595" s="41">
        <v>13622.01</v>
      </c>
    </row>
    <row r="1596" spans="1:74">
      <c r="A1596" s="19" t="s">
        <v>5789</v>
      </c>
      <c r="B1596" s="39">
        <v>1985</v>
      </c>
      <c r="C1596" s="19">
        <f t="shared" si="265"/>
        <v>1985</v>
      </c>
      <c r="D1596" s="19" t="s">
        <v>8328</v>
      </c>
      <c r="E1596" s="19" t="str">
        <f t="shared" si="264"/>
        <v>Aug</v>
      </c>
      <c r="F1596" s="19">
        <v>29</v>
      </c>
      <c r="G1596" s="40">
        <f t="shared" si="266"/>
        <v>31288</v>
      </c>
      <c r="H1596" s="19">
        <v>3</v>
      </c>
      <c r="I1596" s="19">
        <v>13726.21</v>
      </c>
      <c r="J1596" s="41">
        <v>13726.21</v>
      </c>
      <c r="K1596" s="19" t="s">
        <v>8298</v>
      </c>
      <c r="L1596" s="19" t="str">
        <v>tier - 3</v>
      </c>
      <c r="M1596" s="19" t="s">
        <v>8298</v>
      </c>
      <c r="N1596" s="19" t="str">
        <v>tier - 3</v>
      </c>
      <c r="O1596" s="19" t="s">
        <v>8343</v>
      </c>
      <c r="P1596" s="19" t="str">
        <v>R1026</v>
      </c>
      <c r="Q1596" s="19">
        <f ca="1" t="shared" si="267"/>
        <v>40</v>
      </c>
      <c r="R1596" s="29"/>
      <c r="U1596" s="19" t="s">
        <v>8296</v>
      </c>
      <c r="V1596" s="19" t="str">
        <f t="shared" si="273"/>
        <v>Jul</v>
      </c>
      <c r="X1596" s="19">
        <f t="shared" si="274"/>
        <v>1968</v>
      </c>
      <c r="AG1596" s="19" t="s">
        <v>5763</v>
      </c>
      <c r="AH1596" s="19" t="s">
        <v>8336</v>
      </c>
      <c r="AI1596" s="19" t="s">
        <v>8298</v>
      </c>
      <c r="AJ1596" s="19" t="s">
        <v>8298</v>
      </c>
      <c r="AK1596" s="19" t="str">
        <v>tier - 3</v>
      </c>
      <c r="AL1596" s="19" t="str">
        <v>tier - 3</v>
      </c>
      <c r="AT1596" s="19" t="s">
        <v>8315</v>
      </c>
      <c r="AU1596" s="19" t="str">
        <v>R1012</v>
      </c>
      <c r="BD1596" s="39">
        <v>1969</v>
      </c>
      <c r="BE1596" s="19" t="str">
        <f t="shared" si="269"/>
        <v>Jul</v>
      </c>
      <c r="BF1596" s="19">
        <v>26</v>
      </c>
      <c r="BG1596" s="40">
        <f t="shared" si="270"/>
        <v>25410</v>
      </c>
      <c r="BM1596" s="39">
        <v>1961</v>
      </c>
      <c r="BN1596" s="19" t="str">
        <f t="shared" si="271"/>
        <v>Dec</v>
      </c>
      <c r="BO1596" s="19">
        <v>24</v>
      </c>
      <c r="BP1596" s="40">
        <f t="shared" si="268"/>
        <v>22639</v>
      </c>
      <c r="BQ1596" s="19">
        <f ca="1" t="shared" si="272"/>
        <v>63</v>
      </c>
      <c r="BU1596" s="19">
        <v>13635.64</v>
      </c>
      <c r="BV1596" s="41">
        <v>13635.64</v>
      </c>
    </row>
    <row r="1597" spans="1:74">
      <c r="A1597" s="19" t="s">
        <v>5792</v>
      </c>
      <c r="B1597" s="39">
        <v>1969</v>
      </c>
      <c r="C1597" s="19">
        <f t="shared" si="265"/>
        <v>1969</v>
      </c>
      <c r="D1597" s="19" t="s">
        <v>8329</v>
      </c>
      <c r="E1597" s="19" t="str">
        <f t="shared" si="264"/>
        <v>Oct</v>
      </c>
      <c r="F1597" s="19">
        <v>23</v>
      </c>
      <c r="G1597" s="40">
        <f t="shared" si="266"/>
        <v>25499</v>
      </c>
      <c r="H1597" s="19">
        <v>0</v>
      </c>
      <c r="I1597" s="19">
        <v>13746.74</v>
      </c>
      <c r="J1597" s="41">
        <v>13746.74</v>
      </c>
      <c r="K1597" s="19" t="s">
        <v>8298</v>
      </c>
      <c r="L1597" s="19" t="str">
        <v>tier - 3</v>
      </c>
      <c r="M1597" s="19" t="s">
        <v>8297</v>
      </c>
      <c r="N1597" s="19" t="str">
        <v>tier - 2</v>
      </c>
      <c r="O1597" s="19" t="s">
        <v>8343</v>
      </c>
      <c r="P1597" s="19" t="str">
        <v>R1026</v>
      </c>
      <c r="Q1597" s="19">
        <f ca="1" t="shared" si="267"/>
        <v>56</v>
      </c>
      <c r="R1597" s="29"/>
      <c r="U1597" s="19" t="s">
        <v>8328</v>
      </c>
      <c r="V1597" s="19" t="str">
        <f t="shared" si="273"/>
        <v>Aug</v>
      </c>
      <c r="X1597" s="19">
        <f t="shared" si="274"/>
        <v>1992</v>
      </c>
      <c r="AG1597" s="19" t="s">
        <v>5767</v>
      </c>
      <c r="AH1597" s="19" t="s">
        <v>8336</v>
      </c>
      <c r="AI1597" s="19" t="s">
        <v>8298</v>
      </c>
      <c r="AJ1597" s="19" t="s">
        <v>8298</v>
      </c>
      <c r="AK1597" s="19" t="str">
        <v>tier - 3</v>
      </c>
      <c r="AL1597" s="19" t="str">
        <v>tier - 3</v>
      </c>
      <c r="AT1597" s="19" t="s">
        <v>8337</v>
      </c>
      <c r="AU1597" s="19" t="str">
        <v>R1024</v>
      </c>
      <c r="BD1597" s="39">
        <v>1961</v>
      </c>
      <c r="BE1597" s="19" t="str">
        <f t="shared" si="269"/>
        <v>Dec</v>
      </c>
      <c r="BF1597" s="19">
        <v>24</v>
      </c>
      <c r="BG1597" s="40">
        <f t="shared" si="270"/>
        <v>22639</v>
      </c>
      <c r="BM1597" s="39">
        <v>1984</v>
      </c>
      <c r="BN1597" s="19" t="str">
        <f t="shared" si="271"/>
        <v>Jul</v>
      </c>
      <c r="BO1597" s="19">
        <v>20</v>
      </c>
      <c r="BP1597" s="40">
        <f t="shared" si="268"/>
        <v>30883</v>
      </c>
      <c r="BQ1597" s="19">
        <f ca="1" t="shared" si="272"/>
        <v>41</v>
      </c>
      <c r="BU1597" s="19">
        <v>13638.06</v>
      </c>
      <c r="BV1597" s="41">
        <v>13638.06</v>
      </c>
    </row>
    <row r="1598" spans="1:74">
      <c r="A1598" s="19" t="s">
        <v>5795</v>
      </c>
      <c r="B1598" s="39">
        <v>2004</v>
      </c>
      <c r="C1598" s="19">
        <f t="shared" si="265"/>
        <v>2004</v>
      </c>
      <c r="D1598" s="19" t="s">
        <v>8296</v>
      </c>
      <c r="E1598" s="19" t="str">
        <f t="shared" si="264"/>
        <v>Jul</v>
      </c>
      <c r="F1598" s="19">
        <v>16</v>
      </c>
      <c r="G1598" s="40">
        <f t="shared" si="266"/>
        <v>38184</v>
      </c>
      <c r="H1598" s="19">
        <v>0</v>
      </c>
      <c r="I1598" s="19">
        <v>13747.87</v>
      </c>
      <c r="J1598" s="41">
        <v>13747.87</v>
      </c>
      <c r="K1598" s="19" t="s">
        <v>8298</v>
      </c>
      <c r="L1598" s="19" t="str">
        <v>tier - 3</v>
      </c>
      <c r="M1598" s="19" t="s">
        <v>8297</v>
      </c>
      <c r="N1598" s="19" t="str">
        <v>tier - 2</v>
      </c>
      <c r="O1598" s="19" t="s">
        <v>8334</v>
      </c>
      <c r="P1598" s="19" t="str">
        <v>R1018</v>
      </c>
      <c r="Q1598" s="19">
        <f ca="1" t="shared" si="267"/>
        <v>21</v>
      </c>
      <c r="R1598" s="29"/>
      <c r="U1598" s="19" t="s">
        <v>8310</v>
      </c>
      <c r="V1598" s="19" t="str">
        <f t="shared" si="273"/>
        <v>Sep</v>
      </c>
      <c r="X1598" s="19">
        <f t="shared" si="274"/>
        <v>1964</v>
      </c>
      <c r="AG1598" s="19" t="s">
        <v>5771</v>
      </c>
      <c r="AH1598" s="19" t="s">
        <v>8336</v>
      </c>
      <c r="AI1598" s="19" t="s">
        <v>8298</v>
      </c>
      <c r="AJ1598" s="19" t="s">
        <v>8298</v>
      </c>
      <c r="AK1598" s="19" t="str">
        <v>tier - 3</v>
      </c>
      <c r="AL1598" s="19" t="str">
        <v>tier - 3</v>
      </c>
      <c r="AT1598" s="19" t="s">
        <v>8338</v>
      </c>
      <c r="AU1598" s="19" t="str">
        <v>R1023</v>
      </c>
      <c r="BD1598" s="39">
        <v>1984</v>
      </c>
      <c r="BE1598" s="19" t="str">
        <f t="shared" si="269"/>
        <v>Jul</v>
      </c>
      <c r="BF1598" s="19">
        <v>20</v>
      </c>
      <c r="BG1598" s="40">
        <f t="shared" si="270"/>
        <v>30883</v>
      </c>
      <c r="BM1598" s="39">
        <v>1963</v>
      </c>
      <c r="BN1598" s="19" t="str">
        <f t="shared" si="271"/>
        <v>Aug</v>
      </c>
      <c r="BO1598" s="19">
        <v>4</v>
      </c>
      <c r="BP1598" s="40">
        <f t="shared" si="268"/>
        <v>23227</v>
      </c>
      <c r="BQ1598" s="19">
        <f ca="1" t="shared" si="272"/>
        <v>62</v>
      </c>
      <c r="BU1598" s="19">
        <v>13677.68</v>
      </c>
      <c r="BV1598" s="41">
        <v>13677.68</v>
      </c>
    </row>
    <row r="1599" spans="1:74">
      <c r="A1599" s="19" t="s">
        <v>5798</v>
      </c>
      <c r="B1599" s="39">
        <v>1959</v>
      </c>
      <c r="C1599" s="19">
        <f t="shared" si="265"/>
        <v>1959</v>
      </c>
      <c r="D1599" s="19" t="s">
        <v>8328</v>
      </c>
      <c r="E1599" s="19" t="str">
        <f t="shared" si="264"/>
        <v>Aug</v>
      </c>
      <c r="F1599" s="19">
        <v>6</v>
      </c>
      <c r="G1599" s="40">
        <f t="shared" si="266"/>
        <v>21768</v>
      </c>
      <c r="H1599" s="19">
        <v>0</v>
      </c>
      <c r="I1599" s="19">
        <v>13770.1</v>
      </c>
      <c r="J1599" s="41">
        <v>13770.1</v>
      </c>
      <c r="K1599" s="19" t="s">
        <v>8298</v>
      </c>
      <c r="L1599" s="19" t="str">
        <v>tier - 3</v>
      </c>
      <c r="M1599" s="19" t="s">
        <v>8302</v>
      </c>
      <c r="N1599" s="19" t="str">
        <v>tier - 1</v>
      </c>
      <c r="O1599" s="19" t="s">
        <v>8315</v>
      </c>
      <c r="P1599" s="19" t="str">
        <v>R1012</v>
      </c>
      <c r="Q1599" s="19">
        <f ca="1" t="shared" si="267"/>
        <v>66</v>
      </c>
      <c r="R1599" s="29"/>
      <c r="U1599" s="19" t="s">
        <v>8301</v>
      </c>
      <c r="V1599" s="19" t="str">
        <f t="shared" si="273"/>
        <v>Nov</v>
      </c>
      <c r="X1599" s="19">
        <f t="shared" si="274"/>
        <v>1961</v>
      </c>
      <c r="AG1599" s="19" t="s">
        <v>5775</v>
      </c>
      <c r="AH1599" s="19" t="s">
        <v>8336</v>
      </c>
      <c r="AI1599" s="19" t="s">
        <v>8298</v>
      </c>
      <c r="AJ1599" s="19" t="s">
        <v>8297</v>
      </c>
      <c r="AK1599" s="19" t="str">
        <v>tier - 3</v>
      </c>
      <c r="AL1599" s="19" t="str">
        <v>tier - 2</v>
      </c>
      <c r="AT1599" s="19" t="s">
        <v>8340</v>
      </c>
      <c r="AU1599" s="19" t="str">
        <v>R1021</v>
      </c>
      <c r="BD1599" s="39">
        <v>1963</v>
      </c>
      <c r="BE1599" s="19" t="str">
        <f t="shared" si="269"/>
        <v>Aug</v>
      </c>
      <c r="BF1599" s="19">
        <v>4</v>
      </c>
      <c r="BG1599" s="40">
        <f t="shared" si="270"/>
        <v>23227</v>
      </c>
      <c r="BM1599" s="39">
        <v>1985</v>
      </c>
      <c r="BN1599" s="19" t="str">
        <f t="shared" si="271"/>
        <v>Sep</v>
      </c>
      <c r="BO1599" s="19">
        <v>14</v>
      </c>
      <c r="BP1599" s="40">
        <f t="shared" si="268"/>
        <v>31304</v>
      </c>
      <c r="BQ1599" s="19">
        <f ca="1" t="shared" si="272"/>
        <v>40</v>
      </c>
      <c r="BU1599" s="19">
        <v>13685.51</v>
      </c>
      <c r="BV1599" s="41">
        <v>13685.51</v>
      </c>
    </row>
    <row r="1600" spans="1:74">
      <c r="A1600" s="19" t="s">
        <v>5802</v>
      </c>
      <c r="B1600" s="39">
        <v>1966</v>
      </c>
      <c r="C1600" s="19">
        <f t="shared" si="265"/>
        <v>1966</v>
      </c>
      <c r="D1600" s="19" t="s">
        <v>8301</v>
      </c>
      <c r="E1600" s="19" t="str">
        <f t="shared" si="264"/>
        <v>Nov</v>
      </c>
      <c r="F1600" s="19">
        <v>10</v>
      </c>
      <c r="G1600" s="40">
        <f t="shared" si="266"/>
        <v>24421</v>
      </c>
      <c r="H1600" s="19">
        <v>0</v>
      </c>
      <c r="I1600" s="19">
        <v>13801.61</v>
      </c>
      <c r="J1600" s="41">
        <v>13801.61</v>
      </c>
      <c r="K1600" s="19" t="s">
        <v>8298</v>
      </c>
      <c r="L1600" s="19" t="str">
        <v>tier - 3</v>
      </c>
      <c r="M1600" s="19" t="s">
        <v>8298</v>
      </c>
      <c r="N1600" s="19" t="str">
        <v>tier - 3</v>
      </c>
      <c r="O1600" s="19" t="s">
        <v>8343</v>
      </c>
      <c r="P1600" s="19" t="str">
        <v>R1026</v>
      </c>
      <c r="Q1600" s="19">
        <f ca="1" t="shared" si="267"/>
        <v>58</v>
      </c>
      <c r="R1600" s="29"/>
      <c r="U1600" s="19" t="s">
        <v>8296</v>
      </c>
      <c r="V1600" s="19" t="str">
        <f t="shared" si="273"/>
        <v>Jul</v>
      </c>
      <c r="X1600" s="19">
        <f t="shared" si="274"/>
        <v>1969</v>
      </c>
      <c r="AG1600" s="19" t="s">
        <v>5779</v>
      </c>
      <c r="AH1600" s="19" t="s">
        <v>8336</v>
      </c>
      <c r="AI1600" s="19" t="s">
        <v>8298</v>
      </c>
      <c r="AJ1600" s="19" t="s">
        <v>8302</v>
      </c>
      <c r="AK1600" s="19" t="str">
        <v>tier - 3</v>
      </c>
      <c r="AL1600" s="19" t="str">
        <v>tier - 1</v>
      </c>
      <c r="AT1600" s="19" t="s">
        <v>8343</v>
      </c>
      <c r="AU1600" s="19" t="str">
        <v>R1026</v>
      </c>
      <c r="BD1600" s="39">
        <v>1985</v>
      </c>
      <c r="BE1600" s="19" t="str">
        <f t="shared" si="269"/>
        <v>Sep</v>
      </c>
      <c r="BF1600" s="19">
        <v>14</v>
      </c>
      <c r="BG1600" s="40">
        <f t="shared" si="270"/>
        <v>31304</v>
      </c>
      <c r="BM1600" s="39">
        <v>1986</v>
      </c>
      <c r="BN1600" s="19" t="str">
        <f t="shared" si="271"/>
        <v>Nov</v>
      </c>
      <c r="BO1600" s="19">
        <v>24</v>
      </c>
      <c r="BP1600" s="40">
        <f t="shared" si="268"/>
        <v>31740</v>
      </c>
      <c r="BQ1600" s="19">
        <f ca="1" t="shared" si="272"/>
        <v>38</v>
      </c>
      <c r="BU1600" s="19">
        <v>13714.55</v>
      </c>
      <c r="BV1600" s="41">
        <v>13714.55</v>
      </c>
    </row>
    <row r="1601" spans="1:74">
      <c r="A1601" s="19" t="s">
        <v>5805</v>
      </c>
      <c r="B1601" s="39">
        <v>1986</v>
      </c>
      <c r="C1601" s="19">
        <f t="shared" si="265"/>
        <v>1986</v>
      </c>
      <c r="D1601" s="19" t="s">
        <v>8326</v>
      </c>
      <c r="E1601" s="19" t="str">
        <f t="shared" si="264"/>
        <v>Dec</v>
      </c>
      <c r="F1601" s="19">
        <v>8</v>
      </c>
      <c r="G1601" s="40">
        <f t="shared" si="266"/>
        <v>31754</v>
      </c>
      <c r="H1601" s="19">
        <v>3</v>
      </c>
      <c r="I1601" s="19">
        <v>13819.49</v>
      </c>
      <c r="J1601" s="41">
        <v>13819.49</v>
      </c>
      <c r="K1601" s="19" t="s">
        <v>8298</v>
      </c>
      <c r="L1601" s="19" t="str">
        <v>tier - 3</v>
      </c>
      <c r="M1601" s="19" t="s">
        <v>8297</v>
      </c>
      <c r="N1601" s="19" t="str">
        <v>tier - 2</v>
      </c>
      <c r="O1601" s="19" t="s">
        <v>8315</v>
      </c>
      <c r="P1601" s="19" t="str">
        <v>R1012</v>
      </c>
      <c r="Q1601" s="19">
        <f ca="1" t="shared" si="267"/>
        <v>38</v>
      </c>
      <c r="R1601" s="29"/>
      <c r="U1601" s="19" t="s">
        <v>8326</v>
      </c>
      <c r="V1601" s="19" t="str">
        <f t="shared" si="273"/>
        <v>Dec</v>
      </c>
      <c r="X1601" s="19">
        <f t="shared" si="274"/>
        <v>1961</v>
      </c>
      <c r="AG1601" s="19" t="s">
        <v>5783</v>
      </c>
      <c r="AH1601" s="19" t="s">
        <v>8336</v>
      </c>
      <c r="AI1601" s="19" t="s">
        <v>8298</v>
      </c>
      <c r="AJ1601" s="19" t="s">
        <v>8297</v>
      </c>
      <c r="AK1601" s="19" t="str">
        <v>tier - 3</v>
      </c>
      <c r="AL1601" s="19" t="str">
        <v>tier - 2</v>
      </c>
      <c r="AT1601" s="19" t="s">
        <v>8338</v>
      </c>
      <c r="AU1601" s="19" t="str">
        <v>R1023</v>
      </c>
      <c r="BD1601" s="39">
        <v>1986</v>
      </c>
      <c r="BE1601" s="19" t="str">
        <f t="shared" si="269"/>
        <v>Nov</v>
      </c>
      <c r="BF1601" s="19">
        <v>24</v>
      </c>
      <c r="BG1601" s="40">
        <f t="shared" si="270"/>
        <v>31740</v>
      </c>
      <c r="BM1601" s="39">
        <v>1981</v>
      </c>
      <c r="BN1601" s="19" t="str">
        <f t="shared" si="271"/>
        <v>Aug</v>
      </c>
      <c r="BO1601" s="19">
        <v>2</v>
      </c>
      <c r="BP1601" s="40">
        <f t="shared" si="268"/>
        <v>29800</v>
      </c>
      <c r="BQ1601" s="19">
        <f ca="1" t="shared" si="272"/>
        <v>44</v>
      </c>
      <c r="BU1601" s="19">
        <v>13725.47</v>
      </c>
      <c r="BV1601" s="41">
        <v>13725.47</v>
      </c>
    </row>
    <row r="1602" spans="1:74">
      <c r="A1602" s="19" t="s">
        <v>5808</v>
      </c>
      <c r="B1602" s="39">
        <v>1958</v>
      </c>
      <c r="C1602" s="19">
        <f t="shared" si="265"/>
        <v>1958</v>
      </c>
      <c r="D1602" s="19" t="s">
        <v>8301</v>
      </c>
      <c r="E1602" s="19" t="str">
        <f t="shared" ref="E1602:E1665" si="275">SUBSTITUTE(D1602,"?","Sep")</f>
        <v>Nov</v>
      </c>
      <c r="F1602" s="19">
        <v>25</v>
      </c>
      <c r="G1602" s="40">
        <f t="shared" si="266"/>
        <v>21514</v>
      </c>
      <c r="H1602" s="19">
        <v>0</v>
      </c>
      <c r="I1602" s="19">
        <v>13822.8</v>
      </c>
      <c r="J1602" s="41">
        <v>13822.8</v>
      </c>
      <c r="K1602" s="19" t="s">
        <v>8298</v>
      </c>
      <c r="L1602" s="19" t="str">
        <v>tier - 3</v>
      </c>
      <c r="M1602" s="19" t="s">
        <v>8298</v>
      </c>
      <c r="N1602" s="19" t="str">
        <v>tier - 3</v>
      </c>
      <c r="O1602" s="19" t="s">
        <v>8330</v>
      </c>
      <c r="P1602" s="19" t="str">
        <v>R1011</v>
      </c>
      <c r="Q1602" s="19">
        <f ca="1" t="shared" si="267"/>
        <v>66</v>
      </c>
      <c r="R1602" s="29"/>
      <c r="U1602" s="19" t="s">
        <v>8296</v>
      </c>
      <c r="V1602" s="19" t="str">
        <f t="shared" si="273"/>
        <v>Jul</v>
      </c>
      <c r="X1602" s="19">
        <f t="shared" si="274"/>
        <v>1984</v>
      </c>
      <c r="AG1602" s="19" t="s">
        <v>5787</v>
      </c>
      <c r="AH1602" s="19" t="s">
        <v>8336</v>
      </c>
      <c r="AI1602" s="19" t="s">
        <v>8298</v>
      </c>
      <c r="AJ1602" s="19" t="s">
        <v>8297</v>
      </c>
      <c r="AK1602" s="19" t="str">
        <v>tier - 3</v>
      </c>
      <c r="AL1602" s="19" t="str">
        <v>tier - 2</v>
      </c>
      <c r="AT1602" s="19" t="s">
        <v>8337</v>
      </c>
      <c r="AU1602" s="19" t="str">
        <v>R1024</v>
      </c>
      <c r="BD1602" s="39">
        <v>1981</v>
      </c>
      <c r="BE1602" s="19" t="str">
        <f t="shared" si="269"/>
        <v>Aug</v>
      </c>
      <c r="BF1602" s="19">
        <v>2</v>
      </c>
      <c r="BG1602" s="40">
        <f t="shared" si="270"/>
        <v>29800</v>
      </c>
      <c r="BM1602" s="39">
        <v>1985</v>
      </c>
      <c r="BN1602" s="19" t="str">
        <f t="shared" si="271"/>
        <v>Aug</v>
      </c>
      <c r="BO1602" s="19">
        <v>29</v>
      </c>
      <c r="BP1602" s="40">
        <f t="shared" si="268"/>
        <v>31288</v>
      </c>
      <c r="BQ1602" s="19">
        <f ca="1" t="shared" si="272"/>
        <v>40</v>
      </c>
      <c r="BU1602" s="19">
        <v>13726.21</v>
      </c>
      <c r="BV1602" s="41">
        <v>13726.21</v>
      </c>
    </row>
    <row r="1603" spans="1:74">
      <c r="A1603" s="19" t="s">
        <v>5812</v>
      </c>
      <c r="B1603" s="39">
        <v>1958</v>
      </c>
      <c r="C1603" s="19">
        <f t="shared" ref="C1603:C1666" si="276">IF(B1603="?",ROUND(AVERAGE($B$2:$B$2336),0),B1603)</f>
        <v>1958</v>
      </c>
      <c r="D1603" s="19" t="s">
        <v>8326</v>
      </c>
      <c r="E1603" s="19" t="str">
        <f t="shared" si="275"/>
        <v>Dec</v>
      </c>
      <c r="F1603" s="19">
        <v>10</v>
      </c>
      <c r="G1603" s="40">
        <f t="shared" ref="G1603:G1666" si="277">DATE(C1603,MONTH(E1603&amp;2),F1603)</f>
        <v>21529</v>
      </c>
      <c r="H1603" s="19">
        <v>0</v>
      </c>
      <c r="I1603" s="19">
        <v>13831.12</v>
      </c>
      <c r="J1603" s="41">
        <v>13831.12</v>
      </c>
      <c r="K1603" s="19" t="s">
        <v>8298</v>
      </c>
      <c r="L1603" s="19" t="str">
        <v>tier - 3</v>
      </c>
      <c r="M1603" s="19" t="s">
        <v>8302</v>
      </c>
      <c r="N1603" s="19" t="str">
        <v>tier - 1</v>
      </c>
      <c r="O1603" s="19" t="s">
        <v>8299</v>
      </c>
      <c r="P1603" s="19" t="str">
        <v>R1013</v>
      </c>
      <c r="Q1603" s="19">
        <f ca="1" t="shared" ref="Q1603:Q1666" si="278">INT((TODAY()-G1603)/365.25)</f>
        <v>66</v>
      </c>
      <c r="R1603" s="29"/>
      <c r="U1603" s="19" t="s">
        <v>8328</v>
      </c>
      <c r="V1603" s="19" t="str">
        <f t="shared" si="273"/>
        <v>Aug</v>
      </c>
      <c r="X1603" s="19">
        <f t="shared" si="274"/>
        <v>1963</v>
      </c>
      <c r="AG1603" s="19" t="s">
        <v>5789</v>
      </c>
      <c r="AH1603" s="19" t="s">
        <v>8336</v>
      </c>
      <c r="AI1603" s="19" t="s">
        <v>8298</v>
      </c>
      <c r="AJ1603" s="19" t="s">
        <v>8298</v>
      </c>
      <c r="AK1603" s="19" t="str">
        <v>tier - 3</v>
      </c>
      <c r="AL1603" s="19" t="str">
        <v>tier - 3</v>
      </c>
      <c r="AT1603" s="19" t="s">
        <v>8343</v>
      </c>
      <c r="AU1603" s="19" t="str">
        <v>R1026</v>
      </c>
      <c r="BD1603" s="39">
        <v>1985</v>
      </c>
      <c r="BE1603" s="19" t="str">
        <f t="shared" si="269"/>
        <v>Aug</v>
      </c>
      <c r="BF1603" s="19">
        <v>29</v>
      </c>
      <c r="BG1603" s="40">
        <f t="shared" si="270"/>
        <v>31288</v>
      </c>
      <c r="BM1603" s="39">
        <v>1969</v>
      </c>
      <c r="BN1603" s="19" t="str">
        <f t="shared" si="271"/>
        <v>Oct</v>
      </c>
      <c r="BO1603" s="19">
        <v>23</v>
      </c>
      <c r="BP1603" s="40">
        <f t="shared" si="268"/>
        <v>25499</v>
      </c>
      <c r="BQ1603" s="19">
        <f ca="1" t="shared" si="272"/>
        <v>56</v>
      </c>
      <c r="BU1603" s="19">
        <v>13746.74</v>
      </c>
      <c r="BV1603" s="41">
        <v>13746.74</v>
      </c>
    </row>
    <row r="1604" spans="1:74">
      <c r="A1604" s="19" t="s">
        <v>5816</v>
      </c>
      <c r="B1604" s="39">
        <v>2003</v>
      </c>
      <c r="C1604" s="19">
        <f t="shared" si="276"/>
        <v>2003</v>
      </c>
      <c r="D1604" s="19" t="s">
        <v>8303</v>
      </c>
      <c r="E1604" s="19" t="str">
        <f t="shared" si="275"/>
        <v>Jun</v>
      </c>
      <c r="F1604" s="19">
        <v>7</v>
      </c>
      <c r="G1604" s="40">
        <f t="shared" si="277"/>
        <v>37779</v>
      </c>
      <c r="H1604" s="19">
        <v>0</v>
      </c>
      <c r="I1604" s="19">
        <v>13844.51</v>
      </c>
      <c r="J1604" s="41">
        <v>13844.51</v>
      </c>
      <c r="K1604" s="19" t="s">
        <v>8297</v>
      </c>
      <c r="L1604" s="19" t="str">
        <v>tier - 2</v>
      </c>
      <c r="M1604" s="19" t="s">
        <v>8302</v>
      </c>
      <c r="N1604" s="19" t="str">
        <v>tier - 1</v>
      </c>
      <c r="O1604" s="19" t="s">
        <v>8330</v>
      </c>
      <c r="P1604" s="19" t="str">
        <v>R1011</v>
      </c>
      <c r="Q1604" s="19">
        <f ca="1" t="shared" si="278"/>
        <v>22</v>
      </c>
      <c r="R1604" s="29"/>
      <c r="U1604" s="19" t="s">
        <v>8310</v>
      </c>
      <c r="V1604" s="19" t="str">
        <f t="shared" si="273"/>
        <v>Sep</v>
      </c>
      <c r="X1604" s="19">
        <f t="shared" si="274"/>
        <v>1985</v>
      </c>
      <c r="AG1604" s="19" t="s">
        <v>5792</v>
      </c>
      <c r="AH1604" s="19" t="s">
        <v>8336</v>
      </c>
      <c r="AI1604" s="19" t="s">
        <v>8298</v>
      </c>
      <c r="AJ1604" s="19" t="s">
        <v>8297</v>
      </c>
      <c r="AK1604" s="19" t="str">
        <v>tier - 3</v>
      </c>
      <c r="AL1604" s="19" t="str">
        <v>tier - 2</v>
      </c>
      <c r="AT1604" s="19" t="s">
        <v>8343</v>
      </c>
      <c r="AU1604" s="19" t="str">
        <v>R1026</v>
      </c>
      <c r="BD1604" s="39">
        <v>1969</v>
      </c>
      <c r="BE1604" s="19" t="str">
        <f t="shared" si="269"/>
        <v>Oct</v>
      </c>
      <c r="BF1604" s="19">
        <v>23</v>
      </c>
      <c r="BG1604" s="40">
        <f t="shared" si="270"/>
        <v>25499</v>
      </c>
      <c r="BM1604" s="39">
        <v>2004</v>
      </c>
      <c r="BN1604" s="19" t="str">
        <f t="shared" si="271"/>
        <v>Jul</v>
      </c>
      <c r="BO1604" s="19">
        <v>16</v>
      </c>
      <c r="BP1604" s="40">
        <f t="shared" si="268"/>
        <v>38184</v>
      </c>
      <c r="BQ1604" s="19">
        <f ca="1" t="shared" si="272"/>
        <v>21</v>
      </c>
      <c r="BU1604" s="19">
        <v>13747.87</v>
      </c>
      <c r="BV1604" s="41">
        <v>13747.87</v>
      </c>
    </row>
    <row r="1605" spans="1:74">
      <c r="A1605" s="19" t="s">
        <v>5819</v>
      </c>
      <c r="B1605" s="39">
        <v>1960</v>
      </c>
      <c r="C1605" s="19">
        <f t="shared" si="276"/>
        <v>1960</v>
      </c>
      <c r="D1605" s="19" t="s">
        <v>8296</v>
      </c>
      <c r="E1605" s="19" t="str">
        <f t="shared" si="275"/>
        <v>Jul</v>
      </c>
      <c r="F1605" s="19">
        <v>21</v>
      </c>
      <c r="G1605" s="40">
        <f t="shared" si="277"/>
        <v>22118</v>
      </c>
      <c r="H1605" s="19">
        <v>0</v>
      </c>
      <c r="I1605" s="19">
        <v>13844.8</v>
      </c>
      <c r="J1605" s="41">
        <v>13844.8</v>
      </c>
      <c r="K1605" s="19" t="s">
        <v>8297</v>
      </c>
      <c r="L1605" s="19" t="str">
        <v>tier - 2</v>
      </c>
      <c r="M1605" s="19" t="s">
        <v>8297</v>
      </c>
      <c r="N1605" s="19" t="str">
        <v>tier - 2</v>
      </c>
      <c r="O1605" s="19" t="s">
        <v>8315</v>
      </c>
      <c r="P1605" s="19" t="str">
        <v>R1012</v>
      </c>
      <c r="Q1605" s="19">
        <f ca="1" t="shared" si="278"/>
        <v>65</v>
      </c>
      <c r="R1605" s="29"/>
      <c r="U1605" s="19" t="s">
        <v>8301</v>
      </c>
      <c r="V1605" s="19" t="str">
        <f t="shared" si="273"/>
        <v>Nov</v>
      </c>
      <c r="X1605" s="19">
        <f t="shared" si="274"/>
        <v>1986</v>
      </c>
      <c r="AG1605" s="19" t="s">
        <v>5795</v>
      </c>
      <c r="AH1605" s="19" t="s">
        <v>8336</v>
      </c>
      <c r="AI1605" s="19" t="s">
        <v>8298</v>
      </c>
      <c r="AJ1605" s="19" t="s">
        <v>8297</v>
      </c>
      <c r="AK1605" s="19" t="str">
        <v>tier - 3</v>
      </c>
      <c r="AL1605" s="19" t="str">
        <v>tier - 2</v>
      </c>
      <c r="AT1605" s="19" t="s">
        <v>8334</v>
      </c>
      <c r="AU1605" s="19" t="str">
        <v>R1018</v>
      </c>
      <c r="BD1605" s="39">
        <v>2004</v>
      </c>
      <c r="BE1605" s="19" t="str">
        <f t="shared" si="269"/>
        <v>Jul</v>
      </c>
      <c r="BF1605" s="19">
        <v>16</v>
      </c>
      <c r="BG1605" s="40">
        <f t="shared" si="270"/>
        <v>38184</v>
      </c>
      <c r="BM1605" s="39">
        <v>1959</v>
      </c>
      <c r="BN1605" s="19" t="str">
        <f t="shared" si="271"/>
        <v>Aug</v>
      </c>
      <c r="BO1605" s="19">
        <v>6</v>
      </c>
      <c r="BP1605" s="40">
        <f t="shared" si="268"/>
        <v>21768</v>
      </c>
      <c r="BQ1605" s="19">
        <f ca="1" t="shared" si="272"/>
        <v>66</v>
      </c>
      <c r="BU1605" s="19">
        <v>13770.1</v>
      </c>
      <c r="BV1605" s="41">
        <v>13770.1</v>
      </c>
    </row>
    <row r="1606" spans="1:74">
      <c r="A1606" s="19" t="s">
        <v>5822</v>
      </c>
      <c r="B1606" s="39">
        <v>1978</v>
      </c>
      <c r="C1606" s="19">
        <f t="shared" si="276"/>
        <v>1978</v>
      </c>
      <c r="D1606" s="19" t="s">
        <v>8326</v>
      </c>
      <c r="E1606" s="19" t="str">
        <f t="shared" si="275"/>
        <v>Dec</v>
      </c>
      <c r="F1606" s="19">
        <v>19</v>
      </c>
      <c r="G1606" s="40">
        <f t="shared" si="277"/>
        <v>28843</v>
      </c>
      <c r="H1606" s="19">
        <v>2</v>
      </c>
      <c r="I1606" s="19">
        <v>13874.89</v>
      </c>
      <c r="J1606" s="41">
        <v>13874.89</v>
      </c>
      <c r="K1606" s="19" t="s">
        <v>8297</v>
      </c>
      <c r="L1606" s="19" t="str">
        <v>tier - 2</v>
      </c>
      <c r="M1606" s="19" t="s">
        <v>8302</v>
      </c>
      <c r="N1606" s="19" t="str">
        <v>tier - 1</v>
      </c>
      <c r="O1606" s="19" t="s">
        <v>8315</v>
      </c>
      <c r="P1606" s="19" t="str">
        <v>R1012</v>
      </c>
      <c r="Q1606" s="19">
        <f ca="1" t="shared" si="278"/>
        <v>46</v>
      </c>
      <c r="R1606" s="29"/>
      <c r="U1606" s="19" t="s">
        <v>8328</v>
      </c>
      <c r="V1606" s="19" t="str">
        <f t="shared" si="273"/>
        <v>Aug</v>
      </c>
      <c r="X1606" s="19">
        <f t="shared" si="274"/>
        <v>1981</v>
      </c>
      <c r="AG1606" s="19" t="s">
        <v>5798</v>
      </c>
      <c r="AH1606" s="19" t="s">
        <v>8336</v>
      </c>
      <c r="AI1606" s="19" t="s">
        <v>8298</v>
      </c>
      <c r="AJ1606" s="19" t="s">
        <v>8302</v>
      </c>
      <c r="AK1606" s="19" t="str">
        <v>tier - 3</v>
      </c>
      <c r="AL1606" s="19" t="str">
        <v>tier - 1</v>
      </c>
      <c r="AT1606" s="19" t="s">
        <v>8315</v>
      </c>
      <c r="AU1606" s="19" t="str">
        <v>R1012</v>
      </c>
      <c r="BD1606" s="39">
        <v>1959</v>
      </c>
      <c r="BE1606" s="19" t="str">
        <f t="shared" si="269"/>
        <v>Aug</v>
      </c>
      <c r="BF1606" s="19">
        <v>6</v>
      </c>
      <c r="BG1606" s="40">
        <f t="shared" si="270"/>
        <v>21768</v>
      </c>
      <c r="BM1606" s="39">
        <v>1966</v>
      </c>
      <c r="BN1606" s="19" t="str">
        <f t="shared" si="271"/>
        <v>Nov</v>
      </c>
      <c r="BO1606" s="19">
        <v>10</v>
      </c>
      <c r="BP1606" s="40">
        <f t="shared" si="268"/>
        <v>24421</v>
      </c>
      <c r="BQ1606" s="19">
        <f ca="1" t="shared" si="272"/>
        <v>58</v>
      </c>
      <c r="BU1606" s="19">
        <v>13801.61</v>
      </c>
      <c r="BV1606" s="41">
        <v>13801.61</v>
      </c>
    </row>
    <row r="1607" spans="1:74">
      <c r="A1607" s="19" t="s">
        <v>5826</v>
      </c>
      <c r="B1607" s="39">
        <v>1959</v>
      </c>
      <c r="C1607" s="19">
        <f t="shared" si="276"/>
        <v>1959</v>
      </c>
      <c r="D1607" s="19" t="s">
        <v>8329</v>
      </c>
      <c r="E1607" s="19" t="str">
        <f t="shared" si="275"/>
        <v>Oct</v>
      </c>
      <c r="F1607" s="19">
        <v>5</v>
      </c>
      <c r="G1607" s="40">
        <f t="shared" si="277"/>
        <v>21828</v>
      </c>
      <c r="H1607" s="19">
        <v>0</v>
      </c>
      <c r="I1607" s="19">
        <v>13880.95</v>
      </c>
      <c r="J1607" s="41">
        <v>13880.95</v>
      </c>
      <c r="K1607" s="19" t="s">
        <v>8297</v>
      </c>
      <c r="L1607" s="19" t="str">
        <v>tier - 2</v>
      </c>
      <c r="M1607" s="19" t="s">
        <v>8297</v>
      </c>
      <c r="N1607" s="19" t="str">
        <v>tier - 2</v>
      </c>
      <c r="O1607" s="19" t="s">
        <v>8330</v>
      </c>
      <c r="P1607" s="19" t="str">
        <v>R1011</v>
      </c>
      <c r="Q1607" s="19">
        <f ca="1" t="shared" si="278"/>
        <v>66</v>
      </c>
      <c r="R1607" s="29"/>
      <c r="U1607" s="19" t="s">
        <v>8328</v>
      </c>
      <c r="V1607" s="19" t="str">
        <f t="shared" si="273"/>
        <v>Aug</v>
      </c>
      <c r="X1607" s="19">
        <f t="shared" si="274"/>
        <v>1985</v>
      </c>
      <c r="AG1607" s="19" t="s">
        <v>5802</v>
      </c>
      <c r="AH1607" s="19" t="s">
        <v>8336</v>
      </c>
      <c r="AI1607" s="19" t="s">
        <v>8298</v>
      </c>
      <c r="AJ1607" s="19" t="s">
        <v>8298</v>
      </c>
      <c r="AK1607" s="19" t="str">
        <v>tier - 3</v>
      </c>
      <c r="AL1607" s="19" t="str">
        <v>tier - 3</v>
      </c>
      <c r="AT1607" s="19" t="s">
        <v>8343</v>
      </c>
      <c r="AU1607" s="19" t="str">
        <v>R1026</v>
      </c>
      <c r="BD1607" s="39">
        <v>1966</v>
      </c>
      <c r="BE1607" s="19" t="str">
        <f t="shared" si="269"/>
        <v>Nov</v>
      </c>
      <c r="BF1607" s="19">
        <v>10</v>
      </c>
      <c r="BG1607" s="40">
        <f t="shared" si="270"/>
        <v>24421</v>
      </c>
      <c r="BM1607" s="39">
        <v>1986</v>
      </c>
      <c r="BN1607" s="19" t="str">
        <f t="shared" si="271"/>
        <v>Dec</v>
      </c>
      <c r="BO1607" s="19">
        <v>8</v>
      </c>
      <c r="BP1607" s="40">
        <f t="shared" si="268"/>
        <v>31754</v>
      </c>
      <c r="BQ1607" s="19">
        <f ca="1" t="shared" si="272"/>
        <v>38</v>
      </c>
      <c r="BU1607" s="19">
        <v>13819.49</v>
      </c>
      <c r="BV1607" s="41">
        <v>13819.49</v>
      </c>
    </row>
    <row r="1608" spans="1:74">
      <c r="A1608" s="19" t="s">
        <v>5829</v>
      </c>
      <c r="B1608" s="39">
        <v>1985</v>
      </c>
      <c r="C1608" s="19">
        <f t="shared" si="276"/>
        <v>1985</v>
      </c>
      <c r="D1608" s="19" t="s">
        <v>8310</v>
      </c>
      <c r="E1608" s="19" t="str">
        <f t="shared" si="275"/>
        <v>Sep</v>
      </c>
      <c r="F1608" s="19">
        <v>25</v>
      </c>
      <c r="G1608" s="40">
        <f t="shared" si="277"/>
        <v>31315</v>
      </c>
      <c r="H1608" s="19">
        <v>3</v>
      </c>
      <c r="I1608" s="19">
        <v>13886.4</v>
      </c>
      <c r="J1608" s="41">
        <v>13886.4</v>
      </c>
      <c r="K1608" s="19" t="s">
        <v>8297</v>
      </c>
      <c r="L1608" s="19" t="str">
        <v>tier - 2</v>
      </c>
      <c r="M1608" s="19" t="s">
        <v>8297</v>
      </c>
      <c r="N1608" s="19" t="str">
        <v>tier - 2</v>
      </c>
      <c r="O1608" s="19" t="s">
        <v>8315</v>
      </c>
      <c r="P1608" s="19" t="str">
        <v>R1012</v>
      </c>
      <c r="Q1608" s="19">
        <f ca="1" t="shared" si="278"/>
        <v>40</v>
      </c>
      <c r="R1608" s="29"/>
      <c r="U1608" s="19" t="s">
        <v>8329</v>
      </c>
      <c r="V1608" s="19" t="str">
        <f t="shared" si="273"/>
        <v>Oct</v>
      </c>
      <c r="X1608" s="19">
        <f t="shared" si="274"/>
        <v>1969</v>
      </c>
      <c r="AG1608" s="19" t="s">
        <v>5805</v>
      </c>
      <c r="AH1608" s="19" t="s">
        <v>8336</v>
      </c>
      <c r="AI1608" s="19" t="s">
        <v>8298</v>
      </c>
      <c r="AJ1608" s="19" t="s">
        <v>8297</v>
      </c>
      <c r="AK1608" s="19" t="str">
        <v>tier - 3</v>
      </c>
      <c r="AL1608" s="19" t="str">
        <v>tier - 2</v>
      </c>
      <c r="AT1608" s="19" t="s">
        <v>8315</v>
      </c>
      <c r="AU1608" s="19" t="str">
        <v>R1012</v>
      </c>
      <c r="BD1608" s="39">
        <v>1986</v>
      </c>
      <c r="BE1608" s="19" t="str">
        <f t="shared" si="269"/>
        <v>Dec</v>
      </c>
      <c r="BF1608" s="19">
        <v>8</v>
      </c>
      <c r="BG1608" s="40">
        <f t="shared" si="270"/>
        <v>31754</v>
      </c>
      <c r="BM1608" s="39">
        <v>1958</v>
      </c>
      <c r="BN1608" s="19" t="str">
        <f t="shared" si="271"/>
        <v>Nov</v>
      </c>
      <c r="BO1608" s="19">
        <v>25</v>
      </c>
      <c r="BP1608" s="40">
        <f t="shared" ref="BP1608:BP1671" si="279">DATE(BM1608,MONTH(5&amp;BN1608),BO1608)</f>
        <v>21514</v>
      </c>
      <c r="BQ1608" s="19">
        <f ca="1" t="shared" si="272"/>
        <v>66</v>
      </c>
      <c r="BU1608" s="19">
        <v>13822.8</v>
      </c>
      <c r="BV1608" s="41">
        <v>13822.8</v>
      </c>
    </row>
    <row r="1609" spans="1:74">
      <c r="A1609" s="19" t="s">
        <v>5832</v>
      </c>
      <c r="B1609" s="39">
        <v>1959</v>
      </c>
      <c r="C1609" s="19">
        <f t="shared" si="276"/>
        <v>1959</v>
      </c>
      <c r="D1609" s="19" t="s">
        <v>8326</v>
      </c>
      <c r="E1609" s="19" t="str">
        <f t="shared" si="275"/>
        <v>Dec</v>
      </c>
      <c r="F1609" s="19">
        <v>29</v>
      </c>
      <c r="G1609" s="40">
        <f t="shared" si="277"/>
        <v>21913</v>
      </c>
      <c r="H1609" s="19">
        <v>0</v>
      </c>
      <c r="I1609" s="19">
        <v>13887.2</v>
      </c>
      <c r="J1609" s="41">
        <v>13887.2</v>
      </c>
      <c r="K1609" s="19" t="s">
        <v>8297</v>
      </c>
      <c r="L1609" s="19" t="str">
        <v>tier - 2</v>
      </c>
      <c r="M1609" s="19" t="s">
        <v>8298</v>
      </c>
      <c r="N1609" s="19" t="str">
        <v>tier - 3</v>
      </c>
      <c r="O1609" s="19" t="s">
        <v>8299</v>
      </c>
      <c r="P1609" s="19" t="str">
        <v>R1013</v>
      </c>
      <c r="Q1609" s="19">
        <f ca="1" t="shared" si="278"/>
        <v>65</v>
      </c>
      <c r="R1609" s="29"/>
      <c r="U1609" s="19" t="s">
        <v>8296</v>
      </c>
      <c r="V1609" s="19" t="str">
        <f t="shared" si="273"/>
        <v>Jul</v>
      </c>
      <c r="X1609" s="19">
        <f t="shared" si="274"/>
        <v>2004</v>
      </c>
      <c r="AG1609" s="19" t="s">
        <v>5808</v>
      </c>
      <c r="AH1609" s="19" t="s">
        <v>8336</v>
      </c>
      <c r="AI1609" s="19" t="s">
        <v>8298</v>
      </c>
      <c r="AJ1609" s="19" t="s">
        <v>8298</v>
      </c>
      <c r="AK1609" s="19" t="str">
        <v>tier - 3</v>
      </c>
      <c r="AL1609" s="19" t="str">
        <v>tier - 3</v>
      </c>
      <c r="AT1609" s="19" t="s">
        <v>8330</v>
      </c>
      <c r="AU1609" s="19" t="str">
        <v>R1011</v>
      </c>
      <c r="BD1609" s="39">
        <v>1958</v>
      </c>
      <c r="BE1609" s="19" t="str">
        <f t="shared" ref="BE1609:BE1672" si="280">SUBSTITUTE(D1602,"?","Sep")</f>
        <v>Nov</v>
      </c>
      <c r="BF1609" s="19">
        <v>25</v>
      </c>
      <c r="BG1609" s="40">
        <f t="shared" ref="BG1609:BG1672" si="281">DATE(BD1609,MONTH(5&amp;BE1609),BF1609)</f>
        <v>21514</v>
      </c>
      <c r="BM1609" s="39">
        <v>1958</v>
      </c>
      <c r="BN1609" s="19" t="str">
        <f t="shared" ref="BN1609:BN1672" si="282">SUBSTITUTE(E1603,"?","Sep")</f>
        <v>Dec</v>
      </c>
      <c r="BO1609" s="19">
        <v>10</v>
      </c>
      <c r="BP1609" s="40">
        <f t="shared" si="279"/>
        <v>21529</v>
      </c>
      <c r="BQ1609" s="19">
        <f ca="1" t="shared" ref="BQ1609:BQ1672" si="283">INT((TODAY()-BP1609)/365.25)</f>
        <v>66</v>
      </c>
      <c r="BU1609" s="19">
        <v>13831.12</v>
      </c>
      <c r="BV1609" s="41">
        <v>13831.12</v>
      </c>
    </row>
    <row r="1610" spans="1:74">
      <c r="A1610" s="19" t="s">
        <v>5835</v>
      </c>
      <c r="B1610" s="39">
        <v>1959</v>
      </c>
      <c r="C1610" s="19">
        <f t="shared" si="276"/>
        <v>1959</v>
      </c>
      <c r="D1610" s="19" t="s">
        <v>8296</v>
      </c>
      <c r="E1610" s="19" t="str">
        <f t="shared" si="275"/>
        <v>Jul</v>
      </c>
      <c r="F1610" s="19">
        <v>7</v>
      </c>
      <c r="G1610" s="40">
        <f t="shared" si="277"/>
        <v>21738</v>
      </c>
      <c r="H1610" s="19">
        <v>0</v>
      </c>
      <c r="I1610" s="19">
        <v>13887.97</v>
      </c>
      <c r="J1610" s="41">
        <v>13887.97</v>
      </c>
      <c r="K1610" s="19" t="s">
        <v>8297</v>
      </c>
      <c r="L1610" s="19" t="str">
        <v>tier - 2</v>
      </c>
      <c r="M1610" s="19" t="s">
        <v>8297</v>
      </c>
      <c r="N1610" s="19" t="str">
        <v>tier - 2</v>
      </c>
      <c r="O1610" s="19" t="s">
        <v>8299</v>
      </c>
      <c r="P1610" s="19" t="str">
        <v>R1013</v>
      </c>
      <c r="Q1610" s="19">
        <f ca="1" t="shared" si="278"/>
        <v>66</v>
      </c>
      <c r="R1610" s="29"/>
      <c r="U1610" s="19" t="s">
        <v>8328</v>
      </c>
      <c r="V1610" s="19" t="str">
        <f t="shared" si="273"/>
        <v>Aug</v>
      </c>
      <c r="X1610" s="19">
        <f t="shared" si="274"/>
        <v>1959</v>
      </c>
      <c r="AG1610" s="19" t="s">
        <v>5812</v>
      </c>
      <c r="AH1610" s="19" t="s">
        <v>8336</v>
      </c>
      <c r="AI1610" s="19" t="s">
        <v>8298</v>
      </c>
      <c r="AJ1610" s="19" t="s">
        <v>8302</v>
      </c>
      <c r="AK1610" s="19" t="str">
        <v>tier - 3</v>
      </c>
      <c r="AL1610" s="19" t="str">
        <v>tier - 1</v>
      </c>
      <c r="AT1610" s="19" t="s">
        <v>8299</v>
      </c>
      <c r="AU1610" s="19" t="str">
        <v>R1013</v>
      </c>
      <c r="BD1610" s="39">
        <v>1958</v>
      </c>
      <c r="BE1610" s="19" t="str">
        <f t="shared" si="280"/>
        <v>Dec</v>
      </c>
      <c r="BF1610" s="19">
        <v>10</v>
      </c>
      <c r="BG1610" s="40">
        <f t="shared" si="281"/>
        <v>21529</v>
      </c>
      <c r="BM1610" s="39">
        <v>2003</v>
      </c>
      <c r="BN1610" s="19" t="str">
        <f t="shared" si="282"/>
        <v>Jun</v>
      </c>
      <c r="BO1610" s="19">
        <v>7</v>
      </c>
      <c r="BP1610" s="40">
        <f t="shared" si="279"/>
        <v>37779</v>
      </c>
      <c r="BQ1610" s="19">
        <f ca="1" t="shared" si="283"/>
        <v>22</v>
      </c>
      <c r="BU1610" s="19">
        <v>13844.51</v>
      </c>
      <c r="BV1610" s="41">
        <v>13844.51</v>
      </c>
    </row>
    <row r="1611" spans="1:74">
      <c r="A1611" s="19" t="s">
        <v>5838</v>
      </c>
      <c r="B1611" s="39">
        <v>1962</v>
      </c>
      <c r="C1611" s="19">
        <f t="shared" si="276"/>
        <v>1962</v>
      </c>
      <c r="D1611" s="19" t="s">
        <v>8296</v>
      </c>
      <c r="E1611" s="19" t="str">
        <f t="shared" si="275"/>
        <v>Jul</v>
      </c>
      <c r="F1611" s="19">
        <v>27</v>
      </c>
      <c r="G1611" s="40">
        <f t="shared" si="277"/>
        <v>22854</v>
      </c>
      <c r="H1611" s="19">
        <v>3</v>
      </c>
      <c r="I1611" s="19">
        <v>13919.82</v>
      </c>
      <c r="J1611" s="41">
        <v>13919.82</v>
      </c>
      <c r="K1611" s="19" t="s">
        <v>8297</v>
      </c>
      <c r="L1611" s="19" t="str">
        <v>tier - 2</v>
      </c>
      <c r="M1611" s="19" t="s">
        <v>8297</v>
      </c>
      <c r="N1611" s="19" t="str">
        <v>tier - 2</v>
      </c>
      <c r="O1611" s="19" t="s">
        <v>8299</v>
      </c>
      <c r="P1611" s="19" t="str">
        <v>R1013</v>
      </c>
      <c r="Q1611" s="19">
        <f ca="1" t="shared" si="278"/>
        <v>63</v>
      </c>
      <c r="R1611" s="29"/>
      <c r="U1611" s="19" t="s">
        <v>8301</v>
      </c>
      <c r="V1611" s="19" t="str">
        <f t="shared" si="273"/>
        <v>Nov</v>
      </c>
      <c r="X1611" s="19">
        <f t="shared" si="274"/>
        <v>1966</v>
      </c>
      <c r="AG1611" s="19" t="s">
        <v>5816</v>
      </c>
      <c r="AH1611" s="19" t="s">
        <v>8336</v>
      </c>
      <c r="AI1611" s="19" t="s">
        <v>8297</v>
      </c>
      <c r="AJ1611" s="19" t="s">
        <v>8302</v>
      </c>
      <c r="AK1611" s="19" t="str">
        <v>tier - 2</v>
      </c>
      <c r="AL1611" s="19" t="str">
        <v>tier - 1</v>
      </c>
      <c r="AT1611" s="19" t="s">
        <v>8330</v>
      </c>
      <c r="AU1611" s="19" t="str">
        <v>R1011</v>
      </c>
      <c r="BD1611" s="39">
        <v>2003</v>
      </c>
      <c r="BE1611" s="19" t="str">
        <f t="shared" si="280"/>
        <v>Jun</v>
      </c>
      <c r="BF1611" s="19">
        <v>7</v>
      </c>
      <c r="BG1611" s="40">
        <f t="shared" si="281"/>
        <v>37779</v>
      </c>
      <c r="BM1611" s="39">
        <v>1960</v>
      </c>
      <c r="BN1611" s="19" t="str">
        <f t="shared" si="282"/>
        <v>Jul</v>
      </c>
      <c r="BO1611" s="19">
        <v>21</v>
      </c>
      <c r="BP1611" s="40">
        <f t="shared" si="279"/>
        <v>22118</v>
      </c>
      <c r="BQ1611" s="19">
        <f ca="1" t="shared" si="283"/>
        <v>65</v>
      </c>
      <c r="BU1611" s="19">
        <v>13844.8</v>
      </c>
      <c r="BV1611" s="41">
        <v>13844.8</v>
      </c>
    </row>
    <row r="1612" spans="1:74">
      <c r="A1612" s="19" t="s">
        <v>5841</v>
      </c>
      <c r="B1612" s="39">
        <v>1960</v>
      </c>
      <c r="C1612" s="19">
        <f t="shared" si="276"/>
        <v>1960</v>
      </c>
      <c r="D1612" s="19" t="s">
        <v>8303</v>
      </c>
      <c r="E1612" s="19" t="str">
        <f t="shared" si="275"/>
        <v>Jun</v>
      </c>
      <c r="F1612" s="19">
        <v>18</v>
      </c>
      <c r="G1612" s="40">
        <f t="shared" si="277"/>
        <v>22085</v>
      </c>
      <c r="H1612" s="19">
        <v>1</v>
      </c>
      <c r="I1612" s="19">
        <v>13937.67</v>
      </c>
      <c r="J1612" s="41">
        <v>13937.67</v>
      </c>
      <c r="K1612" s="19" t="s">
        <v>8297</v>
      </c>
      <c r="L1612" s="19" t="str">
        <v>tier - 2</v>
      </c>
      <c r="M1612" s="19" t="s">
        <v>8302</v>
      </c>
      <c r="N1612" s="19" t="str">
        <v>tier - 1</v>
      </c>
      <c r="O1612" s="19" t="s">
        <v>8315</v>
      </c>
      <c r="P1612" s="19" t="str">
        <v>R1012</v>
      </c>
      <c r="Q1612" s="19">
        <f ca="1" t="shared" si="278"/>
        <v>65</v>
      </c>
      <c r="R1612" s="29"/>
      <c r="U1612" s="19" t="s">
        <v>8326</v>
      </c>
      <c r="V1612" s="19" t="str">
        <f t="shared" si="273"/>
        <v>Dec</v>
      </c>
      <c r="X1612" s="19">
        <f t="shared" si="274"/>
        <v>1986</v>
      </c>
      <c r="AG1612" s="19" t="s">
        <v>5819</v>
      </c>
      <c r="AH1612" s="19" t="s">
        <v>8336</v>
      </c>
      <c r="AI1612" s="19" t="s">
        <v>8297</v>
      </c>
      <c r="AJ1612" s="19" t="s">
        <v>8297</v>
      </c>
      <c r="AK1612" s="19" t="str">
        <v>tier - 2</v>
      </c>
      <c r="AL1612" s="19" t="str">
        <v>tier - 2</v>
      </c>
      <c r="AT1612" s="19" t="s">
        <v>8315</v>
      </c>
      <c r="AU1612" s="19" t="str">
        <v>R1012</v>
      </c>
      <c r="BD1612" s="39">
        <v>1960</v>
      </c>
      <c r="BE1612" s="19" t="str">
        <f t="shared" si="280"/>
        <v>Jul</v>
      </c>
      <c r="BF1612" s="19">
        <v>21</v>
      </c>
      <c r="BG1612" s="40">
        <f t="shared" si="281"/>
        <v>22118</v>
      </c>
      <c r="BM1612" s="39">
        <v>1978</v>
      </c>
      <c r="BN1612" s="19" t="str">
        <f t="shared" si="282"/>
        <v>Dec</v>
      </c>
      <c r="BO1612" s="19">
        <v>19</v>
      </c>
      <c r="BP1612" s="40">
        <f t="shared" si="279"/>
        <v>28843</v>
      </c>
      <c r="BQ1612" s="19">
        <f ca="1" t="shared" si="283"/>
        <v>46</v>
      </c>
      <c r="BU1612" s="19">
        <v>13874.89</v>
      </c>
      <c r="BV1612" s="41">
        <v>13874.89</v>
      </c>
    </row>
    <row r="1613" spans="1:74">
      <c r="A1613" s="19" t="s">
        <v>5843</v>
      </c>
      <c r="B1613" s="39">
        <v>1959</v>
      </c>
      <c r="C1613" s="19">
        <f t="shared" si="276"/>
        <v>1959</v>
      </c>
      <c r="D1613" s="19" t="s">
        <v>8328</v>
      </c>
      <c r="E1613" s="19" t="str">
        <f t="shared" si="275"/>
        <v>Aug</v>
      </c>
      <c r="F1613" s="19">
        <v>29</v>
      </c>
      <c r="G1613" s="40">
        <f t="shared" si="277"/>
        <v>21791</v>
      </c>
      <c r="H1613" s="19">
        <v>0</v>
      </c>
      <c r="I1613" s="19">
        <v>13974.46</v>
      </c>
      <c r="J1613" s="41">
        <v>13974.46</v>
      </c>
      <c r="K1613" s="19" t="s">
        <v>8297</v>
      </c>
      <c r="L1613" s="19" t="str">
        <v>tier - 2</v>
      </c>
      <c r="M1613" s="19" t="s">
        <v>8297</v>
      </c>
      <c r="N1613" s="19" t="str">
        <v>tier - 2</v>
      </c>
      <c r="O1613" s="19" t="s">
        <v>8332</v>
      </c>
      <c r="P1613" s="19" t="str">
        <v>R1019</v>
      </c>
      <c r="Q1613" s="19">
        <f ca="1" t="shared" si="278"/>
        <v>66</v>
      </c>
      <c r="R1613" s="29"/>
      <c r="U1613" s="19" t="s">
        <v>8301</v>
      </c>
      <c r="V1613" s="19" t="str">
        <f t="shared" si="273"/>
        <v>Nov</v>
      </c>
      <c r="X1613" s="19">
        <f t="shared" si="274"/>
        <v>1958</v>
      </c>
      <c r="AG1613" s="19" t="s">
        <v>5822</v>
      </c>
      <c r="AH1613" s="19" t="s">
        <v>8336</v>
      </c>
      <c r="AI1613" s="19" t="s">
        <v>8297</v>
      </c>
      <c r="AJ1613" s="19" t="s">
        <v>8302</v>
      </c>
      <c r="AK1613" s="19" t="str">
        <v>tier - 2</v>
      </c>
      <c r="AL1613" s="19" t="str">
        <v>tier - 1</v>
      </c>
      <c r="AT1613" s="19" t="s">
        <v>8315</v>
      </c>
      <c r="AU1613" s="19" t="str">
        <v>R1012</v>
      </c>
      <c r="BD1613" s="39">
        <v>1978</v>
      </c>
      <c r="BE1613" s="19" t="str">
        <f t="shared" si="280"/>
        <v>Dec</v>
      </c>
      <c r="BF1613" s="19">
        <v>19</v>
      </c>
      <c r="BG1613" s="40">
        <f t="shared" si="281"/>
        <v>28843</v>
      </c>
      <c r="BM1613" s="39">
        <v>1959</v>
      </c>
      <c r="BN1613" s="19" t="str">
        <f t="shared" si="282"/>
        <v>Oct</v>
      </c>
      <c r="BO1613" s="19">
        <v>5</v>
      </c>
      <c r="BP1613" s="40">
        <f t="shared" si="279"/>
        <v>21828</v>
      </c>
      <c r="BQ1613" s="19">
        <f ca="1" t="shared" si="283"/>
        <v>66</v>
      </c>
      <c r="BU1613" s="19">
        <v>13880.95</v>
      </c>
      <c r="BV1613" s="41">
        <v>13880.95</v>
      </c>
    </row>
    <row r="1614" spans="1:74">
      <c r="A1614" s="19" t="s">
        <v>5847</v>
      </c>
      <c r="B1614" s="39">
        <v>1990</v>
      </c>
      <c r="C1614" s="19">
        <f t="shared" si="276"/>
        <v>1990</v>
      </c>
      <c r="D1614" s="19" t="s">
        <v>8296</v>
      </c>
      <c r="E1614" s="19" t="str">
        <f t="shared" si="275"/>
        <v>Jul</v>
      </c>
      <c r="F1614" s="19">
        <v>13</v>
      </c>
      <c r="G1614" s="40">
        <f t="shared" si="277"/>
        <v>33067</v>
      </c>
      <c r="H1614" s="19">
        <v>3</v>
      </c>
      <c r="I1614" s="19">
        <v>13979.45</v>
      </c>
      <c r="J1614" s="41">
        <v>13979.45</v>
      </c>
      <c r="K1614" s="19" t="s">
        <v>8297</v>
      </c>
      <c r="L1614" s="19" t="str">
        <v>tier - 2</v>
      </c>
      <c r="M1614" s="19" t="s">
        <v>8302</v>
      </c>
      <c r="N1614" s="19" t="str">
        <v>tier - 1</v>
      </c>
      <c r="O1614" s="19" t="s">
        <v>8338</v>
      </c>
      <c r="P1614" s="19" t="str">
        <v>R1023</v>
      </c>
      <c r="Q1614" s="19">
        <f ca="1" t="shared" si="278"/>
        <v>35</v>
      </c>
      <c r="R1614" s="29"/>
      <c r="U1614" s="19" t="s">
        <v>8326</v>
      </c>
      <c r="V1614" s="19" t="str">
        <f t="shared" ref="V1614:V1677" si="284">SUBSTITUTE(U1614,"?","Sep")</f>
        <v>Dec</v>
      </c>
      <c r="X1614" s="19">
        <f t="shared" ref="X1614:X1677" si="285">IF(B1603="?",ROUND(AVERAGE($B$2:$B$2355),0),B1603)</f>
        <v>1958</v>
      </c>
      <c r="AG1614" s="19" t="s">
        <v>5826</v>
      </c>
      <c r="AH1614" s="19" t="s">
        <v>8336</v>
      </c>
      <c r="AI1614" s="19" t="s">
        <v>8297</v>
      </c>
      <c r="AJ1614" s="19" t="s">
        <v>8297</v>
      </c>
      <c r="AK1614" s="19" t="str">
        <v>tier - 2</v>
      </c>
      <c r="AL1614" s="19" t="str">
        <v>tier - 2</v>
      </c>
      <c r="AT1614" s="19" t="s">
        <v>8330</v>
      </c>
      <c r="AU1614" s="19" t="str">
        <v>R1011</v>
      </c>
      <c r="BD1614" s="39">
        <v>1959</v>
      </c>
      <c r="BE1614" s="19" t="str">
        <f t="shared" si="280"/>
        <v>Oct</v>
      </c>
      <c r="BF1614" s="19">
        <v>5</v>
      </c>
      <c r="BG1614" s="40">
        <f t="shared" si="281"/>
        <v>21828</v>
      </c>
      <c r="BM1614" s="39">
        <v>1985</v>
      </c>
      <c r="BN1614" s="19" t="str">
        <f t="shared" si="282"/>
        <v>Sep</v>
      </c>
      <c r="BO1614" s="19">
        <v>25</v>
      </c>
      <c r="BP1614" s="40">
        <f t="shared" si="279"/>
        <v>31315</v>
      </c>
      <c r="BQ1614" s="19">
        <f ca="1" t="shared" si="283"/>
        <v>40</v>
      </c>
      <c r="BU1614" s="19">
        <v>13886.4</v>
      </c>
      <c r="BV1614" s="41">
        <v>13886.4</v>
      </c>
    </row>
    <row r="1615" spans="1:74">
      <c r="A1615" s="19" t="s">
        <v>5850</v>
      </c>
      <c r="B1615" s="39">
        <v>1959</v>
      </c>
      <c r="C1615" s="19">
        <f t="shared" si="276"/>
        <v>1959</v>
      </c>
      <c r="D1615" s="19" t="s">
        <v>8310</v>
      </c>
      <c r="E1615" s="19" t="str">
        <f t="shared" si="275"/>
        <v>Sep</v>
      </c>
      <c r="F1615" s="19">
        <v>6</v>
      </c>
      <c r="G1615" s="40">
        <f t="shared" si="277"/>
        <v>21799</v>
      </c>
      <c r="H1615" s="19">
        <v>0</v>
      </c>
      <c r="I1615" s="19">
        <v>13981.85</v>
      </c>
      <c r="J1615" s="41">
        <v>13981.85</v>
      </c>
      <c r="K1615" s="19" t="s">
        <v>8297</v>
      </c>
      <c r="L1615" s="19" t="str">
        <v>tier - 2</v>
      </c>
      <c r="M1615" s="19" t="s">
        <v>8302</v>
      </c>
      <c r="N1615" s="19" t="str">
        <v>tier - 1</v>
      </c>
      <c r="O1615" s="19" t="s">
        <v>8333</v>
      </c>
      <c r="P1615" s="19" t="str">
        <v>R1016</v>
      </c>
      <c r="Q1615" s="19">
        <f ca="1" t="shared" si="278"/>
        <v>66</v>
      </c>
      <c r="R1615" s="29"/>
      <c r="U1615" s="19" t="s">
        <v>8303</v>
      </c>
      <c r="V1615" s="19" t="str">
        <f t="shared" si="284"/>
        <v>Jun</v>
      </c>
      <c r="X1615" s="19">
        <f t="shared" si="285"/>
        <v>2003</v>
      </c>
      <c r="AG1615" s="19" t="s">
        <v>5829</v>
      </c>
      <c r="AH1615" s="19" t="s">
        <v>8336</v>
      </c>
      <c r="AI1615" s="19" t="s">
        <v>8297</v>
      </c>
      <c r="AJ1615" s="19" t="s">
        <v>8297</v>
      </c>
      <c r="AK1615" s="19" t="str">
        <v>tier - 2</v>
      </c>
      <c r="AL1615" s="19" t="str">
        <v>tier - 2</v>
      </c>
      <c r="AT1615" s="19" t="s">
        <v>8315</v>
      </c>
      <c r="AU1615" s="19" t="str">
        <v>R1012</v>
      </c>
      <c r="BD1615" s="39">
        <v>1985</v>
      </c>
      <c r="BE1615" s="19" t="str">
        <f t="shared" si="280"/>
        <v>Sep</v>
      </c>
      <c r="BF1615" s="19">
        <v>25</v>
      </c>
      <c r="BG1615" s="40">
        <f t="shared" si="281"/>
        <v>31315</v>
      </c>
      <c r="BM1615" s="39">
        <v>1959</v>
      </c>
      <c r="BN1615" s="19" t="str">
        <f t="shared" si="282"/>
        <v>Dec</v>
      </c>
      <c r="BO1615" s="19">
        <v>29</v>
      </c>
      <c r="BP1615" s="40">
        <f t="shared" si="279"/>
        <v>21913</v>
      </c>
      <c r="BQ1615" s="19">
        <f ca="1" t="shared" si="283"/>
        <v>65</v>
      </c>
      <c r="BU1615" s="19">
        <v>13887.2</v>
      </c>
      <c r="BV1615" s="41">
        <v>13887.2</v>
      </c>
    </row>
    <row r="1616" spans="1:74">
      <c r="A1616" s="19" t="s">
        <v>5853</v>
      </c>
      <c r="B1616" s="39">
        <v>1963</v>
      </c>
      <c r="C1616" s="19">
        <f t="shared" si="276"/>
        <v>1963</v>
      </c>
      <c r="D1616" s="19" t="s">
        <v>8326</v>
      </c>
      <c r="E1616" s="19" t="str">
        <f t="shared" si="275"/>
        <v>Dec</v>
      </c>
      <c r="F1616" s="19">
        <v>23</v>
      </c>
      <c r="G1616" s="40">
        <f t="shared" si="277"/>
        <v>23368</v>
      </c>
      <c r="H1616" s="19">
        <v>3</v>
      </c>
      <c r="I1616" s="19">
        <v>14001.13</v>
      </c>
      <c r="J1616" s="41">
        <v>14001.13</v>
      </c>
      <c r="K1616" s="19" t="s">
        <v>8297</v>
      </c>
      <c r="L1616" s="19" t="str">
        <v>tier - 2</v>
      </c>
      <c r="M1616" s="19" t="s">
        <v>8302</v>
      </c>
      <c r="N1616" s="19" t="str">
        <v>tier - 1</v>
      </c>
      <c r="O1616" s="19" t="s">
        <v>8299</v>
      </c>
      <c r="P1616" s="19" t="str">
        <v>R1013</v>
      </c>
      <c r="Q1616" s="19">
        <f ca="1" t="shared" si="278"/>
        <v>61</v>
      </c>
      <c r="R1616" s="29"/>
      <c r="U1616" s="19" t="s">
        <v>8296</v>
      </c>
      <c r="V1616" s="19" t="str">
        <f t="shared" si="284"/>
        <v>Jul</v>
      </c>
      <c r="X1616" s="19">
        <f t="shared" si="285"/>
        <v>1960</v>
      </c>
      <c r="AG1616" s="19" t="s">
        <v>5832</v>
      </c>
      <c r="AH1616" s="19" t="s">
        <v>8336</v>
      </c>
      <c r="AI1616" s="19" t="s">
        <v>8297</v>
      </c>
      <c r="AJ1616" s="19" t="s">
        <v>8298</v>
      </c>
      <c r="AK1616" s="19" t="str">
        <v>tier - 2</v>
      </c>
      <c r="AL1616" s="19" t="str">
        <v>tier - 3</v>
      </c>
      <c r="AT1616" s="19" t="s">
        <v>8299</v>
      </c>
      <c r="AU1616" s="19" t="str">
        <v>R1013</v>
      </c>
      <c r="BD1616" s="39">
        <v>1959</v>
      </c>
      <c r="BE1616" s="19" t="str">
        <f t="shared" si="280"/>
        <v>Dec</v>
      </c>
      <c r="BF1616" s="19">
        <v>29</v>
      </c>
      <c r="BG1616" s="40">
        <f t="shared" si="281"/>
        <v>21913</v>
      </c>
      <c r="BM1616" s="39">
        <v>1959</v>
      </c>
      <c r="BN1616" s="19" t="str">
        <f t="shared" si="282"/>
        <v>Jul</v>
      </c>
      <c r="BO1616" s="19">
        <v>7</v>
      </c>
      <c r="BP1616" s="40">
        <f t="shared" si="279"/>
        <v>21738</v>
      </c>
      <c r="BQ1616" s="19">
        <f ca="1" t="shared" si="283"/>
        <v>66</v>
      </c>
      <c r="BU1616" s="19">
        <v>13887.97</v>
      </c>
      <c r="BV1616" s="41">
        <v>13887.97</v>
      </c>
    </row>
    <row r="1617" spans="1:74">
      <c r="A1617" s="19" t="s">
        <v>5857</v>
      </c>
      <c r="B1617" s="39">
        <v>1963</v>
      </c>
      <c r="C1617" s="19">
        <f t="shared" si="276"/>
        <v>1963</v>
      </c>
      <c r="D1617" s="19" t="s">
        <v>8296</v>
      </c>
      <c r="E1617" s="19" t="str">
        <f t="shared" si="275"/>
        <v>Jul</v>
      </c>
      <c r="F1617" s="19">
        <v>6</v>
      </c>
      <c r="G1617" s="40">
        <f t="shared" si="277"/>
        <v>23198</v>
      </c>
      <c r="H1617" s="19">
        <v>3</v>
      </c>
      <c r="I1617" s="19">
        <v>14001.29</v>
      </c>
      <c r="J1617" s="41">
        <v>14001.29</v>
      </c>
      <c r="K1617" s="19" t="s">
        <v>8297</v>
      </c>
      <c r="L1617" s="19" t="str">
        <v>tier - 2</v>
      </c>
      <c r="M1617" s="19" t="s">
        <v>8297</v>
      </c>
      <c r="N1617" s="19" t="str">
        <v>tier - 2</v>
      </c>
      <c r="O1617" s="19" t="s">
        <v>8299</v>
      </c>
      <c r="P1617" s="19" t="str">
        <v>R1013</v>
      </c>
      <c r="Q1617" s="19">
        <f ca="1" t="shared" si="278"/>
        <v>62</v>
      </c>
      <c r="R1617" s="29"/>
      <c r="U1617" s="19" t="s">
        <v>8326</v>
      </c>
      <c r="V1617" s="19" t="str">
        <f t="shared" si="284"/>
        <v>Dec</v>
      </c>
      <c r="X1617" s="19">
        <f t="shared" si="285"/>
        <v>1978</v>
      </c>
      <c r="AG1617" s="19" t="s">
        <v>5835</v>
      </c>
      <c r="AH1617" s="19" t="s">
        <v>8336</v>
      </c>
      <c r="AI1617" s="19" t="s">
        <v>8297</v>
      </c>
      <c r="AJ1617" s="19" t="s">
        <v>8297</v>
      </c>
      <c r="AK1617" s="19" t="str">
        <v>tier - 2</v>
      </c>
      <c r="AL1617" s="19" t="str">
        <v>tier - 2</v>
      </c>
      <c r="AT1617" s="19" t="s">
        <v>8299</v>
      </c>
      <c r="AU1617" s="19" t="str">
        <v>R1013</v>
      </c>
      <c r="BD1617" s="39">
        <v>1959</v>
      </c>
      <c r="BE1617" s="19" t="str">
        <f t="shared" si="280"/>
        <v>Jul</v>
      </c>
      <c r="BF1617" s="19">
        <v>7</v>
      </c>
      <c r="BG1617" s="40">
        <f t="shared" si="281"/>
        <v>21738</v>
      </c>
      <c r="BM1617" s="39">
        <v>1962</v>
      </c>
      <c r="BN1617" s="19" t="str">
        <f t="shared" si="282"/>
        <v>Jul</v>
      </c>
      <c r="BO1617" s="19">
        <v>27</v>
      </c>
      <c r="BP1617" s="40">
        <f t="shared" si="279"/>
        <v>22854</v>
      </c>
      <c r="BQ1617" s="19">
        <f ca="1" t="shared" si="283"/>
        <v>63</v>
      </c>
      <c r="BU1617" s="19">
        <v>13919.82</v>
      </c>
      <c r="BV1617" s="41">
        <v>13919.82</v>
      </c>
    </row>
    <row r="1618" spans="1:74">
      <c r="A1618" s="19" t="s">
        <v>5860</v>
      </c>
      <c r="B1618" s="39">
        <v>1963</v>
      </c>
      <c r="C1618" s="19">
        <f t="shared" si="276"/>
        <v>1963</v>
      </c>
      <c r="D1618" s="19" t="s">
        <v>8296</v>
      </c>
      <c r="E1618" s="19" t="str">
        <f t="shared" si="275"/>
        <v>Jul</v>
      </c>
      <c r="F1618" s="19">
        <v>8</v>
      </c>
      <c r="G1618" s="40">
        <f t="shared" si="277"/>
        <v>23200</v>
      </c>
      <c r="H1618" s="19">
        <v>3</v>
      </c>
      <c r="I1618" s="19">
        <v>14007.22</v>
      </c>
      <c r="J1618" s="41">
        <v>14007.22</v>
      </c>
      <c r="K1618" s="19" t="s">
        <v>8297</v>
      </c>
      <c r="L1618" s="19" t="str">
        <v>tier - 2</v>
      </c>
      <c r="M1618" s="19" t="s">
        <v>8298</v>
      </c>
      <c r="N1618" s="19" t="str">
        <v>tier - 3</v>
      </c>
      <c r="O1618" s="19" t="s">
        <v>8330</v>
      </c>
      <c r="P1618" s="19" t="str">
        <v>R1011</v>
      </c>
      <c r="Q1618" s="19">
        <f ca="1" t="shared" si="278"/>
        <v>62</v>
      </c>
      <c r="R1618" s="29"/>
      <c r="U1618" s="19" t="s">
        <v>8329</v>
      </c>
      <c r="V1618" s="19" t="str">
        <f t="shared" si="284"/>
        <v>Oct</v>
      </c>
      <c r="X1618" s="19">
        <f t="shared" si="285"/>
        <v>1959</v>
      </c>
      <c r="AG1618" s="19" t="s">
        <v>5838</v>
      </c>
      <c r="AH1618" s="19" t="s">
        <v>8336</v>
      </c>
      <c r="AI1618" s="19" t="s">
        <v>8297</v>
      </c>
      <c r="AJ1618" s="19" t="s">
        <v>8297</v>
      </c>
      <c r="AK1618" s="19" t="str">
        <v>tier - 2</v>
      </c>
      <c r="AL1618" s="19" t="str">
        <v>tier - 2</v>
      </c>
      <c r="AT1618" s="19" t="s">
        <v>8299</v>
      </c>
      <c r="AU1618" s="19" t="str">
        <v>R1013</v>
      </c>
      <c r="BD1618" s="39">
        <v>1962</v>
      </c>
      <c r="BE1618" s="19" t="str">
        <f t="shared" si="280"/>
        <v>Jul</v>
      </c>
      <c r="BF1618" s="19">
        <v>27</v>
      </c>
      <c r="BG1618" s="40">
        <f t="shared" si="281"/>
        <v>22854</v>
      </c>
      <c r="BM1618" s="39">
        <v>1960</v>
      </c>
      <c r="BN1618" s="19" t="str">
        <f t="shared" si="282"/>
        <v>Jun</v>
      </c>
      <c r="BO1618" s="19">
        <v>18</v>
      </c>
      <c r="BP1618" s="40">
        <f t="shared" si="279"/>
        <v>22085</v>
      </c>
      <c r="BQ1618" s="19">
        <f ca="1" t="shared" si="283"/>
        <v>65</v>
      </c>
      <c r="BU1618" s="19">
        <v>13937.67</v>
      </c>
      <c r="BV1618" s="41">
        <v>13937.67</v>
      </c>
    </row>
    <row r="1619" spans="1:74">
      <c r="A1619" s="19" t="s">
        <v>5864</v>
      </c>
      <c r="B1619" s="39">
        <v>1960</v>
      </c>
      <c r="C1619" s="19">
        <f t="shared" si="276"/>
        <v>1960</v>
      </c>
      <c r="D1619" s="19" t="s">
        <v>8301</v>
      </c>
      <c r="E1619" s="19" t="str">
        <f t="shared" si="275"/>
        <v>Nov</v>
      </c>
      <c r="F1619" s="19">
        <v>8</v>
      </c>
      <c r="G1619" s="40">
        <f t="shared" si="277"/>
        <v>22228</v>
      </c>
      <c r="H1619" s="19">
        <v>0</v>
      </c>
      <c r="I1619" s="19">
        <v>14043.48</v>
      </c>
      <c r="J1619" s="41">
        <v>14043.48</v>
      </c>
      <c r="K1619" s="19" t="s">
        <v>8297</v>
      </c>
      <c r="L1619" s="19" t="str">
        <v>tier - 2</v>
      </c>
      <c r="M1619" s="19" t="s">
        <v>8298</v>
      </c>
      <c r="N1619" s="19" t="str">
        <v>tier - 3</v>
      </c>
      <c r="O1619" s="19" t="s">
        <v>8337</v>
      </c>
      <c r="P1619" s="19" t="str">
        <v>R1024</v>
      </c>
      <c r="Q1619" s="19">
        <f ca="1" t="shared" si="278"/>
        <v>64</v>
      </c>
      <c r="R1619" s="29"/>
      <c r="U1619" s="19" t="s">
        <v>8310</v>
      </c>
      <c r="V1619" s="19" t="str">
        <f t="shared" si="284"/>
        <v>Sep</v>
      </c>
      <c r="X1619" s="19">
        <f t="shared" si="285"/>
        <v>1985</v>
      </c>
      <c r="AG1619" s="19" t="s">
        <v>5841</v>
      </c>
      <c r="AH1619" s="19" t="s">
        <v>8336</v>
      </c>
      <c r="AI1619" s="19" t="s">
        <v>8297</v>
      </c>
      <c r="AJ1619" s="19" t="s">
        <v>8302</v>
      </c>
      <c r="AK1619" s="19" t="str">
        <v>tier - 2</v>
      </c>
      <c r="AL1619" s="19" t="str">
        <v>tier - 1</v>
      </c>
      <c r="AT1619" s="19" t="s">
        <v>8315</v>
      </c>
      <c r="AU1619" s="19" t="str">
        <v>R1012</v>
      </c>
      <c r="BD1619" s="39">
        <v>1960</v>
      </c>
      <c r="BE1619" s="19" t="str">
        <f t="shared" si="280"/>
        <v>Jun</v>
      </c>
      <c r="BF1619" s="19">
        <v>18</v>
      </c>
      <c r="BG1619" s="40">
        <f t="shared" si="281"/>
        <v>22085</v>
      </c>
      <c r="BM1619" s="39">
        <v>1959</v>
      </c>
      <c r="BN1619" s="19" t="str">
        <f t="shared" si="282"/>
        <v>Aug</v>
      </c>
      <c r="BO1619" s="19">
        <v>29</v>
      </c>
      <c r="BP1619" s="40">
        <f t="shared" si="279"/>
        <v>21791</v>
      </c>
      <c r="BQ1619" s="19">
        <f ca="1" t="shared" si="283"/>
        <v>66</v>
      </c>
      <c r="BU1619" s="19">
        <v>13974.46</v>
      </c>
      <c r="BV1619" s="41">
        <v>13974.46</v>
      </c>
    </row>
    <row r="1620" spans="1:74">
      <c r="A1620" s="19" t="s">
        <v>5868</v>
      </c>
      <c r="B1620" s="39">
        <v>1991</v>
      </c>
      <c r="C1620" s="19">
        <f t="shared" si="276"/>
        <v>1991</v>
      </c>
      <c r="D1620" s="19" t="s">
        <v>8310</v>
      </c>
      <c r="E1620" s="19" t="str">
        <f t="shared" si="275"/>
        <v>Sep</v>
      </c>
      <c r="F1620" s="19">
        <v>12</v>
      </c>
      <c r="G1620" s="40">
        <f t="shared" si="277"/>
        <v>33493</v>
      </c>
      <c r="H1620" s="19">
        <v>3</v>
      </c>
      <c r="I1620" s="19">
        <v>14081.93</v>
      </c>
      <c r="J1620" s="41">
        <v>14081.93</v>
      </c>
      <c r="K1620" s="19" t="s">
        <v>8297</v>
      </c>
      <c r="L1620" s="19" t="str">
        <v>tier - 2</v>
      </c>
      <c r="M1620" s="19" t="s">
        <v>8298</v>
      </c>
      <c r="N1620" s="19" t="str">
        <v>tier - 3</v>
      </c>
      <c r="O1620" s="19" t="s">
        <v>8315</v>
      </c>
      <c r="P1620" s="19" t="str">
        <v>R1012</v>
      </c>
      <c r="Q1620" s="19">
        <f ca="1" t="shared" si="278"/>
        <v>34</v>
      </c>
      <c r="R1620" s="29"/>
      <c r="U1620" s="19" t="s">
        <v>8326</v>
      </c>
      <c r="V1620" s="19" t="str">
        <f t="shared" si="284"/>
        <v>Dec</v>
      </c>
      <c r="X1620" s="19">
        <f t="shared" si="285"/>
        <v>1959</v>
      </c>
      <c r="AG1620" s="19" t="s">
        <v>5843</v>
      </c>
      <c r="AH1620" s="19" t="s">
        <v>8336</v>
      </c>
      <c r="AI1620" s="19" t="s">
        <v>8297</v>
      </c>
      <c r="AJ1620" s="19" t="s">
        <v>8297</v>
      </c>
      <c r="AK1620" s="19" t="str">
        <v>tier - 2</v>
      </c>
      <c r="AL1620" s="19" t="str">
        <v>tier - 2</v>
      </c>
      <c r="AT1620" s="19" t="s">
        <v>8332</v>
      </c>
      <c r="AU1620" s="19" t="str">
        <v>R1019</v>
      </c>
      <c r="BD1620" s="39">
        <v>1959</v>
      </c>
      <c r="BE1620" s="19" t="str">
        <f t="shared" si="280"/>
        <v>Aug</v>
      </c>
      <c r="BF1620" s="19">
        <v>29</v>
      </c>
      <c r="BG1620" s="40">
        <f t="shared" si="281"/>
        <v>21791</v>
      </c>
      <c r="BM1620" s="39">
        <v>1990</v>
      </c>
      <c r="BN1620" s="19" t="str">
        <f t="shared" si="282"/>
        <v>Jul</v>
      </c>
      <c r="BO1620" s="19">
        <v>13</v>
      </c>
      <c r="BP1620" s="40">
        <f t="shared" si="279"/>
        <v>33067</v>
      </c>
      <c r="BQ1620" s="19">
        <f ca="1" t="shared" si="283"/>
        <v>35</v>
      </c>
      <c r="BU1620" s="19">
        <v>13979.45</v>
      </c>
      <c r="BV1620" s="41">
        <v>13979.45</v>
      </c>
    </row>
    <row r="1621" spans="1:74">
      <c r="A1621" s="19" t="s">
        <v>5871</v>
      </c>
      <c r="B1621" s="39">
        <v>1976</v>
      </c>
      <c r="C1621" s="19">
        <f t="shared" si="276"/>
        <v>1976</v>
      </c>
      <c r="D1621" s="19" t="s">
        <v>8310</v>
      </c>
      <c r="E1621" s="19" t="str">
        <f t="shared" si="275"/>
        <v>Sep</v>
      </c>
      <c r="F1621" s="19">
        <v>26</v>
      </c>
      <c r="G1621" s="40">
        <f t="shared" si="277"/>
        <v>28029</v>
      </c>
      <c r="H1621" s="19">
        <v>2</v>
      </c>
      <c r="I1621" s="19">
        <v>14098.07</v>
      </c>
      <c r="J1621" s="41">
        <v>14098.07</v>
      </c>
      <c r="K1621" s="19" t="s">
        <v>8297</v>
      </c>
      <c r="L1621" s="19" t="str">
        <v>tier - 2</v>
      </c>
      <c r="M1621" s="19" t="s">
        <v>8298</v>
      </c>
      <c r="N1621" s="19" t="str">
        <v>tier - 3</v>
      </c>
      <c r="O1621" s="19" t="s">
        <v>8338</v>
      </c>
      <c r="P1621" s="19" t="str">
        <v>R1023</v>
      </c>
      <c r="Q1621" s="19">
        <f ca="1" t="shared" si="278"/>
        <v>49</v>
      </c>
      <c r="R1621" s="29"/>
      <c r="U1621" s="19" t="s">
        <v>8296</v>
      </c>
      <c r="V1621" s="19" t="str">
        <f t="shared" si="284"/>
        <v>Jul</v>
      </c>
      <c r="X1621" s="19">
        <f t="shared" si="285"/>
        <v>1959</v>
      </c>
      <c r="AG1621" s="19" t="s">
        <v>5847</v>
      </c>
      <c r="AH1621" s="19" t="s">
        <v>8336</v>
      </c>
      <c r="AI1621" s="19" t="s">
        <v>8297</v>
      </c>
      <c r="AJ1621" s="19" t="s">
        <v>8302</v>
      </c>
      <c r="AK1621" s="19" t="str">
        <v>tier - 2</v>
      </c>
      <c r="AL1621" s="19" t="str">
        <v>tier - 1</v>
      </c>
      <c r="AT1621" s="19" t="s">
        <v>8338</v>
      </c>
      <c r="AU1621" s="19" t="str">
        <v>R1023</v>
      </c>
      <c r="BD1621" s="39">
        <v>1990</v>
      </c>
      <c r="BE1621" s="19" t="str">
        <f t="shared" si="280"/>
        <v>Jul</v>
      </c>
      <c r="BF1621" s="19">
        <v>13</v>
      </c>
      <c r="BG1621" s="40">
        <f t="shared" si="281"/>
        <v>33067</v>
      </c>
      <c r="BM1621" s="39">
        <v>1959</v>
      </c>
      <c r="BN1621" s="19" t="str">
        <f t="shared" si="282"/>
        <v>Sep</v>
      </c>
      <c r="BO1621" s="19">
        <v>6</v>
      </c>
      <c r="BP1621" s="40">
        <f t="shared" si="279"/>
        <v>21799</v>
      </c>
      <c r="BQ1621" s="19">
        <f ca="1" t="shared" si="283"/>
        <v>66</v>
      </c>
      <c r="BU1621" s="19">
        <v>13981.85</v>
      </c>
      <c r="BV1621" s="41">
        <v>13981.85</v>
      </c>
    </row>
    <row r="1622" spans="1:74">
      <c r="A1622" s="19" t="s">
        <v>5874</v>
      </c>
      <c r="B1622" s="39">
        <v>1961</v>
      </c>
      <c r="C1622" s="19">
        <f t="shared" si="276"/>
        <v>1961</v>
      </c>
      <c r="D1622" s="19" t="s">
        <v>8303</v>
      </c>
      <c r="E1622" s="19" t="str">
        <f t="shared" si="275"/>
        <v>Jun</v>
      </c>
      <c r="F1622" s="19">
        <v>14</v>
      </c>
      <c r="G1622" s="40">
        <f t="shared" si="277"/>
        <v>22446</v>
      </c>
      <c r="H1622" s="19">
        <v>2</v>
      </c>
      <c r="I1622" s="19">
        <v>14119.62</v>
      </c>
      <c r="J1622" s="41">
        <v>14119.62</v>
      </c>
      <c r="K1622" s="19" t="s">
        <v>8297</v>
      </c>
      <c r="L1622" s="19" t="str">
        <v>tier - 2</v>
      </c>
      <c r="M1622" s="19" t="s">
        <v>8302</v>
      </c>
      <c r="N1622" s="19" t="str">
        <v>tier - 1</v>
      </c>
      <c r="O1622" s="19" t="s">
        <v>8315</v>
      </c>
      <c r="P1622" s="19" t="str">
        <v>R1012</v>
      </c>
      <c r="Q1622" s="19">
        <f ca="1" t="shared" si="278"/>
        <v>64</v>
      </c>
      <c r="R1622" s="29"/>
      <c r="U1622" s="19" t="s">
        <v>8296</v>
      </c>
      <c r="V1622" s="19" t="str">
        <f t="shared" si="284"/>
        <v>Jul</v>
      </c>
      <c r="X1622" s="19">
        <f t="shared" si="285"/>
        <v>1962</v>
      </c>
      <c r="AG1622" s="19" t="s">
        <v>5850</v>
      </c>
      <c r="AH1622" s="19" t="s">
        <v>8336</v>
      </c>
      <c r="AI1622" s="19" t="s">
        <v>8297</v>
      </c>
      <c r="AJ1622" s="19" t="s">
        <v>8302</v>
      </c>
      <c r="AK1622" s="19" t="str">
        <v>tier - 2</v>
      </c>
      <c r="AL1622" s="19" t="str">
        <v>tier - 1</v>
      </c>
      <c r="AT1622" s="19" t="s">
        <v>8333</v>
      </c>
      <c r="AU1622" s="19" t="str">
        <v>R1016</v>
      </c>
      <c r="BD1622" s="39">
        <v>1959</v>
      </c>
      <c r="BE1622" s="19" t="str">
        <f t="shared" si="280"/>
        <v>Sep</v>
      </c>
      <c r="BF1622" s="19">
        <v>6</v>
      </c>
      <c r="BG1622" s="40">
        <f t="shared" si="281"/>
        <v>21799</v>
      </c>
      <c r="BM1622" s="39">
        <v>1963</v>
      </c>
      <c r="BN1622" s="19" t="str">
        <f t="shared" si="282"/>
        <v>Dec</v>
      </c>
      <c r="BO1622" s="19">
        <v>23</v>
      </c>
      <c r="BP1622" s="40">
        <f t="shared" si="279"/>
        <v>23368</v>
      </c>
      <c r="BQ1622" s="19">
        <f ca="1" t="shared" si="283"/>
        <v>61</v>
      </c>
      <c r="BU1622" s="19">
        <v>14001.13</v>
      </c>
      <c r="BV1622" s="41">
        <v>14001.13</v>
      </c>
    </row>
    <row r="1623" spans="1:74">
      <c r="A1623" s="19" t="s">
        <v>5878</v>
      </c>
      <c r="B1623" s="39">
        <v>2004</v>
      </c>
      <c r="C1623" s="19">
        <f t="shared" si="276"/>
        <v>2004</v>
      </c>
      <c r="D1623" s="19" t="s">
        <v>8296</v>
      </c>
      <c r="E1623" s="19" t="str">
        <f t="shared" si="275"/>
        <v>Jul</v>
      </c>
      <c r="F1623" s="19">
        <v>6</v>
      </c>
      <c r="G1623" s="40">
        <f t="shared" si="277"/>
        <v>38174</v>
      </c>
      <c r="H1623" s="19">
        <v>0</v>
      </c>
      <c r="I1623" s="19">
        <v>14133.04</v>
      </c>
      <c r="J1623" s="41">
        <v>14133.04</v>
      </c>
      <c r="K1623" s="19" t="s">
        <v>8297</v>
      </c>
      <c r="L1623" s="19" t="str">
        <v>tier - 2</v>
      </c>
      <c r="M1623" s="19" t="s">
        <v>8298</v>
      </c>
      <c r="N1623" s="19" t="str">
        <v>tier - 3</v>
      </c>
      <c r="O1623" s="19" t="s">
        <v>8299</v>
      </c>
      <c r="P1623" s="19" t="str">
        <v>R1013</v>
      </c>
      <c r="Q1623" s="19">
        <f ca="1" t="shared" si="278"/>
        <v>21</v>
      </c>
      <c r="R1623" s="29"/>
      <c r="U1623" s="19" t="s">
        <v>8303</v>
      </c>
      <c r="V1623" s="19" t="str">
        <f t="shared" si="284"/>
        <v>Jun</v>
      </c>
      <c r="X1623" s="19">
        <f t="shared" si="285"/>
        <v>1960</v>
      </c>
      <c r="AG1623" s="19" t="s">
        <v>5853</v>
      </c>
      <c r="AH1623" s="19" t="s">
        <v>8336</v>
      </c>
      <c r="AI1623" s="19" t="s">
        <v>8297</v>
      </c>
      <c r="AJ1623" s="19" t="s">
        <v>8302</v>
      </c>
      <c r="AK1623" s="19" t="str">
        <v>tier - 2</v>
      </c>
      <c r="AL1623" s="19" t="str">
        <v>tier - 1</v>
      </c>
      <c r="AT1623" s="19" t="s">
        <v>8299</v>
      </c>
      <c r="AU1623" s="19" t="str">
        <v>R1013</v>
      </c>
      <c r="BD1623" s="39">
        <v>1963</v>
      </c>
      <c r="BE1623" s="19" t="str">
        <f t="shared" si="280"/>
        <v>Dec</v>
      </c>
      <c r="BF1623" s="19">
        <v>23</v>
      </c>
      <c r="BG1623" s="40">
        <f t="shared" si="281"/>
        <v>23368</v>
      </c>
      <c r="BM1623" s="39">
        <v>1963</v>
      </c>
      <c r="BN1623" s="19" t="str">
        <f t="shared" si="282"/>
        <v>Jul</v>
      </c>
      <c r="BO1623" s="19">
        <v>6</v>
      </c>
      <c r="BP1623" s="40">
        <f t="shared" si="279"/>
        <v>23198</v>
      </c>
      <c r="BQ1623" s="19">
        <f ca="1" t="shared" si="283"/>
        <v>62</v>
      </c>
      <c r="BU1623" s="19">
        <v>14001.29</v>
      </c>
      <c r="BV1623" s="41">
        <v>14001.29</v>
      </c>
    </row>
    <row r="1624" spans="1:74">
      <c r="A1624" s="19" t="s">
        <v>5881</v>
      </c>
      <c r="B1624" s="39">
        <v>1984</v>
      </c>
      <c r="C1624" s="19">
        <f t="shared" si="276"/>
        <v>1984</v>
      </c>
      <c r="D1624" s="19" t="s">
        <v>8296</v>
      </c>
      <c r="E1624" s="19" t="str">
        <f t="shared" si="275"/>
        <v>Jul</v>
      </c>
      <c r="F1624" s="19">
        <v>7</v>
      </c>
      <c r="G1624" s="40">
        <f t="shared" si="277"/>
        <v>30870</v>
      </c>
      <c r="H1624" s="19">
        <v>3</v>
      </c>
      <c r="I1624" s="19">
        <v>14152.46</v>
      </c>
      <c r="J1624" s="41">
        <v>14152.46</v>
      </c>
      <c r="K1624" s="19" t="s">
        <v>8297</v>
      </c>
      <c r="L1624" s="19" t="str">
        <v>tier - 2</v>
      </c>
      <c r="M1624" s="19" t="s">
        <v>8302</v>
      </c>
      <c r="N1624" s="19" t="str">
        <v>tier - 1</v>
      </c>
      <c r="O1624" s="19" t="s">
        <v>8315</v>
      </c>
      <c r="P1624" s="19" t="str">
        <v>R1012</v>
      </c>
      <c r="Q1624" s="19">
        <f ca="1" t="shared" si="278"/>
        <v>41</v>
      </c>
      <c r="R1624" s="29"/>
      <c r="U1624" s="19" t="s">
        <v>8328</v>
      </c>
      <c r="V1624" s="19" t="str">
        <f t="shared" si="284"/>
        <v>Aug</v>
      </c>
      <c r="X1624" s="19">
        <f t="shared" si="285"/>
        <v>1959</v>
      </c>
      <c r="AG1624" s="19" t="s">
        <v>5857</v>
      </c>
      <c r="AH1624" s="19" t="s">
        <v>8336</v>
      </c>
      <c r="AI1624" s="19" t="s">
        <v>8297</v>
      </c>
      <c r="AJ1624" s="19" t="s">
        <v>8297</v>
      </c>
      <c r="AK1624" s="19" t="str">
        <v>tier - 2</v>
      </c>
      <c r="AL1624" s="19" t="str">
        <v>tier - 2</v>
      </c>
      <c r="AT1624" s="19" t="s">
        <v>8299</v>
      </c>
      <c r="AU1624" s="19" t="str">
        <v>R1013</v>
      </c>
      <c r="BD1624" s="39">
        <v>1963</v>
      </c>
      <c r="BE1624" s="19" t="str">
        <f t="shared" si="280"/>
        <v>Jul</v>
      </c>
      <c r="BF1624" s="19">
        <v>6</v>
      </c>
      <c r="BG1624" s="40">
        <f t="shared" si="281"/>
        <v>23198</v>
      </c>
      <c r="BM1624" s="39">
        <v>1963</v>
      </c>
      <c r="BN1624" s="19" t="str">
        <f t="shared" si="282"/>
        <v>Jul</v>
      </c>
      <c r="BO1624" s="19">
        <v>8</v>
      </c>
      <c r="BP1624" s="40">
        <f t="shared" si="279"/>
        <v>23200</v>
      </c>
      <c r="BQ1624" s="19">
        <f ca="1" t="shared" si="283"/>
        <v>62</v>
      </c>
      <c r="BU1624" s="19">
        <v>14007.22</v>
      </c>
      <c r="BV1624" s="41">
        <v>14007.22</v>
      </c>
    </row>
    <row r="1625" spans="1:74">
      <c r="A1625" s="19" t="s">
        <v>5884</v>
      </c>
      <c r="B1625" s="39">
        <v>1968</v>
      </c>
      <c r="C1625" s="19">
        <f t="shared" si="276"/>
        <v>1968</v>
      </c>
      <c r="D1625" s="19" t="s">
        <v>8326</v>
      </c>
      <c r="E1625" s="19" t="str">
        <f t="shared" si="275"/>
        <v>Dec</v>
      </c>
      <c r="F1625" s="19">
        <v>25</v>
      </c>
      <c r="G1625" s="40">
        <f t="shared" si="277"/>
        <v>25197</v>
      </c>
      <c r="H1625" s="19">
        <v>0</v>
      </c>
      <c r="I1625" s="19">
        <v>14193.55</v>
      </c>
      <c r="J1625" s="41">
        <v>14193.55</v>
      </c>
      <c r="K1625" s="19" t="s">
        <v>8297</v>
      </c>
      <c r="L1625" s="19" t="str">
        <v>tier - 2</v>
      </c>
      <c r="M1625" s="19" t="s">
        <v>8302</v>
      </c>
      <c r="N1625" s="19" t="str">
        <v>tier - 1</v>
      </c>
      <c r="O1625" s="19" t="s">
        <v>8343</v>
      </c>
      <c r="P1625" s="19" t="str">
        <v>R1026</v>
      </c>
      <c r="Q1625" s="19">
        <f ca="1" t="shared" si="278"/>
        <v>56</v>
      </c>
      <c r="R1625" s="29"/>
      <c r="U1625" s="19" t="s">
        <v>8296</v>
      </c>
      <c r="V1625" s="19" t="str">
        <f t="shared" si="284"/>
        <v>Jul</v>
      </c>
      <c r="X1625" s="19">
        <f t="shared" si="285"/>
        <v>1990</v>
      </c>
      <c r="AG1625" s="19" t="s">
        <v>5860</v>
      </c>
      <c r="AH1625" s="19" t="s">
        <v>8336</v>
      </c>
      <c r="AI1625" s="19" t="s">
        <v>8297</v>
      </c>
      <c r="AJ1625" s="19" t="s">
        <v>8298</v>
      </c>
      <c r="AK1625" s="19" t="str">
        <v>tier - 2</v>
      </c>
      <c r="AL1625" s="19" t="str">
        <v>tier - 3</v>
      </c>
      <c r="AT1625" s="19" t="s">
        <v>8330</v>
      </c>
      <c r="AU1625" s="19" t="str">
        <v>R1011</v>
      </c>
      <c r="BD1625" s="39">
        <v>1963</v>
      </c>
      <c r="BE1625" s="19" t="str">
        <f t="shared" si="280"/>
        <v>Jul</v>
      </c>
      <c r="BF1625" s="19">
        <v>8</v>
      </c>
      <c r="BG1625" s="40">
        <f t="shared" si="281"/>
        <v>23200</v>
      </c>
      <c r="BM1625" s="39">
        <v>1960</v>
      </c>
      <c r="BN1625" s="19" t="str">
        <f t="shared" si="282"/>
        <v>Nov</v>
      </c>
      <c r="BO1625" s="19">
        <v>8</v>
      </c>
      <c r="BP1625" s="40">
        <f t="shared" si="279"/>
        <v>22228</v>
      </c>
      <c r="BQ1625" s="19">
        <f ca="1" t="shared" si="283"/>
        <v>64</v>
      </c>
      <c r="BU1625" s="19">
        <v>14043.48</v>
      </c>
      <c r="BV1625" s="41">
        <v>14043.48</v>
      </c>
    </row>
    <row r="1626" spans="1:74">
      <c r="A1626" s="19" t="s">
        <v>5888</v>
      </c>
      <c r="B1626" s="39">
        <v>1983</v>
      </c>
      <c r="C1626" s="19">
        <f t="shared" si="276"/>
        <v>1983</v>
      </c>
      <c r="D1626" s="19" t="s">
        <v>8301</v>
      </c>
      <c r="E1626" s="19" t="str">
        <f t="shared" si="275"/>
        <v>Nov</v>
      </c>
      <c r="F1626" s="19">
        <v>17</v>
      </c>
      <c r="G1626" s="40">
        <f t="shared" si="277"/>
        <v>30637</v>
      </c>
      <c r="H1626" s="19">
        <v>3</v>
      </c>
      <c r="I1626" s="19">
        <v>14209.4</v>
      </c>
      <c r="J1626" s="41">
        <v>14209.4</v>
      </c>
      <c r="K1626" s="19" t="s">
        <v>8297</v>
      </c>
      <c r="L1626" s="19" t="str">
        <v>tier - 2</v>
      </c>
      <c r="M1626" s="19" t="s">
        <v>8302</v>
      </c>
      <c r="N1626" s="19" t="str">
        <v>tier - 1</v>
      </c>
      <c r="O1626" s="19" t="s">
        <v>8343</v>
      </c>
      <c r="P1626" s="19" t="str">
        <v>R1026</v>
      </c>
      <c r="Q1626" s="19">
        <f ca="1" t="shared" si="278"/>
        <v>41</v>
      </c>
      <c r="R1626" s="29"/>
      <c r="U1626" s="19" t="s">
        <v>8310</v>
      </c>
      <c r="V1626" s="19" t="str">
        <f t="shared" si="284"/>
        <v>Sep</v>
      </c>
      <c r="X1626" s="19">
        <f t="shared" si="285"/>
        <v>1959</v>
      </c>
      <c r="AG1626" s="19" t="s">
        <v>5864</v>
      </c>
      <c r="AH1626" s="19" t="s">
        <v>8336</v>
      </c>
      <c r="AI1626" s="19" t="s">
        <v>8297</v>
      </c>
      <c r="AJ1626" s="19" t="s">
        <v>8298</v>
      </c>
      <c r="AK1626" s="19" t="str">
        <v>tier - 2</v>
      </c>
      <c r="AL1626" s="19" t="str">
        <v>tier - 3</v>
      </c>
      <c r="AT1626" s="19" t="s">
        <v>8337</v>
      </c>
      <c r="AU1626" s="19" t="str">
        <v>R1024</v>
      </c>
      <c r="BD1626" s="39">
        <v>1960</v>
      </c>
      <c r="BE1626" s="19" t="str">
        <f t="shared" si="280"/>
        <v>Nov</v>
      </c>
      <c r="BF1626" s="19">
        <v>8</v>
      </c>
      <c r="BG1626" s="40">
        <f t="shared" si="281"/>
        <v>22228</v>
      </c>
      <c r="BM1626" s="39">
        <v>1991</v>
      </c>
      <c r="BN1626" s="19" t="str">
        <f t="shared" si="282"/>
        <v>Sep</v>
      </c>
      <c r="BO1626" s="19">
        <v>12</v>
      </c>
      <c r="BP1626" s="40">
        <f t="shared" si="279"/>
        <v>33493</v>
      </c>
      <c r="BQ1626" s="19">
        <f ca="1" t="shared" si="283"/>
        <v>34</v>
      </c>
      <c r="BU1626" s="19">
        <v>14081.93</v>
      </c>
      <c r="BV1626" s="41">
        <v>14081.93</v>
      </c>
    </row>
    <row r="1627" spans="1:74">
      <c r="A1627" s="19" t="s">
        <v>5892</v>
      </c>
      <c r="B1627" s="39">
        <v>1958</v>
      </c>
      <c r="C1627" s="19">
        <f t="shared" si="276"/>
        <v>1958</v>
      </c>
      <c r="D1627" s="19" t="s">
        <v>8310</v>
      </c>
      <c r="E1627" s="19" t="str">
        <f t="shared" si="275"/>
        <v>Sep</v>
      </c>
      <c r="F1627" s="19">
        <v>21</v>
      </c>
      <c r="G1627" s="40">
        <f t="shared" si="277"/>
        <v>21449</v>
      </c>
      <c r="H1627" s="19">
        <v>0</v>
      </c>
      <c r="I1627" s="19">
        <v>14210.54</v>
      </c>
      <c r="J1627" s="41">
        <v>14210.54</v>
      </c>
      <c r="K1627" s="19" t="s">
        <v>8297</v>
      </c>
      <c r="L1627" s="19" t="str">
        <v>tier - 2</v>
      </c>
      <c r="M1627" s="19" t="s">
        <v>8297</v>
      </c>
      <c r="N1627" s="19" t="str">
        <v>tier - 2</v>
      </c>
      <c r="O1627" s="19" t="s">
        <v>8315</v>
      </c>
      <c r="P1627" s="19" t="str">
        <v>R1012</v>
      </c>
      <c r="Q1627" s="19">
        <f ca="1" t="shared" si="278"/>
        <v>67</v>
      </c>
      <c r="R1627" s="29"/>
      <c r="U1627" s="19" t="s">
        <v>8326</v>
      </c>
      <c r="V1627" s="19" t="str">
        <f t="shared" si="284"/>
        <v>Dec</v>
      </c>
      <c r="X1627" s="19">
        <f t="shared" si="285"/>
        <v>1963</v>
      </c>
      <c r="AG1627" s="19" t="s">
        <v>5868</v>
      </c>
      <c r="AH1627" s="19" t="s">
        <v>8336</v>
      </c>
      <c r="AI1627" s="19" t="s">
        <v>8297</v>
      </c>
      <c r="AJ1627" s="19" t="s">
        <v>8298</v>
      </c>
      <c r="AK1627" s="19" t="str">
        <v>tier - 2</v>
      </c>
      <c r="AL1627" s="19" t="str">
        <v>tier - 3</v>
      </c>
      <c r="AT1627" s="19" t="s">
        <v>8315</v>
      </c>
      <c r="AU1627" s="19" t="str">
        <v>R1012</v>
      </c>
      <c r="BD1627" s="39">
        <v>1991</v>
      </c>
      <c r="BE1627" s="19" t="str">
        <f t="shared" si="280"/>
        <v>Sep</v>
      </c>
      <c r="BF1627" s="19">
        <v>12</v>
      </c>
      <c r="BG1627" s="40">
        <f t="shared" si="281"/>
        <v>33493</v>
      </c>
      <c r="BM1627" s="39">
        <v>1976</v>
      </c>
      <c r="BN1627" s="19" t="str">
        <f t="shared" si="282"/>
        <v>Sep</v>
      </c>
      <c r="BO1627" s="19">
        <v>26</v>
      </c>
      <c r="BP1627" s="40">
        <f t="shared" si="279"/>
        <v>28029</v>
      </c>
      <c r="BQ1627" s="19">
        <f ca="1" t="shared" si="283"/>
        <v>49</v>
      </c>
      <c r="BU1627" s="19">
        <v>14098.07</v>
      </c>
      <c r="BV1627" s="41">
        <v>14098.07</v>
      </c>
    </row>
    <row r="1628" spans="1:74">
      <c r="A1628" s="19" t="s">
        <v>5895</v>
      </c>
      <c r="B1628" s="39">
        <v>1961</v>
      </c>
      <c r="C1628" s="19">
        <f t="shared" si="276"/>
        <v>1961</v>
      </c>
      <c r="D1628" s="19" t="s">
        <v>8310</v>
      </c>
      <c r="E1628" s="19" t="str">
        <f t="shared" si="275"/>
        <v>Sep</v>
      </c>
      <c r="F1628" s="19">
        <v>25</v>
      </c>
      <c r="G1628" s="40">
        <f t="shared" si="277"/>
        <v>22549</v>
      </c>
      <c r="H1628" s="19">
        <v>2</v>
      </c>
      <c r="I1628" s="19">
        <v>14235.07</v>
      </c>
      <c r="J1628" s="41">
        <v>14235.07</v>
      </c>
      <c r="K1628" s="19" t="s">
        <v>8297</v>
      </c>
      <c r="L1628" s="19" t="str">
        <v>tier - 2</v>
      </c>
      <c r="M1628" s="19" t="s">
        <v>8302</v>
      </c>
      <c r="N1628" s="19" t="str">
        <v>tier - 1</v>
      </c>
      <c r="O1628" s="19" t="s">
        <v>8330</v>
      </c>
      <c r="P1628" s="19" t="str">
        <v>R1011</v>
      </c>
      <c r="Q1628" s="19">
        <f ca="1" t="shared" si="278"/>
        <v>64</v>
      </c>
      <c r="R1628" s="29"/>
      <c r="U1628" s="19" t="s">
        <v>8296</v>
      </c>
      <c r="V1628" s="19" t="str">
        <f t="shared" si="284"/>
        <v>Jul</v>
      </c>
      <c r="X1628" s="19">
        <f t="shared" si="285"/>
        <v>1963</v>
      </c>
      <c r="AG1628" s="19" t="s">
        <v>5871</v>
      </c>
      <c r="AH1628" s="19" t="s">
        <v>8336</v>
      </c>
      <c r="AI1628" s="19" t="s">
        <v>8297</v>
      </c>
      <c r="AJ1628" s="19" t="s">
        <v>8298</v>
      </c>
      <c r="AK1628" s="19" t="str">
        <v>tier - 2</v>
      </c>
      <c r="AL1628" s="19" t="str">
        <v>tier - 3</v>
      </c>
      <c r="AT1628" s="19" t="s">
        <v>8338</v>
      </c>
      <c r="AU1628" s="19" t="str">
        <v>R1023</v>
      </c>
      <c r="BD1628" s="39">
        <v>1976</v>
      </c>
      <c r="BE1628" s="19" t="str">
        <f t="shared" si="280"/>
        <v>Sep</v>
      </c>
      <c r="BF1628" s="19">
        <v>26</v>
      </c>
      <c r="BG1628" s="40">
        <f t="shared" si="281"/>
        <v>28029</v>
      </c>
      <c r="BM1628" s="39">
        <v>1961</v>
      </c>
      <c r="BN1628" s="19" t="str">
        <f t="shared" si="282"/>
        <v>Jun</v>
      </c>
      <c r="BO1628" s="19">
        <v>14</v>
      </c>
      <c r="BP1628" s="40">
        <f t="shared" si="279"/>
        <v>22446</v>
      </c>
      <c r="BQ1628" s="19">
        <f ca="1" t="shared" si="283"/>
        <v>64</v>
      </c>
      <c r="BU1628" s="19">
        <v>14119.62</v>
      </c>
      <c r="BV1628" s="41">
        <v>14119.62</v>
      </c>
    </row>
    <row r="1629" spans="1:74">
      <c r="A1629" s="19" t="s">
        <v>5898</v>
      </c>
      <c r="B1629" s="39">
        <v>1959</v>
      </c>
      <c r="C1629" s="19">
        <f t="shared" si="276"/>
        <v>1959</v>
      </c>
      <c r="D1629" s="19" t="s">
        <v>8329</v>
      </c>
      <c r="E1629" s="19" t="str">
        <f t="shared" si="275"/>
        <v>Oct</v>
      </c>
      <c r="F1629" s="19">
        <v>10</v>
      </c>
      <c r="G1629" s="40">
        <f t="shared" si="277"/>
        <v>21833</v>
      </c>
      <c r="H1629" s="19">
        <v>0</v>
      </c>
      <c r="I1629" s="19">
        <v>14254.61</v>
      </c>
      <c r="J1629" s="41">
        <v>14254.61</v>
      </c>
      <c r="K1629" s="19" t="s">
        <v>8297</v>
      </c>
      <c r="L1629" s="19" t="str">
        <v>tier - 2</v>
      </c>
      <c r="M1629" s="19" t="s">
        <v>8302</v>
      </c>
      <c r="N1629" s="19" t="str">
        <v>tier - 1</v>
      </c>
      <c r="O1629" s="19" t="s">
        <v>8315</v>
      </c>
      <c r="P1629" s="19" t="str">
        <v>R1012</v>
      </c>
      <c r="Q1629" s="19">
        <f ca="1" t="shared" si="278"/>
        <v>66</v>
      </c>
      <c r="R1629" s="29"/>
      <c r="U1629" s="19" t="s">
        <v>8296</v>
      </c>
      <c r="V1629" s="19" t="str">
        <f t="shared" si="284"/>
        <v>Jul</v>
      </c>
      <c r="X1629" s="19">
        <f t="shared" si="285"/>
        <v>1963</v>
      </c>
      <c r="AG1629" s="19" t="s">
        <v>5874</v>
      </c>
      <c r="AH1629" s="19" t="s">
        <v>8336</v>
      </c>
      <c r="AI1629" s="19" t="s">
        <v>8297</v>
      </c>
      <c r="AJ1629" s="19" t="s">
        <v>8302</v>
      </c>
      <c r="AK1629" s="19" t="str">
        <v>tier - 2</v>
      </c>
      <c r="AL1629" s="19" t="str">
        <v>tier - 1</v>
      </c>
      <c r="AT1629" s="19" t="s">
        <v>8315</v>
      </c>
      <c r="AU1629" s="19" t="str">
        <v>R1012</v>
      </c>
      <c r="BD1629" s="39">
        <v>1961</v>
      </c>
      <c r="BE1629" s="19" t="str">
        <f t="shared" si="280"/>
        <v>Jun</v>
      </c>
      <c r="BF1629" s="19">
        <v>14</v>
      </c>
      <c r="BG1629" s="40">
        <f t="shared" si="281"/>
        <v>22446</v>
      </c>
      <c r="BM1629" s="39">
        <v>2004</v>
      </c>
      <c r="BN1629" s="19" t="str">
        <f t="shared" si="282"/>
        <v>Jul</v>
      </c>
      <c r="BO1629" s="19">
        <v>6</v>
      </c>
      <c r="BP1629" s="40">
        <f t="shared" si="279"/>
        <v>38174</v>
      </c>
      <c r="BQ1629" s="19">
        <f ca="1" t="shared" si="283"/>
        <v>21</v>
      </c>
      <c r="BU1629" s="19">
        <v>14133.04</v>
      </c>
      <c r="BV1629" s="41">
        <v>14133.04</v>
      </c>
    </row>
    <row r="1630" spans="1:74">
      <c r="A1630" s="19" t="s">
        <v>5901</v>
      </c>
      <c r="B1630" s="39">
        <v>1959</v>
      </c>
      <c r="C1630" s="19">
        <f t="shared" si="276"/>
        <v>1959</v>
      </c>
      <c r="D1630" s="19" t="s">
        <v>8301</v>
      </c>
      <c r="E1630" s="19" t="str">
        <f t="shared" si="275"/>
        <v>Nov</v>
      </c>
      <c r="F1630" s="19">
        <v>8</v>
      </c>
      <c r="G1630" s="40">
        <f t="shared" si="277"/>
        <v>21862</v>
      </c>
      <c r="H1630" s="19">
        <v>0</v>
      </c>
      <c r="I1630" s="19">
        <v>14256.19</v>
      </c>
      <c r="J1630" s="41">
        <v>14256.19</v>
      </c>
      <c r="K1630" s="19" t="s">
        <v>8297</v>
      </c>
      <c r="L1630" s="19" t="str">
        <v>tier - 2</v>
      </c>
      <c r="M1630" s="19" t="s">
        <v>8298</v>
      </c>
      <c r="N1630" s="19" t="str">
        <v>tier - 3</v>
      </c>
      <c r="O1630" s="19" t="s">
        <v>8315</v>
      </c>
      <c r="P1630" s="19" t="str">
        <v>R1012</v>
      </c>
      <c r="Q1630" s="19">
        <f ca="1" t="shared" si="278"/>
        <v>65</v>
      </c>
      <c r="R1630" s="29"/>
      <c r="U1630" s="19" t="s">
        <v>8301</v>
      </c>
      <c r="V1630" s="19" t="str">
        <f t="shared" si="284"/>
        <v>Nov</v>
      </c>
      <c r="X1630" s="19">
        <f t="shared" si="285"/>
        <v>1960</v>
      </c>
      <c r="AG1630" s="19" t="s">
        <v>5878</v>
      </c>
      <c r="AH1630" s="19" t="s">
        <v>8336</v>
      </c>
      <c r="AI1630" s="19" t="s">
        <v>8297</v>
      </c>
      <c r="AJ1630" s="19" t="s">
        <v>8298</v>
      </c>
      <c r="AK1630" s="19" t="str">
        <v>tier - 2</v>
      </c>
      <c r="AL1630" s="19" t="str">
        <v>tier - 3</v>
      </c>
      <c r="AT1630" s="19" t="s">
        <v>8299</v>
      </c>
      <c r="AU1630" s="19" t="str">
        <v>R1013</v>
      </c>
      <c r="BD1630" s="39">
        <v>2004</v>
      </c>
      <c r="BE1630" s="19" t="str">
        <f t="shared" si="280"/>
        <v>Jul</v>
      </c>
      <c r="BF1630" s="19">
        <v>6</v>
      </c>
      <c r="BG1630" s="40">
        <f t="shared" si="281"/>
        <v>38174</v>
      </c>
      <c r="BM1630" s="39">
        <v>1984</v>
      </c>
      <c r="BN1630" s="19" t="str">
        <f t="shared" si="282"/>
        <v>Jul</v>
      </c>
      <c r="BO1630" s="19">
        <v>7</v>
      </c>
      <c r="BP1630" s="40">
        <f t="shared" si="279"/>
        <v>30870</v>
      </c>
      <c r="BQ1630" s="19">
        <f ca="1" t="shared" si="283"/>
        <v>41</v>
      </c>
      <c r="BU1630" s="19">
        <v>14152.46</v>
      </c>
      <c r="BV1630" s="41">
        <v>14152.46</v>
      </c>
    </row>
    <row r="1631" spans="1:74">
      <c r="A1631" s="19" t="s">
        <v>5904</v>
      </c>
      <c r="B1631" s="39">
        <v>1974</v>
      </c>
      <c r="C1631" s="19">
        <f t="shared" si="276"/>
        <v>1974</v>
      </c>
      <c r="D1631" s="19" t="s">
        <v>8326</v>
      </c>
      <c r="E1631" s="19" t="str">
        <f t="shared" si="275"/>
        <v>Dec</v>
      </c>
      <c r="F1631" s="19">
        <v>26</v>
      </c>
      <c r="G1631" s="40">
        <f t="shared" si="277"/>
        <v>27389</v>
      </c>
      <c r="H1631" s="19">
        <v>0</v>
      </c>
      <c r="I1631" s="19">
        <v>14256.79</v>
      </c>
      <c r="J1631" s="41">
        <v>14256.79</v>
      </c>
      <c r="K1631" s="19" t="s">
        <v>8297</v>
      </c>
      <c r="L1631" s="19" t="str">
        <v>tier - 2</v>
      </c>
      <c r="M1631" s="19" t="s">
        <v>8297</v>
      </c>
      <c r="N1631" s="19" t="str">
        <v>tier - 2</v>
      </c>
      <c r="O1631" s="19" t="s">
        <v>8343</v>
      </c>
      <c r="P1631" s="19" t="str">
        <v>R1026</v>
      </c>
      <c r="Q1631" s="19">
        <f ca="1" t="shared" si="278"/>
        <v>50</v>
      </c>
      <c r="R1631" s="29"/>
      <c r="U1631" s="19" t="s">
        <v>8310</v>
      </c>
      <c r="V1631" s="19" t="str">
        <f t="shared" si="284"/>
        <v>Sep</v>
      </c>
      <c r="X1631" s="19">
        <f t="shared" si="285"/>
        <v>1991</v>
      </c>
      <c r="AG1631" s="19" t="s">
        <v>5881</v>
      </c>
      <c r="AH1631" s="19" t="s">
        <v>8336</v>
      </c>
      <c r="AI1631" s="19" t="s">
        <v>8297</v>
      </c>
      <c r="AJ1631" s="19" t="s">
        <v>8302</v>
      </c>
      <c r="AK1631" s="19" t="str">
        <v>tier - 2</v>
      </c>
      <c r="AL1631" s="19" t="str">
        <v>tier - 1</v>
      </c>
      <c r="AT1631" s="19" t="s">
        <v>8315</v>
      </c>
      <c r="AU1631" s="19" t="str">
        <v>R1012</v>
      </c>
      <c r="BD1631" s="39">
        <v>1984</v>
      </c>
      <c r="BE1631" s="19" t="str">
        <f t="shared" si="280"/>
        <v>Jul</v>
      </c>
      <c r="BF1631" s="19">
        <v>7</v>
      </c>
      <c r="BG1631" s="40">
        <f t="shared" si="281"/>
        <v>30870</v>
      </c>
      <c r="BM1631" s="39">
        <v>1968</v>
      </c>
      <c r="BN1631" s="19" t="str">
        <f t="shared" si="282"/>
        <v>Dec</v>
      </c>
      <c r="BO1631" s="19">
        <v>25</v>
      </c>
      <c r="BP1631" s="40">
        <f t="shared" si="279"/>
        <v>25197</v>
      </c>
      <c r="BQ1631" s="19">
        <f ca="1" t="shared" si="283"/>
        <v>56</v>
      </c>
      <c r="BU1631" s="19">
        <v>14193.55</v>
      </c>
      <c r="BV1631" s="41">
        <v>14193.55</v>
      </c>
    </row>
    <row r="1632" spans="1:74">
      <c r="A1632" s="19" t="s">
        <v>5907</v>
      </c>
      <c r="B1632" s="39">
        <v>1972</v>
      </c>
      <c r="C1632" s="19">
        <f t="shared" si="276"/>
        <v>1972</v>
      </c>
      <c r="D1632" s="19" t="s">
        <v>8296</v>
      </c>
      <c r="E1632" s="19" t="str">
        <f t="shared" si="275"/>
        <v>Jul</v>
      </c>
      <c r="F1632" s="19">
        <v>13</v>
      </c>
      <c r="G1632" s="40">
        <f t="shared" si="277"/>
        <v>26493</v>
      </c>
      <c r="H1632" s="19">
        <v>0</v>
      </c>
      <c r="I1632" s="19">
        <v>14258.33</v>
      </c>
      <c r="J1632" s="41">
        <v>14258.33</v>
      </c>
      <c r="K1632" s="19" t="s">
        <v>8297</v>
      </c>
      <c r="L1632" s="19" t="str">
        <v>tier - 2</v>
      </c>
      <c r="M1632" s="19" t="s">
        <v>8297</v>
      </c>
      <c r="N1632" s="19" t="str">
        <v>tier - 2</v>
      </c>
      <c r="O1632" s="19" t="s">
        <v>8343</v>
      </c>
      <c r="P1632" s="19" t="str">
        <v>R1026</v>
      </c>
      <c r="Q1632" s="19">
        <f ca="1" t="shared" si="278"/>
        <v>53</v>
      </c>
      <c r="R1632" s="29"/>
      <c r="U1632" s="19" t="s">
        <v>8310</v>
      </c>
      <c r="V1632" s="19" t="str">
        <f t="shared" si="284"/>
        <v>Sep</v>
      </c>
      <c r="X1632" s="19">
        <f t="shared" si="285"/>
        <v>1976</v>
      </c>
      <c r="AG1632" s="19" t="s">
        <v>5884</v>
      </c>
      <c r="AH1632" s="19" t="s">
        <v>8336</v>
      </c>
      <c r="AI1632" s="19" t="s">
        <v>8297</v>
      </c>
      <c r="AJ1632" s="19" t="s">
        <v>8302</v>
      </c>
      <c r="AK1632" s="19" t="str">
        <v>tier - 2</v>
      </c>
      <c r="AL1632" s="19" t="str">
        <v>tier - 1</v>
      </c>
      <c r="AT1632" s="19" t="s">
        <v>8343</v>
      </c>
      <c r="AU1632" s="19" t="str">
        <v>R1026</v>
      </c>
      <c r="BD1632" s="39">
        <v>1968</v>
      </c>
      <c r="BE1632" s="19" t="str">
        <f t="shared" si="280"/>
        <v>Dec</v>
      </c>
      <c r="BF1632" s="19">
        <v>25</v>
      </c>
      <c r="BG1632" s="40">
        <f t="shared" si="281"/>
        <v>25197</v>
      </c>
      <c r="BM1632" s="39">
        <v>1983</v>
      </c>
      <c r="BN1632" s="19" t="str">
        <f t="shared" si="282"/>
        <v>Nov</v>
      </c>
      <c r="BO1632" s="19">
        <v>17</v>
      </c>
      <c r="BP1632" s="40">
        <f t="shared" si="279"/>
        <v>30637</v>
      </c>
      <c r="BQ1632" s="19">
        <f ca="1" t="shared" si="283"/>
        <v>41</v>
      </c>
      <c r="BU1632" s="19">
        <v>14209.4</v>
      </c>
      <c r="BV1632" s="41">
        <v>14209.4</v>
      </c>
    </row>
    <row r="1633" spans="1:74">
      <c r="A1633" s="19" t="s">
        <v>5911</v>
      </c>
      <c r="B1633" s="39">
        <v>2004</v>
      </c>
      <c r="C1633" s="19">
        <f t="shared" si="276"/>
        <v>2004</v>
      </c>
      <c r="D1633" s="19" t="s">
        <v>8310</v>
      </c>
      <c r="E1633" s="19" t="str">
        <f t="shared" si="275"/>
        <v>Sep</v>
      </c>
      <c r="F1633" s="19">
        <v>6</v>
      </c>
      <c r="G1633" s="40">
        <f t="shared" si="277"/>
        <v>38236</v>
      </c>
      <c r="H1633" s="19">
        <v>0</v>
      </c>
      <c r="I1633" s="19">
        <v>14283.46</v>
      </c>
      <c r="J1633" s="41">
        <v>14283.46</v>
      </c>
      <c r="K1633" s="19" t="s">
        <v>8297</v>
      </c>
      <c r="L1633" s="19" t="str">
        <v>tier - 2</v>
      </c>
      <c r="M1633" s="19" t="s">
        <v>8297</v>
      </c>
      <c r="N1633" s="19" t="str">
        <v>tier - 2</v>
      </c>
      <c r="O1633" s="19" t="s">
        <v>8337</v>
      </c>
      <c r="P1633" s="19" t="str">
        <v>R1024</v>
      </c>
      <c r="Q1633" s="19">
        <f ca="1" t="shared" si="278"/>
        <v>21</v>
      </c>
      <c r="R1633" s="29"/>
      <c r="U1633" s="19" t="s">
        <v>8303</v>
      </c>
      <c r="V1633" s="19" t="str">
        <f t="shared" si="284"/>
        <v>Jun</v>
      </c>
      <c r="X1633" s="19">
        <f t="shared" si="285"/>
        <v>1961</v>
      </c>
      <c r="AG1633" s="19" t="s">
        <v>5888</v>
      </c>
      <c r="AH1633" s="19" t="s">
        <v>8336</v>
      </c>
      <c r="AI1633" s="19" t="s">
        <v>8297</v>
      </c>
      <c r="AJ1633" s="19" t="s">
        <v>8302</v>
      </c>
      <c r="AK1633" s="19" t="str">
        <v>tier - 2</v>
      </c>
      <c r="AL1633" s="19" t="str">
        <v>tier - 1</v>
      </c>
      <c r="AT1633" s="19" t="s">
        <v>8343</v>
      </c>
      <c r="AU1633" s="19" t="str">
        <v>R1026</v>
      </c>
      <c r="BD1633" s="39">
        <v>1983</v>
      </c>
      <c r="BE1633" s="19" t="str">
        <f t="shared" si="280"/>
        <v>Nov</v>
      </c>
      <c r="BF1633" s="19">
        <v>17</v>
      </c>
      <c r="BG1633" s="40">
        <f t="shared" si="281"/>
        <v>30637</v>
      </c>
      <c r="BM1633" s="39">
        <v>1958</v>
      </c>
      <c r="BN1633" s="19" t="str">
        <f t="shared" si="282"/>
        <v>Sep</v>
      </c>
      <c r="BO1633" s="19">
        <v>21</v>
      </c>
      <c r="BP1633" s="40">
        <f t="shared" si="279"/>
        <v>21449</v>
      </c>
      <c r="BQ1633" s="19">
        <f ca="1" t="shared" si="283"/>
        <v>67</v>
      </c>
      <c r="BU1633" s="19">
        <v>14210.54</v>
      </c>
      <c r="BV1633" s="41">
        <v>14210.54</v>
      </c>
    </row>
    <row r="1634" spans="1:74">
      <c r="A1634" s="19" t="s">
        <v>5914</v>
      </c>
      <c r="B1634" s="39">
        <v>1968</v>
      </c>
      <c r="C1634" s="19">
        <f t="shared" si="276"/>
        <v>1968</v>
      </c>
      <c r="D1634" s="19" t="s">
        <v>8326</v>
      </c>
      <c r="E1634" s="19" t="str">
        <f t="shared" si="275"/>
        <v>Dec</v>
      </c>
      <c r="F1634" s="19">
        <v>15</v>
      </c>
      <c r="G1634" s="40">
        <f t="shared" si="277"/>
        <v>25187</v>
      </c>
      <c r="H1634" s="19">
        <v>0</v>
      </c>
      <c r="I1634" s="19">
        <v>14285.9</v>
      </c>
      <c r="J1634" s="41">
        <v>14285.9</v>
      </c>
      <c r="K1634" s="19" t="s">
        <v>8297</v>
      </c>
      <c r="L1634" s="19" t="str">
        <v>tier - 2</v>
      </c>
      <c r="M1634" s="19" t="s">
        <v>8298</v>
      </c>
      <c r="N1634" s="19" t="str">
        <v>tier - 3</v>
      </c>
      <c r="O1634" s="19" t="s">
        <v>8315</v>
      </c>
      <c r="P1634" s="19" t="str">
        <v>R1012</v>
      </c>
      <c r="Q1634" s="19">
        <f ca="1" t="shared" si="278"/>
        <v>56</v>
      </c>
      <c r="R1634" s="29"/>
      <c r="U1634" s="19" t="s">
        <v>8296</v>
      </c>
      <c r="V1634" s="19" t="str">
        <f t="shared" si="284"/>
        <v>Jul</v>
      </c>
      <c r="X1634" s="19">
        <f t="shared" si="285"/>
        <v>2004</v>
      </c>
      <c r="AG1634" s="19" t="s">
        <v>5892</v>
      </c>
      <c r="AH1634" s="19" t="s">
        <v>8336</v>
      </c>
      <c r="AI1634" s="19" t="s">
        <v>8297</v>
      </c>
      <c r="AJ1634" s="19" t="s">
        <v>8297</v>
      </c>
      <c r="AK1634" s="19" t="str">
        <v>tier - 2</v>
      </c>
      <c r="AL1634" s="19" t="str">
        <v>tier - 2</v>
      </c>
      <c r="AT1634" s="19" t="s">
        <v>8315</v>
      </c>
      <c r="AU1634" s="19" t="str">
        <v>R1012</v>
      </c>
      <c r="BD1634" s="39">
        <v>1958</v>
      </c>
      <c r="BE1634" s="19" t="str">
        <f t="shared" si="280"/>
        <v>Sep</v>
      </c>
      <c r="BF1634" s="19">
        <v>21</v>
      </c>
      <c r="BG1634" s="40">
        <f t="shared" si="281"/>
        <v>21449</v>
      </c>
      <c r="BM1634" s="39">
        <v>1961</v>
      </c>
      <c r="BN1634" s="19" t="str">
        <f t="shared" si="282"/>
        <v>Sep</v>
      </c>
      <c r="BO1634" s="19">
        <v>25</v>
      </c>
      <c r="BP1634" s="40">
        <f t="shared" si="279"/>
        <v>22549</v>
      </c>
      <c r="BQ1634" s="19">
        <f ca="1" t="shared" si="283"/>
        <v>64</v>
      </c>
      <c r="BU1634" s="19">
        <v>14235.07</v>
      </c>
      <c r="BV1634" s="41">
        <v>14235.07</v>
      </c>
    </row>
    <row r="1635" spans="1:74">
      <c r="A1635" s="19" t="s">
        <v>5918</v>
      </c>
      <c r="B1635" s="39">
        <v>1958</v>
      </c>
      <c r="C1635" s="19">
        <f t="shared" si="276"/>
        <v>1958</v>
      </c>
      <c r="D1635" s="19" t="s">
        <v>8329</v>
      </c>
      <c r="E1635" s="19" t="str">
        <f t="shared" si="275"/>
        <v>Oct</v>
      </c>
      <c r="F1635" s="19">
        <v>15</v>
      </c>
      <c r="G1635" s="40">
        <f t="shared" si="277"/>
        <v>21473</v>
      </c>
      <c r="H1635" s="19">
        <v>0</v>
      </c>
      <c r="I1635" s="19">
        <v>14313.85</v>
      </c>
      <c r="J1635" s="41">
        <v>14313.85</v>
      </c>
      <c r="K1635" s="19" t="s">
        <v>8297</v>
      </c>
      <c r="L1635" s="19" t="str">
        <v>tier - 2</v>
      </c>
      <c r="M1635" s="19" t="s">
        <v>8298</v>
      </c>
      <c r="N1635" s="19" t="str">
        <v>tier - 3</v>
      </c>
      <c r="O1635" s="19" t="s">
        <v>8299</v>
      </c>
      <c r="P1635" s="19" t="str">
        <v>R1013</v>
      </c>
      <c r="Q1635" s="19">
        <f ca="1" t="shared" si="278"/>
        <v>67</v>
      </c>
      <c r="R1635" s="29"/>
      <c r="U1635" s="19" t="s">
        <v>8296</v>
      </c>
      <c r="V1635" s="19" t="str">
        <f t="shared" si="284"/>
        <v>Jul</v>
      </c>
      <c r="X1635" s="19">
        <f t="shared" si="285"/>
        <v>1984</v>
      </c>
      <c r="AG1635" s="19" t="s">
        <v>5895</v>
      </c>
      <c r="AH1635" s="19" t="s">
        <v>8336</v>
      </c>
      <c r="AI1635" s="19" t="s">
        <v>8297</v>
      </c>
      <c r="AJ1635" s="19" t="s">
        <v>8302</v>
      </c>
      <c r="AK1635" s="19" t="str">
        <v>tier - 2</v>
      </c>
      <c r="AL1635" s="19" t="str">
        <v>tier - 1</v>
      </c>
      <c r="AT1635" s="19" t="s">
        <v>8330</v>
      </c>
      <c r="AU1635" s="19" t="str">
        <v>R1011</v>
      </c>
      <c r="BD1635" s="39">
        <v>1961</v>
      </c>
      <c r="BE1635" s="19" t="str">
        <f t="shared" si="280"/>
        <v>Sep</v>
      </c>
      <c r="BF1635" s="19">
        <v>25</v>
      </c>
      <c r="BG1635" s="40">
        <f t="shared" si="281"/>
        <v>22549</v>
      </c>
      <c r="BM1635" s="39">
        <v>1959</v>
      </c>
      <c r="BN1635" s="19" t="str">
        <f t="shared" si="282"/>
        <v>Oct</v>
      </c>
      <c r="BO1635" s="19">
        <v>10</v>
      </c>
      <c r="BP1635" s="40">
        <f t="shared" si="279"/>
        <v>21833</v>
      </c>
      <c r="BQ1635" s="19">
        <f ca="1" t="shared" si="283"/>
        <v>66</v>
      </c>
      <c r="BU1635" s="19">
        <v>14254.61</v>
      </c>
      <c r="BV1635" s="41">
        <v>14254.61</v>
      </c>
    </row>
    <row r="1636" spans="1:74">
      <c r="A1636" s="19" t="s">
        <v>5922</v>
      </c>
      <c r="B1636" s="39">
        <v>1958</v>
      </c>
      <c r="C1636" s="19">
        <f t="shared" si="276"/>
        <v>1958</v>
      </c>
      <c r="D1636" s="19" t="s">
        <v>8296</v>
      </c>
      <c r="E1636" s="19" t="str">
        <f t="shared" si="275"/>
        <v>Jul</v>
      </c>
      <c r="F1636" s="19">
        <v>10</v>
      </c>
      <c r="G1636" s="40">
        <f t="shared" si="277"/>
        <v>21376</v>
      </c>
      <c r="H1636" s="19">
        <v>0</v>
      </c>
      <c r="I1636" s="19">
        <v>14319.03</v>
      </c>
      <c r="J1636" s="41">
        <v>14319.03</v>
      </c>
      <c r="K1636" s="19" t="s">
        <v>8297</v>
      </c>
      <c r="L1636" s="19" t="str">
        <v>tier - 2</v>
      </c>
      <c r="M1636" s="19" t="s">
        <v>8297</v>
      </c>
      <c r="N1636" s="19" t="str">
        <v>tier - 2</v>
      </c>
      <c r="O1636" s="19" t="s">
        <v>8330</v>
      </c>
      <c r="P1636" s="19" t="str">
        <v>R1011</v>
      </c>
      <c r="Q1636" s="19">
        <f ca="1" t="shared" si="278"/>
        <v>67</v>
      </c>
      <c r="R1636" s="29"/>
      <c r="U1636" s="19" t="s">
        <v>8326</v>
      </c>
      <c r="V1636" s="19" t="str">
        <f t="shared" si="284"/>
        <v>Dec</v>
      </c>
      <c r="X1636" s="19">
        <f t="shared" si="285"/>
        <v>1968</v>
      </c>
      <c r="AG1636" s="19" t="s">
        <v>5898</v>
      </c>
      <c r="AH1636" s="19" t="s">
        <v>8336</v>
      </c>
      <c r="AI1636" s="19" t="s">
        <v>8297</v>
      </c>
      <c r="AJ1636" s="19" t="s">
        <v>8302</v>
      </c>
      <c r="AK1636" s="19" t="str">
        <v>tier - 2</v>
      </c>
      <c r="AL1636" s="19" t="str">
        <v>tier - 1</v>
      </c>
      <c r="AT1636" s="19" t="s">
        <v>8315</v>
      </c>
      <c r="AU1636" s="19" t="str">
        <v>R1012</v>
      </c>
      <c r="BD1636" s="39">
        <v>1959</v>
      </c>
      <c r="BE1636" s="19" t="str">
        <f t="shared" si="280"/>
        <v>Oct</v>
      </c>
      <c r="BF1636" s="19">
        <v>10</v>
      </c>
      <c r="BG1636" s="40">
        <f t="shared" si="281"/>
        <v>21833</v>
      </c>
      <c r="BM1636" s="39">
        <v>1959</v>
      </c>
      <c r="BN1636" s="19" t="str">
        <f t="shared" si="282"/>
        <v>Nov</v>
      </c>
      <c r="BO1636" s="19">
        <v>8</v>
      </c>
      <c r="BP1636" s="40">
        <f t="shared" si="279"/>
        <v>21862</v>
      </c>
      <c r="BQ1636" s="19">
        <f ca="1" t="shared" si="283"/>
        <v>65</v>
      </c>
      <c r="BU1636" s="19">
        <v>14256.19</v>
      </c>
      <c r="BV1636" s="41">
        <v>14256.19</v>
      </c>
    </row>
    <row r="1637" spans="1:74">
      <c r="A1637" s="19" t="s">
        <v>5924</v>
      </c>
      <c r="B1637" s="39">
        <v>1969</v>
      </c>
      <c r="C1637" s="19">
        <f t="shared" si="276"/>
        <v>1969</v>
      </c>
      <c r="D1637" s="19" t="s">
        <v>8310</v>
      </c>
      <c r="E1637" s="19" t="str">
        <f t="shared" si="275"/>
        <v>Sep</v>
      </c>
      <c r="F1637" s="19">
        <v>26</v>
      </c>
      <c r="G1637" s="40">
        <f t="shared" si="277"/>
        <v>25472</v>
      </c>
      <c r="H1637" s="19">
        <v>0</v>
      </c>
      <c r="I1637" s="19">
        <v>14337.91</v>
      </c>
      <c r="J1637" s="41">
        <v>14337.91</v>
      </c>
      <c r="K1637" s="19" t="s">
        <v>8297</v>
      </c>
      <c r="L1637" s="19" t="str">
        <v>tier - 2</v>
      </c>
      <c r="M1637" s="19" t="s">
        <v>8298</v>
      </c>
      <c r="N1637" s="19" t="str">
        <v>tier - 3</v>
      </c>
      <c r="O1637" s="19" t="s">
        <v>8344</v>
      </c>
      <c r="P1637" s="19" t="str">
        <v>R1022</v>
      </c>
      <c r="Q1637" s="19">
        <f ca="1" t="shared" si="278"/>
        <v>56</v>
      </c>
      <c r="R1637" s="29"/>
      <c r="U1637" s="19" t="s">
        <v>8301</v>
      </c>
      <c r="V1637" s="19" t="str">
        <f t="shared" si="284"/>
        <v>Nov</v>
      </c>
      <c r="X1637" s="19">
        <f t="shared" si="285"/>
        <v>1983</v>
      </c>
      <c r="AG1637" s="19" t="s">
        <v>5901</v>
      </c>
      <c r="AH1637" s="19" t="s">
        <v>8336</v>
      </c>
      <c r="AI1637" s="19" t="s">
        <v>8297</v>
      </c>
      <c r="AJ1637" s="19" t="s">
        <v>8298</v>
      </c>
      <c r="AK1637" s="19" t="str">
        <v>tier - 2</v>
      </c>
      <c r="AL1637" s="19" t="str">
        <v>tier - 3</v>
      </c>
      <c r="AT1637" s="19" t="s">
        <v>8315</v>
      </c>
      <c r="AU1637" s="19" t="str">
        <v>R1012</v>
      </c>
      <c r="BD1637" s="39">
        <v>1959</v>
      </c>
      <c r="BE1637" s="19" t="str">
        <f t="shared" si="280"/>
        <v>Nov</v>
      </c>
      <c r="BF1637" s="19">
        <v>8</v>
      </c>
      <c r="BG1637" s="40">
        <f t="shared" si="281"/>
        <v>21862</v>
      </c>
      <c r="BM1637" s="39">
        <v>1974</v>
      </c>
      <c r="BN1637" s="19" t="str">
        <f t="shared" si="282"/>
        <v>Dec</v>
      </c>
      <c r="BO1637" s="19">
        <v>26</v>
      </c>
      <c r="BP1637" s="40">
        <f t="shared" si="279"/>
        <v>27389</v>
      </c>
      <c r="BQ1637" s="19">
        <f ca="1" t="shared" si="283"/>
        <v>50</v>
      </c>
      <c r="BU1637" s="19">
        <v>14256.79</v>
      </c>
      <c r="BV1637" s="41">
        <v>14256.79</v>
      </c>
    </row>
    <row r="1638" spans="1:74">
      <c r="A1638" s="19" t="s">
        <v>5927</v>
      </c>
      <c r="B1638" s="39">
        <v>1959</v>
      </c>
      <c r="C1638" s="19">
        <f t="shared" si="276"/>
        <v>1959</v>
      </c>
      <c r="D1638" s="19" t="s">
        <v>8326</v>
      </c>
      <c r="E1638" s="19" t="str">
        <f t="shared" si="275"/>
        <v>Dec</v>
      </c>
      <c r="F1638" s="19">
        <v>24</v>
      </c>
      <c r="G1638" s="40">
        <f t="shared" si="277"/>
        <v>21908</v>
      </c>
      <c r="H1638" s="19">
        <v>1</v>
      </c>
      <c r="I1638" s="19">
        <v>14349.85</v>
      </c>
      <c r="J1638" s="41">
        <v>14349.85</v>
      </c>
      <c r="K1638" s="19" t="s">
        <v>8297</v>
      </c>
      <c r="L1638" s="19" t="str">
        <v>tier - 2</v>
      </c>
      <c r="M1638" s="19" t="s">
        <v>8297</v>
      </c>
      <c r="N1638" s="19" t="str">
        <v>tier - 2</v>
      </c>
      <c r="O1638" s="19" t="s">
        <v>8315</v>
      </c>
      <c r="P1638" s="19" t="str">
        <v>R1012</v>
      </c>
      <c r="Q1638" s="19">
        <f ca="1" t="shared" si="278"/>
        <v>65</v>
      </c>
      <c r="R1638" s="29"/>
      <c r="U1638" s="19" t="s">
        <v>8310</v>
      </c>
      <c r="V1638" s="19" t="str">
        <f t="shared" si="284"/>
        <v>Sep</v>
      </c>
      <c r="X1638" s="19">
        <f t="shared" si="285"/>
        <v>1958</v>
      </c>
      <c r="AG1638" s="19" t="s">
        <v>5904</v>
      </c>
      <c r="AH1638" s="19" t="s">
        <v>8336</v>
      </c>
      <c r="AI1638" s="19" t="s">
        <v>8297</v>
      </c>
      <c r="AJ1638" s="19" t="s">
        <v>8297</v>
      </c>
      <c r="AK1638" s="19" t="str">
        <v>tier - 2</v>
      </c>
      <c r="AL1638" s="19" t="str">
        <v>tier - 2</v>
      </c>
      <c r="AT1638" s="19" t="s">
        <v>8343</v>
      </c>
      <c r="AU1638" s="19" t="str">
        <v>R1026</v>
      </c>
      <c r="BD1638" s="39">
        <v>1974</v>
      </c>
      <c r="BE1638" s="19" t="str">
        <f t="shared" si="280"/>
        <v>Dec</v>
      </c>
      <c r="BF1638" s="19">
        <v>26</v>
      </c>
      <c r="BG1638" s="40">
        <f t="shared" si="281"/>
        <v>27389</v>
      </c>
      <c r="BM1638" s="39">
        <v>1972</v>
      </c>
      <c r="BN1638" s="19" t="str">
        <f t="shared" si="282"/>
        <v>Jul</v>
      </c>
      <c r="BO1638" s="19">
        <v>13</v>
      </c>
      <c r="BP1638" s="40">
        <f t="shared" si="279"/>
        <v>26493</v>
      </c>
      <c r="BQ1638" s="19">
        <f ca="1" t="shared" si="283"/>
        <v>53</v>
      </c>
      <c r="BU1638" s="19">
        <v>14258.33</v>
      </c>
      <c r="BV1638" s="41">
        <v>14258.33</v>
      </c>
    </row>
    <row r="1639" spans="1:74">
      <c r="A1639" s="19" t="s">
        <v>5930</v>
      </c>
      <c r="B1639" s="39">
        <v>1967</v>
      </c>
      <c r="C1639" s="19">
        <f t="shared" si="276"/>
        <v>1967</v>
      </c>
      <c r="D1639" s="19" t="s">
        <v>8329</v>
      </c>
      <c r="E1639" s="19" t="str">
        <f t="shared" si="275"/>
        <v>Oct</v>
      </c>
      <c r="F1639" s="19">
        <v>10</v>
      </c>
      <c r="G1639" s="40">
        <f t="shared" si="277"/>
        <v>24755</v>
      </c>
      <c r="H1639" s="19">
        <v>0</v>
      </c>
      <c r="I1639" s="19">
        <v>14355.43</v>
      </c>
      <c r="J1639" s="41">
        <v>14355.43</v>
      </c>
      <c r="K1639" s="19" t="s">
        <v>8297</v>
      </c>
      <c r="L1639" s="19" t="str">
        <v>tier - 2</v>
      </c>
      <c r="M1639" s="19" t="s">
        <v>8302</v>
      </c>
      <c r="N1639" s="19" t="str">
        <v>tier - 1</v>
      </c>
      <c r="O1639" s="19" t="s">
        <v>8343</v>
      </c>
      <c r="P1639" s="19" t="str">
        <v>R1026</v>
      </c>
      <c r="Q1639" s="19">
        <f ca="1" t="shared" si="278"/>
        <v>58</v>
      </c>
      <c r="R1639" s="29"/>
      <c r="U1639" s="19" t="s">
        <v>8310</v>
      </c>
      <c r="V1639" s="19" t="str">
        <f t="shared" si="284"/>
        <v>Sep</v>
      </c>
      <c r="X1639" s="19">
        <f t="shared" si="285"/>
        <v>1961</v>
      </c>
      <c r="AG1639" s="19" t="s">
        <v>5907</v>
      </c>
      <c r="AH1639" s="19" t="s">
        <v>8336</v>
      </c>
      <c r="AI1639" s="19" t="s">
        <v>8297</v>
      </c>
      <c r="AJ1639" s="19" t="s">
        <v>8297</v>
      </c>
      <c r="AK1639" s="19" t="str">
        <v>tier - 2</v>
      </c>
      <c r="AL1639" s="19" t="str">
        <v>tier - 2</v>
      </c>
      <c r="AT1639" s="19" t="s">
        <v>8343</v>
      </c>
      <c r="AU1639" s="19" t="str">
        <v>R1026</v>
      </c>
      <c r="BD1639" s="39">
        <v>1972</v>
      </c>
      <c r="BE1639" s="19" t="str">
        <f t="shared" si="280"/>
        <v>Jul</v>
      </c>
      <c r="BF1639" s="19">
        <v>13</v>
      </c>
      <c r="BG1639" s="40">
        <f t="shared" si="281"/>
        <v>26493</v>
      </c>
      <c r="BM1639" s="39">
        <v>2004</v>
      </c>
      <c r="BN1639" s="19" t="str">
        <f t="shared" si="282"/>
        <v>Sep</v>
      </c>
      <c r="BO1639" s="19">
        <v>6</v>
      </c>
      <c r="BP1639" s="40">
        <f t="shared" si="279"/>
        <v>38236</v>
      </c>
      <c r="BQ1639" s="19">
        <f ca="1" t="shared" si="283"/>
        <v>21</v>
      </c>
      <c r="BU1639" s="19">
        <v>14283.46</v>
      </c>
      <c r="BV1639" s="41">
        <v>14283.46</v>
      </c>
    </row>
    <row r="1640" spans="1:74">
      <c r="A1640" s="19" t="s">
        <v>5934</v>
      </c>
      <c r="B1640" s="39">
        <v>1988</v>
      </c>
      <c r="C1640" s="19">
        <f t="shared" si="276"/>
        <v>1988</v>
      </c>
      <c r="D1640" s="19" t="s">
        <v>8301</v>
      </c>
      <c r="E1640" s="19" t="str">
        <f t="shared" si="275"/>
        <v>Nov</v>
      </c>
      <c r="F1640" s="19">
        <v>16</v>
      </c>
      <c r="G1640" s="40">
        <f t="shared" si="277"/>
        <v>32463</v>
      </c>
      <c r="H1640" s="19">
        <v>1</v>
      </c>
      <c r="I1640" s="19">
        <v>14358.36</v>
      </c>
      <c r="J1640" s="41">
        <v>14358.36</v>
      </c>
      <c r="K1640" s="19" t="s">
        <v>8297</v>
      </c>
      <c r="L1640" s="19" t="str">
        <v>tier - 2</v>
      </c>
      <c r="M1640" s="19" t="s">
        <v>8297</v>
      </c>
      <c r="N1640" s="19" t="str">
        <v>tier - 2</v>
      </c>
      <c r="O1640" s="19" t="s">
        <v>8330</v>
      </c>
      <c r="P1640" s="19" t="str">
        <v>R1011</v>
      </c>
      <c r="Q1640" s="19">
        <f ca="1" t="shared" si="278"/>
        <v>36</v>
      </c>
      <c r="R1640" s="29"/>
      <c r="U1640" s="19" t="s">
        <v>8329</v>
      </c>
      <c r="V1640" s="19" t="str">
        <f t="shared" si="284"/>
        <v>Oct</v>
      </c>
      <c r="X1640" s="19">
        <f t="shared" si="285"/>
        <v>1959</v>
      </c>
      <c r="AG1640" s="19" t="s">
        <v>5911</v>
      </c>
      <c r="AH1640" s="19" t="s">
        <v>8336</v>
      </c>
      <c r="AI1640" s="19" t="s">
        <v>8297</v>
      </c>
      <c r="AJ1640" s="19" t="s">
        <v>8297</v>
      </c>
      <c r="AK1640" s="19" t="str">
        <v>tier - 2</v>
      </c>
      <c r="AL1640" s="19" t="str">
        <v>tier - 2</v>
      </c>
      <c r="AT1640" s="19" t="s">
        <v>8337</v>
      </c>
      <c r="AU1640" s="19" t="str">
        <v>R1024</v>
      </c>
      <c r="BD1640" s="39">
        <v>2004</v>
      </c>
      <c r="BE1640" s="19" t="str">
        <f t="shared" si="280"/>
        <v>Sep</v>
      </c>
      <c r="BF1640" s="19">
        <v>6</v>
      </c>
      <c r="BG1640" s="40">
        <f t="shared" si="281"/>
        <v>38236</v>
      </c>
      <c r="BM1640" s="39">
        <v>1968</v>
      </c>
      <c r="BN1640" s="19" t="str">
        <f t="shared" si="282"/>
        <v>Dec</v>
      </c>
      <c r="BO1640" s="19">
        <v>15</v>
      </c>
      <c r="BP1640" s="40">
        <f t="shared" si="279"/>
        <v>25187</v>
      </c>
      <c r="BQ1640" s="19">
        <f ca="1" t="shared" si="283"/>
        <v>56</v>
      </c>
      <c r="BU1640" s="19">
        <v>14285.9</v>
      </c>
      <c r="BV1640" s="41">
        <v>14285.9</v>
      </c>
    </row>
    <row r="1641" spans="1:74">
      <c r="A1641" s="19" t="s">
        <v>5938</v>
      </c>
      <c r="B1641" s="39">
        <v>1963</v>
      </c>
      <c r="C1641" s="19">
        <f t="shared" si="276"/>
        <v>1963</v>
      </c>
      <c r="D1641" s="19" t="s">
        <v>8296</v>
      </c>
      <c r="E1641" s="19" t="str">
        <f t="shared" si="275"/>
        <v>Jul</v>
      </c>
      <c r="F1641" s="19">
        <v>16</v>
      </c>
      <c r="G1641" s="40">
        <f t="shared" si="277"/>
        <v>23208</v>
      </c>
      <c r="H1641" s="19">
        <v>3</v>
      </c>
      <c r="I1641" s="19">
        <v>14382.71</v>
      </c>
      <c r="J1641" s="41">
        <v>14382.71</v>
      </c>
      <c r="K1641" s="19" t="s">
        <v>8297</v>
      </c>
      <c r="L1641" s="19" t="str">
        <v>tier - 2</v>
      </c>
      <c r="M1641" s="19" t="s">
        <v>8297</v>
      </c>
      <c r="N1641" s="19" t="str">
        <v>tier - 2</v>
      </c>
      <c r="O1641" s="19" t="s">
        <v>8315</v>
      </c>
      <c r="P1641" s="19" t="str">
        <v>R1012</v>
      </c>
      <c r="Q1641" s="19">
        <f ca="1" t="shared" si="278"/>
        <v>62</v>
      </c>
      <c r="R1641" s="29"/>
      <c r="U1641" s="19" t="s">
        <v>8301</v>
      </c>
      <c r="V1641" s="19" t="str">
        <f t="shared" si="284"/>
        <v>Nov</v>
      </c>
      <c r="X1641" s="19">
        <f t="shared" si="285"/>
        <v>1959</v>
      </c>
      <c r="AG1641" s="19" t="s">
        <v>5914</v>
      </c>
      <c r="AH1641" s="19" t="s">
        <v>8336</v>
      </c>
      <c r="AI1641" s="19" t="s">
        <v>8297</v>
      </c>
      <c r="AJ1641" s="19" t="s">
        <v>8298</v>
      </c>
      <c r="AK1641" s="19" t="str">
        <v>tier - 2</v>
      </c>
      <c r="AL1641" s="19" t="str">
        <v>tier - 3</v>
      </c>
      <c r="AT1641" s="19" t="s">
        <v>8315</v>
      </c>
      <c r="AU1641" s="19" t="str">
        <v>R1012</v>
      </c>
      <c r="BD1641" s="39">
        <v>1968</v>
      </c>
      <c r="BE1641" s="19" t="str">
        <f t="shared" si="280"/>
        <v>Dec</v>
      </c>
      <c r="BF1641" s="19">
        <v>15</v>
      </c>
      <c r="BG1641" s="40">
        <f t="shared" si="281"/>
        <v>25187</v>
      </c>
      <c r="BM1641" s="39">
        <v>1958</v>
      </c>
      <c r="BN1641" s="19" t="str">
        <f t="shared" si="282"/>
        <v>Oct</v>
      </c>
      <c r="BO1641" s="19">
        <v>15</v>
      </c>
      <c r="BP1641" s="40">
        <f t="shared" si="279"/>
        <v>21473</v>
      </c>
      <c r="BQ1641" s="19">
        <f ca="1" t="shared" si="283"/>
        <v>67</v>
      </c>
      <c r="BU1641" s="19">
        <v>14313.85</v>
      </c>
      <c r="BV1641" s="41">
        <v>14313.85</v>
      </c>
    </row>
    <row r="1642" spans="1:74">
      <c r="A1642" s="19" t="s">
        <v>5941</v>
      </c>
      <c r="B1642" s="39">
        <v>1965</v>
      </c>
      <c r="C1642" s="19">
        <f t="shared" si="276"/>
        <v>1965</v>
      </c>
      <c r="D1642" s="19" t="s">
        <v>8303</v>
      </c>
      <c r="E1642" s="19" t="str">
        <f t="shared" si="275"/>
        <v>Jun</v>
      </c>
      <c r="F1642" s="19">
        <v>22</v>
      </c>
      <c r="G1642" s="40">
        <f t="shared" si="277"/>
        <v>23915</v>
      </c>
      <c r="H1642" s="19">
        <v>4</v>
      </c>
      <c r="I1642" s="19">
        <v>14394.4</v>
      </c>
      <c r="J1642" s="41">
        <v>14394.4</v>
      </c>
      <c r="K1642" s="19" t="s">
        <v>8297</v>
      </c>
      <c r="L1642" s="19" t="str">
        <v>tier - 2</v>
      </c>
      <c r="M1642" s="19" t="s">
        <v>8298</v>
      </c>
      <c r="N1642" s="19" t="str">
        <v>tier - 3</v>
      </c>
      <c r="O1642" s="19" t="s">
        <v>8337</v>
      </c>
      <c r="P1642" s="19" t="str">
        <v>R1024</v>
      </c>
      <c r="Q1642" s="19">
        <f ca="1" t="shared" si="278"/>
        <v>60</v>
      </c>
      <c r="R1642" s="29"/>
      <c r="U1642" s="19" t="s">
        <v>8326</v>
      </c>
      <c r="V1642" s="19" t="str">
        <f t="shared" si="284"/>
        <v>Dec</v>
      </c>
      <c r="X1642" s="19">
        <f t="shared" si="285"/>
        <v>1974</v>
      </c>
      <c r="AG1642" s="19" t="s">
        <v>5918</v>
      </c>
      <c r="AH1642" s="19" t="s">
        <v>8336</v>
      </c>
      <c r="AI1642" s="19" t="s">
        <v>8297</v>
      </c>
      <c r="AJ1642" s="19" t="s">
        <v>8298</v>
      </c>
      <c r="AK1642" s="19" t="str">
        <v>tier - 2</v>
      </c>
      <c r="AL1642" s="19" t="str">
        <v>tier - 3</v>
      </c>
      <c r="AT1642" s="19" t="s">
        <v>8299</v>
      </c>
      <c r="AU1642" s="19" t="str">
        <v>R1013</v>
      </c>
      <c r="BD1642" s="39">
        <v>1958</v>
      </c>
      <c r="BE1642" s="19" t="str">
        <f t="shared" si="280"/>
        <v>Oct</v>
      </c>
      <c r="BF1642" s="19">
        <v>15</v>
      </c>
      <c r="BG1642" s="40">
        <f t="shared" si="281"/>
        <v>21473</v>
      </c>
      <c r="BM1642" s="39">
        <v>1958</v>
      </c>
      <c r="BN1642" s="19" t="str">
        <f t="shared" si="282"/>
        <v>Jul</v>
      </c>
      <c r="BO1642" s="19">
        <v>10</v>
      </c>
      <c r="BP1642" s="40">
        <f t="shared" si="279"/>
        <v>21376</v>
      </c>
      <c r="BQ1642" s="19">
        <f ca="1" t="shared" si="283"/>
        <v>67</v>
      </c>
      <c r="BU1642" s="19">
        <v>14319.03</v>
      </c>
      <c r="BV1642" s="41">
        <v>14319.03</v>
      </c>
    </row>
    <row r="1643" spans="1:74">
      <c r="A1643" s="19" t="s">
        <v>5945</v>
      </c>
      <c r="B1643" s="39">
        <v>1958</v>
      </c>
      <c r="C1643" s="19">
        <f t="shared" si="276"/>
        <v>1958</v>
      </c>
      <c r="D1643" s="19" t="s">
        <v>8310</v>
      </c>
      <c r="E1643" s="19" t="str">
        <f t="shared" si="275"/>
        <v>Sep</v>
      </c>
      <c r="F1643" s="19">
        <v>14</v>
      </c>
      <c r="G1643" s="40">
        <f t="shared" si="277"/>
        <v>21442</v>
      </c>
      <c r="H1643" s="19">
        <v>0</v>
      </c>
      <c r="I1643" s="19">
        <v>14394.56</v>
      </c>
      <c r="J1643" s="41">
        <v>14394.56</v>
      </c>
      <c r="K1643" s="19" t="s">
        <v>8297</v>
      </c>
      <c r="L1643" s="19" t="str">
        <v>tier - 2</v>
      </c>
      <c r="M1643" s="19" t="s">
        <v>8302</v>
      </c>
      <c r="N1643" s="19" t="str">
        <v>tier - 1</v>
      </c>
      <c r="O1643" s="19" t="s">
        <v>8334</v>
      </c>
      <c r="P1643" s="19" t="str">
        <v>R1018</v>
      </c>
      <c r="Q1643" s="19">
        <f ca="1" t="shared" si="278"/>
        <v>67</v>
      </c>
      <c r="R1643" s="29"/>
      <c r="U1643" s="19" t="s">
        <v>8296</v>
      </c>
      <c r="V1643" s="19" t="str">
        <f t="shared" si="284"/>
        <v>Jul</v>
      </c>
      <c r="X1643" s="19">
        <f t="shared" si="285"/>
        <v>1972</v>
      </c>
      <c r="AG1643" s="19" t="s">
        <v>5922</v>
      </c>
      <c r="AH1643" s="19" t="s">
        <v>8336</v>
      </c>
      <c r="AI1643" s="19" t="s">
        <v>8297</v>
      </c>
      <c r="AJ1643" s="19" t="s">
        <v>8297</v>
      </c>
      <c r="AK1643" s="19" t="str">
        <v>tier - 2</v>
      </c>
      <c r="AL1643" s="19" t="str">
        <v>tier - 2</v>
      </c>
      <c r="AT1643" s="19" t="s">
        <v>8330</v>
      </c>
      <c r="AU1643" s="19" t="str">
        <v>R1011</v>
      </c>
      <c r="BD1643" s="39">
        <v>1958</v>
      </c>
      <c r="BE1643" s="19" t="str">
        <f t="shared" si="280"/>
        <v>Jul</v>
      </c>
      <c r="BF1643" s="19">
        <v>10</v>
      </c>
      <c r="BG1643" s="40">
        <f t="shared" si="281"/>
        <v>21376</v>
      </c>
      <c r="BM1643" s="39">
        <v>1969</v>
      </c>
      <c r="BN1643" s="19" t="str">
        <f t="shared" si="282"/>
        <v>Sep</v>
      </c>
      <c r="BO1643" s="19">
        <v>26</v>
      </c>
      <c r="BP1643" s="40">
        <f t="shared" si="279"/>
        <v>25472</v>
      </c>
      <c r="BQ1643" s="19">
        <f ca="1" t="shared" si="283"/>
        <v>56</v>
      </c>
      <c r="BU1643" s="19">
        <v>14337.91</v>
      </c>
      <c r="BV1643" s="41">
        <v>14337.91</v>
      </c>
    </row>
    <row r="1644" spans="1:74">
      <c r="A1644" s="19" t="s">
        <v>5948</v>
      </c>
      <c r="B1644" s="39">
        <v>1958</v>
      </c>
      <c r="C1644" s="19">
        <f t="shared" si="276"/>
        <v>1958</v>
      </c>
      <c r="D1644" s="19" t="s">
        <v>8296</v>
      </c>
      <c r="E1644" s="19" t="str">
        <f t="shared" si="275"/>
        <v>Jul</v>
      </c>
      <c r="F1644" s="19">
        <v>29</v>
      </c>
      <c r="G1644" s="40">
        <f t="shared" si="277"/>
        <v>21395</v>
      </c>
      <c r="H1644" s="19">
        <v>0</v>
      </c>
      <c r="I1644" s="19">
        <v>14410.93</v>
      </c>
      <c r="J1644" s="41">
        <v>14410.93</v>
      </c>
      <c r="K1644" s="19" t="s">
        <v>8297</v>
      </c>
      <c r="L1644" s="19" t="str">
        <v>tier - 2</v>
      </c>
      <c r="M1644" s="19" t="s">
        <v>8297</v>
      </c>
      <c r="N1644" s="19" t="str">
        <v>tier - 2</v>
      </c>
      <c r="O1644" s="19" t="s">
        <v>8333</v>
      </c>
      <c r="P1644" s="19" t="str">
        <v>R1016</v>
      </c>
      <c r="Q1644" s="19">
        <f ca="1" t="shared" si="278"/>
        <v>67</v>
      </c>
      <c r="R1644" s="29"/>
      <c r="U1644" s="19" t="s">
        <v>8310</v>
      </c>
      <c r="V1644" s="19" t="str">
        <f t="shared" si="284"/>
        <v>Sep</v>
      </c>
      <c r="X1644" s="19">
        <f t="shared" si="285"/>
        <v>2004</v>
      </c>
      <c r="AG1644" s="19" t="s">
        <v>5924</v>
      </c>
      <c r="AH1644" s="19" t="s">
        <v>8336</v>
      </c>
      <c r="AI1644" s="19" t="s">
        <v>8297</v>
      </c>
      <c r="AJ1644" s="19" t="s">
        <v>8298</v>
      </c>
      <c r="AK1644" s="19" t="str">
        <v>tier - 2</v>
      </c>
      <c r="AL1644" s="19" t="str">
        <v>tier - 3</v>
      </c>
      <c r="AT1644" s="19" t="s">
        <v>8344</v>
      </c>
      <c r="AU1644" s="19" t="str">
        <v>R1022</v>
      </c>
      <c r="BD1644" s="39">
        <v>1969</v>
      </c>
      <c r="BE1644" s="19" t="str">
        <f t="shared" si="280"/>
        <v>Sep</v>
      </c>
      <c r="BF1644" s="19">
        <v>26</v>
      </c>
      <c r="BG1644" s="40">
        <f t="shared" si="281"/>
        <v>25472</v>
      </c>
      <c r="BM1644" s="39">
        <v>1959</v>
      </c>
      <c r="BN1644" s="19" t="str">
        <f t="shared" si="282"/>
        <v>Dec</v>
      </c>
      <c r="BO1644" s="19">
        <v>24</v>
      </c>
      <c r="BP1644" s="40">
        <f t="shared" si="279"/>
        <v>21908</v>
      </c>
      <c r="BQ1644" s="19">
        <f ca="1" t="shared" si="283"/>
        <v>65</v>
      </c>
      <c r="BU1644" s="19">
        <v>14349.85</v>
      </c>
      <c r="BV1644" s="41">
        <v>14349.85</v>
      </c>
    </row>
    <row r="1645" spans="1:74">
      <c r="A1645" s="19" t="s">
        <v>5951</v>
      </c>
      <c r="B1645" s="39">
        <v>1958</v>
      </c>
      <c r="C1645" s="19">
        <f t="shared" si="276"/>
        <v>1958</v>
      </c>
      <c r="D1645" s="19" t="s">
        <v>8310</v>
      </c>
      <c r="E1645" s="19" t="str">
        <f t="shared" si="275"/>
        <v>Sep</v>
      </c>
      <c r="F1645" s="19">
        <v>20</v>
      </c>
      <c r="G1645" s="40">
        <f t="shared" si="277"/>
        <v>21448</v>
      </c>
      <c r="H1645" s="19">
        <v>1</v>
      </c>
      <c r="I1645" s="19">
        <v>14418.28</v>
      </c>
      <c r="J1645" s="41">
        <v>14418.28</v>
      </c>
      <c r="K1645" s="19" t="s">
        <v>8297</v>
      </c>
      <c r="L1645" s="19" t="str">
        <v>tier - 2</v>
      </c>
      <c r="M1645" s="19" t="s">
        <v>8298</v>
      </c>
      <c r="N1645" s="19" t="str">
        <v>tier - 3</v>
      </c>
      <c r="O1645" s="19" t="s">
        <v>8299</v>
      </c>
      <c r="P1645" s="19" t="str">
        <v>R1013</v>
      </c>
      <c r="Q1645" s="19">
        <f ca="1" t="shared" si="278"/>
        <v>67</v>
      </c>
      <c r="R1645" s="29"/>
      <c r="U1645" s="19" t="s">
        <v>8326</v>
      </c>
      <c r="V1645" s="19" t="str">
        <f t="shared" si="284"/>
        <v>Dec</v>
      </c>
      <c r="X1645" s="19">
        <f t="shared" si="285"/>
        <v>1968</v>
      </c>
      <c r="AG1645" s="19" t="s">
        <v>5927</v>
      </c>
      <c r="AH1645" s="19" t="s">
        <v>8336</v>
      </c>
      <c r="AI1645" s="19" t="s">
        <v>8297</v>
      </c>
      <c r="AJ1645" s="19" t="s">
        <v>8297</v>
      </c>
      <c r="AK1645" s="19" t="str">
        <v>tier - 2</v>
      </c>
      <c r="AL1645" s="19" t="str">
        <v>tier - 2</v>
      </c>
      <c r="AT1645" s="19" t="s">
        <v>8315</v>
      </c>
      <c r="AU1645" s="19" t="str">
        <v>R1012</v>
      </c>
      <c r="BD1645" s="39">
        <v>1959</v>
      </c>
      <c r="BE1645" s="19" t="str">
        <f t="shared" si="280"/>
        <v>Dec</v>
      </c>
      <c r="BF1645" s="19">
        <v>24</v>
      </c>
      <c r="BG1645" s="40">
        <f t="shared" si="281"/>
        <v>21908</v>
      </c>
      <c r="BM1645" s="39">
        <v>1967</v>
      </c>
      <c r="BN1645" s="19" t="str">
        <f t="shared" si="282"/>
        <v>Oct</v>
      </c>
      <c r="BO1645" s="19">
        <v>10</v>
      </c>
      <c r="BP1645" s="40">
        <f t="shared" si="279"/>
        <v>24755</v>
      </c>
      <c r="BQ1645" s="19">
        <f ca="1" t="shared" si="283"/>
        <v>58</v>
      </c>
      <c r="BU1645" s="19">
        <v>14355.43</v>
      </c>
      <c r="BV1645" s="41">
        <v>14355.43</v>
      </c>
    </row>
    <row r="1646" spans="1:74">
      <c r="A1646" s="19" t="s">
        <v>5955</v>
      </c>
      <c r="B1646" s="39">
        <v>1999</v>
      </c>
      <c r="C1646" s="19">
        <f t="shared" si="276"/>
        <v>1999</v>
      </c>
      <c r="D1646" s="19" t="s">
        <v>8328</v>
      </c>
      <c r="E1646" s="19" t="str">
        <f t="shared" si="275"/>
        <v>Aug</v>
      </c>
      <c r="F1646" s="19">
        <v>10</v>
      </c>
      <c r="G1646" s="40">
        <f t="shared" si="277"/>
        <v>36382</v>
      </c>
      <c r="H1646" s="19">
        <v>2</v>
      </c>
      <c r="I1646" s="19">
        <v>14426.07</v>
      </c>
      <c r="J1646" s="41">
        <v>14426.07</v>
      </c>
      <c r="K1646" s="19" t="s">
        <v>8297</v>
      </c>
      <c r="L1646" s="19" t="str">
        <v>tier - 2</v>
      </c>
      <c r="M1646" s="19" t="s">
        <v>8302</v>
      </c>
      <c r="N1646" s="19" t="str">
        <v>tier - 1</v>
      </c>
      <c r="O1646" s="19" t="s">
        <v>8315</v>
      </c>
      <c r="P1646" s="19" t="str">
        <v>R1012</v>
      </c>
      <c r="Q1646" s="19">
        <f ca="1" t="shared" si="278"/>
        <v>26</v>
      </c>
      <c r="R1646" s="29"/>
      <c r="U1646" s="19" t="s">
        <v>8329</v>
      </c>
      <c r="V1646" s="19" t="str">
        <f t="shared" si="284"/>
        <v>Oct</v>
      </c>
      <c r="X1646" s="19">
        <f t="shared" si="285"/>
        <v>1958</v>
      </c>
      <c r="AG1646" s="19" t="s">
        <v>5930</v>
      </c>
      <c r="AH1646" s="19" t="s">
        <v>8336</v>
      </c>
      <c r="AI1646" s="19" t="s">
        <v>8297</v>
      </c>
      <c r="AJ1646" s="19" t="s">
        <v>8302</v>
      </c>
      <c r="AK1646" s="19" t="str">
        <v>tier - 2</v>
      </c>
      <c r="AL1646" s="19" t="str">
        <v>tier - 1</v>
      </c>
      <c r="AT1646" s="19" t="s">
        <v>8343</v>
      </c>
      <c r="AU1646" s="19" t="str">
        <v>R1026</v>
      </c>
      <c r="BD1646" s="39">
        <v>1967</v>
      </c>
      <c r="BE1646" s="19" t="str">
        <f t="shared" si="280"/>
        <v>Oct</v>
      </c>
      <c r="BF1646" s="19">
        <v>10</v>
      </c>
      <c r="BG1646" s="40">
        <f t="shared" si="281"/>
        <v>24755</v>
      </c>
      <c r="BM1646" s="39">
        <v>1988</v>
      </c>
      <c r="BN1646" s="19" t="str">
        <f t="shared" si="282"/>
        <v>Nov</v>
      </c>
      <c r="BO1646" s="19">
        <v>16</v>
      </c>
      <c r="BP1646" s="40">
        <f t="shared" si="279"/>
        <v>32463</v>
      </c>
      <c r="BQ1646" s="19">
        <f ca="1" t="shared" si="283"/>
        <v>36</v>
      </c>
      <c r="BU1646" s="19">
        <v>14358.36</v>
      </c>
      <c r="BV1646" s="41">
        <v>14358.36</v>
      </c>
    </row>
    <row r="1647" spans="1:74">
      <c r="A1647" s="19" t="s">
        <v>5959</v>
      </c>
      <c r="B1647" s="39">
        <v>1967</v>
      </c>
      <c r="C1647" s="19">
        <f t="shared" si="276"/>
        <v>1967</v>
      </c>
      <c r="D1647" s="19" t="s">
        <v>8328</v>
      </c>
      <c r="E1647" s="19" t="str">
        <f t="shared" si="275"/>
        <v>Aug</v>
      </c>
      <c r="F1647" s="19">
        <v>15</v>
      </c>
      <c r="G1647" s="40">
        <f t="shared" si="277"/>
        <v>24699</v>
      </c>
      <c r="H1647" s="19">
        <v>0</v>
      </c>
      <c r="I1647" s="19">
        <v>14426.66</v>
      </c>
      <c r="J1647" s="41">
        <v>14426.66</v>
      </c>
      <c r="K1647" s="19" t="s">
        <v>8297</v>
      </c>
      <c r="L1647" s="19" t="str">
        <v>tier - 2</v>
      </c>
      <c r="M1647" s="19" t="s">
        <v>8297</v>
      </c>
      <c r="N1647" s="19" t="str">
        <v>tier - 2</v>
      </c>
      <c r="O1647" s="19" t="s">
        <v>8343</v>
      </c>
      <c r="P1647" s="19" t="str">
        <v>R1026</v>
      </c>
      <c r="Q1647" s="19">
        <f ca="1" t="shared" si="278"/>
        <v>58</v>
      </c>
      <c r="R1647" s="29"/>
      <c r="U1647" s="19" t="s">
        <v>8296</v>
      </c>
      <c r="V1647" s="19" t="str">
        <f t="shared" si="284"/>
        <v>Jul</v>
      </c>
      <c r="X1647" s="19">
        <f t="shared" si="285"/>
        <v>1958</v>
      </c>
      <c r="AG1647" s="19" t="s">
        <v>5934</v>
      </c>
      <c r="AH1647" s="19" t="s">
        <v>8336</v>
      </c>
      <c r="AI1647" s="19" t="s">
        <v>8297</v>
      </c>
      <c r="AJ1647" s="19" t="s">
        <v>8297</v>
      </c>
      <c r="AK1647" s="19" t="str">
        <v>tier - 2</v>
      </c>
      <c r="AL1647" s="19" t="str">
        <v>tier - 2</v>
      </c>
      <c r="AT1647" s="19" t="s">
        <v>8330</v>
      </c>
      <c r="AU1647" s="19" t="str">
        <v>R1011</v>
      </c>
      <c r="BD1647" s="39">
        <v>1988</v>
      </c>
      <c r="BE1647" s="19" t="str">
        <f t="shared" si="280"/>
        <v>Nov</v>
      </c>
      <c r="BF1647" s="19">
        <v>16</v>
      </c>
      <c r="BG1647" s="40">
        <f t="shared" si="281"/>
        <v>32463</v>
      </c>
      <c r="BM1647" s="39">
        <v>1963</v>
      </c>
      <c r="BN1647" s="19" t="str">
        <f t="shared" si="282"/>
        <v>Jul</v>
      </c>
      <c r="BO1647" s="19">
        <v>16</v>
      </c>
      <c r="BP1647" s="40">
        <f t="shared" si="279"/>
        <v>23208</v>
      </c>
      <c r="BQ1647" s="19">
        <f ca="1" t="shared" si="283"/>
        <v>62</v>
      </c>
      <c r="BU1647" s="19">
        <v>14382.71</v>
      </c>
      <c r="BV1647" s="41">
        <v>14382.71</v>
      </c>
    </row>
    <row r="1648" spans="1:74">
      <c r="A1648" s="19" t="s">
        <v>5961</v>
      </c>
      <c r="B1648" s="39">
        <v>1967</v>
      </c>
      <c r="C1648" s="19">
        <f t="shared" si="276"/>
        <v>1967</v>
      </c>
      <c r="D1648" s="19" t="s">
        <v>8301</v>
      </c>
      <c r="E1648" s="19" t="str">
        <f t="shared" si="275"/>
        <v>Nov</v>
      </c>
      <c r="F1648" s="19">
        <v>4</v>
      </c>
      <c r="G1648" s="40">
        <f t="shared" si="277"/>
        <v>24780</v>
      </c>
      <c r="H1648" s="19">
        <v>0</v>
      </c>
      <c r="I1648" s="19">
        <v>14427.63</v>
      </c>
      <c r="J1648" s="41">
        <v>14427.63</v>
      </c>
      <c r="K1648" s="19" t="s">
        <v>8297</v>
      </c>
      <c r="L1648" s="19" t="str">
        <v>tier - 2</v>
      </c>
      <c r="M1648" s="19" t="s">
        <v>8297</v>
      </c>
      <c r="N1648" s="19" t="str">
        <v>tier - 2</v>
      </c>
      <c r="O1648" s="19" t="s">
        <v>8340</v>
      </c>
      <c r="P1648" s="19" t="str">
        <v>R1021</v>
      </c>
      <c r="Q1648" s="19">
        <f ca="1" t="shared" si="278"/>
        <v>58</v>
      </c>
      <c r="R1648" s="29"/>
      <c r="U1648" s="19" t="s">
        <v>8310</v>
      </c>
      <c r="V1648" s="19" t="str">
        <f t="shared" si="284"/>
        <v>Sep</v>
      </c>
      <c r="X1648" s="19">
        <f t="shared" si="285"/>
        <v>1969</v>
      </c>
      <c r="AG1648" s="19" t="s">
        <v>5938</v>
      </c>
      <c r="AH1648" s="19" t="s">
        <v>8336</v>
      </c>
      <c r="AI1648" s="19" t="s">
        <v>8297</v>
      </c>
      <c r="AJ1648" s="19" t="s">
        <v>8297</v>
      </c>
      <c r="AK1648" s="19" t="str">
        <v>tier - 2</v>
      </c>
      <c r="AL1648" s="19" t="str">
        <v>tier - 2</v>
      </c>
      <c r="AT1648" s="19" t="s">
        <v>8315</v>
      </c>
      <c r="AU1648" s="19" t="str">
        <v>R1012</v>
      </c>
      <c r="BD1648" s="39">
        <v>1963</v>
      </c>
      <c r="BE1648" s="19" t="str">
        <f t="shared" si="280"/>
        <v>Jul</v>
      </c>
      <c r="BF1648" s="19">
        <v>16</v>
      </c>
      <c r="BG1648" s="40">
        <f t="shared" si="281"/>
        <v>23208</v>
      </c>
      <c r="BM1648" s="39">
        <v>1965</v>
      </c>
      <c r="BN1648" s="19" t="str">
        <f t="shared" si="282"/>
        <v>Jun</v>
      </c>
      <c r="BO1648" s="19">
        <v>22</v>
      </c>
      <c r="BP1648" s="40">
        <f t="shared" si="279"/>
        <v>23915</v>
      </c>
      <c r="BQ1648" s="19">
        <f ca="1" t="shared" si="283"/>
        <v>60</v>
      </c>
      <c r="BU1648" s="19">
        <v>14394.4</v>
      </c>
      <c r="BV1648" s="41">
        <v>14394.4</v>
      </c>
    </row>
    <row r="1649" spans="1:74">
      <c r="A1649" s="19" t="s">
        <v>5964</v>
      </c>
      <c r="B1649" s="39">
        <v>1959</v>
      </c>
      <c r="C1649" s="19">
        <f t="shared" si="276"/>
        <v>1959</v>
      </c>
      <c r="D1649" s="19" t="s">
        <v>8303</v>
      </c>
      <c r="E1649" s="19" t="str">
        <f t="shared" si="275"/>
        <v>Jun</v>
      </c>
      <c r="F1649" s="19">
        <v>29</v>
      </c>
      <c r="G1649" s="40">
        <f t="shared" si="277"/>
        <v>21730</v>
      </c>
      <c r="H1649" s="19">
        <v>0</v>
      </c>
      <c r="I1649" s="19">
        <v>14449.85</v>
      </c>
      <c r="J1649" s="41">
        <v>14449.85</v>
      </c>
      <c r="K1649" s="19" t="s">
        <v>8297</v>
      </c>
      <c r="L1649" s="19" t="str">
        <v>tier - 2</v>
      </c>
      <c r="M1649" s="19" t="s">
        <v>8302</v>
      </c>
      <c r="N1649" s="19" t="str">
        <v>tier - 1</v>
      </c>
      <c r="O1649" s="19" t="s">
        <v>8337</v>
      </c>
      <c r="P1649" s="19" t="str">
        <v>R1024</v>
      </c>
      <c r="Q1649" s="19">
        <f ca="1" t="shared" si="278"/>
        <v>66</v>
      </c>
      <c r="R1649" s="29"/>
      <c r="U1649" s="19" t="s">
        <v>8326</v>
      </c>
      <c r="V1649" s="19" t="str">
        <f t="shared" si="284"/>
        <v>Dec</v>
      </c>
      <c r="X1649" s="19">
        <f t="shared" si="285"/>
        <v>1959</v>
      </c>
      <c r="AG1649" s="19" t="s">
        <v>5941</v>
      </c>
      <c r="AH1649" s="19" t="s">
        <v>8336</v>
      </c>
      <c r="AI1649" s="19" t="s">
        <v>8297</v>
      </c>
      <c r="AJ1649" s="19" t="s">
        <v>8298</v>
      </c>
      <c r="AK1649" s="19" t="str">
        <v>tier - 2</v>
      </c>
      <c r="AL1649" s="19" t="str">
        <v>tier - 3</v>
      </c>
      <c r="AT1649" s="19" t="s">
        <v>8337</v>
      </c>
      <c r="AU1649" s="19" t="str">
        <v>R1024</v>
      </c>
      <c r="BD1649" s="39">
        <v>1965</v>
      </c>
      <c r="BE1649" s="19" t="str">
        <f t="shared" si="280"/>
        <v>Jun</v>
      </c>
      <c r="BF1649" s="19">
        <v>22</v>
      </c>
      <c r="BG1649" s="40">
        <f t="shared" si="281"/>
        <v>23915</v>
      </c>
      <c r="BM1649" s="39">
        <v>1958</v>
      </c>
      <c r="BN1649" s="19" t="str">
        <f t="shared" si="282"/>
        <v>Sep</v>
      </c>
      <c r="BO1649" s="19">
        <v>14</v>
      </c>
      <c r="BP1649" s="40">
        <f t="shared" si="279"/>
        <v>21442</v>
      </c>
      <c r="BQ1649" s="19">
        <f ca="1" t="shared" si="283"/>
        <v>67</v>
      </c>
      <c r="BU1649" s="19">
        <v>14394.56</v>
      </c>
      <c r="BV1649" s="41">
        <v>14394.56</v>
      </c>
    </row>
    <row r="1650" spans="1:74">
      <c r="A1650" s="19" t="s">
        <v>5966</v>
      </c>
      <c r="B1650" s="39">
        <v>1959</v>
      </c>
      <c r="C1650" s="19">
        <f t="shared" si="276"/>
        <v>1959</v>
      </c>
      <c r="D1650" s="19" t="s">
        <v>8328</v>
      </c>
      <c r="E1650" s="19" t="str">
        <f t="shared" si="275"/>
        <v>Aug</v>
      </c>
      <c r="F1650" s="19">
        <v>3</v>
      </c>
      <c r="G1650" s="40">
        <f t="shared" si="277"/>
        <v>21765</v>
      </c>
      <c r="H1650" s="19">
        <v>0</v>
      </c>
      <c r="I1650" s="19">
        <v>14451.84</v>
      </c>
      <c r="J1650" s="41">
        <v>14451.84</v>
      </c>
      <c r="K1650" s="19" t="s">
        <v>8297</v>
      </c>
      <c r="L1650" s="19" t="str">
        <v>tier - 2</v>
      </c>
      <c r="M1650" s="19" t="s">
        <v>8298</v>
      </c>
      <c r="N1650" s="19" t="str">
        <v>tier - 3</v>
      </c>
      <c r="O1650" s="19" t="s">
        <v>8338</v>
      </c>
      <c r="P1650" s="19" t="str">
        <v>R1023</v>
      </c>
      <c r="Q1650" s="19">
        <f ca="1" t="shared" si="278"/>
        <v>66</v>
      </c>
      <c r="R1650" s="29"/>
      <c r="U1650" s="19" t="s">
        <v>8329</v>
      </c>
      <c r="V1650" s="19" t="str">
        <f t="shared" si="284"/>
        <v>Oct</v>
      </c>
      <c r="X1650" s="19">
        <f t="shared" si="285"/>
        <v>1967</v>
      </c>
      <c r="AG1650" s="19" t="s">
        <v>5945</v>
      </c>
      <c r="AH1650" s="19" t="s">
        <v>8336</v>
      </c>
      <c r="AI1650" s="19" t="s">
        <v>8297</v>
      </c>
      <c r="AJ1650" s="19" t="s">
        <v>8302</v>
      </c>
      <c r="AK1650" s="19" t="str">
        <v>tier - 2</v>
      </c>
      <c r="AL1650" s="19" t="str">
        <v>tier - 1</v>
      </c>
      <c r="AT1650" s="19" t="s">
        <v>8334</v>
      </c>
      <c r="AU1650" s="19" t="str">
        <v>R1018</v>
      </c>
      <c r="BD1650" s="39">
        <v>1958</v>
      </c>
      <c r="BE1650" s="19" t="str">
        <f t="shared" si="280"/>
        <v>Sep</v>
      </c>
      <c r="BF1650" s="19">
        <v>14</v>
      </c>
      <c r="BG1650" s="40">
        <f t="shared" si="281"/>
        <v>21442</v>
      </c>
      <c r="BM1650" s="39">
        <v>1958</v>
      </c>
      <c r="BN1650" s="19" t="str">
        <f t="shared" si="282"/>
        <v>Jul</v>
      </c>
      <c r="BO1650" s="19">
        <v>29</v>
      </c>
      <c r="BP1650" s="40">
        <f t="shared" si="279"/>
        <v>21395</v>
      </c>
      <c r="BQ1650" s="19">
        <f ca="1" t="shared" si="283"/>
        <v>67</v>
      </c>
      <c r="BU1650" s="19">
        <v>14410.93</v>
      </c>
      <c r="BV1650" s="41">
        <v>14410.93</v>
      </c>
    </row>
    <row r="1651" spans="1:74">
      <c r="A1651" s="19" t="s">
        <v>5969</v>
      </c>
      <c r="B1651" s="39">
        <v>1996</v>
      </c>
      <c r="C1651" s="19">
        <f t="shared" si="276"/>
        <v>1996</v>
      </c>
      <c r="D1651" s="19" t="s">
        <v>8301</v>
      </c>
      <c r="E1651" s="19" t="str">
        <f t="shared" si="275"/>
        <v>Nov</v>
      </c>
      <c r="F1651" s="19">
        <v>10</v>
      </c>
      <c r="G1651" s="40">
        <f t="shared" si="277"/>
        <v>35379</v>
      </c>
      <c r="H1651" s="19">
        <v>2</v>
      </c>
      <c r="I1651" s="19">
        <v>14455.64</v>
      </c>
      <c r="J1651" s="41">
        <v>14455.64</v>
      </c>
      <c r="K1651" s="19" t="s">
        <v>8297</v>
      </c>
      <c r="L1651" s="19" t="str">
        <v>tier - 2</v>
      </c>
      <c r="M1651" s="19" t="s">
        <v>8298</v>
      </c>
      <c r="N1651" s="19" t="str">
        <v>tier - 3</v>
      </c>
      <c r="O1651" s="19" t="s">
        <v>8337</v>
      </c>
      <c r="P1651" s="19" t="str">
        <v>R1024</v>
      </c>
      <c r="Q1651" s="19">
        <f ca="1" t="shared" si="278"/>
        <v>28</v>
      </c>
      <c r="R1651" s="29"/>
      <c r="U1651" s="19" t="s">
        <v>8301</v>
      </c>
      <c r="V1651" s="19" t="str">
        <f t="shared" si="284"/>
        <v>Nov</v>
      </c>
      <c r="X1651" s="19">
        <f t="shared" si="285"/>
        <v>1988</v>
      </c>
      <c r="AG1651" s="19" t="s">
        <v>5948</v>
      </c>
      <c r="AH1651" s="19" t="s">
        <v>8336</v>
      </c>
      <c r="AI1651" s="19" t="s">
        <v>8297</v>
      </c>
      <c r="AJ1651" s="19" t="s">
        <v>8297</v>
      </c>
      <c r="AK1651" s="19" t="str">
        <v>tier - 2</v>
      </c>
      <c r="AL1651" s="19" t="str">
        <v>tier - 2</v>
      </c>
      <c r="AT1651" s="19" t="s">
        <v>8333</v>
      </c>
      <c r="AU1651" s="19" t="str">
        <v>R1016</v>
      </c>
      <c r="BD1651" s="39">
        <v>1958</v>
      </c>
      <c r="BE1651" s="19" t="str">
        <f t="shared" si="280"/>
        <v>Jul</v>
      </c>
      <c r="BF1651" s="19">
        <v>29</v>
      </c>
      <c r="BG1651" s="40">
        <f t="shared" si="281"/>
        <v>21395</v>
      </c>
      <c r="BM1651" s="39">
        <v>1958</v>
      </c>
      <c r="BN1651" s="19" t="str">
        <f t="shared" si="282"/>
        <v>Sep</v>
      </c>
      <c r="BO1651" s="19">
        <v>20</v>
      </c>
      <c r="BP1651" s="40">
        <f t="shared" si="279"/>
        <v>21448</v>
      </c>
      <c r="BQ1651" s="19">
        <f ca="1" t="shared" si="283"/>
        <v>67</v>
      </c>
      <c r="BU1651" s="19">
        <v>14418.28</v>
      </c>
      <c r="BV1651" s="41">
        <v>14418.28</v>
      </c>
    </row>
    <row r="1652" spans="1:74">
      <c r="A1652" s="19" t="s">
        <v>5972</v>
      </c>
      <c r="B1652" s="39">
        <v>1976</v>
      </c>
      <c r="C1652" s="19">
        <f t="shared" si="276"/>
        <v>1976</v>
      </c>
      <c r="D1652" s="19" t="s">
        <v>8301</v>
      </c>
      <c r="E1652" s="19" t="str">
        <f t="shared" si="275"/>
        <v>Nov</v>
      </c>
      <c r="F1652" s="19">
        <v>27</v>
      </c>
      <c r="G1652" s="40">
        <f t="shared" si="277"/>
        <v>28091</v>
      </c>
      <c r="H1652" s="19">
        <v>2</v>
      </c>
      <c r="I1652" s="19">
        <v>14470.01</v>
      </c>
      <c r="J1652" s="41">
        <v>14470.01</v>
      </c>
      <c r="K1652" s="19" t="s">
        <v>8297</v>
      </c>
      <c r="L1652" s="19" t="str">
        <v>tier - 2</v>
      </c>
      <c r="M1652" s="19" t="s">
        <v>8298</v>
      </c>
      <c r="N1652" s="19" t="str">
        <v>tier - 3</v>
      </c>
      <c r="O1652" s="19" t="s">
        <v>8315</v>
      </c>
      <c r="P1652" s="19" t="str">
        <v>R1012</v>
      </c>
      <c r="Q1652" s="19">
        <f ca="1" t="shared" si="278"/>
        <v>48</v>
      </c>
      <c r="R1652" s="29"/>
      <c r="U1652" s="19" t="s">
        <v>8296</v>
      </c>
      <c r="V1652" s="19" t="str">
        <f t="shared" si="284"/>
        <v>Jul</v>
      </c>
      <c r="X1652" s="19">
        <f t="shared" si="285"/>
        <v>1963</v>
      </c>
      <c r="AG1652" s="19" t="s">
        <v>5951</v>
      </c>
      <c r="AH1652" s="19" t="s">
        <v>8336</v>
      </c>
      <c r="AI1652" s="19" t="s">
        <v>8297</v>
      </c>
      <c r="AJ1652" s="19" t="s">
        <v>8298</v>
      </c>
      <c r="AK1652" s="19" t="str">
        <v>tier - 2</v>
      </c>
      <c r="AL1652" s="19" t="str">
        <v>tier - 3</v>
      </c>
      <c r="AT1652" s="19" t="s">
        <v>8299</v>
      </c>
      <c r="AU1652" s="19" t="str">
        <v>R1013</v>
      </c>
      <c r="BD1652" s="39">
        <v>1958</v>
      </c>
      <c r="BE1652" s="19" t="str">
        <f t="shared" si="280"/>
        <v>Sep</v>
      </c>
      <c r="BF1652" s="19">
        <v>20</v>
      </c>
      <c r="BG1652" s="40">
        <f t="shared" si="281"/>
        <v>21448</v>
      </c>
      <c r="BM1652" s="39">
        <v>1999</v>
      </c>
      <c r="BN1652" s="19" t="str">
        <f t="shared" si="282"/>
        <v>Aug</v>
      </c>
      <c r="BO1652" s="19">
        <v>10</v>
      </c>
      <c r="BP1652" s="40">
        <f t="shared" si="279"/>
        <v>36382</v>
      </c>
      <c r="BQ1652" s="19">
        <f ca="1" t="shared" si="283"/>
        <v>26</v>
      </c>
      <c r="BU1652" s="19">
        <v>14426.07</v>
      </c>
      <c r="BV1652" s="41">
        <v>14426.07</v>
      </c>
    </row>
    <row r="1653" spans="1:74">
      <c r="A1653" s="19" t="s">
        <v>5975</v>
      </c>
      <c r="B1653" s="39">
        <v>1959</v>
      </c>
      <c r="C1653" s="19">
        <f t="shared" si="276"/>
        <v>1959</v>
      </c>
      <c r="D1653" s="19" t="s">
        <v>8301</v>
      </c>
      <c r="E1653" s="19" t="str">
        <f t="shared" si="275"/>
        <v>Nov</v>
      </c>
      <c r="F1653" s="19">
        <v>20</v>
      </c>
      <c r="G1653" s="40">
        <f t="shared" si="277"/>
        <v>21874</v>
      </c>
      <c r="H1653" s="19">
        <v>1</v>
      </c>
      <c r="I1653" s="19">
        <v>14474.68</v>
      </c>
      <c r="J1653" s="41">
        <v>14474.68</v>
      </c>
      <c r="K1653" s="19" t="s">
        <v>8297</v>
      </c>
      <c r="L1653" s="19" t="str">
        <v>tier - 2</v>
      </c>
      <c r="M1653" s="19" t="s">
        <v>8297</v>
      </c>
      <c r="N1653" s="19" t="str">
        <v>tier - 2</v>
      </c>
      <c r="O1653" s="19" t="s">
        <v>8299</v>
      </c>
      <c r="P1653" s="19" t="str">
        <v>R1013</v>
      </c>
      <c r="Q1653" s="19">
        <f ca="1" t="shared" si="278"/>
        <v>65</v>
      </c>
      <c r="R1653" s="29"/>
      <c r="U1653" s="19" t="s">
        <v>8303</v>
      </c>
      <c r="V1653" s="19" t="str">
        <f t="shared" si="284"/>
        <v>Jun</v>
      </c>
      <c r="X1653" s="19">
        <f t="shared" si="285"/>
        <v>1965</v>
      </c>
      <c r="AG1653" s="19" t="s">
        <v>5955</v>
      </c>
      <c r="AH1653" s="19" t="s">
        <v>8336</v>
      </c>
      <c r="AI1653" s="19" t="s">
        <v>8297</v>
      </c>
      <c r="AJ1653" s="19" t="s">
        <v>8302</v>
      </c>
      <c r="AK1653" s="19" t="str">
        <v>tier - 2</v>
      </c>
      <c r="AL1653" s="19" t="str">
        <v>tier - 1</v>
      </c>
      <c r="AT1653" s="19" t="s">
        <v>8315</v>
      </c>
      <c r="AU1653" s="19" t="str">
        <v>R1012</v>
      </c>
      <c r="BD1653" s="39">
        <v>1999</v>
      </c>
      <c r="BE1653" s="19" t="str">
        <f t="shared" si="280"/>
        <v>Aug</v>
      </c>
      <c r="BF1653" s="19">
        <v>10</v>
      </c>
      <c r="BG1653" s="40">
        <f t="shared" si="281"/>
        <v>36382</v>
      </c>
      <c r="BM1653" s="39">
        <v>1967</v>
      </c>
      <c r="BN1653" s="19" t="str">
        <f t="shared" si="282"/>
        <v>Aug</v>
      </c>
      <c r="BO1653" s="19">
        <v>15</v>
      </c>
      <c r="BP1653" s="40">
        <f t="shared" si="279"/>
        <v>24699</v>
      </c>
      <c r="BQ1653" s="19">
        <f ca="1" t="shared" si="283"/>
        <v>58</v>
      </c>
      <c r="BU1653" s="19">
        <v>14426.66</v>
      </c>
      <c r="BV1653" s="41">
        <v>14426.66</v>
      </c>
    </row>
    <row r="1654" spans="1:74">
      <c r="A1654" s="19" t="s">
        <v>5978</v>
      </c>
      <c r="B1654" s="39">
        <v>1979</v>
      </c>
      <c r="C1654" s="19">
        <f t="shared" si="276"/>
        <v>1979</v>
      </c>
      <c r="D1654" s="19" t="s">
        <v>8329</v>
      </c>
      <c r="E1654" s="19" t="str">
        <f t="shared" si="275"/>
        <v>Oct</v>
      </c>
      <c r="F1654" s="19">
        <v>20</v>
      </c>
      <c r="G1654" s="40">
        <f t="shared" si="277"/>
        <v>29148</v>
      </c>
      <c r="H1654" s="19">
        <v>5</v>
      </c>
      <c r="I1654" s="19">
        <v>14478.33</v>
      </c>
      <c r="J1654" s="41">
        <v>14478.33</v>
      </c>
      <c r="K1654" s="19" t="s">
        <v>8297</v>
      </c>
      <c r="L1654" s="19" t="str">
        <v>tier - 2</v>
      </c>
      <c r="M1654" s="19" t="s">
        <v>8297</v>
      </c>
      <c r="N1654" s="19" t="str">
        <v>tier - 2</v>
      </c>
      <c r="O1654" s="19" t="s">
        <v>8299</v>
      </c>
      <c r="P1654" s="19" t="str">
        <v>R1013</v>
      </c>
      <c r="Q1654" s="19">
        <f ca="1" t="shared" si="278"/>
        <v>46</v>
      </c>
      <c r="R1654" s="29"/>
      <c r="U1654" s="19" t="s">
        <v>8310</v>
      </c>
      <c r="V1654" s="19" t="str">
        <f t="shared" si="284"/>
        <v>Sep</v>
      </c>
      <c r="X1654" s="19">
        <f t="shared" si="285"/>
        <v>1958</v>
      </c>
      <c r="AG1654" s="19" t="s">
        <v>5959</v>
      </c>
      <c r="AH1654" s="19" t="s">
        <v>8336</v>
      </c>
      <c r="AI1654" s="19" t="s">
        <v>8297</v>
      </c>
      <c r="AJ1654" s="19" t="s">
        <v>8297</v>
      </c>
      <c r="AK1654" s="19" t="str">
        <v>tier - 2</v>
      </c>
      <c r="AL1654" s="19" t="str">
        <v>tier - 2</v>
      </c>
      <c r="AT1654" s="19" t="s">
        <v>8343</v>
      </c>
      <c r="AU1654" s="19" t="str">
        <v>R1026</v>
      </c>
      <c r="BD1654" s="39">
        <v>1967</v>
      </c>
      <c r="BE1654" s="19" t="str">
        <f t="shared" si="280"/>
        <v>Aug</v>
      </c>
      <c r="BF1654" s="19">
        <v>15</v>
      </c>
      <c r="BG1654" s="40">
        <f t="shared" si="281"/>
        <v>24699</v>
      </c>
      <c r="BM1654" s="39">
        <v>1967</v>
      </c>
      <c r="BN1654" s="19" t="str">
        <f t="shared" si="282"/>
        <v>Nov</v>
      </c>
      <c r="BO1654" s="19">
        <v>4</v>
      </c>
      <c r="BP1654" s="40">
        <f t="shared" si="279"/>
        <v>24780</v>
      </c>
      <c r="BQ1654" s="19">
        <f ca="1" t="shared" si="283"/>
        <v>58</v>
      </c>
      <c r="BU1654" s="19">
        <v>14427.63</v>
      </c>
      <c r="BV1654" s="41">
        <v>14427.63</v>
      </c>
    </row>
    <row r="1655" spans="1:74">
      <c r="A1655" s="19" t="s">
        <v>5980</v>
      </c>
      <c r="B1655" s="39">
        <v>1989</v>
      </c>
      <c r="C1655" s="19">
        <f t="shared" si="276"/>
        <v>1989</v>
      </c>
      <c r="D1655" s="19" t="s">
        <v>8296</v>
      </c>
      <c r="E1655" s="19" t="str">
        <f t="shared" si="275"/>
        <v>Jul</v>
      </c>
      <c r="F1655" s="19">
        <v>22</v>
      </c>
      <c r="G1655" s="40">
        <f t="shared" si="277"/>
        <v>32711</v>
      </c>
      <c r="H1655" s="19">
        <v>3</v>
      </c>
      <c r="I1655" s="19">
        <v>14507.46</v>
      </c>
      <c r="J1655" s="41">
        <v>14507.46</v>
      </c>
      <c r="K1655" s="19" t="s">
        <v>8297</v>
      </c>
      <c r="L1655" s="19" t="str">
        <v>tier - 2</v>
      </c>
      <c r="M1655" s="19" t="s">
        <v>8298</v>
      </c>
      <c r="N1655" s="19" t="str">
        <v>tier - 3</v>
      </c>
      <c r="O1655" s="19" t="s">
        <v>8315</v>
      </c>
      <c r="P1655" s="19" t="str">
        <v>R1012</v>
      </c>
      <c r="Q1655" s="19">
        <f ca="1" t="shared" si="278"/>
        <v>36</v>
      </c>
      <c r="R1655" s="29"/>
      <c r="U1655" s="19" t="s">
        <v>8296</v>
      </c>
      <c r="V1655" s="19" t="str">
        <f t="shared" si="284"/>
        <v>Jul</v>
      </c>
      <c r="X1655" s="19">
        <f t="shared" si="285"/>
        <v>1958</v>
      </c>
      <c r="AG1655" s="19" t="s">
        <v>5961</v>
      </c>
      <c r="AH1655" s="19" t="s">
        <v>8336</v>
      </c>
      <c r="AI1655" s="19" t="s">
        <v>8297</v>
      </c>
      <c r="AJ1655" s="19" t="s">
        <v>8297</v>
      </c>
      <c r="AK1655" s="19" t="str">
        <v>tier - 2</v>
      </c>
      <c r="AL1655" s="19" t="str">
        <v>tier - 2</v>
      </c>
      <c r="AT1655" s="19" t="s">
        <v>8340</v>
      </c>
      <c r="AU1655" s="19" t="str">
        <v>R1021</v>
      </c>
      <c r="BD1655" s="39">
        <v>1967</v>
      </c>
      <c r="BE1655" s="19" t="str">
        <f t="shared" si="280"/>
        <v>Nov</v>
      </c>
      <c r="BF1655" s="19">
        <v>4</v>
      </c>
      <c r="BG1655" s="40">
        <f t="shared" si="281"/>
        <v>24780</v>
      </c>
      <c r="BM1655" s="39">
        <v>1959</v>
      </c>
      <c r="BN1655" s="19" t="str">
        <f t="shared" si="282"/>
        <v>Jun</v>
      </c>
      <c r="BO1655" s="19">
        <v>29</v>
      </c>
      <c r="BP1655" s="40">
        <f t="shared" si="279"/>
        <v>21730</v>
      </c>
      <c r="BQ1655" s="19">
        <f ca="1" t="shared" si="283"/>
        <v>66</v>
      </c>
      <c r="BU1655" s="19">
        <v>14449.85</v>
      </c>
      <c r="BV1655" s="41">
        <v>14449.85</v>
      </c>
    </row>
    <row r="1656" spans="1:74">
      <c r="A1656" s="19" t="s">
        <v>5983</v>
      </c>
      <c r="B1656" s="39">
        <v>1989</v>
      </c>
      <c r="C1656" s="19">
        <f t="shared" si="276"/>
        <v>1989</v>
      </c>
      <c r="D1656" s="19" t="s">
        <v>8296</v>
      </c>
      <c r="E1656" s="19" t="str">
        <f t="shared" si="275"/>
        <v>Jul</v>
      </c>
      <c r="F1656" s="19">
        <v>14</v>
      </c>
      <c r="G1656" s="40">
        <f t="shared" si="277"/>
        <v>32703</v>
      </c>
      <c r="H1656" s="19">
        <v>3</v>
      </c>
      <c r="I1656" s="19">
        <v>14547.26</v>
      </c>
      <c r="J1656" s="41">
        <v>14547.26</v>
      </c>
      <c r="K1656" s="19" t="s">
        <v>8297</v>
      </c>
      <c r="L1656" s="19" t="str">
        <v>tier - 2</v>
      </c>
      <c r="M1656" s="19" t="s">
        <v>8298</v>
      </c>
      <c r="N1656" s="19" t="str">
        <v>tier - 3</v>
      </c>
      <c r="O1656" s="19" t="s">
        <v>8330</v>
      </c>
      <c r="P1656" s="19" t="str">
        <v>R1011</v>
      </c>
      <c r="Q1656" s="19">
        <f ca="1" t="shared" si="278"/>
        <v>36</v>
      </c>
      <c r="R1656" s="29"/>
      <c r="U1656" s="19" t="s">
        <v>8310</v>
      </c>
      <c r="V1656" s="19" t="str">
        <f t="shared" si="284"/>
        <v>Sep</v>
      </c>
      <c r="X1656" s="19">
        <f t="shared" si="285"/>
        <v>1958</v>
      </c>
      <c r="AG1656" s="19" t="s">
        <v>5964</v>
      </c>
      <c r="AH1656" s="19" t="s">
        <v>8336</v>
      </c>
      <c r="AI1656" s="19" t="s">
        <v>8297</v>
      </c>
      <c r="AJ1656" s="19" t="s">
        <v>8302</v>
      </c>
      <c r="AK1656" s="19" t="str">
        <v>tier - 2</v>
      </c>
      <c r="AL1656" s="19" t="str">
        <v>tier - 1</v>
      </c>
      <c r="AT1656" s="19" t="s">
        <v>8337</v>
      </c>
      <c r="AU1656" s="19" t="str">
        <v>R1024</v>
      </c>
      <c r="BD1656" s="39">
        <v>1959</v>
      </c>
      <c r="BE1656" s="19" t="str">
        <f t="shared" si="280"/>
        <v>Jun</v>
      </c>
      <c r="BF1656" s="19">
        <v>29</v>
      </c>
      <c r="BG1656" s="40">
        <f t="shared" si="281"/>
        <v>21730</v>
      </c>
      <c r="BM1656" s="39">
        <v>1959</v>
      </c>
      <c r="BN1656" s="19" t="str">
        <f t="shared" si="282"/>
        <v>Aug</v>
      </c>
      <c r="BO1656" s="19">
        <v>3</v>
      </c>
      <c r="BP1656" s="40">
        <f t="shared" si="279"/>
        <v>21765</v>
      </c>
      <c r="BQ1656" s="19">
        <f ca="1" t="shared" si="283"/>
        <v>66</v>
      </c>
      <c r="BU1656" s="19">
        <v>14451.84</v>
      </c>
      <c r="BV1656" s="41">
        <v>14451.84</v>
      </c>
    </row>
    <row r="1657" spans="1:74">
      <c r="A1657" s="19" t="s">
        <v>5987</v>
      </c>
      <c r="B1657" s="39">
        <v>1998</v>
      </c>
      <c r="C1657" s="19">
        <f t="shared" si="276"/>
        <v>1998</v>
      </c>
      <c r="D1657" s="19" t="s">
        <v>8310</v>
      </c>
      <c r="E1657" s="19" t="str">
        <f t="shared" si="275"/>
        <v>Sep</v>
      </c>
      <c r="F1657" s="19">
        <v>12</v>
      </c>
      <c r="G1657" s="40">
        <f t="shared" si="277"/>
        <v>36050</v>
      </c>
      <c r="H1657" s="19">
        <v>0</v>
      </c>
      <c r="I1657" s="19">
        <v>14571.89</v>
      </c>
      <c r="J1657" s="41">
        <v>14571.89</v>
      </c>
      <c r="K1657" s="19" t="s">
        <v>8297</v>
      </c>
      <c r="L1657" s="19" t="str">
        <v>tier - 2</v>
      </c>
      <c r="M1657" s="19" t="s">
        <v>8302</v>
      </c>
      <c r="N1657" s="19" t="str">
        <v>tier - 1</v>
      </c>
      <c r="O1657" s="19" t="s">
        <v>8337</v>
      </c>
      <c r="P1657" s="19" t="str">
        <v>R1024</v>
      </c>
      <c r="Q1657" s="19">
        <f ca="1" t="shared" si="278"/>
        <v>27</v>
      </c>
      <c r="R1657" s="29"/>
      <c r="U1657" s="19" t="s">
        <v>8328</v>
      </c>
      <c r="V1657" s="19" t="str">
        <f t="shared" si="284"/>
        <v>Aug</v>
      </c>
      <c r="X1657" s="19">
        <f t="shared" si="285"/>
        <v>1999</v>
      </c>
      <c r="AG1657" s="19" t="s">
        <v>5966</v>
      </c>
      <c r="AH1657" s="19" t="s">
        <v>8336</v>
      </c>
      <c r="AI1657" s="19" t="s">
        <v>8297</v>
      </c>
      <c r="AJ1657" s="19" t="s">
        <v>8298</v>
      </c>
      <c r="AK1657" s="19" t="str">
        <v>tier - 2</v>
      </c>
      <c r="AL1657" s="19" t="str">
        <v>tier - 3</v>
      </c>
      <c r="AT1657" s="19" t="s">
        <v>8338</v>
      </c>
      <c r="AU1657" s="19" t="str">
        <v>R1023</v>
      </c>
      <c r="BD1657" s="39">
        <v>1959</v>
      </c>
      <c r="BE1657" s="19" t="str">
        <f t="shared" si="280"/>
        <v>Aug</v>
      </c>
      <c r="BF1657" s="19">
        <v>3</v>
      </c>
      <c r="BG1657" s="40">
        <f t="shared" si="281"/>
        <v>21765</v>
      </c>
      <c r="BM1657" s="39">
        <v>1996</v>
      </c>
      <c r="BN1657" s="19" t="str">
        <f t="shared" si="282"/>
        <v>Nov</v>
      </c>
      <c r="BO1657" s="19">
        <v>10</v>
      </c>
      <c r="BP1657" s="40">
        <f t="shared" si="279"/>
        <v>35379</v>
      </c>
      <c r="BQ1657" s="19">
        <f ca="1" t="shared" si="283"/>
        <v>28</v>
      </c>
      <c r="BU1657" s="19">
        <v>14455.64</v>
      </c>
      <c r="BV1657" s="41">
        <v>14455.64</v>
      </c>
    </row>
    <row r="1658" spans="1:74">
      <c r="A1658" s="19" t="s">
        <v>5991</v>
      </c>
      <c r="B1658" s="39">
        <v>1962</v>
      </c>
      <c r="C1658" s="19">
        <f t="shared" si="276"/>
        <v>1962</v>
      </c>
      <c r="D1658" s="19" t="s">
        <v>8326</v>
      </c>
      <c r="E1658" s="19" t="str">
        <f t="shared" si="275"/>
        <v>Dec</v>
      </c>
      <c r="F1658" s="19">
        <v>3</v>
      </c>
      <c r="G1658" s="40">
        <f t="shared" si="277"/>
        <v>22983</v>
      </c>
      <c r="H1658" s="19">
        <v>0</v>
      </c>
      <c r="I1658" s="19">
        <v>14574.64</v>
      </c>
      <c r="J1658" s="41">
        <v>14574.64</v>
      </c>
      <c r="K1658" s="19" t="s">
        <v>8297</v>
      </c>
      <c r="L1658" s="19" t="str">
        <v>tier - 2</v>
      </c>
      <c r="M1658" s="19" t="s">
        <v>8302</v>
      </c>
      <c r="N1658" s="19" t="str">
        <v>tier - 1</v>
      </c>
      <c r="O1658" s="19" t="s">
        <v>8335</v>
      </c>
      <c r="P1658" s="19" t="str">
        <v>R1025</v>
      </c>
      <c r="Q1658" s="19">
        <f ca="1" t="shared" si="278"/>
        <v>62</v>
      </c>
      <c r="R1658" s="29"/>
      <c r="U1658" s="19" t="s">
        <v>8328</v>
      </c>
      <c r="V1658" s="19" t="str">
        <f t="shared" si="284"/>
        <v>Aug</v>
      </c>
      <c r="X1658" s="19">
        <f t="shared" si="285"/>
        <v>1967</v>
      </c>
      <c r="AG1658" s="19" t="s">
        <v>5969</v>
      </c>
      <c r="AH1658" s="19" t="s">
        <v>8336</v>
      </c>
      <c r="AI1658" s="19" t="s">
        <v>8297</v>
      </c>
      <c r="AJ1658" s="19" t="s">
        <v>8298</v>
      </c>
      <c r="AK1658" s="19" t="str">
        <v>tier - 2</v>
      </c>
      <c r="AL1658" s="19" t="str">
        <v>tier - 3</v>
      </c>
      <c r="AT1658" s="19" t="s">
        <v>8337</v>
      </c>
      <c r="AU1658" s="19" t="str">
        <v>R1024</v>
      </c>
      <c r="BD1658" s="39">
        <v>1996</v>
      </c>
      <c r="BE1658" s="19" t="str">
        <f t="shared" si="280"/>
        <v>Nov</v>
      </c>
      <c r="BF1658" s="19">
        <v>10</v>
      </c>
      <c r="BG1658" s="40">
        <f t="shared" si="281"/>
        <v>35379</v>
      </c>
      <c r="BM1658" s="39">
        <v>1976</v>
      </c>
      <c r="BN1658" s="19" t="str">
        <f t="shared" si="282"/>
        <v>Nov</v>
      </c>
      <c r="BO1658" s="19">
        <v>27</v>
      </c>
      <c r="BP1658" s="40">
        <f t="shared" si="279"/>
        <v>28091</v>
      </c>
      <c r="BQ1658" s="19">
        <f ca="1" t="shared" si="283"/>
        <v>48</v>
      </c>
      <c r="BU1658" s="19">
        <v>14470.01</v>
      </c>
      <c r="BV1658" s="41">
        <v>14470.01</v>
      </c>
    </row>
    <row r="1659" spans="1:74">
      <c r="A1659" s="19" t="s">
        <v>5994</v>
      </c>
      <c r="B1659" s="39">
        <v>1963</v>
      </c>
      <c r="C1659" s="19">
        <f t="shared" si="276"/>
        <v>1963</v>
      </c>
      <c r="D1659" s="19" t="s">
        <v>8329</v>
      </c>
      <c r="E1659" s="19" t="str">
        <f t="shared" si="275"/>
        <v>Oct</v>
      </c>
      <c r="F1659" s="19">
        <v>14</v>
      </c>
      <c r="G1659" s="40">
        <f t="shared" si="277"/>
        <v>23298</v>
      </c>
      <c r="H1659" s="19">
        <v>3</v>
      </c>
      <c r="I1659" s="19">
        <v>14590.63</v>
      </c>
      <c r="J1659" s="41">
        <v>14590.63</v>
      </c>
      <c r="K1659" s="19" t="s">
        <v>8297</v>
      </c>
      <c r="L1659" s="19" t="str">
        <v>tier - 2</v>
      </c>
      <c r="M1659" s="19" t="s">
        <v>8302</v>
      </c>
      <c r="N1659" s="19" t="str">
        <v>tier - 1</v>
      </c>
      <c r="O1659" s="19" t="s">
        <v>8337</v>
      </c>
      <c r="P1659" s="19" t="str">
        <v>R1024</v>
      </c>
      <c r="Q1659" s="19">
        <f ca="1" t="shared" si="278"/>
        <v>62</v>
      </c>
      <c r="R1659" s="29"/>
      <c r="U1659" s="19" t="s">
        <v>8301</v>
      </c>
      <c r="V1659" s="19" t="str">
        <f t="shared" si="284"/>
        <v>Nov</v>
      </c>
      <c r="X1659" s="19">
        <f t="shared" si="285"/>
        <v>1967</v>
      </c>
      <c r="AG1659" s="19" t="s">
        <v>5972</v>
      </c>
      <c r="AH1659" s="19" t="s">
        <v>8336</v>
      </c>
      <c r="AI1659" s="19" t="s">
        <v>8297</v>
      </c>
      <c r="AJ1659" s="19" t="s">
        <v>8298</v>
      </c>
      <c r="AK1659" s="19" t="str">
        <v>tier - 2</v>
      </c>
      <c r="AL1659" s="19" t="str">
        <v>tier - 3</v>
      </c>
      <c r="AT1659" s="19" t="s">
        <v>8315</v>
      </c>
      <c r="AU1659" s="19" t="str">
        <v>R1012</v>
      </c>
      <c r="BD1659" s="39">
        <v>1976</v>
      </c>
      <c r="BE1659" s="19" t="str">
        <f t="shared" si="280"/>
        <v>Nov</v>
      </c>
      <c r="BF1659" s="19">
        <v>27</v>
      </c>
      <c r="BG1659" s="40">
        <f t="shared" si="281"/>
        <v>28091</v>
      </c>
      <c r="BM1659" s="39">
        <v>1959</v>
      </c>
      <c r="BN1659" s="19" t="str">
        <f t="shared" si="282"/>
        <v>Nov</v>
      </c>
      <c r="BO1659" s="19">
        <v>20</v>
      </c>
      <c r="BP1659" s="40">
        <f t="shared" si="279"/>
        <v>21874</v>
      </c>
      <c r="BQ1659" s="19">
        <f ca="1" t="shared" si="283"/>
        <v>65</v>
      </c>
      <c r="BU1659" s="19">
        <v>14474.68</v>
      </c>
      <c r="BV1659" s="41">
        <v>14474.68</v>
      </c>
    </row>
    <row r="1660" spans="1:74">
      <c r="A1660" s="19" t="s">
        <v>5998</v>
      </c>
      <c r="B1660" s="39">
        <v>1967</v>
      </c>
      <c r="C1660" s="19">
        <f t="shared" si="276"/>
        <v>1967</v>
      </c>
      <c r="D1660" s="19" t="s">
        <v>8296</v>
      </c>
      <c r="E1660" s="19" t="str">
        <f t="shared" si="275"/>
        <v>Jul</v>
      </c>
      <c r="F1660" s="19">
        <v>18</v>
      </c>
      <c r="G1660" s="40">
        <f t="shared" si="277"/>
        <v>24671</v>
      </c>
      <c r="H1660" s="19">
        <v>0</v>
      </c>
      <c r="I1660" s="19">
        <v>14600.62</v>
      </c>
      <c r="J1660" s="41">
        <v>14600.62</v>
      </c>
      <c r="K1660" s="19" t="s">
        <v>8297</v>
      </c>
      <c r="L1660" s="19" t="str">
        <v>tier - 2</v>
      </c>
      <c r="M1660" s="19" t="s">
        <v>8298</v>
      </c>
      <c r="N1660" s="19" t="str">
        <v>tier - 3</v>
      </c>
      <c r="O1660" s="19" t="s">
        <v>8344</v>
      </c>
      <c r="P1660" s="19" t="str">
        <v>R1022</v>
      </c>
      <c r="Q1660" s="19">
        <f ca="1" t="shared" si="278"/>
        <v>58</v>
      </c>
      <c r="R1660" s="29"/>
      <c r="U1660" s="19" t="s">
        <v>8303</v>
      </c>
      <c r="V1660" s="19" t="str">
        <f t="shared" si="284"/>
        <v>Jun</v>
      </c>
      <c r="X1660" s="19">
        <f t="shared" si="285"/>
        <v>1959</v>
      </c>
      <c r="AG1660" s="19" t="s">
        <v>5975</v>
      </c>
      <c r="AH1660" s="19" t="s">
        <v>8336</v>
      </c>
      <c r="AI1660" s="19" t="s">
        <v>8297</v>
      </c>
      <c r="AJ1660" s="19" t="s">
        <v>8297</v>
      </c>
      <c r="AK1660" s="19" t="str">
        <v>tier - 2</v>
      </c>
      <c r="AL1660" s="19" t="str">
        <v>tier - 2</v>
      </c>
      <c r="AT1660" s="19" t="s">
        <v>8299</v>
      </c>
      <c r="AU1660" s="19" t="str">
        <v>R1013</v>
      </c>
      <c r="BD1660" s="39">
        <v>1959</v>
      </c>
      <c r="BE1660" s="19" t="str">
        <f t="shared" si="280"/>
        <v>Nov</v>
      </c>
      <c r="BF1660" s="19">
        <v>20</v>
      </c>
      <c r="BG1660" s="40">
        <f t="shared" si="281"/>
        <v>21874</v>
      </c>
      <c r="BM1660" s="39">
        <v>1979</v>
      </c>
      <c r="BN1660" s="19" t="str">
        <f t="shared" si="282"/>
        <v>Oct</v>
      </c>
      <c r="BO1660" s="19">
        <v>20</v>
      </c>
      <c r="BP1660" s="40">
        <f t="shared" si="279"/>
        <v>29148</v>
      </c>
      <c r="BQ1660" s="19">
        <f ca="1" t="shared" si="283"/>
        <v>46</v>
      </c>
      <c r="BU1660" s="19">
        <v>14478.33</v>
      </c>
      <c r="BV1660" s="41">
        <v>14478.33</v>
      </c>
    </row>
    <row r="1661" spans="1:74">
      <c r="A1661" s="19" t="s">
        <v>6002</v>
      </c>
      <c r="B1661" s="39">
        <v>1965</v>
      </c>
      <c r="C1661" s="19">
        <f t="shared" si="276"/>
        <v>1965</v>
      </c>
      <c r="D1661" s="19" t="s">
        <v>8301</v>
      </c>
      <c r="E1661" s="19" t="str">
        <f t="shared" si="275"/>
        <v>Nov</v>
      </c>
      <c r="F1661" s="19">
        <v>8</v>
      </c>
      <c r="G1661" s="40">
        <f t="shared" si="277"/>
        <v>24054</v>
      </c>
      <c r="H1661" s="19">
        <v>0</v>
      </c>
      <c r="I1661" s="19">
        <v>14612.33</v>
      </c>
      <c r="J1661" s="41">
        <v>14612.33</v>
      </c>
      <c r="K1661" s="19" t="s">
        <v>8297</v>
      </c>
      <c r="L1661" s="19" t="str">
        <v>tier - 2</v>
      </c>
      <c r="M1661" s="19" t="s">
        <v>8298</v>
      </c>
      <c r="N1661" s="19" t="str">
        <v>tier - 3</v>
      </c>
      <c r="O1661" s="19" t="s">
        <v>8340</v>
      </c>
      <c r="P1661" s="19" t="str">
        <v>R1021</v>
      </c>
      <c r="Q1661" s="19">
        <f ca="1" t="shared" si="278"/>
        <v>59</v>
      </c>
      <c r="R1661" s="29"/>
      <c r="U1661" s="19" t="s">
        <v>8328</v>
      </c>
      <c r="V1661" s="19" t="str">
        <f t="shared" si="284"/>
        <v>Aug</v>
      </c>
      <c r="X1661" s="19">
        <f t="shared" si="285"/>
        <v>1959</v>
      </c>
      <c r="AG1661" s="19" t="s">
        <v>5978</v>
      </c>
      <c r="AH1661" s="19" t="s">
        <v>8336</v>
      </c>
      <c r="AI1661" s="19" t="s">
        <v>8297</v>
      </c>
      <c r="AJ1661" s="19" t="s">
        <v>8297</v>
      </c>
      <c r="AK1661" s="19" t="str">
        <v>tier - 2</v>
      </c>
      <c r="AL1661" s="19" t="str">
        <v>tier - 2</v>
      </c>
      <c r="AT1661" s="19" t="s">
        <v>8299</v>
      </c>
      <c r="AU1661" s="19" t="str">
        <v>R1013</v>
      </c>
      <c r="BD1661" s="39">
        <v>1979</v>
      </c>
      <c r="BE1661" s="19" t="str">
        <f t="shared" si="280"/>
        <v>Oct</v>
      </c>
      <c r="BF1661" s="19">
        <v>20</v>
      </c>
      <c r="BG1661" s="40">
        <f t="shared" si="281"/>
        <v>29148</v>
      </c>
      <c r="BM1661" s="39">
        <v>1989</v>
      </c>
      <c r="BN1661" s="19" t="str">
        <f t="shared" si="282"/>
        <v>Jul</v>
      </c>
      <c r="BO1661" s="19">
        <v>22</v>
      </c>
      <c r="BP1661" s="40">
        <f t="shared" si="279"/>
        <v>32711</v>
      </c>
      <c r="BQ1661" s="19">
        <f ca="1" t="shared" si="283"/>
        <v>36</v>
      </c>
      <c r="BU1661" s="19">
        <v>14507.46</v>
      </c>
      <c r="BV1661" s="41">
        <v>14507.46</v>
      </c>
    </row>
    <row r="1662" spans="1:74">
      <c r="A1662" s="19" t="s">
        <v>6005</v>
      </c>
      <c r="B1662" s="39">
        <v>1991</v>
      </c>
      <c r="C1662" s="19">
        <f t="shared" si="276"/>
        <v>1991</v>
      </c>
      <c r="D1662" s="19" t="s">
        <v>8328</v>
      </c>
      <c r="E1662" s="19" t="str">
        <f t="shared" si="275"/>
        <v>Aug</v>
      </c>
      <c r="F1662" s="19">
        <v>21</v>
      </c>
      <c r="G1662" s="40">
        <f t="shared" si="277"/>
        <v>33471</v>
      </c>
      <c r="H1662" s="19">
        <v>3</v>
      </c>
      <c r="I1662" s="19">
        <v>14630.52</v>
      </c>
      <c r="J1662" s="41">
        <v>14630.52</v>
      </c>
      <c r="K1662" s="19" t="s">
        <v>8297</v>
      </c>
      <c r="L1662" s="19" t="str">
        <v>tier - 2</v>
      </c>
      <c r="M1662" s="19" t="s">
        <v>8298</v>
      </c>
      <c r="N1662" s="19" t="str">
        <v>tier - 3</v>
      </c>
      <c r="O1662" s="19" t="s">
        <v>8330</v>
      </c>
      <c r="P1662" s="19" t="str">
        <v>R1011</v>
      </c>
      <c r="Q1662" s="19">
        <f ca="1" t="shared" si="278"/>
        <v>34</v>
      </c>
      <c r="R1662" s="29"/>
      <c r="U1662" s="19" t="s">
        <v>8301</v>
      </c>
      <c r="V1662" s="19" t="str">
        <f t="shared" si="284"/>
        <v>Nov</v>
      </c>
      <c r="X1662" s="19">
        <f t="shared" si="285"/>
        <v>1996</v>
      </c>
      <c r="AG1662" s="19" t="s">
        <v>5980</v>
      </c>
      <c r="AH1662" s="19" t="s">
        <v>8336</v>
      </c>
      <c r="AI1662" s="19" t="s">
        <v>8297</v>
      </c>
      <c r="AJ1662" s="19" t="s">
        <v>8298</v>
      </c>
      <c r="AK1662" s="19" t="str">
        <v>tier - 2</v>
      </c>
      <c r="AL1662" s="19" t="str">
        <v>tier - 3</v>
      </c>
      <c r="AT1662" s="19" t="s">
        <v>8315</v>
      </c>
      <c r="AU1662" s="19" t="str">
        <v>R1012</v>
      </c>
      <c r="BD1662" s="39">
        <v>1989</v>
      </c>
      <c r="BE1662" s="19" t="str">
        <f t="shared" si="280"/>
        <v>Jul</v>
      </c>
      <c r="BF1662" s="19">
        <v>22</v>
      </c>
      <c r="BG1662" s="40">
        <f t="shared" si="281"/>
        <v>32711</v>
      </c>
      <c r="BM1662" s="39">
        <v>1989</v>
      </c>
      <c r="BN1662" s="19" t="str">
        <f t="shared" si="282"/>
        <v>Jul</v>
      </c>
      <c r="BO1662" s="19">
        <v>14</v>
      </c>
      <c r="BP1662" s="40">
        <f t="shared" si="279"/>
        <v>32703</v>
      </c>
      <c r="BQ1662" s="19">
        <f ca="1" t="shared" si="283"/>
        <v>36</v>
      </c>
      <c r="BU1662" s="19">
        <v>14547.26</v>
      </c>
      <c r="BV1662" s="41">
        <v>14547.26</v>
      </c>
    </row>
    <row r="1663" spans="1:74">
      <c r="A1663" s="19" t="s">
        <v>6008</v>
      </c>
      <c r="B1663" s="39">
        <v>1967</v>
      </c>
      <c r="C1663" s="19">
        <f t="shared" si="276"/>
        <v>1967</v>
      </c>
      <c r="D1663" s="19" t="s">
        <v>8310</v>
      </c>
      <c r="E1663" s="19" t="str">
        <f t="shared" si="275"/>
        <v>Sep</v>
      </c>
      <c r="F1663" s="19">
        <v>1</v>
      </c>
      <c r="G1663" s="40">
        <f t="shared" si="277"/>
        <v>24716</v>
      </c>
      <c r="H1663" s="19">
        <v>0</v>
      </c>
      <c r="I1663" s="19">
        <v>14640.35</v>
      </c>
      <c r="J1663" s="41">
        <v>14640.35</v>
      </c>
      <c r="K1663" s="19" t="s">
        <v>8297</v>
      </c>
      <c r="L1663" s="19" t="str">
        <v>tier - 2</v>
      </c>
      <c r="M1663" s="19" t="s">
        <v>8298</v>
      </c>
      <c r="N1663" s="19" t="str">
        <v>tier - 3</v>
      </c>
      <c r="O1663" s="19" t="s">
        <v>8343</v>
      </c>
      <c r="P1663" s="19" t="str">
        <v>R1026</v>
      </c>
      <c r="Q1663" s="19">
        <f ca="1" t="shared" si="278"/>
        <v>58</v>
      </c>
      <c r="R1663" s="29"/>
      <c r="U1663" s="19" t="s">
        <v>8301</v>
      </c>
      <c r="V1663" s="19" t="str">
        <f t="shared" si="284"/>
        <v>Nov</v>
      </c>
      <c r="X1663" s="19">
        <f t="shared" si="285"/>
        <v>1976</v>
      </c>
      <c r="AG1663" s="19" t="s">
        <v>5983</v>
      </c>
      <c r="AH1663" s="19" t="s">
        <v>8336</v>
      </c>
      <c r="AI1663" s="19" t="s">
        <v>8297</v>
      </c>
      <c r="AJ1663" s="19" t="s">
        <v>8298</v>
      </c>
      <c r="AK1663" s="19" t="str">
        <v>tier - 2</v>
      </c>
      <c r="AL1663" s="19" t="str">
        <v>tier - 3</v>
      </c>
      <c r="AT1663" s="19" t="s">
        <v>8330</v>
      </c>
      <c r="AU1663" s="19" t="str">
        <v>R1011</v>
      </c>
      <c r="BD1663" s="39">
        <v>1989</v>
      </c>
      <c r="BE1663" s="19" t="str">
        <f t="shared" si="280"/>
        <v>Jul</v>
      </c>
      <c r="BF1663" s="19">
        <v>14</v>
      </c>
      <c r="BG1663" s="40">
        <f t="shared" si="281"/>
        <v>32703</v>
      </c>
      <c r="BM1663" s="39">
        <v>1998</v>
      </c>
      <c r="BN1663" s="19" t="str">
        <f t="shared" si="282"/>
        <v>Sep</v>
      </c>
      <c r="BO1663" s="19">
        <v>12</v>
      </c>
      <c r="BP1663" s="40">
        <f t="shared" si="279"/>
        <v>36050</v>
      </c>
      <c r="BQ1663" s="19">
        <f ca="1" t="shared" si="283"/>
        <v>27</v>
      </c>
      <c r="BU1663" s="19">
        <v>14571.89</v>
      </c>
      <c r="BV1663" s="41">
        <v>14571.89</v>
      </c>
    </row>
    <row r="1664" spans="1:74">
      <c r="A1664" s="19" t="s">
        <v>6012</v>
      </c>
      <c r="B1664" s="39">
        <v>1981</v>
      </c>
      <c r="C1664" s="19">
        <f t="shared" si="276"/>
        <v>1981</v>
      </c>
      <c r="D1664" s="19" t="s">
        <v>8301</v>
      </c>
      <c r="E1664" s="19" t="str">
        <f t="shared" si="275"/>
        <v>Nov</v>
      </c>
      <c r="F1664" s="19">
        <v>13</v>
      </c>
      <c r="G1664" s="40">
        <f t="shared" si="277"/>
        <v>29903</v>
      </c>
      <c r="H1664" s="19">
        <v>1</v>
      </c>
      <c r="I1664" s="19">
        <v>14657.2</v>
      </c>
      <c r="J1664" s="41">
        <v>14657.2</v>
      </c>
      <c r="K1664" s="19" t="s">
        <v>8297</v>
      </c>
      <c r="L1664" s="19" t="str">
        <v>tier - 2</v>
      </c>
      <c r="M1664" s="19" t="s">
        <v>8302</v>
      </c>
      <c r="N1664" s="19" t="str">
        <v>tier - 1</v>
      </c>
      <c r="O1664" s="19" t="s">
        <v>8315</v>
      </c>
      <c r="P1664" s="19" t="str">
        <v>R1012</v>
      </c>
      <c r="Q1664" s="19">
        <f ca="1" t="shared" si="278"/>
        <v>43</v>
      </c>
      <c r="R1664" s="29"/>
      <c r="U1664" s="19" t="s">
        <v>8301</v>
      </c>
      <c r="V1664" s="19" t="str">
        <f t="shared" si="284"/>
        <v>Nov</v>
      </c>
      <c r="X1664" s="19">
        <f t="shared" si="285"/>
        <v>1959</v>
      </c>
      <c r="AG1664" s="19" t="s">
        <v>5987</v>
      </c>
      <c r="AH1664" s="19" t="s">
        <v>8336</v>
      </c>
      <c r="AI1664" s="19" t="s">
        <v>8297</v>
      </c>
      <c r="AJ1664" s="19" t="s">
        <v>8302</v>
      </c>
      <c r="AK1664" s="19" t="str">
        <v>tier - 2</v>
      </c>
      <c r="AL1664" s="19" t="str">
        <v>tier - 1</v>
      </c>
      <c r="AT1664" s="19" t="s">
        <v>8337</v>
      </c>
      <c r="AU1664" s="19" t="str">
        <v>R1024</v>
      </c>
      <c r="BD1664" s="39">
        <v>1998</v>
      </c>
      <c r="BE1664" s="19" t="str">
        <f t="shared" si="280"/>
        <v>Sep</v>
      </c>
      <c r="BF1664" s="19">
        <v>12</v>
      </c>
      <c r="BG1664" s="40">
        <f t="shared" si="281"/>
        <v>36050</v>
      </c>
      <c r="BM1664" s="39">
        <v>1962</v>
      </c>
      <c r="BN1664" s="19" t="str">
        <f t="shared" si="282"/>
        <v>Dec</v>
      </c>
      <c r="BO1664" s="19">
        <v>3</v>
      </c>
      <c r="BP1664" s="40">
        <f t="shared" si="279"/>
        <v>22983</v>
      </c>
      <c r="BQ1664" s="19">
        <f ca="1" t="shared" si="283"/>
        <v>62</v>
      </c>
      <c r="BU1664" s="19">
        <v>14574.64</v>
      </c>
      <c r="BV1664" s="41">
        <v>14574.64</v>
      </c>
    </row>
    <row r="1665" spans="1:74">
      <c r="A1665" s="19" t="s">
        <v>6014</v>
      </c>
      <c r="B1665" s="39">
        <v>1969</v>
      </c>
      <c r="C1665" s="19">
        <f t="shared" si="276"/>
        <v>1969</v>
      </c>
      <c r="D1665" s="19" t="s">
        <v>8329</v>
      </c>
      <c r="E1665" s="19" t="str">
        <f t="shared" si="275"/>
        <v>Oct</v>
      </c>
      <c r="F1665" s="19">
        <v>20</v>
      </c>
      <c r="G1665" s="40">
        <f t="shared" si="277"/>
        <v>25496</v>
      </c>
      <c r="H1665" s="19">
        <v>0</v>
      </c>
      <c r="I1665" s="19">
        <v>14665.75</v>
      </c>
      <c r="J1665" s="41">
        <v>14665.75</v>
      </c>
      <c r="K1665" s="19" t="s">
        <v>8297</v>
      </c>
      <c r="L1665" s="19" t="str">
        <v>tier - 2</v>
      </c>
      <c r="M1665" s="19" t="s">
        <v>8302</v>
      </c>
      <c r="N1665" s="19" t="str">
        <v>tier - 1</v>
      </c>
      <c r="O1665" s="19" t="s">
        <v>8315</v>
      </c>
      <c r="P1665" s="19" t="str">
        <v>R1012</v>
      </c>
      <c r="Q1665" s="19">
        <f ca="1" t="shared" si="278"/>
        <v>56</v>
      </c>
      <c r="R1665" s="29"/>
      <c r="U1665" s="19" t="s">
        <v>8329</v>
      </c>
      <c r="V1665" s="19" t="str">
        <f t="shared" si="284"/>
        <v>Oct</v>
      </c>
      <c r="X1665" s="19">
        <f t="shared" si="285"/>
        <v>1979</v>
      </c>
      <c r="AG1665" s="19" t="s">
        <v>5991</v>
      </c>
      <c r="AH1665" s="19" t="s">
        <v>8336</v>
      </c>
      <c r="AI1665" s="19" t="s">
        <v>8297</v>
      </c>
      <c r="AJ1665" s="19" t="s">
        <v>8302</v>
      </c>
      <c r="AK1665" s="19" t="str">
        <v>tier - 2</v>
      </c>
      <c r="AL1665" s="19" t="str">
        <v>tier - 1</v>
      </c>
      <c r="AT1665" s="19" t="s">
        <v>8335</v>
      </c>
      <c r="AU1665" s="19" t="str">
        <v>R1025</v>
      </c>
      <c r="BD1665" s="39">
        <v>1962</v>
      </c>
      <c r="BE1665" s="19" t="str">
        <f t="shared" si="280"/>
        <v>Dec</v>
      </c>
      <c r="BF1665" s="19">
        <v>3</v>
      </c>
      <c r="BG1665" s="40">
        <f t="shared" si="281"/>
        <v>22983</v>
      </c>
      <c r="BM1665" s="39">
        <v>1963</v>
      </c>
      <c r="BN1665" s="19" t="str">
        <f t="shared" si="282"/>
        <v>Oct</v>
      </c>
      <c r="BO1665" s="19">
        <v>14</v>
      </c>
      <c r="BP1665" s="40">
        <f t="shared" si="279"/>
        <v>23298</v>
      </c>
      <c r="BQ1665" s="19">
        <f ca="1" t="shared" si="283"/>
        <v>62</v>
      </c>
      <c r="BU1665" s="19">
        <v>14590.63</v>
      </c>
      <c r="BV1665" s="41">
        <v>14590.63</v>
      </c>
    </row>
    <row r="1666" spans="1:74">
      <c r="A1666" s="19" t="s">
        <v>6018</v>
      </c>
      <c r="B1666" s="39">
        <v>1958</v>
      </c>
      <c r="C1666" s="19">
        <f t="shared" si="276"/>
        <v>1958</v>
      </c>
      <c r="D1666" s="19" t="s">
        <v>8296</v>
      </c>
      <c r="E1666" s="19" t="str">
        <f t="shared" ref="E1666:E1729" si="286">SUBSTITUTE(D1666,"?","Sep")</f>
        <v>Jul</v>
      </c>
      <c r="F1666" s="19">
        <v>23</v>
      </c>
      <c r="G1666" s="40">
        <f t="shared" si="277"/>
        <v>21389</v>
      </c>
      <c r="H1666" s="19">
        <v>0</v>
      </c>
      <c r="I1666" s="19">
        <v>14692.67</v>
      </c>
      <c r="J1666" s="41">
        <v>14692.67</v>
      </c>
      <c r="K1666" s="19" t="s">
        <v>8297</v>
      </c>
      <c r="L1666" s="19" t="str">
        <v>tier - 2</v>
      </c>
      <c r="M1666" s="19" t="s">
        <v>8302</v>
      </c>
      <c r="N1666" s="19" t="str">
        <v>tier - 1</v>
      </c>
      <c r="O1666" s="19" t="s">
        <v>8315</v>
      </c>
      <c r="P1666" s="19" t="str">
        <v>R1012</v>
      </c>
      <c r="Q1666" s="19">
        <f ca="1" t="shared" si="278"/>
        <v>67</v>
      </c>
      <c r="R1666" s="29"/>
      <c r="U1666" s="19" t="s">
        <v>8296</v>
      </c>
      <c r="V1666" s="19" t="str">
        <f t="shared" si="284"/>
        <v>Jul</v>
      </c>
      <c r="X1666" s="19">
        <f t="shared" si="285"/>
        <v>1989</v>
      </c>
      <c r="AG1666" s="19" t="s">
        <v>5994</v>
      </c>
      <c r="AH1666" s="19" t="s">
        <v>8336</v>
      </c>
      <c r="AI1666" s="19" t="s">
        <v>8297</v>
      </c>
      <c r="AJ1666" s="19" t="s">
        <v>8302</v>
      </c>
      <c r="AK1666" s="19" t="str">
        <v>tier - 2</v>
      </c>
      <c r="AL1666" s="19" t="str">
        <v>tier - 1</v>
      </c>
      <c r="AT1666" s="19" t="s">
        <v>8337</v>
      </c>
      <c r="AU1666" s="19" t="str">
        <v>R1024</v>
      </c>
      <c r="BD1666" s="39">
        <v>1963</v>
      </c>
      <c r="BE1666" s="19" t="str">
        <f t="shared" si="280"/>
        <v>Oct</v>
      </c>
      <c r="BF1666" s="19">
        <v>14</v>
      </c>
      <c r="BG1666" s="40">
        <f t="shared" si="281"/>
        <v>23298</v>
      </c>
      <c r="BM1666" s="39">
        <v>1967</v>
      </c>
      <c r="BN1666" s="19" t="str">
        <f t="shared" si="282"/>
        <v>Jul</v>
      </c>
      <c r="BO1666" s="19">
        <v>18</v>
      </c>
      <c r="BP1666" s="40">
        <f t="shared" si="279"/>
        <v>24671</v>
      </c>
      <c r="BQ1666" s="19">
        <f ca="1" t="shared" si="283"/>
        <v>58</v>
      </c>
      <c r="BU1666" s="19">
        <v>14600.62</v>
      </c>
      <c r="BV1666" s="41">
        <v>14600.62</v>
      </c>
    </row>
    <row r="1667" spans="1:74">
      <c r="A1667" s="19" t="s">
        <v>6022</v>
      </c>
      <c r="B1667" s="39">
        <v>1982</v>
      </c>
      <c r="C1667" s="19">
        <f t="shared" ref="C1667:C1730" si="287">IF(B1667="?",ROUND(AVERAGE($B$2:$B$2336),0),B1667)</f>
        <v>1982</v>
      </c>
      <c r="D1667" s="19" t="s">
        <v>8310</v>
      </c>
      <c r="E1667" s="19" t="str">
        <f t="shared" si="286"/>
        <v>Sep</v>
      </c>
      <c r="F1667" s="19">
        <v>4</v>
      </c>
      <c r="G1667" s="40">
        <f t="shared" ref="G1667:G1730" si="288">DATE(C1667,MONTH(E1667&amp;2),F1667)</f>
        <v>30198</v>
      </c>
      <c r="H1667" s="19">
        <v>3</v>
      </c>
      <c r="I1667" s="19">
        <v>14696.77</v>
      </c>
      <c r="J1667" s="41">
        <v>14696.77</v>
      </c>
      <c r="K1667" s="19" t="s">
        <v>8297</v>
      </c>
      <c r="L1667" s="19" t="str">
        <v>tier - 2</v>
      </c>
      <c r="M1667" s="19" t="s">
        <v>8297</v>
      </c>
      <c r="N1667" s="19" t="str">
        <v>tier - 2</v>
      </c>
      <c r="O1667" s="19" t="s">
        <v>8330</v>
      </c>
      <c r="P1667" s="19" t="str">
        <v>R1011</v>
      </c>
      <c r="Q1667" s="19">
        <f ca="1" t="shared" ref="Q1667:Q1730" si="289">INT((TODAY()-G1667)/365.25)</f>
        <v>43</v>
      </c>
      <c r="R1667" s="29"/>
      <c r="U1667" s="19" t="s">
        <v>8296</v>
      </c>
      <c r="V1667" s="19" t="str">
        <f t="shared" si="284"/>
        <v>Jul</v>
      </c>
      <c r="X1667" s="19">
        <f t="shared" si="285"/>
        <v>1989</v>
      </c>
      <c r="AG1667" s="19" t="s">
        <v>5998</v>
      </c>
      <c r="AH1667" s="19" t="s">
        <v>8336</v>
      </c>
      <c r="AI1667" s="19" t="s">
        <v>8297</v>
      </c>
      <c r="AJ1667" s="19" t="s">
        <v>8298</v>
      </c>
      <c r="AK1667" s="19" t="str">
        <v>tier - 2</v>
      </c>
      <c r="AL1667" s="19" t="str">
        <v>tier - 3</v>
      </c>
      <c r="AT1667" s="19" t="s">
        <v>8344</v>
      </c>
      <c r="AU1667" s="19" t="str">
        <v>R1022</v>
      </c>
      <c r="BD1667" s="39">
        <v>1967</v>
      </c>
      <c r="BE1667" s="19" t="str">
        <f t="shared" si="280"/>
        <v>Jul</v>
      </c>
      <c r="BF1667" s="19">
        <v>18</v>
      </c>
      <c r="BG1667" s="40">
        <f t="shared" si="281"/>
        <v>24671</v>
      </c>
      <c r="BM1667" s="39">
        <v>1965</v>
      </c>
      <c r="BN1667" s="19" t="str">
        <f t="shared" si="282"/>
        <v>Nov</v>
      </c>
      <c r="BO1667" s="19">
        <v>8</v>
      </c>
      <c r="BP1667" s="40">
        <f t="shared" si="279"/>
        <v>24054</v>
      </c>
      <c r="BQ1667" s="19">
        <f ca="1" t="shared" si="283"/>
        <v>59</v>
      </c>
      <c r="BU1667" s="19">
        <v>14612.33</v>
      </c>
      <c r="BV1667" s="41">
        <v>14612.33</v>
      </c>
    </row>
    <row r="1668" spans="1:74">
      <c r="A1668" s="19" t="s">
        <v>6025</v>
      </c>
      <c r="B1668" s="39">
        <v>2002</v>
      </c>
      <c r="C1668" s="19">
        <f t="shared" si="287"/>
        <v>2002</v>
      </c>
      <c r="D1668" s="19" t="s">
        <v>8310</v>
      </c>
      <c r="E1668" s="19" t="str">
        <f t="shared" si="286"/>
        <v>Sep</v>
      </c>
      <c r="F1668" s="19">
        <v>24</v>
      </c>
      <c r="G1668" s="40">
        <f t="shared" si="288"/>
        <v>37523</v>
      </c>
      <c r="H1668" s="19">
        <v>0</v>
      </c>
      <c r="I1668" s="19">
        <v>14711.74</v>
      </c>
      <c r="J1668" s="41">
        <v>14711.74</v>
      </c>
      <c r="K1668" s="19" t="s">
        <v>8297</v>
      </c>
      <c r="L1668" s="19" t="str">
        <v>tier - 2</v>
      </c>
      <c r="M1668" s="19" t="s">
        <v>8297</v>
      </c>
      <c r="N1668" s="19" t="str">
        <v>tier - 2</v>
      </c>
      <c r="O1668" s="19" t="s">
        <v>8315</v>
      </c>
      <c r="P1668" s="19" t="str">
        <v>R1012</v>
      </c>
      <c r="Q1668" s="19">
        <f ca="1" t="shared" si="289"/>
        <v>23</v>
      </c>
      <c r="R1668" s="29"/>
      <c r="U1668" s="19" t="s">
        <v>8310</v>
      </c>
      <c r="V1668" s="19" t="str">
        <f t="shared" si="284"/>
        <v>Sep</v>
      </c>
      <c r="X1668" s="19">
        <f t="shared" si="285"/>
        <v>1998</v>
      </c>
      <c r="AG1668" s="19" t="s">
        <v>6002</v>
      </c>
      <c r="AH1668" s="19" t="s">
        <v>8336</v>
      </c>
      <c r="AI1668" s="19" t="s">
        <v>8297</v>
      </c>
      <c r="AJ1668" s="19" t="s">
        <v>8298</v>
      </c>
      <c r="AK1668" s="19" t="str">
        <v>tier - 2</v>
      </c>
      <c r="AL1668" s="19" t="str">
        <v>tier - 3</v>
      </c>
      <c r="AT1668" s="19" t="s">
        <v>8340</v>
      </c>
      <c r="AU1668" s="19" t="str">
        <v>R1021</v>
      </c>
      <c r="BD1668" s="39">
        <v>1965</v>
      </c>
      <c r="BE1668" s="19" t="str">
        <f t="shared" si="280"/>
        <v>Nov</v>
      </c>
      <c r="BF1668" s="19">
        <v>8</v>
      </c>
      <c r="BG1668" s="40">
        <f t="shared" si="281"/>
        <v>24054</v>
      </c>
      <c r="BM1668" s="39">
        <v>1991</v>
      </c>
      <c r="BN1668" s="19" t="str">
        <f t="shared" si="282"/>
        <v>Aug</v>
      </c>
      <c r="BO1668" s="19">
        <v>21</v>
      </c>
      <c r="BP1668" s="40">
        <f t="shared" si="279"/>
        <v>33471</v>
      </c>
      <c r="BQ1668" s="19">
        <f ca="1" t="shared" si="283"/>
        <v>34</v>
      </c>
      <c r="BU1668" s="19">
        <v>14630.52</v>
      </c>
      <c r="BV1668" s="41">
        <v>14630.52</v>
      </c>
    </row>
    <row r="1669" spans="1:74">
      <c r="A1669" s="19" t="s">
        <v>6029</v>
      </c>
      <c r="B1669" s="39">
        <v>1962</v>
      </c>
      <c r="C1669" s="19">
        <f t="shared" si="287"/>
        <v>1962</v>
      </c>
      <c r="D1669" s="19" t="s">
        <v>8296</v>
      </c>
      <c r="E1669" s="19" t="str">
        <f t="shared" si="286"/>
        <v>Jul</v>
      </c>
      <c r="F1669" s="19">
        <v>29</v>
      </c>
      <c r="G1669" s="40">
        <f t="shared" si="288"/>
        <v>22856</v>
      </c>
      <c r="H1669" s="19">
        <v>0</v>
      </c>
      <c r="I1669" s="19">
        <v>14738.43</v>
      </c>
      <c r="J1669" s="41">
        <v>14738.43</v>
      </c>
      <c r="K1669" s="19" t="s">
        <v>8297</v>
      </c>
      <c r="L1669" s="19" t="str">
        <v>tier - 2</v>
      </c>
      <c r="M1669" s="19" t="s">
        <v>8298</v>
      </c>
      <c r="N1669" s="19" t="str">
        <v>tier - 3</v>
      </c>
      <c r="O1669" s="19" t="s">
        <v>8340</v>
      </c>
      <c r="P1669" s="19" t="str">
        <v>R1021</v>
      </c>
      <c r="Q1669" s="19">
        <f ca="1" t="shared" si="289"/>
        <v>63</v>
      </c>
      <c r="R1669" s="29"/>
      <c r="U1669" s="19" t="s">
        <v>8326</v>
      </c>
      <c r="V1669" s="19" t="str">
        <f t="shared" si="284"/>
        <v>Dec</v>
      </c>
      <c r="X1669" s="19">
        <f t="shared" si="285"/>
        <v>1962</v>
      </c>
      <c r="AG1669" s="19" t="s">
        <v>6005</v>
      </c>
      <c r="AH1669" s="19" t="s">
        <v>8336</v>
      </c>
      <c r="AI1669" s="19" t="s">
        <v>8297</v>
      </c>
      <c r="AJ1669" s="19" t="s">
        <v>8298</v>
      </c>
      <c r="AK1669" s="19" t="str">
        <v>tier - 2</v>
      </c>
      <c r="AL1669" s="19" t="str">
        <v>tier - 3</v>
      </c>
      <c r="AT1669" s="19" t="s">
        <v>8330</v>
      </c>
      <c r="AU1669" s="19" t="str">
        <v>R1011</v>
      </c>
      <c r="BD1669" s="39">
        <v>1991</v>
      </c>
      <c r="BE1669" s="19" t="str">
        <f t="shared" si="280"/>
        <v>Aug</v>
      </c>
      <c r="BF1669" s="19">
        <v>21</v>
      </c>
      <c r="BG1669" s="40">
        <f t="shared" si="281"/>
        <v>33471</v>
      </c>
      <c r="BM1669" s="39">
        <v>1967</v>
      </c>
      <c r="BN1669" s="19" t="str">
        <f t="shared" si="282"/>
        <v>Sep</v>
      </c>
      <c r="BO1669" s="19">
        <v>1</v>
      </c>
      <c r="BP1669" s="40">
        <f t="shared" si="279"/>
        <v>24716</v>
      </c>
      <c r="BQ1669" s="19">
        <f ca="1" t="shared" si="283"/>
        <v>58</v>
      </c>
      <c r="BU1669" s="19">
        <v>14640.35</v>
      </c>
      <c r="BV1669" s="41">
        <v>14640.35</v>
      </c>
    </row>
    <row r="1670" spans="1:74">
      <c r="A1670" s="19" t="s">
        <v>6033</v>
      </c>
      <c r="B1670" s="39">
        <v>1965</v>
      </c>
      <c r="C1670" s="19">
        <f t="shared" si="287"/>
        <v>1965</v>
      </c>
      <c r="D1670" s="19" t="s">
        <v>8296</v>
      </c>
      <c r="E1670" s="19" t="str">
        <f t="shared" si="286"/>
        <v>Jul</v>
      </c>
      <c r="F1670" s="19">
        <v>27</v>
      </c>
      <c r="G1670" s="40">
        <f t="shared" si="288"/>
        <v>23950</v>
      </c>
      <c r="H1670" s="19">
        <v>0</v>
      </c>
      <c r="I1670" s="19">
        <v>14750.42</v>
      </c>
      <c r="J1670" s="41">
        <v>14750.42</v>
      </c>
      <c r="K1670" s="19" t="s">
        <v>8297</v>
      </c>
      <c r="L1670" s="19" t="str">
        <v>tier - 2</v>
      </c>
      <c r="M1670" s="19" t="s">
        <v>8297</v>
      </c>
      <c r="N1670" s="19" t="str">
        <v>tier - 2</v>
      </c>
      <c r="O1670" s="19" t="s">
        <v>8343</v>
      </c>
      <c r="P1670" s="19" t="str">
        <v>R1026</v>
      </c>
      <c r="Q1670" s="19">
        <f ca="1" t="shared" si="289"/>
        <v>60</v>
      </c>
      <c r="R1670" s="29"/>
      <c r="U1670" s="19" t="s">
        <v>8329</v>
      </c>
      <c r="V1670" s="19" t="str">
        <f t="shared" si="284"/>
        <v>Oct</v>
      </c>
      <c r="X1670" s="19">
        <f t="shared" si="285"/>
        <v>1963</v>
      </c>
      <c r="AG1670" s="19" t="s">
        <v>6008</v>
      </c>
      <c r="AH1670" s="19" t="s">
        <v>8336</v>
      </c>
      <c r="AI1670" s="19" t="s">
        <v>8297</v>
      </c>
      <c r="AJ1670" s="19" t="s">
        <v>8298</v>
      </c>
      <c r="AK1670" s="19" t="str">
        <v>tier - 2</v>
      </c>
      <c r="AL1670" s="19" t="str">
        <v>tier - 3</v>
      </c>
      <c r="AT1670" s="19" t="s">
        <v>8343</v>
      </c>
      <c r="AU1670" s="19" t="str">
        <v>R1026</v>
      </c>
      <c r="BD1670" s="39">
        <v>1967</v>
      </c>
      <c r="BE1670" s="19" t="str">
        <f t="shared" si="280"/>
        <v>Sep</v>
      </c>
      <c r="BF1670" s="19">
        <v>1</v>
      </c>
      <c r="BG1670" s="40">
        <f t="shared" si="281"/>
        <v>24716</v>
      </c>
      <c r="BM1670" s="39">
        <v>1981</v>
      </c>
      <c r="BN1670" s="19" t="str">
        <f t="shared" si="282"/>
        <v>Nov</v>
      </c>
      <c r="BO1670" s="19">
        <v>13</v>
      </c>
      <c r="BP1670" s="40">
        <f t="shared" si="279"/>
        <v>29903</v>
      </c>
      <c r="BQ1670" s="19">
        <f ca="1" t="shared" si="283"/>
        <v>43</v>
      </c>
      <c r="BU1670" s="19">
        <v>14657.2</v>
      </c>
      <c r="BV1670" s="41">
        <v>14657.2</v>
      </c>
    </row>
    <row r="1671" spans="1:74">
      <c r="A1671" s="19" t="s">
        <v>6037</v>
      </c>
      <c r="B1671" s="39">
        <v>1975</v>
      </c>
      <c r="C1671" s="19">
        <f t="shared" si="287"/>
        <v>1975</v>
      </c>
      <c r="D1671" s="19" t="s">
        <v>8326</v>
      </c>
      <c r="E1671" s="19" t="str">
        <f t="shared" si="286"/>
        <v>Dec</v>
      </c>
      <c r="F1671" s="19">
        <v>10</v>
      </c>
      <c r="G1671" s="40">
        <f t="shared" si="288"/>
        <v>27738</v>
      </c>
      <c r="H1671" s="19">
        <v>1</v>
      </c>
      <c r="I1671" s="19">
        <v>14819</v>
      </c>
      <c r="J1671" s="41">
        <v>14819</v>
      </c>
      <c r="K1671" s="19" t="s">
        <v>8297</v>
      </c>
      <c r="L1671" s="19" t="str">
        <v>tier - 2</v>
      </c>
      <c r="M1671" s="19" t="s">
        <v>8298</v>
      </c>
      <c r="N1671" s="19" t="str">
        <v>tier - 3</v>
      </c>
      <c r="O1671" s="19" t="s">
        <v>8338</v>
      </c>
      <c r="P1671" s="19" t="str">
        <v>R1023</v>
      </c>
      <c r="Q1671" s="19">
        <f ca="1" t="shared" si="289"/>
        <v>49</v>
      </c>
      <c r="R1671" s="29"/>
      <c r="U1671" s="19" t="s">
        <v>8296</v>
      </c>
      <c r="V1671" s="19" t="str">
        <f t="shared" si="284"/>
        <v>Jul</v>
      </c>
      <c r="X1671" s="19">
        <f t="shared" si="285"/>
        <v>1967</v>
      </c>
      <c r="AG1671" s="19" t="s">
        <v>6012</v>
      </c>
      <c r="AH1671" s="19" t="s">
        <v>8336</v>
      </c>
      <c r="AI1671" s="19" t="s">
        <v>8297</v>
      </c>
      <c r="AJ1671" s="19" t="s">
        <v>8302</v>
      </c>
      <c r="AK1671" s="19" t="str">
        <v>tier - 2</v>
      </c>
      <c r="AL1671" s="19" t="str">
        <v>tier - 1</v>
      </c>
      <c r="AT1671" s="19" t="s">
        <v>8315</v>
      </c>
      <c r="AU1671" s="19" t="str">
        <v>R1012</v>
      </c>
      <c r="BD1671" s="39">
        <v>1981</v>
      </c>
      <c r="BE1671" s="19" t="str">
        <f t="shared" si="280"/>
        <v>Nov</v>
      </c>
      <c r="BF1671" s="19">
        <v>13</v>
      </c>
      <c r="BG1671" s="40">
        <f t="shared" si="281"/>
        <v>29903</v>
      </c>
      <c r="BM1671" s="39">
        <v>1969</v>
      </c>
      <c r="BN1671" s="19" t="str">
        <f t="shared" si="282"/>
        <v>Oct</v>
      </c>
      <c r="BO1671" s="19">
        <v>20</v>
      </c>
      <c r="BP1671" s="40">
        <f t="shared" si="279"/>
        <v>25496</v>
      </c>
      <c r="BQ1671" s="19">
        <f ca="1" t="shared" si="283"/>
        <v>56</v>
      </c>
      <c r="BU1671" s="19">
        <v>14665.75</v>
      </c>
      <c r="BV1671" s="41">
        <v>14665.75</v>
      </c>
    </row>
    <row r="1672" spans="1:74">
      <c r="A1672" s="19" t="s">
        <v>6040</v>
      </c>
      <c r="B1672" s="39">
        <v>1979</v>
      </c>
      <c r="C1672" s="19">
        <f t="shared" si="287"/>
        <v>1979</v>
      </c>
      <c r="D1672" s="19" t="s">
        <v>8329</v>
      </c>
      <c r="E1672" s="19" t="str">
        <f t="shared" si="286"/>
        <v>Oct</v>
      </c>
      <c r="F1672" s="19">
        <v>18</v>
      </c>
      <c r="G1672" s="40">
        <f t="shared" si="288"/>
        <v>29146</v>
      </c>
      <c r="H1672" s="19">
        <v>2</v>
      </c>
      <c r="I1672" s="19">
        <v>14839.34</v>
      </c>
      <c r="J1672" s="41">
        <v>14839.34</v>
      </c>
      <c r="K1672" s="19" t="s">
        <v>8297</v>
      </c>
      <c r="L1672" s="19" t="str">
        <v>tier - 2</v>
      </c>
      <c r="M1672" s="19" t="s">
        <v>8298</v>
      </c>
      <c r="N1672" s="19" t="str">
        <v>tier - 3</v>
      </c>
      <c r="O1672" s="19" t="s">
        <v>8343</v>
      </c>
      <c r="P1672" s="19" t="str">
        <v>R1026</v>
      </c>
      <c r="Q1672" s="19">
        <f ca="1" t="shared" si="289"/>
        <v>46</v>
      </c>
      <c r="R1672" s="29"/>
      <c r="U1672" s="19" t="s">
        <v>8301</v>
      </c>
      <c r="V1672" s="19" t="str">
        <f t="shared" si="284"/>
        <v>Nov</v>
      </c>
      <c r="X1672" s="19">
        <f t="shared" si="285"/>
        <v>1965</v>
      </c>
      <c r="AG1672" s="19" t="s">
        <v>6014</v>
      </c>
      <c r="AH1672" s="19" t="s">
        <v>8336</v>
      </c>
      <c r="AI1672" s="19" t="s">
        <v>8297</v>
      </c>
      <c r="AJ1672" s="19" t="s">
        <v>8302</v>
      </c>
      <c r="AK1672" s="19" t="str">
        <v>tier - 2</v>
      </c>
      <c r="AL1672" s="19" t="str">
        <v>tier - 1</v>
      </c>
      <c r="AT1672" s="19" t="s">
        <v>8315</v>
      </c>
      <c r="AU1672" s="19" t="str">
        <v>R1012</v>
      </c>
      <c r="BD1672" s="39">
        <v>1969</v>
      </c>
      <c r="BE1672" s="19" t="str">
        <f t="shared" si="280"/>
        <v>Oct</v>
      </c>
      <c r="BF1672" s="19">
        <v>20</v>
      </c>
      <c r="BG1672" s="40">
        <f t="shared" si="281"/>
        <v>25496</v>
      </c>
      <c r="BM1672" s="39">
        <v>1958</v>
      </c>
      <c r="BN1672" s="19" t="str">
        <f t="shared" si="282"/>
        <v>Jul</v>
      </c>
      <c r="BO1672" s="19">
        <v>23</v>
      </c>
      <c r="BP1672" s="40">
        <f t="shared" ref="BP1672:BP1735" si="290">DATE(BM1672,MONTH(5&amp;BN1672),BO1672)</f>
        <v>21389</v>
      </c>
      <c r="BQ1672" s="19">
        <f ca="1" t="shared" si="283"/>
        <v>67</v>
      </c>
      <c r="BU1672" s="19">
        <v>14692.67</v>
      </c>
      <c r="BV1672" s="41">
        <v>14692.67</v>
      </c>
    </row>
    <row r="1673" spans="1:74">
      <c r="A1673" s="19" t="s">
        <v>6043</v>
      </c>
      <c r="B1673" s="39">
        <v>1981</v>
      </c>
      <c r="C1673" s="19">
        <f t="shared" si="287"/>
        <v>1981</v>
      </c>
      <c r="D1673" s="19" t="s">
        <v>8303</v>
      </c>
      <c r="E1673" s="19" t="str">
        <f t="shared" si="286"/>
        <v>Jun</v>
      </c>
      <c r="F1673" s="19">
        <v>5</v>
      </c>
      <c r="G1673" s="40">
        <f t="shared" si="288"/>
        <v>29742</v>
      </c>
      <c r="H1673" s="19">
        <v>1</v>
      </c>
      <c r="I1673" s="19">
        <v>14843.96</v>
      </c>
      <c r="J1673" s="41">
        <v>14843.96</v>
      </c>
      <c r="K1673" s="19" t="s">
        <v>8297</v>
      </c>
      <c r="L1673" s="19" t="str">
        <v>tier - 2</v>
      </c>
      <c r="M1673" s="19" t="s">
        <v>8298</v>
      </c>
      <c r="N1673" s="19" t="str">
        <v>tier - 3</v>
      </c>
      <c r="O1673" s="19" t="s">
        <v>8343</v>
      </c>
      <c r="P1673" s="19" t="str">
        <v>R1026</v>
      </c>
      <c r="Q1673" s="19">
        <f ca="1" t="shared" si="289"/>
        <v>44</v>
      </c>
      <c r="R1673" s="29"/>
      <c r="U1673" s="19" t="s">
        <v>8328</v>
      </c>
      <c r="V1673" s="19" t="str">
        <f t="shared" si="284"/>
        <v>Aug</v>
      </c>
      <c r="X1673" s="19">
        <f t="shared" si="285"/>
        <v>1991</v>
      </c>
      <c r="AG1673" s="19" t="s">
        <v>6018</v>
      </c>
      <c r="AH1673" s="19" t="s">
        <v>8336</v>
      </c>
      <c r="AI1673" s="19" t="s">
        <v>8297</v>
      </c>
      <c r="AJ1673" s="19" t="s">
        <v>8302</v>
      </c>
      <c r="AK1673" s="19" t="str">
        <v>tier - 2</v>
      </c>
      <c r="AL1673" s="19" t="str">
        <v>tier - 1</v>
      </c>
      <c r="AT1673" s="19" t="s">
        <v>8315</v>
      </c>
      <c r="AU1673" s="19" t="str">
        <v>R1012</v>
      </c>
      <c r="BD1673" s="39">
        <v>1958</v>
      </c>
      <c r="BE1673" s="19" t="str">
        <f t="shared" ref="BE1673:BE1736" si="291">SUBSTITUTE(D1666,"?","Sep")</f>
        <v>Jul</v>
      </c>
      <c r="BF1673" s="19">
        <v>23</v>
      </c>
      <c r="BG1673" s="40">
        <f t="shared" ref="BG1673:BG1736" si="292">DATE(BD1673,MONTH(5&amp;BE1673),BF1673)</f>
        <v>21389</v>
      </c>
      <c r="BM1673" s="39">
        <v>1982</v>
      </c>
      <c r="BN1673" s="19" t="str">
        <f t="shared" ref="BN1673:BN1736" si="293">SUBSTITUTE(E1667,"?","Sep")</f>
        <v>Sep</v>
      </c>
      <c r="BO1673" s="19">
        <v>4</v>
      </c>
      <c r="BP1673" s="40">
        <f t="shared" si="290"/>
        <v>30198</v>
      </c>
      <c r="BQ1673" s="19">
        <f ca="1" t="shared" ref="BQ1673:BQ1736" si="294">INT((TODAY()-BP1673)/365.25)</f>
        <v>43</v>
      </c>
      <c r="BU1673" s="19">
        <v>14696.77</v>
      </c>
      <c r="BV1673" s="41">
        <v>14696.77</v>
      </c>
    </row>
    <row r="1674" spans="1:74">
      <c r="A1674" s="19" t="s">
        <v>6047</v>
      </c>
      <c r="B1674" s="39">
        <v>1970</v>
      </c>
      <c r="C1674" s="19">
        <f t="shared" si="287"/>
        <v>1970</v>
      </c>
      <c r="D1674" s="19" t="s">
        <v>8301</v>
      </c>
      <c r="E1674" s="19" t="str">
        <f t="shared" si="286"/>
        <v>Nov</v>
      </c>
      <c r="F1674" s="19">
        <v>11</v>
      </c>
      <c r="G1674" s="40">
        <f t="shared" si="288"/>
        <v>25883</v>
      </c>
      <c r="H1674" s="19">
        <v>0</v>
      </c>
      <c r="I1674" s="19">
        <v>14847.63</v>
      </c>
      <c r="J1674" s="41">
        <v>14847.63</v>
      </c>
      <c r="K1674" s="19" t="s">
        <v>8297</v>
      </c>
      <c r="L1674" s="19" t="str">
        <v>tier - 2</v>
      </c>
      <c r="M1674" s="19" t="s">
        <v>8297</v>
      </c>
      <c r="N1674" s="19" t="str">
        <v>tier - 2</v>
      </c>
      <c r="O1674" s="19" t="s">
        <v>8338</v>
      </c>
      <c r="P1674" s="19" t="str">
        <v>R1023</v>
      </c>
      <c r="Q1674" s="19">
        <f ca="1" t="shared" si="289"/>
        <v>54</v>
      </c>
      <c r="R1674" s="29"/>
      <c r="U1674" s="19" t="s">
        <v>8310</v>
      </c>
      <c r="V1674" s="19" t="str">
        <f t="shared" si="284"/>
        <v>Sep</v>
      </c>
      <c r="X1674" s="19">
        <f t="shared" si="285"/>
        <v>1967</v>
      </c>
      <c r="AG1674" s="19" t="s">
        <v>6022</v>
      </c>
      <c r="AH1674" s="19" t="s">
        <v>8336</v>
      </c>
      <c r="AI1674" s="19" t="s">
        <v>8297</v>
      </c>
      <c r="AJ1674" s="19" t="s">
        <v>8297</v>
      </c>
      <c r="AK1674" s="19" t="str">
        <v>tier - 2</v>
      </c>
      <c r="AL1674" s="19" t="str">
        <v>tier - 2</v>
      </c>
      <c r="AT1674" s="19" t="s">
        <v>8330</v>
      </c>
      <c r="AU1674" s="19" t="str">
        <v>R1011</v>
      </c>
      <c r="BD1674" s="39">
        <v>1982</v>
      </c>
      <c r="BE1674" s="19" t="str">
        <f t="shared" si="291"/>
        <v>Sep</v>
      </c>
      <c r="BF1674" s="19">
        <v>4</v>
      </c>
      <c r="BG1674" s="40">
        <f t="shared" si="292"/>
        <v>30198</v>
      </c>
      <c r="BM1674" s="39">
        <v>2002</v>
      </c>
      <c r="BN1674" s="19" t="str">
        <f t="shared" si="293"/>
        <v>Sep</v>
      </c>
      <c r="BO1674" s="19">
        <v>24</v>
      </c>
      <c r="BP1674" s="40">
        <f t="shared" si="290"/>
        <v>37523</v>
      </c>
      <c r="BQ1674" s="19">
        <f ca="1" t="shared" si="294"/>
        <v>23</v>
      </c>
      <c r="BU1674" s="19">
        <v>14711.74</v>
      </c>
      <c r="BV1674" s="41">
        <v>14711.74</v>
      </c>
    </row>
    <row r="1675" spans="1:74">
      <c r="A1675" s="19" t="s">
        <v>6049</v>
      </c>
      <c r="B1675" s="39">
        <v>1958</v>
      </c>
      <c r="C1675" s="19">
        <f t="shared" si="287"/>
        <v>1958</v>
      </c>
      <c r="D1675" s="19" t="s">
        <v>8329</v>
      </c>
      <c r="E1675" s="19" t="str">
        <f t="shared" si="286"/>
        <v>Oct</v>
      </c>
      <c r="F1675" s="19">
        <v>17</v>
      </c>
      <c r="G1675" s="40">
        <f t="shared" si="288"/>
        <v>21475</v>
      </c>
      <c r="H1675" s="19">
        <v>0</v>
      </c>
      <c r="I1675" s="19">
        <v>14901.52</v>
      </c>
      <c r="J1675" s="41">
        <v>14901.52</v>
      </c>
      <c r="K1675" s="19" t="s">
        <v>8297</v>
      </c>
      <c r="L1675" s="19" t="str">
        <v>tier - 2</v>
      </c>
      <c r="M1675" s="19" t="s">
        <v>8297</v>
      </c>
      <c r="N1675" s="19" t="str">
        <v>tier - 2</v>
      </c>
      <c r="O1675" s="19" t="s">
        <v>8337</v>
      </c>
      <c r="P1675" s="19" t="str">
        <v>R1024</v>
      </c>
      <c r="Q1675" s="19">
        <f ca="1" t="shared" si="289"/>
        <v>67</v>
      </c>
      <c r="R1675" s="29"/>
      <c r="U1675" s="19" t="s">
        <v>8301</v>
      </c>
      <c r="V1675" s="19" t="str">
        <f t="shared" si="284"/>
        <v>Nov</v>
      </c>
      <c r="X1675" s="19">
        <f t="shared" si="285"/>
        <v>1981</v>
      </c>
      <c r="AG1675" s="19" t="s">
        <v>6025</v>
      </c>
      <c r="AH1675" s="19" t="s">
        <v>8336</v>
      </c>
      <c r="AI1675" s="19" t="s">
        <v>8297</v>
      </c>
      <c r="AJ1675" s="19" t="s">
        <v>8297</v>
      </c>
      <c r="AK1675" s="19" t="str">
        <v>tier - 2</v>
      </c>
      <c r="AL1675" s="19" t="str">
        <v>tier - 2</v>
      </c>
      <c r="AT1675" s="19" t="s">
        <v>8315</v>
      </c>
      <c r="AU1675" s="19" t="str">
        <v>R1012</v>
      </c>
      <c r="BD1675" s="39">
        <v>2002</v>
      </c>
      <c r="BE1675" s="19" t="str">
        <f t="shared" si="291"/>
        <v>Sep</v>
      </c>
      <c r="BF1675" s="19">
        <v>24</v>
      </c>
      <c r="BG1675" s="40">
        <f t="shared" si="292"/>
        <v>37523</v>
      </c>
      <c r="BM1675" s="39">
        <v>1962</v>
      </c>
      <c r="BN1675" s="19" t="str">
        <f t="shared" si="293"/>
        <v>Jul</v>
      </c>
      <c r="BO1675" s="19">
        <v>29</v>
      </c>
      <c r="BP1675" s="40">
        <f t="shared" si="290"/>
        <v>22856</v>
      </c>
      <c r="BQ1675" s="19">
        <f ca="1" t="shared" si="294"/>
        <v>63</v>
      </c>
      <c r="BU1675" s="19">
        <v>14738.43</v>
      </c>
      <c r="BV1675" s="41">
        <v>14738.43</v>
      </c>
    </row>
    <row r="1676" spans="1:74">
      <c r="A1676" s="19" t="s">
        <v>6053</v>
      </c>
      <c r="B1676" s="39">
        <v>1981</v>
      </c>
      <c r="C1676" s="19">
        <f t="shared" si="287"/>
        <v>1981</v>
      </c>
      <c r="D1676" s="19" t="s">
        <v>8296</v>
      </c>
      <c r="E1676" s="19" t="str">
        <f t="shared" si="286"/>
        <v>Jul</v>
      </c>
      <c r="F1676" s="19">
        <v>4</v>
      </c>
      <c r="G1676" s="40">
        <f t="shared" si="288"/>
        <v>29771</v>
      </c>
      <c r="H1676" s="19">
        <v>1</v>
      </c>
      <c r="I1676" s="19">
        <v>14908.27</v>
      </c>
      <c r="J1676" s="41">
        <v>14908.27</v>
      </c>
      <c r="K1676" s="19" t="s">
        <v>8297</v>
      </c>
      <c r="L1676" s="19" t="str">
        <v>tier - 2</v>
      </c>
      <c r="M1676" s="19" t="s">
        <v>8302</v>
      </c>
      <c r="N1676" s="19" t="str">
        <v>tier - 1</v>
      </c>
      <c r="O1676" s="19" t="s">
        <v>8330</v>
      </c>
      <c r="P1676" s="19" t="str">
        <v>R1011</v>
      </c>
      <c r="Q1676" s="19">
        <f ca="1" t="shared" si="289"/>
        <v>44</v>
      </c>
      <c r="R1676" s="29"/>
      <c r="U1676" s="19" t="s">
        <v>8329</v>
      </c>
      <c r="V1676" s="19" t="str">
        <f t="shared" si="284"/>
        <v>Oct</v>
      </c>
      <c r="X1676" s="19">
        <f t="shared" si="285"/>
        <v>1969</v>
      </c>
      <c r="AG1676" s="19" t="s">
        <v>6029</v>
      </c>
      <c r="AH1676" s="19" t="s">
        <v>8336</v>
      </c>
      <c r="AI1676" s="19" t="s">
        <v>8297</v>
      </c>
      <c r="AJ1676" s="19" t="s">
        <v>8298</v>
      </c>
      <c r="AK1676" s="19" t="str">
        <v>tier - 2</v>
      </c>
      <c r="AL1676" s="19" t="str">
        <v>tier - 3</v>
      </c>
      <c r="AT1676" s="19" t="s">
        <v>8340</v>
      </c>
      <c r="AU1676" s="19" t="str">
        <v>R1021</v>
      </c>
      <c r="BD1676" s="39">
        <v>1962</v>
      </c>
      <c r="BE1676" s="19" t="str">
        <f t="shared" si="291"/>
        <v>Jul</v>
      </c>
      <c r="BF1676" s="19">
        <v>29</v>
      </c>
      <c r="BG1676" s="40">
        <f t="shared" si="292"/>
        <v>22856</v>
      </c>
      <c r="BM1676" s="39">
        <v>1965</v>
      </c>
      <c r="BN1676" s="19" t="str">
        <f t="shared" si="293"/>
        <v>Jul</v>
      </c>
      <c r="BO1676" s="19">
        <v>27</v>
      </c>
      <c r="BP1676" s="40">
        <f t="shared" si="290"/>
        <v>23950</v>
      </c>
      <c r="BQ1676" s="19">
        <f ca="1" t="shared" si="294"/>
        <v>60</v>
      </c>
      <c r="BU1676" s="19">
        <v>14750.42</v>
      </c>
      <c r="BV1676" s="41">
        <v>14750.42</v>
      </c>
    </row>
    <row r="1677" spans="1:74">
      <c r="A1677" s="19" t="s">
        <v>6056</v>
      </c>
      <c r="B1677" s="39">
        <v>1968</v>
      </c>
      <c r="C1677" s="19">
        <f t="shared" si="287"/>
        <v>1968</v>
      </c>
      <c r="D1677" s="19" t="s">
        <v>8301</v>
      </c>
      <c r="E1677" s="19" t="str">
        <f t="shared" si="286"/>
        <v>Nov</v>
      </c>
      <c r="F1677" s="19">
        <v>8</v>
      </c>
      <c r="G1677" s="40">
        <f t="shared" si="288"/>
        <v>25150</v>
      </c>
      <c r="H1677" s="19">
        <v>0</v>
      </c>
      <c r="I1677" s="19">
        <v>14926.97</v>
      </c>
      <c r="J1677" s="41">
        <v>14926.97</v>
      </c>
      <c r="K1677" s="19" t="s">
        <v>8297</v>
      </c>
      <c r="L1677" s="19" t="str">
        <v>tier - 2</v>
      </c>
      <c r="M1677" s="19" t="s">
        <v>8297</v>
      </c>
      <c r="N1677" s="19" t="str">
        <v>tier - 2</v>
      </c>
      <c r="O1677" s="19" t="s">
        <v>8315</v>
      </c>
      <c r="P1677" s="19" t="str">
        <v>R1012</v>
      </c>
      <c r="Q1677" s="19">
        <f ca="1" t="shared" si="289"/>
        <v>56</v>
      </c>
      <c r="R1677" s="29"/>
      <c r="U1677" s="19" t="s">
        <v>8296</v>
      </c>
      <c r="V1677" s="19" t="str">
        <f t="shared" si="284"/>
        <v>Jul</v>
      </c>
      <c r="X1677" s="19">
        <f t="shared" si="285"/>
        <v>1958</v>
      </c>
      <c r="AG1677" s="19" t="s">
        <v>6033</v>
      </c>
      <c r="AH1677" s="19" t="s">
        <v>8336</v>
      </c>
      <c r="AI1677" s="19" t="s">
        <v>8297</v>
      </c>
      <c r="AJ1677" s="19" t="s">
        <v>8297</v>
      </c>
      <c r="AK1677" s="19" t="str">
        <v>tier - 2</v>
      </c>
      <c r="AL1677" s="19" t="str">
        <v>tier - 2</v>
      </c>
      <c r="AT1677" s="19" t="s">
        <v>8343</v>
      </c>
      <c r="AU1677" s="19" t="str">
        <v>R1026</v>
      </c>
      <c r="BD1677" s="39">
        <v>1965</v>
      </c>
      <c r="BE1677" s="19" t="str">
        <f t="shared" si="291"/>
        <v>Jul</v>
      </c>
      <c r="BF1677" s="19">
        <v>27</v>
      </c>
      <c r="BG1677" s="40">
        <f t="shared" si="292"/>
        <v>23950</v>
      </c>
      <c r="BM1677" s="39">
        <v>1975</v>
      </c>
      <c r="BN1677" s="19" t="str">
        <f t="shared" si="293"/>
        <v>Dec</v>
      </c>
      <c r="BO1677" s="19">
        <v>10</v>
      </c>
      <c r="BP1677" s="40">
        <f t="shared" si="290"/>
        <v>27738</v>
      </c>
      <c r="BQ1677" s="19">
        <f ca="1" t="shared" si="294"/>
        <v>49</v>
      </c>
      <c r="BU1677" s="19">
        <v>14819</v>
      </c>
      <c r="BV1677" s="41">
        <v>14819</v>
      </c>
    </row>
    <row r="1678" spans="1:74">
      <c r="A1678" s="19" t="s">
        <v>6059</v>
      </c>
      <c r="B1678" s="39">
        <v>1962</v>
      </c>
      <c r="C1678" s="19">
        <f t="shared" si="287"/>
        <v>1962</v>
      </c>
      <c r="D1678" s="19" t="s">
        <v>8301</v>
      </c>
      <c r="E1678" s="19" t="str">
        <f t="shared" si="286"/>
        <v>Nov</v>
      </c>
      <c r="F1678" s="19">
        <v>29</v>
      </c>
      <c r="G1678" s="40">
        <f t="shared" si="288"/>
        <v>22979</v>
      </c>
      <c r="H1678" s="19">
        <v>0</v>
      </c>
      <c r="I1678" s="19">
        <v>14945.34</v>
      </c>
      <c r="J1678" s="41">
        <v>14945.34</v>
      </c>
      <c r="K1678" s="19" t="s">
        <v>8297</v>
      </c>
      <c r="L1678" s="19" t="str">
        <v>tier - 2</v>
      </c>
      <c r="M1678" s="19" t="s">
        <v>8302</v>
      </c>
      <c r="N1678" s="19" t="str">
        <v>tier - 1</v>
      </c>
      <c r="O1678" s="19" t="s">
        <v>8340</v>
      </c>
      <c r="P1678" s="19" t="str">
        <v>R1021</v>
      </c>
      <c r="Q1678" s="19">
        <f ca="1" t="shared" si="289"/>
        <v>62</v>
      </c>
      <c r="R1678" s="29"/>
      <c r="U1678" s="19" t="s">
        <v>8310</v>
      </c>
      <c r="V1678" s="19" t="str">
        <f t="shared" ref="V1678:V1741" si="295">SUBSTITUTE(U1678,"?","Sep")</f>
        <v>Sep</v>
      </c>
      <c r="X1678" s="19">
        <f t="shared" ref="X1678:X1741" si="296">IF(B1667="?",ROUND(AVERAGE($B$2:$B$2355),0),B1667)</f>
        <v>1982</v>
      </c>
      <c r="AG1678" s="19" t="s">
        <v>6037</v>
      </c>
      <c r="AH1678" s="19" t="s">
        <v>8336</v>
      </c>
      <c r="AI1678" s="19" t="s">
        <v>8297</v>
      </c>
      <c r="AJ1678" s="19" t="s">
        <v>8298</v>
      </c>
      <c r="AK1678" s="19" t="str">
        <v>tier - 2</v>
      </c>
      <c r="AL1678" s="19" t="str">
        <v>tier - 3</v>
      </c>
      <c r="AT1678" s="19" t="s">
        <v>8338</v>
      </c>
      <c r="AU1678" s="19" t="str">
        <v>R1023</v>
      </c>
      <c r="BD1678" s="39">
        <v>1975</v>
      </c>
      <c r="BE1678" s="19" t="str">
        <f t="shared" si="291"/>
        <v>Dec</v>
      </c>
      <c r="BF1678" s="19">
        <v>10</v>
      </c>
      <c r="BG1678" s="40">
        <f t="shared" si="292"/>
        <v>27738</v>
      </c>
      <c r="BM1678" s="39">
        <v>1979</v>
      </c>
      <c r="BN1678" s="19" t="str">
        <f t="shared" si="293"/>
        <v>Oct</v>
      </c>
      <c r="BO1678" s="19">
        <v>18</v>
      </c>
      <c r="BP1678" s="40">
        <f t="shared" si="290"/>
        <v>29146</v>
      </c>
      <c r="BQ1678" s="19">
        <f ca="1" t="shared" si="294"/>
        <v>46</v>
      </c>
      <c r="BU1678" s="19">
        <v>14839.34</v>
      </c>
      <c r="BV1678" s="41">
        <v>14839.34</v>
      </c>
    </row>
    <row r="1679" spans="1:74">
      <c r="A1679" s="19" t="s">
        <v>6062</v>
      </c>
      <c r="B1679" s="39">
        <v>1958</v>
      </c>
      <c r="C1679" s="19">
        <f t="shared" si="287"/>
        <v>1958</v>
      </c>
      <c r="D1679" s="19" t="s">
        <v>8296</v>
      </c>
      <c r="E1679" s="19" t="str">
        <f t="shared" si="286"/>
        <v>Jul</v>
      </c>
      <c r="F1679" s="19">
        <v>29</v>
      </c>
      <c r="G1679" s="40">
        <f t="shared" si="288"/>
        <v>21395</v>
      </c>
      <c r="H1679" s="19">
        <v>2</v>
      </c>
      <c r="I1679" s="19">
        <v>14988.43</v>
      </c>
      <c r="J1679" s="41">
        <v>14988.43</v>
      </c>
      <c r="K1679" s="19" t="s">
        <v>8297</v>
      </c>
      <c r="L1679" s="19" t="str">
        <v>tier - 2</v>
      </c>
      <c r="M1679" s="19" t="s">
        <v>8298</v>
      </c>
      <c r="N1679" s="19" t="str">
        <v>tier - 3</v>
      </c>
      <c r="O1679" s="19" t="s">
        <v>8330</v>
      </c>
      <c r="P1679" s="19" t="str">
        <v>R1011</v>
      </c>
      <c r="Q1679" s="19">
        <f ca="1" t="shared" si="289"/>
        <v>67</v>
      </c>
      <c r="R1679" s="29"/>
      <c r="U1679" s="19" t="s">
        <v>8310</v>
      </c>
      <c r="V1679" s="19" t="str">
        <f t="shared" si="295"/>
        <v>Sep</v>
      </c>
      <c r="X1679" s="19">
        <f t="shared" si="296"/>
        <v>2002</v>
      </c>
      <c r="AG1679" s="19" t="s">
        <v>6040</v>
      </c>
      <c r="AH1679" s="19" t="s">
        <v>8336</v>
      </c>
      <c r="AI1679" s="19" t="s">
        <v>8297</v>
      </c>
      <c r="AJ1679" s="19" t="s">
        <v>8298</v>
      </c>
      <c r="AK1679" s="19" t="str">
        <v>tier - 2</v>
      </c>
      <c r="AL1679" s="19" t="str">
        <v>tier - 3</v>
      </c>
      <c r="AT1679" s="19" t="s">
        <v>8343</v>
      </c>
      <c r="AU1679" s="19" t="str">
        <v>R1026</v>
      </c>
      <c r="BD1679" s="39">
        <v>1979</v>
      </c>
      <c r="BE1679" s="19" t="str">
        <f t="shared" si="291"/>
        <v>Oct</v>
      </c>
      <c r="BF1679" s="19">
        <v>18</v>
      </c>
      <c r="BG1679" s="40">
        <f t="shared" si="292"/>
        <v>29146</v>
      </c>
      <c r="BM1679" s="39">
        <v>1981</v>
      </c>
      <c r="BN1679" s="19" t="str">
        <f t="shared" si="293"/>
        <v>Jun</v>
      </c>
      <c r="BO1679" s="19">
        <v>5</v>
      </c>
      <c r="BP1679" s="40">
        <f t="shared" si="290"/>
        <v>29742</v>
      </c>
      <c r="BQ1679" s="19">
        <f ca="1" t="shared" si="294"/>
        <v>44</v>
      </c>
      <c r="BU1679" s="19">
        <v>14843.96</v>
      </c>
      <c r="BV1679" s="41">
        <v>14843.96</v>
      </c>
    </row>
    <row r="1680" spans="1:74">
      <c r="A1680" s="19" t="s">
        <v>6065</v>
      </c>
      <c r="B1680" s="39">
        <v>1995</v>
      </c>
      <c r="C1680" s="19">
        <f t="shared" si="287"/>
        <v>1995</v>
      </c>
      <c r="D1680" s="19" t="s">
        <v>8328</v>
      </c>
      <c r="E1680" s="19" t="str">
        <f t="shared" si="286"/>
        <v>Aug</v>
      </c>
      <c r="F1680" s="19">
        <v>2</v>
      </c>
      <c r="G1680" s="40">
        <f t="shared" si="288"/>
        <v>34913</v>
      </c>
      <c r="H1680" s="19">
        <v>2</v>
      </c>
      <c r="I1680" s="19">
        <v>15006.58</v>
      </c>
      <c r="J1680" s="41">
        <v>15006.58</v>
      </c>
      <c r="K1680" s="19" t="s">
        <v>8297</v>
      </c>
      <c r="L1680" s="19" t="str">
        <v>tier - 2</v>
      </c>
      <c r="M1680" s="19" t="s">
        <v>8297</v>
      </c>
      <c r="N1680" s="19" t="str">
        <v>tier - 2</v>
      </c>
      <c r="O1680" s="19" t="s">
        <v>8337</v>
      </c>
      <c r="P1680" s="19" t="str">
        <v>R1024</v>
      </c>
      <c r="Q1680" s="19">
        <f ca="1" t="shared" si="289"/>
        <v>30</v>
      </c>
      <c r="R1680" s="29"/>
      <c r="U1680" s="19" t="s">
        <v>8296</v>
      </c>
      <c r="V1680" s="19" t="str">
        <f t="shared" si="295"/>
        <v>Jul</v>
      </c>
      <c r="X1680" s="19">
        <f t="shared" si="296"/>
        <v>1962</v>
      </c>
      <c r="AG1680" s="19" t="s">
        <v>6043</v>
      </c>
      <c r="AH1680" s="19" t="s">
        <v>8336</v>
      </c>
      <c r="AI1680" s="19" t="s">
        <v>8297</v>
      </c>
      <c r="AJ1680" s="19" t="s">
        <v>8298</v>
      </c>
      <c r="AK1680" s="19" t="str">
        <v>tier - 2</v>
      </c>
      <c r="AL1680" s="19" t="str">
        <v>tier - 3</v>
      </c>
      <c r="AT1680" s="19" t="s">
        <v>8343</v>
      </c>
      <c r="AU1680" s="19" t="str">
        <v>R1026</v>
      </c>
      <c r="BD1680" s="39">
        <v>1981</v>
      </c>
      <c r="BE1680" s="19" t="str">
        <f t="shared" si="291"/>
        <v>Jun</v>
      </c>
      <c r="BF1680" s="19">
        <v>5</v>
      </c>
      <c r="BG1680" s="40">
        <f t="shared" si="292"/>
        <v>29742</v>
      </c>
      <c r="BM1680" s="39">
        <v>1970</v>
      </c>
      <c r="BN1680" s="19" t="str">
        <f t="shared" si="293"/>
        <v>Nov</v>
      </c>
      <c r="BO1680" s="19">
        <v>11</v>
      </c>
      <c r="BP1680" s="40">
        <f t="shared" si="290"/>
        <v>25883</v>
      </c>
      <c r="BQ1680" s="19">
        <f ca="1" t="shared" si="294"/>
        <v>54</v>
      </c>
      <c r="BU1680" s="19">
        <v>14847.63</v>
      </c>
      <c r="BV1680" s="41">
        <v>14847.63</v>
      </c>
    </row>
    <row r="1681" spans="1:74">
      <c r="A1681" s="19" t="s">
        <v>6069</v>
      </c>
      <c r="B1681" s="39">
        <v>1960</v>
      </c>
      <c r="C1681" s="19">
        <f t="shared" si="287"/>
        <v>1960</v>
      </c>
      <c r="D1681" s="19" t="s">
        <v>8328</v>
      </c>
      <c r="E1681" s="19" t="str">
        <f t="shared" si="286"/>
        <v>Aug</v>
      </c>
      <c r="F1681" s="19">
        <v>8</v>
      </c>
      <c r="G1681" s="40">
        <f t="shared" si="288"/>
        <v>22136</v>
      </c>
      <c r="H1681" s="19">
        <v>2</v>
      </c>
      <c r="I1681" s="19">
        <v>15019.76</v>
      </c>
      <c r="J1681" s="41">
        <v>15019.76</v>
      </c>
      <c r="K1681" s="19" t="s">
        <v>8297</v>
      </c>
      <c r="L1681" s="19" t="str">
        <v>tier - 2</v>
      </c>
      <c r="M1681" s="19" t="s">
        <v>8297</v>
      </c>
      <c r="N1681" s="19" t="str">
        <v>tier - 2</v>
      </c>
      <c r="O1681" s="19" t="s">
        <v>8315</v>
      </c>
      <c r="P1681" s="19" t="str">
        <v>R1012</v>
      </c>
      <c r="Q1681" s="19">
        <f ca="1" t="shared" si="289"/>
        <v>65</v>
      </c>
      <c r="R1681" s="29"/>
      <c r="U1681" s="19" t="s">
        <v>8296</v>
      </c>
      <c r="V1681" s="19" t="str">
        <f t="shared" si="295"/>
        <v>Jul</v>
      </c>
      <c r="X1681" s="19">
        <f t="shared" si="296"/>
        <v>1965</v>
      </c>
      <c r="AG1681" s="19" t="s">
        <v>6047</v>
      </c>
      <c r="AH1681" s="19" t="s">
        <v>8336</v>
      </c>
      <c r="AI1681" s="19" t="s">
        <v>8297</v>
      </c>
      <c r="AJ1681" s="19" t="s">
        <v>8297</v>
      </c>
      <c r="AK1681" s="19" t="str">
        <v>tier - 2</v>
      </c>
      <c r="AL1681" s="19" t="str">
        <v>tier - 2</v>
      </c>
      <c r="AT1681" s="19" t="s">
        <v>8338</v>
      </c>
      <c r="AU1681" s="19" t="str">
        <v>R1023</v>
      </c>
      <c r="BD1681" s="39">
        <v>1970</v>
      </c>
      <c r="BE1681" s="19" t="str">
        <f t="shared" si="291"/>
        <v>Nov</v>
      </c>
      <c r="BF1681" s="19">
        <v>11</v>
      </c>
      <c r="BG1681" s="40">
        <f t="shared" si="292"/>
        <v>25883</v>
      </c>
      <c r="BM1681" s="39">
        <v>1958</v>
      </c>
      <c r="BN1681" s="19" t="str">
        <f t="shared" si="293"/>
        <v>Oct</v>
      </c>
      <c r="BO1681" s="19">
        <v>17</v>
      </c>
      <c r="BP1681" s="40">
        <f t="shared" si="290"/>
        <v>21475</v>
      </c>
      <c r="BQ1681" s="19">
        <f ca="1" t="shared" si="294"/>
        <v>67</v>
      </c>
      <c r="BU1681" s="19">
        <v>14901.52</v>
      </c>
      <c r="BV1681" s="41">
        <v>14901.52</v>
      </c>
    </row>
    <row r="1682" spans="1:74">
      <c r="A1682" s="19" t="s">
        <v>6073</v>
      </c>
      <c r="B1682" s="39">
        <v>1979</v>
      </c>
      <c r="C1682" s="19">
        <f t="shared" si="287"/>
        <v>1979</v>
      </c>
      <c r="D1682" s="19" t="s">
        <v>8301</v>
      </c>
      <c r="E1682" s="19" t="str">
        <f t="shared" si="286"/>
        <v>Nov</v>
      </c>
      <c r="F1682" s="19">
        <v>25</v>
      </c>
      <c r="G1682" s="40">
        <f t="shared" si="288"/>
        <v>29184</v>
      </c>
      <c r="H1682" s="19">
        <v>2</v>
      </c>
      <c r="I1682" s="19">
        <v>15025.76</v>
      </c>
      <c r="J1682" s="41">
        <v>15025.76</v>
      </c>
      <c r="K1682" s="19" t="s">
        <v>8297</v>
      </c>
      <c r="L1682" s="19" t="str">
        <v>tier - 2</v>
      </c>
      <c r="M1682" s="19" t="s">
        <v>8302</v>
      </c>
      <c r="N1682" s="19" t="str">
        <v>tier - 1</v>
      </c>
      <c r="O1682" s="19" t="s">
        <v>8330</v>
      </c>
      <c r="P1682" s="19" t="str">
        <v>R1011</v>
      </c>
      <c r="Q1682" s="19">
        <f ca="1" t="shared" si="289"/>
        <v>45</v>
      </c>
      <c r="R1682" s="29"/>
      <c r="U1682" s="19" t="s">
        <v>8326</v>
      </c>
      <c r="V1682" s="19" t="str">
        <f t="shared" si="295"/>
        <v>Dec</v>
      </c>
      <c r="X1682" s="19">
        <f t="shared" si="296"/>
        <v>1975</v>
      </c>
      <c r="AG1682" s="19" t="s">
        <v>6049</v>
      </c>
      <c r="AH1682" s="19" t="s">
        <v>8336</v>
      </c>
      <c r="AI1682" s="19" t="s">
        <v>8297</v>
      </c>
      <c r="AJ1682" s="19" t="s">
        <v>8297</v>
      </c>
      <c r="AK1682" s="19" t="str">
        <v>tier - 2</v>
      </c>
      <c r="AL1682" s="19" t="str">
        <v>tier - 2</v>
      </c>
      <c r="AT1682" s="19" t="s">
        <v>8337</v>
      </c>
      <c r="AU1682" s="19" t="str">
        <v>R1024</v>
      </c>
      <c r="BD1682" s="39">
        <v>1958</v>
      </c>
      <c r="BE1682" s="19" t="str">
        <f t="shared" si="291"/>
        <v>Oct</v>
      </c>
      <c r="BF1682" s="19">
        <v>17</v>
      </c>
      <c r="BG1682" s="40">
        <f t="shared" si="292"/>
        <v>21475</v>
      </c>
      <c r="BM1682" s="39">
        <v>1981</v>
      </c>
      <c r="BN1682" s="19" t="str">
        <f t="shared" si="293"/>
        <v>Jul</v>
      </c>
      <c r="BO1682" s="19">
        <v>4</v>
      </c>
      <c r="BP1682" s="40">
        <f t="shared" si="290"/>
        <v>29771</v>
      </c>
      <c r="BQ1682" s="19">
        <f ca="1" t="shared" si="294"/>
        <v>44</v>
      </c>
      <c r="BU1682" s="19">
        <v>14908.27</v>
      </c>
      <c r="BV1682" s="41">
        <v>14908.27</v>
      </c>
    </row>
    <row r="1683" spans="1:74">
      <c r="A1683" s="19" t="s">
        <v>6077</v>
      </c>
      <c r="B1683" s="39">
        <v>1970</v>
      </c>
      <c r="C1683" s="19">
        <f t="shared" si="287"/>
        <v>1970</v>
      </c>
      <c r="D1683" s="19" t="s">
        <v>8310</v>
      </c>
      <c r="E1683" s="19" t="str">
        <f t="shared" si="286"/>
        <v>Sep</v>
      </c>
      <c r="F1683" s="19">
        <v>11</v>
      </c>
      <c r="G1683" s="40">
        <f t="shared" si="288"/>
        <v>25822</v>
      </c>
      <c r="H1683" s="19">
        <v>0</v>
      </c>
      <c r="I1683" s="19">
        <v>15026.3</v>
      </c>
      <c r="J1683" s="41">
        <v>15026.3</v>
      </c>
      <c r="K1683" s="19" t="s">
        <v>8297</v>
      </c>
      <c r="L1683" s="19" t="str">
        <v>tier - 2</v>
      </c>
      <c r="M1683" s="19" t="s">
        <v>8298</v>
      </c>
      <c r="N1683" s="19" t="str">
        <v>tier - 3</v>
      </c>
      <c r="O1683" s="19" t="s">
        <v>8330</v>
      </c>
      <c r="P1683" s="19" t="str">
        <v>R1011</v>
      </c>
      <c r="Q1683" s="19">
        <f ca="1" t="shared" si="289"/>
        <v>55</v>
      </c>
      <c r="R1683" s="29"/>
      <c r="U1683" s="19" t="s">
        <v>8329</v>
      </c>
      <c r="V1683" s="19" t="str">
        <f t="shared" si="295"/>
        <v>Oct</v>
      </c>
      <c r="X1683" s="19">
        <f t="shared" si="296"/>
        <v>1979</v>
      </c>
      <c r="AG1683" s="19" t="s">
        <v>6053</v>
      </c>
      <c r="AH1683" s="19" t="s">
        <v>8336</v>
      </c>
      <c r="AI1683" s="19" t="s">
        <v>8297</v>
      </c>
      <c r="AJ1683" s="19" t="s">
        <v>8302</v>
      </c>
      <c r="AK1683" s="19" t="str">
        <v>tier - 2</v>
      </c>
      <c r="AL1683" s="19" t="str">
        <v>tier - 1</v>
      </c>
      <c r="AT1683" s="19" t="s">
        <v>8330</v>
      </c>
      <c r="AU1683" s="19" t="str">
        <v>R1011</v>
      </c>
      <c r="BD1683" s="39">
        <v>1981</v>
      </c>
      <c r="BE1683" s="19" t="str">
        <f t="shared" si="291"/>
        <v>Jul</v>
      </c>
      <c r="BF1683" s="19">
        <v>4</v>
      </c>
      <c r="BG1683" s="40">
        <f t="shared" si="292"/>
        <v>29771</v>
      </c>
      <c r="BM1683" s="39">
        <v>1968</v>
      </c>
      <c r="BN1683" s="19" t="str">
        <f t="shared" si="293"/>
        <v>Nov</v>
      </c>
      <c r="BO1683" s="19">
        <v>8</v>
      </c>
      <c r="BP1683" s="40">
        <f t="shared" si="290"/>
        <v>25150</v>
      </c>
      <c r="BQ1683" s="19">
        <f ca="1" t="shared" si="294"/>
        <v>56</v>
      </c>
      <c r="BU1683" s="19">
        <v>14926.97</v>
      </c>
      <c r="BV1683" s="41">
        <v>14926.97</v>
      </c>
    </row>
    <row r="1684" spans="1:74">
      <c r="A1684" s="19" t="s">
        <v>6081</v>
      </c>
      <c r="B1684" s="39">
        <v>1971</v>
      </c>
      <c r="C1684" s="19">
        <f t="shared" si="287"/>
        <v>1971</v>
      </c>
      <c r="D1684" s="19" t="s">
        <v>8328</v>
      </c>
      <c r="E1684" s="19" t="str">
        <f t="shared" si="286"/>
        <v>Aug</v>
      </c>
      <c r="F1684" s="19">
        <v>15</v>
      </c>
      <c r="G1684" s="40">
        <f t="shared" si="288"/>
        <v>26160</v>
      </c>
      <c r="H1684" s="19">
        <v>0</v>
      </c>
      <c r="I1684" s="19">
        <v>15038.51</v>
      </c>
      <c r="J1684" s="41">
        <v>15038.51</v>
      </c>
      <c r="K1684" s="19" t="s">
        <v>8297</v>
      </c>
      <c r="L1684" s="19" t="str">
        <v>tier - 2</v>
      </c>
      <c r="M1684" s="19" t="s">
        <v>8298</v>
      </c>
      <c r="N1684" s="19" t="str">
        <v>tier - 3</v>
      </c>
      <c r="O1684" s="19" t="s">
        <v>8338</v>
      </c>
      <c r="P1684" s="19" t="str">
        <v>R1023</v>
      </c>
      <c r="Q1684" s="19">
        <f ca="1" t="shared" si="289"/>
        <v>54</v>
      </c>
      <c r="R1684" s="29"/>
      <c r="U1684" s="19" t="s">
        <v>8303</v>
      </c>
      <c r="V1684" s="19" t="str">
        <f t="shared" si="295"/>
        <v>Jun</v>
      </c>
      <c r="X1684" s="19">
        <f t="shared" si="296"/>
        <v>1981</v>
      </c>
      <c r="AG1684" s="19" t="s">
        <v>6056</v>
      </c>
      <c r="AH1684" s="19" t="s">
        <v>8336</v>
      </c>
      <c r="AI1684" s="19" t="s">
        <v>8297</v>
      </c>
      <c r="AJ1684" s="19" t="s">
        <v>8297</v>
      </c>
      <c r="AK1684" s="19" t="str">
        <v>tier - 2</v>
      </c>
      <c r="AL1684" s="19" t="str">
        <v>tier - 2</v>
      </c>
      <c r="AT1684" s="19" t="s">
        <v>8315</v>
      </c>
      <c r="AU1684" s="19" t="str">
        <v>R1012</v>
      </c>
      <c r="BD1684" s="39">
        <v>1968</v>
      </c>
      <c r="BE1684" s="19" t="str">
        <f t="shared" si="291"/>
        <v>Nov</v>
      </c>
      <c r="BF1684" s="19">
        <v>8</v>
      </c>
      <c r="BG1684" s="40">
        <f t="shared" si="292"/>
        <v>25150</v>
      </c>
      <c r="BM1684" s="39">
        <v>1962</v>
      </c>
      <c r="BN1684" s="19" t="str">
        <f t="shared" si="293"/>
        <v>Nov</v>
      </c>
      <c r="BO1684" s="19">
        <v>29</v>
      </c>
      <c r="BP1684" s="40">
        <f t="shared" si="290"/>
        <v>22979</v>
      </c>
      <c r="BQ1684" s="19">
        <f ca="1" t="shared" si="294"/>
        <v>62</v>
      </c>
      <c r="BU1684" s="19">
        <v>14945.34</v>
      </c>
      <c r="BV1684" s="41">
        <v>14945.34</v>
      </c>
    </row>
    <row r="1685" spans="1:74">
      <c r="A1685" s="19" t="s">
        <v>6084</v>
      </c>
      <c r="B1685" s="39">
        <v>1968</v>
      </c>
      <c r="C1685" s="19">
        <f t="shared" si="287"/>
        <v>1968</v>
      </c>
      <c r="D1685" s="19" t="s">
        <v>8303</v>
      </c>
      <c r="E1685" s="19" t="str">
        <f t="shared" si="286"/>
        <v>Jun</v>
      </c>
      <c r="F1685" s="19">
        <v>12</v>
      </c>
      <c r="G1685" s="40">
        <f t="shared" si="288"/>
        <v>25001</v>
      </c>
      <c r="H1685" s="19">
        <v>0</v>
      </c>
      <c r="I1685" s="19">
        <v>15052.68</v>
      </c>
      <c r="J1685" s="41">
        <v>15052.68</v>
      </c>
      <c r="K1685" s="19" t="s">
        <v>8297</v>
      </c>
      <c r="L1685" s="19" t="str">
        <v>tier - 2</v>
      </c>
      <c r="M1685" s="19" t="s">
        <v>8297</v>
      </c>
      <c r="N1685" s="19" t="str">
        <v>tier - 2</v>
      </c>
      <c r="O1685" s="19" t="s">
        <v>8344</v>
      </c>
      <c r="P1685" s="19" t="str">
        <v>R1022</v>
      </c>
      <c r="Q1685" s="19">
        <f ca="1" t="shared" si="289"/>
        <v>57</v>
      </c>
      <c r="R1685" s="29"/>
      <c r="U1685" s="19" t="s">
        <v>8301</v>
      </c>
      <c r="V1685" s="19" t="str">
        <f t="shared" si="295"/>
        <v>Nov</v>
      </c>
      <c r="X1685" s="19">
        <f t="shared" si="296"/>
        <v>1970</v>
      </c>
      <c r="AG1685" s="19" t="s">
        <v>6059</v>
      </c>
      <c r="AH1685" s="19" t="s">
        <v>8336</v>
      </c>
      <c r="AI1685" s="19" t="s">
        <v>8297</v>
      </c>
      <c r="AJ1685" s="19" t="s">
        <v>8302</v>
      </c>
      <c r="AK1685" s="19" t="str">
        <v>tier - 2</v>
      </c>
      <c r="AL1685" s="19" t="str">
        <v>tier - 1</v>
      </c>
      <c r="AT1685" s="19" t="s">
        <v>8340</v>
      </c>
      <c r="AU1685" s="19" t="str">
        <v>R1021</v>
      </c>
      <c r="BD1685" s="39">
        <v>1962</v>
      </c>
      <c r="BE1685" s="19" t="str">
        <f t="shared" si="291"/>
        <v>Nov</v>
      </c>
      <c r="BF1685" s="19">
        <v>29</v>
      </c>
      <c r="BG1685" s="40">
        <f t="shared" si="292"/>
        <v>22979</v>
      </c>
      <c r="BM1685" s="39">
        <v>1958</v>
      </c>
      <c r="BN1685" s="19" t="str">
        <f t="shared" si="293"/>
        <v>Jul</v>
      </c>
      <c r="BO1685" s="19">
        <v>29</v>
      </c>
      <c r="BP1685" s="40">
        <f t="shared" si="290"/>
        <v>21395</v>
      </c>
      <c r="BQ1685" s="19">
        <f ca="1" t="shared" si="294"/>
        <v>67</v>
      </c>
      <c r="BU1685" s="19">
        <v>14988.43</v>
      </c>
      <c r="BV1685" s="41">
        <v>14988.43</v>
      </c>
    </row>
    <row r="1686" spans="1:74">
      <c r="A1686" s="19" t="s">
        <v>6088</v>
      </c>
      <c r="B1686" s="39">
        <v>1975</v>
      </c>
      <c r="C1686" s="19">
        <f t="shared" si="287"/>
        <v>1975</v>
      </c>
      <c r="D1686" s="19" t="s">
        <v>8329</v>
      </c>
      <c r="E1686" s="19" t="str">
        <f t="shared" si="286"/>
        <v>Oct</v>
      </c>
      <c r="F1686" s="19">
        <v>26</v>
      </c>
      <c r="G1686" s="40">
        <f t="shared" si="288"/>
        <v>27693</v>
      </c>
      <c r="H1686" s="19">
        <v>1</v>
      </c>
      <c r="I1686" s="19">
        <v>15090.35</v>
      </c>
      <c r="J1686" s="41">
        <v>15090.35</v>
      </c>
      <c r="K1686" s="19" t="s">
        <v>8297</v>
      </c>
      <c r="L1686" s="19" t="str">
        <v>tier - 2</v>
      </c>
      <c r="M1686" s="19" t="s">
        <v>8302</v>
      </c>
      <c r="N1686" s="19" t="str">
        <v>tier - 1</v>
      </c>
      <c r="O1686" s="19" t="s">
        <v>8338</v>
      </c>
      <c r="P1686" s="19" t="str">
        <v>R1023</v>
      </c>
      <c r="Q1686" s="19">
        <f ca="1" t="shared" si="289"/>
        <v>50</v>
      </c>
      <c r="R1686" s="29"/>
      <c r="U1686" s="19" t="s">
        <v>8329</v>
      </c>
      <c r="V1686" s="19" t="str">
        <f t="shared" si="295"/>
        <v>Oct</v>
      </c>
      <c r="X1686" s="19">
        <f t="shared" si="296"/>
        <v>1958</v>
      </c>
      <c r="AG1686" s="19" t="s">
        <v>6062</v>
      </c>
      <c r="AH1686" s="19" t="s">
        <v>8336</v>
      </c>
      <c r="AI1686" s="19" t="s">
        <v>8297</v>
      </c>
      <c r="AJ1686" s="19" t="s">
        <v>8298</v>
      </c>
      <c r="AK1686" s="19" t="str">
        <v>tier - 2</v>
      </c>
      <c r="AL1686" s="19" t="str">
        <v>tier - 3</v>
      </c>
      <c r="AT1686" s="19" t="s">
        <v>8330</v>
      </c>
      <c r="AU1686" s="19" t="str">
        <v>R1011</v>
      </c>
      <c r="BD1686" s="39">
        <v>1958</v>
      </c>
      <c r="BE1686" s="19" t="str">
        <f t="shared" si="291"/>
        <v>Jul</v>
      </c>
      <c r="BF1686" s="19">
        <v>29</v>
      </c>
      <c r="BG1686" s="40">
        <f t="shared" si="292"/>
        <v>21395</v>
      </c>
      <c r="BM1686" s="39">
        <v>1995</v>
      </c>
      <c r="BN1686" s="19" t="str">
        <f t="shared" si="293"/>
        <v>Aug</v>
      </c>
      <c r="BO1686" s="19">
        <v>2</v>
      </c>
      <c r="BP1686" s="40">
        <f t="shared" si="290"/>
        <v>34913</v>
      </c>
      <c r="BQ1686" s="19">
        <f ca="1" t="shared" si="294"/>
        <v>30</v>
      </c>
      <c r="BU1686" s="19">
        <v>15006.58</v>
      </c>
      <c r="BV1686" s="41">
        <v>15006.58</v>
      </c>
    </row>
    <row r="1687" spans="1:74">
      <c r="A1687" s="19" t="s">
        <v>6091</v>
      </c>
      <c r="B1687" s="39">
        <v>1972</v>
      </c>
      <c r="C1687" s="19">
        <f t="shared" si="287"/>
        <v>1972</v>
      </c>
      <c r="D1687" s="19" t="s">
        <v>8301</v>
      </c>
      <c r="E1687" s="19" t="str">
        <f t="shared" si="286"/>
        <v>Nov</v>
      </c>
      <c r="F1687" s="19">
        <v>7</v>
      </c>
      <c r="G1687" s="40">
        <f t="shared" si="288"/>
        <v>26610</v>
      </c>
      <c r="H1687" s="19">
        <v>0</v>
      </c>
      <c r="I1687" s="19">
        <v>15103.69</v>
      </c>
      <c r="J1687" s="41">
        <v>15103.69</v>
      </c>
      <c r="K1687" s="19" t="s">
        <v>8297</v>
      </c>
      <c r="L1687" s="19" t="str">
        <v>tier - 2</v>
      </c>
      <c r="M1687" s="19" t="s">
        <v>8302</v>
      </c>
      <c r="N1687" s="19" t="str">
        <v>tier - 1</v>
      </c>
      <c r="O1687" s="19" t="s">
        <v>8315</v>
      </c>
      <c r="P1687" s="19" t="str">
        <v>R1012</v>
      </c>
      <c r="Q1687" s="19">
        <f ca="1" t="shared" si="289"/>
        <v>52</v>
      </c>
      <c r="R1687" s="29"/>
      <c r="U1687" s="19" t="s">
        <v>8296</v>
      </c>
      <c r="V1687" s="19" t="str">
        <f t="shared" si="295"/>
        <v>Jul</v>
      </c>
      <c r="X1687" s="19">
        <f t="shared" si="296"/>
        <v>1981</v>
      </c>
      <c r="AG1687" s="19" t="s">
        <v>6065</v>
      </c>
      <c r="AH1687" s="19" t="s">
        <v>8336</v>
      </c>
      <c r="AI1687" s="19" t="s">
        <v>8297</v>
      </c>
      <c r="AJ1687" s="19" t="s">
        <v>8297</v>
      </c>
      <c r="AK1687" s="19" t="str">
        <v>tier - 2</v>
      </c>
      <c r="AL1687" s="19" t="str">
        <v>tier - 2</v>
      </c>
      <c r="AT1687" s="19" t="s">
        <v>8337</v>
      </c>
      <c r="AU1687" s="19" t="str">
        <v>R1024</v>
      </c>
      <c r="BD1687" s="39">
        <v>1995</v>
      </c>
      <c r="BE1687" s="19" t="str">
        <f t="shared" si="291"/>
        <v>Aug</v>
      </c>
      <c r="BF1687" s="19">
        <v>2</v>
      </c>
      <c r="BG1687" s="40">
        <f t="shared" si="292"/>
        <v>34913</v>
      </c>
      <c r="BM1687" s="39">
        <v>1960</v>
      </c>
      <c r="BN1687" s="19" t="str">
        <f t="shared" si="293"/>
        <v>Aug</v>
      </c>
      <c r="BO1687" s="19">
        <v>8</v>
      </c>
      <c r="BP1687" s="40">
        <f t="shared" si="290"/>
        <v>22136</v>
      </c>
      <c r="BQ1687" s="19">
        <f ca="1" t="shared" si="294"/>
        <v>65</v>
      </c>
      <c r="BU1687" s="19">
        <v>15019.76</v>
      </c>
      <c r="BV1687" s="41">
        <v>15019.76</v>
      </c>
    </row>
    <row r="1688" spans="1:74">
      <c r="A1688" s="19" t="s">
        <v>6094</v>
      </c>
      <c r="B1688" s="39">
        <v>1978</v>
      </c>
      <c r="C1688" s="19">
        <f t="shared" si="287"/>
        <v>1978</v>
      </c>
      <c r="D1688" s="19" t="s">
        <v>8310</v>
      </c>
      <c r="E1688" s="19" t="str">
        <f t="shared" si="286"/>
        <v>Sep</v>
      </c>
      <c r="F1688" s="19">
        <v>5</v>
      </c>
      <c r="G1688" s="40">
        <f t="shared" si="288"/>
        <v>28738</v>
      </c>
      <c r="H1688" s="19">
        <v>2</v>
      </c>
      <c r="I1688" s="19">
        <v>15123.19</v>
      </c>
      <c r="J1688" s="41">
        <v>15123.19</v>
      </c>
      <c r="K1688" s="19" t="s">
        <v>8297</v>
      </c>
      <c r="L1688" s="19" t="str">
        <v>tier - 2</v>
      </c>
      <c r="M1688" s="19" t="s">
        <v>8302</v>
      </c>
      <c r="N1688" s="19" t="str">
        <v>tier - 1</v>
      </c>
      <c r="O1688" s="19" t="s">
        <v>8330</v>
      </c>
      <c r="P1688" s="19" t="str">
        <v>R1011</v>
      </c>
      <c r="Q1688" s="19">
        <f ca="1" t="shared" si="289"/>
        <v>47</v>
      </c>
      <c r="R1688" s="29"/>
      <c r="U1688" s="19" t="s">
        <v>8301</v>
      </c>
      <c r="V1688" s="19" t="str">
        <f t="shared" si="295"/>
        <v>Nov</v>
      </c>
      <c r="X1688" s="19">
        <f t="shared" si="296"/>
        <v>1968</v>
      </c>
      <c r="AG1688" s="19" t="s">
        <v>6069</v>
      </c>
      <c r="AH1688" s="19" t="s">
        <v>8336</v>
      </c>
      <c r="AI1688" s="19" t="s">
        <v>8297</v>
      </c>
      <c r="AJ1688" s="19" t="s">
        <v>8297</v>
      </c>
      <c r="AK1688" s="19" t="str">
        <v>tier - 2</v>
      </c>
      <c r="AL1688" s="19" t="str">
        <v>tier - 2</v>
      </c>
      <c r="AT1688" s="19" t="s">
        <v>8315</v>
      </c>
      <c r="AU1688" s="19" t="str">
        <v>R1012</v>
      </c>
      <c r="BD1688" s="39">
        <v>1960</v>
      </c>
      <c r="BE1688" s="19" t="str">
        <f t="shared" si="291"/>
        <v>Aug</v>
      </c>
      <c r="BF1688" s="19">
        <v>8</v>
      </c>
      <c r="BG1688" s="40">
        <f t="shared" si="292"/>
        <v>22136</v>
      </c>
      <c r="BM1688" s="39">
        <v>1979</v>
      </c>
      <c r="BN1688" s="19" t="str">
        <f t="shared" si="293"/>
        <v>Nov</v>
      </c>
      <c r="BO1688" s="19">
        <v>25</v>
      </c>
      <c r="BP1688" s="40">
        <f t="shared" si="290"/>
        <v>29184</v>
      </c>
      <c r="BQ1688" s="19">
        <f ca="1" t="shared" si="294"/>
        <v>45</v>
      </c>
      <c r="BU1688" s="19">
        <v>15025.76</v>
      </c>
      <c r="BV1688" s="41">
        <v>15025.76</v>
      </c>
    </row>
    <row r="1689" spans="1:74">
      <c r="A1689" s="19" t="s">
        <v>6097</v>
      </c>
      <c r="B1689" s="39">
        <v>1971</v>
      </c>
      <c r="C1689" s="19">
        <f t="shared" si="287"/>
        <v>1971</v>
      </c>
      <c r="D1689" s="19" t="s">
        <v>8301</v>
      </c>
      <c r="E1689" s="19" t="str">
        <f t="shared" si="286"/>
        <v>Nov</v>
      </c>
      <c r="F1689" s="19">
        <v>25</v>
      </c>
      <c r="G1689" s="40">
        <f t="shared" si="288"/>
        <v>26262</v>
      </c>
      <c r="H1689" s="19">
        <v>0</v>
      </c>
      <c r="I1689" s="19">
        <v>15150.44</v>
      </c>
      <c r="J1689" s="41">
        <v>15150.44</v>
      </c>
      <c r="K1689" s="19" t="s">
        <v>8297</v>
      </c>
      <c r="L1689" s="19" t="str">
        <v>tier - 2</v>
      </c>
      <c r="M1689" s="19" t="s">
        <v>8302</v>
      </c>
      <c r="N1689" s="19" t="str">
        <v>tier - 1</v>
      </c>
      <c r="O1689" s="19" t="s">
        <v>8338</v>
      </c>
      <c r="P1689" s="19" t="str">
        <v>R1023</v>
      </c>
      <c r="Q1689" s="19">
        <f ca="1" t="shared" si="289"/>
        <v>53</v>
      </c>
      <c r="R1689" s="29"/>
      <c r="U1689" s="19" t="s">
        <v>8301</v>
      </c>
      <c r="V1689" s="19" t="str">
        <f t="shared" si="295"/>
        <v>Nov</v>
      </c>
      <c r="X1689" s="19">
        <f t="shared" si="296"/>
        <v>1962</v>
      </c>
      <c r="AG1689" s="19" t="s">
        <v>6073</v>
      </c>
      <c r="AH1689" s="19" t="s">
        <v>8336</v>
      </c>
      <c r="AI1689" s="19" t="s">
        <v>8297</v>
      </c>
      <c r="AJ1689" s="19" t="s">
        <v>8302</v>
      </c>
      <c r="AK1689" s="19" t="str">
        <v>tier - 2</v>
      </c>
      <c r="AL1689" s="19" t="str">
        <v>tier - 1</v>
      </c>
      <c r="AT1689" s="19" t="s">
        <v>8330</v>
      </c>
      <c r="AU1689" s="19" t="str">
        <v>R1011</v>
      </c>
      <c r="BD1689" s="39">
        <v>1979</v>
      </c>
      <c r="BE1689" s="19" t="str">
        <f t="shared" si="291"/>
        <v>Nov</v>
      </c>
      <c r="BF1689" s="19">
        <v>25</v>
      </c>
      <c r="BG1689" s="40">
        <f t="shared" si="292"/>
        <v>29184</v>
      </c>
      <c r="BM1689" s="39">
        <v>1970</v>
      </c>
      <c r="BN1689" s="19" t="str">
        <f t="shared" si="293"/>
        <v>Sep</v>
      </c>
      <c r="BO1689" s="19">
        <v>11</v>
      </c>
      <c r="BP1689" s="40">
        <f t="shared" si="290"/>
        <v>25822</v>
      </c>
      <c r="BQ1689" s="19">
        <f ca="1" t="shared" si="294"/>
        <v>55</v>
      </c>
      <c r="BU1689" s="19">
        <v>15026.3</v>
      </c>
      <c r="BV1689" s="41">
        <v>15026.3</v>
      </c>
    </row>
    <row r="1690" spans="1:74">
      <c r="A1690" s="19" t="s">
        <v>6100</v>
      </c>
      <c r="B1690" s="39">
        <v>1962</v>
      </c>
      <c r="C1690" s="19">
        <f t="shared" si="287"/>
        <v>1962</v>
      </c>
      <c r="D1690" s="19" t="s">
        <v>8329</v>
      </c>
      <c r="E1690" s="19" t="str">
        <f t="shared" si="286"/>
        <v>Oct</v>
      </c>
      <c r="F1690" s="19">
        <v>25</v>
      </c>
      <c r="G1690" s="40">
        <f t="shared" si="288"/>
        <v>22944</v>
      </c>
      <c r="H1690" s="19">
        <v>0</v>
      </c>
      <c r="I1690" s="19">
        <v>15161.25</v>
      </c>
      <c r="J1690" s="41">
        <v>15161.25</v>
      </c>
      <c r="K1690" s="19" t="s">
        <v>8297</v>
      </c>
      <c r="L1690" s="19" t="str">
        <v>tier - 2</v>
      </c>
      <c r="M1690" s="19" t="s">
        <v>8297</v>
      </c>
      <c r="N1690" s="19" t="str">
        <v>tier - 2</v>
      </c>
      <c r="O1690" s="19" t="s">
        <v>8315</v>
      </c>
      <c r="P1690" s="19" t="str">
        <v>R1012</v>
      </c>
      <c r="Q1690" s="19">
        <f ca="1" t="shared" si="289"/>
        <v>63</v>
      </c>
      <c r="R1690" s="29"/>
      <c r="U1690" s="19" t="s">
        <v>8296</v>
      </c>
      <c r="V1690" s="19" t="str">
        <f t="shared" si="295"/>
        <v>Jul</v>
      </c>
      <c r="X1690" s="19">
        <f t="shared" si="296"/>
        <v>1958</v>
      </c>
      <c r="AG1690" s="19" t="s">
        <v>6077</v>
      </c>
      <c r="AH1690" s="19" t="s">
        <v>8336</v>
      </c>
      <c r="AI1690" s="19" t="s">
        <v>8297</v>
      </c>
      <c r="AJ1690" s="19" t="s">
        <v>8298</v>
      </c>
      <c r="AK1690" s="19" t="str">
        <v>tier - 2</v>
      </c>
      <c r="AL1690" s="19" t="str">
        <v>tier - 3</v>
      </c>
      <c r="AT1690" s="19" t="s">
        <v>8330</v>
      </c>
      <c r="AU1690" s="19" t="str">
        <v>R1011</v>
      </c>
      <c r="BD1690" s="39">
        <v>1970</v>
      </c>
      <c r="BE1690" s="19" t="str">
        <f t="shared" si="291"/>
        <v>Sep</v>
      </c>
      <c r="BF1690" s="19">
        <v>11</v>
      </c>
      <c r="BG1690" s="40">
        <f t="shared" si="292"/>
        <v>25822</v>
      </c>
      <c r="BM1690" s="39">
        <v>1971</v>
      </c>
      <c r="BN1690" s="19" t="str">
        <f t="shared" si="293"/>
        <v>Aug</v>
      </c>
      <c r="BO1690" s="19">
        <v>15</v>
      </c>
      <c r="BP1690" s="40">
        <f t="shared" si="290"/>
        <v>26160</v>
      </c>
      <c r="BQ1690" s="19">
        <f ca="1" t="shared" si="294"/>
        <v>54</v>
      </c>
      <c r="BU1690" s="19">
        <v>15038.51</v>
      </c>
      <c r="BV1690" s="41">
        <v>15038.51</v>
      </c>
    </row>
    <row r="1691" spans="1:74">
      <c r="A1691" s="19" t="s">
        <v>6103</v>
      </c>
      <c r="B1691" s="39">
        <v>1959</v>
      </c>
      <c r="C1691" s="19">
        <f t="shared" si="287"/>
        <v>1959</v>
      </c>
      <c r="D1691" s="19" t="s">
        <v>8303</v>
      </c>
      <c r="E1691" s="19" t="str">
        <f t="shared" si="286"/>
        <v>Jun</v>
      </c>
      <c r="F1691" s="19">
        <v>4</v>
      </c>
      <c r="G1691" s="40">
        <f t="shared" si="288"/>
        <v>21705</v>
      </c>
      <c r="H1691" s="19">
        <v>3</v>
      </c>
      <c r="I1691" s="19">
        <v>15161.53</v>
      </c>
      <c r="J1691" s="41">
        <v>15161.53</v>
      </c>
      <c r="K1691" s="19" t="s">
        <v>8297</v>
      </c>
      <c r="L1691" s="19" t="str">
        <v>tier - 2</v>
      </c>
      <c r="M1691" s="19" t="s">
        <v>8302</v>
      </c>
      <c r="N1691" s="19" t="str">
        <v>tier - 1</v>
      </c>
      <c r="O1691" s="19" t="s">
        <v>8299</v>
      </c>
      <c r="P1691" s="19" t="str">
        <v>R1013</v>
      </c>
      <c r="Q1691" s="19">
        <f ca="1" t="shared" si="289"/>
        <v>66</v>
      </c>
      <c r="R1691" s="29"/>
      <c r="U1691" s="19" t="s">
        <v>8328</v>
      </c>
      <c r="V1691" s="19" t="str">
        <f t="shared" si="295"/>
        <v>Aug</v>
      </c>
      <c r="X1691" s="19">
        <f t="shared" si="296"/>
        <v>1995</v>
      </c>
      <c r="AG1691" s="19" t="s">
        <v>6081</v>
      </c>
      <c r="AH1691" s="19" t="s">
        <v>8336</v>
      </c>
      <c r="AI1691" s="19" t="s">
        <v>8297</v>
      </c>
      <c r="AJ1691" s="19" t="s">
        <v>8298</v>
      </c>
      <c r="AK1691" s="19" t="str">
        <v>tier - 2</v>
      </c>
      <c r="AL1691" s="19" t="str">
        <v>tier - 3</v>
      </c>
      <c r="AT1691" s="19" t="s">
        <v>8338</v>
      </c>
      <c r="AU1691" s="19" t="str">
        <v>R1023</v>
      </c>
      <c r="BD1691" s="39">
        <v>1971</v>
      </c>
      <c r="BE1691" s="19" t="str">
        <f t="shared" si="291"/>
        <v>Aug</v>
      </c>
      <c r="BF1691" s="19">
        <v>15</v>
      </c>
      <c r="BG1691" s="40">
        <f t="shared" si="292"/>
        <v>26160</v>
      </c>
      <c r="BM1691" s="39">
        <v>1968</v>
      </c>
      <c r="BN1691" s="19" t="str">
        <f t="shared" si="293"/>
        <v>Jun</v>
      </c>
      <c r="BO1691" s="19">
        <v>12</v>
      </c>
      <c r="BP1691" s="40">
        <f t="shared" si="290"/>
        <v>25001</v>
      </c>
      <c r="BQ1691" s="19">
        <f ca="1" t="shared" si="294"/>
        <v>57</v>
      </c>
      <c r="BU1691" s="19">
        <v>15052.68</v>
      </c>
      <c r="BV1691" s="41">
        <v>15052.68</v>
      </c>
    </row>
    <row r="1692" spans="1:74">
      <c r="A1692" s="19" t="s">
        <v>6106</v>
      </c>
      <c r="B1692" s="39">
        <v>1959</v>
      </c>
      <c r="C1692" s="19">
        <f t="shared" si="287"/>
        <v>1959</v>
      </c>
      <c r="D1692" s="19" t="s">
        <v>8326</v>
      </c>
      <c r="E1692" s="19" t="str">
        <f t="shared" si="286"/>
        <v>Dec</v>
      </c>
      <c r="F1692" s="19">
        <v>3</v>
      </c>
      <c r="G1692" s="40">
        <f t="shared" si="288"/>
        <v>21887</v>
      </c>
      <c r="H1692" s="19">
        <v>3</v>
      </c>
      <c r="I1692" s="19">
        <v>15170.07</v>
      </c>
      <c r="J1692" s="41">
        <v>15170.07</v>
      </c>
      <c r="K1692" s="19" t="s">
        <v>8297</v>
      </c>
      <c r="L1692" s="19" t="str">
        <v>tier - 2</v>
      </c>
      <c r="M1692" s="19" t="s">
        <v>8298</v>
      </c>
      <c r="N1692" s="19" t="str">
        <v>tier - 3</v>
      </c>
      <c r="O1692" s="19" t="s">
        <v>8330</v>
      </c>
      <c r="P1692" s="19" t="str">
        <v>R1011</v>
      </c>
      <c r="Q1692" s="19">
        <f ca="1" t="shared" si="289"/>
        <v>65</v>
      </c>
      <c r="R1692" s="29"/>
      <c r="U1692" s="19" t="s">
        <v>8328</v>
      </c>
      <c r="V1692" s="19" t="str">
        <f t="shared" si="295"/>
        <v>Aug</v>
      </c>
      <c r="X1692" s="19">
        <f t="shared" si="296"/>
        <v>1960</v>
      </c>
      <c r="AG1692" s="19" t="s">
        <v>6084</v>
      </c>
      <c r="AH1692" s="19" t="s">
        <v>8336</v>
      </c>
      <c r="AI1692" s="19" t="s">
        <v>8297</v>
      </c>
      <c r="AJ1692" s="19" t="s">
        <v>8297</v>
      </c>
      <c r="AK1692" s="19" t="str">
        <v>tier - 2</v>
      </c>
      <c r="AL1692" s="19" t="str">
        <v>tier - 2</v>
      </c>
      <c r="AT1692" s="19" t="s">
        <v>8344</v>
      </c>
      <c r="AU1692" s="19" t="str">
        <v>R1022</v>
      </c>
      <c r="BD1692" s="39">
        <v>1968</v>
      </c>
      <c r="BE1692" s="19" t="str">
        <f t="shared" si="291"/>
        <v>Jun</v>
      </c>
      <c r="BF1692" s="19">
        <v>12</v>
      </c>
      <c r="BG1692" s="40">
        <f t="shared" si="292"/>
        <v>25001</v>
      </c>
      <c r="BM1692" s="39">
        <v>1975</v>
      </c>
      <c r="BN1692" s="19" t="str">
        <f t="shared" si="293"/>
        <v>Oct</v>
      </c>
      <c r="BO1692" s="19">
        <v>26</v>
      </c>
      <c r="BP1692" s="40">
        <f t="shared" si="290"/>
        <v>27693</v>
      </c>
      <c r="BQ1692" s="19">
        <f ca="1" t="shared" si="294"/>
        <v>50</v>
      </c>
      <c r="BU1692" s="19">
        <v>15090.35</v>
      </c>
      <c r="BV1692" s="41">
        <v>15090.35</v>
      </c>
    </row>
    <row r="1693" spans="1:74">
      <c r="A1693" s="19" t="s">
        <v>6110</v>
      </c>
      <c r="B1693" s="39">
        <v>1962</v>
      </c>
      <c r="C1693" s="19">
        <f t="shared" si="287"/>
        <v>1962</v>
      </c>
      <c r="D1693" s="19" t="s">
        <v>8303</v>
      </c>
      <c r="E1693" s="19" t="str">
        <f t="shared" si="286"/>
        <v>Jun</v>
      </c>
      <c r="F1693" s="19">
        <v>17</v>
      </c>
      <c r="G1693" s="40">
        <f t="shared" si="288"/>
        <v>22814</v>
      </c>
      <c r="H1693" s="19">
        <v>0</v>
      </c>
      <c r="I1693" s="19">
        <v>15174.81</v>
      </c>
      <c r="J1693" s="41">
        <v>15174.81</v>
      </c>
      <c r="K1693" s="19" t="s">
        <v>8297</v>
      </c>
      <c r="L1693" s="19" t="str">
        <v>tier - 2</v>
      </c>
      <c r="M1693" s="19" t="s">
        <v>8302</v>
      </c>
      <c r="N1693" s="19" t="str">
        <v>tier - 1</v>
      </c>
      <c r="O1693" s="19" t="s">
        <v>8315</v>
      </c>
      <c r="P1693" s="19" t="str">
        <v>R1012</v>
      </c>
      <c r="Q1693" s="19">
        <f ca="1" t="shared" si="289"/>
        <v>63</v>
      </c>
      <c r="R1693" s="29"/>
      <c r="U1693" s="19" t="s">
        <v>8301</v>
      </c>
      <c r="V1693" s="19" t="str">
        <f t="shared" si="295"/>
        <v>Nov</v>
      </c>
      <c r="X1693" s="19">
        <f t="shared" si="296"/>
        <v>1979</v>
      </c>
      <c r="AG1693" s="19" t="s">
        <v>6088</v>
      </c>
      <c r="AH1693" s="19" t="s">
        <v>8336</v>
      </c>
      <c r="AI1693" s="19" t="s">
        <v>8297</v>
      </c>
      <c r="AJ1693" s="19" t="s">
        <v>8302</v>
      </c>
      <c r="AK1693" s="19" t="str">
        <v>tier - 2</v>
      </c>
      <c r="AL1693" s="19" t="str">
        <v>tier - 1</v>
      </c>
      <c r="AT1693" s="19" t="s">
        <v>8338</v>
      </c>
      <c r="AU1693" s="19" t="str">
        <v>R1023</v>
      </c>
      <c r="BD1693" s="39">
        <v>1975</v>
      </c>
      <c r="BE1693" s="19" t="str">
        <f t="shared" si="291"/>
        <v>Oct</v>
      </c>
      <c r="BF1693" s="19">
        <v>26</v>
      </c>
      <c r="BG1693" s="40">
        <f t="shared" si="292"/>
        <v>27693</v>
      </c>
      <c r="BM1693" s="39">
        <v>1972</v>
      </c>
      <c r="BN1693" s="19" t="str">
        <f t="shared" si="293"/>
        <v>Nov</v>
      </c>
      <c r="BO1693" s="19">
        <v>7</v>
      </c>
      <c r="BP1693" s="40">
        <f t="shared" si="290"/>
        <v>26610</v>
      </c>
      <c r="BQ1693" s="19">
        <f ca="1" t="shared" si="294"/>
        <v>52</v>
      </c>
      <c r="BU1693" s="19">
        <v>15103.69</v>
      </c>
      <c r="BV1693" s="41">
        <v>15103.69</v>
      </c>
    </row>
    <row r="1694" spans="1:74">
      <c r="A1694" s="19" t="s">
        <v>6114</v>
      </c>
      <c r="B1694" s="39">
        <v>1978</v>
      </c>
      <c r="C1694" s="19">
        <f t="shared" si="287"/>
        <v>1978</v>
      </c>
      <c r="D1694" s="19" t="s">
        <v>8301</v>
      </c>
      <c r="E1694" s="19" t="str">
        <f t="shared" si="286"/>
        <v>Nov</v>
      </c>
      <c r="F1694" s="19">
        <v>23</v>
      </c>
      <c r="G1694" s="40">
        <f t="shared" si="288"/>
        <v>28817</v>
      </c>
      <c r="H1694" s="19">
        <v>2</v>
      </c>
      <c r="I1694" s="19">
        <v>15207.92</v>
      </c>
      <c r="J1694" s="41">
        <v>15207.92</v>
      </c>
      <c r="K1694" s="19" t="s">
        <v>8297</v>
      </c>
      <c r="L1694" s="19" t="str">
        <v>tier - 2</v>
      </c>
      <c r="M1694" s="19" t="s">
        <v>8302</v>
      </c>
      <c r="N1694" s="19" t="str">
        <v>tier - 1</v>
      </c>
      <c r="O1694" s="19" t="s">
        <v>8315</v>
      </c>
      <c r="P1694" s="19" t="str">
        <v>R1012</v>
      </c>
      <c r="Q1694" s="19">
        <f ca="1" t="shared" si="289"/>
        <v>46</v>
      </c>
      <c r="R1694" s="29"/>
      <c r="U1694" s="19" t="s">
        <v>8310</v>
      </c>
      <c r="V1694" s="19" t="str">
        <f t="shared" si="295"/>
        <v>Sep</v>
      </c>
      <c r="X1694" s="19">
        <f t="shared" si="296"/>
        <v>1970</v>
      </c>
      <c r="AG1694" s="19" t="s">
        <v>6091</v>
      </c>
      <c r="AH1694" s="19" t="s">
        <v>8336</v>
      </c>
      <c r="AI1694" s="19" t="s">
        <v>8297</v>
      </c>
      <c r="AJ1694" s="19" t="s">
        <v>8302</v>
      </c>
      <c r="AK1694" s="19" t="str">
        <v>tier - 2</v>
      </c>
      <c r="AL1694" s="19" t="str">
        <v>tier - 1</v>
      </c>
      <c r="AT1694" s="19" t="s">
        <v>8315</v>
      </c>
      <c r="AU1694" s="19" t="str">
        <v>R1012</v>
      </c>
      <c r="BD1694" s="39">
        <v>1972</v>
      </c>
      <c r="BE1694" s="19" t="str">
        <f t="shared" si="291"/>
        <v>Nov</v>
      </c>
      <c r="BF1694" s="19">
        <v>7</v>
      </c>
      <c r="BG1694" s="40">
        <f t="shared" si="292"/>
        <v>26610</v>
      </c>
      <c r="BM1694" s="39">
        <v>1978</v>
      </c>
      <c r="BN1694" s="19" t="str">
        <f t="shared" si="293"/>
        <v>Sep</v>
      </c>
      <c r="BO1694" s="19">
        <v>5</v>
      </c>
      <c r="BP1694" s="40">
        <f t="shared" si="290"/>
        <v>28738</v>
      </c>
      <c r="BQ1694" s="19">
        <f ca="1" t="shared" si="294"/>
        <v>47</v>
      </c>
      <c r="BU1694" s="19">
        <v>15123.19</v>
      </c>
      <c r="BV1694" s="41">
        <v>15123.19</v>
      </c>
    </row>
    <row r="1695" spans="1:74">
      <c r="A1695" s="19" t="s">
        <v>6117</v>
      </c>
      <c r="B1695" s="39">
        <v>1960</v>
      </c>
      <c r="C1695" s="19">
        <f t="shared" si="287"/>
        <v>1960</v>
      </c>
      <c r="D1695" s="19" t="s">
        <v>8296</v>
      </c>
      <c r="E1695" s="19" t="str">
        <f t="shared" si="286"/>
        <v>Jul</v>
      </c>
      <c r="F1695" s="19">
        <v>25</v>
      </c>
      <c r="G1695" s="40">
        <f t="shared" si="288"/>
        <v>22122</v>
      </c>
      <c r="H1695" s="19">
        <v>2</v>
      </c>
      <c r="I1695" s="19">
        <v>15230.32</v>
      </c>
      <c r="J1695" s="41">
        <v>15230.32</v>
      </c>
      <c r="K1695" s="19" t="s">
        <v>8297</v>
      </c>
      <c r="L1695" s="19" t="str">
        <v>tier - 2</v>
      </c>
      <c r="M1695" s="19" t="s">
        <v>8297</v>
      </c>
      <c r="N1695" s="19" t="str">
        <v>tier - 2</v>
      </c>
      <c r="O1695" s="19" t="s">
        <v>8337</v>
      </c>
      <c r="P1695" s="19" t="str">
        <v>R1024</v>
      </c>
      <c r="Q1695" s="19">
        <f ca="1" t="shared" si="289"/>
        <v>65</v>
      </c>
      <c r="R1695" s="29"/>
      <c r="U1695" s="19" t="s">
        <v>8328</v>
      </c>
      <c r="V1695" s="19" t="str">
        <f t="shared" si="295"/>
        <v>Aug</v>
      </c>
      <c r="X1695" s="19">
        <f t="shared" si="296"/>
        <v>1971</v>
      </c>
      <c r="AG1695" s="19" t="s">
        <v>6094</v>
      </c>
      <c r="AH1695" s="19" t="s">
        <v>8336</v>
      </c>
      <c r="AI1695" s="19" t="s">
        <v>8297</v>
      </c>
      <c r="AJ1695" s="19" t="s">
        <v>8302</v>
      </c>
      <c r="AK1695" s="19" t="str">
        <v>tier - 2</v>
      </c>
      <c r="AL1695" s="19" t="str">
        <v>tier - 1</v>
      </c>
      <c r="AT1695" s="19" t="s">
        <v>8330</v>
      </c>
      <c r="AU1695" s="19" t="str">
        <v>R1011</v>
      </c>
      <c r="BD1695" s="39">
        <v>1978</v>
      </c>
      <c r="BE1695" s="19" t="str">
        <f t="shared" si="291"/>
        <v>Sep</v>
      </c>
      <c r="BF1695" s="19">
        <v>5</v>
      </c>
      <c r="BG1695" s="40">
        <f t="shared" si="292"/>
        <v>28738</v>
      </c>
      <c r="BM1695" s="39">
        <v>1971</v>
      </c>
      <c r="BN1695" s="19" t="str">
        <f t="shared" si="293"/>
        <v>Nov</v>
      </c>
      <c r="BO1695" s="19">
        <v>25</v>
      </c>
      <c r="BP1695" s="40">
        <f t="shared" si="290"/>
        <v>26262</v>
      </c>
      <c r="BQ1695" s="19">
        <f ca="1" t="shared" si="294"/>
        <v>53</v>
      </c>
      <c r="BU1695" s="19">
        <v>15150.44</v>
      </c>
      <c r="BV1695" s="41">
        <v>15150.44</v>
      </c>
    </row>
    <row r="1696" spans="1:74">
      <c r="A1696" s="19" t="s">
        <v>6121</v>
      </c>
      <c r="B1696" s="39">
        <v>1969</v>
      </c>
      <c r="C1696" s="19">
        <f t="shared" si="287"/>
        <v>1969</v>
      </c>
      <c r="D1696" s="19" t="s">
        <v>8310</v>
      </c>
      <c r="E1696" s="19" t="str">
        <f t="shared" si="286"/>
        <v>Sep</v>
      </c>
      <c r="F1696" s="19">
        <v>16</v>
      </c>
      <c r="G1696" s="40">
        <f t="shared" si="288"/>
        <v>25462</v>
      </c>
      <c r="H1696" s="19">
        <v>0</v>
      </c>
      <c r="I1696" s="19">
        <v>15260.52</v>
      </c>
      <c r="J1696" s="41">
        <v>15260.52</v>
      </c>
      <c r="K1696" s="19" t="s">
        <v>8297</v>
      </c>
      <c r="L1696" s="19" t="str">
        <v>tier - 2</v>
      </c>
      <c r="M1696" s="19" t="s">
        <v>8297</v>
      </c>
      <c r="N1696" s="19" t="str">
        <v>tier - 2</v>
      </c>
      <c r="O1696" s="19" t="s">
        <v>8338</v>
      </c>
      <c r="P1696" s="19" t="str">
        <v>R1023</v>
      </c>
      <c r="Q1696" s="19">
        <f ca="1" t="shared" si="289"/>
        <v>56</v>
      </c>
      <c r="R1696" s="29"/>
      <c r="U1696" s="19" t="s">
        <v>8303</v>
      </c>
      <c r="V1696" s="19" t="str">
        <f t="shared" si="295"/>
        <v>Jun</v>
      </c>
      <c r="X1696" s="19">
        <f t="shared" si="296"/>
        <v>1968</v>
      </c>
      <c r="AG1696" s="19" t="s">
        <v>6097</v>
      </c>
      <c r="AH1696" s="19" t="s">
        <v>8336</v>
      </c>
      <c r="AI1696" s="19" t="s">
        <v>8297</v>
      </c>
      <c r="AJ1696" s="19" t="s">
        <v>8302</v>
      </c>
      <c r="AK1696" s="19" t="str">
        <v>tier - 2</v>
      </c>
      <c r="AL1696" s="19" t="str">
        <v>tier - 1</v>
      </c>
      <c r="AT1696" s="19" t="s">
        <v>8338</v>
      </c>
      <c r="AU1696" s="19" t="str">
        <v>R1023</v>
      </c>
      <c r="BD1696" s="39">
        <v>1971</v>
      </c>
      <c r="BE1696" s="19" t="str">
        <f t="shared" si="291"/>
        <v>Nov</v>
      </c>
      <c r="BF1696" s="19">
        <v>25</v>
      </c>
      <c r="BG1696" s="40">
        <f t="shared" si="292"/>
        <v>26262</v>
      </c>
      <c r="BM1696" s="39">
        <v>1962</v>
      </c>
      <c r="BN1696" s="19" t="str">
        <f t="shared" si="293"/>
        <v>Oct</v>
      </c>
      <c r="BO1696" s="19">
        <v>25</v>
      </c>
      <c r="BP1696" s="40">
        <f t="shared" si="290"/>
        <v>22944</v>
      </c>
      <c r="BQ1696" s="19">
        <f ca="1" t="shared" si="294"/>
        <v>63</v>
      </c>
      <c r="BU1696" s="19">
        <v>15161.25</v>
      </c>
      <c r="BV1696" s="41">
        <v>15161.25</v>
      </c>
    </row>
    <row r="1697" spans="1:74">
      <c r="A1697" s="19" t="s">
        <v>6125</v>
      </c>
      <c r="B1697" s="39">
        <v>1963</v>
      </c>
      <c r="C1697" s="19">
        <f t="shared" si="287"/>
        <v>1963</v>
      </c>
      <c r="D1697" s="19" t="s">
        <v>8326</v>
      </c>
      <c r="E1697" s="19" t="str">
        <f t="shared" si="286"/>
        <v>Dec</v>
      </c>
      <c r="F1697" s="19">
        <v>13</v>
      </c>
      <c r="G1697" s="40">
        <f t="shared" si="288"/>
        <v>23358</v>
      </c>
      <c r="H1697" s="19">
        <v>0</v>
      </c>
      <c r="I1697" s="19">
        <v>15322.77</v>
      </c>
      <c r="J1697" s="41">
        <v>15322.77</v>
      </c>
      <c r="K1697" s="19" t="s">
        <v>8297</v>
      </c>
      <c r="L1697" s="19" t="str">
        <v>tier - 2</v>
      </c>
      <c r="M1697" s="19" t="s">
        <v>8298</v>
      </c>
      <c r="N1697" s="19" t="str">
        <v>tier - 3</v>
      </c>
      <c r="O1697" s="19" t="s">
        <v>8340</v>
      </c>
      <c r="P1697" s="19" t="str">
        <v>R1021</v>
      </c>
      <c r="Q1697" s="19">
        <f ca="1" t="shared" si="289"/>
        <v>61</v>
      </c>
      <c r="R1697" s="29"/>
      <c r="U1697" s="19" t="s">
        <v>8329</v>
      </c>
      <c r="V1697" s="19" t="str">
        <f t="shared" si="295"/>
        <v>Oct</v>
      </c>
      <c r="X1697" s="19">
        <f t="shared" si="296"/>
        <v>1975</v>
      </c>
      <c r="AG1697" s="19" t="s">
        <v>6100</v>
      </c>
      <c r="AH1697" s="19" t="s">
        <v>8336</v>
      </c>
      <c r="AI1697" s="19" t="s">
        <v>8297</v>
      </c>
      <c r="AJ1697" s="19" t="s">
        <v>8297</v>
      </c>
      <c r="AK1697" s="19" t="str">
        <v>tier - 2</v>
      </c>
      <c r="AL1697" s="19" t="str">
        <v>tier - 2</v>
      </c>
      <c r="AT1697" s="19" t="s">
        <v>8315</v>
      </c>
      <c r="AU1697" s="19" t="str">
        <v>R1012</v>
      </c>
      <c r="BD1697" s="39">
        <v>1962</v>
      </c>
      <c r="BE1697" s="19" t="str">
        <f t="shared" si="291"/>
        <v>Oct</v>
      </c>
      <c r="BF1697" s="19">
        <v>25</v>
      </c>
      <c r="BG1697" s="40">
        <f t="shared" si="292"/>
        <v>22944</v>
      </c>
      <c r="BM1697" s="39">
        <v>1959</v>
      </c>
      <c r="BN1697" s="19" t="str">
        <f t="shared" si="293"/>
        <v>Jun</v>
      </c>
      <c r="BO1697" s="19">
        <v>4</v>
      </c>
      <c r="BP1697" s="40">
        <f t="shared" si="290"/>
        <v>21705</v>
      </c>
      <c r="BQ1697" s="19">
        <f ca="1" t="shared" si="294"/>
        <v>66</v>
      </c>
      <c r="BU1697" s="19">
        <v>15161.53</v>
      </c>
      <c r="BV1697" s="41">
        <v>15161.53</v>
      </c>
    </row>
    <row r="1698" spans="1:74">
      <c r="A1698" s="19" t="s">
        <v>6128</v>
      </c>
      <c r="B1698" s="39">
        <v>2001</v>
      </c>
      <c r="C1698" s="19">
        <f t="shared" si="287"/>
        <v>2001</v>
      </c>
      <c r="D1698" s="19" t="s">
        <v>8296</v>
      </c>
      <c r="E1698" s="19" t="str">
        <f t="shared" si="286"/>
        <v>Jul</v>
      </c>
      <c r="F1698" s="19">
        <v>14</v>
      </c>
      <c r="G1698" s="40">
        <f t="shared" si="288"/>
        <v>37086</v>
      </c>
      <c r="H1698" s="19">
        <v>1</v>
      </c>
      <c r="I1698" s="19">
        <v>15359.1</v>
      </c>
      <c r="J1698" s="41">
        <v>15359.1</v>
      </c>
      <c r="K1698" s="19" t="s">
        <v>8297</v>
      </c>
      <c r="L1698" s="19" t="str">
        <v>tier - 2</v>
      </c>
      <c r="M1698" s="19" t="s">
        <v>8298</v>
      </c>
      <c r="N1698" s="19" t="str">
        <v>tier - 3</v>
      </c>
      <c r="O1698" s="19" t="s">
        <v>8337</v>
      </c>
      <c r="P1698" s="19" t="str">
        <v>R1024</v>
      </c>
      <c r="Q1698" s="19">
        <f ca="1" t="shared" si="289"/>
        <v>24</v>
      </c>
      <c r="R1698" s="29"/>
      <c r="U1698" s="19" t="s">
        <v>8301</v>
      </c>
      <c r="V1698" s="19" t="str">
        <f t="shared" si="295"/>
        <v>Nov</v>
      </c>
      <c r="X1698" s="19">
        <f t="shared" si="296"/>
        <v>1972</v>
      </c>
      <c r="AG1698" s="19" t="s">
        <v>6103</v>
      </c>
      <c r="AH1698" s="19" t="s">
        <v>8336</v>
      </c>
      <c r="AI1698" s="19" t="s">
        <v>8297</v>
      </c>
      <c r="AJ1698" s="19" t="s">
        <v>8302</v>
      </c>
      <c r="AK1698" s="19" t="str">
        <v>tier - 2</v>
      </c>
      <c r="AL1698" s="19" t="str">
        <v>tier - 1</v>
      </c>
      <c r="AT1698" s="19" t="s">
        <v>8299</v>
      </c>
      <c r="AU1698" s="19" t="str">
        <v>R1013</v>
      </c>
      <c r="BD1698" s="39">
        <v>1959</v>
      </c>
      <c r="BE1698" s="19" t="str">
        <f t="shared" si="291"/>
        <v>Jun</v>
      </c>
      <c r="BF1698" s="19">
        <v>4</v>
      </c>
      <c r="BG1698" s="40">
        <f t="shared" si="292"/>
        <v>21705</v>
      </c>
      <c r="BM1698" s="39">
        <v>1959</v>
      </c>
      <c r="BN1698" s="19" t="str">
        <f t="shared" si="293"/>
        <v>Dec</v>
      </c>
      <c r="BO1698" s="19">
        <v>3</v>
      </c>
      <c r="BP1698" s="40">
        <f t="shared" si="290"/>
        <v>21887</v>
      </c>
      <c r="BQ1698" s="19">
        <f ca="1" t="shared" si="294"/>
        <v>65</v>
      </c>
      <c r="BU1698" s="19">
        <v>15170.07</v>
      </c>
      <c r="BV1698" s="41">
        <v>15170.07</v>
      </c>
    </row>
    <row r="1699" spans="1:74">
      <c r="A1699" s="19" t="s">
        <v>6131</v>
      </c>
      <c r="B1699" s="39">
        <v>1988</v>
      </c>
      <c r="C1699" s="19">
        <f t="shared" si="287"/>
        <v>1988</v>
      </c>
      <c r="D1699" s="19" t="s">
        <v>8326</v>
      </c>
      <c r="E1699" s="19" t="str">
        <f t="shared" si="286"/>
        <v>Dec</v>
      </c>
      <c r="F1699" s="19">
        <v>17</v>
      </c>
      <c r="G1699" s="40">
        <f t="shared" si="288"/>
        <v>32494</v>
      </c>
      <c r="H1699" s="19">
        <v>3</v>
      </c>
      <c r="I1699" s="19">
        <v>15361.5</v>
      </c>
      <c r="J1699" s="41">
        <v>15361.5</v>
      </c>
      <c r="K1699" s="19" t="s">
        <v>8297</v>
      </c>
      <c r="L1699" s="19" t="str">
        <v>tier - 2</v>
      </c>
      <c r="M1699" s="19" t="s">
        <v>8298</v>
      </c>
      <c r="N1699" s="19" t="str">
        <v>tier - 3</v>
      </c>
      <c r="O1699" s="19" t="s">
        <v>8338</v>
      </c>
      <c r="P1699" s="19" t="str">
        <v>R1023</v>
      </c>
      <c r="Q1699" s="19">
        <f ca="1" t="shared" si="289"/>
        <v>36</v>
      </c>
      <c r="R1699" s="29"/>
      <c r="U1699" s="19" t="s">
        <v>8310</v>
      </c>
      <c r="V1699" s="19" t="str">
        <f t="shared" si="295"/>
        <v>Sep</v>
      </c>
      <c r="X1699" s="19">
        <f t="shared" si="296"/>
        <v>1978</v>
      </c>
      <c r="AG1699" s="19" t="s">
        <v>6106</v>
      </c>
      <c r="AH1699" s="19" t="s">
        <v>8336</v>
      </c>
      <c r="AI1699" s="19" t="s">
        <v>8297</v>
      </c>
      <c r="AJ1699" s="19" t="s">
        <v>8298</v>
      </c>
      <c r="AK1699" s="19" t="str">
        <v>tier - 2</v>
      </c>
      <c r="AL1699" s="19" t="str">
        <v>tier - 3</v>
      </c>
      <c r="AT1699" s="19" t="s">
        <v>8330</v>
      </c>
      <c r="AU1699" s="19" t="str">
        <v>R1011</v>
      </c>
      <c r="BD1699" s="39">
        <v>1959</v>
      </c>
      <c r="BE1699" s="19" t="str">
        <f t="shared" si="291"/>
        <v>Dec</v>
      </c>
      <c r="BF1699" s="19">
        <v>3</v>
      </c>
      <c r="BG1699" s="40">
        <f t="shared" si="292"/>
        <v>21887</v>
      </c>
      <c r="BM1699" s="39">
        <v>1962</v>
      </c>
      <c r="BN1699" s="19" t="str">
        <f t="shared" si="293"/>
        <v>Jun</v>
      </c>
      <c r="BO1699" s="19">
        <v>17</v>
      </c>
      <c r="BP1699" s="40">
        <f t="shared" si="290"/>
        <v>22814</v>
      </c>
      <c r="BQ1699" s="19">
        <f ca="1" t="shared" si="294"/>
        <v>63</v>
      </c>
      <c r="BU1699" s="19">
        <v>15174.81</v>
      </c>
      <c r="BV1699" s="41">
        <v>15174.81</v>
      </c>
    </row>
    <row r="1700" spans="1:74">
      <c r="A1700" s="19" t="s">
        <v>6134</v>
      </c>
      <c r="B1700" s="39">
        <v>1968</v>
      </c>
      <c r="C1700" s="19">
        <f t="shared" si="287"/>
        <v>1968</v>
      </c>
      <c r="D1700" s="19" t="s">
        <v>8296</v>
      </c>
      <c r="E1700" s="19" t="str">
        <f t="shared" si="286"/>
        <v>Jul</v>
      </c>
      <c r="F1700" s="19">
        <v>18</v>
      </c>
      <c r="G1700" s="40">
        <f t="shared" si="288"/>
        <v>25037</v>
      </c>
      <c r="H1700" s="19">
        <v>0</v>
      </c>
      <c r="I1700" s="19">
        <v>15363.77</v>
      </c>
      <c r="J1700" s="41">
        <v>15363.77</v>
      </c>
      <c r="K1700" s="19" t="s">
        <v>8297</v>
      </c>
      <c r="L1700" s="19" t="str">
        <v>tier - 2</v>
      </c>
      <c r="M1700" s="19" t="s">
        <v>8302</v>
      </c>
      <c r="N1700" s="19" t="str">
        <v>tier - 1</v>
      </c>
      <c r="O1700" s="19" t="s">
        <v>8343</v>
      </c>
      <c r="P1700" s="19" t="str">
        <v>R1026</v>
      </c>
      <c r="Q1700" s="19">
        <f ca="1" t="shared" si="289"/>
        <v>57</v>
      </c>
      <c r="R1700" s="29"/>
      <c r="U1700" s="19" t="s">
        <v>8301</v>
      </c>
      <c r="V1700" s="19" t="str">
        <f t="shared" si="295"/>
        <v>Nov</v>
      </c>
      <c r="X1700" s="19">
        <f t="shared" si="296"/>
        <v>1971</v>
      </c>
      <c r="AG1700" s="19" t="s">
        <v>6110</v>
      </c>
      <c r="AH1700" s="19" t="s">
        <v>8336</v>
      </c>
      <c r="AI1700" s="19" t="s">
        <v>8297</v>
      </c>
      <c r="AJ1700" s="19" t="s">
        <v>8302</v>
      </c>
      <c r="AK1700" s="19" t="str">
        <v>tier - 2</v>
      </c>
      <c r="AL1700" s="19" t="str">
        <v>tier - 1</v>
      </c>
      <c r="AT1700" s="19" t="s">
        <v>8315</v>
      </c>
      <c r="AU1700" s="19" t="str">
        <v>R1012</v>
      </c>
      <c r="BD1700" s="39">
        <v>1962</v>
      </c>
      <c r="BE1700" s="19" t="str">
        <f t="shared" si="291"/>
        <v>Jun</v>
      </c>
      <c r="BF1700" s="19">
        <v>17</v>
      </c>
      <c r="BG1700" s="40">
        <f t="shared" si="292"/>
        <v>22814</v>
      </c>
      <c r="BM1700" s="39">
        <v>1978</v>
      </c>
      <c r="BN1700" s="19" t="str">
        <f t="shared" si="293"/>
        <v>Nov</v>
      </c>
      <c r="BO1700" s="19">
        <v>23</v>
      </c>
      <c r="BP1700" s="40">
        <f t="shared" si="290"/>
        <v>28817</v>
      </c>
      <c r="BQ1700" s="19">
        <f ca="1" t="shared" si="294"/>
        <v>46</v>
      </c>
      <c r="BU1700" s="19">
        <v>15207.92</v>
      </c>
      <c r="BV1700" s="41">
        <v>15207.92</v>
      </c>
    </row>
    <row r="1701" spans="1:74">
      <c r="A1701" s="19" t="s">
        <v>6138</v>
      </c>
      <c r="B1701" s="39">
        <v>1962</v>
      </c>
      <c r="C1701" s="19">
        <f t="shared" si="287"/>
        <v>1962</v>
      </c>
      <c r="D1701" s="19" t="s">
        <v>8310</v>
      </c>
      <c r="E1701" s="19" t="str">
        <f t="shared" si="286"/>
        <v>Sep</v>
      </c>
      <c r="F1701" s="19">
        <v>6</v>
      </c>
      <c r="G1701" s="40">
        <f t="shared" si="288"/>
        <v>22895</v>
      </c>
      <c r="H1701" s="19">
        <v>0</v>
      </c>
      <c r="I1701" s="19">
        <v>15368.22</v>
      </c>
      <c r="J1701" s="41">
        <v>15368.22</v>
      </c>
      <c r="K1701" s="19" t="s">
        <v>8297</v>
      </c>
      <c r="L1701" s="19" t="str">
        <v>tier - 2</v>
      </c>
      <c r="M1701" s="19" t="s">
        <v>8297</v>
      </c>
      <c r="N1701" s="19" t="str">
        <v>tier - 2</v>
      </c>
      <c r="O1701" s="19" t="s">
        <v>8330</v>
      </c>
      <c r="P1701" s="19" t="str">
        <v>R1011</v>
      </c>
      <c r="Q1701" s="19">
        <f ca="1" t="shared" si="289"/>
        <v>63</v>
      </c>
      <c r="R1701" s="29"/>
      <c r="U1701" s="19" t="s">
        <v>8329</v>
      </c>
      <c r="V1701" s="19" t="str">
        <f t="shared" si="295"/>
        <v>Oct</v>
      </c>
      <c r="X1701" s="19">
        <f t="shared" si="296"/>
        <v>1962</v>
      </c>
      <c r="AG1701" s="19" t="s">
        <v>6114</v>
      </c>
      <c r="AH1701" s="19" t="s">
        <v>8336</v>
      </c>
      <c r="AI1701" s="19" t="s">
        <v>8297</v>
      </c>
      <c r="AJ1701" s="19" t="s">
        <v>8302</v>
      </c>
      <c r="AK1701" s="19" t="str">
        <v>tier - 2</v>
      </c>
      <c r="AL1701" s="19" t="str">
        <v>tier - 1</v>
      </c>
      <c r="AT1701" s="19" t="s">
        <v>8315</v>
      </c>
      <c r="AU1701" s="19" t="str">
        <v>R1012</v>
      </c>
      <c r="BD1701" s="39">
        <v>1978</v>
      </c>
      <c r="BE1701" s="19" t="str">
        <f t="shared" si="291"/>
        <v>Nov</v>
      </c>
      <c r="BF1701" s="19">
        <v>23</v>
      </c>
      <c r="BG1701" s="40">
        <f t="shared" si="292"/>
        <v>28817</v>
      </c>
      <c r="BM1701" s="39">
        <v>1960</v>
      </c>
      <c r="BN1701" s="19" t="str">
        <f t="shared" si="293"/>
        <v>Jul</v>
      </c>
      <c r="BO1701" s="19">
        <v>25</v>
      </c>
      <c r="BP1701" s="40">
        <f t="shared" si="290"/>
        <v>22122</v>
      </c>
      <c r="BQ1701" s="19">
        <f ca="1" t="shared" si="294"/>
        <v>65</v>
      </c>
      <c r="BU1701" s="19">
        <v>15230.32</v>
      </c>
      <c r="BV1701" s="41">
        <v>15230.32</v>
      </c>
    </row>
    <row r="1702" spans="1:74">
      <c r="A1702" s="19" t="s">
        <v>6142</v>
      </c>
      <c r="B1702" s="39">
        <v>1964</v>
      </c>
      <c r="C1702" s="19">
        <f t="shared" si="287"/>
        <v>1964</v>
      </c>
      <c r="D1702" s="19" t="s">
        <v>8310</v>
      </c>
      <c r="E1702" s="19" t="str">
        <f t="shared" si="286"/>
        <v>Sep</v>
      </c>
      <c r="F1702" s="19">
        <v>4</v>
      </c>
      <c r="G1702" s="40">
        <f t="shared" si="288"/>
        <v>23624</v>
      </c>
      <c r="H1702" s="19">
        <v>0</v>
      </c>
      <c r="I1702" s="19">
        <v>15377.77</v>
      </c>
      <c r="J1702" s="41">
        <v>15377.77</v>
      </c>
      <c r="K1702" s="19" t="s">
        <v>8297</v>
      </c>
      <c r="L1702" s="19" t="str">
        <v>tier - 2</v>
      </c>
      <c r="M1702" s="19" t="s">
        <v>8297</v>
      </c>
      <c r="N1702" s="19" t="str">
        <v>tier - 2</v>
      </c>
      <c r="O1702" s="19" t="s">
        <v>8315</v>
      </c>
      <c r="P1702" s="19" t="str">
        <v>R1012</v>
      </c>
      <c r="Q1702" s="19">
        <f ca="1" t="shared" si="289"/>
        <v>61</v>
      </c>
      <c r="R1702" s="29"/>
      <c r="U1702" s="19" t="s">
        <v>8303</v>
      </c>
      <c r="V1702" s="19" t="str">
        <f t="shared" si="295"/>
        <v>Jun</v>
      </c>
      <c r="X1702" s="19">
        <f t="shared" si="296"/>
        <v>1959</v>
      </c>
      <c r="AG1702" s="19" t="s">
        <v>6117</v>
      </c>
      <c r="AH1702" s="19" t="s">
        <v>8336</v>
      </c>
      <c r="AI1702" s="19" t="s">
        <v>8297</v>
      </c>
      <c r="AJ1702" s="19" t="s">
        <v>8297</v>
      </c>
      <c r="AK1702" s="19" t="str">
        <v>tier - 2</v>
      </c>
      <c r="AL1702" s="19" t="str">
        <v>tier - 2</v>
      </c>
      <c r="AT1702" s="19" t="s">
        <v>8337</v>
      </c>
      <c r="AU1702" s="19" t="str">
        <v>R1024</v>
      </c>
      <c r="BD1702" s="39">
        <v>1960</v>
      </c>
      <c r="BE1702" s="19" t="str">
        <f t="shared" si="291"/>
        <v>Jul</v>
      </c>
      <c r="BF1702" s="19">
        <v>25</v>
      </c>
      <c r="BG1702" s="40">
        <f t="shared" si="292"/>
        <v>22122</v>
      </c>
      <c r="BM1702" s="39">
        <v>1969</v>
      </c>
      <c r="BN1702" s="19" t="str">
        <f t="shared" si="293"/>
        <v>Sep</v>
      </c>
      <c r="BO1702" s="19">
        <v>16</v>
      </c>
      <c r="BP1702" s="40">
        <f t="shared" si="290"/>
        <v>25462</v>
      </c>
      <c r="BQ1702" s="19">
        <f ca="1" t="shared" si="294"/>
        <v>56</v>
      </c>
      <c r="BU1702" s="19">
        <v>15260.52</v>
      </c>
      <c r="BV1702" s="41">
        <v>15260.52</v>
      </c>
    </row>
    <row r="1703" spans="1:74">
      <c r="A1703" s="19" t="s">
        <v>6145</v>
      </c>
      <c r="B1703" s="39">
        <v>1990</v>
      </c>
      <c r="C1703" s="19">
        <f t="shared" si="287"/>
        <v>1990</v>
      </c>
      <c r="D1703" s="19" t="s">
        <v>8329</v>
      </c>
      <c r="E1703" s="19" t="str">
        <f t="shared" si="286"/>
        <v>Oct</v>
      </c>
      <c r="F1703" s="19">
        <v>25</v>
      </c>
      <c r="G1703" s="40">
        <f t="shared" si="288"/>
        <v>33171</v>
      </c>
      <c r="H1703" s="19">
        <v>3</v>
      </c>
      <c r="I1703" s="19">
        <v>15440.2</v>
      </c>
      <c r="J1703" s="41">
        <v>15440.2</v>
      </c>
      <c r="K1703" s="19" t="s">
        <v>8297</v>
      </c>
      <c r="L1703" s="19" t="str">
        <v>tier - 2</v>
      </c>
      <c r="M1703" s="19" t="s">
        <v>8302</v>
      </c>
      <c r="N1703" s="19" t="str">
        <v>tier - 1</v>
      </c>
      <c r="O1703" s="19" t="s">
        <v>8315</v>
      </c>
      <c r="P1703" s="19" t="str">
        <v>R1012</v>
      </c>
      <c r="Q1703" s="19">
        <f ca="1" t="shared" si="289"/>
        <v>35</v>
      </c>
      <c r="R1703" s="29"/>
      <c r="U1703" s="19" t="s">
        <v>8326</v>
      </c>
      <c r="V1703" s="19" t="str">
        <f t="shared" si="295"/>
        <v>Dec</v>
      </c>
      <c r="X1703" s="19">
        <f t="shared" si="296"/>
        <v>1959</v>
      </c>
      <c r="AG1703" s="19" t="s">
        <v>6121</v>
      </c>
      <c r="AH1703" s="19" t="s">
        <v>8336</v>
      </c>
      <c r="AI1703" s="19" t="s">
        <v>8297</v>
      </c>
      <c r="AJ1703" s="19" t="s">
        <v>8297</v>
      </c>
      <c r="AK1703" s="19" t="str">
        <v>tier - 2</v>
      </c>
      <c r="AL1703" s="19" t="str">
        <v>tier - 2</v>
      </c>
      <c r="AT1703" s="19" t="s">
        <v>8338</v>
      </c>
      <c r="AU1703" s="19" t="str">
        <v>R1023</v>
      </c>
      <c r="BD1703" s="39">
        <v>1969</v>
      </c>
      <c r="BE1703" s="19" t="str">
        <f t="shared" si="291"/>
        <v>Sep</v>
      </c>
      <c r="BF1703" s="19">
        <v>16</v>
      </c>
      <c r="BG1703" s="40">
        <f t="shared" si="292"/>
        <v>25462</v>
      </c>
      <c r="BM1703" s="39">
        <v>1963</v>
      </c>
      <c r="BN1703" s="19" t="str">
        <f t="shared" si="293"/>
        <v>Dec</v>
      </c>
      <c r="BO1703" s="19">
        <v>13</v>
      </c>
      <c r="BP1703" s="40">
        <f t="shared" si="290"/>
        <v>23358</v>
      </c>
      <c r="BQ1703" s="19">
        <f ca="1" t="shared" si="294"/>
        <v>61</v>
      </c>
      <c r="BU1703" s="19">
        <v>15322.77</v>
      </c>
      <c r="BV1703" s="41">
        <v>15322.77</v>
      </c>
    </row>
    <row r="1704" spans="1:74">
      <c r="A1704" s="19" t="s">
        <v>6148</v>
      </c>
      <c r="B1704" s="39">
        <v>1976</v>
      </c>
      <c r="C1704" s="19">
        <f t="shared" si="287"/>
        <v>1976</v>
      </c>
      <c r="D1704" s="19" t="s">
        <v>8296</v>
      </c>
      <c r="E1704" s="19" t="str">
        <f t="shared" si="286"/>
        <v>Jul</v>
      </c>
      <c r="F1704" s="19">
        <v>20</v>
      </c>
      <c r="G1704" s="40">
        <f t="shared" si="288"/>
        <v>27961</v>
      </c>
      <c r="H1704" s="19">
        <v>2</v>
      </c>
      <c r="I1704" s="19">
        <v>15450.48</v>
      </c>
      <c r="J1704" s="41">
        <v>15450.48</v>
      </c>
      <c r="K1704" s="19" t="s">
        <v>8297</v>
      </c>
      <c r="L1704" s="19" t="str">
        <v>tier - 2</v>
      </c>
      <c r="M1704" s="19" t="s">
        <v>8302</v>
      </c>
      <c r="N1704" s="19" t="str">
        <v>tier - 1</v>
      </c>
      <c r="O1704" s="19" t="s">
        <v>8343</v>
      </c>
      <c r="P1704" s="19" t="str">
        <v>R1026</v>
      </c>
      <c r="Q1704" s="19">
        <f ca="1" t="shared" si="289"/>
        <v>49</v>
      </c>
      <c r="R1704" s="29"/>
      <c r="U1704" s="19" t="s">
        <v>8303</v>
      </c>
      <c r="V1704" s="19" t="str">
        <f t="shared" si="295"/>
        <v>Jun</v>
      </c>
      <c r="X1704" s="19">
        <f t="shared" si="296"/>
        <v>1962</v>
      </c>
      <c r="AG1704" s="19" t="s">
        <v>6125</v>
      </c>
      <c r="AH1704" s="19" t="s">
        <v>8336</v>
      </c>
      <c r="AI1704" s="19" t="s">
        <v>8297</v>
      </c>
      <c r="AJ1704" s="19" t="s">
        <v>8298</v>
      </c>
      <c r="AK1704" s="19" t="str">
        <v>tier - 2</v>
      </c>
      <c r="AL1704" s="19" t="str">
        <v>tier - 3</v>
      </c>
      <c r="AT1704" s="19" t="s">
        <v>8340</v>
      </c>
      <c r="AU1704" s="19" t="str">
        <v>R1021</v>
      </c>
      <c r="BD1704" s="39">
        <v>1963</v>
      </c>
      <c r="BE1704" s="19" t="str">
        <f t="shared" si="291"/>
        <v>Dec</v>
      </c>
      <c r="BF1704" s="19">
        <v>13</v>
      </c>
      <c r="BG1704" s="40">
        <f t="shared" si="292"/>
        <v>23358</v>
      </c>
      <c r="BM1704" s="39">
        <v>2001</v>
      </c>
      <c r="BN1704" s="19" t="str">
        <f t="shared" si="293"/>
        <v>Jul</v>
      </c>
      <c r="BO1704" s="19">
        <v>14</v>
      </c>
      <c r="BP1704" s="40">
        <f t="shared" si="290"/>
        <v>37086</v>
      </c>
      <c r="BQ1704" s="19">
        <f ca="1" t="shared" si="294"/>
        <v>24</v>
      </c>
      <c r="BU1704" s="19">
        <v>15359.1</v>
      </c>
      <c r="BV1704" s="41">
        <v>15359.1</v>
      </c>
    </row>
    <row r="1705" spans="1:74">
      <c r="A1705" s="19" t="s">
        <v>6151</v>
      </c>
      <c r="B1705" s="39">
        <v>2004</v>
      </c>
      <c r="C1705" s="19">
        <f t="shared" si="287"/>
        <v>2004</v>
      </c>
      <c r="D1705" s="19" t="s">
        <v>8296</v>
      </c>
      <c r="E1705" s="19" t="str">
        <f t="shared" si="286"/>
        <v>Jul</v>
      </c>
      <c r="F1705" s="19">
        <v>17</v>
      </c>
      <c r="G1705" s="40">
        <f t="shared" si="288"/>
        <v>38185</v>
      </c>
      <c r="H1705" s="19">
        <v>0</v>
      </c>
      <c r="I1705" s="19">
        <v>15518.18</v>
      </c>
      <c r="J1705" s="41">
        <v>15518.18</v>
      </c>
      <c r="K1705" s="19" t="s">
        <v>8297</v>
      </c>
      <c r="L1705" s="19" t="str">
        <v>tier - 2</v>
      </c>
      <c r="M1705" s="19" t="s">
        <v>8298</v>
      </c>
      <c r="N1705" s="19" t="str">
        <v>tier - 3</v>
      </c>
      <c r="O1705" s="19" t="s">
        <v>8331</v>
      </c>
      <c r="P1705" s="19" t="str">
        <v>R1015</v>
      </c>
      <c r="Q1705" s="19">
        <f ca="1" t="shared" si="289"/>
        <v>21</v>
      </c>
      <c r="R1705" s="29"/>
      <c r="U1705" s="19" t="s">
        <v>8301</v>
      </c>
      <c r="V1705" s="19" t="str">
        <f t="shared" si="295"/>
        <v>Nov</v>
      </c>
      <c r="X1705" s="19">
        <f t="shared" si="296"/>
        <v>1978</v>
      </c>
      <c r="AG1705" s="19" t="s">
        <v>6128</v>
      </c>
      <c r="AH1705" s="19" t="s">
        <v>8336</v>
      </c>
      <c r="AI1705" s="19" t="s">
        <v>8297</v>
      </c>
      <c r="AJ1705" s="19" t="s">
        <v>8298</v>
      </c>
      <c r="AK1705" s="19" t="str">
        <v>tier - 2</v>
      </c>
      <c r="AL1705" s="19" t="str">
        <v>tier - 3</v>
      </c>
      <c r="AT1705" s="19" t="s">
        <v>8337</v>
      </c>
      <c r="AU1705" s="19" t="str">
        <v>R1024</v>
      </c>
      <c r="BD1705" s="39">
        <v>2001</v>
      </c>
      <c r="BE1705" s="19" t="str">
        <f t="shared" si="291"/>
        <v>Jul</v>
      </c>
      <c r="BF1705" s="19">
        <v>14</v>
      </c>
      <c r="BG1705" s="40">
        <f t="shared" si="292"/>
        <v>37086</v>
      </c>
      <c r="BM1705" s="39">
        <v>1988</v>
      </c>
      <c r="BN1705" s="19" t="str">
        <f t="shared" si="293"/>
        <v>Dec</v>
      </c>
      <c r="BO1705" s="19">
        <v>17</v>
      </c>
      <c r="BP1705" s="40">
        <f t="shared" si="290"/>
        <v>32494</v>
      </c>
      <c r="BQ1705" s="19">
        <f ca="1" t="shared" si="294"/>
        <v>36</v>
      </c>
      <c r="BU1705" s="19">
        <v>15361.5</v>
      </c>
      <c r="BV1705" s="41">
        <v>15361.5</v>
      </c>
    </row>
    <row r="1706" spans="1:74">
      <c r="A1706" s="19" t="s">
        <v>6155</v>
      </c>
      <c r="B1706" s="39">
        <v>1974</v>
      </c>
      <c r="C1706" s="19">
        <f t="shared" si="287"/>
        <v>1974</v>
      </c>
      <c r="D1706" s="19" t="s">
        <v>8303</v>
      </c>
      <c r="E1706" s="19" t="str">
        <f t="shared" si="286"/>
        <v>Jun</v>
      </c>
      <c r="F1706" s="19">
        <v>28</v>
      </c>
      <c r="G1706" s="40">
        <f t="shared" si="288"/>
        <v>27208</v>
      </c>
      <c r="H1706" s="19">
        <v>0</v>
      </c>
      <c r="I1706" s="19">
        <v>15532.16</v>
      </c>
      <c r="J1706" s="41">
        <v>15532.16</v>
      </c>
      <c r="K1706" s="19" t="s">
        <v>8297</v>
      </c>
      <c r="L1706" s="19" t="str">
        <v>tier - 2</v>
      </c>
      <c r="M1706" s="19" t="s">
        <v>8297</v>
      </c>
      <c r="N1706" s="19" t="str">
        <v>tier - 2</v>
      </c>
      <c r="O1706" s="19" t="s">
        <v>8343</v>
      </c>
      <c r="P1706" s="19" t="str">
        <v>R1026</v>
      </c>
      <c r="Q1706" s="19">
        <f ca="1" t="shared" si="289"/>
        <v>51</v>
      </c>
      <c r="R1706" s="29"/>
      <c r="U1706" s="19" t="s">
        <v>8296</v>
      </c>
      <c r="V1706" s="19" t="str">
        <f t="shared" si="295"/>
        <v>Jul</v>
      </c>
      <c r="X1706" s="19">
        <f t="shared" si="296"/>
        <v>1960</v>
      </c>
      <c r="AG1706" s="19" t="s">
        <v>6131</v>
      </c>
      <c r="AH1706" s="19" t="s">
        <v>8336</v>
      </c>
      <c r="AI1706" s="19" t="s">
        <v>8297</v>
      </c>
      <c r="AJ1706" s="19" t="s">
        <v>8298</v>
      </c>
      <c r="AK1706" s="19" t="str">
        <v>tier - 2</v>
      </c>
      <c r="AL1706" s="19" t="str">
        <v>tier - 3</v>
      </c>
      <c r="AT1706" s="19" t="s">
        <v>8338</v>
      </c>
      <c r="AU1706" s="19" t="str">
        <v>R1023</v>
      </c>
      <c r="BD1706" s="39">
        <v>1988</v>
      </c>
      <c r="BE1706" s="19" t="str">
        <f t="shared" si="291"/>
        <v>Dec</v>
      </c>
      <c r="BF1706" s="19">
        <v>17</v>
      </c>
      <c r="BG1706" s="40">
        <f t="shared" si="292"/>
        <v>32494</v>
      </c>
      <c r="BM1706" s="39">
        <v>1968</v>
      </c>
      <c r="BN1706" s="19" t="str">
        <f t="shared" si="293"/>
        <v>Jul</v>
      </c>
      <c r="BO1706" s="19">
        <v>18</v>
      </c>
      <c r="BP1706" s="40">
        <f t="shared" si="290"/>
        <v>25037</v>
      </c>
      <c r="BQ1706" s="19">
        <f ca="1" t="shared" si="294"/>
        <v>57</v>
      </c>
      <c r="BU1706" s="19">
        <v>15363.77</v>
      </c>
      <c r="BV1706" s="41">
        <v>15363.77</v>
      </c>
    </row>
    <row r="1707" spans="1:74">
      <c r="A1707" s="19" t="s">
        <v>6158</v>
      </c>
      <c r="B1707" s="39">
        <v>1959</v>
      </c>
      <c r="C1707" s="19">
        <f t="shared" si="287"/>
        <v>1959</v>
      </c>
      <c r="D1707" s="19" t="s">
        <v>8329</v>
      </c>
      <c r="E1707" s="19" t="str">
        <f t="shared" si="286"/>
        <v>Oct</v>
      </c>
      <c r="F1707" s="19">
        <v>2</v>
      </c>
      <c r="G1707" s="40">
        <f t="shared" si="288"/>
        <v>21825</v>
      </c>
      <c r="H1707" s="19">
        <v>3</v>
      </c>
      <c r="I1707" s="19">
        <v>15555.19</v>
      </c>
      <c r="J1707" s="41">
        <v>15555.19</v>
      </c>
      <c r="K1707" s="19" t="s">
        <v>8297</v>
      </c>
      <c r="L1707" s="19" t="str">
        <v>tier - 2</v>
      </c>
      <c r="M1707" s="19" t="s">
        <v>8298</v>
      </c>
      <c r="N1707" s="19" t="str">
        <v>tier - 3</v>
      </c>
      <c r="O1707" s="19" t="s">
        <v>8315</v>
      </c>
      <c r="P1707" s="19" t="str">
        <v>R1012</v>
      </c>
      <c r="Q1707" s="19">
        <f ca="1" t="shared" si="289"/>
        <v>66</v>
      </c>
      <c r="R1707" s="29"/>
      <c r="U1707" s="19" t="s">
        <v>8310</v>
      </c>
      <c r="V1707" s="19" t="str">
        <f t="shared" si="295"/>
        <v>Sep</v>
      </c>
      <c r="X1707" s="19">
        <f t="shared" si="296"/>
        <v>1969</v>
      </c>
      <c r="AG1707" s="19" t="s">
        <v>6134</v>
      </c>
      <c r="AH1707" s="19" t="s">
        <v>8336</v>
      </c>
      <c r="AI1707" s="19" t="s">
        <v>8297</v>
      </c>
      <c r="AJ1707" s="19" t="s">
        <v>8302</v>
      </c>
      <c r="AK1707" s="19" t="str">
        <v>tier - 2</v>
      </c>
      <c r="AL1707" s="19" t="str">
        <v>tier - 1</v>
      </c>
      <c r="AT1707" s="19" t="s">
        <v>8343</v>
      </c>
      <c r="AU1707" s="19" t="str">
        <v>R1026</v>
      </c>
      <c r="BD1707" s="39">
        <v>1968</v>
      </c>
      <c r="BE1707" s="19" t="str">
        <f t="shared" si="291"/>
        <v>Jul</v>
      </c>
      <c r="BF1707" s="19">
        <v>18</v>
      </c>
      <c r="BG1707" s="40">
        <f t="shared" si="292"/>
        <v>25037</v>
      </c>
      <c r="BM1707" s="39">
        <v>1962</v>
      </c>
      <c r="BN1707" s="19" t="str">
        <f t="shared" si="293"/>
        <v>Sep</v>
      </c>
      <c r="BO1707" s="19">
        <v>6</v>
      </c>
      <c r="BP1707" s="40">
        <f t="shared" si="290"/>
        <v>22895</v>
      </c>
      <c r="BQ1707" s="19">
        <f ca="1" t="shared" si="294"/>
        <v>63</v>
      </c>
      <c r="BU1707" s="19">
        <v>15368.22</v>
      </c>
      <c r="BV1707" s="41">
        <v>15368.22</v>
      </c>
    </row>
    <row r="1708" spans="1:74">
      <c r="A1708" s="19" t="s">
        <v>6161</v>
      </c>
      <c r="B1708" s="39">
        <v>1974</v>
      </c>
      <c r="C1708" s="19">
        <f t="shared" si="287"/>
        <v>1974</v>
      </c>
      <c r="D1708" s="19" t="s">
        <v>8296</v>
      </c>
      <c r="E1708" s="19" t="str">
        <f t="shared" si="286"/>
        <v>Jul</v>
      </c>
      <c r="F1708" s="19">
        <v>30</v>
      </c>
      <c r="G1708" s="40">
        <f t="shared" si="288"/>
        <v>27240</v>
      </c>
      <c r="H1708" s="19">
        <v>0</v>
      </c>
      <c r="I1708" s="19">
        <v>15556.67</v>
      </c>
      <c r="J1708" s="41">
        <v>15556.67</v>
      </c>
      <c r="K1708" s="19" t="s">
        <v>8297</v>
      </c>
      <c r="L1708" s="19" t="str">
        <v>tier - 2</v>
      </c>
      <c r="M1708" s="19" t="s">
        <v>8297</v>
      </c>
      <c r="N1708" s="19" t="str">
        <v>tier - 2</v>
      </c>
      <c r="O1708" s="19" t="s">
        <v>8315</v>
      </c>
      <c r="P1708" s="19" t="str">
        <v>R1012</v>
      </c>
      <c r="Q1708" s="19">
        <f ca="1" t="shared" si="289"/>
        <v>51</v>
      </c>
      <c r="R1708" s="29"/>
      <c r="U1708" s="19" t="s">
        <v>8326</v>
      </c>
      <c r="V1708" s="19" t="str">
        <f t="shared" si="295"/>
        <v>Dec</v>
      </c>
      <c r="X1708" s="19">
        <f t="shared" si="296"/>
        <v>1963</v>
      </c>
      <c r="AG1708" s="19" t="s">
        <v>6138</v>
      </c>
      <c r="AH1708" s="19" t="s">
        <v>8336</v>
      </c>
      <c r="AI1708" s="19" t="s">
        <v>8297</v>
      </c>
      <c r="AJ1708" s="19" t="s">
        <v>8297</v>
      </c>
      <c r="AK1708" s="19" t="str">
        <v>tier - 2</v>
      </c>
      <c r="AL1708" s="19" t="str">
        <v>tier - 2</v>
      </c>
      <c r="AT1708" s="19" t="s">
        <v>8330</v>
      </c>
      <c r="AU1708" s="19" t="str">
        <v>R1011</v>
      </c>
      <c r="BD1708" s="39">
        <v>1962</v>
      </c>
      <c r="BE1708" s="19" t="str">
        <f t="shared" si="291"/>
        <v>Sep</v>
      </c>
      <c r="BF1708" s="19">
        <v>6</v>
      </c>
      <c r="BG1708" s="40">
        <f t="shared" si="292"/>
        <v>22895</v>
      </c>
      <c r="BM1708" s="39">
        <v>1964</v>
      </c>
      <c r="BN1708" s="19" t="str">
        <f t="shared" si="293"/>
        <v>Sep</v>
      </c>
      <c r="BO1708" s="19">
        <v>4</v>
      </c>
      <c r="BP1708" s="40">
        <f t="shared" si="290"/>
        <v>23624</v>
      </c>
      <c r="BQ1708" s="19">
        <f ca="1" t="shared" si="294"/>
        <v>61</v>
      </c>
      <c r="BU1708" s="19">
        <v>15377.77</v>
      </c>
      <c r="BV1708" s="41">
        <v>15377.77</v>
      </c>
    </row>
    <row r="1709" spans="1:74">
      <c r="A1709" s="19" t="s">
        <v>6164</v>
      </c>
      <c r="B1709" s="39">
        <v>1965</v>
      </c>
      <c r="C1709" s="19">
        <f t="shared" si="287"/>
        <v>1965</v>
      </c>
      <c r="D1709" s="19" t="s">
        <v>8329</v>
      </c>
      <c r="E1709" s="19" t="str">
        <f t="shared" si="286"/>
        <v>Oct</v>
      </c>
      <c r="F1709" s="19">
        <v>28</v>
      </c>
      <c r="G1709" s="40">
        <f t="shared" si="288"/>
        <v>24043</v>
      </c>
      <c r="H1709" s="19">
        <v>0</v>
      </c>
      <c r="I1709" s="19">
        <v>15608.58</v>
      </c>
      <c r="J1709" s="41">
        <v>15608.58</v>
      </c>
      <c r="K1709" s="19" t="s">
        <v>8297</v>
      </c>
      <c r="L1709" s="19" t="str">
        <v>tier - 2</v>
      </c>
      <c r="M1709" s="19" t="s">
        <v>8297</v>
      </c>
      <c r="N1709" s="19" t="str">
        <v>tier - 2</v>
      </c>
      <c r="O1709" s="19" t="s">
        <v>8343</v>
      </c>
      <c r="P1709" s="19" t="str">
        <v>R1026</v>
      </c>
      <c r="Q1709" s="19">
        <f ca="1" t="shared" si="289"/>
        <v>60</v>
      </c>
      <c r="R1709" s="29"/>
      <c r="U1709" s="19" t="s">
        <v>8296</v>
      </c>
      <c r="V1709" s="19" t="str">
        <f t="shared" si="295"/>
        <v>Jul</v>
      </c>
      <c r="X1709" s="19">
        <f t="shared" si="296"/>
        <v>2001</v>
      </c>
      <c r="AG1709" s="19" t="s">
        <v>6142</v>
      </c>
      <c r="AH1709" s="19" t="s">
        <v>8336</v>
      </c>
      <c r="AI1709" s="19" t="s">
        <v>8297</v>
      </c>
      <c r="AJ1709" s="19" t="s">
        <v>8297</v>
      </c>
      <c r="AK1709" s="19" t="str">
        <v>tier - 2</v>
      </c>
      <c r="AL1709" s="19" t="str">
        <v>tier - 2</v>
      </c>
      <c r="AT1709" s="19" t="s">
        <v>8315</v>
      </c>
      <c r="AU1709" s="19" t="str">
        <v>R1012</v>
      </c>
      <c r="BD1709" s="39">
        <v>1964</v>
      </c>
      <c r="BE1709" s="19" t="str">
        <f t="shared" si="291"/>
        <v>Sep</v>
      </c>
      <c r="BF1709" s="19">
        <v>4</v>
      </c>
      <c r="BG1709" s="40">
        <f t="shared" si="292"/>
        <v>23624</v>
      </c>
      <c r="BM1709" s="39">
        <v>1990</v>
      </c>
      <c r="BN1709" s="19" t="str">
        <f t="shared" si="293"/>
        <v>Oct</v>
      </c>
      <c r="BO1709" s="19">
        <v>25</v>
      </c>
      <c r="BP1709" s="40">
        <f t="shared" si="290"/>
        <v>33171</v>
      </c>
      <c r="BQ1709" s="19">
        <f ca="1" t="shared" si="294"/>
        <v>35</v>
      </c>
      <c r="BU1709" s="19">
        <v>15440.2</v>
      </c>
      <c r="BV1709" s="41">
        <v>15440.2</v>
      </c>
    </row>
    <row r="1710" spans="1:74">
      <c r="A1710" s="19" t="s">
        <v>6167</v>
      </c>
      <c r="B1710" s="39">
        <v>1960</v>
      </c>
      <c r="C1710" s="19">
        <f t="shared" si="287"/>
        <v>1960</v>
      </c>
      <c r="D1710" s="19" t="s">
        <v>8303</v>
      </c>
      <c r="E1710" s="19" t="str">
        <f t="shared" si="286"/>
        <v>Jun</v>
      </c>
      <c r="F1710" s="19">
        <v>6</v>
      </c>
      <c r="G1710" s="40">
        <f t="shared" si="288"/>
        <v>22073</v>
      </c>
      <c r="H1710" s="19">
        <v>3</v>
      </c>
      <c r="I1710" s="19">
        <v>15612.19</v>
      </c>
      <c r="J1710" s="41">
        <v>15612.19</v>
      </c>
      <c r="K1710" s="19" t="s">
        <v>8297</v>
      </c>
      <c r="L1710" s="19" t="str">
        <v>tier - 2</v>
      </c>
      <c r="M1710" s="19" t="s">
        <v>8297</v>
      </c>
      <c r="N1710" s="19" t="str">
        <v>tier - 2</v>
      </c>
      <c r="O1710" s="19" t="s">
        <v>8315</v>
      </c>
      <c r="P1710" s="19" t="str">
        <v>R1012</v>
      </c>
      <c r="Q1710" s="19">
        <f ca="1" t="shared" si="289"/>
        <v>65</v>
      </c>
      <c r="R1710" s="29"/>
      <c r="U1710" s="19" t="s">
        <v>8326</v>
      </c>
      <c r="V1710" s="19" t="str">
        <f t="shared" si="295"/>
        <v>Dec</v>
      </c>
      <c r="X1710" s="19">
        <f t="shared" si="296"/>
        <v>1988</v>
      </c>
      <c r="AG1710" s="19" t="s">
        <v>6145</v>
      </c>
      <c r="AH1710" s="19" t="s">
        <v>8336</v>
      </c>
      <c r="AI1710" s="19" t="s">
        <v>8297</v>
      </c>
      <c r="AJ1710" s="19" t="s">
        <v>8302</v>
      </c>
      <c r="AK1710" s="19" t="str">
        <v>tier - 2</v>
      </c>
      <c r="AL1710" s="19" t="str">
        <v>tier - 1</v>
      </c>
      <c r="AT1710" s="19" t="s">
        <v>8315</v>
      </c>
      <c r="AU1710" s="19" t="str">
        <v>R1012</v>
      </c>
      <c r="BD1710" s="39">
        <v>1990</v>
      </c>
      <c r="BE1710" s="19" t="str">
        <f t="shared" si="291"/>
        <v>Oct</v>
      </c>
      <c r="BF1710" s="19">
        <v>25</v>
      </c>
      <c r="BG1710" s="40">
        <f t="shared" si="292"/>
        <v>33171</v>
      </c>
      <c r="BM1710" s="39">
        <v>1976</v>
      </c>
      <c r="BN1710" s="19" t="str">
        <f t="shared" si="293"/>
        <v>Jul</v>
      </c>
      <c r="BO1710" s="19">
        <v>20</v>
      </c>
      <c r="BP1710" s="40">
        <f t="shared" si="290"/>
        <v>27961</v>
      </c>
      <c r="BQ1710" s="19">
        <f ca="1" t="shared" si="294"/>
        <v>49</v>
      </c>
      <c r="BU1710" s="19">
        <v>15450.48</v>
      </c>
      <c r="BV1710" s="41">
        <v>15450.48</v>
      </c>
    </row>
    <row r="1711" spans="1:74">
      <c r="A1711" s="19" t="s">
        <v>6170</v>
      </c>
      <c r="B1711" s="39">
        <v>1988</v>
      </c>
      <c r="C1711" s="19">
        <f t="shared" si="287"/>
        <v>1988</v>
      </c>
      <c r="D1711" s="19" t="s">
        <v>8326</v>
      </c>
      <c r="E1711" s="19" t="str">
        <f t="shared" si="286"/>
        <v>Dec</v>
      </c>
      <c r="F1711" s="19">
        <v>22</v>
      </c>
      <c r="G1711" s="40">
        <f t="shared" si="288"/>
        <v>32499</v>
      </c>
      <c r="H1711" s="19">
        <v>3</v>
      </c>
      <c r="I1711" s="19">
        <v>15646.28</v>
      </c>
      <c r="J1711" s="41">
        <v>15646.28</v>
      </c>
      <c r="K1711" s="19" t="s">
        <v>8297</v>
      </c>
      <c r="L1711" s="19" t="str">
        <v>tier - 2</v>
      </c>
      <c r="M1711" s="19" t="s">
        <v>8297</v>
      </c>
      <c r="N1711" s="19" t="str">
        <v>tier - 2</v>
      </c>
      <c r="O1711" s="19" t="s">
        <v>8330</v>
      </c>
      <c r="P1711" s="19" t="str">
        <v>R1011</v>
      </c>
      <c r="Q1711" s="19">
        <f ca="1" t="shared" si="289"/>
        <v>36</v>
      </c>
      <c r="R1711" s="29"/>
      <c r="U1711" s="19" t="s">
        <v>8296</v>
      </c>
      <c r="V1711" s="19" t="str">
        <f t="shared" si="295"/>
        <v>Jul</v>
      </c>
      <c r="X1711" s="19">
        <f t="shared" si="296"/>
        <v>1968</v>
      </c>
      <c r="AG1711" s="19" t="s">
        <v>6148</v>
      </c>
      <c r="AH1711" s="19" t="s">
        <v>8336</v>
      </c>
      <c r="AI1711" s="19" t="s">
        <v>8297</v>
      </c>
      <c r="AJ1711" s="19" t="s">
        <v>8302</v>
      </c>
      <c r="AK1711" s="19" t="str">
        <v>tier - 2</v>
      </c>
      <c r="AL1711" s="19" t="str">
        <v>tier - 1</v>
      </c>
      <c r="AT1711" s="19" t="s">
        <v>8343</v>
      </c>
      <c r="AU1711" s="19" t="str">
        <v>R1026</v>
      </c>
      <c r="BD1711" s="39">
        <v>1976</v>
      </c>
      <c r="BE1711" s="19" t="str">
        <f t="shared" si="291"/>
        <v>Jul</v>
      </c>
      <c r="BF1711" s="19">
        <v>20</v>
      </c>
      <c r="BG1711" s="40">
        <f t="shared" si="292"/>
        <v>27961</v>
      </c>
      <c r="BM1711" s="39">
        <v>2004</v>
      </c>
      <c r="BN1711" s="19" t="str">
        <f t="shared" si="293"/>
        <v>Jul</v>
      </c>
      <c r="BO1711" s="19">
        <v>17</v>
      </c>
      <c r="BP1711" s="40">
        <f t="shared" si="290"/>
        <v>38185</v>
      </c>
      <c r="BQ1711" s="19">
        <f ca="1" t="shared" si="294"/>
        <v>21</v>
      </c>
      <c r="BU1711" s="19">
        <v>15518.18</v>
      </c>
      <c r="BV1711" s="41">
        <v>15518.18</v>
      </c>
    </row>
    <row r="1712" spans="1:74">
      <c r="A1712" s="19" t="s">
        <v>6174</v>
      </c>
      <c r="B1712" s="39">
        <v>1973</v>
      </c>
      <c r="C1712" s="19">
        <f t="shared" si="287"/>
        <v>1973</v>
      </c>
      <c r="D1712" s="19" t="s">
        <v>8303</v>
      </c>
      <c r="E1712" s="19" t="str">
        <f t="shared" si="286"/>
        <v>Jun</v>
      </c>
      <c r="F1712" s="19">
        <v>26</v>
      </c>
      <c r="G1712" s="40">
        <f t="shared" si="288"/>
        <v>26841</v>
      </c>
      <c r="H1712" s="19">
        <v>0</v>
      </c>
      <c r="I1712" s="19">
        <v>15670.3</v>
      </c>
      <c r="J1712" s="41">
        <v>15670.3</v>
      </c>
      <c r="K1712" s="19" t="s">
        <v>8297</v>
      </c>
      <c r="L1712" s="19" t="str">
        <v>tier - 2</v>
      </c>
      <c r="M1712" s="19" t="s">
        <v>8297</v>
      </c>
      <c r="N1712" s="19" t="str">
        <v>tier - 2</v>
      </c>
      <c r="O1712" s="19" t="s">
        <v>8343</v>
      </c>
      <c r="P1712" s="19" t="str">
        <v>R1026</v>
      </c>
      <c r="Q1712" s="19">
        <f ca="1" t="shared" si="289"/>
        <v>52</v>
      </c>
      <c r="R1712" s="29"/>
      <c r="U1712" s="19" t="s">
        <v>8310</v>
      </c>
      <c r="V1712" s="19" t="str">
        <f t="shared" si="295"/>
        <v>Sep</v>
      </c>
      <c r="X1712" s="19">
        <f t="shared" si="296"/>
        <v>1962</v>
      </c>
      <c r="AG1712" s="19" t="s">
        <v>6151</v>
      </c>
      <c r="AH1712" s="19" t="s">
        <v>8336</v>
      </c>
      <c r="AI1712" s="19" t="s">
        <v>8297</v>
      </c>
      <c r="AJ1712" s="19" t="s">
        <v>8298</v>
      </c>
      <c r="AK1712" s="19" t="str">
        <v>tier - 2</v>
      </c>
      <c r="AL1712" s="19" t="str">
        <v>tier - 3</v>
      </c>
      <c r="AT1712" s="19" t="s">
        <v>8331</v>
      </c>
      <c r="AU1712" s="19" t="str">
        <v>R1015</v>
      </c>
      <c r="BD1712" s="39">
        <v>2004</v>
      </c>
      <c r="BE1712" s="19" t="str">
        <f t="shared" si="291"/>
        <v>Jul</v>
      </c>
      <c r="BF1712" s="19">
        <v>17</v>
      </c>
      <c r="BG1712" s="40">
        <f t="shared" si="292"/>
        <v>38185</v>
      </c>
      <c r="BM1712" s="39">
        <v>1974</v>
      </c>
      <c r="BN1712" s="19" t="str">
        <f t="shared" si="293"/>
        <v>Jun</v>
      </c>
      <c r="BO1712" s="19">
        <v>28</v>
      </c>
      <c r="BP1712" s="40">
        <f t="shared" si="290"/>
        <v>27208</v>
      </c>
      <c r="BQ1712" s="19">
        <f ca="1" t="shared" si="294"/>
        <v>51</v>
      </c>
      <c r="BU1712" s="19">
        <v>15532.16</v>
      </c>
      <c r="BV1712" s="41">
        <v>15532.16</v>
      </c>
    </row>
    <row r="1713" spans="1:74">
      <c r="A1713" s="19" t="s">
        <v>6176</v>
      </c>
      <c r="B1713" s="39">
        <v>1976</v>
      </c>
      <c r="C1713" s="19">
        <f t="shared" si="287"/>
        <v>1976</v>
      </c>
      <c r="D1713" s="19" t="s">
        <v>8310</v>
      </c>
      <c r="E1713" s="19" t="str">
        <f t="shared" si="286"/>
        <v>Sep</v>
      </c>
      <c r="F1713" s="19">
        <v>20</v>
      </c>
      <c r="G1713" s="40">
        <f t="shared" si="288"/>
        <v>28023</v>
      </c>
      <c r="H1713" s="19">
        <v>2</v>
      </c>
      <c r="I1713" s="19">
        <v>15698.86</v>
      </c>
      <c r="J1713" s="41">
        <v>15698.86</v>
      </c>
      <c r="K1713" s="19" t="s">
        <v>8297</v>
      </c>
      <c r="L1713" s="19" t="str">
        <v>tier - 2</v>
      </c>
      <c r="M1713" s="19" t="s">
        <v>8297</v>
      </c>
      <c r="N1713" s="19" t="str">
        <v>tier - 2</v>
      </c>
      <c r="O1713" s="19" t="s">
        <v>8315</v>
      </c>
      <c r="P1713" s="19" t="str">
        <v>R1012</v>
      </c>
      <c r="Q1713" s="19">
        <f ca="1" t="shared" si="289"/>
        <v>49</v>
      </c>
      <c r="R1713" s="29"/>
      <c r="U1713" s="19" t="s">
        <v>8310</v>
      </c>
      <c r="V1713" s="19" t="str">
        <f t="shared" si="295"/>
        <v>Sep</v>
      </c>
      <c r="X1713" s="19">
        <f t="shared" si="296"/>
        <v>1964</v>
      </c>
      <c r="AG1713" s="19" t="s">
        <v>6155</v>
      </c>
      <c r="AH1713" s="19" t="s">
        <v>8336</v>
      </c>
      <c r="AI1713" s="19" t="s">
        <v>8297</v>
      </c>
      <c r="AJ1713" s="19" t="s">
        <v>8297</v>
      </c>
      <c r="AK1713" s="19" t="str">
        <v>tier - 2</v>
      </c>
      <c r="AL1713" s="19" t="str">
        <v>tier - 2</v>
      </c>
      <c r="AT1713" s="19" t="s">
        <v>8343</v>
      </c>
      <c r="AU1713" s="19" t="str">
        <v>R1026</v>
      </c>
      <c r="BD1713" s="39">
        <v>1974</v>
      </c>
      <c r="BE1713" s="19" t="str">
        <f t="shared" si="291"/>
        <v>Jun</v>
      </c>
      <c r="BF1713" s="19">
        <v>28</v>
      </c>
      <c r="BG1713" s="40">
        <f t="shared" si="292"/>
        <v>27208</v>
      </c>
      <c r="BM1713" s="39">
        <v>1959</v>
      </c>
      <c r="BN1713" s="19" t="str">
        <f t="shared" si="293"/>
        <v>Oct</v>
      </c>
      <c r="BO1713" s="19">
        <v>2</v>
      </c>
      <c r="BP1713" s="40">
        <f t="shared" si="290"/>
        <v>21825</v>
      </c>
      <c r="BQ1713" s="19">
        <f ca="1" t="shared" si="294"/>
        <v>66</v>
      </c>
      <c r="BU1713" s="19">
        <v>15555.19</v>
      </c>
      <c r="BV1713" s="41">
        <v>15555.19</v>
      </c>
    </row>
    <row r="1714" spans="1:74">
      <c r="A1714" s="19" t="s">
        <v>6180</v>
      </c>
      <c r="B1714" s="39">
        <v>1974</v>
      </c>
      <c r="C1714" s="19">
        <f t="shared" si="287"/>
        <v>1974</v>
      </c>
      <c r="D1714" s="19" t="s">
        <v>8328</v>
      </c>
      <c r="E1714" s="19" t="str">
        <f t="shared" si="286"/>
        <v>Aug</v>
      </c>
      <c r="F1714" s="19">
        <v>29</v>
      </c>
      <c r="G1714" s="40">
        <f t="shared" si="288"/>
        <v>27270</v>
      </c>
      <c r="H1714" s="19">
        <v>0</v>
      </c>
      <c r="I1714" s="19">
        <v>15746.62</v>
      </c>
      <c r="J1714" s="41">
        <v>15746.62</v>
      </c>
      <c r="K1714" s="19" t="s">
        <v>8297</v>
      </c>
      <c r="L1714" s="19" t="str">
        <v>tier - 2</v>
      </c>
      <c r="M1714" s="19" t="s">
        <v>8302</v>
      </c>
      <c r="N1714" s="19" t="str">
        <v>tier - 1</v>
      </c>
      <c r="O1714" s="19" t="s">
        <v>8315</v>
      </c>
      <c r="P1714" s="19" t="str">
        <v>R1012</v>
      </c>
      <c r="Q1714" s="19">
        <f ca="1" t="shared" si="289"/>
        <v>51</v>
      </c>
      <c r="R1714" s="29"/>
      <c r="U1714" s="19" t="s">
        <v>8329</v>
      </c>
      <c r="V1714" s="19" t="str">
        <f t="shared" si="295"/>
        <v>Oct</v>
      </c>
      <c r="X1714" s="19">
        <f t="shared" si="296"/>
        <v>1990</v>
      </c>
      <c r="AG1714" s="19" t="s">
        <v>6158</v>
      </c>
      <c r="AH1714" s="19" t="s">
        <v>8336</v>
      </c>
      <c r="AI1714" s="19" t="s">
        <v>8297</v>
      </c>
      <c r="AJ1714" s="19" t="s">
        <v>8298</v>
      </c>
      <c r="AK1714" s="19" t="str">
        <v>tier - 2</v>
      </c>
      <c r="AL1714" s="19" t="str">
        <v>tier - 3</v>
      </c>
      <c r="AT1714" s="19" t="s">
        <v>8315</v>
      </c>
      <c r="AU1714" s="19" t="str">
        <v>R1012</v>
      </c>
      <c r="BD1714" s="39">
        <v>1959</v>
      </c>
      <c r="BE1714" s="19" t="str">
        <f t="shared" si="291"/>
        <v>Oct</v>
      </c>
      <c r="BF1714" s="19">
        <v>2</v>
      </c>
      <c r="BG1714" s="40">
        <f t="shared" si="292"/>
        <v>21825</v>
      </c>
      <c r="BM1714" s="39">
        <v>1974</v>
      </c>
      <c r="BN1714" s="19" t="str">
        <f t="shared" si="293"/>
        <v>Jul</v>
      </c>
      <c r="BO1714" s="19">
        <v>30</v>
      </c>
      <c r="BP1714" s="40">
        <f t="shared" si="290"/>
        <v>27240</v>
      </c>
      <c r="BQ1714" s="19">
        <f ca="1" t="shared" si="294"/>
        <v>51</v>
      </c>
      <c r="BU1714" s="19">
        <v>15556.67</v>
      </c>
      <c r="BV1714" s="41">
        <v>15556.67</v>
      </c>
    </row>
    <row r="1715" spans="1:74">
      <c r="A1715" s="19" t="s">
        <v>6182</v>
      </c>
      <c r="B1715" s="39">
        <v>1997</v>
      </c>
      <c r="C1715" s="19">
        <f t="shared" si="287"/>
        <v>1997</v>
      </c>
      <c r="D1715" s="19" t="s">
        <v>8329</v>
      </c>
      <c r="E1715" s="19" t="str">
        <f t="shared" si="286"/>
        <v>Oct</v>
      </c>
      <c r="F1715" s="19">
        <v>9</v>
      </c>
      <c r="G1715" s="40">
        <f t="shared" si="288"/>
        <v>35712</v>
      </c>
      <c r="H1715" s="19">
        <v>0</v>
      </c>
      <c r="I1715" s="19">
        <v>15817.99</v>
      </c>
      <c r="J1715" s="41">
        <v>15817.99</v>
      </c>
      <c r="K1715" s="19" t="s">
        <v>8297</v>
      </c>
      <c r="L1715" s="19" t="str">
        <v>tier - 2</v>
      </c>
      <c r="M1715" s="19" t="s">
        <v>8297</v>
      </c>
      <c r="N1715" s="19" t="str">
        <v>tier - 2</v>
      </c>
      <c r="O1715" s="19" t="s">
        <v>8315</v>
      </c>
      <c r="P1715" s="19" t="str">
        <v>R1012</v>
      </c>
      <c r="Q1715" s="19">
        <f ca="1" t="shared" si="289"/>
        <v>28</v>
      </c>
      <c r="R1715" s="29"/>
      <c r="U1715" s="19" t="s">
        <v>8296</v>
      </c>
      <c r="V1715" s="19" t="str">
        <f t="shared" si="295"/>
        <v>Jul</v>
      </c>
      <c r="X1715" s="19">
        <f t="shared" si="296"/>
        <v>1976</v>
      </c>
      <c r="AG1715" s="19" t="s">
        <v>6161</v>
      </c>
      <c r="AH1715" s="19" t="s">
        <v>8336</v>
      </c>
      <c r="AI1715" s="19" t="s">
        <v>8297</v>
      </c>
      <c r="AJ1715" s="19" t="s">
        <v>8297</v>
      </c>
      <c r="AK1715" s="19" t="str">
        <v>tier - 2</v>
      </c>
      <c r="AL1715" s="19" t="str">
        <v>tier - 2</v>
      </c>
      <c r="AT1715" s="19" t="s">
        <v>8315</v>
      </c>
      <c r="AU1715" s="19" t="str">
        <v>R1012</v>
      </c>
      <c r="BD1715" s="39">
        <v>1974</v>
      </c>
      <c r="BE1715" s="19" t="str">
        <f t="shared" si="291"/>
        <v>Jul</v>
      </c>
      <c r="BF1715" s="19">
        <v>30</v>
      </c>
      <c r="BG1715" s="40">
        <f t="shared" si="292"/>
        <v>27240</v>
      </c>
      <c r="BM1715" s="39">
        <v>1965</v>
      </c>
      <c r="BN1715" s="19" t="str">
        <f t="shared" si="293"/>
        <v>Oct</v>
      </c>
      <c r="BO1715" s="19">
        <v>28</v>
      </c>
      <c r="BP1715" s="40">
        <f t="shared" si="290"/>
        <v>24043</v>
      </c>
      <c r="BQ1715" s="19">
        <f ca="1" t="shared" si="294"/>
        <v>60</v>
      </c>
      <c r="BU1715" s="19">
        <v>15608.58</v>
      </c>
      <c r="BV1715" s="41">
        <v>15608.58</v>
      </c>
    </row>
    <row r="1716" spans="1:74">
      <c r="A1716" s="19" t="s">
        <v>6186</v>
      </c>
      <c r="B1716" s="39">
        <v>1984</v>
      </c>
      <c r="C1716" s="19">
        <f t="shared" si="287"/>
        <v>1984</v>
      </c>
      <c r="D1716" s="19" t="s">
        <v>8303</v>
      </c>
      <c r="E1716" s="19" t="str">
        <f t="shared" si="286"/>
        <v>Jun</v>
      </c>
      <c r="F1716" s="19">
        <v>26</v>
      </c>
      <c r="G1716" s="40">
        <f t="shared" si="288"/>
        <v>30859</v>
      </c>
      <c r="H1716" s="19">
        <v>0</v>
      </c>
      <c r="I1716" s="19">
        <v>15820.7</v>
      </c>
      <c r="J1716" s="41">
        <v>15820.7</v>
      </c>
      <c r="K1716" s="19" t="s">
        <v>8297</v>
      </c>
      <c r="L1716" s="19" t="str">
        <v>tier - 2</v>
      </c>
      <c r="M1716" s="19" t="s">
        <v>8298</v>
      </c>
      <c r="N1716" s="19" t="str">
        <v>tier - 3</v>
      </c>
      <c r="O1716" s="19" t="s">
        <v>8330</v>
      </c>
      <c r="P1716" s="19" t="str">
        <v>R1011</v>
      </c>
      <c r="Q1716" s="19">
        <f ca="1" t="shared" si="289"/>
        <v>41</v>
      </c>
      <c r="R1716" s="29"/>
      <c r="U1716" s="19" t="s">
        <v>8296</v>
      </c>
      <c r="V1716" s="19" t="str">
        <f t="shared" si="295"/>
        <v>Jul</v>
      </c>
      <c r="X1716" s="19">
        <f t="shared" si="296"/>
        <v>2004</v>
      </c>
      <c r="AG1716" s="19" t="s">
        <v>6164</v>
      </c>
      <c r="AH1716" s="19" t="s">
        <v>8336</v>
      </c>
      <c r="AI1716" s="19" t="s">
        <v>8297</v>
      </c>
      <c r="AJ1716" s="19" t="s">
        <v>8297</v>
      </c>
      <c r="AK1716" s="19" t="str">
        <v>tier - 2</v>
      </c>
      <c r="AL1716" s="19" t="str">
        <v>tier - 2</v>
      </c>
      <c r="AT1716" s="19" t="s">
        <v>8343</v>
      </c>
      <c r="AU1716" s="19" t="str">
        <v>R1026</v>
      </c>
      <c r="BD1716" s="39">
        <v>1965</v>
      </c>
      <c r="BE1716" s="19" t="str">
        <f t="shared" si="291"/>
        <v>Oct</v>
      </c>
      <c r="BF1716" s="19">
        <v>28</v>
      </c>
      <c r="BG1716" s="40">
        <f t="shared" si="292"/>
        <v>24043</v>
      </c>
      <c r="BM1716" s="39">
        <v>1960</v>
      </c>
      <c r="BN1716" s="19" t="str">
        <f t="shared" si="293"/>
        <v>Jun</v>
      </c>
      <c r="BO1716" s="19">
        <v>6</v>
      </c>
      <c r="BP1716" s="40">
        <f t="shared" si="290"/>
        <v>22073</v>
      </c>
      <c r="BQ1716" s="19">
        <f ca="1" t="shared" si="294"/>
        <v>65</v>
      </c>
      <c r="BU1716" s="19">
        <v>15612.19</v>
      </c>
      <c r="BV1716" s="41">
        <v>15612.19</v>
      </c>
    </row>
    <row r="1717" spans="1:74">
      <c r="A1717" s="19" t="s">
        <v>6190</v>
      </c>
      <c r="B1717" s="39">
        <v>1982</v>
      </c>
      <c r="C1717" s="19">
        <f t="shared" si="287"/>
        <v>1982</v>
      </c>
      <c r="D1717" s="19" t="s">
        <v>8301</v>
      </c>
      <c r="E1717" s="19" t="str">
        <f t="shared" si="286"/>
        <v>Nov</v>
      </c>
      <c r="F1717" s="19">
        <v>11</v>
      </c>
      <c r="G1717" s="40">
        <f t="shared" si="288"/>
        <v>30266</v>
      </c>
      <c r="H1717" s="19">
        <v>4</v>
      </c>
      <c r="I1717" s="19">
        <v>15828.82</v>
      </c>
      <c r="J1717" s="41">
        <v>15828.82</v>
      </c>
      <c r="K1717" s="19" t="s">
        <v>8297</v>
      </c>
      <c r="L1717" s="19" t="str">
        <v>tier - 2</v>
      </c>
      <c r="M1717" s="19" t="s">
        <v>8298</v>
      </c>
      <c r="N1717" s="19" t="str">
        <v>tier - 3</v>
      </c>
      <c r="O1717" s="19" t="s">
        <v>8330</v>
      </c>
      <c r="P1717" s="19" t="str">
        <v>R1011</v>
      </c>
      <c r="Q1717" s="19">
        <f ca="1" t="shared" si="289"/>
        <v>42</v>
      </c>
      <c r="R1717" s="29"/>
      <c r="U1717" s="19" t="s">
        <v>8303</v>
      </c>
      <c r="V1717" s="19" t="str">
        <f t="shared" si="295"/>
        <v>Jun</v>
      </c>
      <c r="X1717" s="19">
        <f t="shared" si="296"/>
        <v>1974</v>
      </c>
      <c r="AG1717" s="19" t="s">
        <v>6167</v>
      </c>
      <c r="AH1717" s="19" t="s">
        <v>8336</v>
      </c>
      <c r="AI1717" s="19" t="s">
        <v>8297</v>
      </c>
      <c r="AJ1717" s="19" t="s">
        <v>8297</v>
      </c>
      <c r="AK1717" s="19" t="str">
        <v>tier - 2</v>
      </c>
      <c r="AL1717" s="19" t="str">
        <v>tier - 2</v>
      </c>
      <c r="AT1717" s="19" t="s">
        <v>8315</v>
      </c>
      <c r="AU1717" s="19" t="str">
        <v>R1012</v>
      </c>
      <c r="BD1717" s="39">
        <v>1960</v>
      </c>
      <c r="BE1717" s="19" t="str">
        <f t="shared" si="291"/>
        <v>Jun</v>
      </c>
      <c r="BF1717" s="19">
        <v>6</v>
      </c>
      <c r="BG1717" s="40">
        <f t="shared" si="292"/>
        <v>22073</v>
      </c>
      <c r="BM1717" s="39">
        <v>1988</v>
      </c>
      <c r="BN1717" s="19" t="str">
        <f t="shared" si="293"/>
        <v>Dec</v>
      </c>
      <c r="BO1717" s="19">
        <v>22</v>
      </c>
      <c r="BP1717" s="40">
        <f t="shared" si="290"/>
        <v>32499</v>
      </c>
      <c r="BQ1717" s="19">
        <f ca="1" t="shared" si="294"/>
        <v>36</v>
      </c>
      <c r="BU1717" s="19">
        <v>15646.28</v>
      </c>
      <c r="BV1717" s="41">
        <v>15646.28</v>
      </c>
    </row>
    <row r="1718" spans="1:74">
      <c r="A1718" s="19" t="s">
        <v>6193</v>
      </c>
      <c r="B1718" s="39">
        <v>1962</v>
      </c>
      <c r="C1718" s="19">
        <f t="shared" si="287"/>
        <v>1962</v>
      </c>
      <c r="D1718" s="19" t="s">
        <v>8326</v>
      </c>
      <c r="E1718" s="19" t="str">
        <f t="shared" si="286"/>
        <v>Dec</v>
      </c>
      <c r="F1718" s="19">
        <v>25</v>
      </c>
      <c r="G1718" s="40">
        <f t="shared" si="288"/>
        <v>23005</v>
      </c>
      <c r="H1718" s="19">
        <v>0</v>
      </c>
      <c r="I1718" s="19">
        <v>15840.81</v>
      </c>
      <c r="J1718" s="41">
        <v>15840.81</v>
      </c>
      <c r="K1718" s="19" t="s">
        <v>8297</v>
      </c>
      <c r="L1718" s="19" t="str">
        <v>tier - 2</v>
      </c>
      <c r="M1718" s="19" t="s">
        <v>8302</v>
      </c>
      <c r="N1718" s="19" t="str">
        <v>tier - 1</v>
      </c>
      <c r="O1718" s="19" t="s">
        <v>8344</v>
      </c>
      <c r="P1718" s="19" t="str">
        <v>R1022</v>
      </c>
      <c r="Q1718" s="19">
        <f ca="1" t="shared" si="289"/>
        <v>62</v>
      </c>
      <c r="R1718" s="29"/>
      <c r="U1718" s="19" t="s">
        <v>8329</v>
      </c>
      <c r="V1718" s="19" t="str">
        <f t="shared" si="295"/>
        <v>Oct</v>
      </c>
      <c r="X1718" s="19">
        <f t="shared" si="296"/>
        <v>1959</v>
      </c>
      <c r="AG1718" s="19" t="s">
        <v>6170</v>
      </c>
      <c r="AH1718" s="19" t="s">
        <v>8336</v>
      </c>
      <c r="AI1718" s="19" t="s">
        <v>8297</v>
      </c>
      <c r="AJ1718" s="19" t="s">
        <v>8297</v>
      </c>
      <c r="AK1718" s="19" t="str">
        <v>tier - 2</v>
      </c>
      <c r="AL1718" s="19" t="str">
        <v>tier - 2</v>
      </c>
      <c r="AT1718" s="19" t="s">
        <v>8330</v>
      </c>
      <c r="AU1718" s="19" t="str">
        <v>R1011</v>
      </c>
      <c r="BD1718" s="39">
        <v>1988</v>
      </c>
      <c r="BE1718" s="19" t="str">
        <f t="shared" si="291"/>
        <v>Dec</v>
      </c>
      <c r="BF1718" s="19">
        <v>22</v>
      </c>
      <c r="BG1718" s="40">
        <f t="shared" si="292"/>
        <v>32499</v>
      </c>
      <c r="BM1718" s="39">
        <v>1973</v>
      </c>
      <c r="BN1718" s="19" t="str">
        <f t="shared" si="293"/>
        <v>Jun</v>
      </c>
      <c r="BO1718" s="19">
        <v>26</v>
      </c>
      <c r="BP1718" s="40">
        <f t="shared" si="290"/>
        <v>26841</v>
      </c>
      <c r="BQ1718" s="19">
        <f ca="1" t="shared" si="294"/>
        <v>52</v>
      </c>
      <c r="BU1718" s="19">
        <v>15670.3</v>
      </c>
      <c r="BV1718" s="41">
        <v>15670.3</v>
      </c>
    </row>
    <row r="1719" spans="1:74">
      <c r="A1719" s="19" t="s">
        <v>6196</v>
      </c>
      <c r="B1719" s="39">
        <v>1980</v>
      </c>
      <c r="C1719" s="19">
        <f t="shared" si="287"/>
        <v>1980</v>
      </c>
      <c r="D1719" s="19" t="s">
        <v>8329</v>
      </c>
      <c r="E1719" s="19" t="str">
        <f t="shared" si="286"/>
        <v>Oct</v>
      </c>
      <c r="F1719" s="19">
        <v>12</v>
      </c>
      <c r="G1719" s="40">
        <f t="shared" si="288"/>
        <v>29506</v>
      </c>
      <c r="H1719" s="19">
        <v>2</v>
      </c>
      <c r="I1719" s="19">
        <v>15922.29</v>
      </c>
      <c r="J1719" s="41">
        <v>15922.29</v>
      </c>
      <c r="K1719" s="19" t="s">
        <v>8297</v>
      </c>
      <c r="L1719" s="19" t="str">
        <v>tier - 2</v>
      </c>
      <c r="M1719" s="19" t="s">
        <v>8298</v>
      </c>
      <c r="N1719" s="19" t="str">
        <v>tier - 3</v>
      </c>
      <c r="O1719" s="19" t="s">
        <v>8343</v>
      </c>
      <c r="P1719" s="19" t="str">
        <v>R1026</v>
      </c>
      <c r="Q1719" s="19">
        <f ca="1" t="shared" si="289"/>
        <v>45</v>
      </c>
      <c r="R1719" s="29"/>
      <c r="U1719" s="19" t="s">
        <v>8296</v>
      </c>
      <c r="V1719" s="19" t="str">
        <f t="shared" si="295"/>
        <v>Jul</v>
      </c>
      <c r="X1719" s="19">
        <f t="shared" si="296"/>
        <v>1974</v>
      </c>
      <c r="AG1719" s="19" t="s">
        <v>6174</v>
      </c>
      <c r="AH1719" s="19" t="s">
        <v>8336</v>
      </c>
      <c r="AI1719" s="19" t="s">
        <v>8297</v>
      </c>
      <c r="AJ1719" s="19" t="s">
        <v>8297</v>
      </c>
      <c r="AK1719" s="19" t="str">
        <v>tier - 2</v>
      </c>
      <c r="AL1719" s="19" t="str">
        <v>tier - 2</v>
      </c>
      <c r="AT1719" s="19" t="s">
        <v>8343</v>
      </c>
      <c r="AU1719" s="19" t="str">
        <v>R1026</v>
      </c>
      <c r="BD1719" s="39">
        <v>1973</v>
      </c>
      <c r="BE1719" s="19" t="str">
        <f t="shared" si="291"/>
        <v>Jun</v>
      </c>
      <c r="BF1719" s="19">
        <v>26</v>
      </c>
      <c r="BG1719" s="40">
        <f t="shared" si="292"/>
        <v>26841</v>
      </c>
      <c r="BM1719" s="39">
        <v>1976</v>
      </c>
      <c r="BN1719" s="19" t="str">
        <f t="shared" si="293"/>
        <v>Sep</v>
      </c>
      <c r="BO1719" s="19">
        <v>20</v>
      </c>
      <c r="BP1719" s="40">
        <f t="shared" si="290"/>
        <v>28023</v>
      </c>
      <c r="BQ1719" s="19">
        <f ca="1" t="shared" si="294"/>
        <v>49</v>
      </c>
      <c r="BU1719" s="19">
        <v>15698.86</v>
      </c>
      <c r="BV1719" s="41">
        <v>15698.86</v>
      </c>
    </row>
    <row r="1720" spans="1:74">
      <c r="A1720" s="19" t="s">
        <v>6200</v>
      </c>
      <c r="B1720" s="39">
        <v>1982</v>
      </c>
      <c r="C1720" s="19">
        <f t="shared" si="287"/>
        <v>1982</v>
      </c>
      <c r="D1720" s="19" t="s">
        <v>8296</v>
      </c>
      <c r="E1720" s="19" t="str">
        <f t="shared" si="286"/>
        <v>Jul</v>
      </c>
      <c r="F1720" s="19">
        <v>24</v>
      </c>
      <c r="G1720" s="40">
        <f t="shared" si="288"/>
        <v>30156</v>
      </c>
      <c r="H1720" s="19">
        <v>3</v>
      </c>
      <c r="I1720" s="19">
        <v>15965.29</v>
      </c>
      <c r="J1720" s="41">
        <v>15965.29</v>
      </c>
      <c r="K1720" s="19" t="s">
        <v>8297</v>
      </c>
      <c r="L1720" s="19" t="str">
        <v>tier - 2</v>
      </c>
      <c r="M1720" s="19" t="s">
        <v>8302</v>
      </c>
      <c r="N1720" s="19" t="str">
        <v>tier - 1</v>
      </c>
      <c r="O1720" s="19" t="s">
        <v>8315</v>
      </c>
      <c r="P1720" s="19" t="str">
        <v>R1012</v>
      </c>
      <c r="Q1720" s="19">
        <f ca="1" t="shared" si="289"/>
        <v>43</v>
      </c>
      <c r="R1720" s="29"/>
      <c r="U1720" s="19" t="s">
        <v>8329</v>
      </c>
      <c r="V1720" s="19" t="str">
        <f t="shared" si="295"/>
        <v>Oct</v>
      </c>
      <c r="X1720" s="19">
        <f t="shared" si="296"/>
        <v>1965</v>
      </c>
      <c r="AG1720" s="19" t="s">
        <v>6176</v>
      </c>
      <c r="AH1720" s="19" t="s">
        <v>8336</v>
      </c>
      <c r="AI1720" s="19" t="s">
        <v>8297</v>
      </c>
      <c r="AJ1720" s="19" t="s">
        <v>8297</v>
      </c>
      <c r="AK1720" s="19" t="str">
        <v>tier - 2</v>
      </c>
      <c r="AL1720" s="19" t="str">
        <v>tier - 2</v>
      </c>
      <c r="AT1720" s="19" t="s">
        <v>8315</v>
      </c>
      <c r="AU1720" s="19" t="str">
        <v>R1012</v>
      </c>
      <c r="BD1720" s="39">
        <v>1976</v>
      </c>
      <c r="BE1720" s="19" t="str">
        <f t="shared" si="291"/>
        <v>Sep</v>
      </c>
      <c r="BF1720" s="19">
        <v>20</v>
      </c>
      <c r="BG1720" s="40">
        <f t="shared" si="292"/>
        <v>28023</v>
      </c>
      <c r="BM1720" s="39">
        <v>1974</v>
      </c>
      <c r="BN1720" s="19" t="str">
        <f t="shared" si="293"/>
        <v>Aug</v>
      </c>
      <c r="BO1720" s="19">
        <v>29</v>
      </c>
      <c r="BP1720" s="40">
        <f t="shared" si="290"/>
        <v>27270</v>
      </c>
      <c r="BQ1720" s="19">
        <f ca="1" t="shared" si="294"/>
        <v>51</v>
      </c>
      <c r="BU1720" s="19">
        <v>15746.62</v>
      </c>
      <c r="BV1720" s="41">
        <v>15746.62</v>
      </c>
    </row>
    <row r="1721" spans="1:74">
      <c r="A1721" s="19" t="s">
        <v>6203</v>
      </c>
      <c r="B1721" s="39">
        <v>1980</v>
      </c>
      <c r="C1721" s="19">
        <f t="shared" si="287"/>
        <v>1980</v>
      </c>
      <c r="D1721" s="19" t="s">
        <v>8310</v>
      </c>
      <c r="E1721" s="19" t="str">
        <f t="shared" si="286"/>
        <v>Sep</v>
      </c>
      <c r="F1721" s="19">
        <v>19</v>
      </c>
      <c r="G1721" s="40">
        <f t="shared" si="288"/>
        <v>29483</v>
      </c>
      <c r="H1721" s="19">
        <v>2</v>
      </c>
      <c r="I1721" s="19">
        <v>15966.19</v>
      </c>
      <c r="J1721" s="41">
        <v>15966.19</v>
      </c>
      <c r="K1721" s="19" t="s">
        <v>8297</v>
      </c>
      <c r="L1721" s="19" t="str">
        <v>tier - 2</v>
      </c>
      <c r="M1721" s="19" t="s">
        <v>8297</v>
      </c>
      <c r="N1721" s="19" t="str">
        <v>tier - 2</v>
      </c>
      <c r="O1721" s="19" t="s">
        <v>8315</v>
      </c>
      <c r="P1721" s="19" t="str">
        <v>R1012</v>
      </c>
      <c r="Q1721" s="19">
        <f ca="1" t="shared" si="289"/>
        <v>45</v>
      </c>
      <c r="R1721" s="29"/>
      <c r="U1721" s="19" t="s">
        <v>8303</v>
      </c>
      <c r="V1721" s="19" t="str">
        <f t="shared" si="295"/>
        <v>Jun</v>
      </c>
      <c r="X1721" s="19">
        <f t="shared" si="296"/>
        <v>1960</v>
      </c>
      <c r="AG1721" s="19" t="s">
        <v>6180</v>
      </c>
      <c r="AH1721" s="19" t="s">
        <v>8336</v>
      </c>
      <c r="AI1721" s="19" t="s">
        <v>8297</v>
      </c>
      <c r="AJ1721" s="19" t="s">
        <v>8302</v>
      </c>
      <c r="AK1721" s="19" t="str">
        <v>tier - 2</v>
      </c>
      <c r="AL1721" s="19" t="str">
        <v>tier - 1</v>
      </c>
      <c r="AT1721" s="19" t="s">
        <v>8315</v>
      </c>
      <c r="AU1721" s="19" t="str">
        <v>R1012</v>
      </c>
      <c r="BD1721" s="39">
        <v>1974</v>
      </c>
      <c r="BE1721" s="19" t="str">
        <f t="shared" si="291"/>
        <v>Aug</v>
      </c>
      <c r="BF1721" s="19">
        <v>29</v>
      </c>
      <c r="BG1721" s="40">
        <f t="shared" si="292"/>
        <v>27270</v>
      </c>
      <c r="BM1721" s="39">
        <v>1997</v>
      </c>
      <c r="BN1721" s="19" t="str">
        <f t="shared" si="293"/>
        <v>Oct</v>
      </c>
      <c r="BO1721" s="19">
        <v>9</v>
      </c>
      <c r="BP1721" s="40">
        <f t="shared" si="290"/>
        <v>35712</v>
      </c>
      <c r="BQ1721" s="19">
        <f ca="1" t="shared" si="294"/>
        <v>28</v>
      </c>
      <c r="BU1721" s="19">
        <v>15817.99</v>
      </c>
      <c r="BV1721" s="41">
        <v>15817.99</v>
      </c>
    </row>
    <row r="1722" spans="1:74">
      <c r="A1722" s="19" t="s">
        <v>6206</v>
      </c>
      <c r="B1722" s="39">
        <v>1988</v>
      </c>
      <c r="C1722" s="19">
        <f t="shared" si="287"/>
        <v>1988</v>
      </c>
      <c r="D1722" s="19" t="s">
        <v>8326</v>
      </c>
      <c r="E1722" s="19" t="str">
        <f t="shared" si="286"/>
        <v>Dec</v>
      </c>
      <c r="F1722" s="19">
        <v>5</v>
      </c>
      <c r="G1722" s="40">
        <f t="shared" si="288"/>
        <v>32482</v>
      </c>
      <c r="H1722" s="19">
        <v>3</v>
      </c>
      <c r="I1722" s="19">
        <v>16059.06</v>
      </c>
      <c r="J1722" s="41">
        <v>16059.06</v>
      </c>
      <c r="K1722" s="19" t="s">
        <v>8297</v>
      </c>
      <c r="L1722" s="19" t="str">
        <v>tier - 2</v>
      </c>
      <c r="M1722" s="19" t="s">
        <v>8298</v>
      </c>
      <c r="N1722" s="19" t="str">
        <v>tier - 3</v>
      </c>
      <c r="O1722" s="19" t="s">
        <v>8315</v>
      </c>
      <c r="P1722" s="19" t="str">
        <v>R1012</v>
      </c>
      <c r="Q1722" s="19">
        <f ca="1" t="shared" si="289"/>
        <v>36</v>
      </c>
      <c r="R1722" s="29"/>
      <c r="U1722" s="19" t="s">
        <v>8326</v>
      </c>
      <c r="V1722" s="19" t="str">
        <f t="shared" si="295"/>
        <v>Dec</v>
      </c>
      <c r="X1722" s="19">
        <f t="shared" si="296"/>
        <v>1988</v>
      </c>
      <c r="AG1722" s="19" t="s">
        <v>6182</v>
      </c>
      <c r="AH1722" s="19" t="s">
        <v>8336</v>
      </c>
      <c r="AI1722" s="19" t="s">
        <v>8297</v>
      </c>
      <c r="AJ1722" s="19" t="s">
        <v>8297</v>
      </c>
      <c r="AK1722" s="19" t="str">
        <v>tier - 2</v>
      </c>
      <c r="AL1722" s="19" t="str">
        <v>tier - 2</v>
      </c>
      <c r="AT1722" s="19" t="s">
        <v>8315</v>
      </c>
      <c r="AU1722" s="19" t="str">
        <v>R1012</v>
      </c>
      <c r="BD1722" s="39">
        <v>1997</v>
      </c>
      <c r="BE1722" s="19" t="str">
        <f t="shared" si="291"/>
        <v>Oct</v>
      </c>
      <c r="BF1722" s="19">
        <v>9</v>
      </c>
      <c r="BG1722" s="40">
        <f t="shared" si="292"/>
        <v>35712</v>
      </c>
      <c r="BM1722" s="39">
        <v>1984</v>
      </c>
      <c r="BN1722" s="19" t="str">
        <f t="shared" si="293"/>
        <v>Jun</v>
      </c>
      <c r="BO1722" s="19">
        <v>26</v>
      </c>
      <c r="BP1722" s="40">
        <f t="shared" si="290"/>
        <v>30859</v>
      </c>
      <c r="BQ1722" s="19">
        <f ca="1" t="shared" si="294"/>
        <v>41</v>
      </c>
      <c r="BU1722" s="19">
        <v>15820.7</v>
      </c>
      <c r="BV1722" s="41">
        <v>15820.7</v>
      </c>
    </row>
    <row r="1723" spans="1:74">
      <c r="A1723" s="19" t="s">
        <v>6210</v>
      </c>
      <c r="B1723" s="39">
        <v>1978</v>
      </c>
      <c r="C1723" s="19">
        <f t="shared" si="287"/>
        <v>1978</v>
      </c>
      <c r="D1723" s="19" t="s">
        <v>8310</v>
      </c>
      <c r="E1723" s="19" t="str">
        <f t="shared" si="286"/>
        <v>Sep</v>
      </c>
      <c r="F1723" s="19">
        <v>16</v>
      </c>
      <c r="G1723" s="40">
        <f t="shared" si="288"/>
        <v>28749</v>
      </c>
      <c r="H1723" s="19">
        <v>2</v>
      </c>
      <c r="I1723" s="19">
        <v>16062.89</v>
      </c>
      <c r="J1723" s="41">
        <v>16062.89</v>
      </c>
      <c r="K1723" s="19" t="s">
        <v>8297</v>
      </c>
      <c r="L1723" s="19" t="str">
        <v>tier - 2</v>
      </c>
      <c r="M1723" s="19" t="s">
        <v>8297</v>
      </c>
      <c r="N1723" s="19" t="str">
        <v>tier - 2</v>
      </c>
      <c r="O1723" s="19" t="s">
        <v>8343</v>
      </c>
      <c r="P1723" s="19" t="str">
        <v>R1026</v>
      </c>
      <c r="Q1723" s="19">
        <f ca="1" t="shared" si="289"/>
        <v>47</v>
      </c>
      <c r="R1723" s="29"/>
      <c r="U1723" s="19" t="s">
        <v>8303</v>
      </c>
      <c r="V1723" s="19" t="str">
        <f t="shared" si="295"/>
        <v>Jun</v>
      </c>
      <c r="X1723" s="19">
        <f t="shared" si="296"/>
        <v>1973</v>
      </c>
      <c r="AG1723" s="19" t="s">
        <v>6186</v>
      </c>
      <c r="AH1723" s="19" t="s">
        <v>8336</v>
      </c>
      <c r="AI1723" s="19" t="s">
        <v>8297</v>
      </c>
      <c r="AJ1723" s="19" t="s">
        <v>8298</v>
      </c>
      <c r="AK1723" s="19" t="str">
        <v>tier - 2</v>
      </c>
      <c r="AL1723" s="19" t="str">
        <v>tier - 3</v>
      </c>
      <c r="AT1723" s="19" t="s">
        <v>8330</v>
      </c>
      <c r="AU1723" s="19" t="str">
        <v>R1011</v>
      </c>
      <c r="BD1723" s="39">
        <v>1984</v>
      </c>
      <c r="BE1723" s="19" t="str">
        <f t="shared" si="291"/>
        <v>Jun</v>
      </c>
      <c r="BF1723" s="19">
        <v>26</v>
      </c>
      <c r="BG1723" s="40">
        <f t="shared" si="292"/>
        <v>30859</v>
      </c>
      <c r="BM1723" s="39">
        <v>1982</v>
      </c>
      <c r="BN1723" s="19" t="str">
        <f t="shared" si="293"/>
        <v>Nov</v>
      </c>
      <c r="BO1723" s="19">
        <v>11</v>
      </c>
      <c r="BP1723" s="40">
        <f t="shared" si="290"/>
        <v>30266</v>
      </c>
      <c r="BQ1723" s="19">
        <f ca="1" t="shared" si="294"/>
        <v>42</v>
      </c>
      <c r="BU1723" s="19">
        <v>15828.82</v>
      </c>
      <c r="BV1723" s="41">
        <v>15828.82</v>
      </c>
    </row>
    <row r="1724" spans="1:74">
      <c r="A1724" s="19" t="s">
        <v>6214</v>
      </c>
      <c r="B1724" s="39">
        <v>1958</v>
      </c>
      <c r="C1724" s="19">
        <f t="shared" si="287"/>
        <v>1958</v>
      </c>
      <c r="D1724" s="19" t="s">
        <v>8329</v>
      </c>
      <c r="E1724" s="19" t="str">
        <f t="shared" si="286"/>
        <v>Oct</v>
      </c>
      <c r="F1724" s="19">
        <v>22</v>
      </c>
      <c r="G1724" s="40">
        <f t="shared" si="288"/>
        <v>21480</v>
      </c>
      <c r="H1724" s="19">
        <v>2</v>
      </c>
      <c r="I1724" s="19">
        <v>16069.08</v>
      </c>
      <c r="J1724" s="41">
        <v>16069.08</v>
      </c>
      <c r="K1724" s="19" t="s">
        <v>8297</v>
      </c>
      <c r="L1724" s="19" t="str">
        <v>tier - 2</v>
      </c>
      <c r="M1724" s="19" t="s">
        <v>8297</v>
      </c>
      <c r="N1724" s="19" t="str">
        <v>tier - 2</v>
      </c>
      <c r="O1724" s="19" t="s">
        <v>8337</v>
      </c>
      <c r="P1724" s="19" t="str">
        <v>R1024</v>
      </c>
      <c r="Q1724" s="19">
        <f ca="1" t="shared" si="289"/>
        <v>67</v>
      </c>
      <c r="R1724" s="29"/>
      <c r="U1724" s="19" t="s">
        <v>8310</v>
      </c>
      <c r="V1724" s="19" t="str">
        <f t="shared" si="295"/>
        <v>Sep</v>
      </c>
      <c r="X1724" s="19">
        <f t="shared" si="296"/>
        <v>1976</v>
      </c>
      <c r="AG1724" s="19" t="s">
        <v>6190</v>
      </c>
      <c r="AH1724" s="19" t="s">
        <v>8336</v>
      </c>
      <c r="AI1724" s="19" t="s">
        <v>8297</v>
      </c>
      <c r="AJ1724" s="19" t="s">
        <v>8298</v>
      </c>
      <c r="AK1724" s="19" t="str">
        <v>tier - 2</v>
      </c>
      <c r="AL1724" s="19" t="str">
        <v>tier - 3</v>
      </c>
      <c r="AT1724" s="19" t="s">
        <v>8330</v>
      </c>
      <c r="AU1724" s="19" t="str">
        <v>R1011</v>
      </c>
      <c r="BD1724" s="39">
        <v>1982</v>
      </c>
      <c r="BE1724" s="19" t="str">
        <f t="shared" si="291"/>
        <v>Nov</v>
      </c>
      <c r="BF1724" s="19">
        <v>11</v>
      </c>
      <c r="BG1724" s="40">
        <f t="shared" si="292"/>
        <v>30266</v>
      </c>
      <c r="BM1724" s="39">
        <v>1962</v>
      </c>
      <c r="BN1724" s="19" t="str">
        <f t="shared" si="293"/>
        <v>Dec</v>
      </c>
      <c r="BO1724" s="19">
        <v>25</v>
      </c>
      <c r="BP1724" s="40">
        <f t="shared" si="290"/>
        <v>23005</v>
      </c>
      <c r="BQ1724" s="19">
        <f ca="1" t="shared" si="294"/>
        <v>62</v>
      </c>
      <c r="BU1724" s="19">
        <v>15840.81</v>
      </c>
      <c r="BV1724" s="41">
        <v>15840.81</v>
      </c>
    </row>
    <row r="1725" spans="1:74">
      <c r="A1725" s="19" t="s">
        <v>6217</v>
      </c>
      <c r="B1725" s="39">
        <v>1958</v>
      </c>
      <c r="C1725" s="19">
        <f t="shared" si="287"/>
        <v>1958</v>
      </c>
      <c r="D1725" s="19" t="s">
        <v>8303</v>
      </c>
      <c r="E1725" s="19" t="str">
        <f t="shared" si="286"/>
        <v>Jun</v>
      </c>
      <c r="F1725" s="19">
        <v>21</v>
      </c>
      <c r="G1725" s="40">
        <f t="shared" si="288"/>
        <v>21357</v>
      </c>
      <c r="H1725" s="19">
        <v>3</v>
      </c>
      <c r="I1725" s="19">
        <v>16085.13</v>
      </c>
      <c r="J1725" s="41">
        <v>16085.13</v>
      </c>
      <c r="K1725" s="19" t="s">
        <v>8297</v>
      </c>
      <c r="L1725" s="19" t="str">
        <v>tier - 2</v>
      </c>
      <c r="M1725" s="19" t="s">
        <v>8297</v>
      </c>
      <c r="N1725" s="19" t="str">
        <v>tier - 2</v>
      </c>
      <c r="O1725" s="19" t="s">
        <v>8299</v>
      </c>
      <c r="P1725" s="19" t="str">
        <v>R1013</v>
      </c>
      <c r="Q1725" s="19">
        <f ca="1" t="shared" si="289"/>
        <v>67</v>
      </c>
      <c r="R1725" s="29"/>
      <c r="U1725" s="19" t="s">
        <v>8328</v>
      </c>
      <c r="V1725" s="19" t="str">
        <f t="shared" si="295"/>
        <v>Aug</v>
      </c>
      <c r="X1725" s="19">
        <f t="shared" si="296"/>
        <v>1974</v>
      </c>
      <c r="AG1725" s="19" t="s">
        <v>6193</v>
      </c>
      <c r="AH1725" s="19" t="s">
        <v>8336</v>
      </c>
      <c r="AI1725" s="19" t="s">
        <v>8297</v>
      </c>
      <c r="AJ1725" s="19" t="s">
        <v>8302</v>
      </c>
      <c r="AK1725" s="19" t="str">
        <v>tier - 2</v>
      </c>
      <c r="AL1725" s="19" t="str">
        <v>tier - 1</v>
      </c>
      <c r="AT1725" s="19" t="s">
        <v>8344</v>
      </c>
      <c r="AU1725" s="19" t="str">
        <v>R1022</v>
      </c>
      <c r="BD1725" s="39">
        <v>1962</v>
      </c>
      <c r="BE1725" s="19" t="str">
        <f t="shared" si="291"/>
        <v>Dec</v>
      </c>
      <c r="BF1725" s="19">
        <v>25</v>
      </c>
      <c r="BG1725" s="40">
        <f t="shared" si="292"/>
        <v>23005</v>
      </c>
      <c r="BM1725" s="39">
        <v>1980</v>
      </c>
      <c r="BN1725" s="19" t="str">
        <f t="shared" si="293"/>
        <v>Oct</v>
      </c>
      <c r="BO1725" s="19">
        <v>12</v>
      </c>
      <c r="BP1725" s="40">
        <f t="shared" si="290"/>
        <v>29506</v>
      </c>
      <c r="BQ1725" s="19">
        <f ca="1" t="shared" si="294"/>
        <v>45</v>
      </c>
      <c r="BU1725" s="19">
        <v>15922.29</v>
      </c>
      <c r="BV1725" s="41">
        <v>15922.29</v>
      </c>
    </row>
    <row r="1726" spans="1:74">
      <c r="A1726" s="19" t="s">
        <v>6220</v>
      </c>
      <c r="B1726" s="39">
        <v>1985</v>
      </c>
      <c r="C1726" s="19">
        <f t="shared" si="287"/>
        <v>1985</v>
      </c>
      <c r="D1726" s="19" t="s">
        <v>8328</v>
      </c>
      <c r="E1726" s="19" t="str">
        <f t="shared" si="286"/>
        <v>Aug</v>
      </c>
      <c r="F1726" s="19">
        <v>27</v>
      </c>
      <c r="G1726" s="40">
        <f t="shared" si="288"/>
        <v>31286</v>
      </c>
      <c r="H1726" s="19">
        <v>3</v>
      </c>
      <c r="I1726" s="19">
        <v>16097.94</v>
      </c>
      <c r="J1726" s="41">
        <v>16097.94</v>
      </c>
      <c r="K1726" s="19" t="s">
        <v>8297</v>
      </c>
      <c r="L1726" s="19" t="str">
        <v>tier - 2</v>
      </c>
      <c r="M1726" s="19" t="s">
        <v>8298</v>
      </c>
      <c r="N1726" s="19" t="str">
        <v>tier - 3</v>
      </c>
      <c r="O1726" s="19" t="s">
        <v>8315</v>
      </c>
      <c r="P1726" s="19" t="str">
        <v>R1012</v>
      </c>
      <c r="Q1726" s="19">
        <f ca="1" t="shared" si="289"/>
        <v>40</v>
      </c>
      <c r="R1726" s="29"/>
      <c r="U1726" s="19" t="s">
        <v>8329</v>
      </c>
      <c r="V1726" s="19" t="str">
        <f t="shared" si="295"/>
        <v>Oct</v>
      </c>
      <c r="X1726" s="19">
        <f t="shared" si="296"/>
        <v>1997</v>
      </c>
      <c r="AG1726" s="19" t="s">
        <v>6196</v>
      </c>
      <c r="AH1726" s="19" t="s">
        <v>8336</v>
      </c>
      <c r="AI1726" s="19" t="s">
        <v>8297</v>
      </c>
      <c r="AJ1726" s="19" t="s">
        <v>8298</v>
      </c>
      <c r="AK1726" s="19" t="str">
        <v>tier - 2</v>
      </c>
      <c r="AL1726" s="19" t="str">
        <v>tier - 3</v>
      </c>
      <c r="AT1726" s="19" t="s">
        <v>8343</v>
      </c>
      <c r="AU1726" s="19" t="str">
        <v>R1026</v>
      </c>
      <c r="BD1726" s="39">
        <v>1980</v>
      </c>
      <c r="BE1726" s="19" t="str">
        <f t="shared" si="291"/>
        <v>Oct</v>
      </c>
      <c r="BF1726" s="19">
        <v>12</v>
      </c>
      <c r="BG1726" s="40">
        <f t="shared" si="292"/>
        <v>29506</v>
      </c>
      <c r="BM1726" s="39">
        <v>1982</v>
      </c>
      <c r="BN1726" s="19" t="str">
        <f t="shared" si="293"/>
        <v>Jul</v>
      </c>
      <c r="BO1726" s="19">
        <v>24</v>
      </c>
      <c r="BP1726" s="40">
        <f t="shared" si="290"/>
        <v>30156</v>
      </c>
      <c r="BQ1726" s="19">
        <f ca="1" t="shared" si="294"/>
        <v>43</v>
      </c>
      <c r="BU1726" s="19">
        <v>15965.29</v>
      </c>
      <c r="BV1726" s="41">
        <v>15965.29</v>
      </c>
    </row>
    <row r="1727" spans="1:74">
      <c r="A1727" s="19" t="s">
        <v>6223</v>
      </c>
      <c r="B1727" s="39">
        <v>1993</v>
      </c>
      <c r="C1727" s="19">
        <f t="shared" si="287"/>
        <v>1993</v>
      </c>
      <c r="D1727" s="19" t="s">
        <v>8328</v>
      </c>
      <c r="E1727" s="19" t="str">
        <f t="shared" si="286"/>
        <v>Aug</v>
      </c>
      <c r="F1727" s="19">
        <v>8</v>
      </c>
      <c r="G1727" s="40">
        <f t="shared" si="288"/>
        <v>34189</v>
      </c>
      <c r="H1727" s="19">
        <v>0</v>
      </c>
      <c r="I1727" s="19">
        <v>16115.3</v>
      </c>
      <c r="J1727" s="41">
        <v>16115.3</v>
      </c>
      <c r="K1727" s="19" t="s">
        <v>8297</v>
      </c>
      <c r="L1727" s="19" t="str">
        <v>tier - 2</v>
      </c>
      <c r="M1727" s="19" t="s">
        <v>8302</v>
      </c>
      <c r="N1727" s="19" t="str">
        <v>tier - 1</v>
      </c>
      <c r="O1727" s="19" t="s">
        <v>8337</v>
      </c>
      <c r="P1727" s="19" t="str">
        <v>R1024</v>
      </c>
      <c r="Q1727" s="19">
        <f ca="1" t="shared" si="289"/>
        <v>32</v>
      </c>
      <c r="R1727" s="29"/>
      <c r="U1727" s="19" t="s">
        <v>8303</v>
      </c>
      <c r="V1727" s="19" t="str">
        <f t="shared" si="295"/>
        <v>Jun</v>
      </c>
      <c r="X1727" s="19">
        <f t="shared" si="296"/>
        <v>1984</v>
      </c>
      <c r="AG1727" s="19" t="s">
        <v>6200</v>
      </c>
      <c r="AH1727" s="19" t="s">
        <v>8336</v>
      </c>
      <c r="AI1727" s="19" t="s">
        <v>8297</v>
      </c>
      <c r="AJ1727" s="19" t="s">
        <v>8302</v>
      </c>
      <c r="AK1727" s="19" t="str">
        <v>tier - 2</v>
      </c>
      <c r="AL1727" s="19" t="str">
        <v>tier - 1</v>
      </c>
      <c r="AT1727" s="19" t="s">
        <v>8315</v>
      </c>
      <c r="AU1727" s="19" t="str">
        <v>R1012</v>
      </c>
      <c r="BD1727" s="39">
        <v>1982</v>
      </c>
      <c r="BE1727" s="19" t="str">
        <f t="shared" si="291"/>
        <v>Jul</v>
      </c>
      <c r="BF1727" s="19">
        <v>24</v>
      </c>
      <c r="BG1727" s="40">
        <f t="shared" si="292"/>
        <v>30156</v>
      </c>
      <c r="BM1727" s="39">
        <v>1980</v>
      </c>
      <c r="BN1727" s="19" t="str">
        <f t="shared" si="293"/>
        <v>Sep</v>
      </c>
      <c r="BO1727" s="19">
        <v>19</v>
      </c>
      <c r="BP1727" s="40">
        <f t="shared" si="290"/>
        <v>29483</v>
      </c>
      <c r="BQ1727" s="19">
        <f ca="1" t="shared" si="294"/>
        <v>45</v>
      </c>
      <c r="BU1727" s="19">
        <v>15966.19</v>
      </c>
      <c r="BV1727" s="41">
        <v>15966.19</v>
      </c>
    </row>
    <row r="1728" spans="1:74">
      <c r="A1728" s="19" t="s">
        <v>6227</v>
      </c>
      <c r="B1728" s="39">
        <v>1987</v>
      </c>
      <c r="C1728" s="19">
        <f t="shared" si="287"/>
        <v>1987</v>
      </c>
      <c r="D1728" s="19" t="s">
        <v>8329</v>
      </c>
      <c r="E1728" s="19" t="str">
        <f t="shared" si="286"/>
        <v>Oct</v>
      </c>
      <c r="F1728" s="19">
        <v>6</v>
      </c>
      <c r="G1728" s="40">
        <f t="shared" si="288"/>
        <v>32056</v>
      </c>
      <c r="H1728" s="19">
        <v>3</v>
      </c>
      <c r="I1728" s="19">
        <v>16122.65</v>
      </c>
      <c r="J1728" s="41">
        <v>16122.65</v>
      </c>
      <c r="K1728" s="19" t="s">
        <v>8297</v>
      </c>
      <c r="L1728" s="19" t="str">
        <v>tier - 2</v>
      </c>
      <c r="M1728" s="19" t="s">
        <v>8302</v>
      </c>
      <c r="N1728" s="19" t="str">
        <v>tier - 1</v>
      </c>
      <c r="O1728" s="19" t="s">
        <v>8330</v>
      </c>
      <c r="P1728" s="19" t="str">
        <v>R1011</v>
      </c>
      <c r="Q1728" s="19">
        <f ca="1" t="shared" si="289"/>
        <v>38</v>
      </c>
      <c r="R1728" s="29"/>
      <c r="U1728" s="19" t="s">
        <v>8301</v>
      </c>
      <c r="V1728" s="19" t="str">
        <f t="shared" si="295"/>
        <v>Nov</v>
      </c>
      <c r="X1728" s="19">
        <f t="shared" si="296"/>
        <v>1982</v>
      </c>
      <c r="AG1728" s="19" t="s">
        <v>6203</v>
      </c>
      <c r="AH1728" s="19" t="s">
        <v>8336</v>
      </c>
      <c r="AI1728" s="19" t="s">
        <v>8297</v>
      </c>
      <c r="AJ1728" s="19" t="s">
        <v>8297</v>
      </c>
      <c r="AK1728" s="19" t="str">
        <v>tier - 2</v>
      </c>
      <c r="AL1728" s="19" t="str">
        <v>tier - 2</v>
      </c>
      <c r="AT1728" s="19" t="s">
        <v>8315</v>
      </c>
      <c r="AU1728" s="19" t="str">
        <v>R1012</v>
      </c>
      <c r="BD1728" s="39">
        <v>1980</v>
      </c>
      <c r="BE1728" s="19" t="str">
        <f t="shared" si="291"/>
        <v>Sep</v>
      </c>
      <c r="BF1728" s="19">
        <v>19</v>
      </c>
      <c r="BG1728" s="40">
        <f t="shared" si="292"/>
        <v>29483</v>
      </c>
      <c r="BM1728" s="39">
        <v>1988</v>
      </c>
      <c r="BN1728" s="19" t="str">
        <f t="shared" si="293"/>
        <v>Dec</v>
      </c>
      <c r="BO1728" s="19">
        <v>5</v>
      </c>
      <c r="BP1728" s="40">
        <f t="shared" si="290"/>
        <v>32482</v>
      </c>
      <c r="BQ1728" s="19">
        <f ca="1" t="shared" si="294"/>
        <v>36</v>
      </c>
      <c r="BU1728" s="19">
        <v>16059.06</v>
      </c>
      <c r="BV1728" s="41">
        <v>16059.06</v>
      </c>
    </row>
    <row r="1729" spans="1:74">
      <c r="A1729" s="19" t="s">
        <v>6231</v>
      </c>
      <c r="B1729" s="39">
        <v>1993</v>
      </c>
      <c r="C1729" s="19">
        <f t="shared" si="287"/>
        <v>1993</v>
      </c>
      <c r="D1729" s="19" t="s">
        <v>8326</v>
      </c>
      <c r="E1729" s="19" t="str">
        <f t="shared" si="286"/>
        <v>Dec</v>
      </c>
      <c r="F1729" s="19">
        <v>12</v>
      </c>
      <c r="G1729" s="40">
        <f t="shared" si="288"/>
        <v>34315</v>
      </c>
      <c r="H1729" s="19">
        <v>0</v>
      </c>
      <c r="I1729" s="19">
        <v>16138.76</v>
      </c>
      <c r="J1729" s="41">
        <v>16138.76</v>
      </c>
      <c r="K1729" s="19" t="s">
        <v>8297</v>
      </c>
      <c r="L1729" s="19" t="str">
        <v>tier - 2</v>
      </c>
      <c r="M1729" s="19" t="s">
        <v>8298</v>
      </c>
      <c r="N1729" s="19" t="str">
        <v>tier - 3</v>
      </c>
      <c r="O1729" s="19" t="s">
        <v>8341</v>
      </c>
      <c r="P1729" s="19" t="str">
        <v>R1017</v>
      </c>
      <c r="Q1729" s="19">
        <f ca="1" t="shared" si="289"/>
        <v>31</v>
      </c>
      <c r="R1729" s="29"/>
      <c r="U1729" s="19" t="s">
        <v>8326</v>
      </c>
      <c r="V1729" s="19" t="str">
        <f t="shared" si="295"/>
        <v>Dec</v>
      </c>
      <c r="X1729" s="19">
        <f t="shared" si="296"/>
        <v>1962</v>
      </c>
      <c r="AG1729" s="19" t="s">
        <v>6206</v>
      </c>
      <c r="AH1729" s="19" t="s">
        <v>8336</v>
      </c>
      <c r="AI1729" s="19" t="s">
        <v>8297</v>
      </c>
      <c r="AJ1729" s="19" t="s">
        <v>8298</v>
      </c>
      <c r="AK1729" s="19" t="str">
        <v>tier - 2</v>
      </c>
      <c r="AL1729" s="19" t="str">
        <v>tier - 3</v>
      </c>
      <c r="AT1729" s="19" t="s">
        <v>8315</v>
      </c>
      <c r="AU1729" s="19" t="str">
        <v>R1012</v>
      </c>
      <c r="BD1729" s="39">
        <v>1988</v>
      </c>
      <c r="BE1729" s="19" t="str">
        <f t="shared" si="291"/>
        <v>Dec</v>
      </c>
      <c r="BF1729" s="19">
        <v>5</v>
      </c>
      <c r="BG1729" s="40">
        <f t="shared" si="292"/>
        <v>32482</v>
      </c>
      <c r="BM1729" s="39">
        <v>1978</v>
      </c>
      <c r="BN1729" s="19" t="str">
        <f t="shared" si="293"/>
        <v>Sep</v>
      </c>
      <c r="BO1729" s="19">
        <v>16</v>
      </c>
      <c r="BP1729" s="40">
        <f t="shared" si="290"/>
        <v>28749</v>
      </c>
      <c r="BQ1729" s="19">
        <f ca="1" t="shared" si="294"/>
        <v>47</v>
      </c>
      <c r="BU1729" s="19">
        <v>16062.89</v>
      </c>
      <c r="BV1729" s="41">
        <v>16062.89</v>
      </c>
    </row>
    <row r="1730" spans="1:74">
      <c r="A1730" s="19" t="s">
        <v>6235</v>
      </c>
      <c r="B1730" s="39">
        <v>1982</v>
      </c>
      <c r="C1730" s="19">
        <f t="shared" si="287"/>
        <v>1982</v>
      </c>
      <c r="D1730" s="19" t="s">
        <v>8296</v>
      </c>
      <c r="E1730" s="19" t="str">
        <f t="shared" ref="E1730:E1793" si="297">SUBSTITUTE(D1730,"?","Sep")</f>
        <v>Jul</v>
      </c>
      <c r="F1730" s="19">
        <v>6</v>
      </c>
      <c r="G1730" s="40">
        <f t="shared" si="288"/>
        <v>30138</v>
      </c>
      <c r="H1730" s="19">
        <v>3</v>
      </c>
      <c r="I1730" s="19">
        <v>16152.04</v>
      </c>
      <c r="J1730" s="41">
        <v>16152.04</v>
      </c>
      <c r="K1730" s="19" t="s">
        <v>8297</v>
      </c>
      <c r="L1730" s="19" t="str">
        <v>tier - 2</v>
      </c>
      <c r="M1730" s="19" t="s">
        <v>8302</v>
      </c>
      <c r="N1730" s="19" t="str">
        <v>tier - 1</v>
      </c>
      <c r="O1730" s="19" t="s">
        <v>8343</v>
      </c>
      <c r="P1730" s="19" t="str">
        <v>R1026</v>
      </c>
      <c r="Q1730" s="19">
        <f ca="1" t="shared" si="289"/>
        <v>43</v>
      </c>
      <c r="R1730" s="29"/>
      <c r="U1730" s="19" t="s">
        <v>8329</v>
      </c>
      <c r="V1730" s="19" t="str">
        <f t="shared" si="295"/>
        <v>Oct</v>
      </c>
      <c r="X1730" s="19">
        <f t="shared" si="296"/>
        <v>1980</v>
      </c>
      <c r="AG1730" s="19" t="s">
        <v>6210</v>
      </c>
      <c r="AH1730" s="19" t="s">
        <v>8336</v>
      </c>
      <c r="AI1730" s="19" t="s">
        <v>8297</v>
      </c>
      <c r="AJ1730" s="19" t="s">
        <v>8297</v>
      </c>
      <c r="AK1730" s="19" t="str">
        <v>tier - 2</v>
      </c>
      <c r="AL1730" s="19" t="str">
        <v>tier - 2</v>
      </c>
      <c r="AT1730" s="19" t="s">
        <v>8343</v>
      </c>
      <c r="AU1730" s="19" t="str">
        <v>R1026</v>
      </c>
      <c r="BD1730" s="39">
        <v>1978</v>
      </c>
      <c r="BE1730" s="19" t="str">
        <f t="shared" si="291"/>
        <v>Sep</v>
      </c>
      <c r="BF1730" s="19">
        <v>16</v>
      </c>
      <c r="BG1730" s="40">
        <f t="shared" si="292"/>
        <v>28749</v>
      </c>
      <c r="BM1730" s="39">
        <v>1958</v>
      </c>
      <c r="BN1730" s="19" t="str">
        <f t="shared" si="293"/>
        <v>Oct</v>
      </c>
      <c r="BO1730" s="19">
        <v>22</v>
      </c>
      <c r="BP1730" s="40">
        <f t="shared" si="290"/>
        <v>21480</v>
      </c>
      <c r="BQ1730" s="19">
        <f ca="1" t="shared" si="294"/>
        <v>67</v>
      </c>
      <c r="BU1730" s="19">
        <v>16069.08</v>
      </c>
      <c r="BV1730" s="41">
        <v>16069.08</v>
      </c>
    </row>
    <row r="1731" spans="1:74">
      <c r="A1731" s="19" t="s">
        <v>6238</v>
      </c>
      <c r="B1731" s="39">
        <v>1974</v>
      </c>
      <c r="C1731" s="19">
        <f t="shared" ref="C1731:C1794" si="298">IF(B1731="?",ROUND(AVERAGE($B$2:$B$2336),0),B1731)</f>
        <v>1974</v>
      </c>
      <c r="D1731" s="19" t="s">
        <v>8310</v>
      </c>
      <c r="E1731" s="19" t="str">
        <f t="shared" si="297"/>
        <v>Sep</v>
      </c>
      <c r="F1731" s="19">
        <v>11</v>
      </c>
      <c r="G1731" s="40">
        <f t="shared" ref="G1731:G1794" si="299">DATE(C1731,MONTH(E1731&amp;2),F1731)</f>
        <v>27283</v>
      </c>
      <c r="H1731" s="19">
        <v>0</v>
      </c>
      <c r="I1731" s="19">
        <v>16190.97</v>
      </c>
      <c r="J1731" s="41">
        <v>16190.97</v>
      </c>
      <c r="K1731" s="19" t="s">
        <v>8297</v>
      </c>
      <c r="L1731" s="19" t="str">
        <v>tier - 2</v>
      </c>
      <c r="M1731" s="19" t="s">
        <v>8298</v>
      </c>
      <c r="N1731" s="19" t="str">
        <v>tier - 3</v>
      </c>
      <c r="O1731" s="19" t="s">
        <v>8315</v>
      </c>
      <c r="P1731" s="19" t="str">
        <v>R1012</v>
      </c>
      <c r="Q1731" s="19">
        <f ca="1" t="shared" ref="Q1731:Q1794" si="300">INT((TODAY()-G1731)/365.25)</f>
        <v>51</v>
      </c>
      <c r="R1731" s="29"/>
      <c r="U1731" s="19" t="s">
        <v>8296</v>
      </c>
      <c r="V1731" s="19" t="str">
        <f t="shared" si="295"/>
        <v>Jul</v>
      </c>
      <c r="X1731" s="19">
        <f t="shared" si="296"/>
        <v>1982</v>
      </c>
      <c r="AG1731" s="19" t="s">
        <v>6214</v>
      </c>
      <c r="AH1731" s="19" t="s">
        <v>8336</v>
      </c>
      <c r="AI1731" s="19" t="s">
        <v>8297</v>
      </c>
      <c r="AJ1731" s="19" t="s">
        <v>8297</v>
      </c>
      <c r="AK1731" s="19" t="str">
        <v>tier - 2</v>
      </c>
      <c r="AL1731" s="19" t="str">
        <v>tier - 2</v>
      </c>
      <c r="AT1731" s="19" t="s">
        <v>8337</v>
      </c>
      <c r="AU1731" s="19" t="str">
        <v>R1024</v>
      </c>
      <c r="BD1731" s="39">
        <v>1958</v>
      </c>
      <c r="BE1731" s="19" t="str">
        <f t="shared" si="291"/>
        <v>Oct</v>
      </c>
      <c r="BF1731" s="19">
        <v>22</v>
      </c>
      <c r="BG1731" s="40">
        <f t="shared" si="292"/>
        <v>21480</v>
      </c>
      <c r="BM1731" s="39">
        <v>1958</v>
      </c>
      <c r="BN1731" s="19" t="str">
        <f t="shared" si="293"/>
        <v>Jun</v>
      </c>
      <c r="BO1731" s="19">
        <v>21</v>
      </c>
      <c r="BP1731" s="40">
        <f t="shared" si="290"/>
        <v>21357</v>
      </c>
      <c r="BQ1731" s="19">
        <f ca="1" t="shared" si="294"/>
        <v>67</v>
      </c>
      <c r="BU1731" s="19">
        <v>16085.13</v>
      </c>
      <c r="BV1731" s="41">
        <v>16085.13</v>
      </c>
    </row>
    <row r="1732" spans="1:74">
      <c r="A1732" s="19" t="s">
        <v>6242</v>
      </c>
      <c r="B1732" s="39">
        <v>1988</v>
      </c>
      <c r="C1732" s="19">
        <f t="shared" si="298"/>
        <v>1988</v>
      </c>
      <c r="D1732" s="19" t="s">
        <v>8328</v>
      </c>
      <c r="E1732" s="19" t="str">
        <f t="shared" si="297"/>
        <v>Aug</v>
      </c>
      <c r="F1732" s="19">
        <v>6</v>
      </c>
      <c r="G1732" s="40">
        <f t="shared" si="299"/>
        <v>32361</v>
      </c>
      <c r="H1732" s="19">
        <v>3</v>
      </c>
      <c r="I1732" s="19">
        <v>16199.1</v>
      </c>
      <c r="J1732" s="41">
        <v>16199.1</v>
      </c>
      <c r="K1732" s="19" t="s">
        <v>8297</v>
      </c>
      <c r="L1732" s="19" t="str">
        <v>tier - 2</v>
      </c>
      <c r="M1732" s="19" t="s">
        <v>8297</v>
      </c>
      <c r="N1732" s="19" t="str">
        <v>tier - 2</v>
      </c>
      <c r="O1732" s="19" t="s">
        <v>8315</v>
      </c>
      <c r="P1732" s="19" t="str">
        <v>R1012</v>
      </c>
      <c r="Q1732" s="19">
        <f ca="1" t="shared" si="300"/>
        <v>37</v>
      </c>
      <c r="R1732" s="29"/>
      <c r="U1732" s="19" t="s">
        <v>8310</v>
      </c>
      <c r="V1732" s="19" t="str">
        <f t="shared" si="295"/>
        <v>Sep</v>
      </c>
      <c r="X1732" s="19">
        <f t="shared" si="296"/>
        <v>1980</v>
      </c>
      <c r="AG1732" s="19" t="s">
        <v>6217</v>
      </c>
      <c r="AH1732" s="19" t="s">
        <v>8336</v>
      </c>
      <c r="AI1732" s="19" t="s">
        <v>8297</v>
      </c>
      <c r="AJ1732" s="19" t="s">
        <v>8297</v>
      </c>
      <c r="AK1732" s="19" t="str">
        <v>tier - 2</v>
      </c>
      <c r="AL1732" s="19" t="str">
        <v>tier - 2</v>
      </c>
      <c r="AT1732" s="19" t="s">
        <v>8299</v>
      </c>
      <c r="AU1732" s="19" t="str">
        <v>R1013</v>
      </c>
      <c r="BD1732" s="39">
        <v>1958</v>
      </c>
      <c r="BE1732" s="19" t="str">
        <f t="shared" si="291"/>
        <v>Jun</v>
      </c>
      <c r="BF1732" s="19">
        <v>21</v>
      </c>
      <c r="BG1732" s="40">
        <f t="shared" si="292"/>
        <v>21357</v>
      </c>
      <c r="BM1732" s="39">
        <v>1985</v>
      </c>
      <c r="BN1732" s="19" t="str">
        <f t="shared" si="293"/>
        <v>Aug</v>
      </c>
      <c r="BO1732" s="19">
        <v>27</v>
      </c>
      <c r="BP1732" s="40">
        <f t="shared" si="290"/>
        <v>31286</v>
      </c>
      <c r="BQ1732" s="19">
        <f ca="1" t="shared" si="294"/>
        <v>40</v>
      </c>
      <c r="BU1732" s="19">
        <v>16097.94</v>
      </c>
      <c r="BV1732" s="41">
        <v>16097.94</v>
      </c>
    </row>
    <row r="1733" spans="1:74">
      <c r="A1733" s="19" t="s">
        <v>6245</v>
      </c>
      <c r="B1733" s="39">
        <v>1988</v>
      </c>
      <c r="C1733" s="19">
        <f t="shared" si="298"/>
        <v>1988</v>
      </c>
      <c r="D1733" s="19" t="s">
        <v>8328</v>
      </c>
      <c r="E1733" s="19" t="str">
        <f t="shared" si="297"/>
        <v>Aug</v>
      </c>
      <c r="F1733" s="19">
        <v>21</v>
      </c>
      <c r="G1733" s="40">
        <f t="shared" si="299"/>
        <v>32376</v>
      </c>
      <c r="H1733" s="19">
        <v>3</v>
      </c>
      <c r="I1733" s="19">
        <v>16205.88</v>
      </c>
      <c r="J1733" s="41">
        <v>16205.88</v>
      </c>
      <c r="K1733" s="19" t="s">
        <v>8297</v>
      </c>
      <c r="L1733" s="19" t="str">
        <v>tier - 2</v>
      </c>
      <c r="M1733" s="19" t="s">
        <v>8302</v>
      </c>
      <c r="N1733" s="19" t="str">
        <v>tier - 1</v>
      </c>
      <c r="O1733" s="19" t="s">
        <v>8315</v>
      </c>
      <c r="P1733" s="19" t="str">
        <v>R1012</v>
      </c>
      <c r="Q1733" s="19">
        <f ca="1" t="shared" si="300"/>
        <v>37</v>
      </c>
      <c r="R1733" s="29"/>
      <c r="U1733" s="19" t="s">
        <v>8326</v>
      </c>
      <c r="V1733" s="19" t="str">
        <f t="shared" si="295"/>
        <v>Dec</v>
      </c>
      <c r="X1733" s="19">
        <f t="shared" si="296"/>
        <v>1988</v>
      </c>
      <c r="AG1733" s="19" t="s">
        <v>6220</v>
      </c>
      <c r="AH1733" s="19" t="s">
        <v>8336</v>
      </c>
      <c r="AI1733" s="19" t="s">
        <v>8297</v>
      </c>
      <c r="AJ1733" s="19" t="s">
        <v>8298</v>
      </c>
      <c r="AK1733" s="19" t="str">
        <v>tier - 2</v>
      </c>
      <c r="AL1733" s="19" t="str">
        <v>tier - 3</v>
      </c>
      <c r="AT1733" s="19" t="s">
        <v>8315</v>
      </c>
      <c r="AU1733" s="19" t="str">
        <v>R1012</v>
      </c>
      <c r="BD1733" s="39">
        <v>1985</v>
      </c>
      <c r="BE1733" s="19" t="str">
        <f t="shared" si="291"/>
        <v>Aug</v>
      </c>
      <c r="BF1733" s="19">
        <v>27</v>
      </c>
      <c r="BG1733" s="40">
        <f t="shared" si="292"/>
        <v>31286</v>
      </c>
      <c r="BM1733" s="39">
        <v>1993</v>
      </c>
      <c r="BN1733" s="19" t="str">
        <f t="shared" si="293"/>
        <v>Aug</v>
      </c>
      <c r="BO1733" s="19">
        <v>8</v>
      </c>
      <c r="BP1733" s="40">
        <f t="shared" si="290"/>
        <v>34189</v>
      </c>
      <c r="BQ1733" s="19">
        <f ca="1" t="shared" si="294"/>
        <v>32</v>
      </c>
      <c r="BU1733" s="19">
        <v>16115.3</v>
      </c>
      <c r="BV1733" s="41">
        <v>16115.3</v>
      </c>
    </row>
    <row r="1734" spans="1:74">
      <c r="A1734" s="19" t="s">
        <v>6248</v>
      </c>
      <c r="B1734" s="39">
        <v>2002</v>
      </c>
      <c r="C1734" s="19">
        <f t="shared" si="298"/>
        <v>2002</v>
      </c>
      <c r="D1734" s="19" t="s">
        <v>8310</v>
      </c>
      <c r="E1734" s="19" t="str">
        <f t="shared" si="297"/>
        <v>Sep</v>
      </c>
      <c r="F1734" s="19">
        <v>8</v>
      </c>
      <c r="G1734" s="40">
        <f t="shared" si="299"/>
        <v>37507</v>
      </c>
      <c r="H1734" s="19">
        <v>0</v>
      </c>
      <c r="I1734" s="19">
        <v>16232.85</v>
      </c>
      <c r="J1734" s="41">
        <v>16232.85</v>
      </c>
      <c r="K1734" s="19" t="s">
        <v>8297</v>
      </c>
      <c r="L1734" s="19" t="str">
        <v>tier - 2</v>
      </c>
      <c r="M1734" s="19" t="s">
        <v>8302</v>
      </c>
      <c r="N1734" s="19" t="str">
        <v>tier - 1</v>
      </c>
      <c r="O1734" s="19" t="s">
        <v>8330</v>
      </c>
      <c r="P1734" s="19" t="str">
        <v>R1011</v>
      </c>
      <c r="Q1734" s="19">
        <f ca="1" t="shared" si="300"/>
        <v>23</v>
      </c>
      <c r="R1734" s="29"/>
      <c r="U1734" s="19" t="s">
        <v>8310</v>
      </c>
      <c r="V1734" s="19" t="str">
        <f t="shared" si="295"/>
        <v>Sep</v>
      </c>
      <c r="X1734" s="19">
        <f t="shared" si="296"/>
        <v>1978</v>
      </c>
      <c r="AG1734" s="19" t="s">
        <v>6223</v>
      </c>
      <c r="AH1734" s="19" t="s">
        <v>8336</v>
      </c>
      <c r="AI1734" s="19" t="s">
        <v>8297</v>
      </c>
      <c r="AJ1734" s="19" t="s">
        <v>8302</v>
      </c>
      <c r="AK1734" s="19" t="str">
        <v>tier - 2</v>
      </c>
      <c r="AL1734" s="19" t="str">
        <v>tier - 1</v>
      </c>
      <c r="AT1734" s="19" t="s">
        <v>8337</v>
      </c>
      <c r="AU1734" s="19" t="str">
        <v>R1024</v>
      </c>
      <c r="BD1734" s="39">
        <v>1993</v>
      </c>
      <c r="BE1734" s="19" t="str">
        <f t="shared" si="291"/>
        <v>Aug</v>
      </c>
      <c r="BF1734" s="19">
        <v>8</v>
      </c>
      <c r="BG1734" s="40">
        <f t="shared" si="292"/>
        <v>34189</v>
      </c>
      <c r="BM1734" s="39">
        <v>1987</v>
      </c>
      <c r="BN1734" s="19" t="str">
        <f t="shared" si="293"/>
        <v>Oct</v>
      </c>
      <c r="BO1734" s="19">
        <v>6</v>
      </c>
      <c r="BP1734" s="40">
        <f t="shared" si="290"/>
        <v>32056</v>
      </c>
      <c r="BQ1734" s="19">
        <f ca="1" t="shared" si="294"/>
        <v>38</v>
      </c>
      <c r="BU1734" s="19">
        <v>16122.65</v>
      </c>
      <c r="BV1734" s="41">
        <v>16122.65</v>
      </c>
    </row>
    <row r="1735" spans="1:74">
      <c r="A1735" s="19" t="s">
        <v>6252</v>
      </c>
      <c r="B1735" s="39">
        <v>1972</v>
      </c>
      <c r="C1735" s="19">
        <f t="shared" si="298"/>
        <v>1972</v>
      </c>
      <c r="D1735" s="19" t="s">
        <v>8296</v>
      </c>
      <c r="E1735" s="19" t="str">
        <f t="shared" si="297"/>
        <v>Jul</v>
      </c>
      <c r="F1735" s="19">
        <v>30</v>
      </c>
      <c r="G1735" s="40">
        <f t="shared" si="299"/>
        <v>26510</v>
      </c>
      <c r="H1735" s="19">
        <v>0</v>
      </c>
      <c r="I1735" s="19">
        <v>16267.32</v>
      </c>
      <c r="J1735" s="41">
        <v>16267.32</v>
      </c>
      <c r="K1735" s="19" t="s">
        <v>8297</v>
      </c>
      <c r="L1735" s="19" t="str">
        <v>tier - 2</v>
      </c>
      <c r="M1735" s="19" t="s">
        <v>8297</v>
      </c>
      <c r="N1735" s="19" t="str">
        <v>tier - 2</v>
      </c>
      <c r="O1735" s="19" t="s">
        <v>8338</v>
      </c>
      <c r="P1735" s="19" t="str">
        <v>R1023</v>
      </c>
      <c r="Q1735" s="19">
        <f ca="1" t="shared" si="300"/>
        <v>53</v>
      </c>
      <c r="R1735" s="29"/>
      <c r="U1735" s="19" t="s">
        <v>8329</v>
      </c>
      <c r="V1735" s="19" t="str">
        <f t="shared" si="295"/>
        <v>Oct</v>
      </c>
      <c r="X1735" s="19">
        <f t="shared" si="296"/>
        <v>1958</v>
      </c>
      <c r="AG1735" s="19" t="s">
        <v>6227</v>
      </c>
      <c r="AH1735" s="19" t="s">
        <v>8336</v>
      </c>
      <c r="AI1735" s="19" t="s">
        <v>8297</v>
      </c>
      <c r="AJ1735" s="19" t="s">
        <v>8302</v>
      </c>
      <c r="AK1735" s="19" t="str">
        <v>tier - 2</v>
      </c>
      <c r="AL1735" s="19" t="str">
        <v>tier - 1</v>
      </c>
      <c r="AT1735" s="19" t="s">
        <v>8330</v>
      </c>
      <c r="AU1735" s="19" t="str">
        <v>R1011</v>
      </c>
      <c r="BD1735" s="39">
        <v>1987</v>
      </c>
      <c r="BE1735" s="19" t="str">
        <f t="shared" si="291"/>
        <v>Oct</v>
      </c>
      <c r="BF1735" s="19">
        <v>6</v>
      </c>
      <c r="BG1735" s="40">
        <f t="shared" si="292"/>
        <v>32056</v>
      </c>
      <c r="BM1735" s="39">
        <v>1993</v>
      </c>
      <c r="BN1735" s="19" t="str">
        <f t="shared" si="293"/>
        <v>Dec</v>
      </c>
      <c r="BO1735" s="19">
        <v>12</v>
      </c>
      <c r="BP1735" s="40">
        <f t="shared" si="290"/>
        <v>34315</v>
      </c>
      <c r="BQ1735" s="19">
        <f ca="1" t="shared" si="294"/>
        <v>31</v>
      </c>
      <c r="BU1735" s="19">
        <v>16138.76</v>
      </c>
      <c r="BV1735" s="41">
        <v>16138.76</v>
      </c>
    </row>
    <row r="1736" spans="1:74">
      <c r="A1736" s="19" t="s">
        <v>6255</v>
      </c>
      <c r="B1736" s="39">
        <v>2003</v>
      </c>
      <c r="C1736" s="19">
        <f t="shared" si="298"/>
        <v>2003</v>
      </c>
      <c r="D1736" s="19" t="s">
        <v>8328</v>
      </c>
      <c r="E1736" s="19" t="str">
        <f t="shared" si="297"/>
        <v>Aug</v>
      </c>
      <c r="F1736" s="19">
        <v>24</v>
      </c>
      <c r="G1736" s="40">
        <f t="shared" si="299"/>
        <v>37857</v>
      </c>
      <c r="H1736" s="19">
        <v>0</v>
      </c>
      <c r="I1736" s="19">
        <v>16297.85</v>
      </c>
      <c r="J1736" s="41">
        <v>16297.85</v>
      </c>
      <c r="K1736" s="19" t="s">
        <v>8297</v>
      </c>
      <c r="L1736" s="19" t="str">
        <v>tier - 2</v>
      </c>
      <c r="M1736" s="19" t="s">
        <v>8298</v>
      </c>
      <c r="N1736" s="19" t="str">
        <v>tier - 3</v>
      </c>
      <c r="O1736" s="19" t="s">
        <v>8330</v>
      </c>
      <c r="P1736" s="19" t="str">
        <v>R1011</v>
      </c>
      <c r="Q1736" s="19">
        <f ca="1" t="shared" si="300"/>
        <v>22</v>
      </c>
      <c r="R1736" s="29"/>
      <c r="U1736" s="19" t="s">
        <v>8303</v>
      </c>
      <c r="V1736" s="19" t="str">
        <f t="shared" si="295"/>
        <v>Jun</v>
      </c>
      <c r="X1736" s="19">
        <f t="shared" si="296"/>
        <v>1958</v>
      </c>
      <c r="AG1736" s="19" t="s">
        <v>6231</v>
      </c>
      <c r="AH1736" s="19" t="s">
        <v>8336</v>
      </c>
      <c r="AI1736" s="19" t="s">
        <v>8297</v>
      </c>
      <c r="AJ1736" s="19" t="s">
        <v>8298</v>
      </c>
      <c r="AK1736" s="19" t="str">
        <v>tier - 2</v>
      </c>
      <c r="AL1736" s="19" t="str">
        <v>tier - 3</v>
      </c>
      <c r="AT1736" s="19" t="s">
        <v>8341</v>
      </c>
      <c r="AU1736" s="19" t="str">
        <v>R1017</v>
      </c>
      <c r="BD1736" s="39">
        <v>1993</v>
      </c>
      <c r="BE1736" s="19" t="str">
        <f t="shared" si="291"/>
        <v>Dec</v>
      </c>
      <c r="BF1736" s="19">
        <v>12</v>
      </c>
      <c r="BG1736" s="40">
        <f t="shared" si="292"/>
        <v>34315</v>
      </c>
      <c r="BM1736" s="39">
        <v>1982</v>
      </c>
      <c r="BN1736" s="19" t="str">
        <f t="shared" si="293"/>
        <v>Jul</v>
      </c>
      <c r="BO1736" s="19">
        <v>6</v>
      </c>
      <c r="BP1736" s="40">
        <f t="shared" ref="BP1736:BP1799" si="301">DATE(BM1736,MONTH(5&amp;BN1736),BO1736)</f>
        <v>30138</v>
      </c>
      <c r="BQ1736" s="19">
        <f ca="1" t="shared" si="294"/>
        <v>43</v>
      </c>
      <c r="BU1736" s="19">
        <v>16152.04</v>
      </c>
      <c r="BV1736" s="41">
        <v>16152.04</v>
      </c>
    </row>
    <row r="1737" spans="1:74">
      <c r="A1737" s="19" t="s">
        <v>6258</v>
      </c>
      <c r="B1737" s="39">
        <v>1969</v>
      </c>
      <c r="C1737" s="19">
        <f t="shared" si="298"/>
        <v>1969</v>
      </c>
      <c r="D1737" s="19" t="s">
        <v>8328</v>
      </c>
      <c r="E1737" s="19" t="str">
        <f t="shared" si="297"/>
        <v>Aug</v>
      </c>
      <c r="F1737" s="19">
        <v>8</v>
      </c>
      <c r="G1737" s="40">
        <f t="shared" si="299"/>
        <v>25423</v>
      </c>
      <c r="H1737" s="19">
        <v>0</v>
      </c>
      <c r="I1737" s="19">
        <v>16311.05</v>
      </c>
      <c r="J1737" s="41">
        <v>16311.05</v>
      </c>
      <c r="K1737" s="19" t="s">
        <v>8297</v>
      </c>
      <c r="L1737" s="19" t="str">
        <v>tier - 2</v>
      </c>
      <c r="M1737" s="19" t="s">
        <v>8298</v>
      </c>
      <c r="N1737" s="19" t="str">
        <v>tier - 3</v>
      </c>
      <c r="O1737" s="19" t="s">
        <v>8343</v>
      </c>
      <c r="P1737" s="19" t="str">
        <v>R1026</v>
      </c>
      <c r="Q1737" s="19">
        <f ca="1" t="shared" si="300"/>
        <v>56</v>
      </c>
      <c r="R1737" s="29"/>
      <c r="U1737" s="19" t="s">
        <v>8328</v>
      </c>
      <c r="V1737" s="19" t="str">
        <f t="shared" si="295"/>
        <v>Aug</v>
      </c>
      <c r="X1737" s="19">
        <f t="shared" si="296"/>
        <v>1985</v>
      </c>
      <c r="AG1737" s="19" t="s">
        <v>6235</v>
      </c>
      <c r="AH1737" s="19" t="s">
        <v>8336</v>
      </c>
      <c r="AI1737" s="19" t="s">
        <v>8297</v>
      </c>
      <c r="AJ1737" s="19" t="s">
        <v>8302</v>
      </c>
      <c r="AK1737" s="19" t="str">
        <v>tier - 2</v>
      </c>
      <c r="AL1737" s="19" t="str">
        <v>tier - 1</v>
      </c>
      <c r="AT1737" s="19" t="s">
        <v>8343</v>
      </c>
      <c r="AU1737" s="19" t="str">
        <v>R1026</v>
      </c>
      <c r="BD1737" s="39">
        <v>1982</v>
      </c>
      <c r="BE1737" s="19" t="str">
        <f t="shared" ref="BE1737:BE1800" si="302">SUBSTITUTE(D1730,"?","Sep")</f>
        <v>Jul</v>
      </c>
      <c r="BF1737" s="19">
        <v>6</v>
      </c>
      <c r="BG1737" s="40">
        <f t="shared" ref="BG1737:BG1800" si="303">DATE(BD1737,MONTH(5&amp;BE1737),BF1737)</f>
        <v>30138</v>
      </c>
      <c r="BM1737" s="39">
        <v>1974</v>
      </c>
      <c r="BN1737" s="19" t="str">
        <f t="shared" ref="BN1737:BN1800" si="304">SUBSTITUTE(E1731,"?","Sep")</f>
        <v>Sep</v>
      </c>
      <c r="BO1737" s="19">
        <v>11</v>
      </c>
      <c r="BP1737" s="40">
        <f t="shared" si="301"/>
        <v>27283</v>
      </c>
      <c r="BQ1737" s="19">
        <f ca="1" t="shared" ref="BQ1737:BQ1800" si="305">INT((TODAY()-BP1737)/365.25)</f>
        <v>51</v>
      </c>
      <c r="BU1737" s="19">
        <v>16190.97</v>
      </c>
      <c r="BV1737" s="41">
        <v>16190.97</v>
      </c>
    </row>
    <row r="1738" spans="1:74">
      <c r="A1738" s="19" t="s">
        <v>6261</v>
      </c>
      <c r="B1738" s="39">
        <v>1965</v>
      </c>
      <c r="C1738" s="19">
        <f t="shared" si="298"/>
        <v>1965</v>
      </c>
      <c r="D1738" s="19" t="s">
        <v>8326</v>
      </c>
      <c r="E1738" s="19" t="str">
        <f t="shared" si="297"/>
        <v>Dec</v>
      </c>
      <c r="F1738" s="19">
        <v>5</v>
      </c>
      <c r="G1738" s="40">
        <f t="shared" si="299"/>
        <v>24081</v>
      </c>
      <c r="H1738" s="19">
        <v>0</v>
      </c>
      <c r="I1738" s="19">
        <v>16351.42</v>
      </c>
      <c r="J1738" s="41">
        <v>16351.42</v>
      </c>
      <c r="K1738" s="19" t="s">
        <v>8297</v>
      </c>
      <c r="L1738" s="19" t="str">
        <v>tier - 2</v>
      </c>
      <c r="M1738" s="19" t="s">
        <v>8298</v>
      </c>
      <c r="N1738" s="19" t="str">
        <v>tier - 3</v>
      </c>
      <c r="O1738" s="19" t="s">
        <v>8343</v>
      </c>
      <c r="P1738" s="19" t="str">
        <v>R1026</v>
      </c>
      <c r="Q1738" s="19">
        <f ca="1" t="shared" si="300"/>
        <v>59</v>
      </c>
      <c r="R1738" s="29"/>
      <c r="U1738" s="19" t="s">
        <v>8328</v>
      </c>
      <c r="V1738" s="19" t="str">
        <f t="shared" si="295"/>
        <v>Aug</v>
      </c>
      <c r="X1738" s="19">
        <f t="shared" si="296"/>
        <v>1993</v>
      </c>
      <c r="AG1738" s="19" t="s">
        <v>6238</v>
      </c>
      <c r="AH1738" s="19" t="s">
        <v>8336</v>
      </c>
      <c r="AI1738" s="19" t="s">
        <v>8297</v>
      </c>
      <c r="AJ1738" s="19" t="s">
        <v>8298</v>
      </c>
      <c r="AK1738" s="19" t="str">
        <v>tier - 2</v>
      </c>
      <c r="AL1738" s="19" t="str">
        <v>tier - 3</v>
      </c>
      <c r="AT1738" s="19" t="s">
        <v>8315</v>
      </c>
      <c r="AU1738" s="19" t="str">
        <v>R1012</v>
      </c>
      <c r="BD1738" s="39">
        <v>1974</v>
      </c>
      <c r="BE1738" s="19" t="str">
        <f t="shared" si="302"/>
        <v>Sep</v>
      </c>
      <c r="BF1738" s="19">
        <v>11</v>
      </c>
      <c r="BG1738" s="40">
        <f t="shared" si="303"/>
        <v>27283</v>
      </c>
      <c r="BM1738" s="39">
        <v>1988</v>
      </c>
      <c r="BN1738" s="19" t="str">
        <f t="shared" si="304"/>
        <v>Aug</v>
      </c>
      <c r="BO1738" s="19">
        <v>6</v>
      </c>
      <c r="BP1738" s="40">
        <f t="shared" si="301"/>
        <v>32361</v>
      </c>
      <c r="BQ1738" s="19">
        <f ca="1" t="shared" si="305"/>
        <v>37</v>
      </c>
      <c r="BU1738" s="19">
        <v>16199.1</v>
      </c>
      <c r="BV1738" s="41">
        <v>16199.1</v>
      </c>
    </row>
    <row r="1739" spans="1:74">
      <c r="A1739" s="19" t="s">
        <v>6265</v>
      </c>
      <c r="B1739" s="39">
        <v>1995</v>
      </c>
      <c r="C1739" s="19">
        <f t="shared" si="298"/>
        <v>1995</v>
      </c>
      <c r="D1739" s="19" t="s">
        <v>8310</v>
      </c>
      <c r="E1739" s="19" t="str">
        <f t="shared" si="297"/>
        <v>Sep</v>
      </c>
      <c r="F1739" s="19">
        <v>28</v>
      </c>
      <c r="G1739" s="40">
        <f t="shared" si="299"/>
        <v>34970</v>
      </c>
      <c r="H1739" s="19">
        <v>3</v>
      </c>
      <c r="I1739" s="19">
        <v>16420.49</v>
      </c>
      <c r="J1739" s="41">
        <v>16420.49</v>
      </c>
      <c r="K1739" s="19" t="s">
        <v>8297</v>
      </c>
      <c r="L1739" s="19" t="str">
        <v>tier - 2</v>
      </c>
      <c r="M1739" s="19" t="s">
        <v>8298</v>
      </c>
      <c r="N1739" s="19" t="str">
        <v>tier - 3</v>
      </c>
      <c r="O1739" s="19" t="s">
        <v>8315</v>
      </c>
      <c r="P1739" s="19" t="str">
        <v>R1012</v>
      </c>
      <c r="Q1739" s="19">
        <f ca="1" t="shared" si="300"/>
        <v>30</v>
      </c>
      <c r="R1739" s="29"/>
      <c r="U1739" s="19" t="s">
        <v>8329</v>
      </c>
      <c r="V1739" s="19" t="str">
        <f t="shared" si="295"/>
        <v>Oct</v>
      </c>
      <c r="X1739" s="19">
        <f t="shared" si="296"/>
        <v>1987</v>
      </c>
      <c r="AG1739" s="19" t="s">
        <v>6242</v>
      </c>
      <c r="AH1739" s="19" t="s">
        <v>8336</v>
      </c>
      <c r="AI1739" s="19" t="s">
        <v>8297</v>
      </c>
      <c r="AJ1739" s="19" t="s">
        <v>8297</v>
      </c>
      <c r="AK1739" s="19" t="str">
        <v>tier - 2</v>
      </c>
      <c r="AL1739" s="19" t="str">
        <v>tier - 2</v>
      </c>
      <c r="AT1739" s="19" t="s">
        <v>8315</v>
      </c>
      <c r="AU1739" s="19" t="str">
        <v>R1012</v>
      </c>
      <c r="BD1739" s="39">
        <v>1988</v>
      </c>
      <c r="BE1739" s="19" t="str">
        <f t="shared" si="302"/>
        <v>Aug</v>
      </c>
      <c r="BF1739" s="19">
        <v>6</v>
      </c>
      <c r="BG1739" s="40">
        <f t="shared" si="303"/>
        <v>32361</v>
      </c>
      <c r="BM1739" s="39">
        <v>1988</v>
      </c>
      <c r="BN1739" s="19" t="str">
        <f t="shared" si="304"/>
        <v>Aug</v>
      </c>
      <c r="BO1739" s="19">
        <v>21</v>
      </c>
      <c r="BP1739" s="40">
        <f t="shared" si="301"/>
        <v>32376</v>
      </c>
      <c r="BQ1739" s="19">
        <f ca="1" t="shared" si="305"/>
        <v>37</v>
      </c>
      <c r="BU1739" s="19">
        <v>16205.88</v>
      </c>
      <c r="BV1739" s="41">
        <v>16205.88</v>
      </c>
    </row>
    <row r="1740" spans="1:74">
      <c r="A1740" s="19" t="s">
        <v>6269</v>
      </c>
      <c r="B1740" s="39">
        <v>2003</v>
      </c>
      <c r="C1740" s="19">
        <f t="shared" si="298"/>
        <v>2003</v>
      </c>
      <c r="D1740" s="19" t="s">
        <v>8326</v>
      </c>
      <c r="E1740" s="19" t="str">
        <f t="shared" si="297"/>
        <v>Dec</v>
      </c>
      <c r="F1740" s="19">
        <v>20</v>
      </c>
      <c r="G1740" s="40">
        <f t="shared" si="299"/>
        <v>37975</v>
      </c>
      <c r="H1740" s="19">
        <v>1</v>
      </c>
      <c r="I1740" s="19">
        <v>16450.89</v>
      </c>
      <c r="J1740" s="41">
        <v>16450.89</v>
      </c>
      <c r="K1740" s="19" t="s">
        <v>8297</v>
      </c>
      <c r="L1740" s="19" t="str">
        <v>tier - 2</v>
      </c>
      <c r="M1740" s="19" t="s">
        <v>8302</v>
      </c>
      <c r="N1740" s="19" t="str">
        <v>tier - 1</v>
      </c>
      <c r="O1740" s="19" t="s">
        <v>8315</v>
      </c>
      <c r="P1740" s="19" t="str">
        <v>R1012</v>
      </c>
      <c r="Q1740" s="19">
        <f ca="1" t="shared" si="300"/>
        <v>21</v>
      </c>
      <c r="R1740" s="29"/>
      <c r="U1740" s="19" t="s">
        <v>8326</v>
      </c>
      <c r="V1740" s="19" t="str">
        <f t="shared" si="295"/>
        <v>Dec</v>
      </c>
      <c r="X1740" s="19">
        <f t="shared" si="296"/>
        <v>1993</v>
      </c>
      <c r="AG1740" s="19" t="s">
        <v>6245</v>
      </c>
      <c r="AH1740" s="19" t="s">
        <v>8336</v>
      </c>
      <c r="AI1740" s="19" t="s">
        <v>8297</v>
      </c>
      <c r="AJ1740" s="19" t="s">
        <v>8302</v>
      </c>
      <c r="AK1740" s="19" t="str">
        <v>tier - 2</v>
      </c>
      <c r="AL1740" s="19" t="str">
        <v>tier - 1</v>
      </c>
      <c r="AT1740" s="19" t="s">
        <v>8315</v>
      </c>
      <c r="AU1740" s="19" t="str">
        <v>R1012</v>
      </c>
      <c r="BD1740" s="39">
        <v>1988</v>
      </c>
      <c r="BE1740" s="19" t="str">
        <f t="shared" si="302"/>
        <v>Aug</v>
      </c>
      <c r="BF1740" s="19">
        <v>21</v>
      </c>
      <c r="BG1740" s="40">
        <f t="shared" si="303"/>
        <v>32376</v>
      </c>
      <c r="BM1740" s="39">
        <v>2002</v>
      </c>
      <c r="BN1740" s="19" t="str">
        <f t="shared" si="304"/>
        <v>Sep</v>
      </c>
      <c r="BO1740" s="19">
        <v>8</v>
      </c>
      <c r="BP1740" s="40">
        <f t="shared" si="301"/>
        <v>37507</v>
      </c>
      <c r="BQ1740" s="19">
        <f ca="1" t="shared" si="305"/>
        <v>23</v>
      </c>
      <c r="BU1740" s="19">
        <v>16232.85</v>
      </c>
      <c r="BV1740" s="41">
        <v>16232.85</v>
      </c>
    </row>
    <row r="1741" spans="1:74">
      <c r="A1741" s="19" t="s">
        <v>6273</v>
      </c>
      <c r="B1741" s="39">
        <v>1958</v>
      </c>
      <c r="C1741" s="19">
        <f t="shared" si="298"/>
        <v>1958</v>
      </c>
      <c r="D1741" s="19" t="s">
        <v>8329</v>
      </c>
      <c r="E1741" s="19" t="str">
        <f t="shared" si="297"/>
        <v>Oct</v>
      </c>
      <c r="F1741" s="19">
        <v>10</v>
      </c>
      <c r="G1741" s="40">
        <f t="shared" si="299"/>
        <v>21468</v>
      </c>
      <c r="H1741" s="19">
        <v>3</v>
      </c>
      <c r="I1741" s="19">
        <v>16455.71</v>
      </c>
      <c r="J1741" s="41">
        <v>16455.71</v>
      </c>
      <c r="K1741" s="19" t="s">
        <v>8297</v>
      </c>
      <c r="L1741" s="19" t="str">
        <v>tier - 2</v>
      </c>
      <c r="M1741" s="19" t="s">
        <v>8297</v>
      </c>
      <c r="N1741" s="19" t="str">
        <v>tier - 2</v>
      </c>
      <c r="O1741" s="19" t="s">
        <v>8315</v>
      </c>
      <c r="P1741" s="19" t="str">
        <v>R1012</v>
      </c>
      <c r="Q1741" s="19">
        <f ca="1" t="shared" si="300"/>
        <v>67</v>
      </c>
      <c r="R1741" s="29"/>
      <c r="U1741" s="19" t="s">
        <v>8296</v>
      </c>
      <c r="V1741" s="19" t="str">
        <f t="shared" si="295"/>
        <v>Jul</v>
      </c>
      <c r="X1741" s="19">
        <f t="shared" si="296"/>
        <v>1982</v>
      </c>
      <c r="AG1741" s="19" t="s">
        <v>6248</v>
      </c>
      <c r="AH1741" s="19" t="s">
        <v>8336</v>
      </c>
      <c r="AI1741" s="19" t="s">
        <v>8297</v>
      </c>
      <c r="AJ1741" s="19" t="s">
        <v>8302</v>
      </c>
      <c r="AK1741" s="19" t="str">
        <v>tier - 2</v>
      </c>
      <c r="AL1741" s="19" t="str">
        <v>tier - 1</v>
      </c>
      <c r="AT1741" s="19" t="s">
        <v>8330</v>
      </c>
      <c r="AU1741" s="19" t="str">
        <v>R1011</v>
      </c>
      <c r="BD1741" s="39">
        <v>2002</v>
      </c>
      <c r="BE1741" s="19" t="str">
        <f t="shared" si="302"/>
        <v>Sep</v>
      </c>
      <c r="BF1741" s="19">
        <v>8</v>
      </c>
      <c r="BG1741" s="40">
        <f t="shared" si="303"/>
        <v>37507</v>
      </c>
      <c r="BM1741" s="39">
        <v>1972</v>
      </c>
      <c r="BN1741" s="19" t="str">
        <f t="shared" si="304"/>
        <v>Jul</v>
      </c>
      <c r="BO1741" s="19">
        <v>30</v>
      </c>
      <c r="BP1741" s="40">
        <f t="shared" si="301"/>
        <v>26510</v>
      </c>
      <c r="BQ1741" s="19">
        <f ca="1" t="shared" si="305"/>
        <v>53</v>
      </c>
      <c r="BU1741" s="19">
        <v>16267.32</v>
      </c>
      <c r="BV1741" s="41">
        <v>16267.32</v>
      </c>
    </row>
    <row r="1742" spans="1:74">
      <c r="A1742" s="19" t="s">
        <v>6277</v>
      </c>
      <c r="B1742" s="39">
        <v>1995</v>
      </c>
      <c r="C1742" s="19">
        <f t="shared" si="298"/>
        <v>1995</v>
      </c>
      <c r="D1742" s="19" t="s">
        <v>8326</v>
      </c>
      <c r="E1742" s="19" t="str">
        <f t="shared" si="297"/>
        <v>Dec</v>
      </c>
      <c r="F1742" s="19">
        <v>23</v>
      </c>
      <c r="G1742" s="40">
        <f t="shared" si="299"/>
        <v>35056</v>
      </c>
      <c r="H1742" s="19">
        <v>0</v>
      </c>
      <c r="I1742" s="19">
        <v>16577.78</v>
      </c>
      <c r="J1742" s="41">
        <v>16577.78</v>
      </c>
      <c r="K1742" s="19" t="s">
        <v>8297</v>
      </c>
      <c r="L1742" s="19" t="str">
        <v>tier - 2</v>
      </c>
      <c r="M1742" s="19" t="s">
        <v>8302</v>
      </c>
      <c r="N1742" s="19" t="str">
        <v>tier - 1</v>
      </c>
      <c r="O1742" s="19" t="s">
        <v>8299</v>
      </c>
      <c r="P1742" s="19" t="str">
        <v>R1013</v>
      </c>
      <c r="Q1742" s="19">
        <f ca="1" t="shared" si="300"/>
        <v>29</v>
      </c>
      <c r="R1742" s="29"/>
      <c r="U1742" s="19" t="s">
        <v>8310</v>
      </c>
      <c r="V1742" s="19" t="str">
        <f t="shared" ref="V1742:V1805" si="306">SUBSTITUTE(U1742,"?","Sep")</f>
        <v>Sep</v>
      </c>
      <c r="X1742" s="19">
        <f t="shared" ref="X1742:X1805" si="307">IF(B1731="?",ROUND(AVERAGE($B$2:$B$2355),0),B1731)</f>
        <v>1974</v>
      </c>
      <c r="AG1742" s="19" t="s">
        <v>6252</v>
      </c>
      <c r="AH1742" s="19" t="s">
        <v>8336</v>
      </c>
      <c r="AI1742" s="19" t="s">
        <v>8297</v>
      </c>
      <c r="AJ1742" s="19" t="s">
        <v>8297</v>
      </c>
      <c r="AK1742" s="19" t="str">
        <v>tier - 2</v>
      </c>
      <c r="AL1742" s="19" t="str">
        <v>tier - 2</v>
      </c>
      <c r="AT1742" s="19" t="s">
        <v>8338</v>
      </c>
      <c r="AU1742" s="19" t="str">
        <v>R1023</v>
      </c>
      <c r="BD1742" s="39">
        <v>1972</v>
      </c>
      <c r="BE1742" s="19" t="str">
        <f t="shared" si="302"/>
        <v>Jul</v>
      </c>
      <c r="BF1742" s="19">
        <v>30</v>
      </c>
      <c r="BG1742" s="40">
        <f t="shared" si="303"/>
        <v>26510</v>
      </c>
      <c r="BM1742" s="39">
        <v>2003</v>
      </c>
      <c r="BN1742" s="19" t="str">
        <f t="shared" si="304"/>
        <v>Aug</v>
      </c>
      <c r="BO1742" s="19">
        <v>24</v>
      </c>
      <c r="BP1742" s="40">
        <f t="shared" si="301"/>
        <v>37857</v>
      </c>
      <c r="BQ1742" s="19">
        <f ca="1" t="shared" si="305"/>
        <v>22</v>
      </c>
      <c r="BU1742" s="19">
        <v>16297.85</v>
      </c>
      <c r="BV1742" s="41">
        <v>16297.85</v>
      </c>
    </row>
    <row r="1743" spans="1:74">
      <c r="A1743" s="19" t="s">
        <v>6280</v>
      </c>
      <c r="B1743" s="39">
        <v>2001</v>
      </c>
      <c r="C1743" s="19">
        <f t="shared" si="298"/>
        <v>2001</v>
      </c>
      <c r="D1743" s="19" t="s">
        <v>8303</v>
      </c>
      <c r="E1743" s="19" t="str">
        <f t="shared" si="297"/>
        <v>Jun</v>
      </c>
      <c r="F1743" s="19">
        <v>25</v>
      </c>
      <c r="G1743" s="40">
        <f t="shared" si="299"/>
        <v>37067</v>
      </c>
      <c r="H1743" s="19">
        <v>0</v>
      </c>
      <c r="I1743" s="19">
        <v>16586.5</v>
      </c>
      <c r="J1743" s="41">
        <v>16586.5</v>
      </c>
      <c r="K1743" s="19" t="s">
        <v>8297</v>
      </c>
      <c r="L1743" s="19" t="str">
        <v>tier - 2</v>
      </c>
      <c r="M1743" s="19" t="s">
        <v>8302</v>
      </c>
      <c r="N1743" s="19" t="str">
        <v>tier - 1</v>
      </c>
      <c r="O1743" s="19" t="s">
        <v>8299</v>
      </c>
      <c r="P1743" s="19" t="str">
        <v>R1013</v>
      </c>
      <c r="Q1743" s="19">
        <f ca="1" t="shared" si="300"/>
        <v>24</v>
      </c>
      <c r="R1743" s="29"/>
      <c r="U1743" s="19" t="s">
        <v>8328</v>
      </c>
      <c r="V1743" s="19" t="str">
        <f t="shared" si="306"/>
        <v>Aug</v>
      </c>
      <c r="X1743" s="19">
        <f t="shared" si="307"/>
        <v>1988</v>
      </c>
      <c r="AG1743" s="19" t="s">
        <v>6255</v>
      </c>
      <c r="AH1743" s="19" t="s">
        <v>8336</v>
      </c>
      <c r="AI1743" s="19" t="s">
        <v>8297</v>
      </c>
      <c r="AJ1743" s="19" t="s">
        <v>8298</v>
      </c>
      <c r="AK1743" s="19" t="str">
        <v>tier - 2</v>
      </c>
      <c r="AL1743" s="19" t="str">
        <v>tier - 3</v>
      </c>
      <c r="AT1743" s="19" t="s">
        <v>8330</v>
      </c>
      <c r="AU1743" s="19" t="str">
        <v>R1011</v>
      </c>
      <c r="BD1743" s="39">
        <v>2003</v>
      </c>
      <c r="BE1743" s="19" t="str">
        <f t="shared" si="302"/>
        <v>Aug</v>
      </c>
      <c r="BF1743" s="19">
        <v>24</v>
      </c>
      <c r="BG1743" s="40">
        <f t="shared" si="303"/>
        <v>37857</v>
      </c>
      <c r="BM1743" s="39">
        <v>1969</v>
      </c>
      <c r="BN1743" s="19" t="str">
        <f t="shared" si="304"/>
        <v>Aug</v>
      </c>
      <c r="BO1743" s="19">
        <v>8</v>
      </c>
      <c r="BP1743" s="40">
        <f t="shared" si="301"/>
        <v>25423</v>
      </c>
      <c r="BQ1743" s="19">
        <f ca="1" t="shared" si="305"/>
        <v>56</v>
      </c>
      <c r="BU1743" s="19">
        <v>16311.05</v>
      </c>
      <c r="BV1743" s="41">
        <v>16311.05</v>
      </c>
    </row>
    <row r="1744" spans="1:74">
      <c r="A1744" s="19" t="s">
        <v>6283</v>
      </c>
      <c r="B1744" s="39">
        <v>1963</v>
      </c>
      <c r="C1744" s="19">
        <f t="shared" si="298"/>
        <v>1963</v>
      </c>
      <c r="D1744" s="19" t="s">
        <v>8303</v>
      </c>
      <c r="E1744" s="19" t="str">
        <f t="shared" si="297"/>
        <v>Jun</v>
      </c>
      <c r="F1744" s="19">
        <v>25</v>
      </c>
      <c r="G1744" s="40">
        <f t="shared" si="299"/>
        <v>23187</v>
      </c>
      <c r="H1744" s="19">
        <v>0</v>
      </c>
      <c r="I1744" s="19">
        <v>16587.96</v>
      </c>
      <c r="J1744" s="41">
        <v>16587.96</v>
      </c>
      <c r="K1744" s="19" t="s">
        <v>8297</v>
      </c>
      <c r="L1744" s="19" t="str">
        <v>tier - 2</v>
      </c>
      <c r="M1744" s="19" t="s">
        <v>8297</v>
      </c>
      <c r="N1744" s="19" t="str">
        <v>tier - 2</v>
      </c>
      <c r="O1744" s="19" t="s">
        <v>8338</v>
      </c>
      <c r="P1744" s="19" t="str">
        <v>R1023</v>
      </c>
      <c r="Q1744" s="19">
        <f ca="1" t="shared" si="300"/>
        <v>62</v>
      </c>
      <c r="R1744" s="29"/>
      <c r="U1744" s="19" t="s">
        <v>8328</v>
      </c>
      <c r="V1744" s="19" t="str">
        <f t="shared" si="306"/>
        <v>Aug</v>
      </c>
      <c r="X1744" s="19">
        <f t="shared" si="307"/>
        <v>1988</v>
      </c>
      <c r="AG1744" s="19" t="s">
        <v>6258</v>
      </c>
      <c r="AH1744" s="19" t="s">
        <v>8336</v>
      </c>
      <c r="AI1744" s="19" t="s">
        <v>8297</v>
      </c>
      <c r="AJ1744" s="19" t="s">
        <v>8298</v>
      </c>
      <c r="AK1744" s="19" t="str">
        <v>tier - 2</v>
      </c>
      <c r="AL1744" s="19" t="str">
        <v>tier - 3</v>
      </c>
      <c r="AT1744" s="19" t="s">
        <v>8343</v>
      </c>
      <c r="AU1744" s="19" t="str">
        <v>R1026</v>
      </c>
      <c r="BD1744" s="39">
        <v>1969</v>
      </c>
      <c r="BE1744" s="19" t="str">
        <f t="shared" si="302"/>
        <v>Aug</v>
      </c>
      <c r="BF1744" s="19">
        <v>8</v>
      </c>
      <c r="BG1744" s="40">
        <f t="shared" si="303"/>
        <v>25423</v>
      </c>
      <c r="BM1744" s="39">
        <v>1965</v>
      </c>
      <c r="BN1744" s="19" t="str">
        <f t="shared" si="304"/>
        <v>Dec</v>
      </c>
      <c r="BO1744" s="19">
        <v>5</v>
      </c>
      <c r="BP1744" s="40">
        <f t="shared" si="301"/>
        <v>24081</v>
      </c>
      <c r="BQ1744" s="19">
        <f ca="1" t="shared" si="305"/>
        <v>59</v>
      </c>
      <c r="BU1744" s="19">
        <v>16351.42</v>
      </c>
      <c r="BV1744" s="41">
        <v>16351.42</v>
      </c>
    </row>
    <row r="1745" spans="1:74">
      <c r="A1745" s="19" t="s">
        <v>6287</v>
      </c>
      <c r="B1745" s="39">
        <v>1970</v>
      </c>
      <c r="C1745" s="19">
        <f t="shared" si="298"/>
        <v>1970</v>
      </c>
      <c r="D1745" s="19" t="s">
        <v>8296</v>
      </c>
      <c r="E1745" s="19" t="str">
        <f t="shared" si="297"/>
        <v>Jul</v>
      </c>
      <c r="F1745" s="19">
        <v>10</v>
      </c>
      <c r="G1745" s="40">
        <f t="shared" si="299"/>
        <v>25759</v>
      </c>
      <c r="H1745" s="19">
        <v>0</v>
      </c>
      <c r="I1745" s="19">
        <v>16600.16</v>
      </c>
      <c r="J1745" s="41">
        <v>16600.16</v>
      </c>
      <c r="K1745" s="19" t="s">
        <v>8297</v>
      </c>
      <c r="L1745" s="19" t="str">
        <v>tier - 2</v>
      </c>
      <c r="M1745" s="19" t="s">
        <v>8297</v>
      </c>
      <c r="N1745" s="19" t="str">
        <v>tier - 2</v>
      </c>
      <c r="O1745" s="19" t="s">
        <v>8330</v>
      </c>
      <c r="P1745" s="19" t="str">
        <v>R1011</v>
      </c>
      <c r="Q1745" s="19">
        <f ca="1" t="shared" si="300"/>
        <v>55</v>
      </c>
      <c r="R1745" s="29"/>
      <c r="U1745" s="19" t="s">
        <v>8310</v>
      </c>
      <c r="V1745" s="19" t="str">
        <f t="shared" si="306"/>
        <v>Sep</v>
      </c>
      <c r="X1745" s="19">
        <f t="shared" si="307"/>
        <v>2002</v>
      </c>
      <c r="AG1745" s="19" t="s">
        <v>6261</v>
      </c>
      <c r="AH1745" s="19" t="s">
        <v>8336</v>
      </c>
      <c r="AI1745" s="19" t="s">
        <v>8297</v>
      </c>
      <c r="AJ1745" s="19" t="s">
        <v>8298</v>
      </c>
      <c r="AK1745" s="19" t="str">
        <v>tier - 2</v>
      </c>
      <c r="AL1745" s="19" t="str">
        <v>tier - 3</v>
      </c>
      <c r="AT1745" s="19" t="s">
        <v>8343</v>
      </c>
      <c r="AU1745" s="19" t="str">
        <v>R1026</v>
      </c>
      <c r="BD1745" s="39">
        <v>1965</v>
      </c>
      <c r="BE1745" s="19" t="str">
        <f t="shared" si="302"/>
        <v>Dec</v>
      </c>
      <c r="BF1745" s="19">
        <v>5</v>
      </c>
      <c r="BG1745" s="40">
        <f t="shared" si="303"/>
        <v>24081</v>
      </c>
      <c r="BM1745" s="39">
        <v>1995</v>
      </c>
      <c r="BN1745" s="19" t="str">
        <f t="shared" si="304"/>
        <v>Sep</v>
      </c>
      <c r="BO1745" s="19">
        <v>28</v>
      </c>
      <c r="BP1745" s="40">
        <f t="shared" si="301"/>
        <v>34970</v>
      </c>
      <c r="BQ1745" s="19">
        <f ca="1" t="shared" si="305"/>
        <v>30</v>
      </c>
      <c r="BU1745" s="19">
        <v>16420.49</v>
      </c>
      <c r="BV1745" s="41">
        <v>16420.49</v>
      </c>
    </row>
    <row r="1746" spans="1:74">
      <c r="A1746" s="19" t="s">
        <v>6291</v>
      </c>
      <c r="B1746" s="39">
        <v>1975</v>
      </c>
      <c r="C1746" s="19">
        <f t="shared" si="298"/>
        <v>1975</v>
      </c>
      <c r="D1746" s="19" t="s">
        <v>8296</v>
      </c>
      <c r="E1746" s="19" t="str">
        <f t="shared" si="297"/>
        <v>Jul</v>
      </c>
      <c r="F1746" s="19">
        <v>24</v>
      </c>
      <c r="G1746" s="40">
        <f t="shared" si="299"/>
        <v>27599</v>
      </c>
      <c r="H1746" s="19">
        <v>1</v>
      </c>
      <c r="I1746" s="19">
        <v>16602.18</v>
      </c>
      <c r="J1746" s="41">
        <v>16602.18</v>
      </c>
      <c r="K1746" s="19" t="s">
        <v>8297</v>
      </c>
      <c r="L1746" s="19" t="str">
        <v>tier - 2</v>
      </c>
      <c r="M1746" s="19" t="s">
        <v>8302</v>
      </c>
      <c r="N1746" s="19" t="str">
        <v>tier - 1</v>
      </c>
      <c r="O1746" s="19" t="s">
        <v>8343</v>
      </c>
      <c r="P1746" s="19" t="str">
        <v>R1026</v>
      </c>
      <c r="Q1746" s="19">
        <f ca="1" t="shared" si="300"/>
        <v>50</v>
      </c>
      <c r="R1746" s="29"/>
      <c r="U1746" s="19" t="s">
        <v>8296</v>
      </c>
      <c r="V1746" s="19" t="str">
        <f t="shared" si="306"/>
        <v>Jul</v>
      </c>
      <c r="X1746" s="19">
        <f t="shared" si="307"/>
        <v>1972</v>
      </c>
      <c r="AG1746" s="19" t="s">
        <v>6265</v>
      </c>
      <c r="AH1746" s="19" t="s">
        <v>8336</v>
      </c>
      <c r="AI1746" s="19" t="s">
        <v>8297</v>
      </c>
      <c r="AJ1746" s="19" t="s">
        <v>8298</v>
      </c>
      <c r="AK1746" s="19" t="str">
        <v>tier - 2</v>
      </c>
      <c r="AL1746" s="19" t="str">
        <v>tier - 3</v>
      </c>
      <c r="AT1746" s="19" t="s">
        <v>8315</v>
      </c>
      <c r="AU1746" s="19" t="str">
        <v>R1012</v>
      </c>
      <c r="BD1746" s="39">
        <v>1995</v>
      </c>
      <c r="BE1746" s="19" t="str">
        <f t="shared" si="302"/>
        <v>Sep</v>
      </c>
      <c r="BF1746" s="19">
        <v>28</v>
      </c>
      <c r="BG1746" s="40">
        <f t="shared" si="303"/>
        <v>34970</v>
      </c>
      <c r="BM1746" s="39">
        <v>2003</v>
      </c>
      <c r="BN1746" s="19" t="str">
        <f t="shared" si="304"/>
        <v>Dec</v>
      </c>
      <c r="BO1746" s="19">
        <v>20</v>
      </c>
      <c r="BP1746" s="40">
        <f t="shared" si="301"/>
        <v>37975</v>
      </c>
      <c r="BQ1746" s="19">
        <f ca="1" t="shared" si="305"/>
        <v>21</v>
      </c>
      <c r="BU1746" s="19">
        <v>16450.89</v>
      </c>
      <c r="BV1746" s="41">
        <v>16450.89</v>
      </c>
    </row>
    <row r="1747" spans="1:74">
      <c r="A1747" s="19" t="s">
        <v>6295</v>
      </c>
      <c r="B1747" s="39">
        <v>1977</v>
      </c>
      <c r="C1747" s="19">
        <f t="shared" si="298"/>
        <v>1977</v>
      </c>
      <c r="D1747" s="19" t="s">
        <v>8310</v>
      </c>
      <c r="E1747" s="19" t="str">
        <f t="shared" si="297"/>
        <v>Sep</v>
      </c>
      <c r="F1747" s="19">
        <v>25</v>
      </c>
      <c r="G1747" s="40">
        <f t="shared" si="299"/>
        <v>28393</v>
      </c>
      <c r="H1747" s="19">
        <v>2</v>
      </c>
      <c r="I1747" s="19">
        <v>16631.61</v>
      </c>
      <c r="J1747" s="41">
        <v>16631.61</v>
      </c>
      <c r="K1747" s="19" t="s">
        <v>8297</v>
      </c>
      <c r="L1747" s="19" t="str">
        <v>tier - 2</v>
      </c>
      <c r="M1747" s="19" t="s">
        <v>8302</v>
      </c>
      <c r="N1747" s="19" t="str">
        <v>tier - 1</v>
      </c>
      <c r="O1747" s="19" t="s">
        <v>8315</v>
      </c>
      <c r="P1747" s="19" t="str">
        <v>R1012</v>
      </c>
      <c r="Q1747" s="19">
        <f ca="1" t="shared" si="300"/>
        <v>48</v>
      </c>
      <c r="R1747" s="29"/>
      <c r="U1747" s="19" t="s">
        <v>8328</v>
      </c>
      <c r="V1747" s="19" t="str">
        <f t="shared" si="306"/>
        <v>Aug</v>
      </c>
      <c r="X1747" s="19">
        <f t="shared" si="307"/>
        <v>2003</v>
      </c>
      <c r="AG1747" s="19" t="s">
        <v>6269</v>
      </c>
      <c r="AH1747" s="19" t="s">
        <v>8336</v>
      </c>
      <c r="AI1747" s="19" t="s">
        <v>8297</v>
      </c>
      <c r="AJ1747" s="19" t="s">
        <v>8302</v>
      </c>
      <c r="AK1747" s="19" t="str">
        <v>tier - 2</v>
      </c>
      <c r="AL1747" s="19" t="str">
        <v>tier - 1</v>
      </c>
      <c r="AT1747" s="19" t="s">
        <v>8315</v>
      </c>
      <c r="AU1747" s="19" t="str">
        <v>R1012</v>
      </c>
      <c r="BD1747" s="39">
        <v>2003</v>
      </c>
      <c r="BE1747" s="19" t="str">
        <f t="shared" si="302"/>
        <v>Dec</v>
      </c>
      <c r="BF1747" s="19">
        <v>20</v>
      </c>
      <c r="BG1747" s="40">
        <f t="shared" si="303"/>
        <v>37975</v>
      </c>
      <c r="BM1747" s="39">
        <v>1958</v>
      </c>
      <c r="BN1747" s="19" t="str">
        <f t="shared" si="304"/>
        <v>Oct</v>
      </c>
      <c r="BO1747" s="19">
        <v>10</v>
      </c>
      <c r="BP1747" s="40">
        <f t="shared" si="301"/>
        <v>21468</v>
      </c>
      <c r="BQ1747" s="19">
        <f ca="1" t="shared" si="305"/>
        <v>67</v>
      </c>
      <c r="BU1747" s="19">
        <v>16455.71</v>
      </c>
      <c r="BV1747" s="41">
        <v>16455.71</v>
      </c>
    </row>
    <row r="1748" spans="1:74">
      <c r="A1748" s="19" t="s">
        <v>6299</v>
      </c>
      <c r="B1748" s="39">
        <v>1993</v>
      </c>
      <c r="C1748" s="19">
        <f t="shared" si="298"/>
        <v>1993</v>
      </c>
      <c r="D1748" s="19" t="s">
        <v>8301</v>
      </c>
      <c r="E1748" s="19" t="str">
        <f t="shared" si="297"/>
        <v>Nov</v>
      </c>
      <c r="F1748" s="19">
        <v>5</v>
      </c>
      <c r="G1748" s="40">
        <f t="shared" si="299"/>
        <v>34278</v>
      </c>
      <c r="H1748" s="19">
        <v>1</v>
      </c>
      <c r="I1748" s="19">
        <v>16657.72</v>
      </c>
      <c r="J1748" s="41">
        <v>16657.72</v>
      </c>
      <c r="K1748" s="19" t="s">
        <v>8297</v>
      </c>
      <c r="L1748" s="19" t="str">
        <v>tier - 2</v>
      </c>
      <c r="M1748" s="19" t="s">
        <v>8302</v>
      </c>
      <c r="N1748" s="19" t="str">
        <v>tier - 1</v>
      </c>
      <c r="O1748" s="19" t="s">
        <v>8337</v>
      </c>
      <c r="P1748" s="19" t="str">
        <v>R1024</v>
      </c>
      <c r="Q1748" s="19">
        <f ca="1" t="shared" si="300"/>
        <v>31</v>
      </c>
      <c r="R1748" s="29"/>
      <c r="U1748" s="19" t="s">
        <v>8328</v>
      </c>
      <c r="V1748" s="19" t="str">
        <f t="shared" si="306"/>
        <v>Aug</v>
      </c>
      <c r="X1748" s="19">
        <f t="shared" si="307"/>
        <v>1969</v>
      </c>
      <c r="AG1748" s="19" t="s">
        <v>6273</v>
      </c>
      <c r="AH1748" s="19" t="s">
        <v>8336</v>
      </c>
      <c r="AI1748" s="19" t="s">
        <v>8297</v>
      </c>
      <c r="AJ1748" s="19" t="s">
        <v>8297</v>
      </c>
      <c r="AK1748" s="19" t="str">
        <v>tier - 2</v>
      </c>
      <c r="AL1748" s="19" t="str">
        <v>tier - 2</v>
      </c>
      <c r="AT1748" s="19" t="s">
        <v>8315</v>
      </c>
      <c r="AU1748" s="19" t="str">
        <v>R1012</v>
      </c>
      <c r="BD1748" s="39">
        <v>1958</v>
      </c>
      <c r="BE1748" s="19" t="str">
        <f t="shared" si="302"/>
        <v>Oct</v>
      </c>
      <c r="BF1748" s="19">
        <v>10</v>
      </c>
      <c r="BG1748" s="40">
        <f t="shared" si="303"/>
        <v>21468</v>
      </c>
      <c r="BM1748" s="39">
        <v>1995</v>
      </c>
      <c r="BN1748" s="19" t="str">
        <f t="shared" si="304"/>
        <v>Dec</v>
      </c>
      <c r="BO1748" s="19">
        <v>23</v>
      </c>
      <c r="BP1748" s="40">
        <f t="shared" si="301"/>
        <v>35056</v>
      </c>
      <c r="BQ1748" s="19">
        <f ca="1" t="shared" si="305"/>
        <v>29</v>
      </c>
      <c r="BU1748" s="19">
        <v>16577.78</v>
      </c>
      <c r="BV1748" s="41">
        <v>16577.78</v>
      </c>
    </row>
    <row r="1749" spans="1:74">
      <c r="A1749" s="19" t="s">
        <v>6303</v>
      </c>
      <c r="B1749" s="39">
        <v>1974</v>
      </c>
      <c r="C1749" s="19">
        <f t="shared" si="298"/>
        <v>1974</v>
      </c>
      <c r="D1749" s="19" t="s">
        <v>8328</v>
      </c>
      <c r="E1749" s="19" t="str">
        <f t="shared" si="297"/>
        <v>Aug</v>
      </c>
      <c r="F1749" s="19">
        <v>28</v>
      </c>
      <c r="G1749" s="40">
        <f t="shared" si="299"/>
        <v>27269</v>
      </c>
      <c r="H1749" s="19">
        <v>0</v>
      </c>
      <c r="I1749" s="19">
        <v>16770.99</v>
      </c>
      <c r="J1749" s="41">
        <v>16770.99</v>
      </c>
      <c r="K1749" s="19" t="s">
        <v>8297</v>
      </c>
      <c r="L1749" s="19" t="str">
        <v>tier - 2</v>
      </c>
      <c r="M1749" s="19" t="s">
        <v>8302</v>
      </c>
      <c r="N1749" s="19" t="str">
        <v>tier - 1</v>
      </c>
      <c r="O1749" s="19" t="s">
        <v>8315</v>
      </c>
      <c r="P1749" s="19" t="str">
        <v>R1012</v>
      </c>
      <c r="Q1749" s="19">
        <f ca="1" t="shared" si="300"/>
        <v>51</v>
      </c>
      <c r="R1749" s="29"/>
      <c r="U1749" s="19" t="s">
        <v>8326</v>
      </c>
      <c r="V1749" s="19" t="str">
        <f t="shared" si="306"/>
        <v>Dec</v>
      </c>
      <c r="X1749" s="19">
        <f t="shared" si="307"/>
        <v>1965</v>
      </c>
      <c r="AG1749" s="19" t="s">
        <v>6277</v>
      </c>
      <c r="AH1749" s="19" t="s">
        <v>8336</v>
      </c>
      <c r="AI1749" s="19" t="s">
        <v>8297</v>
      </c>
      <c r="AJ1749" s="19" t="s">
        <v>8302</v>
      </c>
      <c r="AK1749" s="19" t="str">
        <v>tier - 2</v>
      </c>
      <c r="AL1749" s="19" t="str">
        <v>tier - 1</v>
      </c>
      <c r="AT1749" s="19" t="s">
        <v>8299</v>
      </c>
      <c r="AU1749" s="19" t="str">
        <v>R1013</v>
      </c>
      <c r="BD1749" s="39">
        <v>1995</v>
      </c>
      <c r="BE1749" s="19" t="str">
        <f t="shared" si="302"/>
        <v>Dec</v>
      </c>
      <c r="BF1749" s="19">
        <v>23</v>
      </c>
      <c r="BG1749" s="40">
        <f t="shared" si="303"/>
        <v>35056</v>
      </c>
      <c r="BM1749" s="39">
        <v>2001</v>
      </c>
      <c r="BN1749" s="19" t="str">
        <f t="shared" si="304"/>
        <v>Jun</v>
      </c>
      <c r="BO1749" s="19">
        <v>25</v>
      </c>
      <c r="BP1749" s="40">
        <f t="shared" si="301"/>
        <v>37067</v>
      </c>
      <c r="BQ1749" s="19">
        <f ca="1" t="shared" si="305"/>
        <v>24</v>
      </c>
      <c r="BU1749" s="19">
        <v>16586.5</v>
      </c>
      <c r="BV1749" s="41">
        <v>16586.5</v>
      </c>
    </row>
    <row r="1750" spans="1:74">
      <c r="A1750" s="19" t="s">
        <v>6306</v>
      </c>
      <c r="B1750" s="39">
        <v>1989</v>
      </c>
      <c r="C1750" s="19">
        <f t="shared" si="298"/>
        <v>1989</v>
      </c>
      <c r="D1750" s="19" t="s">
        <v>8310</v>
      </c>
      <c r="E1750" s="19" t="str">
        <f t="shared" si="297"/>
        <v>Sep</v>
      </c>
      <c r="F1750" s="19">
        <v>23</v>
      </c>
      <c r="G1750" s="40">
        <f t="shared" si="299"/>
        <v>32774</v>
      </c>
      <c r="H1750" s="19">
        <v>2</v>
      </c>
      <c r="I1750" s="19">
        <v>16776.3</v>
      </c>
      <c r="J1750" s="41">
        <v>16776.3</v>
      </c>
      <c r="K1750" s="19" t="s">
        <v>8297</v>
      </c>
      <c r="L1750" s="19" t="str">
        <v>tier - 2</v>
      </c>
      <c r="M1750" s="19" t="s">
        <v>8297</v>
      </c>
      <c r="N1750" s="19" t="str">
        <v>tier - 2</v>
      </c>
      <c r="O1750" s="19" t="s">
        <v>8337</v>
      </c>
      <c r="P1750" s="19" t="str">
        <v>R1024</v>
      </c>
      <c r="Q1750" s="19">
        <f ca="1" t="shared" si="300"/>
        <v>36</v>
      </c>
      <c r="R1750" s="29"/>
      <c r="U1750" s="19" t="s">
        <v>8310</v>
      </c>
      <c r="V1750" s="19" t="str">
        <f t="shared" si="306"/>
        <v>Sep</v>
      </c>
      <c r="X1750" s="19">
        <f t="shared" si="307"/>
        <v>1995</v>
      </c>
      <c r="AG1750" s="19" t="s">
        <v>6280</v>
      </c>
      <c r="AH1750" s="19" t="s">
        <v>8336</v>
      </c>
      <c r="AI1750" s="19" t="s">
        <v>8297</v>
      </c>
      <c r="AJ1750" s="19" t="s">
        <v>8302</v>
      </c>
      <c r="AK1750" s="19" t="str">
        <v>tier - 2</v>
      </c>
      <c r="AL1750" s="19" t="str">
        <v>tier - 1</v>
      </c>
      <c r="AT1750" s="19" t="s">
        <v>8299</v>
      </c>
      <c r="AU1750" s="19" t="str">
        <v>R1013</v>
      </c>
      <c r="BD1750" s="39">
        <v>2001</v>
      </c>
      <c r="BE1750" s="19" t="str">
        <f t="shared" si="302"/>
        <v>Jun</v>
      </c>
      <c r="BF1750" s="19">
        <v>25</v>
      </c>
      <c r="BG1750" s="40">
        <f t="shared" si="303"/>
        <v>37067</v>
      </c>
      <c r="BM1750" s="39">
        <v>1963</v>
      </c>
      <c r="BN1750" s="19" t="str">
        <f t="shared" si="304"/>
        <v>Jun</v>
      </c>
      <c r="BO1750" s="19">
        <v>25</v>
      </c>
      <c r="BP1750" s="40">
        <f t="shared" si="301"/>
        <v>23187</v>
      </c>
      <c r="BQ1750" s="19">
        <f ca="1" t="shared" si="305"/>
        <v>62</v>
      </c>
      <c r="BU1750" s="19">
        <v>16587.96</v>
      </c>
      <c r="BV1750" s="41">
        <v>16587.96</v>
      </c>
    </row>
    <row r="1751" spans="1:74">
      <c r="A1751" s="19" t="s">
        <v>6308</v>
      </c>
      <c r="B1751" s="39">
        <v>1962</v>
      </c>
      <c r="C1751" s="19">
        <f t="shared" si="298"/>
        <v>1962</v>
      </c>
      <c r="D1751" s="19" t="s">
        <v>8296</v>
      </c>
      <c r="E1751" s="19" t="str">
        <f t="shared" si="297"/>
        <v>Jul</v>
      </c>
      <c r="F1751" s="19">
        <v>29</v>
      </c>
      <c r="G1751" s="40">
        <f t="shared" si="299"/>
        <v>22856</v>
      </c>
      <c r="H1751" s="19">
        <v>0</v>
      </c>
      <c r="I1751" s="19">
        <v>16779.4</v>
      </c>
      <c r="J1751" s="41">
        <v>16779.4</v>
      </c>
      <c r="K1751" s="19" t="s">
        <v>8297</v>
      </c>
      <c r="L1751" s="19" t="str">
        <v>tier - 2</v>
      </c>
      <c r="M1751" s="19" t="s">
        <v>8297</v>
      </c>
      <c r="N1751" s="19" t="str">
        <v>tier - 2</v>
      </c>
      <c r="O1751" s="19" t="s">
        <v>8343</v>
      </c>
      <c r="P1751" s="19" t="str">
        <v>R1026</v>
      </c>
      <c r="Q1751" s="19">
        <f ca="1" t="shared" si="300"/>
        <v>63</v>
      </c>
      <c r="R1751" s="29"/>
      <c r="U1751" s="19" t="s">
        <v>8326</v>
      </c>
      <c r="V1751" s="19" t="str">
        <f t="shared" si="306"/>
        <v>Dec</v>
      </c>
      <c r="X1751" s="19">
        <f t="shared" si="307"/>
        <v>2003</v>
      </c>
      <c r="AG1751" s="19" t="s">
        <v>6283</v>
      </c>
      <c r="AH1751" s="19" t="s">
        <v>8336</v>
      </c>
      <c r="AI1751" s="19" t="s">
        <v>8297</v>
      </c>
      <c r="AJ1751" s="19" t="s">
        <v>8297</v>
      </c>
      <c r="AK1751" s="19" t="str">
        <v>tier - 2</v>
      </c>
      <c r="AL1751" s="19" t="str">
        <v>tier - 2</v>
      </c>
      <c r="AT1751" s="19" t="s">
        <v>8338</v>
      </c>
      <c r="AU1751" s="19" t="str">
        <v>R1023</v>
      </c>
      <c r="BD1751" s="39">
        <v>1963</v>
      </c>
      <c r="BE1751" s="19" t="str">
        <f t="shared" si="302"/>
        <v>Jun</v>
      </c>
      <c r="BF1751" s="19">
        <v>25</v>
      </c>
      <c r="BG1751" s="40">
        <f t="shared" si="303"/>
        <v>23187</v>
      </c>
      <c r="BM1751" s="39">
        <v>1970</v>
      </c>
      <c r="BN1751" s="19" t="str">
        <f t="shared" si="304"/>
        <v>Jul</v>
      </c>
      <c r="BO1751" s="19">
        <v>10</v>
      </c>
      <c r="BP1751" s="40">
        <f t="shared" si="301"/>
        <v>25759</v>
      </c>
      <c r="BQ1751" s="19">
        <f ca="1" t="shared" si="305"/>
        <v>55</v>
      </c>
      <c r="BU1751" s="19">
        <v>16600.16</v>
      </c>
      <c r="BV1751" s="41">
        <v>16600.16</v>
      </c>
    </row>
    <row r="1752" spans="1:74">
      <c r="A1752" s="19" t="s">
        <v>6311</v>
      </c>
      <c r="B1752" s="39">
        <v>1995</v>
      </c>
      <c r="C1752" s="19">
        <f t="shared" si="298"/>
        <v>1995</v>
      </c>
      <c r="D1752" s="19" t="s">
        <v>8329</v>
      </c>
      <c r="E1752" s="19" t="str">
        <f t="shared" si="297"/>
        <v>Oct</v>
      </c>
      <c r="F1752" s="19">
        <v>19</v>
      </c>
      <c r="G1752" s="40">
        <f t="shared" si="299"/>
        <v>34991</v>
      </c>
      <c r="H1752" s="19">
        <v>1</v>
      </c>
      <c r="I1752" s="19">
        <v>16796.41</v>
      </c>
      <c r="J1752" s="41">
        <v>16796.41</v>
      </c>
      <c r="K1752" s="19" t="s">
        <v>8297</v>
      </c>
      <c r="L1752" s="19" t="str">
        <v>tier - 2</v>
      </c>
      <c r="M1752" s="19" t="s">
        <v>8298</v>
      </c>
      <c r="N1752" s="19" t="str">
        <v>tier - 3</v>
      </c>
      <c r="O1752" s="19" t="s">
        <v>8337</v>
      </c>
      <c r="P1752" s="19" t="str">
        <v>R1024</v>
      </c>
      <c r="Q1752" s="19">
        <f ca="1" t="shared" si="300"/>
        <v>30</v>
      </c>
      <c r="R1752" s="29"/>
      <c r="U1752" s="19" t="s">
        <v>8329</v>
      </c>
      <c r="V1752" s="19" t="str">
        <f t="shared" si="306"/>
        <v>Oct</v>
      </c>
      <c r="X1752" s="19">
        <f t="shared" si="307"/>
        <v>1958</v>
      </c>
      <c r="AG1752" s="19" t="s">
        <v>6287</v>
      </c>
      <c r="AH1752" s="19" t="s">
        <v>8336</v>
      </c>
      <c r="AI1752" s="19" t="s">
        <v>8297</v>
      </c>
      <c r="AJ1752" s="19" t="s">
        <v>8297</v>
      </c>
      <c r="AK1752" s="19" t="str">
        <v>tier - 2</v>
      </c>
      <c r="AL1752" s="19" t="str">
        <v>tier - 2</v>
      </c>
      <c r="AT1752" s="19" t="s">
        <v>8330</v>
      </c>
      <c r="AU1752" s="19" t="str">
        <v>R1011</v>
      </c>
      <c r="BD1752" s="39">
        <v>1970</v>
      </c>
      <c r="BE1752" s="19" t="str">
        <f t="shared" si="302"/>
        <v>Jul</v>
      </c>
      <c r="BF1752" s="19">
        <v>10</v>
      </c>
      <c r="BG1752" s="40">
        <f t="shared" si="303"/>
        <v>25759</v>
      </c>
      <c r="BM1752" s="39">
        <v>1975</v>
      </c>
      <c r="BN1752" s="19" t="str">
        <f t="shared" si="304"/>
        <v>Jul</v>
      </c>
      <c r="BO1752" s="19">
        <v>24</v>
      </c>
      <c r="BP1752" s="40">
        <f t="shared" si="301"/>
        <v>27599</v>
      </c>
      <c r="BQ1752" s="19">
        <f ca="1" t="shared" si="305"/>
        <v>50</v>
      </c>
      <c r="BU1752" s="19">
        <v>16602.18</v>
      </c>
      <c r="BV1752" s="41">
        <v>16602.18</v>
      </c>
    </row>
    <row r="1753" spans="1:74">
      <c r="A1753" s="19" t="s">
        <v>6315</v>
      </c>
      <c r="B1753" s="39">
        <v>1974</v>
      </c>
      <c r="C1753" s="19">
        <f t="shared" si="298"/>
        <v>1974</v>
      </c>
      <c r="D1753" s="19" t="s">
        <v>8328</v>
      </c>
      <c r="E1753" s="19" t="str">
        <f t="shared" si="297"/>
        <v>Aug</v>
      </c>
      <c r="F1753" s="19">
        <v>8</v>
      </c>
      <c r="G1753" s="40">
        <f t="shared" si="299"/>
        <v>27249</v>
      </c>
      <c r="H1753" s="19">
        <v>0</v>
      </c>
      <c r="I1753" s="19">
        <v>16841.32</v>
      </c>
      <c r="J1753" s="41">
        <v>16841.32</v>
      </c>
      <c r="K1753" s="19" t="s">
        <v>8297</v>
      </c>
      <c r="L1753" s="19" t="str">
        <v>tier - 2</v>
      </c>
      <c r="M1753" s="19" t="s">
        <v>8298</v>
      </c>
      <c r="N1753" s="19" t="str">
        <v>tier - 3</v>
      </c>
      <c r="O1753" s="19" t="s">
        <v>8330</v>
      </c>
      <c r="P1753" s="19" t="str">
        <v>R1011</v>
      </c>
      <c r="Q1753" s="19">
        <f ca="1" t="shared" si="300"/>
        <v>51</v>
      </c>
      <c r="R1753" s="29"/>
      <c r="U1753" s="19" t="s">
        <v>8326</v>
      </c>
      <c r="V1753" s="19" t="str">
        <f t="shared" si="306"/>
        <v>Dec</v>
      </c>
      <c r="X1753" s="19">
        <f t="shared" si="307"/>
        <v>1995</v>
      </c>
      <c r="AG1753" s="19" t="s">
        <v>6291</v>
      </c>
      <c r="AH1753" s="19" t="s">
        <v>8336</v>
      </c>
      <c r="AI1753" s="19" t="s">
        <v>8297</v>
      </c>
      <c r="AJ1753" s="19" t="s">
        <v>8302</v>
      </c>
      <c r="AK1753" s="19" t="str">
        <v>tier - 2</v>
      </c>
      <c r="AL1753" s="19" t="str">
        <v>tier - 1</v>
      </c>
      <c r="AT1753" s="19" t="s">
        <v>8343</v>
      </c>
      <c r="AU1753" s="19" t="str">
        <v>R1026</v>
      </c>
      <c r="BD1753" s="39">
        <v>1975</v>
      </c>
      <c r="BE1753" s="19" t="str">
        <f t="shared" si="302"/>
        <v>Jul</v>
      </c>
      <c r="BF1753" s="19">
        <v>24</v>
      </c>
      <c r="BG1753" s="40">
        <f t="shared" si="303"/>
        <v>27599</v>
      </c>
      <c r="BM1753" s="39">
        <v>1977</v>
      </c>
      <c r="BN1753" s="19" t="str">
        <f t="shared" si="304"/>
        <v>Sep</v>
      </c>
      <c r="BO1753" s="19">
        <v>25</v>
      </c>
      <c r="BP1753" s="40">
        <f t="shared" si="301"/>
        <v>28393</v>
      </c>
      <c r="BQ1753" s="19">
        <f ca="1" t="shared" si="305"/>
        <v>48</v>
      </c>
      <c r="BU1753" s="19">
        <v>16631.61</v>
      </c>
      <c r="BV1753" s="41">
        <v>16631.61</v>
      </c>
    </row>
    <row r="1754" spans="1:74">
      <c r="A1754" s="19" t="s">
        <v>6318</v>
      </c>
      <c r="B1754" s="39">
        <v>2003</v>
      </c>
      <c r="C1754" s="19">
        <f t="shared" si="298"/>
        <v>2003</v>
      </c>
      <c r="D1754" s="19" t="s">
        <v>8310</v>
      </c>
      <c r="E1754" s="19" t="str">
        <f t="shared" si="297"/>
        <v>Sep</v>
      </c>
      <c r="F1754" s="19">
        <v>10</v>
      </c>
      <c r="G1754" s="40">
        <f t="shared" si="299"/>
        <v>37874</v>
      </c>
      <c r="H1754" s="19">
        <v>0</v>
      </c>
      <c r="I1754" s="19">
        <v>16884.92</v>
      </c>
      <c r="J1754" s="41">
        <v>16884.92</v>
      </c>
      <c r="K1754" s="19" t="s">
        <v>8297</v>
      </c>
      <c r="L1754" s="19" t="str">
        <v>tier - 2</v>
      </c>
      <c r="M1754" s="19" t="s">
        <v>8297</v>
      </c>
      <c r="N1754" s="19" t="str">
        <v>tier - 2</v>
      </c>
      <c r="O1754" s="19" t="s">
        <v>8330</v>
      </c>
      <c r="P1754" s="19" t="str">
        <v>R1011</v>
      </c>
      <c r="Q1754" s="19">
        <f ca="1" t="shared" si="300"/>
        <v>22</v>
      </c>
      <c r="R1754" s="29"/>
      <c r="U1754" s="19" t="s">
        <v>8303</v>
      </c>
      <c r="V1754" s="19" t="str">
        <f t="shared" si="306"/>
        <v>Jun</v>
      </c>
      <c r="X1754" s="19">
        <f t="shared" si="307"/>
        <v>2001</v>
      </c>
      <c r="AG1754" s="19" t="s">
        <v>6295</v>
      </c>
      <c r="AH1754" s="19" t="s">
        <v>8336</v>
      </c>
      <c r="AI1754" s="19" t="s">
        <v>8297</v>
      </c>
      <c r="AJ1754" s="19" t="s">
        <v>8302</v>
      </c>
      <c r="AK1754" s="19" t="str">
        <v>tier - 2</v>
      </c>
      <c r="AL1754" s="19" t="str">
        <v>tier - 1</v>
      </c>
      <c r="AT1754" s="19" t="s">
        <v>8315</v>
      </c>
      <c r="AU1754" s="19" t="str">
        <v>R1012</v>
      </c>
      <c r="BD1754" s="39">
        <v>1977</v>
      </c>
      <c r="BE1754" s="19" t="str">
        <f t="shared" si="302"/>
        <v>Sep</v>
      </c>
      <c r="BF1754" s="19">
        <v>25</v>
      </c>
      <c r="BG1754" s="40">
        <f t="shared" si="303"/>
        <v>28393</v>
      </c>
      <c r="BM1754" s="39">
        <v>1993</v>
      </c>
      <c r="BN1754" s="19" t="str">
        <f t="shared" si="304"/>
        <v>Nov</v>
      </c>
      <c r="BO1754" s="19">
        <v>5</v>
      </c>
      <c r="BP1754" s="40">
        <f t="shared" si="301"/>
        <v>34278</v>
      </c>
      <c r="BQ1754" s="19">
        <f ca="1" t="shared" si="305"/>
        <v>31</v>
      </c>
      <c r="BU1754" s="19">
        <v>16657.72</v>
      </c>
      <c r="BV1754" s="41">
        <v>16657.72</v>
      </c>
    </row>
    <row r="1755" spans="1:74">
      <c r="A1755" s="19" t="s">
        <v>6321</v>
      </c>
      <c r="B1755" s="39">
        <v>1968</v>
      </c>
      <c r="C1755" s="19">
        <f t="shared" si="298"/>
        <v>1968</v>
      </c>
      <c r="D1755" s="19" t="s">
        <v>8329</v>
      </c>
      <c r="E1755" s="19" t="str">
        <f t="shared" si="297"/>
        <v>Oct</v>
      </c>
      <c r="F1755" s="19">
        <v>21</v>
      </c>
      <c r="G1755" s="40">
        <f t="shared" si="299"/>
        <v>25132</v>
      </c>
      <c r="H1755" s="19">
        <v>0</v>
      </c>
      <c r="I1755" s="19">
        <v>16903.5</v>
      </c>
      <c r="J1755" s="41">
        <v>16903.5</v>
      </c>
      <c r="K1755" s="19" t="s">
        <v>8297</v>
      </c>
      <c r="L1755" s="19" t="str">
        <v>tier - 2</v>
      </c>
      <c r="M1755" s="19" t="s">
        <v>8298</v>
      </c>
      <c r="N1755" s="19" t="str">
        <v>tier - 3</v>
      </c>
      <c r="O1755" s="19" t="s">
        <v>8315</v>
      </c>
      <c r="P1755" s="19" t="str">
        <v>R1012</v>
      </c>
      <c r="Q1755" s="19">
        <f ca="1" t="shared" si="300"/>
        <v>57</v>
      </c>
      <c r="R1755" s="29"/>
      <c r="U1755" s="19" t="s">
        <v>8303</v>
      </c>
      <c r="V1755" s="19" t="str">
        <f t="shared" si="306"/>
        <v>Jun</v>
      </c>
      <c r="X1755" s="19">
        <f t="shared" si="307"/>
        <v>1963</v>
      </c>
      <c r="AG1755" s="19" t="s">
        <v>6299</v>
      </c>
      <c r="AH1755" s="19" t="s">
        <v>8336</v>
      </c>
      <c r="AI1755" s="19" t="s">
        <v>8297</v>
      </c>
      <c r="AJ1755" s="19" t="s">
        <v>8302</v>
      </c>
      <c r="AK1755" s="19" t="str">
        <v>tier - 2</v>
      </c>
      <c r="AL1755" s="19" t="str">
        <v>tier - 1</v>
      </c>
      <c r="AT1755" s="19" t="s">
        <v>8337</v>
      </c>
      <c r="AU1755" s="19" t="str">
        <v>R1024</v>
      </c>
      <c r="BD1755" s="39">
        <v>1993</v>
      </c>
      <c r="BE1755" s="19" t="str">
        <f t="shared" si="302"/>
        <v>Nov</v>
      </c>
      <c r="BF1755" s="19">
        <v>5</v>
      </c>
      <c r="BG1755" s="40">
        <f t="shared" si="303"/>
        <v>34278</v>
      </c>
      <c r="BM1755" s="39">
        <v>1974</v>
      </c>
      <c r="BN1755" s="19" t="str">
        <f t="shared" si="304"/>
        <v>Aug</v>
      </c>
      <c r="BO1755" s="19">
        <v>28</v>
      </c>
      <c r="BP1755" s="40">
        <f t="shared" si="301"/>
        <v>27269</v>
      </c>
      <c r="BQ1755" s="19">
        <f ca="1" t="shared" si="305"/>
        <v>51</v>
      </c>
      <c r="BU1755" s="19">
        <v>16770.99</v>
      </c>
      <c r="BV1755" s="41">
        <v>16770.99</v>
      </c>
    </row>
    <row r="1756" spans="1:74">
      <c r="A1756" s="19" t="s">
        <v>6324</v>
      </c>
      <c r="B1756" s="39">
        <v>1977</v>
      </c>
      <c r="C1756" s="19">
        <f t="shared" si="298"/>
        <v>1977</v>
      </c>
      <c r="D1756" s="19" t="s">
        <v>8328</v>
      </c>
      <c r="E1756" s="19" t="str">
        <f t="shared" si="297"/>
        <v>Aug</v>
      </c>
      <c r="F1756" s="19">
        <v>25</v>
      </c>
      <c r="G1756" s="40">
        <f t="shared" si="299"/>
        <v>28362</v>
      </c>
      <c r="H1756" s="19">
        <v>2</v>
      </c>
      <c r="I1756" s="19">
        <v>16921.09</v>
      </c>
      <c r="J1756" s="41">
        <v>16921.09</v>
      </c>
      <c r="K1756" s="19" t="s">
        <v>8297</v>
      </c>
      <c r="L1756" s="19" t="str">
        <v>tier - 2</v>
      </c>
      <c r="M1756" s="19" t="s">
        <v>8298</v>
      </c>
      <c r="N1756" s="19" t="str">
        <v>tier - 3</v>
      </c>
      <c r="O1756" s="19" t="s">
        <v>8338</v>
      </c>
      <c r="P1756" s="19" t="str">
        <v>R1023</v>
      </c>
      <c r="Q1756" s="19">
        <f ca="1" t="shared" si="300"/>
        <v>48</v>
      </c>
      <c r="R1756" s="29"/>
      <c r="U1756" s="19" t="s">
        <v>8296</v>
      </c>
      <c r="V1756" s="19" t="str">
        <f t="shared" si="306"/>
        <v>Jul</v>
      </c>
      <c r="X1756" s="19">
        <f t="shared" si="307"/>
        <v>1970</v>
      </c>
      <c r="AG1756" s="19" t="s">
        <v>6303</v>
      </c>
      <c r="AH1756" s="19" t="s">
        <v>8336</v>
      </c>
      <c r="AI1756" s="19" t="s">
        <v>8297</v>
      </c>
      <c r="AJ1756" s="19" t="s">
        <v>8302</v>
      </c>
      <c r="AK1756" s="19" t="str">
        <v>tier - 2</v>
      </c>
      <c r="AL1756" s="19" t="str">
        <v>tier - 1</v>
      </c>
      <c r="AT1756" s="19" t="s">
        <v>8315</v>
      </c>
      <c r="AU1756" s="19" t="str">
        <v>R1012</v>
      </c>
      <c r="BD1756" s="39">
        <v>1974</v>
      </c>
      <c r="BE1756" s="19" t="str">
        <f t="shared" si="302"/>
        <v>Aug</v>
      </c>
      <c r="BF1756" s="19">
        <v>28</v>
      </c>
      <c r="BG1756" s="40">
        <f t="shared" si="303"/>
        <v>27269</v>
      </c>
      <c r="BM1756" s="39">
        <v>1989</v>
      </c>
      <c r="BN1756" s="19" t="str">
        <f t="shared" si="304"/>
        <v>Sep</v>
      </c>
      <c r="BO1756" s="19">
        <v>23</v>
      </c>
      <c r="BP1756" s="40">
        <f t="shared" si="301"/>
        <v>32774</v>
      </c>
      <c r="BQ1756" s="19">
        <f ca="1" t="shared" si="305"/>
        <v>36</v>
      </c>
      <c r="BU1756" s="19">
        <v>16776.3</v>
      </c>
      <c r="BV1756" s="41">
        <v>16776.3</v>
      </c>
    </row>
    <row r="1757" spans="1:74">
      <c r="A1757" s="19" t="s">
        <v>6328</v>
      </c>
      <c r="B1757" s="39">
        <v>1980</v>
      </c>
      <c r="C1757" s="19">
        <f t="shared" si="298"/>
        <v>1980</v>
      </c>
      <c r="D1757" s="19" t="s">
        <v>8296</v>
      </c>
      <c r="E1757" s="19" t="str">
        <f t="shared" si="297"/>
        <v>Jul</v>
      </c>
      <c r="F1757" s="19">
        <v>16</v>
      </c>
      <c r="G1757" s="40">
        <f t="shared" si="299"/>
        <v>29418</v>
      </c>
      <c r="H1757" s="19">
        <v>2</v>
      </c>
      <c r="I1757" s="19">
        <v>16990.55</v>
      </c>
      <c r="J1757" s="41">
        <v>16990.55</v>
      </c>
      <c r="K1757" s="19" t="s">
        <v>8297</v>
      </c>
      <c r="L1757" s="19" t="str">
        <v>tier - 2</v>
      </c>
      <c r="M1757" s="19" t="s">
        <v>8298</v>
      </c>
      <c r="N1757" s="19" t="str">
        <v>tier - 3</v>
      </c>
      <c r="O1757" s="19" t="s">
        <v>8315</v>
      </c>
      <c r="P1757" s="19" t="str">
        <v>R1012</v>
      </c>
      <c r="Q1757" s="19">
        <f ca="1" t="shared" si="300"/>
        <v>45</v>
      </c>
      <c r="R1757" s="29"/>
      <c r="U1757" s="19" t="s">
        <v>8296</v>
      </c>
      <c r="V1757" s="19" t="str">
        <f t="shared" si="306"/>
        <v>Jul</v>
      </c>
      <c r="X1757" s="19">
        <f t="shared" si="307"/>
        <v>1975</v>
      </c>
      <c r="AG1757" s="19" t="s">
        <v>6306</v>
      </c>
      <c r="AH1757" s="19" t="s">
        <v>8336</v>
      </c>
      <c r="AI1757" s="19" t="s">
        <v>8297</v>
      </c>
      <c r="AJ1757" s="19" t="s">
        <v>8297</v>
      </c>
      <c r="AK1757" s="19" t="str">
        <v>tier - 2</v>
      </c>
      <c r="AL1757" s="19" t="str">
        <v>tier - 2</v>
      </c>
      <c r="AT1757" s="19" t="s">
        <v>8337</v>
      </c>
      <c r="AU1757" s="19" t="str">
        <v>R1024</v>
      </c>
      <c r="BD1757" s="39">
        <v>1989</v>
      </c>
      <c r="BE1757" s="19" t="str">
        <f t="shared" si="302"/>
        <v>Sep</v>
      </c>
      <c r="BF1757" s="19">
        <v>23</v>
      </c>
      <c r="BG1757" s="40">
        <f t="shared" si="303"/>
        <v>32774</v>
      </c>
      <c r="BM1757" s="39">
        <v>1962</v>
      </c>
      <c r="BN1757" s="19" t="str">
        <f t="shared" si="304"/>
        <v>Jul</v>
      </c>
      <c r="BO1757" s="19">
        <v>29</v>
      </c>
      <c r="BP1757" s="40">
        <f t="shared" si="301"/>
        <v>22856</v>
      </c>
      <c r="BQ1757" s="19">
        <f ca="1" t="shared" si="305"/>
        <v>63</v>
      </c>
      <c r="BU1757" s="19">
        <v>16779.4</v>
      </c>
      <c r="BV1757" s="41">
        <v>16779.4</v>
      </c>
    </row>
    <row r="1758" spans="1:74">
      <c r="A1758" s="19" t="s">
        <v>6331</v>
      </c>
      <c r="B1758" s="39">
        <v>1971</v>
      </c>
      <c r="C1758" s="19">
        <f t="shared" si="298"/>
        <v>1971</v>
      </c>
      <c r="D1758" s="19" t="s">
        <v>8328</v>
      </c>
      <c r="E1758" s="19" t="str">
        <f t="shared" si="297"/>
        <v>Aug</v>
      </c>
      <c r="F1758" s="19">
        <v>22</v>
      </c>
      <c r="G1758" s="40">
        <f t="shared" si="299"/>
        <v>26167</v>
      </c>
      <c r="H1758" s="19">
        <v>0</v>
      </c>
      <c r="I1758" s="19">
        <v>17016.01</v>
      </c>
      <c r="J1758" s="41">
        <v>17016.01</v>
      </c>
      <c r="K1758" s="19" t="s">
        <v>8297</v>
      </c>
      <c r="L1758" s="19" t="str">
        <v>tier - 2</v>
      </c>
      <c r="M1758" s="19" t="s">
        <v>8297</v>
      </c>
      <c r="N1758" s="19" t="str">
        <v>tier - 2</v>
      </c>
      <c r="O1758" s="19" t="s">
        <v>8338</v>
      </c>
      <c r="P1758" s="19" t="str">
        <v>R1023</v>
      </c>
      <c r="Q1758" s="19">
        <f ca="1" t="shared" si="300"/>
        <v>54</v>
      </c>
      <c r="R1758" s="29"/>
      <c r="U1758" s="19" t="s">
        <v>8310</v>
      </c>
      <c r="V1758" s="19" t="str">
        <f t="shared" si="306"/>
        <v>Sep</v>
      </c>
      <c r="X1758" s="19">
        <f t="shared" si="307"/>
        <v>1977</v>
      </c>
      <c r="AG1758" s="19" t="s">
        <v>6308</v>
      </c>
      <c r="AH1758" s="19" t="s">
        <v>8336</v>
      </c>
      <c r="AI1758" s="19" t="s">
        <v>8297</v>
      </c>
      <c r="AJ1758" s="19" t="s">
        <v>8297</v>
      </c>
      <c r="AK1758" s="19" t="str">
        <v>tier - 2</v>
      </c>
      <c r="AL1758" s="19" t="str">
        <v>tier - 2</v>
      </c>
      <c r="AT1758" s="19" t="s">
        <v>8343</v>
      </c>
      <c r="AU1758" s="19" t="str">
        <v>R1026</v>
      </c>
      <c r="BD1758" s="39">
        <v>1962</v>
      </c>
      <c r="BE1758" s="19" t="str">
        <f t="shared" si="302"/>
        <v>Jul</v>
      </c>
      <c r="BF1758" s="19">
        <v>29</v>
      </c>
      <c r="BG1758" s="40">
        <f t="shared" si="303"/>
        <v>22856</v>
      </c>
      <c r="BM1758" s="39">
        <v>1995</v>
      </c>
      <c r="BN1758" s="19" t="str">
        <f t="shared" si="304"/>
        <v>Oct</v>
      </c>
      <c r="BO1758" s="19">
        <v>19</v>
      </c>
      <c r="BP1758" s="40">
        <f t="shared" si="301"/>
        <v>34991</v>
      </c>
      <c r="BQ1758" s="19">
        <f ca="1" t="shared" si="305"/>
        <v>30</v>
      </c>
      <c r="BU1758" s="19">
        <v>16796.41</v>
      </c>
      <c r="BV1758" s="41">
        <v>16796.41</v>
      </c>
    </row>
    <row r="1759" spans="1:74">
      <c r="A1759" s="19" t="s">
        <v>6335</v>
      </c>
      <c r="B1759" s="39">
        <v>1996</v>
      </c>
      <c r="C1759" s="19">
        <f t="shared" si="298"/>
        <v>1996</v>
      </c>
      <c r="D1759" s="19" t="s">
        <v>8303</v>
      </c>
      <c r="E1759" s="19" t="str">
        <f t="shared" si="297"/>
        <v>Jun</v>
      </c>
      <c r="F1759" s="19">
        <v>10</v>
      </c>
      <c r="G1759" s="40">
        <f t="shared" si="299"/>
        <v>35226</v>
      </c>
      <c r="H1759" s="19">
        <v>0</v>
      </c>
      <c r="I1759" s="19">
        <v>17043.34</v>
      </c>
      <c r="J1759" s="41">
        <v>17043.34</v>
      </c>
      <c r="K1759" s="19" t="s">
        <v>8297</v>
      </c>
      <c r="L1759" s="19" t="str">
        <v>tier - 2</v>
      </c>
      <c r="M1759" s="19" t="s">
        <v>8298</v>
      </c>
      <c r="N1759" s="19" t="str">
        <v>tier - 3</v>
      </c>
      <c r="O1759" s="19" t="s">
        <v>8299</v>
      </c>
      <c r="P1759" s="19" t="str">
        <v>R1013</v>
      </c>
      <c r="Q1759" s="19">
        <f ca="1" t="shared" si="300"/>
        <v>29</v>
      </c>
      <c r="R1759" s="29"/>
      <c r="U1759" s="19" t="s">
        <v>8301</v>
      </c>
      <c r="V1759" s="19" t="str">
        <f t="shared" si="306"/>
        <v>Nov</v>
      </c>
      <c r="X1759" s="19">
        <f t="shared" si="307"/>
        <v>1993</v>
      </c>
      <c r="AG1759" s="19" t="s">
        <v>6311</v>
      </c>
      <c r="AH1759" s="19" t="s">
        <v>8336</v>
      </c>
      <c r="AI1759" s="19" t="s">
        <v>8297</v>
      </c>
      <c r="AJ1759" s="19" t="s">
        <v>8298</v>
      </c>
      <c r="AK1759" s="19" t="str">
        <v>tier - 2</v>
      </c>
      <c r="AL1759" s="19" t="str">
        <v>tier - 3</v>
      </c>
      <c r="AT1759" s="19" t="s">
        <v>8337</v>
      </c>
      <c r="AU1759" s="19" t="str">
        <v>R1024</v>
      </c>
      <c r="BD1759" s="39">
        <v>1995</v>
      </c>
      <c r="BE1759" s="19" t="str">
        <f t="shared" si="302"/>
        <v>Oct</v>
      </c>
      <c r="BF1759" s="19">
        <v>19</v>
      </c>
      <c r="BG1759" s="40">
        <f t="shared" si="303"/>
        <v>34991</v>
      </c>
      <c r="BM1759" s="39">
        <v>1974</v>
      </c>
      <c r="BN1759" s="19" t="str">
        <f t="shared" si="304"/>
        <v>Aug</v>
      </c>
      <c r="BO1759" s="19">
        <v>8</v>
      </c>
      <c r="BP1759" s="40">
        <f t="shared" si="301"/>
        <v>27249</v>
      </c>
      <c r="BQ1759" s="19">
        <f ca="1" t="shared" si="305"/>
        <v>51</v>
      </c>
      <c r="BU1759" s="19">
        <v>16841.32</v>
      </c>
      <c r="BV1759" s="41">
        <v>16841.32</v>
      </c>
    </row>
    <row r="1760" spans="1:74">
      <c r="A1760" s="19" t="s">
        <v>6338</v>
      </c>
      <c r="B1760" s="39">
        <v>2003</v>
      </c>
      <c r="C1760" s="19">
        <f t="shared" si="298"/>
        <v>2003</v>
      </c>
      <c r="D1760" s="19" t="s">
        <v>8326</v>
      </c>
      <c r="E1760" s="19" t="str">
        <f t="shared" si="297"/>
        <v>Dec</v>
      </c>
      <c r="F1760" s="19">
        <v>26</v>
      </c>
      <c r="G1760" s="40">
        <f t="shared" si="299"/>
        <v>37981</v>
      </c>
      <c r="H1760" s="19">
        <v>0</v>
      </c>
      <c r="I1760" s="19">
        <v>17081.08</v>
      </c>
      <c r="J1760" s="41">
        <v>17081.08</v>
      </c>
      <c r="K1760" s="19" t="s">
        <v>8297</v>
      </c>
      <c r="L1760" s="19" t="str">
        <v>tier - 2</v>
      </c>
      <c r="M1760" s="19" t="s">
        <v>8297</v>
      </c>
      <c r="N1760" s="19" t="str">
        <v>tier - 2</v>
      </c>
      <c r="O1760" s="19" t="s">
        <v>8330</v>
      </c>
      <c r="P1760" s="19" t="str">
        <v>R1011</v>
      </c>
      <c r="Q1760" s="19">
        <f ca="1" t="shared" si="300"/>
        <v>21</v>
      </c>
      <c r="R1760" s="29"/>
      <c r="U1760" s="19" t="s">
        <v>8328</v>
      </c>
      <c r="V1760" s="19" t="str">
        <f t="shared" si="306"/>
        <v>Aug</v>
      </c>
      <c r="X1760" s="19">
        <f t="shared" si="307"/>
        <v>1974</v>
      </c>
      <c r="AG1760" s="19" t="s">
        <v>6315</v>
      </c>
      <c r="AH1760" s="19" t="s">
        <v>8336</v>
      </c>
      <c r="AI1760" s="19" t="s">
        <v>8297</v>
      </c>
      <c r="AJ1760" s="19" t="s">
        <v>8298</v>
      </c>
      <c r="AK1760" s="19" t="str">
        <v>tier - 2</v>
      </c>
      <c r="AL1760" s="19" t="str">
        <v>tier - 3</v>
      </c>
      <c r="AT1760" s="19" t="s">
        <v>8330</v>
      </c>
      <c r="AU1760" s="19" t="str">
        <v>R1011</v>
      </c>
      <c r="BD1760" s="39">
        <v>1974</v>
      </c>
      <c r="BE1760" s="19" t="str">
        <f t="shared" si="302"/>
        <v>Aug</v>
      </c>
      <c r="BF1760" s="19">
        <v>8</v>
      </c>
      <c r="BG1760" s="40">
        <f t="shared" si="303"/>
        <v>27249</v>
      </c>
      <c r="BM1760" s="39">
        <v>2003</v>
      </c>
      <c r="BN1760" s="19" t="str">
        <f t="shared" si="304"/>
        <v>Sep</v>
      </c>
      <c r="BO1760" s="19">
        <v>10</v>
      </c>
      <c r="BP1760" s="40">
        <f t="shared" si="301"/>
        <v>37874</v>
      </c>
      <c r="BQ1760" s="19">
        <f ca="1" t="shared" si="305"/>
        <v>22</v>
      </c>
      <c r="BU1760" s="19">
        <v>16884.92</v>
      </c>
      <c r="BV1760" s="41">
        <v>16884.92</v>
      </c>
    </row>
    <row r="1761" spans="1:74">
      <c r="A1761" s="19" t="s">
        <v>6342</v>
      </c>
      <c r="B1761" s="39">
        <v>2002</v>
      </c>
      <c r="C1761" s="19">
        <f t="shared" si="298"/>
        <v>2002</v>
      </c>
      <c r="D1761" s="19" t="s">
        <v>8303</v>
      </c>
      <c r="E1761" s="19" t="str">
        <f t="shared" si="297"/>
        <v>Jun</v>
      </c>
      <c r="F1761" s="19">
        <v>28</v>
      </c>
      <c r="G1761" s="40">
        <f t="shared" si="299"/>
        <v>37435</v>
      </c>
      <c r="H1761" s="19">
        <v>1</v>
      </c>
      <c r="I1761" s="19">
        <v>17085.27</v>
      </c>
      <c r="J1761" s="41">
        <v>17085.27</v>
      </c>
      <c r="K1761" s="19" t="s">
        <v>8297</v>
      </c>
      <c r="L1761" s="19" t="str">
        <v>tier - 2</v>
      </c>
      <c r="M1761" s="19" t="s">
        <v>8298</v>
      </c>
      <c r="N1761" s="19" t="str">
        <v>tier - 3</v>
      </c>
      <c r="O1761" s="19" t="s">
        <v>8299</v>
      </c>
      <c r="P1761" s="19" t="str">
        <v>R1013</v>
      </c>
      <c r="Q1761" s="19">
        <f ca="1" t="shared" si="300"/>
        <v>23</v>
      </c>
      <c r="R1761" s="29"/>
      <c r="U1761" s="19" t="s">
        <v>8310</v>
      </c>
      <c r="V1761" s="19" t="str">
        <f t="shared" si="306"/>
        <v>Sep</v>
      </c>
      <c r="X1761" s="19">
        <f t="shared" si="307"/>
        <v>1989</v>
      </c>
      <c r="AG1761" s="19" t="s">
        <v>6318</v>
      </c>
      <c r="AH1761" s="19" t="s">
        <v>8336</v>
      </c>
      <c r="AI1761" s="19" t="s">
        <v>8297</v>
      </c>
      <c r="AJ1761" s="19" t="s">
        <v>8297</v>
      </c>
      <c r="AK1761" s="19" t="str">
        <v>tier - 2</v>
      </c>
      <c r="AL1761" s="19" t="str">
        <v>tier - 2</v>
      </c>
      <c r="AT1761" s="19" t="s">
        <v>8330</v>
      </c>
      <c r="AU1761" s="19" t="str">
        <v>R1011</v>
      </c>
      <c r="BD1761" s="39">
        <v>2003</v>
      </c>
      <c r="BE1761" s="19" t="str">
        <f t="shared" si="302"/>
        <v>Sep</v>
      </c>
      <c r="BF1761" s="19">
        <v>10</v>
      </c>
      <c r="BG1761" s="40">
        <f t="shared" si="303"/>
        <v>37874</v>
      </c>
      <c r="BM1761" s="39">
        <v>1968</v>
      </c>
      <c r="BN1761" s="19" t="str">
        <f t="shared" si="304"/>
        <v>Oct</v>
      </c>
      <c r="BO1761" s="19">
        <v>21</v>
      </c>
      <c r="BP1761" s="40">
        <f t="shared" si="301"/>
        <v>25132</v>
      </c>
      <c r="BQ1761" s="19">
        <f ca="1" t="shared" si="305"/>
        <v>57</v>
      </c>
      <c r="BU1761" s="19">
        <v>16903.5</v>
      </c>
      <c r="BV1761" s="41">
        <v>16903.5</v>
      </c>
    </row>
    <row r="1762" spans="1:74">
      <c r="A1762" s="19" t="s">
        <v>6346</v>
      </c>
      <c r="B1762" s="39">
        <v>1998</v>
      </c>
      <c r="C1762" s="19">
        <f t="shared" si="298"/>
        <v>1998</v>
      </c>
      <c r="D1762" s="19" t="s">
        <v>8303</v>
      </c>
      <c r="E1762" s="19" t="str">
        <f t="shared" si="297"/>
        <v>Jun</v>
      </c>
      <c r="F1762" s="19">
        <v>3</v>
      </c>
      <c r="G1762" s="40">
        <f t="shared" si="299"/>
        <v>35949</v>
      </c>
      <c r="H1762" s="19">
        <v>4</v>
      </c>
      <c r="I1762" s="19">
        <v>17128.43</v>
      </c>
      <c r="J1762" s="41">
        <v>17128.43</v>
      </c>
      <c r="K1762" s="19" t="s">
        <v>8297</v>
      </c>
      <c r="L1762" s="19" t="str">
        <v>tier - 2</v>
      </c>
      <c r="M1762" s="19" t="s">
        <v>8298</v>
      </c>
      <c r="N1762" s="19" t="str">
        <v>tier - 3</v>
      </c>
      <c r="O1762" s="19" t="s">
        <v>8333</v>
      </c>
      <c r="P1762" s="19" t="str">
        <v>R1016</v>
      </c>
      <c r="Q1762" s="19">
        <f ca="1" t="shared" si="300"/>
        <v>27</v>
      </c>
      <c r="R1762" s="29"/>
      <c r="U1762" s="19" t="s">
        <v>8296</v>
      </c>
      <c r="V1762" s="19" t="str">
        <f t="shared" si="306"/>
        <v>Jul</v>
      </c>
      <c r="X1762" s="19">
        <f t="shared" si="307"/>
        <v>1962</v>
      </c>
      <c r="AG1762" s="19" t="s">
        <v>6321</v>
      </c>
      <c r="AH1762" s="19" t="s">
        <v>8336</v>
      </c>
      <c r="AI1762" s="19" t="s">
        <v>8297</v>
      </c>
      <c r="AJ1762" s="19" t="s">
        <v>8298</v>
      </c>
      <c r="AK1762" s="19" t="str">
        <v>tier - 2</v>
      </c>
      <c r="AL1762" s="19" t="str">
        <v>tier - 3</v>
      </c>
      <c r="AT1762" s="19" t="s">
        <v>8315</v>
      </c>
      <c r="AU1762" s="19" t="str">
        <v>R1012</v>
      </c>
      <c r="BD1762" s="39">
        <v>1968</v>
      </c>
      <c r="BE1762" s="19" t="str">
        <f t="shared" si="302"/>
        <v>Oct</v>
      </c>
      <c r="BF1762" s="19">
        <v>21</v>
      </c>
      <c r="BG1762" s="40">
        <f t="shared" si="303"/>
        <v>25132</v>
      </c>
      <c r="BM1762" s="39">
        <v>1977</v>
      </c>
      <c r="BN1762" s="19" t="str">
        <f t="shared" si="304"/>
        <v>Aug</v>
      </c>
      <c r="BO1762" s="19">
        <v>25</v>
      </c>
      <c r="BP1762" s="40">
        <f t="shared" si="301"/>
        <v>28362</v>
      </c>
      <c r="BQ1762" s="19">
        <f ca="1" t="shared" si="305"/>
        <v>48</v>
      </c>
      <c r="BU1762" s="19">
        <v>16921.09</v>
      </c>
      <c r="BV1762" s="41">
        <v>16921.09</v>
      </c>
    </row>
    <row r="1763" spans="1:74">
      <c r="A1763" s="19" t="s">
        <v>6349</v>
      </c>
      <c r="B1763" s="39">
        <v>1965</v>
      </c>
      <c r="C1763" s="19">
        <f t="shared" si="298"/>
        <v>1965</v>
      </c>
      <c r="D1763" s="19" t="s">
        <v>8310</v>
      </c>
      <c r="E1763" s="19" t="str">
        <f t="shared" si="297"/>
        <v>Sep</v>
      </c>
      <c r="F1763" s="19">
        <v>16</v>
      </c>
      <c r="G1763" s="40">
        <f t="shared" si="299"/>
        <v>24001</v>
      </c>
      <c r="H1763" s="19">
        <v>0</v>
      </c>
      <c r="I1763" s="19">
        <v>17172.27</v>
      </c>
      <c r="J1763" s="41">
        <v>17172.27</v>
      </c>
      <c r="K1763" s="19" t="s">
        <v>8297</v>
      </c>
      <c r="L1763" s="19" t="str">
        <v>tier - 2</v>
      </c>
      <c r="M1763" s="19" t="s">
        <v>8297</v>
      </c>
      <c r="N1763" s="19" t="str">
        <v>tier - 2</v>
      </c>
      <c r="O1763" s="19" t="s">
        <v>8343</v>
      </c>
      <c r="P1763" s="19" t="str">
        <v>R1026</v>
      </c>
      <c r="Q1763" s="19">
        <f ca="1" t="shared" si="300"/>
        <v>60</v>
      </c>
      <c r="R1763" s="29"/>
      <c r="U1763" s="19" t="s">
        <v>8329</v>
      </c>
      <c r="V1763" s="19" t="str">
        <f t="shared" si="306"/>
        <v>Oct</v>
      </c>
      <c r="X1763" s="19">
        <f t="shared" si="307"/>
        <v>1995</v>
      </c>
      <c r="AG1763" s="19" t="s">
        <v>6324</v>
      </c>
      <c r="AH1763" s="19" t="s">
        <v>8336</v>
      </c>
      <c r="AI1763" s="19" t="s">
        <v>8297</v>
      </c>
      <c r="AJ1763" s="19" t="s">
        <v>8298</v>
      </c>
      <c r="AK1763" s="19" t="str">
        <v>tier - 2</v>
      </c>
      <c r="AL1763" s="19" t="str">
        <v>tier - 3</v>
      </c>
      <c r="AT1763" s="19" t="s">
        <v>8338</v>
      </c>
      <c r="AU1763" s="19" t="str">
        <v>R1023</v>
      </c>
      <c r="BD1763" s="39">
        <v>1977</v>
      </c>
      <c r="BE1763" s="19" t="str">
        <f t="shared" si="302"/>
        <v>Aug</v>
      </c>
      <c r="BF1763" s="19">
        <v>25</v>
      </c>
      <c r="BG1763" s="40">
        <f t="shared" si="303"/>
        <v>28362</v>
      </c>
      <c r="BM1763" s="39">
        <v>1980</v>
      </c>
      <c r="BN1763" s="19" t="str">
        <f t="shared" si="304"/>
        <v>Jul</v>
      </c>
      <c r="BO1763" s="19">
        <v>16</v>
      </c>
      <c r="BP1763" s="40">
        <f t="shared" si="301"/>
        <v>29418</v>
      </c>
      <c r="BQ1763" s="19">
        <f ca="1" t="shared" si="305"/>
        <v>45</v>
      </c>
      <c r="BU1763" s="19">
        <v>16990.55</v>
      </c>
      <c r="BV1763" s="41">
        <v>16990.55</v>
      </c>
    </row>
    <row r="1764" spans="1:74">
      <c r="A1764" s="19" t="s">
        <v>6353</v>
      </c>
      <c r="B1764" s="39">
        <v>1964</v>
      </c>
      <c r="C1764" s="19">
        <f t="shared" si="298"/>
        <v>1964</v>
      </c>
      <c r="D1764" s="19" t="s">
        <v>8303</v>
      </c>
      <c r="E1764" s="19" t="str">
        <f t="shared" si="297"/>
        <v>Jun</v>
      </c>
      <c r="F1764" s="19">
        <v>7</v>
      </c>
      <c r="G1764" s="40">
        <f t="shared" si="299"/>
        <v>23535</v>
      </c>
      <c r="H1764" s="19">
        <v>0</v>
      </c>
      <c r="I1764" s="19">
        <v>17174.52</v>
      </c>
      <c r="J1764" s="41">
        <v>17174.52</v>
      </c>
      <c r="K1764" s="19" t="s">
        <v>8297</v>
      </c>
      <c r="L1764" s="19" t="str">
        <v>tier - 2</v>
      </c>
      <c r="M1764" s="19" t="s">
        <v>8297</v>
      </c>
      <c r="N1764" s="19" t="str">
        <v>tier - 2</v>
      </c>
      <c r="O1764" s="19" t="s">
        <v>8315</v>
      </c>
      <c r="P1764" s="19" t="str">
        <v>R1012</v>
      </c>
      <c r="Q1764" s="19">
        <f ca="1" t="shared" si="300"/>
        <v>61</v>
      </c>
      <c r="R1764" s="29"/>
      <c r="U1764" s="19" t="s">
        <v>8328</v>
      </c>
      <c r="V1764" s="19" t="str">
        <f t="shared" si="306"/>
        <v>Aug</v>
      </c>
      <c r="X1764" s="19">
        <f t="shared" si="307"/>
        <v>1974</v>
      </c>
      <c r="AG1764" s="19" t="s">
        <v>6328</v>
      </c>
      <c r="AH1764" s="19" t="s">
        <v>8336</v>
      </c>
      <c r="AI1764" s="19" t="s">
        <v>8297</v>
      </c>
      <c r="AJ1764" s="19" t="s">
        <v>8298</v>
      </c>
      <c r="AK1764" s="19" t="str">
        <v>tier - 2</v>
      </c>
      <c r="AL1764" s="19" t="str">
        <v>tier - 3</v>
      </c>
      <c r="AT1764" s="19" t="s">
        <v>8315</v>
      </c>
      <c r="AU1764" s="19" t="str">
        <v>R1012</v>
      </c>
      <c r="BD1764" s="39">
        <v>1980</v>
      </c>
      <c r="BE1764" s="19" t="str">
        <f t="shared" si="302"/>
        <v>Jul</v>
      </c>
      <c r="BF1764" s="19">
        <v>16</v>
      </c>
      <c r="BG1764" s="40">
        <f t="shared" si="303"/>
        <v>29418</v>
      </c>
      <c r="BM1764" s="39">
        <v>1971</v>
      </c>
      <c r="BN1764" s="19" t="str">
        <f t="shared" si="304"/>
        <v>Aug</v>
      </c>
      <c r="BO1764" s="19">
        <v>22</v>
      </c>
      <c r="BP1764" s="40">
        <f t="shared" si="301"/>
        <v>26167</v>
      </c>
      <c r="BQ1764" s="19">
        <f ca="1" t="shared" si="305"/>
        <v>54</v>
      </c>
      <c r="BU1764" s="19">
        <v>17016.01</v>
      </c>
      <c r="BV1764" s="41">
        <v>17016.01</v>
      </c>
    </row>
    <row r="1765" spans="1:74">
      <c r="A1765" s="19" t="s">
        <v>6357</v>
      </c>
      <c r="B1765" s="39">
        <v>2004</v>
      </c>
      <c r="C1765" s="19">
        <f t="shared" si="298"/>
        <v>2004</v>
      </c>
      <c r="D1765" s="19" t="s">
        <v>8328</v>
      </c>
      <c r="E1765" s="19" t="str">
        <f t="shared" si="297"/>
        <v>Aug</v>
      </c>
      <c r="F1765" s="19">
        <v>18</v>
      </c>
      <c r="G1765" s="40">
        <f t="shared" si="299"/>
        <v>38217</v>
      </c>
      <c r="H1765" s="19">
        <v>1</v>
      </c>
      <c r="I1765" s="19">
        <v>17178.68</v>
      </c>
      <c r="J1765" s="41">
        <v>17178.68</v>
      </c>
      <c r="K1765" s="19" t="s">
        <v>8297</v>
      </c>
      <c r="L1765" s="19" t="str">
        <v>tier - 2</v>
      </c>
      <c r="M1765" s="19" t="s">
        <v>8297</v>
      </c>
      <c r="N1765" s="19" t="str">
        <v>tier - 2</v>
      </c>
      <c r="O1765" s="19" t="s">
        <v>8332</v>
      </c>
      <c r="P1765" s="19" t="str">
        <v>R1019</v>
      </c>
      <c r="Q1765" s="19">
        <f ca="1" t="shared" si="300"/>
        <v>21</v>
      </c>
      <c r="R1765" s="29"/>
      <c r="U1765" s="19" t="s">
        <v>8310</v>
      </c>
      <c r="V1765" s="19" t="str">
        <f t="shared" si="306"/>
        <v>Sep</v>
      </c>
      <c r="X1765" s="19">
        <f t="shared" si="307"/>
        <v>2003</v>
      </c>
      <c r="AG1765" s="19" t="s">
        <v>6331</v>
      </c>
      <c r="AH1765" s="19" t="s">
        <v>8336</v>
      </c>
      <c r="AI1765" s="19" t="s">
        <v>8297</v>
      </c>
      <c r="AJ1765" s="19" t="s">
        <v>8297</v>
      </c>
      <c r="AK1765" s="19" t="str">
        <v>tier - 2</v>
      </c>
      <c r="AL1765" s="19" t="str">
        <v>tier - 2</v>
      </c>
      <c r="AT1765" s="19" t="s">
        <v>8338</v>
      </c>
      <c r="AU1765" s="19" t="str">
        <v>R1023</v>
      </c>
      <c r="BD1765" s="39">
        <v>1971</v>
      </c>
      <c r="BE1765" s="19" t="str">
        <f t="shared" si="302"/>
        <v>Aug</v>
      </c>
      <c r="BF1765" s="19">
        <v>22</v>
      </c>
      <c r="BG1765" s="40">
        <f t="shared" si="303"/>
        <v>26167</v>
      </c>
      <c r="BM1765" s="39">
        <v>1996</v>
      </c>
      <c r="BN1765" s="19" t="str">
        <f t="shared" si="304"/>
        <v>Jun</v>
      </c>
      <c r="BO1765" s="19">
        <v>10</v>
      </c>
      <c r="BP1765" s="40">
        <f t="shared" si="301"/>
        <v>35226</v>
      </c>
      <c r="BQ1765" s="19">
        <f ca="1" t="shared" si="305"/>
        <v>29</v>
      </c>
      <c r="BU1765" s="19">
        <v>17043.34</v>
      </c>
      <c r="BV1765" s="41">
        <v>17043.34</v>
      </c>
    </row>
    <row r="1766" spans="1:74">
      <c r="A1766" s="19" t="s">
        <v>6361</v>
      </c>
      <c r="B1766" s="39">
        <v>1982</v>
      </c>
      <c r="C1766" s="19">
        <f t="shared" si="298"/>
        <v>1982</v>
      </c>
      <c r="D1766" s="19" t="s">
        <v>8329</v>
      </c>
      <c r="E1766" s="19" t="str">
        <f t="shared" si="297"/>
        <v>Oct</v>
      </c>
      <c r="F1766" s="19">
        <v>22</v>
      </c>
      <c r="G1766" s="40">
        <f t="shared" si="299"/>
        <v>30246</v>
      </c>
      <c r="H1766" s="19">
        <v>1</v>
      </c>
      <c r="I1766" s="19">
        <v>17179.52</v>
      </c>
      <c r="J1766" s="41">
        <v>17179.52</v>
      </c>
      <c r="K1766" s="19" t="s">
        <v>8297</v>
      </c>
      <c r="L1766" s="19" t="str">
        <v>tier - 2</v>
      </c>
      <c r="M1766" s="19" t="s">
        <v>8302</v>
      </c>
      <c r="N1766" s="19" t="str">
        <v>tier - 1</v>
      </c>
      <c r="O1766" s="19" t="s">
        <v>8299</v>
      </c>
      <c r="P1766" s="19" t="str">
        <v>R1013</v>
      </c>
      <c r="Q1766" s="19">
        <f ca="1" t="shared" si="300"/>
        <v>43</v>
      </c>
      <c r="R1766" s="29"/>
      <c r="U1766" s="19" t="s">
        <v>8329</v>
      </c>
      <c r="V1766" s="19" t="str">
        <f t="shared" si="306"/>
        <v>Oct</v>
      </c>
      <c r="X1766" s="19">
        <f t="shared" si="307"/>
        <v>1968</v>
      </c>
      <c r="AG1766" s="19" t="s">
        <v>6335</v>
      </c>
      <c r="AH1766" s="19" t="s">
        <v>8336</v>
      </c>
      <c r="AI1766" s="19" t="s">
        <v>8297</v>
      </c>
      <c r="AJ1766" s="19" t="s">
        <v>8298</v>
      </c>
      <c r="AK1766" s="19" t="str">
        <v>tier - 2</v>
      </c>
      <c r="AL1766" s="19" t="str">
        <v>tier - 3</v>
      </c>
      <c r="AT1766" s="19" t="s">
        <v>8299</v>
      </c>
      <c r="AU1766" s="19" t="str">
        <v>R1013</v>
      </c>
      <c r="BD1766" s="39">
        <v>1996</v>
      </c>
      <c r="BE1766" s="19" t="str">
        <f t="shared" si="302"/>
        <v>Jun</v>
      </c>
      <c r="BF1766" s="19">
        <v>10</v>
      </c>
      <c r="BG1766" s="40">
        <f t="shared" si="303"/>
        <v>35226</v>
      </c>
      <c r="BM1766" s="39">
        <v>2003</v>
      </c>
      <c r="BN1766" s="19" t="str">
        <f t="shared" si="304"/>
        <v>Dec</v>
      </c>
      <c r="BO1766" s="19">
        <v>26</v>
      </c>
      <c r="BP1766" s="40">
        <f t="shared" si="301"/>
        <v>37981</v>
      </c>
      <c r="BQ1766" s="19">
        <f ca="1" t="shared" si="305"/>
        <v>21</v>
      </c>
      <c r="BU1766" s="19">
        <v>17081.08</v>
      </c>
      <c r="BV1766" s="41">
        <v>17081.08</v>
      </c>
    </row>
    <row r="1767" spans="1:74">
      <c r="A1767" s="19" t="s">
        <v>6365</v>
      </c>
      <c r="B1767" s="39">
        <v>1975</v>
      </c>
      <c r="C1767" s="19">
        <f t="shared" si="298"/>
        <v>1975</v>
      </c>
      <c r="D1767" s="19" t="s">
        <v>8328</v>
      </c>
      <c r="E1767" s="19" t="str">
        <f t="shared" si="297"/>
        <v>Aug</v>
      </c>
      <c r="F1767" s="19">
        <v>25</v>
      </c>
      <c r="G1767" s="40">
        <f t="shared" si="299"/>
        <v>27631</v>
      </c>
      <c r="H1767" s="19">
        <v>1</v>
      </c>
      <c r="I1767" s="19">
        <v>17253.43</v>
      </c>
      <c r="J1767" s="41">
        <v>17253.43</v>
      </c>
      <c r="K1767" s="19" t="s">
        <v>8297</v>
      </c>
      <c r="L1767" s="19" t="str">
        <v>tier - 2</v>
      </c>
      <c r="M1767" s="19" t="s">
        <v>8298</v>
      </c>
      <c r="N1767" s="19" t="str">
        <v>tier - 3</v>
      </c>
      <c r="O1767" s="19" t="s">
        <v>8343</v>
      </c>
      <c r="P1767" s="19" t="str">
        <v>R1026</v>
      </c>
      <c r="Q1767" s="19">
        <f ca="1" t="shared" si="300"/>
        <v>50</v>
      </c>
      <c r="R1767" s="29"/>
      <c r="U1767" s="19" t="s">
        <v>8328</v>
      </c>
      <c r="V1767" s="19" t="str">
        <f t="shared" si="306"/>
        <v>Aug</v>
      </c>
      <c r="X1767" s="19">
        <f t="shared" si="307"/>
        <v>1977</v>
      </c>
      <c r="AG1767" s="19" t="s">
        <v>6338</v>
      </c>
      <c r="AH1767" s="19" t="s">
        <v>8336</v>
      </c>
      <c r="AI1767" s="19" t="s">
        <v>8297</v>
      </c>
      <c r="AJ1767" s="19" t="s">
        <v>8297</v>
      </c>
      <c r="AK1767" s="19" t="str">
        <v>tier - 2</v>
      </c>
      <c r="AL1767" s="19" t="str">
        <v>tier - 2</v>
      </c>
      <c r="AT1767" s="19" t="s">
        <v>8330</v>
      </c>
      <c r="AU1767" s="19" t="str">
        <v>R1011</v>
      </c>
      <c r="BD1767" s="39">
        <v>2003</v>
      </c>
      <c r="BE1767" s="19" t="str">
        <f t="shared" si="302"/>
        <v>Dec</v>
      </c>
      <c r="BF1767" s="19">
        <v>26</v>
      </c>
      <c r="BG1767" s="40">
        <f t="shared" si="303"/>
        <v>37981</v>
      </c>
      <c r="BM1767" s="39">
        <v>2002</v>
      </c>
      <c r="BN1767" s="19" t="str">
        <f t="shared" si="304"/>
        <v>Jun</v>
      </c>
      <c r="BO1767" s="19">
        <v>28</v>
      </c>
      <c r="BP1767" s="40">
        <f t="shared" si="301"/>
        <v>37435</v>
      </c>
      <c r="BQ1767" s="19">
        <f ca="1" t="shared" si="305"/>
        <v>23</v>
      </c>
      <c r="BU1767" s="19">
        <v>17085.27</v>
      </c>
      <c r="BV1767" s="41">
        <v>17085.27</v>
      </c>
    </row>
    <row r="1768" spans="1:74">
      <c r="A1768" s="19" t="s">
        <v>6369</v>
      </c>
      <c r="B1768" s="39">
        <v>1963</v>
      </c>
      <c r="C1768" s="19">
        <f t="shared" si="298"/>
        <v>1963</v>
      </c>
      <c r="D1768" s="19" t="s">
        <v>8296</v>
      </c>
      <c r="E1768" s="19" t="str">
        <f t="shared" si="297"/>
        <v>Jul</v>
      </c>
      <c r="F1768" s="19">
        <v>12</v>
      </c>
      <c r="G1768" s="40">
        <f t="shared" si="299"/>
        <v>23204</v>
      </c>
      <c r="H1768" s="19">
        <v>0</v>
      </c>
      <c r="I1768" s="19">
        <v>17337.58</v>
      </c>
      <c r="J1768" s="41">
        <v>17337.58</v>
      </c>
      <c r="K1768" s="19" t="s">
        <v>8297</v>
      </c>
      <c r="L1768" s="19" t="str">
        <v>tier - 2</v>
      </c>
      <c r="M1768" s="19" t="s">
        <v>8298</v>
      </c>
      <c r="N1768" s="19" t="str">
        <v>tier - 3</v>
      </c>
      <c r="O1768" s="19" t="s">
        <v>8338</v>
      </c>
      <c r="P1768" s="19" t="str">
        <v>R1023</v>
      </c>
      <c r="Q1768" s="19">
        <f ca="1" t="shared" si="300"/>
        <v>62</v>
      </c>
      <c r="R1768" s="29"/>
      <c r="U1768" s="19" t="s">
        <v>8296</v>
      </c>
      <c r="V1768" s="19" t="str">
        <f t="shared" si="306"/>
        <v>Jul</v>
      </c>
      <c r="X1768" s="19">
        <f t="shared" si="307"/>
        <v>1980</v>
      </c>
      <c r="AG1768" s="19" t="s">
        <v>6342</v>
      </c>
      <c r="AH1768" s="19" t="s">
        <v>8336</v>
      </c>
      <c r="AI1768" s="19" t="s">
        <v>8297</v>
      </c>
      <c r="AJ1768" s="19" t="s">
        <v>8298</v>
      </c>
      <c r="AK1768" s="19" t="str">
        <v>tier - 2</v>
      </c>
      <c r="AL1768" s="19" t="str">
        <v>tier - 3</v>
      </c>
      <c r="AT1768" s="19" t="s">
        <v>8299</v>
      </c>
      <c r="AU1768" s="19" t="str">
        <v>R1013</v>
      </c>
      <c r="BD1768" s="39">
        <v>2002</v>
      </c>
      <c r="BE1768" s="19" t="str">
        <f t="shared" si="302"/>
        <v>Jun</v>
      </c>
      <c r="BF1768" s="19">
        <v>28</v>
      </c>
      <c r="BG1768" s="40">
        <f t="shared" si="303"/>
        <v>37435</v>
      </c>
      <c r="BM1768" s="39">
        <v>1998</v>
      </c>
      <c r="BN1768" s="19" t="str">
        <f t="shared" si="304"/>
        <v>Jun</v>
      </c>
      <c r="BO1768" s="19">
        <v>3</v>
      </c>
      <c r="BP1768" s="40">
        <f t="shared" si="301"/>
        <v>35949</v>
      </c>
      <c r="BQ1768" s="19">
        <f ca="1" t="shared" si="305"/>
        <v>27</v>
      </c>
      <c r="BU1768" s="19">
        <v>17128.43</v>
      </c>
      <c r="BV1768" s="41">
        <v>17128.43</v>
      </c>
    </row>
    <row r="1769" spans="1:74">
      <c r="A1769" s="19" t="s">
        <v>6373</v>
      </c>
      <c r="B1769" s="39">
        <v>2003</v>
      </c>
      <c r="C1769" s="19">
        <f t="shared" si="298"/>
        <v>2003</v>
      </c>
      <c r="D1769" s="19" t="s">
        <v>8301</v>
      </c>
      <c r="E1769" s="19" t="str">
        <f t="shared" si="297"/>
        <v>Nov</v>
      </c>
      <c r="F1769" s="19">
        <v>1</v>
      </c>
      <c r="G1769" s="40">
        <f t="shared" si="299"/>
        <v>37926</v>
      </c>
      <c r="H1769" s="19">
        <v>0</v>
      </c>
      <c r="I1769" s="19">
        <v>17352.68</v>
      </c>
      <c r="J1769" s="41">
        <v>17352.68</v>
      </c>
      <c r="K1769" s="19" t="s">
        <v>8297</v>
      </c>
      <c r="L1769" s="19" t="str">
        <v>tier - 2</v>
      </c>
      <c r="M1769" s="19" t="s">
        <v>8298</v>
      </c>
      <c r="N1769" s="19" t="str">
        <v>tier - 3</v>
      </c>
      <c r="O1769" s="19" t="s">
        <v>8315</v>
      </c>
      <c r="P1769" s="19" t="str">
        <v>R1012</v>
      </c>
      <c r="Q1769" s="19">
        <f ca="1" t="shared" si="300"/>
        <v>22</v>
      </c>
      <c r="R1769" s="29"/>
      <c r="U1769" s="19" t="s">
        <v>8328</v>
      </c>
      <c r="V1769" s="19" t="str">
        <f t="shared" si="306"/>
        <v>Aug</v>
      </c>
      <c r="X1769" s="19">
        <f t="shared" si="307"/>
        <v>1971</v>
      </c>
      <c r="AG1769" s="19" t="s">
        <v>6346</v>
      </c>
      <c r="AH1769" s="19" t="s">
        <v>8336</v>
      </c>
      <c r="AI1769" s="19" t="s">
        <v>8297</v>
      </c>
      <c r="AJ1769" s="19" t="s">
        <v>8298</v>
      </c>
      <c r="AK1769" s="19" t="str">
        <v>tier - 2</v>
      </c>
      <c r="AL1769" s="19" t="str">
        <v>tier - 3</v>
      </c>
      <c r="AT1769" s="19" t="s">
        <v>8333</v>
      </c>
      <c r="AU1769" s="19" t="str">
        <v>R1016</v>
      </c>
      <c r="BD1769" s="39">
        <v>1998</v>
      </c>
      <c r="BE1769" s="19" t="str">
        <f t="shared" si="302"/>
        <v>Jun</v>
      </c>
      <c r="BF1769" s="19">
        <v>3</v>
      </c>
      <c r="BG1769" s="40">
        <f t="shared" si="303"/>
        <v>35949</v>
      </c>
      <c r="BM1769" s="39">
        <v>1965</v>
      </c>
      <c r="BN1769" s="19" t="str">
        <f t="shared" si="304"/>
        <v>Sep</v>
      </c>
      <c r="BO1769" s="19">
        <v>16</v>
      </c>
      <c r="BP1769" s="40">
        <f t="shared" si="301"/>
        <v>24001</v>
      </c>
      <c r="BQ1769" s="19">
        <f ca="1" t="shared" si="305"/>
        <v>60</v>
      </c>
      <c r="BU1769" s="19">
        <v>17172.27</v>
      </c>
      <c r="BV1769" s="41">
        <v>17172.27</v>
      </c>
    </row>
    <row r="1770" spans="1:74">
      <c r="A1770" s="19" t="s">
        <v>6376</v>
      </c>
      <c r="B1770" s="39">
        <v>1992</v>
      </c>
      <c r="C1770" s="19">
        <f t="shared" si="298"/>
        <v>1992</v>
      </c>
      <c r="D1770" s="19" t="s">
        <v>8329</v>
      </c>
      <c r="E1770" s="19" t="str">
        <f t="shared" si="297"/>
        <v>Oct</v>
      </c>
      <c r="F1770" s="19">
        <v>18</v>
      </c>
      <c r="G1770" s="40">
        <f t="shared" si="299"/>
        <v>33895</v>
      </c>
      <c r="H1770" s="19">
        <v>2</v>
      </c>
      <c r="I1770" s="19">
        <v>17361.77</v>
      </c>
      <c r="J1770" s="41">
        <v>17361.77</v>
      </c>
      <c r="K1770" s="19" t="s">
        <v>8297</v>
      </c>
      <c r="L1770" s="19" t="str">
        <v>tier - 2</v>
      </c>
      <c r="M1770" s="19" t="s">
        <v>8302</v>
      </c>
      <c r="N1770" s="19" t="str">
        <v>tier - 1</v>
      </c>
      <c r="O1770" s="19" t="s">
        <v>8315</v>
      </c>
      <c r="P1770" s="19" t="str">
        <v>R1012</v>
      </c>
      <c r="Q1770" s="19">
        <f ca="1" t="shared" si="300"/>
        <v>33</v>
      </c>
      <c r="R1770" s="29"/>
      <c r="U1770" s="19" t="s">
        <v>8303</v>
      </c>
      <c r="V1770" s="19" t="str">
        <f t="shared" si="306"/>
        <v>Jun</v>
      </c>
      <c r="X1770" s="19">
        <f t="shared" si="307"/>
        <v>1996</v>
      </c>
      <c r="AG1770" s="19" t="s">
        <v>6349</v>
      </c>
      <c r="AH1770" s="19" t="s">
        <v>8336</v>
      </c>
      <c r="AI1770" s="19" t="s">
        <v>8297</v>
      </c>
      <c r="AJ1770" s="19" t="s">
        <v>8297</v>
      </c>
      <c r="AK1770" s="19" t="str">
        <v>tier - 2</v>
      </c>
      <c r="AL1770" s="19" t="str">
        <v>tier - 2</v>
      </c>
      <c r="AT1770" s="19" t="s">
        <v>8343</v>
      </c>
      <c r="AU1770" s="19" t="str">
        <v>R1026</v>
      </c>
      <c r="BD1770" s="39">
        <v>1965</v>
      </c>
      <c r="BE1770" s="19" t="str">
        <f t="shared" si="302"/>
        <v>Sep</v>
      </c>
      <c r="BF1770" s="19">
        <v>16</v>
      </c>
      <c r="BG1770" s="40">
        <f t="shared" si="303"/>
        <v>24001</v>
      </c>
      <c r="BM1770" s="39">
        <v>1964</v>
      </c>
      <c r="BN1770" s="19" t="str">
        <f t="shared" si="304"/>
        <v>Jun</v>
      </c>
      <c r="BO1770" s="19">
        <v>7</v>
      </c>
      <c r="BP1770" s="40">
        <f t="shared" si="301"/>
        <v>23535</v>
      </c>
      <c r="BQ1770" s="19">
        <f ca="1" t="shared" si="305"/>
        <v>61</v>
      </c>
      <c r="BU1770" s="19">
        <v>17174.52</v>
      </c>
      <c r="BV1770" s="41">
        <v>17174.52</v>
      </c>
    </row>
    <row r="1771" spans="1:74">
      <c r="A1771" s="19" t="s">
        <v>6379</v>
      </c>
      <c r="B1771" s="39">
        <v>2003</v>
      </c>
      <c r="C1771" s="19">
        <f t="shared" si="298"/>
        <v>2003</v>
      </c>
      <c r="D1771" s="19" t="s">
        <v>8301</v>
      </c>
      <c r="E1771" s="19" t="str">
        <f t="shared" si="297"/>
        <v>Nov</v>
      </c>
      <c r="F1771" s="19">
        <v>2</v>
      </c>
      <c r="G1771" s="40">
        <f t="shared" si="299"/>
        <v>37927</v>
      </c>
      <c r="H1771" s="19">
        <v>0</v>
      </c>
      <c r="I1771" s="19">
        <v>17468.98</v>
      </c>
      <c r="J1771" s="41">
        <v>17468.98</v>
      </c>
      <c r="K1771" s="19" t="s">
        <v>8297</v>
      </c>
      <c r="L1771" s="19" t="str">
        <v>tier - 2</v>
      </c>
      <c r="M1771" s="19" t="s">
        <v>8302</v>
      </c>
      <c r="N1771" s="19" t="str">
        <v>tier - 1</v>
      </c>
      <c r="O1771" s="19" t="s">
        <v>8315</v>
      </c>
      <c r="P1771" s="19" t="str">
        <v>R1012</v>
      </c>
      <c r="Q1771" s="19">
        <f ca="1" t="shared" si="300"/>
        <v>22</v>
      </c>
      <c r="R1771" s="29"/>
      <c r="U1771" s="19" t="s">
        <v>8326</v>
      </c>
      <c r="V1771" s="19" t="str">
        <f t="shared" si="306"/>
        <v>Dec</v>
      </c>
      <c r="X1771" s="19">
        <f t="shared" si="307"/>
        <v>2003</v>
      </c>
      <c r="AG1771" s="19" t="s">
        <v>6353</v>
      </c>
      <c r="AH1771" s="19" t="s">
        <v>8336</v>
      </c>
      <c r="AI1771" s="19" t="s">
        <v>8297</v>
      </c>
      <c r="AJ1771" s="19" t="s">
        <v>8297</v>
      </c>
      <c r="AK1771" s="19" t="str">
        <v>tier - 2</v>
      </c>
      <c r="AL1771" s="19" t="str">
        <v>tier - 2</v>
      </c>
      <c r="AT1771" s="19" t="s">
        <v>8315</v>
      </c>
      <c r="AU1771" s="19" t="str">
        <v>R1012</v>
      </c>
      <c r="BD1771" s="39">
        <v>1964</v>
      </c>
      <c r="BE1771" s="19" t="str">
        <f t="shared" si="302"/>
        <v>Jun</v>
      </c>
      <c r="BF1771" s="19">
        <v>7</v>
      </c>
      <c r="BG1771" s="40">
        <f t="shared" si="303"/>
        <v>23535</v>
      </c>
      <c r="BM1771" s="39">
        <v>2004</v>
      </c>
      <c r="BN1771" s="19" t="str">
        <f t="shared" si="304"/>
        <v>Aug</v>
      </c>
      <c r="BO1771" s="19">
        <v>18</v>
      </c>
      <c r="BP1771" s="40">
        <f t="shared" si="301"/>
        <v>38217</v>
      </c>
      <c r="BQ1771" s="19">
        <f ca="1" t="shared" si="305"/>
        <v>21</v>
      </c>
      <c r="BU1771" s="19">
        <v>17178.68</v>
      </c>
      <c r="BV1771" s="41">
        <v>17178.68</v>
      </c>
    </row>
    <row r="1772" spans="1:74">
      <c r="A1772" s="19" t="s">
        <v>6382</v>
      </c>
      <c r="B1772" s="39">
        <v>1971</v>
      </c>
      <c r="C1772" s="19">
        <f t="shared" si="298"/>
        <v>1971</v>
      </c>
      <c r="D1772" s="19" t="s">
        <v>8303</v>
      </c>
      <c r="E1772" s="19" t="str">
        <f t="shared" si="297"/>
        <v>Jun</v>
      </c>
      <c r="F1772" s="19">
        <v>8</v>
      </c>
      <c r="G1772" s="40">
        <f t="shared" si="299"/>
        <v>26092</v>
      </c>
      <c r="H1772" s="19">
        <v>0</v>
      </c>
      <c r="I1772" s="19">
        <v>17479.53</v>
      </c>
      <c r="J1772" s="41">
        <v>17479.53</v>
      </c>
      <c r="K1772" s="19" t="s">
        <v>8302</v>
      </c>
      <c r="L1772" s="19" t="str">
        <v>tier - 1</v>
      </c>
      <c r="M1772" s="19" t="s">
        <v>8302</v>
      </c>
      <c r="N1772" s="19" t="str">
        <v>tier - 1</v>
      </c>
      <c r="O1772" s="19" t="s">
        <v>8315</v>
      </c>
      <c r="P1772" s="19" t="str">
        <v>R1012</v>
      </c>
      <c r="Q1772" s="19">
        <f ca="1" t="shared" si="300"/>
        <v>54</v>
      </c>
      <c r="R1772" s="29"/>
      <c r="U1772" s="19" t="s">
        <v>8303</v>
      </c>
      <c r="V1772" s="19" t="str">
        <f t="shared" si="306"/>
        <v>Jun</v>
      </c>
      <c r="X1772" s="19">
        <f t="shared" si="307"/>
        <v>2002</v>
      </c>
      <c r="AG1772" s="19" t="s">
        <v>6357</v>
      </c>
      <c r="AH1772" s="19" t="s">
        <v>8336</v>
      </c>
      <c r="AI1772" s="19" t="s">
        <v>8297</v>
      </c>
      <c r="AJ1772" s="19" t="s">
        <v>8297</v>
      </c>
      <c r="AK1772" s="19" t="str">
        <v>tier - 2</v>
      </c>
      <c r="AL1772" s="19" t="str">
        <v>tier - 2</v>
      </c>
      <c r="AT1772" s="19" t="s">
        <v>8332</v>
      </c>
      <c r="AU1772" s="19" t="str">
        <v>R1019</v>
      </c>
      <c r="BD1772" s="39">
        <v>2004</v>
      </c>
      <c r="BE1772" s="19" t="str">
        <f t="shared" si="302"/>
        <v>Aug</v>
      </c>
      <c r="BF1772" s="19">
        <v>18</v>
      </c>
      <c r="BG1772" s="40">
        <f t="shared" si="303"/>
        <v>38217</v>
      </c>
      <c r="BM1772" s="39">
        <v>1982</v>
      </c>
      <c r="BN1772" s="19" t="str">
        <f t="shared" si="304"/>
        <v>Oct</v>
      </c>
      <c r="BO1772" s="19">
        <v>22</v>
      </c>
      <c r="BP1772" s="40">
        <f t="shared" si="301"/>
        <v>30246</v>
      </c>
      <c r="BQ1772" s="19">
        <f ca="1" t="shared" si="305"/>
        <v>43</v>
      </c>
      <c r="BU1772" s="19">
        <v>17179.52</v>
      </c>
      <c r="BV1772" s="41">
        <v>17179.52</v>
      </c>
    </row>
    <row r="1773" spans="1:74">
      <c r="A1773" s="19" t="s">
        <v>6385</v>
      </c>
      <c r="B1773" s="39">
        <v>1990</v>
      </c>
      <c r="C1773" s="19">
        <f t="shared" si="298"/>
        <v>1990</v>
      </c>
      <c r="D1773" s="19" t="s">
        <v>8326</v>
      </c>
      <c r="E1773" s="19" t="str">
        <f t="shared" si="297"/>
        <v>Dec</v>
      </c>
      <c r="F1773" s="19">
        <v>29</v>
      </c>
      <c r="G1773" s="40">
        <f t="shared" si="299"/>
        <v>33236</v>
      </c>
      <c r="H1773" s="19">
        <v>0</v>
      </c>
      <c r="I1773" s="19">
        <v>17496.31</v>
      </c>
      <c r="J1773" s="41">
        <v>17496.31</v>
      </c>
      <c r="K1773" s="19" t="s">
        <v>8302</v>
      </c>
      <c r="L1773" s="19" t="str">
        <v>tier - 1</v>
      </c>
      <c r="M1773" s="19" t="s">
        <v>8297</v>
      </c>
      <c r="N1773" s="19" t="str">
        <v>tier - 2</v>
      </c>
      <c r="O1773" s="19" t="s">
        <v>8330</v>
      </c>
      <c r="P1773" s="19" t="str">
        <v>R1011</v>
      </c>
      <c r="Q1773" s="19">
        <f ca="1" t="shared" si="300"/>
        <v>34</v>
      </c>
      <c r="R1773" s="29"/>
      <c r="U1773" s="19" t="s">
        <v>8303</v>
      </c>
      <c r="V1773" s="19" t="str">
        <f t="shared" si="306"/>
        <v>Jun</v>
      </c>
      <c r="X1773" s="19">
        <f t="shared" si="307"/>
        <v>1998</v>
      </c>
      <c r="AG1773" s="19" t="s">
        <v>6361</v>
      </c>
      <c r="AH1773" s="19" t="s">
        <v>8336</v>
      </c>
      <c r="AI1773" s="19" t="s">
        <v>8297</v>
      </c>
      <c r="AJ1773" s="19" t="s">
        <v>8302</v>
      </c>
      <c r="AK1773" s="19" t="str">
        <v>tier - 2</v>
      </c>
      <c r="AL1773" s="19" t="str">
        <v>tier - 1</v>
      </c>
      <c r="AT1773" s="19" t="s">
        <v>8299</v>
      </c>
      <c r="AU1773" s="19" t="str">
        <v>R1013</v>
      </c>
      <c r="BD1773" s="39">
        <v>1982</v>
      </c>
      <c r="BE1773" s="19" t="str">
        <f t="shared" si="302"/>
        <v>Oct</v>
      </c>
      <c r="BF1773" s="19">
        <v>22</v>
      </c>
      <c r="BG1773" s="40">
        <f t="shared" si="303"/>
        <v>30246</v>
      </c>
      <c r="BM1773" s="39">
        <v>1975</v>
      </c>
      <c r="BN1773" s="19" t="str">
        <f t="shared" si="304"/>
        <v>Aug</v>
      </c>
      <c r="BO1773" s="19">
        <v>25</v>
      </c>
      <c r="BP1773" s="40">
        <f t="shared" si="301"/>
        <v>27631</v>
      </c>
      <c r="BQ1773" s="19">
        <f ca="1" t="shared" si="305"/>
        <v>50</v>
      </c>
      <c r="BU1773" s="19">
        <v>17253.43</v>
      </c>
      <c r="BV1773" s="41">
        <v>17253.43</v>
      </c>
    </row>
    <row r="1774" spans="1:74">
      <c r="A1774" s="19" t="s">
        <v>6388</v>
      </c>
      <c r="B1774" s="39">
        <v>1965</v>
      </c>
      <c r="C1774" s="19">
        <f t="shared" si="298"/>
        <v>1965</v>
      </c>
      <c r="D1774" s="19" t="s">
        <v>8303</v>
      </c>
      <c r="E1774" s="19" t="str">
        <f t="shared" si="297"/>
        <v>Jun</v>
      </c>
      <c r="F1774" s="19">
        <v>16</v>
      </c>
      <c r="G1774" s="40">
        <f t="shared" si="299"/>
        <v>23909</v>
      </c>
      <c r="H1774" s="19">
        <v>0</v>
      </c>
      <c r="I1774" s="19">
        <v>17505.65</v>
      </c>
      <c r="J1774" s="41">
        <v>17505.65</v>
      </c>
      <c r="K1774" s="19" t="s">
        <v>8302</v>
      </c>
      <c r="L1774" s="19" t="str">
        <v>tier - 1</v>
      </c>
      <c r="M1774" s="19" t="s">
        <v>8297</v>
      </c>
      <c r="N1774" s="19" t="str">
        <v>tier - 2</v>
      </c>
      <c r="O1774" s="19" t="s">
        <v>8338</v>
      </c>
      <c r="P1774" s="19" t="str">
        <v>R1023</v>
      </c>
      <c r="Q1774" s="19">
        <f ca="1" t="shared" si="300"/>
        <v>60</v>
      </c>
      <c r="R1774" s="29"/>
      <c r="U1774" s="19" t="s">
        <v>8310</v>
      </c>
      <c r="V1774" s="19" t="str">
        <f t="shared" si="306"/>
        <v>Sep</v>
      </c>
      <c r="X1774" s="19">
        <f t="shared" si="307"/>
        <v>1965</v>
      </c>
      <c r="AG1774" s="19" t="s">
        <v>6365</v>
      </c>
      <c r="AH1774" s="19" t="s">
        <v>8336</v>
      </c>
      <c r="AI1774" s="19" t="s">
        <v>8297</v>
      </c>
      <c r="AJ1774" s="19" t="s">
        <v>8298</v>
      </c>
      <c r="AK1774" s="19" t="str">
        <v>tier - 2</v>
      </c>
      <c r="AL1774" s="19" t="str">
        <v>tier - 3</v>
      </c>
      <c r="AT1774" s="19" t="s">
        <v>8343</v>
      </c>
      <c r="AU1774" s="19" t="str">
        <v>R1026</v>
      </c>
      <c r="BD1774" s="39">
        <v>1975</v>
      </c>
      <c r="BE1774" s="19" t="str">
        <f t="shared" si="302"/>
        <v>Aug</v>
      </c>
      <c r="BF1774" s="19">
        <v>25</v>
      </c>
      <c r="BG1774" s="40">
        <f t="shared" si="303"/>
        <v>27631</v>
      </c>
      <c r="BM1774" s="39">
        <v>1963</v>
      </c>
      <c r="BN1774" s="19" t="str">
        <f t="shared" si="304"/>
        <v>Jul</v>
      </c>
      <c r="BO1774" s="19">
        <v>12</v>
      </c>
      <c r="BP1774" s="40">
        <f t="shared" si="301"/>
        <v>23204</v>
      </c>
      <c r="BQ1774" s="19">
        <f ca="1" t="shared" si="305"/>
        <v>62</v>
      </c>
      <c r="BU1774" s="19">
        <v>17337.58</v>
      </c>
      <c r="BV1774" s="41">
        <v>17337.58</v>
      </c>
    </row>
    <row r="1775" spans="1:74">
      <c r="A1775" s="19" t="s">
        <v>6391</v>
      </c>
      <c r="B1775" s="39">
        <v>1968</v>
      </c>
      <c r="C1775" s="19">
        <f t="shared" si="298"/>
        <v>1968</v>
      </c>
      <c r="D1775" s="19" t="s">
        <v>8296</v>
      </c>
      <c r="E1775" s="19" t="str">
        <f t="shared" si="297"/>
        <v>Jul</v>
      </c>
      <c r="F1775" s="19">
        <v>12</v>
      </c>
      <c r="G1775" s="40">
        <f t="shared" si="299"/>
        <v>25031</v>
      </c>
      <c r="H1775" s="19">
        <v>0</v>
      </c>
      <c r="I1775" s="19">
        <v>17507.47</v>
      </c>
      <c r="J1775" s="41">
        <v>17507.47</v>
      </c>
      <c r="K1775" s="19" t="s">
        <v>8302</v>
      </c>
      <c r="L1775" s="19" t="str">
        <v>tier - 1</v>
      </c>
      <c r="M1775" s="19" t="s">
        <v>8302</v>
      </c>
      <c r="N1775" s="19" t="str">
        <v>tier - 1</v>
      </c>
      <c r="O1775" s="19" t="s">
        <v>8343</v>
      </c>
      <c r="P1775" s="19" t="str">
        <v>R1026</v>
      </c>
      <c r="Q1775" s="19">
        <f ca="1" t="shared" si="300"/>
        <v>57</v>
      </c>
      <c r="R1775" s="29"/>
      <c r="U1775" s="19" t="s">
        <v>8303</v>
      </c>
      <c r="V1775" s="19" t="str">
        <f t="shared" si="306"/>
        <v>Jun</v>
      </c>
      <c r="X1775" s="19">
        <f t="shared" si="307"/>
        <v>1964</v>
      </c>
      <c r="AG1775" s="19" t="s">
        <v>6369</v>
      </c>
      <c r="AH1775" s="19" t="s">
        <v>8336</v>
      </c>
      <c r="AI1775" s="19" t="s">
        <v>8297</v>
      </c>
      <c r="AJ1775" s="19" t="s">
        <v>8298</v>
      </c>
      <c r="AK1775" s="19" t="str">
        <v>tier - 2</v>
      </c>
      <c r="AL1775" s="19" t="str">
        <v>tier - 3</v>
      </c>
      <c r="AT1775" s="19" t="s">
        <v>8338</v>
      </c>
      <c r="AU1775" s="19" t="str">
        <v>R1023</v>
      </c>
      <c r="BD1775" s="39">
        <v>1963</v>
      </c>
      <c r="BE1775" s="19" t="str">
        <f t="shared" si="302"/>
        <v>Jul</v>
      </c>
      <c r="BF1775" s="19">
        <v>12</v>
      </c>
      <c r="BG1775" s="40">
        <f t="shared" si="303"/>
        <v>23204</v>
      </c>
      <c r="BM1775" s="39">
        <v>2003</v>
      </c>
      <c r="BN1775" s="19" t="str">
        <f t="shared" si="304"/>
        <v>Nov</v>
      </c>
      <c r="BO1775" s="19">
        <v>1</v>
      </c>
      <c r="BP1775" s="40">
        <f t="shared" si="301"/>
        <v>37926</v>
      </c>
      <c r="BQ1775" s="19">
        <f ca="1" t="shared" si="305"/>
        <v>22</v>
      </c>
      <c r="BU1775" s="19">
        <v>17352.68</v>
      </c>
      <c r="BV1775" s="41">
        <v>17352.68</v>
      </c>
    </row>
    <row r="1776" spans="1:74">
      <c r="A1776" s="19" t="s">
        <v>6395</v>
      </c>
      <c r="B1776" s="39">
        <v>1963</v>
      </c>
      <c r="C1776" s="19">
        <f t="shared" si="298"/>
        <v>1963</v>
      </c>
      <c r="D1776" s="19" t="s">
        <v>8301</v>
      </c>
      <c r="E1776" s="19" t="str">
        <f t="shared" si="297"/>
        <v>Nov</v>
      </c>
      <c r="F1776" s="19">
        <v>16</v>
      </c>
      <c r="G1776" s="40">
        <f t="shared" si="299"/>
        <v>23331</v>
      </c>
      <c r="H1776" s="19">
        <v>0</v>
      </c>
      <c r="I1776" s="19">
        <v>17556.88</v>
      </c>
      <c r="J1776" s="41">
        <v>17556.88</v>
      </c>
      <c r="K1776" s="19" t="s">
        <v>8302</v>
      </c>
      <c r="L1776" s="19" t="str">
        <v>tier - 1</v>
      </c>
      <c r="M1776" s="19" t="s">
        <v>8297</v>
      </c>
      <c r="N1776" s="19" t="str">
        <v>tier - 2</v>
      </c>
      <c r="O1776" s="19" t="s">
        <v>8315</v>
      </c>
      <c r="P1776" s="19" t="str">
        <v>R1012</v>
      </c>
      <c r="Q1776" s="19">
        <f ca="1" t="shared" si="300"/>
        <v>61</v>
      </c>
      <c r="R1776" s="29"/>
      <c r="U1776" s="19" t="s">
        <v>8328</v>
      </c>
      <c r="V1776" s="19" t="str">
        <f t="shared" si="306"/>
        <v>Aug</v>
      </c>
      <c r="X1776" s="19">
        <f t="shared" si="307"/>
        <v>2004</v>
      </c>
      <c r="AG1776" s="19" t="s">
        <v>6373</v>
      </c>
      <c r="AH1776" s="19" t="s">
        <v>8336</v>
      </c>
      <c r="AI1776" s="19" t="s">
        <v>8297</v>
      </c>
      <c r="AJ1776" s="19" t="s">
        <v>8298</v>
      </c>
      <c r="AK1776" s="19" t="str">
        <v>tier - 2</v>
      </c>
      <c r="AL1776" s="19" t="str">
        <v>tier - 3</v>
      </c>
      <c r="AT1776" s="19" t="s">
        <v>8315</v>
      </c>
      <c r="AU1776" s="19" t="str">
        <v>R1012</v>
      </c>
      <c r="BD1776" s="39">
        <v>2003</v>
      </c>
      <c r="BE1776" s="19" t="str">
        <f t="shared" si="302"/>
        <v>Nov</v>
      </c>
      <c r="BF1776" s="19">
        <v>1</v>
      </c>
      <c r="BG1776" s="40">
        <f t="shared" si="303"/>
        <v>37926</v>
      </c>
      <c r="BM1776" s="39">
        <v>1992</v>
      </c>
      <c r="BN1776" s="19" t="str">
        <f t="shared" si="304"/>
        <v>Oct</v>
      </c>
      <c r="BO1776" s="19">
        <v>18</v>
      </c>
      <c r="BP1776" s="40">
        <f t="shared" si="301"/>
        <v>33895</v>
      </c>
      <c r="BQ1776" s="19">
        <f ca="1" t="shared" si="305"/>
        <v>33</v>
      </c>
      <c r="BU1776" s="19">
        <v>17361.77</v>
      </c>
      <c r="BV1776" s="41">
        <v>17361.77</v>
      </c>
    </row>
    <row r="1777" spans="1:74">
      <c r="A1777" s="19" t="s">
        <v>6399</v>
      </c>
      <c r="B1777" s="39">
        <v>2002</v>
      </c>
      <c r="C1777" s="19">
        <f t="shared" si="298"/>
        <v>2002</v>
      </c>
      <c r="D1777" s="19" t="s">
        <v>8328</v>
      </c>
      <c r="E1777" s="19" t="str">
        <f t="shared" si="297"/>
        <v>Aug</v>
      </c>
      <c r="F1777" s="19">
        <v>25</v>
      </c>
      <c r="G1777" s="40">
        <f t="shared" si="299"/>
        <v>37493</v>
      </c>
      <c r="H1777" s="19">
        <v>1</v>
      </c>
      <c r="I1777" s="19">
        <v>17560.38</v>
      </c>
      <c r="J1777" s="41">
        <v>17560.38</v>
      </c>
      <c r="K1777" s="19" t="s">
        <v>8302</v>
      </c>
      <c r="L1777" s="19" t="str">
        <v>tier - 1</v>
      </c>
      <c r="M1777" s="19" t="s">
        <v>8302</v>
      </c>
      <c r="N1777" s="19" t="str">
        <v>tier - 1</v>
      </c>
      <c r="O1777" s="19" t="s">
        <v>8315</v>
      </c>
      <c r="P1777" s="19" t="str">
        <v>R1012</v>
      </c>
      <c r="Q1777" s="19">
        <f ca="1" t="shared" si="300"/>
        <v>23</v>
      </c>
      <c r="R1777" s="29"/>
      <c r="U1777" s="19" t="s">
        <v>8329</v>
      </c>
      <c r="V1777" s="19" t="str">
        <f t="shared" si="306"/>
        <v>Oct</v>
      </c>
      <c r="X1777" s="19">
        <f t="shared" si="307"/>
        <v>1982</v>
      </c>
      <c r="AG1777" s="19" t="s">
        <v>6376</v>
      </c>
      <c r="AH1777" s="19" t="s">
        <v>8336</v>
      </c>
      <c r="AI1777" s="19" t="s">
        <v>8297</v>
      </c>
      <c r="AJ1777" s="19" t="s">
        <v>8302</v>
      </c>
      <c r="AK1777" s="19" t="str">
        <v>tier - 2</v>
      </c>
      <c r="AL1777" s="19" t="str">
        <v>tier - 1</v>
      </c>
      <c r="AT1777" s="19" t="s">
        <v>8315</v>
      </c>
      <c r="AU1777" s="19" t="str">
        <v>R1012</v>
      </c>
      <c r="BD1777" s="39">
        <v>1992</v>
      </c>
      <c r="BE1777" s="19" t="str">
        <f t="shared" si="302"/>
        <v>Oct</v>
      </c>
      <c r="BF1777" s="19">
        <v>18</v>
      </c>
      <c r="BG1777" s="40">
        <f t="shared" si="303"/>
        <v>33895</v>
      </c>
      <c r="BM1777" s="39">
        <v>2003</v>
      </c>
      <c r="BN1777" s="19" t="str">
        <f t="shared" si="304"/>
        <v>Nov</v>
      </c>
      <c r="BO1777" s="19">
        <v>2</v>
      </c>
      <c r="BP1777" s="40">
        <f t="shared" si="301"/>
        <v>37927</v>
      </c>
      <c r="BQ1777" s="19">
        <f ca="1" t="shared" si="305"/>
        <v>22</v>
      </c>
      <c r="BU1777" s="19">
        <v>17468.98</v>
      </c>
      <c r="BV1777" s="41">
        <v>17468.98</v>
      </c>
    </row>
    <row r="1778" spans="1:74">
      <c r="A1778" s="19" t="s">
        <v>6402</v>
      </c>
      <c r="B1778" s="39">
        <v>1970</v>
      </c>
      <c r="C1778" s="19">
        <f t="shared" si="298"/>
        <v>1970</v>
      </c>
      <c r="D1778" s="19" t="s">
        <v>8296</v>
      </c>
      <c r="E1778" s="19" t="str">
        <f t="shared" si="297"/>
        <v>Jul</v>
      </c>
      <c r="F1778" s="19">
        <v>26</v>
      </c>
      <c r="G1778" s="40">
        <f t="shared" si="299"/>
        <v>25775</v>
      </c>
      <c r="H1778" s="19">
        <v>0</v>
      </c>
      <c r="I1778" s="19">
        <v>17584.72</v>
      </c>
      <c r="J1778" s="41">
        <v>17584.72</v>
      </c>
      <c r="K1778" s="19" t="s">
        <v>8302</v>
      </c>
      <c r="L1778" s="19" t="str">
        <v>tier - 1</v>
      </c>
      <c r="M1778" s="19" t="s">
        <v>8298</v>
      </c>
      <c r="N1778" s="19" t="str">
        <v>tier - 3</v>
      </c>
      <c r="O1778" s="19" t="s">
        <v>8315</v>
      </c>
      <c r="P1778" s="19" t="str">
        <v>R1012</v>
      </c>
      <c r="Q1778" s="19">
        <f ca="1" t="shared" si="300"/>
        <v>55</v>
      </c>
      <c r="R1778" s="29"/>
      <c r="U1778" s="19" t="s">
        <v>8328</v>
      </c>
      <c r="V1778" s="19" t="str">
        <f t="shared" si="306"/>
        <v>Aug</v>
      </c>
      <c r="X1778" s="19">
        <f t="shared" si="307"/>
        <v>1975</v>
      </c>
      <c r="AG1778" s="19" t="s">
        <v>6379</v>
      </c>
      <c r="AH1778" s="19" t="s">
        <v>8336</v>
      </c>
      <c r="AI1778" s="19" t="s">
        <v>8297</v>
      </c>
      <c r="AJ1778" s="19" t="s">
        <v>8302</v>
      </c>
      <c r="AK1778" s="19" t="str">
        <v>tier - 2</v>
      </c>
      <c r="AL1778" s="19" t="str">
        <v>tier - 1</v>
      </c>
      <c r="AT1778" s="19" t="s">
        <v>8315</v>
      </c>
      <c r="AU1778" s="19" t="str">
        <v>R1012</v>
      </c>
      <c r="BD1778" s="39">
        <v>2003</v>
      </c>
      <c r="BE1778" s="19" t="str">
        <f t="shared" si="302"/>
        <v>Nov</v>
      </c>
      <c r="BF1778" s="19">
        <v>2</v>
      </c>
      <c r="BG1778" s="40">
        <f t="shared" si="303"/>
        <v>37927</v>
      </c>
      <c r="BM1778" s="39">
        <v>1971</v>
      </c>
      <c r="BN1778" s="19" t="str">
        <f t="shared" si="304"/>
        <v>Jun</v>
      </c>
      <c r="BO1778" s="19">
        <v>8</v>
      </c>
      <c r="BP1778" s="40">
        <f t="shared" si="301"/>
        <v>26092</v>
      </c>
      <c r="BQ1778" s="19">
        <f ca="1" t="shared" si="305"/>
        <v>54</v>
      </c>
      <c r="BU1778" s="19">
        <v>17479.53</v>
      </c>
      <c r="BV1778" s="41">
        <v>17479.53</v>
      </c>
    </row>
    <row r="1779" spans="1:74">
      <c r="A1779" s="19" t="s">
        <v>6406</v>
      </c>
      <c r="B1779" s="39">
        <v>1990</v>
      </c>
      <c r="C1779" s="19">
        <f t="shared" si="298"/>
        <v>1990</v>
      </c>
      <c r="D1779" s="19" t="s">
        <v>8329</v>
      </c>
      <c r="E1779" s="19" t="str">
        <f t="shared" si="297"/>
        <v>Oct</v>
      </c>
      <c r="F1779" s="19">
        <v>25</v>
      </c>
      <c r="G1779" s="40">
        <f t="shared" si="299"/>
        <v>33171</v>
      </c>
      <c r="H1779" s="19">
        <v>1</v>
      </c>
      <c r="I1779" s="19">
        <v>17626.24</v>
      </c>
      <c r="J1779" s="41">
        <v>17626.24</v>
      </c>
      <c r="K1779" s="19" t="s">
        <v>8302</v>
      </c>
      <c r="L1779" s="19" t="str">
        <v>tier - 1</v>
      </c>
      <c r="M1779" s="19" t="s">
        <v>8298</v>
      </c>
      <c r="N1779" s="19" t="str">
        <v>tier - 3</v>
      </c>
      <c r="O1779" s="19" t="s">
        <v>8299</v>
      </c>
      <c r="P1779" s="19" t="str">
        <v>R1013</v>
      </c>
      <c r="Q1779" s="19">
        <f ca="1" t="shared" si="300"/>
        <v>35</v>
      </c>
      <c r="R1779" s="29"/>
      <c r="U1779" s="19" t="s">
        <v>8296</v>
      </c>
      <c r="V1779" s="19" t="str">
        <f t="shared" si="306"/>
        <v>Jul</v>
      </c>
      <c r="X1779" s="19">
        <f t="shared" si="307"/>
        <v>1963</v>
      </c>
      <c r="AG1779" s="19" t="s">
        <v>6382</v>
      </c>
      <c r="AH1779" s="19" t="s">
        <v>8336</v>
      </c>
      <c r="AI1779" s="19" t="s">
        <v>8302</v>
      </c>
      <c r="AJ1779" s="19" t="s">
        <v>8302</v>
      </c>
      <c r="AK1779" s="19" t="str">
        <v>tier - 1</v>
      </c>
      <c r="AL1779" s="19" t="str">
        <v>tier - 1</v>
      </c>
      <c r="AT1779" s="19" t="s">
        <v>8315</v>
      </c>
      <c r="AU1779" s="19" t="str">
        <v>R1012</v>
      </c>
      <c r="BD1779" s="39">
        <v>1971</v>
      </c>
      <c r="BE1779" s="19" t="str">
        <f t="shared" si="302"/>
        <v>Jun</v>
      </c>
      <c r="BF1779" s="19">
        <v>8</v>
      </c>
      <c r="BG1779" s="40">
        <f t="shared" si="303"/>
        <v>26092</v>
      </c>
      <c r="BM1779" s="39">
        <v>1990</v>
      </c>
      <c r="BN1779" s="19" t="str">
        <f t="shared" si="304"/>
        <v>Dec</v>
      </c>
      <c r="BO1779" s="19">
        <v>29</v>
      </c>
      <c r="BP1779" s="40">
        <f t="shared" si="301"/>
        <v>33236</v>
      </c>
      <c r="BQ1779" s="19">
        <f ca="1" t="shared" si="305"/>
        <v>34</v>
      </c>
      <c r="BU1779" s="19">
        <v>17496.31</v>
      </c>
      <c r="BV1779" s="41">
        <v>17496.31</v>
      </c>
    </row>
    <row r="1780" spans="1:74">
      <c r="A1780" s="19" t="s">
        <v>6409</v>
      </c>
      <c r="B1780" s="39">
        <v>1994</v>
      </c>
      <c r="C1780" s="19">
        <f t="shared" si="298"/>
        <v>1994</v>
      </c>
      <c r="D1780" s="19" t="s">
        <v>8296</v>
      </c>
      <c r="E1780" s="19" t="str">
        <f t="shared" si="297"/>
        <v>Jul</v>
      </c>
      <c r="F1780" s="19">
        <v>1</v>
      </c>
      <c r="G1780" s="40">
        <f t="shared" si="299"/>
        <v>34516</v>
      </c>
      <c r="H1780" s="19">
        <v>3</v>
      </c>
      <c r="I1780" s="19">
        <v>17663.14</v>
      </c>
      <c r="J1780" s="41">
        <v>17663.14</v>
      </c>
      <c r="K1780" s="19" t="s">
        <v>8302</v>
      </c>
      <c r="L1780" s="19" t="str">
        <v>tier - 1</v>
      </c>
      <c r="M1780" s="19" t="s">
        <v>8298</v>
      </c>
      <c r="N1780" s="19" t="str">
        <v>tier - 3</v>
      </c>
      <c r="O1780" s="19" t="s">
        <v>8299</v>
      </c>
      <c r="P1780" s="19" t="str">
        <v>R1013</v>
      </c>
      <c r="Q1780" s="19">
        <f ca="1" t="shared" si="300"/>
        <v>31</v>
      </c>
      <c r="R1780" s="29"/>
      <c r="U1780" s="19" t="s">
        <v>8301</v>
      </c>
      <c r="V1780" s="19" t="str">
        <f t="shared" si="306"/>
        <v>Nov</v>
      </c>
      <c r="X1780" s="19">
        <f t="shared" si="307"/>
        <v>2003</v>
      </c>
      <c r="AG1780" s="19" t="s">
        <v>6385</v>
      </c>
      <c r="AH1780" s="19" t="s">
        <v>8336</v>
      </c>
      <c r="AI1780" s="19" t="s">
        <v>8302</v>
      </c>
      <c r="AJ1780" s="19" t="s">
        <v>8297</v>
      </c>
      <c r="AK1780" s="19" t="str">
        <v>tier - 1</v>
      </c>
      <c r="AL1780" s="19" t="str">
        <v>tier - 2</v>
      </c>
      <c r="AT1780" s="19" t="s">
        <v>8330</v>
      </c>
      <c r="AU1780" s="19" t="str">
        <v>R1011</v>
      </c>
      <c r="BD1780" s="39">
        <v>1990</v>
      </c>
      <c r="BE1780" s="19" t="str">
        <f t="shared" si="302"/>
        <v>Dec</v>
      </c>
      <c r="BF1780" s="19">
        <v>29</v>
      </c>
      <c r="BG1780" s="40">
        <f t="shared" si="303"/>
        <v>33236</v>
      </c>
      <c r="BM1780" s="39">
        <v>1965</v>
      </c>
      <c r="BN1780" s="19" t="str">
        <f t="shared" si="304"/>
        <v>Jun</v>
      </c>
      <c r="BO1780" s="19">
        <v>16</v>
      </c>
      <c r="BP1780" s="40">
        <f t="shared" si="301"/>
        <v>23909</v>
      </c>
      <c r="BQ1780" s="19">
        <f ca="1" t="shared" si="305"/>
        <v>60</v>
      </c>
      <c r="BU1780" s="19">
        <v>17505.65</v>
      </c>
      <c r="BV1780" s="41">
        <v>17505.65</v>
      </c>
    </row>
    <row r="1781" spans="1:74">
      <c r="A1781" s="19" t="s">
        <v>6412</v>
      </c>
      <c r="B1781" s="39">
        <v>2003</v>
      </c>
      <c r="C1781" s="19">
        <f t="shared" si="298"/>
        <v>2003</v>
      </c>
      <c r="D1781" s="19" t="s">
        <v>8296</v>
      </c>
      <c r="E1781" s="19" t="str">
        <f t="shared" si="297"/>
        <v>Jul</v>
      </c>
      <c r="F1781" s="19">
        <v>14</v>
      </c>
      <c r="G1781" s="40">
        <f t="shared" si="299"/>
        <v>37816</v>
      </c>
      <c r="H1781" s="19">
        <v>0</v>
      </c>
      <c r="I1781" s="19">
        <v>17748.51</v>
      </c>
      <c r="J1781" s="41">
        <v>17748.51</v>
      </c>
      <c r="K1781" s="19" t="s">
        <v>8302</v>
      </c>
      <c r="L1781" s="19" t="str">
        <v>tier - 1</v>
      </c>
      <c r="M1781" s="19" t="s">
        <v>8302</v>
      </c>
      <c r="N1781" s="19" t="str">
        <v>tier - 1</v>
      </c>
      <c r="O1781" s="19" t="s">
        <v>8315</v>
      </c>
      <c r="P1781" s="19" t="str">
        <v>R1012</v>
      </c>
      <c r="Q1781" s="19">
        <f ca="1" t="shared" si="300"/>
        <v>22</v>
      </c>
      <c r="R1781" s="29"/>
      <c r="U1781" s="19" t="s">
        <v>8329</v>
      </c>
      <c r="V1781" s="19" t="str">
        <f t="shared" si="306"/>
        <v>Oct</v>
      </c>
      <c r="X1781" s="19">
        <f t="shared" si="307"/>
        <v>1992</v>
      </c>
      <c r="AG1781" s="19" t="s">
        <v>6388</v>
      </c>
      <c r="AH1781" s="19" t="s">
        <v>8336</v>
      </c>
      <c r="AI1781" s="19" t="s">
        <v>8302</v>
      </c>
      <c r="AJ1781" s="19" t="s">
        <v>8297</v>
      </c>
      <c r="AK1781" s="19" t="str">
        <v>tier - 1</v>
      </c>
      <c r="AL1781" s="19" t="str">
        <v>tier - 2</v>
      </c>
      <c r="AT1781" s="19" t="s">
        <v>8338</v>
      </c>
      <c r="AU1781" s="19" t="str">
        <v>R1023</v>
      </c>
      <c r="BD1781" s="39">
        <v>1965</v>
      </c>
      <c r="BE1781" s="19" t="str">
        <f t="shared" si="302"/>
        <v>Jun</v>
      </c>
      <c r="BF1781" s="19">
        <v>16</v>
      </c>
      <c r="BG1781" s="40">
        <f t="shared" si="303"/>
        <v>23909</v>
      </c>
      <c r="BM1781" s="39">
        <v>1968</v>
      </c>
      <c r="BN1781" s="19" t="str">
        <f t="shared" si="304"/>
        <v>Jul</v>
      </c>
      <c r="BO1781" s="19">
        <v>12</v>
      </c>
      <c r="BP1781" s="40">
        <f t="shared" si="301"/>
        <v>25031</v>
      </c>
      <c r="BQ1781" s="19">
        <f ca="1" t="shared" si="305"/>
        <v>57</v>
      </c>
      <c r="BU1781" s="19">
        <v>17507.47</v>
      </c>
      <c r="BV1781" s="41">
        <v>17507.47</v>
      </c>
    </row>
    <row r="1782" spans="1:74">
      <c r="A1782" s="19" t="s">
        <v>6415</v>
      </c>
      <c r="B1782" s="39">
        <v>1966</v>
      </c>
      <c r="C1782" s="19">
        <f t="shared" si="298"/>
        <v>1966</v>
      </c>
      <c r="D1782" s="19" t="s">
        <v>8303</v>
      </c>
      <c r="E1782" s="19" t="str">
        <f t="shared" si="297"/>
        <v>Jun</v>
      </c>
      <c r="F1782" s="19">
        <v>21</v>
      </c>
      <c r="G1782" s="40">
        <f t="shared" si="299"/>
        <v>24279</v>
      </c>
      <c r="H1782" s="19">
        <v>0</v>
      </c>
      <c r="I1782" s="19">
        <v>17777.73</v>
      </c>
      <c r="J1782" s="41">
        <v>17777.73</v>
      </c>
      <c r="K1782" s="19" t="s">
        <v>8302</v>
      </c>
      <c r="L1782" s="19" t="str">
        <v>tier - 1</v>
      </c>
      <c r="M1782" s="19" t="s">
        <v>8298</v>
      </c>
      <c r="N1782" s="19" t="str">
        <v>tier - 3</v>
      </c>
      <c r="O1782" s="19" t="s">
        <v>8315</v>
      </c>
      <c r="P1782" s="19" t="str">
        <v>R1012</v>
      </c>
      <c r="Q1782" s="19">
        <f ca="1" t="shared" si="300"/>
        <v>59</v>
      </c>
      <c r="R1782" s="29"/>
      <c r="U1782" s="19" t="s">
        <v>8301</v>
      </c>
      <c r="V1782" s="19" t="str">
        <f t="shared" si="306"/>
        <v>Nov</v>
      </c>
      <c r="X1782" s="19">
        <f t="shared" si="307"/>
        <v>2003</v>
      </c>
      <c r="AG1782" s="19" t="s">
        <v>6391</v>
      </c>
      <c r="AH1782" s="19" t="s">
        <v>8336</v>
      </c>
      <c r="AI1782" s="19" t="s">
        <v>8302</v>
      </c>
      <c r="AJ1782" s="19" t="s">
        <v>8302</v>
      </c>
      <c r="AK1782" s="19" t="str">
        <v>tier - 1</v>
      </c>
      <c r="AL1782" s="19" t="str">
        <v>tier - 1</v>
      </c>
      <c r="AT1782" s="19" t="s">
        <v>8343</v>
      </c>
      <c r="AU1782" s="19" t="str">
        <v>R1026</v>
      </c>
      <c r="BD1782" s="39">
        <v>1968</v>
      </c>
      <c r="BE1782" s="19" t="str">
        <f t="shared" si="302"/>
        <v>Jul</v>
      </c>
      <c r="BF1782" s="19">
        <v>12</v>
      </c>
      <c r="BG1782" s="40">
        <f t="shared" si="303"/>
        <v>25031</v>
      </c>
      <c r="BM1782" s="39">
        <v>1963</v>
      </c>
      <c r="BN1782" s="19" t="str">
        <f t="shared" si="304"/>
        <v>Nov</v>
      </c>
      <c r="BO1782" s="19">
        <v>16</v>
      </c>
      <c r="BP1782" s="40">
        <f t="shared" si="301"/>
        <v>23331</v>
      </c>
      <c r="BQ1782" s="19">
        <f ca="1" t="shared" si="305"/>
        <v>61</v>
      </c>
      <c r="BU1782" s="19">
        <v>17556.88</v>
      </c>
      <c r="BV1782" s="41">
        <v>17556.88</v>
      </c>
    </row>
    <row r="1783" spans="1:74">
      <c r="A1783" s="19" t="s">
        <v>6419</v>
      </c>
      <c r="B1783" s="39">
        <v>1979</v>
      </c>
      <c r="C1783" s="19">
        <f t="shared" si="298"/>
        <v>1979</v>
      </c>
      <c r="D1783" s="19" t="s">
        <v>8329</v>
      </c>
      <c r="E1783" s="19" t="str">
        <f t="shared" si="297"/>
        <v>Oct</v>
      </c>
      <c r="F1783" s="19">
        <v>10</v>
      </c>
      <c r="G1783" s="40">
        <f t="shared" si="299"/>
        <v>29138</v>
      </c>
      <c r="H1783" s="19">
        <v>2</v>
      </c>
      <c r="I1783" s="19">
        <v>17779.94</v>
      </c>
      <c r="J1783" s="41">
        <v>17779.94</v>
      </c>
      <c r="K1783" s="19" t="s">
        <v>8302</v>
      </c>
      <c r="L1783" s="19" t="str">
        <v>tier - 1</v>
      </c>
      <c r="M1783" s="19" t="s">
        <v>8297</v>
      </c>
      <c r="N1783" s="19" t="str">
        <v>tier - 2</v>
      </c>
      <c r="O1783" s="19" t="s">
        <v>8315</v>
      </c>
      <c r="P1783" s="19" t="str">
        <v>R1012</v>
      </c>
      <c r="Q1783" s="19">
        <f ca="1" t="shared" si="300"/>
        <v>46</v>
      </c>
      <c r="R1783" s="29"/>
      <c r="U1783" s="19" t="s">
        <v>8303</v>
      </c>
      <c r="V1783" s="19" t="str">
        <f t="shared" si="306"/>
        <v>Jun</v>
      </c>
      <c r="X1783" s="19">
        <f t="shared" si="307"/>
        <v>1971</v>
      </c>
      <c r="AG1783" s="19" t="s">
        <v>6395</v>
      </c>
      <c r="AH1783" s="19" t="s">
        <v>8336</v>
      </c>
      <c r="AI1783" s="19" t="s">
        <v>8302</v>
      </c>
      <c r="AJ1783" s="19" t="s">
        <v>8297</v>
      </c>
      <c r="AK1783" s="19" t="str">
        <v>tier - 1</v>
      </c>
      <c r="AL1783" s="19" t="str">
        <v>tier - 2</v>
      </c>
      <c r="AT1783" s="19" t="s">
        <v>8315</v>
      </c>
      <c r="AU1783" s="19" t="str">
        <v>R1012</v>
      </c>
      <c r="BD1783" s="39">
        <v>1963</v>
      </c>
      <c r="BE1783" s="19" t="str">
        <f t="shared" si="302"/>
        <v>Nov</v>
      </c>
      <c r="BF1783" s="19">
        <v>16</v>
      </c>
      <c r="BG1783" s="40">
        <f t="shared" si="303"/>
        <v>23331</v>
      </c>
      <c r="BM1783" s="39">
        <v>2002</v>
      </c>
      <c r="BN1783" s="19" t="str">
        <f t="shared" si="304"/>
        <v>Aug</v>
      </c>
      <c r="BO1783" s="19">
        <v>25</v>
      </c>
      <c r="BP1783" s="40">
        <f t="shared" si="301"/>
        <v>37493</v>
      </c>
      <c r="BQ1783" s="19">
        <f ca="1" t="shared" si="305"/>
        <v>23</v>
      </c>
      <c r="BU1783" s="19">
        <v>17560.38</v>
      </c>
      <c r="BV1783" s="41">
        <v>17560.38</v>
      </c>
    </row>
    <row r="1784" spans="1:74">
      <c r="A1784" s="19" t="s">
        <v>6422</v>
      </c>
      <c r="B1784" s="39">
        <v>1963</v>
      </c>
      <c r="C1784" s="19">
        <f t="shared" si="298"/>
        <v>1963</v>
      </c>
      <c r="D1784" s="19" t="s">
        <v>8326</v>
      </c>
      <c r="E1784" s="19" t="str">
        <f t="shared" si="297"/>
        <v>Dec</v>
      </c>
      <c r="F1784" s="19">
        <v>8</v>
      </c>
      <c r="G1784" s="40">
        <f t="shared" si="299"/>
        <v>23353</v>
      </c>
      <c r="H1784" s="19">
        <v>0</v>
      </c>
      <c r="I1784" s="19">
        <v>17832.6</v>
      </c>
      <c r="J1784" s="41">
        <v>17832.6</v>
      </c>
      <c r="K1784" s="19" t="s">
        <v>8302</v>
      </c>
      <c r="L1784" s="19" t="str">
        <v>tier - 1</v>
      </c>
      <c r="M1784" s="19" t="s">
        <v>8297</v>
      </c>
      <c r="N1784" s="19" t="str">
        <v>tier - 2</v>
      </c>
      <c r="O1784" s="19" t="s">
        <v>8315</v>
      </c>
      <c r="P1784" s="19" t="str">
        <v>R1012</v>
      </c>
      <c r="Q1784" s="19">
        <f ca="1" t="shared" si="300"/>
        <v>61</v>
      </c>
      <c r="R1784" s="29"/>
      <c r="U1784" s="19" t="s">
        <v>8326</v>
      </c>
      <c r="V1784" s="19" t="str">
        <f t="shared" si="306"/>
        <v>Dec</v>
      </c>
      <c r="X1784" s="19">
        <f t="shared" si="307"/>
        <v>1990</v>
      </c>
      <c r="AG1784" s="19" t="s">
        <v>6399</v>
      </c>
      <c r="AH1784" s="19" t="s">
        <v>8336</v>
      </c>
      <c r="AI1784" s="19" t="s">
        <v>8302</v>
      </c>
      <c r="AJ1784" s="19" t="s">
        <v>8302</v>
      </c>
      <c r="AK1784" s="19" t="str">
        <v>tier - 1</v>
      </c>
      <c r="AL1784" s="19" t="str">
        <v>tier - 1</v>
      </c>
      <c r="AT1784" s="19" t="s">
        <v>8315</v>
      </c>
      <c r="AU1784" s="19" t="str">
        <v>R1012</v>
      </c>
      <c r="BD1784" s="39">
        <v>2002</v>
      </c>
      <c r="BE1784" s="19" t="str">
        <f t="shared" si="302"/>
        <v>Aug</v>
      </c>
      <c r="BF1784" s="19">
        <v>25</v>
      </c>
      <c r="BG1784" s="40">
        <f t="shared" si="303"/>
        <v>37493</v>
      </c>
      <c r="BM1784" s="39">
        <v>1970</v>
      </c>
      <c r="BN1784" s="19" t="str">
        <f t="shared" si="304"/>
        <v>Jul</v>
      </c>
      <c r="BO1784" s="19">
        <v>26</v>
      </c>
      <c r="BP1784" s="40">
        <f t="shared" si="301"/>
        <v>25775</v>
      </c>
      <c r="BQ1784" s="19">
        <f ca="1" t="shared" si="305"/>
        <v>55</v>
      </c>
      <c r="BU1784" s="19">
        <v>17584.72</v>
      </c>
      <c r="BV1784" s="41">
        <v>17584.72</v>
      </c>
    </row>
    <row r="1785" spans="1:74">
      <c r="A1785" s="19" t="s">
        <v>6426</v>
      </c>
      <c r="B1785" s="39">
        <v>1976</v>
      </c>
      <c r="C1785" s="19">
        <f t="shared" si="298"/>
        <v>1976</v>
      </c>
      <c r="D1785" s="19" t="s">
        <v>8326</v>
      </c>
      <c r="E1785" s="19" t="str">
        <f t="shared" si="297"/>
        <v>Dec</v>
      </c>
      <c r="F1785" s="19">
        <v>12</v>
      </c>
      <c r="G1785" s="40">
        <f t="shared" si="299"/>
        <v>28106</v>
      </c>
      <c r="H1785" s="19">
        <v>2</v>
      </c>
      <c r="I1785" s="19">
        <v>17862.92</v>
      </c>
      <c r="J1785" s="41">
        <v>17862.92</v>
      </c>
      <c r="K1785" s="19" t="s">
        <v>8302</v>
      </c>
      <c r="L1785" s="19" t="str">
        <v>tier - 1</v>
      </c>
      <c r="M1785" s="19" t="s">
        <v>8297</v>
      </c>
      <c r="N1785" s="19" t="str">
        <v>tier - 2</v>
      </c>
      <c r="O1785" s="19" t="s">
        <v>8315</v>
      </c>
      <c r="P1785" s="19" t="str">
        <v>R1012</v>
      </c>
      <c r="Q1785" s="19">
        <f ca="1" t="shared" si="300"/>
        <v>48</v>
      </c>
      <c r="R1785" s="29"/>
      <c r="U1785" s="19" t="s">
        <v>8303</v>
      </c>
      <c r="V1785" s="19" t="str">
        <f t="shared" si="306"/>
        <v>Jun</v>
      </c>
      <c r="X1785" s="19">
        <f t="shared" si="307"/>
        <v>1965</v>
      </c>
      <c r="AG1785" s="19" t="s">
        <v>6402</v>
      </c>
      <c r="AH1785" s="19" t="s">
        <v>8336</v>
      </c>
      <c r="AI1785" s="19" t="s">
        <v>8302</v>
      </c>
      <c r="AJ1785" s="19" t="s">
        <v>8298</v>
      </c>
      <c r="AK1785" s="19" t="str">
        <v>tier - 1</v>
      </c>
      <c r="AL1785" s="19" t="str">
        <v>tier - 3</v>
      </c>
      <c r="AT1785" s="19" t="s">
        <v>8315</v>
      </c>
      <c r="AU1785" s="19" t="str">
        <v>R1012</v>
      </c>
      <c r="BD1785" s="39">
        <v>1970</v>
      </c>
      <c r="BE1785" s="19" t="str">
        <f t="shared" si="302"/>
        <v>Jul</v>
      </c>
      <c r="BF1785" s="19">
        <v>26</v>
      </c>
      <c r="BG1785" s="40">
        <f t="shared" si="303"/>
        <v>25775</v>
      </c>
      <c r="BM1785" s="39">
        <v>1990</v>
      </c>
      <c r="BN1785" s="19" t="str">
        <f t="shared" si="304"/>
        <v>Oct</v>
      </c>
      <c r="BO1785" s="19">
        <v>25</v>
      </c>
      <c r="BP1785" s="40">
        <f t="shared" si="301"/>
        <v>33171</v>
      </c>
      <c r="BQ1785" s="19">
        <f ca="1" t="shared" si="305"/>
        <v>35</v>
      </c>
      <c r="BU1785" s="19">
        <v>17626.24</v>
      </c>
      <c r="BV1785" s="41">
        <v>17626.24</v>
      </c>
    </row>
    <row r="1786" spans="1:74">
      <c r="A1786" s="19" t="s">
        <v>6429</v>
      </c>
      <c r="B1786" s="39">
        <v>1997</v>
      </c>
      <c r="C1786" s="19">
        <f t="shared" si="298"/>
        <v>1997</v>
      </c>
      <c r="D1786" s="19" t="s">
        <v>8328</v>
      </c>
      <c r="E1786" s="19" t="str">
        <f t="shared" si="297"/>
        <v>Aug</v>
      </c>
      <c r="F1786" s="19">
        <v>26</v>
      </c>
      <c r="G1786" s="40">
        <f t="shared" si="299"/>
        <v>35668</v>
      </c>
      <c r="H1786" s="19">
        <v>0</v>
      </c>
      <c r="I1786" s="19">
        <v>17878.9</v>
      </c>
      <c r="J1786" s="41">
        <v>17878.9</v>
      </c>
      <c r="K1786" s="19" t="s">
        <v>8302</v>
      </c>
      <c r="L1786" s="19" t="str">
        <v>tier - 1</v>
      </c>
      <c r="M1786" s="19" t="s">
        <v>8297</v>
      </c>
      <c r="N1786" s="19" t="str">
        <v>tier - 2</v>
      </c>
      <c r="O1786" s="19" t="s">
        <v>8337</v>
      </c>
      <c r="P1786" s="19" t="str">
        <v>R1024</v>
      </c>
      <c r="Q1786" s="19">
        <f ca="1" t="shared" si="300"/>
        <v>28</v>
      </c>
      <c r="R1786" s="29"/>
      <c r="U1786" s="19" t="s">
        <v>8296</v>
      </c>
      <c r="V1786" s="19" t="str">
        <f t="shared" si="306"/>
        <v>Jul</v>
      </c>
      <c r="X1786" s="19">
        <f t="shared" si="307"/>
        <v>1968</v>
      </c>
      <c r="AG1786" s="19" t="s">
        <v>6406</v>
      </c>
      <c r="AH1786" s="19" t="s">
        <v>8336</v>
      </c>
      <c r="AI1786" s="19" t="s">
        <v>8302</v>
      </c>
      <c r="AJ1786" s="19" t="s">
        <v>8298</v>
      </c>
      <c r="AK1786" s="19" t="str">
        <v>tier - 1</v>
      </c>
      <c r="AL1786" s="19" t="str">
        <v>tier - 3</v>
      </c>
      <c r="AT1786" s="19" t="s">
        <v>8299</v>
      </c>
      <c r="AU1786" s="19" t="str">
        <v>R1013</v>
      </c>
      <c r="BD1786" s="39">
        <v>1990</v>
      </c>
      <c r="BE1786" s="19" t="str">
        <f t="shared" si="302"/>
        <v>Oct</v>
      </c>
      <c r="BF1786" s="19">
        <v>25</v>
      </c>
      <c r="BG1786" s="40">
        <f t="shared" si="303"/>
        <v>33171</v>
      </c>
      <c r="BM1786" s="39">
        <v>1994</v>
      </c>
      <c r="BN1786" s="19" t="str">
        <f t="shared" si="304"/>
        <v>Jul</v>
      </c>
      <c r="BO1786" s="19">
        <v>1</v>
      </c>
      <c r="BP1786" s="40">
        <f t="shared" si="301"/>
        <v>34516</v>
      </c>
      <c r="BQ1786" s="19">
        <f ca="1" t="shared" si="305"/>
        <v>31</v>
      </c>
      <c r="BU1786" s="19">
        <v>17663.14</v>
      </c>
      <c r="BV1786" s="41">
        <v>17663.14</v>
      </c>
    </row>
    <row r="1787" spans="1:74">
      <c r="A1787" s="19" t="s">
        <v>6432</v>
      </c>
      <c r="B1787" s="39">
        <v>1979</v>
      </c>
      <c r="C1787" s="19">
        <f t="shared" si="298"/>
        <v>1979</v>
      </c>
      <c r="D1787" s="19" t="s">
        <v>8301</v>
      </c>
      <c r="E1787" s="19" t="str">
        <f t="shared" si="297"/>
        <v>Nov</v>
      </c>
      <c r="F1787" s="19">
        <v>12</v>
      </c>
      <c r="G1787" s="40">
        <f t="shared" si="299"/>
        <v>29171</v>
      </c>
      <c r="H1787" s="19">
        <v>2</v>
      </c>
      <c r="I1787" s="19">
        <v>17882.67</v>
      </c>
      <c r="J1787" s="41">
        <v>17882.67</v>
      </c>
      <c r="K1787" s="19" t="s">
        <v>8302</v>
      </c>
      <c r="L1787" s="19" t="str">
        <v>tier - 1</v>
      </c>
      <c r="M1787" s="19" t="s">
        <v>8298</v>
      </c>
      <c r="N1787" s="19" t="str">
        <v>tier - 3</v>
      </c>
      <c r="O1787" s="19" t="s">
        <v>8315</v>
      </c>
      <c r="P1787" s="19" t="str">
        <v>R1012</v>
      </c>
      <c r="Q1787" s="19">
        <f ca="1" t="shared" si="300"/>
        <v>45</v>
      </c>
      <c r="R1787" s="29"/>
      <c r="U1787" s="19" t="s">
        <v>8301</v>
      </c>
      <c r="V1787" s="19" t="str">
        <f t="shared" si="306"/>
        <v>Nov</v>
      </c>
      <c r="X1787" s="19">
        <f t="shared" si="307"/>
        <v>1963</v>
      </c>
      <c r="AG1787" s="19" t="s">
        <v>6409</v>
      </c>
      <c r="AH1787" s="19" t="s">
        <v>8336</v>
      </c>
      <c r="AI1787" s="19" t="s">
        <v>8302</v>
      </c>
      <c r="AJ1787" s="19" t="s">
        <v>8298</v>
      </c>
      <c r="AK1787" s="19" t="str">
        <v>tier - 1</v>
      </c>
      <c r="AL1787" s="19" t="str">
        <v>tier - 3</v>
      </c>
      <c r="AT1787" s="19" t="s">
        <v>8299</v>
      </c>
      <c r="AU1787" s="19" t="str">
        <v>R1013</v>
      </c>
      <c r="BD1787" s="39">
        <v>1994</v>
      </c>
      <c r="BE1787" s="19" t="str">
        <f t="shared" si="302"/>
        <v>Jul</v>
      </c>
      <c r="BF1787" s="19">
        <v>1</v>
      </c>
      <c r="BG1787" s="40">
        <f t="shared" si="303"/>
        <v>34516</v>
      </c>
      <c r="BM1787" s="39">
        <v>2003</v>
      </c>
      <c r="BN1787" s="19" t="str">
        <f t="shared" si="304"/>
        <v>Jul</v>
      </c>
      <c r="BO1787" s="19">
        <v>14</v>
      </c>
      <c r="BP1787" s="40">
        <f t="shared" si="301"/>
        <v>37816</v>
      </c>
      <c r="BQ1787" s="19">
        <f ca="1" t="shared" si="305"/>
        <v>22</v>
      </c>
      <c r="BU1787" s="19">
        <v>17748.51</v>
      </c>
      <c r="BV1787" s="41">
        <v>17748.51</v>
      </c>
    </row>
    <row r="1788" spans="1:74">
      <c r="A1788" s="19" t="s">
        <v>6435</v>
      </c>
      <c r="B1788" s="39">
        <v>1989</v>
      </c>
      <c r="C1788" s="19">
        <f t="shared" si="298"/>
        <v>1989</v>
      </c>
      <c r="D1788" s="19" t="s">
        <v>8326</v>
      </c>
      <c r="E1788" s="19" t="str">
        <f t="shared" si="297"/>
        <v>Dec</v>
      </c>
      <c r="F1788" s="19">
        <v>4</v>
      </c>
      <c r="G1788" s="40">
        <f t="shared" si="299"/>
        <v>32846</v>
      </c>
      <c r="H1788" s="19">
        <v>0</v>
      </c>
      <c r="I1788" s="19">
        <v>17904.53</v>
      </c>
      <c r="J1788" s="41">
        <v>17904.53</v>
      </c>
      <c r="K1788" s="19" t="s">
        <v>8302</v>
      </c>
      <c r="L1788" s="19" t="str">
        <v>tier - 1</v>
      </c>
      <c r="M1788" s="19" t="s">
        <v>8297</v>
      </c>
      <c r="N1788" s="19" t="str">
        <v>tier - 2</v>
      </c>
      <c r="O1788" s="19" t="s">
        <v>8341</v>
      </c>
      <c r="P1788" s="19" t="str">
        <v>R1017</v>
      </c>
      <c r="Q1788" s="19">
        <f ca="1" t="shared" si="300"/>
        <v>35</v>
      </c>
      <c r="R1788" s="29"/>
      <c r="U1788" s="19" t="s">
        <v>8328</v>
      </c>
      <c r="V1788" s="19" t="str">
        <f t="shared" si="306"/>
        <v>Aug</v>
      </c>
      <c r="X1788" s="19">
        <f t="shared" si="307"/>
        <v>2002</v>
      </c>
      <c r="AG1788" s="19" t="s">
        <v>6412</v>
      </c>
      <c r="AH1788" s="19" t="s">
        <v>8336</v>
      </c>
      <c r="AI1788" s="19" t="s">
        <v>8302</v>
      </c>
      <c r="AJ1788" s="19" t="s">
        <v>8302</v>
      </c>
      <c r="AK1788" s="19" t="str">
        <v>tier - 1</v>
      </c>
      <c r="AL1788" s="19" t="str">
        <v>tier - 1</v>
      </c>
      <c r="AT1788" s="19" t="s">
        <v>8315</v>
      </c>
      <c r="AU1788" s="19" t="str">
        <v>R1012</v>
      </c>
      <c r="BD1788" s="39">
        <v>2003</v>
      </c>
      <c r="BE1788" s="19" t="str">
        <f t="shared" si="302"/>
        <v>Jul</v>
      </c>
      <c r="BF1788" s="19">
        <v>14</v>
      </c>
      <c r="BG1788" s="40">
        <f t="shared" si="303"/>
        <v>37816</v>
      </c>
      <c r="BM1788" s="39">
        <v>1966</v>
      </c>
      <c r="BN1788" s="19" t="str">
        <f t="shared" si="304"/>
        <v>Jun</v>
      </c>
      <c r="BO1788" s="19">
        <v>21</v>
      </c>
      <c r="BP1788" s="40">
        <f t="shared" si="301"/>
        <v>24279</v>
      </c>
      <c r="BQ1788" s="19">
        <f ca="1" t="shared" si="305"/>
        <v>59</v>
      </c>
      <c r="BU1788" s="19">
        <v>17777.73</v>
      </c>
      <c r="BV1788" s="41">
        <v>17777.73</v>
      </c>
    </row>
    <row r="1789" spans="1:74">
      <c r="A1789" s="19" t="s">
        <v>6438</v>
      </c>
      <c r="B1789" s="39">
        <v>1977</v>
      </c>
      <c r="C1789" s="19">
        <f t="shared" si="298"/>
        <v>1977</v>
      </c>
      <c r="D1789" s="19" t="s">
        <v>8329</v>
      </c>
      <c r="E1789" s="19" t="str">
        <f t="shared" si="297"/>
        <v>Oct</v>
      </c>
      <c r="F1789" s="19">
        <v>17</v>
      </c>
      <c r="G1789" s="40">
        <f t="shared" si="299"/>
        <v>28415</v>
      </c>
      <c r="H1789" s="19">
        <v>0</v>
      </c>
      <c r="I1789" s="19">
        <v>17929.3</v>
      </c>
      <c r="J1789" s="41">
        <v>17929.3</v>
      </c>
      <c r="K1789" s="19" t="s">
        <v>8302</v>
      </c>
      <c r="L1789" s="19" t="str">
        <v>tier - 1</v>
      </c>
      <c r="M1789" s="19" t="s">
        <v>8297</v>
      </c>
      <c r="N1789" s="19" t="str">
        <v>tier - 2</v>
      </c>
      <c r="O1789" s="19" t="s">
        <v>8299</v>
      </c>
      <c r="P1789" s="19" t="str">
        <v>R1013</v>
      </c>
      <c r="Q1789" s="19">
        <f ca="1" t="shared" si="300"/>
        <v>48</v>
      </c>
      <c r="R1789" s="29"/>
      <c r="U1789" s="19" t="s">
        <v>8296</v>
      </c>
      <c r="V1789" s="19" t="str">
        <f t="shared" si="306"/>
        <v>Jul</v>
      </c>
      <c r="X1789" s="19">
        <f t="shared" si="307"/>
        <v>1970</v>
      </c>
      <c r="AG1789" s="19" t="s">
        <v>6415</v>
      </c>
      <c r="AH1789" s="19" t="s">
        <v>8336</v>
      </c>
      <c r="AI1789" s="19" t="s">
        <v>8302</v>
      </c>
      <c r="AJ1789" s="19" t="s">
        <v>8298</v>
      </c>
      <c r="AK1789" s="19" t="str">
        <v>tier - 1</v>
      </c>
      <c r="AL1789" s="19" t="str">
        <v>tier - 3</v>
      </c>
      <c r="AT1789" s="19" t="s">
        <v>8315</v>
      </c>
      <c r="AU1789" s="19" t="str">
        <v>R1012</v>
      </c>
      <c r="BD1789" s="39">
        <v>1966</v>
      </c>
      <c r="BE1789" s="19" t="str">
        <f t="shared" si="302"/>
        <v>Jun</v>
      </c>
      <c r="BF1789" s="19">
        <v>21</v>
      </c>
      <c r="BG1789" s="40">
        <f t="shared" si="303"/>
        <v>24279</v>
      </c>
      <c r="BM1789" s="39">
        <v>1979</v>
      </c>
      <c r="BN1789" s="19" t="str">
        <f t="shared" si="304"/>
        <v>Oct</v>
      </c>
      <c r="BO1789" s="19">
        <v>10</v>
      </c>
      <c r="BP1789" s="40">
        <f t="shared" si="301"/>
        <v>29138</v>
      </c>
      <c r="BQ1789" s="19">
        <f ca="1" t="shared" si="305"/>
        <v>46</v>
      </c>
      <c r="BU1789" s="19">
        <v>17779.94</v>
      </c>
      <c r="BV1789" s="41">
        <v>17779.94</v>
      </c>
    </row>
    <row r="1790" spans="1:74">
      <c r="A1790" s="19" t="s">
        <v>6440</v>
      </c>
      <c r="B1790" s="39">
        <v>2001</v>
      </c>
      <c r="C1790" s="19">
        <f t="shared" si="298"/>
        <v>2001</v>
      </c>
      <c r="D1790" s="19" t="s">
        <v>8310</v>
      </c>
      <c r="E1790" s="19" t="str">
        <f t="shared" si="297"/>
        <v>Sep</v>
      </c>
      <c r="F1790" s="19">
        <v>28</v>
      </c>
      <c r="G1790" s="40">
        <f t="shared" si="299"/>
        <v>37162</v>
      </c>
      <c r="H1790" s="19">
        <v>4</v>
      </c>
      <c r="I1790" s="19">
        <v>17942.11</v>
      </c>
      <c r="J1790" s="41">
        <v>17942.11</v>
      </c>
      <c r="K1790" s="19" t="s">
        <v>8302</v>
      </c>
      <c r="L1790" s="19" t="str">
        <v>tier - 1</v>
      </c>
      <c r="M1790" s="19" t="s">
        <v>8297</v>
      </c>
      <c r="N1790" s="19" t="str">
        <v>tier - 2</v>
      </c>
      <c r="O1790" s="19" t="s">
        <v>8330</v>
      </c>
      <c r="P1790" s="19" t="str">
        <v>R1011</v>
      </c>
      <c r="Q1790" s="19">
        <f ca="1" t="shared" si="300"/>
        <v>24</v>
      </c>
      <c r="R1790" s="29"/>
      <c r="U1790" s="19" t="s">
        <v>8329</v>
      </c>
      <c r="V1790" s="19" t="str">
        <f t="shared" si="306"/>
        <v>Oct</v>
      </c>
      <c r="X1790" s="19">
        <f t="shared" si="307"/>
        <v>1990</v>
      </c>
      <c r="AG1790" s="19" t="s">
        <v>6419</v>
      </c>
      <c r="AH1790" s="19" t="s">
        <v>8336</v>
      </c>
      <c r="AI1790" s="19" t="s">
        <v>8302</v>
      </c>
      <c r="AJ1790" s="19" t="s">
        <v>8297</v>
      </c>
      <c r="AK1790" s="19" t="str">
        <v>tier - 1</v>
      </c>
      <c r="AL1790" s="19" t="str">
        <v>tier - 2</v>
      </c>
      <c r="AT1790" s="19" t="s">
        <v>8315</v>
      </c>
      <c r="AU1790" s="19" t="str">
        <v>R1012</v>
      </c>
      <c r="BD1790" s="39">
        <v>1979</v>
      </c>
      <c r="BE1790" s="19" t="str">
        <f t="shared" si="302"/>
        <v>Oct</v>
      </c>
      <c r="BF1790" s="19">
        <v>10</v>
      </c>
      <c r="BG1790" s="40">
        <f t="shared" si="303"/>
        <v>29138</v>
      </c>
      <c r="BM1790" s="39">
        <v>1963</v>
      </c>
      <c r="BN1790" s="19" t="str">
        <f t="shared" si="304"/>
        <v>Dec</v>
      </c>
      <c r="BO1790" s="19">
        <v>8</v>
      </c>
      <c r="BP1790" s="40">
        <f t="shared" si="301"/>
        <v>23353</v>
      </c>
      <c r="BQ1790" s="19">
        <f ca="1" t="shared" si="305"/>
        <v>61</v>
      </c>
      <c r="BU1790" s="19">
        <v>17832.6</v>
      </c>
      <c r="BV1790" s="41">
        <v>17832.6</v>
      </c>
    </row>
    <row r="1791" spans="1:74">
      <c r="A1791" s="19" t="s">
        <v>6444</v>
      </c>
      <c r="B1791" s="39">
        <v>1975</v>
      </c>
      <c r="C1791" s="19">
        <f t="shared" si="298"/>
        <v>1975</v>
      </c>
      <c r="D1791" s="19" t="s">
        <v>8303</v>
      </c>
      <c r="E1791" s="19" t="str">
        <f t="shared" si="297"/>
        <v>Jun</v>
      </c>
      <c r="F1791" s="19">
        <v>27</v>
      </c>
      <c r="G1791" s="40">
        <f t="shared" si="299"/>
        <v>27572</v>
      </c>
      <c r="H1791" s="19">
        <v>1</v>
      </c>
      <c r="I1791" s="19">
        <v>18031.16</v>
      </c>
      <c r="J1791" s="41">
        <v>18031.16</v>
      </c>
      <c r="K1791" s="19" t="s">
        <v>8302</v>
      </c>
      <c r="L1791" s="19" t="str">
        <v>tier - 1</v>
      </c>
      <c r="M1791" s="19" t="s">
        <v>8298</v>
      </c>
      <c r="N1791" s="19" t="str">
        <v>tier - 3</v>
      </c>
      <c r="O1791" s="19" t="s">
        <v>8338</v>
      </c>
      <c r="P1791" s="19" t="str">
        <v>R1023</v>
      </c>
      <c r="Q1791" s="19">
        <f ca="1" t="shared" si="300"/>
        <v>50</v>
      </c>
      <c r="R1791" s="29"/>
      <c r="U1791" s="19" t="s">
        <v>8296</v>
      </c>
      <c r="V1791" s="19" t="str">
        <f t="shared" si="306"/>
        <v>Jul</v>
      </c>
      <c r="X1791" s="19">
        <f t="shared" si="307"/>
        <v>1994</v>
      </c>
      <c r="AG1791" s="19" t="s">
        <v>6422</v>
      </c>
      <c r="AH1791" s="19" t="s">
        <v>8336</v>
      </c>
      <c r="AI1791" s="19" t="s">
        <v>8302</v>
      </c>
      <c r="AJ1791" s="19" t="s">
        <v>8297</v>
      </c>
      <c r="AK1791" s="19" t="str">
        <v>tier - 1</v>
      </c>
      <c r="AL1791" s="19" t="str">
        <v>tier - 2</v>
      </c>
      <c r="AT1791" s="19" t="s">
        <v>8315</v>
      </c>
      <c r="AU1791" s="19" t="str">
        <v>R1012</v>
      </c>
      <c r="BD1791" s="39">
        <v>1963</v>
      </c>
      <c r="BE1791" s="19" t="str">
        <f t="shared" si="302"/>
        <v>Dec</v>
      </c>
      <c r="BF1791" s="19">
        <v>8</v>
      </c>
      <c r="BG1791" s="40">
        <f t="shared" si="303"/>
        <v>23353</v>
      </c>
      <c r="BM1791" s="39">
        <v>1976</v>
      </c>
      <c r="BN1791" s="19" t="str">
        <f t="shared" si="304"/>
        <v>Dec</v>
      </c>
      <c r="BO1791" s="19">
        <v>12</v>
      </c>
      <c r="BP1791" s="40">
        <f t="shared" si="301"/>
        <v>28106</v>
      </c>
      <c r="BQ1791" s="19">
        <f ca="1" t="shared" si="305"/>
        <v>48</v>
      </c>
      <c r="BU1791" s="19">
        <v>17862.92</v>
      </c>
      <c r="BV1791" s="41">
        <v>17862.92</v>
      </c>
    </row>
    <row r="1792" spans="1:74">
      <c r="A1792" s="19" t="s">
        <v>6447</v>
      </c>
      <c r="B1792" s="39">
        <v>1965</v>
      </c>
      <c r="C1792" s="19">
        <f t="shared" si="298"/>
        <v>1965</v>
      </c>
      <c r="D1792" s="19" t="s">
        <v>8329</v>
      </c>
      <c r="E1792" s="19" t="str">
        <f t="shared" si="297"/>
        <v>Oct</v>
      </c>
      <c r="F1792" s="19">
        <v>17</v>
      </c>
      <c r="G1792" s="40">
        <f t="shared" si="299"/>
        <v>24032</v>
      </c>
      <c r="H1792" s="19">
        <v>0</v>
      </c>
      <c r="I1792" s="19">
        <v>18031.19</v>
      </c>
      <c r="J1792" s="41">
        <v>18031.19</v>
      </c>
      <c r="K1792" s="19" t="s">
        <v>8302</v>
      </c>
      <c r="L1792" s="19" t="str">
        <v>tier - 1</v>
      </c>
      <c r="M1792" s="19" t="s">
        <v>8297</v>
      </c>
      <c r="N1792" s="19" t="str">
        <v>tier - 2</v>
      </c>
      <c r="O1792" s="19" t="s">
        <v>8315</v>
      </c>
      <c r="P1792" s="19" t="str">
        <v>R1012</v>
      </c>
      <c r="Q1792" s="19">
        <f ca="1" t="shared" si="300"/>
        <v>60</v>
      </c>
      <c r="R1792" s="29"/>
      <c r="U1792" s="19" t="s">
        <v>8296</v>
      </c>
      <c r="V1792" s="19" t="str">
        <f t="shared" si="306"/>
        <v>Jul</v>
      </c>
      <c r="X1792" s="19">
        <f t="shared" si="307"/>
        <v>2003</v>
      </c>
      <c r="AG1792" s="19" t="s">
        <v>6426</v>
      </c>
      <c r="AH1792" s="19" t="s">
        <v>8336</v>
      </c>
      <c r="AI1792" s="19" t="s">
        <v>8302</v>
      </c>
      <c r="AJ1792" s="19" t="s">
        <v>8297</v>
      </c>
      <c r="AK1792" s="19" t="str">
        <v>tier - 1</v>
      </c>
      <c r="AL1792" s="19" t="str">
        <v>tier - 2</v>
      </c>
      <c r="AT1792" s="19" t="s">
        <v>8315</v>
      </c>
      <c r="AU1792" s="19" t="str">
        <v>R1012</v>
      </c>
      <c r="BD1792" s="39">
        <v>1976</v>
      </c>
      <c r="BE1792" s="19" t="str">
        <f t="shared" si="302"/>
        <v>Dec</v>
      </c>
      <c r="BF1792" s="19">
        <v>12</v>
      </c>
      <c r="BG1792" s="40">
        <f t="shared" si="303"/>
        <v>28106</v>
      </c>
      <c r="BM1792" s="39">
        <v>1997</v>
      </c>
      <c r="BN1792" s="19" t="str">
        <f t="shared" si="304"/>
        <v>Aug</v>
      </c>
      <c r="BO1792" s="19">
        <v>26</v>
      </c>
      <c r="BP1792" s="40">
        <f t="shared" si="301"/>
        <v>35668</v>
      </c>
      <c r="BQ1792" s="19">
        <f ca="1" t="shared" si="305"/>
        <v>28</v>
      </c>
      <c r="BU1792" s="19">
        <v>17878.9</v>
      </c>
      <c r="BV1792" s="41">
        <v>17878.9</v>
      </c>
    </row>
    <row r="1793" spans="1:74">
      <c r="A1793" s="19" t="s">
        <v>6451</v>
      </c>
      <c r="B1793" s="39">
        <v>1999</v>
      </c>
      <c r="C1793" s="19">
        <f t="shared" si="298"/>
        <v>1999</v>
      </c>
      <c r="D1793" s="19" t="s">
        <v>8329</v>
      </c>
      <c r="E1793" s="19" t="str">
        <f t="shared" si="297"/>
        <v>Oct</v>
      </c>
      <c r="F1793" s="19">
        <v>24</v>
      </c>
      <c r="G1793" s="40">
        <f t="shared" si="299"/>
        <v>36457</v>
      </c>
      <c r="H1793" s="19">
        <v>0</v>
      </c>
      <c r="I1793" s="19">
        <v>18033.97</v>
      </c>
      <c r="J1793" s="41">
        <v>18033.97</v>
      </c>
      <c r="K1793" s="19" t="s">
        <v>8302</v>
      </c>
      <c r="L1793" s="19" t="str">
        <v>tier - 1</v>
      </c>
      <c r="M1793" s="19" t="s">
        <v>8302</v>
      </c>
      <c r="N1793" s="19" t="str">
        <v>tier - 1</v>
      </c>
      <c r="O1793" s="19" t="s">
        <v>8315</v>
      </c>
      <c r="P1793" s="19" t="str">
        <v>R1012</v>
      </c>
      <c r="Q1793" s="19">
        <f ca="1" t="shared" si="300"/>
        <v>26</v>
      </c>
      <c r="R1793" s="29"/>
      <c r="U1793" s="19" t="s">
        <v>8303</v>
      </c>
      <c r="V1793" s="19" t="str">
        <f t="shared" si="306"/>
        <v>Jun</v>
      </c>
      <c r="X1793" s="19">
        <f t="shared" si="307"/>
        <v>1966</v>
      </c>
      <c r="AG1793" s="19" t="s">
        <v>6429</v>
      </c>
      <c r="AH1793" s="19" t="s">
        <v>8336</v>
      </c>
      <c r="AI1793" s="19" t="s">
        <v>8302</v>
      </c>
      <c r="AJ1793" s="19" t="s">
        <v>8297</v>
      </c>
      <c r="AK1793" s="19" t="str">
        <v>tier - 1</v>
      </c>
      <c r="AL1793" s="19" t="str">
        <v>tier - 2</v>
      </c>
      <c r="AT1793" s="19" t="s">
        <v>8337</v>
      </c>
      <c r="AU1793" s="19" t="str">
        <v>R1024</v>
      </c>
      <c r="BD1793" s="39">
        <v>1997</v>
      </c>
      <c r="BE1793" s="19" t="str">
        <f t="shared" si="302"/>
        <v>Aug</v>
      </c>
      <c r="BF1793" s="19">
        <v>26</v>
      </c>
      <c r="BG1793" s="40">
        <f t="shared" si="303"/>
        <v>35668</v>
      </c>
      <c r="BM1793" s="39">
        <v>1979</v>
      </c>
      <c r="BN1793" s="19" t="str">
        <f t="shared" si="304"/>
        <v>Nov</v>
      </c>
      <c r="BO1793" s="19">
        <v>12</v>
      </c>
      <c r="BP1793" s="40">
        <f t="shared" si="301"/>
        <v>29171</v>
      </c>
      <c r="BQ1793" s="19">
        <f ca="1" t="shared" si="305"/>
        <v>45</v>
      </c>
      <c r="BU1793" s="19">
        <v>17882.67</v>
      </c>
      <c r="BV1793" s="41">
        <v>17882.67</v>
      </c>
    </row>
    <row r="1794" spans="1:74">
      <c r="A1794" s="19" t="s">
        <v>6454</v>
      </c>
      <c r="B1794" s="39">
        <v>1993</v>
      </c>
      <c r="C1794" s="19">
        <f t="shared" si="298"/>
        <v>1993</v>
      </c>
      <c r="D1794" s="19" t="s">
        <v>8296</v>
      </c>
      <c r="E1794" s="19" t="str">
        <f t="shared" ref="E1794:E1857" si="308">SUBSTITUTE(D1794,"?","Sep")</f>
        <v>Jul</v>
      </c>
      <c r="F1794" s="19">
        <v>12</v>
      </c>
      <c r="G1794" s="40">
        <f t="shared" si="299"/>
        <v>34162</v>
      </c>
      <c r="H1794" s="19">
        <v>2</v>
      </c>
      <c r="I1794" s="19">
        <v>18157.88</v>
      </c>
      <c r="J1794" s="41">
        <v>18157.88</v>
      </c>
      <c r="K1794" s="19" t="s">
        <v>8302</v>
      </c>
      <c r="L1794" s="19" t="str">
        <v>tier - 1</v>
      </c>
      <c r="M1794" s="19" t="s">
        <v>8302</v>
      </c>
      <c r="N1794" s="19" t="str">
        <v>tier - 1</v>
      </c>
      <c r="O1794" s="19" t="s">
        <v>8315</v>
      </c>
      <c r="P1794" s="19" t="str">
        <v>R1012</v>
      </c>
      <c r="Q1794" s="19">
        <f ca="1" t="shared" si="300"/>
        <v>32</v>
      </c>
      <c r="R1794" s="29"/>
      <c r="U1794" s="19" t="s">
        <v>8329</v>
      </c>
      <c r="V1794" s="19" t="str">
        <f t="shared" si="306"/>
        <v>Oct</v>
      </c>
      <c r="X1794" s="19">
        <f t="shared" si="307"/>
        <v>1979</v>
      </c>
      <c r="AG1794" s="19" t="s">
        <v>6432</v>
      </c>
      <c r="AH1794" s="19" t="s">
        <v>8336</v>
      </c>
      <c r="AI1794" s="19" t="s">
        <v>8302</v>
      </c>
      <c r="AJ1794" s="19" t="s">
        <v>8298</v>
      </c>
      <c r="AK1794" s="19" t="str">
        <v>tier - 1</v>
      </c>
      <c r="AL1794" s="19" t="str">
        <v>tier - 3</v>
      </c>
      <c r="AT1794" s="19" t="s">
        <v>8315</v>
      </c>
      <c r="AU1794" s="19" t="str">
        <v>R1012</v>
      </c>
      <c r="BD1794" s="39">
        <v>1979</v>
      </c>
      <c r="BE1794" s="19" t="str">
        <f t="shared" si="302"/>
        <v>Nov</v>
      </c>
      <c r="BF1794" s="19">
        <v>12</v>
      </c>
      <c r="BG1794" s="40">
        <f t="shared" si="303"/>
        <v>29171</v>
      </c>
      <c r="BM1794" s="39">
        <v>1989</v>
      </c>
      <c r="BN1794" s="19" t="str">
        <f t="shared" si="304"/>
        <v>Dec</v>
      </c>
      <c r="BO1794" s="19">
        <v>4</v>
      </c>
      <c r="BP1794" s="40">
        <f t="shared" si="301"/>
        <v>32846</v>
      </c>
      <c r="BQ1794" s="19">
        <f ca="1" t="shared" si="305"/>
        <v>35</v>
      </c>
      <c r="BU1794" s="19">
        <v>17904.53</v>
      </c>
      <c r="BV1794" s="41">
        <v>17904.53</v>
      </c>
    </row>
    <row r="1795" spans="1:74">
      <c r="A1795" s="19" t="s">
        <v>6457</v>
      </c>
      <c r="B1795" s="39">
        <v>1963</v>
      </c>
      <c r="C1795" s="19">
        <f t="shared" ref="C1795:C1858" si="309">IF(B1795="?",ROUND(AVERAGE($B$2:$B$2336),0),B1795)</f>
        <v>1963</v>
      </c>
      <c r="D1795" s="19" t="s">
        <v>8296</v>
      </c>
      <c r="E1795" s="19" t="str">
        <f t="shared" si="308"/>
        <v>Jul</v>
      </c>
      <c r="F1795" s="19">
        <v>4</v>
      </c>
      <c r="G1795" s="40">
        <f t="shared" ref="G1795:G1858" si="310">DATE(C1795,MONTH(E1795&amp;2),F1795)</f>
        <v>23196</v>
      </c>
      <c r="H1795" s="19">
        <v>0</v>
      </c>
      <c r="I1795" s="19">
        <v>18208.34</v>
      </c>
      <c r="J1795" s="41">
        <v>18208.34</v>
      </c>
      <c r="K1795" s="19" t="s">
        <v>8302</v>
      </c>
      <c r="L1795" s="19" t="str">
        <v>tier - 1</v>
      </c>
      <c r="M1795" s="19" t="s">
        <v>8297</v>
      </c>
      <c r="N1795" s="19" t="str">
        <v>tier - 2</v>
      </c>
      <c r="O1795" s="19" t="s">
        <v>8343</v>
      </c>
      <c r="P1795" s="19" t="str">
        <v>R1026</v>
      </c>
      <c r="Q1795" s="19">
        <f ca="1" t="shared" ref="Q1795:Q1858" si="311">INT((TODAY()-G1795)/365.25)</f>
        <v>62</v>
      </c>
      <c r="R1795" s="29"/>
      <c r="U1795" s="19" t="s">
        <v>8326</v>
      </c>
      <c r="V1795" s="19" t="str">
        <f t="shared" si="306"/>
        <v>Dec</v>
      </c>
      <c r="X1795" s="19">
        <f t="shared" si="307"/>
        <v>1963</v>
      </c>
      <c r="AG1795" s="19" t="s">
        <v>6435</v>
      </c>
      <c r="AH1795" s="19" t="s">
        <v>8336</v>
      </c>
      <c r="AI1795" s="19" t="s">
        <v>8302</v>
      </c>
      <c r="AJ1795" s="19" t="s">
        <v>8297</v>
      </c>
      <c r="AK1795" s="19" t="str">
        <v>tier - 1</v>
      </c>
      <c r="AL1795" s="19" t="str">
        <v>tier - 2</v>
      </c>
      <c r="AT1795" s="19" t="s">
        <v>8341</v>
      </c>
      <c r="AU1795" s="19" t="str">
        <v>R1017</v>
      </c>
      <c r="BD1795" s="39">
        <v>1989</v>
      </c>
      <c r="BE1795" s="19" t="str">
        <f t="shared" si="302"/>
        <v>Dec</v>
      </c>
      <c r="BF1795" s="19">
        <v>4</v>
      </c>
      <c r="BG1795" s="40">
        <f t="shared" si="303"/>
        <v>32846</v>
      </c>
      <c r="BM1795" s="39">
        <v>1977</v>
      </c>
      <c r="BN1795" s="19" t="str">
        <f t="shared" si="304"/>
        <v>Oct</v>
      </c>
      <c r="BO1795" s="19">
        <v>17</v>
      </c>
      <c r="BP1795" s="40">
        <f t="shared" si="301"/>
        <v>28415</v>
      </c>
      <c r="BQ1795" s="19">
        <f ca="1" t="shared" si="305"/>
        <v>48</v>
      </c>
      <c r="BU1795" s="19">
        <v>17929.3</v>
      </c>
      <c r="BV1795" s="41">
        <v>17929.3</v>
      </c>
    </row>
    <row r="1796" spans="1:74">
      <c r="A1796" s="19" t="s">
        <v>6461</v>
      </c>
      <c r="B1796" s="39">
        <v>1997</v>
      </c>
      <c r="C1796" s="19">
        <f t="shared" si="309"/>
        <v>1997</v>
      </c>
      <c r="D1796" s="19" t="s">
        <v>8303</v>
      </c>
      <c r="E1796" s="19" t="str">
        <f t="shared" si="308"/>
        <v>Jun</v>
      </c>
      <c r="F1796" s="19">
        <v>15</v>
      </c>
      <c r="G1796" s="40">
        <f t="shared" si="310"/>
        <v>35596</v>
      </c>
      <c r="H1796" s="19">
        <v>1</v>
      </c>
      <c r="I1796" s="19">
        <v>18218.16</v>
      </c>
      <c r="J1796" s="41">
        <v>18218.16</v>
      </c>
      <c r="K1796" s="19" t="s">
        <v>8302</v>
      </c>
      <c r="L1796" s="19" t="str">
        <v>tier - 1</v>
      </c>
      <c r="M1796" s="19" t="s">
        <v>8302</v>
      </c>
      <c r="N1796" s="19" t="str">
        <v>tier - 1</v>
      </c>
      <c r="O1796" s="19" t="s">
        <v>8299</v>
      </c>
      <c r="P1796" s="19" t="str">
        <v>R1013</v>
      </c>
      <c r="Q1796" s="19">
        <f ca="1" t="shared" si="311"/>
        <v>28</v>
      </c>
      <c r="R1796" s="29"/>
      <c r="U1796" s="19" t="s">
        <v>8326</v>
      </c>
      <c r="V1796" s="19" t="str">
        <f t="shared" si="306"/>
        <v>Dec</v>
      </c>
      <c r="X1796" s="19">
        <f t="shared" si="307"/>
        <v>1976</v>
      </c>
      <c r="AG1796" s="19" t="s">
        <v>6438</v>
      </c>
      <c r="AH1796" s="19" t="s">
        <v>8336</v>
      </c>
      <c r="AI1796" s="19" t="s">
        <v>8302</v>
      </c>
      <c r="AJ1796" s="19" t="s">
        <v>8297</v>
      </c>
      <c r="AK1796" s="19" t="str">
        <v>tier - 1</v>
      </c>
      <c r="AL1796" s="19" t="str">
        <v>tier - 2</v>
      </c>
      <c r="AT1796" s="19" t="s">
        <v>8299</v>
      </c>
      <c r="AU1796" s="19" t="str">
        <v>R1013</v>
      </c>
      <c r="BD1796" s="39">
        <v>1977</v>
      </c>
      <c r="BE1796" s="19" t="str">
        <f t="shared" si="302"/>
        <v>Oct</v>
      </c>
      <c r="BF1796" s="19">
        <v>17</v>
      </c>
      <c r="BG1796" s="40">
        <f t="shared" si="303"/>
        <v>28415</v>
      </c>
      <c r="BM1796" s="39">
        <v>2001</v>
      </c>
      <c r="BN1796" s="19" t="str">
        <f t="shared" si="304"/>
        <v>Sep</v>
      </c>
      <c r="BO1796" s="19">
        <v>28</v>
      </c>
      <c r="BP1796" s="40">
        <f t="shared" si="301"/>
        <v>37162</v>
      </c>
      <c r="BQ1796" s="19">
        <f ca="1" t="shared" si="305"/>
        <v>24</v>
      </c>
      <c r="BU1796" s="19">
        <v>17942.11</v>
      </c>
      <c r="BV1796" s="41">
        <v>17942.11</v>
      </c>
    </row>
    <row r="1797" spans="1:74">
      <c r="A1797" s="19" t="s">
        <v>6464</v>
      </c>
      <c r="B1797" s="39">
        <v>2004</v>
      </c>
      <c r="C1797" s="19">
        <f t="shared" si="309"/>
        <v>2004</v>
      </c>
      <c r="D1797" s="19" t="s">
        <v>8310</v>
      </c>
      <c r="E1797" s="19" t="str">
        <f t="shared" si="308"/>
        <v>Sep</v>
      </c>
      <c r="F1797" s="19">
        <v>10</v>
      </c>
      <c r="G1797" s="40">
        <f t="shared" si="310"/>
        <v>38240</v>
      </c>
      <c r="H1797" s="19">
        <v>3</v>
      </c>
      <c r="I1797" s="19">
        <v>18223.45</v>
      </c>
      <c r="J1797" s="41">
        <v>18223.45</v>
      </c>
      <c r="K1797" s="19" t="s">
        <v>8302</v>
      </c>
      <c r="L1797" s="19" t="str">
        <v>tier - 1</v>
      </c>
      <c r="M1797" s="19" t="s">
        <v>8298</v>
      </c>
      <c r="N1797" s="19" t="str">
        <v>tier - 3</v>
      </c>
      <c r="O1797" s="19" t="s">
        <v>8299</v>
      </c>
      <c r="P1797" s="19" t="str">
        <v>R1013</v>
      </c>
      <c r="Q1797" s="19">
        <f ca="1" t="shared" si="311"/>
        <v>21</v>
      </c>
      <c r="R1797" s="29"/>
      <c r="U1797" s="19" t="s">
        <v>8328</v>
      </c>
      <c r="V1797" s="19" t="str">
        <f t="shared" si="306"/>
        <v>Aug</v>
      </c>
      <c r="X1797" s="19">
        <f t="shared" si="307"/>
        <v>1997</v>
      </c>
      <c r="AG1797" s="19" t="s">
        <v>6440</v>
      </c>
      <c r="AH1797" s="19" t="s">
        <v>8336</v>
      </c>
      <c r="AI1797" s="19" t="s">
        <v>8302</v>
      </c>
      <c r="AJ1797" s="19" t="s">
        <v>8297</v>
      </c>
      <c r="AK1797" s="19" t="str">
        <v>tier - 1</v>
      </c>
      <c r="AL1797" s="19" t="str">
        <v>tier - 2</v>
      </c>
      <c r="AT1797" s="19" t="s">
        <v>8330</v>
      </c>
      <c r="AU1797" s="19" t="str">
        <v>R1011</v>
      </c>
      <c r="BD1797" s="39">
        <v>2001</v>
      </c>
      <c r="BE1797" s="19" t="str">
        <f t="shared" si="302"/>
        <v>Sep</v>
      </c>
      <c r="BF1797" s="19">
        <v>28</v>
      </c>
      <c r="BG1797" s="40">
        <f t="shared" si="303"/>
        <v>37162</v>
      </c>
      <c r="BM1797" s="39">
        <v>1975</v>
      </c>
      <c r="BN1797" s="19" t="str">
        <f t="shared" si="304"/>
        <v>Jun</v>
      </c>
      <c r="BO1797" s="19">
        <v>27</v>
      </c>
      <c r="BP1797" s="40">
        <f t="shared" si="301"/>
        <v>27572</v>
      </c>
      <c r="BQ1797" s="19">
        <f ca="1" t="shared" si="305"/>
        <v>50</v>
      </c>
      <c r="BU1797" s="19">
        <v>18031.16</v>
      </c>
      <c r="BV1797" s="41">
        <v>18031.16</v>
      </c>
    </row>
    <row r="1798" spans="1:74">
      <c r="A1798" s="19" t="s">
        <v>6467</v>
      </c>
      <c r="B1798" s="39">
        <v>1995</v>
      </c>
      <c r="C1798" s="19">
        <f t="shared" si="309"/>
        <v>1995</v>
      </c>
      <c r="D1798" s="19" t="s">
        <v>8328</v>
      </c>
      <c r="E1798" s="19" t="str">
        <f t="shared" si="308"/>
        <v>Aug</v>
      </c>
      <c r="F1798" s="19">
        <v>3</v>
      </c>
      <c r="G1798" s="40">
        <f t="shared" si="310"/>
        <v>34914</v>
      </c>
      <c r="H1798" s="19">
        <v>0</v>
      </c>
      <c r="I1798" s="19">
        <v>18246.5</v>
      </c>
      <c r="J1798" s="41">
        <v>18246.5</v>
      </c>
      <c r="K1798" s="19" t="s">
        <v>8302</v>
      </c>
      <c r="L1798" s="19" t="str">
        <v>tier - 1</v>
      </c>
      <c r="M1798" s="19" t="s">
        <v>8302</v>
      </c>
      <c r="N1798" s="19" t="str">
        <v>tier - 1</v>
      </c>
      <c r="O1798" s="19" t="s">
        <v>8299</v>
      </c>
      <c r="P1798" s="19" t="str">
        <v>R1013</v>
      </c>
      <c r="Q1798" s="19">
        <f ca="1" t="shared" si="311"/>
        <v>30</v>
      </c>
      <c r="R1798" s="29"/>
      <c r="U1798" s="19" t="s">
        <v>8301</v>
      </c>
      <c r="V1798" s="19" t="str">
        <f t="shared" si="306"/>
        <v>Nov</v>
      </c>
      <c r="X1798" s="19">
        <f t="shared" si="307"/>
        <v>1979</v>
      </c>
      <c r="AG1798" s="19" t="s">
        <v>6444</v>
      </c>
      <c r="AH1798" s="19" t="s">
        <v>8336</v>
      </c>
      <c r="AI1798" s="19" t="s">
        <v>8302</v>
      </c>
      <c r="AJ1798" s="19" t="s">
        <v>8298</v>
      </c>
      <c r="AK1798" s="19" t="str">
        <v>tier - 1</v>
      </c>
      <c r="AL1798" s="19" t="str">
        <v>tier - 3</v>
      </c>
      <c r="AT1798" s="19" t="s">
        <v>8338</v>
      </c>
      <c r="AU1798" s="19" t="str">
        <v>R1023</v>
      </c>
      <c r="BD1798" s="39">
        <v>1975</v>
      </c>
      <c r="BE1798" s="19" t="str">
        <f t="shared" si="302"/>
        <v>Jun</v>
      </c>
      <c r="BF1798" s="19">
        <v>27</v>
      </c>
      <c r="BG1798" s="40">
        <f t="shared" si="303"/>
        <v>27572</v>
      </c>
      <c r="BM1798" s="39">
        <v>1965</v>
      </c>
      <c r="BN1798" s="19" t="str">
        <f t="shared" si="304"/>
        <v>Oct</v>
      </c>
      <c r="BO1798" s="19">
        <v>17</v>
      </c>
      <c r="BP1798" s="40">
        <f t="shared" si="301"/>
        <v>24032</v>
      </c>
      <c r="BQ1798" s="19">
        <f ca="1" t="shared" si="305"/>
        <v>60</v>
      </c>
      <c r="BU1798" s="19">
        <v>18031.19</v>
      </c>
      <c r="BV1798" s="41">
        <v>18031.19</v>
      </c>
    </row>
    <row r="1799" spans="1:74">
      <c r="A1799" s="19" t="s">
        <v>6470</v>
      </c>
      <c r="B1799" s="39">
        <v>1992</v>
      </c>
      <c r="C1799" s="19">
        <f t="shared" si="309"/>
        <v>1992</v>
      </c>
      <c r="D1799" s="19" t="s">
        <v>8326</v>
      </c>
      <c r="E1799" s="19" t="str">
        <f t="shared" si="308"/>
        <v>Dec</v>
      </c>
      <c r="F1799" s="19">
        <v>25</v>
      </c>
      <c r="G1799" s="40">
        <f t="shared" si="310"/>
        <v>33963</v>
      </c>
      <c r="H1799" s="19">
        <v>3</v>
      </c>
      <c r="I1799" s="19">
        <v>18259.22</v>
      </c>
      <c r="J1799" s="41">
        <v>18259.22</v>
      </c>
      <c r="K1799" s="19" t="s">
        <v>8302</v>
      </c>
      <c r="L1799" s="19" t="str">
        <v>tier - 1</v>
      </c>
      <c r="M1799" s="19" t="s">
        <v>8298</v>
      </c>
      <c r="N1799" s="19" t="str">
        <v>tier - 3</v>
      </c>
      <c r="O1799" s="19" t="s">
        <v>8330</v>
      </c>
      <c r="P1799" s="19" t="str">
        <v>R1011</v>
      </c>
      <c r="Q1799" s="19">
        <f ca="1" t="shared" si="311"/>
        <v>32</v>
      </c>
      <c r="R1799" s="29"/>
      <c r="U1799" s="19" t="s">
        <v>8326</v>
      </c>
      <c r="V1799" s="19" t="str">
        <f t="shared" si="306"/>
        <v>Dec</v>
      </c>
      <c r="X1799" s="19">
        <f t="shared" si="307"/>
        <v>1989</v>
      </c>
      <c r="AG1799" s="19" t="s">
        <v>6447</v>
      </c>
      <c r="AH1799" s="19" t="s">
        <v>8336</v>
      </c>
      <c r="AI1799" s="19" t="s">
        <v>8302</v>
      </c>
      <c r="AJ1799" s="19" t="s">
        <v>8297</v>
      </c>
      <c r="AK1799" s="19" t="str">
        <v>tier - 1</v>
      </c>
      <c r="AL1799" s="19" t="str">
        <v>tier - 2</v>
      </c>
      <c r="AT1799" s="19" t="s">
        <v>8315</v>
      </c>
      <c r="AU1799" s="19" t="str">
        <v>R1012</v>
      </c>
      <c r="BD1799" s="39">
        <v>1965</v>
      </c>
      <c r="BE1799" s="19" t="str">
        <f t="shared" si="302"/>
        <v>Oct</v>
      </c>
      <c r="BF1799" s="19">
        <v>17</v>
      </c>
      <c r="BG1799" s="40">
        <f t="shared" si="303"/>
        <v>24032</v>
      </c>
      <c r="BM1799" s="39">
        <v>1999</v>
      </c>
      <c r="BN1799" s="19" t="str">
        <f t="shared" si="304"/>
        <v>Oct</v>
      </c>
      <c r="BO1799" s="19">
        <v>24</v>
      </c>
      <c r="BP1799" s="40">
        <f t="shared" si="301"/>
        <v>36457</v>
      </c>
      <c r="BQ1799" s="19">
        <f ca="1" t="shared" si="305"/>
        <v>26</v>
      </c>
      <c r="BU1799" s="19">
        <v>18033.97</v>
      </c>
      <c r="BV1799" s="41">
        <v>18033.97</v>
      </c>
    </row>
    <row r="1800" spans="1:74">
      <c r="A1800" s="19" t="s">
        <v>6473</v>
      </c>
      <c r="B1800" s="39">
        <v>1995</v>
      </c>
      <c r="C1800" s="19">
        <f t="shared" si="309"/>
        <v>1995</v>
      </c>
      <c r="D1800" s="19" t="s">
        <v>8296</v>
      </c>
      <c r="E1800" s="19" t="str">
        <f t="shared" si="308"/>
        <v>Jul</v>
      </c>
      <c r="F1800" s="19">
        <v>4</v>
      </c>
      <c r="G1800" s="40">
        <f t="shared" si="310"/>
        <v>34884</v>
      </c>
      <c r="H1800" s="19">
        <v>0</v>
      </c>
      <c r="I1800" s="19">
        <v>18310.74</v>
      </c>
      <c r="J1800" s="41">
        <v>18310.74</v>
      </c>
      <c r="K1800" s="19" t="s">
        <v>8302</v>
      </c>
      <c r="L1800" s="19" t="str">
        <v>tier - 1</v>
      </c>
      <c r="M1800" s="19" t="s">
        <v>8298</v>
      </c>
      <c r="N1800" s="19" t="str">
        <v>tier - 3</v>
      </c>
      <c r="O1800" s="19" t="s">
        <v>8315</v>
      </c>
      <c r="P1800" s="19" t="str">
        <v>R1012</v>
      </c>
      <c r="Q1800" s="19">
        <f ca="1" t="shared" si="311"/>
        <v>30</v>
      </c>
      <c r="R1800" s="29"/>
      <c r="U1800" s="19" t="s">
        <v>8329</v>
      </c>
      <c r="V1800" s="19" t="str">
        <f t="shared" si="306"/>
        <v>Oct</v>
      </c>
      <c r="X1800" s="19">
        <f t="shared" si="307"/>
        <v>1977</v>
      </c>
      <c r="AG1800" s="19" t="s">
        <v>6451</v>
      </c>
      <c r="AH1800" s="19" t="s">
        <v>8336</v>
      </c>
      <c r="AI1800" s="19" t="s">
        <v>8302</v>
      </c>
      <c r="AJ1800" s="19" t="s">
        <v>8302</v>
      </c>
      <c r="AK1800" s="19" t="str">
        <v>tier - 1</v>
      </c>
      <c r="AL1800" s="19" t="str">
        <v>tier - 1</v>
      </c>
      <c r="AT1800" s="19" t="s">
        <v>8315</v>
      </c>
      <c r="AU1800" s="19" t="str">
        <v>R1012</v>
      </c>
      <c r="BD1800" s="39">
        <v>1999</v>
      </c>
      <c r="BE1800" s="19" t="str">
        <f t="shared" si="302"/>
        <v>Oct</v>
      </c>
      <c r="BF1800" s="19">
        <v>24</v>
      </c>
      <c r="BG1800" s="40">
        <f t="shared" si="303"/>
        <v>36457</v>
      </c>
      <c r="BM1800" s="39">
        <v>1993</v>
      </c>
      <c r="BN1800" s="19" t="str">
        <f t="shared" si="304"/>
        <v>Jul</v>
      </c>
      <c r="BO1800" s="19">
        <v>12</v>
      </c>
      <c r="BP1800" s="40">
        <f t="shared" ref="BP1800:BP1863" si="312">DATE(BM1800,MONTH(5&amp;BN1800),BO1800)</f>
        <v>34162</v>
      </c>
      <c r="BQ1800" s="19">
        <f ca="1" t="shared" si="305"/>
        <v>32</v>
      </c>
      <c r="BU1800" s="19">
        <v>18157.88</v>
      </c>
      <c r="BV1800" s="41">
        <v>18157.88</v>
      </c>
    </row>
    <row r="1801" spans="1:74">
      <c r="A1801" s="19" t="s">
        <v>6475</v>
      </c>
      <c r="B1801" s="39">
        <v>1999</v>
      </c>
      <c r="C1801" s="19">
        <f t="shared" si="309"/>
        <v>1999</v>
      </c>
      <c r="D1801" s="19" t="s">
        <v>8326</v>
      </c>
      <c r="E1801" s="19" t="str">
        <f t="shared" si="308"/>
        <v>Dec</v>
      </c>
      <c r="F1801" s="19">
        <v>15</v>
      </c>
      <c r="G1801" s="40">
        <f t="shared" si="310"/>
        <v>36509</v>
      </c>
      <c r="H1801" s="19">
        <v>1</v>
      </c>
      <c r="I1801" s="19">
        <v>18328.24</v>
      </c>
      <c r="J1801" s="41">
        <v>18328.24</v>
      </c>
      <c r="K1801" s="19" t="s">
        <v>8302</v>
      </c>
      <c r="L1801" s="19" t="str">
        <v>tier - 1</v>
      </c>
      <c r="M1801" s="19" t="s">
        <v>8297</v>
      </c>
      <c r="N1801" s="19" t="str">
        <v>tier - 2</v>
      </c>
      <c r="O1801" s="19" t="s">
        <v>8299</v>
      </c>
      <c r="P1801" s="19" t="str">
        <v>R1013</v>
      </c>
      <c r="Q1801" s="19">
        <f ca="1" t="shared" si="311"/>
        <v>25</v>
      </c>
      <c r="R1801" s="29"/>
      <c r="U1801" s="19" t="s">
        <v>8310</v>
      </c>
      <c r="V1801" s="19" t="str">
        <f t="shared" si="306"/>
        <v>Sep</v>
      </c>
      <c r="X1801" s="19">
        <f t="shared" si="307"/>
        <v>2001</v>
      </c>
      <c r="AG1801" s="19" t="s">
        <v>6454</v>
      </c>
      <c r="AH1801" s="19" t="s">
        <v>8336</v>
      </c>
      <c r="AI1801" s="19" t="s">
        <v>8302</v>
      </c>
      <c r="AJ1801" s="19" t="s">
        <v>8302</v>
      </c>
      <c r="AK1801" s="19" t="str">
        <v>tier - 1</v>
      </c>
      <c r="AL1801" s="19" t="str">
        <v>tier - 1</v>
      </c>
      <c r="AT1801" s="19" t="s">
        <v>8315</v>
      </c>
      <c r="AU1801" s="19" t="str">
        <v>R1012</v>
      </c>
      <c r="BD1801" s="39">
        <v>1993</v>
      </c>
      <c r="BE1801" s="19" t="str">
        <f t="shared" ref="BE1801:BE1864" si="313">SUBSTITUTE(D1794,"?","Sep")</f>
        <v>Jul</v>
      </c>
      <c r="BF1801" s="19">
        <v>12</v>
      </c>
      <c r="BG1801" s="40">
        <f t="shared" ref="BG1801:BG1864" si="314">DATE(BD1801,MONTH(5&amp;BE1801),BF1801)</f>
        <v>34162</v>
      </c>
      <c r="BM1801" s="39">
        <v>1963</v>
      </c>
      <c r="BN1801" s="19" t="str">
        <f t="shared" ref="BN1801:BN1864" si="315">SUBSTITUTE(E1795,"?","Sep")</f>
        <v>Jul</v>
      </c>
      <c r="BO1801" s="19">
        <v>4</v>
      </c>
      <c r="BP1801" s="40">
        <f t="shared" si="312"/>
        <v>23196</v>
      </c>
      <c r="BQ1801" s="19">
        <f ca="1" t="shared" ref="BQ1801:BQ1864" si="316">INT((TODAY()-BP1801)/365.25)</f>
        <v>62</v>
      </c>
      <c r="BU1801" s="19">
        <v>18208.34</v>
      </c>
      <c r="BV1801" s="41">
        <v>18208.34</v>
      </c>
    </row>
    <row r="1802" spans="1:74">
      <c r="A1802" s="19" t="s">
        <v>6478</v>
      </c>
      <c r="B1802" s="39">
        <v>1964</v>
      </c>
      <c r="C1802" s="19">
        <f t="shared" si="309"/>
        <v>1964</v>
      </c>
      <c r="D1802" s="19" t="s">
        <v>8310</v>
      </c>
      <c r="E1802" s="19" t="str">
        <f t="shared" si="308"/>
        <v>Sep</v>
      </c>
      <c r="F1802" s="19">
        <v>26</v>
      </c>
      <c r="G1802" s="40">
        <f t="shared" si="310"/>
        <v>23646</v>
      </c>
      <c r="H1802" s="19">
        <v>0</v>
      </c>
      <c r="I1802" s="19">
        <v>18443.11</v>
      </c>
      <c r="J1802" s="41">
        <v>18443.11</v>
      </c>
      <c r="K1802" s="19" t="s">
        <v>8302</v>
      </c>
      <c r="L1802" s="19" t="str">
        <v>tier - 1</v>
      </c>
      <c r="M1802" s="19" t="s">
        <v>8297</v>
      </c>
      <c r="N1802" s="19" t="str">
        <v>tier - 2</v>
      </c>
      <c r="O1802" s="19" t="s">
        <v>8315</v>
      </c>
      <c r="P1802" s="19" t="str">
        <v>R1012</v>
      </c>
      <c r="Q1802" s="19">
        <f ca="1" t="shared" si="311"/>
        <v>61</v>
      </c>
      <c r="R1802" s="29"/>
      <c r="U1802" s="19" t="s">
        <v>8303</v>
      </c>
      <c r="V1802" s="19" t="str">
        <f t="shared" si="306"/>
        <v>Jun</v>
      </c>
      <c r="X1802" s="19">
        <f t="shared" si="307"/>
        <v>1975</v>
      </c>
      <c r="AG1802" s="19" t="s">
        <v>6457</v>
      </c>
      <c r="AH1802" s="19" t="s">
        <v>8336</v>
      </c>
      <c r="AI1802" s="19" t="s">
        <v>8302</v>
      </c>
      <c r="AJ1802" s="19" t="s">
        <v>8297</v>
      </c>
      <c r="AK1802" s="19" t="str">
        <v>tier - 1</v>
      </c>
      <c r="AL1802" s="19" t="str">
        <v>tier - 2</v>
      </c>
      <c r="AT1802" s="19" t="s">
        <v>8343</v>
      </c>
      <c r="AU1802" s="19" t="str">
        <v>R1026</v>
      </c>
      <c r="BD1802" s="39">
        <v>1963</v>
      </c>
      <c r="BE1802" s="19" t="str">
        <f t="shared" si="313"/>
        <v>Jul</v>
      </c>
      <c r="BF1802" s="19">
        <v>4</v>
      </c>
      <c r="BG1802" s="40">
        <f t="shared" si="314"/>
        <v>23196</v>
      </c>
      <c r="BM1802" s="39">
        <v>1997</v>
      </c>
      <c r="BN1802" s="19" t="str">
        <f t="shared" si="315"/>
        <v>Jun</v>
      </c>
      <c r="BO1802" s="19">
        <v>15</v>
      </c>
      <c r="BP1802" s="40">
        <f t="shared" si="312"/>
        <v>35596</v>
      </c>
      <c r="BQ1802" s="19">
        <f ca="1" t="shared" si="316"/>
        <v>28</v>
      </c>
      <c r="BU1802" s="19">
        <v>18218.16</v>
      </c>
      <c r="BV1802" s="41">
        <v>18218.16</v>
      </c>
    </row>
    <row r="1803" spans="1:74">
      <c r="A1803" s="19" t="s">
        <v>6482</v>
      </c>
      <c r="B1803" s="39">
        <v>1986</v>
      </c>
      <c r="C1803" s="19">
        <f t="shared" si="309"/>
        <v>1986</v>
      </c>
      <c r="D1803" s="19" t="s">
        <v>8328</v>
      </c>
      <c r="E1803" s="19" t="str">
        <f t="shared" si="308"/>
        <v>Aug</v>
      </c>
      <c r="F1803" s="19">
        <v>12</v>
      </c>
      <c r="G1803" s="40">
        <f t="shared" si="310"/>
        <v>31636</v>
      </c>
      <c r="H1803" s="19">
        <v>2</v>
      </c>
      <c r="I1803" s="19">
        <v>18608.26</v>
      </c>
      <c r="J1803" s="41">
        <v>18608.26</v>
      </c>
      <c r="K1803" s="19" t="s">
        <v>8302</v>
      </c>
      <c r="L1803" s="19" t="str">
        <v>tier - 1</v>
      </c>
      <c r="M1803" s="19" t="s">
        <v>8298</v>
      </c>
      <c r="N1803" s="19" t="str">
        <v>tier - 3</v>
      </c>
      <c r="O1803" s="19" t="s">
        <v>8330</v>
      </c>
      <c r="P1803" s="19" t="str">
        <v>R1011</v>
      </c>
      <c r="Q1803" s="19">
        <f ca="1" t="shared" si="311"/>
        <v>39</v>
      </c>
      <c r="R1803" s="29"/>
      <c r="U1803" s="19" t="s">
        <v>8329</v>
      </c>
      <c r="V1803" s="19" t="str">
        <f t="shared" si="306"/>
        <v>Oct</v>
      </c>
      <c r="X1803" s="19">
        <f t="shared" si="307"/>
        <v>1965</v>
      </c>
      <c r="AG1803" s="19" t="s">
        <v>6461</v>
      </c>
      <c r="AH1803" s="19" t="s">
        <v>8336</v>
      </c>
      <c r="AI1803" s="19" t="s">
        <v>8302</v>
      </c>
      <c r="AJ1803" s="19" t="s">
        <v>8302</v>
      </c>
      <c r="AK1803" s="19" t="str">
        <v>tier - 1</v>
      </c>
      <c r="AL1803" s="19" t="str">
        <v>tier - 1</v>
      </c>
      <c r="AT1803" s="19" t="s">
        <v>8299</v>
      </c>
      <c r="AU1803" s="19" t="str">
        <v>R1013</v>
      </c>
      <c r="BD1803" s="39">
        <v>1997</v>
      </c>
      <c r="BE1803" s="19" t="str">
        <f t="shared" si="313"/>
        <v>Jun</v>
      </c>
      <c r="BF1803" s="19">
        <v>15</v>
      </c>
      <c r="BG1803" s="40">
        <f t="shared" si="314"/>
        <v>35596</v>
      </c>
      <c r="BM1803" s="39">
        <v>2004</v>
      </c>
      <c r="BN1803" s="19" t="str">
        <f t="shared" si="315"/>
        <v>Sep</v>
      </c>
      <c r="BO1803" s="19">
        <v>10</v>
      </c>
      <c r="BP1803" s="40">
        <f t="shared" si="312"/>
        <v>38240</v>
      </c>
      <c r="BQ1803" s="19">
        <f ca="1" t="shared" si="316"/>
        <v>21</v>
      </c>
      <c r="BU1803" s="19">
        <v>18223.45</v>
      </c>
      <c r="BV1803" s="41">
        <v>18223.45</v>
      </c>
    </row>
    <row r="1804" spans="1:74">
      <c r="A1804" s="19" t="s">
        <v>6485</v>
      </c>
      <c r="B1804" s="39">
        <v>1998</v>
      </c>
      <c r="C1804" s="19">
        <f t="shared" si="309"/>
        <v>1998</v>
      </c>
      <c r="D1804" s="19" t="s">
        <v>8310</v>
      </c>
      <c r="E1804" s="19" t="str">
        <f t="shared" si="308"/>
        <v>Sep</v>
      </c>
      <c r="F1804" s="19">
        <v>23</v>
      </c>
      <c r="G1804" s="40">
        <f t="shared" si="310"/>
        <v>36061</v>
      </c>
      <c r="H1804" s="19">
        <v>0</v>
      </c>
      <c r="I1804" s="19">
        <v>18648.42</v>
      </c>
      <c r="J1804" s="41">
        <v>18648.42</v>
      </c>
      <c r="K1804" s="19" t="s">
        <v>8302</v>
      </c>
      <c r="L1804" s="19" t="str">
        <v>tier - 1</v>
      </c>
      <c r="M1804" s="19" t="s">
        <v>8302</v>
      </c>
      <c r="N1804" s="19" t="str">
        <v>tier - 1</v>
      </c>
      <c r="O1804" s="19" t="s">
        <v>8332</v>
      </c>
      <c r="P1804" s="19" t="str">
        <v>R1019</v>
      </c>
      <c r="Q1804" s="19">
        <f ca="1" t="shared" si="311"/>
        <v>27</v>
      </c>
      <c r="R1804" s="29"/>
      <c r="U1804" s="19" t="s">
        <v>8329</v>
      </c>
      <c r="V1804" s="19" t="str">
        <f t="shared" si="306"/>
        <v>Oct</v>
      </c>
      <c r="X1804" s="19">
        <f t="shared" si="307"/>
        <v>1999</v>
      </c>
      <c r="AG1804" s="19" t="s">
        <v>6464</v>
      </c>
      <c r="AH1804" s="19" t="s">
        <v>8336</v>
      </c>
      <c r="AI1804" s="19" t="s">
        <v>8302</v>
      </c>
      <c r="AJ1804" s="19" t="s">
        <v>8298</v>
      </c>
      <c r="AK1804" s="19" t="str">
        <v>tier - 1</v>
      </c>
      <c r="AL1804" s="19" t="str">
        <v>tier - 3</v>
      </c>
      <c r="AT1804" s="19" t="s">
        <v>8299</v>
      </c>
      <c r="AU1804" s="19" t="str">
        <v>R1013</v>
      </c>
      <c r="BD1804" s="39">
        <v>2004</v>
      </c>
      <c r="BE1804" s="19" t="str">
        <f t="shared" si="313"/>
        <v>Sep</v>
      </c>
      <c r="BF1804" s="19">
        <v>10</v>
      </c>
      <c r="BG1804" s="40">
        <f t="shared" si="314"/>
        <v>38240</v>
      </c>
      <c r="BM1804" s="39">
        <v>1995</v>
      </c>
      <c r="BN1804" s="19" t="str">
        <f t="shared" si="315"/>
        <v>Aug</v>
      </c>
      <c r="BO1804" s="19">
        <v>3</v>
      </c>
      <c r="BP1804" s="40">
        <f t="shared" si="312"/>
        <v>34914</v>
      </c>
      <c r="BQ1804" s="19">
        <f ca="1" t="shared" si="316"/>
        <v>30</v>
      </c>
      <c r="BU1804" s="19">
        <v>18246.5</v>
      </c>
      <c r="BV1804" s="41">
        <v>18246.5</v>
      </c>
    </row>
    <row r="1805" spans="1:74">
      <c r="A1805" s="19" t="s">
        <v>6487</v>
      </c>
      <c r="B1805" s="39">
        <v>1970</v>
      </c>
      <c r="C1805" s="19">
        <f t="shared" si="309"/>
        <v>1970</v>
      </c>
      <c r="D1805" s="19" t="s">
        <v>8329</v>
      </c>
      <c r="E1805" s="19" t="str">
        <f t="shared" si="308"/>
        <v>Oct</v>
      </c>
      <c r="F1805" s="19">
        <v>17</v>
      </c>
      <c r="G1805" s="40">
        <f t="shared" si="310"/>
        <v>25858</v>
      </c>
      <c r="H1805" s="19">
        <v>0</v>
      </c>
      <c r="I1805" s="19">
        <v>18682.74</v>
      </c>
      <c r="J1805" s="41">
        <v>18682.74</v>
      </c>
      <c r="K1805" s="19" t="s">
        <v>8302</v>
      </c>
      <c r="L1805" s="19" t="str">
        <v>tier - 1</v>
      </c>
      <c r="M1805" s="19" t="s">
        <v>8298</v>
      </c>
      <c r="N1805" s="19" t="str">
        <v>tier - 3</v>
      </c>
      <c r="O1805" s="19" t="s">
        <v>8315</v>
      </c>
      <c r="P1805" s="19" t="str">
        <v>R1012</v>
      </c>
      <c r="Q1805" s="19">
        <f ca="1" t="shared" si="311"/>
        <v>55</v>
      </c>
      <c r="R1805" s="29"/>
      <c r="U1805" s="19" t="s">
        <v>8296</v>
      </c>
      <c r="V1805" s="19" t="str">
        <f t="shared" si="306"/>
        <v>Jul</v>
      </c>
      <c r="X1805" s="19">
        <f t="shared" si="307"/>
        <v>1993</v>
      </c>
      <c r="AG1805" s="19" t="s">
        <v>6467</v>
      </c>
      <c r="AH1805" s="19" t="s">
        <v>8336</v>
      </c>
      <c r="AI1805" s="19" t="s">
        <v>8302</v>
      </c>
      <c r="AJ1805" s="19" t="s">
        <v>8302</v>
      </c>
      <c r="AK1805" s="19" t="str">
        <v>tier - 1</v>
      </c>
      <c r="AL1805" s="19" t="str">
        <v>tier - 1</v>
      </c>
      <c r="AT1805" s="19" t="s">
        <v>8299</v>
      </c>
      <c r="AU1805" s="19" t="str">
        <v>R1013</v>
      </c>
      <c r="BD1805" s="39">
        <v>1995</v>
      </c>
      <c r="BE1805" s="19" t="str">
        <f t="shared" si="313"/>
        <v>Aug</v>
      </c>
      <c r="BF1805" s="19">
        <v>3</v>
      </c>
      <c r="BG1805" s="40">
        <f t="shared" si="314"/>
        <v>34914</v>
      </c>
      <c r="BM1805" s="39">
        <v>1992</v>
      </c>
      <c r="BN1805" s="19" t="str">
        <f t="shared" si="315"/>
        <v>Dec</v>
      </c>
      <c r="BO1805" s="19">
        <v>25</v>
      </c>
      <c r="BP1805" s="40">
        <f t="shared" si="312"/>
        <v>33963</v>
      </c>
      <c r="BQ1805" s="19">
        <f ca="1" t="shared" si="316"/>
        <v>32</v>
      </c>
      <c r="BU1805" s="19">
        <v>18259.22</v>
      </c>
      <c r="BV1805" s="41">
        <v>18259.22</v>
      </c>
    </row>
    <row r="1806" spans="1:74">
      <c r="A1806" s="19" t="s">
        <v>6491</v>
      </c>
      <c r="B1806" s="39">
        <v>1967</v>
      </c>
      <c r="C1806" s="19">
        <f t="shared" si="309"/>
        <v>1967</v>
      </c>
      <c r="D1806" s="19" t="s">
        <v>8328</v>
      </c>
      <c r="E1806" s="19" t="str">
        <f t="shared" si="308"/>
        <v>Aug</v>
      </c>
      <c r="F1806" s="19">
        <v>30</v>
      </c>
      <c r="G1806" s="40">
        <f t="shared" si="310"/>
        <v>24714</v>
      </c>
      <c r="H1806" s="19">
        <v>0</v>
      </c>
      <c r="I1806" s="19">
        <v>18694.69</v>
      </c>
      <c r="J1806" s="41">
        <v>18694.69</v>
      </c>
      <c r="K1806" s="19" t="s">
        <v>8302</v>
      </c>
      <c r="L1806" s="19" t="str">
        <v>tier - 1</v>
      </c>
      <c r="M1806" s="19" t="s">
        <v>8302</v>
      </c>
      <c r="N1806" s="19" t="str">
        <v>tier - 1</v>
      </c>
      <c r="O1806" s="19" t="s">
        <v>8338</v>
      </c>
      <c r="P1806" s="19" t="str">
        <v>R1023</v>
      </c>
      <c r="Q1806" s="19">
        <f ca="1" t="shared" si="311"/>
        <v>58</v>
      </c>
      <c r="R1806" s="29"/>
      <c r="U1806" s="19" t="s">
        <v>8296</v>
      </c>
      <c r="V1806" s="19" t="str">
        <f t="shared" ref="V1806:V1869" si="317">SUBSTITUTE(U1806,"?","Sep")</f>
        <v>Jul</v>
      </c>
      <c r="X1806" s="19">
        <f t="shared" ref="X1806:X1869" si="318">IF(B1795="?",ROUND(AVERAGE($B$2:$B$2355),0),B1795)</f>
        <v>1963</v>
      </c>
      <c r="AG1806" s="19" t="s">
        <v>6470</v>
      </c>
      <c r="AH1806" s="19" t="s">
        <v>8336</v>
      </c>
      <c r="AI1806" s="19" t="s">
        <v>8302</v>
      </c>
      <c r="AJ1806" s="19" t="s">
        <v>8298</v>
      </c>
      <c r="AK1806" s="19" t="str">
        <v>tier - 1</v>
      </c>
      <c r="AL1806" s="19" t="str">
        <v>tier - 3</v>
      </c>
      <c r="AT1806" s="19" t="s">
        <v>8330</v>
      </c>
      <c r="AU1806" s="19" t="str">
        <v>R1011</v>
      </c>
      <c r="BD1806" s="39">
        <v>1992</v>
      </c>
      <c r="BE1806" s="19" t="str">
        <f t="shared" si="313"/>
        <v>Dec</v>
      </c>
      <c r="BF1806" s="19">
        <v>25</v>
      </c>
      <c r="BG1806" s="40">
        <f t="shared" si="314"/>
        <v>33963</v>
      </c>
      <c r="BM1806" s="39">
        <v>1995</v>
      </c>
      <c r="BN1806" s="19" t="str">
        <f t="shared" si="315"/>
        <v>Jul</v>
      </c>
      <c r="BO1806" s="19">
        <v>4</v>
      </c>
      <c r="BP1806" s="40">
        <f t="shared" si="312"/>
        <v>34884</v>
      </c>
      <c r="BQ1806" s="19">
        <f ca="1" t="shared" si="316"/>
        <v>30</v>
      </c>
      <c r="BU1806" s="19">
        <v>18310.74</v>
      </c>
      <c r="BV1806" s="41">
        <v>18310.74</v>
      </c>
    </row>
    <row r="1807" spans="1:74">
      <c r="A1807" s="19" t="s">
        <v>6494</v>
      </c>
      <c r="B1807" s="39">
        <v>1992</v>
      </c>
      <c r="C1807" s="19">
        <f t="shared" si="309"/>
        <v>1992</v>
      </c>
      <c r="D1807" s="19" t="s">
        <v>8326</v>
      </c>
      <c r="E1807" s="19" t="str">
        <f t="shared" si="308"/>
        <v>Dec</v>
      </c>
      <c r="F1807" s="19">
        <v>27</v>
      </c>
      <c r="G1807" s="40">
        <f t="shared" si="310"/>
        <v>33965</v>
      </c>
      <c r="H1807" s="19">
        <v>3</v>
      </c>
      <c r="I1807" s="19">
        <v>18765.88</v>
      </c>
      <c r="J1807" s="41">
        <v>18765.88</v>
      </c>
      <c r="K1807" s="19" t="s">
        <v>8302</v>
      </c>
      <c r="L1807" s="19" t="str">
        <v>tier - 1</v>
      </c>
      <c r="M1807" s="19" t="s">
        <v>8297</v>
      </c>
      <c r="N1807" s="19" t="str">
        <v>tier - 2</v>
      </c>
      <c r="O1807" s="19" t="s">
        <v>8315</v>
      </c>
      <c r="P1807" s="19" t="str">
        <v>R1012</v>
      </c>
      <c r="Q1807" s="19">
        <f ca="1" t="shared" si="311"/>
        <v>32</v>
      </c>
      <c r="R1807" s="29"/>
      <c r="U1807" s="19" t="s">
        <v>8303</v>
      </c>
      <c r="V1807" s="19" t="str">
        <f t="shared" si="317"/>
        <v>Jun</v>
      </c>
      <c r="X1807" s="19">
        <f t="shared" si="318"/>
        <v>1997</v>
      </c>
      <c r="AG1807" s="19" t="s">
        <v>6473</v>
      </c>
      <c r="AH1807" s="19" t="s">
        <v>8336</v>
      </c>
      <c r="AI1807" s="19" t="s">
        <v>8302</v>
      </c>
      <c r="AJ1807" s="19" t="s">
        <v>8298</v>
      </c>
      <c r="AK1807" s="19" t="str">
        <v>tier - 1</v>
      </c>
      <c r="AL1807" s="19" t="str">
        <v>tier - 3</v>
      </c>
      <c r="AT1807" s="19" t="s">
        <v>8315</v>
      </c>
      <c r="AU1807" s="19" t="str">
        <v>R1012</v>
      </c>
      <c r="BD1807" s="39">
        <v>1995</v>
      </c>
      <c r="BE1807" s="19" t="str">
        <f t="shared" si="313"/>
        <v>Jul</v>
      </c>
      <c r="BF1807" s="19">
        <v>4</v>
      </c>
      <c r="BG1807" s="40">
        <f t="shared" si="314"/>
        <v>34884</v>
      </c>
      <c r="BM1807" s="39">
        <v>1999</v>
      </c>
      <c r="BN1807" s="19" t="str">
        <f t="shared" si="315"/>
        <v>Dec</v>
      </c>
      <c r="BO1807" s="19">
        <v>15</v>
      </c>
      <c r="BP1807" s="40">
        <f t="shared" si="312"/>
        <v>36509</v>
      </c>
      <c r="BQ1807" s="19">
        <f ca="1" t="shared" si="316"/>
        <v>25</v>
      </c>
      <c r="BU1807" s="19">
        <v>18328.24</v>
      </c>
      <c r="BV1807" s="41">
        <v>18328.24</v>
      </c>
    </row>
    <row r="1808" spans="1:74">
      <c r="A1808" s="19" t="s">
        <v>6497</v>
      </c>
      <c r="B1808" s="39">
        <v>1979</v>
      </c>
      <c r="C1808" s="19">
        <f t="shared" si="309"/>
        <v>1979</v>
      </c>
      <c r="D1808" s="19" t="s">
        <v>8301</v>
      </c>
      <c r="E1808" s="19" t="str">
        <f t="shared" si="308"/>
        <v>Nov</v>
      </c>
      <c r="F1808" s="19">
        <v>19</v>
      </c>
      <c r="G1808" s="40">
        <f t="shared" si="310"/>
        <v>29178</v>
      </c>
      <c r="H1808" s="19">
        <v>2</v>
      </c>
      <c r="I1808" s="19">
        <v>18767.74</v>
      </c>
      <c r="J1808" s="41">
        <v>18767.74</v>
      </c>
      <c r="K1808" s="19" t="s">
        <v>8302</v>
      </c>
      <c r="L1808" s="19" t="str">
        <v>tier - 1</v>
      </c>
      <c r="M1808" s="19" t="s">
        <v>8302</v>
      </c>
      <c r="N1808" s="19" t="str">
        <v>tier - 1</v>
      </c>
      <c r="O1808" s="19" t="s">
        <v>8299</v>
      </c>
      <c r="P1808" s="19" t="str">
        <v>R1013</v>
      </c>
      <c r="Q1808" s="19">
        <f ca="1" t="shared" si="311"/>
        <v>45</v>
      </c>
      <c r="R1808" s="29"/>
      <c r="U1808" s="19" t="s">
        <v>8310</v>
      </c>
      <c r="V1808" s="19" t="str">
        <f t="shared" si="317"/>
        <v>Sep</v>
      </c>
      <c r="X1808" s="19">
        <f t="shared" si="318"/>
        <v>2004</v>
      </c>
      <c r="AG1808" s="19" t="s">
        <v>6475</v>
      </c>
      <c r="AH1808" s="19" t="s">
        <v>8336</v>
      </c>
      <c r="AI1808" s="19" t="s">
        <v>8302</v>
      </c>
      <c r="AJ1808" s="19" t="s">
        <v>8297</v>
      </c>
      <c r="AK1808" s="19" t="str">
        <v>tier - 1</v>
      </c>
      <c r="AL1808" s="19" t="str">
        <v>tier - 2</v>
      </c>
      <c r="AT1808" s="19" t="s">
        <v>8299</v>
      </c>
      <c r="AU1808" s="19" t="str">
        <v>R1013</v>
      </c>
      <c r="BD1808" s="39">
        <v>1999</v>
      </c>
      <c r="BE1808" s="19" t="str">
        <f t="shared" si="313"/>
        <v>Dec</v>
      </c>
      <c r="BF1808" s="19">
        <v>15</v>
      </c>
      <c r="BG1808" s="40">
        <f t="shared" si="314"/>
        <v>36509</v>
      </c>
      <c r="BM1808" s="39">
        <v>1964</v>
      </c>
      <c r="BN1808" s="19" t="str">
        <f t="shared" si="315"/>
        <v>Sep</v>
      </c>
      <c r="BO1808" s="19">
        <v>26</v>
      </c>
      <c r="BP1808" s="40">
        <f t="shared" si="312"/>
        <v>23646</v>
      </c>
      <c r="BQ1808" s="19">
        <f ca="1" t="shared" si="316"/>
        <v>61</v>
      </c>
      <c r="BU1808" s="19">
        <v>18443.11</v>
      </c>
      <c r="BV1808" s="41">
        <v>18443.11</v>
      </c>
    </row>
    <row r="1809" spans="1:74">
      <c r="A1809" s="19" t="s">
        <v>6499</v>
      </c>
      <c r="B1809" s="39">
        <v>1995</v>
      </c>
      <c r="C1809" s="19">
        <f t="shared" si="309"/>
        <v>1995</v>
      </c>
      <c r="D1809" s="19" t="s">
        <v>8301</v>
      </c>
      <c r="E1809" s="19" t="str">
        <f t="shared" si="308"/>
        <v>Nov</v>
      </c>
      <c r="F1809" s="19">
        <v>28</v>
      </c>
      <c r="G1809" s="40">
        <f t="shared" si="310"/>
        <v>35031</v>
      </c>
      <c r="H1809" s="19">
        <v>3</v>
      </c>
      <c r="I1809" s="19">
        <v>18804.75</v>
      </c>
      <c r="J1809" s="41">
        <v>18804.75</v>
      </c>
      <c r="K1809" s="19" t="s">
        <v>8302</v>
      </c>
      <c r="L1809" s="19" t="str">
        <v>tier - 1</v>
      </c>
      <c r="M1809" s="19" t="s">
        <v>8302</v>
      </c>
      <c r="N1809" s="19" t="str">
        <v>tier - 1</v>
      </c>
      <c r="O1809" s="19" t="s">
        <v>8315</v>
      </c>
      <c r="P1809" s="19" t="str">
        <v>R1012</v>
      </c>
      <c r="Q1809" s="19">
        <f ca="1" t="shared" si="311"/>
        <v>29</v>
      </c>
      <c r="R1809" s="29"/>
      <c r="U1809" s="19" t="s">
        <v>8328</v>
      </c>
      <c r="V1809" s="19" t="str">
        <f t="shared" si="317"/>
        <v>Aug</v>
      </c>
      <c r="X1809" s="19">
        <f t="shared" si="318"/>
        <v>1995</v>
      </c>
      <c r="AG1809" s="19" t="s">
        <v>6478</v>
      </c>
      <c r="AH1809" s="19" t="s">
        <v>8336</v>
      </c>
      <c r="AI1809" s="19" t="s">
        <v>8302</v>
      </c>
      <c r="AJ1809" s="19" t="s">
        <v>8297</v>
      </c>
      <c r="AK1809" s="19" t="str">
        <v>tier - 1</v>
      </c>
      <c r="AL1809" s="19" t="str">
        <v>tier - 2</v>
      </c>
      <c r="AT1809" s="19" t="s">
        <v>8315</v>
      </c>
      <c r="AU1809" s="19" t="str">
        <v>R1012</v>
      </c>
      <c r="BD1809" s="39">
        <v>1964</v>
      </c>
      <c r="BE1809" s="19" t="str">
        <f t="shared" si="313"/>
        <v>Sep</v>
      </c>
      <c r="BF1809" s="19">
        <v>26</v>
      </c>
      <c r="BG1809" s="40">
        <f t="shared" si="314"/>
        <v>23646</v>
      </c>
      <c r="BM1809" s="39">
        <v>1986</v>
      </c>
      <c r="BN1809" s="19" t="str">
        <f t="shared" si="315"/>
        <v>Aug</v>
      </c>
      <c r="BO1809" s="19">
        <v>12</v>
      </c>
      <c r="BP1809" s="40">
        <f t="shared" si="312"/>
        <v>31636</v>
      </c>
      <c r="BQ1809" s="19">
        <f ca="1" t="shared" si="316"/>
        <v>39</v>
      </c>
      <c r="BU1809" s="19">
        <v>18608.26</v>
      </c>
      <c r="BV1809" s="41">
        <v>18608.26</v>
      </c>
    </row>
    <row r="1810" spans="1:74">
      <c r="A1810" s="19" t="s">
        <v>6502</v>
      </c>
      <c r="B1810" s="39">
        <v>1979</v>
      </c>
      <c r="C1810" s="19">
        <f t="shared" si="309"/>
        <v>1979</v>
      </c>
      <c r="D1810" s="19" t="s">
        <v>8329</v>
      </c>
      <c r="E1810" s="19" t="str">
        <f t="shared" si="308"/>
        <v>Oct</v>
      </c>
      <c r="F1810" s="19">
        <v>15</v>
      </c>
      <c r="G1810" s="40">
        <f t="shared" si="310"/>
        <v>29143</v>
      </c>
      <c r="H1810" s="19">
        <v>2</v>
      </c>
      <c r="I1810" s="19">
        <v>18806.15</v>
      </c>
      <c r="J1810" s="41">
        <v>18806.15</v>
      </c>
      <c r="K1810" s="19" t="s">
        <v>8302</v>
      </c>
      <c r="L1810" s="19" t="str">
        <v>tier - 1</v>
      </c>
      <c r="M1810" s="19" t="s">
        <v>8297</v>
      </c>
      <c r="N1810" s="19" t="str">
        <v>tier - 2</v>
      </c>
      <c r="O1810" s="19" t="s">
        <v>8299</v>
      </c>
      <c r="P1810" s="19" t="str">
        <v>R1013</v>
      </c>
      <c r="Q1810" s="19">
        <f ca="1" t="shared" si="311"/>
        <v>46</v>
      </c>
      <c r="R1810" s="29"/>
      <c r="U1810" s="19" t="s">
        <v>8326</v>
      </c>
      <c r="V1810" s="19" t="str">
        <f t="shared" si="317"/>
        <v>Dec</v>
      </c>
      <c r="X1810" s="19">
        <f t="shared" si="318"/>
        <v>1992</v>
      </c>
      <c r="AG1810" s="19" t="s">
        <v>6482</v>
      </c>
      <c r="AH1810" s="19" t="s">
        <v>8336</v>
      </c>
      <c r="AI1810" s="19" t="s">
        <v>8302</v>
      </c>
      <c r="AJ1810" s="19" t="s">
        <v>8298</v>
      </c>
      <c r="AK1810" s="19" t="str">
        <v>tier - 1</v>
      </c>
      <c r="AL1810" s="19" t="str">
        <v>tier - 3</v>
      </c>
      <c r="AT1810" s="19" t="s">
        <v>8330</v>
      </c>
      <c r="AU1810" s="19" t="str">
        <v>R1011</v>
      </c>
      <c r="BD1810" s="39">
        <v>1986</v>
      </c>
      <c r="BE1810" s="19" t="str">
        <f t="shared" si="313"/>
        <v>Aug</v>
      </c>
      <c r="BF1810" s="19">
        <v>12</v>
      </c>
      <c r="BG1810" s="40">
        <f t="shared" si="314"/>
        <v>31636</v>
      </c>
      <c r="BM1810" s="39">
        <v>1998</v>
      </c>
      <c r="BN1810" s="19" t="str">
        <f t="shared" si="315"/>
        <v>Sep</v>
      </c>
      <c r="BO1810" s="19">
        <v>23</v>
      </c>
      <c r="BP1810" s="40">
        <f t="shared" si="312"/>
        <v>36061</v>
      </c>
      <c r="BQ1810" s="19">
        <f ca="1" t="shared" si="316"/>
        <v>27</v>
      </c>
      <c r="BU1810" s="19">
        <v>18648.42</v>
      </c>
      <c r="BV1810" s="41">
        <v>18648.42</v>
      </c>
    </row>
    <row r="1811" spans="1:74">
      <c r="A1811" s="19" t="s">
        <v>6505</v>
      </c>
      <c r="B1811" s="39">
        <v>1962</v>
      </c>
      <c r="C1811" s="19">
        <f t="shared" si="309"/>
        <v>1962</v>
      </c>
      <c r="D1811" s="19" t="s">
        <v>8326</v>
      </c>
      <c r="E1811" s="19" t="str">
        <f t="shared" si="308"/>
        <v>Dec</v>
      </c>
      <c r="F1811" s="19">
        <v>18</v>
      </c>
      <c r="G1811" s="40">
        <f t="shared" si="310"/>
        <v>22998</v>
      </c>
      <c r="H1811" s="19">
        <v>0</v>
      </c>
      <c r="I1811" s="19">
        <v>18815.53</v>
      </c>
      <c r="J1811" s="41">
        <v>18815.53</v>
      </c>
      <c r="K1811" s="19" t="s">
        <v>8302</v>
      </c>
      <c r="L1811" s="19" t="str">
        <v>tier - 1</v>
      </c>
      <c r="M1811" s="19" t="s">
        <v>8302</v>
      </c>
      <c r="N1811" s="19" t="str">
        <v>tier - 1</v>
      </c>
      <c r="O1811" s="19" t="s">
        <v>8338</v>
      </c>
      <c r="P1811" s="19" t="str">
        <v>R1023</v>
      </c>
      <c r="Q1811" s="19">
        <f ca="1" t="shared" si="311"/>
        <v>62</v>
      </c>
      <c r="R1811" s="29"/>
      <c r="U1811" s="19" t="s">
        <v>8296</v>
      </c>
      <c r="V1811" s="19" t="str">
        <f t="shared" si="317"/>
        <v>Jul</v>
      </c>
      <c r="X1811" s="19">
        <f t="shared" si="318"/>
        <v>1995</v>
      </c>
      <c r="AG1811" s="19" t="s">
        <v>6485</v>
      </c>
      <c r="AH1811" s="19" t="s">
        <v>8336</v>
      </c>
      <c r="AI1811" s="19" t="s">
        <v>8302</v>
      </c>
      <c r="AJ1811" s="19" t="s">
        <v>8302</v>
      </c>
      <c r="AK1811" s="19" t="str">
        <v>tier - 1</v>
      </c>
      <c r="AL1811" s="19" t="str">
        <v>tier - 1</v>
      </c>
      <c r="AT1811" s="19" t="s">
        <v>8332</v>
      </c>
      <c r="AU1811" s="19" t="str">
        <v>R1019</v>
      </c>
      <c r="BD1811" s="39">
        <v>1998</v>
      </c>
      <c r="BE1811" s="19" t="str">
        <f t="shared" si="313"/>
        <v>Sep</v>
      </c>
      <c r="BF1811" s="19">
        <v>23</v>
      </c>
      <c r="BG1811" s="40">
        <f t="shared" si="314"/>
        <v>36061</v>
      </c>
      <c r="BM1811" s="39">
        <v>1970</v>
      </c>
      <c r="BN1811" s="19" t="str">
        <f t="shared" si="315"/>
        <v>Oct</v>
      </c>
      <c r="BO1811" s="19">
        <v>17</v>
      </c>
      <c r="BP1811" s="40">
        <f t="shared" si="312"/>
        <v>25858</v>
      </c>
      <c r="BQ1811" s="19">
        <f ca="1" t="shared" si="316"/>
        <v>55</v>
      </c>
      <c r="BU1811" s="19">
        <v>18682.74</v>
      </c>
      <c r="BV1811" s="41">
        <v>18682.74</v>
      </c>
    </row>
    <row r="1812" spans="1:74">
      <c r="A1812" s="19" t="s">
        <v>6508</v>
      </c>
      <c r="B1812" s="39">
        <v>2003</v>
      </c>
      <c r="C1812" s="19">
        <f t="shared" si="309"/>
        <v>2003</v>
      </c>
      <c r="D1812" s="19" t="s">
        <v>8296</v>
      </c>
      <c r="E1812" s="19" t="str">
        <f t="shared" si="308"/>
        <v>Jul</v>
      </c>
      <c r="F1812" s="19">
        <v>24</v>
      </c>
      <c r="G1812" s="40">
        <f t="shared" si="310"/>
        <v>37826</v>
      </c>
      <c r="H1812" s="19">
        <v>3</v>
      </c>
      <c r="I1812" s="19">
        <v>18838.7</v>
      </c>
      <c r="J1812" s="41">
        <v>18838.7</v>
      </c>
      <c r="K1812" s="19" t="s">
        <v>8302</v>
      </c>
      <c r="L1812" s="19" t="str">
        <v>tier - 1</v>
      </c>
      <c r="M1812" s="19" t="s">
        <v>8298</v>
      </c>
      <c r="N1812" s="19" t="str">
        <v>tier - 3</v>
      </c>
      <c r="O1812" s="19" t="s">
        <v>8315</v>
      </c>
      <c r="P1812" s="19" t="str">
        <v>R1012</v>
      </c>
      <c r="Q1812" s="19">
        <f ca="1" t="shared" si="311"/>
        <v>22</v>
      </c>
      <c r="R1812" s="29"/>
      <c r="U1812" s="19" t="s">
        <v>8326</v>
      </c>
      <c r="V1812" s="19" t="str">
        <f t="shared" si="317"/>
        <v>Dec</v>
      </c>
      <c r="X1812" s="19">
        <f t="shared" si="318"/>
        <v>1999</v>
      </c>
      <c r="AG1812" s="19" t="s">
        <v>6487</v>
      </c>
      <c r="AH1812" s="19" t="s">
        <v>8336</v>
      </c>
      <c r="AI1812" s="19" t="s">
        <v>8302</v>
      </c>
      <c r="AJ1812" s="19" t="s">
        <v>8298</v>
      </c>
      <c r="AK1812" s="19" t="str">
        <v>tier - 1</v>
      </c>
      <c r="AL1812" s="19" t="str">
        <v>tier - 3</v>
      </c>
      <c r="AT1812" s="19" t="s">
        <v>8315</v>
      </c>
      <c r="AU1812" s="19" t="str">
        <v>R1012</v>
      </c>
      <c r="BD1812" s="39">
        <v>1970</v>
      </c>
      <c r="BE1812" s="19" t="str">
        <f t="shared" si="313"/>
        <v>Oct</v>
      </c>
      <c r="BF1812" s="19">
        <v>17</v>
      </c>
      <c r="BG1812" s="40">
        <f t="shared" si="314"/>
        <v>25858</v>
      </c>
      <c r="BM1812" s="39">
        <v>1967</v>
      </c>
      <c r="BN1812" s="19" t="str">
        <f t="shared" si="315"/>
        <v>Aug</v>
      </c>
      <c r="BO1812" s="19">
        <v>30</v>
      </c>
      <c r="BP1812" s="40">
        <f t="shared" si="312"/>
        <v>24714</v>
      </c>
      <c r="BQ1812" s="19">
        <f ca="1" t="shared" si="316"/>
        <v>58</v>
      </c>
      <c r="BU1812" s="19">
        <v>18694.69</v>
      </c>
      <c r="BV1812" s="41">
        <v>18694.69</v>
      </c>
    </row>
    <row r="1813" spans="1:74">
      <c r="A1813" s="19" t="s">
        <v>6512</v>
      </c>
      <c r="B1813" s="39">
        <v>1963</v>
      </c>
      <c r="C1813" s="19">
        <f t="shared" si="309"/>
        <v>1963</v>
      </c>
      <c r="D1813" s="19" t="s">
        <v>8326</v>
      </c>
      <c r="E1813" s="19" t="str">
        <f t="shared" si="308"/>
        <v>Dec</v>
      </c>
      <c r="F1813" s="19">
        <v>6</v>
      </c>
      <c r="G1813" s="40">
        <f t="shared" si="310"/>
        <v>23351</v>
      </c>
      <c r="H1813" s="19">
        <v>0</v>
      </c>
      <c r="I1813" s="19">
        <v>18883.33</v>
      </c>
      <c r="J1813" s="41">
        <v>18883.33</v>
      </c>
      <c r="K1813" s="19" t="s">
        <v>8302</v>
      </c>
      <c r="L1813" s="19" t="str">
        <v>tier - 1</v>
      </c>
      <c r="M1813" s="19" t="s">
        <v>8302</v>
      </c>
      <c r="N1813" s="19" t="str">
        <v>tier - 1</v>
      </c>
      <c r="O1813" s="19" t="s">
        <v>8343</v>
      </c>
      <c r="P1813" s="19" t="str">
        <v>R1026</v>
      </c>
      <c r="Q1813" s="19">
        <f ca="1" t="shared" si="311"/>
        <v>61</v>
      </c>
      <c r="R1813" s="29"/>
      <c r="U1813" s="19" t="s">
        <v>8310</v>
      </c>
      <c r="V1813" s="19" t="str">
        <f t="shared" si="317"/>
        <v>Sep</v>
      </c>
      <c r="X1813" s="19">
        <f t="shared" si="318"/>
        <v>1964</v>
      </c>
      <c r="AG1813" s="19" t="s">
        <v>6491</v>
      </c>
      <c r="AH1813" s="19" t="s">
        <v>8336</v>
      </c>
      <c r="AI1813" s="19" t="s">
        <v>8302</v>
      </c>
      <c r="AJ1813" s="19" t="s">
        <v>8302</v>
      </c>
      <c r="AK1813" s="19" t="str">
        <v>tier - 1</v>
      </c>
      <c r="AL1813" s="19" t="str">
        <v>tier - 1</v>
      </c>
      <c r="AT1813" s="19" t="s">
        <v>8338</v>
      </c>
      <c r="AU1813" s="19" t="str">
        <v>R1023</v>
      </c>
      <c r="BD1813" s="39">
        <v>1967</v>
      </c>
      <c r="BE1813" s="19" t="str">
        <f t="shared" si="313"/>
        <v>Aug</v>
      </c>
      <c r="BF1813" s="19">
        <v>30</v>
      </c>
      <c r="BG1813" s="40">
        <f t="shared" si="314"/>
        <v>24714</v>
      </c>
      <c r="BM1813" s="39">
        <v>1992</v>
      </c>
      <c r="BN1813" s="19" t="str">
        <f t="shared" si="315"/>
        <v>Dec</v>
      </c>
      <c r="BO1813" s="19">
        <v>27</v>
      </c>
      <c r="BP1813" s="40">
        <f t="shared" si="312"/>
        <v>33965</v>
      </c>
      <c r="BQ1813" s="19">
        <f ca="1" t="shared" si="316"/>
        <v>32</v>
      </c>
      <c r="BU1813" s="19">
        <v>18765.88</v>
      </c>
      <c r="BV1813" s="41">
        <v>18765.88</v>
      </c>
    </row>
    <row r="1814" spans="1:74">
      <c r="A1814" s="19" t="s">
        <v>6516</v>
      </c>
      <c r="B1814" s="39">
        <v>1995</v>
      </c>
      <c r="C1814" s="19">
        <f t="shared" si="309"/>
        <v>1995</v>
      </c>
      <c r="D1814" s="19" t="s">
        <v>8310</v>
      </c>
      <c r="E1814" s="19" t="str">
        <f t="shared" si="308"/>
        <v>Sep</v>
      </c>
      <c r="F1814" s="19">
        <v>27</v>
      </c>
      <c r="G1814" s="40">
        <f t="shared" si="310"/>
        <v>34969</v>
      </c>
      <c r="H1814" s="19">
        <v>1</v>
      </c>
      <c r="I1814" s="19">
        <v>18903.49</v>
      </c>
      <c r="J1814" s="41">
        <v>18903.49</v>
      </c>
      <c r="K1814" s="19" t="s">
        <v>8302</v>
      </c>
      <c r="L1814" s="19" t="str">
        <v>tier - 1</v>
      </c>
      <c r="M1814" s="19" t="s">
        <v>8297</v>
      </c>
      <c r="N1814" s="19" t="str">
        <v>tier - 2</v>
      </c>
      <c r="O1814" s="19" t="s">
        <v>8337</v>
      </c>
      <c r="P1814" s="19" t="str">
        <v>R1024</v>
      </c>
      <c r="Q1814" s="19">
        <f ca="1" t="shared" si="311"/>
        <v>30</v>
      </c>
      <c r="R1814" s="29"/>
      <c r="U1814" s="19" t="s">
        <v>8328</v>
      </c>
      <c r="V1814" s="19" t="str">
        <f t="shared" si="317"/>
        <v>Aug</v>
      </c>
      <c r="X1814" s="19">
        <f t="shared" si="318"/>
        <v>1986</v>
      </c>
      <c r="AG1814" s="19" t="s">
        <v>6494</v>
      </c>
      <c r="AH1814" s="19" t="s">
        <v>8336</v>
      </c>
      <c r="AI1814" s="19" t="s">
        <v>8302</v>
      </c>
      <c r="AJ1814" s="19" t="s">
        <v>8297</v>
      </c>
      <c r="AK1814" s="19" t="str">
        <v>tier - 1</v>
      </c>
      <c r="AL1814" s="19" t="str">
        <v>tier - 2</v>
      </c>
      <c r="AT1814" s="19" t="s">
        <v>8315</v>
      </c>
      <c r="AU1814" s="19" t="str">
        <v>R1012</v>
      </c>
      <c r="BD1814" s="39">
        <v>1992</v>
      </c>
      <c r="BE1814" s="19" t="str">
        <f t="shared" si="313"/>
        <v>Dec</v>
      </c>
      <c r="BF1814" s="19">
        <v>27</v>
      </c>
      <c r="BG1814" s="40">
        <f t="shared" si="314"/>
        <v>33965</v>
      </c>
      <c r="BM1814" s="39">
        <v>1979</v>
      </c>
      <c r="BN1814" s="19" t="str">
        <f t="shared" si="315"/>
        <v>Nov</v>
      </c>
      <c r="BO1814" s="19">
        <v>19</v>
      </c>
      <c r="BP1814" s="40">
        <f t="shared" si="312"/>
        <v>29178</v>
      </c>
      <c r="BQ1814" s="19">
        <f ca="1" t="shared" si="316"/>
        <v>45</v>
      </c>
      <c r="BU1814" s="19">
        <v>18767.74</v>
      </c>
      <c r="BV1814" s="41">
        <v>18767.74</v>
      </c>
    </row>
    <row r="1815" spans="1:74">
      <c r="A1815" s="19" t="s">
        <v>6519</v>
      </c>
      <c r="B1815" s="39">
        <v>1969</v>
      </c>
      <c r="C1815" s="19">
        <f t="shared" si="309"/>
        <v>1969</v>
      </c>
      <c r="D1815" s="19" t="s">
        <v>8328</v>
      </c>
      <c r="E1815" s="19" t="str">
        <f t="shared" si="308"/>
        <v>Aug</v>
      </c>
      <c r="F1815" s="19">
        <v>3</v>
      </c>
      <c r="G1815" s="40">
        <f t="shared" si="310"/>
        <v>25418</v>
      </c>
      <c r="H1815" s="19">
        <v>0</v>
      </c>
      <c r="I1815" s="19">
        <v>18932.81</v>
      </c>
      <c r="J1815" s="41">
        <v>18932.81</v>
      </c>
      <c r="K1815" s="19" t="s">
        <v>8302</v>
      </c>
      <c r="L1815" s="19" t="str">
        <v>tier - 1</v>
      </c>
      <c r="M1815" s="19" t="s">
        <v>8298</v>
      </c>
      <c r="N1815" s="19" t="str">
        <v>tier - 3</v>
      </c>
      <c r="O1815" s="19" t="s">
        <v>8315</v>
      </c>
      <c r="P1815" s="19" t="str">
        <v>R1012</v>
      </c>
      <c r="Q1815" s="19">
        <f ca="1" t="shared" si="311"/>
        <v>56</v>
      </c>
      <c r="R1815" s="29"/>
      <c r="U1815" s="19" t="s">
        <v>8310</v>
      </c>
      <c r="V1815" s="19" t="str">
        <f t="shared" si="317"/>
        <v>Sep</v>
      </c>
      <c r="X1815" s="19">
        <f t="shared" si="318"/>
        <v>1998</v>
      </c>
      <c r="AG1815" s="19" t="s">
        <v>6497</v>
      </c>
      <c r="AH1815" s="19" t="s">
        <v>8336</v>
      </c>
      <c r="AI1815" s="19" t="s">
        <v>8302</v>
      </c>
      <c r="AJ1815" s="19" t="s">
        <v>8302</v>
      </c>
      <c r="AK1815" s="19" t="str">
        <v>tier - 1</v>
      </c>
      <c r="AL1815" s="19" t="str">
        <v>tier - 1</v>
      </c>
      <c r="AT1815" s="19" t="s">
        <v>8299</v>
      </c>
      <c r="AU1815" s="19" t="str">
        <v>R1013</v>
      </c>
      <c r="BD1815" s="39">
        <v>1979</v>
      </c>
      <c r="BE1815" s="19" t="str">
        <f t="shared" si="313"/>
        <v>Nov</v>
      </c>
      <c r="BF1815" s="19">
        <v>19</v>
      </c>
      <c r="BG1815" s="40">
        <f t="shared" si="314"/>
        <v>29178</v>
      </c>
      <c r="BM1815" s="39">
        <v>1995</v>
      </c>
      <c r="BN1815" s="19" t="str">
        <f t="shared" si="315"/>
        <v>Nov</v>
      </c>
      <c r="BO1815" s="19">
        <v>28</v>
      </c>
      <c r="BP1815" s="40">
        <f t="shared" si="312"/>
        <v>35031</v>
      </c>
      <c r="BQ1815" s="19">
        <f ca="1" t="shared" si="316"/>
        <v>29</v>
      </c>
      <c r="BU1815" s="19">
        <v>18804.75</v>
      </c>
      <c r="BV1815" s="41">
        <v>18804.75</v>
      </c>
    </row>
    <row r="1816" spans="1:74">
      <c r="A1816" s="19" t="s">
        <v>6522</v>
      </c>
      <c r="B1816" s="39">
        <v>1963</v>
      </c>
      <c r="C1816" s="19">
        <f t="shared" si="309"/>
        <v>1963</v>
      </c>
      <c r="D1816" s="19" t="s">
        <v>8329</v>
      </c>
      <c r="E1816" s="19" t="str">
        <f t="shared" si="308"/>
        <v>Oct</v>
      </c>
      <c r="F1816" s="19">
        <v>20</v>
      </c>
      <c r="G1816" s="40">
        <f t="shared" si="310"/>
        <v>23304</v>
      </c>
      <c r="H1816" s="19">
        <v>0</v>
      </c>
      <c r="I1816" s="19">
        <v>18954.56</v>
      </c>
      <c r="J1816" s="41">
        <v>18954.56</v>
      </c>
      <c r="K1816" s="19" t="s">
        <v>8302</v>
      </c>
      <c r="L1816" s="19" t="str">
        <v>tier - 1</v>
      </c>
      <c r="M1816" s="19" t="s">
        <v>8302</v>
      </c>
      <c r="N1816" s="19" t="str">
        <v>tier - 1</v>
      </c>
      <c r="O1816" s="19" t="s">
        <v>8343</v>
      </c>
      <c r="P1816" s="19" t="str">
        <v>R1026</v>
      </c>
      <c r="Q1816" s="19">
        <f ca="1" t="shared" si="311"/>
        <v>62</v>
      </c>
      <c r="R1816" s="29"/>
      <c r="U1816" s="19" t="s">
        <v>8329</v>
      </c>
      <c r="V1816" s="19" t="str">
        <f t="shared" si="317"/>
        <v>Oct</v>
      </c>
      <c r="X1816" s="19">
        <f t="shared" si="318"/>
        <v>1970</v>
      </c>
      <c r="AG1816" s="19" t="s">
        <v>6499</v>
      </c>
      <c r="AH1816" s="19" t="s">
        <v>8336</v>
      </c>
      <c r="AI1816" s="19" t="s">
        <v>8302</v>
      </c>
      <c r="AJ1816" s="19" t="s">
        <v>8302</v>
      </c>
      <c r="AK1816" s="19" t="str">
        <v>tier - 1</v>
      </c>
      <c r="AL1816" s="19" t="str">
        <v>tier - 1</v>
      </c>
      <c r="AT1816" s="19" t="s">
        <v>8315</v>
      </c>
      <c r="AU1816" s="19" t="str">
        <v>R1012</v>
      </c>
      <c r="BD1816" s="39">
        <v>1995</v>
      </c>
      <c r="BE1816" s="19" t="str">
        <f t="shared" si="313"/>
        <v>Nov</v>
      </c>
      <c r="BF1816" s="19">
        <v>28</v>
      </c>
      <c r="BG1816" s="40">
        <f t="shared" si="314"/>
        <v>35031</v>
      </c>
      <c r="BM1816" s="39">
        <v>1979</v>
      </c>
      <c r="BN1816" s="19" t="str">
        <f t="shared" si="315"/>
        <v>Oct</v>
      </c>
      <c r="BO1816" s="19">
        <v>15</v>
      </c>
      <c r="BP1816" s="40">
        <f t="shared" si="312"/>
        <v>29143</v>
      </c>
      <c r="BQ1816" s="19">
        <f ca="1" t="shared" si="316"/>
        <v>46</v>
      </c>
      <c r="BU1816" s="19">
        <v>18806.15</v>
      </c>
      <c r="BV1816" s="41">
        <v>18806.15</v>
      </c>
    </row>
    <row r="1817" spans="1:74">
      <c r="A1817" s="19" t="s">
        <v>6526</v>
      </c>
      <c r="B1817" s="39">
        <v>1998</v>
      </c>
      <c r="C1817" s="19">
        <f t="shared" si="309"/>
        <v>1998</v>
      </c>
      <c r="D1817" s="19" t="s">
        <v>8328</v>
      </c>
      <c r="E1817" s="19" t="str">
        <f t="shared" si="308"/>
        <v>Aug</v>
      </c>
      <c r="F1817" s="19">
        <v>6</v>
      </c>
      <c r="G1817" s="40">
        <f t="shared" si="310"/>
        <v>36013</v>
      </c>
      <c r="H1817" s="19">
        <v>0</v>
      </c>
      <c r="I1817" s="19">
        <v>18955.22</v>
      </c>
      <c r="J1817" s="41">
        <v>18955.22</v>
      </c>
      <c r="K1817" s="19" t="s">
        <v>8302</v>
      </c>
      <c r="L1817" s="19" t="str">
        <v>tier - 1</v>
      </c>
      <c r="M1817" s="19" t="s">
        <v>8298</v>
      </c>
      <c r="N1817" s="19" t="str">
        <v>tier - 3</v>
      </c>
      <c r="O1817" s="19" t="s">
        <v>8330</v>
      </c>
      <c r="P1817" s="19" t="str">
        <v>R1011</v>
      </c>
      <c r="Q1817" s="19">
        <f ca="1" t="shared" si="311"/>
        <v>27</v>
      </c>
      <c r="R1817" s="29"/>
      <c r="U1817" s="19" t="s">
        <v>8328</v>
      </c>
      <c r="V1817" s="19" t="str">
        <f t="shared" si="317"/>
        <v>Aug</v>
      </c>
      <c r="X1817" s="19">
        <f t="shared" si="318"/>
        <v>1967</v>
      </c>
      <c r="AG1817" s="19" t="s">
        <v>6502</v>
      </c>
      <c r="AH1817" s="19" t="s">
        <v>8336</v>
      </c>
      <c r="AI1817" s="19" t="s">
        <v>8302</v>
      </c>
      <c r="AJ1817" s="19" t="s">
        <v>8297</v>
      </c>
      <c r="AK1817" s="19" t="str">
        <v>tier - 1</v>
      </c>
      <c r="AL1817" s="19" t="str">
        <v>tier - 2</v>
      </c>
      <c r="AT1817" s="19" t="s">
        <v>8299</v>
      </c>
      <c r="AU1817" s="19" t="str">
        <v>R1013</v>
      </c>
      <c r="BD1817" s="39">
        <v>1979</v>
      </c>
      <c r="BE1817" s="19" t="str">
        <f t="shared" si="313"/>
        <v>Oct</v>
      </c>
      <c r="BF1817" s="19">
        <v>15</v>
      </c>
      <c r="BG1817" s="40">
        <f t="shared" si="314"/>
        <v>29143</v>
      </c>
      <c r="BM1817" s="39">
        <v>1962</v>
      </c>
      <c r="BN1817" s="19" t="str">
        <f t="shared" si="315"/>
        <v>Dec</v>
      </c>
      <c r="BO1817" s="19">
        <v>18</v>
      </c>
      <c r="BP1817" s="40">
        <f t="shared" si="312"/>
        <v>22998</v>
      </c>
      <c r="BQ1817" s="19">
        <f ca="1" t="shared" si="316"/>
        <v>62</v>
      </c>
      <c r="BU1817" s="19">
        <v>18815.53</v>
      </c>
      <c r="BV1817" s="41">
        <v>18815.53</v>
      </c>
    </row>
    <row r="1818" spans="1:74">
      <c r="A1818" s="19" t="s">
        <v>6530</v>
      </c>
      <c r="B1818" s="39">
        <v>1992</v>
      </c>
      <c r="C1818" s="19">
        <f t="shared" si="309"/>
        <v>1992</v>
      </c>
      <c r="D1818" s="19" t="s">
        <v>8301</v>
      </c>
      <c r="E1818" s="19" t="str">
        <f t="shared" si="308"/>
        <v>Nov</v>
      </c>
      <c r="F1818" s="19">
        <v>30</v>
      </c>
      <c r="G1818" s="40">
        <f t="shared" si="310"/>
        <v>33938</v>
      </c>
      <c r="H1818" s="19">
        <v>1</v>
      </c>
      <c r="I1818" s="19">
        <v>18963.17</v>
      </c>
      <c r="J1818" s="41">
        <v>18963.17</v>
      </c>
      <c r="K1818" s="19" t="s">
        <v>8302</v>
      </c>
      <c r="L1818" s="19" t="str">
        <v>tier - 1</v>
      </c>
      <c r="M1818" s="19" t="s">
        <v>8302</v>
      </c>
      <c r="N1818" s="19" t="str">
        <v>tier - 1</v>
      </c>
      <c r="O1818" s="19" t="s">
        <v>8299</v>
      </c>
      <c r="P1818" s="19" t="str">
        <v>R1013</v>
      </c>
      <c r="Q1818" s="19">
        <f ca="1" t="shared" si="311"/>
        <v>32</v>
      </c>
      <c r="R1818" s="29"/>
      <c r="U1818" s="19" t="s">
        <v>8326</v>
      </c>
      <c r="V1818" s="19" t="str">
        <f t="shared" si="317"/>
        <v>Dec</v>
      </c>
      <c r="X1818" s="19">
        <f t="shared" si="318"/>
        <v>1992</v>
      </c>
      <c r="AG1818" s="19" t="s">
        <v>6505</v>
      </c>
      <c r="AH1818" s="19" t="s">
        <v>8336</v>
      </c>
      <c r="AI1818" s="19" t="s">
        <v>8302</v>
      </c>
      <c r="AJ1818" s="19" t="s">
        <v>8302</v>
      </c>
      <c r="AK1818" s="19" t="str">
        <v>tier - 1</v>
      </c>
      <c r="AL1818" s="19" t="str">
        <v>tier - 1</v>
      </c>
      <c r="AT1818" s="19" t="s">
        <v>8338</v>
      </c>
      <c r="AU1818" s="19" t="str">
        <v>R1023</v>
      </c>
      <c r="BD1818" s="39">
        <v>1962</v>
      </c>
      <c r="BE1818" s="19" t="str">
        <f t="shared" si="313"/>
        <v>Dec</v>
      </c>
      <c r="BF1818" s="19">
        <v>18</v>
      </c>
      <c r="BG1818" s="40">
        <f t="shared" si="314"/>
        <v>22998</v>
      </c>
      <c r="BM1818" s="39">
        <v>2003</v>
      </c>
      <c r="BN1818" s="19" t="str">
        <f t="shared" si="315"/>
        <v>Jul</v>
      </c>
      <c r="BO1818" s="19">
        <v>24</v>
      </c>
      <c r="BP1818" s="40">
        <f t="shared" si="312"/>
        <v>37826</v>
      </c>
      <c r="BQ1818" s="19">
        <f ca="1" t="shared" si="316"/>
        <v>22</v>
      </c>
      <c r="BU1818" s="19">
        <v>18838.7</v>
      </c>
      <c r="BV1818" s="41">
        <v>18838.7</v>
      </c>
    </row>
    <row r="1819" spans="1:74">
      <c r="A1819" s="19" t="s">
        <v>6534</v>
      </c>
      <c r="B1819" s="39">
        <v>1988</v>
      </c>
      <c r="C1819" s="19">
        <f t="shared" si="309"/>
        <v>1988</v>
      </c>
      <c r="D1819" s="19" t="s">
        <v>8329</v>
      </c>
      <c r="E1819" s="19" t="str">
        <f t="shared" si="308"/>
        <v>Oct</v>
      </c>
      <c r="F1819" s="19">
        <v>24</v>
      </c>
      <c r="G1819" s="40">
        <f t="shared" si="310"/>
        <v>32440</v>
      </c>
      <c r="H1819" s="19">
        <v>2</v>
      </c>
      <c r="I1819" s="19">
        <v>18972.5</v>
      </c>
      <c r="J1819" s="41">
        <v>18972.5</v>
      </c>
      <c r="K1819" s="19" t="s">
        <v>8302</v>
      </c>
      <c r="L1819" s="19" t="str">
        <v>tier - 1</v>
      </c>
      <c r="M1819" s="19" t="s">
        <v>8298</v>
      </c>
      <c r="N1819" s="19" t="str">
        <v>tier - 3</v>
      </c>
      <c r="O1819" s="19" t="s">
        <v>8299</v>
      </c>
      <c r="P1819" s="19" t="str">
        <v>R1013</v>
      </c>
      <c r="Q1819" s="19">
        <f ca="1" t="shared" si="311"/>
        <v>37</v>
      </c>
      <c r="R1819" s="29"/>
      <c r="U1819" s="19" t="s">
        <v>8301</v>
      </c>
      <c r="V1819" s="19" t="str">
        <f t="shared" si="317"/>
        <v>Nov</v>
      </c>
      <c r="X1819" s="19">
        <f t="shared" si="318"/>
        <v>1979</v>
      </c>
      <c r="AG1819" s="19" t="s">
        <v>6508</v>
      </c>
      <c r="AH1819" s="19" t="s">
        <v>8336</v>
      </c>
      <c r="AI1819" s="19" t="s">
        <v>8302</v>
      </c>
      <c r="AJ1819" s="19" t="s">
        <v>8298</v>
      </c>
      <c r="AK1819" s="19" t="str">
        <v>tier - 1</v>
      </c>
      <c r="AL1819" s="19" t="str">
        <v>tier - 3</v>
      </c>
      <c r="AT1819" s="19" t="s">
        <v>8315</v>
      </c>
      <c r="AU1819" s="19" t="str">
        <v>R1012</v>
      </c>
      <c r="BD1819" s="39">
        <v>2003</v>
      </c>
      <c r="BE1819" s="19" t="str">
        <f t="shared" si="313"/>
        <v>Jul</v>
      </c>
      <c r="BF1819" s="19">
        <v>24</v>
      </c>
      <c r="BG1819" s="40">
        <f t="shared" si="314"/>
        <v>37826</v>
      </c>
      <c r="BM1819" s="39">
        <v>1963</v>
      </c>
      <c r="BN1819" s="19" t="str">
        <f t="shared" si="315"/>
        <v>Dec</v>
      </c>
      <c r="BO1819" s="19">
        <v>6</v>
      </c>
      <c r="BP1819" s="40">
        <f t="shared" si="312"/>
        <v>23351</v>
      </c>
      <c r="BQ1819" s="19">
        <f ca="1" t="shared" si="316"/>
        <v>61</v>
      </c>
      <c r="BU1819" s="19">
        <v>18883.33</v>
      </c>
      <c r="BV1819" s="41">
        <v>18883.33</v>
      </c>
    </row>
    <row r="1820" spans="1:74">
      <c r="A1820" s="19" t="s">
        <v>6537</v>
      </c>
      <c r="B1820" s="39">
        <v>1983</v>
      </c>
      <c r="C1820" s="19">
        <f t="shared" si="309"/>
        <v>1983</v>
      </c>
      <c r="D1820" s="19" t="s">
        <v>8326</v>
      </c>
      <c r="E1820" s="19" t="str">
        <f t="shared" si="308"/>
        <v>Dec</v>
      </c>
      <c r="F1820" s="19">
        <v>19</v>
      </c>
      <c r="G1820" s="40">
        <f t="shared" si="310"/>
        <v>30669</v>
      </c>
      <c r="H1820" s="19">
        <v>5</v>
      </c>
      <c r="I1820" s="19">
        <v>19023.26</v>
      </c>
      <c r="J1820" s="41">
        <v>19023.26</v>
      </c>
      <c r="K1820" s="19" t="s">
        <v>8302</v>
      </c>
      <c r="L1820" s="19" t="str">
        <v>tier - 1</v>
      </c>
      <c r="M1820" s="19" t="s">
        <v>8298</v>
      </c>
      <c r="N1820" s="19" t="str">
        <v>tier - 3</v>
      </c>
      <c r="O1820" s="19" t="s">
        <v>8330</v>
      </c>
      <c r="P1820" s="19" t="str">
        <v>R1011</v>
      </c>
      <c r="Q1820" s="19">
        <f ca="1" t="shared" si="311"/>
        <v>41</v>
      </c>
      <c r="R1820" s="29"/>
      <c r="U1820" s="19" t="s">
        <v>8301</v>
      </c>
      <c r="V1820" s="19" t="str">
        <f t="shared" si="317"/>
        <v>Nov</v>
      </c>
      <c r="X1820" s="19">
        <f t="shared" si="318"/>
        <v>1995</v>
      </c>
      <c r="AG1820" s="19" t="s">
        <v>6512</v>
      </c>
      <c r="AH1820" s="19" t="s">
        <v>8336</v>
      </c>
      <c r="AI1820" s="19" t="s">
        <v>8302</v>
      </c>
      <c r="AJ1820" s="19" t="s">
        <v>8302</v>
      </c>
      <c r="AK1820" s="19" t="str">
        <v>tier - 1</v>
      </c>
      <c r="AL1820" s="19" t="str">
        <v>tier - 1</v>
      </c>
      <c r="AT1820" s="19" t="s">
        <v>8343</v>
      </c>
      <c r="AU1820" s="19" t="str">
        <v>R1026</v>
      </c>
      <c r="BD1820" s="39">
        <v>1963</v>
      </c>
      <c r="BE1820" s="19" t="str">
        <f t="shared" si="313"/>
        <v>Dec</v>
      </c>
      <c r="BF1820" s="19">
        <v>6</v>
      </c>
      <c r="BG1820" s="40">
        <f t="shared" si="314"/>
        <v>23351</v>
      </c>
      <c r="BM1820" s="39">
        <v>1995</v>
      </c>
      <c r="BN1820" s="19" t="str">
        <f t="shared" si="315"/>
        <v>Sep</v>
      </c>
      <c r="BO1820" s="19">
        <v>27</v>
      </c>
      <c r="BP1820" s="40">
        <f t="shared" si="312"/>
        <v>34969</v>
      </c>
      <c r="BQ1820" s="19">
        <f ca="1" t="shared" si="316"/>
        <v>30</v>
      </c>
      <c r="BU1820" s="19">
        <v>18903.49</v>
      </c>
      <c r="BV1820" s="41">
        <v>18903.49</v>
      </c>
    </row>
    <row r="1821" spans="1:74">
      <c r="A1821" s="19" t="s">
        <v>6540</v>
      </c>
      <c r="B1821" s="39">
        <v>1989</v>
      </c>
      <c r="C1821" s="19">
        <f t="shared" si="309"/>
        <v>1989</v>
      </c>
      <c r="D1821" s="19" t="s">
        <v>8303</v>
      </c>
      <c r="E1821" s="19" t="str">
        <f t="shared" si="308"/>
        <v>Jun</v>
      </c>
      <c r="F1821" s="19">
        <v>5</v>
      </c>
      <c r="G1821" s="40">
        <f t="shared" si="310"/>
        <v>32664</v>
      </c>
      <c r="H1821" s="19">
        <v>1</v>
      </c>
      <c r="I1821" s="19">
        <v>19040.88</v>
      </c>
      <c r="J1821" s="41">
        <v>19040.88</v>
      </c>
      <c r="K1821" s="19" t="s">
        <v>8302</v>
      </c>
      <c r="L1821" s="19" t="str">
        <v>tier - 1</v>
      </c>
      <c r="M1821" s="19" t="s">
        <v>8298</v>
      </c>
      <c r="N1821" s="19" t="str">
        <v>tier - 3</v>
      </c>
      <c r="O1821" s="19" t="s">
        <v>8330</v>
      </c>
      <c r="P1821" s="19" t="str">
        <v>R1011</v>
      </c>
      <c r="Q1821" s="19">
        <f ca="1" t="shared" si="311"/>
        <v>36</v>
      </c>
      <c r="R1821" s="29"/>
      <c r="U1821" s="19" t="s">
        <v>8329</v>
      </c>
      <c r="V1821" s="19" t="str">
        <f t="shared" si="317"/>
        <v>Oct</v>
      </c>
      <c r="X1821" s="19">
        <f t="shared" si="318"/>
        <v>1979</v>
      </c>
      <c r="AG1821" s="19" t="s">
        <v>6516</v>
      </c>
      <c r="AH1821" s="19" t="s">
        <v>8336</v>
      </c>
      <c r="AI1821" s="19" t="s">
        <v>8302</v>
      </c>
      <c r="AJ1821" s="19" t="s">
        <v>8297</v>
      </c>
      <c r="AK1821" s="19" t="str">
        <v>tier - 1</v>
      </c>
      <c r="AL1821" s="19" t="str">
        <v>tier - 2</v>
      </c>
      <c r="AT1821" s="19" t="s">
        <v>8337</v>
      </c>
      <c r="AU1821" s="19" t="str">
        <v>R1024</v>
      </c>
      <c r="BD1821" s="39">
        <v>1995</v>
      </c>
      <c r="BE1821" s="19" t="str">
        <f t="shared" si="313"/>
        <v>Sep</v>
      </c>
      <c r="BF1821" s="19">
        <v>27</v>
      </c>
      <c r="BG1821" s="40">
        <f t="shared" si="314"/>
        <v>34969</v>
      </c>
      <c r="BM1821" s="39">
        <v>1969</v>
      </c>
      <c r="BN1821" s="19" t="str">
        <f t="shared" si="315"/>
        <v>Aug</v>
      </c>
      <c r="BO1821" s="19">
        <v>3</v>
      </c>
      <c r="BP1821" s="40">
        <f t="shared" si="312"/>
        <v>25418</v>
      </c>
      <c r="BQ1821" s="19">
        <f ca="1" t="shared" si="316"/>
        <v>56</v>
      </c>
      <c r="BU1821" s="19">
        <v>18932.81</v>
      </c>
      <c r="BV1821" s="41">
        <v>18932.81</v>
      </c>
    </row>
    <row r="1822" spans="1:74">
      <c r="A1822" s="19" t="s">
        <v>6544</v>
      </c>
      <c r="B1822" s="39">
        <v>1993</v>
      </c>
      <c r="C1822" s="19">
        <f t="shared" si="309"/>
        <v>1993</v>
      </c>
      <c r="D1822" s="19" t="s">
        <v>8310</v>
      </c>
      <c r="E1822" s="19" t="str">
        <f t="shared" si="308"/>
        <v>Sep</v>
      </c>
      <c r="F1822" s="19">
        <v>28</v>
      </c>
      <c r="G1822" s="40">
        <f t="shared" si="310"/>
        <v>34240</v>
      </c>
      <c r="H1822" s="19">
        <v>1</v>
      </c>
      <c r="I1822" s="19">
        <v>19107.78</v>
      </c>
      <c r="J1822" s="41">
        <v>19107.78</v>
      </c>
      <c r="K1822" s="19" t="s">
        <v>8302</v>
      </c>
      <c r="L1822" s="19" t="str">
        <v>tier - 1</v>
      </c>
      <c r="M1822" s="19" t="s">
        <v>8297</v>
      </c>
      <c r="N1822" s="19" t="str">
        <v>tier - 2</v>
      </c>
      <c r="O1822" s="19" t="s">
        <v>8299</v>
      </c>
      <c r="P1822" s="19" t="str">
        <v>R1013</v>
      </c>
      <c r="Q1822" s="19">
        <f ca="1" t="shared" si="311"/>
        <v>32</v>
      </c>
      <c r="R1822" s="29"/>
      <c r="U1822" s="19" t="s">
        <v>8326</v>
      </c>
      <c r="V1822" s="19" t="str">
        <f t="shared" si="317"/>
        <v>Dec</v>
      </c>
      <c r="X1822" s="19">
        <f t="shared" si="318"/>
        <v>1962</v>
      </c>
      <c r="AG1822" s="19" t="s">
        <v>6519</v>
      </c>
      <c r="AH1822" s="19" t="s">
        <v>8336</v>
      </c>
      <c r="AI1822" s="19" t="s">
        <v>8302</v>
      </c>
      <c r="AJ1822" s="19" t="s">
        <v>8298</v>
      </c>
      <c r="AK1822" s="19" t="str">
        <v>tier - 1</v>
      </c>
      <c r="AL1822" s="19" t="str">
        <v>tier - 3</v>
      </c>
      <c r="AT1822" s="19" t="s">
        <v>8315</v>
      </c>
      <c r="AU1822" s="19" t="str">
        <v>R1012</v>
      </c>
      <c r="BD1822" s="39">
        <v>1969</v>
      </c>
      <c r="BE1822" s="19" t="str">
        <f t="shared" si="313"/>
        <v>Aug</v>
      </c>
      <c r="BF1822" s="19">
        <v>3</v>
      </c>
      <c r="BG1822" s="40">
        <f t="shared" si="314"/>
        <v>25418</v>
      </c>
      <c r="BM1822" s="39">
        <v>1963</v>
      </c>
      <c r="BN1822" s="19" t="str">
        <f t="shared" si="315"/>
        <v>Oct</v>
      </c>
      <c r="BO1822" s="19">
        <v>20</v>
      </c>
      <c r="BP1822" s="40">
        <f t="shared" si="312"/>
        <v>23304</v>
      </c>
      <c r="BQ1822" s="19">
        <f ca="1" t="shared" si="316"/>
        <v>62</v>
      </c>
      <c r="BU1822" s="19">
        <v>18954.56</v>
      </c>
      <c r="BV1822" s="41">
        <v>18954.56</v>
      </c>
    </row>
    <row r="1823" spans="1:74">
      <c r="A1823" s="19" t="s">
        <v>6547</v>
      </c>
      <c r="B1823" s="39">
        <v>1979</v>
      </c>
      <c r="C1823" s="19">
        <f t="shared" si="309"/>
        <v>1979</v>
      </c>
      <c r="D1823" s="19" t="s">
        <v>8296</v>
      </c>
      <c r="E1823" s="19" t="str">
        <f t="shared" si="308"/>
        <v>Jul</v>
      </c>
      <c r="F1823" s="19">
        <v>2</v>
      </c>
      <c r="G1823" s="40">
        <f t="shared" si="310"/>
        <v>29038</v>
      </c>
      <c r="H1823" s="19">
        <v>2</v>
      </c>
      <c r="I1823" s="19">
        <v>19144.58</v>
      </c>
      <c r="J1823" s="41">
        <v>19144.58</v>
      </c>
      <c r="K1823" s="19" t="s">
        <v>8302</v>
      </c>
      <c r="L1823" s="19" t="str">
        <v>tier - 1</v>
      </c>
      <c r="M1823" s="19" t="s">
        <v>8302</v>
      </c>
      <c r="N1823" s="19" t="str">
        <v>tier - 1</v>
      </c>
      <c r="O1823" s="19" t="s">
        <v>8337</v>
      </c>
      <c r="P1823" s="19" t="str">
        <v>R1024</v>
      </c>
      <c r="Q1823" s="19">
        <f ca="1" t="shared" si="311"/>
        <v>46</v>
      </c>
      <c r="R1823" s="29"/>
      <c r="U1823" s="19" t="s">
        <v>8296</v>
      </c>
      <c r="V1823" s="19" t="str">
        <f t="shared" si="317"/>
        <v>Jul</v>
      </c>
      <c r="X1823" s="19">
        <f t="shared" si="318"/>
        <v>2003</v>
      </c>
      <c r="AG1823" s="19" t="s">
        <v>6522</v>
      </c>
      <c r="AH1823" s="19" t="s">
        <v>8336</v>
      </c>
      <c r="AI1823" s="19" t="s">
        <v>8302</v>
      </c>
      <c r="AJ1823" s="19" t="s">
        <v>8302</v>
      </c>
      <c r="AK1823" s="19" t="str">
        <v>tier - 1</v>
      </c>
      <c r="AL1823" s="19" t="str">
        <v>tier - 1</v>
      </c>
      <c r="AT1823" s="19" t="s">
        <v>8343</v>
      </c>
      <c r="AU1823" s="19" t="str">
        <v>R1026</v>
      </c>
      <c r="BD1823" s="39">
        <v>1963</v>
      </c>
      <c r="BE1823" s="19" t="str">
        <f t="shared" si="313"/>
        <v>Oct</v>
      </c>
      <c r="BF1823" s="19">
        <v>20</v>
      </c>
      <c r="BG1823" s="40">
        <f t="shared" si="314"/>
        <v>23304</v>
      </c>
      <c r="BM1823" s="39">
        <v>1998</v>
      </c>
      <c r="BN1823" s="19" t="str">
        <f t="shared" si="315"/>
        <v>Aug</v>
      </c>
      <c r="BO1823" s="19">
        <v>6</v>
      </c>
      <c r="BP1823" s="40">
        <f t="shared" si="312"/>
        <v>36013</v>
      </c>
      <c r="BQ1823" s="19">
        <f ca="1" t="shared" si="316"/>
        <v>27</v>
      </c>
      <c r="BU1823" s="19">
        <v>18955.22</v>
      </c>
      <c r="BV1823" s="41">
        <v>18955.22</v>
      </c>
    </row>
    <row r="1824" spans="1:74">
      <c r="A1824" s="19" t="s">
        <v>6550</v>
      </c>
      <c r="B1824" s="39">
        <v>1991</v>
      </c>
      <c r="C1824" s="19">
        <f t="shared" si="309"/>
        <v>1991</v>
      </c>
      <c r="D1824" s="19" t="s">
        <v>8310</v>
      </c>
      <c r="E1824" s="19" t="str">
        <f t="shared" si="308"/>
        <v>Sep</v>
      </c>
      <c r="F1824" s="19">
        <v>16</v>
      </c>
      <c r="G1824" s="40">
        <f t="shared" si="310"/>
        <v>33497</v>
      </c>
      <c r="H1824" s="19">
        <v>3</v>
      </c>
      <c r="I1824" s="19">
        <v>19199.94</v>
      </c>
      <c r="J1824" s="41">
        <v>19199.94</v>
      </c>
      <c r="K1824" s="19" t="s">
        <v>8302</v>
      </c>
      <c r="L1824" s="19" t="str">
        <v>tier - 1</v>
      </c>
      <c r="M1824" s="19" t="s">
        <v>8298</v>
      </c>
      <c r="N1824" s="19" t="str">
        <v>tier - 3</v>
      </c>
      <c r="O1824" s="19" t="s">
        <v>8330</v>
      </c>
      <c r="P1824" s="19" t="str">
        <v>R1011</v>
      </c>
      <c r="Q1824" s="19">
        <f ca="1" t="shared" si="311"/>
        <v>34</v>
      </c>
      <c r="R1824" s="29"/>
      <c r="U1824" s="19" t="s">
        <v>8326</v>
      </c>
      <c r="V1824" s="19" t="str">
        <f t="shared" si="317"/>
        <v>Dec</v>
      </c>
      <c r="X1824" s="19">
        <f t="shared" si="318"/>
        <v>1963</v>
      </c>
      <c r="AG1824" s="19" t="s">
        <v>6526</v>
      </c>
      <c r="AH1824" s="19" t="s">
        <v>8336</v>
      </c>
      <c r="AI1824" s="19" t="s">
        <v>8302</v>
      </c>
      <c r="AJ1824" s="19" t="s">
        <v>8298</v>
      </c>
      <c r="AK1824" s="19" t="str">
        <v>tier - 1</v>
      </c>
      <c r="AL1824" s="19" t="str">
        <v>tier - 3</v>
      </c>
      <c r="AT1824" s="19" t="s">
        <v>8330</v>
      </c>
      <c r="AU1824" s="19" t="str">
        <v>R1011</v>
      </c>
      <c r="BD1824" s="39">
        <v>1998</v>
      </c>
      <c r="BE1824" s="19" t="str">
        <f t="shared" si="313"/>
        <v>Aug</v>
      </c>
      <c r="BF1824" s="19">
        <v>6</v>
      </c>
      <c r="BG1824" s="40">
        <f t="shared" si="314"/>
        <v>36013</v>
      </c>
      <c r="BM1824" s="39">
        <v>1992</v>
      </c>
      <c r="BN1824" s="19" t="str">
        <f t="shared" si="315"/>
        <v>Nov</v>
      </c>
      <c r="BO1824" s="19">
        <v>30</v>
      </c>
      <c r="BP1824" s="40">
        <f t="shared" si="312"/>
        <v>33938</v>
      </c>
      <c r="BQ1824" s="19">
        <f ca="1" t="shared" si="316"/>
        <v>32</v>
      </c>
      <c r="BU1824" s="19">
        <v>18963.17</v>
      </c>
      <c r="BV1824" s="41">
        <v>18963.17</v>
      </c>
    </row>
    <row r="1825" spans="1:74">
      <c r="A1825" s="19" t="s">
        <v>6552</v>
      </c>
      <c r="B1825" s="39">
        <v>1985</v>
      </c>
      <c r="C1825" s="19">
        <f t="shared" si="309"/>
        <v>1985</v>
      </c>
      <c r="D1825" s="19" t="s">
        <v>8326</v>
      </c>
      <c r="E1825" s="19" t="str">
        <f t="shared" si="308"/>
        <v>Dec</v>
      </c>
      <c r="F1825" s="19">
        <v>28</v>
      </c>
      <c r="G1825" s="40">
        <f t="shared" si="310"/>
        <v>31409</v>
      </c>
      <c r="H1825" s="19">
        <v>0</v>
      </c>
      <c r="I1825" s="19">
        <v>19214.71</v>
      </c>
      <c r="J1825" s="41">
        <v>19214.71</v>
      </c>
      <c r="K1825" s="19" t="s">
        <v>8302</v>
      </c>
      <c r="L1825" s="19" t="str">
        <v>tier - 1</v>
      </c>
      <c r="M1825" s="19" t="s">
        <v>8298</v>
      </c>
      <c r="N1825" s="19" t="str">
        <v>tier - 3</v>
      </c>
      <c r="O1825" s="19" t="s">
        <v>8299</v>
      </c>
      <c r="P1825" s="19" t="str">
        <v>R1013</v>
      </c>
      <c r="Q1825" s="19">
        <f ca="1" t="shared" si="311"/>
        <v>39</v>
      </c>
      <c r="R1825" s="29"/>
      <c r="U1825" s="19" t="s">
        <v>8310</v>
      </c>
      <c r="V1825" s="19" t="str">
        <f t="shared" si="317"/>
        <v>Sep</v>
      </c>
      <c r="X1825" s="19">
        <f t="shared" si="318"/>
        <v>1995</v>
      </c>
      <c r="AG1825" s="19" t="s">
        <v>6530</v>
      </c>
      <c r="AH1825" s="19" t="s">
        <v>8336</v>
      </c>
      <c r="AI1825" s="19" t="s">
        <v>8302</v>
      </c>
      <c r="AJ1825" s="19" t="s">
        <v>8302</v>
      </c>
      <c r="AK1825" s="19" t="str">
        <v>tier - 1</v>
      </c>
      <c r="AL1825" s="19" t="str">
        <v>tier - 1</v>
      </c>
      <c r="AT1825" s="19" t="s">
        <v>8299</v>
      </c>
      <c r="AU1825" s="19" t="str">
        <v>R1013</v>
      </c>
      <c r="BD1825" s="39">
        <v>1992</v>
      </c>
      <c r="BE1825" s="19" t="str">
        <f t="shared" si="313"/>
        <v>Nov</v>
      </c>
      <c r="BF1825" s="19">
        <v>30</v>
      </c>
      <c r="BG1825" s="40">
        <f t="shared" si="314"/>
        <v>33938</v>
      </c>
      <c r="BM1825" s="39">
        <v>1988</v>
      </c>
      <c r="BN1825" s="19" t="str">
        <f t="shared" si="315"/>
        <v>Oct</v>
      </c>
      <c r="BO1825" s="19">
        <v>24</v>
      </c>
      <c r="BP1825" s="40">
        <f t="shared" si="312"/>
        <v>32440</v>
      </c>
      <c r="BQ1825" s="19">
        <f ca="1" t="shared" si="316"/>
        <v>37</v>
      </c>
      <c r="BU1825" s="19">
        <v>18972.5</v>
      </c>
      <c r="BV1825" s="41">
        <v>18972.5</v>
      </c>
    </row>
    <row r="1826" spans="1:74">
      <c r="A1826" s="19" t="s">
        <v>6556</v>
      </c>
      <c r="B1826" s="39">
        <v>1967</v>
      </c>
      <c r="C1826" s="19">
        <f t="shared" si="309"/>
        <v>1967</v>
      </c>
      <c r="D1826" s="19" t="s">
        <v>8296</v>
      </c>
      <c r="E1826" s="19" t="str">
        <f t="shared" si="308"/>
        <v>Jul</v>
      </c>
      <c r="F1826" s="19">
        <v>29</v>
      </c>
      <c r="G1826" s="40">
        <f t="shared" si="310"/>
        <v>24682</v>
      </c>
      <c r="H1826" s="19">
        <v>0</v>
      </c>
      <c r="I1826" s="19">
        <v>19259.96</v>
      </c>
      <c r="J1826" s="41">
        <v>19259.96</v>
      </c>
      <c r="K1826" s="19" t="s">
        <v>8302</v>
      </c>
      <c r="L1826" s="19" t="str">
        <v>tier - 1</v>
      </c>
      <c r="M1826" s="19" t="s">
        <v>8302</v>
      </c>
      <c r="N1826" s="19" t="str">
        <v>tier - 1</v>
      </c>
      <c r="O1826" s="19" t="s">
        <v>8315</v>
      </c>
      <c r="P1826" s="19" t="str">
        <v>R1012</v>
      </c>
      <c r="Q1826" s="19">
        <f ca="1" t="shared" si="311"/>
        <v>58</v>
      </c>
      <c r="R1826" s="29"/>
      <c r="U1826" s="19" t="s">
        <v>8328</v>
      </c>
      <c r="V1826" s="19" t="str">
        <f t="shared" si="317"/>
        <v>Aug</v>
      </c>
      <c r="X1826" s="19">
        <f t="shared" si="318"/>
        <v>1969</v>
      </c>
      <c r="AG1826" s="19" t="s">
        <v>6534</v>
      </c>
      <c r="AH1826" s="19" t="s">
        <v>8336</v>
      </c>
      <c r="AI1826" s="19" t="s">
        <v>8302</v>
      </c>
      <c r="AJ1826" s="19" t="s">
        <v>8298</v>
      </c>
      <c r="AK1826" s="19" t="str">
        <v>tier - 1</v>
      </c>
      <c r="AL1826" s="19" t="str">
        <v>tier - 3</v>
      </c>
      <c r="AT1826" s="19" t="s">
        <v>8299</v>
      </c>
      <c r="AU1826" s="19" t="str">
        <v>R1013</v>
      </c>
      <c r="BD1826" s="39">
        <v>1988</v>
      </c>
      <c r="BE1826" s="19" t="str">
        <f t="shared" si="313"/>
        <v>Oct</v>
      </c>
      <c r="BF1826" s="19">
        <v>24</v>
      </c>
      <c r="BG1826" s="40">
        <f t="shared" si="314"/>
        <v>32440</v>
      </c>
      <c r="BM1826" s="39">
        <v>1983</v>
      </c>
      <c r="BN1826" s="19" t="str">
        <f t="shared" si="315"/>
        <v>Dec</v>
      </c>
      <c r="BO1826" s="19">
        <v>19</v>
      </c>
      <c r="BP1826" s="40">
        <f t="shared" si="312"/>
        <v>30669</v>
      </c>
      <c r="BQ1826" s="19">
        <f ca="1" t="shared" si="316"/>
        <v>41</v>
      </c>
      <c r="BU1826" s="19">
        <v>19023.26</v>
      </c>
      <c r="BV1826" s="41">
        <v>19023.26</v>
      </c>
    </row>
    <row r="1827" spans="1:74">
      <c r="A1827" s="19" t="s">
        <v>6559</v>
      </c>
      <c r="B1827" s="39">
        <v>1966</v>
      </c>
      <c r="C1827" s="19">
        <f t="shared" si="309"/>
        <v>1966</v>
      </c>
      <c r="D1827" s="19" t="s">
        <v>8301</v>
      </c>
      <c r="E1827" s="19" t="str">
        <f t="shared" si="308"/>
        <v>Nov</v>
      </c>
      <c r="F1827" s="19">
        <v>15</v>
      </c>
      <c r="G1827" s="40">
        <f t="shared" si="310"/>
        <v>24426</v>
      </c>
      <c r="H1827" s="19">
        <v>0</v>
      </c>
      <c r="I1827" s="19">
        <v>19321.06</v>
      </c>
      <c r="J1827" s="41">
        <v>19321.06</v>
      </c>
      <c r="K1827" s="19" t="s">
        <v>8302</v>
      </c>
      <c r="L1827" s="19" t="str">
        <v>tier - 1</v>
      </c>
      <c r="M1827" s="19" t="s">
        <v>8302</v>
      </c>
      <c r="N1827" s="19" t="str">
        <v>tier - 1</v>
      </c>
      <c r="O1827" s="19" t="s">
        <v>8315</v>
      </c>
      <c r="P1827" s="19" t="str">
        <v>R1012</v>
      </c>
      <c r="Q1827" s="19">
        <f ca="1" t="shared" si="311"/>
        <v>58</v>
      </c>
      <c r="R1827" s="29"/>
      <c r="U1827" s="19" t="s">
        <v>8329</v>
      </c>
      <c r="V1827" s="19" t="str">
        <f t="shared" si="317"/>
        <v>Oct</v>
      </c>
      <c r="X1827" s="19">
        <f t="shared" si="318"/>
        <v>1963</v>
      </c>
      <c r="AG1827" s="19" t="s">
        <v>6537</v>
      </c>
      <c r="AH1827" s="19" t="s">
        <v>8336</v>
      </c>
      <c r="AI1827" s="19" t="s">
        <v>8302</v>
      </c>
      <c r="AJ1827" s="19" t="s">
        <v>8298</v>
      </c>
      <c r="AK1827" s="19" t="str">
        <v>tier - 1</v>
      </c>
      <c r="AL1827" s="19" t="str">
        <v>tier - 3</v>
      </c>
      <c r="AT1827" s="19" t="s">
        <v>8330</v>
      </c>
      <c r="AU1827" s="19" t="str">
        <v>R1011</v>
      </c>
      <c r="BD1827" s="39">
        <v>1983</v>
      </c>
      <c r="BE1827" s="19" t="str">
        <f t="shared" si="313"/>
        <v>Dec</v>
      </c>
      <c r="BF1827" s="19">
        <v>19</v>
      </c>
      <c r="BG1827" s="40">
        <f t="shared" si="314"/>
        <v>30669</v>
      </c>
      <c r="BM1827" s="39">
        <v>1989</v>
      </c>
      <c r="BN1827" s="19" t="str">
        <f t="shared" si="315"/>
        <v>Jun</v>
      </c>
      <c r="BO1827" s="19">
        <v>5</v>
      </c>
      <c r="BP1827" s="40">
        <f t="shared" si="312"/>
        <v>32664</v>
      </c>
      <c r="BQ1827" s="19">
        <f ca="1" t="shared" si="316"/>
        <v>36</v>
      </c>
      <c r="BU1827" s="19">
        <v>19040.88</v>
      </c>
      <c r="BV1827" s="41">
        <v>19040.88</v>
      </c>
    </row>
    <row r="1828" spans="1:74">
      <c r="A1828" s="19" t="s">
        <v>6563</v>
      </c>
      <c r="B1828" s="39">
        <v>1991</v>
      </c>
      <c r="C1828" s="19">
        <f t="shared" si="309"/>
        <v>1991</v>
      </c>
      <c r="D1828" s="19" t="s">
        <v>8328</v>
      </c>
      <c r="E1828" s="19" t="str">
        <f t="shared" si="308"/>
        <v>Aug</v>
      </c>
      <c r="F1828" s="19">
        <v>24</v>
      </c>
      <c r="G1828" s="40">
        <f t="shared" si="310"/>
        <v>33474</v>
      </c>
      <c r="H1828" s="19">
        <v>0</v>
      </c>
      <c r="I1828" s="19">
        <v>19350.37</v>
      </c>
      <c r="J1828" s="41">
        <v>19350.37</v>
      </c>
      <c r="K1828" s="19" t="s">
        <v>8302</v>
      </c>
      <c r="L1828" s="19" t="str">
        <v>tier - 1</v>
      </c>
      <c r="M1828" s="19" t="s">
        <v>8298</v>
      </c>
      <c r="N1828" s="19" t="str">
        <v>tier - 3</v>
      </c>
      <c r="O1828" s="19" t="s">
        <v>8299</v>
      </c>
      <c r="P1828" s="19" t="str">
        <v>R1013</v>
      </c>
      <c r="Q1828" s="19">
        <f ca="1" t="shared" si="311"/>
        <v>34</v>
      </c>
      <c r="R1828" s="29"/>
      <c r="U1828" s="19" t="s">
        <v>8328</v>
      </c>
      <c r="V1828" s="19" t="str">
        <f t="shared" si="317"/>
        <v>Aug</v>
      </c>
      <c r="X1828" s="19">
        <f t="shared" si="318"/>
        <v>1998</v>
      </c>
      <c r="AG1828" s="19" t="s">
        <v>6540</v>
      </c>
      <c r="AH1828" s="19" t="s">
        <v>8336</v>
      </c>
      <c r="AI1828" s="19" t="s">
        <v>8302</v>
      </c>
      <c r="AJ1828" s="19" t="s">
        <v>8298</v>
      </c>
      <c r="AK1828" s="19" t="str">
        <v>tier - 1</v>
      </c>
      <c r="AL1828" s="19" t="str">
        <v>tier - 3</v>
      </c>
      <c r="AT1828" s="19" t="s">
        <v>8330</v>
      </c>
      <c r="AU1828" s="19" t="str">
        <v>R1011</v>
      </c>
      <c r="BD1828" s="39">
        <v>1989</v>
      </c>
      <c r="BE1828" s="19" t="str">
        <f t="shared" si="313"/>
        <v>Jun</v>
      </c>
      <c r="BF1828" s="19">
        <v>5</v>
      </c>
      <c r="BG1828" s="40">
        <f t="shared" si="314"/>
        <v>32664</v>
      </c>
      <c r="BM1828" s="39">
        <v>1993</v>
      </c>
      <c r="BN1828" s="19" t="str">
        <f t="shared" si="315"/>
        <v>Sep</v>
      </c>
      <c r="BO1828" s="19">
        <v>28</v>
      </c>
      <c r="BP1828" s="40">
        <f t="shared" si="312"/>
        <v>34240</v>
      </c>
      <c r="BQ1828" s="19">
        <f ca="1" t="shared" si="316"/>
        <v>32</v>
      </c>
      <c r="BU1828" s="19">
        <v>19107.78</v>
      </c>
      <c r="BV1828" s="41">
        <v>19107.78</v>
      </c>
    </row>
    <row r="1829" spans="1:74">
      <c r="A1829" s="19" t="s">
        <v>6567</v>
      </c>
      <c r="B1829" s="39">
        <v>1987</v>
      </c>
      <c r="C1829" s="19">
        <f t="shared" si="309"/>
        <v>1987</v>
      </c>
      <c r="D1829" s="19" t="s">
        <v>8303</v>
      </c>
      <c r="E1829" s="19" t="str">
        <f t="shared" si="308"/>
        <v>Jun</v>
      </c>
      <c r="F1829" s="19">
        <v>30</v>
      </c>
      <c r="G1829" s="40">
        <f t="shared" si="310"/>
        <v>31958</v>
      </c>
      <c r="H1829" s="19">
        <v>3</v>
      </c>
      <c r="I1829" s="19">
        <v>19362</v>
      </c>
      <c r="J1829" s="41">
        <v>19362</v>
      </c>
      <c r="K1829" s="19" t="s">
        <v>8302</v>
      </c>
      <c r="L1829" s="19" t="str">
        <v>tier - 1</v>
      </c>
      <c r="M1829" s="19" t="s">
        <v>8298</v>
      </c>
      <c r="N1829" s="19" t="str">
        <v>tier - 3</v>
      </c>
      <c r="O1829" s="19" t="s">
        <v>8299</v>
      </c>
      <c r="P1829" s="19" t="str">
        <v>R1013</v>
      </c>
      <c r="Q1829" s="19">
        <f ca="1" t="shared" si="311"/>
        <v>38</v>
      </c>
      <c r="R1829" s="29"/>
      <c r="U1829" s="19" t="s">
        <v>8301</v>
      </c>
      <c r="V1829" s="19" t="str">
        <f t="shared" si="317"/>
        <v>Nov</v>
      </c>
      <c r="X1829" s="19">
        <f t="shared" si="318"/>
        <v>1992</v>
      </c>
      <c r="AG1829" s="19" t="s">
        <v>6544</v>
      </c>
      <c r="AH1829" s="19" t="s">
        <v>8336</v>
      </c>
      <c r="AI1829" s="19" t="s">
        <v>8302</v>
      </c>
      <c r="AJ1829" s="19" t="s">
        <v>8297</v>
      </c>
      <c r="AK1829" s="19" t="str">
        <v>tier - 1</v>
      </c>
      <c r="AL1829" s="19" t="str">
        <v>tier - 2</v>
      </c>
      <c r="AT1829" s="19" t="s">
        <v>8299</v>
      </c>
      <c r="AU1829" s="19" t="str">
        <v>R1013</v>
      </c>
      <c r="BD1829" s="39">
        <v>1993</v>
      </c>
      <c r="BE1829" s="19" t="str">
        <f t="shared" si="313"/>
        <v>Sep</v>
      </c>
      <c r="BF1829" s="19">
        <v>28</v>
      </c>
      <c r="BG1829" s="40">
        <f t="shared" si="314"/>
        <v>34240</v>
      </c>
      <c r="BM1829" s="39">
        <v>1979</v>
      </c>
      <c r="BN1829" s="19" t="str">
        <f t="shared" si="315"/>
        <v>Jul</v>
      </c>
      <c r="BO1829" s="19">
        <v>2</v>
      </c>
      <c r="BP1829" s="40">
        <f t="shared" si="312"/>
        <v>29038</v>
      </c>
      <c r="BQ1829" s="19">
        <f ca="1" t="shared" si="316"/>
        <v>46</v>
      </c>
      <c r="BU1829" s="19">
        <v>19144.58</v>
      </c>
      <c r="BV1829" s="41">
        <v>19144.58</v>
      </c>
    </row>
    <row r="1830" spans="1:74">
      <c r="A1830" s="19" t="s">
        <v>6569</v>
      </c>
      <c r="B1830" s="39">
        <v>1993</v>
      </c>
      <c r="C1830" s="19">
        <f t="shared" si="309"/>
        <v>1993</v>
      </c>
      <c r="D1830" s="19" t="s">
        <v>8310</v>
      </c>
      <c r="E1830" s="19" t="str">
        <f t="shared" si="308"/>
        <v>Sep</v>
      </c>
      <c r="F1830" s="19">
        <v>6</v>
      </c>
      <c r="G1830" s="40">
        <f t="shared" si="310"/>
        <v>34218</v>
      </c>
      <c r="H1830" s="19">
        <v>2</v>
      </c>
      <c r="I1830" s="19">
        <v>19442.35</v>
      </c>
      <c r="J1830" s="41">
        <v>19442.35</v>
      </c>
      <c r="K1830" s="19" t="s">
        <v>8302</v>
      </c>
      <c r="L1830" s="19" t="str">
        <v>tier - 1</v>
      </c>
      <c r="M1830" s="19" t="s">
        <v>8298</v>
      </c>
      <c r="N1830" s="19" t="str">
        <v>tier - 3</v>
      </c>
      <c r="O1830" s="19" t="s">
        <v>8315</v>
      </c>
      <c r="P1830" s="19" t="str">
        <v>R1012</v>
      </c>
      <c r="Q1830" s="19">
        <f ca="1" t="shared" si="311"/>
        <v>32</v>
      </c>
      <c r="R1830" s="29"/>
      <c r="U1830" s="19" t="s">
        <v>8329</v>
      </c>
      <c r="V1830" s="19" t="str">
        <f t="shared" si="317"/>
        <v>Oct</v>
      </c>
      <c r="X1830" s="19">
        <f t="shared" si="318"/>
        <v>1988</v>
      </c>
      <c r="AG1830" s="19" t="s">
        <v>6547</v>
      </c>
      <c r="AH1830" s="19" t="s">
        <v>8336</v>
      </c>
      <c r="AI1830" s="19" t="s">
        <v>8302</v>
      </c>
      <c r="AJ1830" s="19" t="s">
        <v>8302</v>
      </c>
      <c r="AK1830" s="19" t="str">
        <v>tier - 1</v>
      </c>
      <c r="AL1830" s="19" t="str">
        <v>tier - 1</v>
      </c>
      <c r="AT1830" s="19" t="s">
        <v>8337</v>
      </c>
      <c r="AU1830" s="19" t="str">
        <v>R1024</v>
      </c>
      <c r="BD1830" s="39">
        <v>1979</v>
      </c>
      <c r="BE1830" s="19" t="str">
        <f t="shared" si="313"/>
        <v>Jul</v>
      </c>
      <c r="BF1830" s="19">
        <v>2</v>
      </c>
      <c r="BG1830" s="40">
        <f t="shared" si="314"/>
        <v>29038</v>
      </c>
      <c r="BM1830" s="39">
        <v>1991</v>
      </c>
      <c r="BN1830" s="19" t="str">
        <f t="shared" si="315"/>
        <v>Sep</v>
      </c>
      <c r="BO1830" s="19">
        <v>16</v>
      </c>
      <c r="BP1830" s="40">
        <f t="shared" si="312"/>
        <v>33497</v>
      </c>
      <c r="BQ1830" s="19">
        <f ca="1" t="shared" si="316"/>
        <v>34</v>
      </c>
      <c r="BU1830" s="19">
        <v>19199.94</v>
      </c>
      <c r="BV1830" s="41">
        <v>19199.94</v>
      </c>
    </row>
    <row r="1831" spans="1:74">
      <c r="A1831" s="19" t="s">
        <v>6573</v>
      </c>
      <c r="B1831" s="39">
        <v>1982</v>
      </c>
      <c r="C1831" s="19">
        <f t="shared" si="309"/>
        <v>1982</v>
      </c>
      <c r="D1831" s="19" t="s">
        <v>8326</v>
      </c>
      <c r="E1831" s="19" t="str">
        <f t="shared" si="308"/>
        <v>Dec</v>
      </c>
      <c r="F1831" s="19">
        <v>15</v>
      </c>
      <c r="G1831" s="40">
        <f t="shared" si="310"/>
        <v>30300</v>
      </c>
      <c r="H1831" s="19">
        <v>2</v>
      </c>
      <c r="I1831" s="19">
        <v>19444.27</v>
      </c>
      <c r="J1831" s="41">
        <v>19444.27</v>
      </c>
      <c r="K1831" s="19" t="s">
        <v>8302</v>
      </c>
      <c r="L1831" s="19" t="str">
        <v>tier - 1</v>
      </c>
      <c r="M1831" s="19" t="s">
        <v>8302</v>
      </c>
      <c r="N1831" s="19" t="str">
        <v>tier - 1</v>
      </c>
      <c r="O1831" s="19" t="s">
        <v>8299</v>
      </c>
      <c r="P1831" s="19" t="str">
        <v>R1013</v>
      </c>
      <c r="Q1831" s="19">
        <f ca="1" t="shared" si="311"/>
        <v>42</v>
      </c>
      <c r="R1831" s="29"/>
      <c r="U1831" s="19" t="s">
        <v>8326</v>
      </c>
      <c r="V1831" s="19" t="str">
        <f t="shared" si="317"/>
        <v>Dec</v>
      </c>
      <c r="X1831" s="19">
        <f t="shared" si="318"/>
        <v>1983</v>
      </c>
      <c r="AG1831" s="19" t="s">
        <v>6550</v>
      </c>
      <c r="AH1831" s="19" t="s">
        <v>8336</v>
      </c>
      <c r="AI1831" s="19" t="s">
        <v>8302</v>
      </c>
      <c r="AJ1831" s="19" t="s">
        <v>8298</v>
      </c>
      <c r="AK1831" s="19" t="str">
        <v>tier - 1</v>
      </c>
      <c r="AL1831" s="19" t="str">
        <v>tier - 3</v>
      </c>
      <c r="AT1831" s="19" t="s">
        <v>8330</v>
      </c>
      <c r="AU1831" s="19" t="str">
        <v>R1011</v>
      </c>
      <c r="BD1831" s="39">
        <v>1991</v>
      </c>
      <c r="BE1831" s="19" t="str">
        <f t="shared" si="313"/>
        <v>Sep</v>
      </c>
      <c r="BF1831" s="19">
        <v>16</v>
      </c>
      <c r="BG1831" s="40">
        <f t="shared" si="314"/>
        <v>33497</v>
      </c>
      <c r="BM1831" s="39">
        <v>1985</v>
      </c>
      <c r="BN1831" s="19" t="str">
        <f t="shared" si="315"/>
        <v>Dec</v>
      </c>
      <c r="BO1831" s="19">
        <v>28</v>
      </c>
      <c r="BP1831" s="40">
        <f t="shared" si="312"/>
        <v>31409</v>
      </c>
      <c r="BQ1831" s="19">
        <f ca="1" t="shared" si="316"/>
        <v>39</v>
      </c>
      <c r="BU1831" s="19">
        <v>19214.71</v>
      </c>
      <c r="BV1831" s="41">
        <v>19214.71</v>
      </c>
    </row>
    <row r="1832" spans="1:74">
      <c r="A1832" s="19" t="s">
        <v>6577</v>
      </c>
      <c r="B1832" s="39">
        <v>1987</v>
      </c>
      <c r="C1832" s="19">
        <f t="shared" si="309"/>
        <v>1987</v>
      </c>
      <c r="D1832" s="19" t="s">
        <v>8301</v>
      </c>
      <c r="E1832" s="19" t="str">
        <f t="shared" si="308"/>
        <v>Nov</v>
      </c>
      <c r="F1832" s="19">
        <v>30</v>
      </c>
      <c r="G1832" s="40">
        <f t="shared" si="310"/>
        <v>32111</v>
      </c>
      <c r="H1832" s="19">
        <v>4</v>
      </c>
      <c r="I1832" s="19">
        <v>19496.72</v>
      </c>
      <c r="J1832" s="41">
        <v>19496.72</v>
      </c>
      <c r="K1832" s="19" t="s">
        <v>8302</v>
      </c>
      <c r="L1832" s="19" t="str">
        <v>tier - 1</v>
      </c>
      <c r="M1832" s="19" t="s">
        <v>8298</v>
      </c>
      <c r="N1832" s="19" t="str">
        <v>tier - 3</v>
      </c>
      <c r="O1832" s="19" t="s">
        <v>8332</v>
      </c>
      <c r="P1832" s="19" t="str">
        <v>R1019</v>
      </c>
      <c r="Q1832" s="19">
        <f ca="1" t="shared" si="311"/>
        <v>37</v>
      </c>
      <c r="R1832" s="29"/>
      <c r="U1832" s="19" t="s">
        <v>8303</v>
      </c>
      <c r="V1832" s="19" t="str">
        <f t="shared" si="317"/>
        <v>Jun</v>
      </c>
      <c r="X1832" s="19">
        <f t="shared" si="318"/>
        <v>1989</v>
      </c>
      <c r="AG1832" s="19" t="s">
        <v>6552</v>
      </c>
      <c r="AH1832" s="19" t="s">
        <v>8336</v>
      </c>
      <c r="AI1832" s="19" t="s">
        <v>8302</v>
      </c>
      <c r="AJ1832" s="19" t="s">
        <v>8298</v>
      </c>
      <c r="AK1832" s="19" t="str">
        <v>tier - 1</v>
      </c>
      <c r="AL1832" s="19" t="str">
        <v>tier - 3</v>
      </c>
      <c r="AT1832" s="19" t="s">
        <v>8299</v>
      </c>
      <c r="AU1832" s="19" t="str">
        <v>R1013</v>
      </c>
      <c r="BD1832" s="39">
        <v>1985</v>
      </c>
      <c r="BE1832" s="19" t="str">
        <f t="shared" si="313"/>
        <v>Dec</v>
      </c>
      <c r="BF1832" s="19">
        <v>28</v>
      </c>
      <c r="BG1832" s="40">
        <f t="shared" si="314"/>
        <v>31409</v>
      </c>
      <c r="BM1832" s="39">
        <v>1967</v>
      </c>
      <c r="BN1832" s="19" t="str">
        <f t="shared" si="315"/>
        <v>Jul</v>
      </c>
      <c r="BO1832" s="19">
        <v>29</v>
      </c>
      <c r="BP1832" s="40">
        <f t="shared" si="312"/>
        <v>24682</v>
      </c>
      <c r="BQ1832" s="19">
        <f ca="1" t="shared" si="316"/>
        <v>58</v>
      </c>
      <c r="BU1832" s="19">
        <v>19259.96</v>
      </c>
      <c r="BV1832" s="41">
        <v>19259.96</v>
      </c>
    </row>
    <row r="1833" spans="1:74">
      <c r="A1833" s="19" t="s">
        <v>6581</v>
      </c>
      <c r="B1833" s="39">
        <v>1980</v>
      </c>
      <c r="C1833" s="19">
        <f t="shared" si="309"/>
        <v>1980</v>
      </c>
      <c r="D1833" s="19" t="s">
        <v>8301</v>
      </c>
      <c r="E1833" s="19" t="str">
        <f t="shared" si="308"/>
        <v>Nov</v>
      </c>
      <c r="F1833" s="19">
        <v>8</v>
      </c>
      <c r="G1833" s="40">
        <f t="shared" si="310"/>
        <v>29533</v>
      </c>
      <c r="H1833" s="19">
        <v>0</v>
      </c>
      <c r="I1833" s="19">
        <v>19515.54</v>
      </c>
      <c r="J1833" s="41">
        <v>19515.54</v>
      </c>
      <c r="K1833" s="19" t="s">
        <v>8302</v>
      </c>
      <c r="L1833" s="19" t="str">
        <v>tier - 1</v>
      </c>
      <c r="M1833" s="19" t="s">
        <v>8302</v>
      </c>
      <c r="N1833" s="19" t="str">
        <v>tier - 1</v>
      </c>
      <c r="O1833" s="19" t="s">
        <v>8299</v>
      </c>
      <c r="P1833" s="19" t="str">
        <v>R1013</v>
      </c>
      <c r="Q1833" s="19">
        <f ca="1" t="shared" si="311"/>
        <v>44</v>
      </c>
      <c r="R1833" s="29"/>
      <c r="U1833" s="19" t="s">
        <v>8310</v>
      </c>
      <c r="V1833" s="19" t="str">
        <f t="shared" si="317"/>
        <v>Sep</v>
      </c>
      <c r="X1833" s="19">
        <f t="shared" si="318"/>
        <v>1993</v>
      </c>
      <c r="AG1833" s="19" t="s">
        <v>6556</v>
      </c>
      <c r="AH1833" s="19" t="s">
        <v>8336</v>
      </c>
      <c r="AI1833" s="19" t="s">
        <v>8302</v>
      </c>
      <c r="AJ1833" s="19" t="s">
        <v>8302</v>
      </c>
      <c r="AK1833" s="19" t="str">
        <v>tier - 1</v>
      </c>
      <c r="AL1833" s="19" t="str">
        <v>tier - 1</v>
      </c>
      <c r="AT1833" s="19" t="s">
        <v>8315</v>
      </c>
      <c r="AU1833" s="19" t="str">
        <v>R1012</v>
      </c>
      <c r="BD1833" s="39">
        <v>1967</v>
      </c>
      <c r="BE1833" s="19" t="str">
        <f t="shared" si="313"/>
        <v>Jul</v>
      </c>
      <c r="BF1833" s="19">
        <v>29</v>
      </c>
      <c r="BG1833" s="40">
        <f t="shared" si="314"/>
        <v>24682</v>
      </c>
      <c r="BM1833" s="39">
        <v>1966</v>
      </c>
      <c r="BN1833" s="19" t="str">
        <f t="shared" si="315"/>
        <v>Nov</v>
      </c>
      <c r="BO1833" s="19">
        <v>15</v>
      </c>
      <c r="BP1833" s="40">
        <f t="shared" si="312"/>
        <v>24426</v>
      </c>
      <c r="BQ1833" s="19">
        <f ca="1" t="shared" si="316"/>
        <v>58</v>
      </c>
      <c r="BU1833" s="19">
        <v>19321.06</v>
      </c>
      <c r="BV1833" s="41">
        <v>19321.06</v>
      </c>
    </row>
    <row r="1834" spans="1:74">
      <c r="A1834" s="19" t="s">
        <v>6584</v>
      </c>
      <c r="B1834" s="39">
        <v>1992</v>
      </c>
      <c r="C1834" s="19">
        <f t="shared" si="309"/>
        <v>1992</v>
      </c>
      <c r="D1834" s="19" t="s">
        <v>8328</v>
      </c>
      <c r="E1834" s="19" t="str">
        <f t="shared" si="308"/>
        <v>Aug</v>
      </c>
      <c r="F1834" s="19">
        <v>19</v>
      </c>
      <c r="G1834" s="40">
        <f t="shared" si="310"/>
        <v>33835</v>
      </c>
      <c r="H1834" s="19">
        <v>1</v>
      </c>
      <c r="I1834" s="19">
        <v>19521.97</v>
      </c>
      <c r="J1834" s="41">
        <v>19521.97</v>
      </c>
      <c r="K1834" s="19" t="s">
        <v>8302</v>
      </c>
      <c r="L1834" s="19" t="str">
        <v>tier - 1</v>
      </c>
      <c r="M1834" s="19" t="s">
        <v>8297</v>
      </c>
      <c r="N1834" s="19" t="str">
        <v>tier - 2</v>
      </c>
      <c r="O1834" s="19" t="s">
        <v>8299</v>
      </c>
      <c r="P1834" s="19" t="str">
        <v>R1013</v>
      </c>
      <c r="Q1834" s="19">
        <f ca="1" t="shared" si="311"/>
        <v>33</v>
      </c>
      <c r="R1834" s="29"/>
      <c r="U1834" s="19" t="s">
        <v>8296</v>
      </c>
      <c r="V1834" s="19" t="str">
        <f t="shared" si="317"/>
        <v>Jul</v>
      </c>
      <c r="X1834" s="19">
        <f t="shared" si="318"/>
        <v>1979</v>
      </c>
      <c r="AG1834" s="19" t="s">
        <v>6559</v>
      </c>
      <c r="AH1834" s="19" t="s">
        <v>8336</v>
      </c>
      <c r="AI1834" s="19" t="s">
        <v>8302</v>
      </c>
      <c r="AJ1834" s="19" t="s">
        <v>8302</v>
      </c>
      <c r="AK1834" s="19" t="str">
        <v>tier - 1</v>
      </c>
      <c r="AL1834" s="19" t="str">
        <v>tier - 1</v>
      </c>
      <c r="AT1834" s="19" t="s">
        <v>8315</v>
      </c>
      <c r="AU1834" s="19" t="str">
        <v>R1012</v>
      </c>
      <c r="BD1834" s="39">
        <v>1966</v>
      </c>
      <c r="BE1834" s="19" t="str">
        <f t="shared" si="313"/>
        <v>Nov</v>
      </c>
      <c r="BF1834" s="19">
        <v>15</v>
      </c>
      <c r="BG1834" s="40">
        <f t="shared" si="314"/>
        <v>24426</v>
      </c>
      <c r="BM1834" s="39">
        <v>1991</v>
      </c>
      <c r="BN1834" s="19" t="str">
        <f t="shared" si="315"/>
        <v>Aug</v>
      </c>
      <c r="BO1834" s="19">
        <v>24</v>
      </c>
      <c r="BP1834" s="40">
        <f t="shared" si="312"/>
        <v>33474</v>
      </c>
      <c r="BQ1834" s="19">
        <f ca="1" t="shared" si="316"/>
        <v>34</v>
      </c>
      <c r="BU1834" s="19">
        <v>19350.37</v>
      </c>
      <c r="BV1834" s="41">
        <v>19350.37</v>
      </c>
    </row>
    <row r="1835" spans="1:74">
      <c r="A1835" s="19" t="s">
        <v>6587</v>
      </c>
      <c r="B1835" s="39">
        <v>1985</v>
      </c>
      <c r="C1835" s="19">
        <f t="shared" si="309"/>
        <v>1985</v>
      </c>
      <c r="D1835" s="19" t="s">
        <v>8310</v>
      </c>
      <c r="E1835" s="19" t="str">
        <f t="shared" si="308"/>
        <v>Sep</v>
      </c>
      <c r="F1835" s="19">
        <v>17</v>
      </c>
      <c r="G1835" s="40">
        <f t="shared" si="310"/>
        <v>31307</v>
      </c>
      <c r="H1835" s="19">
        <v>0</v>
      </c>
      <c r="I1835" s="19">
        <v>19539.24</v>
      </c>
      <c r="J1835" s="41">
        <v>19539.24</v>
      </c>
      <c r="K1835" s="19" t="s">
        <v>8302</v>
      </c>
      <c r="L1835" s="19" t="str">
        <v>tier - 1</v>
      </c>
      <c r="M1835" s="19" t="s">
        <v>8302</v>
      </c>
      <c r="N1835" s="19" t="str">
        <v>tier - 1</v>
      </c>
      <c r="O1835" s="19" t="s">
        <v>8299</v>
      </c>
      <c r="P1835" s="19" t="str">
        <v>R1013</v>
      </c>
      <c r="Q1835" s="19">
        <f ca="1" t="shared" si="311"/>
        <v>40</v>
      </c>
      <c r="R1835" s="29"/>
      <c r="U1835" s="19" t="s">
        <v>8310</v>
      </c>
      <c r="V1835" s="19" t="str">
        <f t="shared" si="317"/>
        <v>Sep</v>
      </c>
      <c r="X1835" s="19">
        <f t="shared" si="318"/>
        <v>1991</v>
      </c>
      <c r="AG1835" s="19" t="s">
        <v>6563</v>
      </c>
      <c r="AH1835" s="19" t="s">
        <v>8336</v>
      </c>
      <c r="AI1835" s="19" t="s">
        <v>8302</v>
      </c>
      <c r="AJ1835" s="19" t="s">
        <v>8298</v>
      </c>
      <c r="AK1835" s="19" t="str">
        <v>tier - 1</v>
      </c>
      <c r="AL1835" s="19" t="str">
        <v>tier - 3</v>
      </c>
      <c r="AT1835" s="19" t="s">
        <v>8299</v>
      </c>
      <c r="AU1835" s="19" t="str">
        <v>R1013</v>
      </c>
      <c r="BD1835" s="39">
        <v>1991</v>
      </c>
      <c r="BE1835" s="19" t="str">
        <f t="shared" si="313"/>
        <v>Aug</v>
      </c>
      <c r="BF1835" s="19">
        <v>24</v>
      </c>
      <c r="BG1835" s="40">
        <f t="shared" si="314"/>
        <v>33474</v>
      </c>
      <c r="BM1835" s="39">
        <v>1987</v>
      </c>
      <c r="BN1835" s="19" t="str">
        <f t="shared" si="315"/>
        <v>Jun</v>
      </c>
      <c r="BO1835" s="19">
        <v>30</v>
      </c>
      <c r="BP1835" s="40">
        <f t="shared" si="312"/>
        <v>31958</v>
      </c>
      <c r="BQ1835" s="19">
        <f ca="1" t="shared" si="316"/>
        <v>38</v>
      </c>
      <c r="BU1835" s="19">
        <v>19362</v>
      </c>
      <c r="BV1835" s="41">
        <v>19362</v>
      </c>
    </row>
    <row r="1836" spans="1:74">
      <c r="A1836" s="19" t="s">
        <v>6590</v>
      </c>
      <c r="B1836" s="39">
        <v>1963</v>
      </c>
      <c r="C1836" s="19">
        <f t="shared" si="309"/>
        <v>1963</v>
      </c>
      <c r="D1836" s="19" t="s">
        <v>8296</v>
      </c>
      <c r="E1836" s="19" t="str">
        <f t="shared" si="308"/>
        <v>Jul</v>
      </c>
      <c r="F1836" s="19">
        <v>14</v>
      </c>
      <c r="G1836" s="40">
        <f t="shared" si="310"/>
        <v>23206</v>
      </c>
      <c r="H1836" s="19">
        <v>0</v>
      </c>
      <c r="I1836" s="19">
        <v>19551.34</v>
      </c>
      <c r="J1836" s="41">
        <v>19551.34</v>
      </c>
      <c r="K1836" s="19" t="s">
        <v>8302</v>
      </c>
      <c r="L1836" s="19" t="str">
        <v>tier - 1</v>
      </c>
      <c r="M1836" s="19" t="s">
        <v>8298</v>
      </c>
      <c r="N1836" s="19" t="str">
        <v>tier - 3</v>
      </c>
      <c r="O1836" s="19" t="s">
        <v>8315</v>
      </c>
      <c r="P1836" s="19" t="str">
        <v>R1012</v>
      </c>
      <c r="Q1836" s="19">
        <f ca="1" t="shared" si="311"/>
        <v>62</v>
      </c>
      <c r="R1836" s="29"/>
      <c r="U1836" s="19" t="s">
        <v>8326</v>
      </c>
      <c r="V1836" s="19" t="str">
        <f t="shared" si="317"/>
        <v>Dec</v>
      </c>
      <c r="X1836" s="19">
        <f t="shared" si="318"/>
        <v>1985</v>
      </c>
      <c r="AG1836" s="19" t="s">
        <v>6567</v>
      </c>
      <c r="AH1836" s="19" t="s">
        <v>8336</v>
      </c>
      <c r="AI1836" s="19" t="s">
        <v>8302</v>
      </c>
      <c r="AJ1836" s="19" t="s">
        <v>8298</v>
      </c>
      <c r="AK1836" s="19" t="str">
        <v>tier - 1</v>
      </c>
      <c r="AL1836" s="19" t="str">
        <v>tier - 3</v>
      </c>
      <c r="AT1836" s="19" t="s">
        <v>8299</v>
      </c>
      <c r="AU1836" s="19" t="str">
        <v>R1013</v>
      </c>
      <c r="BD1836" s="39">
        <v>1987</v>
      </c>
      <c r="BE1836" s="19" t="str">
        <f t="shared" si="313"/>
        <v>Jun</v>
      </c>
      <c r="BF1836" s="19">
        <v>30</v>
      </c>
      <c r="BG1836" s="40">
        <f t="shared" si="314"/>
        <v>31958</v>
      </c>
      <c r="BM1836" s="39">
        <v>1993</v>
      </c>
      <c r="BN1836" s="19" t="str">
        <f t="shared" si="315"/>
        <v>Sep</v>
      </c>
      <c r="BO1836" s="19">
        <v>6</v>
      </c>
      <c r="BP1836" s="40">
        <f t="shared" si="312"/>
        <v>34218</v>
      </c>
      <c r="BQ1836" s="19">
        <f ca="1" t="shared" si="316"/>
        <v>32</v>
      </c>
      <c r="BU1836" s="19">
        <v>19442.35</v>
      </c>
      <c r="BV1836" s="41">
        <v>19442.35</v>
      </c>
    </row>
    <row r="1837" spans="1:74">
      <c r="A1837" s="19" t="s">
        <v>6592</v>
      </c>
      <c r="B1837" s="39">
        <v>1978</v>
      </c>
      <c r="C1837" s="19">
        <f t="shared" si="309"/>
        <v>1978</v>
      </c>
      <c r="D1837" s="19" t="s">
        <v>8310</v>
      </c>
      <c r="E1837" s="19" t="str">
        <f t="shared" si="308"/>
        <v>Sep</v>
      </c>
      <c r="F1837" s="19">
        <v>24</v>
      </c>
      <c r="G1837" s="40">
        <f t="shared" si="310"/>
        <v>28757</v>
      </c>
      <c r="H1837" s="19">
        <v>1</v>
      </c>
      <c r="I1837" s="19">
        <v>19594.81</v>
      </c>
      <c r="J1837" s="41">
        <v>19594.81</v>
      </c>
      <c r="K1837" s="19" t="s">
        <v>8302</v>
      </c>
      <c r="L1837" s="19" t="str">
        <v>tier - 1</v>
      </c>
      <c r="M1837" s="19" t="s">
        <v>8302</v>
      </c>
      <c r="N1837" s="19" t="str">
        <v>tier - 1</v>
      </c>
      <c r="O1837" s="19" t="s">
        <v>8337</v>
      </c>
      <c r="P1837" s="19" t="str">
        <v>R1024</v>
      </c>
      <c r="Q1837" s="19">
        <f ca="1" t="shared" si="311"/>
        <v>47</v>
      </c>
      <c r="R1837" s="29"/>
      <c r="U1837" s="19" t="s">
        <v>8296</v>
      </c>
      <c r="V1837" s="19" t="str">
        <f t="shared" si="317"/>
        <v>Jul</v>
      </c>
      <c r="X1837" s="19">
        <f t="shared" si="318"/>
        <v>1967</v>
      </c>
      <c r="AG1837" s="19" t="s">
        <v>6569</v>
      </c>
      <c r="AH1837" s="19" t="s">
        <v>8336</v>
      </c>
      <c r="AI1837" s="19" t="s">
        <v>8302</v>
      </c>
      <c r="AJ1837" s="19" t="s">
        <v>8298</v>
      </c>
      <c r="AK1837" s="19" t="str">
        <v>tier - 1</v>
      </c>
      <c r="AL1837" s="19" t="str">
        <v>tier - 3</v>
      </c>
      <c r="AT1837" s="19" t="s">
        <v>8315</v>
      </c>
      <c r="AU1837" s="19" t="str">
        <v>R1012</v>
      </c>
      <c r="BD1837" s="39">
        <v>1993</v>
      </c>
      <c r="BE1837" s="19" t="str">
        <f t="shared" si="313"/>
        <v>Sep</v>
      </c>
      <c r="BF1837" s="19">
        <v>6</v>
      </c>
      <c r="BG1837" s="40">
        <f t="shared" si="314"/>
        <v>34218</v>
      </c>
      <c r="BM1837" s="39">
        <v>1982</v>
      </c>
      <c r="BN1837" s="19" t="str">
        <f t="shared" si="315"/>
        <v>Dec</v>
      </c>
      <c r="BO1837" s="19">
        <v>15</v>
      </c>
      <c r="BP1837" s="40">
        <f t="shared" si="312"/>
        <v>30300</v>
      </c>
      <c r="BQ1837" s="19">
        <f ca="1" t="shared" si="316"/>
        <v>42</v>
      </c>
      <c r="BU1837" s="19">
        <v>19444.27</v>
      </c>
      <c r="BV1837" s="41">
        <v>19444.27</v>
      </c>
    </row>
    <row r="1838" spans="1:74">
      <c r="A1838" s="19" t="s">
        <v>6594</v>
      </c>
      <c r="B1838" s="39">
        <v>1994</v>
      </c>
      <c r="C1838" s="19">
        <f t="shared" si="309"/>
        <v>1994</v>
      </c>
      <c r="D1838" s="19" t="s">
        <v>8328</v>
      </c>
      <c r="E1838" s="19" t="str">
        <f t="shared" si="308"/>
        <v>Aug</v>
      </c>
      <c r="F1838" s="19">
        <v>27</v>
      </c>
      <c r="G1838" s="40">
        <f t="shared" si="310"/>
        <v>34573</v>
      </c>
      <c r="H1838" s="19">
        <v>0</v>
      </c>
      <c r="I1838" s="19">
        <v>19673.34</v>
      </c>
      <c r="J1838" s="41">
        <v>19673.34</v>
      </c>
      <c r="K1838" s="19" t="s">
        <v>8302</v>
      </c>
      <c r="L1838" s="19" t="str">
        <v>tier - 1</v>
      </c>
      <c r="M1838" s="19" t="s">
        <v>8297</v>
      </c>
      <c r="N1838" s="19" t="str">
        <v>tier - 2</v>
      </c>
      <c r="O1838" s="19" t="s">
        <v>8315</v>
      </c>
      <c r="P1838" s="19" t="str">
        <v>R1012</v>
      </c>
      <c r="Q1838" s="19">
        <f ca="1" t="shared" si="311"/>
        <v>31</v>
      </c>
      <c r="R1838" s="29"/>
      <c r="U1838" s="19" t="s">
        <v>8301</v>
      </c>
      <c r="V1838" s="19" t="str">
        <f t="shared" si="317"/>
        <v>Nov</v>
      </c>
      <c r="X1838" s="19">
        <f t="shared" si="318"/>
        <v>1966</v>
      </c>
      <c r="AG1838" s="19" t="s">
        <v>6573</v>
      </c>
      <c r="AH1838" s="19" t="s">
        <v>8336</v>
      </c>
      <c r="AI1838" s="19" t="s">
        <v>8302</v>
      </c>
      <c r="AJ1838" s="19" t="s">
        <v>8302</v>
      </c>
      <c r="AK1838" s="19" t="str">
        <v>tier - 1</v>
      </c>
      <c r="AL1838" s="19" t="str">
        <v>tier - 1</v>
      </c>
      <c r="AT1838" s="19" t="s">
        <v>8299</v>
      </c>
      <c r="AU1838" s="19" t="str">
        <v>R1013</v>
      </c>
      <c r="BD1838" s="39">
        <v>1982</v>
      </c>
      <c r="BE1838" s="19" t="str">
        <f t="shared" si="313"/>
        <v>Dec</v>
      </c>
      <c r="BF1838" s="19">
        <v>15</v>
      </c>
      <c r="BG1838" s="40">
        <f t="shared" si="314"/>
        <v>30300</v>
      </c>
      <c r="BM1838" s="39">
        <v>1987</v>
      </c>
      <c r="BN1838" s="19" t="str">
        <f t="shared" si="315"/>
        <v>Nov</v>
      </c>
      <c r="BO1838" s="19">
        <v>30</v>
      </c>
      <c r="BP1838" s="40">
        <f t="shared" si="312"/>
        <v>32111</v>
      </c>
      <c r="BQ1838" s="19">
        <f ca="1" t="shared" si="316"/>
        <v>37</v>
      </c>
      <c r="BU1838" s="19">
        <v>19496.72</v>
      </c>
      <c r="BV1838" s="41">
        <v>19496.72</v>
      </c>
    </row>
    <row r="1839" spans="1:74">
      <c r="A1839" s="19" t="s">
        <v>6598</v>
      </c>
      <c r="B1839" s="39">
        <v>1990</v>
      </c>
      <c r="C1839" s="19">
        <f t="shared" si="309"/>
        <v>1990</v>
      </c>
      <c r="D1839" s="19" t="s">
        <v>8328</v>
      </c>
      <c r="E1839" s="19" t="str">
        <f t="shared" si="308"/>
        <v>Aug</v>
      </c>
      <c r="F1839" s="19">
        <v>8</v>
      </c>
      <c r="G1839" s="40">
        <f t="shared" si="310"/>
        <v>33093</v>
      </c>
      <c r="H1839" s="19">
        <v>1</v>
      </c>
      <c r="I1839" s="19">
        <v>19719.69</v>
      </c>
      <c r="J1839" s="41">
        <v>19719.69</v>
      </c>
      <c r="K1839" s="19" t="s">
        <v>8302</v>
      </c>
      <c r="L1839" s="19" t="str">
        <v>tier - 1</v>
      </c>
      <c r="M1839" s="19" t="s">
        <v>8297</v>
      </c>
      <c r="N1839" s="19" t="str">
        <v>tier - 2</v>
      </c>
      <c r="O1839" s="19" t="s">
        <v>8299</v>
      </c>
      <c r="P1839" s="19" t="str">
        <v>R1013</v>
      </c>
      <c r="Q1839" s="19">
        <f ca="1" t="shared" si="311"/>
        <v>35</v>
      </c>
      <c r="R1839" s="29"/>
      <c r="U1839" s="19" t="s">
        <v>8328</v>
      </c>
      <c r="V1839" s="19" t="str">
        <f t="shared" si="317"/>
        <v>Aug</v>
      </c>
      <c r="X1839" s="19">
        <f t="shared" si="318"/>
        <v>1991</v>
      </c>
      <c r="AG1839" s="19" t="s">
        <v>6577</v>
      </c>
      <c r="AH1839" s="19" t="s">
        <v>8336</v>
      </c>
      <c r="AI1839" s="19" t="s">
        <v>8302</v>
      </c>
      <c r="AJ1839" s="19" t="s">
        <v>8298</v>
      </c>
      <c r="AK1839" s="19" t="str">
        <v>tier - 1</v>
      </c>
      <c r="AL1839" s="19" t="str">
        <v>tier - 3</v>
      </c>
      <c r="AT1839" s="19" t="s">
        <v>8332</v>
      </c>
      <c r="AU1839" s="19" t="str">
        <v>R1019</v>
      </c>
      <c r="BD1839" s="39">
        <v>1987</v>
      </c>
      <c r="BE1839" s="19" t="str">
        <f t="shared" si="313"/>
        <v>Nov</v>
      </c>
      <c r="BF1839" s="19">
        <v>30</v>
      </c>
      <c r="BG1839" s="40">
        <f t="shared" si="314"/>
        <v>32111</v>
      </c>
      <c r="BM1839" s="39">
        <v>1980</v>
      </c>
      <c r="BN1839" s="19" t="str">
        <f t="shared" si="315"/>
        <v>Nov</v>
      </c>
      <c r="BO1839" s="19">
        <v>8</v>
      </c>
      <c r="BP1839" s="40">
        <f t="shared" si="312"/>
        <v>29533</v>
      </c>
      <c r="BQ1839" s="19">
        <f ca="1" t="shared" si="316"/>
        <v>44</v>
      </c>
      <c r="BU1839" s="19">
        <v>19515.54</v>
      </c>
      <c r="BV1839" s="41">
        <v>19515.54</v>
      </c>
    </row>
    <row r="1840" spans="1:74">
      <c r="A1840" s="19" t="s">
        <v>6602</v>
      </c>
      <c r="B1840" s="39">
        <v>1972</v>
      </c>
      <c r="C1840" s="19">
        <f t="shared" si="309"/>
        <v>1972</v>
      </c>
      <c r="D1840" s="19" t="s">
        <v>8303</v>
      </c>
      <c r="E1840" s="19" t="str">
        <f t="shared" si="308"/>
        <v>Jun</v>
      </c>
      <c r="F1840" s="19">
        <v>14</v>
      </c>
      <c r="G1840" s="40">
        <f t="shared" si="310"/>
        <v>26464</v>
      </c>
      <c r="H1840" s="19">
        <v>3</v>
      </c>
      <c r="I1840" s="19">
        <v>19749.38</v>
      </c>
      <c r="J1840" s="41">
        <v>19749.38</v>
      </c>
      <c r="K1840" s="19" t="s">
        <v>8302</v>
      </c>
      <c r="L1840" s="19" t="str">
        <v>tier - 1</v>
      </c>
      <c r="M1840" s="19" t="s">
        <v>8298</v>
      </c>
      <c r="N1840" s="19" t="str">
        <v>tier - 3</v>
      </c>
      <c r="O1840" s="19" t="s">
        <v>8299</v>
      </c>
      <c r="P1840" s="19" t="str">
        <v>R1013</v>
      </c>
      <c r="Q1840" s="19">
        <f ca="1" t="shared" si="311"/>
        <v>53</v>
      </c>
      <c r="R1840" s="29"/>
      <c r="U1840" s="19" t="s">
        <v>8303</v>
      </c>
      <c r="V1840" s="19" t="str">
        <f t="shared" si="317"/>
        <v>Jun</v>
      </c>
      <c r="X1840" s="19">
        <f t="shared" si="318"/>
        <v>1987</v>
      </c>
      <c r="AG1840" s="19" t="s">
        <v>6581</v>
      </c>
      <c r="AH1840" s="19" t="s">
        <v>8336</v>
      </c>
      <c r="AI1840" s="19" t="s">
        <v>8302</v>
      </c>
      <c r="AJ1840" s="19" t="s">
        <v>8302</v>
      </c>
      <c r="AK1840" s="19" t="str">
        <v>tier - 1</v>
      </c>
      <c r="AL1840" s="19" t="str">
        <v>tier - 1</v>
      </c>
      <c r="AT1840" s="19" t="s">
        <v>8299</v>
      </c>
      <c r="AU1840" s="19" t="str">
        <v>R1013</v>
      </c>
      <c r="BD1840" s="39">
        <v>1980</v>
      </c>
      <c r="BE1840" s="19" t="str">
        <f t="shared" si="313"/>
        <v>Nov</v>
      </c>
      <c r="BF1840" s="19">
        <v>8</v>
      </c>
      <c r="BG1840" s="40">
        <f t="shared" si="314"/>
        <v>29533</v>
      </c>
      <c r="BM1840" s="39">
        <v>1992</v>
      </c>
      <c r="BN1840" s="19" t="str">
        <f t="shared" si="315"/>
        <v>Aug</v>
      </c>
      <c r="BO1840" s="19">
        <v>19</v>
      </c>
      <c r="BP1840" s="40">
        <f t="shared" si="312"/>
        <v>33835</v>
      </c>
      <c r="BQ1840" s="19">
        <f ca="1" t="shared" si="316"/>
        <v>33</v>
      </c>
      <c r="BU1840" s="19">
        <v>19521.97</v>
      </c>
      <c r="BV1840" s="41">
        <v>19521.97</v>
      </c>
    </row>
    <row r="1841" spans="1:74">
      <c r="A1841" s="19" t="s">
        <v>6605</v>
      </c>
      <c r="B1841" s="39">
        <v>1979</v>
      </c>
      <c r="C1841" s="19">
        <f t="shared" si="309"/>
        <v>1979</v>
      </c>
      <c r="D1841" s="19" t="s">
        <v>8329</v>
      </c>
      <c r="E1841" s="19" t="str">
        <f t="shared" si="308"/>
        <v>Oct</v>
      </c>
      <c r="F1841" s="19">
        <v>30</v>
      </c>
      <c r="G1841" s="40">
        <f t="shared" si="310"/>
        <v>29158</v>
      </c>
      <c r="H1841" s="19">
        <v>2</v>
      </c>
      <c r="I1841" s="19">
        <v>19798.05</v>
      </c>
      <c r="J1841" s="41">
        <v>19798.05</v>
      </c>
      <c r="K1841" s="19" t="s">
        <v>8302</v>
      </c>
      <c r="L1841" s="19" t="str">
        <v>tier - 1</v>
      </c>
      <c r="M1841" s="19" t="s">
        <v>8302</v>
      </c>
      <c r="N1841" s="19" t="str">
        <v>tier - 1</v>
      </c>
      <c r="O1841" s="19" t="s">
        <v>8337</v>
      </c>
      <c r="P1841" s="19" t="str">
        <v>R1024</v>
      </c>
      <c r="Q1841" s="19">
        <f ca="1" t="shared" si="311"/>
        <v>46</v>
      </c>
      <c r="R1841" s="29"/>
      <c r="U1841" s="19" t="s">
        <v>8310</v>
      </c>
      <c r="V1841" s="19" t="str">
        <f t="shared" si="317"/>
        <v>Sep</v>
      </c>
      <c r="X1841" s="19">
        <f t="shared" si="318"/>
        <v>1993</v>
      </c>
      <c r="AG1841" s="19" t="s">
        <v>6584</v>
      </c>
      <c r="AH1841" s="19" t="s">
        <v>8336</v>
      </c>
      <c r="AI1841" s="19" t="s">
        <v>8302</v>
      </c>
      <c r="AJ1841" s="19" t="s">
        <v>8297</v>
      </c>
      <c r="AK1841" s="19" t="str">
        <v>tier - 1</v>
      </c>
      <c r="AL1841" s="19" t="str">
        <v>tier - 2</v>
      </c>
      <c r="AT1841" s="19" t="s">
        <v>8299</v>
      </c>
      <c r="AU1841" s="19" t="str">
        <v>R1013</v>
      </c>
      <c r="BD1841" s="39">
        <v>1992</v>
      </c>
      <c r="BE1841" s="19" t="str">
        <f t="shared" si="313"/>
        <v>Aug</v>
      </c>
      <c r="BF1841" s="19">
        <v>19</v>
      </c>
      <c r="BG1841" s="40">
        <f t="shared" si="314"/>
        <v>33835</v>
      </c>
      <c r="BM1841" s="39">
        <v>1985</v>
      </c>
      <c r="BN1841" s="19" t="str">
        <f t="shared" si="315"/>
        <v>Sep</v>
      </c>
      <c r="BO1841" s="19">
        <v>17</v>
      </c>
      <c r="BP1841" s="40">
        <f t="shared" si="312"/>
        <v>31307</v>
      </c>
      <c r="BQ1841" s="19">
        <f ca="1" t="shared" si="316"/>
        <v>40</v>
      </c>
      <c r="BU1841" s="19">
        <v>19539.24</v>
      </c>
      <c r="BV1841" s="41">
        <v>19539.24</v>
      </c>
    </row>
    <row r="1842" spans="1:74">
      <c r="A1842" s="19" t="s">
        <v>6608</v>
      </c>
      <c r="B1842" s="39">
        <v>1997</v>
      </c>
      <c r="C1842" s="19">
        <f t="shared" si="309"/>
        <v>1997</v>
      </c>
      <c r="D1842" s="19" t="s">
        <v>8329</v>
      </c>
      <c r="E1842" s="19" t="str">
        <f t="shared" si="308"/>
        <v>Oct</v>
      </c>
      <c r="F1842" s="19">
        <v>18</v>
      </c>
      <c r="G1842" s="40">
        <f t="shared" si="310"/>
        <v>35721</v>
      </c>
      <c r="H1842" s="19">
        <v>3</v>
      </c>
      <c r="I1842" s="19">
        <v>19933.46</v>
      </c>
      <c r="J1842" s="41">
        <v>19933.46</v>
      </c>
      <c r="K1842" s="19" t="s">
        <v>8302</v>
      </c>
      <c r="L1842" s="19" t="str">
        <v>tier - 1</v>
      </c>
      <c r="M1842" s="19" t="s">
        <v>8298</v>
      </c>
      <c r="N1842" s="19" t="str">
        <v>tier - 3</v>
      </c>
      <c r="O1842" s="19" t="s">
        <v>8330</v>
      </c>
      <c r="P1842" s="19" t="str">
        <v>R1011</v>
      </c>
      <c r="Q1842" s="19">
        <f ca="1" t="shared" si="311"/>
        <v>28</v>
      </c>
      <c r="R1842" s="29"/>
      <c r="U1842" s="19" t="s">
        <v>8326</v>
      </c>
      <c r="V1842" s="19" t="str">
        <f t="shared" si="317"/>
        <v>Dec</v>
      </c>
      <c r="X1842" s="19">
        <f t="shared" si="318"/>
        <v>1982</v>
      </c>
      <c r="AG1842" s="19" t="s">
        <v>6587</v>
      </c>
      <c r="AH1842" s="19" t="s">
        <v>8336</v>
      </c>
      <c r="AI1842" s="19" t="s">
        <v>8302</v>
      </c>
      <c r="AJ1842" s="19" t="s">
        <v>8302</v>
      </c>
      <c r="AK1842" s="19" t="str">
        <v>tier - 1</v>
      </c>
      <c r="AL1842" s="19" t="str">
        <v>tier - 1</v>
      </c>
      <c r="AT1842" s="19" t="s">
        <v>8299</v>
      </c>
      <c r="AU1842" s="19" t="str">
        <v>R1013</v>
      </c>
      <c r="BD1842" s="39">
        <v>1985</v>
      </c>
      <c r="BE1842" s="19" t="str">
        <f t="shared" si="313"/>
        <v>Sep</v>
      </c>
      <c r="BF1842" s="19">
        <v>17</v>
      </c>
      <c r="BG1842" s="40">
        <f t="shared" si="314"/>
        <v>31307</v>
      </c>
      <c r="BM1842" s="39">
        <v>1963</v>
      </c>
      <c r="BN1842" s="19" t="str">
        <f t="shared" si="315"/>
        <v>Jul</v>
      </c>
      <c r="BO1842" s="19">
        <v>14</v>
      </c>
      <c r="BP1842" s="40">
        <f t="shared" si="312"/>
        <v>23206</v>
      </c>
      <c r="BQ1842" s="19">
        <f ca="1" t="shared" si="316"/>
        <v>62</v>
      </c>
      <c r="BU1842" s="19">
        <v>19551.34</v>
      </c>
      <c r="BV1842" s="41">
        <v>19551.34</v>
      </c>
    </row>
    <row r="1843" spans="1:74">
      <c r="A1843" s="19" t="s">
        <v>6612</v>
      </c>
      <c r="B1843" s="39">
        <v>1980</v>
      </c>
      <c r="C1843" s="19">
        <f t="shared" si="309"/>
        <v>1980</v>
      </c>
      <c r="D1843" s="19" t="s">
        <v>8329</v>
      </c>
      <c r="E1843" s="19" t="str">
        <f t="shared" si="308"/>
        <v>Oct</v>
      </c>
      <c r="F1843" s="19">
        <v>9</v>
      </c>
      <c r="G1843" s="40">
        <f t="shared" si="310"/>
        <v>29503</v>
      </c>
      <c r="H1843" s="19">
        <v>0</v>
      </c>
      <c r="I1843" s="19">
        <v>19964.75</v>
      </c>
      <c r="J1843" s="41">
        <v>19964.75</v>
      </c>
      <c r="K1843" s="19" t="s">
        <v>8302</v>
      </c>
      <c r="L1843" s="19" t="str">
        <v>tier - 1</v>
      </c>
      <c r="M1843" s="19" t="s">
        <v>8297</v>
      </c>
      <c r="N1843" s="19" t="str">
        <v>tier - 2</v>
      </c>
      <c r="O1843" s="19" t="s">
        <v>8337</v>
      </c>
      <c r="P1843" s="19" t="str">
        <v>R1024</v>
      </c>
      <c r="Q1843" s="19">
        <f ca="1" t="shared" si="311"/>
        <v>45</v>
      </c>
      <c r="R1843" s="29"/>
      <c r="U1843" s="19" t="s">
        <v>8301</v>
      </c>
      <c r="V1843" s="19" t="str">
        <f t="shared" si="317"/>
        <v>Nov</v>
      </c>
      <c r="X1843" s="19">
        <f t="shared" si="318"/>
        <v>1987</v>
      </c>
      <c r="AG1843" s="19" t="s">
        <v>6590</v>
      </c>
      <c r="AH1843" s="19" t="s">
        <v>8336</v>
      </c>
      <c r="AI1843" s="19" t="s">
        <v>8302</v>
      </c>
      <c r="AJ1843" s="19" t="s">
        <v>8298</v>
      </c>
      <c r="AK1843" s="19" t="str">
        <v>tier - 1</v>
      </c>
      <c r="AL1843" s="19" t="str">
        <v>tier - 3</v>
      </c>
      <c r="AT1843" s="19" t="s">
        <v>8315</v>
      </c>
      <c r="AU1843" s="19" t="str">
        <v>R1012</v>
      </c>
      <c r="BD1843" s="39">
        <v>1963</v>
      </c>
      <c r="BE1843" s="19" t="str">
        <f t="shared" si="313"/>
        <v>Jul</v>
      </c>
      <c r="BF1843" s="19">
        <v>14</v>
      </c>
      <c r="BG1843" s="40">
        <f t="shared" si="314"/>
        <v>23206</v>
      </c>
      <c r="BM1843" s="39">
        <v>1978</v>
      </c>
      <c r="BN1843" s="19" t="str">
        <f t="shared" si="315"/>
        <v>Sep</v>
      </c>
      <c r="BO1843" s="19">
        <v>24</v>
      </c>
      <c r="BP1843" s="40">
        <f t="shared" si="312"/>
        <v>28757</v>
      </c>
      <c r="BQ1843" s="19">
        <f ca="1" t="shared" si="316"/>
        <v>47</v>
      </c>
      <c r="BU1843" s="19">
        <v>19594.81</v>
      </c>
      <c r="BV1843" s="41">
        <v>19594.81</v>
      </c>
    </row>
    <row r="1844" spans="1:74">
      <c r="A1844" s="19" t="s">
        <v>6616</v>
      </c>
      <c r="B1844" s="39">
        <v>1966</v>
      </c>
      <c r="C1844" s="19">
        <f t="shared" si="309"/>
        <v>1966</v>
      </c>
      <c r="D1844" s="19" t="s">
        <v>8328</v>
      </c>
      <c r="E1844" s="19" t="str">
        <f t="shared" si="308"/>
        <v>Aug</v>
      </c>
      <c r="F1844" s="19">
        <v>10</v>
      </c>
      <c r="G1844" s="40">
        <f t="shared" si="310"/>
        <v>24329</v>
      </c>
      <c r="H1844" s="19">
        <v>0</v>
      </c>
      <c r="I1844" s="19">
        <v>19995.29</v>
      </c>
      <c r="J1844" s="41">
        <v>19995.29</v>
      </c>
      <c r="K1844" s="19" t="s">
        <v>8302</v>
      </c>
      <c r="L1844" s="19" t="str">
        <v>tier - 1</v>
      </c>
      <c r="M1844" s="19" t="s">
        <v>8298</v>
      </c>
      <c r="N1844" s="19" t="str">
        <v>tier - 3</v>
      </c>
      <c r="O1844" s="19" t="s">
        <v>8343</v>
      </c>
      <c r="P1844" s="19" t="str">
        <v>R1026</v>
      </c>
      <c r="Q1844" s="19">
        <f ca="1" t="shared" si="311"/>
        <v>59</v>
      </c>
      <c r="R1844" s="29"/>
      <c r="U1844" s="19" t="s">
        <v>8301</v>
      </c>
      <c r="V1844" s="19" t="str">
        <f t="shared" si="317"/>
        <v>Nov</v>
      </c>
      <c r="X1844" s="19">
        <f t="shared" si="318"/>
        <v>1980</v>
      </c>
      <c r="AG1844" s="19" t="s">
        <v>6592</v>
      </c>
      <c r="AH1844" s="19" t="s">
        <v>8336</v>
      </c>
      <c r="AI1844" s="19" t="s">
        <v>8302</v>
      </c>
      <c r="AJ1844" s="19" t="s">
        <v>8302</v>
      </c>
      <c r="AK1844" s="19" t="str">
        <v>tier - 1</v>
      </c>
      <c r="AL1844" s="19" t="str">
        <v>tier - 1</v>
      </c>
      <c r="AT1844" s="19" t="s">
        <v>8337</v>
      </c>
      <c r="AU1844" s="19" t="str">
        <v>R1024</v>
      </c>
      <c r="BD1844" s="39">
        <v>1978</v>
      </c>
      <c r="BE1844" s="19" t="str">
        <f t="shared" si="313"/>
        <v>Sep</v>
      </c>
      <c r="BF1844" s="19">
        <v>24</v>
      </c>
      <c r="BG1844" s="40">
        <f t="shared" si="314"/>
        <v>28757</v>
      </c>
      <c r="BM1844" s="39">
        <v>1994</v>
      </c>
      <c r="BN1844" s="19" t="str">
        <f t="shared" si="315"/>
        <v>Aug</v>
      </c>
      <c r="BO1844" s="19">
        <v>27</v>
      </c>
      <c r="BP1844" s="40">
        <f t="shared" si="312"/>
        <v>34573</v>
      </c>
      <c r="BQ1844" s="19">
        <f ca="1" t="shared" si="316"/>
        <v>31</v>
      </c>
      <c r="BU1844" s="19">
        <v>19673.34</v>
      </c>
      <c r="BV1844" s="41">
        <v>19673.34</v>
      </c>
    </row>
    <row r="1845" spans="1:74">
      <c r="A1845" s="19" t="s">
        <v>6619</v>
      </c>
      <c r="B1845" s="39">
        <v>1988</v>
      </c>
      <c r="C1845" s="19">
        <f t="shared" si="309"/>
        <v>1988</v>
      </c>
      <c r="D1845" s="19" t="s">
        <v>8296</v>
      </c>
      <c r="E1845" s="19" t="str">
        <f t="shared" si="308"/>
        <v>Jul</v>
      </c>
      <c r="F1845" s="19">
        <v>25</v>
      </c>
      <c r="G1845" s="40">
        <f t="shared" si="310"/>
        <v>32349</v>
      </c>
      <c r="H1845" s="19">
        <v>1</v>
      </c>
      <c r="I1845" s="19">
        <v>20009.63</v>
      </c>
      <c r="J1845" s="41">
        <v>20009.63</v>
      </c>
      <c r="K1845" s="19" t="s">
        <v>8297</v>
      </c>
      <c r="L1845" s="19" t="str">
        <v>tier - 2</v>
      </c>
      <c r="M1845" s="19" t="s">
        <v>8302</v>
      </c>
      <c r="N1845" s="19" t="str">
        <v>tier - 1</v>
      </c>
      <c r="O1845" s="19" t="s">
        <v>8315</v>
      </c>
      <c r="P1845" s="19" t="str">
        <v>R1012</v>
      </c>
      <c r="Q1845" s="19">
        <f ca="1" t="shared" si="311"/>
        <v>37</v>
      </c>
      <c r="R1845" s="29"/>
      <c r="U1845" s="19" t="s">
        <v>8328</v>
      </c>
      <c r="V1845" s="19" t="str">
        <f t="shared" si="317"/>
        <v>Aug</v>
      </c>
      <c r="X1845" s="19">
        <f t="shared" si="318"/>
        <v>1992</v>
      </c>
      <c r="AG1845" s="19" t="s">
        <v>6594</v>
      </c>
      <c r="AH1845" s="19" t="s">
        <v>8336</v>
      </c>
      <c r="AI1845" s="19" t="s">
        <v>8302</v>
      </c>
      <c r="AJ1845" s="19" t="s">
        <v>8297</v>
      </c>
      <c r="AK1845" s="19" t="str">
        <v>tier - 1</v>
      </c>
      <c r="AL1845" s="19" t="str">
        <v>tier - 2</v>
      </c>
      <c r="AT1845" s="19" t="s">
        <v>8315</v>
      </c>
      <c r="AU1845" s="19" t="str">
        <v>R1012</v>
      </c>
      <c r="BD1845" s="39">
        <v>1994</v>
      </c>
      <c r="BE1845" s="19" t="str">
        <f t="shared" si="313"/>
        <v>Aug</v>
      </c>
      <c r="BF1845" s="19">
        <v>27</v>
      </c>
      <c r="BG1845" s="40">
        <f t="shared" si="314"/>
        <v>34573</v>
      </c>
      <c r="BM1845" s="39">
        <v>1990</v>
      </c>
      <c r="BN1845" s="19" t="str">
        <f t="shared" si="315"/>
        <v>Aug</v>
      </c>
      <c r="BO1845" s="19">
        <v>8</v>
      </c>
      <c r="BP1845" s="40">
        <f t="shared" si="312"/>
        <v>33093</v>
      </c>
      <c r="BQ1845" s="19">
        <f ca="1" t="shared" si="316"/>
        <v>35</v>
      </c>
      <c r="BU1845" s="19">
        <v>19719.69</v>
      </c>
      <c r="BV1845" s="41">
        <v>19719.69</v>
      </c>
    </row>
    <row r="1846" spans="1:74">
      <c r="A1846" s="19" t="s">
        <v>6622</v>
      </c>
      <c r="B1846" s="39">
        <v>1983</v>
      </c>
      <c r="C1846" s="19">
        <f t="shared" si="309"/>
        <v>1983</v>
      </c>
      <c r="D1846" s="19" t="s">
        <v>8329</v>
      </c>
      <c r="E1846" s="19" t="str">
        <f t="shared" si="308"/>
        <v>Oct</v>
      </c>
      <c r="F1846" s="19">
        <v>6</v>
      </c>
      <c r="G1846" s="40">
        <f t="shared" si="310"/>
        <v>30595</v>
      </c>
      <c r="H1846" s="19">
        <v>0</v>
      </c>
      <c r="I1846" s="19">
        <v>20149.32</v>
      </c>
      <c r="J1846" s="41">
        <v>20149.32</v>
      </c>
      <c r="K1846" s="19" t="s">
        <v>8297</v>
      </c>
      <c r="L1846" s="19" t="str">
        <v>tier - 2</v>
      </c>
      <c r="M1846" s="19" t="s">
        <v>8302</v>
      </c>
      <c r="N1846" s="19" t="str">
        <v>tier - 1</v>
      </c>
      <c r="O1846" s="19" t="s">
        <v>8333</v>
      </c>
      <c r="P1846" s="19" t="str">
        <v>R1016</v>
      </c>
      <c r="Q1846" s="19">
        <f ca="1" t="shared" si="311"/>
        <v>42</v>
      </c>
      <c r="R1846" s="29"/>
      <c r="U1846" s="19" t="s">
        <v>8310</v>
      </c>
      <c r="V1846" s="19" t="str">
        <f t="shared" si="317"/>
        <v>Sep</v>
      </c>
      <c r="X1846" s="19">
        <f t="shared" si="318"/>
        <v>1985</v>
      </c>
      <c r="AG1846" s="19" t="s">
        <v>6598</v>
      </c>
      <c r="AH1846" s="19" t="s">
        <v>8336</v>
      </c>
      <c r="AI1846" s="19" t="s">
        <v>8302</v>
      </c>
      <c r="AJ1846" s="19" t="s">
        <v>8297</v>
      </c>
      <c r="AK1846" s="19" t="str">
        <v>tier - 1</v>
      </c>
      <c r="AL1846" s="19" t="str">
        <v>tier - 2</v>
      </c>
      <c r="AT1846" s="19" t="s">
        <v>8299</v>
      </c>
      <c r="AU1846" s="19" t="str">
        <v>R1013</v>
      </c>
      <c r="BD1846" s="39">
        <v>1990</v>
      </c>
      <c r="BE1846" s="19" t="str">
        <f t="shared" si="313"/>
        <v>Aug</v>
      </c>
      <c r="BF1846" s="19">
        <v>8</v>
      </c>
      <c r="BG1846" s="40">
        <f t="shared" si="314"/>
        <v>33093</v>
      </c>
      <c r="BM1846" s="39">
        <v>1972</v>
      </c>
      <c r="BN1846" s="19" t="str">
        <f t="shared" si="315"/>
        <v>Jun</v>
      </c>
      <c r="BO1846" s="19">
        <v>14</v>
      </c>
      <c r="BP1846" s="40">
        <f t="shared" si="312"/>
        <v>26464</v>
      </c>
      <c r="BQ1846" s="19">
        <f ca="1" t="shared" si="316"/>
        <v>53</v>
      </c>
      <c r="BU1846" s="19">
        <v>19749.38</v>
      </c>
      <c r="BV1846" s="41">
        <v>19749.38</v>
      </c>
    </row>
    <row r="1847" spans="1:74">
      <c r="A1847" s="19" t="s">
        <v>6625</v>
      </c>
      <c r="B1847" s="39">
        <v>2002</v>
      </c>
      <c r="C1847" s="19">
        <f t="shared" si="309"/>
        <v>2002</v>
      </c>
      <c r="D1847" s="19" t="s">
        <v>8296</v>
      </c>
      <c r="E1847" s="19" t="str">
        <f t="shared" si="308"/>
        <v>Jul</v>
      </c>
      <c r="F1847" s="19">
        <v>9</v>
      </c>
      <c r="G1847" s="40">
        <f t="shared" si="310"/>
        <v>37446</v>
      </c>
      <c r="H1847" s="19">
        <v>0</v>
      </c>
      <c r="I1847" s="19">
        <v>20167.34</v>
      </c>
      <c r="J1847" s="41">
        <v>20167.34</v>
      </c>
      <c r="K1847" s="19" t="s">
        <v>8298</v>
      </c>
      <c r="L1847" s="19" t="str">
        <v>tier - 3</v>
      </c>
      <c r="M1847" s="19" t="s">
        <v>8298</v>
      </c>
      <c r="N1847" s="19" t="str">
        <v>tier - 3</v>
      </c>
      <c r="O1847" s="19" t="s">
        <v>8330</v>
      </c>
      <c r="P1847" s="19" t="str">
        <v>R1011</v>
      </c>
      <c r="Q1847" s="19">
        <f ca="1" t="shared" si="311"/>
        <v>23</v>
      </c>
      <c r="R1847" s="29"/>
      <c r="U1847" s="19" t="s">
        <v>8296</v>
      </c>
      <c r="V1847" s="19" t="str">
        <f t="shared" si="317"/>
        <v>Jul</v>
      </c>
      <c r="X1847" s="19">
        <f t="shared" si="318"/>
        <v>1963</v>
      </c>
      <c r="AG1847" s="19" t="s">
        <v>6602</v>
      </c>
      <c r="AH1847" s="19" t="s">
        <v>8336</v>
      </c>
      <c r="AI1847" s="19" t="s">
        <v>8302</v>
      </c>
      <c r="AJ1847" s="19" t="s">
        <v>8298</v>
      </c>
      <c r="AK1847" s="19" t="str">
        <v>tier - 1</v>
      </c>
      <c r="AL1847" s="19" t="str">
        <v>tier - 3</v>
      </c>
      <c r="AT1847" s="19" t="s">
        <v>8299</v>
      </c>
      <c r="AU1847" s="19" t="str">
        <v>R1013</v>
      </c>
      <c r="BD1847" s="39">
        <v>1972</v>
      </c>
      <c r="BE1847" s="19" t="str">
        <f t="shared" si="313"/>
        <v>Jun</v>
      </c>
      <c r="BF1847" s="19">
        <v>14</v>
      </c>
      <c r="BG1847" s="40">
        <f t="shared" si="314"/>
        <v>26464</v>
      </c>
      <c r="BM1847" s="39">
        <v>1979</v>
      </c>
      <c r="BN1847" s="19" t="str">
        <f t="shared" si="315"/>
        <v>Oct</v>
      </c>
      <c r="BO1847" s="19">
        <v>30</v>
      </c>
      <c r="BP1847" s="40">
        <f t="shared" si="312"/>
        <v>29158</v>
      </c>
      <c r="BQ1847" s="19">
        <f ca="1" t="shared" si="316"/>
        <v>46</v>
      </c>
      <c r="BU1847" s="19">
        <v>19798.05</v>
      </c>
      <c r="BV1847" s="41">
        <v>19798.05</v>
      </c>
    </row>
    <row r="1848" spans="1:74">
      <c r="A1848" s="19" t="s">
        <v>6629</v>
      </c>
      <c r="B1848" s="39">
        <v>1994</v>
      </c>
      <c r="C1848" s="19">
        <f t="shared" si="309"/>
        <v>1994</v>
      </c>
      <c r="D1848" s="19" t="s">
        <v>8303</v>
      </c>
      <c r="E1848" s="19" t="str">
        <f t="shared" si="308"/>
        <v>Jun</v>
      </c>
      <c r="F1848" s="19">
        <v>8</v>
      </c>
      <c r="G1848" s="40">
        <f t="shared" si="310"/>
        <v>34493</v>
      </c>
      <c r="H1848" s="19">
        <v>2</v>
      </c>
      <c r="I1848" s="19">
        <v>20177.67</v>
      </c>
      <c r="J1848" s="41">
        <v>20177.67</v>
      </c>
      <c r="K1848" s="19" t="s">
        <v>8297</v>
      </c>
      <c r="L1848" s="19" t="str">
        <v>tier - 2</v>
      </c>
      <c r="M1848" s="19" t="s">
        <v>8302</v>
      </c>
      <c r="N1848" s="19" t="str">
        <v>tier - 1</v>
      </c>
      <c r="O1848" s="19" t="s">
        <v>8330</v>
      </c>
      <c r="P1848" s="19" t="str">
        <v>R1011</v>
      </c>
      <c r="Q1848" s="19">
        <f ca="1" t="shared" si="311"/>
        <v>31</v>
      </c>
      <c r="R1848" s="29"/>
      <c r="U1848" s="19" t="s">
        <v>8310</v>
      </c>
      <c r="V1848" s="19" t="str">
        <f t="shared" si="317"/>
        <v>Sep</v>
      </c>
      <c r="X1848" s="19">
        <f t="shared" si="318"/>
        <v>1978</v>
      </c>
      <c r="AG1848" s="19" t="s">
        <v>6605</v>
      </c>
      <c r="AH1848" s="19" t="s">
        <v>8336</v>
      </c>
      <c r="AI1848" s="19" t="s">
        <v>8302</v>
      </c>
      <c r="AJ1848" s="19" t="s">
        <v>8302</v>
      </c>
      <c r="AK1848" s="19" t="str">
        <v>tier - 1</v>
      </c>
      <c r="AL1848" s="19" t="str">
        <v>tier - 1</v>
      </c>
      <c r="AT1848" s="19" t="s">
        <v>8337</v>
      </c>
      <c r="AU1848" s="19" t="str">
        <v>R1024</v>
      </c>
      <c r="BD1848" s="39">
        <v>1979</v>
      </c>
      <c r="BE1848" s="19" t="str">
        <f t="shared" si="313"/>
        <v>Oct</v>
      </c>
      <c r="BF1848" s="19">
        <v>30</v>
      </c>
      <c r="BG1848" s="40">
        <f t="shared" si="314"/>
        <v>29158</v>
      </c>
      <c r="BM1848" s="39">
        <v>1997</v>
      </c>
      <c r="BN1848" s="19" t="str">
        <f t="shared" si="315"/>
        <v>Oct</v>
      </c>
      <c r="BO1848" s="19">
        <v>18</v>
      </c>
      <c r="BP1848" s="40">
        <f t="shared" si="312"/>
        <v>35721</v>
      </c>
      <c r="BQ1848" s="19">
        <f ca="1" t="shared" si="316"/>
        <v>28</v>
      </c>
      <c r="BU1848" s="19">
        <v>19933.46</v>
      </c>
      <c r="BV1848" s="41">
        <v>19933.46</v>
      </c>
    </row>
    <row r="1849" spans="1:74">
      <c r="A1849" s="19" t="s">
        <v>6632</v>
      </c>
      <c r="B1849" s="39">
        <v>1987</v>
      </c>
      <c r="C1849" s="19">
        <f t="shared" si="309"/>
        <v>1987</v>
      </c>
      <c r="D1849" s="19" t="s">
        <v>8329</v>
      </c>
      <c r="E1849" s="19" t="str">
        <f t="shared" si="308"/>
        <v>Oct</v>
      </c>
      <c r="F1849" s="19">
        <v>17</v>
      </c>
      <c r="G1849" s="40">
        <f t="shared" si="310"/>
        <v>32067</v>
      </c>
      <c r="H1849" s="19">
        <v>0</v>
      </c>
      <c r="I1849" s="19">
        <v>20234.85</v>
      </c>
      <c r="J1849" s="41">
        <v>20234.85</v>
      </c>
      <c r="K1849" s="19" t="s">
        <v>8297</v>
      </c>
      <c r="L1849" s="19" t="str">
        <v>tier - 2</v>
      </c>
      <c r="M1849" s="19" t="s">
        <v>8298</v>
      </c>
      <c r="N1849" s="19" t="str">
        <v>tier - 3</v>
      </c>
      <c r="O1849" s="19" t="s">
        <v>8315</v>
      </c>
      <c r="P1849" s="19" t="str">
        <v>R1012</v>
      </c>
      <c r="Q1849" s="19">
        <f ca="1" t="shared" si="311"/>
        <v>38</v>
      </c>
      <c r="R1849" s="29"/>
      <c r="U1849" s="19" t="s">
        <v>8328</v>
      </c>
      <c r="V1849" s="19" t="str">
        <f t="shared" si="317"/>
        <v>Aug</v>
      </c>
      <c r="X1849" s="19">
        <f t="shared" si="318"/>
        <v>1994</v>
      </c>
      <c r="AG1849" s="19" t="s">
        <v>6608</v>
      </c>
      <c r="AH1849" s="19" t="s">
        <v>8336</v>
      </c>
      <c r="AI1849" s="19" t="s">
        <v>8302</v>
      </c>
      <c r="AJ1849" s="19" t="s">
        <v>8298</v>
      </c>
      <c r="AK1849" s="19" t="str">
        <v>tier - 1</v>
      </c>
      <c r="AL1849" s="19" t="str">
        <v>tier - 3</v>
      </c>
      <c r="AT1849" s="19" t="s">
        <v>8330</v>
      </c>
      <c r="AU1849" s="19" t="str">
        <v>R1011</v>
      </c>
      <c r="BD1849" s="39">
        <v>1997</v>
      </c>
      <c r="BE1849" s="19" t="str">
        <f t="shared" si="313"/>
        <v>Oct</v>
      </c>
      <c r="BF1849" s="19">
        <v>18</v>
      </c>
      <c r="BG1849" s="40">
        <f t="shared" si="314"/>
        <v>35721</v>
      </c>
      <c r="BM1849" s="39">
        <v>1980</v>
      </c>
      <c r="BN1849" s="19" t="str">
        <f t="shared" si="315"/>
        <v>Oct</v>
      </c>
      <c r="BO1849" s="19">
        <v>9</v>
      </c>
      <c r="BP1849" s="40">
        <f t="shared" si="312"/>
        <v>29503</v>
      </c>
      <c r="BQ1849" s="19">
        <f ca="1" t="shared" si="316"/>
        <v>45</v>
      </c>
      <c r="BU1849" s="19">
        <v>19964.75</v>
      </c>
      <c r="BV1849" s="41">
        <v>19964.75</v>
      </c>
    </row>
    <row r="1850" spans="1:74">
      <c r="A1850" s="19" t="s">
        <v>6636</v>
      </c>
      <c r="B1850" s="39">
        <v>1966</v>
      </c>
      <c r="C1850" s="19">
        <f t="shared" si="309"/>
        <v>1966</v>
      </c>
      <c r="D1850" s="19" t="s">
        <v>8328</v>
      </c>
      <c r="E1850" s="19" t="str">
        <f t="shared" si="308"/>
        <v>Aug</v>
      </c>
      <c r="F1850" s="19">
        <v>22</v>
      </c>
      <c r="G1850" s="40">
        <f t="shared" si="310"/>
        <v>24341</v>
      </c>
      <c r="H1850" s="19">
        <v>0</v>
      </c>
      <c r="I1850" s="19">
        <v>20253.84</v>
      </c>
      <c r="J1850" s="41">
        <v>20253.84</v>
      </c>
      <c r="K1850" s="19" t="s">
        <v>8297</v>
      </c>
      <c r="L1850" s="19" t="str">
        <v>tier - 2</v>
      </c>
      <c r="M1850" s="19" t="s">
        <v>8298</v>
      </c>
      <c r="N1850" s="19" t="str">
        <v>tier - 3</v>
      </c>
      <c r="O1850" s="19" t="s">
        <v>8315</v>
      </c>
      <c r="P1850" s="19" t="str">
        <v>R1012</v>
      </c>
      <c r="Q1850" s="19">
        <f ca="1" t="shared" si="311"/>
        <v>59</v>
      </c>
      <c r="R1850" s="29"/>
      <c r="U1850" s="19" t="s">
        <v>8328</v>
      </c>
      <c r="V1850" s="19" t="str">
        <f t="shared" si="317"/>
        <v>Aug</v>
      </c>
      <c r="X1850" s="19">
        <f t="shared" si="318"/>
        <v>1990</v>
      </c>
      <c r="AG1850" s="19" t="s">
        <v>6612</v>
      </c>
      <c r="AH1850" s="19" t="s">
        <v>8336</v>
      </c>
      <c r="AI1850" s="19" t="s">
        <v>8302</v>
      </c>
      <c r="AJ1850" s="19" t="s">
        <v>8297</v>
      </c>
      <c r="AK1850" s="19" t="str">
        <v>tier - 1</v>
      </c>
      <c r="AL1850" s="19" t="str">
        <v>tier - 2</v>
      </c>
      <c r="AT1850" s="19" t="s">
        <v>8337</v>
      </c>
      <c r="AU1850" s="19" t="str">
        <v>R1024</v>
      </c>
      <c r="BD1850" s="39">
        <v>1980</v>
      </c>
      <c r="BE1850" s="19" t="str">
        <f t="shared" si="313"/>
        <v>Oct</v>
      </c>
      <c r="BF1850" s="19">
        <v>9</v>
      </c>
      <c r="BG1850" s="40">
        <f t="shared" si="314"/>
        <v>29503</v>
      </c>
      <c r="BM1850" s="39">
        <v>1966</v>
      </c>
      <c r="BN1850" s="19" t="str">
        <f t="shared" si="315"/>
        <v>Aug</v>
      </c>
      <c r="BO1850" s="19">
        <v>10</v>
      </c>
      <c r="BP1850" s="40">
        <f t="shared" si="312"/>
        <v>24329</v>
      </c>
      <c r="BQ1850" s="19">
        <f ca="1" t="shared" si="316"/>
        <v>59</v>
      </c>
      <c r="BU1850" s="19">
        <v>19995.29</v>
      </c>
      <c r="BV1850" s="41">
        <v>19995.29</v>
      </c>
    </row>
    <row r="1851" spans="1:74">
      <c r="A1851" s="19" t="s">
        <v>6639</v>
      </c>
      <c r="B1851" s="39">
        <v>1993</v>
      </c>
      <c r="C1851" s="19">
        <f t="shared" si="309"/>
        <v>1993</v>
      </c>
      <c r="D1851" s="19" t="s">
        <v>8310</v>
      </c>
      <c r="E1851" s="19" t="str">
        <f t="shared" si="308"/>
        <v>Sep</v>
      </c>
      <c r="F1851" s="19">
        <v>7</v>
      </c>
      <c r="G1851" s="40">
        <f t="shared" si="310"/>
        <v>34219</v>
      </c>
      <c r="H1851" s="19">
        <v>1</v>
      </c>
      <c r="I1851" s="19">
        <v>20277.81</v>
      </c>
      <c r="J1851" s="41">
        <v>20277.81</v>
      </c>
      <c r="K1851" s="19" t="s">
        <v>8298</v>
      </c>
      <c r="L1851" s="19" t="str">
        <v>tier - 3</v>
      </c>
      <c r="M1851" s="19" t="s">
        <v>8298</v>
      </c>
      <c r="N1851" s="19" t="str">
        <v>tier - 3</v>
      </c>
      <c r="O1851" s="19" t="s">
        <v>8333</v>
      </c>
      <c r="P1851" s="19" t="str">
        <v>R1016</v>
      </c>
      <c r="Q1851" s="19">
        <f ca="1" t="shared" si="311"/>
        <v>32</v>
      </c>
      <c r="R1851" s="29"/>
      <c r="U1851" s="19" t="s">
        <v>8303</v>
      </c>
      <c r="V1851" s="19" t="str">
        <f t="shared" si="317"/>
        <v>Jun</v>
      </c>
      <c r="X1851" s="19">
        <f t="shared" si="318"/>
        <v>1972</v>
      </c>
      <c r="AG1851" s="19" t="s">
        <v>6616</v>
      </c>
      <c r="AH1851" s="19" t="s">
        <v>8336</v>
      </c>
      <c r="AI1851" s="19" t="s">
        <v>8302</v>
      </c>
      <c r="AJ1851" s="19" t="s">
        <v>8298</v>
      </c>
      <c r="AK1851" s="19" t="str">
        <v>tier - 1</v>
      </c>
      <c r="AL1851" s="19" t="str">
        <v>tier - 3</v>
      </c>
      <c r="AT1851" s="19" t="s">
        <v>8343</v>
      </c>
      <c r="AU1851" s="19" t="str">
        <v>R1026</v>
      </c>
      <c r="BD1851" s="39">
        <v>1966</v>
      </c>
      <c r="BE1851" s="19" t="str">
        <f t="shared" si="313"/>
        <v>Aug</v>
      </c>
      <c r="BF1851" s="19">
        <v>10</v>
      </c>
      <c r="BG1851" s="40">
        <f t="shared" si="314"/>
        <v>24329</v>
      </c>
      <c r="BM1851" s="39">
        <v>1988</v>
      </c>
      <c r="BN1851" s="19" t="str">
        <f t="shared" si="315"/>
        <v>Jul</v>
      </c>
      <c r="BO1851" s="19">
        <v>25</v>
      </c>
      <c r="BP1851" s="40">
        <f t="shared" si="312"/>
        <v>32349</v>
      </c>
      <c r="BQ1851" s="19">
        <f ca="1" t="shared" si="316"/>
        <v>37</v>
      </c>
      <c r="BU1851" s="19">
        <v>20009.63</v>
      </c>
      <c r="BV1851" s="41">
        <v>20009.63</v>
      </c>
    </row>
    <row r="1852" spans="1:74">
      <c r="A1852" s="19" t="s">
        <v>6643</v>
      </c>
      <c r="B1852" s="39">
        <v>1985</v>
      </c>
      <c r="C1852" s="19">
        <f t="shared" si="309"/>
        <v>1985</v>
      </c>
      <c r="D1852" s="19" t="s">
        <v>8310</v>
      </c>
      <c r="E1852" s="19" t="str">
        <f t="shared" si="308"/>
        <v>Sep</v>
      </c>
      <c r="F1852" s="19">
        <v>17</v>
      </c>
      <c r="G1852" s="40">
        <f t="shared" si="310"/>
        <v>31307</v>
      </c>
      <c r="H1852" s="19">
        <v>1</v>
      </c>
      <c r="I1852" s="19">
        <v>20296.86</v>
      </c>
      <c r="J1852" s="41">
        <v>20296.86</v>
      </c>
      <c r="K1852" s="19" t="s">
        <v>8298</v>
      </c>
      <c r="L1852" s="19" t="str">
        <v>tier - 3</v>
      </c>
      <c r="M1852" s="19" t="s">
        <v>8302</v>
      </c>
      <c r="N1852" s="19" t="str">
        <v>tier - 1</v>
      </c>
      <c r="O1852" s="19" t="s">
        <v>8337</v>
      </c>
      <c r="P1852" s="19" t="str">
        <v>R1024</v>
      </c>
      <c r="Q1852" s="19">
        <f ca="1" t="shared" si="311"/>
        <v>40</v>
      </c>
      <c r="R1852" s="29"/>
      <c r="U1852" s="19" t="s">
        <v>8329</v>
      </c>
      <c r="V1852" s="19" t="str">
        <f t="shared" si="317"/>
        <v>Oct</v>
      </c>
      <c r="X1852" s="19">
        <f t="shared" si="318"/>
        <v>1979</v>
      </c>
      <c r="AG1852" s="19" t="s">
        <v>6619</v>
      </c>
      <c r="AH1852" s="19" t="s">
        <v>8336</v>
      </c>
      <c r="AI1852" s="19" t="s">
        <v>8297</v>
      </c>
      <c r="AJ1852" s="19" t="s">
        <v>8302</v>
      </c>
      <c r="AK1852" s="19" t="str">
        <v>tier - 2</v>
      </c>
      <c r="AL1852" s="19" t="str">
        <v>tier - 1</v>
      </c>
      <c r="AT1852" s="19" t="s">
        <v>8315</v>
      </c>
      <c r="AU1852" s="19" t="str">
        <v>R1012</v>
      </c>
      <c r="BD1852" s="39">
        <v>1988</v>
      </c>
      <c r="BE1852" s="19" t="str">
        <f t="shared" si="313"/>
        <v>Jul</v>
      </c>
      <c r="BF1852" s="19">
        <v>25</v>
      </c>
      <c r="BG1852" s="40">
        <f t="shared" si="314"/>
        <v>32349</v>
      </c>
      <c r="BM1852" s="39">
        <v>1983</v>
      </c>
      <c r="BN1852" s="19" t="str">
        <f t="shared" si="315"/>
        <v>Oct</v>
      </c>
      <c r="BO1852" s="19">
        <v>6</v>
      </c>
      <c r="BP1852" s="40">
        <f t="shared" si="312"/>
        <v>30595</v>
      </c>
      <c r="BQ1852" s="19">
        <f ca="1" t="shared" si="316"/>
        <v>42</v>
      </c>
      <c r="BU1852" s="19">
        <v>20149.32</v>
      </c>
      <c r="BV1852" s="41">
        <v>20149.32</v>
      </c>
    </row>
    <row r="1853" spans="1:74">
      <c r="A1853" s="19" t="s">
        <v>6647</v>
      </c>
      <c r="B1853" s="39">
        <v>1962</v>
      </c>
      <c r="C1853" s="19">
        <f t="shared" si="309"/>
        <v>1962</v>
      </c>
      <c r="D1853" s="19" t="s">
        <v>8296</v>
      </c>
      <c r="E1853" s="19" t="str">
        <f t="shared" si="308"/>
        <v>Jul</v>
      </c>
      <c r="F1853" s="19">
        <v>2</v>
      </c>
      <c r="G1853" s="40">
        <f t="shared" si="310"/>
        <v>22829</v>
      </c>
      <c r="H1853" s="19">
        <v>0</v>
      </c>
      <c r="I1853" s="19">
        <v>20354.5</v>
      </c>
      <c r="J1853" s="41">
        <v>20354.5</v>
      </c>
      <c r="K1853" s="19" t="s">
        <v>8298</v>
      </c>
      <c r="L1853" s="19" t="str">
        <v>tier - 3</v>
      </c>
      <c r="M1853" s="19" t="s">
        <v>8297</v>
      </c>
      <c r="N1853" s="19" t="str">
        <v>tier - 2</v>
      </c>
      <c r="O1853" s="19" t="s">
        <v>8343</v>
      </c>
      <c r="P1853" s="19" t="str">
        <v>R1026</v>
      </c>
      <c r="Q1853" s="19">
        <f ca="1" t="shared" si="311"/>
        <v>63</v>
      </c>
      <c r="R1853" s="29"/>
      <c r="U1853" s="19" t="s">
        <v>8329</v>
      </c>
      <c r="V1853" s="19" t="str">
        <f t="shared" si="317"/>
        <v>Oct</v>
      </c>
      <c r="X1853" s="19">
        <f t="shared" si="318"/>
        <v>1997</v>
      </c>
      <c r="AG1853" s="19" t="s">
        <v>6622</v>
      </c>
      <c r="AH1853" s="19" t="s">
        <v>8336</v>
      </c>
      <c r="AI1853" s="19" t="s">
        <v>8297</v>
      </c>
      <c r="AJ1853" s="19" t="s">
        <v>8302</v>
      </c>
      <c r="AK1853" s="19" t="str">
        <v>tier - 2</v>
      </c>
      <c r="AL1853" s="19" t="str">
        <v>tier - 1</v>
      </c>
      <c r="AT1853" s="19" t="s">
        <v>8333</v>
      </c>
      <c r="AU1853" s="19" t="str">
        <v>R1016</v>
      </c>
      <c r="BD1853" s="39">
        <v>1983</v>
      </c>
      <c r="BE1853" s="19" t="str">
        <f t="shared" si="313"/>
        <v>Oct</v>
      </c>
      <c r="BF1853" s="19">
        <v>6</v>
      </c>
      <c r="BG1853" s="40">
        <f t="shared" si="314"/>
        <v>30595</v>
      </c>
      <c r="BM1853" s="39">
        <v>2002</v>
      </c>
      <c r="BN1853" s="19" t="str">
        <f t="shared" si="315"/>
        <v>Jul</v>
      </c>
      <c r="BO1853" s="19">
        <v>9</v>
      </c>
      <c r="BP1853" s="40">
        <f t="shared" si="312"/>
        <v>37446</v>
      </c>
      <c r="BQ1853" s="19">
        <f ca="1" t="shared" si="316"/>
        <v>23</v>
      </c>
      <c r="BU1853" s="19">
        <v>20167.34</v>
      </c>
      <c r="BV1853" s="41">
        <v>20167.34</v>
      </c>
    </row>
    <row r="1854" spans="1:74">
      <c r="A1854" s="19" t="s">
        <v>6651</v>
      </c>
      <c r="B1854" s="39">
        <v>1985</v>
      </c>
      <c r="C1854" s="19">
        <f t="shared" si="309"/>
        <v>1985</v>
      </c>
      <c r="D1854" s="19" t="s">
        <v>8296</v>
      </c>
      <c r="E1854" s="19" t="str">
        <f t="shared" si="308"/>
        <v>Jul</v>
      </c>
      <c r="F1854" s="19">
        <v>12</v>
      </c>
      <c r="G1854" s="40">
        <f t="shared" si="310"/>
        <v>31240</v>
      </c>
      <c r="H1854" s="19">
        <v>0</v>
      </c>
      <c r="I1854" s="19">
        <v>20420.6</v>
      </c>
      <c r="J1854" s="41">
        <v>20420.6</v>
      </c>
      <c r="K1854" s="19" t="s">
        <v>8298</v>
      </c>
      <c r="L1854" s="19" t="str">
        <v>tier - 3</v>
      </c>
      <c r="M1854" s="19" t="s">
        <v>8297</v>
      </c>
      <c r="N1854" s="19" t="str">
        <v>tier - 2</v>
      </c>
      <c r="O1854" s="19" t="s">
        <v>8330</v>
      </c>
      <c r="P1854" s="19" t="str">
        <v>R1011</v>
      </c>
      <c r="Q1854" s="19">
        <f ca="1" t="shared" si="311"/>
        <v>40</v>
      </c>
      <c r="R1854" s="29"/>
      <c r="U1854" s="19" t="s">
        <v>8329</v>
      </c>
      <c r="V1854" s="19" t="str">
        <f t="shared" si="317"/>
        <v>Oct</v>
      </c>
      <c r="X1854" s="19">
        <f t="shared" si="318"/>
        <v>1980</v>
      </c>
      <c r="AG1854" s="19" t="s">
        <v>6625</v>
      </c>
      <c r="AH1854" s="19" t="s">
        <v>8336</v>
      </c>
      <c r="AI1854" s="19" t="s">
        <v>8298</v>
      </c>
      <c r="AJ1854" s="19" t="s">
        <v>8298</v>
      </c>
      <c r="AK1854" s="19" t="str">
        <v>tier - 3</v>
      </c>
      <c r="AL1854" s="19" t="str">
        <v>tier - 3</v>
      </c>
      <c r="AT1854" s="19" t="s">
        <v>8330</v>
      </c>
      <c r="AU1854" s="19" t="str">
        <v>R1011</v>
      </c>
      <c r="BD1854" s="39">
        <v>2002</v>
      </c>
      <c r="BE1854" s="19" t="str">
        <f t="shared" si="313"/>
        <v>Jul</v>
      </c>
      <c r="BF1854" s="19">
        <v>9</v>
      </c>
      <c r="BG1854" s="40">
        <f t="shared" si="314"/>
        <v>37446</v>
      </c>
      <c r="BM1854" s="39">
        <v>1994</v>
      </c>
      <c r="BN1854" s="19" t="str">
        <f t="shared" si="315"/>
        <v>Jun</v>
      </c>
      <c r="BO1854" s="19">
        <v>8</v>
      </c>
      <c r="BP1854" s="40">
        <f t="shared" si="312"/>
        <v>34493</v>
      </c>
      <c r="BQ1854" s="19">
        <f ca="1" t="shared" si="316"/>
        <v>31</v>
      </c>
      <c r="BU1854" s="19">
        <v>20177.67</v>
      </c>
      <c r="BV1854" s="41">
        <v>20177.67</v>
      </c>
    </row>
    <row r="1855" spans="1:74">
      <c r="A1855" s="19" t="s">
        <v>6655</v>
      </c>
      <c r="B1855" s="39">
        <v>1962</v>
      </c>
      <c r="C1855" s="19">
        <f t="shared" si="309"/>
        <v>1962</v>
      </c>
      <c r="D1855" s="19" t="s">
        <v>8329</v>
      </c>
      <c r="E1855" s="19" t="str">
        <f t="shared" si="308"/>
        <v>Oct</v>
      </c>
      <c r="F1855" s="19">
        <v>18</v>
      </c>
      <c r="G1855" s="40">
        <f t="shared" si="310"/>
        <v>22937</v>
      </c>
      <c r="H1855" s="19">
        <v>0</v>
      </c>
      <c r="I1855" s="19">
        <v>20446.85</v>
      </c>
      <c r="J1855" s="41">
        <v>20446.85</v>
      </c>
      <c r="K1855" s="19" t="s">
        <v>8297</v>
      </c>
      <c r="L1855" s="19" t="str">
        <v>tier - 2</v>
      </c>
      <c r="M1855" s="19" t="s">
        <v>8302</v>
      </c>
      <c r="N1855" s="19" t="str">
        <v>tier - 1</v>
      </c>
      <c r="O1855" s="19" t="s">
        <v>8315</v>
      </c>
      <c r="P1855" s="19" t="str">
        <v>R1012</v>
      </c>
      <c r="Q1855" s="19">
        <f ca="1" t="shared" si="311"/>
        <v>63</v>
      </c>
      <c r="R1855" s="29"/>
      <c r="U1855" s="19" t="s">
        <v>8328</v>
      </c>
      <c r="V1855" s="19" t="str">
        <f t="shared" si="317"/>
        <v>Aug</v>
      </c>
      <c r="X1855" s="19">
        <f t="shared" si="318"/>
        <v>1966</v>
      </c>
      <c r="AG1855" s="19" t="s">
        <v>6629</v>
      </c>
      <c r="AH1855" s="19" t="s">
        <v>8336</v>
      </c>
      <c r="AI1855" s="19" t="s">
        <v>8297</v>
      </c>
      <c r="AJ1855" s="19" t="s">
        <v>8302</v>
      </c>
      <c r="AK1855" s="19" t="str">
        <v>tier - 2</v>
      </c>
      <c r="AL1855" s="19" t="str">
        <v>tier - 1</v>
      </c>
      <c r="AT1855" s="19" t="s">
        <v>8330</v>
      </c>
      <c r="AU1855" s="19" t="str">
        <v>R1011</v>
      </c>
      <c r="BD1855" s="39">
        <v>1994</v>
      </c>
      <c r="BE1855" s="19" t="str">
        <f t="shared" si="313"/>
        <v>Jun</v>
      </c>
      <c r="BF1855" s="19">
        <v>8</v>
      </c>
      <c r="BG1855" s="40">
        <f t="shared" si="314"/>
        <v>34493</v>
      </c>
      <c r="BM1855" s="39">
        <v>1987</v>
      </c>
      <c r="BN1855" s="19" t="str">
        <f t="shared" si="315"/>
        <v>Oct</v>
      </c>
      <c r="BO1855" s="19">
        <v>17</v>
      </c>
      <c r="BP1855" s="40">
        <f t="shared" si="312"/>
        <v>32067</v>
      </c>
      <c r="BQ1855" s="19">
        <f ca="1" t="shared" si="316"/>
        <v>38</v>
      </c>
      <c r="BU1855" s="19">
        <v>20234.85</v>
      </c>
      <c r="BV1855" s="41">
        <v>20234.85</v>
      </c>
    </row>
    <row r="1856" spans="1:74">
      <c r="A1856" s="19" t="s">
        <v>6658</v>
      </c>
      <c r="B1856" s="39">
        <v>1969</v>
      </c>
      <c r="C1856" s="19">
        <f t="shared" si="309"/>
        <v>1969</v>
      </c>
      <c r="D1856" s="19" t="s">
        <v>8329</v>
      </c>
      <c r="E1856" s="19" t="str">
        <f t="shared" si="308"/>
        <v>Oct</v>
      </c>
      <c r="F1856" s="19">
        <v>13</v>
      </c>
      <c r="G1856" s="40">
        <f t="shared" si="310"/>
        <v>25489</v>
      </c>
      <c r="H1856" s="19">
        <v>3</v>
      </c>
      <c r="I1856" s="19">
        <v>20463</v>
      </c>
      <c r="J1856" s="41">
        <v>20463</v>
      </c>
      <c r="K1856" s="19" t="s">
        <v>8297</v>
      </c>
      <c r="L1856" s="19" t="str">
        <v>tier - 2</v>
      </c>
      <c r="M1856" s="19" t="s">
        <v>8297</v>
      </c>
      <c r="N1856" s="19" t="str">
        <v>tier - 2</v>
      </c>
      <c r="O1856" s="19" t="s">
        <v>8299</v>
      </c>
      <c r="P1856" s="19" t="str">
        <v>R1013</v>
      </c>
      <c r="Q1856" s="19">
        <f ca="1" t="shared" si="311"/>
        <v>56</v>
      </c>
      <c r="R1856" s="29"/>
      <c r="U1856" s="19" t="s">
        <v>8296</v>
      </c>
      <c r="V1856" s="19" t="str">
        <f t="shared" si="317"/>
        <v>Jul</v>
      </c>
      <c r="X1856" s="19">
        <f t="shared" si="318"/>
        <v>1988</v>
      </c>
      <c r="AG1856" s="19" t="s">
        <v>6632</v>
      </c>
      <c r="AH1856" s="19" t="s">
        <v>8336</v>
      </c>
      <c r="AI1856" s="19" t="s">
        <v>8297</v>
      </c>
      <c r="AJ1856" s="19" t="s">
        <v>8298</v>
      </c>
      <c r="AK1856" s="19" t="str">
        <v>tier - 2</v>
      </c>
      <c r="AL1856" s="19" t="str">
        <v>tier - 3</v>
      </c>
      <c r="AT1856" s="19" t="s">
        <v>8315</v>
      </c>
      <c r="AU1856" s="19" t="str">
        <v>R1012</v>
      </c>
      <c r="BD1856" s="39">
        <v>1987</v>
      </c>
      <c r="BE1856" s="19" t="str">
        <f t="shared" si="313"/>
        <v>Oct</v>
      </c>
      <c r="BF1856" s="19">
        <v>17</v>
      </c>
      <c r="BG1856" s="40">
        <f t="shared" si="314"/>
        <v>32067</v>
      </c>
      <c r="BM1856" s="39">
        <v>1966</v>
      </c>
      <c r="BN1856" s="19" t="str">
        <f t="shared" si="315"/>
        <v>Aug</v>
      </c>
      <c r="BO1856" s="19">
        <v>22</v>
      </c>
      <c r="BP1856" s="40">
        <f t="shared" si="312"/>
        <v>24341</v>
      </c>
      <c r="BQ1856" s="19">
        <f ca="1" t="shared" si="316"/>
        <v>59</v>
      </c>
      <c r="BU1856" s="19">
        <v>20253.84</v>
      </c>
      <c r="BV1856" s="41">
        <v>20253.84</v>
      </c>
    </row>
    <row r="1857" spans="1:74">
      <c r="A1857" s="19" t="s">
        <v>6661</v>
      </c>
      <c r="B1857" s="39">
        <v>1966</v>
      </c>
      <c r="C1857" s="19">
        <f t="shared" si="309"/>
        <v>1966</v>
      </c>
      <c r="D1857" s="19" t="s">
        <v>8296</v>
      </c>
      <c r="E1857" s="19" t="str">
        <f t="shared" si="308"/>
        <v>Jul</v>
      </c>
      <c r="F1857" s="19">
        <v>9</v>
      </c>
      <c r="G1857" s="40">
        <f t="shared" si="310"/>
        <v>24297</v>
      </c>
      <c r="H1857" s="19">
        <v>0</v>
      </c>
      <c r="I1857" s="19">
        <v>20568.32</v>
      </c>
      <c r="J1857" s="41">
        <v>20568.32</v>
      </c>
      <c r="K1857" s="19" t="s">
        <v>8298</v>
      </c>
      <c r="L1857" s="19" t="str">
        <v>tier - 3</v>
      </c>
      <c r="M1857" s="19" t="s">
        <v>8297</v>
      </c>
      <c r="N1857" s="19" t="str">
        <v>tier - 2</v>
      </c>
      <c r="O1857" s="19" t="s">
        <v>8315</v>
      </c>
      <c r="P1857" s="19" t="str">
        <v>R1012</v>
      </c>
      <c r="Q1857" s="19">
        <f ca="1" t="shared" si="311"/>
        <v>59</v>
      </c>
      <c r="R1857" s="29"/>
      <c r="U1857" s="19" t="s">
        <v>8329</v>
      </c>
      <c r="V1857" s="19" t="str">
        <f t="shared" si="317"/>
        <v>Oct</v>
      </c>
      <c r="X1857" s="19">
        <f t="shared" si="318"/>
        <v>1983</v>
      </c>
      <c r="AG1857" s="19" t="s">
        <v>6636</v>
      </c>
      <c r="AH1857" s="19" t="s">
        <v>8336</v>
      </c>
      <c r="AI1857" s="19" t="s">
        <v>8297</v>
      </c>
      <c r="AJ1857" s="19" t="s">
        <v>8298</v>
      </c>
      <c r="AK1857" s="19" t="str">
        <v>tier - 2</v>
      </c>
      <c r="AL1857" s="19" t="str">
        <v>tier - 3</v>
      </c>
      <c r="AT1857" s="19" t="s">
        <v>8315</v>
      </c>
      <c r="AU1857" s="19" t="str">
        <v>R1012</v>
      </c>
      <c r="BD1857" s="39">
        <v>1966</v>
      </c>
      <c r="BE1857" s="19" t="str">
        <f t="shared" si="313"/>
        <v>Aug</v>
      </c>
      <c r="BF1857" s="19">
        <v>22</v>
      </c>
      <c r="BG1857" s="40">
        <f t="shared" si="314"/>
        <v>24341</v>
      </c>
      <c r="BM1857" s="39">
        <v>1993</v>
      </c>
      <c r="BN1857" s="19" t="str">
        <f t="shared" si="315"/>
        <v>Sep</v>
      </c>
      <c r="BO1857" s="19">
        <v>7</v>
      </c>
      <c r="BP1857" s="40">
        <f t="shared" si="312"/>
        <v>34219</v>
      </c>
      <c r="BQ1857" s="19">
        <f ca="1" t="shared" si="316"/>
        <v>32</v>
      </c>
      <c r="BU1857" s="19">
        <v>20277.81</v>
      </c>
      <c r="BV1857" s="41">
        <v>20277.81</v>
      </c>
    </row>
    <row r="1858" spans="1:74">
      <c r="A1858" s="19" t="s">
        <v>6665</v>
      </c>
      <c r="B1858" s="39">
        <v>1967</v>
      </c>
      <c r="C1858" s="19">
        <f t="shared" si="309"/>
        <v>1967</v>
      </c>
      <c r="D1858" s="19" t="s">
        <v>8326</v>
      </c>
      <c r="E1858" s="19" t="str">
        <f t="shared" ref="E1858:E1921" si="319">SUBSTITUTE(D1858,"?","Sep")</f>
        <v>Dec</v>
      </c>
      <c r="F1858" s="19">
        <v>17</v>
      </c>
      <c r="G1858" s="40">
        <f t="shared" si="310"/>
        <v>24823</v>
      </c>
      <c r="H1858" s="19">
        <v>0</v>
      </c>
      <c r="I1858" s="19">
        <v>20630.28</v>
      </c>
      <c r="J1858" s="41">
        <v>20630.28</v>
      </c>
      <c r="K1858" s="19" t="s">
        <v>8297</v>
      </c>
      <c r="L1858" s="19" t="str">
        <v>tier - 2</v>
      </c>
      <c r="M1858" s="19" t="s">
        <v>8298</v>
      </c>
      <c r="N1858" s="19" t="str">
        <v>tier - 3</v>
      </c>
      <c r="O1858" s="19" t="s">
        <v>8330</v>
      </c>
      <c r="P1858" s="19" t="str">
        <v>R1011</v>
      </c>
      <c r="Q1858" s="19">
        <f ca="1" t="shared" si="311"/>
        <v>57</v>
      </c>
      <c r="R1858" s="29"/>
      <c r="U1858" s="19" t="s">
        <v>8296</v>
      </c>
      <c r="V1858" s="19" t="str">
        <f t="shared" si="317"/>
        <v>Jul</v>
      </c>
      <c r="X1858" s="19">
        <f t="shared" si="318"/>
        <v>2002</v>
      </c>
      <c r="AG1858" s="19" t="s">
        <v>6639</v>
      </c>
      <c r="AH1858" s="19" t="s">
        <v>8336</v>
      </c>
      <c r="AI1858" s="19" t="s">
        <v>8298</v>
      </c>
      <c r="AJ1858" s="19" t="s">
        <v>8298</v>
      </c>
      <c r="AK1858" s="19" t="str">
        <v>tier - 3</v>
      </c>
      <c r="AL1858" s="19" t="str">
        <v>tier - 3</v>
      </c>
      <c r="AT1858" s="19" t="s">
        <v>8333</v>
      </c>
      <c r="AU1858" s="19" t="str">
        <v>R1016</v>
      </c>
      <c r="BD1858" s="39">
        <v>1993</v>
      </c>
      <c r="BE1858" s="19" t="str">
        <f t="shared" si="313"/>
        <v>Sep</v>
      </c>
      <c r="BF1858" s="19">
        <v>7</v>
      </c>
      <c r="BG1858" s="40">
        <f t="shared" si="314"/>
        <v>34219</v>
      </c>
      <c r="BM1858" s="39">
        <v>1985</v>
      </c>
      <c r="BN1858" s="19" t="str">
        <f t="shared" si="315"/>
        <v>Sep</v>
      </c>
      <c r="BO1858" s="19">
        <v>17</v>
      </c>
      <c r="BP1858" s="40">
        <f t="shared" si="312"/>
        <v>31307</v>
      </c>
      <c r="BQ1858" s="19">
        <f ca="1" t="shared" si="316"/>
        <v>40</v>
      </c>
      <c r="BU1858" s="19">
        <v>20296.86</v>
      </c>
      <c r="BV1858" s="41">
        <v>20296.86</v>
      </c>
    </row>
    <row r="1859" spans="1:74">
      <c r="A1859" s="19" t="s">
        <v>6668</v>
      </c>
      <c r="B1859" s="39">
        <v>1965</v>
      </c>
      <c r="C1859" s="19">
        <f t="shared" ref="C1859:C1922" si="320">IF(B1859="?",ROUND(AVERAGE($B$2:$B$2336),0),B1859)</f>
        <v>1965</v>
      </c>
      <c r="D1859" s="19" t="s">
        <v>8328</v>
      </c>
      <c r="E1859" s="19" t="str">
        <f t="shared" si="319"/>
        <v>Aug</v>
      </c>
      <c r="F1859" s="19">
        <v>1</v>
      </c>
      <c r="G1859" s="40">
        <f t="shared" ref="G1859:G1922" si="321">DATE(C1859,MONTH(E1859&amp;2),F1859)</f>
        <v>23955</v>
      </c>
      <c r="H1859" s="19">
        <v>0</v>
      </c>
      <c r="I1859" s="19">
        <v>20709.02</v>
      </c>
      <c r="J1859" s="41">
        <v>20709.02</v>
      </c>
      <c r="K1859" s="19" t="s">
        <v>8298</v>
      </c>
      <c r="L1859" s="19" t="str">
        <v>tier - 3</v>
      </c>
      <c r="M1859" s="19" t="s">
        <v>8297</v>
      </c>
      <c r="N1859" s="19" t="str">
        <v>tier - 2</v>
      </c>
      <c r="O1859" s="19" t="s">
        <v>8332</v>
      </c>
      <c r="P1859" s="19" t="str">
        <v>R1019</v>
      </c>
      <c r="Q1859" s="19">
        <f ca="1" t="shared" ref="Q1859:Q1922" si="322">INT((TODAY()-G1859)/365.25)</f>
        <v>60</v>
      </c>
      <c r="R1859" s="29"/>
      <c r="U1859" s="19" t="s">
        <v>8303</v>
      </c>
      <c r="V1859" s="19" t="str">
        <f t="shared" si="317"/>
        <v>Jun</v>
      </c>
      <c r="X1859" s="19">
        <f t="shared" si="318"/>
        <v>1994</v>
      </c>
      <c r="AG1859" s="19" t="s">
        <v>6643</v>
      </c>
      <c r="AH1859" s="19" t="s">
        <v>8336</v>
      </c>
      <c r="AI1859" s="19" t="s">
        <v>8298</v>
      </c>
      <c r="AJ1859" s="19" t="s">
        <v>8302</v>
      </c>
      <c r="AK1859" s="19" t="str">
        <v>tier - 3</v>
      </c>
      <c r="AL1859" s="19" t="str">
        <v>tier - 1</v>
      </c>
      <c r="AT1859" s="19" t="s">
        <v>8337</v>
      </c>
      <c r="AU1859" s="19" t="str">
        <v>R1024</v>
      </c>
      <c r="BD1859" s="39">
        <v>1985</v>
      </c>
      <c r="BE1859" s="19" t="str">
        <f t="shared" si="313"/>
        <v>Sep</v>
      </c>
      <c r="BF1859" s="19">
        <v>17</v>
      </c>
      <c r="BG1859" s="40">
        <f t="shared" si="314"/>
        <v>31307</v>
      </c>
      <c r="BM1859" s="39">
        <v>1962</v>
      </c>
      <c r="BN1859" s="19" t="str">
        <f t="shared" si="315"/>
        <v>Jul</v>
      </c>
      <c r="BO1859" s="19">
        <v>2</v>
      </c>
      <c r="BP1859" s="40">
        <f t="shared" si="312"/>
        <v>22829</v>
      </c>
      <c r="BQ1859" s="19">
        <f ca="1" t="shared" si="316"/>
        <v>63</v>
      </c>
      <c r="BU1859" s="19">
        <v>20354.5</v>
      </c>
      <c r="BV1859" s="41">
        <v>20354.5</v>
      </c>
    </row>
    <row r="1860" spans="1:74">
      <c r="A1860" s="19" t="s">
        <v>6671</v>
      </c>
      <c r="B1860" s="39">
        <v>1992</v>
      </c>
      <c r="C1860" s="19">
        <f t="shared" si="320"/>
        <v>1992</v>
      </c>
      <c r="D1860" s="19" t="s">
        <v>8310</v>
      </c>
      <c r="E1860" s="19" t="str">
        <f t="shared" si="319"/>
        <v>Sep</v>
      </c>
      <c r="F1860" s="19">
        <v>14</v>
      </c>
      <c r="G1860" s="40">
        <f t="shared" si="321"/>
        <v>33861</v>
      </c>
      <c r="H1860" s="19">
        <v>3</v>
      </c>
      <c r="I1860" s="19">
        <v>20745.99</v>
      </c>
      <c r="J1860" s="41">
        <v>20745.99</v>
      </c>
      <c r="K1860" s="19" t="s">
        <v>8298</v>
      </c>
      <c r="L1860" s="19" t="str">
        <v>tier - 3</v>
      </c>
      <c r="M1860" s="19" t="s">
        <v>8302</v>
      </c>
      <c r="N1860" s="19" t="str">
        <v>tier - 1</v>
      </c>
      <c r="O1860" s="19" t="s">
        <v>8315</v>
      </c>
      <c r="P1860" s="19" t="str">
        <v>R1012</v>
      </c>
      <c r="Q1860" s="19">
        <f ca="1" t="shared" si="322"/>
        <v>33</v>
      </c>
      <c r="R1860" s="29"/>
      <c r="U1860" s="19" t="s">
        <v>8329</v>
      </c>
      <c r="V1860" s="19" t="str">
        <f t="shared" si="317"/>
        <v>Oct</v>
      </c>
      <c r="X1860" s="19">
        <f t="shared" si="318"/>
        <v>1987</v>
      </c>
      <c r="AG1860" s="19" t="s">
        <v>6647</v>
      </c>
      <c r="AH1860" s="19" t="s">
        <v>8336</v>
      </c>
      <c r="AI1860" s="19" t="s">
        <v>8298</v>
      </c>
      <c r="AJ1860" s="19" t="s">
        <v>8297</v>
      </c>
      <c r="AK1860" s="19" t="str">
        <v>tier - 3</v>
      </c>
      <c r="AL1860" s="19" t="str">
        <v>tier - 2</v>
      </c>
      <c r="AT1860" s="19" t="s">
        <v>8343</v>
      </c>
      <c r="AU1860" s="19" t="str">
        <v>R1026</v>
      </c>
      <c r="BD1860" s="39">
        <v>1962</v>
      </c>
      <c r="BE1860" s="19" t="str">
        <f t="shared" si="313"/>
        <v>Jul</v>
      </c>
      <c r="BF1860" s="19">
        <v>2</v>
      </c>
      <c r="BG1860" s="40">
        <f t="shared" si="314"/>
        <v>22829</v>
      </c>
      <c r="BM1860" s="39">
        <v>1985</v>
      </c>
      <c r="BN1860" s="19" t="str">
        <f t="shared" si="315"/>
        <v>Jul</v>
      </c>
      <c r="BO1860" s="19">
        <v>12</v>
      </c>
      <c r="BP1860" s="40">
        <f t="shared" si="312"/>
        <v>31240</v>
      </c>
      <c r="BQ1860" s="19">
        <f ca="1" t="shared" si="316"/>
        <v>40</v>
      </c>
      <c r="BU1860" s="19">
        <v>20420.6</v>
      </c>
      <c r="BV1860" s="41">
        <v>20420.6</v>
      </c>
    </row>
    <row r="1861" spans="1:74">
      <c r="A1861" s="19" t="s">
        <v>6673</v>
      </c>
      <c r="B1861" s="39">
        <v>1986</v>
      </c>
      <c r="C1861" s="19">
        <f t="shared" si="320"/>
        <v>1986</v>
      </c>
      <c r="D1861" s="19" t="s">
        <v>8328</v>
      </c>
      <c r="E1861" s="19" t="str">
        <f t="shared" si="319"/>
        <v>Aug</v>
      </c>
      <c r="F1861" s="19">
        <v>4</v>
      </c>
      <c r="G1861" s="40">
        <f t="shared" si="321"/>
        <v>31628</v>
      </c>
      <c r="H1861" s="19">
        <v>1</v>
      </c>
      <c r="I1861" s="19">
        <v>20773.63</v>
      </c>
      <c r="J1861" s="41">
        <v>20773.63</v>
      </c>
      <c r="K1861" s="19" t="s">
        <v>8297</v>
      </c>
      <c r="L1861" s="19" t="str">
        <v>tier - 2</v>
      </c>
      <c r="M1861" s="19" t="s">
        <v>8298</v>
      </c>
      <c r="N1861" s="19" t="str">
        <v>tier - 3</v>
      </c>
      <c r="O1861" s="19" t="s">
        <v>8341</v>
      </c>
      <c r="P1861" s="19" t="str">
        <v>R1017</v>
      </c>
      <c r="Q1861" s="19">
        <f ca="1" t="shared" si="322"/>
        <v>39</v>
      </c>
      <c r="R1861" s="29"/>
      <c r="U1861" s="19" t="s">
        <v>8328</v>
      </c>
      <c r="V1861" s="19" t="str">
        <f t="shared" si="317"/>
        <v>Aug</v>
      </c>
      <c r="X1861" s="19">
        <f t="shared" si="318"/>
        <v>1966</v>
      </c>
      <c r="AG1861" s="19" t="s">
        <v>6651</v>
      </c>
      <c r="AH1861" s="19" t="s">
        <v>8336</v>
      </c>
      <c r="AI1861" s="19" t="s">
        <v>8298</v>
      </c>
      <c r="AJ1861" s="19" t="s">
        <v>8297</v>
      </c>
      <c r="AK1861" s="19" t="str">
        <v>tier - 3</v>
      </c>
      <c r="AL1861" s="19" t="str">
        <v>tier - 2</v>
      </c>
      <c r="AT1861" s="19" t="s">
        <v>8330</v>
      </c>
      <c r="AU1861" s="19" t="str">
        <v>R1011</v>
      </c>
      <c r="BD1861" s="39">
        <v>1985</v>
      </c>
      <c r="BE1861" s="19" t="str">
        <f t="shared" si="313"/>
        <v>Jul</v>
      </c>
      <c r="BF1861" s="19">
        <v>12</v>
      </c>
      <c r="BG1861" s="40">
        <f t="shared" si="314"/>
        <v>31240</v>
      </c>
      <c r="BM1861" s="39">
        <v>1962</v>
      </c>
      <c r="BN1861" s="19" t="str">
        <f t="shared" si="315"/>
        <v>Oct</v>
      </c>
      <c r="BO1861" s="19">
        <v>18</v>
      </c>
      <c r="BP1861" s="40">
        <f t="shared" si="312"/>
        <v>22937</v>
      </c>
      <c r="BQ1861" s="19">
        <f ca="1" t="shared" si="316"/>
        <v>63</v>
      </c>
      <c r="BU1861" s="19">
        <v>20446.85</v>
      </c>
      <c r="BV1861" s="41">
        <v>20446.85</v>
      </c>
    </row>
    <row r="1862" spans="1:74">
      <c r="A1862" s="19" t="s">
        <v>6676</v>
      </c>
      <c r="B1862" s="39">
        <v>1967</v>
      </c>
      <c r="C1862" s="19">
        <f t="shared" si="320"/>
        <v>1967</v>
      </c>
      <c r="D1862" s="19" t="s">
        <v>8310</v>
      </c>
      <c r="E1862" s="19" t="str">
        <f t="shared" si="319"/>
        <v>Sep</v>
      </c>
      <c r="F1862" s="19">
        <v>8</v>
      </c>
      <c r="G1862" s="40">
        <f t="shared" si="321"/>
        <v>24723</v>
      </c>
      <c r="H1862" s="19">
        <v>0</v>
      </c>
      <c r="I1862" s="19">
        <v>20781.49</v>
      </c>
      <c r="J1862" s="41">
        <v>20781.49</v>
      </c>
      <c r="K1862" s="19" t="s">
        <v>8297</v>
      </c>
      <c r="L1862" s="19" t="str">
        <v>tier - 2</v>
      </c>
      <c r="M1862" s="19" t="s">
        <v>8298</v>
      </c>
      <c r="N1862" s="19" t="str">
        <v>tier - 3</v>
      </c>
      <c r="O1862" s="19" t="s">
        <v>8299</v>
      </c>
      <c r="P1862" s="19" t="str">
        <v>R1013</v>
      </c>
      <c r="Q1862" s="19">
        <f ca="1" t="shared" si="322"/>
        <v>58</v>
      </c>
      <c r="R1862" s="29"/>
      <c r="U1862" s="19" t="s">
        <v>8310</v>
      </c>
      <c r="V1862" s="19" t="str">
        <f t="shared" si="317"/>
        <v>Sep</v>
      </c>
      <c r="X1862" s="19">
        <f t="shared" si="318"/>
        <v>1993</v>
      </c>
      <c r="AG1862" s="19" t="s">
        <v>6655</v>
      </c>
      <c r="AH1862" s="19" t="s">
        <v>8336</v>
      </c>
      <c r="AI1862" s="19" t="s">
        <v>8297</v>
      </c>
      <c r="AJ1862" s="19" t="s">
        <v>8302</v>
      </c>
      <c r="AK1862" s="19" t="str">
        <v>tier - 2</v>
      </c>
      <c r="AL1862" s="19" t="str">
        <v>tier - 1</v>
      </c>
      <c r="AT1862" s="19" t="s">
        <v>8315</v>
      </c>
      <c r="AU1862" s="19" t="str">
        <v>R1012</v>
      </c>
      <c r="BD1862" s="39">
        <v>1962</v>
      </c>
      <c r="BE1862" s="19" t="str">
        <f t="shared" si="313"/>
        <v>Oct</v>
      </c>
      <c r="BF1862" s="19">
        <v>18</v>
      </c>
      <c r="BG1862" s="40">
        <f t="shared" si="314"/>
        <v>22937</v>
      </c>
      <c r="BM1862" s="39">
        <v>1969</v>
      </c>
      <c r="BN1862" s="19" t="str">
        <f t="shared" si="315"/>
        <v>Oct</v>
      </c>
      <c r="BO1862" s="19">
        <v>13</v>
      </c>
      <c r="BP1862" s="40">
        <f t="shared" si="312"/>
        <v>25489</v>
      </c>
      <c r="BQ1862" s="19">
        <f ca="1" t="shared" si="316"/>
        <v>56</v>
      </c>
      <c r="BU1862" s="19">
        <v>20463</v>
      </c>
      <c r="BV1862" s="41">
        <v>20463</v>
      </c>
    </row>
    <row r="1863" spans="1:74">
      <c r="A1863" s="19" t="s">
        <v>6680</v>
      </c>
      <c r="B1863" s="39">
        <v>1975</v>
      </c>
      <c r="C1863" s="19">
        <f t="shared" si="320"/>
        <v>1975</v>
      </c>
      <c r="D1863" s="19" t="s">
        <v>8326</v>
      </c>
      <c r="E1863" s="19" t="str">
        <f t="shared" si="319"/>
        <v>Dec</v>
      </c>
      <c r="F1863" s="19">
        <v>8</v>
      </c>
      <c r="G1863" s="40">
        <f t="shared" si="321"/>
        <v>27736</v>
      </c>
      <c r="H1863" s="19">
        <v>0</v>
      </c>
      <c r="I1863" s="19">
        <v>20878.78</v>
      </c>
      <c r="J1863" s="41">
        <v>20878.78</v>
      </c>
      <c r="K1863" s="19" t="s">
        <v>8297</v>
      </c>
      <c r="L1863" s="19" t="str">
        <v>tier - 2</v>
      </c>
      <c r="M1863" s="19" t="s">
        <v>8302</v>
      </c>
      <c r="N1863" s="19" t="str">
        <v>tier - 1</v>
      </c>
      <c r="O1863" s="19" t="s">
        <v>8337</v>
      </c>
      <c r="P1863" s="19" t="str">
        <v>R1024</v>
      </c>
      <c r="Q1863" s="19">
        <f ca="1" t="shared" si="322"/>
        <v>49</v>
      </c>
      <c r="R1863" s="29"/>
      <c r="U1863" s="19" t="s">
        <v>8310</v>
      </c>
      <c r="V1863" s="19" t="str">
        <f t="shared" si="317"/>
        <v>Sep</v>
      </c>
      <c r="X1863" s="19">
        <f t="shared" si="318"/>
        <v>1985</v>
      </c>
      <c r="AG1863" s="19" t="s">
        <v>6658</v>
      </c>
      <c r="AH1863" s="19" t="s">
        <v>8336</v>
      </c>
      <c r="AI1863" s="19" t="s">
        <v>8297</v>
      </c>
      <c r="AJ1863" s="19" t="s">
        <v>8297</v>
      </c>
      <c r="AK1863" s="19" t="str">
        <v>tier - 2</v>
      </c>
      <c r="AL1863" s="19" t="str">
        <v>tier - 2</v>
      </c>
      <c r="AT1863" s="19" t="s">
        <v>8299</v>
      </c>
      <c r="AU1863" s="19" t="str">
        <v>R1013</v>
      </c>
      <c r="BD1863" s="39">
        <v>1969</v>
      </c>
      <c r="BE1863" s="19" t="str">
        <f t="shared" si="313"/>
        <v>Oct</v>
      </c>
      <c r="BF1863" s="19">
        <v>13</v>
      </c>
      <c r="BG1863" s="40">
        <f t="shared" si="314"/>
        <v>25489</v>
      </c>
      <c r="BM1863" s="39">
        <v>1966</v>
      </c>
      <c r="BN1863" s="19" t="str">
        <f t="shared" si="315"/>
        <v>Jul</v>
      </c>
      <c r="BO1863" s="19">
        <v>9</v>
      </c>
      <c r="BP1863" s="40">
        <f t="shared" si="312"/>
        <v>24297</v>
      </c>
      <c r="BQ1863" s="19">
        <f ca="1" t="shared" si="316"/>
        <v>59</v>
      </c>
      <c r="BU1863" s="19">
        <v>20568.32</v>
      </c>
      <c r="BV1863" s="41">
        <v>20568.32</v>
      </c>
    </row>
    <row r="1864" spans="1:74">
      <c r="A1864" s="19" t="s">
        <v>6684</v>
      </c>
      <c r="B1864" s="39">
        <v>1964</v>
      </c>
      <c r="C1864" s="19">
        <f t="shared" si="320"/>
        <v>1964</v>
      </c>
      <c r="D1864" s="19" t="s">
        <v>8301</v>
      </c>
      <c r="E1864" s="19" t="str">
        <f t="shared" si="319"/>
        <v>Nov</v>
      </c>
      <c r="F1864" s="19">
        <v>19</v>
      </c>
      <c r="G1864" s="40">
        <f t="shared" si="321"/>
        <v>23700</v>
      </c>
      <c r="H1864" s="19">
        <v>0</v>
      </c>
      <c r="I1864" s="19">
        <v>20893.06</v>
      </c>
      <c r="J1864" s="41">
        <v>20893.06</v>
      </c>
      <c r="K1864" s="19" t="s">
        <v>8297</v>
      </c>
      <c r="L1864" s="19" t="str">
        <v>tier - 2</v>
      </c>
      <c r="M1864" s="19" t="s">
        <v>8298</v>
      </c>
      <c r="N1864" s="19" t="str">
        <v>tier - 3</v>
      </c>
      <c r="O1864" s="19" t="s">
        <v>8315</v>
      </c>
      <c r="P1864" s="19" t="str">
        <v>R1012</v>
      </c>
      <c r="Q1864" s="19">
        <f ca="1" t="shared" si="322"/>
        <v>60</v>
      </c>
      <c r="R1864" s="29"/>
      <c r="U1864" s="19" t="s">
        <v>8296</v>
      </c>
      <c r="V1864" s="19" t="str">
        <f t="shared" si="317"/>
        <v>Jul</v>
      </c>
      <c r="X1864" s="19">
        <f t="shared" si="318"/>
        <v>1962</v>
      </c>
      <c r="AG1864" s="19" t="s">
        <v>6661</v>
      </c>
      <c r="AH1864" s="19" t="s">
        <v>8336</v>
      </c>
      <c r="AI1864" s="19" t="s">
        <v>8298</v>
      </c>
      <c r="AJ1864" s="19" t="s">
        <v>8297</v>
      </c>
      <c r="AK1864" s="19" t="str">
        <v>tier - 3</v>
      </c>
      <c r="AL1864" s="19" t="str">
        <v>tier - 2</v>
      </c>
      <c r="AT1864" s="19" t="s">
        <v>8315</v>
      </c>
      <c r="AU1864" s="19" t="str">
        <v>R1012</v>
      </c>
      <c r="BD1864" s="39">
        <v>1966</v>
      </c>
      <c r="BE1864" s="19" t="str">
        <f t="shared" si="313"/>
        <v>Jul</v>
      </c>
      <c r="BF1864" s="19">
        <v>9</v>
      </c>
      <c r="BG1864" s="40">
        <f t="shared" si="314"/>
        <v>24297</v>
      </c>
      <c r="BM1864" s="39">
        <v>1967</v>
      </c>
      <c r="BN1864" s="19" t="str">
        <f t="shared" si="315"/>
        <v>Dec</v>
      </c>
      <c r="BO1864" s="19">
        <v>17</v>
      </c>
      <c r="BP1864" s="40">
        <f t="shared" ref="BP1864:BP1927" si="323">DATE(BM1864,MONTH(5&amp;BN1864),BO1864)</f>
        <v>24823</v>
      </c>
      <c r="BQ1864" s="19">
        <f ca="1" t="shared" si="316"/>
        <v>57</v>
      </c>
      <c r="BU1864" s="19">
        <v>20630.28</v>
      </c>
      <c r="BV1864" s="41">
        <v>20630.28</v>
      </c>
    </row>
    <row r="1865" spans="1:74">
      <c r="A1865" s="19" t="s">
        <v>6686</v>
      </c>
      <c r="B1865" s="39">
        <v>1987</v>
      </c>
      <c r="C1865" s="19">
        <f t="shared" si="320"/>
        <v>1987</v>
      </c>
      <c r="D1865" s="19" t="s">
        <v>8301</v>
      </c>
      <c r="E1865" s="19" t="str">
        <f t="shared" si="319"/>
        <v>Nov</v>
      </c>
      <c r="F1865" s="19">
        <v>27</v>
      </c>
      <c r="G1865" s="40">
        <f t="shared" si="321"/>
        <v>32108</v>
      </c>
      <c r="H1865" s="19">
        <v>2</v>
      </c>
      <c r="I1865" s="19">
        <v>20984.09</v>
      </c>
      <c r="J1865" s="41">
        <v>20984.09</v>
      </c>
      <c r="K1865" s="19" t="s">
        <v>8297</v>
      </c>
      <c r="L1865" s="19" t="str">
        <v>tier - 2</v>
      </c>
      <c r="M1865" s="19" t="s">
        <v>8297</v>
      </c>
      <c r="N1865" s="19" t="str">
        <v>tier - 2</v>
      </c>
      <c r="O1865" s="19" t="s">
        <v>8331</v>
      </c>
      <c r="P1865" s="19" t="str">
        <v>R1015</v>
      </c>
      <c r="Q1865" s="19">
        <f ca="1" t="shared" si="322"/>
        <v>37</v>
      </c>
      <c r="R1865" s="29"/>
      <c r="U1865" s="19" t="s">
        <v>8296</v>
      </c>
      <c r="V1865" s="19" t="str">
        <f t="shared" si="317"/>
        <v>Jul</v>
      </c>
      <c r="X1865" s="19">
        <f t="shared" si="318"/>
        <v>1985</v>
      </c>
      <c r="AG1865" s="19" t="s">
        <v>6665</v>
      </c>
      <c r="AH1865" s="19" t="s">
        <v>8336</v>
      </c>
      <c r="AI1865" s="19" t="s">
        <v>8297</v>
      </c>
      <c r="AJ1865" s="19" t="s">
        <v>8298</v>
      </c>
      <c r="AK1865" s="19" t="str">
        <v>tier - 2</v>
      </c>
      <c r="AL1865" s="19" t="str">
        <v>tier - 3</v>
      </c>
      <c r="AT1865" s="19" t="s">
        <v>8330</v>
      </c>
      <c r="AU1865" s="19" t="str">
        <v>R1011</v>
      </c>
      <c r="BD1865" s="39">
        <v>1967</v>
      </c>
      <c r="BE1865" s="19" t="str">
        <f t="shared" ref="BE1865:BE1928" si="324">SUBSTITUTE(D1858,"?","Sep")</f>
        <v>Dec</v>
      </c>
      <c r="BF1865" s="19">
        <v>17</v>
      </c>
      <c r="BG1865" s="40">
        <f t="shared" ref="BG1865:BG1928" si="325">DATE(BD1865,MONTH(5&amp;BE1865),BF1865)</f>
        <v>24823</v>
      </c>
      <c r="BM1865" s="39">
        <v>1965</v>
      </c>
      <c r="BN1865" s="19" t="str">
        <f t="shared" ref="BN1865:BN1928" si="326">SUBSTITUTE(E1859,"?","Sep")</f>
        <v>Aug</v>
      </c>
      <c r="BO1865" s="19">
        <v>1</v>
      </c>
      <c r="BP1865" s="40">
        <f t="shared" si="323"/>
        <v>23955</v>
      </c>
      <c r="BQ1865" s="19">
        <f ca="1" t="shared" ref="BQ1865:BQ1928" si="327">INT((TODAY()-BP1865)/365.25)</f>
        <v>60</v>
      </c>
      <c r="BU1865" s="19">
        <v>20709.02</v>
      </c>
      <c r="BV1865" s="41">
        <v>20709.02</v>
      </c>
    </row>
    <row r="1866" spans="1:74">
      <c r="A1866" s="19" t="s">
        <v>6689</v>
      </c>
      <c r="B1866" s="39">
        <v>1983</v>
      </c>
      <c r="C1866" s="19">
        <f t="shared" si="320"/>
        <v>1983</v>
      </c>
      <c r="D1866" s="19" t="s">
        <v>8296</v>
      </c>
      <c r="E1866" s="19" t="str">
        <f t="shared" si="319"/>
        <v>Jul</v>
      </c>
      <c r="F1866" s="19">
        <v>2</v>
      </c>
      <c r="G1866" s="40">
        <f t="shared" si="321"/>
        <v>30499</v>
      </c>
      <c r="H1866" s="19">
        <v>1</v>
      </c>
      <c r="I1866" s="19">
        <v>21082.16</v>
      </c>
      <c r="J1866" s="41">
        <v>21082.16</v>
      </c>
      <c r="K1866" s="19" t="s">
        <v>8298</v>
      </c>
      <c r="L1866" s="19" t="str">
        <v>tier - 3</v>
      </c>
      <c r="M1866" s="19" t="s">
        <v>8297</v>
      </c>
      <c r="N1866" s="19" t="str">
        <v>tier - 2</v>
      </c>
      <c r="O1866" s="19" t="s">
        <v>8330</v>
      </c>
      <c r="P1866" s="19" t="str">
        <v>R1011</v>
      </c>
      <c r="Q1866" s="19">
        <f ca="1" t="shared" si="322"/>
        <v>42</v>
      </c>
      <c r="R1866" s="29"/>
      <c r="U1866" s="19" t="s">
        <v>8329</v>
      </c>
      <c r="V1866" s="19" t="str">
        <f t="shared" si="317"/>
        <v>Oct</v>
      </c>
      <c r="X1866" s="19">
        <f t="shared" si="318"/>
        <v>1962</v>
      </c>
      <c r="AG1866" s="19" t="s">
        <v>6668</v>
      </c>
      <c r="AH1866" s="19" t="s">
        <v>8336</v>
      </c>
      <c r="AI1866" s="19" t="s">
        <v>8298</v>
      </c>
      <c r="AJ1866" s="19" t="s">
        <v>8297</v>
      </c>
      <c r="AK1866" s="19" t="str">
        <v>tier - 3</v>
      </c>
      <c r="AL1866" s="19" t="str">
        <v>tier - 2</v>
      </c>
      <c r="AT1866" s="19" t="s">
        <v>8332</v>
      </c>
      <c r="AU1866" s="19" t="str">
        <v>R1019</v>
      </c>
      <c r="BD1866" s="39">
        <v>1965</v>
      </c>
      <c r="BE1866" s="19" t="str">
        <f t="shared" si="324"/>
        <v>Aug</v>
      </c>
      <c r="BF1866" s="19">
        <v>1</v>
      </c>
      <c r="BG1866" s="40">
        <f t="shared" si="325"/>
        <v>23955</v>
      </c>
      <c r="BM1866" s="39">
        <v>1992</v>
      </c>
      <c r="BN1866" s="19" t="str">
        <f t="shared" si="326"/>
        <v>Sep</v>
      </c>
      <c r="BO1866" s="19">
        <v>14</v>
      </c>
      <c r="BP1866" s="40">
        <f t="shared" si="323"/>
        <v>33861</v>
      </c>
      <c r="BQ1866" s="19">
        <f ca="1" t="shared" si="327"/>
        <v>33</v>
      </c>
      <c r="BU1866" s="19">
        <v>20745.99</v>
      </c>
      <c r="BV1866" s="41">
        <v>20745.99</v>
      </c>
    </row>
    <row r="1867" spans="1:74">
      <c r="A1867" s="19" t="s">
        <v>6693</v>
      </c>
      <c r="B1867" s="39">
        <v>1977</v>
      </c>
      <c r="C1867" s="19">
        <f t="shared" si="320"/>
        <v>1977</v>
      </c>
      <c r="D1867" s="19" t="s">
        <v>8301</v>
      </c>
      <c r="E1867" s="19" t="str">
        <f t="shared" si="319"/>
        <v>Nov</v>
      </c>
      <c r="F1867" s="19">
        <v>23</v>
      </c>
      <c r="G1867" s="40">
        <f t="shared" si="321"/>
        <v>28452</v>
      </c>
      <c r="H1867" s="19">
        <v>2</v>
      </c>
      <c r="I1867" s="19">
        <v>21098.55</v>
      </c>
      <c r="J1867" s="41">
        <v>21098.55</v>
      </c>
      <c r="K1867" s="19" t="s">
        <v>8298</v>
      </c>
      <c r="L1867" s="19" t="str">
        <v>tier - 3</v>
      </c>
      <c r="M1867" s="19" t="s">
        <v>8298</v>
      </c>
      <c r="N1867" s="19" t="str">
        <v>tier - 3</v>
      </c>
      <c r="O1867" s="19" t="s">
        <v>8315</v>
      </c>
      <c r="P1867" s="19" t="str">
        <v>R1012</v>
      </c>
      <c r="Q1867" s="19">
        <f ca="1" t="shared" si="322"/>
        <v>47</v>
      </c>
      <c r="R1867" s="29"/>
      <c r="U1867" s="19" t="s">
        <v>8329</v>
      </c>
      <c r="V1867" s="19" t="str">
        <f t="shared" si="317"/>
        <v>Oct</v>
      </c>
      <c r="X1867" s="19">
        <f t="shared" si="318"/>
        <v>1969</v>
      </c>
      <c r="AG1867" s="19" t="s">
        <v>6671</v>
      </c>
      <c r="AH1867" s="19" t="s">
        <v>8336</v>
      </c>
      <c r="AI1867" s="19" t="s">
        <v>8298</v>
      </c>
      <c r="AJ1867" s="19" t="s">
        <v>8302</v>
      </c>
      <c r="AK1867" s="19" t="str">
        <v>tier - 3</v>
      </c>
      <c r="AL1867" s="19" t="str">
        <v>tier - 1</v>
      </c>
      <c r="AT1867" s="19" t="s">
        <v>8315</v>
      </c>
      <c r="AU1867" s="19" t="str">
        <v>R1012</v>
      </c>
      <c r="BD1867" s="39">
        <v>1992</v>
      </c>
      <c r="BE1867" s="19" t="str">
        <f t="shared" si="324"/>
        <v>Sep</v>
      </c>
      <c r="BF1867" s="19">
        <v>14</v>
      </c>
      <c r="BG1867" s="40">
        <f t="shared" si="325"/>
        <v>33861</v>
      </c>
      <c r="BM1867" s="39">
        <v>1986</v>
      </c>
      <c r="BN1867" s="19" t="str">
        <f t="shared" si="326"/>
        <v>Aug</v>
      </c>
      <c r="BO1867" s="19">
        <v>4</v>
      </c>
      <c r="BP1867" s="40">
        <f t="shared" si="323"/>
        <v>31628</v>
      </c>
      <c r="BQ1867" s="19">
        <f ca="1" t="shared" si="327"/>
        <v>39</v>
      </c>
      <c r="BU1867" s="19">
        <v>20773.63</v>
      </c>
      <c r="BV1867" s="41">
        <v>20773.63</v>
      </c>
    </row>
    <row r="1868" spans="1:74">
      <c r="A1868" s="19" t="s">
        <v>6695</v>
      </c>
      <c r="B1868" s="39">
        <v>1969</v>
      </c>
      <c r="C1868" s="19">
        <f t="shared" si="320"/>
        <v>1969</v>
      </c>
      <c r="D1868" s="19" t="s">
        <v>8328</v>
      </c>
      <c r="E1868" s="19" t="str">
        <f t="shared" si="319"/>
        <v>Aug</v>
      </c>
      <c r="F1868" s="19">
        <v>26</v>
      </c>
      <c r="G1868" s="40">
        <f t="shared" si="321"/>
        <v>25441</v>
      </c>
      <c r="H1868" s="19">
        <v>0</v>
      </c>
      <c r="I1868" s="19">
        <v>21195.82</v>
      </c>
      <c r="J1868" s="41">
        <v>21195.82</v>
      </c>
      <c r="K1868" s="19" t="s">
        <v>8298</v>
      </c>
      <c r="L1868" s="19" t="str">
        <v>tier - 3</v>
      </c>
      <c r="M1868" s="19" t="s">
        <v>8302</v>
      </c>
      <c r="N1868" s="19" t="str">
        <v>tier - 1</v>
      </c>
      <c r="O1868" s="19" t="s">
        <v>8299</v>
      </c>
      <c r="P1868" s="19" t="str">
        <v>R1013</v>
      </c>
      <c r="Q1868" s="19">
        <f ca="1" t="shared" si="322"/>
        <v>56</v>
      </c>
      <c r="R1868" s="29"/>
      <c r="U1868" s="19" t="s">
        <v>8296</v>
      </c>
      <c r="V1868" s="19" t="str">
        <f t="shared" si="317"/>
        <v>Jul</v>
      </c>
      <c r="X1868" s="19">
        <f t="shared" si="318"/>
        <v>1966</v>
      </c>
      <c r="AG1868" s="19" t="s">
        <v>6673</v>
      </c>
      <c r="AH1868" s="19" t="s">
        <v>8336</v>
      </c>
      <c r="AI1868" s="19" t="s">
        <v>8297</v>
      </c>
      <c r="AJ1868" s="19" t="s">
        <v>8298</v>
      </c>
      <c r="AK1868" s="19" t="str">
        <v>tier - 2</v>
      </c>
      <c r="AL1868" s="19" t="str">
        <v>tier - 3</v>
      </c>
      <c r="AT1868" s="19" t="s">
        <v>8341</v>
      </c>
      <c r="AU1868" s="19" t="str">
        <v>R1017</v>
      </c>
      <c r="BD1868" s="39">
        <v>1986</v>
      </c>
      <c r="BE1868" s="19" t="str">
        <f t="shared" si="324"/>
        <v>Aug</v>
      </c>
      <c r="BF1868" s="19">
        <v>4</v>
      </c>
      <c r="BG1868" s="40">
        <f t="shared" si="325"/>
        <v>31628</v>
      </c>
      <c r="BM1868" s="39">
        <v>1967</v>
      </c>
      <c r="BN1868" s="19" t="str">
        <f t="shared" si="326"/>
        <v>Sep</v>
      </c>
      <c r="BO1868" s="19">
        <v>8</v>
      </c>
      <c r="BP1868" s="40">
        <f t="shared" si="323"/>
        <v>24723</v>
      </c>
      <c r="BQ1868" s="19">
        <f ca="1" t="shared" si="327"/>
        <v>58</v>
      </c>
      <c r="BU1868" s="19">
        <v>20781.49</v>
      </c>
      <c r="BV1868" s="41">
        <v>20781.49</v>
      </c>
    </row>
    <row r="1869" spans="1:74">
      <c r="A1869" s="19" t="s">
        <v>6699</v>
      </c>
      <c r="B1869" s="39">
        <v>1974</v>
      </c>
      <c r="C1869" s="19">
        <f t="shared" si="320"/>
        <v>1974</v>
      </c>
      <c r="D1869" s="19" t="s">
        <v>8329</v>
      </c>
      <c r="E1869" s="19" t="str">
        <f t="shared" si="319"/>
        <v>Oct</v>
      </c>
      <c r="F1869" s="19">
        <v>14</v>
      </c>
      <c r="G1869" s="40">
        <f t="shared" si="321"/>
        <v>27316</v>
      </c>
      <c r="H1869" s="19">
        <v>0</v>
      </c>
      <c r="I1869" s="19">
        <v>21223.68</v>
      </c>
      <c r="J1869" s="41">
        <v>21223.68</v>
      </c>
      <c r="K1869" s="19" t="s">
        <v>8298</v>
      </c>
      <c r="L1869" s="19" t="str">
        <v>tier - 3</v>
      </c>
      <c r="M1869" s="19" t="s">
        <v>8297</v>
      </c>
      <c r="N1869" s="19" t="str">
        <v>tier - 2</v>
      </c>
      <c r="O1869" s="19" t="s">
        <v>8299</v>
      </c>
      <c r="P1869" s="19" t="str">
        <v>R1013</v>
      </c>
      <c r="Q1869" s="19">
        <f ca="1" t="shared" si="322"/>
        <v>51</v>
      </c>
      <c r="R1869" s="29"/>
      <c r="U1869" s="19" t="s">
        <v>8326</v>
      </c>
      <c r="V1869" s="19" t="str">
        <f t="shared" si="317"/>
        <v>Dec</v>
      </c>
      <c r="X1869" s="19">
        <f t="shared" si="318"/>
        <v>1967</v>
      </c>
      <c r="AG1869" s="19" t="s">
        <v>6676</v>
      </c>
      <c r="AH1869" s="19" t="s">
        <v>8336</v>
      </c>
      <c r="AI1869" s="19" t="s">
        <v>8297</v>
      </c>
      <c r="AJ1869" s="19" t="s">
        <v>8298</v>
      </c>
      <c r="AK1869" s="19" t="str">
        <v>tier - 2</v>
      </c>
      <c r="AL1869" s="19" t="str">
        <v>tier - 3</v>
      </c>
      <c r="AT1869" s="19" t="s">
        <v>8299</v>
      </c>
      <c r="AU1869" s="19" t="str">
        <v>R1013</v>
      </c>
      <c r="BD1869" s="39">
        <v>1967</v>
      </c>
      <c r="BE1869" s="19" t="str">
        <f t="shared" si="324"/>
        <v>Sep</v>
      </c>
      <c r="BF1869" s="19">
        <v>8</v>
      </c>
      <c r="BG1869" s="40">
        <f t="shared" si="325"/>
        <v>24723</v>
      </c>
      <c r="BM1869" s="39">
        <v>1975</v>
      </c>
      <c r="BN1869" s="19" t="str">
        <f t="shared" si="326"/>
        <v>Dec</v>
      </c>
      <c r="BO1869" s="19">
        <v>8</v>
      </c>
      <c r="BP1869" s="40">
        <f t="shared" si="323"/>
        <v>27736</v>
      </c>
      <c r="BQ1869" s="19">
        <f ca="1" t="shared" si="327"/>
        <v>49</v>
      </c>
      <c r="BU1869" s="19">
        <v>20878.78</v>
      </c>
      <c r="BV1869" s="41">
        <v>20878.78</v>
      </c>
    </row>
    <row r="1870" spans="1:74">
      <c r="A1870" s="19" t="s">
        <v>6702</v>
      </c>
      <c r="B1870" s="39">
        <v>1974</v>
      </c>
      <c r="C1870" s="19">
        <f t="shared" si="320"/>
        <v>1974</v>
      </c>
      <c r="D1870" s="19" t="s">
        <v>8310</v>
      </c>
      <c r="E1870" s="19" t="str">
        <f t="shared" si="319"/>
        <v>Sep</v>
      </c>
      <c r="F1870" s="19">
        <v>3</v>
      </c>
      <c r="G1870" s="40">
        <f t="shared" si="321"/>
        <v>27275</v>
      </c>
      <c r="H1870" s="19">
        <v>0</v>
      </c>
      <c r="I1870" s="19">
        <v>21232.18</v>
      </c>
      <c r="J1870" s="41">
        <v>21232.18</v>
      </c>
      <c r="K1870" s="19" t="s">
        <v>8298</v>
      </c>
      <c r="L1870" s="19" t="str">
        <v>tier - 3</v>
      </c>
      <c r="M1870" s="19" t="s">
        <v>8297</v>
      </c>
      <c r="N1870" s="19" t="str">
        <v>tier - 2</v>
      </c>
      <c r="O1870" s="19" t="s">
        <v>8330</v>
      </c>
      <c r="P1870" s="19" t="str">
        <v>R1011</v>
      </c>
      <c r="Q1870" s="19">
        <f ca="1" t="shared" si="322"/>
        <v>51</v>
      </c>
      <c r="R1870" s="29"/>
      <c r="U1870" s="19" t="s">
        <v>8328</v>
      </c>
      <c r="V1870" s="19" t="str">
        <f t="shared" ref="V1870:V1933" si="328">SUBSTITUTE(U1870,"?","Sep")</f>
        <v>Aug</v>
      </c>
      <c r="X1870" s="19">
        <f t="shared" ref="X1870:X1933" si="329">IF(B1859="?",ROUND(AVERAGE($B$2:$B$2355),0),B1859)</f>
        <v>1965</v>
      </c>
      <c r="AG1870" s="19" t="s">
        <v>6680</v>
      </c>
      <c r="AH1870" s="19" t="s">
        <v>8336</v>
      </c>
      <c r="AI1870" s="19" t="s">
        <v>8297</v>
      </c>
      <c r="AJ1870" s="19" t="s">
        <v>8302</v>
      </c>
      <c r="AK1870" s="19" t="str">
        <v>tier - 2</v>
      </c>
      <c r="AL1870" s="19" t="str">
        <v>tier - 1</v>
      </c>
      <c r="AT1870" s="19" t="s">
        <v>8337</v>
      </c>
      <c r="AU1870" s="19" t="str">
        <v>R1024</v>
      </c>
      <c r="BD1870" s="39">
        <v>1975</v>
      </c>
      <c r="BE1870" s="19" t="str">
        <f t="shared" si="324"/>
        <v>Dec</v>
      </c>
      <c r="BF1870" s="19">
        <v>8</v>
      </c>
      <c r="BG1870" s="40">
        <f t="shared" si="325"/>
        <v>27736</v>
      </c>
      <c r="BM1870" s="39">
        <v>1964</v>
      </c>
      <c r="BN1870" s="19" t="str">
        <f t="shared" si="326"/>
        <v>Nov</v>
      </c>
      <c r="BO1870" s="19">
        <v>19</v>
      </c>
      <c r="BP1870" s="40">
        <f t="shared" si="323"/>
        <v>23700</v>
      </c>
      <c r="BQ1870" s="19">
        <f ca="1" t="shared" si="327"/>
        <v>60</v>
      </c>
      <c r="BU1870" s="19">
        <v>20893.06</v>
      </c>
      <c r="BV1870" s="41">
        <v>20893.06</v>
      </c>
    </row>
    <row r="1871" spans="1:74">
      <c r="A1871" s="19" t="s">
        <v>6705</v>
      </c>
      <c r="B1871" s="39">
        <v>1980</v>
      </c>
      <c r="C1871" s="19">
        <f t="shared" si="320"/>
        <v>1980</v>
      </c>
      <c r="D1871" s="19" t="s">
        <v>8326</v>
      </c>
      <c r="E1871" s="19" t="str">
        <f t="shared" si="319"/>
        <v>Dec</v>
      </c>
      <c r="F1871" s="19">
        <v>10</v>
      </c>
      <c r="G1871" s="40">
        <f t="shared" si="321"/>
        <v>29565</v>
      </c>
      <c r="H1871" s="19">
        <v>2</v>
      </c>
      <c r="I1871" s="19">
        <v>21259.38</v>
      </c>
      <c r="J1871" s="41">
        <v>21259.38</v>
      </c>
      <c r="K1871" s="19" t="s">
        <v>8298</v>
      </c>
      <c r="L1871" s="19" t="str">
        <v>tier - 3</v>
      </c>
      <c r="M1871" s="19" t="s">
        <v>8298</v>
      </c>
      <c r="N1871" s="19" t="str">
        <v>tier - 3</v>
      </c>
      <c r="O1871" s="19" t="s">
        <v>8332</v>
      </c>
      <c r="P1871" s="19" t="str">
        <v>R1019</v>
      </c>
      <c r="Q1871" s="19">
        <f ca="1" t="shared" si="322"/>
        <v>44</v>
      </c>
      <c r="R1871" s="29"/>
      <c r="U1871" s="19" t="s">
        <v>8310</v>
      </c>
      <c r="V1871" s="19" t="str">
        <f t="shared" si="328"/>
        <v>Sep</v>
      </c>
      <c r="X1871" s="19">
        <f t="shared" si="329"/>
        <v>1992</v>
      </c>
      <c r="AG1871" s="19" t="s">
        <v>6684</v>
      </c>
      <c r="AH1871" s="19" t="s">
        <v>8336</v>
      </c>
      <c r="AI1871" s="19" t="s">
        <v>8297</v>
      </c>
      <c r="AJ1871" s="19" t="s">
        <v>8298</v>
      </c>
      <c r="AK1871" s="19" t="str">
        <v>tier - 2</v>
      </c>
      <c r="AL1871" s="19" t="str">
        <v>tier - 3</v>
      </c>
      <c r="AT1871" s="19" t="s">
        <v>8315</v>
      </c>
      <c r="AU1871" s="19" t="str">
        <v>R1012</v>
      </c>
      <c r="BD1871" s="39">
        <v>1964</v>
      </c>
      <c r="BE1871" s="19" t="str">
        <f t="shared" si="324"/>
        <v>Nov</v>
      </c>
      <c r="BF1871" s="19">
        <v>19</v>
      </c>
      <c r="BG1871" s="40">
        <f t="shared" si="325"/>
        <v>23700</v>
      </c>
      <c r="BM1871" s="39">
        <v>1987</v>
      </c>
      <c r="BN1871" s="19" t="str">
        <f t="shared" si="326"/>
        <v>Nov</v>
      </c>
      <c r="BO1871" s="19">
        <v>27</v>
      </c>
      <c r="BP1871" s="40">
        <f t="shared" si="323"/>
        <v>32108</v>
      </c>
      <c r="BQ1871" s="19">
        <f ca="1" t="shared" si="327"/>
        <v>37</v>
      </c>
      <c r="BU1871" s="19">
        <v>20984.09</v>
      </c>
      <c r="BV1871" s="41">
        <v>20984.09</v>
      </c>
    </row>
    <row r="1872" spans="1:74">
      <c r="A1872" s="19" t="s">
        <v>6709</v>
      </c>
      <c r="B1872" s="39">
        <v>2004</v>
      </c>
      <c r="C1872" s="19">
        <f t="shared" si="320"/>
        <v>2004</v>
      </c>
      <c r="D1872" s="19" t="s">
        <v>8328</v>
      </c>
      <c r="E1872" s="19" t="str">
        <f t="shared" si="319"/>
        <v>Aug</v>
      </c>
      <c r="F1872" s="19">
        <v>4</v>
      </c>
      <c r="G1872" s="40">
        <f t="shared" si="321"/>
        <v>38203</v>
      </c>
      <c r="H1872" s="19">
        <v>0</v>
      </c>
      <c r="I1872" s="19">
        <v>21344.85</v>
      </c>
      <c r="J1872" s="41">
        <v>21344.85</v>
      </c>
      <c r="K1872" s="19" t="s">
        <v>8298</v>
      </c>
      <c r="L1872" s="19" t="str">
        <v>tier - 3</v>
      </c>
      <c r="M1872" s="19" t="s">
        <v>8302</v>
      </c>
      <c r="N1872" s="19" t="str">
        <v>tier - 1</v>
      </c>
      <c r="O1872" s="19" t="s">
        <v>8337</v>
      </c>
      <c r="P1872" s="19" t="str">
        <v>R1024</v>
      </c>
      <c r="Q1872" s="19">
        <f ca="1" t="shared" si="322"/>
        <v>21</v>
      </c>
      <c r="R1872" s="29"/>
      <c r="U1872" s="19" t="s">
        <v>8328</v>
      </c>
      <c r="V1872" s="19" t="str">
        <f t="shared" si="328"/>
        <v>Aug</v>
      </c>
      <c r="X1872" s="19">
        <f t="shared" si="329"/>
        <v>1986</v>
      </c>
      <c r="AG1872" s="19" t="s">
        <v>6686</v>
      </c>
      <c r="AH1872" s="19" t="s">
        <v>8336</v>
      </c>
      <c r="AI1872" s="19" t="s">
        <v>8297</v>
      </c>
      <c r="AJ1872" s="19" t="s">
        <v>8297</v>
      </c>
      <c r="AK1872" s="19" t="str">
        <v>tier - 2</v>
      </c>
      <c r="AL1872" s="19" t="str">
        <v>tier - 2</v>
      </c>
      <c r="AT1872" s="19" t="s">
        <v>8331</v>
      </c>
      <c r="AU1872" s="19" t="str">
        <v>R1015</v>
      </c>
      <c r="BD1872" s="39">
        <v>1987</v>
      </c>
      <c r="BE1872" s="19" t="str">
        <f t="shared" si="324"/>
        <v>Nov</v>
      </c>
      <c r="BF1872" s="19">
        <v>27</v>
      </c>
      <c r="BG1872" s="40">
        <f t="shared" si="325"/>
        <v>32108</v>
      </c>
      <c r="BM1872" s="39">
        <v>1983</v>
      </c>
      <c r="BN1872" s="19" t="str">
        <f t="shared" si="326"/>
        <v>Jul</v>
      </c>
      <c r="BO1872" s="19">
        <v>2</v>
      </c>
      <c r="BP1872" s="40">
        <f t="shared" si="323"/>
        <v>30499</v>
      </c>
      <c r="BQ1872" s="19">
        <f ca="1" t="shared" si="327"/>
        <v>42</v>
      </c>
      <c r="BU1872" s="19">
        <v>21082.16</v>
      </c>
      <c r="BV1872" s="41">
        <v>21082.16</v>
      </c>
    </row>
    <row r="1873" spans="1:74">
      <c r="A1873" s="19" t="s">
        <v>6711</v>
      </c>
      <c r="B1873" s="39">
        <v>1980</v>
      </c>
      <c r="C1873" s="19">
        <f t="shared" si="320"/>
        <v>1980</v>
      </c>
      <c r="D1873" s="19" t="s">
        <v>8310</v>
      </c>
      <c r="E1873" s="19" t="str">
        <f t="shared" si="319"/>
        <v>Sep</v>
      </c>
      <c r="F1873" s="19">
        <v>4</v>
      </c>
      <c r="G1873" s="40">
        <f t="shared" si="321"/>
        <v>29468</v>
      </c>
      <c r="H1873" s="19">
        <v>0</v>
      </c>
      <c r="I1873" s="19">
        <v>21348.71</v>
      </c>
      <c r="J1873" s="41">
        <v>21348.71</v>
      </c>
      <c r="K1873" s="19" t="s">
        <v>8297</v>
      </c>
      <c r="L1873" s="19" t="str">
        <v>tier - 2</v>
      </c>
      <c r="M1873" s="19" t="s">
        <v>8302</v>
      </c>
      <c r="N1873" s="19" t="str">
        <v>tier - 1</v>
      </c>
      <c r="O1873" s="19" t="s">
        <v>8315</v>
      </c>
      <c r="P1873" s="19" t="str">
        <v>R1012</v>
      </c>
      <c r="Q1873" s="19">
        <f ca="1" t="shared" si="322"/>
        <v>45</v>
      </c>
      <c r="R1873" s="29"/>
      <c r="U1873" s="19" t="s">
        <v>8310</v>
      </c>
      <c r="V1873" s="19" t="str">
        <f t="shared" si="328"/>
        <v>Sep</v>
      </c>
      <c r="X1873" s="19">
        <f t="shared" si="329"/>
        <v>1967</v>
      </c>
      <c r="AG1873" s="19" t="s">
        <v>6689</v>
      </c>
      <c r="AH1873" s="19" t="s">
        <v>8336</v>
      </c>
      <c r="AI1873" s="19" t="s">
        <v>8298</v>
      </c>
      <c r="AJ1873" s="19" t="s">
        <v>8297</v>
      </c>
      <c r="AK1873" s="19" t="str">
        <v>tier - 3</v>
      </c>
      <c r="AL1873" s="19" t="str">
        <v>tier - 2</v>
      </c>
      <c r="AT1873" s="19" t="s">
        <v>8330</v>
      </c>
      <c r="AU1873" s="19" t="str">
        <v>R1011</v>
      </c>
      <c r="BD1873" s="39">
        <v>1983</v>
      </c>
      <c r="BE1873" s="19" t="str">
        <f t="shared" si="324"/>
        <v>Jul</v>
      </c>
      <c r="BF1873" s="19">
        <v>2</v>
      </c>
      <c r="BG1873" s="40">
        <f t="shared" si="325"/>
        <v>30499</v>
      </c>
      <c r="BM1873" s="39">
        <v>1977</v>
      </c>
      <c r="BN1873" s="19" t="str">
        <f t="shared" si="326"/>
        <v>Nov</v>
      </c>
      <c r="BO1873" s="19">
        <v>23</v>
      </c>
      <c r="BP1873" s="40">
        <f t="shared" si="323"/>
        <v>28452</v>
      </c>
      <c r="BQ1873" s="19">
        <f ca="1" t="shared" si="327"/>
        <v>47</v>
      </c>
      <c r="BU1873" s="19">
        <v>21098.55</v>
      </c>
      <c r="BV1873" s="41">
        <v>21098.55</v>
      </c>
    </row>
    <row r="1874" spans="1:74">
      <c r="A1874" s="19" t="s">
        <v>6714</v>
      </c>
      <c r="B1874" s="39">
        <v>1990</v>
      </c>
      <c r="C1874" s="19">
        <f t="shared" si="320"/>
        <v>1990</v>
      </c>
      <c r="D1874" s="19" t="s">
        <v>8301</v>
      </c>
      <c r="E1874" s="19" t="str">
        <f t="shared" si="319"/>
        <v>Nov</v>
      </c>
      <c r="F1874" s="19">
        <v>21</v>
      </c>
      <c r="G1874" s="40">
        <f t="shared" si="321"/>
        <v>33198</v>
      </c>
      <c r="H1874" s="19">
        <v>4</v>
      </c>
      <c r="I1874" s="19">
        <v>21472.48</v>
      </c>
      <c r="J1874" s="41">
        <v>21472.48</v>
      </c>
      <c r="K1874" s="19" t="s">
        <v>8297</v>
      </c>
      <c r="L1874" s="19" t="str">
        <v>tier - 2</v>
      </c>
      <c r="M1874" s="19" t="s">
        <v>8297</v>
      </c>
      <c r="N1874" s="19" t="str">
        <v>tier - 2</v>
      </c>
      <c r="O1874" s="19" t="s">
        <v>8315</v>
      </c>
      <c r="P1874" s="19" t="str">
        <v>R1012</v>
      </c>
      <c r="Q1874" s="19">
        <f ca="1" t="shared" si="322"/>
        <v>34</v>
      </c>
      <c r="R1874" s="29"/>
      <c r="U1874" s="19" t="s">
        <v>8326</v>
      </c>
      <c r="V1874" s="19" t="str">
        <f t="shared" si="328"/>
        <v>Dec</v>
      </c>
      <c r="X1874" s="19">
        <f t="shared" si="329"/>
        <v>1975</v>
      </c>
      <c r="AG1874" s="19" t="s">
        <v>6693</v>
      </c>
      <c r="AH1874" s="19" t="s">
        <v>8336</v>
      </c>
      <c r="AI1874" s="19" t="s">
        <v>8298</v>
      </c>
      <c r="AJ1874" s="19" t="s">
        <v>8298</v>
      </c>
      <c r="AK1874" s="19" t="str">
        <v>tier - 3</v>
      </c>
      <c r="AL1874" s="19" t="str">
        <v>tier - 3</v>
      </c>
      <c r="AT1874" s="19" t="s">
        <v>8315</v>
      </c>
      <c r="AU1874" s="19" t="str">
        <v>R1012</v>
      </c>
      <c r="BD1874" s="39">
        <v>1977</v>
      </c>
      <c r="BE1874" s="19" t="str">
        <f t="shared" si="324"/>
        <v>Nov</v>
      </c>
      <c r="BF1874" s="19">
        <v>23</v>
      </c>
      <c r="BG1874" s="40">
        <f t="shared" si="325"/>
        <v>28452</v>
      </c>
      <c r="BM1874" s="39">
        <v>1969</v>
      </c>
      <c r="BN1874" s="19" t="str">
        <f t="shared" si="326"/>
        <v>Aug</v>
      </c>
      <c r="BO1874" s="19">
        <v>26</v>
      </c>
      <c r="BP1874" s="40">
        <f t="shared" si="323"/>
        <v>25441</v>
      </c>
      <c r="BQ1874" s="19">
        <f ca="1" t="shared" si="327"/>
        <v>56</v>
      </c>
      <c r="BU1874" s="19">
        <v>21195.82</v>
      </c>
      <c r="BV1874" s="41">
        <v>21195.82</v>
      </c>
    </row>
    <row r="1875" spans="1:74">
      <c r="A1875" s="19" t="s">
        <v>6717</v>
      </c>
      <c r="B1875" s="39">
        <v>1999</v>
      </c>
      <c r="C1875" s="19">
        <f t="shared" si="320"/>
        <v>1999</v>
      </c>
      <c r="D1875" s="19" t="s">
        <v>8303</v>
      </c>
      <c r="E1875" s="19" t="str">
        <f t="shared" si="319"/>
        <v>Jun</v>
      </c>
      <c r="F1875" s="19">
        <v>12</v>
      </c>
      <c r="G1875" s="40">
        <f t="shared" si="321"/>
        <v>36323</v>
      </c>
      <c r="H1875" s="19">
        <v>0</v>
      </c>
      <c r="I1875" s="19">
        <v>21595.38</v>
      </c>
      <c r="J1875" s="41">
        <v>21595.38</v>
      </c>
      <c r="K1875" s="19" t="s">
        <v>8297</v>
      </c>
      <c r="L1875" s="19" t="str">
        <v>tier - 2</v>
      </c>
      <c r="M1875" s="19" t="s">
        <v>8298</v>
      </c>
      <c r="N1875" s="19" t="str">
        <v>tier - 3</v>
      </c>
      <c r="O1875" s="19" t="s">
        <v>8315</v>
      </c>
      <c r="P1875" s="19" t="str">
        <v>R1012</v>
      </c>
      <c r="Q1875" s="19">
        <f ca="1" t="shared" si="322"/>
        <v>26</v>
      </c>
      <c r="R1875" s="29"/>
      <c r="U1875" s="19" t="s">
        <v>8301</v>
      </c>
      <c r="V1875" s="19" t="str">
        <f t="shared" si="328"/>
        <v>Nov</v>
      </c>
      <c r="X1875" s="19">
        <f t="shared" si="329"/>
        <v>1964</v>
      </c>
      <c r="AG1875" s="19" t="s">
        <v>6695</v>
      </c>
      <c r="AH1875" s="19" t="s">
        <v>8336</v>
      </c>
      <c r="AI1875" s="19" t="s">
        <v>8298</v>
      </c>
      <c r="AJ1875" s="19" t="s">
        <v>8302</v>
      </c>
      <c r="AK1875" s="19" t="str">
        <v>tier - 3</v>
      </c>
      <c r="AL1875" s="19" t="str">
        <v>tier - 1</v>
      </c>
      <c r="AT1875" s="19" t="s">
        <v>8299</v>
      </c>
      <c r="AU1875" s="19" t="str">
        <v>R1013</v>
      </c>
      <c r="BD1875" s="39">
        <v>1969</v>
      </c>
      <c r="BE1875" s="19" t="str">
        <f t="shared" si="324"/>
        <v>Aug</v>
      </c>
      <c r="BF1875" s="19">
        <v>26</v>
      </c>
      <c r="BG1875" s="40">
        <f t="shared" si="325"/>
        <v>25441</v>
      </c>
      <c r="BM1875" s="39">
        <v>1974</v>
      </c>
      <c r="BN1875" s="19" t="str">
        <f t="shared" si="326"/>
        <v>Oct</v>
      </c>
      <c r="BO1875" s="19">
        <v>14</v>
      </c>
      <c r="BP1875" s="40">
        <f t="shared" si="323"/>
        <v>27316</v>
      </c>
      <c r="BQ1875" s="19">
        <f ca="1" t="shared" si="327"/>
        <v>51</v>
      </c>
      <c r="BU1875" s="19">
        <v>21223.68</v>
      </c>
      <c r="BV1875" s="41">
        <v>21223.68</v>
      </c>
    </row>
    <row r="1876" spans="1:74">
      <c r="A1876" s="19" t="s">
        <v>6719</v>
      </c>
      <c r="B1876" s="39">
        <v>1983</v>
      </c>
      <c r="C1876" s="19">
        <f t="shared" si="320"/>
        <v>1983</v>
      </c>
      <c r="D1876" s="19" t="s">
        <v>8326</v>
      </c>
      <c r="E1876" s="19" t="str">
        <f t="shared" si="319"/>
        <v>Dec</v>
      </c>
      <c r="F1876" s="19">
        <v>25</v>
      </c>
      <c r="G1876" s="40">
        <f t="shared" si="321"/>
        <v>30675</v>
      </c>
      <c r="H1876" s="19">
        <v>3</v>
      </c>
      <c r="I1876" s="19">
        <v>21659.93</v>
      </c>
      <c r="J1876" s="41">
        <v>21659.93</v>
      </c>
      <c r="K1876" s="19" t="s">
        <v>8298</v>
      </c>
      <c r="L1876" s="19" t="str">
        <v>tier - 3</v>
      </c>
      <c r="M1876" s="19" t="s">
        <v>8298</v>
      </c>
      <c r="N1876" s="19" t="str">
        <v>tier - 3</v>
      </c>
      <c r="O1876" s="19" t="s">
        <v>8337</v>
      </c>
      <c r="P1876" s="19" t="str">
        <v>R1024</v>
      </c>
      <c r="Q1876" s="19">
        <f ca="1" t="shared" si="322"/>
        <v>41</v>
      </c>
      <c r="R1876" s="29"/>
      <c r="U1876" s="19" t="s">
        <v>8301</v>
      </c>
      <c r="V1876" s="19" t="str">
        <f t="shared" si="328"/>
        <v>Nov</v>
      </c>
      <c r="X1876" s="19">
        <f t="shared" si="329"/>
        <v>1987</v>
      </c>
      <c r="AG1876" s="19" t="s">
        <v>6699</v>
      </c>
      <c r="AH1876" s="19" t="s">
        <v>8336</v>
      </c>
      <c r="AI1876" s="19" t="s">
        <v>8298</v>
      </c>
      <c r="AJ1876" s="19" t="s">
        <v>8297</v>
      </c>
      <c r="AK1876" s="19" t="str">
        <v>tier - 3</v>
      </c>
      <c r="AL1876" s="19" t="str">
        <v>tier - 2</v>
      </c>
      <c r="AT1876" s="19" t="s">
        <v>8299</v>
      </c>
      <c r="AU1876" s="19" t="str">
        <v>R1013</v>
      </c>
      <c r="BD1876" s="39">
        <v>1974</v>
      </c>
      <c r="BE1876" s="19" t="str">
        <f t="shared" si="324"/>
        <v>Oct</v>
      </c>
      <c r="BF1876" s="19">
        <v>14</v>
      </c>
      <c r="BG1876" s="40">
        <f t="shared" si="325"/>
        <v>27316</v>
      </c>
      <c r="BM1876" s="39">
        <v>1974</v>
      </c>
      <c r="BN1876" s="19" t="str">
        <f t="shared" si="326"/>
        <v>Sep</v>
      </c>
      <c r="BO1876" s="19">
        <v>3</v>
      </c>
      <c r="BP1876" s="40">
        <f t="shared" si="323"/>
        <v>27275</v>
      </c>
      <c r="BQ1876" s="19">
        <f ca="1" t="shared" si="327"/>
        <v>51</v>
      </c>
      <c r="BU1876" s="19">
        <v>21232.18</v>
      </c>
      <c r="BV1876" s="41">
        <v>21232.18</v>
      </c>
    </row>
    <row r="1877" spans="1:74">
      <c r="A1877" s="19" t="s">
        <v>6723</v>
      </c>
      <c r="B1877" s="39">
        <v>1962</v>
      </c>
      <c r="C1877" s="19">
        <f t="shared" si="320"/>
        <v>1962</v>
      </c>
      <c r="D1877" s="19" t="s">
        <v>8301</v>
      </c>
      <c r="E1877" s="19" t="str">
        <f t="shared" si="319"/>
        <v>Nov</v>
      </c>
      <c r="F1877" s="19">
        <v>16</v>
      </c>
      <c r="G1877" s="40">
        <f t="shared" si="321"/>
        <v>22966</v>
      </c>
      <c r="H1877" s="19">
        <v>0</v>
      </c>
      <c r="I1877" s="19">
        <v>21661.16</v>
      </c>
      <c r="J1877" s="41">
        <v>21661.16</v>
      </c>
      <c r="K1877" s="19" t="s">
        <v>8297</v>
      </c>
      <c r="L1877" s="19" t="str">
        <v>tier - 2</v>
      </c>
      <c r="M1877" s="19" t="s">
        <v>8297</v>
      </c>
      <c r="N1877" s="19" t="str">
        <v>tier - 2</v>
      </c>
      <c r="O1877" s="19" t="s">
        <v>8315</v>
      </c>
      <c r="P1877" s="19" t="str">
        <v>R1012</v>
      </c>
      <c r="Q1877" s="19">
        <f ca="1" t="shared" si="322"/>
        <v>62</v>
      </c>
      <c r="R1877" s="29"/>
      <c r="U1877" s="19" t="s">
        <v>8296</v>
      </c>
      <c r="V1877" s="19" t="str">
        <f t="shared" si="328"/>
        <v>Jul</v>
      </c>
      <c r="X1877" s="19">
        <f t="shared" si="329"/>
        <v>1983</v>
      </c>
      <c r="AG1877" s="19" t="s">
        <v>6702</v>
      </c>
      <c r="AH1877" s="19" t="s">
        <v>8336</v>
      </c>
      <c r="AI1877" s="19" t="s">
        <v>8298</v>
      </c>
      <c r="AJ1877" s="19" t="s">
        <v>8297</v>
      </c>
      <c r="AK1877" s="19" t="str">
        <v>tier - 3</v>
      </c>
      <c r="AL1877" s="19" t="str">
        <v>tier - 2</v>
      </c>
      <c r="AT1877" s="19" t="s">
        <v>8330</v>
      </c>
      <c r="AU1877" s="19" t="str">
        <v>R1011</v>
      </c>
      <c r="BD1877" s="39">
        <v>1974</v>
      </c>
      <c r="BE1877" s="19" t="str">
        <f t="shared" si="324"/>
        <v>Sep</v>
      </c>
      <c r="BF1877" s="19">
        <v>3</v>
      </c>
      <c r="BG1877" s="40">
        <f t="shared" si="325"/>
        <v>27275</v>
      </c>
      <c r="BM1877" s="39">
        <v>1980</v>
      </c>
      <c r="BN1877" s="19" t="str">
        <f t="shared" si="326"/>
        <v>Dec</v>
      </c>
      <c r="BO1877" s="19">
        <v>10</v>
      </c>
      <c r="BP1877" s="40">
        <f t="shared" si="323"/>
        <v>29565</v>
      </c>
      <c r="BQ1877" s="19">
        <f ca="1" t="shared" si="327"/>
        <v>44</v>
      </c>
      <c r="BU1877" s="19">
        <v>21259.38</v>
      </c>
      <c r="BV1877" s="41">
        <v>21259.38</v>
      </c>
    </row>
    <row r="1878" spans="1:74">
      <c r="A1878" s="19" t="s">
        <v>6727</v>
      </c>
      <c r="B1878" s="39">
        <v>1976</v>
      </c>
      <c r="C1878" s="19">
        <f t="shared" si="320"/>
        <v>1976</v>
      </c>
      <c r="D1878" s="19" t="s">
        <v>8296</v>
      </c>
      <c r="E1878" s="19" t="str">
        <f t="shared" si="319"/>
        <v>Jul</v>
      </c>
      <c r="F1878" s="19">
        <v>18</v>
      </c>
      <c r="G1878" s="40">
        <f t="shared" si="321"/>
        <v>27959</v>
      </c>
      <c r="H1878" s="19">
        <v>1</v>
      </c>
      <c r="I1878" s="19">
        <v>21677.28</v>
      </c>
      <c r="J1878" s="41">
        <v>21677.28</v>
      </c>
      <c r="K1878" s="19" t="s">
        <v>8298</v>
      </c>
      <c r="L1878" s="19" t="str">
        <v>tier - 3</v>
      </c>
      <c r="M1878" s="19" t="s">
        <v>8302</v>
      </c>
      <c r="N1878" s="19" t="str">
        <v>tier - 1</v>
      </c>
      <c r="O1878" s="19" t="s">
        <v>8315</v>
      </c>
      <c r="P1878" s="19" t="str">
        <v>R1012</v>
      </c>
      <c r="Q1878" s="19">
        <f ca="1" t="shared" si="322"/>
        <v>49</v>
      </c>
      <c r="R1878" s="29"/>
      <c r="U1878" s="19" t="s">
        <v>8301</v>
      </c>
      <c r="V1878" s="19" t="str">
        <f t="shared" si="328"/>
        <v>Nov</v>
      </c>
      <c r="X1878" s="19">
        <f t="shared" si="329"/>
        <v>1977</v>
      </c>
      <c r="AG1878" s="19" t="s">
        <v>6705</v>
      </c>
      <c r="AH1878" s="19" t="s">
        <v>8336</v>
      </c>
      <c r="AI1878" s="19" t="s">
        <v>8298</v>
      </c>
      <c r="AJ1878" s="19" t="s">
        <v>8298</v>
      </c>
      <c r="AK1878" s="19" t="str">
        <v>tier - 3</v>
      </c>
      <c r="AL1878" s="19" t="str">
        <v>tier - 3</v>
      </c>
      <c r="AT1878" s="19" t="s">
        <v>8332</v>
      </c>
      <c r="AU1878" s="19" t="str">
        <v>R1019</v>
      </c>
      <c r="BD1878" s="39">
        <v>1980</v>
      </c>
      <c r="BE1878" s="19" t="str">
        <f t="shared" si="324"/>
        <v>Dec</v>
      </c>
      <c r="BF1878" s="19">
        <v>10</v>
      </c>
      <c r="BG1878" s="40">
        <f t="shared" si="325"/>
        <v>29565</v>
      </c>
      <c r="BM1878" s="39">
        <v>2004</v>
      </c>
      <c r="BN1878" s="19" t="str">
        <f t="shared" si="326"/>
        <v>Aug</v>
      </c>
      <c r="BO1878" s="19">
        <v>4</v>
      </c>
      <c r="BP1878" s="40">
        <f t="shared" si="323"/>
        <v>38203</v>
      </c>
      <c r="BQ1878" s="19">
        <f ca="1" t="shared" si="327"/>
        <v>21</v>
      </c>
      <c r="BU1878" s="19">
        <v>21344.85</v>
      </c>
      <c r="BV1878" s="41">
        <v>21344.85</v>
      </c>
    </row>
    <row r="1879" spans="1:74">
      <c r="A1879" s="19" t="s">
        <v>6731</v>
      </c>
      <c r="B1879" s="39">
        <v>1979</v>
      </c>
      <c r="C1879" s="19">
        <f t="shared" si="320"/>
        <v>1979</v>
      </c>
      <c r="D1879" s="19" t="s">
        <v>8310</v>
      </c>
      <c r="E1879" s="19" t="str">
        <f t="shared" si="319"/>
        <v>Sep</v>
      </c>
      <c r="F1879" s="19">
        <v>20</v>
      </c>
      <c r="G1879" s="40">
        <f t="shared" si="321"/>
        <v>29118</v>
      </c>
      <c r="H1879" s="19">
        <v>1</v>
      </c>
      <c r="I1879" s="19">
        <v>21771.34</v>
      </c>
      <c r="J1879" s="41">
        <v>21771.34</v>
      </c>
      <c r="K1879" s="19" t="s">
        <v>8298</v>
      </c>
      <c r="L1879" s="19" t="str">
        <v>tier - 3</v>
      </c>
      <c r="M1879" s="19" t="s">
        <v>8302</v>
      </c>
      <c r="N1879" s="19" t="str">
        <v>tier - 1</v>
      </c>
      <c r="O1879" s="19" t="s">
        <v>8337</v>
      </c>
      <c r="P1879" s="19" t="str">
        <v>R1024</v>
      </c>
      <c r="Q1879" s="19">
        <f ca="1" t="shared" si="322"/>
        <v>46</v>
      </c>
      <c r="R1879" s="29"/>
      <c r="U1879" s="19" t="s">
        <v>8328</v>
      </c>
      <c r="V1879" s="19" t="str">
        <f t="shared" si="328"/>
        <v>Aug</v>
      </c>
      <c r="X1879" s="19">
        <f t="shared" si="329"/>
        <v>1969</v>
      </c>
      <c r="AG1879" s="19" t="s">
        <v>6709</v>
      </c>
      <c r="AH1879" s="19" t="s">
        <v>8336</v>
      </c>
      <c r="AI1879" s="19" t="s">
        <v>8298</v>
      </c>
      <c r="AJ1879" s="19" t="s">
        <v>8302</v>
      </c>
      <c r="AK1879" s="19" t="str">
        <v>tier - 3</v>
      </c>
      <c r="AL1879" s="19" t="str">
        <v>tier - 1</v>
      </c>
      <c r="AT1879" s="19" t="s">
        <v>8337</v>
      </c>
      <c r="AU1879" s="19" t="str">
        <v>R1024</v>
      </c>
      <c r="BD1879" s="39">
        <v>2004</v>
      </c>
      <c r="BE1879" s="19" t="str">
        <f t="shared" si="324"/>
        <v>Aug</v>
      </c>
      <c r="BF1879" s="19">
        <v>4</v>
      </c>
      <c r="BG1879" s="40">
        <f t="shared" si="325"/>
        <v>38203</v>
      </c>
      <c r="BM1879" s="39">
        <v>1980</v>
      </c>
      <c r="BN1879" s="19" t="str">
        <f t="shared" si="326"/>
        <v>Sep</v>
      </c>
      <c r="BO1879" s="19">
        <v>4</v>
      </c>
      <c r="BP1879" s="40">
        <f t="shared" si="323"/>
        <v>29468</v>
      </c>
      <c r="BQ1879" s="19">
        <f ca="1" t="shared" si="327"/>
        <v>45</v>
      </c>
      <c r="BU1879" s="19">
        <v>21348.71</v>
      </c>
      <c r="BV1879" s="41">
        <v>21348.71</v>
      </c>
    </row>
    <row r="1880" spans="1:74">
      <c r="A1880" s="19" t="s">
        <v>6735</v>
      </c>
      <c r="B1880" s="39">
        <v>1979</v>
      </c>
      <c r="C1880" s="19">
        <f t="shared" si="320"/>
        <v>1979</v>
      </c>
      <c r="D1880" s="19" t="s">
        <v>8310</v>
      </c>
      <c r="E1880" s="19" t="str">
        <f t="shared" si="319"/>
        <v>Sep</v>
      </c>
      <c r="F1880" s="19">
        <v>28</v>
      </c>
      <c r="G1880" s="40">
        <f t="shared" si="321"/>
        <v>29126</v>
      </c>
      <c r="H1880" s="19">
        <v>0</v>
      </c>
      <c r="I1880" s="19">
        <v>21774.32</v>
      </c>
      <c r="J1880" s="41">
        <v>21774.32</v>
      </c>
      <c r="K1880" s="19" t="s">
        <v>8298</v>
      </c>
      <c r="L1880" s="19" t="str">
        <v>tier - 3</v>
      </c>
      <c r="M1880" s="19" t="s">
        <v>8297</v>
      </c>
      <c r="N1880" s="19" t="str">
        <v>tier - 2</v>
      </c>
      <c r="O1880" s="19" t="s">
        <v>8315</v>
      </c>
      <c r="P1880" s="19" t="str">
        <v>R1012</v>
      </c>
      <c r="Q1880" s="19">
        <f ca="1" t="shared" si="322"/>
        <v>46</v>
      </c>
      <c r="R1880" s="29"/>
      <c r="U1880" s="19" t="s">
        <v>8329</v>
      </c>
      <c r="V1880" s="19" t="str">
        <f t="shared" si="328"/>
        <v>Oct</v>
      </c>
      <c r="X1880" s="19">
        <f t="shared" si="329"/>
        <v>1974</v>
      </c>
      <c r="AG1880" s="19" t="s">
        <v>6711</v>
      </c>
      <c r="AH1880" s="19" t="s">
        <v>8336</v>
      </c>
      <c r="AI1880" s="19" t="s">
        <v>8297</v>
      </c>
      <c r="AJ1880" s="19" t="s">
        <v>8302</v>
      </c>
      <c r="AK1880" s="19" t="str">
        <v>tier - 2</v>
      </c>
      <c r="AL1880" s="19" t="str">
        <v>tier - 1</v>
      </c>
      <c r="AT1880" s="19" t="s">
        <v>8315</v>
      </c>
      <c r="AU1880" s="19" t="str">
        <v>R1012</v>
      </c>
      <c r="BD1880" s="39">
        <v>1980</v>
      </c>
      <c r="BE1880" s="19" t="str">
        <f t="shared" si="324"/>
        <v>Sep</v>
      </c>
      <c r="BF1880" s="19">
        <v>4</v>
      </c>
      <c r="BG1880" s="40">
        <f t="shared" si="325"/>
        <v>29468</v>
      </c>
      <c r="BM1880" s="39">
        <v>1990</v>
      </c>
      <c r="BN1880" s="19" t="str">
        <f t="shared" si="326"/>
        <v>Nov</v>
      </c>
      <c r="BO1880" s="19">
        <v>21</v>
      </c>
      <c r="BP1880" s="40">
        <f t="shared" si="323"/>
        <v>33198</v>
      </c>
      <c r="BQ1880" s="19">
        <f ca="1" t="shared" si="327"/>
        <v>34</v>
      </c>
      <c r="BU1880" s="19">
        <v>21472.48</v>
      </c>
      <c r="BV1880" s="41">
        <v>21472.48</v>
      </c>
    </row>
    <row r="1881" spans="1:74">
      <c r="A1881" s="19" t="s">
        <v>6739</v>
      </c>
      <c r="B1881" s="39">
        <v>1963</v>
      </c>
      <c r="C1881" s="19">
        <f t="shared" si="320"/>
        <v>1963</v>
      </c>
      <c r="D1881" s="19" t="s">
        <v>8328</v>
      </c>
      <c r="E1881" s="19" t="str">
        <f t="shared" si="319"/>
        <v>Aug</v>
      </c>
      <c r="F1881" s="19">
        <v>27</v>
      </c>
      <c r="G1881" s="40">
        <f t="shared" si="321"/>
        <v>23250</v>
      </c>
      <c r="H1881" s="19">
        <v>0</v>
      </c>
      <c r="I1881" s="19">
        <v>21797</v>
      </c>
      <c r="J1881" s="41">
        <v>21797</v>
      </c>
      <c r="K1881" s="19" t="s">
        <v>8298</v>
      </c>
      <c r="L1881" s="19" t="str">
        <v>tier - 3</v>
      </c>
      <c r="M1881" s="19" t="s">
        <v>8302</v>
      </c>
      <c r="N1881" s="19" t="str">
        <v>tier - 1</v>
      </c>
      <c r="O1881" s="19" t="s">
        <v>8330</v>
      </c>
      <c r="P1881" s="19" t="str">
        <v>R1011</v>
      </c>
      <c r="Q1881" s="19">
        <f ca="1" t="shared" si="322"/>
        <v>62</v>
      </c>
      <c r="R1881" s="29"/>
      <c r="U1881" s="19" t="s">
        <v>8310</v>
      </c>
      <c r="V1881" s="19" t="str">
        <f t="shared" si="328"/>
        <v>Sep</v>
      </c>
      <c r="X1881" s="19">
        <f t="shared" si="329"/>
        <v>1974</v>
      </c>
      <c r="AG1881" s="19" t="s">
        <v>6714</v>
      </c>
      <c r="AH1881" s="19" t="s">
        <v>8336</v>
      </c>
      <c r="AI1881" s="19" t="s">
        <v>8297</v>
      </c>
      <c r="AJ1881" s="19" t="s">
        <v>8297</v>
      </c>
      <c r="AK1881" s="19" t="str">
        <v>tier - 2</v>
      </c>
      <c r="AL1881" s="19" t="str">
        <v>tier - 2</v>
      </c>
      <c r="AT1881" s="19" t="s">
        <v>8315</v>
      </c>
      <c r="AU1881" s="19" t="str">
        <v>R1012</v>
      </c>
      <c r="BD1881" s="39">
        <v>1990</v>
      </c>
      <c r="BE1881" s="19" t="str">
        <f t="shared" si="324"/>
        <v>Nov</v>
      </c>
      <c r="BF1881" s="19">
        <v>21</v>
      </c>
      <c r="BG1881" s="40">
        <f t="shared" si="325"/>
        <v>33198</v>
      </c>
      <c r="BM1881" s="39">
        <v>1999</v>
      </c>
      <c r="BN1881" s="19" t="str">
        <f t="shared" si="326"/>
        <v>Jun</v>
      </c>
      <c r="BO1881" s="19">
        <v>12</v>
      </c>
      <c r="BP1881" s="40">
        <f t="shared" si="323"/>
        <v>36323</v>
      </c>
      <c r="BQ1881" s="19">
        <f ca="1" t="shared" si="327"/>
        <v>26</v>
      </c>
      <c r="BU1881" s="19">
        <v>21595.38</v>
      </c>
      <c r="BV1881" s="41">
        <v>21595.38</v>
      </c>
    </row>
    <row r="1882" spans="1:74">
      <c r="A1882" s="19" t="s">
        <v>6742</v>
      </c>
      <c r="B1882" s="39">
        <v>1979</v>
      </c>
      <c r="C1882" s="19">
        <f t="shared" si="320"/>
        <v>1979</v>
      </c>
      <c r="D1882" s="19" t="s">
        <v>8328</v>
      </c>
      <c r="E1882" s="19" t="str">
        <f t="shared" si="319"/>
        <v>Aug</v>
      </c>
      <c r="F1882" s="19">
        <v>17</v>
      </c>
      <c r="G1882" s="40">
        <f t="shared" si="321"/>
        <v>29084</v>
      </c>
      <c r="H1882" s="19">
        <v>2</v>
      </c>
      <c r="I1882" s="19">
        <v>21880.82</v>
      </c>
      <c r="J1882" s="41">
        <v>21880.82</v>
      </c>
      <c r="K1882" s="19" t="s">
        <v>8298</v>
      </c>
      <c r="L1882" s="19" t="str">
        <v>tier - 3</v>
      </c>
      <c r="M1882" s="19" t="s">
        <v>8302</v>
      </c>
      <c r="N1882" s="19" t="str">
        <v>tier - 1</v>
      </c>
      <c r="O1882" s="19" t="s">
        <v>8315</v>
      </c>
      <c r="P1882" s="19" t="str">
        <v>R1012</v>
      </c>
      <c r="Q1882" s="19">
        <f ca="1" t="shared" si="322"/>
        <v>46</v>
      </c>
      <c r="R1882" s="29"/>
      <c r="U1882" s="19" t="s">
        <v>8326</v>
      </c>
      <c r="V1882" s="19" t="str">
        <f t="shared" si="328"/>
        <v>Dec</v>
      </c>
      <c r="X1882" s="19">
        <f t="shared" si="329"/>
        <v>1980</v>
      </c>
      <c r="AG1882" s="19" t="s">
        <v>6717</v>
      </c>
      <c r="AH1882" s="19" t="s">
        <v>8336</v>
      </c>
      <c r="AI1882" s="19" t="s">
        <v>8297</v>
      </c>
      <c r="AJ1882" s="19" t="s">
        <v>8298</v>
      </c>
      <c r="AK1882" s="19" t="str">
        <v>tier - 2</v>
      </c>
      <c r="AL1882" s="19" t="str">
        <v>tier - 3</v>
      </c>
      <c r="AT1882" s="19" t="s">
        <v>8315</v>
      </c>
      <c r="AU1882" s="19" t="str">
        <v>R1012</v>
      </c>
      <c r="BD1882" s="39">
        <v>1999</v>
      </c>
      <c r="BE1882" s="19" t="str">
        <f t="shared" si="324"/>
        <v>Jun</v>
      </c>
      <c r="BF1882" s="19">
        <v>12</v>
      </c>
      <c r="BG1882" s="40">
        <f t="shared" si="325"/>
        <v>36323</v>
      </c>
      <c r="BM1882" s="39">
        <v>1983</v>
      </c>
      <c r="BN1882" s="19" t="str">
        <f t="shared" si="326"/>
        <v>Dec</v>
      </c>
      <c r="BO1882" s="19">
        <v>25</v>
      </c>
      <c r="BP1882" s="40">
        <f t="shared" si="323"/>
        <v>30675</v>
      </c>
      <c r="BQ1882" s="19">
        <f ca="1" t="shared" si="327"/>
        <v>41</v>
      </c>
      <c r="BU1882" s="19">
        <v>21659.93</v>
      </c>
      <c r="BV1882" s="41">
        <v>21659.93</v>
      </c>
    </row>
    <row r="1883" spans="1:74">
      <c r="A1883" s="19" t="s">
        <v>6745</v>
      </c>
      <c r="B1883" s="39">
        <v>2003</v>
      </c>
      <c r="C1883" s="19">
        <f t="shared" si="320"/>
        <v>2003</v>
      </c>
      <c r="D1883" s="19" t="s">
        <v>8310</v>
      </c>
      <c r="E1883" s="19" t="str">
        <f t="shared" si="319"/>
        <v>Sep</v>
      </c>
      <c r="F1883" s="19">
        <v>28</v>
      </c>
      <c r="G1883" s="40">
        <f t="shared" si="321"/>
        <v>37892</v>
      </c>
      <c r="H1883" s="19">
        <v>0</v>
      </c>
      <c r="I1883" s="19">
        <v>21882.4</v>
      </c>
      <c r="J1883" s="41">
        <v>21882.4</v>
      </c>
      <c r="K1883" s="19" t="s">
        <v>8297</v>
      </c>
      <c r="L1883" s="19" t="str">
        <v>tier - 2</v>
      </c>
      <c r="M1883" s="19" t="s">
        <v>8302</v>
      </c>
      <c r="N1883" s="19" t="str">
        <v>tier - 1</v>
      </c>
      <c r="O1883" s="19" t="s">
        <v>8330</v>
      </c>
      <c r="P1883" s="19" t="str">
        <v>R1011</v>
      </c>
      <c r="Q1883" s="19">
        <f ca="1" t="shared" si="322"/>
        <v>22</v>
      </c>
      <c r="R1883" s="29"/>
      <c r="U1883" s="19" t="s">
        <v>8328</v>
      </c>
      <c r="V1883" s="19" t="str">
        <f t="shared" si="328"/>
        <v>Aug</v>
      </c>
      <c r="X1883" s="19">
        <f t="shared" si="329"/>
        <v>2004</v>
      </c>
      <c r="AG1883" s="19" t="s">
        <v>6719</v>
      </c>
      <c r="AH1883" s="19" t="s">
        <v>8336</v>
      </c>
      <c r="AI1883" s="19" t="s">
        <v>8298</v>
      </c>
      <c r="AJ1883" s="19" t="s">
        <v>8298</v>
      </c>
      <c r="AK1883" s="19" t="str">
        <v>tier - 3</v>
      </c>
      <c r="AL1883" s="19" t="str">
        <v>tier - 3</v>
      </c>
      <c r="AT1883" s="19" t="s">
        <v>8337</v>
      </c>
      <c r="AU1883" s="19" t="str">
        <v>R1024</v>
      </c>
      <c r="BD1883" s="39">
        <v>1983</v>
      </c>
      <c r="BE1883" s="19" t="str">
        <f t="shared" si="324"/>
        <v>Dec</v>
      </c>
      <c r="BF1883" s="19">
        <v>25</v>
      </c>
      <c r="BG1883" s="40">
        <f t="shared" si="325"/>
        <v>30675</v>
      </c>
      <c r="BM1883" s="39">
        <v>1962</v>
      </c>
      <c r="BN1883" s="19" t="str">
        <f t="shared" si="326"/>
        <v>Nov</v>
      </c>
      <c r="BO1883" s="19">
        <v>16</v>
      </c>
      <c r="BP1883" s="40">
        <f t="shared" si="323"/>
        <v>22966</v>
      </c>
      <c r="BQ1883" s="19">
        <f ca="1" t="shared" si="327"/>
        <v>62</v>
      </c>
      <c r="BU1883" s="19">
        <v>21661.16</v>
      </c>
      <c r="BV1883" s="41">
        <v>21661.16</v>
      </c>
    </row>
    <row r="1884" spans="1:74">
      <c r="A1884" s="19" t="s">
        <v>6749</v>
      </c>
      <c r="B1884" s="39">
        <v>1975</v>
      </c>
      <c r="C1884" s="19">
        <f t="shared" si="320"/>
        <v>1975</v>
      </c>
      <c r="D1884" s="19" t="s">
        <v>8326</v>
      </c>
      <c r="E1884" s="19" t="str">
        <f t="shared" si="319"/>
        <v>Dec</v>
      </c>
      <c r="F1884" s="19">
        <v>19</v>
      </c>
      <c r="G1884" s="40">
        <f t="shared" si="321"/>
        <v>27747</v>
      </c>
      <c r="H1884" s="19">
        <v>1</v>
      </c>
      <c r="I1884" s="19">
        <v>21978.68</v>
      </c>
      <c r="J1884" s="41">
        <v>21978.68</v>
      </c>
      <c r="K1884" s="19" t="s">
        <v>8298</v>
      </c>
      <c r="L1884" s="19" t="str">
        <v>tier - 3</v>
      </c>
      <c r="M1884" s="19" t="s">
        <v>8298</v>
      </c>
      <c r="N1884" s="19" t="str">
        <v>tier - 3</v>
      </c>
      <c r="O1884" s="19" t="s">
        <v>8299</v>
      </c>
      <c r="P1884" s="19" t="str">
        <v>R1013</v>
      </c>
      <c r="Q1884" s="19">
        <f ca="1" t="shared" si="322"/>
        <v>49</v>
      </c>
      <c r="R1884" s="29"/>
      <c r="U1884" s="19" t="s">
        <v>8310</v>
      </c>
      <c r="V1884" s="19" t="str">
        <f t="shared" si="328"/>
        <v>Sep</v>
      </c>
      <c r="X1884" s="19">
        <f t="shared" si="329"/>
        <v>1980</v>
      </c>
      <c r="AG1884" s="19" t="s">
        <v>6723</v>
      </c>
      <c r="AH1884" s="19" t="s">
        <v>8336</v>
      </c>
      <c r="AI1884" s="19" t="s">
        <v>8297</v>
      </c>
      <c r="AJ1884" s="19" t="s">
        <v>8297</v>
      </c>
      <c r="AK1884" s="19" t="str">
        <v>tier - 2</v>
      </c>
      <c r="AL1884" s="19" t="str">
        <v>tier - 2</v>
      </c>
      <c r="AT1884" s="19" t="s">
        <v>8315</v>
      </c>
      <c r="AU1884" s="19" t="str">
        <v>R1012</v>
      </c>
      <c r="BD1884" s="39">
        <v>1962</v>
      </c>
      <c r="BE1884" s="19" t="str">
        <f t="shared" si="324"/>
        <v>Nov</v>
      </c>
      <c r="BF1884" s="19">
        <v>16</v>
      </c>
      <c r="BG1884" s="40">
        <f t="shared" si="325"/>
        <v>22966</v>
      </c>
      <c r="BM1884" s="39">
        <v>1976</v>
      </c>
      <c r="BN1884" s="19" t="str">
        <f t="shared" si="326"/>
        <v>Jul</v>
      </c>
      <c r="BO1884" s="19">
        <v>18</v>
      </c>
      <c r="BP1884" s="40">
        <f t="shared" si="323"/>
        <v>27959</v>
      </c>
      <c r="BQ1884" s="19">
        <f ca="1" t="shared" si="327"/>
        <v>49</v>
      </c>
      <c r="BU1884" s="19">
        <v>21677.28</v>
      </c>
      <c r="BV1884" s="41">
        <v>21677.28</v>
      </c>
    </row>
    <row r="1885" spans="1:74">
      <c r="A1885" s="19" t="s">
        <v>6753</v>
      </c>
      <c r="B1885" s="39">
        <v>1989</v>
      </c>
      <c r="C1885" s="19">
        <f t="shared" si="320"/>
        <v>1989</v>
      </c>
      <c r="D1885" s="19" t="s">
        <v>8329</v>
      </c>
      <c r="E1885" s="19" t="str">
        <f t="shared" si="319"/>
        <v>Oct</v>
      </c>
      <c r="F1885" s="19">
        <v>14</v>
      </c>
      <c r="G1885" s="40">
        <f t="shared" si="321"/>
        <v>32795</v>
      </c>
      <c r="H1885" s="19">
        <v>0</v>
      </c>
      <c r="I1885" s="19">
        <v>21984.47</v>
      </c>
      <c r="J1885" s="41">
        <v>21984.47</v>
      </c>
      <c r="K1885" s="19" t="s">
        <v>8298</v>
      </c>
      <c r="L1885" s="19" t="str">
        <v>tier - 3</v>
      </c>
      <c r="M1885" s="19" t="s">
        <v>8302</v>
      </c>
      <c r="N1885" s="19" t="str">
        <v>tier - 1</v>
      </c>
      <c r="O1885" s="19" t="s">
        <v>8315</v>
      </c>
      <c r="P1885" s="19" t="str">
        <v>R1012</v>
      </c>
      <c r="Q1885" s="19">
        <f ca="1" t="shared" si="322"/>
        <v>36</v>
      </c>
      <c r="R1885" s="29"/>
      <c r="U1885" s="19" t="s">
        <v>8301</v>
      </c>
      <c r="V1885" s="19" t="str">
        <f t="shared" si="328"/>
        <v>Nov</v>
      </c>
      <c r="X1885" s="19">
        <f t="shared" si="329"/>
        <v>1990</v>
      </c>
      <c r="AG1885" s="19" t="s">
        <v>6727</v>
      </c>
      <c r="AH1885" s="19" t="s">
        <v>8336</v>
      </c>
      <c r="AI1885" s="19" t="s">
        <v>8298</v>
      </c>
      <c r="AJ1885" s="19" t="s">
        <v>8302</v>
      </c>
      <c r="AK1885" s="19" t="str">
        <v>tier - 3</v>
      </c>
      <c r="AL1885" s="19" t="str">
        <v>tier - 1</v>
      </c>
      <c r="AT1885" s="19" t="s">
        <v>8315</v>
      </c>
      <c r="AU1885" s="19" t="str">
        <v>R1012</v>
      </c>
      <c r="BD1885" s="39">
        <v>1976</v>
      </c>
      <c r="BE1885" s="19" t="str">
        <f t="shared" si="324"/>
        <v>Jul</v>
      </c>
      <c r="BF1885" s="19">
        <v>18</v>
      </c>
      <c r="BG1885" s="40">
        <f t="shared" si="325"/>
        <v>27959</v>
      </c>
      <c r="BM1885" s="39">
        <v>1979</v>
      </c>
      <c r="BN1885" s="19" t="str">
        <f t="shared" si="326"/>
        <v>Sep</v>
      </c>
      <c r="BO1885" s="19">
        <v>20</v>
      </c>
      <c r="BP1885" s="40">
        <f t="shared" si="323"/>
        <v>29118</v>
      </c>
      <c r="BQ1885" s="19">
        <f ca="1" t="shared" si="327"/>
        <v>46</v>
      </c>
      <c r="BU1885" s="19">
        <v>21771.34</v>
      </c>
      <c r="BV1885" s="41">
        <v>21771.34</v>
      </c>
    </row>
    <row r="1886" spans="1:74">
      <c r="A1886" s="19" t="s">
        <v>6757</v>
      </c>
      <c r="B1886" s="39">
        <v>2001</v>
      </c>
      <c r="C1886" s="19">
        <f t="shared" si="320"/>
        <v>2001</v>
      </c>
      <c r="D1886" s="19" t="s">
        <v>8328</v>
      </c>
      <c r="E1886" s="19" t="str">
        <f t="shared" si="319"/>
        <v>Aug</v>
      </c>
      <c r="F1886" s="19">
        <v>28</v>
      </c>
      <c r="G1886" s="40">
        <f t="shared" si="321"/>
        <v>37131</v>
      </c>
      <c r="H1886" s="19">
        <v>0</v>
      </c>
      <c r="I1886" s="19">
        <v>22097.62</v>
      </c>
      <c r="J1886" s="41">
        <v>22097.62</v>
      </c>
      <c r="K1886" s="19" t="s">
        <v>8298</v>
      </c>
      <c r="L1886" s="19" t="str">
        <v>tier - 3</v>
      </c>
      <c r="M1886" s="19" t="s">
        <v>8302</v>
      </c>
      <c r="N1886" s="19" t="str">
        <v>tier - 1</v>
      </c>
      <c r="O1886" s="19" t="s">
        <v>8330</v>
      </c>
      <c r="P1886" s="19" t="str">
        <v>R1011</v>
      </c>
      <c r="Q1886" s="19">
        <f ca="1" t="shared" si="322"/>
        <v>24</v>
      </c>
      <c r="R1886" s="29"/>
      <c r="U1886" s="19" t="s">
        <v>8303</v>
      </c>
      <c r="V1886" s="19" t="str">
        <f t="shared" si="328"/>
        <v>Jun</v>
      </c>
      <c r="X1886" s="19">
        <f t="shared" si="329"/>
        <v>1999</v>
      </c>
      <c r="AG1886" s="19" t="s">
        <v>6731</v>
      </c>
      <c r="AH1886" s="19" t="s">
        <v>8336</v>
      </c>
      <c r="AI1886" s="19" t="s">
        <v>8298</v>
      </c>
      <c r="AJ1886" s="19" t="s">
        <v>8302</v>
      </c>
      <c r="AK1886" s="19" t="str">
        <v>tier - 3</v>
      </c>
      <c r="AL1886" s="19" t="str">
        <v>tier - 1</v>
      </c>
      <c r="AT1886" s="19" t="s">
        <v>8337</v>
      </c>
      <c r="AU1886" s="19" t="str">
        <v>R1024</v>
      </c>
      <c r="BD1886" s="39">
        <v>1979</v>
      </c>
      <c r="BE1886" s="19" t="str">
        <f t="shared" si="324"/>
        <v>Sep</v>
      </c>
      <c r="BF1886" s="19">
        <v>20</v>
      </c>
      <c r="BG1886" s="40">
        <f t="shared" si="325"/>
        <v>29118</v>
      </c>
      <c r="BM1886" s="39">
        <v>1979</v>
      </c>
      <c r="BN1886" s="19" t="str">
        <f t="shared" si="326"/>
        <v>Sep</v>
      </c>
      <c r="BO1886" s="19">
        <v>28</v>
      </c>
      <c r="BP1886" s="40">
        <f t="shared" si="323"/>
        <v>29126</v>
      </c>
      <c r="BQ1886" s="19">
        <f ca="1" t="shared" si="327"/>
        <v>46</v>
      </c>
      <c r="BU1886" s="19">
        <v>21774.32</v>
      </c>
      <c r="BV1886" s="41">
        <v>21774.32</v>
      </c>
    </row>
    <row r="1887" spans="1:74">
      <c r="A1887" s="19" t="s">
        <v>6760</v>
      </c>
      <c r="B1887" s="39">
        <v>1980</v>
      </c>
      <c r="C1887" s="19">
        <f t="shared" si="320"/>
        <v>1980</v>
      </c>
      <c r="D1887" s="19" t="s">
        <v>8310</v>
      </c>
      <c r="E1887" s="19" t="str">
        <f t="shared" si="319"/>
        <v>Sep</v>
      </c>
      <c r="F1887" s="19">
        <v>12</v>
      </c>
      <c r="G1887" s="40">
        <f t="shared" si="321"/>
        <v>29476</v>
      </c>
      <c r="H1887" s="19">
        <v>0</v>
      </c>
      <c r="I1887" s="19">
        <v>22144.03</v>
      </c>
      <c r="J1887" s="41">
        <v>22144.03</v>
      </c>
      <c r="K1887" s="19" t="s">
        <v>8297</v>
      </c>
      <c r="L1887" s="19" t="str">
        <v>tier - 2</v>
      </c>
      <c r="M1887" s="19" t="s">
        <v>8297</v>
      </c>
      <c r="N1887" s="19" t="str">
        <v>tier - 2</v>
      </c>
      <c r="O1887" s="19" t="s">
        <v>8330</v>
      </c>
      <c r="P1887" s="19" t="str">
        <v>R1011</v>
      </c>
      <c r="Q1887" s="19">
        <f ca="1" t="shared" si="322"/>
        <v>45</v>
      </c>
      <c r="R1887" s="29"/>
      <c r="U1887" s="19" t="s">
        <v>8326</v>
      </c>
      <c r="V1887" s="19" t="str">
        <f t="shared" si="328"/>
        <v>Dec</v>
      </c>
      <c r="X1887" s="19">
        <f t="shared" si="329"/>
        <v>1983</v>
      </c>
      <c r="AG1887" s="19" t="s">
        <v>6735</v>
      </c>
      <c r="AH1887" s="19" t="s">
        <v>8336</v>
      </c>
      <c r="AI1887" s="19" t="s">
        <v>8298</v>
      </c>
      <c r="AJ1887" s="19" t="s">
        <v>8297</v>
      </c>
      <c r="AK1887" s="19" t="str">
        <v>tier - 3</v>
      </c>
      <c r="AL1887" s="19" t="str">
        <v>tier - 2</v>
      </c>
      <c r="AT1887" s="19" t="s">
        <v>8315</v>
      </c>
      <c r="AU1887" s="19" t="str">
        <v>R1012</v>
      </c>
      <c r="BD1887" s="39">
        <v>1979</v>
      </c>
      <c r="BE1887" s="19" t="str">
        <f t="shared" si="324"/>
        <v>Sep</v>
      </c>
      <c r="BF1887" s="19">
        <v>28</v>
      </c>
      <c r="BG1887" s="40">
        <f t="shared" si="325"/>
        <v>29126</v>
      </c>
      <c r="BM1887" s="39">
        <v>1963</v>
      </c>
      <c r="BN1887" s="19" t="str">
        <f t="shared" si="326"/>
        <v>Aug</v>
      </c>
      <c r="BO1887" s="19">
        <v>27</v>
      </c>
      <c r="BP1887" s="40">
        <f t="shared" si="323"/>
        <v>23250</v>
      </c>
      <c r="BQ1887" s="19">
        <f ca="1" t="shared" si="327"/>
        <v>62</v>
      </c>
      <c r="BU1887" s="19">
        <v>21797</v>
      </c>
      <c r="BV1887" s="41">
        <v>21797</v>
      </c>
    </row>
    <row r="1888" spans="1:74">
      <c r="A1888" s="19" t="s">
        <v>6763</v>
      </c>
      <c r="B1888" s="39">
        <v>1965</v>
      </c>
      <c r="C1888" s="19">
        <f t="shared" si="320"/>
        <v>1965</v>
      </c>
      <c r="D1888" s="19" t="s">
        <v>8328</v>
      </c>
      <c r="E1888" s="19" t="str">
        <f t="shared" si="319"/>
        <v>Aug</v>
      </c>
      <c r="F1888" s="19">
        <v>24</v>
      </c>
      <c r="G1888" s="40">
        <f t="shared" si="321"/>
        <v>23978</v>
      </c>
      <c r="H1888" s="19">
        <v>1</v>
      </c>
      <c r="I1888" s="19">
        <v>22192.44</v>
      </c>
      <c r="J1888" s="41">
        <v>22192.44</v>
      </c>
      <c r="K1888" s="19" t="s">
        <v>8298</v>
      </c>
      <c r="L1888" s="19" t="str">
        <v>tier - 3</v>
      </c>
      <c r="M1888" s="19" t="s">
        <v>8302</v>
      </c>
      <c r="N1888" s="19" t="str">
        <v>tier - 1</v>
      </c>
      <c r="O1888" s="19" t="s">
        <v>8299</v>
      </c>
      <c r="P1888" s="19" t="str">
        <v>R1013</v>
      </c>
      <c r="Q1888" s="19">
        <f ca="1" t="shared" si="322"/>
        <v>60</v>
      </c>
      <c r="R1888" s="29"/>
      <c r="U1888" s="19" t="s">
        <v>8301</v>
      </c>
      <c r="V1888" s="19" t="str">
        <f t="shared" si="328"/>
        <v>Nov</v>
      </c>
      <c r="X1888" s="19">
        <f t="shared" si="329"/>
        <v>1962</v>
      </c>
      <c r="AG1888" s="19" t="s">
        <v>6739</v>
      </c>
      <c r="AH1888" s="19" t="s">
        <v>8336</v>
      </c>
      <c r="AI1888" s="19" t="s">
        <v>8298</v>
      </c>
      <c r="AJ1888" s="19" t="s">
        <v>8302</v>
      </c>
      <c r="AK1888" s="19" t="str">
        <v>tier - 3</v>
      </c>
      <c r="AL1888" s="19" t="str">
        <v>tier - 1</v>
      </c>
      <c r="AT1888" s="19" t="s">
        <v>8330</v>
      </c>
      <c r="AU1888" s="19" t="str">
        <v>R1011</v>
      </c>
      <c r="BD1888" s="39">
        <v>1963</v>
      </c>
      <c r="BE1888" s="19" t="str">
        <f t="shared" si="324"/>
        <v>Aug</v>
      </c>
      <c r="BF1888" s="19">
        <v>27</v>
      </c>
      <c r="BG1888" s="40">
        <f t="shared" si="325"/>
        <v>23250</v>
      </c>
      <c r="BM1888" s="39">
        <v>1979</v>
      </c>
      <c r="BN1888" s="19" t="str">
        <f t="shared" si="326"/>
        <v>Aug</v>
      </c>
      <c r="BO1888" s="19">
        <v>17</v>
      </c>
      <c r="BP1888" s="40">
        <f t="shared" si="323"/>
        <v>29084</v>
      </c>
      <c r="BQ1888" s="19">
        <f ca="1" t="shared" si="327"/>
        <v>46</v>
      </c>
      <c r="BU1888" s="19">
        <v>21880.82</v>
      </c>
      <c r="BV1888" s="41">
        <v>21880.82</v>
      </c>
    </row>
    <row r="1889" spans="1:74">
      <c r="A1889" s="19" t="s">
        <v>6767</v>
      </c>
      <c r="B1889" s="39">
        <v>1971</v>
      </c>
      <c r="C1889" s="19">
        <f t="shared" si="320"/>
        <v>1971</v>
      </c>
      <c r="D1889" s="19" t="s">
        <v>8303</v>
      </c>
      <c r="E1889" s="19" t="str">
        <f t="shared" si="319"/>
        <v>Jun</v>
      </c>
      <c r="F1889" s="19">
        <v>16</v>
      </c>
      <c r="G1889" s="40">
        <f t="shared" si="321"/>
        <v>26100</v>
      </c>
      <c r="H1889" s="19">
        <v>1</v>
      </c>
      <c r="I1889" s="19">
        <v>22218.11</v>
      </c>
      <c r="J1889" s="41">
        <v>22218.11</v>
      </c>
      <c r="K1889" s="19" t="s">
        <v>8297</v>
      </c>
      <c r="L1889" s="19" t="str">
        <v>tier - 2</v>
      </c>
      <c r="M1889" s="19" t="s">
        <v>8298</v>
      </c>
      <c r="N1889" s="19" t="str">
        <v>tier - 3</v>
      </c>
      <c r="O1889" s="19" t="s">
        <v>8299</v>
      </c>
      <c r="P1889" s="19" t="str">
        <v>R1013</v>
      </c>
      <c r="Q1889" s="19">
        <f ca="1" t="shared" si="322"/>
        <v>54</v>
      </c>
      <c r="R1889" s="29"/>
      <c r="U1889" s="19" t="s">
        <v>8296</v>
      </c>
      <c r="V1889" s="19" t="str">
        <f t="shared" si="328"/>
        <v>Jul</v>
      </c>
      <c r="X1889" s="19">
        <f t="shared" si="329"/>
        <v>1976</v>
      </c>
      <c r="AG1889" s="19" t="s">
        <v>6742</v>
      </c>
      <c r="AH1889" s="19" t="s">
        <v>8336</v>
      </c>
      <c r="AI1889" s="19" t="s">
        <v>8298</v>
      </c>
      <c r="AJ1889" s="19" t="s">
        <v>8302</v>
      </c>
      <c r="AK1889" s="19" t="str">
        <v>tier - 3</v>
      </c>
      <c r="AL1889" s="19" t="str">
        <v>tier - 1</v>
      </c>
      <c r="AT1889" s="19" t="s">
        <v>8315</v>
      </c>
      <c r="AU1889" s="19" t="str">
        <v>R1012</v>
      </c>
      <c r="BD1889" s="39">
        <v>1979</v>
      </c>
      <c r="BE1889" s="19" t="str">
        <f t="shared" si="324"/>
        <v>Aug</v>
      </c>
      <c r="BF1889" s="19">
        <v>17</v>
      </c>
      <c r="BG1889" s="40">
        <f t="shared" si="325"/>
        <v>29084</v>
      </c>
      <c r="BM1889" s="39">
        <v>2003</v>
      </c>
      <c r="BN1889" s="19" t="str">
        <f t="shared" si="326"/>
        <v>Sep</v>
      </c>
      <c r="BO1889" s="19">
        <v>28</v>
      </c>
      <c r="BP1889" s="40">
        <f t="shared" si="323"/>
        <v>37892</v>
      </c>
      <c r="BQ1889" s="19">
        <f ca="1" t="shared" si="327"/>
        <v>22</v>
      </c>
      <c r="BU1889" s="19">
        <v>21882.4</v>
      </c>
      <c r="BV1889" s="41">
        <v>21882.4</v>
      </c>
    </row>
    <row r="1890" spans="1:74">
      <c r="A1890" s="19" t="s">
        <v>6771</v>
      </c>
      <c r="B1890" s="39">
        <v>1982</v>
      </c>
      <c r="C1890" s="19">
        <f t="shared" si="320"/>
        <v>1982</v>
      </c>
      <c r="D1890" s="19" t="s">
        <v>8326</v>
      </c>
      <c r="E1890" s="19" t="str">
        <f t="shared" si="319"/>
        <v>Dec</v>
      </c>
      <c r="F1890" s="19">
        <v>27</v>
      </c>
      <c r="G1890" s="40">
        <f t="shared" si="321"/>
        <v>30312</v>
      </c>
      <c r="H1890" s="19">
        <v>1</v>
      </c>
      <c r="I1890" s="19">
        <v>22331.57</v>
      </c>
      <c r="J1890" s="41">
        <v>22331.57</v>
      </c>
      <c r="K1890" s="19" t="s">
        <v>8297</v>
      </c>
      <c r="L1890" s="19" t="str">
        <v>tier - 2</v>
      </c>
      <c r="M1890" s="19" t="s">
        <v>8298</v>
      </c>
      <c r="N1890" s="19" t="str">
        <v>tier - 3</v>
      </c>
      <c r="O1890" s="19" t="s">
        <v>8337</v>
      </c>
      <c r="P1890" s="19" t="str">
        <v>R1024</v>
      </c>
      <c r="Q1890" s="19">
        <f ca="1" t="shared" si="322"/>
        <v>42</v>
      </c>
      <c r="R1890" s="29"/>
      <c r="U1890" s="19" t="s">
        <v>8310</v>
      </c>
      <c r="V1890" s="19" t="str">
        <f t="shared" si="328"/>
        <v>Sep</v>
      </c>
      <c r="X1890" s="19">
        <f t="shared" si="329"/>
        <v>1979</v>
      </c>
      <c r="AG1890" s="19" t="s">
        <v>6745</v>
      </c>
      <c r="AH1890" s="19" t="s">
        <v>8336</v>
      </c>
      <c r="AI1890" s="19" t="s">
        <v>8297</v>
      </c>
      <c r="AJ1890" s="19" t="s">
        <v>8302</v>
      </c>
      <c r="AK1890" s="19" t="str">
        <v>tier - 2</v>
      </c>
      <c r="AL1890" s="19" t="str">
        <v>tier - 1</v>
      </c>
      <c r="AT1890" s="19" t="s">
        <v>8330</v>
      </c>
      <c r="AU1890" s="19" t="str">
        <v>R1011</v>
      </c>
      <c r="BD1890" s="39">
        <v>2003</v>
      </c>
      <c r="BE1890" s="19" t="str">
        <f t="shared" si="324"/>
        <v>Sep</v>
      </c>
      <c r="BF1890" s="19">
        <v>28</v>
      </c>
      <c r="BG1890" s="40">
        <f t="shared" si="325"/>
        <v>37892</v>
      </c>
      <c r="BM1890" s="39">
        <v>1975</v>
      </c>
      <c r="BN1890" s="19" t="str">
        <f t="shared" si="326"/>
        <v>Dec</v>
      </c>
      <c r="BO1890" s="19">
        <v>19</v>
      </c>
      <c r="BP1890" s="40">
        <f t="shared" si="323"/>
        <v>27747</v>
      </c>
      <c r="BQ1890" s="19">
        <f ca="1" t="shared" si="327"/>
        <v>49</v>
      </c>
      <c r="BU1890" s="19">
        <v>21978.68</v>
      </c>
      <c r="BV1890" s="41">
        <v>21978.68</v>
      </c>
    </row>
    <row r="1891" spans="1:74">
      <c r="A1891" s="19" t="s">
        <v>6775</v>
      </c>
      <c r="B1891" s="39">
        <v>1999</v>
      </c>
      <c r="C1891" s="19">
        <f t="shared" si="320"/>
        <v>1999</v>
      </c>
      <c r="D1891" s="19" t="s">
        <v>8328</v>
      </c>
      <c r="E1891" s="19" t="str">
        <f t="shared" si="319"/>
        <v>Aug</v>
      </c>
      <c r="F1891" s="19">
        <v>26</v>
      </c>
      <c r="G1891" s="40">
        <f t="shared" si="321"/>
        <v>36398</v>
      </c>
      <c r="H1891" s="19">
        <v>2</v>
      </c>
      <c r="I1891" s="19">
        <v>22395.74</v>
      </c>
      <c r="J1891" s="41">
        <v>22395.74</v>
      </c>
      <c r="K1891" s="19" t="s">
        <v>8298</v>
      </c>
      <c r="L1891" s="19" t="str">
        <v>tier - 3</v>
      </c>
      <c r="M1891" s="19" t="s">
        <v>8297</v>
      </c>
      <c r="N1891" s="19" t="str">
        <v>tier - 2</v>
      </c>
      <c r="O1891" s="19" t="s">
        <v>8337</v>
      </c>
      <c r="P1891" s="19" t="str">
        <v>R1024</v>
      </c>
      <c r="Q1891" s="19">
        <f ca="1" t="shared" si="322"/>
        <v>26</v>
      </c>
      <c r="R1891" s="29"/>
      <c r="U1891" s="19" t="s">
        <v>8310</v>
      </c>
      <c r="V1891" s="19" t="str">
        <f t="shared" si="328"/>
        <v>Sep</v>
      </c>
      <c r="X1891" s="19">
        <f t="shared" si="329"/>
        <v>1979</v>
      </c>
      <c r="AG1891" s="19" t="s">
        <v>6749</v>
      </c>
      <c r="AH1891" s="19" t="s">
        <v>8336</v>
      </c>
      <c r="AI1891" s="19" t="s">
        <v>8298</v>
      </c>
      <c r="AJ1891" s="19" t="s">
        <v>8298</v>
      </c>
      <c r="AK1891" s="19" t="str">
        <v>tier - 3</v>
      </c>
      <c r="AL1891" s="19" t="str">
        <v>tier - 3</v>
      </c>
      <c r="AT1891" s="19" t="s">
        <v>8299</v>
      </c>
      <c r="AU1891" s="19" t="str">
        <v>R1013</v>
      </c>
      <c r="BD1891" s="39">
        <v>1975</v>
      </c>
      <c r="BE1891" s="19" t="str">
        <f t="shared" si="324"/>
        <v>Dec</v>
      </c>
      <c r="BF1891" s="19">
        <v>19</v>
      </c>
      <c r="BG1891" s="40">
        <f t="shared" si="325"/>
        <v>27747</v>
      </c>
      <c r="BM1891" s="39">
        <v>1989</v>
      </c>
      <c r="BN1891" s="19" t="str">
        <f t="shared" si="326"/>
        <v>Oct</v>
      </c>
      <c r="BO1891" s="19">
        <v>14</v>
      </c>
      <c r="BP1891" s="40">
        <f t="shared" si="323"/>
        <v>32795</v>
      </c>
      <c r="BQ1891" s="19">
        <f ca="1" t="shared" si="327"/>
        <v>36</v>
      </c>
      <c r="BU1891" s="19">
        <v>21984.47</v>
      </c>
      <c r="BV1891" s="41">
        <v>21984.47</v>
      </c>
    </row>
    <row r="1892" spans="1:74">
      <c r="A1892" s="19" t="s">
        <v>6779</v>
      </c>
      <c r="B1892" s="39">
        <v>1966</v>
      </c>
      <c r="C1892" s="19">
        <f t="shared" si="320"/>
        <v>1966</v>
      </c>
      <c r="D1892" s="19" t="s">
        <v>8328</v>
      </c>
      <c r="E1892" s="19" t="str">
        <f t="shared" si="319"/>
        <v>Aug</v>
      </c>
      <c r="F1892" s="19">
        <v>18</v>
      </c>
      <c r="G1892" s="40">
        <f t="shared" si="321"/>
        <v>24337</v>
      </c>
      <c r="H1892" s="19">
        <v>0</v>
      </c>
      <c r="I1892" s="19">
        <v>22412.65</v>
      </c>
      <c r="J1892" s="41">
        <v>22412.65</v>
      </c>
      <c r="K1892" s="19" t="s">
        <v>8298</v>
      </c>
      <c r="L1892" s="19" t="str">
        <v>tier - 3</v>
      </c>
      <c r="M1892" s="19" t="s">
        <v>8298</v>
      </c>
      <c r="N1892" s="19" t="str">
        <v>tier - 3</v>
      </c>
      <c r="O1892" s="19" t="s">
        <v>8339</v>
      </c>
      <c r="P1892" s="19" t="str">
        <v>R1014</v>
      </c>
      <c r="Q1892" s="19">
        <f ca="1" t="shared" si="322"/>
        <v>59</v>
      </c>
      <c r="R1892" s="29"/>
      <c r="U1892" s="19" t="s">
        <v>8328</v>
      </c>
      <c r="V1892" s="19" t="str">
        <f t="shared" si="328"/>
        <v>Aug</v>
      </c>
      <c r="X1892" s="19">
        <f t="shared" si="329"/>
        <v>1963</v>
      </c>
      <c r="AG1892" s="19" t="s">
        <v>6753</v>
      </c>
      <c r="AH1892" s="19" t="s">
        <v>8336</v>
      </c>
      <c r="AI1892" s="19" t="s">
        <v>8298</v>
      </c>
      <c r="AJ1892" s="19" t="s">
        <v>8302</v>
      </c>
      <c r="AK1892" s="19" t="str">
        <v>tier - 3</v>
      </c>
      <c r="AL1892" s="19" t="str">
        <v>tier - 1</v>
      </c>
      <c r="AT1892" s="19" t="s">
        <v>8315</v>
      </c>
      <c r="AU1892" s="19" t="str">
        <v>R1012</v>
      </c>
      <c r="BD1892" s="39">
        <v>1989</v>
      </c>
      <c r="BE1892" s="19" t="str">
        <f t="shared" si="324"/>
        <v>Oct</v>
      </c>
      <c r="BF1892" s="19">
        <v>14</v>
      </c>
      <c r="BG1892" s="40">
        <f t="shared" si="325"/>
        <v>32795</v>
      </c>
      <c r="BM1892" s="39">
        <v>2001</v>
      </c>
      <c r="BN1892" s="19" t="str">
        <f t="shared" si="326"/>
        <v>Aug</v>
      </c>
      <c r="BO1892" s="19">
        <v>28</v>
      </c>
      <c r="BP1892" s="40">
        <f t="shared" si="323"/>
        <v>37131</v>
      </c>
      <c r="BQ1892" s="19">
        <f ca="1" t="shared" si="327"/>
        <v>24</v>
      </c>
      <c r="BU1892" s="19">
        <v>22097.62</v>
      </c>
      <c r="BV1892" s="41">
        <v>22097.62</v>
      </c>
    </row>
    <row r="1893" spans="1:74">
      <c r="A1893" s="19" t="s">
        <v>6783</v>
      </c>
      <c r="B1893" s="39">
        <v>1983</v>
      </c>
      <c r="C1893" s="19">
        <f t="shared" si="320"/>
        <v>1983</v>
      </c>
      <c r="D1893" s="19" t="s">
        <v>8326</v>
      </c>
      <c r="E1893" s="19" t="str">
        <f t="shared" si="319"/>
        <v>Dec</v>
      </c>
      <c r="F1893" s="19">
        <v>21</v>
      </c>
      <c r="G1893" s="40">
        <f t="shared" si="321"/>
        <v>30671</v>
      </c>
      <c r="H1893" s="19">
        <v>1</v>
      </c>
      <c r="I1893" s="19">
        <v>22462.04</v>
      </c>
      <c r="J1893" s="41">
        <v>22462.04</v>
      </c>
      <c r="K1893" s="19" t="s">
        <v>8298</v>
      </c>
      <c r="L1893" s="19" t="str">
        <v>tier - 3</v>
      </c>
      <c r="M1893" s="19" t="s">
        <v>8302</v>
      </c>
      <c r="N1893" s="19" t="str">
        <v>tier - 1</v>
      </c>
      <c r="O1893" s="19" t="s">
        <v>8332</v>
      </c>
      <c r="P1893" s="19" t="str">
        <v>R1019</v>
      </c>
      <c r="Q1893" s="19">
        <f ca="1" t="shared" si="322"/>
        <v>41</v>
      </c>
      <c r="R1893" s="29"/>
      <c r="U1893" s="19" t="s">
        <v>8328</v>
      </c>
      <c r="V1893" s="19" t="str">
        <f t="shared" si="328"/>
        <v>Aug</v>
      </c>
      <c r="X1893" s="19">
        <f t="shared" si="329"/>
        <v>1979</v>
      </c>
      <c r="AG1893" s="19" t="s">
        <v>6757</v>
      </c>
      <c r="AH1893" s="19" t="s">
        <v>8336</v>
      </c>
      <c r="AI1893" s="19" t="s">
        <v>8298</v>
      </c>
      <c r="AJ1893" s="19" t="s">
        <v>8302</v>
      </c>
      <c r="AK1893" s="19" t="str">
        <v>tier - 3</v>
      </c>
      <c r="AL1893" s="19" t="str">
        <v>tier - 1</v>
      </c>
      <c r="AT1893" s="19" t="s">
        <v>8330</v>
      </c>
      <c r="AU1893" s="19" t="str">
        <v>R1011</v>
      </c>
      <c r="BD1893" s="39">
        <v>2001</v>
      </c>
      <c r="BE1893" s="19" t="str">
        <f t="shared" si="324"/>
        <v>Aug</v>
      </c>
      <c r="BF1893" s="19">
        <v>28</v>
      </c>
      <c r="BG1893" s="40">
        <f t="shared" si="325"/>
        <v>37131</v>
      </c>
      <c r="BM1893" s="39">
        <v>1980</v>
      </c>
      <c r="BN1893" s="19" t="str">
        <f t="shared" si="326"/>
        <v>Sep</v>
      </c>
      <c r="BO1893" s="19">
        <v>12</v>
      </c>
      <c r="BP1893" s="40">
        <f t="shared" si="323"/>
        <v>29476</v>
      </c>
      <c r="BQ1893" s="19">
        <f ca="1" t="shared" si="327"/>
        <v>45</v>
      </c>
      <c r="BU1893" s="19">
        <v>22144.03</v>
      </c>
      <c r="BV1893" s="41">
        <v>22144.03</v>
      </c>
    </row>
    <row r="1894" spans="1:74">
      <c r="A1894" s="19" t="s">
        <v>6786</v>
      </c>
      <c r="B1894" s="39">
        <v>1979</v>
      </c>
      <c r="C1894" s="19">
        <f t="shared" si="320"/>
        <v>1979</v>
      </c>
      <c r="D1894" s="19" t="s">
        <v>8301</v>
      </c>
      <c r="E1894" s="19" t="str">
        <f t="shared" si="319"/>
        <v>Nov</v>
      </c>
      <c r="F1894" s="19">
        <v>14</v>
      </c>
      <c r="G1894" s="40">
        <f t="shared" si="321"/>
        <v>29173</v>
      </c>
      <c r="H1894" s="19">
        <v>2</v>
      </c>
      <c r="I1894" s="19">
        <v>22478.6</v>
      </c>
      <c r="J1894" s="41">
        <v>22478.6</v>
      </c>
      <c r="K1894" s="19" t="s">
        <v>8298</v>
      </c>
      <c r="L1894" s="19" t="str">
        <v>tier - 3</v>
      </c>
      <c r="M1894" s="19" t="s">
        <v>8297</v>
      </c>
      <c r="N1894" s="19" t="str">
        <v>tier - 2</v>
      </c>
      <c r="O1894" s="19" t="s">
        <v>8330</v>
      </c>
      <c r="P1894" s="19" t="str">
        <v>R1011</v>
      </c>
      <c r="Q1894" s="19">
        <f ca="1" t="shared" si="322"/>
        <v>45</v>
      </c>
      <c r="R1894" s="29"/>
      <c r="U1894" s="19" t="s">
        <v>8310</v>
      </c>
      <c r="V1894" s="19" t="str">
        <f t="shared" si="328"/>
        <v>Sep</v>
      </c>
      <c r="X1894" s="19">
        <f t="shared" si="329"/>
        <v>2003</v>
      </c>
      <c r="AG1894" s="19" t="s">
        <v>6760</v>
      </c>
      <c r="AH1894" s="19" t="s">
        <v>8336</v>
      </c>
      <c r="AI1894" s="19" t="s">
        <v>8297</v>
      </c>
      <c r="AJ1894" s="19" t="s">
        <v>8297</v>
      </c>
      <c r="AK1894" s="19" t="str">
        <v>tier - 2</v>
      </c>
      <c r="AL1894" s="19" t="str">
        <v>tier - 2</v>
      </c>
      <c r="AT1894" s="19" t="s">
        <v>8330</v>
      </c>
      <c r="AU1894" s="19" t="str">
        <v>R1011</v>
      </c>
      <c r="BD1894" s="39">
        <v>1980</v>
      </c>
      <c r="BE1894" s="19" t="str">
        <f t="shared" si="324"/>
        <v>Sep</v>
      </c>
      <c r="BF1894" s="19">
        <v>12</v>
      </c>
      <c r="BG1894" s="40">
        <f t="shared" si="325"/>
        <v>29476</v>
      </c>
      <c r="BM1894" s="39">
        <v>1965</v>
      </c>
      <c r="BN1894" s="19" t="str">
        <f t="shared" si="326"/>
        <v>Aug</v>
      </c>
      <c r="BO1894" s="19">
        <v>24</v>
      </c>
      <c r="BP1894" s="40">
        <f t="shared" si="323"/>
        <v>23978</v>
      </c>
      <c r="BQ1894" s="19">
        <f ca="1" t="shared" si="327"/>
        <v>60</v>
      </c>
      <c r="BU1894" s="19">
        <v>22192.44</v>
      </c>
      <c r="BV1894" s="41">
        <v>22192.44</v>
      </c>
    </row>
    <row r="1895" spans="1:74">
      <c r="A1895" s="19" t="s">
        <v>6789</v>
      </c>
      <c r="B1895" s="39">
        <v>2003</v>
      </c>
      <c r="C1895" s="19">
        <f t="shared" si="320"/>
        <v>2003</v>
      </c>
      <c r="D1895" s="19" t="s">
        <v>8296</v>
      </c>
      <c r="E1895" s="19" t="str">
        <f t="shared" si="319"/>
        <v>Jul</v>
      </c>
      <c r="F1895" s="19">
        <v>25</v>
      </c>
      <c r="G1895" s="40">
        <f t="shared" si="321"/>
        <v>37827</v>
      </c>
      <c r="H1895" s="19">
        <v>2</v>
      </c>
      <c r="I1895" s="19">
        <v>22493.66</v>
      </c>
      <c r="J1895" s="41">
        <v>22493.66</v>
      </c>
      <c r="K1895" s="19" t="s">
        <v>8297</v>
      </c>
      <c r="L1895" s="19" t="str">
        <v>tier - 2</v>
      </c>
      <c r="M1895" s="19" t="s">
        <v>8302</v>
      </c>
      <c r="N1895" s="19" t="str">
        <v>tier - 1</v>
      </c>
      <c r="O1895" s="19" t="s">
        <v>8315</v>
      </c>
      <c r="P1895" s="19" t="str">
        <v>R1012</v>
      </c>
      <c r="Q1895" s="19">
        <f ca="1" t="shared" si="322"/>
        <v>22</v>
      </c>
      <c r="R1895" s="29"/>
      <c r="U1895" s="19" t="s">
        <v>8326</v>
      </c>
      <c r="V1895" s="19" t="str">
        <f t="shared" si="328"/>
        <v>Dec</v>
      </c>
      <c r="X1895" s="19">
        <f t="shared" si="329"/>
        <v>1975</v>
      </c>
      <c r="AG1895" s="19" t="s">
        <v>6763</v>
      </c>
      <c r="AH1895" s="19" t="s">
        <v>8336</v>
      </c>
      <c r="AI1895" s="19" t="s">
        <v>8298</v>
      </c>
      <c r="AJ1895" s="19" t="s">
        <v>8302</v>
      </c>
      <c r="AK1895" s="19" t="str">
        <v>tier - 3</v>
      </c>
      <c r="AL1895" s="19" t="str">
        <v>tier - 1</v>
      </c>
      <c r="AT1895" s="19" t="s">
        <v>8299</v>
      </c>
      <c r="AU1895" s="19" t="str">
        <v>R1013</v>
      </c>
      <c r="BD1895" s="39">
        <v>1965</v>
      </c>
      <c r="BE1895" s="19" t="str">
        <f t="shared" si="324"/>
        <v>Aug</v>
      </c>
      <c r="BF1895" s="19">
        <v>24</v>
      </c>
      <c r="BG1895" s="40">
        <f t="shared" si="325"/>
        <v>23978</v>
      </c>
      <c r="BM1895" s="39">
        <v>1971</v>
      </c>
      <c r="BN1895" s="19" t="str">
        <f t="shared" si="326"/>
        <v>Jun</v>
      </c>
      <c r="BO1895" s="19">
        <v>16</v>
      </c>
      <c r="BP1895" s="40">
        <f t="shared" si="323"/>
        <v>26100</v>
      </c>
      <c r="BQ1895" s="19">
        <f ca="1" t="shared" si="327"/>
        <v>54</v>
      </c>
      <c r="BU1895" s="19">
        <v>22218.11</v>
      </c>
      <c r="BV1895" s="41">
        <v>22218.11</v>
      </c>
    </row>
    <row r="1896" spans="1:74">
      <c r="A1896" s="19" t="s">
        <v>6792</v>
      </c>
      <c r="B1896" s="39">
        <v>1970</v>
      </c>
      <c r="C1896" s="19">
        <f t="shared" si="320"/>
        <v>1970</v>
      </c>
      <c r="D1896" s="19" t="s">
        <v>8301</v>
      </c>
      <c r="E1896" s="19" t="str">
        <f t="shared" si="319"/>
        <v>Nov</v>
      </c>
      <c r="F1896" s="19">
        <v>9</v>
      </c>
      <c r="G1896" s="40">
        <f t="shared" si="321"/>
        <v>25881</v>
      </c>
      <c r="H1896" s="19">
        <v>0</v>
      </c>
      <c r="I1896" s="19">
        <v>23045.57</v>
      </c>
      <c r="J1896" s="41">
        <v>23045.57</v>
      </c>
      <c r="K1896" s="19" t="s">
        <v>8297</v>
      </c>
      <c r="L1896" s="19" t="str">
        <v>tier - 2</v>
      </c>
      <c r="M1896" s="19" t="s">
        <v>8297</v>
      </c>
      <c r="N1896" s="19" t="str">
        <v>tier - 2</v>
      </c>
      <c r="O1896" s="19" t="s">
        <v>8337</v>
      </c>
      <c r="P1896" s="19" t="str">
        <v>R1024</v>
      </c>
      <c r="Q1896" s="19">
        <f ca="1" t="shared" si="322"/>
        <v>54</v>
      </c>
      <c r="R1896" s="29"/>
      <c r="U1896" s="19" t="s">
        <v>8329</v>
      </c>
      <c r="V1896" s="19" t="str">
        <f t="shared" si="328"/>
        <v>Oct</v>
      </c>
      <c r="X1896" s="19">
        <f t="shared" si="329"/>
        <v>1989</v>
      </c>
      <c r="AG1896" s="19" t="s">
        <v>6767</v>
      </c>
      <c r="AH1896" s="19" t="s">
        <v>8336</v>
      </c>
      <c r="AI1896" s="19" t="s">
        <v>8297</v>
      </c>
      <c r="AJ1896" s="19" t="s">
        <v>8298</v>
      </c>
      <c r="AK1896" s="19" t="str">
        <v>tier - 2</v>
      </c>
      <c r="AL1896" s="19" t="str">
        <v>tier - 3</v>
      </c>
      <c r="AT1896" s="19" t="s">
        <v>8299</v>
      </c>
      <c r="AU1896" s="19" t="str">
        <v>R1013</v>
      </c>
      <c r="BD1896" s="39">
        <v>1971</v>
      </c>
      <c r="BE1896" s="19" t="str">
        <f t="shared" si="324"/>
        <v>Jun</v>
      </c>
      <c r="BF1896" s="19">
        <v>16</v>
      </c>
      <c r="BG1896" s="40">
        <f t="shared" si="325"/>
        <v>26100</v>
      </c>
      <c r="BM1896" s="39">
        <v>1982</v>
      </c>
      <c r="BN1896" s="19" t="str">
        <f t="shared" si="326"/>
        <v>Dec</v>
      </c>
      <c r="BO1896" s="19">
        <v>27</v>
      </c>
      <c r="BP1896" s="40">
        <f t="shared" si="323"/>
        <v>30312</v>
      </c>
      <c r="BQ1896" s="19">
        <f ca="1" t="shared" si="327"/>
        <v>42</v>
      </c>
      <c r="BU1896" s="19">
        <v>22331.57</v>
      </c>
      <c r="BV1896" s="41">
        <v>22331.57</v>
      </c>
    </row>
    <row r="1897" spans="1:74">
      <c r="A1897" s="19" t="s">
        <v>6795</v>
      </c>
      <c r="B1897" s="39">
        <v>1975</v>
      </c>
      <c r="C1897" s="19">
        <f t="shared" si="320"/>
        <v>1975</v>
      </c>
      <c r="D1897" s="19" t="s">
        <v>8310</v>
      </c>
      <c r="E1897" s="19" t="str">
        <f t="shared" si="319"/>
        <v>Sep</v>
      </c>
      <c r="F1897" s="19">
        <v>9</v>
      </c>
      <c r="G1897" s="40">
        <f t="shared" si="321"/>
        <v>27646</v>
      </c>
      <c r="H1897" s="19">
        <v>0</v>
      </c>
      <c r="I1897" s="19">
        <v>23065.42</v>
      </c>
      <c r="J1897" s="41">
        <v>23065.42</v>
      </c>
      <c r="K1897" s="19" t="s">
        <v>8297</v>
      </c>
      <c r="L1897" s="19" t="str">
        <v>tier - 2</v>
      </c>
      <c r="M1897" s="19" t="s">
        <v>8297</v>
      </c>
      <c r="N1897" s="19" t="str">
        <v>tier - 2</v>
      </c>
      <c r="O1897" s="19" t="s">
        <v>8299</v>
      </c>
      <c r="P1897" s="19" t="str">
        <v>R1013</v>
      </c>
      <c r="Q1897" s="19">
        <f ca="1" t="shared" si="322"/>
        <v>50</v>
      </c>
      <c r="R1897" s="29"/>
      <c r="U1897" s="19" t="s">
        <v>8328</v>
      </c>
      <c r="V1897" s="19" t="str">
        <f t="shared" si="328"/>
        <v>Aug</v>
      </c>
      <c r="X1897" s="19">
        <f t="shared" si="329"/>
        <v>2001</v>
      </c>
      <c r="AG1897" s="19" t="s">
        <v>6771</v>
      </c>
      <c r="AH1897" s="19" t="s">
        <v>8336</v>
      </c>
      <c r="AI1897" s="19" t="s">
        <v>8297</v>
      </c>
      <c r="AJ1897" s="19" t="s">
        <v>8298</v>
      </c>
      <c r="AK1897" s="19" t="str">
        <v>tier - 2</v>
      </c>
      <c r="AL1897" s="19" t="str">
        <v>tier - 3</v>
      </c>
      <c r="AT1897" s="19" t="s">
        <v>8337</v>
      </c>
      <c r="AU1897" s="19" t="str">
        <v>R1024</v>
      </c>
      <c r="BD1897" s="39">
        <v>1982</v>
      </c>
      <c r="BE1897" s="19" t="str">
        <f t="shared" si="324"/>
        <v>Dec</v>
      </c>
      <c r="BF1897" s="19">
        <v>27</v>
      </c>
      <c r="BG1897" s="40">
        <f t="shared" si="325"/>
        <v>30312</v>
      </c>
      <c r="BM1897" s="39">
        <v>1999</v>
      </c>
      <c r="BN1897" s="19" t="str">
        <f t="shared" si="326"/>
        <v>Aug</v>
      </c>
      <c r="BO1897" s="19">
        <v>26</v>
      </c>
      <c r="BP1897" s="40">
        <f t="shared" si="323"/>
        <v>36398</v>
      </c>
      <c r="BQ1897" s="19">
        <f ca="1" t="shared" si="327"/>
        <v>26</v>
      </c>
      <c r="BU1897" s="19">
        <v>22395.74</v>
      </c>
      <c r="BV1897" s="41">
        <v>22395.74</v>
      </c>
    </row>
    <row r="1898" spans="1:74">
      <c r="A1898" s="19" t="s">
        <v>6799</v>
      </c>
      <c r="B1898" s="39">
        <v>2003</v>
      </c>
      <c r="C1898" s="19">
        <f t="shared" si="320"/>
        <v>2003</v>
      </c>
      <c r="D1898" s="19" t="s">
        <v>8326</v>
      </c>
      <c r="E1898" s="19" t="str">
        <f t="shared" si="319"/>
        <v>Dec</v>
      </c>
      <c r="F1898" s="19">
        <v>14</v>
      </c>
      <c r="G1898" s="40">
        <f t="shared" si="321"/>
        <v>37969</v>
      </c>
      <c r="H1898" s="19">
        <v>0</v>
      </c>
      <c r="I1898" s="19">
        <v>23082.96</v>
      </c>
      <c r="J1898" s="41">
        <v>23082.96</v>
      </c>
      <c r="K1898" s="19" t="s">
        <v>8297</v>
      </c>
      <c r="L1898" s="19" t="str">
        <v>tier - 2</v>
      </c>
      <c r="M1898" s="19" t="s">
        <v>8297</v>
      </c>
      <c r="N1898" s="19" t="str">
        <v>tier - 2</v>
      </c>
      <c r="O1898" s="19" t="s">
        <v>8330</v>
      </c>
      <c r="P1898" s="19" t="str">
        <v>R1011</v>
      </c>
      <c r="Q1898" s="19">
        <f ca="1" t="shared" si="322"/>
        <v>21</v>
      </c>
      <c r="R1898" s="29"/>
      <c r="U1898" s="19" t="s">
        <v>8310</v>
      </c>
      <c r="V1898" s="19" t="str">
        <f t="shared" si="328"/>
        <v>Sep</v>
      </c>
      <c r="X1898" s="19">
        <f t="shared" si="329"/>
        <v>1980</v>
      </c>
      <c r="AG1898" s="19" t="s">
        <v>6775</v>
      </c>
      <c r="AH1898" s="19" t="s">
        <v>8336</v>
      </c>
      <c r="AI1898" s="19" t="s">
        <v>8298</v>
      </c>
      <c r="AJ1898" s="19" t="s">
        <v>8297</v>
      </c>
      <c r="AK1898" s="19" t="str">
        <v>tier - 3</v>
      </c>
      <c r="AL1898" s="19" t="str">
        <v>tier - 2</v>
      </c>
      <c r="AT1898" s="19" t="s">
        <v>8337</v>
      </c>
      <c r="AU1898" s="19" t="str">
        <v>R1024</v>
      </c>
      <c r="BD1898" s="39">
        <v>1999</v>
      </c>
      <c r="BE1898" s="19" t="str">
        <f t="shared" si="324"/>
        <v>Aug</v>
      </c>
      <c r="BF1898" s="19">
        <v>26</v>
      </c>
      <c r="BG1898" s="40">
        <f t="shared" si="325"/>
        <v>36398</v>
      </c>
      <c r="BM1898" s="39">
        <v>1966</v>
      </c>
      <c r="BN1898" s="19" t="str">
        <f t="shared" si="326"/>
        <v>Aug</v>
      </c>
      <c r="BO1898" s="19">
        <v>18</v>
      </c>
      <c r="BP1898" s="40">
        <f t="shared" si="323"/>
        <v>24337</v>
      </c>
      <c r="BQ1898" s="19">
        <f ca="1" t="shared" si="327"/>
        <v>59</v>
      </c>
      <c r="BU1898" s="19">
        <v>22412.65</v>
      </c>
      <c r="BV1898" s="41">
        <v>22412.65</v>
      </c>
    </row>
    <row r="1899" spans="1:74">
      <c r="A1899" s="19" t="s">
        <v>6803</v>
      </c>
      <c r="B1899" s="39">
        <v>1997</v>
      </c>
      <c r="C1899" s="19">
        <f t="shared" si="320"/>
        <v>1997</v>
      </c>
      <c r="D1899" s="19" t="s">
        <v>8328</v>
      </c>
      <c r="E1899" s="19" t="str">
        <f t="shared" si="319"/>
        <v>Aug</v>
      </c>
      <c r="F1899" s="19">
        <v>7</v>
      </c>
      <c r="G1899" s="40">
        <f t="shared" si="321"/>
        <v>35649</v>
      </c>
      <c r="H1899" s="19">
        <v>2</v>
      </c>
      <c r="I1899" s="19">
        <v>23241.47</v>
      </c>
      <c r="J1899" s="41">
        <v>23241.47</v>
      </c>
      <c r="K1899" s="19" t="s">
        <v>8297</v>
      </c>
      <c r="L1899" s="19" t="str">
        <v>tier - 2</v>
      </c>
      <c r="M1899" s="19" t="s">
        <v>8298</v>
      </c>
      <c r="N1899" s="19" t="str">
        <v>tier - 3</v>
      </c>
      <c r="O1899" s="19" t="s">
        <v>8334</v>
      </c>
      <c r="P1899" s="19" t="str">
        <v>R1018</v>
      </c>
      <c r="Q1899" s="19">
        <f ca="1" t="shared" si="322"/>
        <v>28</v>
      </c>
      <c r="R1899" s="29"/>
      <c r="U1899" s="19" t="s">
        <v>8328</v>
      </c>
      <c r="V1899" s="19" t="str">
        <f t="shared" si="328"/>
        <v>Aug</v>
      </c>
      <c r="X1899" s="19">
        <f t="shared" si="329"/>
        <v>1965</v>
      </c>
      <c r="AG1899" s="19" t="s">
        <v>6779</v>
      </c>
      <c r="AH1899" s="19" t="s">
        <v>8336</v>
      </c>
      <c r="AI1899" s="19" t="s">
        <v>8298</v>
      </c>
      <c r="AJ1899" s="19" t="s">
        <v>8298</v>
      </c>
      <c r="AK1899" s="19" t="str">
        <v>tier - 3</v>
      </c>
      <c r="AL1899" s="19" t="str">
        <v>tier - 3</v>
      </c>
      <c r="AT1899" s="19" t="s">
        <v>8339</v>
      </c>
      <c r="AU1899" s="19" t="str">
        <v>R1014</v>
      </c>
      <c r="BD1899" s="39">
        <v>1966</v>
      </c>
      <c r="BE1899" s="19" t="str">
        <f t="shared" si="324"/>
        <v>Aug</v>
      </c>
      <c r="BF1899" s="19">
        <v>18</v>
      </c>
      <c r="BG1899" s="40">
        <f t="shared" si="325"/>
        <v>24337</v>
      </c>
      <c r="BM1899" s="39">
        <v>1983</v>
      </c>
      <c r="BN1899" s="19" t="str">
        <f t="shared" si="326"/>
        <v>Dec</v>
      </c>
      <c r="BO1899" s="19">
        <v>21</v>
      </c>
      <c r="BP1899" s="40">
        <f t="shared" si="323"/>
        <v>30671</v>
      </c>
      <c r="BQ1899" s="19">
        <f ca="1" t="shared" si="327"/>
        <v>41</v>
      </c>
      <c r="BU1899" s="19">
        <v>22462.04</v>
      </c>
      <c r="BV1899" s="41">
        <v>22462.04</v>
      </c>
    </row>
    <row r="1900" spans="1:74">
      <c r="A1900" s="19" t="s">
        <v>6806</v>
      </c>
      <c r="B1900" s="39">
        <v>1969</v>
      </c>
      <c r="C1900" s="19">
        <f t="shared" si="320"/>
        <v>1969</v>
      </c>
      <c r="D1900" s="19" t="s">
        <v>8301</v>
      </c>
      <c r="E1900" s="19" t="str">
        <f t="shared" si="319"/>
        <v>Nov</v>
      </c>
      <c r="F1900" s="19">
        <v>14</v>
      </c>
      <c r="G1900" s="40">
        <f t="shared" si="321"/>
        <v>25521</v>
      </c>
      <c r="H1900" s="19">
        <v>1</v>
      </c>
      <c r="I1900" s="19">
        <v>23244.79</v>
      </c>
      <c r="J1900" s="41">
        <v>23244.79</v>
      </c>
      <c r="K1900" s="19" t="s">
        <v>8297</v>
      </c>
      <c r="L1900" s="19" t="str">
        <v>tier - 2</v>
      </c>
      <c r="M1900" s="19" t="s">
        <v>8298</v>
      </c>
      <c r="N1900" s="19" t="str">
        <v>tier - 3</v>
      </c>
      <c r="O1900" s="19" t="s">
        <v>8299</v>
      </c>
      <c r="P1900" s="19" t="str">
        <v>R1013</v>
      </c>
      <c r="Q1900" s="19">
        <f ca="1" t="shared" si="322"/>
        <v>55</v>
      </c>
      <c r="R1900" s="29"/>
      <c r="U1900" s="19" t="s">
        <v>8303</v>
      </c>
      <c r="V1900" s="19" t="str">
        <f t="shared" si="328"/>
        <v>Jun</v>
      </c>
      <c r="X1900" s="19">
        <f t="shared" si="329"/>
        <v>1971</v>
      </c>
      <c r="AG1900" s="19" t="s">
        <v>6783</v>
      </c>
      <c r="AH1900" s="19" t="s">
        <v>8336</v>
      </c>
      <c r="AI1900" s="19" t="s">
        <v>8298</v>
      </c>
      <c r="AJ1900" s="19" t="s">
        <v>8302</v>
      </c>
      <c r="AK1900" s="19" t="str">
        <v>tier - 3</v>
      </c>
      <c r="AL1900" s="19" t="str">
        <v>tier - 1</v>
      </c>
      <c r="AT1900" s="19" t="s">
        <v>8332</v>
      </c>
      <c r="AU1900" s="19" t="str">
        <v>R1019</v>
      </c>
      <c r="BD1900" s="39">
        <v>1983</v>
      </c>
      <c r="BE1900" s="19" t="str">
        <f t="shared" si="324"/>
        <v>Dec</v>
      </c>
      <c r="BF1900" s="19">
        <v>21</v>
      </c>
      <c r="BG1900" s="40">
        <f t="shared" si="325"/>
        <v>30671</v>
      </c>
      <c r="BM1900" s="39">
        <v>1979</v>
      </c>
      <c r="BN1900" s="19" t="str">
        <f t="shared" si="326"/>
        <v>Nov</v>
      </c>
      <c r="BO1900" s="19">
        <v>14</v>
      </c>
      <c r="BP1900" s="40">
        <f t="shared" si="323"/>
        <v>29173</v>
      </c>
      <c r="BQ1900" s="19">
        <f ca="1" t="shared" si="327"/>
        <v>45</v>
      </c>
      <c r="BU1900" s="19">
        <v>22478.6</v>
      </c>
      <c r="BV1900" s="41">
        <v>22478.6</v>
      </c>
    </row>
    <row r="1901" spans="1:74">
      <c r="A1901" s="19" t="s">
        <v>6810</v>
      </c>
      <c r="B1901" s="39">
        <v>1994</v>
      </c>
      <c r="C1901" s="19">
        <f t="shared" si="320"/>
        <v>1994</v>
      </c>
      <c r="D1901" s="19" t="s">
        <v>8329</v>
      </c>
      <c r="E1901" s="19" t="str">
        <f t="shared" si="319"/>
        <v>Oct</v>
      </c>
      <c r="F1901" s="19">
        <v>3</v>
      </c>
      <c r="G1901" s="40">
        <f t="shared" si="321"/>
        <v>34610</v>
      </c>
      <c r="H1901" s="19">
        <v>1</v>
      </c>
      <c r="I1901" s="19">
        <v>23288.93</v>
      </c>
      <c r="J1901" s="41">
        <v>23288.93</v>
      </c>
      <c r="K1901" s="19" t="s">
        <v>8297</v>
      </c>
      <c r="L1901" s="19" t="str">
        <v>tier - 2</v>
      </c>
      <c r="M1901" s="19" t="s">
        <v>8298</v>
      </c>
      <c r="N1901" s="19" t="str">
        <v>tier - 3</v>
      </c>
      <c r="O1901" s="19" t="s">
        <v>8337</v>
      </c>
      <c r="P1901" s="19" t="str">
        <v>R1024</v>
      </c>
      <c r="Q1901" s="19">
        <f ca="1" t="shared" si="322"/>
        <v>31</v>
      </c>
      <c r="R1901" s="29"/>
      <c r="U1901" s="19" t="s">
        <v>8326</v>
      </c>
      <c r="V1901" s="19" t="str">
        <f t="shared" si="328"/>
        <v>Dec</v>
      </c>
      <c r="X1901" s="19">
        <f t="shared" si="329"/>
        <v>1982</v>
      </c>
      <c r="AG1901" s="19" t="s">
        <v>6786</v>
      </c>
      <c r="AH1901" s="19" t="s">
        <v>8336</v>
      </c>
      <c r="AI1901" s="19" t="s">
        <v>8298</v>
      </c>
      <c r="AJ1901" s="19" t="s">
        <v>8297</v>
      </c>
      <c r="AK1901" s="19" t="str">
        <v>tier - 3</v>
      </c>
      <c r="AL1901" s="19" t="str">
        <v>tier - 2</v>
      </c>
      <c r="AT1901" s="19" t="s">
        <v>8330</v>
      </c>
      <c r="AU1901" s="19" t="str">
        <v>R1011</v>
      </c>
      <c r="BD1901" s="39">
        <v>1979</v>
      </c>
      <c r="BE1901" s="19" t="str">
        <f t="shared" si="324"/>
        <v>Nov</v>
      </c>
      <c r="BF1901" s="19">
        <v>14</v>
      </c>
      <c r="BG1901" s="40">
        <f t="shared" si="325"/>
        <v>29173</v>
      </c>
      <c r="BM1901" s="39">
        <v>2003</v>
      </c>
      <c r="BN1901" s="19" t="str">
        <f t="shared" si="326"/>
        <v>Jul</v>
      </c>
      <c r="BO1901" s="19">
        <v>25</v>
      </c>
      <c r="BP1901" s="40">
        <f t="shared" si="323"/>
        <v>37827</v>
      </c>
      <c r="BQ1901" s="19">
        <f ca="1" t="shared" si="327"/>
        <v>22</v>
      </c>
      <c r="BU1901" s="19">
        <v>22493.66</v>
      </c>
      <c r="BV1901" s="41">
        <v>22493.66</v>
      </c>
    </row>
    <row r="1902" spans="1:74">
      <c r="A1902" s="19" t="s">
        <v>6813</v>
      </c>
      <c r="B1902" s="39">
        <v>1973</v>
      </c>
      <c r="C1902" s="19">
        <f t="shared" si="320"/>
        <v>1973</v>
      </c>
      <c r="D1902" s="19" t="s">
        <v>8329</v>
      </c>
      <c r="E1902" s="19" t="str">
        <f t="shared" si="319"/>
        <v>Oct</v>
      </c>
      <c r="F1902" s="19">
        <v>22</v>
      </c>
      <c r="G1902" s="40">
        <f t="shared" si="321"/>
        <v>26959</v>
      </c>
      <c r="H1902" s="19">
        <v>2</v>
      </c>
      <c r="I1902" s="19">
        <v>23306.55</v>
      </c>
      <c r="J1902" s="41">
        <v>23306.55</v>
      </c>
      <c r="K1902" s="19" t="s">
        <v>8297</v>
      </c>
      <c r="L1902" s="19" t="str">
        <v>tier - 2</v>
      </c>
      <c r="M1902" s="19" t="s">
        <v>8297</v>
      </c>
      <c r="N1902" s="19" t="str">
        <v>tier - 2</v>
      </c>
      <c r="O1902" s="19" t="s">
        <v>8330</v>
      </c>
      <c r="P1902" s="19" t="str">
        <v>R1011</v>
      </c>
      <c r="Q1902" s="19">
        <f ca="1" t="shared" si="322"/>
        <v>52</v>
      </c>
      <c r="R1902" s="29"/>
      <c r="U1902" s="19" t="s">
        <v>8328</v>
      </c>
      <c r="V1902" s="19" t="str">
        <f t="shared" si="328"/>
        <v>Aug</v>
      </c>
      <c r="X1902" s="19">
        <f t="shared" si="329"/>
        <v>1999</v>
      </c>
      <c r="AG1902" s="19" t="s">
        <v>6789</v>
      </c>
      <c r="AH1902" s="19" t="s">
        <v>8336</v>
      </c>
      <c r="AI1902" s="19" t="s">
        <v>8297</v>
      </c>
      <c r="AJ1902" s="19" t="s">
        <v>8302</v>
      </c>
      <c r="AK1902" s="19" t="str">
        <v>tier - 2</v>
      </c>
      <c r="AL1902" s="19" t="str">
        <v>tier - 1</v>
      </c>
      <c r="AT1902" s="19" t="s">
        <v>8315</v>
      </c>
      <c r="AU1902" s="19" t="str">
        <v>R1012</v>
      </c>
      <c r="BD1902" s="39">
        <v>2003</v>
      </c>
      <c r="BE1902" s="19" t="str">
        <f t="shared" si="324"/>
        <v>Jul</v>
      </c>
      <c r="BF1902" s="19">
        <v>25</v>
      </c>
      <c r="BG1902" s="40">
        <f t="shared" si="325"/>
        <v>37827</v>
      </c>
      <c r="BM1902" s="39">
        <v>1970</v>
      </c>
      <c r="BN1902" s="19" t="str">
        <f t="shared" si="326"/>
        <v>Nov</v>
      </c>
      <c r="BO1902" s="19">
        <v>9</v>
      </c>
      <c r="BP1902" s="40">
        <f t="shared" si="323"/>
        <v>25881</v>
      </c>
      <c r="BQ1902" s="19">
        <f ca="1" t="shared" si="327"/>
        <v>54</v>
      </c>
      <c r="BU1902" s="19">
        <v>23045.57</v>
      </c>
      <c r="BV1902" s="41">
        <v>23045.57</v>
      </c>
    </row>
    <row r="1903" spans="1:74">
      <c r="A1903" s="19" t="s">
        <v>6816</v>
      </c>
      <c r="B1903" s="39">
        <v>1975</v>
      </c>
      <c r="C1903" s="19">
        <f t="shared" si="320"/>
        <v>1975</v>
      </c>
      <c r="D1903" s="19" t="s">
        <v>8301</v>
      </c>
      <c r="E1903" s="19" t="str">
        <f t="shared" si="319"/>
        <v>Nov</v>
      </c>
      <c r="F1903" s="19">
        <v>13</v>
      </c>
      <c r="G1903" s="40">
        <f t="shared" si="321"/>
        <v>27711</v>
      </c>
      <c r="H1903" s="19">
        <v>1</v>
      </c>
      <c r="I1903" s="19">
        <v>23401.31</v>
      </c>
      <c r="J1903" s="41">
        <v>23401.31</v>
      </c>
      <c r="K1903" s="19" t="s">
        <v>8297</v>
      </c>
      <c r="L1903" s="19" t="str">
        <v>tier - 2</v>
      </c>
      <c r="M1903" s="19" t="s">
        <v>8298</v>
      </c>
      <c r="N1903" s="19" t="str">
        <v>tier - 3</v>
      </c>
      <c r="O1903" s="19" t="s">
        <v>8337</v>
      </c>
      <c r="P1903" s="19" t="str">
        <v>R1024</v>
      </c>
      <c r="Q1903" s="19">
        <f ca="1" t="shared" si="322"/>
        <v>49</v>
      </c>
      <c r="R1903" s="29"/>
      <c r="U1903" s="19" t="s">
        <v>8328</v>
      </c>
      <c r="V1903" s="19" t="str">
        <f t="shared" si="328"/>
        <v>Aug</v>
      </c>
      <c r="X1903" s="19">
        <f t="shared" si="329"/>
        <v>1966</v>
      </c>
      <c r="AG1903" s="19" t="s">
        <v>6792</v>
      </c>
      <c r="AH1903" s="19" t="s">
        <v>8336</v>
      </c>
      <c r="AI1903" s="19" t="s">
        <v>8297</v>
      </c>
      <c r="AJ1903" s="19" t="s">
        <v>8297</v>
      </c>
      <c r="AK1903" s="19" t="str">
        <v>tier - 2</v>
      </c>
      <c r="AL1903" s="19" t="str">
        <v>tier - 2</v>
      </c>
      <c r="AT1903" s="19" t="s">
        <v>8337</v>
      </c>
      <c r="AU1903" s="19" t="str">
        <v>R1024</v>
      </c>
      <c r="BD1903" s="39">
        <v>1970</v>
      </c>
      <c r="BE1903" s="19" t="str">
        <f t="shared" si="324"/>
        <v>Nov</v>
      </c>
      <c r="BF1903" s="19">
        <v>9</v>
      </c>
      <c r="BG1903" s="40">
        <f t="shared" si="325"/>
        <v>25881</v>
      </c>
      <c r="BM1903" s="39">
        <v>1975</v>
      </c>
      <c r="BN1903" s="19" t="str">
        <f t="shared" si="326"/>
        <v>Sep</v>
      </c>
      <c r="BO1903" s="19">
        <v>9</v>
      </c>
      <c r="BP1903" s="40">
        <f t="shared" si="323"/>
        <v>27646</v>
      </c>
      <c r="BQ1903" s="19">
        <f ca="1" t="shared" si="327"/>
        <v>50</v>
      </c>
      <c r="BU1903" s="19">
        <v>23065.42</v>
      </c>
      <c r="BV1903" s="41">
        <v>23065.42</v>
      </c>
    </row>
    <row r="1904" spans="1:74">
      <c r="A1904" s="19" t="s">
        <v>6819</v>
      </c>
      <c r="B1904" s="39">
        <v>1983</v>
      </c>
      <c r="C1904" s="19">
        <f t="shared" si="320"/>
        <v>1983</v>
      </c>
      <c r="D1904" s="19" t="s">
        <v>8328</v>
      </c>
      <c r="E1904" s="19" t="str">
        <f t="shared" si="319"/>
        <v>Aug</v>
      </c>
      <c r="F1904" s="19">
        <v>26</v>
      </c>
      <c r="G1904" s="40">
        <f t="shared" si="321"/>
        <v>30554</v>
      </c>
      <c r="H1904" s="19">
        <v>2</v>
      </c>
      <c r="I1904" s="19">
        <v>23563.02</v>
      </c>
      <c r="J1904" s="41">
        <v>23563.02</v>
      </c>
      <c r="K1904" s="19" t="s">
        <v>8297</v>
      </c>
      <c r="L1904" s="19" t="str">
        <v>tier - 2</v>
      </c>
      <c r="M1904" s="19" t="s">
        <v>8297</v>
      </c>
      <c r="N1904" s="19" t="str">
        <v>tier - 2</v>
      </c>
      <c r="O1904" s="19" t="s">
        <v>8299</v>
      </c>
      <c r="P1904" s="19" t="str">
        <v>R1013</v>
      </c>
      <c r="Q1904" s="19">
        <f ca="1" t="shared" si="322"/>
        <v>42</v>
      </c>
      <c r="R1904" s="29"/>
      <c r="U1904" s="19" t="s">
        <v>8326</v>
      </c>
      <c r="V1904" s="19" t="str">
        <f t="shared" si="328"/>
        <v>Dec</v>
      </c>
      <c r="X1904" s="19">
        <f t="shared" si="329"/>
        <v>1983</v>
      </c>
      <c r="AG1904" s="19" t="s">
        <v>6795</v>
      </c>
      <c r="AH1904" s="19" t="s">
        <v>8336</v>
      </c>
      <c r="AI1904" s="19" t="s">
        <v>8297</v>
      </c>
      <c r="AJ1904" s="19" t="s">
        <v>8297</v>
      </c>
      <c r="AK1904" s="19" t="str">
        <v>tier - 2</v>
      </c>
      <c r="AL1904" s="19" t="str">
        <v>tier - 2</v>
      </c>
      <c r="AT1904" s="19" t="s">
        <v>8299</v>
      </c>
      <c r="AU1904" s="19" t="str">
        <v>R1013</v>
      </c>
      <c r="BD1904" s="39">
        <v>1975</v>
      </c>
      <c r="BE1904" s="19" t="str">
        <f t="shared" si="324"/>
        <v>Sep</v>
      </c>
      <c r="BF1904" s="19">
        <v>9</v>
      </c>
      <c r="BG1904" s="40">
        <f t="shared" si="325"/>
        <v>27646</v>
      </c>
      <c r="BM1904" s="39">
        <v>2003</v>
      </c>
      <c r="BN1904" s="19" t="str">
        <f t="shared" si="326"/>
        <v>Dec</v>
      </c>
      <c r="BO1904" s="19">
        <v>14</v>
      </c>
      <c r="BP1904" s="40">
        <f t="shared" si="323"/>
        <v>37969</v>
      </c>
      <c r="BQ1904" s="19">
        <f ca="1" t="shared" si="327"/>
        <v>21</v>
      </c>
      <c r="BU1904" s="19">
        <v>23082.96</v>
      </c>
      <c r="BV1904" s="41">
        <v>23082.96</v>
      </c>
    </row>
    <row r="1905" spans="1:74">
      <c r="A1905" s="19" t="s">
        <v>6821</v>
      </c>
      <c r="B1905" s="39">
        <v>1974</v>
      </c>
      <c r="C1905" s="19">
        <f t="shared" si="320"/>
        <v>1974</v>
      </c>
      <c r="D1905" s="19" t="s">
        <v>8303</v>
      </c>
      <c r="E1905" s="19" t="str">
        <f t="shared" si="319"/>
        <v>Jun</v>
      </c>
      <c r="F1905" s="19">
        <v>2</v>
      </c>
      <c r="G1905" s="40">
        <f t="shared" si="321"/>
        <v>27182</v>
      </c>
      <c r="H1905" s="19">
        <v>1</v>
      </c>
      <c r="I1905" s="19">
        <v>23568.27</v>
      </c>
      <c r="J1905" s="41">
        <v>23568.27</v>
      </c>
      <c r="K1905" s="19" t="s">
        <v>8297</v>
      </c>
      <c r="L1905" s="19" t="str">
        <v>tier - 2</v>
      </c>
      <c r="M1905" s="19" t="s">
        <v>8297</v>
      </c>
      <c r="N1905" s="19" t="str">
        <v>tier - 2</v>
      </c>
      <c r="O1905" s="19" t="s">
        <v>8330</v>
      </c>
      <c r="P1905" s="19" t="str">
        <v>R1011</v>
      </c>
      <c r="Q1905" s="19">
        <f ca="1" t="shared" si="322"/>
        <v>51</v>
      </c>
      <c r="R1905" s="29"/>
      <c r="U1905" s="19" t="s">
        <v>8301</v>
      </c>
      <c r="V1905" s="19" t="str">
        <f t="shared" si="328"/>
        <v>Nov</v>
      </c>
      <c r="X1905" s="19">
        <f t="shared" si="329"/>
        <v>1979</v>
      </c>
      <c r="AG1905" s="19" t="s">
        <v>6799</v>
      </c>
      <c r="AH1905" s="19" t="s">
        <v>8336</v>
      </c>
      <c r="AI1905" s="19" t="s">
        <v>8297</v>
      </c>
      <c r="AJ1905" s="19" t="s">
        <v>8297</v>
      </c>
      <c r="AK1905" s="19" t="str">
        <v>tier - 2</v>
      </c>
      <c r="AL1905" s="19" t="str">
        <v>tier - 2</v>
      </c>
      <c r="AT1905" s="19" t="s">
        <v>8330</v>
      </c>
      <c r="AU1905" s="19" t="str">
        <v>R1011</v>
      </c>
      <c r="BD1905" s="39">
        <v>2003</v>
      </c>
      <c r="BE1905" s="19" t="str">
        <f t="shared" si="324"/>
        <v>Dec</v>
      </c>
      <c r="BF1905" s="19">
        <v>14</v>
      </c>
      <c r="BG1905" s="40">
        <f t="shared" si="325"/>
        <v>37969</v>
      </c>
      <c r="BM1905" s="39">
        <v>1997</v>
      </c>
      <c r="BN1905" s="19" t="str">
        <f t="shared" si="326"/>
        <v>Aug</v>
      </c>
      <c r="BO1905" s="19">
        <v>7</v>
      </c>
      <c r="BP1905" s="40">
        <f t="shared" si="323"/>
        <v>35649</v>
      </c>
      <c r="BQ1905" s="19">
        <f ca="1" t="shared" si="327"/>
        <v>28</v>
      </c>
      <c r="BU1905" s="19">
        <v>23241.47</v>
      </c>
      <c r="BV1905" s="41">
        <v>23241.47</v>
      </c>
    </row>
    <row r="1906" spans="1:74">
      <c r="A1906" s="19" t="s">
        <v>6824</v>
      </c>
      <c r="B1906" s="39">
        <v>1973</v>
      </c>
      <c r="C1906" s="19">
        <f t="shared" si="320"/>
        <v>1973</v>
      </c>
      <c r="D1906" s="19" t="s">
        <v>8303</v>
      </c>
      <c r="E1906" s="19" t="str">
        <f t="shared" si="319"/>
        <v>Jun</v>
      </c>
      <c r="F1906" s="19">
        <v>27</v>
      </c>
      <c r="G1906" s="40">
        <f t="shared" si="321"/>
        <v>26842</v>
      </c>
      <c r="H1906" s="19">
        <v>2</v>
      </c>
      <c r="I1906" s="19">
        <v>23807.24</v>
      </c>
      <c r="J1906" s="41">
        <v>23807.24</v>
      </c>
      <c r="K1906" s="19" t="s">
        <v>8297</v>
      </c>
      <c r="L1906" s="19" t="str">
        <v>tier - 2</v>
      </c>
      <c r="M1906" s="19" t="s">
        <v>8298</v>
      </c>
      <c r="N1906" s="19" t="str">
        <v>tier - 3</v>
      </c>
      <c r="O1906" s="19" t="s">
        <v>8315</v>
      </c>
      <c r="P1906" s="19" t="str">
        <v>R1012</v>
      </c>
      <c r="Q1906" s="19">
        <f ca="1" t="shared" si="322"/>
        <v>52</v>
      </c>
      <c r="R1906" s="29"/>
      <c r="U1906" s="19" t="s">
        <v>8296</v>
      </c>
      <c r="V1906" s="19" t="str">
        <f t="shared" si="328"/>
        <v>Jul</v>
      </c>
      <c r="X1906" s="19">
        <f t="shared" si="329"/>
        <v>2003</v>
      </c>
      <c r="AG1906" s="19" t="s">
        <v>6803</v>
      </c>
      <c r="AH1906" s="19" t="s">
        <v>8336</v>
      </c>
      <c r="AI1906" s="19" t="s">
        <v>8297</v>
      </c>
      <c r="AJ1906" s="19" t="s">
        <v>8298</v>
      </c>
      <c r="AK1906" s="19" t="str">
        <v>tier - 2</v>
      </c>
      <c r="AL1906" s="19" t="str">
        <v>tier - 3</v>
      </c>
      <c r="AT1906" s="19" t="s">
        <v>8334</v>
      </c>
      <c r="AU1906" s="19" t="str">
        <v>R1018</v>
      </c>
      <c r="BD1906" s="39">
        <v>1997</v>
      </c>
      <c r="BE1906" s="19" t="str">
        <f t="shared" si="324"/>
        <v>Aug</v>
      </c>
      <c r="BF1906" s="19">
        <v>7</v>
      </c>
      <c r="BG1906" s="40">
        <f t="shared" si="325"/>
        <v>35649</v>
      </c>
      <c r="BM1906" s="39">
        <v>1969</v>
      </c>
      <c r="BN1906" s="19" t="str">
        <f t="shared" si="326"/>
        <v>Nov</v>
      </c>
      <c r="BO1906" s="19">
        <v>14</v>
      </c>
      <c r="BP1906" s="40">
        <f t="shared" si="323"/>
        <v>25521</v>
      </c>
      <c r="BQ1906" s="19">
        <f ca="1" t="shared" si="327"/>
        <v>55</v>
      </c>
      <c r="BU1906" s="19">
        <v>23244.79</v>
      </c>
      <c r="BV1906" s="41">
        <v>23244.79</v>
      </c>
    </row>
    <row r="1907" spans="1:74">
      <c r="A1907" s="19" t="s">
        <v>6827</v>
      </c>
      <c r="B1907" s="39">
        <v>1970</v>
      </c>
      <c r="C1907" s="19">
        <f t="shared" si="320"/>
        <v>1970</v>
      </c>
      <c r="D1907" s="19" t="s">
        <v>8328</v>
      </c>
      <c r="E1907" s="19" t="str">
        <f t="shared" si="319"/>
        <v>Aug</v>
      </c>
      <c r="F1907" s="19">
        <v>8</v>
      </c>
      <c r="G1907" s="40">
        <f t="shared" si="321"/>
        <v>25788</v>
      </c>
      <c r="H1907" s="19">
        <v>1</v>
      </c>
      <c r="I1907" s="19">
        <v>23887.66</v>
      </c>
      <c r="J1907" s="41">
        <v>23887.66</v>
      </c>
      <c r="K1907" s="19" t="s">
        <v>8297</v>
      </c>
      <c r="L1907" s="19" t="str">
        <v>tier - 2</v>
      </c>
      <c r="M1907" s="19" t="s">
        <v>8298</v>
      </c>
      <c r="N1907" s="19" t="str">
        <v>tier - 3</v>
      </c>
      <c r="O1907" s="19" t="s">
        <v>8315</v>
      </c>
      <c r="P1907" s="19" t="str">
        <v>R1012</v>
      </c>
      <c r="Q1907" s="19">
        <f ca="1" t="shared" si="322"/>
        <v>55</v>
      </c>
      <c r="R1907" s="29"/>
      <c r="U1907" s="19" t="s">
        <v>8301</v>
      </c>
      <c r="V1907" s="19" t="str">
        <f t="shared" si="328"/>
        <v>Nov</v>
      </c>
      <c r="X1907" s="19">
        <f t="shared" si="329"/>
        <v>1970</v>
      </c>
      <c r="AG1907" s="19" t="s">
        <v>6806</v>
      </c>
      <c r="AH1907" s="19" t="s">
        <v>8336</v>
      </c>
      <c r="AI1907" s="19" t="s">
        <v>8297</v>
      </c>
      <c r="AJ1907" s="19" t="s">
        <v>8298</v>
      </c>
      <c r="AK1907" s="19" t="str">
        <v>tier - 2</v>
      </c>
      <c r="AL1907" s="19" t="str">
        <v>tier - 3</v>
      </c>
      <c r="AT1907" s="19" t="s">
        <v>8299</v>
      </c>
      <c r="AU1907" s="19" t="str">
        <v>R1013</v>
      </c>
      <c r="BD1907" s="39">
        <v>1969</v>
      </c>
      <c r="BE1907" s="19" t="str">
        <f t="shared" si="324"/>
        <v>Nov</v>
      </c>
      <c r="BF1907" s="19">
        <v>14</v>
      </c>
      <c r="BG1907" s="40">
        <f t="shared" si="325"/>
        <v>25521</v>
      </c>
      <c r="BM1907" s="39">
        <v>1994</v>
      </c>
      <c r="BN1907" s="19" t="str">
        <f t="shared" si="326"/>
        <v>Oct</v>
      </c>
      <c r="BO1907" s="19">
        <v>3</v>
      </c>
      <c r="BP1907" s="40">
        <f t="shared" si="323"/>
        <v>34610</v>
      </c>
      <c r="BQ1907" s="19">
        <f ca="1" t="shared" si="327"/>
        <v>31</v>
      </c>
      <c r="BU1907" s="19">
        <v>23288.93</v>
      </c>
      <c r="BV1907" s="41">
        <v>23288.93</v>
      </c>
    </row>
    <row r="1908" spans="1:74">
      <c r="A1908" s="19" t="s">
        <v>6830</v>
      </c>
      <c r="B1908" s="39">
        <v>1971</v>
      </c>
      <c r="C1908" s="19">
        <f t="shared" si="320"/>
        <v>1971</v>
      </c>
      <c r="D1908" s="19" t="s">
        <v>8296</v>
      </c>
      <c r="E1908" s="19" t="str">
        <f t="shared" si="319"/>
        <v>Jul</v>
      </c>
      <c r="F1908" s="19">
        <v>10</v>
      </c>
      <c r="G1908" s="40">
        <f t="shared" si="321"/>
        <v>26124</v>
      </c>
      <c r="H1908" s="19">
        <v>2</v>
      </c>
      <c r="I1908" s="19">
        <v>23967.38</v>
      </c>
      <c r="J1908" s="41">
        <v>23967.38</v>
      </c>
      <c r="K1908" s="19" t="s">
        <v>8297</v>
      </c>
      <c r="L1908" s="19" t="str">
        <v>tier - 2</v>
      </c>
      <c r="M1908" s="19" t="s">
        <v>8297</v>
      </c>
      <c r="N1908" s="19" t="str">
        <v>tier - 2</v>
      </c>
      <c r="O1908" s="19" t="s">
        <v>8315</v>
      </c>
      <c r="P1908" s="19" t="str">
        <v>R1012</v>
      </c>
      <c r="Q1908" s="19">
        <f ca="1" t="shared" si="322"/>
        <v>54</v>
      </c>
      <c r="R1908" s="29"/>
      <c r="U1908" s="19" t="s">
        <v>8310</v>
      </c>
      <c r="V1908" s="19" t="str">
        <f t="shared" si="328"/>
        <v>Sep</v>
      </c>
      <c r="X1908" s="19">
        <f t="shared" si="329"/>
        <v>1975</v>
      </c>
      <c r="AG1908" s="19" t="s">
        <v>6810</v>
      </c>
      <c r="AH1908" s="19" t="s">
        <v>8336</v>
      </c>
      <c r="AI1908" s="19" t="s">
        <v>8297</v>
      </c>
      <c r="AJ1908" s="19" t="s">
        <v>8298</v>
      </c>
      <c r="AK1908" s="19" t="str">
        <v>tier - 2</v>
      </c>
      <c r="AL1908" s="19" t="str">
        <v>tier - 3</v>
      </c>
      <c r="AT1908" s="19" t="s">
        <v>8337</v>
      </c>
      <c r="AU1908" s="19" t="str">
        <v>R1024</v>
      </c>
      <c r="BD1908" s="39">
        <v>1994</v>
      </c>
      <c r="BE1908" s="19" t="str">
        <f t="shared" si="324"/>
        <v>Oct</v>
      </c>
      <c r="BF1908" s="19">
        <v>3</v>
      </c>
      <c r="BG1908" s="40">
        <f t="shared" si="325"/>
        <v>34610</v>
      </c>
      <c r="BM1908" s="39">
        <v>1973</v>
      </c>
      <c r="BN1908" s="19" t="str">
        <f t="shared" si="326"/>
        <v>Oct</v>
      </c>
      <c r="BO1908" s="19">
        <v>22</v>
      </c>
      <c r="BP1908" s="40">
        <f t="shared" si="323"/>
        <v>26959</v>
      </c>
      <c r="BQ1908" s="19">
        <f ca="1" t="shared" si="327"/>
        <v>52</v>
      </c>
      <c r="BU1908" s="19">
        <v>23306.55</v>
      </c>
      <c r="BV1908" s="41">
        <v>23306.55</v>
      </c>
    </row>
    <row r="1909" spans="1:74">
      <c r="A1909" s="19" t="s">
        <v>6833</v>
      </c>
      <c r="B1909" s="39">
        <v>2003</v>
      </c>
      <c r="C1909" s="19">
        <f t="shared" si="320"/>
        <v>2003</v>
      </c>
      <c r="D1909" s="19" t="s">
        <v>8326</v>
      </c>
      <c r="E1909" s="19" t="str">
        <f t="shared" si="319"/>
        <v>Dec</v>
      </c>
      <c r="F1909" s="19">
        <v>30</v>
      </c>
      <c r="G1909" s="40">
        <f t="shared" si="321"/>
        <v>37985</v>
      </c>
      <c r="H1909" s="19">
        <v>2</v>
      </c>
      <c r="I1909" s="19">
        <v>24059.68</v>
      </c>
      <c r="J1909" s="41">
        <v>24059.68</v>
      </c>
      <c r="K1909" s="19" t="s">
        <v>8297</v>
      </c>
      <c r="L1909" s="19" t="str">
        <v>tier - 2</v>
      </c>
      <c r="M1909" s="19" t="s">
        <v>8297</v>
      </c>
      <c r="N1909" s="19" t="str">
        <v>tier - 2</v>
      </c>
      <c r="O1909" s="19" t="s">
        <v>8315</v>
      </c>
      <c r="P1909" s="19" t="str">
        <v>R1012</v>
      </c>
      <c r="Q1909" s="19">
        <f ca="1" t="shared" si="322"/>
        <v>21</v>
      </c>
      <c r="R1909" s="29"/>
      <c r="U1909" s="19" t="s">
        <v>8326</v>
      </c>
      <c r="V1909" s="19" t="str">
        <f t="shared" si="328"/>
        <v>Dec</v>
      </c>
      <c r="X1909" s="19">
        <f t="shared" si="329"/>
        <v>2003</v>
      </c>
      <c r="AG1909" s="19" t="s">
        <v>6813</v>
      </c>
      <c r="AH1909" s="19" t="s">
        <v>8336</v>
      </c>
      <c r="AI1909" s="19" t="s">
        <v>8297</v>
      </c>
      <c r="AJ1909" s="19" t="s">
        <v>8297</v>
      </c>
      <c r="AK1909" s="19" t="str">
        <v>tier - 2</v>
      </c>
      <c r="AL1909" s="19" t="str">
        <v>tier - 2</v>
      </c>
      <c r="AT1909" s="19" t="s">
        <v>8330</v>
      </c>
      <c r="AU1909" s="19" t="str">
        <v>R1011</v>
      </c>
      <c r="BD1909" s="39">
        <v>1973</v>
      </c>
      <c r="BE1909" s="19" t="str">
        <f t="shared" si="324"/>
        <v>Oct</v>
      </c>
      <c r="BF1909" s="19">
        <v>22</v>
      </c>
      <c r="BG1909" s="40">
        <f t="shared" si="325"/>
        <v>26959</v>
      </c>
      <c r="BM1909" s="39">
        <v>1975</v>
      </c>
      <c r="BN1909" s="19" t="str">
        <f t="shared" si="326"/>
        <v>Nov</v>
      </c>
      <c r="BO1909" s="19">
        <v>13</v>
      </c>
      <c r="BP1909" s="40">
        <f t="shared" si="323"/>
        <v>27711</v>
      </c>
      <c r="BQ1909" s="19">
        <f ca="1" t="shared" si="327"/>
        <v>49</v>
      </c>
      <c r="BU1909" s="19">
        <v>23401.31</v>
      </c>
      <c r="BV1909" s="41">
        <v>23401.31</v>
      </c>
    </row>
    <row r="1910" spans="1:74">
      <c r="A1910" s="19" t="s">
        <v>6837</v>
      </c>
      <c r="B1910" s="39">
        <v>1973</v>
      </c>
      <c r="C1910" s="19">
        <f t="shared" si="320"/>
        <v>1973</v>
      </c>
      <c r="D1910" s="19" t="s">
        <v>8303</v>
      </c>
      <c r="E1910" s="19" t="str">
        <f t="shared" si="319"/>
        <v>Jun</v>
      </c>
      <c r="F1910" s="19">
        <v>13</v>
      </c>
      <c r="G1910" s="40">
        <f t="shared" si="321"/>
        <v>26828</v>
      </c>
      <c r="H1910" s="19">
        <v>3</v>
      </c>
      <c r="I1910" s="19">
        <v>24106.91</v>
      </c>
      <c r="J1910" s="41">
        <v>24106.91</v>
      </c>
      <c r="K1910" s="19" t="s">
        <v>8297</v>
      </c>
      <c r="L1910" s="19" t="str">
        <v>tier - 2</v>
      </c>
      <c r="M1910" s="19" t="s">
        <v>8297</v>
      </c>
      <c r="N1910" s="19" t="str">
        <v>tier - 2</v>
      </c>
      <c r="O1910" s="19" t="s">
        <v>8337</v>
      </c>
      <c r="P1910" s="19" t="str">
        <v>R1024</v>
      </c>
      <c r="Q1910" s="19">
        <f ca="1" t="shared" si="322"/>
        <v>52</v>
      </c>
      <c r="R1910" s="29"/>
      <c r="U1910" s="19" t="s">
        <v>8328</v>
      </c>
      <c r="V1910" s="19" t="str">
        <f t="shared" si="328"/>
        <v>Aug</v>
      </c>
      <c r="X1910" s="19">
        <f t="shared" si="329"/>
        <v>1997</v>
      </c>
      <c r="AG1910" s="19" t="s">
        <v>6816</v>
      </c>
      <c r="AH1910" s="19" t="s">
        <v>8336</v>
      </c>
      <c r="AI1910" s="19" t="s">
        <v>8297</v>
      </c>
      <c r="AJ1910" s="19" t="s">
        <v>8298</v>
      </c>
      <c r="AK1910" s="19" t="str">
        <v>tier - 2</v>
      </c>
      <c r="AL1910" s="19" t="str">
        <v>tier - 3</v>
      </c>
      <c r="AT1910" s="19" t="s">
        <v>8337</v>
      </c>
      <c r="AU1910" s="19" t="str">
        <v>R1024</v>
      </c>
      <c r="BD1910" s="39">
        <v>1975</v>
      </c>
      <c r="BE1910" s="19" t="str">
        <f t="shared" si="324"/>
        <v>Nov</v>
      </c>
      <c r="BF1910" s="19">
        <v>13</v>
      </c>
      <c r="BG1910" s="40">
        <f t="shared" si="325"/>
        <v>27711</v>
      </c>
      <c r="BM1910" s="39">
        <v>1983</v>
      </c>
      <c r="BN1910" s="19" t="str">
        <f t="shared" si="326"/>
        <v>Aug</v>
      </c>
      <c r="BO1910" s="19">
        <v>26</v>
      </c>
      <c r="BP1910" s="40">
        <f t="shared" si="323"/>
        <v>30554</v>
      </c>
      <c r="BQ1910" s="19">
        <f ca="1" t="shared" si="327"/>
        <v>42</v>
      </c>
      <c r="BU1910" s="19">
        <v>23563.02</v>
      </c>
      <c r="BV1910" s="41">
        <v>23563.02</v>
      </c>
    </row>
    <row r="1911" spans="1:74">
      <c r="A1911" s="19" t="s">
        <v>6841</v>
      </c>
      <c r="B1911" s="39">
        <v>1974</v>
      </c>
      <c r="C1911" s="19">
        <f t="shared" si="320"/>
        <v>1974</v>
      </c>
      <c r="D1911" s="19" t="s">
        <v>8310</v>
      </c>
      <c r="E1911" s="19" t="str">
        <f t="shared" si="319"/>
        <v>Sep</v>
      </c>
      <c r="F1911" s="19">
        <v>10</v>
      </c>
      <c r="G1911" s="40">
        <f t="shared" si="321"/>
        <v>27282</v>
      </c>
      <c r="H1911" s="19">
        <v>3</v>
      </c>
      <c r="I1911" s="19">
        <v>24180.93</v>
      </c>
      <c r="J1911" s="41">
        <v>24180.93</v>
      </c>
      <c r="K1911" s="19" t="s">
        <v>8297</v>
      </c>
      <c r="L1911" s="19" t="str">
        <v>tier - 2</v>
      </c>
      <c r="M1911" s="19" t="s">
        <v>8302</v>
      </c>
      <c r="N1911" s="19" t="str">
        <v>tier - 1</v>
      </c>
      <c r="O1911" s="19" t="s">
        <v>8299</v>
      </c>
      <c r="P1911" s="19" t="str">
        <v>R1013</v>
      </c>
      <c r="Q1911" s="19">
        <f ca="1" t="shared" si="322"/>
        <v>51</v>
      </c>
      <c r="R1911" s="29"/>
      <c r="U1911" s="19" t="s">
        <v>8301</v>
      </c>
      <c r="V1911" s="19" t="str">
        <f t="shared" si="328"/>
        <v>Nov</v>
      </c>
      <c r="X1911" s="19">
        <f t="shared" si="329"/>
        <v>1969</v>
      </c>
      <c r="AG1911" s="19" t="s">
        <v>6819</v>
      </c>
      <c r="AH1911" s="19" t="s">
        <v>8336</v>
      </c>
      <c r="AI1911" s="19" t="s">
        <v>8297</v>
      </c>
      <c r="AJ1911" s="19" t="s">
        <v>8297</v>
      </c>
      <c r="AK1911" s="19" t="str">
        <v>tier - 2</v>
      </c>
      <c r="AL1911" s="19" t="str">
        <v>tier - 2</v>
      </c>
      <c r="AT1911" s="19" t="s">
        <v>8299</v>
      </c>
      <c r="AU1911" s="19" t="str">
        <v>R1013</v>
      </c>
      <c r="BD1911" s="39">
        <v>1983</v>
      </c>
      <c r="BE1911" s="19" t="str">
        <f t="shared" si="324"/>
        <v>Aug</v>
      </c>
      <c r="BF1911" s="19">
        <v>26</v>
      </c>
      <c r="BG1911" s="40">
        <f t="shared" si="325"/>
        <v>30554</v>
      </c>
      <c r="BM1911" s="39">
        <v>1974</v>
      </c>
      <c r="BN1911" s="19" t="str">
        <f t="shared" si="326"/>
        <v>Jun</v>
      </c>
      <c r="BO1911" s="19">
        <v>2</v>
      </c>
      <c r="BP1911" s="40">
        <f t="shared" si="323"/>
        <v>27182</v>
      </c>
      <c r="BQ1911" s="19">
        <f ca="1" t="shared" si="327"/>
        <v>51</v>
      </c>
      <c r="BU1911" s="19">
        <v>23568.27</v>
      </c>
      <c r="BV1911" s="41">
        <v>23568.27</v>
      </c>
    </row>
    <row r="1912" spans="1:74">
      <c r="A1912" s="19" t="s">
        <v>6845</v>
      </c>
      <c r="B1912" s="39">
        <v>1964</v>
      </c>
      <c r="C1912" s="19">
        <f t="shared" si="320"/>
        <v>1964</v>
      </c>
      <c r="D1912" s="19" t="s">
        <v>8326</v>
      </c>
      <c r="E1912" s="19" t="str">
        <f t="shared" si="319"/>
        <v>Dec</v>
      </c>
      <c r="F1912" s="19">
        <v>16</v>
      </c>
      <c r="G1912" s="40">
        <f t="shared" si="321"/>
        <v>23727</v>
      </c>
      <c r="H1912" s="19">
        <v>0</v>
      </c>
      <c r="I1912" s="19">
        <v>24227.34</v>
      </c>
      <c r="J1912" s="41">
        <v>24227.34</v>
      </c>
      <c r="K1912" s="19" t="s">
        <v>8297</v>
      </c>
      <c r="L1912" s="19" t="str">
        <v>tier - 2</v>
      </c>
      <c r="M1912" s="19" t="s">
        <v>8302</v>
      </c>
      <c r="N1912" s="19" t="str">
        <v>tier - 1</v>
      </c>
      <c r="O1912" s="19" t="s">
        <v>8299</v>
      </c>
      <c r="P1912" s="19" t="str">
        <v>R1013</v>
      </c>
      <c r="Q1912" s="19">
        <f ca="1" t="shared" si="322"/>
        <v>60</v>
      </c>
      <c r="R1912" s="29"/>
      <c r="U1912" s="19" t="s">
        <v>8329</v>
      </c>
      <c r="V1912" s="19" t="str">
        <f t="shared" si="328"/>
        <v>Oct</v>
      </c>
      <c r="X1912" s="19">
        <f t="shared" si="329"/>
        <v>1994</v>
      </c>
      <c r="AG1912" s="19" t="s">
        <v>6821</v>
      </c>
      <c r="AH1912" s="19" t="s">
        <v>8336</v>
      </c>
      <c r="AI1912" s="19" t="s">
        <v>8297</v>
      </c>
      <c r="AJ1912" s="19" t="s">
        <v>8297</v>
      </c>
      <c r="AK1912" s="19" t="str">
        <v>tier - 2</v>
      </c>
      <c r="AL1912" s="19" t="str">
        <v>tier - 2</v>
      </c>
      <c r="AT1912" s="19" t="s">
        <v>8330</v>
      </c>
      <c r="AU1912" s="19" t="str">
        <v>R1011</v>
      </c>
      <c r="BD1912" s="39">
        <v>1974</v>
      </c>
      <c r="BE1912" s="19" t="str">
        <f t="shared" si="324"/>
        <v>Jun</v>
      </c>
      <c r="BF1912" s="19">
        <v>2</v>
      </c>
      <c r="BG1912" s="40">
        <f t="shared" si="325"/>
        <v>27182</v>
      </c>
      <c r="BM1912" s="39">
        <v>1973</v>
      </c>
      <c r="BN1912" s="19" t="str">
        <f t="shared" si="326"/>
        <v>Jun</v>
      </c>
      <c r="BO1912" s="19">
        <v>27</v>
      </c>
      <c r="BP1912" s="40">
        <f t="shared" si="323"/>
        <v>26842</v>
      </c>
      <c r="BQ1912" s="19">
        <f ca="1" t="shared" si="327"/>
        <v>52</v>
      </c>
      <c r="BU1912" s="19">
        <v>23807.24</v>
      </c>
      <c r="BV1912" s="41">
        <v>23807.24</v>
      </c>
    </row>
    <row r="1913" spans="1:74">
      <c r="A1913" s="19" t="s">
        <v>6848</v>
      </c>
      <c r="B1913" s="39">
        <v>2004</v>
      </c>
      <c r="C1913" s="19">
        <f t="shared" si="320"/>
        <v>2004</v>
      </c>
      <c r="D1913" s="19" t="s">
        <v>8328</v>
      </c>
      <c r="E1913" s="19" t="str">
        <f t="shared" si="319"/>
        <v>Aug</v>
      </c>
      <c r="F1913" s="19">
        <v>3</v>
      </c>
      <c r="G1913" s="40">
        <f t="shared" si="321"/>
        <v>38202</v>
      </c>
      <c r="H1913" s="19">
        <v>0</v>
      </c>
      <c r="I1913" s="19">
        <v>24294.02</v>
      </c>
      <c r="J1913" s="41">
        <v>24294.02</v>
      </c>
      <c r="K1913" s="19" t="s">
        <v>8297</v>
      </c>
      <c r="L1913" s="19" t="str">
        <v>tier - 2</v>
      </c>
      <c r="M1913" s="19" t="s">
        <v>8302</v>
      </c>
      <c r="N1913" s="19" t="str">
        <v>tier - 1</v>
      </c>
      <c r="O1913" s="19" t="s">
        <v>8330</v>
      </c>
      <c r="P1913" s="19" t="str">
        <v>R1011</v>
      </c>
      <c r="Q1913" s="19">
        <f ca="1" t="shared" si="322"/>
        <v>21</v>
      </c>
      <c r="R1913" s="29"/>
      <c r="U1913" s="19" t="s">
        <v>8329</v>
      </c>
      <c r="V1913" s="19" t="str">
        <f t="shared" si="328"/>
        <v>Oct</v>
      </c>
      <c r="X1913" s="19">
        <f t="shared" si="329"/>
        <v>1973</v>
      </c>
      <c r="AG1913" s="19" t="s">
        <v>6824</v>
      </c>
      <c r="AH1913" s="19" t="s">
        <v>8336</v>
      </c>
      <c r="AI1913" s="19" t="s">
        <v>8297</v>
      </c>
      <c r="AJ1913" s="19" t="s">
        <v>8298</v>
      </c>
      <c r="AK1913" s="19" t="str">
        <v>tier - 2</v>
      </c>
      <c r="AL1913" s="19" t="str">
        <v>tier - 3</v>
      </c>
      <c r="AT1913" s="19" t="s">
        <v>8315</v>
      </c>
      <c r="AU1913" s="19" t="str">
        <v>R1012</v>
      </c>
      <c r="BD1913" s="39">
        <v>1973</v>
      </c>
      <c r="BE1913" s="19" t="str">
        <f t="shared" si="324"/>
        <v>Jun</v>
      </c>
      <c r="BF1913" s="19">
        <v>27</v>
      </c>
      <c r="BG1913" s="40">
        <f t="shared" si="325"/>
        <v>26842</v>
      </c>
      <c r="BM1913" s="39">
        <v>1970</v>
      </c>
      <c r="BN1913" s="19" t="str">
        <f t="shared" si="326"/>
        <v>Aug</v>
      </c>
      <c r="BO1913" s="19">
        <v>8</v>
      </c>
      <c r="BP1913" s="40">
        <f t="shared" si="323"/>
        <v>25788</v>
      </c>
      <c r="BQ1913" s="19">
        <f ca="1" t="shared" si="327"/>
        <v>55</v>
      </c>
      <c r="BU1913" s="19">
        <v>23887.66</v>
      </c>
      <c r="BV1913" s="41">
        <v>23887.66</v>
      </c>
    </row>
    <row r="1914" spans="1:74">
      <c r="A1914" s="19" t="s">
        <v>6852</v>
      </c>
      <c r="B1914" s="39">
        <v>1999</v>
      </c>
      <c r="C1914" s="19">
        <f t="shared" si="320"/>
        <v>1999</v>
      </c>
      <c r="D1914" s="19" t="s">
        <v>8329</v>
      </c>
      <c r="E1914" s="19" t="str">
        <f t="shared" si="319"/>
        <v>Oct</v>
      </c>
      <c r="F1914" s="19">
        <v>7</v>
      </c>
      <c r="G1914" s="40">
        <f t="shared" si="321"/>
        <v>36440</v>
      </c>
      <c r="H1914" s="19">
        <v>0</v>
      </c>
      <c r="I1914" s="19">
        <v>24387.74</v>
      </c>
      <c r="J1914" s="41">
        <v>24387.74</v>
      </c>
      <c r="K1914" s="19" t="s">
        <v>8297</v>
      </c>
      <c r="L1914" s="19" t="str">
        <v>tier - 2</v>
      </c>
      <c r="M1914" s="19" t="s">
        <v>8302</v>
      </c>
      <c r="N1914" s="19" t="str">
        <v>tier - 1</v>
      </c>
      <c r="O1914" s="19" t="s">
        <v>8330</v>
      </c>
      <c r="P1914" s="19" t="str">
        <v>R1011</v>
      </c>
      <c r="Q1914" s="19">
        <f ca="1" t="shared" si="322"/>
        <v>26</v>
      </c>
      <c r="R1914" s="29"/>
      <c r="U1914" s="19" t="s">
        <v>8301</v>
      </c>
      <c r="V1914" s="19" t="str">
        <f t="shared" si="328"/>
        <v>Nov</v>
      </c>
      <c r="X1914" s="19">
        <f t="shared" si="329"/>
        <v>1975</v>
      </c>
      <c r="AG1914" s="19" t="s">
        <v>6827</v>
      </c>
      <c r="AH1914" s="19" t="s">
        <v>8336</v>
      </c>
      <c r="AI1914" s="19" t="s">
        <v>8297</v>
      </c>
      <c r="AJ1914" s="19" t="s">
        <v>8298</v>
      </c>
      <c r="AK1914" s="19" t="str">
        <v>tier - 2</v>
      </c>
      <c r="AL1914" s="19" t="str">
        <v>tier - 3</v>
      </c>
      <c r="AT1914" s="19" t="s">
        <v>8315</v>
      </c>
      <c r="AU1914" s="19" t="str">
        <v>R1012</v>
      </c>
      <c r="BD1914" s="39">
        <v>1970</v>
      </c>
      <c r="BE1914" s="19" t="str">
        <f t="shared" si="324"/>
        <v>Aug</v>
      </c>
      <c r="BF1914" s="19">
        <v>8</v>
      </c>
      <c r="BG1914" s="40">
        <f t="shared" si="325"/>
        <v>25788</v>
      </c>
      <c r="BM1914" s="39">
        <v>1971</v>
      </c>
      <c r="BN1914" s="19" t="str">
        <f t="shared" si="326"/>
        <v>Jul</v>
      </c>
      <c r="BO1914" s="19">
        <v>10</v>
      </c>
      <c r="BP1914" s="40">
        <f t="shared" si="323"/>
        <v>26124</v>
      </c>
      <c r="BQ1914" s="19">
        <f ca="1" t="shared" si="327"/>
        <v>54</v>
      </c>
      <c r="BU1914" s="19">
        <v>23967.38</v>
      </c>
      <c r="BV1914" s="41">
        <v>23967.38</v>
      </c>
    </row>
    <row r="1915" spans="1:74">
      <c r="A1915" s="19" t="s">
        <v>6856</v>
      </c>
      <c r="B1915" s="39">
        <v>1970</v>
      </c>
      <c r="C1915" s="19">
        <f t="shared" si="320"/>
        <v>1970</v>
      </c>
      <c r="D1915" s="19" t="s">
        <v>8301</v>
      </c>
      <c r="E1915" s="19" t="str">
        <f t="shared" si="319"/>
        <v>Nov</v>
      </c>
      <c r="F1915" s="19">
        <v>30</v>
      </c>
      <c r="G1915" s="40">
        <f t="shared" si="321"/>
        <v>25902</v>
      </c>
      <c r="H1915" s="19">
        <v>0</v>
      </c>
      <c r="I1915" s="19">
        <v>24393.62</v>
      </c>
      <c r="J1915" s="41">
        <v>24393.62</v>
      </c>
      <c r="K1915" s="19" t="s">
        <v>8297</v>
      </c>
      <c r="L1915" s="19" t="str">
        <v>tier - 2</v>
      </c>
      <c r="M1915" s="19" t="s">
        <v>8298</v>
      </c>
      <c r="N1915" s="19" t="str">
        <v>tier - 3</v>
      </c>
      <c r="O1915" s="19" t="s">
        <v>8315</v>
      </c>
      <c r="P1915" s="19" t="str">
        <v>R1012</v>
      </c>
      <c r="Q1915" s="19">
        <f ca="1" t="shared" si="322"/>
        <v>54</v>
      </c>
      <c r="R1915" s="29"/>
      <c r="U1915" s="19" t="s">
        <v>8328</v>
      </c>
      <c r="V1915" s="19" t="str">
        <f t="shared" si="328"/>
        <v>Aug</v>
      </c>
      <c r="X1915" s="19">
        <f t="shared" si="329"/>
        <v>1983</v>
      </c>
      <c r="AG1915" s="19" t="s">
        <v>6830</v>
      </c>
      <c r="AH1915" s="19" t="s">
        <v>8336</v>
      </c>
      <c r="AI1915" s="19" t="s">
        <v>8297</v>
      </c>
      <c r="AJ1915" s="19" t="s">
        <v>8297</v>
      </c>
      <c r="AK1915" s="19" t="str">
        <v>tier - 2</v>
      </c>
      <c r="AL1915" s="19" t="str">
        <v>tier - 2</v>
      </c>
      <c r="AT1915" s="19" t="s">
        <v>8315</v>
      </c>
      <c r="AU1915" s="19" t="str">
        <v>R1012</v>
      </c>
      <c r="BD1915" s="39">
        <v>1971</v>
      </c>
      <c r="BE1915" s="19" t="str">
        <f t="shared" si="324"/>
        <v>Jul</v>
      </c>
      <c r="BF1915" s="19">
        <v>10</v>
      </c>
      <c r="BG1915" s="40">
        <f t="shared" si="325"/>
        <v>26124</v>
      </c>
      <c r="BM1915" s="39">
        <v>2003</v>
      </c>
      <c r="BN1915" s="19" t="str">
        <f t="shared" si="326"/>
        <v>Dec</v>
      </c>
      <c r="BO1915" s="19">
        <v>30</v>
      </c>
      <c r="BP1915" s="40">
        <f t="shared" si="323"/>
        <v>37985</v>
      </c>
      <c r="BQ1915" s="19">
        <f ca="1" t="shared" si="327"/>
        <v>21</v>
      </c>
      <c r="BU1915" s="19">
        <v>24059.68</v>
      </c>
      <c r="BV1915" s="41">
        <v>24059.68</v>
      </c>
    </row>
    <row r="1916" spans="1:74">
      <c r="A1916" s="19" t="s">
        <v>6859</v>
      </c>
      <c r="B1916" s="39">
        <v>1968</v>
      </c>
      <c r="C1916" s="19">
        <f t="shared" si="320"/>
        <v>1968</v>
      </c>
      <c r="D1916" s="19" t="s">
        <v>8296</v>
      </c>
      <c r="E1916" s="19" t="str">
        <f t="shared" si="319"/>
        <v>Jul</v>
      </c>
      <c r="F1916" s="19">
        <v>6</v>
      </c>
      <c r="G1916" s="40">
        <f t="shared" si="321"/>
        <v>25025</v>
      </c>
      <c r="H1916" s="19">
        <v>0</v>
      </c>
      <c r="I1916" s="19">
        <v>24476.48</v>
      </c>
      <c r="J1916" s="41">
        <v>24476.48</v>
      </c>
      <c r="K1916" s="19" t="s">
        <v>8297</v>
      </c>
      <c r="L1916" s="19" t="str">
        <v>tier - 2</v>
      </c>
      <c r="M1916" s="19" t="s">
        <v>8297</v>
      </c>
      <c r="N1916" s="19" t="str">
        <v>tier - 2</v>
      </c>
      <c r="O1916" s="19" t="s">
        <v>8315</v>
      </c>
      <c r="P1916" s="19" t="str">
        <v>R1012</v>
      </c>
      <c r="Q1916" s="19">
        <f ca="1" t="shared" si="322"/>
        <v>57</v>
      </c>
      <c r="R1916" s="29"/>
      <c r="U1916" s="19" t="s">
        <v>8303</v>
      </c>
      <c r="V1916" s="19" t="str">
        <f t="shared" si="328"/>
        <v>Jun</v>
      </c>
      <c r="X1916" s="19">
        <f t="shared" si="329"/>
        <v>1974</v>
      </c>
      <c r="AG1916" s="19" t="s">
        <v>6833</v>
      </c>
      <c r="AH1916" s="19" t="s">
        <v>8336</v>
      </c>
      <c r="AI1916" s="19" t="s">
        <v>8297</v>
      </c>
      <c r="AJ1916" s="19" t="s">
        <v>8297</v>
      </c>
      <c r="AK1916" s="19" t="str">
        <v>tier - 2</v>
      </c>
      <c r="AL1916" s="19" t="str">
        <v>tier - 2</v>
      </c>
      <c r="AT1916" s="19" t="s">
        <v>8315</v>
      </c>
      <c r="AU1916" s="19" t="str">
        <v>R1012</v>
      </c>
      <c r="BD1916" s="39">
        <v>2003</v>
      </c>
      <c r="BE1916" s="19" t="str">
        <f t="shared" si="324"/>
        <v>Dec</v>
      </c>
      <c r="BF1916" s="19">
        <v>30</v>
      </c>
      <c r="BG1916" s="40">
        <f t="shared" si="325"/>
        <v>37985</v>
      </c>
      <c r="BM1916" s="39">
        <v>1973</v>
      </c>
      <c r="BN1916" s="19" t="str">
        <f t="shared" si="326"/>
        <v>Jun</v>
      </c>
      <c r="BO1916" s="19">
        <v>13</v>
      </c>
      <c r="BP1916" s="40">
        <f t="shared" si="323"/>
        <v>26828</v>
      </c>
      <c r="BQ1916" s="19">
        <f ca="1" t="shared" si="327"/>
        <v>52</v>
      </c>
      <c r="BU1916" s="19">
        <v>24106.91</v>
      </c>
      <c r="BV1916" s="41">
        <v>24106.91</v>
      </c>
    </row>
    <row r="1917" spans="1:74">
      <c r="A1917" s="19" t="s">
        <v>6863</v>
      </c>
      <c r="B1917" s="39">
        <v>1961</v>
      </c>
      <c r="C1917" s="19">
        <f t="shared" si="320"/>
        <v>1961</v>
      </c>
      <c r="D1917" s="19" t="s">
        <v>8329</v>
      </c>
      <c r="E1917" s="19" t="str">
        <f t="shared" si="319"/>
        <v>Oct</v>
      </c>
      <c r="F1917" s="19">
        <v>21</v>
      </c>
      <c r="G1917" s="40">
        <f t="shared" si="321"/>
        <v>22575</v>
      </c>
      <c r="H1917" s="19">
        <v>0</v>
      </c>
      <c r="I1917" s="19">
        <v>24513.09</v>
      </c>
      <c r="J1917" s="41">
        <v>24513.09</v>
      </c>
      <c r="K1917" s="19" t="s">
        <v>8297</v>
      </c>
      <c r="L1917" s="19" t="str">
        <v>tier - 2</v>
      </c>
      <c r="M1917" s="19" t="s">
        <v>8297</v>
      </c>
      <c r="N1917" s="19" t="str">
        <v>tier - 2</v>
      </c>
      <c r="O1917" s="19" t="s">
        <v>8299</v>
      </c>
      <c r="P1917" s="19" t="str">
        <v>R1013</v>
      </c>
      <c r="Q1917" s="19">
        <f ca="1" t="shared" si="322"/>
        <v>64</v>
      </c>
      <c r="R1917" s="29"/>
      <c r="U1917" s="19" t="s">
        <v>8303</v>
      </c>
      <c r="V1917" s="19" t="str">
        <f t="shared" si="328"/>
        <v>Jun</v>
      </c>
      <c r="X1917" s="19">
        <f t="shared" si="329"/>
        <v>1973</v>
      </c>
      <c r="AG1917" s="19" t="s">
        <v>6837</v>
      </c>
      <c r="AH1917" s="19" t="s">
        <v>8336</v>
      </c>
      <c r="AI1917" s="19" t="s">
        <v>8297</v>
      </c>
      <c r="AJ1917" s="19" t="s">
        <v>8297</v>
      </c>
      <c r="AK1917" s="19" t="str">
        <v>tier - 2</v>
      </c>
      <c r="AL1917" s="19" t="str">
        <v>tier - 2</v>
      </c>
      <c r="AT1917" s="19" t="s">
        <v>8337</v>
      </c>
      <c r="AU1917" s="19" t="str">
        <v>R1024</v>
      </c>
      <c r="BD1917" s="39">
        <v>1973</v>
      </c>
      <c r="BE1917" s="19" t="str">
        <f t="shared" si="324"/>
        <v>Jun</v>
      </c>
      <c r="BF1917" s="19">
        <v>13</v>
      </c>
      <c r="BG1917" s="40">
        <f t="shared" si="325"/>
        <v>26828</v>
      </c>
      <c r="BM1917" s="39">
        <v>1974</v>
      </c>
      <c r="BN1917" s="19" t="str">
        <f t="shared" si="326"/>
        <v>Sep</v>
      </c>
      <c r="BO1917" s="19">
        <v>10</v>
      </c>
      <c r="BP1917" s="40">
        <f t="shared" si="323"/>
        <v>27282</v>
      </c>
      <c r="BQ1917" s="19">
        <f ca="1" t="shared" si="327"/>
        <v>51</v>
      </c>
      <c r="BU1917" s="19">
        <v>24180.93</v>
      </c>
      <c r="BV1917" s="41">
        <v>24180.93</v>
      </c>
    </row>
    <row r="1918" spans="1:74">
      <c r="A1918" s="19" t="s">
        <v>6866</v>
      </c>
      <c r="B1918" s="39">
        <v>1972</v>
      </c>
      <c r="C1918" s="19">
        <f t="shared" si="320"/>
        <v>1972</v>
      </c>
      <c r="D1918" s="19" t="s">
        <v>8310</v>
      </c>
      <c r="E1918" s="19" t="str">
        <f t="shared" si="319"/>
        <v>Sep</v>
      </c>
      <c r="F1918" s="19">
        <v>14</v>
      </c>
      <c r="G1918" s="40">
        <f t="shared" si="321"/>
        <v>26556</v>
      </c>
      <c r="H1918" s="19">
        <v>1</v>
      </c>
      <c r="I1918" s="19">
        <v>24520.26</v>
      </c>
      <c r="J1918" s="41">
        <v>24520.26</v>
      </c>
      <c r="K1918" s="19" t="s">
        <v>8297</v>
      </c>
      <c r="L1918" s="19" t="str">
        <v>tier - 2</v>
      </c>
      <c r="M1918" s="19" t="s">
        <v>8298</v>
      </c>
      <c r="N1918" s="19" t="str">
        <v>tier - 3</v>
      </c>
      <c r="O1918" s="19" t="s">
        <v>8330</v>
      </c>
      <c r="P1918" s="19" t="str">
        <v>R1011</v>
      </c>
      <c r="Q1918" s="19">
        <f ca="1" t="shared" si="322"/>
        <v>53</v>
      </c>
      <c r="R1918" s="29"/>
      <c r="U1918" s="19" t="s">
        <v>8328</v>
      </c>
      <c r="V1918" s="19" t="str">
        <f t="shared" si="328"/>
        <v>Aug</v>
      </c>
      <c r="X1918" s="19">
        <f t="shared" si="329"/>
        <v>1970</v>
      </c>
      <c r="AG1918" s="19" t="s">
        <v>6841</v>
      </c>
      <c r="AH1918" s="19" t="s">
        <v>8336</v>
      </c>
      <c r="AI1918" s="19" t="s">
        <v>8297</v>
      </c>
      <c r="AJ1918" s="19" t="s">
        <v>8302</v>
      </c>
      <c r="AK1918" s="19" t="str">
        <v>tier - 2</v>
      </c>
      <c r="AL1918" s="19" t="str">
        <v>tier - 1</v>
      </c>
      <c r="AT1918" s="19" t="s">
        <v>8299</v>
      </c>
      <c r="AU1918" s="19" t="str">
        <v>R1013</v>
      </c>
      <c r="BD1918" s="39">
        <v>1974</v>
      </c>
      <c r="BE1918" s="19" t="str">
        <f t="shared" si="324"/>
        <v>Sep</v>
      </c>
      <c r="BF1918" s="19">
        <v>10</v>
      </c>
      <c r="BG1918" s="40">
        <f t="shared" si="325"/>
        <v>27282</v>
      </c>
      <c r="BM1918" s="39">
        <v>1964</v>
      </c>
      <c r="BN1918" s="19" t="str">
        <f t="shared" si="326"/>
        <v>Dec</v>
      </c>
      <c r="BO1918" s="19">
        <v>16</v>
      </c>
      <c r="BP1918" s="40">
        <f t="shared" si="323"/>
        <v>23727</v>
      </c>
      <c r="BQ1918" s="19">
        <f ca="1" t="shared" si="327"/>
        <v>60</v>
      </c>
      <c r="BU1918" s="19">
        <v>24227.34</v>
      </c>
      <c r="BV1918" s="41">
        <v>24227.34</v>
      </c>
    </row>
    <row r="1919" spans="1:74">
      <c r="A1919" s="19" t="s">
        <v>6870</v>
      </c>
      <c r="B1919" s="39">
        <v>1975</v>
      </c>
      <c r="C1919" s="19">
        <f t="shared" si="320"/>
        <v>1975</v>
      </c>
      <c r="D1919" s="19" t="s">
        <v>8303</v>
      </c>
      <c r="E1919" s="19" t="str">
        <f t="shared" si="319"/>
        <v>Jun</v>
      </c>
      <c r="F1919" s="19">
        <v>13</v>
      </c>
      <c r="G1919" s="40">
        <f t="shared" si="321"/>
        <v>27558</v>
      </c>
      <c r="H1919" s="19">
        <v>2</v>
      </c>
      <c r="I1919" s="19">
        <v>24535.7</v>
      </c>
      <c r="J1919" s="41">
        <v>24535.7</v>
      </c>
      <c r="K1919" s="19" t="s">
        <v>8297</v>
      </c>
      <c r="L1919" s="19" t="str">
        <v>tier - 2</v>
      </c>
      <c r="M1919" s="19" t="s">
        <v>8297</v>
      </c>
      <c r="N1919" s="19" t="str">
        <v>tier - 2</v>
      </c>
      <c r="O1919" s="19" t="s">
        <v>8315</v>
      </c>
      <c r="P1919" s="19" t="str">
        <v>R1012</v>
      </c>
      <c r="Q1919" s="19">
        <f ca="1" t="shared" si="322"/>
        <v>50</v>
      </c>
      <c r="R1919" s="29"/>
      <c r="U1919" s="19" t="s">
        <v>8296</v>
      </c>
      <c r="V1919" s="19" t="str">
        <f t="shared" si="328"/>
        <v>Jul</v>
      </c>
      <c r="X1919" s="19">
        <f t="shared" si="329"/>
        <v>1971</v>
      </c>
      <c r="AG1919" s="19" t="s">
        <v>6845</v>
      </c>
      <c r="AH1919" s="19" t="s">
        <v>8336</v>
      </c>
      <c r="AI1919" s="19" t="s">
        <v>8297</v>
      </c>
      <c r="AJ1919" s="19" t="s">
        <v>8302</v>
      </c>
      <c r="AK1919" s="19" t="str">
        <v>tier - 2</v>
      </c>
      <c r="AL1919" s="19" t="str">
        <v>tier - 1</v>
      </c>
      <c r="AT1919" s="19" t="s">
        <v>8299</v>
      </c>
      <c r="AU1919" s="19" t="str">
        <v>R1013</v>
      </c>
      <c r="BD1919" s="39">
        <v>1964</v>
      </c>
      <c r="BE1919" s="19" t="str">
        <f t="shared" si="324"/>
        <v>Dec</v>
      </c>
      <c r="BF1919" s="19">
        <v>16</v>
      </c>
      <c r="BG1919" s="40">
        <f t="shared" si="325"/>
        <v>23727</v>
      </c>
      <c r="BM1919" s="39">
        <v>2004</v>
      </c>
      <c r="BN1919" s="19" t="str">
        <f t="shared" si="326"/>
        <v>Aug</v>
      </c>
      <c r="BO1919" s="19">
        <v>3</v>
      </c>
      <c r="BP1919" s="40">
        <f t="shared" si="323"/>
        <v>38202</v>
      </c>
      <c r="BQ1919" s="19">
        <f ca="1" t="shared" si="327"/>
        <v>21</v>
      </c>
      <c r="BU1919" s="19">
        <v>24294.02</v>
      </c>
      <c r="BV1919" s="41">
        <v>24294.02</v>
      </c>
    </row>
    <row r="1920" spans="1:74">
      <c r="A1920" s="19" t="s">
        <v>6873</v>
      </c>
      <c r="B1920" s="39">
        <v>1976</v>
      </c>
      <c r="C1920" s="19">
        <f t="shared" si="320"/>
        <v>1976</v>
      </c>
      <c r="D1920" s="19" t="s">
        <v>8329</v>
      </c>
      <c r="E1920" s="19" t="str">
        <f t="shared" si="319"/>
        <v>Oct</v>
      </c>
      <c r="F1920" s="19">
        <v>12</v>
      </c>
      <c r="G1920" s="40">
        <f t="shared" si="321"/>
        <v>28045</v>
      </c>
      <c r="H1920" s="19">
        <v>0</v>
      </c>
      <c r="I1920" s="19">
        <v>24603.05</v>
      </c>
      <c r="J1920" s="41">
        <v>24603.05</v>
      </c>
      <c r="K1920" s="19" t="s">
        <v>8297</v>
      </c>
      <c r="L1920" s="19" t="str">
        <v>tier - 2</v>
      </c>
      <c r="M1920" s="19" t="s">
        <v>8297</v>
      </c>
      <c r="N1920" s="19" t="str">
        <v>tier - 2</v>
      </c>
      <c r="O1920" s="19" t="s">
        <v>8330</v>
      </c>
      <c r="P1920" s="19" t="str">
        <v>R1011</v>
      </c>
      <c r="Q1920" s="19">
        <f ca="1" t="shared" si="322"/>
        <v>49</v>
      </c>
      <c r="R1920" s="29"/>
      <c r="U1920" s="19" t="s">
        <v>8326</v>
      </c>
      <c r="V1920" s="19" t="str">
        <f t="shared" si="328"/>
        <v>Dec</v>
      </c>
      <c r="X1920" s="19">
        <f t="shared" si="329"/>
        <v>2003</v>
      </c>
      <c r="AG1920" s="19" t="s">
        <v>6848</v>
      </c>
      <c r="AH1920" s="19" t="s">
        <v>8336</v>
      </c>
      <c r="AI1920" s="19" t="s">
        <v>8297</v>
      </c>
      <c r="AJ1920" s="19" t="s">
        <v>8302</v>
      </c>
      <c r="AK1920" s="19" t="str">
        <v>tier - 2</v>
      </c>
      <c r="AL1920" s="19" t="str">
        <v>tier - 1</v>
      </c>
      <c r="AT1920" s="19" t="s">
        <v>8330</v>
      </c>
      <c r="AU1920" s="19" t="str">
        <v>R1011</v>
      </c>
      <c r="BD1920" s="39">
        <v>2004</v>
      </c>
      <c r="BE1920" s="19" t="str">
        <f t="shared" si="324"/>
        <v>Aug</v>
      </c>
      <c r="BF1920" s="19">
        <v>3</v>
      </c>
      <c r="BG1920" s="40">
        <f t="shared" si="325"/>
        <v>38202</v>
      </c>
      <c r="BM1920" s="39">
        <v>1999</v>
      </c>
      <c r="BN1920" s="19" t="str">
        <f t="shared" si="326"/>
        <v>Oct</v>
      </c>
      <c r="BO1920" s="19">
        <v>7</v>
      </c>
      <c r="BP1920" s="40">
        <f t="shared" si="323"/>
        <v>36440</v>
      </c>
      <c r="BQ1920" s="19">
        <f ca="1" t="shared" si="327"/>
        <v>26</v>
      </c>
      <c r="BU1920" s="19">
        <v>24387.74</v>
      </c>
      <c r="BV1920" s="41">
        <v>24387.74</v>
      </c>
    </row>
    <row r="1921" spans="1:74">
      <c r="A1921" s="19" t="s">
        <v>6877</v>
      </c>
      <c r="B1921" s="39">
        <v>1970</v>
      </c>
      <c r="C1921" s="19">
        <f t="shared" si="320"/>
        <v>1970</v>
      </c>
      <c r="D1921" s="19" t="s">
        <v>8303</v>
      </c>
      <c r="E1921" s="19" t="str">
        <f t="shared" si="319"/>
        <v>Jun</v>
      </c>
      <c r="F1921" s="19">
        <v>12</v>
      </c>
      <c r="G1921" s="40">
        <f t="shared" si="321"/>
        <v>25731</v>
      </c>
      <c r="H1921" s="19">
        <v>2</v>
      </c>
      <c r="I1921" s="19">
        <v>24667.42</v>
      </c>
      <c r="J1921" s="41">
        <v>24667.42</v>
      </c>
      <c r="K1921" s="19" t="s">
        <v>8297</v>
      </c>
      <c r="L1921" s="19" t="str">
        <v>tier - 2</v>
      </c>
      <c r="M1921" s="19" t="s">
        <v>8298</v>
      </c>
      <c r="N1921" s="19" t="str">
        <v>tier - 3</v>
      </c>
      <c r="O1921" s="19" t="s">
        <v>8299</v>
      </c>
      <c r="P1921" s="19" t="str">
        <v>R1013</v>
      </c>
      <c r="Q1921" s="19">
        <f ca="1" t="shared" si="322"/>
        <v>55</v>
      </c>
      <c r="R1921" s="29"/>
      <c r="U1921" s="19" t="s">
        <v>8303</v>
      </c>
      <c r="V1921" s="19" t="str">
        <f t="shared" si="328"/>
        <v>Jun</v>
      </c>
      <c r="X1921" s="19">
        <f t="shared" si="329"/>
        <v>1973</v>
      </c>
      <c r="AG1921" s="19" t="s">
        <v>6852</v>
      </c>
      <c r="AH1921" s="19" t="s">
        <v>8336</v>
      </c>
      <c r="AI1921" s="19" t="s">
        <v>8297</v>
      </c>
      <c r="AJ1921" s="19" t="s">
        <v>8302</v>
      </c>
      <c r="AK1921" s="19" t="str">
        <v>tier - 2</v>
      </c>
      <c r="AL1921" s="19" t="str">
        <v>tier - 1</v>
      </c>
      <c r="AT1921" s="19" t="s">
        <v>8330</v>
      </c>
      <c r="AU1921" s="19" t="str">
        <v>R1011</v>
      </c>
      <c r="BD1921" s="39">
        <v>1999</v>
      </c>
      <c r="BE1921" s="19" t="str">
        <f t="shared" si="324"/>
        <v>Oct</v>
      </c>
      <c r="BF1921" s="19">
        <v>7</v>
      </c>
      <c r="BG1921" s="40">
        <f t="shared" si="325"/>
        <v>36440</v>
      </c>
      <c r="BM1921" s="39">
        <v>1970</v>
      </c>
      <c r="BN1921" s="19" t="str">
        <f t="shared" si="326"/>
        <v>Nov</v>
      </c>
      <c r="BO1921" s="19">
        <v>30</v>
      </c>
      <c r="BP1921" s="40">
        <f t="shared" si="323"/>
        <v>25902</v>
      </c>
      <c r="BQ1921" s="19">
        <f ca="1" t="shared" si="327"/>
        <v>54</v>
      </c>
      <c r="BU1921" s="19">
        <v>24393.62</v>
      </c>
      <c r="BV1921" s="41">
        <v>24393.62</v>
      </c>
    </row>
    <row r="1922" spans="1:74">
      <c r="A1922" s="19" t="s">
        <v>6881</v>
      </c>
      <c r="B1922" s="39">
        <v>1996</v>
      </c>
      <c r="C1922" s="19">
        <f t="shared" si="320"/>
        <v>1996</v>
      </c>
      <c r="D1922" s="19" t="s">
        <v>8328</v>
      </c>
      <c r="E1922" s="19" t="str">
        <f t="shared" ref="E1922:E1985" si="330">SUBSTITUTE(D1922,"?","Sep")</f>
        <v>Aug</v>
      </c>
      <c r="F1922" s="19">
        <v>28</v>
      </c>
      <c r="G1922" s="40">
        <f t="shared" si="321"/>
        <v>35305</v>
      </c>
      <c r="H1922" s="19">
        <v>4</v>
      </c>
      <c r="I1922" s="19">
        <v>24671.66</v>
      </c>
      <c r="J1922" s="41">
        <v>24671.66</v>
      </c>
      <c r="K1922" s="19" t="s">
        <v>8297</v>
      </c>
      <c r="L1922" s="19" t="str">
        <v>tier - 2</v>
      </c>
      <c r="M1922" s="19" t="s">
        <v>8302</v>
      </c>
      <c r="N1922" s="19" t="str">
        <v>tier - 1</v>
      </c>
      <c r="O1922" s="19" t="s">
        <v>8337</v>
      </c>
      <c r="P1922" s="19" t="str">
        <v>R1024</v>
      </c>
      <c r="Q1922" s="19">
        <f ca="1" t="shared" si="322"/>
        <v>29</v>
      </c>
      <c r="R1922" s="29"/>
      <c r="U1922" s="19" t="s">
        <v>8310</v>
      </c>
      <c r="V1922" s="19" t="str">
        <f t="shared" si="328"/>
        <v>Sep</v>
      </c>
      <c r="X1922" s="19">
        <f t="shared" si="329"/>
        <v>1974</v>
      </c>
      <c r="AG1922" s="19" t="s">
        <v>6856</v>
      </c>
      <c r="AH1922" s="19" t="s">
        <v>8336</v>
      </c>
      <c r="AI1922" s="19" t="s">
        <v>8297</v>
      </c>
      <c r="AJ1922" s="19" t="s">
        <v>8298</v>
      </c>
      <c r="AK1922" s="19" t="str">
        <v>tier - 2</v>
      </c>
      <c r="AL1922" s="19" t="str">
        <v>tier - 3</v>
      </c>
      <c r="AT1922" s="19" t="s">
        <v>8315</v>
      </c>
      <c r="AU1922" s="19" t="str">
        <v>R1012</v>
      </c>
      <c r="BD1922" s="39">
        <v>1970</v>
      </c>
      <c r="BE1922" s="19" t="str">
        <f t="shared" si="324"/>
        <v>Nov</v>
      </c>
      <c r="BF1922" s="19">
        <v>30</v>
      </c>
      <c r="BG1922" s="40">
        <f t="shared" si="325"/>
        <v>25902</v>
      </c>
      <c r="BM1922" s="39">
        <v>1968</v>
      </c>
      <c r="BN1922" s="19" t="str">
        <f t="shared" si="326"/>
        <v>Jul</v>
      </c>
      <c r="BO1922" s="19">
        <v>6</v>
      </c>
      <c r="BP1922" s="40">
        <f t="shared" si="323"/>
        <v>25025</v>
      </c>
      <c r="BQ1922" s="19">
        <f ca="1" t="shared" si="327"/>
        <v>57</v>
      </c>
      <c r="BU1922" s="19">
        <v>24476.48</v>
      </c>
      <c r="BV1922" s="41">
        <v>24476.48</v>
      </c>
    </row>
    <row r="1923" spans="1:74">
      <c r="A1923" s="19" t="s">
        <v>6884</v>
      </c>
      <c r="B1923" s="39">
        <v>1992</v>
      </c>
      <c r="C1923" s="19">
        <f t="shared" ref="C1923:C1986" si="331">IF(B1923="?",ROUND(AVERAGE($B$2:$B$2336),0),B1923)</f>
        <v>1992</v>
      </c>
      <c r="D1923" s="19" t="s">
        <v>8329</v>
      </c>
      <c r="E1923" s="19" t="str">
        <f t="shared" si="330"/>
        <v>Oct</v>
      </c>
      <c r="F1923" s="19">
        <v>11</v>
      </c>
      <c r="G1923" s="40">
        <f t="shared" ref="G1923:G1986" si="332">DATE(C1923,MONTH(E1923&amp;2),F1923)</f>
        <v>33888</v>
      </c>
      <c r="H1923" s="19">
        <v>0</v>
      </c>
      <c r="I1923" s="19">
        <v>24795.04</v>
      </c>
      <c r="J1923" s="41">
        <v>24795.04</v>
      </c>
      <c r="K1923" s="19" t="s">
        <v>8297</v>
      </c>
      <c r="L1923" s="19" t="str">
        <v>tier - 2</v>
      </c>
      <c r="M1923" s="19" t="s">
        <v>8298</v>
      </c>
      <c r="N1923" s="19" t="str">
        <v>tier - 3</v>
      </c>
      <c r="O1923" s="19" t="s">
        <v>8330</v>
      </c>
      <c r="P1923" s="19" t="str">
        <v>R1011</v>
      </c>
      <c r="Q1923" s="19">
        <f ca="1" t="shared" ref="Q1923:Q1986" si="333">INT((TODAY()-G1923)/365.25)</f>
        <v>33</v>
      </c>
      <c r="R1923" s="29"/>
      <c r="U1923" s="19" t="s">
        <v>8326</v>
      </c>
      <c r="V1923" s="19" t="str">
        <f t="shared" si="328"/>
        <v>Dec</v>
      </c>
      <c r="X1923" s="19">
        <f t="shared" si="329"/>
        <v>1964</v>
      </c>
      <c r="AG1923" s="19" t="s">
        <v>6859</v>
      </c>
      <c r="AH1923" s="19" t="s">
        <v>8336</v>
      </c>
      <c r="AI1923" s="19" t="s">
        <v>8297</v>
      </c>
      <c r="AJ1923" s="19" t="s">
        <v>8297</v>
      </c>
      <c r="AK1923" s="19" t="str">
        <v>tier - 2</v>
      </c>
      <c r="AL1923" s="19" t="str">
        <v>tier - 2</v>
      </c>
      <c r="AT1923" s="19" t="s">
        <v>8315</v>
      </c>
      <c r="AU1923" s="19" t="str">
        <v>R1012</v>
      </c>
      <c r="BD1923" s="39">
        <v>1968</v>
      </c>
      <c r="BE1923" s="19" t="str">
        <f t="shared" si="324"/>
        <v>Jul</v>
      </c>
      <c r="BF1923" s="19">
        <v>6</v>
      </c>
      <c r="BG1923" s="40">
        <f t="shared" si="325"/>
        <v>25025</v>
      </c>
      <c r="BM1923" s="39">
        <v>1961</v>
      </c>
      <c r="BN1923" s="19" t="str">
        <f t="shared" si="326"/>
        <v>Oct</v>
      </c>
      <c r="BO1923" s="19">
        <v>21</v>
      </c>
      <c r="BP1923" s="40">
        <f t="shared" si="323"/>
        <v>22575</v>
      </c>
      <c r="BQ1923" s="19">
        <f ca="1" t="shared" si="327"/>
        <v>64</v>
      </c>
      <c r="BU1923" s="19">
        <v>24513.09</v>
      </c>
      <c r="BV1923" s="41">
        <v>24513.09</v>
      </c>
    </row>
    <row r="1924" spans="1:74">
      <c r="A1924" s="19" t="s">
        <v>6887</v>
      </c>
      <c r="B1924" s="39">
        <v>1994</v>
      </c>
      <c r="C1924" s="19">
        <f t="shared" si="331"/>
        <v>1994</v>
      </c>
      <c r="D1924" s="19" t="s">
        <v>8310</v>
      </c>
      <c r="E1924" s="19" t="str">
        <f t="shared" si="330"/>
        <v>Sep</v>
      </c>
      <c r="F1924" s="19">
        <v>9</v>
      </c>
      <c r="G1924" s="40">
        <f t="shared" si="332"/>
        <v>34586</v>
      </c>
      <c r="H1924" s="19">
        <v>0</v>
      </c>
      <c r="I1924" s="19">
        <v>24817.25</v>
      </c>
      <c r="J1924" s="41">
        <v>24817.25</v>
      </c>
      <c r="K1924" s="19" t="s">
        <v>8297</v>
      </c>
      <c r="L1924" s="19" t="str">
        <v>tier - 2</v>
      </c>
      <c r="M1924" s="19" t="s">
        <v>8297</v>
      </c>
      <c r="N1924" s="19" t="str">
        <v>tier - 2</v>
      </c>
      <c r="O1924" s="19" t="s">
        <v>8330</v>
      </c>
      <c r="P1924" s="19" t="str">
        <v>R1011</v>
      </c>
      <c r="Q1924" s="19">
        <f ca="1" t="shared" si="333"/>
        <v>31</v>
      </c>
      <c r="R1924" s="29"/>
      <c r="U1924" s="19" t="s">
        <v>8328</v>
      </c>
      <c r="V1924" s="19" t="str">
        <f t="shared" si="328"/>
        <v>Aug</v>
      </c>
      <c r="X1924" s="19">
        <f t="shared" si="329"/>
        <v>2004</v>
      </c>
      <c r="AG1924" s="19" t="s">
        <v>6863</v>
      </c>
      <c r="AH1924" s="19" t="s">
        <v>8336</v>
      </c>
      <c r="AI1924" s="19" t="s">
        <v>8297</v>
      </c>
      <c r="AJ1924" s="19" t="s">
        <v>8297</v>
      </c>
      <c r="AK1924" s="19" t="str">
        <v>tier - 2</v>
      </c>
      <c r="AL1924" s="19" t="str">
        <v>tier - 2</v>
      </c>
      <c r="AT1924" s="19" t="s">
        <v>8299</v>
      </c>
      <c r="AU1924" s="19" t="str">
        <v>R1013</v>
      </c>
      <c r="BD1924" s="39">
        <v>1961</v>
      </c>
      <c r="BE1924" s="19" t="str">
        <f t="shared" si="324"/>
        <v>Oct</v>
      </c>
      <c r="BF1924" s="19">
        <v>21</v>
      </c>
      <c r="BG1924" s="40">
        <f t="shared" si="325"/>
        <v>22575</v>
      </c>
      <c r="BM1924" s="39">
        <v>1972</v>
      </c>
      <c r="BN1924" s="19" t="str">
        <f t="shared" si="326"/>
        <v>Sep</v>
      </c>
      <c r="BO1924" s="19">
        <v>14</v>
      </c>
      <c r="BP1924" s="40">
        <f t="shared" si="323"/>
        <v>26556</v>
      </c>
      <c r="BQ1924" s="19">
        <f ca="1" t="shared" si="327"/>
        <v>53</v>
      </c>
      <c r="BU1924" s="19">
        <v>24520.26</v>
      </c>
      <c r="BV1924" s="41">
        <v>24520.26</v>
      </c>
    </row>
    <row r="1925" spans="1:74">
      <c r="A1925" s="19" t="s">
        <v>6891</v>
      </c>
      <c r="B1925" s="39">
        <v>1995</v>
      </c>
      <c r="C1925" s="19">
        <f t="shared" si="331"/>
        <v>1995</v>
      </c>
      <c r="D1925" s="19" t="s">
        <v>8303</v>
      </c>
      <c r="E1925" s="19" t="str">
        <f t="shared" si="330"/>
        <v>Jun</v>
      </c>
      <c r="F1925" s="19">
        <v>10</v>
      </c>
      <c r="G1925" s="40">
        <f t="shared" si="332"/>
        <v>34860</v>
      </c>
      <c r="H1925" s="19">
        <v>0</v>
      </c>
      <c r="I1925" s="19">
        <v>24863.25</v>
      </c>
      <c r="J1925" s="41">
        <v>24863.25</v>
      </c>
      <c r="K1925" s="19" t="s">
        <v>8297</v>
      </c>
      <c r="L1925" s="19" t="str">
        <v>tier - 2</v>
      </c>
      <c r="M1925" s="19" t="s">
        <v>8298</v>
      </c>
      <c r="N1925" s="19" t="str">
        <v>tier - 3</v>
      </c>
      <c r="O1925" s="19" t="s">
        <v>8330</v>
      </c>
      <c r="P1925" s="19" t="str">
        <v>R1011</v>
      </c>
      <c r="Q1925" s="19">
        <f ca="1" t="shared" si="333"/>
        <v>30</v>
      </c>
      <c r="R1925" s="29"/>
      <c r="U1925" s="19" t="s">
        <v>8329</v>
      </c>
      <c r="V1925" s="19" t="str">
        <f t="shared" si="328"/>
        <v>Oct</v>
      </c>
      <c r="X1925" s="19">
        <f t="shared" si="329"/>
        <v>1999</v>
      </c>
      <c r="AG1925" s="19" t="s">
        <v>6866</v>
      </c>
      <c r="AH1925" s="19" t="s">
        <v>8336</v>
      </c>
      <c r="AI1925" s="19" t="s">
        <v>8297</v>
      </c>
      <c r="AJ1925" s="19" t="s">
        <v>8298</v>
      </c>
      <c r="AK1925" s="19" t="str">
        <v>tier - 2</v>
      </c>
      <c r="AL1925" s="19" t="str">
        <v>tier - 3</v>
      </c>
      <c r="AT1925" s="19" t="s">
        <v>8330</v>
      </c>
      <c r="AU1925" s="19" t="str">
        <v>R1011</v>
      </c>
      <c r="BD1925" s="39">
        <v>1972</v>
      </c>
      <c r="BE1925" s="19" t="str">
        <f t="shared" si="324"/>
        <v>Sep</v>
      </c>
      <c r="BF1925" s="19">
        <v>14</v>
      </c>
      <c r="BG1925" s="40">
        <f t="shared" si="325"/>
        <v>26556</v>
      </c>
      <c r="BM1925" s="39">
        <v>1975</v>
      </c>
      <c r="BN1925" s="19" t="str">
        <f t="shared" si="326"/>
        <v>Jun</v>
      </c>
      <c r="BO1925" s="19">
        <v>13</v>
      </c>
      <c r="BP1925" s="40">
        <f t="shared" si="323"/>
        <v>27558</v>
      </c>
      <c r="BQ1925" s="19">
        <f ca="1" t="shared" si="327"/>
        <v>50</v>
      </c>
      <c r="BU1925" s="19">
        <v>24535.7</v>
      </c>
      <c r="BV1925" s="41">
        <v>24535.7</v>
      </c>
    </row>
    <row r="1926" spans="1:74">
      <c r="A1926" s="19" t="s">
        <v>6894</v>
      </c>
      <c r="B1926" s="39">
        <v>1970</v>
      </c>
      <c r="C1926" s="19">
        <f t="shared" si="331"/>
        <v>1970</v>
      </c>
      <c r="D1926" s="19" t="s">
        <v>8301</v>
      </c>
      <c r="E1926" s="19" t="str">
        <f t="shared" si="330"/>
        <v>Nov</v>
      </c>
      <c r="F1926" s="19">
        <v>26</v>
      </c>
      <c r="G1926" s="40">
        <f t="shared" si="332"/>
        <v>25898</v>
      </c>
      <c r="H1926" s="19">
        <v>3</v>
      </c>
      <c r="I1926" s="19">
        <v>24869.84</v>
      </c>
      <c r="J1926" s="41">
        <v>24869.84</v>
      </c>
      <c r="K1926" s="19" t="s">
        <v>8297</v>
      </c>
      <c r="L1926" s="19" t="str">
        <v>tier - 2</v>
      </c>
      <c r="M1926" s="19" t="s">
        <v>8297</v>
      </c>
      <c r="N1926" s="19" t="str">
        <v>tier - 2</v>
      </c>
      <c r="O1926" s="19" t="s">
        <v>8333</v>
      </c>
      <c r="P1926" s="19" t="str">
        <v>R1016</v>
      </c>
      <c r="Q1926" s="19">
        <f ca="1" t="shared" si="333"/>
        <v>54</v>
      </c>
      <c r="R1926" s="29"/>
      <c r="U1926" s="19" t="s">
        <v>8301</v>
      </c>
      <c r="V1926" s="19" t="str">
        <f t="shared" si="328"/>
        <v>Nov</v>
      </c>
      <c r="X1926" s="19">
        <f t="shared" si="329"/>
        <v>1970</v>
      </c>
      <c r="AG1926" s="19" t="s">
        <v>6870</v>
      </c>
      <c r="AH1926" s="19" t="s">
        <v>8336</v>
      </c>
      <c r="AI1926" s="19" t="s">
        <v>8297</v>
      </c>
      <c r="AJ1926" s="19" t="s">
        <v>8297</v>
      </c>
      <c r="AK1926" s="19" t="str">
        <v>tier - 2</v>
      </c>
      <c r="AL1926" s="19" t="str">
        <v>tier - 2</v>
      </c>
      <c r="AT1926" s="19" t="s">
        <v>8315</v>
      </c>
      <c r="AU1926" s="19" t="str">
        <v>R1012</v>
      </c>
      <c r="BD1926" s="39">
        <v>1975</v>
      </c>
      <c r="BE1926" s="19" t="str">
        <f t="shared" si="324"/>
        <v>Jun</v>
      </c>
      <c r="BF1926" s="19">
        <v>13</v>
      </c>
      <c r="BG1926" s="40">
        <f t="shared" si="325"/>
        <v>27558</v>
      </c>
      <c r="BM1926" s="39">
        <v>1976</v>
      </c>
      <c r="BN1926" s="19" t="str">
        <f t="shared" si="326"/>
        <v>Oct</v>
      </c>
      <c r="BO1926" s="19">
        <v>12</v>
      </c>
      <c r="BP1926" s="40">
        <f t="shared" si="323"/>
        <v>28045</v>
      </c>
      <c r="BQ1926" s="19">
        <f ca="1" t="shared" si="327"/>
        <v>49</v>
      </c>
      <c r="BU1926" s="19">
        <v>24603.05</v>
      </c>
      <c r="BV1926" s="41">
        <v>24603.05</v>
      </c>
    </row>
    <row r="1927" spans="1:74">
      <c r="A1927" s="19" t="s">
        <v>6898</v>
      </c>
      <c r="B1927" s="39">
        <v>1969</v>
      </c>
      <c r="C1927" s="19">
        <f t="shared" si="331"/>
        <v>1969</v>
      </c>
      <c r="D1927" s="19" t="s">
        <v>8296</v>
      </c>
      <c r="E1927" s="19" t="str">
        <f t="shared" si="330"/>
        <v>Jul</v>
      </c>
      <c r="F1927" s="19">
        <v>23</v>
      </c>
      <c r="G1927" s="40">
        <f t="shared" si="332"/>
        <v>25407</v>
      </c>
      <c r="H1927" s="19">
        <v>3</v>
      </c>
      <c r="I1927" s="19">
        <v>24873.38</v>
      </c>
      <c r="J1927" s="41">
        <v>24873.38</v>
      </c>
      <c r="K1927" s="19" t="s">
        <v>8297</v>
      </c>
      <c r="L1927" s="19" t="str">
        <v>tier - 2</v>
      </c>
      <c r="M1927" s="19" t="s">
        <v>8302</v>
      </c>
      <c r="N1927" s="19" t="str">
        <v>tier - 1</v>
      </c>
      <c r="O1927" s="19" t="s">
        <v>8337</v>
      </c>
      <c r="P1927" s="19" t="str">
        <v>R1024</v>
      </c>
      <c r="Q1927" s="19">
        <f ca="1" t="shared" si="333"/>
        <v>56</v>
      </c>
      <c r="R1927" s="29"/>
      <c r="U1927" s="19" t="s">
        <v>8296</v>
      </c>
      <c r="V1927" s="19" t="str">
        <f t="shared" si="328"/>
        <v>Jul</v>
      </c>
      <c r="X1927" s="19">
        <f t="shared" si="329"/>
        <v>1968</v>
      </c>
      <c r="AG1927" s="19" t="s">
        <v>6873</v>
      </c>
      <c r="AH1927" s="19" t="s">
        <v>8336</v>
      </c>
      <c r="AI1927" s="19" t="s">
        <v>8297</v>
      </c>
      <c r="AJ1927" s="19" t="s">
        <v>8297</v>
      </c>
      <c r="AK1927" s="19" t="str">
        <v>tier - 2</v>
      </c>
      <c r="AL1927" s="19" t="str">
        <v>tier - 2</v>
      </c>
      <c r="AT1927" s="19" t="s">
        <v>8330</v>
      </c>
      <c r="AU1927" s="19" t="str">
        <v>R1011</v>
      </c>
      <c r="BD1927" s="39">
        <v>1976</v>
      </c>
      <c r="BE1927" s="19" t="str">
        <f t="shared" si="324"/>
        <v>Oct</v>
      </c>
      <c r="BF1927" s="19">
        <v>12</v>
      </c>
      <c r="BG1927" s="40">
        <f t="shared" si="325"/>
        <v>28045</v>
      </c>
      <c r="BM1927" s="39">
        <v>1970</v>
      </c>
      <c r="BN1927" s="19" t="str">
        <f t="shared" si="326"/>
        <v>Jun</v>
      </c>
      <c r="BO1927" s="19">
        <v>12</v>
      </c>
      <c r="BP1927" s="40">
        <f t="shared" si="323"/>
        <v>25731</v>
      </c>
      <c r="BQ1927" s="19">
        <f ca="1" t="shared" si="327"/>
        <v>55</v>
      </c>
      <c r="BU1927" s="19">
        <v>24667.42</v>
      </c>
      <c r="BV1927" s="41">
        <v>24667.42</v>
      </c>
    </row>
    <row r="1928" spans="1:74">
      <c r="A1928" s="19" t="s">
        <v>6901</v>
      </c>
      <c r="B1928" s="39">
        <v>1987</v>
      </c>
      <c r="C1928" s="19">
        <f t="shared" si="331"/>
        <v>1987</v>
      </c>
      <c r="D1928" s="19" t="s">
        <v>8303</v>
      </c>
      <c r="E1928" s="19" t="str">
        <f t="shared" si="330"/>
        <v>Jun</v>
      </c>
      <c r="F1928" s="19">
        <v>14</v>
      </c>
      <c r="G1928" s="40">
        <f t="shared" si="332"/>
        <v>31942</v>
      </c>
      <c r="H1928" s="19">
        <v>2</v>
      </c>
      <c r="I1928" s="19">
        <v>24915.05</v>
      </c>
      <c r="J1928" s="41">
        <v>24915.05</v>
      </c>
      <c r="K1928" s="19" t="s">
        <v>8297</v>
      </c>
      <c r="L1928" s="19" t="str">
        <v>tier - 2</v>
      </c>
      <c r="M1928" s="19" t="s">
        <v>8302</v>
      </c>
      <c r="N1928" s="19" t="str">
        <v>tier - 1</v>
      </c>
      <c r="O1928" s="19" t="s">
        <v>8337</v>
      </c>
      <c r="P1928" s="19" t="str">
        <v>R1024</v>
      </c>
      <c r="Q1928" s="19">
        <f ca="1" t="shared" si="333"/>
        <v>38</v>
      </c>
      <c r="R1928" s="29"/>
      <c r="U1928" s="19" t="s">
        <v>8329</v>
      </c>
      <c r="V1928" s="19" t="str">
        <f t="shared" si="328"/>
        <v>Oct</v>
      </c>
      <c r="X1928" s="19">
        <f t="shared" si="329"/>
        <v>1961</v>
      </c>
      <c r="AG1928" s="19" t="s">
        <v>6877</v>
      </c>
      <c r="AH1928" s="19" t="s">
        <v>8336</v>
      </c>
      <c r="AI1928" s="19" t="s">
        <v>8297</v>
      </c>
      <c r="AJ1928" s="19" t="s">
        <v>8298</v>
      </c>
      <c r="AK1928" s="19" t="str">
        <v>tier - 2</v>
      </c>
      <c r="AL1928" s="19" t="str">
        <v>tier - 3</v>
      </c>
      <c r="AT1928" s="19" t="s">
        <v>8299</v>
      </c>
      <c r="AU1928" s="19" t="str">
        <v>R1013</v>
      </c>
      <c r="BD1928" s="39">
        <v>1970</v>
      </c>
      <c r="BE1928" s="19" t="str">
        <f t="shared" si="324"/>
        <v>Jun</v>
      </c>
      <c r="BF1928" s="19">
        <v>12</v>
      </c>
      <c r="BG1928" s="40">
        <f t="shared" si="325"/>
        <v>25731</v>
      </c>
      <c r="BM1928" s="39">
        <v>1996</v>
      </c>
      <c r="BN1928" s="19" t="str">
        <f t="shared" si="326"/>
        <v>Aug</v>
      </c>
      <c r="BO1928" s="19">
        <v>28</v>
      </c>
      <c r="BP1928" s="40">
        <f t="shared" ref="BP1928:BP1991" si="334">DATE(BM1928,MONTH(5&amp;BN1928),BO1928)</f>
        <v>35305</v>
      </c>
      <c r="BQ1928" s="19">
        <f ca="1" t="shared" si="327"/>
        <v>29</v>
      </c>
      <c r="BU1928" s="19">
        <v>24671.66</v>
      </c>
      <c r="BV1928" s="41">
        <v>24671.66</v>
      </c>
    </row>
    <row r="1929" spans="1:74">
      <c r="A1929" s="19" t="s">
        <v>6904</v>
      </c>
      <c r="B1929" s="39">
        <v>1975</v>
      </c>
      <c r="C1929" s="19">
        <f t="shared" si="331"/>
        <v>1975</v>
      </c>
      <c r="D1929" s="19" t="s">
        <v>8301</v>
      </c>
      <c r="E1929" s="19" t="str">
        <f t="shared" si="330"/>
        <v>Nov</v>
      </c>
      <c r="F1929" s="19">
        <v>14</v>
      </c>
      <c r="G1929" s="40">
        <f t="shared" si="332"/>
        <v>27712</v>
      </c>
      <c r="H1929" s="19">
        <v>3</v>
      </c>
      <c r="I1929" s="19">
        <v>24915.22</v>
      </c>
      <c r="J1929" s="41">
        <v>24915.22</v>
      </c>
      <c r="K1929" s="19" t="s">
        <v>8297</v>
      </c>
      <c r="L1929" s="19" t="str">
        <v>tier - 2</v>
      </c>
      <c r="M1929" s="19" t="s">
        <v>8298</v>
      </c>
      <c r="N1929" s="19" t="str">
        <v>tier - 3</v>
      </c>
      <c r="O1929" s="19" t="s">
        <v>8315</v>
      </c>
      <c r="P1929" s="19" t="str">
        <v>R1012</v>
      </c>
      <c r="Q1929" s="19">
        <f ca="1" t="shared" si="333"/>
        <v>49</v>
      </c>
      <c r="R1929" s="29"/>
      <c r="U1929" s="19" t="s">
        <v>8310</v>
      </c>
      <c r="V1929" s="19" t="str">
        <f t="shared" si="328"/>
        <v>Sep</v>
      </c>
      <c r="X1929" s="19">
        <f t="shared" si="329"/>
        <v>1972</v>
      </c>
      <c r="AG1929" s="19" t="s">
        <v>6881</v>
      </c>
      <c r="AH1929" s="19" t="s">
        <v>8336</v>
      </c>
      <c r="AI1929" s="19" t="s">
        <v>8297</v>
      </c>
      <c r="AJ1929" s="19" t="s">
        <v>8302</v>
      </c>
      <c r="AK1929" s="19" t="str">
        <v>tier - 2</v>
      </c>
      <c r="AL1929" s="19" t="str">
        <v>tier - 1</v>
      </c>
      <c r="AT1929" s="19" t="s">
        <v>8337</v>
      </c>
      <c r="AU1929" s="19" t="str">
        <v>R1024</v>
      </c>
      <c r="BD1929" s="39">
        <v>1996</v>
      </c>
      <c r="BE1929" s="19" t="str">
        <f t="shared" ref="BE1929:BE1992" si="335">SUBSTITUTE(D1922,"?","Sep")</f>
        <v>Aug</v>
      </c>
      <c r="BF1929" s="19">
        <v>28</v>
      </c>
      <c r="BG1929" s="40">
        <f t="shared" ref="BG1929:BG1992" si="336">DATE(BD1929,MONTH(5&amp;BE1929),BF1929)</f>
        <v>35305</v>
      </c>
      <c r="BM1929" s="39">
        <v>1992</v>
      </c>
      <c r="BN1929" s="19" t="str">
        <f t="shared" ref="BN1929:BN1992" si="337">SUBSTITUTE(E1923,"?","Sep")</f>
        <v>Oct</v>
      </c>
      <c r="BO1929" s="19">
        <v>11</v>
      </c>
      <c r="BP1929" s="40">
        <f t="shared" si="334"/>
        <v>33888</v>
      </c>
      <c r="BQ1929" s="19">
        <f ca="1" t="shared" ref="BQ1929:BQ1992" si="338">INT((TODAY()-BP1929)/365.25)</f>
        <v>33</v>
      </c>
      <c r="BU1929" s="19">
        <v>24795.04</v>
      </c>
      <c r="BV1929" s="41">
        <v>24795.04</v>
      </c>
    </row>
    <row r="1930" spans="1:74">
      <c r="A1930" s="19" t="s">
        <v>6908</v>
      </c>
      <c r="B1930" s="39">
        <v>1995</v>
      </c>
      <c r="C1930" s="19">
        <f t="shared" si="331"/>
        <v>1995</v>
      </c>
      <c r="D1930" s="19" t="s">
        <v>8326</v>
      </c>
      <c r="E1930" s="19" t="str">
        <f t="shared" si="330"/>
        <v>Dec</v>
      </c>
      <c r="F1930" s="19">
        <v>4</v>
      </c>
      <c r="G1930" s="40">
        <f t="shared" si="332"/>
        <v>35037</v>
      </c>
      <c r="H1930" s="19">
        <v>0</v>
      </c>
      <c r="I1930" s="19">
        <v>25075.97</v>
      </c>
      <c r="J1930" s="41">
        <v>25075.97</v>
      </c>
      <c r="K1930" s="19" t="s">
        <v>8297</v>
      </c>
      <c r="L1930" s="19" t="str">
        <v>tier - 2</v>
      </c>
      <c r="M1930" s="19" t="s">
        <v>8297</v>
      </c>
      <c r="N1930" s="19" t="str">
        <v>tier - 2</v>
      </c>
      <c r="O1930" s="19" t="s">
        <v>8330</v>
      </c>
      <c r="P1930" s="19" t="str">
        <v>R1011</v>
      </c>
      <c r="Q1930" s="19">
        <f ca="1" t="shared" si="333"/>
        <v>29</v>
      </c>
      <c r="R1930" s="29"/>
      <c r="U1930" s="19" t="s">
        <v>8303</v>
      </c>
      <c r="V1930" s="19" t="str">
        <f t="shared" si="328"/>
        <v>Jun</v>
      </c>
      <c r="X1930" s="19">
        <f t="shared" si="329"/>
        <v>1975</v>
      </c>
      <c r="AG1930" s="19" t="s">
        <v>6884</v>
      </c>
      <c r="AH1930" s="19" t="s">
        <v>8336</v>
      </c>
      <c r="AI1930" s="19" t="s">
        <v>8297</v>
      </c>
      <c r="AJ1930" s="19" t="s">
        <v>8298</v>
      </c>
      <c r="AK1930" s="19" t="str">
        <v>tier - 2</v>
      </c>
      <c r="AL1930" s="19" t="str">
        <v>tier - 3</v>
      </c>
      <c r="AT1930" s="19" t="s">
        <v>8330</v>
      </c>
      <c r="AU1930" s="19" t="str">
        <v>R1011</v>
      </c>
      <c r="BD1930" s="39">
        <v>1992</v>
      </c>
      <c r="BE1930" s="19" t="str">
        <f t="shared" si="335"/>
        <v>Oct</v>
      </c>
      <c r="BF1930" s="19">
        <v>11</v>
      </c>
      <c r="BG1930" s="40">
        <f t="shared" si="336"/>
        <v>33888</v>
      </c>
      <c r="BM1930" s="39">
        <v>1994</v>
      </c>
      <c r="BN1930" s="19" t="str">
        <f t="shared" si="337"/>
        <v>Sep</v>
      </c>
      <c r="BO1930" s="19">
        <v>9</v>
      </c>
      <c r="BP1930" s="40">
        <f t="shared" si="334"/>
        <v>34586</v>
      </c>
      <c r="BQ1930" s="19">
        <f ca="1" t="shared" si="338"/>
        <v>31</v>
      </c>
      <c r="BU1930" s="19">
        <v>24817.25</v>
      </c>
      <c r="BV1930" s="41">
        <v>24817.25</v>
      </c>
    </row>
    <row r="1931" spans="1:74">
      <c r="A1931" s="19" t="s">
        <v>6911</v>
      </c>
      <c r="B1931" s="39">
        <v>1998</v>
      </c>
      <c r="C1931" s="19">
        <f t="shared" si="331"/>
        <v>1998</v>
      </c>
      <c r="D1931" s="19" t="s">
        <v>8303</v>
      </c>
      <c r="E1931" s="19" t="str">
        <f t="shared" si="330"/>
        <v>Jun</v>
      </c>
      <c r="F1931" s="19">
        <v>14</v>
      </c>
      <c r="G1931" s="40">
        <f t="shared" si="332"/>
        <v>35960</v>
      </c>
      <c r="H1931" s="19">
        <v>0</v>
      </c>
      <c r="I1931" s="19">
        <v>25081.77</v>
      </c>
      <c r="J1931" s="41">
        <v>25081.77</v>
      </c>
      <c r="K1931" s="19" t="s">
        <v>8297</v>
      </c>
      <c r="L1931" s="19" t="str">
        <v>tier - 2</v>
      </c>
      <c r="M1931" s="19" t="s">
        <v>8297</v>
      </c>
      <c r="N1931" s="19" t="str">
        <v>tier - 2</v>
      </c>
      <c r="O1931" s="19" t="s">
        <v>8299</v>
      </c>
      <c r="P1931" s="19" t="str">
        <v>R1013</v>
      </c>
      <c r="Q1931" s="19">
        <f ca="1" t="shared" si="333"/>
        <v>27</v>
      </c>
      <c r="R1931" s="29"/>
      <c r="U1931" s="19" t="s">
        <v>8329</v>
      </c>
      <c r="V1931" s="19" t="str">
        <f t="shared" si="328"/>
        <v>Oct</v>
      </c>
      <c r="X1931" s="19">
        <f t="shared" si="329"/>
        <v>1976</v>
      </c>
      <c r="AG1931" s="19" t="s">
        <v>6887</v>
      </c>
      <c r="AH1931" s="19" t="s">
        <v>8336</v>
      </c>
      <c r="AI1931" s="19" t="s">
        <v>8297</v>
      </c>
      <c r="AJ1931" s="19" t="s">
        <v>8297</v>
      </c>
      <c r="AK1931" s="19" t="str">
        <v>tier - 2</v>
      </c>
      <c r="AL1931" s="19" t="str">
        <v>tier - 2</v>
      </c>
      <c r="AT1931" s="19" t="s">
        <v>8330</v>
      </c>
      <c r="AU1931" s="19" t="str">
        <v>R1011</v>
      </c>
      <c r="BD1931" s="39">
        <v>1994</v>
      </c>
      <c r="BE1931" s="19" t="str">
        <f t="shared" si="335"/>
        <v>Sep</v>
      </c>
      <c r="BF1931" s="19">
        <v>9</v>
      </c>
      <c r="BG1931" s="40">
        <f t="shared" si="336"/>
        <v>34586</v>
      </c>
      <c r="BM1931" s="39">
        <v>1995</v>
      </c>
      <c r="BN1931" s="19" t="str">
        <f t="shared" si="337"/>
        <v>Jun</v>
      </c>
      <c r="BO1931" s="19">
        <v>10</v>
      </c>
      <c r="BP1931" s="40">
        <f t="shared" si="334"/>
        <v>34860</v>
      </c>
      <c r="BQ1931" s="19">
        <f ca="1" t="shared" si="338"/>
        <v>30</v>
      </c>
      <c r="BU1931" s="19">
        <v>24863.25</v>
      </c>
      <c r="BV1931" s="41">
        <v>24863.25</v>
      </c>
    </row>
    <row r="1932" spans="1:74">
      <c r="A1932" s="19" t="s">
        <v>6914</v>
      </c>
      <c r="B1932" s="39">
        <v>1998</v>
      </c>
      <c r="C1932" s="19">
        <f t="shared" si="331"/>
        <v>1998</v>
      </c>
      <c r="D1932" s="19" t="s">
        <v>8301</v>
      </c>
      <c r="E1932" s="19" t="str">
        <f t="shared" si="330"/>
        <v>Nov</v>
      </c>
      <c r="F1932" s="19">
        <v>24</v>
      </c>
      <c r="G1932" s="40">
        <f t="shared" si="332"/>
        <v>36123</v>
      </c>
      <c r="H1932" s="19">
        <v>0</v>
      </c>
      <c r="I1932" s="19">
        <v>25127.22</v>
      </c>
      <c r="J1932" s="41">
        <v>25127.22</v>
      </c>
      <c r="K1932" s="19" t="s">
        <v>8297</v>
      </c>
      <c r="L1932" s="19" t="str">
        <v>tier - 2</v>
      </c>
      <c r="M1932" s="19" t="s">
        <v>8298</v>
      </c>
      <c r="N1932" s="19" t="str">
        <v>tier - 3</v>
      </c>
      <c r="O1932" s="19" t="s">
        <v>8330</v>
      </c>
      <c r="P1932" s="19" t="str">
        <v>R1011</v>
      </c>
      <c r="Q1932" s="19">
        <f ca="1" t="shared" si="333"/>
        <v>26</v>
      </c>
      <c r="R1932" s="29"/>
      <c r="U1932" s="19" t="s">
        <v>8303</v>
      </c>
      <c r="V1932" s="19" t="str">
        <f t="shared" si="328"/>
        <v>Jun</v>
      </c>
      <c r="X1932" s="19">
        <f t="shared" si="329"/>
        <v>1970</v>
      </c>
      <c r="AG1932" s="19" t="s">
        <v>6891</v>
      </c>
      <c r="AH1932" s="19" t="s">
        <v>8336</v>
      </c>
      <c r="AI1932" s="19" t="s">
        <v>8297</v>
      </c>
      <c r="AJ1932" s="19" t="s">
        <v>8298</v>
      </c>
      <c r="AK1932" s="19" t="str">
        <v>tier - 2</v>
      </c>
      <c r="AL1932" s="19" t="str">
        <v>tier - 3</v>
      </c>
      <c r="AT1932" s="19" t="s">
        <v>8330</v>
      </c>
      <c r="AU1932" s="19" t="str">
        <v>R1011</v>
      </c>
      <c r="BD1932" s="39">
        <v>1995</v>
      </c>
      <c r="BE1932" s="19" t="str">
        <f t="shared" si="335"/>
        <v>Jun</v>
      </c>
      <c r="BF1932" s="19">
        <v>10</v>
      </c>
      <c r="BG1932" s="40">
        <f t="shared" si="336"/>
        <v>34860</v>
      </c>
      <c r="BM1932" s="39">
        <v>1970</v>
      </c>
      <c r="BN1932" s="19" t="str">
        <f t="shared" si="337"/>
        <v>Nov</v>
      </c>
      <c r="BO1932" s="19">
        <v>26</v>
      </c>
      <c r="BP1932" s="40">
        <f t="shared" si="334"/>
        <v>25898</v>
      </c>
      <c r="BQ1932" s="19">
        <f ca="1" t="shared" si="338"/>
        <v>54</v>
      </c>
      <c r="BU1932" s="19">
        <v>24869.84</v>
      </c>
      <c r="BV1932" s="41">
        <v>24869.84</v>
      </c>
    </row>
    <row r="1933" spans="1:74">
      <c r="A1933" s="19" t="s">
        <v>6918</v>
      </c>
      <c r="B1933" s="39">
        <v>1975</v>
      </c>
      <c r="C1933" s="19">
        <f t="shared" si="331"/>
        <v>1975</v>
      </c>
      <c r="D1933" s="19" t="s">
        <v>8326</v>
      </c>
      <c r="E1933" s="19" t="str">
        <f t="shared" si="330"/>
        <v>Dec</v>
      </c>
      <c r="F1933" s="19">
        <v>14</v>
      </c>
      <c r="G1933" s="40">
        <f t="shared" si="332"/>
        <v>27742</v>
      </c>
      <c r="H1933" s="19">
        <v>3</v>
      </c>
      <c r="I1933" s="19">
        <v>25309.49</v>
      </c>
      <c r="J1933" s="41">
        <v>25309.49</v>
      </c>
      <c r="K1933" s="19" t="s">
        <v>8297</v>
      </c>
      <c r="L1933" s="19" t="str">
        <v>tier - 2</v>
      </c>
      <c r="M1933" s="19" t="s">
        <v>8302</v>
      </c>
      <c r="N1933" s="19" t="str">
        <v>tier - 1</v>
      </c>
      <c r="O1933" s="19" t="s">
        <v>8330</v>
      </c>
      <c r="P1933" s="19" t="str">
        <v>R1011</v>
      </c>
      <c r="Q1933" s="19">
        <f ca="1" t="shared" si="333"/>
        <v>49</v>
      </c>
      <c r="R1933" s="29"/>
      <c r="U1933" s="19" t="s">
        <v>8328</v>
      </c>
      <c r="V1933" s="19" t="str">
        <f t="shared" si="328"/>
        <v>Aug</v>
      </c>
      <c r="X1933" s="19">
        <f t="shared" si="329"/>
        <v>1996</v>
      </c>
      <c r="AG1933" s="19" t="s">
        <v>6894</v>
      </c>
      <c r="AH1933" s="19" t="s">
        <v>8336</v>
      </c>
      <c r="AI1933" s="19" t="s">
        <v>8297</v>
      </c>
      <c r="AJ1933" s="19" t="s">
        <v>8297</v>
      </c>
      <c r="AK1933" s="19" t="str">
        <v>tier - 2</v>
      </c>
      <c r="AL1933" s="19" t="str">
        <v>tier - 2</v>
      </c>
      <c r="AT1933" s="19" t="s">
        <v>8333</v>
      </c>
      <c r="AU1933" s="19" t="str">
        <v>R1016</v>
      </c>
      <c r="BD1933" s="39">
        <v>1970</v>
      </c>
      <c r="BE1933" s="19" t="str">
        <f t="shared" si="335"/>
        <v>Nov</v>
      </c>
      <c r="BF1933" s="19">
        <v>26</v>
      </c>
      <c r="BG1933" s="40">
        <f t="shared" si="336"/>
        <v>25898</v>
      </c>
      <c r="BM1933" s="39">
        <v>1969</v>
      </c>
      <c r="BN1933" s="19" t="str">
        <f t="shared" si="337"/>
        <v>Jul</v>
      </c>
      <c r="BO1933" s="19">
        <v>23</v>
      </c>
      <c r="BP1933" s="40">
        <f t="shared" si="334"/>
        <v>25407</v>
      </c>
      <c r="BQ1933" s="19">
        <f ca="1" t="shared" si="338"/>
        <v>56</v>
      </c>
      <c r="BU1933" s="19">
        <v>24873.38</v>
      </c>
      <c r="BV1933" s="41">
        <v>24873.38</v>
      </c>
    </row>
    <row r="1934" spans="1:74">
      <c r="A1934" s="19" t="s">
        <v>6921</v>
      </c>
      <c r="B1934" s="39">
        <v>1972</v>
      </c>
      <c r="C1934" s="19">
        <f t="shared" si="331"/>
        <v>1972</v>
      </c>
      <c r="D1934" s="19" t="s">
        <v>8310</v>
      </c>
      <c r="E1934" s="19" t="str">
        <f t="shared" si="330"/>
        <v>Sep</v>
      </c>
      <c r="F1934" s="19">
        <v>26</v>
      </c>
      <c r="G1934" s="40">
        <f t="shared" si="332"/>
        <v>26568</v>
      </c>
      <c r="H1934" s="19">
        <v>2</v>
      </c>
      <c r="I1934" s="19">
        <v>25333.33</v>
      </c>
      <c r="J1934" s="41">
        <v>25333.33</v>
      </c>
      <c r="K1934" s="19" t="s">
        <v>8297</v>
      </c>
      <c r="L1934" s="19" t="str">
        <v>tier - 2</v>
      </c>
      <c r="M1934" s="19" t="s">
        <v>8297</v>
      </c>
      <c r="N1934" s="19" t="str">
        <v>tier - 2</v>
      </c>
      <c r="O1934" s="19" t="s">
        <v>8341</v>
      </c>
      <c r="P1934" s="19" t="str">
        <v>R1017</v>
      </c>
      <c r="Q1934" s="19">
        <f ca="1" t="shared" si="333"/>
        <v>53</v>
      </c>
      <c r="R1934" s="29"/>
      <c r="U1934" s="19" t="s">
        <v>8329</v>
      </c>
      <c r="V1934" s="19" t="str">
        <f t="shared" ref="V1934:V1997" si="339">SUBSTITUTE(U1934,"?","Sep")</f>
        <v>Oct</v>
      </c>
      <c r="X1934" s="19">
        <f t="shared" ref="X1934:X1997" si="340">IF(B1923="?",ROUND(AVERAGE($B$2:$B$2355),0),B1923)</f>
        <v>1992</v>
      </c>
      <c r="AG1934" s="19" t="s">
        <v>6898</v>
      </c>
      <c r="AH1934" s="19" t="s">
        <v>8336</v>
      </c>
      <c r="AI1934" s="19" t="s">
        <v>8297</v>
      </c>
      <c r="AJ1934" s="19" t="s">
        <v>8302</v>
      </c>
      <c r="AK1934" s="19" t="str">
        <v>tier - 2</v>
      </c>
      <c r="AL1934" s="19" t="str">
        <v>tier - 1</v>
      </c>
      <c r="AT1934" s="19" t="s">
        <v>8337</v>
      </c>
      <c r="AU1934" s="19" t="str">
        <v>R1024</v>
      </c>
      <c r="BD1934" s="39">
        <v>1969</v>
      </c>
      <c r="BE1934" s="19" t="str">
        <f t="shared" si="335"/>
        <v>Jul</v>
      </c>
      <c r="BF1934" s="19">
        <v>23</v>
      </c>
      <c r="BG1934" s="40">
        <f t="shared" si="336"/>
        <v>25407</v>
      </c>
      <c r="BM1934" s="39">
        <v>1987</v>
      </c>
      <c r="BN1934" s="19" t="str">
        <f t="shared" si="337"/>
        <v>Jun</v>
      </c>
      <c r="BO1934" s="19">
        <v>14</v>
      </c>
      <c r="BP1934" s="40">
        <f t="shared" si="334"/>
        <v>31942</v>
      </c>
      <c r="BQ1934" s="19">
        <f ca="1" t="shared" si="338"/>
        <v>38</v>
      </c>
      <c r="BU1934" s="19">
        <v>24915.05</v>
      </c>
      <c r="BV1934" s="41">
        <v>24915.05</v>
      </c>
    </row>
    <row r="1935" spans="1:74">
      <c r="A1935" s="19" t="s">
        <v>6924</v>
      </c>
      <c r="B1935" s="39">
        <v>1968</v>
      </c>
      <c r="C1935" s="19">
        <f t="shared" si="331"/>
        <v>1968</v>
      </c>
      <c r="D1935" s="19" t="s">
        <v>8328</v>
      </c>
      <c r="E1935" s="19" t="str">
        <f t="shared" si="330"/>
        <v>Aug</v>
      </c>
      <c r="F1935" s="19">
        <v>22</v>
      </c>
      <c r="G1935" s="40">
        <f t="shared" si="332"/>
        <v>25072</v>
      </c>
      <c r="H1935" s="19">
        <v>3</v>
      </c>
      <c r="I1935" s="19">
        <v>25382.3</v>
      </c>
      <c r="J1935" s="41">
        <v>25382.3</v>
      </c>
      <c r="K1935" s="19" t="s">
        <v>8297</v>
      </c>
      <c r="L1935" s="19" t="str">
        <v>tier - 2</v>
      </c>
      <c r="M1935" s="19" t="s">
        <v>8297</v>
      </c>
      <c r="N1935" s="19" t="str">
        <v>tier - 2</v>
      </c>
      <c r="O1935" s="19" t="s">
        <v>8330</v>
      </c>
      <c r="P1935" s="19" t="str">
        <v>R1011</v>
      </c>
      <c r="Q1935" s="19">
        <f ca="1" t="shared" si="333"/>
        <v>57</v>
      </c>
      <c r="R1935" s="29"/>
      <c r="U1935" s="19" t="s">
        <v>8310</v>
      </c>
      <c r="V1935" s="19" t="str">
        <f t="shared" si="339"/>
        <v>Sep</v>
      </c>
      <c r="X1935" s="19">
        <f t="shared" si="340"/>
        <v>1994</v>
      </c>
      <c r="AG1935" s="19" t="s">
        <v>6901</v>
      </c>
      <c r="AH1935" s="19" t="s">
        <v>8336</v>
      </c>
      <c r="AI1935" s="19" t="s">
        <v>8297</v>
      </c>
      <c r="AJ1935" s="19" t="s">
        <v>8302</v>
      </c>
      <c r="AK1935" s="19" t="str">
        <v>tier - 2</v>
      </c>
      <c r="AL1935" s="19" t="str">
        <v>tier - 1</v>
      </c>
      <c r="AT1935" s="19" t="s">
        <v>8337</v>
      </c>
      <c r="AU1935" s="19" t="str">
        <v>R1024</v>
      </c>
      <c r="BD1935" s="39">
        <v>1987</v>
      </c>
      <c r="BE1935" s="19" t="str">
        <f t="shared" si="335"/>
        <v>Jun</v>
      </c>
      <c r="BF1935" s="19">
        <v>14</v>
      </c>
      <c r="BG1935" s="40">
        <f t="shared" si="336"/>
        <v>31942</v>
      </c>
      <c r="BM1935" s="39">
        <v>1975</v>
      </c>
      <c r="BN1935" s="19" t="str">
        <f t="shared" si="337"/>
        <v>Nov</v>
      </c>
      <c r="BO1935" s="19">
        <v>14</v>
      </c>
      <c r="BP1935" s="40">
        <f t="shared" si="334"/>
        <v>27712</v>
      </c>
      <c r="BQ1935" s="19">
        <f ca="1" t="shared" si="338"/>
        <v>49</v>
      </c>
      <c r="BU1935" s="19">
        <v>24915.22</v>
      </c>
      <c r="BV1935" s="41">
        <v>24915.22</v>
      </c>
    </row>
    <row r="1936" spans="1:74">
      <c r="A1936" s="19" t="s">
        <v>6926</v>
      </c>
      <c r="B1936" s="39">
        <v>1968</v>
      </c>
      <c r="C1936" s="19">
        <f t="shared" si="331"/>
        <v>1968</v>
      </c>
      <c r="D1936" s="19" t="s">
        <v>8326</v>
      </c>
      <c r="E1936" s="19" t="str">
        <f t="shared" si="330"/>
        <v>Dec</v>
      </c>
      <c r="F1936" s="19">
        <v>11</v>
      </c>
      <c r="G1936" s="40">
        <f t="shared" si="332"/>
        <v>25183</v>
      </c>
      <c r="H1936" s="19">
        <v>1</v>
      </c>
      <c r="I1936" s="19">
        <v>25517.11</v>
      </c>
      <c r="J1936" s="41">
        <v>25517.11</v>
      </c>
      <c r="K1936" s="19" t="s">
        <v>8297</v>
      </c>
      <c r="L1936" s="19" t="str">
        <v>tier - 2</v>
      </c>
      <c r="M1936" s="19" t="s">
        <v>8298</v>
      </c>
      <c r="N1936" s="19" t="str">
        <v>tier - 3</v>
      </c>
      <c r="O1936" s="19" t="s">
        <v>8341</v>
      </c>
      <c r="P1936" s="19" t="str">
        <v>R1017</v>
      </c>
      <c r="Q1936" s="19">
        <f ca="1" t="shared" si="333"/>
        <v>56</v>
      </c>
      <c r="R1936" s="29"/>
      <c r="U1936" s="19" t="s">
        <v>8303</v>
      </c>
      <c r="V1936" s="19" t="str">
        <f t="shared" si="339"/>
        <v>Jun</v>
      </c>
      <c r="X1936" s="19">
        <f t="shared" si="340"/>
        <v>1995</v>
      </c>
      <c r="AG1936" s="19" t="s">
        <v>6904</v>
      </c>
      <c r="AH1936" s="19" t="s">
        <v>8336</v>
      </c>
      <c r="AI1936" s="19" t="s">
        <v>8297</v>
      </c>
      <c r="AJ1936" s="19" t="s">
        <v>8298</v>
      </c>
      <c r="AK1936" s="19" t="str">
        <v>tier - 2</v>
      </c>
      <c r="AL1936" s="19" t="str">
        <v>tier - 3</v>
      </c>
      <c r="AT1936" s="19" t="s">
        <v>8315</v>
      </c>
      <c r="AU1936" s="19" t="str">
        <v>R1012</v>
      </c>
      <c r="BD1936" s="39">
        <v>1975</v>
      </c>
      <c r="BE1936" s="19" t="str">
        <f t="shared" si="335"/>
        <v>Nov</v>
      </c>
      <c r="BF1936" s="19">
        <v>14</v>
      </c>
      <c r="BG1936" s="40">
        <f t="shared" si="336"/>
        <v>27712</v>
      </c>
      <c r="BM1936" s="39">
        <v>1995</v>
      </c>
      <c r="BN1936" s="19" t="str">
        <f t="shared" si="337"/>
        <v>Dec</v>
      </c>
      <c r="BO1936" s="19">
        <v>4</v>
      </c>
      <c r="BP1936" s="40">
        <f t="shared" si="334"/>
        <v>35037</v>
      </c>
      <c r="BQ1936" s="19">
        <f ca="1" t="shared" si="338"/>
        <v>29</v>
      </c>
      <c r="BU1936" s="19">
        <v>25075.97</v>
      </c>
      <c r="BV1936" s="41">
        <v>25075.97</v>
      </c>
    </row>
    <row r="1937" spans="1:74">
      <c r="A1937" s="19" t="s">
        <v>6930</v>
      </c>
      <c r="B1937" s="39">
        <v>2001</v>
      </c>
      <c r="C1937" s="19">
        <f t="shared" si="331"/>
        <v>2001</v>
      </c>
      <c r="D1937" s="19" t="s">
        <v>8328</v>
      </c>
      <c r="E1937" s="19" t="str">
        <f t="shared" si="330"/>
        <v>Aug</v>
      </c>
      <c r="F1937" s="19">
        <v>2</v>
      </c>
      <c r="G1937" s="40">
        <f t="shared" si="332"/>
        <v>37105</v>
      </c>
      <c r="H1937" s="19">
        <v>0</v>
      </c>
      <c r="I1937" s="19">
        <v>25648.98</v>
      </c>
      <c r="J1937" s="41">
        <v>25648.98</v>
      </c>
      <c r="K1937" s="19" t="s">
        <v>8297</v>
      </c>
      <c r="L1937" s="19" t="str">
        <v>tier - 2</v>
      </c>
      <c r="M1937" s="19" t="s">
        <v>8302</v>
      </c>
      <c r="N1937" s="19" t="str">
        <v>tier - 1</v>
      </c>
      <c r="O1937" s="19" t="s">
        <v>8330</v>
      </c>
      <c r="P1937" s="19" t="str">
        <v>R1011</v>
      </c>
      <c r="Q1937" s="19">
        <f ca="1" t="shared" si="333"/>
        <v>24</v>
      </c>
      <c r="R1937" s="29"/>
      <c r="U1937" s="19" t="s">
        <v>8301</v>
      </c>
      <c r="V1937" s="19" t="str">
        <f t="shared" si="339"/>
        <v>Nov</v>
      </c>
      <c r="X1937" s="19">
        <f t="shared" si="340"/>
        <v>1970</v>
      </c>
      <c r="AG1937" s="19" t="s">
        <v>6908</v>
      </c>
      <c r="AH1937" s="19" t="s">
        <v>8336</v>
      </c>
      <c r="AI1937" s="19" t="s">
        <v>8297</v>
      </c>
      <c r="AJ1937" s="19" t="s">
        <v>8297</v>
      </c>
      <c r="AK1937" s="19" t="str">
        <v>tier - 2</v>
      </c>
      <c r="AL1937" s="19" t="str">
        <v>tier - 2</v>
      </c>
      <c r="AT1937" s="19" t="s">
        <v>8330</v>
      </c>
      <c r="AU1937" s="19" t="str">
        <v>R1011</v>
      </c>
      <c r="BD1937" s="39">
        <v>1995</v>
      </c>
      <c r="BE1937" s="19" t="str">
        <f t="shared" si="335"/>
        <v>Dec</v>
      </c>
      <c r="BF1937" s="19">
        <v>4</v>
      </c>
      <c r="BG1937" s="40">
        <f t="shared" si="336"/>
        <v>35037</v>
      </c>
      <c r="BM1937" s="39">
        <v>1998</v>
      </c>
      <c r="BN1937" s="19" t="str">
        <f t="shared" si="337"/>
        <v>Jun</v>
      </c>
      <c r="BO1937" s="19">
        <v>14</v>
      </c>
      <c r="BP1937" s="40">
        <f t="shared" si="334"/>
        <v>35960</v>
      </c>
      <c r="BQ1937" s="19">
        <f ca="1" t="shared" si="338"/>
        <v>27</v>
      </c>
      <c r="BU1937" s="19">
        <v>25081.77</v>
      </c>
      <c r="BV1937" s="41">
        <v>25081.77</v>
      </c>
    </row>
    <row r="1938" spans="1:74">
      <c r="A1938" s="19" t="s">
        <v>6934</v>
      </c>
      <c r="B1938" s="39">
        <v>1972</v>
      </c>
      <c r="C1938" s="19">
        <f t="shared" si="331"/>
        <v>1972</v>
      </c>
      <c r="D1938" s="19" t="s">
        <v>8296</v>
      </c>
      <c r="E1938" s="19" t="str">
        <f t="shared" si="330"/>
        <v>Jul</v>
      </c>
      <c r="F1938" s="19">
        <v>17</v>
      </c>
      <c r="G1938" s="40">
        <f t="shared" si="332"/>
        <v>26497</v>
      </c>
      <c r="H1938" s="19">
        <v>0</v>
      </c>
      <c r="I1938" s="19">
        <v>25656.58</v>
      </c>
      <c r="J1938" s="41">
        <v>25656.58</v>
      </c>
      <c r="K1938" s="19" t="s">
        <v>8297</v>
      </c>
      <c r="L1938" s="19" t="str">
        <v>tier - 2</v>
      </c>
      <c r="M1938" s="19" t="s">
        <v>8298</v>
      </c>
      <c r="N1938" s="19" t="str">
        <v>tier - 3</v>
      </c>
      <c r="O1938" s="19" t="s">
        <v>8337</v>
      </c>
      <c r="P1938" s="19" t="str">
        <v>R1024</v>
      </c>
      <c r="Q1938" s="19">
        <f ca="1" t="shared" si="333"/>
        <v>53</v>
      </c>
      <c r="R1938" s="29"/>
      <c r="U1938" s="19" t="s">
        <v>8296</v>
      </c>
      <c r="V1938" s="19" t="str">
        <f t="shared" si="339"/>
        <v>Jul</v>
      </c>
      <c r="X1938" s="19">
        <f t="shared" si="340"/>
        <v>1969</v>
      </c>
      <c r="AG1938" s="19" t="s">
        <v>6911</v>
      </c>
      <c r="AH1938" s="19" t="s">
        <v>8336</v>
      </c>
      <c r="AI1938" s="19" t="s">
        <v>8297</v>
      </c>
      <c r="AJ1938" s="19" t="s">
        <v>8297</v>
      </c>
      <c r="AK1938" s="19" t="str">
        <v>tier - 2</v>
      </c>
      <c r="AL1938" s="19" t="str">
        <v>tier - 2</v>
      </c>
      <c r="AT1938" s="19" t="s">
        <v>8299</v>
      </c>
      <c r="AU1938" s="19" t="str">
        <v>R1013</v>
      </c>
      <c r="BD1938" s="39">
        <v>1998</v>
      </c>
      <c r="BE1938" s="19" t="str">
        <f t="shared" si="335"/>
        <v>Jun</v>
      </c>
      <c r="BF1938" s="19">
        <v>14</v>
      </c>
      <c r="BG1938" s="40">
        <f t="shared" si="336"/>
        <v>35960</v>
      </c>
      <c r="BM1938" s="39">
        <v>1998</v>
      </c>
      <c r="BN1938" s="19" t="str">
        <f t="shared" si="337"/>
        <v>Nov</v>
      </c>
      <c r="BO1938" s="19">
        <v>24</v>
      </c>
      <c r="BP1938" s="40">
        <f t="shared" si="334"/>
        <v>36123</v>
      </c>
      <c r="BQ1938" s="19">
        <f ca="1" t="shared" si="338"/>
        <v>26</v>
      </c>
      <c r="BU1938" s="19">
        <v>25127.22</v>
      </c>
      <c r="BV1938" s="41">
        <v>25127.22</v>
      </c>
    </row>
    <row r="1939" spans="1:74">
      <c r="A1939" s="19" t="s">
        <v>6937</v>
      </c>
      <c r="B1939" s="39">
        <v>1963</v>
      </c>
      <c r="C1939" s="19">
        <f t="shared" si="331"/>
        <v>1963</v>
      </c>
      <c r="D1939" s="19" t="s">
        <v>8328</v>
      </c>
      <c r="E1939" s="19" t="str">
        <f t="shared" si="330"/>
        <v>Aug</v>
      </c>
      <c r="F1939" s="19">
        <v>21</v>
      </c>
      <c r="G1939" s="40">
        <f t="shared" si="332"/>
        <v>23244</v>
      </c>
      <c r="H1939" s="19">
        <v>0</v>
      </c>
      <c r="I1939" s="19">
        <v>25678.78</v>
      </c>
      <c r="J1939" s="41">
        <v>25678.78</v>
      </c>
      <c r="K1939" s="19" t="s">
        <v>8297</v>
      </c>
      <c r="L1939" s="19" t="str">
        <v>tier - 2</v>
      </c>
      <c r="M1939" s="19" t="s">
        <v>8298</v>
      </c>
      <c r="N1939" s="19" t="str">
        <v>tier - 3</v>
      </c>
      <c r="O1939" s="19" t="s">
        <v>8315</v>
      </c>
      <c r="P1939" s="19" t="str">
        <v>R1012</v>
      </c>
      <c r="Q1939" s="19">
        <f ca="1" t="shared" si="333"/>
        <v>62</v>
      </c>
      <c r="R1939" s="29"/>
      <c r="U1939" s="19" t="s">
        <v>8303</v>
      </c>
      <c r="V1939" s="19" t="str">
        <f t="shared" si="339"/>
        <v>Jun</v>
      </c>
      <c r="X1939" s="19">
        <f t="shared" si="340"/>
        <v>1987</v>
      </c>
      <c r="AG1939" s="19" t="s">
        <v>6914</v>
      </c>
      <c r="AH1939" s="19" t="s">
        <v>8336</v>
      </c>
      <c r="AI1939" s="19" t="s">
        <v>8297</v>
      </c>
      <c r="AJ1939" s="19" t="s">
        <v>8298</v>
      </c>
      <c r="AK1939" s="19" t="str">
        <v>tier - 2</v>
      </c>
      <c r="AL1939" s="19" t="str">
        <v>tier - 3</v>
      </c>
      <c r="AT1939" s="19" t="s">
        <v>8330</v>
      </c>
      <c r="AU1939" s="19" t="str">
        <v>R1011</v>
      </c>
      <c r="BD1939" s="39">
        <v>1998</v>
      </c>
      <c r="BE1939" s="19" t="str">
        <f t="shared" si="335"/>
        <v>Nov</v>
      </c>
      <c r="BF1939" s="19">
        <v>24</v>
      </c>
      <c r="BG1939" s="40">
        <f t="shared" si="336"/>
        <v>36123</v>
      </c>
      <c r="BM1939" s="39">
        <v>1975</v>
      </c>
      <c r="BN1939" s="19" t="str">
        <f t="shared" si="337"/>
        <v>Dec</v>
      </c>
      <c r="BO1939" s="19">
        <v>14</v>
      </c>
      <c r="BP1939" s="40">
        <f t="shared" si="334"/>
        <v>27742</v>
      </c>
      <c r="BQ1939" s="19">
        <f ca="1" t="shared" si="338"/>
        <v>49</v>
      </c>
      <c r="BU1939" s="19">
        <v>25309.49</v>
      </c>
      <c r="BV1939" s="41">
        <v>25309.49</v>
      </c>
    </row>
    <row r="1940" spans="1:74">
      <c r="A1940" s="19" t="s">
        <v>6940</v>
      </c>
      <c r="B1940" s="39">
        <v>1970</v>
      </c>
      <c r="C1940" s="19">
        <f t="shared" si="331"/>
        <v>1970</v>
      </c>
      <c r="D1940" s="19" t="s">
        <v>8326</v>
      </c>
      <c r="E1940" s="19" t="str">
        <f t="shared" si="330"/>
        <v>Dec</v>
      </c>
      <c r="F1940" s="19">
        <v>3</v>
      </c>
      <c r="G1940" s="40">
        <f t="shared" si="332"/>
        <v>25905</v>
      </c>
      <c r="H1940" s="19">
        <v>3</v>
      </c>
      <c r="I1940" s="19">
        <v>25992.82</v>
      </c>
      <c r="J1940" s="41">
        <v>25992.82</v>
      </c>
      <c r="K1940" s="19" t="s">
        <v>8297</v>
      </c>
      <c r="L1940" s="19" t="str">
        <v>tier - 2</v>
      </c>
      <c r="M1940" s="19" t="s">
        <v>8297</v>
      </c>
      <c r="N1940" s="19" t="str">
        <v>tier - 2</v>
      </c>
      <c r="O1940" s="19" t="s">
        <v>8299</v>
      </c>
      <c r="P1940" s="19" t="str">
        <v>R1013</v>
      </c>
      <c r="Q1940" s="19">
        <f ca="1" t="shared" si="333"/>
        <v>54</v>
      </c>
      <c r="R1940" s="29"/>
      <c r="U1940" s="19" t="s">
        <v>8301</v>
      </c>
      <c r="V1940" s="19" t="str">
        <f t="shared" si="339"/>
        <v>Nov</v>
      </c>
      <c r="X1940" s="19">
        <f t="shared" si="340"/>
        <v>1975</v>
      </c>
      <c r="AG1940" s="19" t="s">
        <v>6918</v>
      </c>
      <c r="AH1940" s="19" t="s">
        <v>8336</v>
      </c>
      <c r="AI1940" s="19" t="s">
        <v>8297</v>
      </c>
      <c r="AJ1940" s="19" t="s">
        <v>8302</v>
      </c>
      <c r="AK1940" s="19" t="str">
        <v>tier - 2</v>
      </c>
      <c r="AL1940" s="19" t="str">
        <v>tier - 1</v>
      </c>
      <c r="AT1940" s="19" t="s">
        <v>8330</v>
      </c>
      <c r="AU1940" s="19" t="str">
        <v>R1011</v>
      </c>
      <c r="BD1940" s="39">
        <v>1975</v>
      </c>
      <c r="BE1940" s="19" t="str">
        <f t="shared" si="335"/>
        <v>Dec</v>
      </c>
      <c r="BF1940" s="19">
        <v>14</v>
      </c>
      <c r="BG1940" s="40">
        <f t="shared" si="336"/>
        <v>27742</v>
      </c>
      <c r="BM1940" s="39">
        <v>1972</v>
      </c>
      <c r="BN1940" s="19" t="str">
        <f t="shared" si="337"/>
        <v>Sep</v>
      </c>
      <c r="BO1940" s="19">
        <v>26</v>
      </c>
      <c r="BP1940" s="40">
        <f t="shared" si="334"/>
        <v>26568</v>
      </c>
      <c r="BQ1940" s="19">
        <f ca="1" t="shared" si="338"/>
        <v>53</v>
      </c>
      <c r="BU1940" s="19">
        <v>25333.33</v>
      </c>
      <c r="BV1940" s="41">
        <v>25333.33</v>
      </c>
    </row>
    <row r="1941" spans="1:74">
      <c r="A1941" s="19" t="s">
        <v>6944</v>
      </c>
      <c r="B1941" s="39">
        <v>2001</v>
      </c>
      <c r="C1941" s="19">
        <f t="shared" si="331"/>
        <v>2001</v>
      </c>
      <c r="D1941" s="19" t="s">
        <v>8303</v>
      </c>
      <c r="E1941" s="19" t="str">
        <f t="shared" si="330"/>
        <v>Jun</v>
      </c>
      <c r="F1941" s="19">
        <v>5</v>
      </c>
      <c r="G1941" s="40">
        <f t="shared" si="332"/>
        <v>37047</v>
      </c>
      <c r="H1941" s="19">
        <v>2</v>
      </c>
      <c r="I1941" s="19">
        <v>26018.95</v>
      </c>
      <c r="J1941" s="41">
        <v>26018.95</v>
      </c>
      <c r="K1941" s="19" t="s">
        <v>8297</v>
      </c>
      <c r="L1941" s="19" t="str">
        <v>tier - 2</v>
      </c>
      <c r="M1941" s="19" t="s">
        <v>8297</v>
      </c>
      <c r="N1941" s="19" t="str">
        <v>tier - 2</v>
      </c>
      <c r="O1941" s="19" t="s">
        <v>8315</v>
      </c>
      <c r="P1941" s="19" t="str">
        <v>R1012</v>
      </c>
      <c r="Q1941" s="19">
        <f ca="1" t="shared" si="333"/>
        <v>24</v>
      </c>
      <c r="R1941" s="29"/>
      <c r="U1941" s="19" t="s">
        <v>8326</v>
      </c>
      <c r="V1941" s="19" t="str">
        <f t="shared" si="339"/>
        <v>Dec</v>
      </c>
      <c r="X1941" s="19">
        <f t="shared" si="340"/>
        <v>1995</v>
      </c>
      <c r="AG1941" s="19" t="s">
        <v>6921</v>
      </c>
      <c r="AH1941" s="19" t="s">
        <v>8336</v>
      </c>
      <c r="AI1941" s="19" t="s">
        <v>8297</v>
      </c>
      <c r="AJ1941" s="19" t="s">
        <v>8297</v>
      </c>
      <c r="AK1941" s="19" t="str">
        <v>tier - 2</v>
      </c>
      <c r="AL1941" s="19" t="str">
        <v>tier - 2</v>
      </c>
      <c r="AT1941" s="19" t="s">
        <v>8341</v>
      </c>
      <c r="AU1941" s="19" t="str">
        <v>R1017</v>
      </c>
      <c r="BD1941" s="39">
        <v>1972</v>
      </c>
      <c r="BE1941" s="19" t="str">
        <f t="shared" si="335"/>
        <v>Sep</v>
      </c>
      <c r="BF1941" s="19">
        <v>26</v>
      </c>
      <c r="BG1941" s="40">
        <f t="shared" si="336"/>
        <v>26568</v>
      </c>
      <c r="BM1941" s="39">
        <v>1968</v>
      </c>
      <c r="BN1941" s="19" t="str">
        <f t="shared" si="337"/>
        <v>Aug</v>
      </c>
      <c r="BO1941" s="19">
        <v>22</v>
      </c>
      <c r="BP1941" s="40">
        <f t="shared" si="334"/>
        <v>25072</v>
      </c>
      <c r="BQ1941" s="19">
        <f ca="1" t="shared" si="338"/>
        <v>57</v>
      </c>
      <c r="BU1941" s="19">
        <v>25382.3</v>
      </c>
      <c r="BV1941" s="41">
        <v>25382.3</v>
      </c>
    </row>
    <row r="1942" spans="1:74">
      <c r="A1942" s="19" t="s">
        <v>6948</v>
      </c>
      <c r="B1942" s="39">
        <v>2000</v>
      </c>
      <c r="C1942" s="19">
        <f t="shared" si="331"/>
        <v>2000</v>
      </c>
      <c r="D1942" s="19" t="s">
        <v>8326</v>
      </c>
      <c r="E1942" s="19" t="str">
        <f t="shared" si="330"/>
        <v>Dec</v>
      </c>
      <c r="F1942" s="19">
        <v>26</v>
      </c>
      <c r="G1942" s="40">
        <f t="shared" si="332"/>
        <v>36886</v>
      </c>
      <c r="H1942" s="19">
        <v>0</v>
      </c>
      <c r="I1942" s="19">
        <v>26026.97</v>
      </c>
      <c r="J1942" s="41">
        <v>26026.97</v>
      </c>
      <c r="K1942" s="19" t="s">
        <v>8297</v>
      </c>
      <c r="L1942" s="19" t="str">
        <v>tier - 2</v>
      </c>
      <c r="M1942" s="19" t="s">
        <v>8298</v>
      </c>
      <c r="N1942" s="19" t="str">
        <v>tier - 3</v>
      </c>
      <c r="O1942" s="19" t="s">
        <v>8330</v>
      </c>
      <c r="P1942" s="19" t="str">
        <v>R1011</v>
      </c>
      <c r="Q1942" s="19">
        <f ca="1" t="shared" si="333"/>
        <v>24</v>
      </c>
      <c r="R1942" s="29"/>
      <c r="U1942" s="19" t="s">
        <v>8303</v>
      </c>
      <c r="V1942" s="19" t="str">
        <f t="shared" si="339"/>
        <v>Jun</v>
      </c>
      <c r="X1942" s="19">
        <f t="shared" si="340"/>
        <v>1998</v>
      </c>
      <c r="AG1942" s="19" t="s">
        <v>6924</v>
      </c>
      <c r="AH1942" s="19" t="s">
        <v>8336</v>
      </c>
      <c r="AI1942" s="19" t="s">
        <v>8297</v>
      </c>
      <c r="AJ1942" s="19" t="s">
        <v>8297</v>
      </c>
      <c r="AK1942" s="19" t="str">
        <v>tier - 2</v>
      </c>
      <c r="AL1942" s="19" t="str">
        <v>tier - 2</v>
      </c>
      <c r="AT1942" s="19" t="s">
        <v>8330</v>
      </c>
      <c r="AU1942" s="19" t="str">
        <v>R1011</v>
      </c>
      <c r="BD1942" s="39">
        <v>1968</v>
      </c>
      <c r="BE1942" s="19" t="str">
        <f t="shared" si="335"/>
        <v>Aug</v>
      </c>
      <c r="BF1942" s="19">
        <v>22</v>
      </c>
      <c r="BG1942" s="40">
        <f t="shared" si="336"/>
        <v>25072</v>
      </c>
      <c r="BM1942" s="39">
        <v>1968</v>
      </c>
      <c r="BN1942" s="19" t="str">
        <f t="shared" si="337"/>
        <v>Dec</v>
      </c>
      <c r="BO1942" s="19">
        <v>11</v>
      </c>
      <c r="BP1942" s="40">
        <f t="shared" si="334"/>
        <v>25183</v>
      </c>
      <c r="BQ1942" s="19">
        <f ca="1" t="shared" si="338"/>
        <v>56</v>
      </c>
      <c r="BU1942" s="19">
        <v>25517.11</v>
      </c>
      <c r="BV1942" s="41">
        <v>25517.11</v>
      </c>
    </row>
    <row r="1943" spans="1:74">
      <c r="A1943" s="19" t="s">
        <v>6952</v>
      </c>
      <c r="B1943" s="39">
        <v>1966</v>
      </c>
      <c r="C1943" s="19">
        <f t="shared" si="331"/>
        <v>1966</v>
      </c>
      <c r="D1943" s="19" t="s">
        <v>8296</v>
      </c>
      <c r="E1943" s="19" t="str">
        <f t="shared" si="330"/>
        <v>Jul</v>
      </c>
      <c r="F1943" s="19">
        <v>9</v>
      </c>
      <c r="G1943" s="40">
        <f t="shared" si="332"/>
        <v>24297</v>
      </c>
      <c r="H1943" s="19">
        <v>1</v>
      </c>
      <c r="I1943" s="19">
        <v>26109.33</v>
      </c>
      <c r="J1943" s="41">
        <v>26109.33</v>
      </c>
      <c r="K1943" s="19" t="s">
        <v>8297</v>
      </c>
      <c r="L1943" s="19" t="str">
        <v>tier - 2</v>
      </c>
      <c r="M1943" s="19" t="s">
        <v>8298</v>
      </c>
      <c r="N1943" s="19" t="str">
        <v>tier - 3</v>
      </c>
      <c r="O1943" s="19" t="s">
        <v>8315</v>
      </c>
      <c r="P1943" s="19" t="str">
        <v>R1012</v>
      </c>
      <c r="Q1943" s="19">
        <f ca="1" t="shared" si="333"/>
        <v>59</v>
      </c>
      <c r="R1943" s="29"/>
      <c r="U1943" s="19" t="s">
        <v>8301</v>
      </c>
      <c r="V1943" s="19" t="str">
        <f t="shared" si="339"/>
        <v>Nov</v>
      </c>
      <c r="X1943" s="19">
        <f t="shared" si="340"/>
        <v>1998</v>
      </c>
      <c r="AG1943" s="19" t="s">
        <v>6926</v>
      </c>
      <c r="AH1943" s="19" t="s">
        <v>8336</v>
      </c>
      <c r="AI1943" s="19" t="s">
        <v>8297</v>
      </c>
      <c r="AJ1943" s="19" t="s">
        <v>8298</v>
      </c>
      <c r="AK1943" s="19" t="str">
        <v>tier - 2</v>
      </c>
      <c r="AL1943" s="19" t="str">
        <v>tier - 3</v>
      </c>
      <c r="AT1943" s="19" t="s">
        <v>8341</v>
      </c>
      <c r="AU1943" s="19" t="str">
        <v>R1017</v>
      </c>
      <c r="BD1943" s="39">
        <v>1968</v>
      </c>
      <c r="BE1943" s="19" t="str">
        <f t="shared" si="335"/>
        <v>Dec</v>
      </c>
      <c r="BF1943" s="19">
        <v>11</v>
      </c>
      <c r="BG1943" s="40">
        <f t="shared" si="336"/>
        <v>25183</v>
      </c>
      <c r="BM1943" s="39">
        <v>2001</v>
      </c>
      <c r="BN1943" s="19" t="str">
        <f t="shared" si="337"/>
        <v>Aug</v>
      </c>
      <c r="BO1943" s="19">
        <v>2</v>
      </c>
      <c r="BP1943" s="40">
        <f t="shared" si="334"/>
        <v>37105</v>
      </c>
      <c r="BQ1943" s="19">
        <f ca="1" t="shared" si="338"/>
        <v>24</v>
      </c>
      <c r="BU1943" s="19">
        <v>25648.98</v>
      </c>
      <c r="BV1943" s="41">
        <v>25648.98</v>
      </c>
    </row>
    <row r="1944" spans="1:74">
      <c r="A1944" s="19" t="s">
        <v>6954</v>
      </c>
      <c r="B1944" s="39">
        <v>2002</v>
      </c>
      <c r="C1944" s="19">
        <f t="shared" si="331"/>
        <v>2002</v>
      </c>
      <c r="D1944" s="19" t="s">
        <v>8329</v>
      </c>
      <c r="E1944" s="19" t="str">
        <f t="shared" si="330"/>
        <v>Oct</v>
      </c>
      <c r="F1944" s="19">
        <v>11</v>
      </c>
      <c r="G1944" s="40">
        <f t="shared" si="332"/>
        <v>37540</v>
      </c>
      <c r="H1944" s="19">
        <v>0</v>
      </c>
      <c r="I1944" s="19">
        <v>26125.67</v>
      </c>
      <c r="J1944" s="41">
        <v>26125.67</v>
      </c>
      <c r="K1944" s="19" t="s">
        <v>8297</v>
      </c>
      <c r="L1944" s="19" t="str">
        <v>tier - 2</v>
      </c>
      <c r="M1944" s="19" t="s">
        <v>8302</v>
      </c>
      <c r="N1944" s="19" t="str">
        <v>tier - 1</v>
      </c>
      <c r="O1944" s="19" t="s">
        <v>8299</v>
      </c>
      <c r="P1944" s="19" t="str">
        <v>R1013</v>
      </c>
      <c r="Q1944" s="19">
        <f ca="1" t="shared" si="333"/>
        <v>23</v>
      </c>
      <c r="R1944" s="29"/>
      <c r="U1944" s="19" t="s">
        <v>8326</v>
      </c>
      <c r="V1944" s="19" t="str">
        <f t="shared" si="339"/>
        <v>Dec</v>
      </c>
      <c r="X1944" s="19">
        <f t="shared" si="340"/>
        <v>1975</v>
      </c>
      <c r="AG1944" s="19" t="s">
        <v>6930</v>
      </c>
      <c r="AH1944" s="19" t="s">
        <v>8336</v>
      </c>
      <c r="AI1944" s="19" t="s">
        <v>8297</v>
      </c>
      <c r="AJ1944" s="19" t="s">
        <v>8302</v>
      </c>
      <c r="AK1944" s="19" t="str">
        <v>tier - 2</v>
      </c>
      <c r="AL1944" s="19" t="str">
        <v>tier - 1</v>
      </c>
      <c r="AT1944" s="19" t="s">
        <v>8330</v>
      </c>
      <c r="AU1944" s="19" t="str">
        <v>R1011</v>
      </c>
      <c r="BD1944" s="39">
        <v>2001</v>
      </c>
      <c r="BE1944" s="19" t="str">
        <f t="shared" si="335"/>
        <v>Aug</v>
      </c>
      <c r="BF1944" s="19">
        <v>2</v>
      </c>
      <c r="BG1944" s="40">
        <f t="shared" si="336"/>
        <v>37105</v>
      </c>
      <c r="BM1944" s="39">
        <v>1972</v>
      </c>
      <c r="BN1944" s="19" t="str">
        <f t="shared" si="337"/>
        <v>Jul</v>
      </c>
      <c r="BO1944" s="19">
        <v>17</v>
      </c>
      <c r="BP1944" s="40">
        <f t="shared" si="334"/>
        <v>26497</v>
      </c>
      <c r="BQ1944" s="19">
        <f ca="1" t="shared" si="338"/>
        <v>53</v>
      </c>
      <c r="BU1944" s="19">
        <v>25656.58</v>
      </c>
      <c r="BV1944" s="41">
        <v>25656.58</v>
      </c>
    </row>
    <row r="1945" spans="1:74">
      <c r="A1945" s="19" t="s">
        <v>6958</v>
      </c>
      <c r="B1945" s="39">
        <v>1973</v>
      </c>
      <c r="C1945" s="19">
        <f t="shared" si="331"/>
        <v>1973</v>
      </c>
      <c r="D1945" s="19" t="s">
        <v>8296</v>
      </c>
      <c r="E1945" s="19" t="str">
        <f t="shared" si="330"/>
        <v>Jul</v>
      </c>
      <c r="F1945" s="19">
        <v>7</v>
      </c>
      <c r="G1945" s="40">
        <f t="shared" si="332"/>
        <v>26852</v>
      </c>
      <c r="H1945" s="19">
        <v>1</v>
      </c>
      <c r="I1945" s="19">
        <v>26140.36</v>
      </c>
      <c r="J1945" s="41">
        <v>26140.36</v>
      </c>
      <c r="K1945" s="19" t="s">
        <v>8297</v>
      </c>
      <c r="L1945" s="19" t="str">
        <v>tier - 2</v>
      </c>
      <c r="M1945" s="19" t="s">
        <v>8298</v>
      </c>
      <c r="N1945" s="19" t="str">
        <v>tier - 3</v>
      </c>
      <c r="O1945" s="19" t="s">
        <v>8330</v>
      </c>
      <c r="P1945" s="19" t="str">
        <v>R1011</v>
      </c>
      <c r="Q1945" s="19">
        <f ca="1" t="shared" si="333"/>
        <v>52</v>
      </c>
      <c r="R1945" s="29"/>
      <c r="U1945" s="19" t="s">
        <v>8310</v>
      </c>
      <c r="V1945" s="19" t="str">
        <f t="shared" si="339"/>
        <v>Sep</v>
      </c>
      <c r="X1945" s="19">
        <f t="shared" si="340"/>
        <v>1972</v>
      </c>
      <c r="AG1945" s="19" t="s">
        <v>6934</v>
      </c>
      <c r="AH1945" s="19" t="s">
        <v>8336</v>
      </c>
      <c r="AI1945" s="19" t="s">
        <v>8297</v>
      </c>
      <c r="AJ1945" s="19" t="s">
        <v>8298</v>
      </c>
      <c r="AK1945" s="19" t="str">
        <v>tier - 2</v>
      </c>
      <c r="AL1945" s="19" t="str">
        <v>tier - 3</v>
      </c>
      <c r="AT1945" s="19" t="s">
        <v>8337</v>
      </c>
      <c r="AU1945" s="19" t="str">
        <v>R1024</v>
      </c>
      <c r="BD1945" s="39">
        <v>1972</v>
      </c>
      <c r="BE1945" s="19" t="str">
        <f t="shared" si="335"/>
        <v>Jul</v>
      </c>
      <c r="BF1945" s="19">
        <v>17</v>
      </c>
      <c r="BG1945" s="40">
        <f t="shared" si="336"/>
        <v>26497</v>
      </c>
      <c r="BM1945" s="39">
        <v>1963</v>
      </c>
      <c r="BN1945" s="19" t="str">
        <f t="shared" si="337"/>
        <v>Aug</v>
      </c>
      <c r="BO1945" s="19">
        <v>21</v>
      </c>
      <c r="BP1945" s="40">
        <f t="shared" si="334"/>
        <v>23244</v>
      </c>
      <c r="BQ1945" s="19">
        <f ca="1" t="shared" si="338"/>
        <v>62</v>
      </c>
      <c r="BU1945" s="19">
        <v>25678.78</v>
      </c>
      <c r="BV1945" s="41">
        <v>25678.78</v>
      </c>
    </row>
    <row r="1946" spans="1:74">
      <c r="A1946" s="19" t="s">
        <v>6961</v>
      </c>
      <c r="B1946" s="39">
        <v>1975</v>
      </c>
      <c r="C1946" s="19">
        <f t="shared" si="331"/>
        <v>1975</v>
      </c>
      <c r="D1946" s="19" t="s">
        <v>8303</v>
      </c>
      <c r="E1946" s="19" t="str">
        <f t="shared" si="330"/>
        <v>Jun</v>
      </c>
      <c r="F1946" s="19">
        <v>4</v>
      </c>
      <c r="G1946" s="40">
        <f t="shared" si="332"/>
        <v>27549</v>
      </c>
      <c r="H1946" s="19">
        <v>1</v>
      </c>
      <c r="I1946" s="19">
        <v>26236.58</v>
      </c>
      <c r="J1946" s="41">
        <v>26236.58</v>
      </c>
      <c r="K1946" s="19" t="s">
        <v>8297</v>
      </c>
      <c r="L1946" s="19" t="str">
        <v>tier - 2</v>
      </c>
      <c r="M1946" s="19" t="s">
        <v>8302</v>
      </c>
      <c r="N1946" s="19" t="str">
        <v>tier - 1</v>
      </c>
      <c r="O1946" s="19" t="s">
        <v>8330</v>
      </c>
      <c r="P1946" s="19" t="str">
        <v>R1011</v>
      </c>
      <c r="Q1946" s="19">
        <f ca="1" t="shared" si="333"/>
        <v>50</v>
      </c>
      <c r="R1946" s="29"/>
      <c r="U1946" s="19" t="s">
        <v>8328</v>
      </c>
      <c r="V1946" s="19" t="str">
        <f t="shared" si="339"/>
        <v>Aug</v>
      </c>
      <c r="X1946" s="19">
        <f t="shared" si="340"/>
        <v>1968</v>
      </c>
      <c r="AG1946" s="19" t="s">
        <v>6937</v>
      </c>
      <c r="AH1946" s="19" t="s">
        <v>8336</v>
      </c>
      <c r="AI1946" s="19" t="s">
        <v>8297</v>
      </c>
      <c r="AJ1946" s="19" t="s">
        <v>8298</v>
      </c>
      <c r="AK1946" s="19" t="str">
        <v>tier - 2</v>
      </c>
      <c r="AL1946" s="19" t="str">
        <v>tier - 3</v>
      </c>
      <c r="AT1946" s="19" t="s">
        <v>8315</v>
      </c>
      <c r="AU1946" s="19" t="str">
        <v>R1012</v>
      </c>
      <c r="BD1946" s="39">
        <v>1963</v>
      </c>
      <c r="BE1946" s="19" t="str">
        <f t="shared" si="335"/>
        <v>Aug</v>
      </c>
      <c r="BF1946" s="19">
        <v>21</v>
      </c>
      <c r="BG1946" s="40">
        <f t="shared" si="336"/>
        <v>23244</v>
      </c>
      <c r="BM1946" s="39">
        <v>1970</v>
      </c>
      <c r="BN1946" s="19" t="str">
        <f t="shared" si="337"/>
        <v>Dec</v>
      </c>
      <c r="BO1946" s="19">
        <v>3</v>
      </c>
      <c r="BP1946" s="40">
        <f t="shared" si="334"/>
        <v>25905</v>
      </c>
      <c r="BQ1946" s="19">
        <f ca="1" t="shared" si="338"/>
        <v>54</v>
      </c>
      <c r="BU1946" s="19">
        <v>25992.82</v>
      </c>
      <c r="BV1946" s="41">
        <v>25992.82</v>
      </c>
    </row>
    <row r="1947" spans="1:74">
      <c r="A1947" s="19" t="s">
        <v>6964</v>
      </c>
      <c r="B1947" s="39">
        <v>2004</v>
      </c>
      <c r="C1947" s="19">
        <f t="shared" si="331"/>
        <v>2004</v>
      </c>
      <c r="D1947" s="19" t="s">
        <v>8326</v>
      </c>
      <c r="E1947" s="19" t="str">
        <f t="shared" si="330"/>
        <v>Dec</v>
      </c>
      <c r="F1947" s="19">
        <v>5</v>
      </c>
      <c r="G1947" s="40">
        <f t="shared" si="332"/>
        <v>38326</v>
      </c>
      <c r="H1947" s="19">
        <v>0</v>
      </c>
      <c r="I1947" s="19">
        <v>26316.59</v>
      </c>
      <c r="J1947" s="41">
        <v>26316.59</v>
      </c>
      <c r="K1947" s="19" t="s">
        <v>8297</v>
      </c>
      <c r="L1947" s="19" t="str">
        <v>tier - 2</v>
      </c>
      <c r="M1947" s="19" t="s">
        <v>8298</v>
      </c>
      <c r="N1947" s="19" t="str">
        <v>tier - 3</v>
      </c>
      <c r="O1947" s="19" t="s">
        <v>8330</v>
      </c>
      <c r="P1947" s="19" t="str">
        <v>R1011</v>
      </c>
      <c r="Q1947" s="19">
        <f ca="1" t="shared" si="333"/>
        <v>20</v>
      </c>
      <c r="R1947" s="29"/>
      <c r="U1947" s="19" t="s">
        <v>8326</v>
      </c>
      <c r="V1947" s="19" t="str">
        <f t="shared" si="339"/>
        <v>Dec</v>
      </c>
      <c r="X1947" s="19">
        <f t="shared" si="340"/>
        <v>1968</v>
      </c>
      <c r="AG1947" s="19" t="s">
        <v>6940</v>
      </c>
      <c r="AH1947" s="19" t="s">
        <v>8336</v>
      </c>
      <c r="AI1947" s="19" t="s">
        <v>8297</v>
      </c>
      <c r="AJ1947" s="19" t="s">
        <v>8297</v>
      </c>
      <c r="AK1947" s="19" t="str">
        <v>tier - 2</v>
      </c>
      <c r="AL1947" s="19" t="str">
        <v>tier - 2</v>
      </c>
      <c r="AT1947" s="19" t="s">
        <v>8299</v>
      </c>
      <c r="AU1947" s="19" t="str">
        <v>R1013</v>
      </c>
      <c r="BD1947" s="39">
        <v>1970</v>
      </c>
      <c r="BE1947" s="19" t="str">
        <f t="shared" si="335"/>
        <v>Dec</v>
      </c>
      <c r="BF1947" s="19">
        <v>3</v>
      </c>
      <c r="BG1947" s="40">
        <f t="shared" si="336"/>
        <v>25905</v>
      </c>
      <c r="BM1947" s="39">
        <v>2001</v>
      </c>
      <c r="BN1947" s="19" t="str">
        <f t="shared" si="337"/>
        <v>Jun</v>
      </c>
      <c r="BO1947" s="19">
        <v>5</v>
      </c>
      <c r="BP1947" s="40">
        <f t="shared" si="334"/>
        <v>37047</v>
      </c>
      <c r="BQ1947" s="19">
        <f ca="1" t="shared" si="338"/>
        <v>24</v>
      </c>
      <c r="BU1947" s="19">
        <v>26018.95</v>
      </c>
      <c r="BV1947" s="41">
        <v>26018.95</v>
      </c>
    </row>
    <row r="1948" spans="1:74">
      <c r="A1948" s="19" t="s">
        <v>6968</v>
      </c>
      <c r="B1948" s="39">
        <v>1974</v>
      </c>
      <c r="C1948" s="19">
        <f t="shared" si="331"/>
        <v>1974</v>
      </c>
      <c r="D1948" s="19" t="s">
        <v>8310</v>
      </c>
      <c r="E1948" s="19" t="str">
        <f t="shared" si="330"/>
        <v>Sep</v>
      </c>
      <c r="F1948" s="19">
        <v>21</v>
      </c>
      <c r="G1948" s="40">
        <f t="shared" si="332"/>
        <v>27293</v>
      </c>
      <c r="H1948" s="19">
        <v>1</v>
      </c>
      <c r="I1948" s="19">
        <v>26392.26</v>
      </c>
      <c r="J1948" s="41">
        <v>26392.26</v>
      </c>
      <c r="K1948" s="19" t="s">
        <v>8297</v>
      </c>
      <c r="L1948" s="19" t="str">
        <v>tier - 2</v>
      </c>
      <c r="M1948" s="19" t="s">
        <v>8297</v>
      </c>
      <c r="N1948" s="19" t="str">
        <v>tier - 2</v>
      </c>
      <c r="O1948" s="19" t="s">
        <v>8337</v>
      </c>
      <c r="P1948" s="19" t="str">
        <v>R1024</v>
      </c>
      <c r="Q1948" s="19">
        <f ca="1" t="shared" si="333"/>
        <v>51</v>
      </c>
      <c r="R1948" s="29"/>
      <c r="U1948" s="19" t="s">
        <v>8328</v>
      </c>
      <c r="V1948" s="19" t="str">
        <f t="shared" si="339"/>
        <v>Aug</v>
      </c>
      <c r="X1948" s="19">
        <f t="shared" si="340"/>
        <v>2001</v>
      </c>
      <c r="AG1948" s="19" t="s">
        <v>6944</v>
      </c>
      <c r="AH1948" s="19" t="s">
        <v>8336</v>
      </c>
      <c r="AI1948" s="19" t="s">
        <v>8297</v>
      </c>
      <c r="AJ1948" s="19" t="s">
        <v>8297</v>
      </c>
      <c r="AK1948" s="19" t="str">
        <v>tier - 2</v>
      </c>
      <c r="AL1948" s="19" t="str">
        <v>tier - 2</v>
      </c>
      <c r="AT1948" s="19" t="s">
        <v>8315</v>
      </c>
      <c r="AU1948" s="19" t="str">
        <v>R1012</v>
      </c>
      <c r="BD1948" s="39">
        <v>2001</v>
      </c>
      <c r="BE1948" s="19" t="str">
        <f t="shared" si="335"/>
        <v>Jun</v>
      </c>
      <c r="BF1948" s="19">
        <v>5</v>
      </c>
      <c r="BG1948" s="40">
        <f t="shared" si="336"/>
        <v>37047</v>
      </c>
      <c r="BM1948" s="39">
        <v>2000</v>
      </c>
      <c r="BN1948" s="19" t="str">
        <f t="shared" si="337"/>
        <v>Dec</v>
      </c>
      <c r="BO1948" s="19">
        <v>26</v>
      </c>
      <c r="BP1948" s="40">
        <f t="shared" si="334"/>
        <v>36886</v>
      </c>
      <c r="BQ1948" s="19">
        <f ca="1" t="shared" si="338"/>
        <v>24</v>
      </c>
      <c r="BU1948" s="19">
        <v>26026.97</v>
      </c>
      <c r="BV1948" s="41">
        <v>26026.97</v>
      </c>
    </row>
    <row r="1949" spans="1:74">
      <c r="A1949" s="19" t="s">
        <v>6971</v>
      </c>
      <c r="B1949" s="39">
        <v>1970</v>
      </c>
      <c r="C1949" s="19">
        <f t="shared" si="331"/>
        <v>1970</v>
      </c>
      <c r="D1949" s="19" t="s">
        <v>8328</v>
      </c>
      <c r="E1949" s="19" t="str">
        <f t="shared" si="330"/>
        <v>Aug</v>
      </c>
      <c r="F1949" s="19">
        <v>27</v>
      </c>
      <c r="G1949" s="40">
        <f t="shared" si="332"/>
        <v>25807</v>
      </c>
      <c r="H1949" s="19">
        <v>2</v>
      </c>
      <c r="I1949" s="19">
        <v>26467.1</v>
      </c>
      <c r="J1949" s="41">
        <v>26467.1</v>
      </c>
      <c r="K1949" s="19" t="s">
        <v>8297</v>
      </c>
      <c r="L1949" s="19" t="str">
        <v>tier - 2</v>
      </c>
      <c r="M1949" s="19" t="s">
        <v>8298</v>
      </c>
      <c r="N1949" s="19" t="str">
        <v>tier - 3</v>
      </c>
      <c r="O1949" s="19" t="s">
        <v>8315</v>
      </c>
      <c r="P1949" s="19" t="str">
        <v>R1012</v>
      </c>
      <c r="Q1949" s="19">
        <f ca="1" t="shared" si="333"/>
        <v>55</v>
      </c>
      <c r="R1949" s="29"/>
      <c r="U1949" s="19" t="s">
        <v>8296</v>
      </c>
      <c r="V1949" s="19" t="str">
        <f t="shared" si="339"/>
        <v>Jul</v>
      </c>
      <c r="X1949" s="19">
        <f t="shared" si="340"/>
        <v>1972</v>
      </c>
      <c r="AG1949" s="19" t="s">
        <v>6948</v>
      </c>
      <c r="AH1949" s="19" t="s">
        <v>8336</v>
      </c>
      <c r="AI1949" s="19" t="s">
        <v>8297</v>
      </c>
      <c r="AJ1949" s="19" t="s">
        <v>8298</v>
      </c>
      <c r="AK1949" s="19" t="str">
        <v>tier - 2</v>
      </c>
      <c r="AL1949" s="19" t="str">
        <v>tier - 3</v>
      </c>
      <c r="AT1949" s="19" t="s">
        <v>8330</v>
      </c>
      <c r="AU1949" s="19" t="str">
        <v>R1011</v>
      </c>
      <c r="BD1949" s="39">
        <v>2000</v>
      </c>
      <c r="BE1949" s="19" t="str">
        <f t="shared" si="335"/>
        <v>Dec</v>
      </c>
      <c r="BF1949" s="19">
        <v>26</v>
      </c>
      <c r="BG1949" s="40">
        <f t="shared" si="336"/>
        <v>36886</v>
      </c>
      <c r="BM1949" s="39">
        <v>1966</v>
      </c>
      <c r="BN1949" s="19" t="str">
        <f t="shared" si="337"/>
        <v>Jul</v>
      </c>
      <c r="BO1949" s="19">
        <v>9</v>
      </c>
      <c r="BP1949" s="40">
        <f t="shared" si="334"/>
        <v>24297</v>
      </c>
      <c r="BQ1949" s="19">
        <f ca="1" t="shared" si="338"/>
        <v>59</v>
      </c>
      <c r="BU1949" s="19">
        <v>26109.33</v>
      </c>
      <c r="BV1949" s="41">
        <v>26109.33</v>
      </c>
    </row>
    <row r="1950" spans="1:74">
      <c r="A1950" s="19" t="s">
        <v>6974</v>
      </c>
      <c r="B1950" s="39">
        <v>2004</v>
      </c>
      <c r="C1950" s="19">
        <f t="shared" si="331"/>
        <v>2004</v>
      </c>
      <c r="D1950" s="19" t="s">
        <v>8310</v>
      </c>
      <c r="E1950" s="19" t="str">
        <f t="shared" si="330"/>
        <v>Sep</v>
      </c>
      <c r="F1950" s="19">
        <v>5</v>
      </c>
      <c r="G1950" s="40">
        <f t="shared" si="332"/>
        <v>38235</v>
      </c>
      <c r="H1950" s="19">
        <v>0</v>
      </c>
      <c r="I1950" s="19">
        <v>26479.4</v>
      </c>
      <c r="J1950" s="41">
        <v>26479.4</v>
      </c>
      <c r="K1950" s="19" t="s">
        <v>8297</v>
      </c>
      <c r="L1950" s="19" t="str">
        <v>tier - 2</v>
      </c>
      <c r="M1950" s="19" t="s">
        <v>8297</v>
      </c>
      <c r="N1950" s="19" t="str">
        <v>tier - 2</v>
      </c>
      <c r="O1950" s="19" t="s">
        <v>8330</v>
      </c>
      <c r="P1950" s="19" t="str">
        <v>R1011</v>
      </c>
      <c r="Q1950" s="19">
        <f ca="1" t="shared" si="333"/>
        <v>21</v>
      </c>
      <c r="R1950" s="29"/>
      <c r="U1950" s="19" t="s">
        <v>8328</v>
      </c>
      <c r="V1950" s="19" t="str">
        <f t="shared" si="339"/>
        <v>Aug</v>
      </c>
      <c r="X1950" s="19">
        <f t="shared" si="340"/>
        <v>1963</v>
      </c>
      <c r="AG1950" s="19" t="s">
        <v>6952</v>
      </c>
      <c r="AH1950" s="19" t="s">
        <v>8336</v>
      </c>
      <c r="AI1950" s="19" t="s">
        <v>8297</v>
      </c>
      <c r="AJ1950" s="19" t="s">
        <v>8298</v>
      </c>
      <c r="AK1950" s="19" t="str">
        <v>tier - 2</v>
      </c>
      <c r="AL1950" s="19" t="str">
        <v>tier - 3</v>
      </c>
      <c r="AT1950" s="19" t="s">
        <v>8315</v>
      </c>
      <c r="AU1950" s="19" t="str">
        <v>R1012</v>
      </c>
      <c r="BD1950" s="39">
        <v>1966</v>
      </c>
      <c r="BE1950" s="19" t="str">
        <f t="shared" si="335"/>
        <v>Jul</v>
      </c>
      <c r="BF1950" s="19">
        <v>9</v>
      </c>
      <c r="BG1950" s="40">
        <f t="shared" si="336"/>
        <v>24297</v>
      </c>
      <c r="BM1950" s="39">
        <v>2002</v>
      </c>
      <c r="BN1950" s="19" t="str">
        <f t="shared" si="337"/>
        <v>Oct</v>
      </c>
      <c r="BO1950" s="19">
        <v>11</v>
      </c>
      <c r="BP1950" s="40">
        <f t="shared" si="334"/>
        <v>37540</v>
      </c>
      <c r="BQ1950" s="19">
        <f ca="1" t="shared" si="338"/>
        <v>23</v>
      </c>
      <c r="BU1950" s="19">
        <v>26125.67</v>
      </c>
      <c r="BV1950" s="41">
        <v>26125.67</v>
      </c>
    </row>
    <row r="1951" spans="1:74">
      <c r="A1951" s="19" t="s">
        <v>6977</v>
      </c>
      <c r="B1951" s="39">
        <v>1988</v>
      </c>
      <c r="C1951" s="19">
        <f t="shared" si="331"/>
        <v>1988</v>
      </c>
      <c r="D1951" s="19" t="s">
        <v>8296</v>
      </c>
      <c r="E1951" s="19" t="str">
        <f t="shared" si="330"/>
        <v>Jul</v>
      </c>
      <c r="F1951" s="19">
        <v>22</v>
      </c>
      <c r="G1951" s="40">
        <f t="shared" si="332"/>
        <v>32346</v>
      </c>
      <c r="H1951" s="19">
        <v>3</v>
      </c>
      <c r="I1951" s="19">
        <v>26607.89</v>
      </c>
      <c r="J1951" s="41">
        <v>26607.89</v>
      </c>
      <c r="K1951" s="19" t="s">
        <v>8297</v>
      </c>
      <c r="L1951" s="19" t="str">
        <v>tier - 2</v>
      </c>
      <c r="M1951" s="19" t="s">
        <v>8302</v>
      </c>
      <c r="N1951" s="19" t="str">
        <v>tier - 1</v>
      </c>
      <c r="O1951" s="19" t="s">
        <v>8330</v>
      </c>
      <c r="P1951" s="19" t="str">
        <v>R1011</v>
      </c>
      <c r="Q1951" s="19">
        <f ca="1" t="shared" si="333"/>
        <v>37</v>
      </c>
      <c r="R1951" s="29"/>
      <c r="U1951" s="19" t="s">
        <v>8326</v>
      </c>
      <c r="V1951" s="19" t="str">
        <f t="shared" si="339"/>
        <v>Dec</v>
      </c>
      <c r="X1951" s="19">
        <f t="shared" si="340"/>
        <v>1970</v>
      </c>
      <c r="AG1951" s="19" t="s">
        <v>6954</v>
      </c>
      <c r="AH1951" s="19" t="s">
        <v>8336</v>
      </c>
      <c r="AI1951" s="19" t="s">
        <v>8297</v>
      </c>
      <c r="AJ1951" s="19" t="s">
        <v>8302</v>
      </c>
      <c r="AK1951" s="19" t="str">
        <v>tier - 2</v>
      </c>
      <c r="AL1951" s="19" t="str">
        <v>tier - 1</v>
      </c>
      <c r="AT1951" s="19" t="s">
        <v>8299</v>
      </c>
      <c r="AU1951" s="19" t="str">
        <v>R1013</v>
      </c>
      <c r="BD1951" s="39">
        <v>2002</v>
      </c>
      <c r="BE1951" s="19" t="str">
        <f t="shared" si="335"/>
        <v>Oct</v>
      </c>
      <c r="BF1951" s="19">
        <v>11</v>
      </c>
      <c r="BG1951" s="40">
        <f t="shared" si="336"/>
        <v>37540</v>
      </c>
      <c r="BM1951" s="39">
        <v>1973</v>
      </c>
      <c r="BN1951" s="19" t="str">
        <f t="shared" si="337"/>
        <v>Jul</v>
      </c>
      <c r="BO1951" s="19">
        <v>7</v>
      </c>
      <c r="BP1951" s="40">
        <f t="shared" si="334"/>
        <v>26852</v>
      </c>
      <c r="BQ1951" s="19">
        <f ca="1" t="shared" si="338"/>
        <v>52</v>
      </c>
      <c r="BU1951" s="19">
        <v>26140.36</v>
      </c>
      <c r="BV1951" s="41">
        <v>26140.36</v>
      </c>
    </row>
    <row r="1952" spans="1:74">
      <c r="A1952" s="19" t="s">
        <v>6980</v>
      </c>
      <c r="B1952" s="39">
        <v>1991</v>
      </c>
      <c r="C1952" s="19">
        <f t="shared" si="331"/>
        <v>1991</v>
      </c>
      <c r="D1952" s="19" t="s">
        <v>8328</v>
      </c>
      <c r="E1952" s="19" t="str">
        <f t="shared" si="330"/>
        <v>Aug</v>
      </c>
      <c r="F1952" s="19">
        <v>22</v>
      </c>
      <c r="G1952" s="40">
        <f t="shared" si="332"/>
        <v>33472</v>
      </c>
      <c r="H1952" s="19">
        <v>3</v>
      </c>
      <c r="I1952" s="19">
        <v>26912.56</v>
      </c>
      <c r="J1952" s="41">
        <v>26912.56</v>
      </c>
      <c r="K1952" s="19" t="s">
        <v>8297</v>
      </c>
      <c r="L1952" s="19" t="str">
        <v>tier - 2</v>
      </c>
      <c r="M1952" s="19" t="s">
        <v>8297</v>
      </c>
      <c r="N1952" s="19" t="str">
        <v>tier - 2</v>
      </c>
      <c r="O1952" s="19" t="s">
        <v>8330</v>
      </c>
      <c r="P1952" s="19" t="str">
        <v>R1011</v>
      </c>
      <c r="Q1952" s="19">
        <f ca="1" t="shared" si="333"/>
        <v>34</v>
      </c>
      <c r="R1952" s="29"/>
      <c r="U1952" s="19" t="s">
        <v>8303</v>
      </c>
      <c r="V1952" s="19" t="str">
        <f t="shared" si="339"/>
        <v>Jun</v>
      </c>
      <c r="X1952" s="19">
        <f t="shared" si="340"/>
        <v>2001</v>
      </c>
      <c r="AG1952" s="19" t="s">
        <v>6958</v>
      </c>
      <c r="AH1952" s="19" t="s">
        <v>8336</v>
      </c>
      <c r="AI1952" s="19" t="s">
        <v>8297</v>
      </c>
      <c r="AJ1952" s="19" t="s">
        <v>8298</v>
      </c>
      <c r="AK1952" s="19" t="str">
        <v>tier - 2</v>
      </c>
      <c r="AL1952" s="19" t="str">
        <v>tier - 3</v>
      </c>
      <c r="AT1952" s="19" t="s">
        <v>8330</v>
      </c>
      <c r="AU1952" s="19" t="str">
        <v>R1011</v>
      </c>
      <c r="BD1952" s="39">
        <v>1973</v>
      </c>
      <c r="BE1952" s="19" t="str">
        <f t="shared" si="335"/>
        <v>Jul</v>
      </c>
      <c r="BF1952" s="19">
        <v>7</v>
      </c>
      <c r="BG1952" s="40">
        <f t="shared" si="336"/>
        <v>26852</v>
      </c>
      <c r="BM1952" s="39">
        <v>1975</v>
      </c>
      <c r="BN1952" s="19" t="str">
        <f t="shared" si="337"/>
        <v>Jun</v>
      </c>
      <c r="BO1952" s="19">
        <v>4</v>
      </c>
      <c r="BP1952" s="40">
        <f t="shared" si="334"/>
        <v>27549</v>
      </c>
      <c r="BQ1952" s="19">
        <f ca="1" t="shared" si="338"/>
        <v>50</v>
      </c>
      <c r="BU1952" s="19">
        <v>26236.58</v>
      </c>
      <c r="BV1952" s="41">
        <v>26236.58</v>
      </c>
    </row>
    <row r="1953" spans="1:74">
      <c r="A1953" s="19" t="s">
        <v>6984</v>
      </c>
      <c r="B1953" s="39">
        <v>1958</v>
      </c>
      <c r="C1953" s="19">
        <f t="shared" si="331"/>
        <v>1958</v>
      </c>
      <c r="D1953" s="19" t="s">
        <v>8326</v>
      </c>
      <c r="E1953" s="19" t="str">
        <f t="shared" si="330"/>
        <v>Dec</v>
      </c>
      <c r="F1953" s="19">
        <v>25</v>
      </c>
      <c r="G1953" s="40">
        <f t="shared" si="332"/>
        <v>21544</v>
      </c>
      <c r="H1953" s="19">
        <v>0</v>
      </c>
      <c r="I1953" s="19">
        <v>26926.51</v>
      </c>
      <c r="J1953" s="41">
        <v>26926.51</v>
      </c>
      <c r="K1953" s="19" t="s">
        <v>8297</v>
      </c>
      <c r="L1953" s="19" t="str">
        <v>tier - 2</v>
      </c>
      <c r="M1953" s="19" t="s">
        <v>8302</v>
      </c>
      <c r="N1953" s="19" t="str">
        <v>tier - 1</v>
      </c>
      <c r="O1953" s="19" t="s">
        <v>8299</v>
      </c>
      <c r="P1953" s="19" t="str">
        <v>R1013</v>
      </c>
      <c r="Q1953" s="19">
        <f ca="1" t="shared" si="333"/>
        <v>66</v>
      </c>
      <c r="R1953" s="29"/>
      <c r="U1953" s="19" t="s">
        <v>8326</v>
      </c>
      <c r="V1953" s="19" t="str">
        <f t="shared" si="339"/>
        <v>Dec</v>
      </c>
      <c r="X1953" s="19">
        <f t="shared" si="340"/>
        <v>2000</v>
      </c>
      <c r="AG1953" s="19" t="s">
        <v>6961</v>
      </c>
      <c r="AH1953" s="19" t="s">
        <v>8336</v>
      </c>
      <c r="AI1953" s="19" t="s">
        <v>8297</v>
      </c>
      <c r="AJ1953" s="19" t="s">
        <v>8302</v>
      </c>
      <c r="AK1953" s="19" t="str">
        <v>tier - 2</v>
      </c>
      <c r="AL1953" s="19" t="str">
        <v>tier - 1</v>
      </c>
      <c r="AT1953" s="19" t="s">
        <v>8330</v>
      </c>
      <c r="AU1953" s="19" t="str">
        <v>R1011</v>
      </c>
      <c r="BD1953" s="39">
        <v>1975</v>
      </c>
      <c r="BE1953" s="19" t="str">
        <f t="shared" si="335"/>
        <v>Jun</v>
      </c>
      <c r="BF1953" s="19">
        <v>4</v>
      </c>
      <c r="BG1953" s="40">
        <f t="shared" si="336"/>
        <v>27549</v>
      </c>
      <c r="BM1953" s="39">
        <v>2004</v>
      </c>
      <c r="BN1953" s="19" t="str">
        <f t="shared" si="337"/>
        <v>Dec</v>
      </c>
      <c r="BO1953" s="19">
        <v>5</v>
      </c>
      <c r="BP1953" s="40">
        <f t="shared" si="334"/>
        <v>38326</v>
      </c>
      <c r="BQ1953" s="19">
        <f ca="1" t="shared" si="338"/>
        <v>20</v>
      </c>
      <c r="BU1953" s="19">
        <v>26316.59</v>
      </c>
      <c r="BV1953" s="41">
        <v>26316.59</v>
      </c>
    </row>
    <row r="1954" spans="1:74">
      <c r="A1954" s="19" t="s">
        <v>6988</v>
      </c>
      <c r="B1954" s="39">
        <v>2002</v>
      </c>
      <c r="C1954" s="19">
        <f t="shared" si="331"/>
        <v>2002</v>
      </c>
      <c r="D1954" s="19" t="s">
        <v>8303</v>
      </c>
      <c r="E1954" s="19" t="str">
        <f t="shared" si="330"/>
        <v>Jun</v>
      </c>
      <c r="F1954" s="19">
        <v>17</v>
      </c>
      <c r="G1954" s="40">
        <f t="shared" si="332"/>
        <v>37424</v>
      </c>
      <c r="H1954" s="19">
        <v>0</v>
      </c>
      <c r="I1954" s="19">
        <v>26927.69</v>
      </c>
      <c r="J1954" s="41">
        <v>26927.69</v>
      </c>
      <c r="K1954" s="19" t="s">
        <v>8297</v>
      </c>
      <c r="L1954" s="19" t="str">
        <v>tier - 2</v>
      </c>
      <c r="M1954" s="19" t="s">
        <v>8297</v>
      </c>
      <c r="N1954" s="19" t="str">
        <v>tier - 2</v>
      </c>
      <c r="O1954" s="19" t="s">
        <v>8330</v>
      </c>
      <c r="P1954" s="19" t="str">
        <v>R1011</v>
      </c>
      <c r="Q1954" s="19">
        <f ca="1" t="shared" si="333"/>
        <v>23</v>
      </c>
      <c r="R1954" s="29"/>
      <c r="U1954" s="19" t="s">
        <v>8296</v>
      </c>
      <c r="V1954" s="19" t="str">
        <f t="shared" si="339"/>
        <v>Jul</v>
      </c>
      <c r="X1954" s="19">
        <f t="shared" si="340"/>
        <v>1966</v>
      </c>
      <c r="AG1954" s="19" t="s">
        <v>6964</v>
      </c>
      <c r="AH1954" s="19" t="s">
        <v>8336</v>
      </c>
      <c r="AI1954" s="19" t="s">
        <v>8297</v>
      </c>
      <c r="AJ1954" s="19" t="s">
        <v>8298</v>
      </c>
      <c r="AK1954" s="19" t="str">
        <v>tier - 2</v>
      </c>
      <c r="AL1954" s="19" t="str">
        <v>tier - 3</v>
      </c>
      <c r="AT1954" s="19" t="s">
        <v>8330</v>
      </c>
      <c r="AU1954" s="19" t="str">
        <v>R1011</v>
      </c>
      <c r="BD1954" s="39">
        <v>2004</v>
      </c>
      <c r="BE1954" s="19" t="str">
        <f t="shared" si="335"/>
        <v>Dec</v>
      </c>
      <c r="BF1954" s="19">
        <v>5</v>
      </c>
      <c r="BG1954" s="40">
        <f t="shared" si="336"/>
        <v>38326</v>
      </c>
      <c r="BM1954" s="39">
        <v>1974</v>
      </c>
      <c r="BN1954" s="19" t="str">
        <f t="shared" si="337"/>
        <v>Sep</v>
      </c>
      <c r="BO1954" s="19">
        <v>21</v>
      </c>
      <c r="BP1954" s="40">
        <f t="shared" si="334"/>
        <v>27293</v>
      </c>
      <c r="BQ1954" s="19">
        <f ca="1" t="shared" si="338"/>
        <v>51</v>
      </c>
      <c r="BU1954" s="19">
        <v>26392.26</v>
      </c>
      <c r="BV1954" s="41">
        <v>26392.26</v>
      </c>
    </row>
    <row r="1955" spans="1:74">
      <c r="A1955" s="19" t="s">
        <v>6992</v>
      </c>
      <c r="B1955" s="39">
        <v>2000</v>
      </c>
      <c r="C1955" s="19">
        <f t="shared" si="331"/>
        <v>2000</v>
      </c>
      <c r="D1955" s="19" t="s">
        <v>8301</v>
      </c>
      <c r="E1955" s="19" t="str">
        <f t="shared" si="330"/>
        <v>Nov</v>
      </c>
      <c r="F1955" s="19">
        <v>9</v>
      </c>
      <c r="G1955" s="40">
        <f t="shared" si="332"/>
        <v>36839</v>
      </c>
      <c r="H1955" s="19">
        <v>0</v>
      </c>
      <c r="I1955" s="19">
        <v>26936.98</v>
      </c>
      <c r="J1955" s="41">
        <v>26936.98</v>
      </c>
      <c r="K1955" s="19" t="s">
        <v>8297</v>
      </c>
      <c r="L1955" s="19" t="str">
        <v>tier - 2</v>
      </c>
      <c r="M1955" s="19" t="s">
        <v>8298</v>
      </c>
      <c r="N1955" s="19" t="str">
        <v>tier - 3</v>
      </c>
      <c r="O1955" s="19" t="s">
        <v>8330</v>
      </c>
      <c r="P1955" s="19" t="str">
        <v>R1011</v>
      </c>
      <c r="Q1955" s="19">
        <f ca="1" t="shared" si="333"/>
        <v>24</v>
      </c>
      <c r="R1955" s="29"/>
      <c r="U1955" s="19" t="s">
        <v>8329</v>
      </c>
      <c r="V1955" s="19" t="str">
        <f t="shared" si="339"/>
        <v>Oct</v>
      </c>
      <c r="X1955" s="19">
        <f t="shared" si="340"/>
        <v>2002</v>
      </c>
      <c r="AG1955" s="19" t="s">
        <v>6968</v>
      </c>
      <c r="AH1955" s="19" t="s">
        <v>8336</v>
      </c>
      <c r="AI1955" s="19" t="s">
        <v>8297</v>
      </c>
      <c r="AJ1955" s="19" t="s">
        <v>8297</v>
      </c>
      <c r="AK1955" s="19" t="str">
        <v>tier - 2</v>
      </c>
      <c r="AL1955" s="19" t="str">
        <v>tier - 2</v>
      </c>
      <c r="AT1955" s="19" t="s">
        <v>8337</v>
      </c>
      <c r="AU1955" s="19" t="str">
        <v>R1024</v>
      </c>
      <c r="BD1955" s="39">
        <v>1974</v>
      </c>
      <c r="BE1955" s="19" t="str">
        <f t="shared" si="335"/>
        <v>Sep</v>
      </c>
      <c r="BF1955" s="19">
        <v>21</v>
      </c>
      <c r="BG1955" s="40">
        <f t="shared" si="336"/>
        <v>27293</v>
      </c>
      <c r="BM1955" s="39">
        <v>1970</v>
      </c>
      <c r="BN1955" s="19" t="str">
        <f t="shared" si="337"/>
        <v>Aug</v>
      </c>
      <c r="BO1955" s="19">
        <v>27</v>
      </c>
      <c r="BP1955" s="40">
        <f t="shared" si="334"/>
        <v>25807</v>
      </c>
      <c r="BQ1955" s="19">
        <f ca="1" t="shared" si="338"/>
        <v>55</v>
      </c>
      <c r="BU1955" s="19">
        <v>26467.1</v>
      </c>
      <c r="BV1955" s="41">
        <v>26467.1</v>
      </c>
    </row>
    <row r="1956" spans="1:74">
      <c r="A1956" s="19" t="s">
        <v>6994</v>
      </c>
      <c r="B1956" s="39">
        <v>1960</v>
      </c>
      <c r="C1956" s="19">
        <f t="shared" si="331"/>
        <v>1960</v>
      </c>
      <c r="D1956" s="19" t="s">
        <v>8296</v>
      </c>
      <c r="E1956" s="19" t="str">
        <f t="shared" si="330"/>
        <v>Jul</v>
      </c>
      <c r="F1956" s="19">
        <v>9</v>
      </c>
      <c r="G1956" s="40">
        <f t="shared" si="332"/>
        <v>22106</v>
      </c>
      <c r="H1956" s="19">
        <v>1</v>
      </c>
      <c r="I1956" s="19">
        <v>27000.98</v>
      </c>
      <c r="J1956" s="41">
        <v>27000.98</v>
      </c>
      <c r="K1956" s="19" t="s">
        <v>8297</v>
      </c>
      <c r="L1956" s="19" t="str">
        <v>tier - 2</v>
      </c>
      <c r="M1956" s="19" t="s">
        <v>8297</v>
      </c>
      <c r="N1956" s="19" t="str">
        <v>tier - 2</v>
      </c>
      <c r="O1956" s="19" t="s">
        <v>8299</v>
      </c>
      <c r="P1956" s="19" t="str">
        <v>R1013</v>
      </c>
      <c r="Q1956" s="19">
        <f ca="1" t="shared" si="333"/>
        <v>65</v>
      </c>
      <c r="R1956" s="29"/>
      <c r="U1956" s="19" t="s">
        <v>8296</v>
      </c>
      <c r="V1956" s="19" t="str">
        <f t="shared" si="339"/>
        <v>Jul</v>
      </c>
      <c r="X1956" s="19">
        <f t="shared" si="340"/>
        <v>1973</v>
      </c>
      <c r="AG1956" s="19" t="s">
        <v>6971</v>
      </c>
      <c r="AH1956" s="19" t="s">
        <v>8336</v>
      </c>
      <c r="AI1956" s="19" t="s">
        <v>8297</v>
      </c>
      <c r="AJ1956" s="19" t="s">
        <v>8298</v>
      </c>
      <c r="AK1956" s="19" t="str">
        <v>tier - 2</v>
      </c>
      <c r="AL1956" s="19" t="str">
        <v>tier - 3</v>
      </c>
      <c r="AT1956" s="19" t="s">
        <v>8315</v>
      </c>
      <c r="AU1956" s="19" t="str">
        <v>R1012</v>
      </c>
      <c r="BD1956" s="39">
        <v>1970</v>
      </c>
      <c r="BE1956" s="19" t="str">
        <f t="shared" si="335"/>
        <v>Aug</v>
      </c>
      <c r="BF1956" s="19">
        <v>27</v>
      </c>
      <c r="BG1956" s="40">
        <f t="shared" si="336"/>
        <v>25807</v>
      </c>
      <c r="BM1956" s="39">
        <v>2004</v>
      </c>
      <c r="BN1956" s="19" t="str">
        <f t="shared" si="337"/>
        <v>Sep</v>
      </c>
      <c r="BO1956" s="19">
        <v>5</v>
      </c>
      <c r="BP1956" s="40">
        <f t="shared" si="334"/>
        <v>38235</v>
      </c>
      <c r="BQ1956" s="19">
        <f ca="1" t="shared" si="338"/>
        <v>21</v>
      </c>
      <c r="BU1956" s="19">
        <v>26479.4</v>
      </c>
      <c r="BV1956" s="41">
        <v>26479.4</v>
      </c>
    </row>
    <row r="1957" spans="1:74">
      <c r="A1957" s="19" t="s">
        <v>6998</v>
      </c>
      <c r="B1957" s="39">
        <v>1958</v>
      </c>
      <c r="C1957" s="19">
        <f t="shared" si="331"/>
        <v>1958</v>
      </c>
      <c r="D1957" s="19" t="s">
        <v>8303</v>
      </c>
      <c r="E1957" s="19" t="str">
        <f t="shared" si="330"/>
        <v>Jun</v>
      </c>
      <c r="F1957" s="19">
        <v>30</v>
      </c>
      <c r="G1957" s="40">
        <f t="shared" si="332"/>
        <v>21366</v>
      </c>
      <c r="H1957" s="19">
        <v>0</v>
      </c>
      <c r="I1957" s="19">
        <v>27037.91</v>
      </c>
      <c r="J1957" s="41">
        <v>27037.91</v>
      </c>
      <c r="K1957" s="19" t="s">
        <v>8297</v>
      </c>
      <c r="L1957" s="19" t="str">
        <v>tier - 2</v>
      </c>
      <c r="M1957" s="19" t="s">
        <v>8297</v>
      </c>
      <c r="N1957" s="19" t="str">
        <v>tier - 2</v>
      </c>
      <c r="O1957" s="19" t="s">
        <v>8299</v>
      </c>
      <c r="P1957" s="19" t="str">
        <v>R1013</v>
      </c>
      <c r="Q1957" s="19">
        <f ca="1" t="shared" si="333"/>
        <v>67</v>
      </c>
      <c r="R1957" s="29"/>
      <c r="U1957" s="19" t="s">
        <v>8303</v>
      </c>
      <c r="V1957" s="19" t="str">
        <f t="shared" si="339"/>
        <v>Jun</v>
      </c>
      <c r="X1957" s="19">
        <f t="shared" si="340"/>
        <v>1975</v>
      </c>
      <c r="AG1957" s="19" t="s">
        <v>6974</v>
      </c>
      <c r="AH1957" s="19" t="s">
        <v>8336</v>
      </c>
      <c r="AI1957" s="19" t="s">
        <v>8297</v>
      </c>
      <c r="AJ1957" s="19" t="s">
        <v>8297</v>
      </c>
      <c r="AK1957" s="19" t="str">
        <v>tier - 2</v>
      </c>
      <c r="AL1957" s="19" t="str">
        <v>tier - 2</v>
      </c>
      <c r="AT1957" s="19" t="s">
        <v>8330</v>
      </c>
      <c r="AU1957" s="19" t="str">
        <v>R1011</v>
      </c>
      <c r="BD1957" s="39">
        <v>2004</v>
      </c>
      <c r="BE1957" s="19" t="str">
        <f t="shared" si="335"/>
        <v>Sep</v>
      </c>
      <c r="BF1957" s="19">
        <v>5</v>
      </c>
      <c r="BG1957" s="40">
        <f t="shared" si="336"/>
        <v>38235</v>
      </c>
      <c r="BM1957" s="39">
        <v>1988</v>
      </c>
      <c r="BN1957" s="19" t="str">
        <f t="shared" si="337"/>
        <v>Jul</v>
      </c>
      <c r="BO1957" s="19">
        <v>22</v>
      </c>
      <c r="BP1957" s="40">
        <f t="shared" si="334"/>
        <v>32346</v>
      </c>
      <c r="BQ1957" s="19">
        <f ca="1" t="shared" si="338"/>
        <v>37</v>
      </c>
      <c r="BU1957" s="19">
        <v>26607.89</v>
      </c>
      <c r="BV1957" s="41">
        <v>26607.89</v>
      </c>
    </row>
    <row r="1958" spans="1:74">
      <c r="A1958" s="19" t="s">
        <v>7002</v>
      </c>
      <c r="B1958" s="39">
        <v>1994</v>
      </c>
      <c r="C1958" s="19">
        <f t="shared" si="331"/>
        <v>1994</v>
      </c>
      <c r="D1958" s="19" t="s">
        <v>8296</v>
      </c>
      <c r="E1958" s="19" t="str">
        <f t="shared" si="330"/>
        <v>Jul</v>
      </c>
      <c r="F1958" s="19">
        <v>2</v>
      </c>
      <c r="G1958" s="40">
        <f t="shared" si="332"/>
        <v>34517</v>
      </c>
      <c r="H1958" s="19">
        <v>0</v>
      </c>
      <c r="I1958" s="19">
        <v>27080.64</v>
      </c>
      <c r="J1958" s="41">
        <v>27080.64</v>
      </c>
      <c r="K1958" s="19" t="s">
        <v>8297</v>
      </c>
      <c r="L1958" s="19" t="str">
        <v>tier - 2</v>
      </c>
      <c r="M1958" s="19" t="s">
        <v>8297</v>
      </c>
      <c r="N1958" s="19" t="str">
        <v>tier - 2</v>
      </c>
      <c r="O1958" s="19" t="s">
        <v>8330</v>
      </c>
      <c r="P1958" s="19" t="str">
        <v>R1011</v>
      </c>
      <c r="Q1958" s="19">
        <f ca="1" t="shared" si="333"/>
        <v>31</v>
      </c>
      <c r="R1958" s="29"/>
      <c r="U1958" s="19" t="s">
        <v>8326</v>
      </c>
      <c r="V1958" s="19" t="str">
        <f t="shared" si="339"/>
        <v>Dec</v>
      </c>
      <c r="X1958" s="19">
        <f t="shared" si="340"/>
        <v>2004</v>
      </c>
      <c r="AG1958" s="19" t="s">
        <v>6977</v>
      </c>
      <c r="AH1958" s="19" t="s">
        <v>8336</v>
      </c>
      <c r="AI1958" s="19" t="s">
        <v>8297</v>
      </c>
      <c r="AJ1958" s="19" t="s">
        <v>8302</v>
      </c>
      <c r="AK1958" s="19" t="str">
        <v>tier - 2</v>
      </c>
      <c r="AL1958" s="19" t="str">
        <v>tier - 1</v>
      </c>
      <c r="AT1958" s="19" t="s">
        <v>8330</v>
      </c>
      <c r="AU1958" s="19" t="str">
        <v>R1011</v>
      </c>
      <c r="BD1958" s="39">
        <v>1988</v>
      </c>
      <c r="BE1958" s="19" t="str">
        <f t="shared" si="335"/>
        <v>Jul</v>
      </c>
      <c r="BF1958" s="19">
        <v>22</v>
      </c>
      <c r="BG1958" s="40">
        <f t="shared" si="336"/>
        <v>32346</v>
      </c>
      <c r="BM1958" s="39">
        <v>1991</v>
      </c>
      <c r="BN1958" s="19" t="str">
        <f t="shared" si="337"/>
        <v>Aug</v>
      </c>
      <c r="BO1958" s="19">
        <v>22</v>
      </c>
      <c r="BP1958" s="40">
        <f t="shared" si="334"/>
        <v>33472</v>
      </c>
      <c r="BQ1958" s="19">
        <f ca="1" t="shared" si="338"/>
        <v>34</v>
      </c>
      <c r="BU1958" s="19">
        <v>26912.56</v>
      </c>
      <c r="BV1958" s="41">
        <v>26912.56</v>
      </c>
    </row>
    <row r="1959" spans="1:74">
      <c r="A1959" s="19" t="s">
        <v>7006</v>
      </c>
      <c r="B1959" s="39">
        <v>1990</v>
      </c>
      <c r="C1959" s="19">
        <f t="shared" si="331"/>
        <v>1990</v>
      </c>
      <c r="D1959" s="19" t="s">
        <v>8326</v>
      </c>
      <c r="E1959" s="19" t="str">
        <f t="shared" si="330"/>
        <v>Dec</v>
      </c>
      <c r="F1959" s="19">
        <v>13</v>
      </c>
      <c r="G1959" s="40">
        <f t="shared" si="332"/>
        <v>33220</v>
      </c>
      <c r="H1959" s="19">
        <v>3</v>
      </c>
      <c r="I1959" s="19">
        <v>27092.38</v>
      </c>
      <c r="J1959" s="41">
        <v>27092.38</v>
      </c>
      <c r="K1959" s="19" t="s">
        <v>8297</v>
      </c>
      <c r="L1959" s="19" t="str">
        <v>tier - 2</v>
      </c>
      <c r="M1959" s="19" t="s">
        <v>8298</v>
      </c>
      <c r="N1959" s="19" t="str">
        <v>tier - 3</v>
      </c>
      <c r="O1959" s="19" t="s">
        <v>8330</v>
      </c>
      <c r="P1959" s="19" t="str">
        <v>R1011</v>
      </c>
      <c r="Q1959" s="19">
        <f ca="1" t="shared" si="333"/>
        <v>34</v>
      </c>
      <c r="R1959" s="29"/>
      <c r="U1959" s="19" t="s">
        <v>8310</v>
      </c>
      <c r="V1959" s="19" t="str">
        <f t="shared" si="339"/>
        <v>Sep</v>
      </c>
      <c r="X1959" s="19">
        <f t="shared" si="340"/>
        <v>1974</v>
      </c>
      <c r="AG1959" s="19" t="s">
        <v>6980</v>
      </c>
      <c r="AH1959" s="19" t="s">
        <v>8336</v>
      </c>
      <c r="AI1959" s="19" t="s">
        <v>8297</v>
      </c>
      <c r="AJ1959" s="19" t="s">
        <v>8297</v>
      </c>
      <c r="AK1959" s="19" t="str">
        <v>tier - 2</v>
      </c>
      <c r="AL1959" s="19" t="str">
        <v>tier - 2</v>
      </c>
      <c r="AT1959" s="19" t="s">
        <v>8330</v>
      </c>
      <c r="AU1959" s="19" t="str">
        <v>R1011</v>
      </c>
      <c r="BD1959" s="39">
        <v>1991</v>
      </c>
      <c r="BE1959" s="19" t="str">
        <f t="shared" si="335"/>
        <v>Aug</v>
      </c>
      <c r="BF1959" s="19">
        <v>22</v>
      </c>
      <c r="BG1959" s="40">
        <f t="shared" si="336"/>
        <v>33472</v>
      </c>
      <c r="BM1959" s="39">
        <v>1958</v>
      </c>
      <c r="BN1959" s="19" t="str">
        <f t="shared" si="337"/>
        <v>Dec</v>
      </c>
      <c r="BO1959" s="19">
        <v>25</v>
      </c>
      <c r="BP1959" s="40">
        <f t="shared" si="334"/>
        <v>21544</v>
      </c>
      <c r="BQ1959" s="19">
        <f ca="1" t="shared" si="338"/>
        <v>66</v>
      </c>
      <c r="BU1959" s="19">
        <v>26926.51</v>
      </c>
      <c r="BV1959" s="41">
        <v>26926.51</v>
      </c>
    </row>
    <row r="1960" spans="1:74">
      <c r="A1960" s="19" t="s">
        <v>7010</v>
      </c>
      <c r="B1960" s="39">
        <v>1970</v>
      </c>
      <c r="C1960" s="19">
        <f t="shared" si="331"/>
        <v>1970</v>
      </c>
      <c r="D1960" s="19" t="s">
        <v>8329</v>
      </c>
      <c r="E1960" s="19" t="str">
        <f t="shared" si="330"/>
        <v>Oct</v>
      </c>
      <c r="F1960" s="19">
        <v>2</v>
      </c>
      <c r="G1960" s="40">
        <f t="shared" si="332"/>
        <v>25843</v>
      </c>
      <c r="H1960" s="19">
        <v>0</v>
      </c>
      <c r="I1960" s="19">
        <v>27117.99</v>
      </c>
      <c r="J1960" s="41">
        <v>27117.99</v>
      </c>
      <c r="K1960" s="19" t="s">
        <v>8297</v>
      </c>
      <c r="L1960" s="19" t="str">
        <v>tier - 2</v>
      </c>
      <c r="M1960" s="19" t="s">
        <v>8297</v>
      </c>
      <c r="N1960" s="19" t="str">
        <v>tier - 2</v>
      </c>
      <c r="O1960" s="19" t="s">
        <v>8299</v>
      </c>
      <c r="P1960" s="19" t="str">
        <v>R1013</v>
      </c>
      <c r="Q1960" s="19">
        <f ca="1" t="shared" si="333"/>
        <v>55</v>
      </c>
      <c r="R1960" s="29"/>
      <c r="U1960" s="19" t="s">
        <v>8328</v>
      </c>
      <c r="V1960" s="19" t="str">
        <f t="shared" si="339"/>
        <v>Aug</v>
      </c>
      <c r="X1960" s="19">
        <f t="shared" si="340"/>
        <v>1970</v>
      </c>
      <c r="AG1960" s="19" t="s">
        <v>6984</v>
      </c>
      <c r="AH1960" s="19" t="s">
        <v>8336</v>
      </c>
      <c r="AI1960" s="19" t="s">
        <v>8297</v>
      </c>
      <c r="AJ1960" s="19" t="s">
        <v>8302</v>
      </c>
      <c r="AK1960" s="19" t="str">
        <v>tier - 2</v>
      </c>
      <c r="AL1960" s="19" t="str">
        <v>tier - 1</v>
      </c>
      <c r="AT1960" s="19" t="s">
        <v>8299</v>
      </c>
      <c r="AU1960" s="19" t="str">
        <v>R1013</v>
      </c>
      <c r="BD1960" s="39">
        <v>1958</v>
      </c>
      <c r="BE1960" s="19" t="str">
        <f t="shared" si="335"/>
        <v>Dec</v>
      </c>
      <c r="BF1960" s="19">
        <v>25</v>
      </c>
      <c r="BG1960" s="40">
        <f t="shared" si="336"/>
        <v>21544</v>
      </c>
      <c r="BM1960" s="39">
        <v>2002</v>
      </c>
      <c r="BN1960" s="19" t="str">
        <f t="shared" si="337"/>
        <v>Jun</v>
      </c>
      <c r="BO1960" s="19">
        <v>17</v>
      </c>
      <c r="BP1960" s="40">
        <f t="shared" si="334"/>
        <v>37424</v>
      </c>
      <c r="BQ1960" s="19">
        <f ca="1" t="shared" si="338"/>
        <v>23</v>
      </c>
      <c r="BU1960" s="19">
        <v>26927.69</v>
      </c>
      <c r="BV1960" s="41">
        <v>26927.69</v>
      </c>
    </row>
    <row r="1961" spans="1:74">
      <c r="A1961" s="19" t="s">
        <v>7014</v>
      </c>
      <c r="B1961" s="39">
        <v>1965</v>
      </c>
      <c r="C1961" s="19">
        <f t="shared" si="331"/>
        <v>1965</v>
      </c>
      <c r="D1961" s="19" t="s">
        <v>8326</v>
      </c>
      <c r="E1961" s="19" t="str">
        <f t="shared" si="330"/>
        <v>Dec</v>
      </c>
      <c r="F1961" s="19">
        <v>21</v>
      </c>
      <c r="G1961" s="40">
        <f t="shared" si="332"/>
        <v>24097</v>
      </c>
      <c r="H1961" s="19">
        <v>0</v>
      </c>
      <c r="I1961" s="19">
        <v>27218.44</v>
      </c>
      <c r="J1961" s="41">
        <v>27218.44</v>
      </c>
      <c r="K1961" s="19" t="s">
        <v>8297</v>
      </c>
      <c r="L1961" s="19" t="str">
        <v>tier - 2</v>
      </c>
      <c r="M1961" s="19" t="s">
        <v>8302</v>
      </c>
      <c r="N1961" s="19" t="str">
        <v>tier - 1</v>
      </c>
      <c r="O1961" s="19" t="s">
        <v>8341</v>
      </c>
      <c r="P1961" s="19" t="str">
        <v>R1017</v>
      </c>
      <c r="Q1961" s="19">
        <f ca="1" t="shared" si="333"/>
        <v>59</v>
      </c>
      <c r="R1961" s="29"/>
      <c r="U1961" s="19" t="s">
        <v>8310</v>
      </c>
      <c r="V1961" s="19" t="str">
        <f t="shared" si="339"/>
        <v>Sep</v>
      </c>
      <c r="X1961" s="19">
        <f t="shared" si="340"/>
        <v>2004</v>
      </c>
      <c r="AG1961" s="19" t="s">
        <v>6988</v>
      </c>
      <c r="AH1961" s="19" t="s">
        <v>8336</v>
      </c>
      <c r="AI1961" s="19" t="s">
        <v>8297</v>
      </c>
      <c r="AJ1961" s="19" t="s">
        <v>8297</v>
      </c>
      <c r="AK1961" s="19" t="str">
        <v>tier - 2</v>
      </c>
      <c r="AL1961" s="19" t="str">
        <v>tier - 2</v>
      </c>
      <c r="AT1961" s="19" t="s">
        <v>8330</v>
      </c>
      <c r="AU1961" s="19" t="str">
        <v>R1011</v>
      </c>
      <c r="BD1961" s="39">
        <v>2002</v>
      </c>
      <c r="BE1961" s="19" t="str">
        <f t="shared" si="335"/>
        <v>Jun</v>
      </c>
      <c r="BF1961" s="19">
        <v>17</v>
      </c>
      <c r="BG1961" s="40">
        <f t="shared" si="336"/>
        <v>37424</v>
      </c>
      <c r="BM1961" s="39">
        <v>2000</v>
      </c>
      <c r="BN1961" s="19" t="str">
        <f t="shared" si="337"/>
        <v>Nov</v>
      </c>
      <c r="BO1961" s="19">
        <v>9</v>
      </c>
      <c r="BP1961" s="40">
        <f t="shared" si="334"/>
        <v>36839</v>
      </c>
      <c r="BQ1961" s="19">
        <f ca="1" t="shared" si="338"/>
        <v>24</v>
      </c>
      <c r="BU1961" s="19">
        <v>26936.98</v>
      </c>
      <c r="BV1961" s="41">
        <v>26936.98</v>
      </c>
    </row>
    <row r="1962" spans="1:74">
      <c r="A1962" s="19" t="s">
        <v>7018</v>
      </c>
      <c r="B1962" s="39">
        <v>1999</v>
      </c>
      <c r="C1962" s="19">
        <f t="shared" si="331"/>
        <v>1999</v>
      </c>
      <c r="D1962" s="19" t="s">
        <v>8326</v>
      </c>
      <c r="E1962" s="19" t="str">
        <f t="shared" si="330"/>
        <v>Dec</v>
      </c>
      <c r="F1962" s="19">
        <v>2</v>
      </c>
      <c r="G1962" s="40">
        <f t="shared" si="332"/>
        <v>36496</v>
      </c>
      <c r="H1962" s="19">
        <v>0</v>
      </c>
      <c r="I1962" s="19">
        <v>27236.96</v>
      </c>
      <c r="J1962" s="41">
        <v>27236.96</v>
      </c>
      <c r="K1962" s="19" t="s">
        <v>8297</v>
      </c>
      <c r="L1962" s="19" t="str">
        <v>tier - 2</v>
      </c>
      <c r="M1962" s="19" t="s">
        <v>8302</v>
      </c>
      <c r="N1962" s="19" t="str">
        <v>tier - 1</v>
      </c>
      <c r="O1962" s="19" t="s">
        <v>8330</v>
      </c>
      <c r="P1962" s="19" t="str">
        <v>R1011</v>
      </c>
      <c r="Q1962" s="19">
        <f ca="1" t="shared" si="333"/>
        <v>25</v>
      </c>
      <c r="R1962" s="29"/>
      <c r="U1962" s="19" t="s">
        <v>8296</v>
      </c>
      <c r="V1962" s="19" t="str">
        <f t="shared" si="339"/>
        <v>Jul</v>
      </c>
      <c r="X1962" s="19">
        <f t="shared" si="340"/>
        <v>1988</v>
      </c>
      <c r="AG1962" s="19" t="s">
        <v>6992</v>
      </c>
      <c r="AH1962" s="19" t="s">
        <v>8336</v>
      </c>
      <c r="AI1962" s="19" t="s">
        <v>8297</v>
      </c>
      <c r="AJ1962" s="19" t="s">
        <v>8298</v>
      </c>
      <c r="AK1962" s="19" t="str">
        <v>tier - 2</v>
      </c>
      <c r="AL1962" s="19" t="str">
        <v>tier - 3</v>
      </c>
      <c r="AT1962" s="19" t="s">
        <v>8330</v>
      </c>
      <c r="AU1962" s="19" t="str">
        <v>R1011</v>
      </c>
      <c r="BD1962" s="39">
        <v>2000</v>
      </c>
      <c r="BE1962" s="19" t="str">
        <f t="shared" si="335"/>
        <v>Nov</v>
      </c>
      <c r="BF1962" s="19">
        <v>9</v>
      </c>
      <c r="BG1962" s="40">
        <f t="shared" si="336"/>
        <v>36839</v>
      </c>
      <c r="BM1962" s="39">
        <v>1960</v>
      </c>
      <c r="BN1962" s="19" t="str">
        <f t="shared" si="337"/>
        <v>Jul</v>
      </c>
      <c r="BO1962" s="19">
        <v>9</v>
      </c>
      <c r="BP1962" s="40">
        <f t="shared" si="334"/>
        <v>22106</v>
      </c>
      <c r="BQ1962" s="19">
        <f ca="1" t="shared" si="338"/>
        <v>65</v>
      </c>
      <c r="BU1962" s="19">
        <v>27000.98</v>
      </c>
      <c r="BV1962" s="41">
        <v>27000.98</v>
      </c>
    </row>
    <row r="1963" spans="1:74">
      <c r="A1963" s="19" t="s">
        <v>7022</v>
      </c>
      <c r="B1963" s="39">
        <v>1968</v>
      </c>
      <c r="C1963" s="19">
        <f t="shared" si="331"/>
        <v>1968</v>
      </c>
      <c r="D1963" s="19" t="s">
        <v>8303</v>
      </c>
      <c r="E1963" s="19" t="str">
        <f t="shared" si="330"/>
        <v>Jun</v>
      </c>
      <c r="F1963" s="19">
        <v>6</v>
      </c>
      <c r="G1963" s="40">
        <f t="shared" si="332"/>
        <v>24995</v>
      </c>
      <c r="H1963" s="19">
        <v>3</v>
      </c>
      <c r="I1963" s="19">
        <v>27322.73</v>
      </c>
      <c r="J1963" s="41">
        <v>27322.73</v>
      </c>
      <c r="K1963" s="19" t="s">
        <v>8297</v>
      </c>
      <c r="L1963" s="19" t="str">
        <v>tier - 2</v>
      </c>
      <c r="M1963" s="19" t="s">
        <v>8297</v>
      </c>
      <c r="N1963" s="19" t="str">
        <v>tier - 2</v>
      </c>
      <c r="O1963" s="19" t="s">
        <v>8299</v>
      </c>
      <c r="P1963" s="19" t="str">
        <v>R1013</v>
      </c>
      <c r="Q1963" s="19">
        <f ca="1" t="shared" si="333"/>
        <v>57</v>
      </c>
      <c r="R1963" s="29"/>
      <c r="U1963" s="19" t="s">
        <v>8328</v>
      </c>
      <c r="V1963" s="19" t="str">
        <f t="shared" si="339"/>
        <v>Aug</v>
      </c>
      <c r="X1963" s="19">
        <f t="shared" si="340"/>
        <v>1991</v>
      </c>
      <c r="AG1963" s="19" t="s">
        <v>6994</v>
      </c>
      <c r="AH1963" s="19" t="s">
        <v>8336</v>
      </c>
      <c r="AI1963" s="19" t="s">
        <v>8297</v>
      </c>
      <c r="AJ1963" s="19" t="s">
        <v>8297</v>
      </c>
      <c r="AK1963" s="19" t="str">
        <v>tier - 2</v>
      </c>
      <c r="AL1963" s="19" t="str">
        <v>tier - 2</v>
      </c>
      <c r="AT1963" s="19" t="s">
        <v>8299</v>
      </c>
      <c r="AU1963" s="19" t="str">
        <v>R1013</v>
      </c>
      <c r="BD1963" s="39">
        <v>1960</v>
      </c>
      <c r="BE1963" s="19" t="str">
        <f t="shared" si="335"/>
        <v>Jul</v>
      </c>
      <c r="BF1963" s="19">
        <v>9</v>
      </c>
      <c r="BG1963" s="40">
        <f t="shared" si="336"/>
        <v>22106</v>
      </c>
      <c r="BM1963" s="39">
        <v>1958</v>
      </c>
      <c r="BN1963" s="19" t="str">
        <f t="shared" si="337"/>
        <v>Jun</v>
      </c>
      <c r="BO1963" s="19">
        <v>30</v>
      </c>
      <c r="BP1963" s="40">
        <f t="shared" si="334"/>
        <v>21366</v>
      </c>
      <c r="BQ1963" s="19">
        <f ca="1" t="shared" si="338"/>
        <v>67</v>
      </c>
      <c r="BU1963" s="19">
        <v>27037.91</v>
      </c>
      <c r="BV1963" s="41">
        <v>27037.91</v>
      </c>
    </row>
    <row r="1964" spans="1:74">
      <c r="A1964" s="19" t="s">
        <v>7024</v>
      </c>
      <c r="B1964" s="39">
        <v>1969</v>
      </c>
      <c r="C1964" s="19">
        <f t="shared" si="331"/>
        <v>1969</v>
      </c>
      <c r="D1964" s="19" t="s">
        <v>8329</v>
      </c>
      <c r="E1964" s="19" t="str">
        <f t="shared" si="330"/>
        <v>Oct</v>
      </c>
      <c r="F1964" s="19">
        <v>16</v>
      </c>
      <c r="G1964" s="40">
        <f t="shared" si="332"/>
        <v>25492</v>
      </c>
      <c r="H1964" s="19">
        <v>0</v>
      </c>
      <c r="I1964" s="19">
        <v>27346.04</v>
      </c>
      <c r="J1964" s="41">
        <v>27346.04</v>
      </c>
      <c r="K1964" s="19" t="s">
        <v>8297</v>
      </c>
      <c r="L1964" s="19" t="str">
        <v>tier - 2</v>
      </c>
      <c r="M1964" s="19" t="s">
        <v>8297</v>
      </c>
      <c r="N1964" s="19" t="str">
        <v>tier - 2</v>
      </c>
      <c r="O1964" s="19" t="s">
        <v>8299</v>
      </c>
      <c r="P1964" s="19" t="str">
        <v>R1013</v>
      </c>
      <c r="Q1964" s="19">
        <f ca="1" t="shared" si="333"/>
        <v>56</v>
      </c>
      <c r="R1964" s="29"/>
      <c r="U1964" s="19" t="s">
        <v>8326</v>
      </c>
      <c r="V1964" s="19" t="str">
        <f t="shared" si="339"/>
        <v>Dec</v>
      </c>
      <c r="X1964" s="19">
        <f t="shared" si="340"/>
        <v>1958</v>
      </c>
      <c r="AG1964" s="19" t="s">
        <v>6998</v>
      </c>
      <c r="AH1964" s="19" t="s">
        <v>8336</v>
      </c>
      <c r="AI1964" s="19" t="s">
        <v>8297</v>
      </c>
      <c r="AJ1964" s="19" t="s">
        <v>8297</v>
      </c>
      <c r="AK1964" s="19" t="str">
        <v>tier - 2</v>
      </c>
      <c r="AL1964" s="19" t="str">
        <v>tier - 2</v>
      </c>
      <c r="AT1964" s="19" t="s">
        <v>8299</v>
      </c>
      <c r="AU1964" s="19" t="str">
        <v>R1013</v>
      </c>
      <c r="BD1964" s="39">
        <v>1958</v>
      </c>
      <c r="BE1964" s="19" t="str">
        <f t="shared" si="335"/>
        <v>Jun</v>
      </c>
      <c r="BF1964" s="19">
        <v>30</v>
      </c>
      <c r="BG1964" s="40">
        <f t="shared" si="336"/>
        <v>21366</v>
      </c>
      <c r="BM1964" s="39">
        <v>1994</v>
      </c>
      <c r="BN1964" s="19" t="str">
        <f t="shared" si="337"/>
        <v>Jul</v>
      </c>
      <c r="BO1964" s="19">
        <v>2</v>
      </c>
      <c r="BP1964" s="40">
        <f t="shared" si="334"/>
        <v>34517</v>
      </c>
      <c r="BQ1964" s="19">
        <f ca="1" t="shared" si="338"/>
        <v>31</v>
      </c>
      <c r="BU1964" s="19">
        <v>27080.64</v>
      </c>
      <c r="BV1964" s="41">
        <v>27080.64</v>
      </c>
    </row>
    <row r="1965" spans="1:74">
      <c r="A1965" s="19" t="s">
        <v>7027</v>
      </c>
      <c r="B1965" s="39">
        <v>1988</v>
      </c>
      <c r="C1965" s="19">
        <f t="shared" si="331"/>
        <v>1988</v>
      </c>
      <c r="D1965" s="19" t="s">
        <v>8310</v>
      </c>
      <c r="E1965" s="19" t="str">
        <f t="shared" si="330"/>
        <v>Sep</v>
      </c>
      <c r="F1965" s="19">
        <v>15</v>
      </c>
      <c r="G1965" s="40">
        <f t="shared" si="332"/>
        <v>32401</v>
      </c>
      <c r="H1965" s="19">
        <v>2</v>
      </c>
      <c r="I1965" s="19">
        <v>27375.9</v>
      </c>
      <c r="J1965" s="41">
        <v>27375.9</v>
      </c>
      <c r="K1965" s="19" t="s">
        <v>8297</v>
      </c>
      <c r="L1965" s="19" t="str">
        <v>tier - 2</v>
      </c>
      <c r="M1965" s="19" t="s">
        <v>8298</v>
      </c>
      <c r="N1965" s="19" t="str">
        <v>tier - 3</v>
      </c>
      <c r="O1965" s="19" t="s">
        <v>8331</v>
      </c>
      <c r="P1965" s="19" t="str">
        <v>R1015</v>
      </c>
      <c r="Q1965" s="19">
        <f ca="1" t="shared" si="333"/>
        <v>37</v>
      </c>
      <c r="R1965" s="29"/>
      <c r="U1965" s="19" t="s">
        <v>8303</v>
      </c>
      <c r="V1965" s="19" t="str">
        <f t="shared" si="339"/>
        <v>Jun</v>
      </c>
      <c r="X1965" s="19">
        <f t="shared" si="340"/>
        <v>2002</v>
      </c>
      <c r="AG1965" s="19" t="s">
        <v>7002</v>
      </c>
      <c r="AH1965" s="19" t="s">
        <v>8336</v>
      </c>
      <c r="AI1965" s="19" t="s">
        <v>8297</v>
      </c>
      <c r="AJ1965" s="19" t="s">
        <v>8297</v>
      </c>
      <c r="AK1965" s="19" t="str">
        <v>tier - 2</v>
      </c>
      <c r="AL1965" s="19" t="str">
        <v>tier - 2</v>
      </c>
      <c r="AT1965" s="19" t="s">
        <v>8330</v>
      </c>
      <c r="AU1965" s="19" t="str">
        <v>R1011</v>
      </c>
      <c r="BD1965" s="39">
        <v>1994</v>
      </c>
      <c r="BE1965" s="19" t="str">
        <f t="shared" si="335"/>
        <v>Jul</v>
      </c>
      <c r="BF1965" s="19">
        <v>2</v>
      </c>
      <c r="BG1965" s="40">
        <f t="shared" si="336"/>
        <v>34517</v>
      </c>
      <c r="BM1965" s="39">
        <v>1990</v>
      </c>
      <c r="BN1965" s="19" t="str">
        <f t="shared" si="337"/>
        <v>Dec</v>
      </c>
      <c r="BO1965" s="19">
        <v>13</v>
      </c>
      <c r="BP1965" s="40">
        <f t="shared" si="334"/>
        <v>33220</v>
      </c>
      <c r="BQ1965" s="19">
        <f ca="1" t="shared" si="338"/>
        <v>34</v>
      </c>
      <c r="BU1965" s="19">
        <v>27092.38</v>
      </c>
      <c r="BV1965" s="41">
        <v>27092.38</v>
      </c>
    </row>
    <row r="1966" spans="1:74">
      <c r="A1966" s="19" t="s">
        <v>7029</v>
      </c>
      <c r="B1966" s="39">
        <v>1985</v>
      </c>
      <c r="C1966" s="19">
        <f t="shared" si="331"/>
        <v>1985</v>
      </c>
      <c r="D1966" s="19" t="s">
        <v>8326</v>
      </c>
      <c r="E1966" s="19" t="str">
        <f t="shared" si="330"/>
        <v>Dec</v>
      </c>
      <c r="F1966" s="19">
        <v>5</v>
      </c>
      <c r="G1966" s="40">
        <f t="shared" si="332"/>
        <v>31386</v>
      </c>
      <c r="H1966" s="19">
        <v>3</v>
      </c>
      <c r="I1966" s="19">
        <v>27432.73</v>
      </c>
      <c r="J1966" s="41">
        <v>27432.73</v>
      </c>
      <c r="K1966" s="19" t="s">
        <v>8297</v>
      </c>
      <c r="L1966" s="19" t="str">
        <v>tier - 2</v>
      </c>
      <c r="M1966" s="19" t="s">
        <v>8302</v>
      </c>
      <c r="N1966" s="19" t="str">
        <v>tier - 1</v>
      </c>
      <c r="O1966" s="19" t="s">
        <v>8330</v>
      </c>
      <c r="P1966" s="19" t="str">
        <v>R1011</v>
      </c>
      <c r="Q1966" s="19">
        <f ca="1" t="shared" si="333"/>
        <v>39</v>
      </c>
      <c r="R1966" s="29"/>
      <c r="U1966" s="19" t="s">
        <v>8301</v>
      </c>
      <c r="V1966" s="19" t="str">
        <f t="shared" si="339"/>
        <v>Nov</v>
      </c>
      <c r="X1966" s="19">
        <f t="shared" si="340"/>
        <v>2000</v>
      </c>
      <c r="AG1966" s="19" t="s">
        <v>7006</v>
      </c>
      <c r="AH1966" s="19" t="s">
        <v>8336</v>
      </c>
      <c r="AI1966" s="19" t="s">
        <v>8297</v>
      </c>
      <c r="AJ1966" s="19" t="s">
        <v>8298</v>
      </c>
      <c r="AK1966" s="19" t="str">
        <v>tier - 2</v>
      </c>
      <c r="AL1966" s="19" t="str">
        <v>tier - 3</v>
      </c>
      <c r="AT1966" s="19" t="s">
        <v>8330</v>
      </c>
      <c r="AU1966" s="19" t="str">
        <v>R1011</v>
      </c>
      <c r="BD1966" s="39">
        <v>1990</v>
      </c>
      <c r="BE1966" s="19" t="str">
        <f t="shared" si="335"/>
        <v>Dec</v>
      </c>
      <c r="BF1966" s="19">
        <v>13</v>
      </c>
      <c r="BG1966" s="40">
        <f t="shared" si="336"/>
        <v>33220</v>
      </c>
      <c r="BM1966" s="39">
        <v>1970</v>
      </c>
      <c r="BN1966" s="19" t="str">
        <f t="shared" si="337"/>
        <v>Oct</v>
      </c>
      <c r="BO1966" s="19">
        <v>2</v>
      </c>
      <c r="BP1966" s="40">
        <f t="shared" si="334"/>
        <v>25843</v>
      </c>
      <c r="BQ1966" s="19">
        <f ca="1" t="shared" si="338"/>
        <v>55</v>
      </c>
      <c r="BU1966" s="19">
        <v>27117.99</v>
      </c>
      <c r="BV1966" s="41">
        <v>27117.99</v>
      </c>
    </row>
    <row r="1967" spans="1:74">
      <c r="A1967" s="19" t="s">
        <v>7033</v>
      </c>
      <c r="B1967" s="39">
        <v>1981</v>
      </c>
      <c r="C1967" s="19">
        <f t="shared" si="331"/>
        <v>1981</v>
      </c>
      <c r="D1967" s="19" t="s">
        <v>8329</v>
      </c>
      <c r="E1967" s="19" t="str">
        <f t="shared" si="330"/>
        <v>Oct</v>
      </c>
      <c r="F1967" s="19">
        <v>3</v>
      </c>
      <c r="G1967" s="40">
        <f t="shared" si="332"/>
        <v>29862</v>
      </c>
      <c r="H1967" s="19">
        <v>1</v>
      </c>
      <c r="I1967" s="19">
        <v>27495.59</v>
      </c>
      <c r="J1967" s="41">
        <v>27495.59</v>
      </c>
      <c r="K1967" s="19" t="s">
        <v>8297</v>
      </c>
      <c r="L1967" s="19" t="str">
        <v>tier - 2</v>
      </c>
      <c r="M1967" s="19" t="s">
        <v>8302</v>
      </c>
      <c r="N1967" s="19" t="str">
        <v>tier - 1</v>
      </c>
      <c r="O1967" s="19" t="s">
        <v>8330</v>
      </c>
      <c r="P1967" s="19" t="str">
        <v>R1011</v>
      </c>
      <c r="Q1967" s="19">
        <f ca="1" t="shared" si="333"/>
        <v>44</v>
      </c>
      <c r="R1967" s="29"/>
      <c r="U1967" s="19" t="s">
        <v>8296</v>
      </c>
      <c r="V1967" s="19" t="str">
        <f t="shared" si="339"/>
        <v>Jul</v>
      </c>
      <c r="X1967" s="19">
        <f t="shared" si="340"/>
        <v>1960</v>
      </c>
      <c r="AG1967" s="19" t="s">
        <v>7010</v>
      </c>
      <c r="AH1967" s="19" t="s">
        <v>8336</v>
      </c>
      <c r="AI1967" s="19" t="s">
        <v>8297</v>
      </c>
      <c r="AJ1967" s="19" t="s">
        <v>8297</v>
      </c>
      <c r="AK1967" s="19" t="str">
        <v>tier - 2</v>
      </c>
      <c r="AL1967" s="19" t="str">
        <v>tier - 2</v>
      </c>
      <c r="AT1967" s="19" t="s">
        <v>8299</v>
      </c>
      <c r="AU1967" s="19" t="str">
        <v>R1013</v>
      </c>
      <c r="BD1967" s="39">
        <v>1970</v>
      </c>
      <c r="BE1967" s="19" t="str">
        <f t="shared" si="335"/>
        <v>Oct</v>
      </c>
      <c r="BF1967" s="19">
        <v>2</v>
      </c>
      <c r="BG1967" s="40">
        <f t="shared" si="336"/>
        <v>25843</v>
      </c>
      <c r="BM1967" s="39">
        <v>1965</v>
      </c>
      <c r="BN1967" s="19" t="str">
        <f t="shared" si="337"/>
        <v>Dec</v>
      </c>
      <c r="BO1967" s="19">
        <v>21</v>
      </c>
      <c r="BP1967" s="40">
        <f t="shared" si="334"/>
        <v>24097</v>
      </c>
      <c r="BQ1967" s="19">
        <f ca="1" t="shared" si="338"/>
        <v>59</v>
      </c>
      <c r="BU1967" s="19">
        <v>27218.44</v>
      </c>
      <c r="BV1967" s="41">
        <v>27218.44</v>
      </c>
    </row>
    <row r="1968" spans="1:74">
      <c r="A1968" s="19" t="s">
        <v>7035</v>
      </c>
      <c r="B1968" s="39">
        <v>1965</v>
      </c>
      <c r="C1968" s="19">
        <f t="shared" si="331"/>
        <v>1965</v>
      </c>
      <c r="D1968" s="19" t="s">
        <v>8329</v>
      </c>
      <c r="E1968" s="19" t="str">
        <f t="shared" si="330"/>
        <v>Oct</v>
      </c>
      <c r="F1968" s="19">
        <v>19</v>
      </c>
      <c r="G1968" s="40">
        <f t="shared" si="332"/>
        <v>24034</v>
      </c>
      <c r="H1968" s="19">
        <v>0</v>
      </c>
      <c r="I1968" s="19">
        <v>27533.91</v>
      </c>
      <c r="J1968" s="41">
        <v>27533.91</v>
      </c>
      <c r="K1968" s="19" t="s">
        <v>8297</v>
      </c>
      <c r="L1968" s="19" t="str">
        <v>tier - 2</v>
      </c>
      <c r="M1968" s="19" t="s">
        <v>8298</v>
      </c>
      <c r="N1968" s="19" t="str">
        <v>tier - 3</v>
      </c>
      <c r="O1968" s="19" t="s">
        <v>8299</v>
      </c>
      <c r="P1968" s="19" t="str">
        <v>R1013</v>
      </c>
      <c r="Q1968" s="19">
        <f ca="1" t="shared" si="333"/>
        <v>60</v>
      </c>
      <c r="R1968" s="29"/>
      <c r="U1968" s="19" t="s">
        <v>8303</v>
      </c>
      <c r="V1968" s="19" t="str">
        <f t="shared" si="339"/>
        <v>Jun</v>
      </c>
      <c r="X1968" s="19">
        <f t="shared" si="340"/>
        <v>1958</v>
      </c>
      <c r="AG1968" s="19" t="s">
        <v>7014</v>
      </c>
      <c r="AH1968" s="19" t="s">
        <v>8336</v>
      </c>
      <c r="AI1968" s="19" t="s">
        <v>8297</v>
      </c>
      <c r="AJ1968" s="19" t="s">
        <v>8302</v>
      </c>
      <c r="AK1968" s="19" t="str">
        <v>tier - 2</v>
      </c>
      <c r="AL1968" s="19" t="str">
        <v>tier - 1</v>
      </c>
      <c r="AT1968" s="19" t="s">
        <v>8341</v>
      </c>
      <c r="AU1968" s="19" t="str">
        <v>R1017</v>
      </c>
      <c r="BD1968" s="39">
        <v>1965</v>
      </c>
      <c r="BE1968" s="19" t="str">
        <f t="shared" si="335"/>
        <v>Dec</v>
      </c>
      <c r="BF1968" s="19">
        <v>21</v>
      </c>
      <c r="BG1968" s="40">
        <f t="shared" si="336"/>
        <v>24097</v>
      </c>
      <c r="BM1968" s="39">
        <v>1999</v>
      </c>
      <c r="BN1968" s="19" t="str">
        <f t="shared" si="337"/>
        <v>Dec</v>
      </c>
      <c r="BO1968" s="19">
        <v>2</v>
      </c>
      <c r="BP1968" s="40">
        <f t="shared" si="334"/>
        <v>36496</v>
      </c>
      <c r="BQ1968" s="19">
        <f ca="1" t="shared" si="338"/>
        <v>25</v>
      </c>
      <c r="BU1968" s="19">
        <v>27236.96</v>
      </c>
      <c r="BV1968" s="41">
        <v>27236.96</v>
      </c>
    </row>
    <row r="1969" spans="1:74">
      <c r="A1969" s="19" t="s">
        <v>7039</v>
      </c>
      <c r="B1969" s="39">
        <v>1984</v>
      </c>
      <c r="C1969" s="19">
        <f t="shared" si="331"/>
        <v>1984</v>
      </c>
      <c r="D1969" s="19" t="s">
        <v>8296</v>
      </c>
      <c r="E1969" s="19" t="str">
        <f t="shared" si="330"/>
        <v>Jul</v>
      </c>
      <c r="F1969" s="19">
        <v>22</v>
      </c>
      <c r="G1969" s="40">
        <f t="shared" si="332"/>
        <v>30885</v>
      </c>
      <c r="H1969" s="19">
        <v>3</v>
      </c>
      <c r="I1969" s="19">
        <v>27534.53</v>
      </c>
      <c r="J1969" s="41">
        <v>27534.53</v>
      </c>
      <c r="K1969" s="19" t="s">
        <v>8297</v>
      </c>
      <c r="L1969" s="19" t="str">
        <v>tier - 2</v>
      </c>
      <c r="M1969" s="19" t="s">
        <v>8297</v>
      </c>
      <c r="N1969" s="19" t="str">
        <v>tier - 2</v>
      </c>
      <c r="O1969" s="19" t="s">
        <v>8330</v>
      </c>
      <c r="P1969" s="19" t="str">
        <v>R1011</v>
      </c>
      <c r="Q1969" s="19">
        <f ca="1" t="shared" si="333"/>
        <v>41</v>
      </c>
      <c r="R1969" s="29"/>
      <c r="U1969" s="19" t="s">
        <v>8296</v>
      </c>
      <c r="V1969" s="19" t="str">
        <f t="shared" si="339"/>
        <v>Jul</v>
      </c>
      <c r="X1969" s="19">
        <f t="shared" si="340"/>
        <v>1994</v>
      </c>
      <c r="AG1969" s="19" t="s">
        <v>7018</v>
      </c>
      <c r="AH1969" s="19" t="s">
        <v>8336</v>
      </c>
      <c r="AI1969" s="19" t="s">
        <v>8297</v>
      </c>
      <c r="AJ1969" s="19" t="s">
        <v>8302</v>
      </c>
      <c r="AK1969" s="19" t="str">
        <v>tier - 2</v>
      </c>
      <c r="AL1969" s="19" t="str">
        <v>tier - 1</v>
      </c>
      <c r="AT1969" s="19" t="s">
        <v>8330</v>
      </c>
      <c r="AU1969" s="19" t="str">
        <v>R1011</v>
      </c>
      <c r="BD1969" s="39">
        <v>1999</v>
      </c>
      <c r="BE1969" s="19" t="str">
        <f t="shared" si="335"/>
        <v>Dec</v>
      </c>
      <c r="BF1969" s="19">
        <v>2</v>
      </c>
      <c r="BG1969" s="40">
        <f t="shared" si="336"/>
        <v>36496</v>
      </c>
      <c r="BM1969" s="39">
        <v>1968</v>
      </c>
      <c r="BN1969" s="19" t="str">
        <f t="shared" si="337"/>
        <v>Jun</v>
      </c>
      <c r="BO1969" s="19">
        <v>6</v>
      </c>
      <c r="BP1969" s="40">
        <f t="shared" si="334"/>
        <v>24995</v>
      </c>
      <c r="BQ1969" s="19">
        <f ca="1" t="shared" si="338"/>
        <v>57</v>
      </c>
      <c r="BU1969" s="19">
        <v>27322.73</v>
      </c>
      <c r="BV1969" s="41">
        <v>27322.73</v>
      </c>
    </row>
    <row r="1970" spans="1:74">
      <c r="A1970" s="19" t="s">
        <v>7042</v>
      </c>
      <c r="B1970" s="39">
        <v>1985</v>
      </c>
      <c r="C1970" s="19">
        <f t="shared" si="331"/>
        <v>1985</v>
      </c>
      <c r="D1970" s="19" t="s">
        <v>8301</v>
      </c>
      <c r="E1970" s="19" t="str">
        <f t="shared" si="330"/>
        <v>Nov</v>
      </c>
      <c r="F1970" s="19">
        <v>6</v>
      </c>
      <c r="G1970" s="40">
        <f t="shared" si="332"/>
        <v>31357</v>
      </c>
      <c r="H1970" s="19">
        <v>3</v>
      </c>
      <c r="I1970" s="19">
        <v>27598.93</v>
      </c>
      <c r="J1970" s="41">
        <v>27598.93</v>
      </c>
      <c r="K1970" s="19" t="s">
        <v>8297</v>
      </c>
      <c r="L1970" s="19" t="str">
        <v>tier - 2</v>
      </c>
      <c r="M1970" s="19" t="s">
        <v>8302</v>
      </c>
      <c r="N1970" s="19" t="str">
        <v>tier - 1</v>
      </c>
      <c r="O1970" s="19" t="s">
        <v>8330</v>
      </c>
      <c r="P1970" s="19" t="str">
        <v>R1011</v>
      </c>
      <c r="Q1970" s="19">
        <f ca="1" t="shared" si="333"/>
        <v>39</v>
      </c>
      <c r="R1970" s="29"/>
      <c r="U1970" s="19" t="s">
        <v>8326</v>
      </c>
      <c r="V1970" s="19" t="str">
        <f t="shared" si="339"/>
        <v>Dec</v>
      </c>
      <c r="X1970" s="19">
        <f t="shared" si="340"/>
        <v>1990</v>
      </c>
      <c r="AG1970" s="19" t="s">
        <v>7022</v>
      </c>
      <c r="AH1970" s="19" t="s">
        <v>8336</v>
      </c>
      <c r="AI1970" s="19" t="s">
        <v>8297</v>
      </c>
      <c r="AJ1970" s="19" t="s">
        <v>8297</v>
      </c>
      <c r="AK1970" s="19" t="str">
        <v>tier - 2</v>
      </c>
      <c r="AL1970" s="19" t="str">
        <v>tier - 2</v>
      </c>
      <c r="AT1970" s="19" t="s">
        <v>8299</v>
      </c>
      <c r="AU1970" s="19" t="str">
        <v>R1013</v>
      </c>
      <c r="BD1970" s="39">
        <v>1968</v>
      </c>
      <c r="BE1970" s="19" t="str">
        <f t="shared" si="335"/>
        <v>Jun</v>
      </c>
      <c r="BF1970" s="19">
        <v>6</v>
      </c>
      <c r="BG1970" s="40">
        <f t="shared" si="336"/>
        <v>24995</v>
      </c>
      <c r="BM1970" s="39">
        <v>1969</v>
      </c>
      <c r="BN1970" s="19" t="str">
        <f t="shared" si="337"/>
        <v>Oct</v>
      </c>
      <c r="BO1970" s="19">
        <v>16</v>
      </c>
      <c r="BP1970" s="40">
        <f t="shared" si="334"/>
        <v>25492</v>
      </c>
      <c r="BQ1970" s="19">
        <f ca="1" t="shared" si="338"/>
        <v>56</v>
      </c>
      <c r="BU1970" s="19">
        <v>27346.04</v>
      </c>
      <c r="BV1970" s="41">
        <v>27346.04</v>
      </c>
    </row>
    <row r="1971" spans="1:74">
      <c r="A1971" s="19" t="s">
        <v>7046</v>
      </c>
      <c r="B1971" s="39">
        <v>1992</v>
      </c>
      <c r="C1971" s="19">
        <f t="shared" si="331"/>
        <v>1992</v>
      </c>
      <c r="D1971" s="19" t="s">
        <v>8303</v>
      </c>
      <c r="E1971" s="19" t="str">
        <f t="shared" si="330"/>
        <v>Jun</v>
      </c>
      <c r="F1971" s="19">
        <v>11</v>
      </c>
      <c r="G1971" s="40">
        <f t="shared" si="332"/>
        <v>33766</v>
      </c>
      <c r="H1971" s="19">
        <v>0</v>
      </c>
      <c r="I1971" s="19">
        <v>27614.71</v>
      </c>
      <c r="J1971" s="41">
        <v>27614.71</v>
      </c>
      <c r="K1971" s="19" t="s">
        <v>8297</v>
      </c>
      <c r="L1971" s="19" t="str">
        <v>tier - 2</v>
      </c>
      <c r="M1971" s="19" t="s">
        <v>8298</v>
      </c>
      <c r="N1971" s="19" t="str">
        <v>tier - 3</v>
      </c>
      <c r="O1971" s="19" t="s">
        <v>8330</v>
      </c>
      <c r="P1971" s="19" t="str">
        <v>R1011</v>
      </c>
      <c r="Q1971" s="19">
        <f ca="1" t="shared" si="333"/>
        <v>33</v>
      </c>
      <c r="R1971" s="29"/>
      <c r="U1971" s="19" t="s">
        <v>8329</v>
      </c>
      <c r="V1971" s="19" t="str">
        <f t="shared" si="339"/>
        <v>Oct</v>
      </c>
      <c r="X1971" s="19">
        <f t="shared" si="340"/>
        <v>1970</v>
      </c>
      <c r="AG1971" s="19" t="s">
        <v>7024</v>
      </c>
      <c r="AH1971" s="19" t="s">
        <v>8336</v>
      </c>
      <c r="AI1971" s="19" t="s">
        <v>8297</v>
      </c>
      <c r="AJ1971" s="19" t="s">
        <v>8297</v>
      </c>
      <c r="AK1971" s="19" t="str">
        <v>tier - 2</v>
      </c>
      <c r="AL1971" s="19" t="str">
        <v>tier - 2</v>
      </c>
      <c r="AT1971" s="19" t="s">
        <v>8299</v>
      </c>
      <c r="AU1971" s="19" t="str">
        <v>R1013</v>
      </c>
      <c r="BD1971" s="39">
        <v>1969</v>
      </c>
      <c r="BE1971" s="19" t="str">
        <f t="shared" si="335"/>
        <v>Oct</v>
      </c>
      <c r="BF1971" s="19">
        <v>16</v>
      </c>
      <c r="BG1971" s="40">
        <f t="shared" si="336"/>
        <v>25492</v>
      </c>
      <c r="BM1971" s="39">
        <v>1988</v>
      </c>
      <c r="BN1971" s="19" t="str">
        <f t="shared" si="337"/>
        <v>Sep</v>
      </c>
      <c r="BO1971" s="19">
        <v>15</v>
      </c>
      <c r="BP1971" s="40">
        <f t="shared" si="334"/>
        <v>32401</v>
      </c>
      <c r="BQ1971" s="19">
        <f ca="1" t="shared" si="338"/>
        <v>37</v>
      </c>
      <c r="BU1971" s="19">
        <v>27375.9</v>
      </c>
      <c r="BV1971" s="41">
        <v>27375.9</v>
      </c>
    </row>
    <row r="1972" spans="1:74">
      <c r="A1972" s="19" t="s">
        <v>7049</v>
      </c>
      <c r="B1972" s="39">
        <v>1997</v>
      </c>
      <c r="C1972" s="19">
        <f t="shared" si="331"/>
        <v>1997</v>
      </c>
      <c r="D1972" s="19" t="s">
        <v>8310</v>
      </c>
      <c r="E1972" s="19" t="str">
        <f t="shared" si="330"/>
        <v>Sep</v>
      </c>
      <c r="F1972" s="19">
        <v>9</v>
      </c>
      <c r="G1972" s="40">
        <f t="shared" si="332"/>
        <v>35682</v>
      </c>
      <c r="H1972" s="19">
        <v>0</v>
      </c>
      <c r="I1972" s="19">
        <v>27619.36</v>
      </c>
      <c r="J1972" s="41">
        <v>27619.36</v>
      </c>
      <c r="K1972" s="19" t="s">
        <v>8297</v>
      </c>
      <c r="L1972" s="19" t="str">
        <v>tier - 2</v>
      </c>
      <c r="M1972" s="19" t="s">
        <v>8298</v>
      </c>
      <c r="N1972" s="19" t="str">
        <v>tier - 3</v>
      </c>
      <c r="O1972" s="19" t="s">
        <v>8330</v>
      </c>
      <c r="P1972" s="19" t="str">
        <v>R1011</v>
      </c>
      <c r="Q1972" s="19">
        <f ca="1" t="shared" si="333"/>
        <v>28</v>
      </c>
      <c r="R1972" s="29"/>
      <c r="U1972" s="19" t="s">
        <v>8326</v>
      </c>
      <c r="V1972" s="19" t="str">
        <f t="shared" si="339"/>
        <v>Dec</v>
      </c>
      <c r="X1972" s="19">
        <f t="shared" si="340"/>
        <v>1965</v>
      </c>
      <c r="AG1972" s="19" t="s">
        <v>7027</v>
      </c>
      <c r="AH1972" s="19" t="s">
        <v>8336</v>
      </c>
      <c r="AI1972" s="19" t="s">
        <v>8297</v>
      </c>
      <c r="AJ1972" s="19" t="s">
        <v>8298</v>
      </c>
      <c r="AK1972" s="19" t="str">
        <v>tier - 2</v>
      </c>
      <c r="AL1972" s="19" t="str">
        <v>tier - 3</v>
      </c>
      <c r="AT1972" s="19" t="s">
        <v>8331</v>
      </c>
      <c r="AU1972" s="19" t="str">
        <v>R1015</v>
      </c>
      <c r="BD1972" s="39">
        <v>1988</v>
      </c>
      <c r="BE1972" s="19" t="str">
        <f t="shared" si="335"/>
        <v>Sep</v>
      </c>
      <c r="BF1972" s="19">
        <v>15</v>
      </c>
      <c r="BG1972" s="40">
        <f t="shared" si="336"/>
        <v>32401</v>
      </c>
      <c r="BM1972" s="39">
        <v>1985</v>
      </c>
      <c r="BN1972" s="19" t="str">
        <f t="shared" si="337"/>
        <v>Dec</v>
      </c>
      <c r="BO1972" s="19">
        <v>5</v>
      </c>
      <c r="BP1972" s="40">
        <f t="shared" si="334"/>
        <v>31386</v>
      </c>
      <c r="BQ1972" s="19">
        <f ca="1" t="shared" si="338"/>
        <v>39</v>
      </c>
      <c r="BU1972" s="19">
        <v>27432.73</v>
      </c>
      <c r="BV1972" s="41">
        <v>27432.73</v>
      </c>
    </row>
    <row r="1973" spans="1:74">
      <c r="A1973" s="19" t="s">
        <v>7053</v>
      </c>
      <c r="B1973" s="39">
        <v>1997</v>
      </c>
      <c r="C1973" s="19">
        <f t="shared" si="331"/>
        <v>1997</v>
      </c>
      <c r="D1973" s="19" t="s">
        <v>8329</v>
      </c>
      <c r="E1973" s="19" t="str">
        <f t="shared" si="330"/>
        <v>Oct</v>
      </c>
      <c r="F1973" s="19">
        <v>7</v>
      </c>
      <c r="G1973" s="40">
        <f t="shared" si="332"/>
        <v>35710</v>
      </c>
      <c r="H1973" s="19">
        <v>0</v>
      </c>
      <c r="I1973" s="19">
        <v>27625.17</v>
      </c>
      <c r="J1973" s="41">
        <v>27625.17</v>
      </c>
      <c r="K1973" s="19" t="s">
        <v>8302</v>
      </c>
      <c r="L1973" s="19" t="str">
        <v>tier - 1</v>
      </c>
      <c r="M1973" s="19" t="s">
        <v>8302</v>
      </c>
      <c r="N1973" s="19" t="str">
        <v>tier - 1</v>
      </c>
      <c r="O1973" s="19" t="s">
        <v>8330</v>
      </c>
      <c r="P1973" s="19" t="str">
        <v>R1011</v>
      </c>
      <c r="Q1973" s="19">
        <f ca="1" t="shared" si="333"/>
        <v>28</v>
      </c>
      <c r="R1973" s="29"/>
      <c r="U1973" s="19" t="s">
        <v>8326</v>
      </c>
      <c r="V1973" s="19" t="str">
        <f t="shared" si="339"/>
        <v>Dec</v>
      </c>
      <c r="X1973" s="19">
        <f t="shared" si="340"/>
        <v>1999</v>
      </c>
      <c r="AG1973" s="19" t="s">
        <v>7029</v>
      </c>
      <c r="AH1973" s="19" t="s">
        <v>8336</v>
      </c>
      <c r="AI1973" s="19" t="s">
        <v>8297</v>
      </c>
      <c r="AJ1973" s="19" t="s">
        <v>8302</v>
      </c>
      <c r="AK1973" s="19" t="str">
        <v>tier - 2</v>
      </c>
      <c r="AL1973" s="19" t="str">
        <v>tier - 1</v>
      </c>
      <c r="AT1973" s="19" t="s">
        <v>8330</v>
      </c>
      <c r="AU1973" s="19" t="str">
        <v>R1011</v>
      </c>
      <c r="BD1973" s="39">
        <v>1985</v>
      </c>
      <c r="BE1973" s="19" t="str">
        <f t="shared" si="335"/>
        <v>Dec</v>
      </c>
      <c r="BF1973" s="19">
        <v>5</v>
      </c>
      <c r="BG1973" s="40">
        <f t="shared" si="336"/>
        <v>31386</v>
      </c>
      <c r="BM1973" s="39">
        <v>1981</v>
      </c>
      <c r="BN1973" s="19" t="str">
        <f t="shared" si="337"/>
        <v>Oct</v>
      </c>
      <c r="BO1973" s="19">
        <v>3</v>
      </c>
      <c r="BP1973" s="40">
        <f t="shared" si="334"/>
        <v>29862</v>
      </c>
      <c r="BQ1973" s="19">
        <f ca="1" t="shared" si="338"/>
        <v>44</v>
      </c>
      <c r="BU1973" s="19">
        <v>27495.59</v>
      </c>
      <c r="BV1973" s="41">
        <v>27495.59</v>
      </c>
    </row>
    <row r="1974" spans="1:74">
      <c r="A1974" s="19" t="s">
        <v>7056</v>
      </c>
      <c r="B1974" s="39">
        <v>1992</v>
      </c>
      <c r="C1974" s="19">
        <f t="shared" si="331"/>
        <v>1992</v>
      </c>
      <c r="D1974" s="19" t="s">
        <v>8296</v>
      </c>
      <c r="E1974" s="19" t="str">
        <f t="shared" si="330"/>
        <v>Jul</v>
      </c>
      <c r="F1974" s="19">
        <v>3</v>
      </c>
      <c r="G1974" s="40">
        <f t="shared" si="332"/>
        <v>33788</v>
      </c>
      <c r="H1974" s="19">
        <v>0</v>
      </c>
      <c r="I1974" s="19">
        <v>27696.11</v>
      </c>
      <c r="J1974" s="41">
        <v>27696.11</v>
      </c>
      <c r="K1974" s="19" t="s">
        <v>8302</v>
      </c>
      <c r="L1974" s="19" t="str">
        <v>tier - 1</v>
      </c>
      <c r="M1974" s="19" t="s">
        <v>8297</v>
      </c>
      <c r="N1974" s="19" t="str">
        <v>tier - 2</v>
      </c>
      <c r="O1974" s="19" t="s">
        <v>8330</v>
      </c>
      <c r="P1974" s="19" t="str">
        <v>R1011</v>
      </c>
      <c r="Q1974" s="19">
        <f ca="1" t="shared" si="333"/>
        <v>33</v>
      </c>
      <c r="R1974" s="29"/>
      <c r="U1974" s="19" t="s">
        <v>8303</v>
      </c>
      <c r="V1974" s="19" t="str">
        <f t="shared" si="339"/>
        <v>Jun</v>
      </c>
      <c r="X1974" s="19">
        <f t="shared" si="340"/>
        <v>1968</v>
      </c>
      <c r="AG1974" s="19" t="s">
        <v>7033</v>
      </c>
      <c r="AH1974" s="19" t="s">
        <v>8336</v>
      </c>
      <c r="AI1974" s="19" t="s">
        <v>8297</v>
      </c>
      <c r="AJ1974" s="19" t="s">
        <v>8302</v>
      </c>
      <c r="AK1974" s="19" t="str">
        <v>tier - 2</v>
      </c>
      <c r="AL1974" s="19" t="str">
        <v>tier - 1</v>
      </c>
      <c r="AT1974" s="19" t="s">
        <v>8330</v>
      </c>
      <c r="AU1974" s="19" t="str">
        <v>R1011</v>
      </c>
      <c r="BD1974" s="39">
        <v>1981</v>
      </c>
      <c r="BE1974" s="19" t="str">
        <f t="shared" si="335"/>
        <v>Oct</v>
      </c>
      <c r="BF1974" s="19">
        <v>3</v>
      </c>
      <c r="BG1974" s="40">
        <f t="shared" si="336"/>
        <v>29862</v>
      </c>
      <c r="BM1974" s="39">
        <v>1965</v>
      </c>
      <c r="BN1974" s="19" t="str">
        <f t="shared" si="337"/>
        <v>Oct</v>
      </c>
      <c r="BO1974" s="19">
        <v>19</v>
      </c>
      <c r="BP1974" s="40">
        <f t="shared" si="334"/>
        <v>24034</v>
      </c>
      <c r="BQ1974" s="19">
        <f ca="1" t="shared" si="338"/>
        <v>60</v>
      </c>
      <c r="BU1974" s="19">
        <v>27533.91</v>
      </c>
      <c r="BV1974" s="41">
        <v>27533.91</v>
      </c>
    </row>
    <row r="1975" spans="1:74">
      <c r="A1975" s="19" t="s">
        <v>7059</v>
      </c>
      <c r="B1975" s="39">
        <v>2002</v>
      </c>
      <c r="C1975" s="19">
        <f t="shared" si="331"/>
        <v>2002</v>
      </c>
      <c r="D1975" s="19" t="s">
        <v>8326</v>
      </c>
      <c r="E1975" s="19" t="str">
        <f t="shared" si="330"/>
        <v>Dec</v>
      </c>
      <c r="F1975" s="19">
        <v>6</v>
      </c>
      <c r="G1975" s="40">
        <f t="shared" si="332"/>
        <v>37596</v>
      </c>
      <c r="H1975" s="19">
        <v>1</v>
      </c>
      <c r="I1975" s="19">
        <v>27724.29</v>
      </c>
      <c r="J1975" s="41">
        <v>27724.29</v>
      </c>
      <c r="K1975" s="19" t="s">
        <v>8302</v>
      </c>
      <c r="L1975" s="19" t="str">
        <v>tier - 1</v>
      </c>
      <c r="M1975" s="19" t="s">
        <v>8298</v>
      </c>
      <c r="N1975" s="19" t="str">
        <v>tier - 3</v>
      </c>
      <c r="O1975" s="19" t="s">
        <v>8299</v>
      </c>
      <c r="P1975" s="19" t="str">
        <v>R1013</v>
      </c>
      <c r="Q1975" s="19">
        <f ca="1" t="shared" si="333"/>
        <v>22</v>
      </c>
      <c r="R1975" s="29"/>
      <c r="U1975" s="19" t="s">
        <v>8329</v>
      </c>
      <c r="V1975" s="19" t="str">
        <f t="shared" si="339"/>
        <v>Oct</v>
      </c>
      <c r="X1975" s="19">
        <f t="shared" si="340"/>
        <v>1969</v>
      </c>
      <c r="AG1975" s="19" t="s">
        <v>7035</v>
      </c>
      <c r="AH1975" s="19" t="s">
        <v>8336</v>
      </c>
      <c r="AI1975" s="19" t="s">
        <v>8297</v>
      </c>
      <c r="AJ1975" s="19" t="s">
        <v>8298</v>
      </c>
      <c r="AK1975" s="19" t="str">
        <v>tier - 2</v>
      </c>
      <c r="AL1975" s="19" t="str">
        <v>tier - 3</v>
      </c>
      <c r="AT1975" s="19" t="s">
        <v>8299</v>
      </c>
      <c r="AU1975" s="19" t="str">
        <v>R1013</v>
      </c>
      <c r="BD1975" s="39">
        <v>1965</v>
      </c>
      <c r="BE1975" s="19" t="str">
        <f t="shared" si="335"/>
        <v>Oct</v>
      </c>
      <c r="BF1975" s="19">
        <v>19</v>
      </c>
      <c r="BG1975" s="40">
        <f t="shared" si="336"/>
        <v>24034</v>
      </c>
      <c r="BM1975" s="39">
        <v>1984</v>
      </c>
      <c r="BN1975" s="19" t="str">
        <f t="shared" si="337"/>
        <v>Jul</v>
      </c>
      <c r="BO1975" s="19">
        <v>22</v>
      </c>
      <c r="BP1975" s="40">
        <f t="shared" si="334"/>
        <v>30885</v>
      </c>
      <c r="BQ1975" s="19">
        <f ca="1" t="shared" si="338"/>
        <v>41</v>
      </c>
      <c r="BU1975" s="19">
        <v>27534.53</v>
      </c>
      <c r="BV1975" s="41">
        <v>27534.53</v>
      </c>
    </row>
    <row r="1976" spans="1:74">
      <c r="A1976" s="19" t="s">
        <v>7063</v>
      </c>
      <c r="B1976" s="39">
        <v>1960</v>
      </c>
      <c r="C1976" s="19">
        <f t="shared" si="331"/>
        <v>1960</v>
      </c>
      <c r="D1976" s="19" t="s">
        <v>8296</v>
      </c>
      <c r="E1976" s="19" t="str">
        <f t="shared" si="330"/>
        <v>Jul</v>
      </c>
      <c r="F1976" s="19">
        <v>6</v>
      </c>
      <c r="G1976" s="40">
        <f t="shared" si="332"/>
        <v>22103</v>
      </c>
      <c r="H1976" s="19">
        <v>0</v>
      </c>
      <c r="I1976" s="19">
        <v>27808.73</v>
      </c>
      <c r="J1976" s="41">
        <v>27808.73</v>
      </c>
      <c r="K1976" s="19" t="s">
        <v>8302</v>
      </c>
      <c r="L1976" s="19" t="str">
        <v>tier - 1</v>
      </c>
      <c r="M1976" s="19" t="s">
        <v>8302</v>
      </c>
      <c r="N1976" s="19" t="str">
        <v>tier - 1</v>
      </c>
      <c r="O1976" s="19" t="s">
        <v>8299</v>
      </c>
      <c r="P1976" s="19" t="str">
        <v>R1013</v>
      </c>
      <c r="Q1976" s="19">
        <f ca="1" t="shared" si="333"/>
        <v>65</v>
      </c>
      <c r="R1976" s="29"/>
      <c r="U1976" s="19" t="s">
        <v>8310</v>
      </c>
      <c r="V1976" s="19" t="str">
        <f t="shared" si="339"/>
        <v>Sep</v>
      </c>
      <c r="X1976" s="19">
        <f t="shared" si="340"/>
        <v>1988</v>
      </c>
      <c r="AG1976" s="19" t="s">
        <v>7039</v>
      </c>
      <c r="AH1976" s="19" t="s">
        <v>8336</v>
      </c>
      <c r="AI1976" s="19" t="s">
        <v>8297</v>
      </c>
      <c r="AJ1976" s="19" t="s">
        <v>8297</v>
      </c>
      <c r="AK1976" s="19" t="str">
        <v>tier - 2</v>
      </c>
      <c r="AL1976" s="19" t="str">
        <v>tier - 2</v>
      </c>
      <c r="AT1976" s="19" t="s">
        <v>8330</v>
      </c>
      <c r="AU1976" s="19" t="str">
        <v>R1011</v>
      </c>
      <c r="BD1976" s="39">
        <v>1984</v>
      </c>
      <c r="BE1976" s="19" t="str">
        <f t="shared" si="335"/>
        <v>Jul</v>
      </c>
      <c r="BF1976" s="19">
        <v>22</v>
      </c>
      <c r="BG1976" s="40">
        <f t="shared" si="336"/>
        <v>30885</v>
      </c>
      <c r="BM1976" s="39">
        <v>1985</v>
      </c>
      <c r="BN1976" s="19" t="str">
        <f t="shared" si="337"/>
        <v>Nov</v>
      </c>
      <c r="BO1976" s="19">
        <v>6</v>
      </c>
      <c r="BP1976" s="40">
        <f t="shared" si="334"/>
        <v>31357</v>
      </c>
      <c r="BQ1976" s="19">
        <f ca="1" t="shared" si="338"/>
        <v>39</v>
      </c>
      <c r="BU1976" s="19">
        <v>27598.93</v>
      </c>
      <c r="BV1976" s="41">
        <v>27598.93</v>
      </c>
    </row>
    <row r="1977" spans="1:74">
      <c r="A1977" s="19" t="s">
        <v>7067</v>
      </c>
      <c r="B1977" s="39">
        <v>1985</v>
      </c>
      <c r="C1977" s="19">
        <f t="shared" si="331"/>
        <v>1985</v>
      </c>
      <c r="D1977" s="19" t="s">
        <v>8326</v>
      </c>
      <c r="E1977" s="19" t="str">
        <f t="shared" si="330"/>
        <v>Dec</v>
      </c>
      <c r="F1977" s="19">
        <v>4</v>
      </c>
      <c r="G1977" s="40">
        <f t="shared" si="332"/>
        <v>31385</v>
      </c>
      <c r="H1977" s="19">
        <v>3</v>
      </c>
      <c r="I1977" s="19">
        <v>27849.94</v>
      </c>
      <c r="J1977" s="41">
        <v>27849.94</v>
      </c>
      <c r="K1977" s="19" t="s">
        <v>8302</v>
      </c>
      <c r="L1977" s="19" t="str">
        <v>tier - 1</v>
      </c>
      <c r="M1977" s="19" t="s">
        <v>8302</v>
      </c>
      <c r="N1977" s="19" t="str">
        <v>tier - 1</v>
      </c>
      <c r="O1977" s="19" t="s">
        <v>8330</v>
      </c>
      <c r="P1977" s="19" t="str">
        <v>R1011</v>
      </c>
      <c r="Q1977" s="19">
        <f ca="1" t="shared" si="333"/>
        <v>39</v>
      </c>
      <c r="R1977" s="29"/>
      <c r="U1977" s="19" t="s">
        <v>8326</v>
      </c>
      <c r="V1977" s="19" t="str">
        <f t="shared" si="339"/>
        <v>Dec</v>
      </c>
      <c r="X1977" s="19">
        <f t="shared" si="340"/>
        <v>1985</v>
      </c>
      <c r="AG1977" s="19" t="s">
        <v>7042</v>
      </c>
      <c r="AH1977" s="19" t="s">
        <v>8336</v>
      </c>
      <c r="AI1977" s="19" t="s">
        <v>8297</v>
      </c>
      <c r="AJ1977" s="19" t="s">
        <v>8302</v>
      </c>
      <c r="AK1977" s="19" t="str">
        <v>tier - 2</v>
      </c>
      <c r="AL1977" s="19" t="str">
        <v>tier - 1</v>
      </c>
      <c r="AT1977" s="19" t="s">
        <v>8330</v>
      </c>
      <c r="AU1977" s="19" t="str">
        <v>R1011</v>
      </c>
      <c r="BD1977" s="39">
        <v>1985</v>
      </c>
      <c r="BE1977" s="19" t="str">
        <f t="shared" si="335"/>
        <v>Nov</v>
      </c>
      <c r="BF1977" s="19">
        <v>6</v>
      </c>
      <c r="BG1977" s="40">
        <f t="shared" si="336"/>
        <v>31357</v>
      </c>
      <c r="BM1977" s="39">
        <v>1992</v>
      </c>
      <c r="BN1977" s="19" t="str">
        <f t="shared" si="337"/>
        <v>Jun</v>
      </c>
      <c r="BO1977" s="19">
        <v>11</v>
      </c>
      <c r="BP1977" s="40">
        <f t="shared" si="334"/>
        <v>33766</v>
      </c>
      <c r="BQ1977" s="19">
        <f ca="1" t="shared" si="338"/>
        <v>33</v>
      </c>
      <c r="BU1977" s="19">
        <v>27614.71</v>
      </c>
      <c r="BV1977" s="41">
        <v>27614.71</v>
      </c>
    </row>
    <row r="1978" spans="1:74">
      <c r="A1978" s="19" t="s">
        <v>7070</v>
      </c>
      <c r="B1978" s="39">
        <v>1989</v>
      </c>
      <c r="C1978" s="19">
        <f t="shared" si="331"/>
        <v>1989</v>
      </c>
      <c r="D1978" s="19" t="s">
        <v>8301</v>
      </c>
      <c r="E1978" s="19" t="str">
        <f t="shared" si="330"/>
        <v>Nov</v>
      </c>
      <c r="F1978" s="19">
        <v>21</v>
      </c>
      <c r="G1978" s="40">
        <f t="shared" si="332"/>
        <v>32833</v>
      </c>
      <c r="H1978" s="19">
        <v>3</v>
      </c>
      <c r="I1978" s="19">
        <v>27925.86</v>
      </c>
      <c r="J1978" s="41">
        <v>27925.86</v>
      </c>
      <c r="K1978" s="19" t="s">
        <v>8302</v>
      </c>
      <c r="L1978" s="19" t="str">
        <v>tier - 1</v>
      </c>
      <c r="M1978" s="19" t="s">
        <v>8297</v>
      </c>
      <c r="N1978" s="19" t="str">
        <v>tier - 2</v>
      </c>
      <c r="O1978" s="19" t="s">
        <v>8330</v>
      </c>
      <c r="P1978" s="19" t="str">
        <v>R1011</v>
      </c>
      <c r="Q1978" s="19">
        <f ca="1" t="shared" si="333"/>
        <v>35</v>
      </c>
      <c r="R1978" s="29"/>
      <c r="U1978" s="19" t="s">
        <v>8329</v>
      </c>
      <c r="V1978" s="19" t="str">
        <f t="shared" si="339"/>
        <v>Oct</v>
      </c>
      <c r="X1978" s="19">
        <f t="shared" si="340"/>
        <v>1981</v>
      </c>
      <c r="AG1978" s="19" t="s">
        <v>7046</v>
      </c>
      <c r="AH1978" s="19" t="s">
        <v>8336</v>
      </c>
      <c r="AI1978" s="19" t="s">
        <v>8297</v>
      </c>
      <c r="AJ1978" s="19" t="s">
        <v>8298</v>
      </c>
      <c r="AK1978" s="19" t="str">
        <v>tier - 2</v>
      </c>
      <c r="AL1978" s="19" t="str">
        <v>tier - 3</v>
      </c>
      <c r="AT1978" s="19" t="s">
        <v>8330</v>
      </c>
      <c r="AU1978" s="19" t="str">
        <v>R1011</v>
      </c>
      <c r="BD1978" s="39">
        <v>1992</v>
      </c>
      <c r="BE1978" s="19" t="str">
        <f t="shared" si="335"/>
        <v>Jun</v>
      </c>
      <c r="BF1978" s="19">
        <v>11</v>
      </c>
      <c r="BG1978" s="40">
        <f t="shared" si="336"/>
        <v>33766</v>
      </c>
      <c r="BM1978" s="39">
        <v>1997</v>
      </c>
      <c r="BN1978" s="19" t="str">
        <f t="shared" si="337"/>
        <v>Sep</v>
      </c>
      <c r="BO1978" s="19">
        <v>9</v>
      </c>
      <c r="BP1978" s="40">
        <f t="shared" si="334"/>
        <v>35682</v>
      </c>
      <c r="BQ1978" s="19">
        <f ca="1" t="shared" si="338"/>
        <v>28</v>
      </c>
      <c r="BU1978" s="19">
        <v>27619.36</v>
      </c>
      <c r="BV1978" s="41">
        <v>27619.36</v>
      </c>
    </row>
    <row r="1979" spans="1:74">
      <c r="A1979" s="19" t="s">
        <v>7074</v>
      </c>
      <c r="B1979" s="39">
        <v>1991</v>
      </c>
      <c r="C1979" s="19">
        <f t="shared" si="331"/>
        <v>1991</v>
      </c>
      <c r="D1979" s="19" t="s">
        <v>8303</v>
      </c>
      <c r="E1979" s="19" t="str">
        <f t="shared" si="330"/>
        <v>Jun</v>
      </c>
      <c r="F1979" s="19">
        <v>4</v>
      </c>
      <c r="G1979" s="40">
        <f t="shared" si="332"/>
        <v>33393</v>
      </c>
      <c r="H1979" s="19">
        <v>3</v>
      </c>
      <c r="I1979" s="19">
        <v>27931.11</v>
      </c>
      <c r="J1979" s="41">
        <v>27931.11</v>
      </c>
      <c r="K1979" s="19" t="s">
        <v>8302</v>
      </c>
      <c r="L1979" s="19" t="str">
        <v>tier - 1</v>
      </c>
      <c r="M1979" s="19" t="s">
        <v>8298</v>
      </c>
      <c r="N1979" s="19" t="str">
        <v>tier - 3</v>
      </c>
      <c r="O1979" s="19" t="s">
        <v>8330</v>
      </c>
      <c r="P1979" s="19" t="str">
        <v>R1011</v>
      </c>
      <c r="Q1979" s="19">
        <f ca="1" t="shared" si="333"/>
        <v>34</v>
      </c>
      <c r="R1979" s="29"/>
      <c r="U1979" s="19" t="s">
        <v>8329</v>
      </c>
      <c r="V1979" s="19" t="str">
        <f t="shared" si="339"/>
        <v>Oct</v>
      </c>
      <c r="X1979" s="19">
        <f t="shared" si="340"/>
        <v>1965</v>
      </c>
      <c r="AG1979" s="19" t="s">
        <v>7049</v>
      </c>
      <c r="AH1979" s="19" t="s">
        <v>8336</v>
      </c>
      <c r="AI1979" s="19" t="s">
        <v>8297</v>
      </c>
      <c r="AJ1979" s="19" t="s">
        <v>8298</v>
      </c>
      <c r="AK1979" s="19" t="str">
        <v>tier - 2</v>
      </c>
      <c r="AL1979" s="19" t="str">
        <v>tier - 3</v>
      </c>
      <c r="AT1979" s="19" t="s">
        <v>8330</v>
      </c>
      <c r="AU1979" s="19" t="str">
        <v>R1011</v>
      </c>
      <c r="BD1979" s="39">
        <v>1997</v>
      </c>
      <c r="BE1979" s="19" t="str">
        <f t="shared" si="335"/>
        <v>Sep</v>
      </c>
      <c r="BF1979" s="19">
        <v>9</v>
      </c>
      <c r="BG1979" s="40">
        <f t="shared" si="336"/>
        <v>35682</v>
      </c>
      <c r="BM1979" s="39">
        <v>1997</v>
      </c>
      <c r="BN1979" s="19" t="str">
        <f t="shared" si="337"/>
        <v>Oct</v>
      </c>
      <c r="BO1979" s="19">
        <v>7</v>
      </c>
      <c r="BP1979" s="40">
        <f t="shared" si="334"/>
        <v>35710</v>
      </c>
      <c r="BQ1979" s="19">
        <f ca="1" t="shared" si="338"/>
        <v>28</v>
      </c>
      <c r="BU1979" s="19">
        <v>27625.17</v>
      </c>
      <c r="BV1979" s="41">
        <v>27625.17</v>
      </c>
    </row>
    <row r="1980" spans="1:74">
      <c r="A1980" s="19" t="s">
        <v>7078</v>
      </c>
      <c r="B1980" s="39">
        <v>1961</v>
      </c>
      <c r="C1980" s="19">
        <f t="shared" si="331"/>
        <v>1961</v>
      </c>
      <c r="D1980" s="19" t="s">
        <v>8296</v>
      </c>
      <c r="E1980" s="19" t="str">
        <f t="shared" si="330"/>
        <v>Jul</v>
      </c>
      <c r="F1980" s="19">
        <v>28</v>
      </c>
      <c r="G1980" s="40">
        <f t="shared" si="332"/>
        <v>22490</v>
      </c>
      <c r="H1980" s="19">
        <v>3</v>
      </c>
      <c r="I1980" s="19">
        <v>27941.29</v>
      </c>
      <c r="J1980" s="41">
        <v>27941.29</v>
      </c>
      <c r="K1980" s="19" t="s">
        <v>8302</v>
      </c>
      <c r="L1980" s="19" t="str">
        <v>tier - 1</v>
      </c>
      <c r="M1980" s="19" t="s">
        <v>8298</v>
      </c>
      <c r="N1980" s="19" t="str">
        <v>tier - 3</v>
      </c>
      <c r="O1980" s="19" t="s">
        <v>8330</v>
      </c>
      <c r="P1980" s="19" t="str">
        <v>R1011</v>
      </c>
      <c r="Q1980" s="19">
        <f ca="1" t="shared" si="333"/>
        <v>64</v>
      </c>
      <c r="R1980" s="29"/>
      <c r="U1980" s="19" t="s">
        <v>8296</v>
      </c>
      <c r="V1980" s="19" t="str">
        <f t="shared" si="339"/>
        <v>Jul</v>
      </c>
      <c r="X1980" s="19">
        <f t="shared" si="340"/>
        <v>1984</v>
      </c>
      <c r="AG1980" s="19" t="s">
        <v>7053</v>
      </c>
      <c r="AH1980" s="19" t="s">
        <v>8336</v>
      </c>
      <c r="AI1980" s="19" t="s">
        <v>8302</v>
      </c>
      <c r="AJ1980" s="19" t="s">
        <v>8302</v>
      </c>
      <c r="AK1980" s="19" t="str">
        <v>tier - 1</v>
      </c>
      <c r="AL1980" s="19" t="str">
        <v>tier - 1</v>
      </c>
      <c r="AT1980" s="19" t="s">
        <v>8330</v>
      </c>
      <c r="AU1980" s="19" t="str">
        <v>R1011</v>
      </c>
      <c r="BD1980" s="39">
        <v>1997</v>
      </c>
      <c r="BE1980" s="19" t="str">
        <f t="shared" si="335"/>
        <v>Oct</v>
      </c>
      <c r="BF1980" s="19">
        <v>7</v>
      </c>
      <c r="BG1980" s="40">
        <f t="shared" si="336"/>
        <v>35710</v>
      </c>
      <c r="BM1980" s="39">
        <v>1992</v>
      </c>
      <c r="BN1980" s="19" t="str">
        <f t="shared" si="337"/>
        <v>Jul</v>
      </c>
      <c r="BO1980" s="19">
        <v>3</v>
      </c>
      <c r="BP1980" s="40">
        <f t="shared" si="334"/>
        <v>33788</v>
      </c>
      <c r="BQ1980" s="19">
        <f ca="1" t="shared" si="338"/>
        <v>33</v>
      </c>
      <c r="BU1980" s="19">
        <v>27696.11</v>
      </c>
      <c r="BV1980" s="41">
        <v>27696.11</v>
      </c>
    </row>
    <row r="1981" spans="1:74">
      <c r="A1981" s="19" t="s">
        <v>7082</v>
      </c>
      <c r="B1981" s="39">
        <v>1999</v>
      </c>
      <c r="C1981" s="19">
        <f t="shared" si="331"/>
        <v>1999</v>
      </c>
      <c r="D1981" s="19" t="s">
        <v>8326</v>
      </c>
      <c r="E1981" s="19" t="str">
        <f t="shared" si="330"/>
        <v>Dec</v>
      </c>
      <c r="F1981" s="19">
        <v>21</v>
      </c>
      <c r="G1981" s="40">
        <f t="shared" si="332"/>
        <v>36515</v>
      </c>
      <c r="H1981" s="19">
        <v>0</v>
      </c>
      <c r="I1981" s="19">
        <v>27980.77</v>
      </c>
      <c r="J1981" s="41">
        <v>27980.77</v>
      </c>
      <c r="K1981" s="19" t="s">
        <v>8302</v>
      </c>
      <c r="L1981" s="19" t="str">
        <v>tier - 1</v>
      </c>
      <c r="M1981" s="19" t="s">
        <v>8302</v>
      </c>
      <c r="N1981" s="19" t="str">
        <v>tier - 1</v>
      </c>
      <c r="O1981" s="19" t="s">
        <v>8330</v>
      </c>
      <c r="P1981" s="19" t="str">
        <v>R1011</v>
      </c>
      <c r="Q1981" s="19">
        <f ca="1" t="shared" si="333"/>
        <v>25</v>
      </c>
      <c r="R1981" s="29"/>
      <c r="U1981" s="19" t="s">
        <v>8301</v>
      </c>
      <c r="V1981" s="19" t="str">
        <f t="shared" si="339"/>
        <v>Nov</v>
      </c>
      <c r="X1981" s="19">
        <f t="shared" si="340"/>
        <v>1985</v>
      </c>
      <c r="AG1981" s="19" t="s">
        <v>7056</v>
      </c>
      <c r="AH1981" s="19" t="s">
        <v>8336</v>
      </c>
      <c r="AI1981" s="19" t="s">
        <v>8302</v>
      </c>
      <c r="AJ1981" s="19" t="s">
        <v>8297</v>
      </c>
      <c r="AK1981" s="19" t="str">
        <v>tier - 1</v>
      </c>
      <c r="AL1981" s="19" t="str">
        <v>tier - 2</v>
      </c>
      <c r="AT1981" s="19" t="s">
        <v>8330</v>
      </c>
      <c r="AU1981" s="19" t="str">
        <v>R1011</v>
      </c>
      <c r="BD1981" s="39">
        <v>1992</v>
      </c>
      <c r="BE1981" s="19" t="str">
        <f t="shared" si="335"/>
        <v>Jul</v>
      </c>
      <c r="BF1981" s="19">
        <v>3</v>
      </c>
      <c r="BG1981" s="40">
        <f t="shared" si="336"/>
        <v>33788</v>
      </c>
      <c r="BM1981" s="39">
        <v>2002</v>
      </c>
      <c r="BN1981" s="19" t="str">
        <f t="shared" si="337"/>
        <v>Dec</v>
      </c>
      <c r="BO1981" s="19">
        <v>6</v>
      </c>
      <c r="BP1981" s="40">
        <f t="shared" si="334"/>
        <v>37596</v>
      </c>
      <c r="BQ1981" s="19">
        <f ca="1" t="shared" si="338"/>
        <v>22</v>
      </c>
      <c r="BU1981" s="19">
        <v>27724.29</v>
      </c>
      <c r="BV1981" s="41">
        <v>27724.29</v>
      </c>
    </row>
    <row r="1982" spans="1:74">
      <c r="A1982" s="19" t="s">
        <v>7086</v>
      </c>
      <c r="B1982" s="39">
        <v>1985</v>
      </c>
      <c r="C1982" s="19">
        <f t="shared" si="331"/>
        <v>1985</v>
      </c>
      <c r="D1982" s="19" t="s">
        <v>8301</v>
      </c>
      <c r="E1982" s="19" t="str">
        <f t="shared" si="330"/>
        <v>Nov</v>
      </c>
      <c r="F1982" s="19">
        <v>29</v>
      </c>
      <c r="G1982" s="40">
        <f t="shared" si="332"/>
        <v>31380</v>
      </c>
      <c r="H1982" s="19">
        <v>3</v>
      </c>
      <c r="I1982" s="19">
        <v>28006.94</v>
      </c>
      <c r="J1982" s="41">
        <v>28006.94</v>
      </c>
      <c r="K1982" s="19" t="s">
        <v>8302</v>
      </c>
      <c r="L1982" s="19" t="str">
        <v>tier - 1</v>
      </c>
      <c r="M1982" s="19" t="s">
        <v>8297</v>
      </c>
      <c r="N1982" s="19" t="str">
        <v>tier - 2</v>
      </c>
      <c r="O1982" s="19" t="s">
        <v>8330</v>
      </c>
      <c r="P1982" s="19" t="str">
        <v>R1011</v>
      </c>
      <c r="Q1982" s="19">
        <f ca="1" t="shared" si="333"/>
        <v>39</v>
      </c>
      <c r="R1982" s="29"/>
      <c r="U1982" s="19" t="s">
        <v>8303</v>
      </c>
      <c r="V1982" s="19" t="str">
        <f t="shared" si="339"/>
        <v>Jun</v>
      </c>
      <c r="X1982" s="19">
        <f t="shared" si="340"/>
        <v>1992</v>
      </c>
      <c r="AG1982" s="19" t="s">
        <v>7059</v>
      </c>
      <c r="AH1982" s="19" t="s">
        <v>8336</v>
      </c>
      <c r="AI1982" s="19" t="s">
        <v>8302</v>
      </c>
      <c r="AJ1982" s="19" t="s">
        <v>8298</v>
      </c>
      <c r="AK1982" s="19" t="str">
        <v>tier - 1</v>
      </c>
      <c r="AL1982" s="19" t="str">
        <v>tier - 3</v>
      </c>
      <c r="AT1982" s="19" t="s">
        <v>8299</v>
      </c>
      <c r="AU1982" s="19" t="str">
        <v>R1013</v>
      </c>
      <c r="BD1982" s="39">
        <v>2002</v>
      </c>
      <c r="BE1982" s="19" t="str">
        <f t="shared" si="335"/>
        <v>Dec</v>
      </c>
      <c r="BF1982" s="19">
        <v>6</v>
      </c>
      <c r="BG1982" s="40">
        <f t="shared" si="336"/>
        <v>37596</v>
      </c>
      <c r="BM1982" s="39">
        <v>1960</v>
      </c>
      <c r="BN1982" s="19" t="str">
        <f t="shared" si="337"/>
        <v>Jul</v>
      </c>
      <c r="BO1982" s="19">
        <v>6</v>
      </c>
      <c r="BP1982" s="40">
        <f t="shared" si="334"/>
        <v>22103</v>
      </c>
      <c r="BQ1982" s="19">
        <f ca="1" t="shared" si="338"/>
        <v>65</v>
      </c>
      <c r="BU1982" s="19">
        <v>27808.73</v>
      </c>
      <c r="BV1982" s="41">
        <v>27808.73</v>
      </c>
    </row>
    <row r="1983" spans="1:74">
      <c r="A1983" s="19" t="s">
        <v>7089</v>
      </c>
      <c r="B1983" s="39">
        <v>1960</v>
      </c>
      <c r="C1983" s="19">
        <f t="shared" si="331"/>
        <v>1960</v>
      </c>
      <c r="D1983" s="19" t="s">
        <v>8301</v>
      </c>
      <c r="E1983" s="19" t="str">
        <f t="shared" si="330"/>
        <v>Nov</v>
      </c>
      <c r="F1983" s="19">
        <v>22</v>
      </c>
      <c r="G1983" s="40">
        <f t="shared" si="332"/>
        <v>22242</v>
      </c>
      <c r="H1983" s="19">
        <v>0</v>
      </c>
      <c r="I1983" s="19">
        <v>28101.33</v>
      </c>
      <c r="J1983" s="41">
        <v>28101.33</v>
      </c>
      <c r="K1983" s="19" t="s">
        <v>8302</v>
      </c>
      <c r="L1983" s="19" t="str">
        <v>tier - 1</v>
      </c>
      <c r="M1983" s="19" t="s">
        <v>8297</v>
      </c>
      <c r="N1983" s="19" t="str">
        <v>tier - 2</v>
      </c>
      <c r="O1983" s="19" t="s">
        <v>8332</v>
      </c>
      <c r="P1983" s="19" t="str">
        <v>R1019</v>
      </c>
      <c r="Q1983" s="19">
        <f ca="1" t="shared" si="333"/>
        <v>64</v>
      </c>
      <c r="R1983" s="29"/>
      <c r="U1983" s="19" t="s">
        <v>8310</v>
      </c>
      <c r="V1983" s="19" t="str">
        <f t="shared" si="339"/>
        <v>Sep</v>
      </c>
      <c r="X1983" s="19">
        <f t="shared" si="340"/>
        <v>1997</v>
      </c>
      <c r="AG1983" s="19" t="s">
        <v>7063</v>
      </c>
      <c r="AH1983" s="19" t="s">
        <v>8336</v>
      </c>
      <c r="AI1983" s="19" t="s">
        <v>8302</v>
      </c>
      <c r="AJ1983" s="19" t="s">
        <v>8302</v>
      </c>
      <c r="AK1983" s="19" t="str">
        <v>tier - 1</v>
      </c>
      <c r="AL1983" s="19" t="str">
        <v>tier - 1</v>
      </c>
      <c r="AT1983" s="19" t="s">
        <v>8299</v>
      </c>
      <c r="AU1983" s="19" t="str">
        <v>R1013</v>
      </c>
      <c r="BD1983" s="39">
        <v>1960</v>
      </c>
      <c r="BE1983" s="19" t="str">
        <f t="shared" si="335"/>
        <v>Jul</v>
      </c>
      <c r="BF1983" s="19">
        <v>6</v>
      </c>
      <c r="BG1983" s="40">
        <f t="shared" si="336"/>
        <v>22103</v>
      </c>
      <c r="BM1983" s="39">
        <v>1985</v>
      </c>
      <c r="BN1983" s="19" t="str">
        <f t="shared" si="337"/>
        <v>Dec</v>
      </c>
      <c r="BO1983" s="19">
        <v>4</v>
      </c>
      <c r="BP1983" s="40">
        <f t="shared" si="334"/>
        <v>31385</v>
      </c>
      <c r="BQ1983" s="19">
        <f ca="1" t="shared" si="338"/>
        <v>39</v>
      </c>
      <c r="BU1983" s="19">
        <v>27849.94</v>
      </c>
      <c r="BV1983" s="41">
        <v>27849.94</v>
      </c>
    </row>
    <row r="1984" spans="1:74">
      <c r="A1984" s="19" t="s">
        <v>7092</v>
      </c>
      <c r="B1984" s="39">
        <v>1999</v>
      </c>
      <c r="C1984" s="19">
        <f t="shared" si="331"/>
        <v>1999</v>
      </c>
      <c r="D1984" s="19" t="s">
        <v>8310</v>
      </c>
      <c r="E1984" s="19" t="str">
        <f t="shared" si="330"/>
        <v>Sep</v>
      </c>
      <c r="F1984" s="19">
        <v>6</v>
      </c>
      <c r="G1984" s="40">
        <f t="shared" si="332"/>
        <v>36409</v>
      </c>
      <c r="H1984" s="19">
        <v>0</v>
      </c>
      <c r="I1984" s="19">
        <v>28245.34</v>
      </c>
      <c r="J1984" s="41">
        <v>28245.34</v>
      </c>
      <c r="K1984" s="19" t="s">
        <v>8302</v>
      </c>
      <c r="L1984" s="19" t="str">
        <v>tier - 1</v>
      </c>
      <c r="M1984" s="19" t="s">
        <v>8298</v>
      </c>
      <c r="N1984" s="19" t="str">
        <v>tier - 3</v>
      </c>
      <c r="O1984" s="19" t="s">
        <v>8330</v>
      </c>
      <c r="P1984" s="19" t="str">
        <v>R1011</v>
      </c>
      <c r="Q1984" s="19">
        <f ca="1" t="shared" si="333"/>
        <v>26</v>
      </c>
      <c r="R1984" s="29"/>
      <c r="U1984" s="19" t="s">
        <v>8329</v>
      </c>
      <c r="V1984" s="19" t="str">
        <f t="shared" si="339"/>
        <v>Oct</v>
      </c>
      <c r="X1984" s="19">
        <f t="shared" si="340"/>
        <v>1997</v>
      </c>
      <c r="AG1984" s="19" t="s">
        <v>7067</v>
      </c>
      <c r="AH1984" s="19" t="s">
        <v>8336</v>
      </c>
      <c r="AI1984" s="19" t="s">
        <v>8302</v>
      </c>
      <c r="AJ1984" s="19" t="s">
        <v>8302</v>
      </c>
      <c r="AK1984" s="19" t="str">
        <v>tier - 1</v>
      </c>
      <c r="AL1984" s="19" t="str">
        <v>tier - 1</v>
      </c>
      <c r="AT1984" s="19" t="s">
        <v>8330</v>
      </c>
      <c r="AU1984" s="19" t="str">
        <v>R1011</v>
      </c>
      <c r="BD1984" s="39">
        <v>1985</v>
      </c>
      <c r="BE1984" s="19" t="str">
        <f t="shared" si="335"/>
        <v>Dec</v>
      </c>
      <c r="BF1984" s="19">
        <v>4</v>
      </c>
      <c r="BG1984" s="40">
        <f t="shared" si="336"/>
        <v>31385</v>
      </c>
      <c r="BM1984" s="39">
        <v>1989</v>
      </c>
      <c r="BN1984" s="19" t="str">
        <f t="shared" si="337"/>
        <v>Nov</v>
      </c>
      <c r="BO1984" s="19">
        <v>21</v>
      </c>
      <c r="BP1984" s="40">
        <f t="shared" si="334"/>
        <v>32833</v>
      </c>
      <c r="BQ1984" s="19">
        <f ca="1" t="shared" si="338"/>
        <v>35</v>
      </c>
      <c r="BU1984" s="19">
        <v>27925.86</v>
      </c>
      <c r="BV1984" s="41">
        <v>27925.86</v>
      </c>
    </row>
    <row r="1985" spans="1:74">
      <c r="A1985" s="19" t="s">
        <v>7096</v>
      </c>
      <c r="B1985" s="39">
        <v>1963</v>
      </c>
      <c r="C1985" s="19">
        <f t="shared" si="331"/>
        <v>1963</v>
      </c>
      <c r="D1985" s="19" t="s">
        <v>8301</v>
      </c>
      <c r="E1985" s="19" t="str">
        <f t="shared" si="330"/>
        <v>Nov</v>
      </c>
      <c r="F1985" s="19">
        <v>25</v>
      </c>
      <c r="G1985" s="40">
        <f t="shared" si="332"/>
        <v>23340</v>
      </c>
      <c r="H1985" s="19">
        <v>1</v>
      </c>
      <c r="I1985" s="19">
        <v>28287.9</v>
      </c>
      <c r="J1985" s="41">
        <v>28287.9</v>
      </c>
      <c r="K1985" s="19" t="s">
        <v>8302</v>
      </c>
      <c r="L1985" s="19" t="str">
        <v>tier - 1</v>
      </c>
      <c r="M1985" s="19" t="s">
        <v>8302</v>
      </c>
      <c r="N1985" s="19" t="str">
        <v>tier - 1</v>
      </c>
      <c r="O1985" s="19" t="s">
        <v>8299</v>
      </c>
      <c r="P1985" s="19" t="str">
        <v>R1013</v>
      </c>
      <c r="Q1985" s="19">
        <f ca="1" t="shared" si="333"/>
        <v>61</v>
      </c>
      <c r="R1985" s="29"/>
      <c r="U1985" s="19" t="s">
        <v>8296</v>
      </c>
      <c r="V1985" s="19" t="str">
        <f t="shared" si="339"/>
        <v>Jul</v>
      </c>
      <c r="X1985" s="19">
        <f t="shared" si="340"/>
        <v>1992</v>
      </c>
      <c r="AG1985" s="19" t="s">
        <v>7070</v>
      </c>
      <c r="AH1985" s="19" t="s">
        <v>8336</v>
      </c>
      <c r="AI1985" s="19" t="s">
        <v>8302</v>
      </c>
      <c r="AJ1985" s="19" t="s">
        <v>8297</v>
      </c>
      <c r="AK1985" s="19" t="str">
        <v>tier - 1</v>
      </c>
      <c r="AL1985" s="19" t="str">
        <v>tier - 2</v>
      </c>
      <c r="AT1985" s="19" t="s">
        <v>8330</v>
      </c>
      <c r="AU1985" s="19" t="str">
        <v>R1011</v>
      </c>
      <c r="BD1985" s="39">
        <v>1989</v>
      </c>
      <c r="BE1985" s="19" t="str">
        <f t="shared" si="335"/>
        <v>Nov</v>
      </c>
      <c r="BF1985" s="19">
        <v>21</v>
      </c>
      <c r="BG1985" s="40">
        <f t="shared" si="336"/>
        <v>32833</v>
      </c>
      <c r="BM1985" s="39">
        <v>1991</v>
      </c>
      <c r="BN1985" s="19" t="str">
        <f t="shared" si="337"/>
        <v>Jun</v>
      </c>
      <c r="BO1985" s="19">
        <v>4</v>
      </c>
      <c r="BP1985" s="40">
        <f t="shared" si="334"/>
        <v>33393</v>
      </c>
      <c r="BQ1985" s="19">
        <f ca="1" t="shared" si="338"/>
        <v>34</v>
      </c>
      <c r="BU1985" s="19">
        <v>27931.11</v>
      </c>
      <c r="BV1985" s="41">
        <v>27931.11</v>
      </c>
    </row>
    <row r="1986" spans="1:74">
      <c r="A1986" s="19" t="s">
        <v>7100</v>
      </c>
      <c r="B1986" s="39">
        <v>1990</v>
      </c>
      <c r="C1986" s="19">
        <f t="shared" si="331"/>
        <v>1990</v>
      </c>
      <c r="D1986" s="19" t="s">
        <v>8326</v>
      </c>
      <c r="E1986" s="19" t="str">
        <f t="shared" ref="E1986:E2049" si="341">SUBSTITUTE(D1986,"?","Sep")</f>
        <v>Dec</v>
      </c>
      <c r="F1986" s="19">
        <v>24</v>
      </c>
      <c r="G1986" s="40">
        <f t="shared" si="332"/>
        <v>33231</v>
      </c>
      <c r="H1986" s="19">
        <v>3</v>
      </c>
      <c r="I1986" s="19">
        <v>28302.33</v>
      </c>
      <c r="J1986" s="41">
        <v>28302.33</v>
      </c>
      <c r="K1986" s="19" t="s">
        <v>8302</v>
      </c>
      <c r="L1986" s="19" t="str">
        <v>tier - 1</v>
      </c>
      <c r="M1986" s="19" t="s">
        <v>8297</v>
      </c>
      <c r="N1986" s="19" t="str">
        <v>tier - 2</v>
      </c>
      <c r="O1986" s="19" t="s">
        <v>8330</v>
      </c>
      <c r="P1986" s="19" t="str">
        <v>R1011</v>
      </c>
      <c r="Q1986" s="19">
        <f ca="1" t="shared" si="333"/>
        <v>34</v>
      </c>
      <c r="R1986" s="29"/>
      <c r="U1986" s="19" t="s">
        <v>8326</v>
      </c>
      <c r="V1986" s="19" t="str">
        <f t="shared" si="339"/>
        <v>Dec</v>
      </c>
      <c r="X1986" s="19">
        <f t="shared" si="340"/>
        <v>2002</v>
      </c>
      <c r="AG1986" s="19" t="s">
        <v>7074</v>
      </c>
      <c r="AH1986" s="19" t="s">
        <v>8336</v>
      </c>
      <c r="AI1986" s="19" t="s">
        <v>8302</v>
      </c>
      <c r="AJ1986" s="19" t="s">
        <v>8298</v>
      </c>
      <c r="AK1986" s="19" t="str">
        <v>tier - 1</v>
      </c>
      <c r="AL1986" s="19" t="str">
        <v>tier - 3</v>
      </c>
      <c r="AT1986" s="19" t="s">
        <v>8330</v>
      </c>
      <c r="AU1986" s="19" t="str">
        <v>R1011</v>
      </c>
      <c r="BD1986" s="39">
        <v>1991</v>
      </c>
      <c r="BE1986" s="19" t="str">
        <f t="shared" si="335"/>
        <v>Jun</v>
      </c>
      <c r="BF1986" s="19">
        <v>4</v>
      </c>
      <c r="BG1986" s="40">
        <f t="shared" si="336"/>
        <v>33393</v>
      </c>
      <c r="BM1986" s="39">
        <v>1961</v>
      </c>
      <c r="BN1986" s="19" t="str">
        <f t="shared" si="337"/>
        <v>Jul</v>
      </c>
      <c r="BO1986" s="19">
        <v>28</v>
      </c>
      <c r="BP1986" s="40">
        <f t="shared" si="334"/>
        <v>22490</v>
      </c>
      <c r="BQ1986" s="19">
        <f ca="1" t="shared" si="338"/>
        <v>64</v>
      </c>
      <c r="BU1986" s="19">
        <v>27941.29</v>
      </c>
      <c r="BV1986" s="41">
        <v>27941.29</v>
      </c>
    </row>
    <row r="1987" spans="1:74">
      <c r="A1987" s="19" t="s">
        <v>7104</v>
      </c>
      <c r="B1987" s="39">
        <v>1977</v>
      </c>
      <c r="C1987" s="19">
        <f t="shared" ref="C1987:C2050" si="342">IF(B1987="?",ROUND(AVERAGE($B$2:$B$2336),0),B1987)</f>
        <v>1977</v>
      </c>
      <c r="D1987" s="19" t="s">
        <v>8326</v>
      </c>
      <c r="E1987" s="19" t="str">
        <f t="shared" si="341"/>
        <v>Dec</v>
      </c>
      <c r="F1987" s="19">
        <v>2</v>
      </c>
      <c r="G1987" s="40">
        <f t="shared" ref="G1987:G2050" si="343">DATE(C1987,MONTH(E1987&amp;2),F1987)</f>
        <v>28461</v>
      </c>
      <c r="H1987" s="19">
        <v>1</v>
      </c>
      <c r="I1987" s="19">
        <v>28340.19</v>
      </c>
      <c r="J1987" s="41">
        <v>28340.19</v>
      </c>
      <c r="K1987" s="19" t="s">
        <v>8302</v>
      </c>
      <c r="L1987" s="19" t="str">
        <v>tier - 1</v>
      </c>
      <c r="M1987" s="19" t="s">
        <v>8297</v>
      </c>
      <c r="N1987" s="19" t="str">
        <v>tier - 2</v>
      </c>
      <c r="O1987" s="19" t="s">
        <v>8315</v>
      </c>
      <c r="P1987" s="19" t="str">
        <v>R1012</v>
      </c>
      <c r="Q1987" s="19">
        <f ca="1" t="shared" ref="Q1987:Q2050" si="344">INT((TODAY()-G1987)/365.25)</f>
        <v>47</v>
      </c>
      <c r="R1987" s="29"/>
      <c r="U1987" s="19" t="s">
        <v>8296</v>
      </c>
      <c r="V1987" s="19" t="str">
        <f t="shared" si="339"/>
        <v>Jul</v>
      </c>
      <c r="X1987" s="19">
        <f t="shared" si="340"/>
        <v>1960</v>
      </c>
      <c r="AG1987" s="19" t="s">
        <v>7078</v>
      </c>
      <c r="AH1987" s="19" t="s">
        <v>8336</v>
      </c>
      <c r="AI1987" s="19" t="s">
        <v>8302</v>
      </c>
      <c r="AJ1987" s="19" t="s">
        <v>8298</v>
      </c>
      <c r="AK1987" s="19" t="str">
        <v>tier - 1</v>
      </c>
      <c r="AL1987" s="19" t="str">
        <v>tier - 3</v>
      </c>
      <c r="AT1987" s="19" t="s">
        <v>8330</v>
      </c>
      <c r="AU1987" s="19" t="str">
        <v>R1011</v>
      </c>
      <c r="BD1987" s="39">
        <v>1961</v>
      </c>
      <c r="BE1987" s="19" t="str">
        <f t="shared" si="335"/>
        <v>Jul</v>
      </c>
      <c r="BF1987" s="19">
        <v>28</v>
      </c>
      <c r="BG1987" s="40">
        <f t="shared" si="336"/>
        <v>22490</v>
      </c>
      <c r="BM1987" s="39">
        <v>1999</v>
      </c>
      <c r="BN1987" s="19" t="str">
        <f t="shared" si="337"/>
        <v>Dec</v>
      </c>
      <c r="BO1987" s="19">
        <v>21</v>
      </c>
      <c r="BP1987" s="40">
        <f t="shared" si="334"/>
        <v>36515</v>
      </c>
      <c r="BQ1987" s="19">
        <f ca="1" t="shared" si="338"/>
        <v>25</v>
      </c>
      <c r="BU1987" s="19">
        <v>27980.77</v>
      </c>
      <c r="BV1987" s="41">
        <v>27980.77</v>
      </c>
    </row>
    <row r="1988" spans="1:74">
      <c r="A1988" s="19" t="s">
        <v>7108</v>
      </c>
      <c r="B1988" s="39">
        <v>1974</v>
      </c>
      <c r="C1988" s="19">
        <f t="shared" si="342"/>
        <v>1974</v>
      </c>
      <c r="D1988" s="19" t="s">
        <v>8310</v>
      </c>
      <c r="E1988" s="19" t="str">
        <f t="shared" si="341"/>
        <v>Sep</v>
      </c>
      <c r="F1988" s="19">
        <v>16</v>
      </c>
      <c r="G1988" s="40">
        <f t="shared" si="343"/>
        <v>27288</v>
      </c>
      <c r="H1988" s="19">
        <v>1</v>
      </c>
      <c r="I1988" s="19">
        <v>28468.92</v>
      </c>
      <c r="J1988" s="41">
        <v>28468.92</v>
      </c>
      <c r="K1988" s="19" t="s">
        <v>8302</v>
      </c>
      <c r="L1988" s="19" t="str">
        <v>tier - 1</v>
      </c>
      <c r="M1988" s="19" t="s">
        <v>8302</v>
      </c>
      <c r="N1988" s="19" t="str">
        <v>tier - 1</v>
      </c>
      <c r="O1988" s="19" t="s">
        <v>8315</v>
      </c>
      <c r="P1988" s="19" t="str">
        <v>R1012</v>
      </c>
      <c r="Q1988" s="19">
        <f ca="1" t="shared" si="344"/>
        <v>51</v>
      </c>
      <c r="R1988" s="29"/>
      <c r="U1988" s="19" t="s">
        <v>8326</v>
      </c>
      <c r="V1988" s="19" t="str">
        <f t="shared" si="339"/>
        <v>Dec</v>
      </c>
      <c r="X1988" s="19">
        <f t="shared" si="340"/>
        <v>1985</v>
      </c>
      <c r="AG1988" s="19" t="s">
        <v>7082</v>
      </c>
      <c r="AH1988" s="19" t="s">
        <v>8336</v>
      </c>
      <c r="AI1988" s="19" t="s">
        <v>8302</v>
      </c>
      <c r="AJ1988" s="19" t="s">
        <v>8302</v>
      </c>
      <c r="AK1988" s="19" t="str">
        <v>tier - 1</v>
      </c>
      <c r="AL1988" s="19" t="str">
        <v>tier - 1</v>
      </c>
      <c r="AT1988" s="19" t="s">
        <v>8330</v>
      </c>
      <c r="AU1988" s="19" t="str">
        <v>R1011</v>
      </c>
      <c r="BD1988" s="39">
        <v>1999</v>
      </c>
      <c r="BE1988" s="19" t="str">
        <f t="shared" si="335"/>
        <v>Dec</v>
      </c>
      <c r="BF1988" s="19">
        <v>21</v>
      </c>
      <c r="BG1988" s="40">
        <f t="shared" si="336"/>
        <v>36515</v>
      </c>
      <c r="BM1988" s="39">
        <v>1985</v>
      </c>
      <c r="BN1988" s="19" t="str">
        <f t="shared" si="337"/>
        <v>Nov</v>
      </c>
      <c r="BO1988" s="19">
        <v>29</v>
      </c>
      <c r="BP1988" s="40">
        <f t="shared" si="334"/>
        <v>31380</v>
      </c>
      <c r="BQ1988" s="19">
        <f ca="1" t="shared" si="338"/>
        <v>39</v>
      </c>
      <c r="BU1988" s="19">
        <v>28006.94</v>
      </c>
      <c r="BV1988" s="41">
        <v>28006.94</v>
      </c>
    </row>
    <row r="1989" spans="1:74">
      <c r="A1989" s="19" t="s">
        <v>7112</v>
      </c>
      <c r="B1989" s="39">
        <v>1982</v>
      </c>
      <c r="C1989" s="19">
        <f t="shared" si="342"/>
        <v>1982</v>
      </c>
      <c r="D1989" s="19" t="s">
        <v>8326</v>
      </c>
      <c r="E1989" s="19" t="str">
        <f t="shared" si="341"/>
        <v>Dec</v>
      </c>
      <c r="F1989" s="19">
        <v>11</v>
      </c>
      <c r="G1989" s="40">
        <f t="shared" si="343"/>
        <v>30296</v>
      </c>
      <c r="H1989" s="19">
        <v>1</v>
      </c>
      <c r="I1989" s="19">
        <v>28476.73</v>
      </c>
      <c r="J1989" s="41">
        <v>28476.73</v>
      </c>
      <c r="K1989" s="19" t="s">
        <v>8302</v>
      </c>
      <c r="L1989" s="19" t="str">
        <v>tier - 1</v>
      </c>
      <c r="M1989" s="19" t="s">
        <v>8297</v>
      </c>
      <c r="N1989" s="19" t="str">
        <v>tier - 2</v>
      </c>
      <c r="O1989" s="19" t="s">
        <v>8315</v>
      </c>
      <c r="P1989" s="19" t="str">
        <v>R1012</v>
      </c>
      <c r="Q1989" s="19">
        <f ca="1" t="shared" si="344"/>
        <v>42</v>
      </c>
      <c r="R1989" s="29"/>
      <c r="U1989" s="19" t="s">
        <v>8301</v>
      </c>
      <c r="V1989" s="19" t="str">
        <f t="shared" si="339"/>
        <v>Nov</v>
      </c>
      <c r="X1989" s="19">
        <f t="shared" si="340"/>
        <v>1989</v>
      </c>
      <c r="AG1989" s="19" t="s">
        <v>7086</v>
      </c>
      <c r="AH1989" s="19" t="s">
        <v>8336</v>
      </c>
      <c r="AI1989" s="19" t="s">
        <v>8302</v>
      </c>
      <c r="AJ1989" s="19" t="s">
        <v>8297</v>
      </c>
      <c r="AK1989" s="19" t="str">
        <v>tier - 1</v>
      </c>
      <c r="AL1989" s="19" t="str">
        <v>tier - 2</v>
      </c>
      <c r="AT1989" s="19" t="s">
        <v>8330</v>
      </c>
      <c r="AU1989" s="19" t="str">
        <v>R1011</v>
      </c>
      <c r="BD1989" s="39">
        <v>1985</v>
      </c>
      <c r="BE1989" s="19" t="str">
        <f t="shared" si="335"/>
        <v>Nov</v>
      </c>
      <c r="BF1989" s="19">
        <v>29</v>
      </c>
      <c r="BG1989" s="40">
        <f t="shared" si="336"/>
        <v>31380</v>
      </c>
      <c r="BM1989" s="39">
        <v>1960</v>
      </c>
      <c r="BN1989" s="19" t="str">
        <f t="shared" si="337"/>
        <v>Nov</v>
      </c>
      <c r="BO1989" s="19">
        <v>22</v>
      </c>
      <c r="BP1989" s="40">
        <f t="shared" si="334"/>
        <v>22242</v>
      </c>
      <c r="BQ1989" s="19">
        <f ca="1" t="shared" si="338"/>
        <v>64</v>
      </c>
      <c r="BU1989" s="19">
        <v>28101.33</v>
      </c>
      <c r="BV1989" s="41">
        <v>28101.33</v>
      </c>
    </row>
    <row r="1990" spans="1:74">
      <c r="A1990" s="19" t="s">
        <v>7116</v>
      </c>
      <c r="B1990" s="39">
        <v>1985</v>
      </c>
      <c r="C1990" s="19">
        <f t="shared" si="342"/>
        <v>1985</v>
      </c>
      <c r="D1990" s="19" t="s">
        <v>8310</v>
      </c>
      <c r="E1990" s="19" t="str">
        <f t="shared" si="341"/>
        <v>Sep</v>
      </c>
      <c r="F1990" s="19">
        <v>27</v>
      </c>
      <c r="G1990" s="40">
        <f t="shared" si="343"/>
        <v>31317</v>
      </c>
      <c r="H1990" s="19">
        <v>3</v>
      </c>
      <c r="I1990" s="19">
        <v>28542.86</v>
      </c>
      <c r="J1990" s="41">
        <v>28542.86</v>
      </c>
      <c r="K1990" s="19" t="s">
        <v>8302</v>
      </c>
      <c r="L1990" s="19" t="str">
        <v>tier - 1</v>
      </c>
      <c r="M1990" s="19" t="s">
        <v>8298</v>
      </c>
      <c r="N1990" s="19" t="str">
        <v>tier - 3</v>
      </c>
      <c r="O1990" s="19" t="s">
        <v>8330</v>
      </c>
      <c r="P1990" s="19" t="str">
        <v>R1011</v>
      </c>
      <c r="Q1990" s="19">
        <f ca="1" t="shared" si="344"/>
        <v>40</v>
      </c>
      <c r="R1990" s="29"/>
      <c r="U1990" s="19" t="s">
        <v>8303</v>
      </c>
      <c r="V1990" s="19" t="str">
        <f t="shared" si="339"/>
        <v>Jun</v>
      </c>
      <c r="X1990" s="19">
        <f t="shared" si="340"/>
        <v>1991</v>
      </c>
      <c r="AG1990" s="19" t="s">
        <v>7089</v>
      </c>
      <c r="AH1990" s="19" t="s">
        <v>8336</v>
      </c>
      <c r="AI1990" s="19" t="s">
        <v>8302</v>
      </c>
      <c r="AJ1990" s="19" t="s">
        <v>8297</v>
      </c>
      <c r="AK1990" s="19" t="str">
        <v>tier - 1</v>
      </c>
      <c r="AL1990" s="19" t="str">
        <v>tier - 2</v>
      </c>
      <c r="AT1990" s="19" t="s">
        <v>8332</v>
      </c>
      <c r="AU1990" s="19" t="str">
        <v>R1019</v>
      </c>
      <c r="BD1990" s="39">
        <v>1960</v>
      </c>
      <c r="BE1990" s="19" t="str">
        <f t="shared" si="335"/>
        <v>Nov</v>
      </c>
      <c r="BF1990" s="19">
        <v>22</v>
      </c>
      <c r="BG1990" s="40">
        <f t="shared" si="336"/>
        <v>22242</v>
      </c>
      <c r="BM1990" s="39">
        <v>1999</v>
      </c>
      <c r="BN1990" s="19" t="str">
        <f t="shared" si="337"/>
        <v>Sep</v>
      </c>
      <c r="BO1990" s="19">
        <v>6</v>
      </c>
      <c r="BP1990" s="40">
        <f t="shared" si="334"/>
        <v>36409</v>
      </c>
      <c r="BQ1990" s="19">
        <f ca="1" t="shared" si="338"/>
        <v>26</v>
      </c>
      <c r="BU1990" s="19">
        <v>28245.34</v>
      </c>
      <c r="BV1990" s="41">
        <v>28245.34</v>
      </c>
    </row>
    <row r="1991" spans="1:74">
      <c r="A1991" s="19" t="s">
        <v>7119</v>
      </c>
      <c r="B1991" s="39">
        <v>1990</v>
      </c>
      <c r="C1991" s="19">
        <f t="shared" si="342"/>
        <v>1990</v>
      </c>
      <c r="D1991" s="19" t="s">
        <v>8326</v>
      </c>
      <c r="E1991" s="19" t="str">
        <f t="shared" si="341"/>
        <v>Dec</v>
      </c>
      <c r="F1991" s="19">
        <v>5</v>
      </c>
      <c r="G1991" s="40">
        <f t="shared" si="343"/>
        <v>33212</v>
      </c>
      <c r="H1991" s="19">
        <v>3</v>
      </c>
      <c r="I1991" s="19">
        <v>28716.14</v>
      </c>
      <c r="J1991" s="41">
        <v>28716.14</v>
      </c>
      <c r="K1991" s="19" t="s">
        <v>8302</v>
      </c>
      <c r="L1991" s="19" t="str">
        <v>tier - 1</v>
      </c>
      <c r="M1991" s="19" t="s">
        <v>8298</v>
      </c>
      <c r="N1991" s="19" t="str">
        <v>tier - 3</v>
      </c>
      <c r="O1991" s="19" t="s">
        <v>8330</v>
      </c>
      <c r="P1991" s="19" t="str">
        <v>R1011</v>
      </c>
      <c r="Q1991" s="19">
        <f ca="1" t="shared" si="344"/>
        <v>34</v>
      </c>
      <c r="R1991" s="29"/>
      <c r="U1991" s="19" t="s">
        <v>8296</v>
      </c>
      <c r="V1991" s="19" t="str">
        <f t="shared" si="339"/>
        <v>Jul</v>
      </c>
      <c r="X1991" s="19">
        <f t="shared" si="340"/>
        <v>1961</v>
      </c>
      <c r="AG1991" s="19" t="s">
        <v>7092</v>
      </c>
      <c r="AH1991" s="19" t="s">
        <v>8336</v>
      </c>
      <c r="AI1991" s="19" t="s">
        <v>8302</v>
      </c>
      <c r="AJ1991" s="19" t="s">
        <v>8298</v>
      </c>
      <c r="AK1991" s="19" t="str">
        <v>tier - 1</v>
      </c>
      <c r="AL1991" s="19" t="str">
        <v>tier - 3</v>
      </c>
      <c r="AT1991" s="19" t="s">
        <v>8330</v>
      </c>
      <c r="AU1991" s="19" t="str">
        <v>R1011</v>
      </c>
      <c r="BD1991" s="39">
        <v>1999</v>
      </c>
      <c r="BE1991" s="19" t="str">
        <f t="shared" si="335"/>
        <v>Sep</v>
      </c>
      <c r="BF1991" s="19">
        <v>6</v>
      </c>
      <c r="BG1991" s="40">
        <f t="shared" si="336"/>
        <v>36409</v>
      </c>
      <c r="BM1991" s="39">
        <v>1963</v>
      </c>
      <c r="BN1991" s="19" t="str">
        <f t="shared" si="337"/>
        <v>Nov</v>
      </c>
      <c r="BO1991" s="19">
        <v>25</v>
      </c>
      <c r="BP1991" s="40">
        <f t="shared" si="334"/>
        <v>23340</v>
      </c>
      <c r="BQ1991" s="19">
        <f ca="1" t="shared" si="338"/>
        <v>61</v>
      </c>
      <c r="BU1991" s="19">
        <v>28287.9</v>
      </c>
      <c r="BV1991" s="41">
        <v>28287.9</v>
      </c>
    </row>
    <row r="1992" spans="1:74">
      <c r="A1992" s="19" t="s">
        <v>7122</v>
      </c>
      <c r="B1992" s="39">
        <v>1961</v>
      </c>
      <c r="C1992" s="19">
        <f t="shared" si="342"/>
        <v>1961</v>
      </c>
      <c r="D1992" s="19" t="s">
        <v>8328</v>
      </c>
      <c r="E1992" s="19" t="str">
        <f t="shared" si="341"/>
        <v>Aug</v>
      </c>
      <c r="F1992" s="19">
        <v>3</v>
      </c>
      <c r="G1992" s="40">
        <f t="shared" si="343"/>
        <v>22496</v>
      </c>
      <c r="H1992" s="19">
        <v>1</v>
      </c>
      <c r="I1992" s="19">
        <v>28868.66</v>
      </c>
      <c r="J1992" s="41">
        <v>28868.66</v>
      </c>
      <c r="K1992" s="19" t="s">
        <v>8302</v>
      </c>
      <c r="L1992" s="19" t="str">
        <v>tier - 1</v>
      </c>
      <c r="M1992" s="19" t="s">
        <v>8297</v>
      </c>
      <c r="N1992" s="19" t="str">
        <v>tier - 2</v>
      </c>
      <c r="O1992" s="19" t="s">
        <v>8315</v>
      </c>
      <c r="P1992" s="19" t="str">
        <v>R1012</v>
      </c>
      <c r="Q1992" s="19">
        <f ca="1" t="shared" si="344"/>
        <v>64</v>
      </c>
      <c r="R1992" s="29"/>
      <c r="U1992" s="19" t="s">
        <v>8326</v>
      </c>
      <c r="V1992" s="19" t="str">
        <f t="shared" si="339"/>
        <v>Dec</v>
      </c>
      <c r="X1992" s="19">
        <f t="shared" si="340"/>
        <v>1999</v>
      </c>
      <c r="AG1992" s="19" t="s">
        <v>7096</v>
      </c>
      <c r="AH1992" s="19" t="s">
        <v>8336</v>
      </c>
      <c r="AI1992" s="19" t="s">
        <v>8302</v>
      </c>
      <c r="AJ1992" s="19" t="s">
        <v>8302</v>
      </c>
      <c r="AK1992" s="19" t="str">
        <v>tier - 1</v>
      </c>
      <c r="AL1992" s="19" t="str">
        <v>tier - 1</v>
      </c>
      <c r="AT1992" s="19" t="s">
        <v>8299</v>
      </c>
      <c r="AU1992" s="19" t="str">
        <v>R1013</v>
      </c>
      <c r="BD1992" s="39">
        <v>1963</v>
      </c>
      <c r="BE1992" s="19" t="str">
        <f t="shared" si="335"/>
        <v>Nov</v>
      </c>
      <c r="BF1992" s="19">
        <v>25</v>
      </c>
      <c r="BG1992" s="40">
        <f t="shared" si="336"/>
        <v>23340</v>
      </c>
      <c r="BM1992" s="39">
        <v>1990</v>
      </c>
      <c r="BN1992" s="19" t="str">
        <f t="shared" si="337"/>
        <v>Dec</v>
      </c>
      <c r="BO1992" s="19">
        <v>24</v>
      </c>
      <c r="BP1992" s="40">
        <f t="shared" ref="BP1992:BP2055" si="345">DATE(BM1992,MONTH(5&amp;BN1992),BO1992)</f>
        <v>33231</v>
      </c>
      <c r="BQ1992" s="19">
        <f ca="1" t="shared" si="338"/>
        <v>34</v>
      </c>
      <c r="BU1992" s="19">
        <v>28302.33</v>
      </c>
      <c r="BV1992" s="41">
        <v>28302.33</v>
      </c>
    </row>
    <row r="1993" spans="1:74">
      <c r="A1993" s="19" t="s">
        <v>7125</v>
      </c>
      <c r="B1993" s="39">
        <v>1962</v>
      </c>
      <c r="C1993" s="19">
        <f t="shared" si="342"/>
        <v>1962</v>
      </c>
      <c r="D1993" s="19" t="s">
        <v>8296</v>
      </c>
      <c r="E1993" s="19" t="str">
        <f t="shared" si="341"/>
        <v>Jul</v>
      </c>
      <c r="F1993" s="19">
        <v>25</v>
      </c>
      <c r="G1993" s="40">
        <f t="shared" si="343"/>
        <v>22852</v>
      </c>
      <c r="H1993" s="19">
        <v>0</v>
      </c>
      <c r="I1993" s="19">
        <v>28923.14</v>
      </c>
      <c r="J1993" s="41">
        <v>28923.14</v>
      </c>
      <c r="K1993" s="19" t="s">
        <v>8302</v>
      </c>
      <c r="L1993" s="19" t="str">
        <v>tier - 1</v>
      </c>
      <c r="M1993" s="19" t="s">
        <v>8302</v>
      </c>
      <c r="N1993" s="19" t="str">
        <v>tier - 1</v>
      </c>
      <c r="O1993" s="19" t="s">
        <v>8315</v>
      </c>
      <c r="P1993" s="19" t="str">
        <v>R1012</v>
      </c>
      <c r="Q1993" s="19">
        <f ca="1" t="shared" si="344"/>
        <v>63</v>
      </c>
      <c r="R1993" s="29"/>
      <c r="U1993" s="19" t="s">
        <v>8301</v>
      </c>
      <c r="V1993" s="19" t="str">
        <f t="shared" si="339"/>
        <v>Nov</v>
      </c>
      <c r="X1993" s="19">
        <f t="shared" si="340"/>
        <v>1985</v>
      </c>
      <c r="AG1993" s="19" t="s">
        <v>7100</v>
      </c>
      <c r="AH1993" s="19" t="s">
        <v>8336</v>
      </c>
      <c r="AI1993" s="19" t="s">
        <v>8302</v>
      </c>
      <c r="AJ1993" s="19" t="s">
        <v>8297</v>
      </c>
      <c r="AK1993" s="19" t="str">
        <v>tier - 1</v>
      </c>
      <c r="AL1993" s="19" t="str">
        <v>tier - 2</v>
      </c>
      <c r="AT1993" s="19" t="s">
        <v>8330</v>
      </c>
      <c r="AU1993" s="19" t="str">
        <v>R1011</v>
      </c>
      <c r="BD1993" s="39">
        <v>1990</v>
      </c>
      <c r="BE1993" s="19" t="str">
        <f t="shared" ref="BE1993:BE2056" si="346">SUBSTITUTE(D1986,"?","Sep")</f>
        <v>Dec</v>
      </c>
      <c r="BF1993" s="19">
        <v>24</v>
      </c>
      <c r="BG1993" s="40">
        <f t="shared" ref="BG1993:BG2056" si="347">DATE(BD1993,MONTH(5&amp;BE1993),BF1993)</f>
        <v>33231</v>
      </c>
      <c r="BM1993" s="39">
        <v>1977</v>
      </c>
      <c r="BN1993" s="19" t="str">
        <f t="shared" ref="BN1993:BN2056" si="348">SUBSTITUTE(E1987,"?","Sep")</f>
        <v>Dec</v>
      </c>
      <c r="BO1993" s="19">
        <v>2</v>
      </c>
      <c r="BP1993" s="40">
        <f t="shared" si="345"/>
        <v>28461</v>
      </c>
      <c r="BQ1993" s="19">
        <f ca="1" t="shared" ref="BQ1993:BQ2056" si="349">INT((TODAY()-BP1993)/365.25)</f>
        <v>47</v>
      </c>
      <c r="BU1993" s="19">
        <v>28340.19</v>
      </c>
      <c r="BV1993" s="41">
        <v>28340.19</v>
      </c>
    </row>
    <row r="1994" spans="1:74">
      <c r="A1994" s="19" t="s">
        <v>7129</v>
      </c>
      <c r="B1994" s="39">
        <v>1959</v>
      </c>
      <c r="C1994" s="19">
        <f t="shared" si="342"/>
        <v>1959</v>
      </c>
      <c r="D1994" s="19" t="s">
        <v>8326</v>
      </c>
      <c r="E1994" s="19" t="str">
        <f t="shared" si="341"/>
        <v>Dec</v>
      </c>
      <c r="F1994" s="19">
        <v>5</v>
      </c>
      <c r="G1994" s="40">
        <f t="shared" si="343"/>
        <v>21889</v>
      </c>
      <c r="H1994" s="19">
        <v>0</v>
      </c>
      <c r="I1994" s="19">
        <v>28950.47</v>
      </c>
      <c r="J1994" s="41">
        <v>28950.47</v>
      </c>
      <c r="K1994" s="19" t="s">
        <v>8302</v>
      </c>
      <c r="L1994" s="19" t="str">
        <v>tier - 1</v>
      </c>
      <c r="M1994" s="19" t="s">
        <v>8302</v>
      </c>
      <c r="N1994" s="19" t="str">
        <v>tier - 1</v>
      </c>
      <c r="O1994" s="19" t="s">
        <v>8315</v>
      </c>
      <c r="P1994" s="19" t="str">
        <v>R1012</v>
      </c>
      <c r="Q1994" s="19">
        <f ca="1" t="shared" si="344"/>
        <v>65</v>
      </c>
      <c r="R1994" s="29"/>
      <c r="U1994" s="19" t="s">
        <v>8301</v>
      </c>
      <c r="V1994" s="19" t="str">
        <f t="shared" si="339"/>
        <v>Nov</v>
      </c>
      <c r="X1994" s="19">
        <f t="shared" si="340"/>
        <v>1960</v>
      </c>
      <c r="AG1994" s="19" t="s">
        <v>7104</v>
      </c>
      <c r="AH1994" s="19" t="s">
        <v>8336</v>
      </c>
      <c r="AI1994" s="19" t="s">
        <v>8302</v>
      </c>
      <c r="AJ1994" s="19" t="s">
        <v>8297</v>
      </c>
      <c r="AK1994" s="19" t="str">
        <v>tier - 1</v>
      </c>
      <c r="AL1994" s="19" t="str">
        <v>tier - 2</v>
      </c>
      <c r="AT1994" s="19" t="s">
        <v>8315</v>
      </c>
      <c r="AU1994" s="19" t="str">
        <v>R1012</v>
      </c>
      <c r="BD1994" s="39">
        <v>1977</v>
      </c>
      <c r="BE1994" s="19" t="str">
        <f t="shared" si="346"/>
        <v>Dec</v>
      </c>
      <c r="BF1994" s="19">
        <v>2</v>
      </c>
      <c r="BG1994" s="40">
        <f t="shared" si="347"/>
        <v>28461</v>
      </c>
      <c r="BM1994" s="39">
        <v>1974</v>
      </c>
      <c r="BN1994" s="19" t="str">
        <f t="shared" si="348"/>
        <v>Sep</v>
      </c>
      <c r="BO1994" s="19">
        <v>16</v>
      </c>
      <c r="BP1994" s="40">
        <f t="shared" si="345"/>
        <v>27288</v>
      </c>
      <c r="BQ1994" s="19">
        <f ca="1" t="shared" si="349"/>
        <v>51</v>
      </c>
      <c r="BU1994" s="19">
        <v>28468.92</v>
      </c>
      <c r="BV1994" s="41">
        <v>28468.92</v>
      </c>
    </row>
    <row r="1995" spans="1:74">
      <c r="A1995" s="19" t="s">
        <v>7132</v>
      </c>
      <c r="B1995" s="39">
        <v>2003</v>
      </c>
      <c r="C1995" s="19">
        <f t="shared" si="342"/>
        <v>2003</v>
      </c>
      <c r="D1995" s="19" t="s">
        <v>8310</v>
      </c>
      <c r="E1995" s="19" t="str">
        <f t="shared" si="341"/>
        <v>Sep</v>
      </c>
      <c r="F1995" s="19">
        <v>1</v>
      </c>
      <c r="G1995" s="40">
        <f t="shared" si="343"/>
        <v>37865</v>
      </c>
      <c r="H1995" s="19">
        <v>0</v>
      </c>
      <c r="I1995" s="19">
        <v>28998.68</v>
      </c>
      <c r="J1995" s="41">
        <v>28998.68</v>
      </c>
      <c r="K1995" s="19" t="s">
        <v>8302</v>
      </c>
      <c r="L1995" s="19" t="str">
        <v>tier - 1</v>
      </c>
      <c r="M1995" s="19" t="s">
        <v>8298</v>
      </c>
      <c r="N1995" s="19" t="str">
        <v>tier - 3</v>
      </c>
      <c r="O1995" s="19" t="s">
        <v>8330</v>
      </c>
      <c r="P1995" s="19" t="str">
        <v>R1011</v>
      </c>
      <c r="Q1995" s="19">
        <f ca="1" t="shared" si="344"/>
        <v>22</v>
      </c>
      <c r="R1995" s="29"/>
      <c r="U1995" s="19" t="s">
        <v>8310</v>
      </c>
      <c r="V1995" s="19" t="str">
        <f t="shared" si="339"/>
        <v>Sep</v>
      </c>
      <c r="X1995" s="19">
        <f t="shared" si="340"/>
        <v>1999</v>
      </c>
      <c r="AG1995" s="19" t="s">
        <v>7108</v>
      </c>
      <c r="AH1995" s="19" t="s">
        <v>8336</v>
      </c>
      <c r="AI1995" s="19" t="s">
        <v>8302</v>
      </c>
      <c r="AJ1995" s="19" t="s">
        <v>8302</v>
      </c>
      <c r="AK1995" s="19" t="str">
        <v>tier - 1</v>
      </c>
      <c r="AL1995" s="19" t="str">
        <v>tier - 1</v>
      </c>
      <c r="AT1995" s="19" t="s">
        <v>8315</v>
      </c>
      <c r="AU1995" s="19" t="str">
        <v>R1012</v>
      </c>
      <c r="BD1995" s="39">
        <v>1974</v>
      </c>
      <c r="BE1995" s="19" t="str">
        <f t="shared" si="346"/>
        <v>Sep</v>
      </c>
      <c r="BF1995" s="19">
        <v>16</v>
      </c>
      <c r="BG1995" s="40">
        <f t="shared" si="347"/>
        <v>27288</v>
      </c>
      <c r="BM1995" s="39">
        <v>1982</v>
      </c>
      <c r="BN1995" s="19" t="str">
        <f t="shared" si="348"/>
        <v>Dec</v>
      </c>
      <c r="BO1995" s="19">
        <v>11</v>
      </c>
      <c r="BP1995" s="40">
        <f t="shared" si="345"/>
        <v>30296</v>
      </c>
      <c r="BQ1995" s="19">
        <f ca="1" t="shared" si="349"/>
        <v>42</v>
      </c>
      <c r="BU1995" s="19">
        <v>28476.73</v>
      </c>
      <c r="BV1995" s="41">
        <v>28476.73</v>
      </c>
    </row>
    <row r="1996" spans="1:74">
      <c r="A1996" s="19" t="s">
        <v>7136</v>
      </c>
      <c r="B1996" s="39">
        <v>1992</v>
      </c>
      <c r="C1996" s="19">
        <f t="shared" si="342"/>
        <v>1992</v>
      </c>
      <c r="D1996" s="19" t="s">
        <v>8296</v>
      </c>
      <c r="E1996" s="19" t="str">
        <f t="shared" si="341"/>
        <v>Jul</v>
      </c>
      <c r="F1996" s="19">
        <v>7</v>
      </c>
      <c r="G1996" s="40">
        <f t="shared" si="343"/>
        <v>33792</v>
      </c>
      <c r="H1996" s="19">
        <v>0</v>
      </c>
      <c r="I1996" s="19">
        <v>29007.82</v>
      </c>
      <c r="J1996" s="41">
        <v>29007.82</v>
      </c>
      <c r="K1996" s="19" t="s">
        <v>8302</v>
      </c>
      <c r="L1996" s="19" t="str">
        <v>tier - 1</v>
      </c>
      <c r="M1996" s="19" t="s">
        <v>8298</v>
      </c>
      <c r="N1996" s="19" t="str">
        <v>tier - 3</v>
      </c>
      <c r="O1996" s="19" t="s">
        <v>8330</v>
      </c>
      <c r="P1996" s="19" t="str">
        <v>R1011</v>
      </c>
      <c r="Q1996" s="19">
        <f ca="1" t="shared" si="344"/>
        <v>33</v>
      </c>
      <c r="R1996" s="29"/>
      <c r="U1996" s="19" t="s">
        <v>8301</v>
      </c>
      <c r="V1996" s="19" t="str">
        <f t="shared" si="339"/>
        <v>Nov</v>
      </c>
      <c r="X1996" s="19">
        <f t="shared" si="340"/>
        <v>1963</v>
      </c>
      <c r="AG1996" s="19" t="s">
        <v>7112</v>
      </c>
      <c r="AH1996" s="19" t="s">
        <v>8336</v>
      </c>
      <c r="AI1996" s="19" t="s">
        <v>8302</v>
      </c>
      <c r="AJ1996" s="19" t="s">
        <v>8297</v>
      </c>
      <c r="AK1996" s="19" t="str">
        <v>tier - 1</v>
      </c>
      <c r="AL1996" s="19" t="str">
        <v>tier - 2</v>
      </c>
      <c r="AT1996" s="19" t="s">
        <v>8315</v>
      </c>
      <c r="AU1996" s="19" t="str">
        <v>R1012</v>
      </c>
      <c r="BD1996" s="39">
        <v>1982</v>
      </c>
      <c r="BE1996" s="19" t="str">
        <f t="shared" si="346"/>
        <v>Dec</v>
      </c>
      <c r="BF1996" s="19">
        <v>11</v>
      </c>
      <c r="BG1996" s="40">
        <f t="shared" si="347"/>
        <v>30296</v>
      </c>
      <c r="BM1996" s="39">
        <v>1985</v>
      </c>
      <c r="BN1996" s="19" t="str">
        <f t="shared" si="348"/>
        <v>Sep</v>
      </c>
      <c r="BO1996" s="19">
        <v>27</v>
      </c>
      <c r="BP1996" s="40">
        <f t="shared" si="345"/>
        <v>31317</v>
      </c>
      <c r="BQ1996" s="19">
        <f ca="1" t="shared" si="349"/>
        <v>40</v>
      </c>
      <c r="BU1996" s="19">
        <v>28542.86</v>
      </c>
      <c r="BV1996" s="41">
        <v>28542.86</v>
      </c>
    </row>
    <row r="1997" spans="1:74">
      <c r="A1997" s="19" t="s">
        <v>7139</v>
      </c>
      <c r="B1997" s="39">
        <v>1980</v>
      </c>
      <c r="C1997" s="19">
        <f t="shared" si="342"/>
        <v>1980</v>
      </c>
      <c r="D1997" s="19" t="s">
        <v>8296</v>
      </c>
      <c r="E1997" s="19" t="str">
        <f t="shared" si="341"/>
        <v>Jul</v>
      </c>
      <c r="F1997" s="19">
        <v>14</v>
      </c>
      <c r="G1997" s="40">
        <f t="shared" si="343"/>
        <v>29416</v>
      </c>
      <c r="H1997" s="19">
        <v>2</v>
      </c>
      <c r="I1997" s="19">
        <v>29114.21</v>
      </c>
      <c r="J1997" s="41">
        <v>29114.21</v>
      </c>
      <c r="K1997" s="19" t="s">
        <v>8302</v>
      </c>
      <c r="L1997" s="19" t="str">
        <v>tier - 1</v>
      </c>
      <c r="M1997" s="19" t="s">
        <v>8298</v>
      </c>
      <c r="N1997" s="19" t="str">
        <v>tier - 3</v>
      </c>
      <c r="O1997" s="19" t="s">
        <v>8330</v>
      </c>
      <c r="P1997" s="19" t="str">
        <v>R1011</v>
      </c>
      <c r="Q1997" s="19">
        <f ca="1" t="shared" si="344"/>
        <v>45</v>
      </c>
      <c r="R1997" s="29"/>
      <c r="U1997" s="19" t="s">
        <v>8326</v>
      </c>
      <c r="V1997" s="19" t="str">
        <f t="shared" si="339"/>
        <v>Dec</v>
      </c>
      <c r="X1997" s="19">
        <f t="shared" si="340"/>
        <v>1990</v>
      </c>
      <c r="AG1997" s="19" t="s">
        <v>7116</v>
      </c>
      <c r="AH1997" s="19" t="s">
        <v>8336</v>
      </c>
      <c r="AI1997" s="19" t="s">
        <v>8302</v>
      </c>
      <c r="AJ1997" s="19" t="s">
        <v>8298</v>
      </c>
      <c r="AK1997" s="19" t="str">
        <v>tier - 1</v>
      </c>
      <c r="AL1997" s="19" t="str">
        <v>tier - 3</v>
      </c>
      <c r="AT1997" s="19" t="s">
        <v>8330</v>
      </c>
      <c r="AU1997" s="19" t="str">
        <v>R1011</v>
      </c>
      <c r="BD1997" s="39">
        <v>1985</v>
      </c>
      <c r="BE1997" s="19" t="str">
        <f t="shared" si="346"/>
        <v>Sep</v>
      </c>
      <c r="BF1997" s="19">
        <v>27</v>
      </c>
      <c r="BG1997" s="40">
        <f t="shared" si="347"/>
        <v>31317</v>
      </c>
      <c r="BM1997" s="39">
        <v>1990</v>
      </c>
      <c r="BN1997" s="19" t="str">
        <f t="shared" si="348"/>
        <v>Dec</v>
      </c>
      <c r="BO1997" s="19">
        <v>5</v>
      </c>
      <c r="BP1997" s="40">
        <f t="shared" si="345"/>
        <v>33212</v>
      </c>
      <c r="BQ1997" s="19">
        <f ca="1" t="shared" si="349"/>
        <v>34</v>
      </c>
      <c r="BU1997" s="19">
        <v>28716.14</v>
      </c>
      <c r="BV1997" s="41">
        <v>28716.14</v>
      </c>
    </row>
    <row r="1998" spans="1:74">
      <c r="A1998" s="19" t="s">
        <v>7143</v>
      </c>
      <c r="B1998" s="39">
        <v>1978</v>
      </c>
      <c r="C1998" s="19">
        <f t="shared" si="342"/>
        <v>1978</v>
      </c>
      <c r="D1998" s="19" t="s">
        <v>8301</v>
      </c>
      <c r="E1998" s="19" t="str">
        <f t="shared" si="341"/>
        <v>Nov</v>
      </c>
      <c r="F1998" s="19">
        <v>29</v>
      </c>
      <c r="G1998" s="40">
        <f t="shared" si="343"/>
        <v>28823</v>
      </c>
      <c r="H1998" s="19">
        <v>2</v>
      </c>
      <c r="I1998" s="19">
        <v>29114.77</v>
      </c>
      <c r="J1998" s="41">
        <v>29114.77</v>
      </c>
      <c r="K1998" s="19" t="s">
        <v>8302</v>
      </c>
      <c r="L1998" s="19" t="str">
        <v>tier - 1</v>
      </c>
      <c r="M1998" s="19" t="s">
        <v>8302</v>
      </c>
      <c r="N1998" s="19" t="str">
        <v>tier - 1</v>
      </c>
      <c r="O1998" s="19" t="s">
        <v>8330</v>
      </c>
      <c r="P1998" s="19" t="str">
        <v>R1011</v>
      </c>
      <c r="Q1998" s="19">
        <f ca="1" t="shared" si="344"/>
        <v>46</v>
      </c>
      <c r="R1998" s="29"/>
      <c r="U1998" s="19" t="s">
        <v>8326</v>
      </c>
      <c r="V1998" s="19" t="str">
        <f t="shared" ref="V1998:V2061" si="350">SUBSTITUTE(U1998,"?","Sep")</f>
        <v>Dec</v>
      </c>
      <c r="X1998" s="19">
        <f t="shared" ref="X1998:X2061" si="351">IF(B1987="?",ROUND(AVERAGE($B$2:$B$2355),0),B1987)</f>
        <v>1977</v>
      </c>
      <c r="AG1998" s="19" t="s">
        <v>7119</v>
      </c>
      <c r="AH1998" s="19" t="s">
        <v>8336</v>
      </c>
      <c r="AI1998" s="19" t="s">
        <v>8302</v>
      </c>
      <c r="AJ1998" s="19" t="s">
        <v>8298</v>
      </c>
      <c r="AK1998" s="19" t="str">
        <v>tier - 1</v>
      </c>
      <c r="AL1998" s="19" t="str">
        <v>tier - 3</v>
      </c>
      <c r="AT1998" s="19" t="s">
        <v>8330</v>
      </c>
      <c r="AU1998" s="19" t="str">
        <v>R1011</v>
      </c>
      <c r="BD1998" s="39">
        <v>1990</v>
      </c>
      <c r="BE1998" s="19" t="str">
        <f t="shared" si="346"/>
        <v>Dec</v>
      </c>
      <c r="BF1998" s="19">
        <v>5</v>
      </c>
      <c r="BG1998" s="40">
        <f t="shared" si="347"/>
        <v>33212</v>
      </c>
      <c r="BM1998" s="39">
        <v>1961</v>
      </c>
      <c r="BN1998" s="19" t="str">
        <f t="shared" si="348"/>
        <v>Aug</v>
      </c>
      <c r="BO1998" s="19">
        <v>3</v>
      </c>
      <c r="BP1998" s="40">
        <f t="shared" si="345"/>
        <v>22496</v>
      </c>
      <c r="BQ1998" s="19">
        <f ca="1" t="shared" si="349"/>
        <v>64</v>
      </c>
      <c r="BU1998" s="19">
        <v>28868.66</v>
      </c>
      <c r="BV1998" s="41">
        <v>28868.66</v>
      </c>
    </row>
    <row r="1999" spans="1:74">
      <c r="A1999" s="19" t="s">
        <v>7147</v>
      </c>
      <c r="B1999" s="39">
        <v>1961</v>
      </c>
      <c r="C1999" s="19">
        <f t="shared" si="342"/>
        <v>1961</v>
      </c>
      <c r="D1999" s="19" t="s">
        <v>8326</v>
      </c>
      <c r="E1999" s="19" t="str">
        <f t="shared" si="341"/>
        <v>Dec</v>
      </c>
      <c r="F1999" s="19">
        <v>24</v>
      </c>
      <c r="G1999" s="40">
        <f t="shared" si="343"/>
        <v>22639</v>
      </c>
      <c r="H1999" s="19">
        <v>0</v>
      </c>
      <c r="I1999" s="19">
        <v>29141.36</v>
      </c>
      <c r="J1999" s="41">
        <v>29141.36</v>
      </c>
      <c r="K1999" s="19" t="s">
        <v>8302</v>
      </c>
      <c r="L1999" s="19" t="str">
        <v>tier - 1</v>
      </c>
      <c r="M1999" s="19" t="s">
        <v>8298</v>
      </c>
      <c r="N1999" s="19" t="str">
        <v>tier - 3</v>
      </c>
      <c r="O1999" s="19" t="s">
        <v>8315</v>
      </c>
      <c r="P1999" s="19" t="str">
        <v>R1012</v>
      </c>
      <c r="Q1999" s="19">
        <f ca="1" t="shared" si="344"/>
        <v>63</v>
      </c>
      <c r="R1999" s="29"/>
      <c r="U1999" s="19" t="s">
        <v>8310</v>
      </c>
      <c r="V1999" s="19" t="str">
        <f t="shared" si="350"/>
        <v>Sep</v>
      </c>
      <c r="X1999" s="19">
        <f t="shared" si="351"/>
        <v>1974</v>
      </c>
      <c r="AG1999" s="19" t="s">
        <v>7122</v>
      </c>
      <c r="AH1999" s="19" t="s">
        <v>8336</v>
      </c>
      <c r="AI1999" s="19" t="s">
        <v>8302</v>
      </c>
      <c r="AJ1999" s="19" t="s">
        <v>8297</v>
      </c>
      <c r="AK1999" s="19" t="str">
        <v>tier - 1</v>
      </c>
      <c r="AL1999" s="19" t="str">
        <v>tier - 2</v>
      </c>
      <c r="AT1999" s="19" t="s">
        <v>8315</v>
      </c>
      <c r="AU1999" s="19" t="str">
        <v>R1012</v>
      </c>
      <c r="BD1999" s="39">
        <v>1961</v>
      </c>
      <c r="BE1999" s="19" t="str">
        <f t="shared" si="346"/>
        <v>Aug</v>
      </c>
      <c r="BF1999" s="19">
        <v>3</v>
      </c>
      <c r="BG1999" s="40">
        <f t="shared" si="347"/>
        <v>22496</v>
      </c>
      <c r="BM1999" s="39">
        <v>1962</v>
      </c>
      <c r="BN1999" s="19" t="str">
        <f t="shared" si="348"/>
        <v>Jul</v>
      </c>
      <c r="BO1999" s="19">
        <v>25</v>
      </c>
      <c r="BP1999" s="40">
        <f t="shared" si="345"/>
        <v>22852</v>
      </c>
      <c r="BQ1999" s="19">
        <f ca="1" t="shared" si="349"/>
        <v>63</v>
      </c>
      <c r="BU1999" s="19">
        <v>28923.14</v>
      </c>
      <c r="BV1999" s="41">
        <v>28923.14</v>
      </c>
    </row>
    <row r="2000" spans="1:74">
      <c r="A2000" s="19" t="s">
        <v>7150</v>
      </c>
      <c r="B2000" s="39">
        <v>1976</v>
      </c>
      <c r="C2000" s="19">
        <f t="shared" si="342"/>
        <v>1976</v>
      </c>
      <c r="D2000" s="19" t="s">
        <v>8301</v>
      </c>
      <c r="E2000" s="19" t="str">
        <f t="shared" si="341"/>
        <v>Nov</v>
      </c>
      <c r="F2000" s="19">
        <v>8</v>
      </c>
      <c r="G2000" s="40">
        <f t="shared" si="343"/>
        <v>28072</v>
      </c>
      <c r="H2000" s="19">
        <v>2</v>
      </c>
      <c r="I2000" s="19">
        <v>29160.39</v>
      </c>
      <c r="J2000" s="41">
        <v>29160.39</v>
      </c>
      <c r="K2000" s="19" t="s">
        <v>8302</v>
      </c>
      <c r="L2000" s="19" t="str">
        <v>tier - 1</v>
      </c>
      <c r="M2000" s="19" t="s">
        <v>8297</v>
      </c>
      <c r="N2000" s="19" t="str">
        <v>tier - 2</v>
      </c>
      <c r="O2000" s="19" t="s">
        <v>8330</v>
      </c>
      <c r="P2000" s="19" t="str">
        <v>R1011</v>
      </c>
      <c r="Q2000" s="19">
        <f ca="1" t="shared" si="344"/>
        <v>48</v>
      </c>
      <c r="R2000" s="29"/>
      <c r="U2000" s="19" t="s">
        <v>8326</v>
      </c>
      <c r="V2000" s="19" t="str">
        <f t="shared" si="350"/>
        <v>Dec</v>
      </c>
      <c r="X2000" s="19">
        <f t="shared" si="351"/>
        <v>1982</v>
      </c>
      <c r="AG2000" s="19" t="s">
        <v>7125</v>
      </c>
      <c r="AH2000" s="19" t="s">
        <v>8336</v>
      </c>
      <c r="AI2000" s="19" t="s">
        <v>8302</v>
      </c>
      <c r="AJ2000" s="19" t="s">
        <v>8302</v>
      </c>
      <c r="AK2000" s="19" t="str">
        <v>tier - 1</v>
      </c>
      <c r="AL2000" s="19" t="str">
        <v>tier - 1</v>
      </c>
      <c r="AT2000" s="19" t="s">
        <v>8315</v>
      </c>
      <c r="AU2000" s="19" t="str">
        <v>R1012</v>
      </c>
      <c r="BD2000" s="39">
        <v>1962</v>
      </c>
      <c r="BE2000" s="19" t="str">
        <f t="shared" si="346"/>
        <v>Jul</v>
      </c>
      <c r="BF2000" s="19">
        <v>25</v>
      </c>
      <c r="BG2000" s="40">
        <f t="shared" si="347"/>
        <v>22852</v>
      </c>
      <c r="BM2000" s="39">
        <v>1959</v>
      </c>
      <c r="BN2000" s="19" t="str">
        <f t="shared" si="348"/>
        <v>Dec</v>
      </c>
      <c r="BO2000" s="19">
        <v>5</v>
      </c>
      <c r="BP2000" s="40">
        <f t="shared" si="345"/>
        <v>21889</v>
      </c>
      <c r="BQ2000" s="19">
        <f ca="1" t="shared" si="349"/>
        <v>65</v>
      </c>
      <c r="BU2000" s="19">
        <v>28950.47</v>
      </c>
      <c r="BV2000" s="41">
        <v>28950.47</v>
      </c>
    </row>
    <row r="2001" spans="1:74">
      <c r="A2001" s="19" t="s">
        <v>7154</v>
      </c>
      <c r="B2001" s="39">
        <v>1969</v>
      </c>
      <c r="C2001" s="19">
        <f t="shared" si="342"/>
        <v>1969</v>
      </c>
      <c r="D2001" s="19" t="s">
        <v>8296</v>
      </c>
      <c r="E2001" s="19" t="str">
        <f t="shared" si="341"/>
        <v>Jul</v>
      </c>
      <c r="F2001" s="19">
        <v>9</v>
      </c>
      <c r="G2001" s="40">
        <f t="shared" si="343"/>
        <v>25393</v>
      </c>
      <c r="H2001" s="19">
        <v>2</v>
      </c>
      <c r="I2001" s="19">
        <v>29186.48</v>
      </c>
      <c r="J2001" s="41">
        <v>29186.48</v>
      </c>
      <c r="K2001" s="19" t="s">
        <v>8302</v>
      </c>
      <c r="L2001" s="19" t="str">
        <v>tier - 1</v>
      </c>
      <c r="M2001" s="19" t="s">
        <v>8298</v>
      </c>
      <c r="N2001" s="19" t="str">
        <v>tier - 3</v>
      </c>
      <c r="O2001" s="19" t="s">
        <v>8337</v>
      </c>
      <c r="P2001" s="19" t="str">
        <v>R1024</v>
      </c>
      <c r="Q2001" s="19">
        <f ca="1" t="shared" si="344"/>
        <v>56</v>
      </c>
      <c r="R2001" s="29"/>
      <c r="U2001" s="19" t="s">
        <v>8310</v>
      </c>
      <c r="V2001" s="19" t="str">
        <f t="shared" si="350"/>
        <v>Sep</v>
      </c>
      <c r="X2001" s="19">
        <f t="shared" si="351"/>
        <v>1985</v>
      </c>
      <c r="AG2001" s="19" t="s">
        <v>7129</v>
      </c>
      <c r="AH2001" s="19" t="s">
        <v>8336</v>
      </c>
      <c r="AI2001" s="19" t="s">
        <v>8302</v>
      </c>
      <c r="AJ2001" s="19" t="s">
        <v>8302</v>
      </c>
      <c r="AK2001" s="19" t="str">
        <v>tier - 1</v>
      </c>
      <c r="AL2001" s="19" t="str">
        <v>tier - 1</v>
      </c>
      <c r="AT2001" s="19" t="s">
        <v>8315</v>
      </c>
      <c r="AU2001" s="19" t="str">
        <v>R1012</v>
      </c>
      <c r="BD2001" s="39">
        <v>1959</v>
      </c>
      <c r="BE2001" s="19" t="str">
        <f t="shared" si="346"/>
        <v>Dec</v>
      </c>
      <c r="BF2001" s="19">
        <v>5</v>
      </c>
      <c r="BG2001" s="40">
        <f t="shared" si="347"/>
        <v>21889</v>
      </c>
      <c r="BM2001" s="39">
        <v>2003</v>
      </c>
      <c r="BN2001" s="19" t="str">
        <f t="shared" si="348"/>
        <v>Sep</v>
      </c>
      <c r="BO2001" s="19">
        <v>1</v>
      </c>
      <c r="BP2001" s="40">
        <f t="shared" si="345"/>
        <v>37865</v>
      </c>
      <c r="BQ2001" s="19">
        <f ca="1" t="shared" si="349"/>
        <v>22</v>
      </c>
      <c r="BU2001" s="19">
        <v>28998.68</v>
      </c>
      <c r="BV2001" s="41">
        <v>28998.68</v>
      </c>
    </row>
    <row r="2002" spans="1:74">
      <c r="A2002" s="19" t="s">
        <v>7157</v>
      </c>
      <c r="B2002" s="39">
        <v>1978</v>
      </c>
      <c r="C2002" s="19">
        <f t="shared" si="342"/>
        <v>1978</v>
      </c>
      <c r="D2002" s="19" t="s">
        <v>8296</v>
      </c>
      <c r="E2002" s="19" t="str">
        <f t="shared" si="341"/>
        <v>Jul</v>
      </c>
      <c r="F2002" s="19">
        <v>21</v>
      </c>
      <c r="G2002" s="40">
        <f t="shared" si="343"/>
        <v>28692</v>
      </c>
      <c r="H2002" s="19">
        <v>2</v>
      </c>
      <c r="I2002" s="19">
        <v>29227.6</v>
      </c>
      <c r="J2002" s="41">
        <v>29227.6</v>
      </c>
      <c r="K2002" s="19" t="s">
        <v>8302</v>
      </c>
      <c r="L2002" s="19" t="str">
        <v>tier - 1</v>
      </c>
      <c r="M2002" s="19" t="s">
        <v>8298</v>
      </c>
      <c r="N2002" s="19" t="str">
        <v>tier - 3</v>
      </c>
      <c r="O2002" s="19" t="s">
        <v>8315</v>
      </c>
      <c r="P2002" s="19" t="str">
        <v>R1012</v>
      </c>
      <c r="Q2002" s="19">
        <f ca="1" t="shared" si="344"/>
        <v>47</v>
      </c>
      <c r="R2002" s="29"/>
      <c r="U2002" s="19" t="s">
        <v>8326</v>
      </c>
      <c r="V2002" s="19" t="str">
        <f t="shared" si="350"/>
        <v>Dec</v>
      </c>
      <c r="X2002" s="19">
        <f t="shared" si="351"/>
        <v>1990</v>
      </c>
      <c r="AG2002" s="19" t="s">
        <v>7132</v>
      </c>
      <c r="AH2002" s="19" t="s">
        <v>8336</v>
      </c>
      <c r="AI2002" s="19" t="s">
        <v>8302</v>
      </c>
      <c r="AJ2002" s="19" t="s">
        <v>8298</v>
      </c>
      <c r="AK2002" s="19" t="str">
        <v>tier - 1</v>
      </c>
      <c r="AL2002" s="19" t="str">
        <v>tier - 3</v>
      </c>
      <c r="AT2002" s="19" t="s">
        <v>8330</v>
      </c>
      <c r="AU2002" s="19" t="str">
        <v>R1011</v>
      </c>
      <c r="BD2002" s="39">
        <v>2003</v>
      </c>
      <c r="BE2002" s="19" t="str">
        <f t="shared" si="346"/>
        <v>Sep</v>
      </c>
      <c r="BF2002" s="19">
        <v>1</v>
      </c>
      <c r="BG2002" s="40">
        <f t="shared" si="347"/>
        <v>37865</v>
      </c>
      <c r="BM2002" s="39">
        <v>1992</v>
      </c>
      <c r="BN2002" s="19" t="str">
        <f t="shared" si="348"/>
        <v>Jul</v>
      </c>
      <c r="BO2002" s="19">
        <v>7</v>
      </c>
      <c r="BP2002" s="40">
        <f t="shared" si="345"/>
        <v>33792</v>
      </c>
      <c r="BQ2002" s="19">
        <f ca="1" t="shared" si="349"/>
        <v>33</v>
      </c>
      <c r="BU2002" s="19">
        <v>29007.82</v>
      </c>
      <c r="BV2002" s="41">
        <v>29007.82</v>
      </c>
    </row>
    <row r="2003" spans="1:74">
      <c r="A2003" s="19" t="s">
        <v>7159</v>
      </c>
      <c r="B2003" s="39">
        <v>1958</v>
      </c>
      <c r="C2003" s="19">
        <f t="shared" si="342"/>
        <v>1958</v>
      </c>
      <c r="D2003" s="19" t="s">
        <v>8303</v>
      </c>
      <c r="E2003" s="19" t="str">
        <f t="shared" si="341"/>
        <v>Jun</v>
      </c>
      <c r="F2003" s="19">
        <v>5</v>
      </c>
      <c r="G2003" s="40">
        <f t="shared" si="343"/>
        <v>21341</v>
      </c>
      <c r="H2003" s="19">
        <v>0</v>
      </c>
      <c r="I2003" s="19">
        <v>29330.98</v>
      </c>
      <c r="J2003" s="41">
        <v>29330.98</v>
      </c>
      <c r="K2003" s="19" t="s">
        <v>8302</v>
      </c>
      <c r="L2003" s="19" t="str">
        <v>tier - 1</v>
      </c>
      <c r="M2003" s="19" t="s">
        <v>8297</v>
      </c>
      <c r="N2003" s="19" t="str">
        <v>tier - 2</v>
      </c>
      <c r="O2003" s="19" t="s">
        <v>8315</v>
      </c>
      <c r="P2003" s="19" t="str">
        <v>R1012</v>
      </c>
      <c r="Q2003" s="19">
        <f ca="1" t="shared" si="344"/>
        <v>67</v>
      </c>
      <c r="R2003" s="29"/>
      <c r="U2003" s="19" t="s">
        <v>8328</v>
      </c>
      <c r="V2003" s="19" t="str">
        <f t="shared" si="350"/>
        <v>Aug</v>
      </c>
      <c r="X2003" s="19">
        <f t="shared" si="351"/>
        <v>1961</v>
      </c>
      <c r="AG2003" s="19" t="s">
        <v>7136</v>
      </c>
      <c r="AH2003" s="19" t="s">
        <v>8336</v>
      </c>
      <c r="AI2003" s="19" t="s">
        <v>8302</v>
      </c>
      <c r="AJ2003" s="19" t="s">
        <v>8298</v>
      </c>
      <c r="AK2003" s="19" t="str">
        <v>tier - 1</v>
      </c>
      <c r="AL2003" s="19" t="str">
        <v>tier - 3</v>
      </c>
      <c r="AT2003" s="19" t="s">
        <v>8330</v>
      </c>
      <c r="AU2003" s="19" t="str">
        <v>R1011</v>
      </c>
      <c r="BD2003" s="39">
        <v>1992</v>
      </c>
      <c r="BE2003" s="19" t="str">
        <f t="shared" si="346"/>
        <v>Jul</v>
      </c>
      <c r="BF2003" s="19">
        <v>7</v>
      </c>
      <c r="BG2003" s="40">
        <f t="shared" si="347"/>
        <v>33792</v>
      </c>
      <c r="BM2003" s="39">
        <v>1980</v>
      </c>
      <c r="BN2003" s="19" t="str">
        <f t="shared" si="348"/>
        <v>Jul</v>
      </c>
      <c r="BO2003" s="19">
        <v>14</v>
      </c>
      <c r="BP2003" s="40">
        <f t="shared" si="345"/>
        <v>29416</v>
      </c>
      <c r="BQ2003" s="19">
        <f ca="1" t="shared" si="349"/>
        <v>45</v>
      </c>
      <c r="BU2003" s="19">
        <v>29114.21</v>
      </c>
      <c r="BV2003" s="41">
        <v>29114.21</v>
      </c>
    </row>
    <row r="2004" spans="1:74">
      <c r="A2004" s="19" t="s">
        <v>7163</v>
      </c>
      <c r="B2004" s="39">
        <v>1985</v>
      </c>
      <c r="C2004" s="19">
        <f t="shared" si="342"/>
        <v>1985</v>
      </c>
      <c r="D2004" s="19" t="s">
        <v>8301</v>
      </c>
      <c r="E2004" s="19" t="str">
        <f t="shared" si="341"/>
        <v>Nov</v>
      </c>
      <c r="F2004" s="19">
        <v>7</v>
      </c>
      <c r="G2004" s="40">
        <f t="shared" si="343"/>
        <v>31358</v>
      </c>
      <c r="H2004" s="19">
        <v>3</v>
      </c>
      <c r="I2004" s="19">
        <v>29352.56</v>
      </c>
      <c r="J2004" s="41">
        <v>29352.56</v>
      </c>
      <c r="K2004" s="19" t="s">
        <v>8302</v>
      </c>
      <c r="L2004" s="19" t="str">
        <v>tier - 1</v>
      </c>
      <c r="M2004" s="19" t="s">
        <v>8302</v>
      </c>
      <c r="N2004" s="19" t="str">
        <v>tier - 1</v>
      </c>
      <c r="O2004" s="19" t="s">
        <v>8330</v>
      </c>
      <c r="P2004" s="19" t="str">
        <v>R1011</v>
      </c>
      <c r="Q2004" s="19">
        <f ca="1" t="shared" si="344"/>
        <v>39</v>
      </c>
      <c r="R2004" s="29"/>
      <c r="U2004" s="19" t="s">
        <v>8296</v>
      </c>
      <c r="V2004" s="19" t="str">
        <f t="shared" si="350"/>
        <v>Jul</v>
      </c>
      <c r="X2004" s="19">
        <f t="shared" si="351"/>
        <v>1962</v>
      </c>
      <c r="AG2004" s="19" t="s">
        <v>7139</v>
      </c>
      <c r="AH2004" s="19" t="s">
        <v>8336</v>
      </c>
      <c r="AI2004" s="19" t="s">
        <v>8302</v>
      </c>
      <c r="AJ2004" s="19" t="s">
        <v>8298</v>
      </c>
      <c r="AK2004" s="19" t="str">
        <v>tier - 1</v>
      </c>
      <c r="AL2004" s="19" t="str">
        <v>tier - 3</v>
      </c>
      <c r="AT2004" s="19" t="s">
        <v>8330</v>
      </c>
      <c r="AU2004" s="19" t="str">
        <v>R1011</v>
      </c>
      <c r="BD2004" s="39">
        <v>1980</v>
      </c>
      <c r="BE2004" s="19" t="str">
        <f t="shared" si="346"/>
        <v>Jul</v>
      </c>
      <c r="BF2004" s="19">
        <v>14</v>
      </c>
      <c r="BG2004" s="40">
        <f t="shared" si="347"/>
        <v>29416</v>
      </c>
      <c r="BM2004" s="39">
        <v>1978</v>
      </c>
      <c r="BN2004" s="19" t="str">
        <f t="shared" si="348"/>
        <v>Nov</v>
      </c>
      <c r="BO2004" s="19">
        <v>29</v>
      </c>
      <c r="BP2004" s="40">
        <f t="shared" si="345"/>
        <v>28823</v>
      </c>
      <c r="BQ2004" s="19">
        <f ca="1" t="shared" si="349"/>
        <v>46</v>
      </c>
      <c r="BU2004" s="19">
        <v>29114.77</v>
      </c>
      <c r="BV2004" s="41">
        <v>29114.77</v>
      </c>
    </row>
    <row r="2005" spans="1:74">
      <c r="A2005" s="19" t="s">
        <v>7165</v>
      </c>
      <c r="B2005" s="39">
        <v>1987</v>
      </c>
      <c r="C2005" s="19">
        <f t="shared" si="342"/>
        <v>1987</v>
      </c>
      <c r="D2005" s="19" t="s">
        <v>8296</v>
      </c>
      <c r="E2005" s="19" t="str">
        <f t="shared" si="341"/>
        <v>Jul</v>
      </c>
      <c r="F2005" s="19">
        <v>16</v>
      </c>
      <c r="G2005" s="40">
        <f t="shared" si="343"/>
        <v>31974</v>
      </c>
      <c r="H2005" s="19">
        <v>3</v>
      </c>
      <c r="I2005" s="19">
        <v>29443.59</v>
      </c>
      <c r="J2005" s="41">
        <v>29443.59</v>
      </c>
      <c r="K2005" s="19" t="s">
        <v>8302</v>
      </c>
      <c r="L2005" s="19" t="str">
        <v>tier - 1</v>
      </c>
      <c r="M2005" s="19" t="s">
        <v>8302</v>
      </c>
      <c r="N2005" s="19" t="str">
        <v>tier - 1</v>
      </c>
      <c r="O2005" s="19" t="s">
        <v>8330</v>
      </c>
      <c r="P2005" s="19" t="str">
        <v>R1011</v>
      </c>
      <c r="Q2005" s="19">
        <f ca="1" t="shared" si="344"/>
        <v>38</v>
      </c>
      <c r="R2005" s="29"/>
      <c r="U2005" s="19" t="s">
        <v>8326</v>
      </c>
      <c r="V2005" s="19" t="str">
        <f t="shared" si="350"/>
        <v>Dec</v>
      </c>
      <c r="X2005" s="19">
        <f t="shared" si="351"/>
        <v>1959</v>
      </c>
      <c r="AG2005" s="19" t="s">
        <v>7143</v>
      </c>
      <c r="AH2005" s="19" t="s">
        <v>8336</v>
      </c>
      <c r="AI2005" s="19" t="s">
        <v>8302</v>
      </c>
      <c r="AJ2005" s="19" t="s">
        <v>8302</v>
      </c>
      <c r="AK2005" s="19" t="str">
        <v>tier - 1</v>
      </c>
      <c r="AL2005" s="19" t="str">
        <v>tier - 1</v>
      </c>
      <c r="AT2005" s="19" t="s">
        <v>8330</v>
      </c>
      <c r="AU2005" s="19" t="str">
        <v>R1011</v>
      </c>
      <c r="BD2005" s="39">
        <v>1978</v>
      </c>
      <c r="BE2005" s="19" t="str">
        <f t="shared" si="346"/>
        <v>Nov</v>
      </c>
      <c r="BF2005" s="19">
        <v>29</v>
      </c>
      <c r="BG2005" s="40">
        <f t="shared" si="347"/>
        <v>28823</v>
      </c>
      <c r="BM2005" s="39">
        <v>1961</v>
      </c>
      <c r="BN2005" s="19" t="str">
        <f t="shared" si="348"/>
        <v>Dec</v>
      </c>
      <c r="BO2005" s="19">
        <v>24</v>
      </c>
      <c r="BP2005" s="40">
        <f t="shared" si="345"/>
        <v>22639</v>
      </c>
      <c r="BQ2005" s="19">
        <f ca="1" t="shared" si="349"/>
        <v>63</v>
      </c>
      <c r="BU2005" s="19">
        <v>29141.36</v>
      </c>
      <c r="BV2005" s="41">
        <v>29141.36</v>
      </c>
    </row>
    <row r="2006" spans="1:74">
      <c r="A2006" s="19" t="s">
        <v>7169</v>
      </c>
      <c r="B2006" s="39">
        <v>1959</v>
      </c>
      <c r="C2006" s="19">
        <f t="shared" si="342"/>
        <v>1959</v>
      </c>
      <c r="D2006" s="19" t="s">
        <v>8329</v>
      </c>
      <c r="E2006" s="19" t="str">
        <f t="shared" si="341"/>
        <v>Oct</v>
      </c>
      <c r="F2006" s="19">
        <v>20</v>
      </c>
      <c r="G2006" s="40">
        <f t="shared" si="343"/>
        <v>21843</v>
      </c>
      <c r="H2006" s="19">
        <v>0</v>
      </c>
      <c r="I2006" s="19">
        <v>29523.17</v>
      </c>
      <c r="J2006" s="41">
        <v>29523.17</v>
      </c>
      <c r="K2006" s="19" t="s">
        <v>8302</v>
      </c>
      <c r="L2006" s="19" t="str">
        <v>tier - 1</v>
      </c>
      <c r="M2006" s="19" t="s">
        <v>8297</v>
      </c>
      <c r="N2006" s="19" t="str">
        <v>tier - 2</v>
      </c>
      <c r="O2006" s="19" t="s">
        <v>8337</v>
      </c>
      <c r="P2006" s="19" t="str">
        <v>R1024</v>
      </c>
      <c r="Q2006" s="19">
        <f ca="1" t="shared" si="344"/>
        <v>66</v>
      </c>
      <c r="R2006" s="29"/>
      <c r="U2006" s="19" t="s">
        <v>8310</v>
      </c>
      <c r="V2006" s="19" t="str">
        <f t="shared" si="350"/>
        <v>Sep</v>
      </c>
      <c r="X2006" s="19">
        <f t="shared" si="351"/>
        <v>2003</v>
      </c>
      <c r="AG2006" s="19" t="s">
        <v>7147</v>
      </c>
      <c r="AH2006" s="19" t="s">
        <v>8336</v>
      </c>
      <c r="AI2006" s="19" t="s">
        <v>8302</v>
      </c>
      <c r="AJ2006" s="19" t="s">
        <v>8298</v>
      </c>
      <c r="AK2006" s="19" t="str">
        <v>tier - 1</v>
      </c>
      <c r="AL2006" s="19" t="str">
        <v>tier - 3</v>
      </c>
      <c r="AT2006" s="19" t="s">
        <v>8315</v>
      </c>
      <c r="AU2006" s="19" t="str">
        <v>R1012</v>
      </c>
      <c r="BD2006" s="39">
        <v>1961</v>
      </c>
      <c r="BE2006" s="19" t="str">
        <f t="shared" si="346"/>
        <v>Dec</v>
      </c>
      <c r="BF2006" s="19">
        <v>24</v>
      </c>
      <c r="BG2006" s="40">
        <f t="shared" si="347"/>
        <v>22639</v>
      </c>
      <c r="BM2006" s="39">
        <v>1976</v>
      </c>
      <c r="BN2006" s="19" t="str">
        <f t="shared" si="348"/>
        <v>Nov</v>
      </c>
      <c r="BO2006" s="19">
        <v>8</v>
      </c>
      <c r="BP2006" s="40">
        <f t="shared" si="345"/>
        <v>28072</v>
      </c>
      <c r="BQ2006" s="19">
        <f ca="1" t="shared" si="349"/>
        <v>48</v>
      </c>
      <c r="BU2006" s="19">
        <v>29160.39</v>
      </c>
      <c r="BV2006" s="41">
        <v>29160.39</v>
      </c>
    </row>
    <row r="2007" spans="1:74">
      <c r="A2007" s="19" t="s">
        <v>7173</v>
      </c>
      <c r="B2007" s="39">
        <v>1975</v>
      </c>
      <c r="C2007" s="19">
        <f t="shared" si="342"/>
        <v>1975</v>
      </c>
      <c r="D2007" s="19" t="s">
        <v>8301</v>
      </c>
      <c r="E2007" s="19" t="str">
        <f t="shared" si="341"/>
        <v>Nov</v>
      </c>
      <c r="F2007" s="19">
        <v>3</v>
      </c>
      <c r="G2007" s="40">
        <f t="shared" si="343"/>
        <v>27701</v>
      </c>
      <c r="H2007" s="19">
        <v>1</v>
      </c>
      <c r="I2007" s="19">
        <v>29583.8</v>
      </c>
      <c r="J2007" s="41">
        <v>29583.8</v>
      </c>
      <c r="K2007" s="19" t="s">
        <v>8302</v>
      </c>
      <c r="L2007" s="19" t="str">
        <v>tier - 1</v>
      </c>
      <c r="M2007" s="19" t="s">
        <v>8302</v>
      </c>
      <c r="N2007" s="19" t="str">
        <v>tier - 1</v>
      </c>
      <c r="O2007" s="19" t="s">
        <v>8330</v>
      </c>
      <c r="P2007" s="19" t="str">
        <v>R1011</v>
      </c>
      <c r="Q2007" s="19">
        <f ca="1" t="shared" si="344"/>
        <v>50</v>
      </c>
      <c r="R2007" s="29"/>
      <c r="U2007" s="19" t="s">
        <v>8296</v>
      </c>
      <c r="V2007" s="19" t="str">
        <f t="shared" si="350"/>
        <v>Jul</v>
      </c>
      <c r="X2007" s="19">
        <f t="shared" si="351"/>
        <v>1992</v>
      </c>
      <c r="AG2007" s="19" t="s">
        <v>7150</v>
      </c>
      <c r="AH2007" s="19" t="s">
        <v>8336</v>
      </c>
      <c r="AI2007" s="19" t="s">
        <v>8302</v>
      </c>
      <c r="AJ2007" s="19" t="s">
        <v>8297</v>
      </c>
      <c r="AK2007" s="19" t="str">
        <v>tier - 1</v>
      </c>
      <c r="AL2007" s="19" t="str">
        <v>tier - 2</v>
      </c>
      <c r="AT2007" s="19" t="s">
        <v>8330</v>
      </c>
      <c r="AU2007" s="19" t="str">
        <v>R1011</v>
      </c>
      <c r="BD2007" s="39">
        <v>1976</v>
      </c>
      <c r="BE2007" s="19" t="str">
        <f t="shared" si="346"/>
        <v>Nov</v>
      </c>
      <c r="BF2007" s="19">
        <v>8</v>
      </c>
      <c r="BG2007" s="40">
        <f t="shared" si="347"/>
        <v>28072</v>
      </c>
      <c r="BM2007" s="39">
        <v>1969</v>
      </c>
      <c r="BN2007" s="19" t="str">
        <f t="shared" si="348"/>
        <v>Jul</v>
      </c>
      <c r="BO2007" s="19">
        <v>9</v>
      </c>
      <c r="BP2007" s="40">
        <f t="shared" si="345"/>
        <v>25393</v>
      </c>
      <c r="BQ2007" s="19">
        <f ca="1" t="shared" si="349"/>
        <v>56</v>
      </c>
      <c r="BU2007" s="19">
        <v>29186.48</v>
      </c>
      <c r="BV2007" s="41">
        <v>29186.48</v>
      </c>
    </row>
    <row r="2008" spans="1:74">
      <c r="A2008" s="19" t="s">
        <v>7177</v>
      </c>
      <c r="B2008" s="39">
        <v>1993</v>
      </c>
      <c r="C2008" s="19">
        <f t="shared" si="342"/>
        <v>1993</v>
      </c>
      <c r="D2008" s="19" t="s">
        <v>8296</v>
      </c>
      <c r="E2008" s="19" t="str">
        <f t="shared" si="341"/>
        <v>Jul</v>
      </c>
      <c r="F2008" s="19">
        <v>27</v>
      </c>
      <c r="G2008" s="40">
        <f t="shared" si="343"/>
        <v>34177</v>
      </c>
      <c r="H2008" s="19">
        <v>0</v>
      </c>
      <c r="I2008" s="19">
        <v>29622.69</v>
      </c>
      <c r="J2008" s="41">
        <v>29622.69</v>
      </c>
      <c r="K2008" s="19" t="s">
        <v>8302</v>
      </c>
      <c r="L2008" s="19" t="str">
        <v>tier - 1</v>
      </c>
      <c r="M2008" s="19" t="s">
        <v>8302</v>
      </c>
      <c r="N2008" s="19" t="str">
        <v>tier - 1</v>
      </c>
      <c r="O2008" s="19" t="s">
        <v>8330</v>
      </c>
      <c r="P2008" s="19" t="str">
        <v>R1011</v>
      </c>
      <c r="Q2008" s="19">
        <f ca="1" t="shared" si="344"/>
        <v>32</v>
      </c>
      <c r="R2008" s="29"/>
      <c r="U2008" s="19" t="s">
        <v>8296</v>
      </c>
      <c r="V2008" s="19" t="str">
        <f t="shared" si="350"/>
        <v>Jul</v>
      </c>
      <c r="X2008" s="19">
        <f t="shared" si="351"/>
        <v>1980</v>
      </c>
      <c r="AG2008" s="19" t="s">
        <v>7154</v>
      </c>
      <c r="AH2008" s="19" t="s">
        <v>8336</v>
      </c>
      <c r="AI2008" s="19" t="s">
        <v>8302</v>
      </c>
      <c r="AJ2008" s="19" t="s">
        <v>8298</v>
      </c>
      <c r="AK2008" s="19" t="str">
        <v>tier - 1</v>
      </c>
      <c r="AL2008" s="19" t="str">
        <v>tier - 3</v>
      </c>
      <c r="AT2008" s="19" t="s">
        <v>8337</v>
      </c>
      <c r="AU2008" s="19" t="str">
        <v>R1024</v>
      </c>
      <c r="BD2008" s="39">
        <v>1969</v>
      </c>
      <c r="BE2008" s="19" t="str">
        <f t="shared" si="346"/>
        <v>Jul</v>
      </c>
      <c r="BF2008" s="19">
        <v>9</v>
      </c>
      <c r="BG2008" s="40">
        <f t="shared" si="347"/>
        <v>25393</v>
      </c>
      <c r="BM2008" s="39">
        <v>1978</v>
      </c>
      <c r="BN2008" s="19" t="str">
        <f t="shared" si="348"/>
        <v>Jul</v>
      </c>
      <c r="BO2008" s="19">
        <v>21</v>
      </c>
      <c r="BP2008" s="40">
        <f t="shared" si="345"/>
        <v>28692</v>
      </c>
      <c r="BQ2008" s="19">
        <f ca="1" t="shared" si="349"/>
        <v>47</v>
      </c>
      <c r="BU2008" s="19">
        <v>29227.6</v>
      </c>
      <c r="BV2008" s="41">
        <v>29227.6</v>
      </c>
    </row>
    <row r="2009" spans="1:74">
      <c r="A2009" s="19" t="s">
        <v>7180</v>
      </c>
      <c r="B2009" s="39">
        <v>1973</v>
      </c>
      <c r="C2009" s="19">
        <f t="shared" si="342"/>
        <v>1973</v>
      </c>
      <c r="D2009" s="19" t="s">
        <v>8328</v>
      </c>
      <c r="E2009" s="19" t="str">
        <f t="shared" si="341"/>
        <v>Aug</v>
      </c>
      <c r="F2009" s="19">
        <v>23</v>
      </c>
      <c r="G2009" s="40">
        <f t="shared" si="343"/>
        <v>26899</v>
      </c>
      <c r="H2009" s="19">
        <v>0</v>
      </c>
      <c r="I2009" s="19">
        <v>29757.69</v>
      </c>
      <c r="J2009" s="41">
        <v>29757.69</v>
      </c>
      <c r="K2009" s="19" t="s">
        <v>8302</v>
      </c>
      <c r="L2009" s="19" t="str">
        <v>tier - 1</v>
      </c>
      <c r="M2009" s="19" t="s">
        <v>8298</v>
      </c>
      <c r="N2009" s="19" t="str">
        <v>tier - 3</v>
      </c>
      <c r="O2009" s="19" t="s">
        <v>8330</v>
      </c>
      <c r="P2009" s="19" t="str">
        <v>R1011</v>
      </c>
      <c r="Q2009" s="19">
        <f ca="1" t="shared" si="344"/>
        <v>52</v>
      </c>
      <c r="R2009" s="29"/>
      <c r="U2009" s="19" t="s">
        <v>8301</v>
      </c>
      <c r="V2009" s="19" t="str">
        <f t="shared" si="350"/>
        <v>Nov</v>
      </c>
      <c r="X2009" s="19">
        <f t="shared" si="351"/>
        <v>1978</v>
      </c>
      <c r="AG2009" s="19" t="s">
        <v>7157</v>
      </c>
      <c r="AH2009" s="19" t="s">
        <v>8336</v>
      </c>
      <c r="AI2009" s="19" t="s">
        <v>8302</v>
      </c>
      <c r="AJ2009" s="19" t="s">
        <v>8298</v>
      </c>
      <c r="AK2009" s="19" t="str">
        <v>tier - 1</v>
      </c>
      <c r="AL2009" s="19" t="str">
        <v>tier - 3</v>
      </c>
      <c r="AT2009" s="19" t="s">
        <v>8315</v>
      </c>
      <c r="AU2009" s="19" t="str">
        <v>R1012</v>
      </c>
      <c r="BD2009" s="39">
        <v>1978</v>
      </c>
      <c r="BE2009" s="19" t="str">
        <f t="shared" si="346"/>
        <v>Jul</v>
      </c>
      <c r="BF2009" s="19">
        <v>21</v>
      </c>
      <c r="BG2009" s="40">
        <f t="shared" si="347"/>
        <v>28692</v>
      </c>
      <c r="BM2009" s="39">
        <v>1958</v>
      </c>
      <c r="BN2009" s="19" t="str">
        <f t="shared" si="348"/>
        <v>Jun</v>
      </c>
      <c r="BO2009" s="19">
        <v>5</v>
      </c>
      <c r="BP2009" s="40">
        <f t="shared" si="345"/>
        <v>21341</v>
      </c>
      <c r="BQ2009" s="19">
        <f ca="1" t="shared" si="349"/>
        <v>67</v>
      </c>
      <c r="BU2009" s="19">
        <v>29330.98</v>
      </c>
      <c r="BV2009" s="41">
        <v>29330.98</v>
      </c>
    </row>
    <row r="2010" spans="1:74">
      <c r="A2010" s="19" t="s">
        <v>7184</v>
      </c>
      <c r="B2010" s="39">
        <v>1998</v>
      </c>
      <c r="C2010" s="19">
        <f t="shared" si="342"/>
        <v>1998</v>
      </c>
      <c r="D2010" s="19" t="s">
        <v>8303</v>
      </c>
      <c r="E2010" s="19" t="str">
        <f t="shared" si="341"/>
        <v>Jun</v>
      </c>
      <c r="F2010" s="19">
        <v>20</v>
      </c>
      <c r="G2010" s="40">
        <f t="shared" si="343"/>
        <v>35966</v>
      </c>
      <c r="H2010" s="19">
        <v>0</v>
      </c>
      <c r="I2010" s="19">
        <v>29760.6</v>
      </c>
      <c r="J2010" s="41">
        <v>29760.6</v>
      </c>
      <c r="K2010" s="19" t="s">
        <v>8302</v>
      </c>
      <c r="L2010" s="19" t="str">
        <v>tier - 1</v>
      </c>
      <c r="M2010" s="19" t="s">
        <v>8297</v>
      </c>
      <c r="N2010" s="19" t="str">
        <v>tier - 2</v>
      </c>
      <c r="O2010" s="19" t="s">
        <v>8330</v>
      </c>
      <c r="P2010" s="19" t="str">
        <v>R1011</v>
      </c>
      <c r="Q2010" s="19">
        <f ca="1" t="shared" si="344"/>
        <v>27</v>
      </c>
      <c r="R2010" s="29"/>
      <c r="U2010" s="19" t="s">
        <v>8326</v>
      </c>
      <c r="V2010" s="19" t="str">
        <f t="shared" si="350"/>
        <v>Dec</v>
      </c>
      <c r="X2010" s="19">
        <f t="shared" si="351"/>
        <v>1961</v>
      </c>
      <c r="AG2010" s="19" t="s">
        <v>7159</v>
      </c>
      <c r="AH2010" s="19" t="s">
        <v>8336</v>
      </c>
      <c r="AI2010" s="19" t="s">
        <v>8302</v>
      </c>
      <c r="AJ2010" s="19" t="s">
        <v>8297</v>
      </c>
      <c r="AK2010" s="19" t="str">
        <v>tier - 1</v>
      </c>
      <c r="AL2010" s="19" t="str">
        <v>tier - 2</v>
      </c>
      <c r="AT2010" s="19" t="s">
        <v>8315</v>
      </c>
      <c r="AU2010" s="19" t="str">
        <v>R1012</v>
      </c>
      <c r="BD2010" s="39">
        <v>1958</v>
      </c>
      <c r="BE2010" s="19" t="str">
        <f t="shared" si="346"/>
        <v>Jun</v>
      </c>
      <c r="BF2010" s="19">
        <v>5</v>
      </c>
      <c r="BG2010" s="40">
        <f t="shared" si="347"/>
        <v>21341</v>
      </c>
      <c r="BM2010" s="39">
        <v>1985</v>
      </c>
      <c r="BN2010" s="19" t="str">
        <f t="shared" si="348"/>
        <v>Nov</v>
      </c>
      <c r="BO2010" s="19">
        <v>7</v>
      </c>
      <c r="BP2010" s="40">
        <f t="shared" si="345"/>
        <v>31358</v>
      </c>
      <c r="BQ2010" s="19">
        <f ca="1" t="shared" si="349"/>
        <v>39</v>
      </c>
      <c r="BU2010" s="19">
        <v>29352.56</v>
      </c>
      <c r="BV2010" s="41">
        <v>29352.56</v>
      </c>
    </row>
    <row r="2011" spans="1:74">
      <c r="A2011" s="19" t="s">
        <v>7187</v>
      </c>
      <c r="B2011" s="39">
        <v>1981</v>
      </c>
      <c r="C2011" s="19">
        <f t="shared" si="342"/>
        <v>1981</v>
      </c>
      <c r="D2011" s="19" t="s">
        <v>8328</v>
      </c>
      <c r="E2011" s="19" t="str">
        <f t="shared" si="341"/>
        <v>Aug</v>
      </c>
      <c r="F2011" s="19">
        <v>13</v>
      </c>
      <c r="G2011" s="40">
        <f t="shared" si="343"/>
        <v>29811</v>
      </c>
      <c r="H2011" s="19">
        <v>1</v>
      </c>
      <c r="I2011" s="19">
        <v>29816.64</v>
      </c>
      <c r="J2011" s="41">
        <v>29816.64</v>
      </c>
      <c r="K2011" s="19" t="s">
        <v>8302</v>
      </c>
      <c r="L2011" s="19" t="str">
        <v>tier - 1</v>
      </c>
      <c r="M2011" s="19" t="s">
        <v>8297</v>
      </c>
      <c r="N2011" s="19" t="str">
        <v>tier - 2</v>
      </c>
      <c r="O2011" s="19" t="s">
        <v>8330</v>
      </c>
      <c r="P2011" s="19" t="str">
        <v>R1011</v>
      </c>
      <c r="Q2011" s="19">
        <f ca="1" t="shared" si="344"/>
        <v>44</v>
      </c>
      <c r="R2011" s="29"/>
      <c r="U2011" s="19" t="s">
        <v>8301</v>
      </c>
      <c r="V2011" s="19" t="str">
        <f t="shared" si="350"/>
        <v>Nov</v>
      </c>
      <c r="X2011" s="19">
        <f t="shared" si="351"/>
        <v>1976</v>
      </c>
      <c r="AG2011" s="19" t="s">
        <v>7163</v>
      </c>
      <c r="AH2011" s="19" t="s">
        <v>8336</v>
      </c>
      <c r="AI2011" s="19" t="s">
        <v>8302</v>
      </c>
      <c r="AJ2011" s="19" t="s">
        <v>8302</v>
      </c>
      <c r="AK2011" s="19" t="str">
        <v>tier - 1</v>
      </c>
      <c r="AL2011" s="19" t="str">
        <v>tier - 1</v>
      </c>
      <c r="AT2011" s="19" t="s">
        <v>8330</v>
      </c>
      <c r="AU2011" s="19" t="str">
        <v>R1011</v>
      </c>
      <c r="BD2011" s="39">
        <v>1985</v>
      </c>
      <c r="BE2011" s="19" t="str">
        <f t="shared" si="346"/>
        <v>Nov</v>
      </c>
      <c r="BF2011" s="19">
        <v>7</v>
      </c>
      <c r="BG2011" s="40">
        <f t="shared" si="347"/>
        <v>31358</v>
      </c>
      <c r="BM2011" s="39">
        <v>1987</v>
      </c>
      <c r="BN2011" s="19" t="str">
        <f t="shared" si="348"/>
        <v>Jul</v>
      </c>
      <c r="BO2011" s="19">
        <v>16</v>
      </c>
      <c r="BP2011" s="40">
        <f t="shared" si="345"/>
        <v>31974</v>
      </c>
      <c r="BQ2011" s="19">
        <f ca="1" t="shared" si="349"/>
        <v>38</v>
      </c>
      <c r="BU2011" s="19">
        <v>29443.59</v>
      </c>
      <c r="BV2011" s="41">
        <v>29443.59</v>
      </c>
    </row>
    <row r="2012" spans="1:74">
      <c r="A2012" s="19" t="s">
        <v>7190</v>
      </c>
      <c r="B2012" s="39">
        <v>1982</v>
      </c>
      <c r="C2012" s="19">
        <f t="shared" si="342"/>
        <v>1982</v>
      </c>
      <c r="D2012" s="19" t="s">
        <v>8329</v>
      </c>
      <c r="E2012" s="19" t="str">
        <f t="shared" si="341"/>
        <v>Oct</v>
      </c>
      <c r="F2012" s="19">
        <v>29</v>
      </c>
      <c r="G2012" s="40">
        <f t="shared" si="343"/>
        <v>30253</v>
      </c>
      <c r="H2012" s="19">
        <v>3</v>
      </c>
      <c r="I2012" s="19">
        <v>29818.76</v>
      </c>
      <c r="J2012" s="41">
        <v>29818.76</v>
      </c>
      <c r="K2012" s="19" t="s">
        <v>8302</v>
      </c>
      <c r="L2012" s="19" t="str">
        <v>tier - 1</v>
      </c>
      <c r="M2012" s="19" t="s">
        <v>8302</v>
      </c>
      <c r="N2012" s="19" t="str">
        <v>tier - 1</v>
      </c>
      <c r="O2012" s="19" t="s">
        <v>8315</v>
      </c>
      <c r="P2012" s="19" t="str">
        <v>R1012</v>
      </c>
      <c r="Q2012" s="19">
        <f ca="1" t="shared" si="344"/>
        <v>43</v>
      </c>
      <c r="R2012" s="29"/>
      <c r="U2012" s="19" t="s">
        <v>8296</v>
      </c>
      <c r="V2012" s="19" t="str">
        <f t="shared" si="350"/>
        <v>Jul</v>
      </c>
      <c r="X2012" s="19">
        <f t="shared" si="351"/>
        <v>1969</v>
      </c>
      <c r="AG2012" s="19" t="s">
        <v>7165</v>
      </c>
      <c r="AH2012" s="19" t="s">
        <v>8336</v>
      </c>
      <c r="AI2012" s="19" t="s">
        <v>8302</v>
      </c>
      <c r="AJ2012" s="19" t="s">
        <v>8302</v>
      </c>
      <c r="AK2012" s="19" t="str">
        <v>tier - 1</v>
      </c>
      <c r="AL2012" s="19" t="str">
        <v>tier - 1</v>
      </c>
      <c r="AT2012" s="19" t="s">
        <v>8330</v>
      </c>
      <c r="AU2012" s="19" t="str">
        <v>R1011</v>
      </c>
      <c r="BD2012" s="39">
        <v>1987</v>
      </c>
      <c r="BE2012" s="19" t="str">
        <f t="shared" si="346"/>
        <v>Jul</v>
      </c>
      <c r="BF2012" s="19">
        <v>16</v>
      </c>
      <c r="BG2012" s="40">
        <f t="shared" si="347"/>
        <v>31974</v>
      </c>
      <c r="BM2012" s="39">
        <v>1959</v>
      </c>
      <c r="BN2012" s="19" t="str">
        <f t="shared" si="348"/>
        <v>Oct</v>
      </c>
      <c r="BO2012" s="19">
        <v>20</v>
      </c>
      <c r="BP2012" s="40">
        <f t="shared" si="345"/>
        <v>21843</v>
      </c>
      <c r="BQ2012" s="19">
        <f ca="1" t="shared" si="349"/>
        <v>66</v>
      </c>
      <c r="BU2012" s="19">
        <v>29523.17</v>
      </c>
      <c r="BV2012" s="41">
        <v>29523.17</v>
      </c>
    </row>
    <row r="2013" spans="1:74">
      <c r="A2013" s="19" t="s">
        <v>7193</v>
      </c>
      <c r="B2013" s="39">
        <v>1989</v>
      </c>
      <c r="C2013" s="19">
        <f t="shared" si="342"/>
        <v>1989</v>
      </c>
      <c r="D2013" s="19" t="s">
        <v>8326</v>
      </c>
      <c r="E2013" s="19" t="str">
        <f t="shared" si="341"/>
        <v>Dec</v>
      </c>
      <c r="F2013" s="19">
        <v>30</v>
      </c>
      <c r="G2013" s="40">
        <f t="shared" si="343"/>
        <v>32872</v>
      </c>
      <c r="H2013" s="19">
        <v>3</v>
      </c>
      <c r="I2013" s="19">
        <v>29852.48</v>
      </c>
      <c r="J2013" s="41">
        <v>29852.48</v>
      </c>
      <c r="K2013" s="19" t="s">
        <v>8302</v>
      </c>
      <c r="L2013" s="19" t="str">
        <v>tier - 1</v>
      </c>
      <c r="M2013" s="19" t="s">
        <v>8298</v>
      </c>
      <c r="N2013" s="19" t="str">
        <v>tier - 3</v>
      </c>
      <c r="O2013" s="19" t="s">
        <v>8330</v>
      </c>
      <c r="P2013" s="19" t="str">
        <v>R1011</v>
      </c>
      <c r="Q2013" s="19">
        <f ca="1" t="shared" si="344"/>
        <v>35</v>
      </c>
      <c r="R2013" s="29"/>
      <c r="U2013" s="19" t="s">
        <v>8296</v>
      </c>
      <c r="V2013" s="19" t="str">
        <f t="shared" si="350"/>
        <v>Jul</v>
      </c>
      <c r="X2013" s="19">
        <f t="shared" si="351"/>
        <v>1978</v>
      </c>
      <c r="AG2013" s="19" t="s">
        <v>7169</v>
      </c>
      <c r="AH2013" s="19" t="s">
        <v>8336</v>
      </c>
      <c r="AI2013" s="19" t="s">
        <v>8302</v>
      </c>
      <c r="AJ2013" s="19" t="s">
        <v>8297</v>
      </c>
      <c r="AK2013" s="19" t="str">
        <v>tier - 1</v>
      </c>
      <c r="AL2013" s="19" t="str">
        <v>tier - 2</v>
      </c>
      <c r="AT2013" s="19" t="s">
        <v>8337</v>
      </c>
      <c r="AU2013" s="19" t="str">
        <v>R1024</v>
      </c>
      <c r="BD2013" s="39">
        <v>1959</v>
      </c>
      <c r="BE2013" s="19" t="str">
        <f t="shared" si="346"/>
        <v>Oct</v>
      </c>
      <c r="BF2013" s="19">
        <v>20</v>
      </c>
      <c r="BG2013" s="40">
        <f t="shared" si="347"/>
        <v>21843</v>
      </c>
      <c r="BM2013" s="39">
        <v>1975</v>
      </c>
      <c r="BN2013" s="19" t="str">
        <f t="shared" si="348"/>
        <v>Nov</v>
      </c>
      <c r="BO2013" s="19">
        <v>3</v>
      </c>
      <c r="BP2013" s="40">
        <f t="shared" si="345"/>
        <v>27701</v>
      </c>
      <c r="BQ2013" s="19">
        <f ca="1" t="shared" si="349"/>
        <v>50</v>
      </c>
      <c r="BU2013" s="19">
        <v>29583.8</v>
      </c>
      <c r="BV2013" s="41">
        <v>29583.8</v>
      </c>
    </row>
    <row r="2014" spans="1:74">
      <c r="A2014" s="19" t="s">
        <v>7197</v>
      </c>
      <c r="B2014" s="39">
        <v>1975</v>
      </c>
      <c r="C2014" s="19">
        <f t="shared" si="342"/>
        <v>1975</v>
      </c>
      <c r="D2014" s="19" t="s">
        <v>8328</v>
      </c>
      <c r="E2014" s="19" t="str">
        <f t="shared" si="341"/>
        <v>Aug</v>
      </c>
      <c r="F2014" s="19">
        <v>19</v>
      </c>
      <c r="G2014" s="40">
        <f t="shared" si="343"/>
        <v>27625</v>
      </c>
      <c r="H2014" s="19">
        <v>1</v>
      </c>
      <c r="I2014" s="19">
        <v>29899.25</v>
      </c>
      <c r="J2014" s="41">
        <v>29899.25</v>
      </c>
      <c r="K2014" s="19" t="s">
        <v>8302</v>
      </c>
      <c r="L2014" s="19" t="str">
        <v>tier - 1</v>
      </c>
      <c r="M2014" s="19" t="s">
        <v>8298</v>
      </c>
      <c r="N2014" s="19" t="str">
        <v>tier - 3</v>
      </c>
      <c r="O2014" s="19" t="s">
        <v>8330</v>
      </c>
      <c r="P2014" s="19" t="str">
        <v>R1011</v>
      </c>
      <c r="Q2014" s="19">
        <f ca="1" t="shared" si="344"/>
        <v>50</v>
      </c>
      <c r="R2014" s="29"/>
      <c r="U2014" s="19" t="s">
        <v>8303</v>
      </c>
      <c r="V2014" s="19" t="str">
        <f t="shared" si="350"/>
        <v>Jun</v>
      </c>
      <c r="X2014" s="19">
        <f t="shared" si="351"/>
        <v>1958</v>
      </c>
      <c r="AG2014" s="19" t="s">
        <v>7173</v>
      </c>
      <c r="AH2014" s="19" t="s">
        <v>8336</v>
      </c>
      <c r="AI2014" s="19" t="s">
        <v>8302</v>
      </c>
      <c r="AJ2014" s="19" t="s">
        <v>8302</v>
      </c>
      <c r="AK2014" s="19" t="str">
        <v>tier - 1</v>
      </c>
      <c r="AL2014" s="19" t="str">
        <v>tier - 1</v>
      </c>
      <c r="AT2014" s="19" t="s">
        <v>8330</v>
      </c>
      <c r="AU2014" s="19" t="str">
        <v>R1011</v>
      </c>
      <c r="BD2014" s="39">
        <v>1975</v>
      </c>
      <c r="BE2014" s="19" t="str">
        <f t="shared" si="346"/>
        <v>Nov</v>
      </c>
      <c r="BF2014" s="19">
        <v>3</v>
      </c>
      <c r="BG2014" s="40">
        <f t="shared" si="347"/>
        <v>27701</v>
      </c>
      <c r="BM2014" s="39">
        <v>1993</v>
      </c>
      <c r="BN2014" s="19" t="str">
        <f t="shared" si="348"/>
        <v>Jul</v>
      </c>
      <c r="BO2014" s="19">
        <v>27</v>
      </c>
      <c r="BP2014" s="40">
        <f t="shared" si="345"/>
        <v>34177</v>
      </c>
      <c r="BQ2014" s="19">
        <f ca="1" t="shared" si="349"/>
        <v>32</v>
      </c>
      <c r="BU2014" s="19">
        <v>29622.69</v>
      </c>
      <c r="BV2014" s="41">
        <v>29622.69</v>
      </c>
    </row>
    <row r="2015" spans="1:74">
      <c r="A2015" s="19" t="s">
        <v>7201</v>
      </c>
      <c r="B2015" s="39">
        <v>1988</v>
      </c>
      <c r="C2015" s="19">
        <f t="shared" si="342"/>
        <v>1988</v>
      </c>
      <c r="D2015" s="19" t="s">
        <v>8326</v>
      </c>
      <c r="E2015" s="19" t="str">
        <f t="shared" si="341"/>
        <v>Dec</v>
      </c>
      <c r="F2015" s="19">
        <v>30</v>
      </c>
      <c r="G2015" s="40">
        <f t="shared" si="343"/>
        <v>32507</v>
      </c>
      <c r="H2015" s="19">
        <v>3</v>
      </c>
      <c r="I2015" s="19">
        <v>29929.56</v>
      </c>
      <c r="J2015" s="41">
        <v>29929.56</v>
      </c>
      <c r="K2015" s="19" t="s">
        <v>8302</v>
      </c>
      <c r="L2015" s="19" t="str">
        <v>tier - 1</v>
      </c>
      <c r="M2015" s="19" t="s">
        <v>8302</v>
      </c>
      <c r="N2015" s="19" t="str">
        <v>tier - 1</v>
      </c>
      <c r="O2015" s="19" t="s">
        <v>8330</v>
      </c>
      <c r="P2015" s="19" t="str">
        <v>R1011</v>
      </c>
      <c r="Q2015" s="19">
        <f ca="1" t="shared" si="344"/>
        <v>36</v>
      </c>
      <c r="R2015" s="29"/>
      <c r="U2015" s="19" t="s">
        <v>8301</v>
      </c>
      <c r="V2015" s="19" t="str">
        <f t="shared" si="350"/>
        <v>Nov</v>
      </c>
      <c r="X2015" s="19">
        <f t="shared" si="351"/>
        <v>1985</v>
      </c>
      <c r="AG2015" s="19" t="s">
        <v>7177</v>
      </c>
      <c r="AH2015" s="19" t="s">
        <v>8336</v>
      </c>
      <c r="AI2015" s="19" t="s">
        <v>8302</v>
      </c>
      <c r="AJ2015" s="19" t="s">
        <v>8302</v>
      </c>
      <c r="AK2015" s="19" t="str">
        <v>tier - 1</v>
      </c>
      <c r="AL2015" s="19" t="str">
        <v>tier - 1</v>
      </c>
      <c r="AT2015" s="19" t="s">
        <v>8330</v>
      </c>
      <c r="AU2015" s="19" t="str">
        <v>R1011</v>
      </c>
      <c r="BD2015" s="39">
        <v>1993</v>
      </c>
      <c r="BE2015" s="19" t="str">
        <f t="shared" si="346"/>
        <v>Jul</v>
      </c>
      <c r="BF2015" s="19">
        <v>27</v>
      </c>
      <c r="BG2015" s="40">
        <f t="shared" si="347"/>
        <v>34177</v>
      </c>
      <c r="BM2015" s="39">
        <v>1973</v>
      </c>
      <c r="BN2015" s="19" t="str">
        <f t="shared" si="348"/>
        <v>Aug</v>
      </c>
      <c r="BO2015" s="19">
        <v>23</v>
      </c>
      <c r="BP2015" s="40">
        <f t="shared" si="345"/>
        <v>26899</v>
      </c>
      <c r="BQ2015" s="19">
        <f ca="1" t="shared" si="349"/>
        <v>52</v>
      </c>
      <c r="BU2015" s="19">
        <v>29757.69</v>
      </c>
      <c r="BV2015" s="41">
        <v>29757.69</v>
      </c>
    </row>
    <row r="2016" spans="1:74">
      <c r="A2016" s="19" t="s">
        <v>7204</v>
      </c>
      <c r="B2016" s="39">
        <v>1976</v>
      </c>
      <c r="C2016" s="19">
        <f t="shared" si="342"/>
        <v>1976</v>
      </c>
      <c r="D2016" s="19" t="s">
        <v>8303</v>
      </c>
      <c r="E2016" s="19" t="str">
        <f t="shared" si="341"/>
        <v>Jun</v>
      </c>
      <c r="F2016" s="19">
        <v>12</v>
      </c>
      <c r="G2016" s="40">
        <f t="shared" si="343"/>
        <v>27923</v>
      </c>
      <c r="H2016" s="19">
        <v>2</v>
      </c>
      <c r="I2016" s="19">
        <v>29933.75</v>
      </c>
      <c r="J2016" s="41">
        <v>29933.75</v>
      </c>
      <c r="K2016" s="19" t="s">
        <v>8302</v>
      </c>
      <c r="L2016" s="19" t="str">
        <v>tier - 1</v>
      </c>
      <c r="M2016" s="19" t="s">
        <v>8302</v>
      </c>
      <c r="N2016" s="19" t="str">
        <v>tier - 1</v>
      </c>
      <c r="O2016" s="19" t="s">
        <v>8330</v>
      </c>
      <c r="P2016" s="19" t="str">
        <v>R1011</v>
      </c>
      <c r="Q2016" s="19">
        <f ca="1" t="shared" si="344"/>
        <v>49</v>
      </c>
      <c r="R2016" s="29"/>
      <c r="U2016" s="19" t="s">
        <v>8296</v>
      </c>
      <c r="V2016" s="19" t="str">
        <f t="shared" si="350"/>
        <v>Jul</v>
      </c>
      <c r="X2016" s="19">
        <f t="shared" si="351"/>
        <v>1987</v>
      </c>
      <c r="AG2016" s="19" t="s">
        <v>7180</v>
      </c>
      <c r="AH2016" s="19" t="s">
        <v>8336</v>
      </c>
      <c r="AI2016" s="19" t="s">
        <v>8302</v>
      </c>
      <c r="AJ2016" s="19" t="s">
        <v>8298</v>
      </c>
      <c r="AK2016" s="19" t="str">
        <v>tier - 1</v>
      </c>
      <c r="AL2016" s="19" t="str">
        <v>tier - 3</v>
      </c>
      <c r="AT2016" s="19" t="s">
        <v>8330</v>
      </c>
      <c r="AU2016" s="19" t="str">
        <v>R1011</v>
      </c>
      <c r="BD2016" s="39">
        <v>1973</v>
      </c>
      <c r="BE2016" s="19" t="str">
        <f t="shared" si="346"/>
        <v>Aug</v>
      </c>
      <c r="BF2016" s="19">
        <v>23</v>
      </c>
      <c r="BG2016" s="40">
        <f t="shared" si="347"/>
        <v>26899</v>
      </c>
      <c r="BM2016" s="39">
        <v>1998</v>
      </c>
      <c r="BN2016" s="19" t="str">
        <f t="shared" si="348"/>
        <v>Jun</v>
      </c>
      <c r="BO2016" s="19">
        <v>20</v>
      </c>
      <c r="BP2016" s="40">
        <f t="shared" si="345"/>
        <v>35966</v>
      </c>
      <c r="BQ2016" s="19">
        <f ca="1" t="shared" si="349"/>
        <v>27</v>
      </c>
      <c r="BU2016" s="19">
        <v>29760.6</v>
      </c>
      <c r="BV2016" s="41">
        <v>29760.6</v>
      </c>
    </row>
    <row r="2017" spans="1:74">
      <c r="A2017" s="19" t="s">
        <v>7207</v>
      </c>
      <c r="B2017" s="39">
        <v>1991</v>
      </c>
      <c r="C2017" s="19">
        <f t="shared" si="342"/>
        <v>1991</v>
      </c>
      <c r="D2017" s="19" t="s">
        <v>8329</v>
      </c>
      <c r="E2017" s="19" t="str">
        <f t="shared" si="341"/>
        <v>Oct</v>
      </c>
      <c r="F2017" s="19">
        <v>5</v>
      </c>
      <c r="G2017" s="40">
        <f t="shared" si="343"/>
        <v>33516</v>
      </c>
      <c r="H2017" s="19">
        <v>3</v>
      </c>
      <c r="I2017" s="19">
        <v>29969.67</v>
      </c>
      <c r="J2017" s="41">
        <v>29969.67</v>
      </c>
      <c r="K2017" s="19" t="s">
        <v>8302</v>
      </c>
      <c r="L2017" s="19" t="str">
        <v>tier - 1</v>
      </c>
      <c r="M2017" s="19" t="s">
        <v>8302</v>
      </c>
      <c r="N2017" s="19" t="str">
        <v>tier - 1</v>
      </c>
      <c r="O2017" s="19" t="s">
        <v>8330</v>
      </c>
      <c r="P2017" s="19" t="str">
        <v>R1011</v>
      </c>
      <c r="Q2017" s="19">
        <f ca="1" t="shared" si="344"/>
        <v>34</v>
      </c>
      <c r="R2017" s="29"/>
      <c r="U2017" s="19" t="s">
        <v>8329</v>
      </c>
      <c r="V2017" s="19" t="str">
        <f t="shared" si="350"/>
        <v>Oct</v>
      </c>
      <c r="X2017" s="19">
        <f t="shared" si="351"/>
        <v>1959</v>
      </c>
      <c r="AG2017" s="19" t="s">
        <v>7184</v>
      </c>
      <c r="AH2017" s="19" t="s">
        <v>8336</v>
      </c>
      <c r="AI2017" s="19" t="s">
        <v>8302</v>
      </c>
      <c r="AJ2017" s="19" t="s">
        <v>8297</v>
      </c>
      <c r="AK2017" s="19" t="str">
        <v>tier - 1</v>
      </c>
      <c r="AL2017" s="19" t="str">
        <v>tier - 2</v>
      </c>
      <c r="AT2017" s="19" t="s">
        <v>8330</v>
      </c>
      <c r="AU2017" s="19" t="str">
        <v>R1011</v>
      </c>
      <c r="BD2017" s="39">
        <v>1998</v>
      </c>
      <c r="BE2017" s="19" t="str">
        <f t="shared" si="346"/>
        <v>Jun</v>
      </c>
      <c r="BF2017" s="19">
        <v>20</v>
      </c>
      <c r="BG2017" s="40">
        <f t="shared" si="347"/>
        <v>35966</v>
      </c>
      <c r="BM2017" s="39">
        <v>1981</v>
      </c>
      <c r="BN2017" s="19" t="str">
        <f t="shared" si="348"/>
        <v>Aug</v>
      </c>
      <c r="BO2017" s="19">
        <v>13</v>
      </c>
      <c r="BP2017" s="40">
        <f t="shared" si="345"/>
        <v>29811</v>
      </c>
      <c r="BQ2017" s="19">
        <f ca="1" t="shared" si="349"/>
        <v>44</v>
      </c>
      <c r="BU2017" s="19">
        <v>29816.64</v>
      </c>
      <c r="BV2017" s="41">
        <v>29816.64</v>
      </c>
    </row>
    <row r="2018" spans="1:74">
      <c r="A2018" s="19" t="s">
        <v>7210</v>
      </c>
      <c r="B2018" s="39">
        <v>1981</v>
      </c>
      <c r="C2018" s="19">
        <f t="shared" si="342"/>
        <v>1981</v>
      </c>
      <c r="D2018" s="19" t="s">
        <v>8328</v>
      </c>
      <c r="E2018" s="19" t="str">
        <f t="shared" si="341"/>
        <v>Aug</v>
      </c>
      <c r="F2018" s="19">
        <v>4</v>
      </c>
      <c r="G2018" s="40">
        <f t="shared" si="343"/>
        <v>29802</v>
      </c>
      <c r="H2018" s="19">
        <v>1</v>
      </c>
      <c r="I2018" s="19">
        <v>30026.87</v>
      </c>
      <c r="J2018" s="41">
        <v>30026.87</v>
      </c>
      <c r="K2018" s="19" t="s">
        <v>8297</v>
      </c>
      <c r="L2018" s="19" t="str">
        <v>tier - 2</v>
      </c>
      <c r="M2018" s="19" t="s">
        <v>8298</v>
      </c>
      <c r="N2018" s="19" t="str">
        <v>tier - 3</v>
      </c>
      <c r="O2018" s="19" t="s">
        <v>8315</v>
      </c>
      <c r="P2018" s="19" t="str">
        <v>R1012</v>
      </c>
      <c r="Q2018" s="19">
        <f ca="1" t="shared" si="344"/>
        <v>44</v>
      </c>
      <c r="R2018" s="29"/>
      <c r="U2018" s="19" t="s">
        <v>8301</v>
      </c>
      <c r="V2018" s="19" t="str">
        <f t="shared" si="350"/>
        <v>Nov</v>
      </c>
      <c r="X2018" s="19">
        <f t="shared" si="351"/>
        <v>1975</v>
      </c>
      <c r="AG2018" s="19" t="s">
        <v>7187</v>
      </c>
      <c r="AH2018" s="19" t="s">
        <v>8336</v>
      </c>
      <c r="AI2018" s="19" t="s">
        <v>8302</v>
      </c>
      <c r="AJ2018" s="19" t="s">
        <v>8297</v>
      </c>
      <c r="AK2018" s="19" t="str">
        <v>tier - 1</v>
      </c>
      <c r="AL2018" s="19" t="str">
        <v>tier - 2</v>
      </c>
      <c r="AT2018" s="19" t="s">
        <v>8330</v>
      </c>
      <c r="AU2018" s="19" t="str">
        <v>R1011</v>
      </c>
      <c r="BD2018" s="39">
        <v>1981</v>
      </c>
      <c r="BE2018" s="19" t="str">
        <f t="shared" si="346"/>
        <v>Aug</v>
      </c>
      <c r="BF2018" s="19">
        <v>13</v>
      </c>
      <c r="BG2018" s="40">
        <f t="shared" si="347"/>
        <v>29811</v>
      </c>
      <c r="BM2018" s="39">
        <v>1982</v>
      </c>
      <c r="BN2018" s="19" t="str">
        <f t="shared" si="348"/>
        <v>Oct</v>
      </c>
      <c r="BO2018" s="19">
        <v>29</v>
      </c>
      <c r="BP2018" s="40">
        <f t="shared" si="345"/>
        <v>30253</v>
      </c>
      <c r="BQ2018" s="19">
        <f ca="1" t="shared" si="349"/>
        <v>43</v>
      </c>
      <c r="BU2018" s="19">
        <v>29818.76</v>
      </c>
      <c r="BV2018" s="41">
        <v>29818.76</v>
      </c>
    </row>
    <row r="2019" spans="1:74">
      <c r="A2019" s="19" t="s">
        <v>7213</v>
      </c>
      <c r="B2019" s="39">
        <v>1967</v>
      </c>
      <c r="C2019" s="19">
        <f t="shared" si="342"/>
        <v>1967</v>
      </c>
      <c r="D2019" s="19" t="s">
        <v>8303</v>
      </c>
      <c r="E2019" s="19" t="str">
        <f t="shared" si="341"/>
        <v>Jun</v>
      </c>
      <c r="F2019" s="19">
        <v>16</v>
      </c>
      <c r="G2019" s="40">
        <f t="shared" si="343"/>
        <v>24639</v>
      </c>
      <c r="H2019" s="19">
        <v>3</v>
      </c>
      <c r="I2019" s="19">
        <v>30063.58</v>
      </c>
      <c r="J2019" s="41">
        <v>30063.58</v>
      </c>
      <c r="K2019" s="19" t="s">
        <v>8302</v>
      </c>
      <c r="L2019" s="19" t="str">
        <v>tier - 1</v>
      </c>
      <c r="M2019" s="19" t="s">
        <v>8302</v>
      </c>
      <c r="N2019" s="19" t="str">
        <v>tier - 1</v>
      </c>
      <c r="O2019" s="19" t="s">
        <v>8315</v>
      </c>
      <c r="P2019" s="19" t="str">
        <v>R1012</v>
      </c>
      <c r="Q2019" s="19">
        <f ca="1" t="shared" si="344"/>
        <v>58</v>
      </c>
      <c r="R2019" s="29"/>
      <c r="U2019" s="19" t="s">
        <v>8296</v>
      </c>
      <c r="V2019" s="19" t="str">
        <f t="shared" si="350"/>
        <v>Jul</v>
      </c>
      <c r="X2019" s="19">
        <f t="shared" si="351"/>
        <v>1993</v>
      </c>
      <c r="AG2019" s="19" t="s">
        <v>7190</v>
      </c>
      <c r="AH2019" s="19" t="s">
        <v>8336</v>
      </c>
      <c r="AI2019" s="19" t="s">
        <v>8302</v>
      </c>
      <c r="AJ2019" s="19" t="s">
        <v>8302</v>
      </c>
      <c r="AK2019" s="19" t="str">
        <v>tier - 1</v>
      </c>
      <c r="AL2019" s="19" t="str">
        <v>tier - 1</v>
      </c>
      <c r="AT2019" s="19" t="s">
        <v>8315</v>
      </c>
      <c r="AU2019" s="19" t="str">
        <v>R1012</v>
      </c>
      <c r="BD2019" s="39">
        <v>1982</v>
      </c>
      <c r="BE2019" s="19" t="str">
        <f t="shared" si="346"/>
        <v>Oct</v>
      </c>
      <c r="BF2019" s="19">
        <v>29</v>
      </c>
      <c r="BG2019" s="40">
        <f t="shared" si="347"/>
        <v>30253</v>
      </c>
      <c r="BM2019" s="39">
        <v>1989</v>
      </c>
      <c r="BN2019" s="19" t="str">
        <f t="shared" si="348"/>
        <v>Dec</v>
      </c>
      <c r="BO2019" s="19">
        <v>30</v>
      </c>
      <c r="BP2019" s="40">
        <f t="shared" si="345"/>
        <v>32872</v>
      </c>
      <c r="BQ2019" s="19">
        <f ca="1" t="shared" si="349"/>
        <v>35</v>
      </c>
      <c r="BU2019" s="19">
        <v>29852.48</v>
      </c>
      <c r="BV2019" s="41">
        <v>29852.48</v>
      </c>
    </row>
    <row r="2020" spans="1:74">
      <c r="A2020" s="19" t="s">
        <v>7217</v>
      </c>
      <c r="B2020" s="39">
        <v>1979</v>
      </c>
      <c r="C2020" s="19">
        <f t="shared" si="342"/>
        <v>1979</v>
      </c>
      <c r="D2020" s="19" t="s">
        <v>8310</v>
      </c>
      <c r="E2020" s="19" t="str">
        <f t="shared" si="341"/>
        <v>Sep</v>
      </c>
      <c r="F2020" s="19">
        <v>2</v>
      </c>
      <c r="G2020" s="40">
        <f t="shared" si="343"/>
        <v>29100</v>
      </c>
      <c r="H2020" s="19">
        <v>2</v>
      </c>
      <c r="I2020" s="19">
        <v>30095.97</v>
      </c>
      <c r="J2020" s="41">
        <v>30095.97</v>
      </c>
      <c r="K2020" s="19" t="s">
        <v>8297</v>
      </c>
      <c r="L2020" s="19" t="str">
        <v>tier - 2</v>
      </c>
      <c r="M2020" s="19" t="s">
        <v>8298</v>
      </c>
      <c r="N2020" s="19" t="str">
        <v>tier - 3</v>
      </c>
      <c r="O2020" s="19" t="s">
        <v>8330</v>
      </c>
      <c r="P2020" s="19" t="str">
        <v>R1011</v>
      </c>
      <c r="Q2020" s="19">
        <f ca="1" t="shared" si="344"/>
        <v>46</v>
      </c>
      <c r="R2020" s="29"/>
      <c r="U2020" s="19" t="s">
        <v>8328</v>
      </c>
      <c r="V2020" s="19" t="str">
        <f t="shared" si="350"/>
        <v>Aug</v>
      </c>
      <c r="X2020" s="19">
        <f t="shared" si="351"/>
        <v>1973</v>
      </c>
      <c r="AG2020" s="19" t="s">
        <v>7193</v>
      </c>
      <c r="AH2020" s="19" t="s">
        <v>8336</v>
      </c>
      <c r="AI2020" s="19" t="s">
        <v>8302</v>
      </c>
      <c r="AJ2020" s="19" t="s">
        <v>8298</v>
      </c>
      <c r="AK2020" s="19" t="str">
        <v>tier - 1</v>
      </c>
      <c r="AL2020" s="19" t="str">
        <v>tier - 3</v>
      </c>
      <c r="AT2020" s="19" t="s">
        <v>8330</v>
      </c>
      <c r="AU2020" s="19" t="str">
        <v>R1011</v>
      </c>
      <c r="BD2020" s="39">
        <v>1989</v>
      </c>
      <c r="BE2020" s="19" t="str">
        <f t="shared" si="346"/>
        <v>Dec</v>
      </c>
      <c r="BF2020" s="19">
        <v>30</v>
      </c>
      <c r="BG2020" s="40">
        <f t="shared" si="347"/>
        <v>32872</v>
      </c>
      <c r="BM2020" s="39">
        <v>1975</v>
      </c>
      <c r="BN2020" s="19" t="str">
        <f t="shared" si="348"/>
        <v>Aug</v>
      </c>
      <c r="BO2020" s="19">
        <v>19</v>
      </c>
      <c r="BP2020" s="40">
        <f t="shared" si="345"/>
        <v>27625</v>
      </c>
      <c r="BQ2020" s="19">
        <f ca="1" t="shared" si="349"/>
        <v>50</v>
      </c>
      <c r="BU2020" s="19">
        <v>29899.25</v>
      </c>
      <c r="BV2020" s="41">
        <v>29899.25</v>
      </c>
    </row>
    <row r="2021" spans="1:74">
      <c r="A2021" s="19" t="s">
        <v>7221</v>
      </c>
      <c r="B2021" s="39">
        <v>1971</v>
      </c>
      <c r="C2021" s="19">
        <f t="shared" si="342"/>
        <v>1971</v>
      </c>
      <c r="D2021" s="19" t="s">
        <v>8326</v>
      </c>
      <c r="E2021" s="19" t="str">
        <f t="shared" si="341"/>
        <v>Dec</v>
      </c>
      <c r="F2021" s="19">
        <v>25</v>
      </c>
      <c r="G2021" s="40">
        <f t="shared" si="343"/>
        <v>26292</v>
      </c>
      <c r="H2021" s="19">
        <v>0</v>
      </c>
      <c r="I2021" s="19">
        <v>30134.75</v>
      </c>
      <c r="J2021" s="41">
        <v>30134.75</v>
      </c>
      <c r="K2021" s="19" t="s">
        <v>8297</v>
      </c>
      <c r="L2021" s="19" t="str">
        <v>tier - 2</v>
      </c>
      <c r="M2021" s="19" t="s">
        <v>8298</v>
      </c>
      <c r="N2021" s="19" t="str">
        <v>tier - 3</v>
      </c>
      <c r="O2021" s="19" t="s">
        <v>8330</v>
      </c>
      <c r="P2021" s="19" t="str">
        <v>R1011</v>
      </c>
      <c r="Q2021" s="19">
        <f ca="1" t="shared" si="344"/>
        <v>53</v>
      </c>
      <c r="R2021" s="29"/>
      <c r="U2021" s="19" t="s">
        <v>8303</v>
      </c>
      <c r="V2021" s="19" t="str">
        <f t="shared" si="350"/>
        <v>Jun</v>
      </c>
      <c r="X2021" s="19">
        <f t="shared" si="351"/>
        <v>1998</v>
      </c>
      <c r="AG2021" s="19" t="s">
        <v>7197</v>
      </c>
      <c r="AH2021" s="19" t="s">
        <v>8336</v>
      </c>
      <c r="AI2021" s="19" t="s">
        <v>8302</v>
      </c>
      <c r="AJ2021" s="19" t="s">
        <v>8298</v>
      </c>
      <c r="AK2021" s="19" t="str">
        <v>tier - 1</v>
      </c>
      <c r="AL2021" s="19" t="str">
        <v>tier - 3</v>
      </c>
      <c r="AT2021" s="19" t="s">
        <v>8330</v>
      </c>
      <c r="AU2021" s="19" t="str">
        <v>R1011</v>
      </c>
      <c r="BD2021" s="39">
        <v>1975</v>
      </c>
      <c r="BE2021" s="19" t="str">
        <f t="shared" si="346"/>
        <v>Aug</v>
      </c>
      <c r="BF2021" s="19">
        <v>19</v>
      </c>
      <c r="BG2021" s="40">
        <f t="shared" si="347"/>
        <v>27625</v>
      </c>
      <c r="BM2021" s="39">
        <v>1988</v>
      </c>
      <c r="BN2021" s="19" t="str">
        <f t="shared" si="348"/>
        <v>Dec</v>
      </c>
      <c r="BO2021" s="19">
        <v>30</v>
      </c>
      <c r="BP2021" s="40">
        <f t="shared" si="345"/>
        <v>32507</v>
      </c>
      <c r="BQ2021" s="19">
        <f ca="1" t="shared" si="349"/>
        <v>36</v>
      </c>
      <c r="BU2021" s="19">
        <v>29929.56</v>
      </c>
      <c r="BV2021" s="41">
        <v>29929.56</v>
      </c>
    </row>
    <row r="2022" spans="1:74">
      <c r="A2022" s="19" t="s">
        <v>7224</v>
      </c>
      <c r="B2022" s="39">
        <v>1958</v>
      </c>
      <c r="C2022" s="19">
        <f t="shared" si="342"/>
        <v>1958</v>
      </c>
      <c r="D2022" s="19" t="s">
        <v>8328</v>
      </c>
      <c r="E2022" s="19" t="str">
        <f t="shared" si="341"/>
        <v>Aug</v>
      </c>
      <c r="F2022" s="19">
        <v>11</v>
      </c>
      <c r="G2022" s="40">
        <f t="shared" si="343"/>
        <v>21408</v>
      </c>
      <c r="H2022" s="19">
        <v>1</v>
      </c>
      <c r="I2022" s="19">
        <v>30166.62</v>
      </c>
      <c r="J2022" s="41">
        <v>30166.62</v>
      </c>
      <c r="K2022" s="19" t="s">
        <v>8302</v>
      </c>
      <c r="L2022" s="19" t="str">
        <v>tier - 1</v>
      </c>
      <c r="M2022" s="19" t="s">
        <v>8298</v>
      </c>
      <c r="N2022" s="19" t="str">
        <v>tier - 3</v>
      </c>
      <c r="O2022" s="19" t="s">
        <v>8315</v>
      </c>
      <c r="P2022" s="19" t="str">
        <v>R1012</v>
      </c>
      <c r="Q2022" s="19">
        <f ca="1" t="shared" si="344"/>
        <v>67</v>
      </c>
      <c r="R2022" s="29"/>
      <c r="U2022" s="19" t="s">
        <v>8328</v>
      </c>
      <c r="V2022" s="19" t="str">
        <f t="shared" si="350"/>
        <v>Aug</v>
      </c>
      <c r="X2022" s="19">
        <f t="shared" si="351"/>
        <v>1981</v>
      </c>
      <c r="AG2022" s="19" t="s">
        <v>7201</v>
      </c>
      <c r="AH2022" s="19" t="s">
        <v>8336</v>
      </c>
      <c r="AI2022" s="19" t="s">
        <v>8302</v>
      </c>
      <c r="AJ2022" s="19" t="s">
        <v>8302</v>
      </c>
      <c r="AK2022" s="19" t="str">
        <v>tier - 1</v>
      </c>
      <c r="AL2022" s="19" t="str">
        <v>tier - 1</v>
      </c>
      <c r="AT2022" s="19" t="s">
        <v>8330</v>
      </c>
      <c r="AU2022" s="19" t="str">
        <v>R1011</v>
      </c>
      <c r="BD2022" s="39">
        <v>1988</v>
      </c>
      <c r="BE2022" s="19" t="str">
        <f t="shared" si="346"/>
        <v>Dec</v>
      </c>
      <c r="BF2022" s="19">
        <v>30</v>
      </c>
      <c r="BG2022" s="40">
        <f t="shared" si="347"/>
        <v>32507</v>
      </c>
      <c r="BM2022" s="39">
        <v>1976</v>
      </c>
      <c r="BN2022" s="19" t="str">
        <f t="shared" si="348"/>
        <v>Jun</v>
      </c>
      <c r="BO2022" s="19">
        <v>12</v>
      </c>
      <c r="BP2022" s="40">
        <f t="shared" si="345"/>
        <v>27923</v>
      </c>
      <c r="BQ2022" s="19">
        <f ca="1" t="shared" si="349"/>
        <v>49</v>
      </c>
      <c r="BU2022" s="19">
        <v>29933.75</v>
      </c>
      <c r="BV2022" s="41">
        <v>29933.75</v>
      </c>
    </row>
    <row r="2023" spans="1:74">
      <c r="A2023" s="19" t="s">
        <v>7228</v>
      </c>
      <c r="B2023" s="39">
        <v>1963</v>
      </c>
      <c r="C2023" s="19">
        <f t="shared" si="342"/>
        <v>1963</v>
      </c>
      <c r="D2023" s="19" t="s">
        <v>8310</v>
      </c>
      <c r="E2023" s="19" t="str">
        <f t="shared" si="341"/>
        <v>Sep</v>
      </c>
      <c r="F2023" s="19">
        <v>13</v>
      </c>
      <c r="G2023" s="40">
        <f t="shared" si="343"/>
        <v>23267</v>
      </c>
      <c r="H2023" s="19">
        <v>3</v>
      </c>
      <c r="I2023" s="19">
        <v>30184.94</v>
      </c>
      <c r="J2023" s="41">
        <v>30184.94</v>
      </c>
      <c r="K2023" s="19" t="s">
        <v>8302</v>
      </c>
      <c r="L2023" s="19" t="str">
        <v>tier - 1</v>
      </c>
      <c r="M2023" s="19" t="s">
        <v>8302</v>
      </c>
      <c r="N2023" s="19" t="str">
        <v>tier - 1</v>
      </c>
      <c r="O2023" s="19" t="s">
        <v>8339</v>
      </c>
      <c r="P2023" s="19" t="str">
        <v>R1014</v>
      </c>
      <c r="Q2023" s="19">
        <f ca="1" t="shared" si="344"/>
        <v>62</v>
      </c>
      <c r="R2023" s="29"/>
      <c r="U2023" s="19" t="s">
        <v>8329</v>
      </c>
      <c r="V2023" s="19" t="str">
        <f t="shared" si="350"/>
        <v>Oct</v>
      </c>
      <c r="X2023" s="19">
        <f t="shared" si="351"/>
        <v>1982</v>
      </c>
      <c r="AG2023" s="19" t="s">
        <v>7204</v>
      </c>
      <c r="AH2023" s="19" t="s">
        <v>8336</v>
      </c>
      <c r="AI2023" s="19" t="s">
        <v>8302</v>
      </c>
      <c r="AJ2023" s="19" t="s">
        <v>8302</v>
      </c>
      <c r="AK2023" s="19" t="str">
        <v>tier - 1</v>
      </c>
      <c r="AL2023" s="19" t="str">
        <v>tier - 1</v>
      </c>
      <c r="AT2023" s="19" t="s">
        <v>8330</v>
      </c>
      <c r="AU2023" s="19" t="str">
        <v>R1011</v>
      </c>
      <c r="BD2023" s="39">
        <v>1976</v>
      </c>
      <c r="BE2023" s="19" t="str">
        <f t="shared" si="346"/>
        <v>Jun</v>
      </c>
      <c r="BF2023" s="19">
        <v>12</v>
      </c>
      <c r="BG2023" s="40">
        <f t="shared" si="347"/>
        <v>27923</v>
      </c>
      <c r="BM2023" s="39">
        <v>1991</v>
      </c>
      <c r="BN2023" s="19" t="str">
        <f t="shared" si="348"/>
        <v>Oct</v>
      </c>
      <c r="BO2023" s="19">
        <v>5</v>
      </c>
      <c r="BP2023" s="40">
        <f t="shared" si="345"/>
        <v>33516</v>
      </c>
      <c r="BQ2023" s="19">
        <f ca="1" t="shared" si="349"/>
        <v>34</v>
      </c>
      <c r="BU2023" s="19">
        <v>29969.67</v>
      </c>
      <c r="BV2023" s="41">
        <v>29969.67</v>
      </c>
    </row>
    <row r="2024" spans="1:74">
      <c r="A2024" s="19" t="s">
        <v>7231</v>
      </c>
      <c r="B2024" s="39">
        <v>1962</v>
      </c>
      <c r="C2024" s="19">
        <f t="shared" si="342"/>
        <v>1962</v>
      </c>
      <c r="D2024" s="19" t="s">
        <v>8310</v>
      </c>
      <c r="E2024" s="19" t="str">
        <f t="shared" si="341"/>
        <v>Sep</v>
      </c>
      <c r="F2024" s="19">
        <v>15</v>
      </c>
      <c r="G2024" s="40">
        <f t="shared" si="343"/>
        <v>22904</v>
      </c>
      <c r="H2024" s="19">
        <v>0</v>
      </c>
      <c r="I2024" s="19">
        <v>30260</v>
      </c>
      <c r="J2024" s="41">
        <v>30260</v>
      </c>
      <c r="K2024" s="19" t="s">
        <v>8302</v>
      </c>
      <c r="L2024" s="19" t="str">
        <v>tier - 1</v>
      </c>
      <c r="M2024" s="19" t="s">
        <v>8302</v>
      </c>
      <c r="N2024" s="19" t="str">
        <v>tier - 1</v>
      </c>
      <c r="O2024" s="19" t="s">
        <v>8339</v>
      </c>
      <c r="P2024" s="19" t="str">
        <v>R1014</v>
      </c>
      <c r="Q2024" s="19">
        <f ca="1" t="shared" si="344"/>
        <v>63</v>
      </c>
      <c r="R2024" s="29"/>
      <c r="U2024" s="19" t="s">
        <v>8326</v>
      </c>
      <c r="V2024" s="19" t="str">
        <f t="shared" si="350"/>
        <v>Dec</v>
      </c>
      <c r="X2024" s="19">
        <f t="shared" si="351"/>
        <v>1989</v>
      </c>
      <c r="AG2024" s="19" t="s">
        <v>7207</v>
      </c>
      <c r="AH2024" s="19" t="s">
        <v>8336</v>
      </c>
      <c r="AI2024" s="19" t="s">
        <v>8302</v>
      </c>
      <c r="AJ2024" s="19" t="s">
        <v>8302</v>
      </c>
      <c r="AK2024" s="19" t="str">
        <v>tier - 1</v>
      </c>
      <c r="AL2024" s="19" t="str">
        <v>tier - 1</v>
      </c>
      <c r="AT2024" s="19" t="s">
        <v>8330</v>
      </c>
      <c r="AU2024" s="19" t="str">
        <v>R1011</v>
      </c>
      <c r="BD2024" s="39">
        <v>1991</v>
      </c>
      <c r="BE2024" s="19" t="str">
        <f t="shared" si="346"/>
        <v>Oct</v>
      </c>
      <c r="BF2024" s="19">
        <v>5</v>
      </c>
      <c r="BG2024" s="40">
        <f t="shared" si="347"/>
        <v>33516</v>
      </c>
      <c r="BM2024" s="39">
        <v>1981</v>
      </c>
      <c r="BN2024" s="19" t="str">
        <f t="shared" si="348"/>
        <v>Aug</v>
      </c>
      <c r="BO2024" s="19">
        <v>4</v>
      </c>
      <c r="BP2024" s="40">
        <f t="shared" si="345"/>
        <v>29802</v>
      </c>
      <c r="BQ2024" s="19">
        <f ca="1" t="shared" si="349"/>
        <v>44</v>
      </c>
      <c r="BU2024" s="19">
        <v>30026.87</v>
      </c>
      <c r="BV2024" s="41">
        <v>30026.87</v>
      </c>
    </row>
    <row r="2025" spans="1:74">
      <c r="A2025" s="19" t="s">
        <v>7234</v>
      </c>
      <c r="B2025" s="39">
        <v>1972</v>
      </c>
      <c r="C2025" s="19">
        <f t="shared" si="342"/>
        <v>1972</v>
      </c>
      <c r="D2025" s="19" t="s">
        <v>8296</v>
      </c>
      <c r="E2025" s="19" t="str">
        <f t="shared" si="341"/>
        <v>Jul</v>
      </c>
      <c r="F2025" s="19">
        <v>24</v>
      </c>
      <c r="G2025" s="40">
        <f t="shared" si="343"/>
        <v>26504</v>
      </c>
      <c r="H2025" s="19">
        <v>2</v>
      </c>
      <c r="I2025" s="19">
        <v>30284.64</v>
      </c>
      <c r="J2025" s="41">
        <v>30284.64</v>
      </c>
      <c r="K2025" s="19" t="s">
        <v>8302</v>
      </c>
      <c r="L2025" s="19" t="str">
        <v>tier - 1</v>
      </c>
      <c r="M2025" s="19" t="s">
        <v>8302</v>
      </c>
      <c r="N2025" s="19" t="str">
        <v>tier - 1</v>
      </c>
      <c r="O2025" s="19" t="s">
        <v>8315</v>
      </c>
      <c r="P2025" s="19" t="str">
        <v>R1012</v>
      </c>
      <c r="Q2025" s="19">
        <f ca="1" t="shared" si="344"/>
        <v>53</v>
      </c>
      <c r="R2025" s="29"/>
      <c r="U2025" s="19" t="s">
        <v>8328</v>
      </c>
      <c r="V2025" s="19" t="str">
        <f t="shared" si="350"/>
        <v>Aug</v>
      </c>
      <c r="X2025" s="19">
        <f t="shared" si="351"/>
        <v>1975</v>
      </c>
      <c r="AG2025" s="19" t="s">
        <v>7210</v>
      </c>
      <c r="AH2025" s="19" t="s">
        <v>8336</v>
      </c>
      <c r="AI2025" s="19" t="s">
        <v>8297</v>
      </c>
      <c r="AJ2025" s="19" t="s">
        <v>8298</v>
      </c>
      <c r="AK2025" s="19" t="str">
        <v>tier - 2</v>
      </c>
      <c r="AL2025" s="19" t="str">
        <v>tier - 3</v>
      </c>
      <c r="AT2025" s="19" t="s">
        <v>8315</v>
      </c>
      <c r="AU2025" s="19" t="str">
        <v>R1012</v>
      </c>
      <c r="BD2025" s="39">
        <v>1981</v>
      </c>
      <c r="BE2025" s="19" t="str">
        <f t="shared" si="346"/>
        <v>Aug</v>
      </c>
      <c r="BF2025" s="19">
        <v>4</v>
      </c>
      <c r="BG2025" s="40">
        <f t="shared" si="347"/>
        <v>29802</v>
      </c>
      <c r="BM2025" s="39">
        <v>1967</v>
      </c>
      <c r="BN2025" s="19" t="str">
        <f t="shared" si="348"/>
        <v>Jun</v>
      </c>
      <c r="BO2025" s="19">
        <v>16</v>
      </c>
      <c r="BP2025" s="40">
        <f t="shared" si="345"/>
        <v>24639</v>
      </c>
      <c r="BQ2025" s="19">
        <f ca="1" t="shared" si="349"/>
        <v>58</v>
      </c>
      <c r="BU2025" s="19">
        <v>30063.58</v>
      </c>
      <c r="BV2025" s="41">
        <v>30063.58</v>
      </c>
    </row>
    <row r="2026" spans="1:74">
      <c r="A2026" s="19" t="s">
        <v>7238</v>
      </c>
      <c r="B2026" s="39">
        <v>2004</v>
      </c>
      <c r="C2026" s="19">
        <f t="shared" si="342"/>
        <v>2004</v>
      </c>
      <c r="D2026" s="19" t="s">
        <v>8303</v>
      </c>
      <c r="E2026" s="19" t="str">
        <f t="shared" si="341"/>
        <v>Jun</v>
      </c>
      <c r="F2026" s="19">
        <v>1</v>
      </c>
      <c r="G2026" s="40">
        <f t="shared" si="343"/>
        <v>38139</v>
      </c>
      <c r="H2026" s="19">
        <v>0</v>
      </c>
      <c r="I2026" s="19">
        <v>30328.27</v>
      </c>
      <c r="J2026" s="41">
        <v>30328.27</v>
      </c>
      <c r="K2026" s="19" t="s">
        <v>8297</v>
      </c>
      <c r="L2026" s="19" t="str">
        <v>tier - 2</v>
      </c>
      <c r="M2026" s="19" t="s">
        <v>8297</v>
      </c>
      <c r="N2026" s="19" t="str">
        <v>tier - 2</v>
      </c>
      <c r="O2026" s="19" t="s">
        <v>8330</v>
      </c>
      <c r="P2026" s="19" t="str">
        <v>R1011</v>
      </c>
      <c r="Q2026" s="19">
        <f ca="1" t="shared" si="344"/>
        <v>21</v>
      </c>
      <c r="R2026" s="29"/>
      <c r="U2026" s="19" t="s">
        <v>8326</v>
      </c>
      <c r="V2026" s="19" t="str">
        <f t="shared" si="350"/>
        <v>Dec</v>
      </c>
      <c r="X2026" s="19">
        <f t="shared" si="351"/>
        <v>1988</v>
      </c>
      <c r="AG2026" s="19" t="s">
        <v>7213</v>
      </c>
      <c r="AH2026" s="19" t="s">
        <v>8336</v>
      </c>
      <c r="AI2026" s="19" t="s">
        <v>8302</v>
      </c>
      <c r="AJ2026" s="19" t="s">
        <v>8302</v>
      </c>
      <c r="AK2026" s="19" t="str">
        <v>tier - 1</v>
      </c>
      <c r="AL2026" s="19" t="str">
        <v>tier - 1</v>
      </c>
      <c r="AT2026" s="19" t="s">
        <v>8315</v>
      </c>
      <c r="AU2026" s="19" t="str">
        <v>R1012</v>
      </c>
      <c r="BD2026" s="39">
        <v>1967</v>
      </c>
      <c r="BE2026" s="19" t="str">
        <f t="shared" si="346"/>
        <v>Jun</v>
      </c>
      <c r="BF2026" s="19">
        <v>16</v>
      </c>
      <c r="BG2026" s="40">
        <f t="shared" si="347"/>
        <v>24639</v>
      </c>
      <c r="BM2026" s="39">
        <v>1979</v>
      </c>
      <c r="BN2026" s="19" t="str">
        <f t="shared" si="348"/>
        <v>Sep</v>
      </c>
      <c r="BO2026" s="19">
        <v>2</v>
      </c>
      <c r="BP2026" s="40">
        <f t="shared" si="345"/>
        <v>29100</v>
      </c>
      <c r="BQ2026" s="19">
        <f ca="1" t="shared" si="349"/>
        <v>46</v>
      </c>
      <c r="BU2026" s="19">
        <v>30095.97</v>
      </c>
      <c r="BV2026" s="41">
        <v>30095.97</v>
      </c>
    </row>
    <row r="2027" spans="1:74">
      <c r="A2027" s="19" t="s">
        <v>7240</v>
      </c>
      <c r="B2027" s="39">
        <v>1969</v>
      </c>
      <c r="C2027" s="19">
        <f t="shared" si="342"/>
        <v>1969</v>
      </c>
      <c r="D2027" s="19" t="s">
        <v>8296</v>
      </c>
      <c r="E2027" s="19" t="str">
        <f t="shared" si="341"/>
        <v>Jul</v>
      </c>
      <c r="F2027" s="19">
        <v>30</v>
      </c>
      <c r="G2027" s="40">
        <f t="shared" si="343"/>
        <v>25414</v>
      </c>
      <c r="H2027" s="19">
        <v>0</v>
      </c>
      <c r="I2027" s="19">
        <v>30366.93</v>
      </c>
      <c r="J2027" s="41">
        <v>30366.93</v>
      </c>
      <c r="K2027" s="19" t="s">
        <v>8297</v>
      </c>
      <c r="L2027" s="19" t="str">
        <v>tier - 2</v>
      </c>
      <c r="M2027" s="19" t="s">
        <v>8297</v>
      </c>
      <c r="N2027" s="19" t="str">
        <v>tier - 2</v>
      </c>
      <c r="O2027" s="19" t="s">
        <v>8330</v>
      </c>
      <c r="P2027" s="19" t="str">
        <v>R1011</v>
      </c>
      <c r="Q2027" s="19">
        <f ca="1" t="shared" si="344"/>
        <v>56</v>
      </c>
      <c r="R2027" s="29"/>
      <c r="U2027" s="19" t="s">
        <v>8303</v>
      </c>
      <c r="V2027" s="19" t="str">
        <f t="shared" si="350"/>
        <v>Jun</v>
      </c>
      <c r="X2027" s="19">
        <f t="shared" si="351"/>
        <v>1976</v>
      </c>
      <c r="AG2027" s="19" t="s">
        <v>7217</v>
      </c>
      <c r="AH2027" s="19" t="s">
        <v>8336</v>
      </c>
      <c r="AI2027" s="19" t="s">
        <v>8297</v>
      </c>
      <c r="AJ2027" s="19" t="s">
        <v>8298</v>
      </c>
      <c r="AK2027" s="19" t="str">
        <v>tier - 2</v>
      </c>
      <c r="AL2027" s="19" t="str">
        <v>tier - 3</v>
      </c>
      <c r="AT2027" s="19" t="s">
        <v>8330</v>
      </c>
      <c r="AU2027" s="19" t="str">
        <v>R1011</v>
      </c>
      <c r="BD2027" s="39">
        <v>1979</v>
      </c>
      <c r="BE2027" s="19" t="str">
        <f t="shared" si="346"/>
        <v>Sep</v>
      </c>
      <c r="BF2027" s="19">
        <v>2</v>
      </c>
      <c r="BG2027" s="40">
        <f t="shared" si="347"/>
        <v>29100</v>
      </c>
      <c r="BM2027" s="39">
        <v>1971</v>
      </c>
      <c r="BN2027" s="19" t="str">
        <f t="shared" si="348"/>
        <v>Dec</v>
      </c>
      <c r="BO2027" s="19">
        <v>25</v>
      </c>
      <c r="BP2027" s="40">
        <f t="shared" si="345"/>
        <v>26292</v>
      </c>
      <c r="BQ2027" s="19">
        <f ca="1" t="shared" si="349"/>
        <v>53</v>
      </c>
      <c r="BU2027" s="19">
        <v>30134.75</v>
      </c>
      <c r="BV2027" s="41">
        <v>30134.75</v>
      </c>
    </row>
    <row r="2028" spans="1:74">
      <c r="A2028" s="19" t="s">
        <v>7244</v>
      </c>
      <c r="B2028" s="39">
        <v>1976</v>
      </c>
      <c r="C2028" s="19">
        <f t="shared" si="342"/>
        <v>1976</v>
      </c>
      <c r="D2028" s="19" t="s">
        <v>8310</v>
      </c>
      <c r="E2028" s="19" t="str">
        <f t="shared" si="341"/>
        <v>Sep</v>
      </c>
      <c r="F2028" s="19">
        <v>3</v>
      </c>
      <c r="G2028" s="40">
        <f t="shared" si="343"/>
        <v>28006</v>
      </c>
      <c r="H2028" s="19">
        <v>2</v>
      </c>
      <c r="I2028" s="19">
        <v>30409.53</v>
      </c>
      <c r="J2028" s="41">
        <v>30409.53</v>
      </c>
      <c r="K2028" s="19" t="s">
        <v>8297</v>
      </c>
      <c r="L2028" s="19" t="str">
        <v>tier - 2</v>
      </c>
      <c r="M2028" s="19" t="s">
        <v>8298</v>
      </c>
      <c r="N2028" s="19" t="str">
        <v>tier - 3</v>
      </c>
      <c r="O2028" s="19" t="s">
        <v>8315</v>
      </c>
      <c r="P2028" s="19" t="str">
        <v>R1012</v>
      </c>
      <c r="Q2028" s="19">
        <f ca="1" t="shared" si="344"/>
        <v>49</v>
      </c>
      <c r="R2028" s="29"/>
      <c r="U2028" s="19" t="s">
        <v>8329</v>
      </c>
      <c r="V2028" s="19" t="str">
        <f t="shared" si="350"/>
        <v>Oct</v>
      </c>
      <c r="X2028" s="19">
        <f t="shared" si="351"/>
        <v>1991</v>
      </c>
      <c r="AG2028" s="19" t="s">
        <v>7221</v>
      </c>
      <c r="AH2028" s="19" t="s">
        <v>8336</v>
      </c>
      <c r="AI2028" s="19" t="s">
        <v>8297</v>
      </c>
      <c r="AJ2028" s="19" t="s">
        <v>8298</v>
      </c>
      <c r="AK2028" s="19" t="str">
        <v>tier - 2</v>
      </c>
      <c r="AL2028" s="19" t="str">
        <v>tier - 3</v>
      </c>
      <c r="AT2028" s="19" t="s">
        <v>8330</v>
      </c>
      <c r="AU2028" s="19" t="str">
        <v>R1011</v>
      </c>
      <c r="BD2028" s="39">
        <v>1971</v>
      </c>
      <c r="BE2028" s="19" t="str">
        <f t="shared" si="346"/>
        <v>Dec</v>
      </c>
      <c r="BF2028" s="19">
        <v>25</v>
      </c>
      <c r="BG2028" s="40">
        <f t="shared" si="347"/>
        <v>26292</v>
      </c>
      <c r="BM2028" s="39">
        <v>1958</v>
      </c>
      <c r="BN2028" s="19" t="str">
        <f t="shared" si="348"/>
        <v>Aug</v>
      </c>
      <c r="BO2028" s="19">
        <v>11</v>
      </c>
      <c r="BP2028" s="40">
        <f t="shared" si="345"/>
        <v>21408</v>
      </c>
      <c r="BQ2028" s="19">
        <f ca="1" t="shared" si="349"/>
        <v>67</v>
      </c>
      <c r="BU2028" s="19">
        <v>30166.62</v>
      </c>
      <c r="BV2028" s="41">
        <v>30166.62</v>
      </c>
    </row>
    <row r="2029" spans="1:74">
      <c r="A2029" s="19" t="s">
        <v>7248</v>
      </c>
      <c r="B2029" s="39">
        <v>1998</v>
      </c>
      <c r="C2029" s="19">
        <f t="shared" si="342"/>
        <v>1998</v>
      </c>
      <c r="D2029" s="19" t="s">
        <v>8329</v>
      </c>
      <c r="E2029" s="19" t="str">
        <f t="shared" si="341"/>
        <v>Oct</v>
      </c>
      <c r="F2029" s="19">
        <v>28</v>
      </c>
      <c r="G2029" s="40">
        <f t="shared" si="343"/>
        <v>36096</v>
      </c>
      <c r="H2029" s="19">
        <v>0</v>
      </c>
      <c r="I2029" s="19">
        <v>30422.03</v>
      </c>
      <c r="J2029" s="41">
        <v>30422.03</v>
      </c>
      <c r="K2029" s="19" t="s">
        <v>8297</v>
      </c>
      <c r="L2029" s="19" t="str">
        <v>tier - 2</v>
      </c>
      <c r="M2029" s="19" t="s">
        <v>8298</v>
      </c>
      <c r="N2029" s="19" t="str">
        <v>tier - 3</v>
      </c>
      <c r="O2029" s="19" t="s">
        <v>8330</v>
      </c>
      <c r="P2029" s="19" t="str">
        <v>R1011</v>
      </c>
      <c r="Q2029" s="19">
        <f ca="1" t="shared" si="344"/>
        <v>27</v>
      </c>
      <c r="R2029" s="29"/>
      <c r="U2029" s="19" t="s">
        <v>8328</v>
      </c>
      <c r="V2029" s="19" t="str">
        <f t="shared" si="350"/>
        <v>Aug</v>
      </c>
      <c r="X2029" s="19">
        <f t="shared" si="351"/>
        <v>1981</v>
      </c>
      <c r="AG2029" s="19" t="s">
        <v>7224</v>
      </c>
      <c r="AH2029" s="19" t="s">
        <v>8336</v>
      </c>
      <c r="AI2029" s="19" t="s">
        <v>8302</v>
      </c>
      <c r="AJ2029" s="19" t="s">
        <v>8298</v>
      </c>
      <c r="AK2029" s="19" t="str">
        <v>tier - 1</v>
      </c>
      <c r="AL2029" s="19" t="str">
        <v>tier - 3</v>
      </c>
      <c r="AT2029" s="19" t="s">
        <v>8315</v>
      </c>
      <c r="AU2029" s="19" t="str">
        <v>R1012</v>
      </c>
      <c r="BD2029" s="39">
        <v>1958</v>
      </c>
      <c r="BE2029" s="19" t="str">
        <f t="shared" si="346"/>
        <v>Aug</v>
      </c>
      <c r="BF2029" s="19">
        <v>11</v>
      </c>
      <c r="BG2029" s="40">
        <f t="shared" si="347"/>
        <v>21408</v>
      </c>
      <c r="BM2029" s="39">
        <v>1963</v>
      </c>
      <c r="BN2029" s="19" t="str">
        <f t="shared" si="348"/>
        <v>Sep</v>
      </c>
      <c r="BO2029" s="19">
        <v>13</v>
      </c>
      <c r="BP2029" s="40">
        <f t="shared" si="345"/>
        <v>23267</v>
      </c>
      <c r="BQ2029" s="19">
        <f ca="1" t="shared" si="349"/>
        <v>62</v>
      </c>
      <c r="BU2029" s="19">
        <v>30184.94</v>
      </c>
      <c r="BV2029" s="41">
        <v>30184.94</v>
      </c>
    </row>
    <row r="2030" spans="1:74">
      <c r="A2030" s="19" t="s">
        <v>7252</v>
      </c>
      <c r="B2030" s="39">
        <v>1983</v>
      </c>
      <c r="C2030" s="19">
        <f t="shared" si="342"/>
        <v>1983</v>
      </c>
      <c r="D2030" s="19" t="s">
        <v>8310</v>
      </c>
      <c r="E2030" s="19" t="str">
        <f t="shared" si="341"/>
        <v>Sep</v>
      </c>
      <c r="F2030" s="19">
        <v>3</v>
      </c>
      <c r="G2030" s="40">
        <f t="shared" si="343"/>
        <v>30562</v>
      </c>
      <c r="H2030" s="19">
        <v>3</v>
      </c>
      <c r="I2030" s="19">
        <v>30457.37</v>
      </c>
      <c r="J2030" s="41">
        <v>30457.37</v>
      </c>
      <c r="K2030" s="19" t="s">
        <v>8297</v>
      </c>
      <c r="L2030" s="19" t="str">
        <v>tier - 2</v>
      </c>
      <c r="M2030" s="19" t="s">
        <v>8302</v>
      </c>
      <c r="N2030" s="19" t="str">
        <v>tier - 1</v>
      </c>
      <c r="O2030" s="19" t="s">
        <v>8315</v>
      </c>
      <c r="P2030" s="19" t="str">
        <v>R1012</v>
      </c>
      <c r="Q2030" s="19">
        <f ca="1" t="shared" si="344"/>
        <v>42</v>
      </c>
      <c r="R2030" s="29"/>
      <c r="U2030" s="19" t="s">
        <v>8303</v>
      </c>
      <c r="V2030" s="19" t="str">
        <f t="shared" si="350"/>
        <v>Jun</v>
      </c>
      <c r="X2030" s="19">
        <f t="shared" si="351"/>
        <v>1967</v>
      </c>
      <c r="AG2030" s="19" t="s">
        <v>7228</v>
      </c>
      <c r="AH2030" s="19" t="s">
        <v>8336</v>
      </c>
      <c r="AI2030" s="19" t="s">
        <v>8302</v>
      </c>
      <c r="AJ2030" s="19" t="s">
        <v>8302</v>
      </c>
      <c r="AK2030" s="19" t="str">
        <v>tier - 1</v>
      </c>
      <c r="AL2030" s="19" t="str">
        <v>tier - 1</v>
      </c>
      <c r="AT2030" s="19" t="s">
        <v>8339</v>
      </c>
      <c r="AU2030" s="19" t="str">
        <v>R1014</v>
      </c>
      <c r="BD2030" s="39">
        <v>1963</v>
      </c>
      <c r="BE2030" s="19" t="str">
        <f t="shared" si="346"/>
        <v>Sep</v>
      </c>
      <c r="BF2030" s="19">
        <v>13</v>
      </c>
      <c r="BG2030" s="40">
        <f t="shared" si="347"/>
        <v>23267</v>
      </c>
      <c r="BM2030" s="39">
        <v>1962</v>
      </c>
      <c r="BN2030" s="19" t="str">
        <f t="shared" si="348"/>
        <v>Sep</v>
      </c>
      <c r="BO2030" s="19">
        <v>15</v>
      </c>
      <c r="BP2030" s="40">
        <f t="shared" si="345"/>
        <v>22904</v>
      </c>
      <c r="BQ2030" s="19">
        <f ca="1" t="shared" si="349"/>
        <v>63</v>
      </c>
      <c r="BU2030" s="19">
        <v>30260</v>
      </c>
      <c r="BV2030" s="41">
        <v>30260</v>
      </c>
    </row>
    <row r="2031" spans="1:74">
      <c r="A2031" s="19" t="s">
        <v>7256</v>
      </c>
      <c r="B2031" s="39">
        <v>1986</v>
      </c>
      <c r="C2031" s="19">
        <f t="shared" si="342"/>
        <v>1986</v>
      </c>
      <c r="D2031" s="19" t="s">
        <v>8328</v>
      </c>
      <c r="E2031" s="19" t="str">
        <f t="shared" si="341"/>
        <v>Aug</v>
      </c>
      <c r="F2031" s="19">
        <v>10</v>
      </c>
      <c r="G2031" s="40">
        <f t="shared" si="343"/>
        <v>31634</v>
      </c>
      <c r="H2031" s="19">
        <v>3</v>
      </c>
      <c r="I2031" s="19">
        <v>30530.5</v>
      </c>
      <c r="J2031" s="41">
        <v>30530.5</v>
      </c>
      <c r="K2031" s="19" t="s">
        <v>8297</v>
      </c>
      <c r="L2031" s="19" t="str">
        <v>tier - 2</v>
      </c>
      <c r="M2031" s="19" t="s">
        <v>8302</v>
      </c>
      <c r="N2031" s="19" t="str">
        <v>tier - 1</v>
      </c>
      <c r="O2031" s="19" t="s">
        <v>8330</v>
      </c>
      <c r="P2031" s="19" t="str">
        <v>R1011</v>
      </c>
      <c r="Q2031" s="19">
        <f ca="1" t="shared" si="344"/>
        <v>39</v>
      </c>
      <c r="R2031" s="29"/>
      <c r="U2031" s="19" t="s">
        <v>8310</v>
      </c>
      <c r="V2031" s="19" t="str">
        <f t="shared" si="350"/>
        <v>Sep</v>
      </c>
      <c r="X2031" s="19">
        <f t="shared" si="351"/>
        <v>1979</v>
      </c>
      <c r="AG2031" s="19" t="s">
        <v>7231</v>
      </c>
      <c r="AH2031" s="19" t="s">
        <v>8336</v>
      </c>
      <c r="AI2031" s="19" t="s">
        <v>8302</v>
      </c>
      <c r="AJ2031" s="19" t="s">
        <v>8302</v>
      </c>
      <c r="AK2031" s="19" t="str">
        <v>tier - 1</v>
      </c>
      <c r="AL2031" s="19" t="str">
        <v>tier - 1</v>
      </c>
      <c r="AT2031" s="19" t="s">
        <v>8339</v>
      </c>
      <c r="AU2031" s="19" t="str">
        <v>R1014</v>
      </c>
      <c r="BD2031" s="39">
        <v>1962</v>
      </c>
      <c r="BE2031" s="19" t="str">
        <f t="shared" si="346"/>
        <v>Sep</v>
      </c>
      <c r="BF2031" s="19">
        <v>15</v>
      </c>
      <c r="BG2031" s="40">
        <f t="shared" si="347"/>
        <v>22904</v>
      </c>
      <c r="BM2031" s="39">
        <v>1972</v>
      </c>
      <c r="BN2031" s="19" t="str">
        <f t="shared" si="348"/>
        <v>Jul</v>
      </c>
      <c r="BO2031" s="19">
        <v>24</v>
      </c>
      <c r="BP2031" s="40">
        <f t="shared" si="345"/>
        <v>26504</v>
      </c>
      <c r="BQ2031" s="19">
        <f ca="1" t="shared" si="349"/>
        <v>53</v>
      </c>
      <c r="BU2031" s="19">
        <v>30284.64</v>
      </c>
      <c r="BV2031" s="41">
        <v>30284.64</v>
      </c>
    </row>
    <row r="2032" spans="1:74">
      <c r="A2032" s="19" t="s">
        <v>7260</v>
      </c>
      <c r="B2032" s="39">
        <v>1970</v>
      </c>
      <c r="C2032" s="19">
        <f t="shared" si="342"/>
        <v>1970</v>
      </c>
      <c r="D2032" s="19" t="s">
        <v>8301</v>
      </c>
      <c r="E2032" s="19" t="str">
        <f t="shared" si="341"/>
        <v>Nov</v>
      </c>
      <c r="F2032" s="19">
        <v>11</v>
      </c>
      <c r="G2032" s="40">
        <f t="shared" si="343"/>
        <v>25883</v>
      </c>
      <c r="H2032" s="19">
        <v>0</v>
      </c>
      <c r="I2032" s="19">
        <v>30625.65</v>
      </c>
      <c r="J2032" s="41">
        <v>30625.65</v>
      </c>
      <c r="K2032" s="19" t="s">
        <v>8297</v>
      </c>
      <c r="L2032" s="19" t="str">
        <v>tier - 2</v>
      </c>
      <c r="M2032" s="19" t="s">
        <v>8298</v>
      </c>
      <c r="N2032" s="19" t="str">
        <v>tier - 3</v>
      </c>
      <c r="O2032" s="19" t="s">
        <v>8330</v>
      </c>
      <c r="P2032" s="19" t="str">
        <v>R1011</v>
      </c>
      <c r="Q2032" s="19">
        <f ca="1" t="shared" si="344"/>
        <v>54</v>
      </c>
      <c r="R2032" s="29"/>
      <c r="U2032" s="19" t="s">
        <v>8326</v>
      </c>
      <c r="V2032" s="19" t="str">
        <f t="shared" si="350"/>
        <v>Dec</v>
      </c>
      <c r="X2032" s="19">
        <f t="shared" si="351"/>
        <v>1971</v>
      </c>
      <c r="AG2032" s="19" t="s">
        <v>7234</v>
      </c>
      <c r="AH2032" s="19" t="s">
        <v>8336</v>
      </c>
      <c r="AI2032" s="19" t="s">
        <v>8302</v>
      </c>
      <c r="AJ2032" s="19" t="s">
        <v>8302</v>
      </c>
      <c r="AK2032" s="19" t="str">
        <v>tier - 1</v>
      </c>
      <c r="AL2032" s="19" t="str">
        <v>tier - 1</v>
      </c>
      <c r="AT2032" s="19" t="s">
        <v>8315</v>
      </c>
      <c r="AU2032" s="19" t="str">
        <v>R1012</v>
      </c>
      <c r="BD2032" s="39">
        <v>1972</v>
      </c>
      <c r="BE2032" s="19" t="str">
        <f t="shared" si="346"/>
        <v>Jul</v>
      </c>
      <c r="BF2032" s="19">
        <v>24</v>
      </c>
      <c r="BG2032" s="40">
        <f t="shared" si="347"/>
        <v>26504</v>
      </c>
      <c r="BM2032" s="39">
        <v>2004</v>
      </c>
      <c r="BN2032" s="19" t="str">
        <f t="shared" si="348"/>
        <v>Jun</v>
      </c>
      <c r="BO2032" s="19">
        <v>1</v>
      </c>
      <c r="BP2032" s="40">
        <f t="shared" si="345"/>
        <v>38139</v>
      </c>
      <c r="BQ2032" s="19">
        <f ca="1" t="shared" si="349"/>
        <v>21</v>
      </c>
      <c r="BU2032" s="19">
        <v>30328.27</v>
      </c>
      <c r="BV2032" s="41">
        <v>30328.27</v>
      </c>
    </row>
    <row r="2033" spans="1:74">
      <c r="A2033" s="19" t="s">
        <v>7263</v>
      </c>
      <c r="B2033" s="39">
        <v>1999</v>
      </c>
      <c r="C2033" s="19">
        <f t="shared" si="342"/>
        <v>1999</v>
      </c>
      <c r="D2033" s="19" t="s">
        <v>8310</v>
      </c>
      <c r="E2033" s="19" t="str">
        <f t="shared" si="341"/>
        <v>Sep</v>
      </c>
      <c r="F2033" s="19">
        <v>21</v>
      </c>
      <c r="G2033" s="40">
        <f t="shared" si="343"/>
        <v>36424</v>
      </c>
      <c r="H2033" s="19">
        <v>0</v>
      </c>
      <c r="I2033" s="19">
        <v>30697.71</v>
      </c>
      <c r="J2033" s="41">
        <v>30697.71</v>
      </c>
      <c r="K2033" s="19" t="s">
        <v>8302</v>
      </c>
      <c r="L2033" s="19" t="str">
        <v>tier - 1</v>
      </c>
      <c r="M2033" s="19" t="s">
        <v>8297</v>
      </c>
      <c r="N2033" s="19" t="str">
        <v>tier - 2</v>
      </c>
      <c r="O2033" s="19" t="s">
        <v>8330</v>
      </c>
      <c r="P2033" s="19" t="str">
        <v>R1011</v>
      </c>
      <c r="Q2033" s="19">
        <f ca="1" t="shared" si="344"/>
        <v>26</v>
      </c>
      <c r="R2033" s="29"/>
      <c r="U2033" s="19" t="s">
        <v>8328</v>
      </c>
      <c r="V2033" s="19" t="str">
        <f t="shared" si="350"/>
        <v>Aug</v>
      </c>
      <c r="X2033" s="19">
        <f t="shared" si="351"/>
        <v>1958</v>
      </c>
      <c r="AG2033" s="19" t="s">
        <v>7238</v>
      </c>
      <c r="AH2033" s="19" t="s">
        <v>8336</v>
      </c>
      <c r="AI2033" s="19" t="s">
        <v>8297</v>
      </c>
      <c r="AJ2033" s="19" t="s">
        <v>8297</v>
      </c>
      <c r="AK2033" s="19" t="str">
        <v>tier - 2</v>
      </c>
      <c r="AL2033" s="19" t="str">
        <v>tier - 2</v>
      </c>
      <c r="AT2033" s="19" t="s">
        <v>8330</v>
      </c>
      <c r="AU2033" s="19" t="str">
        <v>R1011</v>
      </c>
      <c r="BD2033" s="39">
        <v>2004</v>
      </c>
      <c r="BE2033" s="19" t="str">
        <f t="shared" si="346"/>
        <v>Jun</v>
      </c>
      <c r="BF2033" s="19">
        <v>1</v>
      </c>
      <c r="BG2033" s="40">
        <f t="shared" si="347"/>
        <v>38139</v>
      </c>
      <c r="BM2033" s="39">
        <v>1969</v>
      </c>
      <c r="BN2033" s="19" t="str">
        <f t="shared" si="348"/>
        <v>Jul</v>
      </c>
      <c r="BO2033" s="19">
        <v>30</v>
      </c>
      <c r="BP2033" s="40">
        <f t="shared" si="345"/>
        <v>25414</v>
      </c>
      <c r="BQ2033" s="19">
        <f ca="1" t="shared" si="349"/>
        <v>56</v>
      </c>
      <c r="BU2033" s="19">
        <v>30366.93</v>
      </c>
      <c r="BV2033" s="41">
        <v>30366.93</v>
      </c>
    </row>
    <row r="2034" spans="1:74">
      <c r="A2034" s="19" t="s">
        <v>7267</v>
      </c>
      <c r="B2034" s="39">
        <v>1983</v>
      </c>
      <c r="C2034" s="19">
        <f t="shared" si="342"/>
        <v>1983</v>
      </c>
      <c r="D2034" s="19" t="s">
        <v>8326</v>
      </c>
      <c r="E2034" s="19" t="str">
        <f t="shared" si="341"/>
        <v>Dec</v>
      </c>
      <c r="F2034" s="19">
        <v>21</v>
      </c>
      <c r="G2034" s="40">
        <f t="shared" si="343"/>
        <v>30671</v>
      </c>
      <c r="H2034" s="19">
        <v>3</v>
      </c>
      <c r="I2034" s="19">
        <v>30724.44</v>
      </c>
      <c r="J2034" s="41">
        <v>30724.44</v>
      </c>
      <c r="K2034" s="19" t="s">
        <v>8297</v>
      </c>
      <c r="L2034" s="19" t="str">
        <v>tier - 2</v>
      </c>
      <c r="M2034" s="19" t="s">
        <v>8298</v>
      </c>
      <c r="N2034" s="19" t="str">
        <v>tier - 3</v>
      </c>
      <c r="O2034" s="19" t="s">
        <v>8330</v>
      </c>
      <c r="P2034" s="19" t="str">
        <v>R1011</v>
      </c>
      <c r="Q2034" s="19">
        <f ca="1" t="shared" si="344"/>
        <v>41</v>
      </c>
      <c r="R2034" s="29"/>
      <c r="U2034" s="19" t="s">
        <v>8310</v>
      </c>
      <c r="V2034" s="19" t="str">
        <f t="shared" si="350"/>
        <v>Sep</v>
      </c>
      <c r="X2034" s="19">
        <f t="shared" si="351"/>
        <v>1963</v>
      </c>
      <c r="AG2034" s="19" t="s">
        <v>7240</v>
      </c>
      <c r="AH2034" s="19" t="s">
        <v>8336</v>
      </c>
      <c r="AI2034" s="19" t="s">
        <v>8297</v>
      </c>
      <c r="AJ2034" s="19" t="s">
        <v>8297</v>
      </c>
      <c r="AK2034" s="19" t="str">
        <v>tier - 2</v>
      </c>
      <c r="AL2034" s="19" t="str">
        <v>tier - 2</v>
      </c>
      <c r="AT2034" s="19" t="s">
        <v>8330</v>
      </c>
      <c r="AU2034" s="19" t="str">
        <v>R1011</v>
      </c>
      <c r="BD2034" s="39">
        <v>1969</v>
      </c>
      <c r="BE2034" s="19" t="str">
        <f t="shared" si="346"/>
        <v>Jul</v>
      </c>
      <c r="BF2034" s="19">
        <v>30</v>
      </c>
      <c r="BG2034" s="40">
        <f t="shared" si="347"/>
        <v>25414</v>
      </c>
      <c r="BM2034" s="39">
        <v>1976</v>
      </c>
      <c r="BN2034" s="19" t="str">
        <f t="shared" si="348"/>
        <v>Sep</v>
      </c>
      <c r="BO2034" s="19">
        <v>3</v>
      </c>
      <c r="BP2034" s="40">
        <f t="shared" si="345"/>
        <v>28006</v>
      </c>
      <c r="BQ2034" s="19">
        <f ca="1" t="shared" si="349"/>
        <v>49</v>
      </c>
      <c r="BU2034" s="19">
        <v>30409.53</v>
      </c>
      <c r="BV2034" s="41">
        <v>30409.53</v>
      </c>
    </row>
    <row r="2035" spans="1:74">
      <c r="A2035" s="19" t="s">
        <v>7270</v>
      </c>
      <c r="B2035" s="39">
        <v>1988</v>
      </c>
      <c r="C2035" s="19">
        <f t="shared" si="342"/>
        <v>1988</v>
      </c>
      <c r="D2035" s="19" t="s">
        <v>8310</v>
      </c>
      <c r="E2035" s="19" t="str">
        <f t="shared" si="341"/>
        <v>Sep</v>
      </c>
      <c r="F2035" s="19">
        <v>5</v>
      </c>
      <c r="G2035" s="40">
        <f t="shared" si="343"/>
        <v>32391</v>
      </c>
      <c r="H2035" s="19">
        <v>3</v>
      </c>
      <c r="I2035" s="19">
        <v>30763.01</v>
      </c>
      <c r="J2035" s="41">
        <v>30763.01</v>
      </c>
      <c r="K2035" s="19" t="s">
        <v>8297</v>
      </c>
      <c r="L2035" s="19" t="str">
        <v>tier - 2</v>
      </c>
      <c r="M2035" s="19" t="s">
        <v>8302</v>
      </c>
      <c r="N2035" s="19" t="str">
        <v>tier - 1</v>
      </c>
      <c r="O2035" s="19" t="s">
        <v>8330</v>
      </c>
      <c r="P2035" s="19" t="str">
        <v>R1011</v>
      </c>
      <c r="Q2035" s="19">
        <f ca="1" t="shared" si="344"/>
        <v>37</v>
      </c>
      <c r="R2035" s="29"/>
      <c r="U2035" s="19" t="s">
        <v>8310</v>
      </c>
      <c r="V2035" s="19" t="str">
        <f t="shared" si="350"/>
        <v>Sep</v>
      </c>
      <c r="X2035" s="19">
        <f t="shared" si="351"/>
        <v>1962</v>
      </c>
      <c r="AG2035" s="19" t="s">
        <v>7244</v>
      </c>
      <c r="AH2035" s="19" t="s">
        <v>8336</v>
      </c>
      <c r="AI2035" s="19" t="s">
        <v>8297</v>
      </c>
      <c r="AJ2035" s="19" t="s">
        <v>8298</v>
      </c>
      <c r="AK2035" s="19" t="str">
        <v>tier - 2</v>
      </c>
      <c r="AL2035" s="19" t="str">
        <v>tier - 3</v>
      </c>
      <c r="AT2035" s="19" t="s">
        <v>8315</v>
      </c>
      <c r="AU2035" s="19" t="str">
        <v>R1012</v>
      </c>
      <c r="BD2035" s="39">
        <v>1976</v>
      </c>
      <c r="BE2035" s="19" t="str">
        <f t="shared" si="346"/>
        <v>Sep</v>
      </c>
      <c r="BF2035" s="19">
        <v>3</v>
      </c>
      <c r="BG2035" s="40">
        <f t="shared" si="347"/>
        <v>28006</v>
      </c>
      <c r="BM2035" s="39">
        <v>1998</v>
      </c>
      <c r="BN2035" s="19" t="str">
        <f t="shared" si="348"/>
        <v>Oct</v>
      </c>
      <c r="BO2035" s="19">
        <v>28</v>
      </c>
      <c r="BP2035" s="40">
        <f t="shared" si="345"/>
        <v>36096</v>
      </c>
      <c r="BQ2035" s="19">
        <f ca="1" t="shared" si="349"/>
        <v>27</v>
      </c>
      <c r="BU2035" s="19">
        <v>30422.03</v>
      </c>
      <c r="BV2035" s="41">
        <v>30422.03</v>
      </c>
    </row>
    <row r="2036" spans="1:74">
      <c r="A2036" s="19" t="s">
        <v>7274</v>
      </c>
      <c r="B2036" s="39">
        <v>1961</v>
      </c>
      <c r="C2036" s="19">
        <f t="shared" si="342"/>
        <v>1961</v>
      </c>
      <c r="D2036" s="19" t="s">
        <v>8310</v>
      </c>
      <c r="E2036" s="19" t="str">
        <f t="shared" si="341"/>
        <v>Sep</v>
      </c>
      <c r="F2036" s="19">
        <v>9</v>
      </c>
      <c r="G2036" s="40">
        <f t="shared" si="343"/>
        <v>22533</v>
      </c>
      <c r="H2036" s="19">
        <v>3</v>
      </c>
      <c r="I2036" s="19">
        <v>30942.19</v>
      </c>
      <c r="J2036" s="41">
        <v>30942.19</v>
      </c>
      <c r="K2036" s="19" t="s">
        <v>8297</v>
      </c>
      <c r="L2036" s="19" t="str">
        <v>tier - 2</v>
      </c>
      <c r="M2036" s="19" t="s">
        <v>8297</v>
      </c>
      <c r="N2036" s="19" t="str">
        <v>tier - 2</v>
      </c>
      <c r="O2036" s="19" t="s">
        <v>8299</v>
      </c>
      <c r="P2036" s="19" t="str">
        <v>R1013</v>
      </c>
      <c r="Q2036" s="19">
        <f ca="1" t="shared" si="344"/>
        <v>64</v>
      </c>
      <c r="R2036" s="29"/>
      <c r="U2036" s="19" t="s">
        <v>8296</v>
      </c>
      <c r="V2036" s="19" t="str">
        <f t="shared" si="350"/>
        <v>Jul</v>
      </c>
      <c r="X2036" s="19">
        <f t="shared" si="351"/>
        <v>1972</v>
      </c>
      <c r="AG2036" s="19" t="s">
        <v>7248</v>
      </c>
      <c r="AH2036" s="19" t="s">
        <v>8336</v>
      </c>
      <c r="AI2036" s="19" t="s">
        <v>8297</v>
      </c>
      <c r="AJ2036" s="19" t="s">
        <v>8298</v>
      </c>
      <c r="AK2036" s="19" t="str">
        <v>tier - 2</v>
      </c>
      <c r="AL2036" s="19" t="str">
        <v>tier - 3</v>
      </c>
      <c r="AT2036" s="19" t="s">
        <v>8330</v>
      </c>
      <c r="AU2036" s="19" t="str">
        <v>R1011</v>
      </c>
      <c r="BD2036" s="39">
        <v>1998</v>
      </c>
      <c r="BE2036" s="19" t="str">
        <f t="shared" si="346"/>
        <v>Oct</v>
      </c>
      <c r="BF2036" s="19">
        <v>28</v>
      </c>
      <c r="BG2036" s="40">
        <f t="shared" si="347"/>
        <v>36096</v>
      </c>
      <c r="BM2036" s="39">
        <v>1983</v>
      </c>
      <c r="BN2036" s="19" t="str">
        <f t="shared" si="348"/>
        <v>Sep</v>
      </c>
      <c r="BO2036" s="19">
        <v>3</v>
      </c>
      <c r="BP2036" s="40">
        <f t="shared" si="345"/>
        <v>30562</v>
      </c>
      <c r="BQ2036" s="19">
        <f ca="1" t="shared" si="349"/>
        <v>42</v>
      </c>
      <c r="BU2036" s="19">
        <v>30457.37</v>
      </c>
      <c r="BV2036" s="41">
        <v>30457.37</v>
      </c>
    </row>
    <row r="2037" spans="1:74">
      <c r="A2037" s="19" t="s">
        <v>7278</v>
      </c>
      <c r="B2037" s="39">
        <v>2004</v>
      </c>
      <c r="C2037" s="19">
        <f t="shared" si="342"/>
        <v>2004</v>
      </c>
      <c r="D2037" s="19" t="s">
        <v>8301</v>
      </c>
      <c r="E2037" s="19" t="str">
        <f t="shared" si="341"/>
        <v>Nov</v>
      </c>
      <c r="F2037" s="19">
        <v>9</v>
      </c>
      <c r="G2037" s="40">
        <f t="shared" si="343"/>
        <v>38300</v>
      </c>
      <c r="H2037" s="19">
        <v>0</v>
      </c>
      <c r="I2037" s="19">
        <v>31196.61</v>
      </c>
      <c r="J2037" s="41">
        <v>31196.61</v>
      </c>
      <c r="K2037" s="19" t="s">
        <v>8297</v>
      </c>
      <c r="L2037" s="19" t="str">
        <v>tier - 2</v>
      </c>
      <c r="M2037" s="19" t="s">
        <v>8302</v>
      </c>
      <c r="N2037" s="19" t="str">
        <v>tier - 1</v>
      </c>
      <c r="O2037" s="19" t="s">
        <v>8330</v>
      </c>
      <c r="P2037" s="19" t="str">
        <v>R1011</v>
      </c>
      <c r="Q2037" s="19">
        <f ca="1" t="shared" si="344"/>
        <v>20</v>
      </c>
      <c r="R2037" s="29"/>
      <c r="U2037" s="19" t="s">
        <v>8303</v>
      </c>
      <c r="V2037" s="19" t="str">
        <f t="shared" si="350"/>
        <v>Jun</v>
      </c>
      <c r="X2037" s="19">
        <f t="shared" si="351"/>
        <v>2004</v>
      </c>
      <c r="AG2037" s="19" t="s">
        <v>7252</v>
      </c>
      <c r="AH2037" s="19" t="s">
        <v>8336</v>
      </c>
      <c r="AI2037" s="19" t="s">
        <v>8297</v>
      </c>
      <c r="AJ2037" s="19" t="s">
        <v>8302</v>
      </c>
      <c r="AK2037" s="19" t="str">
        <v>tier - 2</v>
      </c>
      <c r="AL2037" s="19" t="str">
        <v>tier - 1</v>
      </c>
      <c r="AT2037" s="19" t="s">
        <v>8315</v>
      </c>
      <c r="AU2037" s="19" t="str">
        <v>R1012</v>
      </c>
      <c r="BD2037" s="39">
        <v>1983</v>
      </c>
      <c r="BE2037" s="19" t="str">
        <f t="shared" si="346"/>
        <v>Sep</v>
      </c>
      <c r="BF2037" s="19">
        <v>3</v>
      </c>
      <c r="BG2037" s="40">
        <f t="shared" si="347"/>
        <v>30562</v>
      </c>
      <c r="BM2037" s="39">
        <v>1986</v>
      </c>
      <c r="BN2037" s="19" t="str">
        <f t="shared" si="348"/>
        <v>Aug</v>
      </c>
      <c r="BO2037" s="19">
        <v>10</v>
      </c>
      <c r="BP2037" s="40">
        <f t="shared" si="345"/>
        <v>31634</v>
      </c>
      <c r="BQ2037" s="19">
        <f ca="1" t="shared" si="349"/>
        <v>39</v>
      </c>
      <c r="BU2037" s="19">
        <v>30530.5</v>
      </c>
      <c r="BV2037" s="41">
        <v>30530.5</v>
      </c>
    </row>
    <row r="2038" spans="1:74">
      <c r="A2038" s="19" t="s">
        <v>7281</v>
      </c>
      <c r="B2038" s="39">
        <v>2000</v>
      </c>
      <c r="C2038" s="19">
        <f t="shared" si="342"/>
        <v>2000</v>
      </c>
      <c r="D2038" s="19" t="s">
        <v>8296</v>
      </c>
      <c r="E2038" s="19" t="str">
        <f t="shared" si="341"/>
        <v>Jul</v>
      </c>
      <c r="F2038" s="19">
        <v>22</v>
      </c>
      <c r="G2038" s="40">
        <f t="shared" si="343"/>
        <v>36729</v>
      </c>
      <c r="H2038" s="19">
        <v>0</v>
      </c>
      <c r="I2038" s="19">
        <v>31234.56</v>
      </c>
      <c r="J2038" s="41">
        <v>31234.56</v>
      </c>
      <c r="K2038" s="19" t="s">
        <v>8302</v>
      </c>
      <c r="L2038" s="19" t="str">
        <v>tier - 1</v>
      </c>
      <c r="M2038" s="19" t="s">
        <v>8302</v>
      </c>
      <c r="N2038" s="19" t="str">
        <v>tier - 1</v>
      </c>
      <c r="O2038" s="19" t="s">
        <v>8330</v>
      </c>
      <c r="P2038" s="19" t="str">
        <v>R1011</v>
      </c>
      <c r="Q2038" s="19">
        <f ca="1" t="shared" si="344"/>
        <v>25</v>
      </c>
      <c r="R2038" s="29"/>
      <c r="U2038" s="19" t="s">
        <v>8296</v>
      </c>
      <c r="V2038" s="19" t="str">
        <f t="shared" si="350"/>
        <v>Jul</v>
      </c>
      <c r="X2038" s="19">
        <f t="shared" si="351"/>
        <v>1969</v>
      </c>
      <c r="AG2038" s="19" t="s">
        <v>7256</v>
      </c>
      <c r="AH2038" s="19" t="s">
        <v>8336</v>
      </c>
      <c r="AI2038" s="19" t="s">
        <v>8297</v>
      </c>
      <c r="AJ2038" s="19" t="s">
        <v>8302</v>
      </c>
      <c r="AK2038" s="19" t="str">
        <v>tier - 2</v>
      </c>
      <c r="AL2038" s="19" t="str">
        <v>tier - 1</v>
      </c>
      <c r="AT2038" s="19" t="s">
        <v>8330</v>
      </c>
      <c r="AU2038" s="19" t="str">
        <v>R1011</v>
      </c>
      <c r="BD2038" s="39">
        <v>1986</v>
      </c>
      <c r="BE2038" s="19" t="str">
        <f t="shared" si="346"/>
        <v>Aug</v>
      </c>
      <c r="BF2038" s="19">
        <v>10</v>
      </c>
      <c r="BG2038" s="40">
        <f t="shared" si="347"/>
        <v>31634</v>
      </c>
      <c r="BM2038" s="39">
        <v>1970</v>
      </c>
      <c r="BN2038" s="19" t="str">
        <f t="shared" si="348"/>
        <v>Nov</v>
      </c>
      <c r="BO2038" s="19">
        <v>11</v>
      </c>
      <c r="BP2038" s="40">
        <f t="shared" si="345"/>
        <v>25883</v>
      </c>
      <c r="BQ2038" s="19">
        <f ca="1" t="shared" si="349"/>
        <v>54</v>
      </c>
      <c r="BU2038" s="19">
        <v>30625.65</v>
      </c>
      <c r="BV2038" s="41">
        <v>30625.65</v>
      </c>
    </row>
    <row r="2039" spans="1:74">
      <c r="A2039" s="19" t="s">
        <v>7285</v>
      </c>
      <c r="B2039" s="39">
        <v>1968</v>
      </c>
      <c r="C2039" s="19">
        <f t="shared" si="342"/>
        <v>1968</v>
      </c>
      <c r="D2039" s="19" t="s">
        <v>8296</v>
      </c>
      <c r="E2039" s="19" t="str">
        <f t="shared" si="341"/>
        <v>Jul</v>
      </c>
      <c r="F2039" s="19">
        <v>9</v>
      </c>
      <c r="G2039" s="40">
        <f t="shared" si="343"/>
        <v>25028</v>
      </c>
      <c r="H2039" s="19">
        <v>0</v>
      </c>
      <c r="I2039" s="19">
        <v>31322.53</v>
      </c>
      <c r="J2039" s="41">
        <v>31322.53</v>
      </c>
      <c r="K2039" s="19" t="s">
        <v>8297</v>
      </c>
      <c r="L2039" s="19" t="str">
        <v>tier - 2</v>
      </c>
      <c r="M2039" s="19" t="s">
        <v>8302</v>
      </c>
      <c r="N2039" s="19" t="str">
        <v>tier - 1</v>
      </c>
      <c r="O2039" s="19" t="s">
        <v>8330</v>
      </c>
      <c r="P2039" s="19" t="str">
        <v>R1011</v>
      </c>
      <c r="Q2039" s="19">
        <f ca="1" t="shared" si="344"/>
        <v>57</v>
      </c>
      <c r="R2039" s="29"/>
      <c r="U2039" s="19" t="s">
        <v>8310</v>
      </c>
      <c r="V2039" s="19" t="str">
        <f t="shared" si="350"/>
        <v>Sep</v>
      </c>
      <c r="X2039" s="19">
        <f t="shared" si="351"/>
        <v>1976</v>
      </c>
      <c r="AG2039" s="19" t="s">
        <v>7260</v>
      </c>
      <c r="AH2039" s="19" t="s">
        <v>8336</v>
      </c>
      <c r="AI2039" s="19" t="s">
        <v>8297</v>
      </c>
      <c r="AJ2039" s="19" t="s">
        <v>8298</v>
      </c>
      <c r="AK2039" s="19" t="str">
        <v>tier - 2</v>
      </c>
      <c r="AL2039" s="19" t="str">
        <v>tier - 3</v>
      </c>
      <c r="AT2039" s="19" t="s">
        <v>8330</v>
      </c>
      <c r="AU2039" s="19" t="str">
        <v>R1011</v>
      </c>
      <c r="BD2039" s="39">
        <v>1970</v>
      </c>
      <c r="BE2039" s="19" t="str">
        <f t="shared" si="346"/>
        <v>Nov</v>
      </c>
      <c r="BF2039" s="19">
        <v>11</v>
      </c>
      <c r="BG2039" s="40">
        <f t="shared" si="347"/>
        <v>25883</v>
      </c>
      <c r="BM2039" s="39">
        <v>1999</v>
      </c>
      <c r="BN2039" s="19" t="str">
        <f t="shared" si="348"/>
        <v>Sep</v>
      </c>
      <c r="BO2039" s="19">
        <v>21</v>
      </c>
      <c r="BP2039" s="40">
        <f t="shared" si="345"/>
        <v>36424</v>
      </c>
      <c r="BQ2039" s="19">
        <f ca="1" t="shared" si="349"/>
        <v>26</v>
      </c>
      <c r="BU2039" s="19">
        <v>30697.71</v>
      </c>
      <c r="BV2039" s="41">
        <v>30697.71</v>
      </c>
    </row>
    <row r="2040" spans="1:74">
      <c r="A2040" s="19" t="s">
        <v>7288</v>
      </c>
      <c r="B2040" s="39">
        <v>1995</v>
      </c>
      <c r="C2040" s="19">
        <f t="shared" si="342"/>
        <v>1995</v>
      </c>
      <c r="D2040" s="19" t="s">
        <v>8310</v>
      </c>
      <c r="E2040" s="19" t="str">
        <f t="shared" si="341"/>
        <v>Sep</v>
      </c>
      <c r="F2040" s="19">
        <v>27</v>
      </c>
      <c r="G2040" s="40">
        <f t="shared" si="343"/>
        <v>34969</v>
      </c>
      <c r="H2040" s="19">
        <v>0</v>
      </c>
      <c r="I2040" s="19">
        <v>31328.27</v>
      </c>
      <c r="J2040" s="41">
        <v>31328.27</v>
      </c>
      <c r="K2040" s="19" t="s">
        <v>8297</v>
      </c>
      <c r="L2040" s="19" t="str">
        <v>tier - 2</v>
      </c>
      <c r="M2040" s="19" t="s">
        <v>8297</v>
      </c>
      <c r="N2040" s="19" t="str">
        <v>tier - 2</v>
      </c>
      <c r="O2040" s="19" t="s">
        <v>8330</v>
      </c>
      <c r="P2040" s="19" t="str">
        <v>R1011</v>
      </c>
      <c r="Q2040" s="19">
        <f ca="1" t="shared" si="344"/>
        <v>30</v>
      </c>
      <c r="R2040" s="29"/>
      <c r="U2040" s="19" t="s">
        <v>8329</v>
      </c>
      <c r="V2040" s="19" t="str">
        <f t="shared" si="350"/>
        <v>Oct</v>
      </c>
      <c r="X2040" s="19">
        <f t="shared" si="351"/>
        <v>1998</v>
      </c>
      <c r="AG2040" s="19" t="s">
        <v>7263</v>
      </c>
      <c r="AH2040" s="19" t="s">
        <v>8336</v>
      </c>
      <c r="AI2040" s="19" t="s">
        <v>8302</v>
      </c>
      <c r="AJ2040" s="19" t="s">
        <v>8297</v>
      </c>
      <c r="AK2040" s="19" t="str">
        <v>tier - 1</v>
      </c>
      <c r="AL2040" s="19" t="str">
        <v>tier - 2</v>
      </c>
      <c r="AT2040" s="19" t="s">
        <v>8330</v>
      </c>
      <c r="AU2040" s="19" t="str">
        <v>R1011</v>
      </c>
      <c r="BD2040" s="39">
        <v>1999</v>
      </c>
      <c r="BE2040" s="19" t="str">
        <f t="shared" si="346"/>
        <v>Sep</v>
      </c>
      <c r="BF2040" s="19">
        <v>21</v>
      </c>
      <c r="BG2040" s="40">
        <f t="shared" si="347"/>
        <v>36424</v>
      </c>
      <c r="BM2040" s="39">
        <v>1983</v>
      </c>
      <c r="BN2040" s="19" t="str">
        <f t="shared" si="348"/>
        <v>Dec</v>
      </c>
      <c r="BO2040" s="19">
        <v>21</v>
      </c>
      <c r="BP2040" s="40">
        <f t="shared" si="345"/>
        <v>30671</v>
      </c>
      <c r="BQ2040" s="19">
        <f ca="1" t="shared" si="349"/>
        <v>41</v>
      </c>
      <c r="BU2040" s="19">
        <v>30724.44</v>
      </c>
      <c r="BV2040" s="41">
        <v>30724.44</v>
      </c>
    </row>
    <row r="2041" spans="1:74">
      <c r="A2041" s="19" t="s">
        <v>7292</v>
      </c>
      <c r="B2041" s="39">
        <v>1974</v>
      </c>
      <c r="C2041" s="19">
        <f t="shared" si="342"/>
        <v>1974</v>
      </c>
      <c r="D2041" s="19" t="s">
        <v>8329</v>
      </c>
      <c r="E2041" s="19" t="str">
        <f t="shared" si="341"/>
        <v>Oct</v>
      </c>
      <c r="F2041" s="19">
        <v>8</v>
      </c>
      <c r="G2041" s="40">
        <f t="shared" si="343"/>
        <v>27310</v>
      </c>
      <c r="H2041" s="19">
        <v>0</v>
      </c>
      <c r="I2041" s="19">
        <v>31368.81</v>
      </c>
      <c r="J2041" s="41">
        <v>31368.81</v>
      </c>
      <c r="K2041" s="19" t="s">
        <v>8297</v>
      </c>
      <c r="L2041" s="19" t="str">
        <v>tier - 2</v>
      </c>
      <c r="M2041" s="19" t="s">
        <v>8298</v>
      </c>
      <c r="N2041" s="19" t="str">
        <v>tier - 3</v>
      </c>
      <c r="O2041" s="19" t="s">
        <v>8330</v>
      </c>
      <c r="P2041" s="19" t="str">
        <v>R1011</v>
      </c>
      <c r="Q2041" s="19">
        <f ca="1" t="shared" si="344"/>
        <v>51</v>
      </c>
      <c r="R2041" s="29"/>
      <c r="U2041" s="19" t="s">
        <v>8310</v>
      </c>
      <c r="V2041" s="19" t="str">
        <f t="shared" si="350"/>
        <v>Sep</v>
      </c>
      <c r="X2041" s="19">
        <f t="shared" si="351"/>
        <v>1983</v>
      </c>
      <c r="AG2041" s="19" t="s">
        <v>7267</v>
      </c>
      <c r="AH2041" s="19" t="s">
        <v>8336</v>
      </c>
      <c r="AI2041" s="19" t="s">
        <v>8297</v>
      </c>
      <c r="AJ2041" s="19" t="s">
        <v>8298</v>
      </c>
      <c r="AK2041" s="19" t="str">
        <v>tier - 2</v>
      </c>
      <c r="AL2041" s="19" t="str">
        <v>tier - 3</v>
      </c>
      <c r="AT2041" s="19" t="s">
        <v>8330</v>
      </c>
      <c r="AU2041" s="19" t="str">
        <v>R1011</v>
      </c>
      <c r="BD2041" s="39">
        <v>1983</v>
      </c>
      <c r="BE2041" s="19" t="str">
        <f t="shared" si="346"/>
        <v>Dec</v>
      </c>
      <c r="BF2041" s="19">
        <v>21</v>
      </c>
      <c r="BG2041" s="40">
        <f t="shared" si="347"/>
        <v>30671</v>
      </c>
      <c r="BM2041" s="39">
        <v>1988</v>
      </c>
      <c r="BN2041" s="19" t="str">
        <f t="shared" si="348"/>
        <v>Sep</v>
      </c>
      <c r="BO2041" s="19">
        <v>5</v>
      </c>
      <c r="BP2041" s="40">
        <f t="shared" si="345"/>
        <v>32391</v>
      </c>
      <c r="BQ2041" s="19">
        <f ca="1" t="shared" si="349"/>
        <v>37</v>
      </c>
      <c r="BU2041" s="19">
        <v>30763.01</v>
      </c>
      <c r="BV2041" s="41">
        <v>30763.01</v>
      </c>
    </row>
    <row r="2042" spans="1:74">
      <c r="A2042" s="19" t="s">
        <v>7296</v>
      </c>
      <c r="B2042" s="39">
        <v>1975</v>
      </c>
      <c r="C2042" s="19">
        <f t="shared" si="342"/>
        <v>1975</v>
      </c>
      <c r="D2042" s="19" t="s">
        <v>8329</v>
      </c>
      <c r="E2042" s="19" t="str">
        <f t="shared" si="341"/>
        <v>Oct</v>
      </c>
      <c r="F2042" s="19">
        <v>29</v>
      </c>
      <c r="G2042" s="40">
        <f t="shared" si="343"/>
        <v>27696</v>
      </c>
      <c r="H2042" s="19">
        <v>1</v>
      </c>
      <c r="I2042" s="19">
        <v>31591.82</v>
      </c>
      <c r="J2042" s="41">
        <v>31591.82</v>
      </c>
      <c r="K2042" s="19" t="s">
        <v>8297</v>
      </c>
      <c r="L2042" s="19" t="str">
        <v>tier - 2</v>
      </c>
      <c r="M2042" s="19" t="s">
        <v>8302</v>
      </c>
      <c r="N2042" s="19" t="str">
        <v>tier - 1</v>
      </c>
      <c r="O2042" s="19" t="s">
        <v>8330</v>
      </c>
      <c r="P2042" s="19" t="str">
        <v>R1011</v>
      </c>
      <c r="Q2042" s="19">
        <f ca="1" t="shared" si="344"/>
        <v>50</v>
      </c>
      <c r="R2042" s="29"/>
      <c r="U2042" s="19" t="s">
        <v>8328</v>
      </c>
      <c r="V2042" s="19" t="str">
        <f t="shared" si="350"/>
        <v>Aug</v>
      </c>
      <c r="X2042" s="19">
        <f t="shared" si="351"/>
        <v>1986</v>
      </c>
      <c r="AG2042" s="19" t="s">
        <v>7270</v>
      </c>
      <c r="AH2042" s="19" t="s">
        <v>8336</v>
      </c>
      <c r="AI2042" s="19" t="s">
        <v>8297</v>
      </c>
      <c r="AJ2042" s="19" t="s">
        <v>8302</v>
      </c>
      <c r="AK2042" s="19" t="str">
        <v>tier - 2</v>
      </c>
      <c r="AL2042" s="19" t="str">
        <v>tier - 1</v>
      </c>
      <c r="AT2042" s="19" t="s">
        <v>8330</v>
      </c>
      <c r="AU2042" s="19" t="str">
        <v>R1011</v>
      </c>
      <c r="BD2042" s="39">
        <v>1988</v>
      </c>
      <c r="BE2042" s="19" t="str">
        <f t="shared" si="346"/>
        <v>Sep</v>
      </c>
      <c r="BF2042" s="19">
        <v>5</v>
      </c>
      <c r="BG2042" s="40">
        <f t="shared" si="347"/>
        <v>32391</v>
      </c>
      <c r="BM2042" s="39">
        <v>1961</v>
      </c>
      <c r="BN2042" s="19" t="str">
        <f t="shared" si="348"/>
        <v>Sep</v>
      </c>
      <c r="BO2042" s="19">
        <v>9</v>
      </c>
      <c r="BP2042" s="40">
        <f t="shared" si="345"/>
        <v>22533</v>
      </c>
      <c r="BQ2042" s="19">
        <f ca="1" t="shared" si="349"/>
        <v>64</v>
      </c>
      <c r="BU2042" s="19">
        <v>30942.19</v>
      </c>
      <c r="BV2042" s="41">
        <v>30942.19</v>
      </c>
    </row>
    <row r="2043" spans="1:74">
      <c r="A2043" s="19" t="s">
        <v>7299</v>
      </c>
      <c r="B2043" s="39">
        <v>1960</v>
      </c>
      <c r="C2043" s="19">
        <f t="shared" si="342"/>
        <v>1960</v>
      </c>
      <c r="D2043" s="19" t="s">
        <v>8326</v>
      </c>
      <c r="E2043" s="19" t="str">
        <f t="shared" si="341"/>
        <v>Dec</v>
      </c>
      <c r="F2043" s="19">
        <v>13</v>
      </c>
      <c r="G2043" s="40">
        <f t="shared" si="343"/>
        <v>22263</v>
      </c>
      <c r="H2043" s="19">
        <v>1</v>
      </c>
      <c r="I2043" s="19">
        <v>31620</v>
      </c>
      <c r="J2043" s="41">
        <v>31620</v>
      </c>
      <c r="K2043" s="19" t="s">
        <v>8297</v>
      </c>
      <c r="L2043" s="19" t="str">
        <v>tier - 2</v>
      </c>
      <c r="M2043" s="19" t="s">
        <v>8302</v>
      </c>
      <c r="N2043" s="19" t="str">
        <v>tier - 1</v>
      </c>
      <c r="O2043" s="19" t="s">
        <v>8337</v>
      </c>
      <c r="P2043" s="19" t="str">
        <v>R1024</v>
      </c>
      <c r="Q2043" s="19">
        <f ca="1" t="shared" si="344"/>
        <v>64</v>
      </c>
      <c r="R2043" s="29"/>
      <c r="U2043" s="19" t="s">
        <v>8301</v>
      </c>
      <c r="V2043" s="19" t="str">
        <f t="shared" si="350"/>
        <v>Nov</v>
      </c>
      <c r="X2043" s="19">
        <f t="shared" si="351"/>
        <v>1970</v>
      </c>
      <c r="AG2043" s="19" t="s">
        <v>7274</v>
      </c>
      <c r="AH2043" s="19" t="s">
        <v>8336</v>
      </c>
      <c r="AI2043" s="19" t="s">
        <v>8297</v>
      </c>
      <c r="AJ2043" s="19" t="s">
        <v>8297</v>
      </c>
      <c r="AK2043" s="19" t="str">
        <v>tier - 2</v>
      </c>
      <c r="AL2043" s="19" t="str">
        <v>tier - 2</v>
      </c>
      <c r="AT2043" s="19" t="s">
        <v>8299</v>
      </c>
      <c r="AU2043" s="19" t="str">
        <v>R1013</v>
      </c>
      <c r="BD2043" s="39">
        <v>1961</v>
      </c>
      <c r="BE2043" s="19" t="str">
        <f t="shared" si="346"/>
        <v>Sep</v>
      </c>
      <c r="BF2043" s="19">
        <v>9</v>
      </c>
      <c r="BG2043" s="40">
        <f t="shared" si="347"/>
        <v>22533</v>
      </c>
      <c r="BM2043" s="39">
        <v>2004</v>
      </c>
      <c r="BN2043" s="19" t="str">
        <f t="shared" si="348"/>
        <v>Nov</v>
      </c>
      <c r="BO2043" s="19">
        <v>9</v>
      </c>
      <c r="BP2043" s="40">
        <f t="shared" si="345"/>
        <v>38300</v>
      </c>
      <c r="BQ2043" s="19">
        <f ca="1" t="shared" si="349"/>
        <v>20</v>
      </c>
      <c r="BU2043" s="19">
        <v>31196.61</v>
      </c>
      <c r="BV2043" s="41">
        <v>31196.61</v>
      </c>
    </row>
    <row r="2044" spans="1:74">
      <c r="A2044" s="19" t="s">
        <v>7302</v>
      </c>
      <c r="B2044" s="39">
        <v>1977</v>
      </c>
      <c r="C2044" s="19">
        <f t="shared" si="342"/>
        <v>1977</v>
      </c>
      <c r="D2044" s="19" t="s">
        <v>8329</v>
      </c>
      <c r="E2044" s="19" t="str">
        <f t="shared" si="341"/>
        <v>Oct</v>
      </c>
      <c r="F2044" s="19">
        <v>14</v>
      </c>
      <c r="G2044" s="40">
        <f t="shared" si="343"/>
        <v>28412</v>
      </c>
      <c r="H2044" s="19">
        <v>2</v>
      </c>
      <c r="I2044" s="19">
        <v>31736.7</v>
      </c>
      <c r="J2044" s="41">
        <v>31736.7</v>
      </c>
      <c r="K2044" s="19" t="s">
        <v>8297</v>
      </c>
      <c r="L2044" s="19" t="str">
        <v>tier - 2</v>
      </c>
      <c r="M2044" s="19" t="s">
        <v>8297</v>
      </c>
      <c r="N2044" s="19" t="str">
        <v>tier - 2</v>
      </c>
      <c r="O2044" s="19" t="s">
        <v>8315</v>
      </c>
      <c r="P2044" s="19" t="str">
        <v>R1012</v>
      </c>
      <c r="Q2044" s="19">
        <f ca="1" t="shared" si="344"/>
        <v>48</v>
      </c>
      <c r="R2044" s="29"/>
      <c r="U2044" s="19" t="s">
        <v>8310</v>
      </c>
      <c r="V2044" s="19" t="str">
        <f t="shared" si="350"/>
        <v>Sep</v>
      </c>
      <c r="X2044" s="19">
        <f t="shared" si="351"/>
        <v>1999</v>
      </c>
      <c r="AG2044" s="19" t="s">
        <v>7278</v>
      </c>
      <c r="AH2044" s="19" t="s">
        <v>8336</v>
      </c>
      <c r="AI2044" s="19" t="s">
        <v>8297</v>
      </c>
      <c r="AJ2044" s="19" t="s">
        <v>8302</v>
      </c>
      <c r="AK2044" s="19" t="str">
        <v>tier - 2</v>
      </c>
      <c r="AL2044" s="19" t="str">
        <v>tier - 1</v>
      </c>
      <c r="AT2044" s="19" t="s">
        <v>8330</v>
      </c>
      <c r="AU2044" s="19" t="str">
        <v>R1011</v>
      </c>
      <c r="BD2044" s="39">
        <v>2004</v>
      </c>
      <c r="BE2044" s="19" t="str">
        <f t="shared" si="346"/>
        <v>Nov</v>
      </c>
      <c r="BF2044" s="19">
        <v>9</v>
      </c>
      <c r="BG2044" s="40">
        <f t="shared" si="347"/>
        <v>38300</v>
      </c>
      <c r="BM2044" s="39">
        <v>2000</v>
      </c>
      <c r="BN2044" s="19" t="str">
        <f t="shared" si="348"/>
        <v>Jul</v>
      </c>
      <c r="BO2044" s="19">
        <v>22</v>
      </c>
      <c r="BP2044" s="40">
        <f t="shared" si="345"/>
        <v>36729</v>
      </c>
      <c r="BQ2044" s="19">
        <f ca="1" t="shared" si="349"/>
        <v>25</v>
      </c>
      <c r="BU2044" s="19">
        <v>31234.56</v>
      </c>
      <c r="BV2044" s="41">
        <v>31234.56</v>
      </c>
    </row>
    <row r="2045" spans="1:74">
      <c r="A2045" s="19" t="s">
        <v>7304</v>
      </c>
      <c r="B2045" s="39">
        <v>1984</v>
      </c>
      <c r="C2045" s="19">
        <f t="shared" si="342"/>
        <v>1984</v>
      </c>
      <c r="D2045" s="19" t="s">
        <v>8310</v>
      </c>
      <c r="E2045" s="19" t="str">
        <f t="shared" si="341"/>
        <v>Sep</v>
      </c>
      <c r="F2045" s="19">
        <v>10</v>
      </c>
      <c r="G2045" s="40">
        <f t="shared" si="343"/>
        <v>30935</v>
      </c>
      <c r="H2045" s="19">
        <v>3</v>
      </c>
      <c r="I2045" s="19">
        <v>31743.92</v>
      </c>
      <c r="J2045" s="41">
        <v>31743.92</v>
      </c>
      <c r="K2045" s="19" t="s">
        <v>8297</v>
      </c>
      <c r="L2045" s="19" t="str">
        <v>tier - 2</v>
      </c>
      <c r="M2045" s="19" t="s">
        <v>8302</v>
      </c>
      <c r="N2045" s="19" t="str">
        <v>tier - 1</v>
      </c>
      <c r="O2045" s="19" t="s">
        <v>8330</v>
      </c>
      <c r="P2045" s="19" t="str">
        <v>R1011</v>
      </c>
      <c r="Q2045" s="19">
        <f ca="1" t="shared" si="344"/>
        <v>41</v>
      </c>
      <c r="R2045" s="29"/>
      <c r="U2045" s="19" t="s">
        <v>8326</v>
      </c>
      <c r="V2045" s="19" t="str">
        <f t="shared" si="350"/>
        <v>Dec</v>
      </c>
      <c r="X2045" s="19">
        <f t="shared" si="351"/>
        <v>1983</v>
      </c>
      <c r="AG2045" s="19" t="s">
        <v>7281</v>
      </c>
      <c r="AH2045" s="19" t="s">
        <v>8336</v>
      </c>
      <c r="AI2045" s="19" t="s">
        <v>8302</v>
      </c>
      <c r="AJ2045" s="19" t="s">
        <v>8302</v>
      </c>
      <c r="AK2045" s="19" t="str">
        <v>tier - 1</v>
      </c>
      <c r="AL2045" s="19" t="str">
        <v>tier - 1</v>
      </c>
      <c r="AT2045" s="19" t="s">
        <v>8330</v>
      </c>
      <c r="AU2045" s="19" t="str">
        <v>R1011</v>
      </c>
      <c r="BD2045" s="39">
        <v>2000</v>
      </c>
      <c r="BE2045" s="19" t="str">
        <f t="shared" si="346"/>
        <v>Jul</v>
      </c>
      <c r="BF2045" s="19">
        <v>22</v>
      </c>
      <c r="BG2045" s="40">
        <f t="shared" si="347"/>
        <v>36729</v>
      </c>
      <c r="BM2045" s="39">
        <v>1968</v>
      </c>
      <c r="BN2045" s="19" t="str">
        <f t="shared" si="348"/>
        <v>Jul</v>
      </c>
      <c r="BO2045" s="19">
        <v>9</v>
      </c>
      <c r="BP2045" s="40">
        <f t="shared" si="345"/>
        <v>25028</v>
      </c>
      <c r="BQ2045" s="19">
        <f ca="1" t="shared" si="349"/>
        <v>57</v>
      </c>
      <c r="BU2045" s="19">
        <v>31322.53</v>
      </c>
      <c r="BV2045" s="41">
        <v>31322.53</v>
      </c>
    </row>
    <row r="2046" spans="1:74">
      <c r="A2046" s="19" t="s">
        <v>7308</v>
      </c>
      <c r="B2046" s="39">
        <v>1975</v>
      </c>
      <c r="C2046" s="19">
        <f t="shared" si="342"/>
        <v>1975</v>
      </c>
      <c r="D2046" s="19" t="s">
        <v>8310</v>
      </c>
      <c r="E2046" s="19" t="str">
        <f t="shared" si="341"/>
        <v>Sep</v>
      </c>
      <c r="F2046" s="19">
        <v>25</v>
      </c>
      <c r="G2046" s="40">
        <f t="shared" si="343"/>
        <v>27662</v>
      </c>
      <c r="H2046" s="19">
        <v>1</v>
      </c>
      <c r="I2046" s="19">
        <v>31897.1</v>
      </c>
      <c r="J2046" s="41">
        <v>31897.1</v>
      </c>
      <c r="K2046" s="19" t="s">
        <v>8297</v>
      </c>
      <c r="L2046" s="19" t="str">
        <v>tier - 2</v>
      </c>
      <c r="M2046" s="19" t="s">
        <v>8298</v>
      </c>
      <c r="N2046" s="19" t="str">
        <v>tier - 3</v>
      </c>
      <c r="O2046" s="19" t="s">
        <v>8330</v>
      </c>
      <c r="P2046" s="19" t="str">
        <v>R1011</v>
      </c>
      <c r="Q2046" s="19">
        <f ca="1" t="shared" si="344"/>
        <v>50</v>
      </c>
      <c r="R2046" s="29"/>
      <c r="U2046" s="19" t="s">
        <v>8310</v>
      </c>
      <c r="V2046" s="19" t="str">
        <f t="shared" si="350"/>
        <v>Sep</v>
      </c>
      <c r="X2046" s="19">
        <f t="shared" si="351"/>
        <v>1988</v>
      </c>
      <c r="AG2046" s="19" t="s">
        <v>7285</v>
      </c>
      <c r="AH2046" s="19" t="s">
        <v>8336</v>
      </c>
      <c r="AI2046" s="19" t="s">
        <v>8297</v>
      </c>
      <c r="AJ2046" s="19" t="s">
        <v>8302</v>
      </c>
      <c r="AK2046" s="19" t="str">
        <v>tier - 2</v>
      </c>
      <c r="AL2046" s="19" t="str">
        <v>tier - 1</v>
      </c>
      <c r="AT2046" s="19" t="s">
        <v>8330</v>
      </c>
      <c r="AU2046" s="19" t="str">
        <v>R1011</v>
      </c>
      <c r="BD2046" s="39">
        <v>1968</v>
      </c>
      <c r="BE2046" s="19" t="str">
        <f t="shared" si="346"/>
        <v>Jul</v>
      </c>
      <c r="BF2046" s="19">
        <v>9</v>
      </c>
      <c r="BG2046" s="40">
        <f t="shared" si="347"/>
        <v>25028</v>
      </c>
      <c r="BM2046" s="39">
        <v>1995</v>
      </c>
      <c r="BN2046" s="19" t="str">
        <f t="shared" si="348"/>
        <v>Sep</v>
      </c>
      <c r="BO2046" s="19">
        <v>27</v>
      </c>
      <c r="BP2046" s="40">
        <f t="shared" si="345"/>
        <v>34969</v>
      </c>
      <c r="BQ2046" s="19">
        <f ca="1" t="shared" si="349"/>
        <v>30</v>
      </c>
      <c r="BU2046" s="19">
        <v>31328.27</v>
      </c>
      <c r="BV2046" s="41">
        <v>31328.27</v>
      </c>
    </row>
    <row r="2047" spans="1:74">
      <c r="A2047" s="19" t="s">
        <v>7310</v>
      </c>
      <c r="B2047" s="39">
        <v>1972</v>
      </c>
      <c r="C2047" s="19">
        <f t="shared" si="342"/>
        <v>1972</v>
      </c>
      <c r="D2047" s="19" t="s">
        <v>8310</v>
      </c>
      <c r="E2047" s="19" t="str">
        <f t="shared" si="341"/>
        <v>Sep</v>
      </c>
      <c r="F2047" s="19">
        <v>21</v>
      </c>
      <c r="G2047" s="40">
        <f t="shared" si="343"/>
        <v>26563</v>
      </c>
      <c r="H2047" s="19">
        <v>0</v>
      </c>
      <c r="I2047" s="19">
        <v>31980.89</v>
      </c>
      <c r="J2047" s="41">
        <v>31980.89</v>
      </c>
      <c r="K2047" s="19" t="s">
        <v>8297</v>
      </c>
      <c r="L2047" s="19" t="str">
        <v>tier - 2</v>
      </c>
      <c r="M2047" s="19" t="s">
        <v>8302</v>
      </c>
      <c r="N2047" s="19" t="str">
        <v>tier - 1</v>
      </c>
      <c r="O2047" s="19" t="s">
        <v>8330</v>
      </c>
      <c r="P2047" s="19" t="str">
        <v>R1011</v>
      </c>
      <c r="Q2047" s="19">
        <f ca="1" t="shared" si="344"/>
        <v>53</v>
      </c>
      <c r="R2047" s="29"/>
      <c r="U2047" s="19" t="s">
        <v>8310</v>
      </c>
      <c r="V2047" s="19" t="str">
        <f t="shared" si="350"/>
        <v>Sep</v>
      </c>
      <c r="X2047" s="19">
        <f t="shared" si="351"/>
        <v>1961</v>
      </c>
      <c r="AG2047" s="19" t="s">
        <v>7288</v>
      </c>
      <c r="AH2047" s="19" t="s">
        <v>8336</v>
      </c>
      <c r="AI2047" s="19" t="s">
        <v>8297</v>
      </c>
      <c r="AJ2047" s="19" t="s">
        <v>8297</v>
      </c>
      <c r="AK2047" s="19" t="str">
        <v>tier - 2</v>
      </c>
      <c r="AL2047" s="19" t="str">
        <v>tier - 2</v>
      </c>
      <c r="AT2047" s="19" t="s">
        <v>8330</v>
      </c>
      <c r="AU2047" s="19" t="str">
        <v>R1011</v>
      </c>
      <c r="BD2047" s="39">
        <v>1995</v>
      </c>
      <c r="BE2047" s="19" t="str">
        <f t="shared" si="346"/>
        <v>Sep</v>
      </c>
      <c r="BF2047" s="19">
        <v>27</v>
      </c>
      <c r="BG2047" s="40">
        <f t="shared" si="347"/>
        <v>34969</v>
      </c>
      <c r="BM2047" s="39">
        <v>1974</v>
      </c>
      <c r="BN2047" s="19" t="str">
        <f t="shared" si="348"/>
        <v>Oct</v>
      </c>
      <c r="BO2047" s="19">
        <v>8</v>
      </c>
      <c r="BP2047" s="40">
        <f t="shared" si="345"/>
        <v>27310</v>
      </c>
      <c r="BQ2047" s="19">
        <f ca="1" t="shared" si="349"/>
        <v>51</v>
      </c>
      <c r="BU2047" s="19">
        <v>31368.81</v>
      </c>
      <c r="BV2047" s="41">
        <v>31368.81</v>
      </c>
    </row>
    <row r="2048" spans="1:74">
      <c r="A2048" s="19" t="s">
        <v>7314</v>
      </c>
      <c r="B2048" s="39">
        <v>1993</v>
      </c>
      <c r="C2048" s="19">
        <f t="shared" si="342"/>
        <v>1993</v>
      </c>
      <c r="D2048" s="19" t="s">
        <v>8310</v>
      </c>
      <c r="E2048" s="19" t="str">
        <f t="shared" si="341"/>
        <v>Sep</v>
      </c>
      <c r="F2048" s="19">
        <v>13</v>
      </c>
      <c r="G2048" s="40">
        <f t="shared" si="343"/>
        <v>34225</v>
      </c>
      <c r="H2048" s="19">
        <v>0</v>
      </c>
      <c r="I2048" s="19">
        <v>32086.21</v>
      </c>
      <c r="J2048" s="41">
        <v>32086.21</v>
      </c>
      <c r="K2048" s="19" t="s">
        <v>8302</v>
      </c>
      <c r="L2048" s="19" t="str">
        <v>tier - 1</v>
      </c>
      <c r="M2048" s="19" t="s">
        <v>8298</v>
      </c>
      <c r="N2048" s="19" t="str">
        <v>tier - 3</v>
      </c>
      <c r="O2048" s="19" t="s">
        <v>8330</v>
      </c>
      <c r="P2048" s="19" t="str">
        <v>R1011</v>
      </c>
      <c r="Q2048" s="19">
        <f ca="1" t="shared" si="344"/>
        <v>32</v>
      </c>
      <c r="R2048" s="29"/>
      <c r="U2048" s="19" t="s">
        <v>8301</v>
      </c>
      <c r="V2048" s="19" t="str">
        <f t="shared" si="350"/>
        <v>Nov</v>
      </c>
      <c r="X2048" s="19">
        <f t="shared" si="351"/>
        <v>2004</v>
      </c>
      <c r="AG2048" s="19" t="s">
        <v>7292</v>
      </c>
      <c r="AH2048" s="19" t="s">
        <v>8336</v>
      </c>
      <c r="AI2048" s="19" t="s">
        <v>8297</v>
      </c>
      <c r="AJ2048" s="19" t="s">
        <v>8298</v>
      </c>
      <c r="AK2048" s="19" t="str">
        <v>tier - 2</v>
      </c>
      <c r="AL2048" s="19" t="str">
        <v>tier - 3</v>
      </c>
      <c r="AT2048" s="19" t="s">
        <v>8330</v>
      </c>
      <c r="AU2048" s="19" t="str">
        <v>R1011</v>
      </c>
      <c r="BD2048" s="39">
        <v>1974</v>
      </c>
      <c r="BE2048" s="19" t="str">
        <f t="shared" si="346"/>
        <v>Oct</v>
      </c>
      <c r="BF2048" s="19">
        <v>8</v>
      </c>
      <c r="BG2048" s="40">
        <f t="shared" si="347"/>
        <v>27310</v>
      </c>
      <c r="BM2048" s="39">
        <v>1975</v>
      </c>
      <c r="BN2048" s="19" t="str">
        <f t="shared" si="348"/>
        <v>Oct</v>
      </c>
      <c r="BO2048" s="19">
        <v>29</v>
      </c>
      <c r="BP2048" s="40">
        <f t="shared" si="345"/>
        <v>27696</v>
      </c>
      <c r="BQ2048" s="19">
        <f ca="1" t="shared" si="349"/>
        <v>50</v>
      </c>
      <c r="BU2048" s="19">
        <v>31591.82</v>
      </c>
      <c r="BV2048" s="41">
        <v>31591.82</v>
      </c>
    </row>
    <row r="2049" spans="1:74">
      <c r="A2049" s="19" t="s">
        <v>7318</v>
      </c>
      <c r="B2049" s="39">
        <v>1978</v>
      </c>
      <c r="C2049" s="19">
        <f t="shared" si="342"/>
        <v>1978</v>
      </c>
      <c r="D2049" s="19" t="s">
        <v>8301</v>
      </c>
      <c r="E2049" s="19" t="str">
        <f t="shared" si="341"/>
        <v>Nov</v>
      </c>
      <c r="F2049" s="19">
        <v>10</v>
      </c>
      <c r="G2049" s="40">
        <f t="shared" si="343"/>
        <v>28804</v>
      </c>
      <c r="H2049" s="19">
        <v>2</v>
      </c>
      <c r="I2049" s="19">
        <v>32108.66</v>
      </c>
      <c r="J2049" s="41">
        <v>32108.66</v>
      </c>
      <c r="K2049" s="19" t="s">
        <v>8302</v>
      </c>
      <c r="L2049" s="19" t="str">
        <v>tier - 1</v>
      </c>
      <c r="M2049" s="19" t="s">
        <v>8298</v>
      </c>
      <c r="N2049" s="19" t="str">
        <v>tier - 3</v>
      </c>
      <c r="O2049" s="19" t="s">
        <v>8341</v>
      </c>
      <c r="P2049" s="19" t="str">
        <v>R1017</v>
      </c>
      <c r="Q2049" s="19">
        <f ca="1" t="shared" si="344"/>
        <v>46</v>
      </c>
      <c r="R2049" s="29"/>
      <c r="U2049" s="19" t="s">
        <v>8296</v>
      </c>
      <c r="V2049" s="19" t="str">
        <f t="shared" si="350"/>
        <v>Jul</v>
      </c>
      <c r="X2049" s="19">
        <f t="shared" si="351"/>
        <v>2000</v>
      </c>
      <c r="AG2049" s="19" t="s">
        <v>7296</v>
      </c>
      <c r="AH2049" s="19" t="s">
        <v>8336</v>
      </c>
      <c r="AI2049" s="19" t="s">
        <v>8297</v>
      </c>
      <c r="AJ2049" s="19" t="s">
        <v>8302</v>
      </c>
      <c r="AK2049" s="19" t="str">
        <v>tier - 2</v>
      </c>
      <c r="AL2049" s="19" t="str">
        <v>tier - 1</v>
      </c>
      <c r="AT2049" s="19" t="s">
        <v>8330</v>
      </c>
      <c r="AU2049" s="19" t="str">
        <v>R1011</v>
      </c>
      <c r="BD2049" s="39">
        <v>1975</v>
      </c>
      <c r="BE2049" s="19" t="str">
        <f t="shared" si="346"/>
        <v>Oct</v>
      </c>
      <c r="BF2049" s="19">
        <v>29</v>
      </c>
      <c r="BG2049" s="40">
        <f t="shared" si="347"/>
        <v>27696</v>
      </c>
      <c r="BM2049" s="39">
        <v>1960</v>
      </c>
      <c r="BN2049" s="19" t="str">
        <f t="shared" si="348"/>
        <v>Dec</v>
      </c>
      <c r="BO2049" s="19">
        <v>13</v>
      </c>
      <c r="BP2049" s="40">
        <f t="shared" si="345"/>
        <v>22263</v>
      </c>
      <c r="BQ2049" s="19">
        <f ca="1" t="shared" si="349"/>
        <v>64</v>
      </c>
      <c r="BU2049" s="19">
        <v>31620</v>
      </c>
      <c r="BV2049" s="41">
        <v>31620</v>
      </c>
    </row>
    <row r="2050" spans="1:74">
      <c r="A2050" s="19" t="s">
        <v>7322</v>
      </c>
      <c r="B2050" s="39">
        <v>1969</v>
      </c>
      <c r="C2050" s="19">
        <f t="shared" si="342"/>
        <v>1969</v>
      </c>
      <c r="D2050" s="19" t="s">
        <v>8310</v>
      </c>
      <c r="E2050" s="19" t="str">
        <f t="shared" ref="E2050:E2113" si="352">SUBSTITUTE(D2050,"?","Sep")</f>
        <v>Sep</v>
      </c>
      <c r="F2050" s="19">
        <v>11</v>
      </c>
      <c r="G2050" s="40">
        <f t="shared" si="343"/>
        <v>25457</v>
      </c>
      <c r="H2050" s="19">
        <v>0</v>
      </c>
      <c r="I2050" s="19">
        <v>32192.76</v>
      </c>
      <c r="J2050" s="41">
        <v>32192.76</v>
      </c>
      <c r="K2050" s="19" t="s">
        <v>8302</v>
      </c>
      <c r="L2050" s="19" t="str">
        <v>tier - 1</v>
      </c>
      <c r="M2050" s="19" t="s">
        <v>8297</v>
      </c>
      <c r="N2050" s="19" t="str">
        <v>tier - 2</v>
      </c>
      <c r="O2050" s="19" t="s">
        <v>8330</v>
      </c>
      <c r="P2050" s="19" t="str">
        <v>R1011</v>
      </c>
      <c r="Q2050" s="19">
        <f ca="1" t="shared" si="344"/>
        <v>56</v>
      </c>
      <c r="R2050" s="29"/>
      <c r="U2050" s="19" t="s">
        <v>8296</v>
      </c>
      <c r="V2050" s="19" t="str">
        <f t="shared" si="350"/>
        <v>Jul</v>
      </c>
      <c r="X2050" s="19">
        <f t="shared" si="351"/>
        <v>1968</v>
      </c>
      <c r="AG2050" s="19" t="s">
        <v>7299</v>
      </c>
      <c r="AH2050" s="19" t="s">
        <v>8336</v>
      </c>
      <c r="AI2050" s="19" t="s">
        <v>8297</v>
      </c>
      <c r="AJ2050" s="19" t="s">
        <v>8302</v>
      </c>
      <c r="AK2050" s="19" t="str">
        <v>tier - 2</v>
      </c>
      <c r="AL2050" s="19" t="str">
        <v>tier - 1</v>
      </c>
      <c r="AT2050" s="19" t="s">
        <v>8337</v>
      </c>
      <c r="AU2050" s="19" t="str">
        <v>R1024</v>
      </c>
      <c r="BD2050" s="39">
        <v>1960</v>
      </c>
      <c r="BE2050" s="19" t="str">
        <f t="shared" si="346"/>
        <v>Dec</v>
      </c>
      <c r="BF2050" s="19">
        <v>13</v>
      </c>
      <c r="BG2050" s="40">
        <f t="shared" si="347"/>
        <v>22263</v>
      </c>
      <c r="BM2050" s="39">
        <v>1977</v>
      </c>
      <c r="BN2050" s="19" t="str">
        <f t="shared" si="348"/>
        <v>Oct</v>
      </c>
      <c r="BO2050" s="19">
        <v>14</v>
      </c>
      <c r="BP2050" s="40">
        <f t="shared" si="345"/>
        <v>28412</v>
      </c>
      <c r="BQ2050" s="19">
        <f ca="1" t="shared" si="349"/>
        <v>48</v>
      </c>
      <c r="BU2050" s="19">
        <v>31736.7</v>
      </c>
      <c r="BV2050" s="41">
        <v>31736.7</v>
      </c>
    </row>
    <row r="2051" spans="1:74">
      <c r="A2051" s="19" t="s">
        <v>7326</v>
      </c>
      <c r="B2051" s="39">
        <v>1994</v>
      </c>
      <c r="C2051" s="19">
        <f t="shared" ref="C2051:C2114" si="353">IF(B2051="?",ROUND(AVERAGE($B$2:$B$2336),0),B2051)</f>
        <v>1994</v>
      </c>
      <c r="D2051" s="19" t="s">
        <v>8310</v>
      </c>
      <c r="E2051" s="19" t="str">
        <f t="shared" si="352"/>
        <v>Sep</v>
      </c>
      <c r="F2051" s="19">
        <v>8</v>
      </c>
      <c r="G2051" s="40">
        <f t="shared" ref="G2051:G2114" si="354">DATE(C2051,MONTH(E2051&amp;2),F2051)</f>
        <v>34585</v>
      </c>
      <c r="H2051" s="19">
        <v>0</v>
      </c>
      <c r="I2051" s="19">
        <v>32222.81</v>
      </c>
      <c r="J2051" s="41">
        <v>32222.81</v>
      </c>
      <c r="K2051" s="19" t="s">
        <v>8297</v>
      </c>
      <c r="L2051" s="19" t="str">
        <v>tier - 2</v>
      </c>
      <c r="M2051" s="19" t="s">
        <v>8302</v>
      </c>
      <c r="N2051" s="19" t="str">
        <v>tier - 1</v>
      </c>
      <c r="O2051" s="19" t="s">
        <v>8330</v>
      </c>
      <c r="P2051" s="19" t="str">
        <v>R1011</v>
      </c>
      <c r="Q2051" s="19">
        <f ca="1" t="shared" ref="Q2051:Q2114" si="355">INT((TODAY()-G2051)/365.25)</f>
        <v>31</v>
      </c>
      <c r="R2051" s="29"/>
      <c r="U2051" s="19" t="s">
        <v>8310</v>
      </c>
      <c r="V2051" s="19" t="str">
        <f t="shared" si="350"/>
        <v>Sep</v>
      </c>
      <c r="X2051" s="19">
        <f t="shared" si="351"/>
        <v>1995</v>
      </c>
      <c r="AG2051" s="19" t="s">
        <v>7302</v>
      </c>
      <c r="AH2051" s="19" t="s">
        <v>8336</v>
      </c>
      <c r="AI2051" s="19" t="s">
        <v>8297</v>
      </c>
      <c r="AJ2051" s="19" t="s">
        <v>8297</v>
      </c>
      <c r="AK2051" s="19" t="str">
        <v>tier - 2</v>
      </c>
      <c r="AL2051" s="19" t="str">
        <v>tier - 2</v>
      </c>
      <c r="AT2051" s="19" t="s">
        <v>8315</v>
      </c>
      <c r="AU2051" s="19" t="str">
        <v>R1012</v>
      </c>
      <c r="BD2051" s="39">
        <v>1977</v>
      </c>
      <c r="BE2051" s="19" t="str">
        <f t="shared" si="346"/>
        <v>Oct</v>
      </c>
      <c r="BF2051" s="19">
        <v>14</v>
      </c>
      <c r="BG2051" s="40">
        <f t="shared" si="347"/>
        <v>28412</v>
      </c>
      <c r="BM2051" s="39">
        <v>1984</v>
      </c>
      <c r="BN2051" s="19" t="str">
        <f t="shared" si="348"/>
        <v>Sep</v>
      </c>
      <c r="BO2051" s="19">
        <v>10</v>
      </c>
      <c r="BP2051" s="40">
        <f t="shared" si="345"/>
        <v>30935</v>
      </c>
      <c r="BQ2051" s="19">
        <f ca="1" t="shared" si="349"/>
        <v>41</v>
      </c>
      <c r="BU2051" s="19">
        <v>31743.92</v>
      </c>
      <c r="BV2051" s="41">
        <v>31743.92</v>
      </c>
    </row>
    <row r="2052" spans="1:74">
      <c r="A2052" s="19" t="s">
        <v>7330</v>
      </c>
      <c r="B2052" s="39">
        <v>1975</v>
      </c>
      <c r="C2052" s="19">
        <f t="shared" si="353"/>
        <v>1975</v>
      </c>
      <c r="D2052" s="19" t="s">
        <v>8326</v>
      </c>
      <c r="E2052" s="19" t="str">
        <f t="shared" si="352"/>
        <v>Dec</v>
      </c>
      <c r="F2052" s="19">
        <v>17</v>
      </c>
      <c r="G2052" s="40">
        <f t="shared" si="354"/>
        <v>27745</v>
      </c>
      <c r="H2052" s="19">
        <v>1</v>
      </c>
      <c r="I2052" s="19">
        <v>32259.96</v>
      </c>
      <c r="J2052" s="41">
        <v>32259.96</v>
      </c>
      <c r="K2052" s="19" t="s">
        <v>8297</v>
      </c>
      <c r="L2052" s="19" t="str">
        <v>tier - 2</v>
      </c>
      <c r="M2052" s="19" t="s">
        <v>8298</v>
      </c>
      <c r="N2052" s="19" t="str">
        <v>tier - 3</v>
      </c>
      <c r="O2052" s="19" t="s">
        <v>8315</v>
      </c>
      <c r="P2052" s="19" t="str">
        <v>R1012</v>
      </c>
      <c r="Q2052" s="19">
        <f ca="1" t="shared" si="355"/>
        <v>49</v>
      </c>
      <c r="R2052" s="29"/>
      <c r="U2052" s="19" t="s">
        <v>8329</v>
      </c>
      <c r="V2052" s="19" t="str">
        <f t="shared" si="350"/>
        <v>Oct</v>
      </c>
      <c r="X2052" s="19">
        <f t="shared" si="351"/>
        <v>1974</v>
      </c>
      <c r="AG2052" s="19" t="s">
        <v>7304</v>
      </c>
      <c r="AH2052" s="19" t="s">
        <v>8336</v>
      </c>
      <c r="AI2052" s="19" t="s">
        <v>8297</v>
      </c>
      <c r="AJ2052" s="19" t="s">
        <v>8302</v>
      </c>
      <c r="AK2052" s="19" t="str">
        <v>tier - 2</v>
      </c>
      <c r="AL2052" s="19" t="str">
        <v>tier - 1</v>
      </c>
      <c r="AT2052" s="19" t="s">
        <v>8330</v>
      </c>
      <c r="AU2052" s="19" t="str">
        <v>R1011</v>
      </c>
      <c r="BD2052" s="39">
        <v>1984</v>
      </c>
      <c r="BE2052" s="19" t="str">
        <f t="shared" si="346"/>
        <v>Sep</v>
      </c>
      <c r="BF2052" s="19">
        <v>10</v>
      </c>
      <c r="BG2052" s="40">
        <f t="shared" si="347"/>
        <v>30935</v>
      </c>
      <c r="BM2052" s="39">
        <v>1975</v>
      </c>
      <c r="BN2052" s="19" t="str">
        <f t="shared" si="348"/>
        <v>Sep</v>
      </c>
      <c r="BO2052" s="19">
        <v>25</v>
      </c>
      <c r="BP2052" s="40">
        <f t="shared" si="345"/>
        <v>27662</v>
      </c>
      <c r="BQ2052" s="19">
        <f ca="1" t="shared" si="349"/>
        <v>50</v>
      </c>
      <c r="BU2052" s="19">
        <v>31897.1</v>
      </c>
      <c r="BV2052" s="41">
        <v>31897.1</v>
      </c>
    </row>
    <row r="2053" spans="1:74">
      <c r="A2053" s="19" t="s">
        <v>7332</v>
      </c>
      <c r="B2053" s="39">
        <v>1986</v>
      </c>
      <c r="C2053" s="19">
        <f t="shared" si="353"/>
        <v>1986</v>
      </c>
      <c r="D2053" s="19" t="s">
        <v>8326</v>
      </c>
      <c r="E2053" s="19" t="str">
        <f t="shared" si="352"/>
        <v>Dec</v>
      </c>
      <c r="F2053" s="19">
        <v>2</v>
      </c>
      <c r="G2053" s="40">
        <f t="shared" si="354"/>
        <v>31748</v>
      </c>
      <c r="H2053" s="19">
        <v>3</v>
      </c>
      <c r="I2053" s="19">
        <v>32288.49</v>
      </c>
      <c r="J2053" s="41">
        <v>32288.49</v>
      </c>
      <c r="K2053" s="19" t="s">
        <v>8297</v>
      </c>
      <c r="L2053" s="19" t="str">
        <v>tier - 2</v>
      </c>
      <c r="M2053" s="19" t="s">
        <v>8297</v>
      </c>
      <c r="N2053" s="19" t="str">
        <v>tier - 2</v>
      </c>
      <c r="O2053" s="19" t="s">
        <v>8330</v>
      </c>
      <c r="P2053" s="19" t="str">
        <v>R1011</v>
      </c>
      <c r="Q2053" s="19">
        <f ca="1" t="shared" si="355"/>
        <v>38</v>
      </c>
      <c r="R2053" s="29"/>
      <c r="U2053" s="19" t="s">
        <v>8329</v>
      </c>
      <c r="V2053" s="19" t="str">
        <f t="shared" si="350"/>
        <v>Oct</v>
      </c>
      <c r="X2053" s="19">
        <f t="shared" si="351"/>
        <v>1975</v>
      </c>
      <c r="AG2053" s="19" t="s">
        <v>7308</v>
      </c>
      <c r="AH2053" s="19" t="s">
        <v>8336</v>
      </c>
      <c r="AI2053" s="19" t="s">
        <v>8297</v>
      </c>
      <c r="AJ2053" s="19" t="s">
        <v>8298</v>
      </c>
      <c r="AK2053" s="19" t="str">
        <v>tier - 2</v>
      </c>
      <c r="AL2053" s="19" t="str">
        <v>tier - 3</v>
      </c>
      <c r="AT2053" s="19" t="s">
        <v>8330</v>
      </c>
      <c r="AU2053" s="19" t="str">
        <v>R1011</v>
      </c>
      <c r="BD2053" s="39">
        <v>1975</v>
      </c>
      <c r="BE2053" s="19" t="str">
        <f t="shared" si="346"/>
        <v>Sep</v>
      </c>
      <c r="BF2053" s="19">
        <v>25</v>
      </c>
      <c r="BG2053" s="40">
        <f t="shared" si="347"/>
        <v>27662</v>
      </c>
      <c r="BM2053" s="39">
        <v>1972</v>
      </c>
      <c r="BN2053" s="19" t="str">
        <f t="shared" si="348"/>
        <v>Sep</v>
      </c>
      <c r="BO2053" s="19">
        <v>21</v>
      </c>
      <c r="BP2053" s="40">
        <f t="shared" si="345"/>
        <v>26563</v>
      </c>
      <c r="BQ2053" s="19">
        <f ca="1" t="shared" si="349"/>
        <v>53</v>
      </c>
      <c r="BU2053" s="19">
        <v>31980.89</v>
      </c>
      <c r="BV2053" s="41">
        <v>31980.89</v>
      </c>
    </row>
    <row r="2054" spans="1:74">
      <c r="A2054" s="19" t="s">
        <v>7336</v>
      </c>
      <c r="B2054" s="39">
        <v>1972</v>
      </c>
      <c r="C2054" s="19">
        <f t="shared" si="353"/>
        <v>1972</v>
      </c>
      <c r="D2054" s="19" t="s">
        <v>8329</v>
      </c>
      <c r="E2054" s="19" t="str">
        <f t="shared" si="352"/>
        <v>Oct</v>
      </c>
      <c r="F2054" s="19">
        <v>19</v>
      </c>
      <c r="G2054" s="40">
        <f t="shared" si="354"/>
        <v>26591</v>
      </c>
      <c r="H2054" s="19">
        <v>0</v>
      </c>
      <c r="I2054" s="19">
        <v>32428.63</v>
      </c>
      <c r="J2054" s="41">
        <v>32428.63</v>
      </c>
      <c r="K2054" s="19" t="s">
        <v>8297</v>
      </c>
      <c r="L2054" s="19" t="str">
        <v>tier - 2</v>
      </c>
      <c r="M2054" s="19" t="s">
        <v>8297</v>
      </c>
      <c r="N2054" s="19" t="str">
        <v>tier - 2</v>
      </c>
      <c r="O2054" s="19" t="s">
        <v>8330</v>
      </c>
      <c r="P2054" s="19" t="str">
        <v>R1011</v>
      </c>
      <c r="Q2054" s="19">
        <f ca="1" t="shared" si="355"/>
        <v>53</v>
      </c>
      <c r="R2054" s="29"/>
      <c r="U2054" s="19" t="s">
        <v>8326</v>
      </c>
      <c r="V2054" s="19" t="str">
        <f t="shared" si="350"/>
        <v>Dec</v>
      </c>
      <c r="X2054" s="19">
        <f t="shared" si="351"/>
        <v>1960</v>
      </c>
      <c r="AG2054" s="19" t="s">
        <v>7310</v>
      </c>
      <c r="AH2054" s="19" t="s">
        <v>8336</v>
      </c>
      <c r="AI2054" s="19" t="s">
        <v>8297</v>
      </c>
      <c r="AJ2054" s="19" t="s">
        <v>8302</v>
      </c>
      <c r="AK2054" s="19" t="str">
        <v>tier - 2</v>
      </c>
      <c r="AL2054" s="19" t="str">
        <v>tier - 1</v>
      </c>
      <c r="AT2054" s="19" t="s">
        <v>8330</v>
      </c>
      <c r="AU2054" s="19" t="str">
        <v>R1011</v>
      </c>
      <c r="BD2054" s="39">
        <v>1972</v>
      </c>
      <c r="BE2054" s="19" t="str">
        <f t="shared" si="346"/>
        <v>Sep</v>
      </c>
      <c r="BF2054" s="19">
        <v>21</v>
      </c>
      <c r="BG2054" s="40">
        <f t="shared" si="347"/>
        <v>26563</v>
      </c>
      <c r="BM2054" s="39">
        <v>1993</v>
      </c>
      <c r="BN2054" s="19" t="str">
        <f t="shared" si="348"/>
        <v>Sep</v>
      </c>
      <c r="BO2054" s="19">
        <v>13</v>
      </c>
      <c r="BP2054" s="40">
        <f t="shared" si="345"/>
        <v>34225</v>
      </c>
      <c r="BQ2054" s="19">
        <f ca="1" t="shared" si="349"/>
        <v>32</v>
      </c>
      <c r="BU2054" s="19">
        <v>32086.21</v>
      </c>
      <c r="BV2054" s="41">
        <v>32086.21</v>
      </c>
    </row>
    <row r="2055" spans="1:74">
      <c r="A2055" s="19" t="s">
        <v>7339</v>
      </c>
      <c r="B2055" s="39">
        <v>1976</v>
      </c>
      <c r="C2055" s="19">
        <f t="shared" si="353"/>
        <v>1976</v>
      </c>
      <c r="D2055" s="19" t="s">
        <v>8328</v>
      </c>
      <c r="E2055" s="19" t="str">
        <f t="shared" si="352"/>
        <v>Aug</v>
      </c>
      <c r="F2055" s="19">
        <v>9</v>
      </c>
      <c r="G2055" s="40">
        <f t="shared" si="354"/>
        <v>27981</v>
      </c>
      <c r="H2055" s="19">
        <v>2</v>
      </c>
      <c r="I2055" s="19">
        <v>32430.22</v>
      </c>
      <c r="J2055" s="41">
        <v>32430.22</v>
      </c>
      <c r="K2055" s="19" t="s">
        <v>8297</v>
      </c>
      <c r="L2055" s="19" t="str">
        <v>tier - 2</v>
      </c>
      <c r="M2055" s="19" t="s">
        <v>8298</v>
      </c>
      <c r="N2055" s="19" t="str">
        <v>tier - 3</v>
      </c>
      <c r="O2055" s="19" t="s">
        <v>8330</v>
      </c>
      <c r="P2055" s="19" t="str">
        <v>R1011</v>
      </c>
      <c r="Q2055" s="19">
        <f ca="1" t="shared" si="355"/>
        <v>49</v>
      </c>
      <c r="R2055" s="29"/>
      <c r="U2055" s="19" t="s">
        <v>8329</v>
      </c>
      <c r="V2055" s="19" t="str">
        <f t="shared" si="350"/>
        <v>Oct</v>
      </c>
      <c r="X2055" s="19">
        <f t="shared" si="351"/>
        <v>1977</v>
      </c>
      <c r="AG2055" s="19" t="s">
        <v>7314</v>
      </c>
      <c r="AH2055" s="19" t="s">
        <v>8336</v>
      </c>
      <c r="AI2055" s="19" t="s">
        <v>8302</v>
      </c>
      <c r="AJ2055" s="19" t="s">
        <v>8298</v>
      </c>
      <c r="AK2055" s="19" t="str">
        <v>tier - 1</v>
      </c>
      <c r="AL2055" s="19" t="str">
        <v>tier - 3</v>
      </c>
      <c r="AT2055" s="19" t="s">
        <v>8330</v>
      </c>
      <c r="AU2055" s="19" t="str">
        <v>R1011</v>
      </c>
      <c r="BD2055" s="39">
        <v>1993</v>
      </c>
      <c r="BE2055" s="19" t="str">
        <f t="shared" si="346"/>
        <v>Sep</v>
      </c>
      <c r="BF2055" s="19">
        <v>13</v>
      </c>
      <c r="BG2055" s="40">
        <f t="shared" si="347"/>
        <v>34225</v>
      </c>
      <c r="BM2055" s="39">
        <v>1978</v>
      </c>
      <c r="BN2055" s="19" t="str">
        <f t="shared" si="348"/>
        <v>Nov</v>
      </c>
      <c r="BO2055" s="19">
        <v>10</v>
      </c>
      <c r="BP2055" s="40">
        <f t="shared" si="345"/>
        <v>28804</v>
      </c>
      <c r="BQ2055" s="19">
        <f ca="1" t="shared" si="349"/>
        <v>46</v>
      </c>
      <c r="BU2055" s="19">
        <v>32108.66</v>
      </c>
      <c r="BV2055" s="41">
        <v>32108.66</v>
      </c>
    </row>
    <row r="2056" spans="1:74">
      <c r="A2056" s="19" t="s">
        <v>7341</v>
      </c>
      <c r="B2056" s="39">
        <v>1981</v>
      </c>
      <c r="C2056" s="19">
        <f t="shared" si="353"/>
        <v>1981</v>
      </c>
      <c r="D2056" s="19" t="s">
        <v>8310</v>
      </c>
      <c r="E2056" s="19" t="str">
        <f t="shared" si="352"/>
        <v>Sep</v>
      </c>
      <c r="F2056" s="19">
        <v>27</v>
      </c>
      <c r="G2056" s="40">
        <f t="shared" si="354"/>
        <v>29856</v>
      </c>
      <c r="H2056" s="19">
        <v>1</v>
      </c>
      <c r="I2056" s="19">
        <v>32462.35</v>
      </c>
      <c r="J2056" s="41">
        <v>32462.35</v>
      </c>
      <c r="K2056" s="19" t="s">
        <v>8297</v>
      </c>
      <c r="L2056" s="19" t="str">
        <v>tier - 2</v>
      </c>
      <c r="M2056" s="19" t="s">
        <v>8297</v>
      </c>
      <c r="N2056" s="19" t="str">
        <v>tier - 2</v>
      </c>
      <c r="O2056" s="19" t="s">
        <v>8330</v>
      </c>
      <c r="P2056" s="19" t="str">
        <v>R1011</v>
      </c>
      <c r="Q2056" s="19">
        <f ca="1" t="shared" si="355"/>
        <v>44</v>
      </c>
      <c r="R2056" s="29"/>
      <c r="U2056" s="19" t="s">
        <v>8310</v>
      </c>
      <c r="V2056" s="19" t="str">
        <f t="shared" si="350"/>
        <v>Sep</v>
      </c>
      <c r="X2056" s="19">
        <f t="shared" si="351"/>
        <v>1984</v>
      </c>
      <c r="AG2056" s="19" t="s">
        <v>7318</v>
      </c>
      <c r="AH2056" s="19" t="s">
        <v>8336</v>
      </c>
      <c r="AI2056" s="19" t="s">
        <v>8302</v>
      </c>
      <c r="AJ2056" s="19" t="s">
        <v>8298</v>
      </c>
      <c r="AK2056" s="19" t="str">
        <v>tier - 1</v>
      </c>
      <c r="AL2056" s="19" t="str">
        <v>tier - 3</v>
      </c>
      <c r="AT2056" s="19" t="s">
        <v>8341</v>
      </c>
      <c r="AU2056" s="19" t="str">
        <v>R1017</v>
      </c>
      <c r="BD2056" s="39">
        <v>1978</v>
      </c>
      <c r="BE2056" s="19" t="str">
        <f t="shared" si="346"/>
        <v>Nov</v>
      </c>
      <c r="BF2056" s="19">
        <v>10</v>
      </c>
      <c r="BG2056" s="40">
        <f t="shared" si="347"/>
        <v>28804</v>
      </c>
      <c r="BM2056" s="39">
        <v>1969</v>
      </c>
      <c r="BN2056" s="19" t="str">
        <f t="shared" si="348"/>
        <v>Sep</v>
      </c>
      <c r="BO2056" s="19">
        <v>11</v>
      </c>
      <c r="BP2056" s="40">
        <f t="shared" ref="BP2056:BP2119" si="356">DATE(BM2056,MONTH(5&amp;BN2056),BO2056)</f>
        <v>25457</v>
      </c>
      <c r="BQ2056" s="19">
        <f ca="1" t="shared" si="349"/>
        <v>56</v>
      </c>
      <c r="BU2056" s="19">
        <v>32192.76</v>
      </c>
      <c r="BV2056" s="41">
        <v>32192.76</v>
      </c>
    </row>
    <row r="2057" spans="1:74">
      <c r="A2057" s="19" t="s">
        <v>7345</v>
      </c>
      <c r="B2057" s="39">
        <v>1976</v>
      </c>
      <c r="C2057" s="19">
        <f t="shared" si="353"/>
        <v>1976</v>
      </c>
      <c r="D2057" s="19" t="s">
        <v>8310</v>
      </c>
      <c r="E2057" s="19" t="str">
        <f t="shared" si="352"/>
        <v>Sep</v>
      </c>
      <c r="F2057" s="19">
        <v>19</v>
      </c>
      <c r="G2057" s="40">
        <f t="shared" si="354"/>
        <v>28022</v>
      </c>
      <c r="H2057" s="19">
        <v>2</v>
      </c>
      <c r="I2057" s="19">
        <v>32485.46</v>
      </c>
      <c r="J2057" s="41">
        <v>32485.46</v>
      </c>
      <c r="K2057" s="19" t="s">
        <v>8297</v>
      </c>
      <c r="L2057" s="19" t="str">
        <v>tier - 2</v>
      </c>
      <c r="M2057" s="19" t="s">
        <v>8302</v>
      </c>
      <c r="N2057" s="19" t="str">
        <v>tier - 1</v>
      </c>
      <c r="O2057" s="19" t="s">
        <v>8330</v>
      </c>
      <c r="P2057" s="19" t="str">
        <v>R1011</v>
      </c>
      <c r="Q2057" s="19">
        <f ca="1" t="shared" si="355"/>
        <v>49</v>
      </c>
      <c r="R2057" s="29"/>
      <c r="U2057" s="19" t="s">
        <v>8310</v>
      </c>
      <c r="V2057" s="19" t="str">
        <f t="shared" si="350"/>
        <v>Sep</v>
      </c>
      <c r="X2057" s="19">
        <f t="shared" si="351"/>
        <v>1975</v>
      </c>
      <c r="AG2057" s="19" t="s">
        <v>7322</v>
      </c>
      <c r="AH2057" s="19" t="s">
        <v>8336</v>
      </c>
      <c r="AI2057" s="19" t="s">
        <v>8302</v>
      </c>
      <c r="AJ2057" s="19" t="s">
        <v>8297</v>
      </c>
      <c r="AK2057" s="19" t="str">
        <v>tier - 1</v>
      </c>
      <c r="AL2057" s="19" t="str">
        <v>tier - 2</v>
      </c>
      <c r="AT2057" s="19" t="s">
        <v>8330</v>
      </c>
      <c r="AU2057" s="19" t="str">
        <v>R1011</v>
      </c>
      <c r="BD2057" s="39">
        <v>1969</v>
      </c>
      <c r="BE2057" s="19" t="str">
        <f t="shared" ref="BE2057:BE2120" si="357">SUBSTITUTE(D2050,"?","Sep")</f>
        <v>Sep</v>
      </c>
      <c r="BF2057" s="19">
        <v>11</v>
      </c>
      <c r="BG2057" s="40">
        <f t="shared" ref="BG2057:BG2120" si="358">DATE(BD2057,MONTH(5&amp;BE2057),BF2057)</f>
        <v>25457</v>
      </c>
      <c r="BM2057" s="39">
        <v>1994</v>
      </c>
      <c r="BN2057" s="19" t="str">
        <f t="shared" ref="BN2057:BN2120" si="359">SUBSTITUTE(E2051,"?","Sep")</f>
        <v>Sep</v>
      </c>
      <c r="BO2057" s="19">
        <v>8</v>
      </c>
      <c r="BP2057" s="40">
        <f t="shared" si="356"/>
        <v>34585</v>
      </c>
      <c r="BQ2057" s="19">
        <f ca="1" t="shared" ref="BQ2057:BQ2120" si="360">INT((TODAY()-BP2057)/365.25)</f>
        <v>31</v>
      </c>
      <c r="BU2057" s="19">
        <v>32222.81</v>
      </c>
      <c r="BV2057" s="41">
        <v>32222.81</v>
      </c>
    </row>
    <row r="2058" spans="1:74">
      <c r="A2058" s="19" t="s">
        <v>7348</v>
      </c>
      <c r="B2058" s="39">
        <v>2003</v>
      </c>
      <c r="C2058" s="19">
        <f t="shared" si="353"/>
        <v>2003</v>
      </c>
      <c r="D2058" s="19" t="s">
        <v>8329</v>
      </c>
      <c r="E2058" s="19" t="str">
        <f t="shared" si="352"/>
        <v>Oct</v>
      </c>
      <c r="F2058" s="19">
        <v>8</v>
      </c>
      <c r="G2058" s="40">
        <f t="shared" si="354"/>
        <v>37902</v>
      </c>
      <c r="H2058" s="19">
        <v>0</v>
      </c>
      <c r="I2058" s="19">
        <v>32548.34</v>
      </c>
      <c r="J2058" s="41">
        <v>32548.34</v>
      </c>
      <c r="K2058" s="19" t="s">
        <v>8302</v>
      </c>
      <c r="L2058" s="19" t="str">
        <v>tier - 1</v>
      </c>
      <c r="M2058" s="19" t="s">
        <v>8297</v>
      </c>
      <c r="N2058" s="19" t="str">
        <v>tier - 2</v>
      </c>
      <c r="O2058" s="19" t="s">
        <v>8299</v>
      </c>
      <c r="P2058" s="19" t="str">
        <v>R1013</v>
      </c>
      <c r="Q2058" s="19">
        <f ca="1" t="shared" si="355"/>
        <v>22</v>
      </c>
      <c r="R2058" s="29"/>
      <c r="U2058" s="19" t="s">
        <v>8310</v>
      </c>
      <c r="V2058" s="19" t="str">
        <f t="shared" si="350"/>
        <v>Sep</v>
      </c>
      <c r="X2058" s="19">
        <f t="shared" si="351"/>
        <v>1972</v>
      </c>
      <c r="AG2058" s="19" t="s">
        <v>7326</v>
      </c>
      <c r="AH2058" s="19" t="s">
        <v>8336</v>
      </c>
      <c r="AI2058" s="19" t="s">
        <v>8297</v>
      </c>
      <c r="AJ2058" s="19" t="s">
        <v>8302</v>
      </c>
      <c r="AK2058" s="19" t="str">
        <v>tier - 2</v>
      </c>
      <c r="AL2058" s="19" t="str">
        <v>tier - 1</v>
      </c>
      <c r="AT2058" s="19" t="s">
        <v>8330</v>
      </c>
      <c r="AU2058" s="19" t="str">
        <v>R1011</v>
      </c>
      <c r="BD2058" s="39">
        <v>1994</v>
      </c>
      <c r="BE2058" s="19" t="str">
        <f t="shared" si="357"/>
        <v>Sep</v>
      </c>
      <c r="BF2058" s="19">
        <v>8</v>
      </c>
      <c r="BG2058" s="40">
        <f t="shared" si="358"/>
        <v>34585</v>
      </c>
      <c r="BM2058" s="39">
        <v>1975</v>
      </c>
      <c r="BN2058" s="19" t="str">
        <f t="shared" si="359"/>
        <v>Dec</v>
      </c>
      <c r="BO2058" s="19">
        <v>17</v>
      </c>
      <c r="BP2058" s="40">
        <f t="shared" si="356"/>
        <v>27745</v>
      </c>
      <c r="BQ2058" s="19">
        <f ca="1" t="shared" si="360"/>
        <v>49</v>
      </c>
      <c r="BU2058" s="19">
        <v>32259.96</v>
      </c>
      <c r="BV2058" s="41">
        <v>32259.96</v>
      </c>
    </row>
    <row r="2059" spans="1:74">
      <c r="A2059" s="19" t="s">
        <v>7352</v>
      </c>
      <c r="B2059" s="39">
        <v>1990</v>
      </c>
      <c r="C2059" s="19">
        <f t="shared" si="353"/>
        <v>1990</v>
      </c>
      <c r="D2059" s="19" t="s">
        <v>8296</v>
      </c>
      <c r="E2059" s="19" t="str">
        <f t="shared" si="352"/>
        <v>Jul</v>
      </c>
      <c r="F2059" s="19">
        <v>13</v>
      </c>
      <c r="G2059" s="40">
        <f t="shared" si="354"/>
        <v>33067</v>
      </c>
      <c r="H2059" s="19">
        <v>3</v>
      </c>
      <c r="I2059" s="19">
        <v>32672.11</v>
      </c>
      <c r="J2059" s="41">
        <v>32672.11</v>
      </c>
      <c r="K2059" s="19" t="s">
        <v>8302</v>
      </c>
      <c r="L2059" s="19" t="str">
        <v>tier - 1</v>
      </c>
      <c r="M2059" s="19" t="s">
        <v>8302</v>
      </c>
      <c r="N2059" s="19" t="str">
        <v>tier - 1</v>
      </c>
      <c r="O2059" s="19" t="s">
        <v>8330</v>
      </c>
      <c r="P2059" s="19" t="str">
        <v>R1011</v>
      </c>
      <c r="Q2059" s="19">
        <f ca="1" t="shared" si="355"/>
        <v>35</v>
      </c>
      <c r="R2059" s="29"/>
      <c r="U2059" s="19" t="s">
        <v>8310</v>
      </c>
      <c r="V2059" s="19" t="str">
        <f t="shared" si="350"/>
        <v>Sep</v>
      </c>
      <c r="X2059" s="19">
        <f t="shared" si="351"/>
        <v>1993</v>
      </c>
      <c r="AG2059" s="19" t="s">
        <v>7330</v>
      </c>
      <c r="AH2059" s="19" t="s">
        <v>8336</v>
      </c>
      <c r="AI2059" s="19" t="s">
        <v>8297</v>
      </c>
      <c r="AJ2059" s="19" t="s">
        <v>8298</v>
      </c>
      <c r="AK2059" s="19" t="str">
        <v>tier - 2</v>
      </c>
      <c r="AL2059" s="19" t="str">
        <v>tier - 3</v>
      </c>
      <c r="AT2059" s="19" t="s">
        <v>8315</v>
      </c>
      <c r="AU2059" s="19" t="str">
        <v>R1012</v>
      </c>
      <c r="BD2059" s="39">
        <v>1975</v>
      </c>
      <c r="BE2059" s="19" t="str">
        <f t="shared" si="357"/>
        <v>Dec</v>
      </c>
      <c r="BF2059" s="19">
        <v>17</v>
      </c>
      <c r="BG2059" s="40">
        <f t="shared" si="358"/>
        <v>27745</v>
      </c>
      <c r="BM2059" s="39">
        <v>1986</v>
      </c>
      <c r="BN2059" s="19" t="str">
        <f t="shared" si="359"/>
        <v>Dec</v>
      </c>
      <c r="BO2059" s="19">
        <v>2</v>
      </c>
      <c r="BP2059" s="40">
        <f t="shared" si="356"/>
        <v>31748</v>
      </c>
      <c r="BQ2059" s="19">
        <f ca="1" t="shared" si="360"/>
        <v>38</v>
      </c>
      <c r="BU2059" s="19">
        <v>32288.49</v>
      </c>
      <c r="BV2059" s="41">
        <v>32288.49</v>
      </c>
    </row>
    <row r="2060" spans="1:74">
      <c r="A2060" s="19" t="s">
        <v>7355</v>
      </c>
      <c r="B2060" s="39">
        <v>1968</v>
      </c>
      <c r="C2060" s="19">
        <f t="shared" si="353"/>
        <v>1968</v>
      </c>
      <c r="D2060" s="19" t="s">
        <v>8301</v>
      </c>
      <c r="E2060" s="19" t="str">
        <f t="shared" si="352"/>
        <v>Nov</v>
      </c>
      <c r="F2060" s="19">
        <v>1</v>
      </c>
      <c r="G2060" s="40">
        <f t="shared" si="354"/>
        <v>25143</v>
      </c>
      <c r="H2060" s="19">
        <v>0</v>
      </c>
      <c r="I2060" s="19">
        <v>32686.08</v>
      </c>
      <c r="J2060" s="41">
        <v>32686.08</v>
      </c>
      <c r="K2060" s="19" t="s">
        <v>8297</v>
      </c>
      <c r="L2060" s="19" t="str">
        <v>tier - 2</v>
      </c>
      <c r="M2060" s="19" t="s">
        <v>8298</v>
      </c>
      <c r="N2060" s="19" t="str">
        <v>tier - 3</v>
      </c>
      <c r="O2060" s="19" t="s">
        <v>8330</v>
      </c>
      <c r="P2060" s="19" t="str">
        <v>R1011</v>
      </c>
      <c r="Q2060" s="19">
        <f ca="1" t="shared" si="355"/>
        <v>57</v>
      </c>
      <c r="R2060" s="29"/>
      <c r="U2060" s="19" t="s">
        <v>8301</v>
      </c>
      <c r="V2060" s="19" t="str">
        <f t="shared" si="350"/>
        <v>Nov</v>
      </c>
      <c r="X2060" s="19">
        <f t="shared" si="351"/>
        <v>1978</v>
      </c>
      <c r="AG2060" s="19" t="s">
        <v>7332</v>
      </c>
      <c r="AH2060" s="19" t="s">
        <v>8336</v>
      </c>
      <c r="AI2060" s="19" t="s">
        <v>8297</v>
      </c>
      <c r="AJ2060" s="19" t="s">
        <v>8297</v>
      </c>
      <c r="AK2060" s="19" t="str">
        <v>tier - 2</v>
      </c>
      <c r="AL2060" s="19" t="str">
        <v>tier - 2</v>
      </c>
      <c r="AT2060" s="19" t="s">
        <v>8330</v>
      </c>
      <c r="AU2060" s="19" t="str">
        <v>R1011</v>
      </c>
      <c r="BD2060" s="39">
        <v>1986</v>
      </c>
      <c r="BE2060" s="19" t="str">
        <f t="shared" si="357"/>
        <v>Dec</v>
      </c>
      <c r="BF2060" s="19">
        <v>2</v>
      </c>
      <c r="BG2060" s="40">
        <f t="shared" si="358"/>
        <v>31748</v>
      </c>
      <c r="BM2060" s="39">
        <v>1972</v>
      </c>
      <c r="BN2060" s="19" t="str">
        <f t="shared" si="359"/>
        <v>Oct</v>
      </c>
      <c r="BO2060" s="19">
        <v>19</v>
      </c>
      <c r="BP2060" s="40">
        <f t="shared" si="356"/>
        <v>26591</v>
      </c>
      <c r="BQ2060" s="19">
        <f ca="1" t="shared" si="360"/>
        <v>53</v>
      </c>
      <c r="BU2060" s="19">
        <v>32428.63</v>
      </c>
      <c r="BV2060" s="41">
        <v>32428.63</v>
      </c>
    </row>
    <row r="2061" spans="1:74">
      <c r="A2061" s="19" t="s">
        <v>7358</v>
      </c>
      <c r="B2061" s="39">
        <v>1990</v>
      </c>
      <c r="C2061" s="19">
        <f t="shared" si="353"/>
        <v>1990</v>
      </c>
      <c r="D2061" s="19" t="s">
        <v>8310</v>
      </c>
      <c r="E2061" s="19" t="str">
        <f t="shared" si="352"/>
        <v>Sep</v>
      </c>
      <c r="F2061" s="19">
        <v>30</v>
      </c>
      <c r="G2061" s="40">
        <f t="shared" si="354"/>
        <v>33146</v>
      </c>
      <c r="H2061" s="19">
        <v>3</v>
      </c>
      <c r="I2061" s="19">
        <v>32716.2</v>
      </c>
      <c r="J2061" s="41">
        <v>32716.2</v>
      </c>
      <c r="K2061" s="19" t="s">
        <v>8302</v>
      </c>
      <c r="L2061" s="19" t="str">
        <v>tier - 1</v>
      </c>
      <c r="M2061" s="19" t="s">
        <v>8297</v>
      </c>
      <c r="N2061" s="19" t="str">
        <v>tier - 2</v>
      </c>
      <c r="O2061" s="19" t="s">
        <v>8330</v>
      </c>
      <c r="P2061" s="19" t="str">
        <v>R1011</v>
      </c>
      <c r="Q2061" s="19">
        <f ca="1" t="shared" si="355"/>
        <v>35</v>
      </c>
      <c r="R2061" s="29"/>
      <c r="U2061" s="19" t="s">
        <v>8310</v>
      </c>
      <c r="V2061" s="19" t="str">
        <f t="shared" si="350"/>
        <v>Sep</v>
      </c>
      <c r="X2061" s="19">
        <f t="shared" si="351"/>
        <v>1969</v>
      </c>
      <c r="AG2061" s="19" t="s">
        <v>7336</v>
      </c>
      <c r="AH2061" s="19" t="s">
        <v>8336</v>
      </c>
      <c r="AI2061" s="19" t="s">
        <v>8297</v>
      </c>
      <c r="AJ2061" s="19" t="s">
        <v>8297</v>
      </c>
      <c r="AK2061" s="19" t="str">
        <v>tier - 2</v>
      </c>
      <c r="AL2061" s="19" t="str">
        <v>tier - 2</v>
      </c>
      <c r="AT2061" s="19" t="s">
        <v>8330</v>
      </c>
      <c r="AU2061" s="19" t="str">
        <v>R1011</v>
      </c>
      <c r="BD2061" s="39">
        <v>1972</v>
      </c>
      <c r="BE2061" s="19" t="str">
        <f t="shared" si="357"/>
        <v>Oct</v>
      </c>
      <c r="BF2061" s="19">
        <v>19</v>
      </c>
      <c r="BG2061" s="40">
        <f t="shared" si="358"/>
        <v>26591</v>
      </c>
      <c r="BM2061" s="39">
        <v>1976</v>
      </c>
      <c r="BN2061" s="19" t="str">
        <f t="shared" si="359"/>
        <v>Aug</v>
      </c>
      <c r="BO2061" s="19">
        <v>9</v>
      </c>
      <c r="BP2061" s="40">
        <f t="shared" si="356"/>
        <v>27981</v>
      </c>
      <c r="BQ2061" s="19">
        <f ca="1" t="shared" si="360"/>
        <v>49</v>
      </c>
      <c r="BU2061" s="19">
        <v>32430.22</v>
      </c>
      <c r="BV2061" s="41">
        <v>32430.22</v>
      </c>
    </row>
    <row r="2062" spans="1:74">
      <c r="A2062" s="19" t="s">
        <v>7362</v>
      </c>
      <c r="B2062" s="39">
        <v>1990</v>
      </c>
      <c r="C2062" s="19">
        <f t="shared" si="353"/>
        <v>1990</v>
      </c>
      <c r="D2062" s="19" t="s">
        <v>8296</v>
      </c>
      <c r="E2062" s="19" t="str">
        <f t="shared" si="352"/>
        <v>Jul</v>
      </c>
      <c r="F2062" s="19">
        <v>9</v>
      </c>
      <c r="G2062" s="40">
        <f t="shared" si="354"/>
        <v>33063</v>
      </c>
      <c r="H2062" s="19">
        <v>2</v>
      </c>
      <c r="I2062" s="19">
        <v>32734.19</v>
      </c>
      <c r="J2062" s="41">
        <v>32734.19</v>
      </c>
      <c r="K2062" s="19" t="s">
        <v>8297</v>
      </c>
      <c r="L2062" s="19" t="str">
        <v>tier - 2</v>
      </c>
      <c r="M2062" s="19" t="s">
        <v>8302</v>
      </c>
      <c r="N2062" s="19" t="str">
        <v>tier - 1</v>
      </c>
      <c r="O2062" s="19" t="s">
        <v>8315</v>
      </c>
      <c r="P2062" s="19" t="str">
        <v>R1012</v>
      </c>
      <c r="Q2062" s="19">
        <f ca="1" t="shared" si="355"/>
        <v>35</v>
      </c>
      <c r="R2062" s="29"/>
      <c r="U2062" s="19" t="s">
        <v>8310</v>
      </c>
      <c r="V2062" s="19" t="str">
        <f t="shared" ref="V2062:V2125" si="361">SUBSTITUTE(U2062,"?","Sep")</f>
        <v>Sep</v>
      </c>
      <c r="X2062" s="19">
        <f t="shared" ref="X2062:X2125" si="362">IF(B2051="?",ROUND(AVERAGE($B$2:$B$2355),0),B2051)</f>
        <v>1994</v>
      </c>
      <c r="AG2062" s="19" t="s">
        <v>7339</v>
      </c>
      <c r="AH2062" s="19" t="s">
        <v>8336</v>
      </c>
      <c r="AI2062" s="19" t="s">
        <v>8297</v>
      </c>
      <c r="AJ2062" s="19" t="s">
        <v>8298</v>
      </c>
      <c r="AK2062" s="19" t="str">
        <v>tier - 2</v>
      </c>
      <c r="AL2062" s="19" t="str">
        <v>tier - 3</v>
      </c>
      <c r="AT2062" s="19" t="s">
        <v>8330</v>
      </c>
      <c r="AU2062" s="19" t="str">
        <v>R1011</v>
      </c>
      <c r="BD2062" s="39">
        <v>1976</v>
      </c>
      <c r="BE2062" s="19" t="str">
        <f t="shared" si="357"/>
        <v>Aug</v>
      </c>
      <c r="BF2062" s="19">
        <v>9</v>
      </c>
      <c r="BG2062" s="40">
        <f t="shared" si="358"/>
        <v>27981</v>
      </c>
      <c r="BM2062" s="39">
        <v>1981</v>
      </c>
      <c r="BN2062" s="19" t="str">
        <f t="shared" si="359"/>
        <v>Sep</v>
      </c>
      <c r="BO2062" s="19">
        <v>27</v>
      </c>
      <c r="BP2062" s="40">
        <f t="shared" si="356"/>
        <v>29856</v>
      </c>
      <c r="BQ2062" s="19">
        <f ca="1" t="shared" si="360"/>
        <v>44</v>
      </c>
      <c r="BU2062" s="19">
        <v>32462.35</v>
      </c>
      <c r="BV2062" s="41">
        <v>32462.35</v>
      </c>
    </row>
    <row r="2063" spans="1:74">
      <c r="A2063" s="19" t="s">
        <v>7366</v>
      </c>
      <c r="B2063" s="39">
        <v>1974</v>
      </c>
      <c r="C2063" s="19">
        <f t="shared" si="353"/>
        <v>1974</v>
      </c>
      <c r="D2063" s="19" t="s">
        <v>8326</v>
      </c>
      <c r="E2063" s="19" t="str">
        <f t="shared" si="352"/>
        <v>Dec</v>
      </c>
      <c r="F2063" s="19">
        <v>6</v>
      </c>
      <c r="G2063" s="40">
        <f t="shared" si="354"/>
        <v>27369</v>
      </c>
      <c r="H2063" s="19">
        <v>0</v>
      </c>
      <c r="I2063" s="19">
        <v>32760.48</v>
      </c>
      <c r="J2063" s="41">
        <v>32760.48</v>
      </c>
      <c r="K2063" s="19" t="s">
        <v>8302</v>
      </c>
      <c r="L2063" s="19" t="str">
        <v>tier - 1</v>
      </c>
      <c r="M2063" s="19" t="s">
        <v>8302</v>
      </c>
      <c r="N2063" s="19" t="str">
        <v>tier - 1</v>
      </c>
      <c r="O2063" s="19" t="s">
        <v>8330</v>
      </c>
      <c r="P2063" s="19" t="str">
        <v>R1011</v>
      </c>
      <c r="Q2063" s="19">
        <f ca="1" t="shared" si="355"/>
        <v>50</v>
      </c>
      <c r="R2063" s="29"/>
      <c r="U2063" s="19" t="s">
        <v>8326</v>
      </c>
      <c r="V2063" s="19" t="str">
        <f t="shared" si="361"/>
        <v>Dec</v>
      </c>
      <c r="X2063" s="19">
        <f t="shared" si="362"/>
        <v>1975</v>
      </c>
      <c r="AG2063" s="19" t="s">
        <v>7341</v>
      </c>
      <c r="AH2063" s="19" t="s">
        <v>8336</v>
      </c>
      <c r="AI2063" s="19" t="s">
        <v>8297</v>
      </c>
      <c r="AJ2063" s="19" t="s">
        <v>8297</v>
      </c>
      <c r="AK2063" s="19" t="str">
        <v>tier - 2</v>
      </c>
      <c r="AL2063" s="19" t="str">
        <v>tier - 2</v>
      </c>
      <c r="AT2063" s="19" t="s">
        <v>8330</v>
      </c>
      <c r="AU2063" s="19" t="str">
        <v>R1011</v>
      </c>
      <c r="BD2063" s="39">
        <v>1981</v>
      </c>
      <c r="BE2063" s="19" t="str">
        <f t="shared" si="357"/>
        <v>Sep</v>
      </c>
      <c r="BF2063" s="19">
        <v>27</v>
      </c>
      <c r="BG2063" s="40">
        <f t="shared" si="358"/>
        <v>29856</v>
      </c>
      <c r="BM2063" s="39">
        <v>1976</v>
      </c>
      <c r="BN2063" s="19" t="str">
        <f t="shared" si="359"/>
        <v>Sep</v>
      </c>
      <c r="BO2063" s="19">
        <v>19</v>
      </c>
      <c r="BP2063" s="40">
        <f t="shared" si="356"/>
        <v>28022</v>
      </c>
      <c r="BQ2063" s="19">
        <f ca="1" t="shared" si="360"/>
        <v>49</v>
      </c>
      <c r="BU2063" s="19">
        <v>32485.46</v>
      </c>
      <c r="BV2063" s="41">
        <v>32485.46</v>
      </c>
    </row>
    <row r="2064" spans="1:74">
      <c r="A2064" s="19" t="s">
        <v>7369</v>
      </c>
      <c r="B2064" s="39">
        <v>1972</v>
      </c>
      <c r="C2064" s="19">
        <f t="shared" si="353"/>
        <v>1972</v>
      </c>
      <c r="D2064" s="19" t="s">
        <v>8301</v>
      </c>
      <c r="E2064" s="19" t="str">
        <f t="shared" si="352"/>
        <v>Nov</v>
      </c>
      <c r="F2064" s="19">
        <v>7</v>
      </c>
      <c r="G2064" s="40">
        <f t="shared" si="354"/>
        <v>26610</v>
      </c>
      <c r="H2064" s="19">
        <v>0</v>
      </c>
      <c r="I2064" s="19">
        <v>32765.33</v>
      </c>
      <c r="J2064" s="41">
        <v>32765.33</v>
      </c>
      <c r="K2064" s="19" t="s">
        <v>8297</v>
      </c>
      <c r="L2064" s="19" t="str">
        <v>tier - 2</v>
      </c>
      <c r="M2064" s="19" t="s">
        <v>8297</v>
      </c>
      <c r="N2064" s="19" t="str">
        <v>tier - 2</v>
      </c>
      <c r="O2064" s="19" t="s">
        <v>8315</v>
      </c>
      <c r="P2064" s="19" t="str">
        <v>R1012</v>
      </c>
      <c r="Q2064" s="19">
        <f ca="1" t="shared" si="355"/>
        <v>52</v>
      </c>
      <c r="R2064" s="29"/>
      <c r="U2064" s="19" t="s">
        <v>8326</v>
      </c>
      <c r="V2064" s="19" t="str">
        <f t="shared" si="361"/>
        <v>Dec</v>
      </c>
      <c r="X2064" s="19">
        <f t="shared" si="362"/>
        <v>1986</v>
      </c>
      <c r="AG2064" s="19" t="s">
        <v>7345</v>
      </c>
      <c r="AH2064" s="19" t="s">
        <v>8336</v>
      </c>
      <c r="AI2064" s="19" t="s">
        <v>8297</v>
      </c>
      <c r="AJ2064" s="19" t="s">
        <v>8302</v>
      </c>
      <c r="AK2064" s="19" t="str">
        <v>tier - 2</v>
      </c>
      <c r="AL2064" s="19" t="str">
        <v>tier - 1</v>
      </c>
      <c r="AT2064" s="19" t="s">
        <v>8330</v>
      </c>
      <c r="AU2064" s="19" t="str">
        <v>R1011</v>
      </c>
      <c r="BD2064" s="39">
        <v>1976</v>
      </c>
      <c r="BE2064" s="19" t="str">
        <f t="shared" si="357"/>
        <v>Sep</v>
      </c>
      <c r="BF2064" s="19">
        <v>19</v>
      </c>
      <c r="BG2064" s="40">
        <f t="shared" si="358"/>
        <v>28022</v>
      </c>
      <c r="BM2064" s="39">
        <v>2003</v>
      </c>
      <c r="BN2064" s="19" t="str">
        <f t="shared" si="359"/>
        <v>Oct</v>
      </c>
      <c r="BO2064" s="19">
        <v>8</v>
      </c>
      <c r="BP2064" s="40">
        <f t="shared" si="356"/>
        <v>37902</v>
      </c>
      <c r="BQ2064" s="19">
        <f ca="1" t="shared" si="360"/>
        <v>22</v>
      </c>
      <c r="BU2064" s="19">
        <v>32548.34</v>
      </c>
      <c r="BV2064" s="41">
        <v>32548.34</v>
      </c>
    </row>
    <row r="2065" spans="1:74">
      <c r="A2065" s="19" t="s">
        <v>7373</v>
      </c>
      <c r="B2065" s="39">
        <v>1980</v>
      </c>
      <c r="C2065" s="19">
        <f t="shared" si="353"/>
        <v>1980</v>
      </c>
      <c r="D2065" s="19" t="s">
        <v>8326</v>
      </c>
      <c r="E2065" s="19" t="str">
        <f t="shared" si="352"/>
        <v>Dec</v>
      </c>
      <c r="F2065" s="19">
        <v>12</v>
      </c>
      <c r="G2065" s="40">
        <f t="shared" si="354"/>
        <v>29567</v>
      </c>
      <c r="H2065" s="19">
        <v>3</v>
      </c>
      <c r="I2065" s="19">
        <v>32787.46</v>
      </c>
      <c r="J2065" s="41">
        <v>32787.46</v>
      </c>
      <c r="K2065" s="19" t="s">
        <v>8302</v>
      </c>
      <c r="L2065" s="19" t="str">
        <v>tier - 1</v>
      </c>
      <c r="M2065" s="19" t="s">
        <v>8298</v>
      </c>
      <c r="N2065" s="19" t="str">
        <v>tier - 3</v>
      </c>
      <c r="O2065" s="19" t="s">
        <v>8315</v>
      </c>
      <c r="P2065" s="19" t="str">
        <v>R1012</v>
      </c>
      <c r="Q2065" s="19">
        <f ca="1" t="shared" si="355"/>
        <v>44</v>
      </c>
      <c r="R2065" s="29"/>
      <c r="U2065" s="19" t="s">
        <v>8329</v>
      </c>
      <c r="V2065" s="19" t="str">
        <f t="shared" si="361"/>
        <v>Oct</v>
      </c>
      <c r="X2065" s="19">
        <f t="shared" si="362"/>
        <v>1972</v>
      </c>
      <c r="AG2065" s="19" t="s">
        <v>7348</v>
      </c>
      <c r="AH2065" s="19" t="s">
        <v>8336</v>
      </c>
      <c r="AI2065" s="19" t="s">
        <v>8302</v>
      </c>
      <c r="AJ2065" s="19" t="s">
        <v>8297</v>
      </c>
      <c r="AK2065" s="19" t="str">
        <v>tier - 1</v>
      </c>
      <c r="AL2065" s="19" t="str">
        <v>tier - 2</v>
      </c>
      <c r="AT2065" s="19" t="s">
        <v>8299</v>
      </c>
      <c r="AU2065" s="19" t="str">
        <v>R1013</v>
      </c>
      <c r="BD2065" s="39">
        <v>2003</v>
      </c>
      <c r="BE2065" s="19" t="str">
        <f t="shared" si="357"/>
        <v>Oct</v>
      </c>
      <c r="BF2065" s="19">
        <v>8</v>
      </c>
      <c r="BG2065" s="40">
        <f t="shared" si="358"/>
        <v>37902</v>
      </c>
      <c r="BM2065" s="39">
        <v>1990</v>
      </c>
      <c r="BN2065" s="19" t="str">
        <f t="shared" si="359"/>
        <v>Jul</v>
      </c>
      <c r="BO2065" s="19">
        <v>13</v>
      </c>
      <c r="BP2065" s="40">
        <f t="shared" si="356"/>
        <v>33067</v>
      </c>
      <c r="BQ2065" s="19">
        <f ca="1" t="shared" si="360"/>
        <v>35</v>
      </c>
      <c r="BU2065" s="19">
        <v>32672.11</v>
      </c>
      <c r="BV2065" s="41">
        <v>32672.11</v>
      </c>
    </row>
    <row r="2066" spans="1:74">
      <c r="A2066" s="19" t="s">
        <v>7376</v>
      </c>
      <c r="B2066" s="39">
        <v>1995</v>
      </c>
      <c r="C2066" s="19">
        <f t="shared" si="353"/>
        <v>1995</v>
      </c>
      <c r="D2066" s="19" t="s">
        <v>8326</v>
      </c>
      <c r="E2066" s="19" t="str">
        <f t="shared" si="352"/>
        <v>Dec</v>
      </c>
      <c r="F2066" s="19">
        <v>4</v>
      </c>
      <c r="G2066" s="40">
        <f t="shared" si="354"/>
        <v>35037</v>
      </c>
      <c r="H2066" s="19">
        <v>0</v>
      </c>
      <c r="I2066" s="19">
        <v>32827.51</v>
      </c>
      <c r="J2066" s="41">
        <v>32827.51</v>
      </c>
      <c r="K2066" s="19" t="s">
        <v>8302</v>
      </c>
      <c r="L2066" s="19" t="str">
        <v>tier - 1</v>
      </c>
      <c r="M2066" s="19" t="s">
        <v>8297</v>
      </c>
      <c r="N2066" s="19" t="str">
        <v>tier - 2</v>
      </c>
      <c r="O2066" s="19" t="s">
        <v>8330</v>
      </c>
      <c r="P2066" s="19" t="str">
        <v>R1011</v>
      </c>
      <c r="Q2066" s="19">
        <f ca="1" t="shared" si="355"/>
        <v>29</v>
      </c>
      <c r="R2066" s="29"/>
      <c r="U2066" s="19" t="s">
        <v>8328</v>
      </c>
      <c r="V2066" s="19" t="str">
        <f t="shared" si="361"/>
        <v>Aug</v>
      </c>
      <c r="X2066" s="19">
        <f t="shared" si="362"/>
        <v>1976</v>
      </c>
      <c r="AG2066" s="19" t="s">
        <v>7352</v>
      </c>
      <c r="AH2066" s="19" t="s">
        <v>8336</v>
      </c>
      <c r="AI2066" s="19" t="s">
        <v>8302</v>
      </c>
      <c r="AJ2066" s="19" t="s">
        <v>8302</v>
      </c>
      <c r="AK2066" s="19" t="str">
        <v>tier - 1</v>
      </c>
      <c r="AL2066" s="19" t="str">
        <v>tier - 1</v>
      </c>
      <c r="AT2066" s="19" t="s">
        <v>8330</v>
      </c>
      <c r="AU2066" s="19" t="str">
        <v>R1011</v>
      </c>
      <c r="BD2066" s="39">
        <v>1990</v>
      </c>
      <c r="BE2066" s="19" t="str">
        <f t="shared" si="357"/>
        <v>Jul</v>
      </c>
      <c r="BF2066" s="19">
        <v>13</v>
      </c>
      <c r="BG2066" s="40">
        <f t="shared" si="358"/>
        <v>33067</v>
      </c>
      <c r="BM2066" s="39">
        <v>1968</v>
      </c>
      <c r="BN2066" s="19" t="str">
        <f t="shared" si="359"/>
        <v>Nov</v>
      </c>
      <c r="BO2066" s="19">
        <v>1</v>
      </c>
      <c r="BP2066" s="40">
        <f t="shared" si="356"/>
        <v>25143</v>
      </c>
      <c r="BQ2066" s="19">
        <f ca="1" t="shared" si="360"/>
        <v>57</v>
      </c>
      <c r="BU2066" s="19">
        <v>32686.08</v>
      </c>
      <c r="BV2066" s="41">
        <v>32686.08</v>
      </c>
    </row>
    <row r="2067" spans="1:74">
      <c r="A2067" s="19" t="s">
        <v>7380</v>
      </c>
      <c r="B2067" s="39">
        <v>1981</v>
      </c>
      <c r="C2067" s="19">
        <f t="shared" si="353"/>
        <v>1981</v>
      </c>
      <c r="D2067" s="19" t="s">
        <v>8301</v>
      </c>
      <c r="E2067" s="19" t="str">
        <f t="shared" si="352"/>
        <v>Nov</v>
      </c>
      <c r="F2067" s="19">
        <v>17</v>
      </c>
      <c r="G2067" s="40">
        <f t="shared" si="354"/>
        <v>29907</v>
      </c>
      <c r="H2067" s="19">
        <v>1</v>
      </c>
      <c r="I2067" s="19">
        <v>32906.69</v>
      </c>
      <c r="J2067" s="41">
        <v>32906.69</v>
      </c>
      <c r="K2067" s="19" t="s">
        <v>8297</v>
      </c>
      <c r="L2067" s="19" t="str">
        <v>tier - 2</v>
      </c>
      <c r="M2067" s="19" t="s">
        <v>8298</v>
      </c>
      <c r="N2067" s="19" t="str">
        <v>tier - 3</v>
      </c>
      <c r="O2067" s="19" t="s">
        <v>8330</v>
      </c>
      <c r="P2067" s="19" t="str">
        <v>R1011</v>
      </c>
      <c r="Q2067" s="19">
        <f ca="1" t="shared" si="355"/>
        <v>43</v>
      </c>
      <c r="R2067" s="29"/>
      <c r="U2067" s="19" t="s">
        <v>8310</v>
      </c>
      <c r="V2067" s="19" t="str">
        <f t="shared" si="361"/>
        <v>Sep</v>
      </c>
      <c r="X2067" s="19">
        <f t="shared" si="362"/>
        <v>1981</v>
      </c>
      <c r="AG2067" s="19" t="s">
        <v>7355</v>
      </c>
      <c r="AH2067" s="19" t="s">
        <v>8336</v>
      </c>
      <c r="AI2067" s="19" t="s">
        <v>8297</v>
      </c>
      <c r="AJ2067" s="19" t="s">
        <v>8298</v>
      </c>
      <c r="AK2067" s="19" t="str">
        <v>tier - 2</v>
      </c>
      <c r="AL2067" s="19" t="str">
        <v>tier - 3</v>
      </c>
      <c r="AT2067" s="19" t="s">
        <v>8330</v>
      </c>
      <c r="AU2067" s="19" t="str">
        <v>R1011</v>
      </c>
      <c r="BD2067" s="39">
        <v>1968</v>
      </c>
      <c r="BE2067" s="19" t="str">
        <f t="shared" si="357"/>
        <v>Nov</v>
      </c>
      <c r="BF2067" s="19">
        <v>1</v>
      </c>
      <c r="BG2067" s="40">
        <f t="shared" si="358"/>
        <v>25143</v>
      </c>
      <c r="BM2067" s="39">
        <v>1990</v>
      </c>
      <c r="BN2067" s="19" t="str">
        <f t="shared" si="359"/>
        <v>Sep</v>
      </c>
      <c r="BO2067" s="19">
        <v>30</v>
      </c>
      <c r="BP2067" s="40">
        <f t="shared" si="356"/>
        <v>33146</v>
      </c>
      <c r="BQ2067" s="19">
        <f ca="1" t="shared" si="360"/>
        <v>35</v>
      </c>
      <c r="BU2067" s="19">
        <v>32716.2</v>
      </c>
      <c r="BV2067" s="41">
        <v>32716.2</v>
      </c>
    </row>
    <row r="2068" spans="1:74">
      <c r="A2068" s="19" t="s">
        <v>7384</v>
      </c>
      <c r="B2068" s="39">
        <v>1971</v>
      </c>
      <c r="C2068" s="19">
        <f t="shared" si="353"/>
        <v>1971</v>
      </c>
      <c r="D2068" s="19" t="s">
        <v>8328</v>
      </c>
      <c r="E2068" s="19" t="str">
        <f t="shared" si="352"/>
        <v>Aug</v>
      </c>
      <c r="F2068" s="19">
        <v>24</v>
      </c>
      <c r="G2068" s="40">
        <f t="shared" si="354"/>
        <v>26169</v>
      </c>
      <c r="H2068" s="19">
        <v>0</v>
      </c>
      <c r="I2068" s="19">
        <v>32947.63</v>
      </c>
      <c r="J2068" s="41">
        <v>32947.63</v>
      </c>
      <c r="K2068" s="19" t="s">
        <v>8297</v>
      </c>
      <c r="L2068" s="19" t="str">
        <v>tier - 2</v>
      </c>
      <c r="M2068" s="19" t="s">
        <v>8302</v>
      </c>
      <c r="N2068" s="19" t="str">
        <v>tier - 1</v>
      </c>
      <c r="O2068" s="19" t="s">
        <v>8330</v>
      </c>
      <c r="P2068" s="19" t="str">
        <v>R1011</v>
      </c>
      <c r="Q2068" s="19">
        <f ca="1" t="shared" si="355"/>
        <v>54</v>
      </c>
      <c r="R2068" s="29"/>
      <c r="U2068" s="19" t="s">
        <v>8310</v>
      </c>
      <c r="V2068" s="19" t="str">
        <f t="shared" si="361"/>
        <v>Sep</v>
      </c>
      <c r="X2068" s="19">
        <f t="shared" si="362"/>
        <v>1976</v>
      </c>
      <c r="AG2068" s="19" t="s">
        <v>7358</v>
      </c>
      <c r="AH2068" s="19" t="s">
        <v>8336</v>
      </c>
      <c r="AI2068" s="19" t="s">
        <v>8302</v>
      </c>
      <c r="AJ2068" s="19" t="s">
        <v>8297</v>
      </c>
      <c r="AK2068" s="19" t="str">
        <v>tier - 1</v>
      </c>
      <c r="AL2068" s="19" t="str">
        <v>tier - 2</v>
      </c>
      <c r="AT2068" s="19" t="s">
        <v>8330</v>
      </c>
      <c r="AU2068" s="19" t="str">
        <v>R1011</v>
      </c>
      <c r="BD2068" s="39">
        <v>1990</v>
      </c>
      <c r="BE2068" s="19" t="str">
        <f t="shared" si="357"/>
        <v>Sep</v>
      </c>
      <c r="BF2068" s="19">
        <v>30</v>
      </c>
      <c r="BG2068" s="40">
        <f t="shared" si="358"/>
        <v>33146</v>
      </c>
      <c r="BM2068" s="39">
        <v>1990</v>
      </c>
      <c r="BN2068" s="19" t="str">
        <f t="shared" si="359"/>
        <v>Jul</v>
      </c>
      <c r="BO2068" s="19">
        <v>9</v>
      </c>
      <c r="BP2068" s="40">
        <f t="shared" si="356"/>
        <v>33063</v>
      </c>
      <c r="BQ2068" s="19">
        <f ca="1" t="shared" si="360"/>
        <v>35</v>
      </c>
      <c r="BU2068" s="19">
        <v>32734.19</v>
      </c>
      <c r="BV2068" s="41">
        <v>32734.19</v>
      </c>
    </row>
    <row r="2069" spans="1:74">
      <c r="A2069" s="19" t="s">
        <v>7387</v>
      </c>
      <c r="B2069" s="39">
        <v>1995</v>
      </c>
      <c r="C2069" s="19">
        <f t="shared" si="353"/>
        <v>1995</v>
      </c>
      <c r="D2069" s="19" t="s">
        <v>8296</v>
      </c>
      <c r="E2069" s="19" t="str">
        <f t="shared" si="352"/>
        <v>Jul</v>
      </c>
      <c r="F2069" s="19">
        <v>8</v>
      </c>
      <c r="G2069" s="40">
        <f t="shared" si="354"/>
        <v>34888</v>
      </c>
      <c r="H2069" s="19">
        <v>0</v>
      </c>
      <c r="I2069" s="19">
        <v>33017.46</v>
      </c>
      <c r="J2069" s="41">
        <v>33017.46</v>
      </c>
      <c r="K2069" s="19" t="s">
        <v>8302</v>
      </c>
      <c r="L2069" s="19" t="str">
        <v>tier - 1</v>
      </c>
      <c r="M2069" s="19" t="s">
        <v>8302</v>
      </c>
      <c r="N2069" s="19" t="str">
        <v>tier - 1</v>
      </c>
      <c r="O2069" s="19" t="s">
        <v>8330</v>
      </c>
      <c r="P2069" s="19" t="str">
        <v>R1011</v>
      </c>
      <c r="Q2069" s="19">
        <f ca="1" t="shared" si="355"/>
        <v>30</v>
      </c>
      <c r="R2069" s="29"/>
      <c r="U2069" s="19" t="s">
        <v>8329</v>
      </c>
      <c r="V2069" s="19" t="str">
        <f t="shared" si="361"/>
        <v>Oct</v>
      </c>
      <c r="X2069" s="19">
        <f t="shared" si="362"/>
        <v>2003</v>
      </c>
      <c r="AG2069" s="19" t="s">
        <v>7362</v>
      </c>
      <c r="AH2069" s="19" t="s">
        <v>8336</v>
      </c>
      <c r="AI2069" s="19" t="s">
        <v>8297</v>
      </c>
      <c r="AJ2069" s="19" t="s">
        <v>8302</v>
      </c>
      <c r="AK2069" s="19" t="str">
        <v>tier - 2</v>
      </c>
      <c r="AL2069" s="19" t="str">
        <v>tier - 1</v>
      </c>
      <c r="AT2069" s="19" t="s">
        <v>8315</v>
      </c>
      <c r="AU2069" s="19" t="str">
        <v>R1012</v>
      </c>
      <c r="BD2069" s="39">
        <v>1990</v>
      </c>
      <c r="BE2069" s="19" t="str">
        <f t="shared" si="357"/>
        <v>Jul</v>
      </c>
      <c r="BF2069" s="19">
        <v>9</v>
      </c>
      <c r="BG2069" s="40">
        <f t="shared" si="358"/>
        <v>33063</v>
      </c>
      <c r="BM2069" s="39">
        <v>1974</v>
      </c>
      <c r="BN2069" s="19" t="str">
        <f t="shared" si="359"/>
        <v>Dec</v>
      </c>
      <c r="BO2069" s="19">
        <v>6</v>
      </c>
      <c r="BP2069" s="40">
        <f t="shared" si="356"/>
        <v>27369</v>
      </c>
      <c r="BQ2069" s="19">
        <f ca="1" t="shared" si="360"/>
        <v>50</v>
      </c>
      <c r="BU2069" s="19">
        <v>32760.48</v>
      </c>
      <c r="BV2069" s="41">
        <v>32760.48</v>
      </c>
    </row>
    <row r="2070" spans="1:74">
      <c r="A2070" s="19" t="s">
        <v>7389</v>
      </c>
      <c r="B2070" s="39">
        <v>1967</v>
      </c>
      <c r="C2070" s="19">
        <f t="shared" si="353"/>
        <v>1967</v>
      </c>
      <c r="D2070" s="19" t="s">
        <v>8296</v>
      </c>
      <c r="E2070" s="19" t="str">
        <f t="shared" si="352"/>
        <v>Jul</v>
      </c>
      <c r="F2070" s="19">
        <v>10</v>
      </c>
      <c r="G2070" s="40">
        <f t="shared" si="354"/>
        <v>24663</v>
      </c>
      <c r="H2070" s="19">
        <v>0</v>
      </c>
      <c r="I2070" s="19">
        <v>33025.32</v>
      </c>
      <c r="J2070" s="41">
        <v>33025.32</v>
      </c>
      <c r="K2070" s="19" t="s">
        <v>8297</v>
      </c>
      <c r="L2070" s="19" t="str">
        <v>tier - 2</v>
      </c>
      <c r="M2070" s="19" t="s">
        <v>8298</v>
      </c>
      <c r="N2070" s="19" t="str">
        <v>tier - 3</v>
      </c>
      <c r="O2070" s="19" t="s">
        <v>8330</v>
      </c>
      <c r="P2070" s="19" t="str">
        <v>R1011</v>
      </c>
      <c r="Q2070" s="19">
        <f ca="1" t="shared" si="355"/>
        <v>58</v>
      </c>
      <c r="R2070" s="29"/>
      <c r="U2070" s="19" t="s">
        <v>8296</v>
      </c>
      <c r="V2070" s="19" t="str">
        <f t="shared" si="361"/>
        <v>Jul</v>
      </c>
      <c r="X2070" s="19">
        <f t="shared" si="362"/>
        <v>1990</v>
      </c>
      <c r="AG2070" s="19" t="s">
        <v>7366</v>
      </c>
      <c r="AH2070" s="19" t="s">
        <v>8336</v>
      </c>
      <c r="AI2070" s="19" t="s">
        <v>8302</v>
      </c>
      <c r="AJ2070" s="19" t="s">
        <v>8302</v>
      </c>
      <c r="AK2070" s="19" t="str">
        <v>tier - 1</v>
      </c>
      <c r="AL2070" s="19" t="str">
        <v>tier - 1</v>
      </c>
      <c r="AT2070" s="19" t="s">
        <v>8330</v>
      </c>
      <c r="AU2070" s="19" t="str">
        <v>R1011</v>
      </c>
      <c r="BD2070" s="39">
        <v>1974</v>
      </c>
      <c r="BE2070" s="19" t="str">
        <f t="shared" si="357"/>
        <v>Dec</v>
      </c>
      <c r="BF2070" s="19">
        <v>6</v>
      </c>
      <c r="BG2070" s="40">
        <f t="shared" si="358"/>
        <v>27369</v>
      </c>
      <c r="BM2070" s="39">
        <v>1972</v>
      </c>
      <c r="BN2070" s="19" t="str">
        <f t="shared" si="359"/>
        <v>Nov</v>
      </c>
      <c r="BO2070" s="19">
        <v>7</v>
      </c>
      <c r="BP2070" s="40">
        <f t="shared" si="356"/>
        <v>26610</v>
      </c>
      <c r="BQ2070" s="19">
        <f ca="1" t="shared" si="360"/>
        <v>52</v>
      </c>
      <c r="BU2070" s="19">
        <v>32765.33</v>
      </c>
      <c r="BV2070" s="41">
        <v>32765.33</v>
      </c>
    </row>
    <row r="2071" spans="1:74">
      <c r="A2071" s="19" t="s">
        <v>7393</v>
      </c>
      <c r="B2071" s="39">
        <v>1994</v>
      </c>
      <c r="C2071" s="19">
        <f t="shared" si="353"/>
        <v>1994</v>
      </c>
      <c r="D2071" s="19" t="s">
        <v>8296</v>
      </c>
      <c r="E2071" s="19" t="str">
        <f t="shared" si="352"/>
        <v>Jul</v>
      </c>
      <c r="F2071" s="19">
        <v>28</v>
      </c>
      <c r="G2071" s="40">
        <f t="shared" si="354"/>
        <v>34543</v>
      </c>
      <c r="H2071" s="19">
        <v>0</v>
      </c>
      <c r="I2071" s="19">
        <v>33057.23</v>
      </c>
      <c r="J2071" s="41">
        <v>33057.23</v>
      </c>
      <c r="K2071" s="19" t="s">
        <v>8302</v>
      </c>
      <c r="L2071" s="19" t="str">
        <v>tier - 1</v>
      </c>
      <c r="M2071" s="19" t="s">
        <v>8297</v>
      </c>
      <c r="N2071" s="19" t="str">
        <v>tier - 2</v>
      </c>
      <c r="O2071" s="19" t="s">
        <v>8330</v>
      </c>
      <c r="P2071" s="19" t="str">
        <v>R1011</v>
      </c>
      <c r="Q2071" s="19">
        <f ca="1" t="shared" si="355"/>
        <v>31</v>
      </c>
      <c r="R2071" s="29"/>
      <c r="U2071" s="19" t="s">
        <v>8301</v>
      </c>
      <c r="V2071" s="19" t="str">
        <f t="shared" si="361"/>
        <v>Nov</v>
      </c>
      <c r="X2071" s="19">
        <f t="shared" si="362"/>
        <v>1968</v>
      </c>
      <c r="AG2071" s="19" t="s">
        <v>7369</v>
      </c>
      <c r="AH2071" s="19" t="s">
        <v>8336</v>
      </c>
      <c r="AI2071" s="19" t="s">
        <v>8297</v>
      </c>
      <c r="AJ2071" s="19" t="s">
        <v>8297</v>
      </c>
      <c r="AK2071" s="19" t="str">
        <v>tier - 2</v>
      </c>
      <c r="AL2071" s="19" t="str">
        <v>tier - 2</v>
      </c>
      <c r="AT2071" s="19" t="s">
        <v>8315</v>
      </c>
      <c r="AU2071" s="19" t="str">
        <v>R1012</v>
      </c>
      <c r="BD2071" s="39">
        <v>1972</v>
      </c>
      <c r="BE2071" s="19" t="str">
        <f t="shared" si="357"/>
        <v>Nov</v>
      </c>
      <c r="BF2071" s="19">
        <v>7</v>
      </c>
      <c r="BG2071" s="40">
        <f t="shared" si="358"/>
        <v>26610</v>
      </c>
      <c r="BM2071" s="39">
        <v>1980</v>
      </c>
      <c r="BN2071" s="19" t="str">
        <f t="shared" si="359"/>
        <v>Dec</v>
      </c>
      <c r="BO2071" s="19">
        <v>12</v>
      </c>
      <c r="BP2071" s="40">
        <f t="shared" si="356"/>
        <v>29567</v>
      </c>
      <c r="BQ2071" s="19">
        <f ca="1" t="shared" si="360"/>
        <v>44</v>
      </c>
      <c r="BU2071" s="19">
        <v>32787.46</v>
      </c>
      <c r="BV2071" s="41">
        <v>32787.46</v>
      </c>
    </row>
    <row r="2072" spans="1:74">
      <c r="A2072" s="19" t="s">
        <v>7396</v>
      </c>
      <c r="B2072" s="39">
        <v>1962</v>
      </c>
      <c r="C2072" s="19">
        <f t="shared" si="353"/>
        <v>1962</v>
      </c>
      <c r="D2072" s="19" t="s">
        <v>8296</v>
      </c>
      <c r="E2072" s="19" t="str">
        <f t="shared" si="352"/>
        <v>Jul</v>
      </c>
      <c r="F2072" s="19">
        <v>1</v>
      </c>
      <c r="G2072" s="40">
        <f t="shared" si="354"/>
        <v>22828</v>
      </c>
      <c r="H2072" s="19">
        <v>0</v>
      </c>
      <c r="I2072" s="19">
        <v>33074.94</v>
      </c>
      <c r="J2072" s="41">
        <v>33074.94</v>
      </c>
      <c r="K2072" s="19" t="s">
        <v>8302</v>
      </c>
      <c r="L2072" s="19" t="str">
        <v>tier - 1</v>
      </c>
      <c r="M2072" s="19" t="s">
        <v>8297</v>
      </c>
      <c r="N2072" s="19" t="str">
        <v>tier - 2</v>
      </c>
      <c r="O2072" s="19" t="s">
        <v>8330</v>
      </c>
      <c r="P2072" s="19" t="str">
        <v>R1011</v>
      </c>
      <c r="Q2072" s="19">
        <f ca="1" t="shared" si="355"/>
        <v>63</v>
      </c>
      <c r="R2072" s="29"/>
      <c r="U2072" s="19" t="s">
        <v>8310</v>
      </c>
      <c r="V2072" s="19" t="str">
        <f t="shared" si="361"/>
        <v>Sep</v>
      </c>
      <c r="X2072" s="19">
        <f t="shared" si="362"/>
        <v>1990</v>
      </c>
      <c r="AG2072" s="19" t="s">
        <v>7373</v>
      </c>
      <c r="AH2072" s="19" t="s">
        <v>8336</v>
      </c>
      <c r="AI2072" s="19" t="s">
        <v>8302</v>
      </c>
      <c r="AJ2072" s="19" t="s">
        <v>8298</v>
      </c>
      <c r="AK2072" s="19" t="str">
        <v>tier - 1</v>
      </c>
      <c r="AL2072" s="19" t="str">
        <v>tier - 3</v>
      </c>
      <c r="AT2072" s="19" t="s">
        <v>8315</v>
      </c>
      <c r="AU2072" s="19" t="str">
        <v>R1012</v>
      </c>
      <c r="BD2072" s="39">
        <v>1980</v>
      </c>
      <c r="BE2072" s="19" t="str">
        <f t="shared" si="357"/>
        <v>Dec</v>
      </c>
      <c r="BF2072" s="19">
        <v>12</v>
      </c>
      <c r="BG2072" s="40">
        <f t="shared" si="358"/>
        <v>29567</v>
      </c>
      <c r="BM2072" s="39">
        <v>1995</v>
      </c>
      <c r="BN2072" s="19" t="str">
        <f t="shared" si="359"/>
        <v>Dec</v>
      </c>
      <c r="BO2072" s="19">
        <v>4</v>
      </c>
      <c r="BP2072" s="40">
        <f t="shared" si="356"/>
        <v>35037</v>
      </c>
      <c r="BQ2072" s="19">
        <f ca="1" t="shared" si="360"/>
        <v>29</v>
      </c>
      <c r="BU2072" s="19">
        <v>32827.51</v>
      </c>
      <c r="BV2072" s="41">
        <v>32827.51</v>
      </c>
    </row>
    <row r="2073" spans="1:74">
      <c r="A2073" s="19" t="s">
        <v>7399</v>
      </c>
      <c r="B2073" s="39">
        <v>1969</v>
      </c>
      <c r="C2073" s="19">
        <f t="shared" si="353"/>
        <v>1969</v>
      </c>
      <c r="D2073" s="19" t="s">
        <v>8329</v>
      </c>
      <c r="E2073" s="19" t="str">
        <f t="shared" si="352"/>
        <v>Oct</v>
      </c>
      <c r="F2073" s="19">
        <v>30</v>
      </c>
      <c r="G2073" s="40">
        <f t="shared" si="354"/>
        <v>25506</v>
      </c>
      <c r="H2073" s="19">
        <v>0</v>
      </c>
      <c r="I2073" s="19">
        <v>33090.66</v>
      </c>
      <c r="J2073" s="41">
        <v>33090.66</v>
      </c>
      <c r="K2073" s="19" t="s">
        <v>8297</v>
      </c>
      <c r="L2073" s="19" t="str">
        <v>tier - 2</v>
      </c>
      <c r="M2073" s="19" t="s">
        <v>8297</v>
      </c>
      <c r="N2073" s="19" t="str">
        <v>tier - 2</v>
      </c>
      <c r="O2073" s="19" t="s">
        <v>8330</v>
      </c>
      <c r="P2073" s="19" t="str">
        <v>R1011</v>
      </c>
      <c r="Q2073" s="19">
        <f ca="1" t="shared" si="355"/>
        <v>56</v>
      </c>
      <c r="R2073" s="29"/>
      <c r="U2073" s="19" t="s">
        <v>8296</v>
      </c>
      <c r="V2073" s="19" t="str">
        <f t="shared" si="361"/>
        <v>Jul</v>
      </c>
      <c r="X2073" s="19">
        <f t="shared" si="362"/>
        <v>1990</v>
      </c>
      <c r="AG2073" s="19" t="s">
        <v>7376</v>
      </c>
      <c r="AH2073" s="19" t="s">
        <v>8336</v>
      </c>
      <c r="AI2073" s="19" t="s">
        <v>8302</v>
      </c>
      <c r="AJ2073" s="19" t="s">
        <v>8297</v>
      </c>
      <c r="AK2073" s="19" t="str">
        <v>tier - 1</v>
      </c>
      <c r="AL2073" s="19" t="str">
        <v>tier - 2</v>
      </c>
      <c r="AT2073" s="19" t="s">
        <v>8330</v>
      </c>
      <c r="AU2073" s="19" t="str">
        <v>R1011</v>
      </c>
      <c r="BD2073" s="39">
        <v>1995</v>
      </c>
      <c r="BE2073" s="19" t="str">
        <f t="shared" si="357"/>
        <v>Dec</v>
      </c>
      <c r="BF2073" s="19">
        <v>4</v>
      </c>
      <c r="BG2073" s="40">
        <f t="shared" si="358"/>
        <v>35037</v>
      </c>
      <c r="BM2073" s="39">
        <v>1981</v>
      </c>
      <c r="BN2073" s="19" t="str">
        <f t="shared" si="359"/>
        <v>Nov</v>
      </c>
      <c r="BO2073" s="19">
        <v>17</v>
      </c>
      <c r="BP2073" s="40">
        <f t="shared" si="356"/>
        <v>29907</v>
      </c>
      <c r="BQ2073" s="19">
        <f ca="1" t="shared" si="360"/>
        <v>43</v>
      </c>
      <c r="BU2073" s="19">
        <v>32906.69</v>
      </c>
      <c r="BV2073" s="41">
        <v>32906.69</v>
      </c>
    </row>
    <row r="2074" spans="1:74">
      <c r="A2074" s="19" t="s">
        <v>7403</v>
      </c>
      <c r="B2074" s="39">
        <v>1985</v>
      </c>
      <c r="C2074" s="19">
        <f t="shared" si="353"/>
        <v>1985</v>
      </c>
      <c r="D2074" s="19" t="s">
        <v>8296</v>
      </c>
      <c r="E2074" s="19" t="str">
        <f t="shared" si="352"/>
        <v>Jul</v>
      </c>
      <c r="F2074" s="19">
        <v>15</v>
      </c>
      <c r="G2074" s="40">
        <f t="shared" si="354"/>
        <v>31243</v>
      </c>
      <c r="H2074" s="19">
        <v>3</v>
      </c>
      <c r="I2074" s="19">
        <v>33121</v>
      </c>
      <c r="J2074" s="41">
        <v>33121</v>
      </c>
      <c r="K2074" s="19" t="s">
        <v>8297</v>
      </c>
      <c r="L2074" s="19" t="str">
        <v>tier - 2</v>
      </c>
      <c r="M2074" s="19" t="s">
        <v>8302</v>
      </c>
      <c r="N2074" s="19" t="str">
        <v>tier - 1</v>
      </c>
      <c r="O2074" s="19" t="s">
        <v>8330</v>
      </c>
      <c r="P2074" s="19" t="str">
        <v>R1011</v>
      </c>
      <c r="Q2074" s="19">
        <f ca="1" t="shared" si="355"/>
        <v>40</v>
      </c>
      <c r="R2074" s="29"/>
      <c r="U2074" s="19" t="s">
        <v>8326</v>
      </c>
      <c r="V2074" s="19" t="str">
        <f t="shared" si="361"/>
        <v>Dec</v>
      </c>
      <c r="X2074" s="19">
        <f t="shared" si="362"/>
        <v>1974</v>
      </c>
      <c r="AG2074" s="19" t="s">
        <v>7380</v>
      </c>
      <c r="AH2074" s="19" t="s">
        <v>8336</v>
      </c>
      <c r="AI2074" s="19" t="s">
        <v>8297</v>
      </c>
      <c r="AJ2074" s="19" t="s">
        <v>8298</v>
      </c>
      <c r="AK2074" s="19" t="str">
        <v>tier - 2</v>
      </c>
      <c r="AL2074" s="19" t="str">
        <v>tier - 3</v>
      </c>
      <c r="AT2074" s="19" t="s">
        <v>8330</v>
      </c>
      <c r="AU2074" s="19" t="str">
        <v>R1011</v>
      </c>
      <c r="BD2074" s="39">
        <v>1981</v>
      </c>
      <c r="BE2074" s="19" t="str">
        <f t="shared" si="357"/>
        <v>Nov</v>
      </c>
      <c r="BF2074" s="19">
        <v>17</v>
      </c>
      <c r="BG2074" s="40">
        <f t="shared" si="358"/>
        <v>29907</v>
      </c>
      <c r="BM2074" s="39">
        <v>1971</v>
      </c>
      <c r="BN2074" s="19" t="str">
        <f t="shared" si="359"/>
        <v>Aug</v>
      </c>
      <c r="BO2074" s="19">
        <v>24</v>
      </c>
      <c r="BP2074" s="40">
        <f t="shared" si="356"/>
        <v>26169</v>
      </c>
      <c r="BQ2074" s="19">
        <f ca="1" t="shared" si="360"/>
        <v>54</v>
      </c>
      <c r="BU2074" s="19">
        <v>32947.63</v>
      </c>
      <c r="BV2074" s="41">
        <v>32947.63</v>
      </c>
    </row>
    <row r="2075" spans="1:74">
      <c r="A2075" s="19" t="s">
        <v>7407</v>
      </c>
      <c r="B2075" s="39">
        <v>1990</v>
      </c>
      <c r="C2075" s="19">
        <f t="shared" si="353"/>
        <v>1990</v>
      </c>
      <c r="D2075" s="19" t="s">
        <v>8329</v>
      </c>
      <c r="E2075" s="19" t="str">
        <f t="shared" si="352"/>
        <v>Oct</v>
      </c>
      <c r="F2075" s="19">
        <v>12</v>
      </c>
      <c r="G2075" s="40">
        <f t="shared" si="354"/>
        <v>33158</v>
      </c>
      <c r="H2075" s="19">
        <v>3</v>
      </c>
      <c r="I2075" s="19">
        <v>33292.83</v>
      </c>
      <c r="J2075" s="41">
        <v>33292.83</v>
      </c>
      <c r="K2075" s="19" t="s">
        <v>8297</v>
      </c>
      <c r="L2075" s="19" t="str">
        <v>tier - 2</v>
      </c>
      <c r="M2075" s="19" t="s">
        <v>8302</v>
      </c>
      <c r="N2075" s="19" t="str">
        <v>tier - 1</v>
      </c>
      <c r="O2075" s="19" t="s">
        <v>8330</v>
      </c>
      <c r="P2075" s="19" t="str">
        <v>R1011</v>
      </c>
      <c r="Q2075" s="19">
        <f ca="1" t="shared" si="355"/>
        <v>35</v>
      </c>
      <c r="R2075" s="29"/>
      <c r="U2075" s="19" t="s">
        <v>8301</v>
      </c>
      <c r="V2075" s="19" t="str">
        <f t="shared" si="361"/>
        <v>Nov</v>
      </c>
      <c r="X2075" s="19">
        <f t="shared" si="362"/>
        <v>1972</v>
      </c>
      <c r="AG2075" s="19" t="s">
        <v>7384</v>
      </c>
      <c r="AH2075" s="19" t="s">
        <v>8336</v>
      </c>
      <c r="AI2075" s="19" t="s">
        <v>8297</v>
      </c>
      <c r="AJ2075" s="19" t="s">
        <v>8302</v>
      </c>
      <c r="AK2075" s="19" t="str">
        <v>tier - 2</v>
      </c>
      <c r="AL2075" s="19" t="str">
        <v>tier - 1</v>
      </c>
      <c r="AT2075" s="19" t="s">
        <v>8330</v>
      </c>
      <c r="AU2075" s="19" t="str">
        <v>R1011</v>
      </c>
      <c r="BD2075" s="39">
        <v>1971</v>
      </c>
      <c r="BE2075" s="19" t="str">
        <f t="shared" si="357"/>
        <v>Aug</v>
      </c>
      <c r="BF2075" s="19">
        <v>24</v>
      </c>
      <c r="BG2075" s="40">
        <f t="shared" si="358"/>
        <v>26169</v>
      </c>
      <c r="BM2075" s="39">
        <v>1995</v>
      </c>
      <c r="BN2075" s="19" t="str">
        <f t="shared" si="359"/>
        <v>Jul</v>
      </c>
      <c r="BO2075" s="19">
        <v>8</v>
      </c>
      <c r="BP2075" s="40">
        <f t="shared" si="356"/>
        <v>34888</v>
      </c>
      <c r="BQ2075" s="19">
        <f ca="1" t="shared" si="360"/>
        <v>30</v>
      </c>
      <c r="BU2075" s="19">
        <v>33017.46</v>
      </c>
      <c r="BV2075" s="41">
        <v>33017.46</v>
      </c>
    </row>
    <row r="2076" spans="1:74">
      <c r="A2076" s="19" t="s">
        <v>7410</v>
      </c>
      <c r="B2076" s="39">
        <v>2003</v>
      </c>
      <c r="C2076" s="19">
        <f t="shared" si="353"/>
        <v>2003</v>
      </c>
      <c r="D2076" s="19" t="s">
        <v>8301</v>
      </c>
      <c r="E2076" s="19" t="str">
        <f t="shared" si="352"/>
        <v>Nov</v>
      </c>
      <c r="F2076" s="19">
        <v>28</v>
      </c>
      <c r="G2076" s="40">
        <f t="shared" si="354"/>
        <v>37953</v>
      </c>
      <c r="H2076" s="19">
        <v>0</v>
      </c>
      <c r="I2076" s="19">
        <v>33307.55</v>
      </c>
      <c r="J2076" s="41">
        <v>33307.55</v>
      </c>
      <c r="K2076" s="19" t="s">
        <v>8297</v>
      </c>
      <c r="L2076" s="19" t="str">
        <v>tier - 2</v>
      </c>
      <c r="M2076" s="19" t="s">
        <v>8298</v>
      </c>
      <c r="N2076" s="19" t="str">
        <v>tier - 3</v>
      </c>
      <c r="O2076" s="19" t="s">
        <v>8315</v>
      </c>
      <c r="P2076" s="19" t="str">
        <v>R1012</v>
      </c>
      <c r="Q2076" s="19">
        <f ca="1" t="shared" si="355"/>
        <v>21</v>
      </c>
      <c r="R2076" s="29"/>
      <c r="U2076" s="19" t="s">
        <v>8326</v>
      </c>
      <c r="V2076" s="19" t="str">
        <f t="shared" si="361"/>
        <v>Dec</v>
      </c>
      <c r="X2076" s="19">
        <f t="shared" si="362"/>
        <v>1980</v>
      </c>
      <c r="AG2076" s="19" t="s">
        <v>7387</v>
      </c>
      <c r="AH2076" s="19" t="s">
        <v>8336</v>
      </c>
      <c r="AI2076" s="19" t="s">
        <v>8302</v>
      </c>
      <c r="AJ2076" s="19" t="s">
        <v>8302</v>
      </c>
      <c r="AK2076" s="19" t="str">
        <v>tier - 1</v>
      </c>
      <c r="AL2076" s="19" t="str">
        <v>tier - 1</v>
      </c>
      <c r="AT2076" s="19" t="s">
        <v>8330</v>
      </c>
      <c r="AU2076" s="19" t="str">
        <v>R1011</v>
      </c>
      <c r="BD2076" s="39">
        <v>1995</v>
      </c>
      <c r="BE2076" s="19" t="str">
        <f t="shared" si="357"/>
        <v>Jul</v>
      </c>
      <c r="BF2076" s="19">
        <v>8</v>
      </c>
      <c r="BG2076" s="40">
        <f t="shared" si="358"/>
        <v>34888</v>
      </c>
      <c r="BM2076" s="39">
        <v>1967</v>
      </c>
      <c r="BN2076" s="19" t="str">
        <f t="shared" si="359"/>
        <v>Jul</v>
      </c>
      <c r="BO2076" s="19">
        <v>10</v>
      </c>
      <c r="BP2076" s="40">
        <f t="shared" si="356"/>
        <v>24663</v>
      </c>
      <c r="BQ2076" s="19">
        <f ca="1" t="shared" si="360"/>
        <v>58</v>
      </c>
      <c r="BU2076" s="19">
        <v>33025.32</v>
      </c>
      <c r="BV2076" s="41">
        <v>33025.32</v>
      </c>
    </row>
    <row r="2077" spans="1:74">
      <c r="A2077" s="19" t="s">
        <v>7412</v>
      </c>
      <c r="B2077" s="39">
        <v>1972</v>
      </c>
      <c r="C2077" s="19">
        <f t="shared" si="353"/>
        <v>1972</v>
      </c>
      <c r="D2077" s="19" t="s">
        <v>8310</v>
      </c>
      <c r="E2077" s="19" t="str">
        <f t="shared" si="352"/>
        <v>Sep</v>
      </c>
      <c r="F2077" s="19">
        <v>5</v>
      </c>
      <c r="G2077" s="40">
        <f t="shared" si="354"/>
        <v>26547</v>
      </c>
      <c r="H2077" s="19">
        <v>0</v>
      </c>
      <c r="I2077" s="19">
        <v>33344.45</v>
      </c>
      <c r="J2077" s="41">
        <v>33344.45</v>
      </c>
      <c r="K2077" s="19" t="s">
        <v>8297</v>
      </c>
      <c r="L2077" s="19" t="str">
        <v>tier - 2</v>
      </c>
      <c r="M2077" s="19" t="s">
        <v>8298</v>
      </c>
      <c r="N2077" s="19" t="str">
        <v>tier - 3</v>
      </c>
      <c r="O2077" s="19" t="s">
        <v>8330</v>
      </c>
      <c r="P2077" s="19" t="str">
        <v>R1011</v>
      </c>
      <c r="Q2077" s="19">
        <f ca="1" t="shared" si="355"/>
        <v>53</v>
      </c>
      <c r="R2077" s="29"/>
      <c r="U2077" s="19" t="s">
        <v>8326</v>
      </c>
      <c r="V2077" s="19" t="str">
        <f t="shared" si="361"/>
        <v>Dec</v>
      </c>
      <c r="X2077" s="19">
        <f t="shared" si="362"/>
        <v>1995</v>
      </c>
      <c r="AG2077" s="19" t="s">
        <v>7389</v>
      </c>
      <c r="AH2077" s="19" t="s">
        <v>8336</v>
      </c>
      <c r="AI2077" s="19" t="s">
        <v>8297</v>
      </c>
      <c r="AJ2077" s="19" t="s">
        <v>8298</v>
      </c>
      <c r="AK2077" s="19" t="str">
        <v>tier - 2</v>
      </c>
      <c r="AL2077" s="19" t="str">
        <v>tier - 3</v>
      </c>
      <c r="AT2077" s="19" t="s">
        <v>8330</v>
      </c>
      <c r="AU2077" s="19" t="str">
        <v>R1011</v>
      </c>
      <c r="BD2077" s="39">
        <v>1967</v>
      </c>
      <c r="BE2077" s="19" t="str">
        <f t="shared" si="357"/>
        <v>Jul</v>
      </c>
      <c r="BF2077" s="19">
        <v>10</v>
      </c>
      <c r="BG2077" s="40">
        <f t="shared" si="358"/>
        <v>24663</v>
      </c>
      <c r="BM2077" s="39">
        <v>1994</v>
      </c>
      <c r="BN2077" s="19" t="str">
        <f t="shared" si="359"/>
        <v>Jul</v>
      </c>
      <c r="BO2077" s="19">
        <v>28</v>
      </c>
      <c r="BP2077" s="40">
        <f t="shared" si="356"/>
        <v>34543</v>
      </c>
      <c r="BQ2077" s="19">
        <f ca="1" t="shared" si="360"/>
        <v>31</v>
      </c>
      <c r="BU2077" s="19">
        <v>33057.23</v>
      </c>
      <c r="BV2077" s="41">
        <v>33057.23</v>
      </c>
    </row>
    <row r="2078" spans="1:74">
      <c r="A2078" s="19" t="s">
        <v>7416</v>
      </c>
      <c r="B2078" s="39">
        <v>1985</v>
      </c>
      <c r="C2078" s="19">
        <f t="shared" si="353"/>
        <v>1985</v>
      </c>
      <c r="D2078" s="19" t="s">
        <v>8326</v>
      </c>
      <c r="E2078" s="19" t="str">
        <f t="shared" si="352"/>
        <v>Dec</v>
      </c>
      <c r="F2078" s="19">
        <v>7</v>
      </c>
      <c r="G2078" s="40">
        <f t="shared" si="354"/>
        <v>31388</v>
      </c>
      <c r="H2078" s="19">
        <v>3</v>
      </c>
      <c r="I2078" s="19">
        <v>33450.99</v>
      </c>
      <c r="J2078" s="41">
        <v>33450.99</v>
      </c>
      <c r="K2078" s="19" t="s">
        <v>8297</v>
      </c>
      <c r="L2078" s="19" t="str">
        <v>tier - 2</v>
      </c>
      <c r="M2078" s="19" t="s">
        <v>8297</v>
      </c>
      <c r="N2078" s="19" t="str">
        <v>tier - 2</v>
      </c>
      <c r="O2078" s="19" t="s">
        <v>8330</v>
      </c>
      <c r="P2078" s="19" t="str">
        <v>R1011</v>
      </c>
      <c r="Q2078" s="19">
        <f ca="1" t="shared" si="355"/>
        <v>39</v>
      </c>
      <c r="R2078" s="29"/>
      <c r="U2078" s="19" t="s">
        <v>8301</v>
      </c>
      <c r="V2078" s="19" t="str">
        <f t="shared" si="361"/>
        <v>Nov</v>
      </c>
      <c r="X2078" s="19">
        <f t="shared" si="362"/>
        <v>1981</v>
      </c>
      <c r="AG2078" s="19" t="s">
        <v>7393</v>
      </c>
      <c r="AH2078" s="19" t="s">
        <v>8336</v>
      </c>
      <c r="AI2078" s="19" t="s">
        <v>8302</v>
      </c>
      <c r="AJ2078" s="19" t="s">
        <v>8297</v>
      </c>
      <c r="AK2078" s="19" t="str">
        <v>tier - 1</v>
      </c>
      <c r="AL2078" s="19" t="str">
        <v>tier - 2</v>
      </c>
      <c r="AT2078" s="19" t="s">
        <v>8330</v>
      </c>
      <c r="AU2078" s="19" t="str">
        <v>R1011</v>
      </c>
      <c r="BD2078" s="39">
        <v>1994</v>
      </c>
      <c r="BE2078" s="19" t="str">
        <f t="shared" si="357"/>
        <v>Jul</v>
      </c>
      <c r="BF2078" s="19">
        <v>28</v>
      </c>
      <c r="BG2078" s="40">
        <f t="shared" si="358"/>
        <v>34543</v>
      </c>
      <c r="BM2078" s="39">
        <v>1962</v>
      </c>
      <c r="BN2078" s="19" t="str">
        <f t="shared" si="359"/>
        <v>Jul</v>
      </c>
      <c r="BO2078" s="19">
        <v>1</v>
      </c>
      <c r="BP2078" s="40">
        <f t="shared" si="356"/>
        <v>22828</v>
      </c>
      <c r="BQ2078" s="19">
        <f ca="1" t="shared" si="360"/>
        <v>63</v>
      </c>
      <c r="BU2078" s="19">
        <v>33074.94</v>
      </c>
      <c r="BV2078" s="41">
        <v>33074.94</v>
      </c>
    </row>
    <row r="2079" spans="1:74">
      <c r="A2079" s="19" t="s">
        <v>7420</v>
      </c>
      <c r="B2079" s="39">
        <v>1970</v>
      </c>
      <c r="C2079" s="19">
        <f t="shared" si="353"/>
        <v>1970</v>
      </c>
      <c r="D2079" s="19" t="s">
        <v>8303</v>
      </c>
      <c r="E2079" s="19" t="str">
        <f t="shared" si="352"/>
        <v>Jun</v>
      </c>
      <c r="F2079" s="19">
        <v>18</v>
      </c>
      <c r="G2079" s="40">
        <f t="shared" si="354"/>
        <v>25737</v>
      </c>
      <c r="H2079" s="19">
        <v>2</v>
      </c>
      <c r="I2079" s="19">
        <v>33471.97</v>
      </c>
      <c r="J2079" s="41">
        <v>33471.97</v>
      </c>
      <c r="K2079" s="19" t="s">
        <v>8297</v>
      </c>
      <c r="L2079" s="19" t="str">
        <v>tier - 2</v>
      </c>
      <c r="M2079" s="19" t="s">
        <v>8297</v>
      </c>
      <c r="N2079" s="19" t="str">
        <v>tier - 2</v>
      </c>
      <c r="O2079" s="19" t="s">
        <v>8315</v>
      </c>
      <c r="P2079" s="19" t="str">
        <v>R1012</v>
      </c>
      <c r="Q2079" s="19">
        <f ca="1" t="shared" si="355"/>
        <v>55</v>
      </c>
      <c r="R2079" s="29"/>
      <c r="U2079" s="19" t="s">
        <v>8328</v>
      </c>
      <c r="V2079" s="19" t="str">
        <f t="shared" si="361"/>
        <v>Aug</v>
      </c>
      <c r="X2079" s="19">
        <f t="shared" si="362"/>
        <v>1971</v>
      </c>
      <c r="AG2079" s="19" t="s">
        <v>7396</v>
      </c>
      <c r="AH2079" s="19" t="s">
        <v>8336</v>
      </c>
      <c r="AI2079" s="19" t="s">
        <v>8302</v>
      </c>
      <c r="AJ2079" s="19" t="s">
        <v>8297</v>
      </c>
      <c r="AK2079" s="19" t="str">
        <v>tier - 1</v>
      </c>
      <c r="AL2079" s="19" t="str">
        <v>tier - 2</v>
      </c>
      <c r="AT2079" s="19" t="s">
        <v>8330</v>
      </c>
      <c r="AU2079" s="19" t="str">
        <v>R1011</v>
      </c>
      <c r="BD2079" s="39">
        <v>1962</v>
      </c>
      <c r="BE2079" s="19" t="str">
        <f t="shared" si="357"/>
        <v>Jul</v>
      </c>
      <c r="BF2079" s="19">
        <v>1</v>
      </c>
      <c r="BG2079" s="40">
        <f t="shared" si="358"/>
        <v>22828</v>
      </c>
      <c r="BM2079" s="39">
        <v>1969</v>
      </c>
      <c r="BN2079" s="19" t="str">
        <f t="shared" si="359"/>
        <v>Oct</v>
      </c>
      <c r="BO2079" s="19">
        <v>30</v>
      </c>
      <c r="BP2079" s="40">
        <f t="shared" si="356"/>
        <v>25506</v>
      </c>
      <c r="BQ2079" s="19">
        <f ca="1" t="shared" si="360"/>
        <v>56</v>
      </c>
      <c r="BU2079" s="19">
        <v>33090.66</v>
      </c>
      <c r="BV2079" s="41">
        <v>33090.66</v>
      </c>
    </row>
    <row r="2080" spans="1:74">
      <c r="A2080" s="19" t="s">
        <v>7424</v>
      </c>
      <c r="B2080" s="39">
        <v>2002</v>
      </c>
      <c r="C2080" s="19">
        <f t="shared" si="353"/>
        <v>2002</v>
      </c>
      <c r="D2080" s="19" t="s">
        <v>8328</v>
      </c>
      <c r="E2080" s="19" t="str">
        <f t="shared" si="352"/>
        <v>Aug</v>
      </c>
      <c r="F2080" s="19">
        <v>25</v>
      </c>
      <c r="G2080" s="40">
        <f t="shared" si="354"/>
        <v>37493</v>
      </c>
      <c r="H2080" s="19">
        <v>0</v>
      </c>
      <c r="I2080" s="19">
        <v>33475.82</v>
      </c>
      <c r="J2080" s="41">
        <v>33475.82</v>
      </c>
      <c r="K2080" s="19" t="s">
        <v>8302</v>
      </c>
      <c r="L2080" s="19" t="str">
        <v>tier - 1</v>
      </c>
      <c r="M2080" s="19" t="s">
        <v>8302</v>
      </c>
      <c r="N2080" s="19" t="str">
        <v>tier - 1</v>
      </c>
      <c r="O2080" s="19" t="s">
        <v>8334</v>
      </c>
      <c r="P2080" s="19" t="str">
        <v>R1018</v>
      </c>
      <c r="Q2080" s="19">
        <f ca="1" t="shared" si="355"/>
        <v>23</v>
      </c>
      <c r="R2080" s="29"/>
      <c r="U2080" s="19" t="s">
        <v>8296</v>
      </c>
      <c r="V2080" s="19" t="str">
        <f t="shared" si="361"/>
        <v>Jul</v>
      </c>
      <c r="X2080" s="19">
        <f t="shared" si="362"/>
        <v>1995</v>
      </c>
      <c r="AG2080" s="19" t="s">
        <v>7399</v>
      </c>
      <c r="AH2080" s="19" t="s">
        <v>8336</v>
      </c>
      <c r="AI2080" s="19" t="s">
        <v>8297</v>
      </c>
      <c r="AJ2080" s="19" t="s">
        <v>8297</v>
      </c>
      <c r="AK2080" s="19" t="str">
        <v>tier - 2</v>
      </c>
      <c r="AL2080" s="19" t="str">
        <v>tier - 2</v>
      </c>
      <c r="AT2080" s="19" t="s">
        <v>8330</v>
      </c>
      <c r="AU2080" s="19" t="str">
        <v>R1011</v>
      </c>
      <c r="BD2080" s="39">
        <v>1969</v>
      </c>
      <c r="BE2080" s="19" t="str">
        <f t="shared" si="357"/>
        <v>Oct</v>
      </c>
      <c r="BF2080" s="19">
        <v>30</v>
      </c>
      <c r="BG2080" s="40">
        <f t="shared" si="358"/>
        <v>25506</v>
      </c>
      <c r="BM2080" s="39">
        <v>1985</v>
      </c>
      <c r="BN2080" s="19" t="str">
        <f t="shared" si="359"/>
        <v>Jul</v>
      </c>
      <c r="BO2080" s="19">
        <v>15</v>
      </c>
      <c r="BP2080" s="40">
        <f t="shared" si="356"/>
        <v>31243</v>
      </c>
      <c r="BQ2080" s="19">
        <f ca="1" t="shared" si="360"/>
        <v>40</v>
      </c>
      <c r="BU2080" s="19">
        <v>33121</v>
      </c>
      <c r="BV2080" s="41">
        <v>33121</v>
      </c>
    </row>
    <row r="2081" spans="1:74">
      <c r="A2081" s="19" t="s">
        <v>7427</v>
      </c>
      <c r="B2081" s="39">
        <v>1984</v>
      </c>
      <c r="C2081" s="19">
        <f t="shared" si="353"/>
        <v>1984</v>
      </c>
      <c r="D2081" s="19" t="s">
        <v>8296</v>
      </c>
      <c r="E2081" s="19" t="str">
        <f t="shared" si="352"/>
        <v>Jul</v>
      </c>
      <c r="F2081" s="19">
        <v>22</v>
      </c>
      <c r="G2081" s="40">
        <f t="shared" si="354"/>
        <v>30885</v>
      </c>
      <c r="H2081" s="19">
        <v>3</v>
      </c>
      <c r="I2081" s="19">
        <v>33527.1</v>
      </c>
      <c r="J2081" s="41">
        <v>33527.1</v>
      </c>
      <c r="K2081" s="19" t="s">
        <v>8297</v>
      </c>
      <c r="L2081" s="19" t="str">
        <v>tier - 2</v>
      </c>
      <c r="M2081" s="19" t="s">
        <v>8298</v>
      </c>
      <c r="N2081" s="19" t="str">
        <v>tier - 3</v>
      </c>
      <c r="O2081" s="19" t="s">
        <v>8330</v>
      </c>
      <c r="P2081" s="19" t="str">
        <v>R1011</v>
      </c>
      <c r="Q2081" s="19">
        <f ca="1" t="shared" si="355"/>
        <v>41</v>
      </c>
      <c r="R2081" s="29"/>
      <c r="U2081" s="19" t="s">
        <v>8296</v>
      </c>
      <c r="V2081" s="19" t="str">
        <f t="shared" si="361"/>
        <v>Jul</v>
      </c>
      <c r="X2081" s="19">
        <f t="shared" si="362"/>
        <v>1967</v>
      </c>
      <c r="AG2081" s="19" t="s">
        <v>7403</v>
      </c>
      <c r="AH2081" s="19" t="s">
        <v>8336</v>
      </c>
      <c r="AI2081" s="19" t="s">
        <v>8297</v>
      </c>
      <c r="AJ2081" s="19" t="s">
        <v>8302</v>
      </c>
      <c r="AK2081" s="19" t="str">
        <v>tier - 2</v>
      </c>
      <c r="AL2081" s="19" t="str">
        <v>tier - 1</v>
      </c>
      <c r="AT2081" s="19" t="s">
        <v>8330</v>
      </c>
      <c r="AU2081" s="19" t="str">
        <v>R1011</v>
      </c>
      <c r="BD2081" s="39">
        <v>1985</v>
      </c>
      <c r="BE2081" s="19" t="str">
        <f t="shared" si="357"/>
        <v>Jul</v>
      </c>
      <c r="BF2081" s="19">
        <v>15</v>
      </c>
      <c r="BG2081" s="40">
        <f t="shared" si="358"/>
        <v>31243</v>
      </c>
      <c r="BM2081" s="39">
        <v>1990</v>
      </c>
      <c r="BN2081" s="19" t="str">
        <f t="shared" si="359"/>
        <v>Oct</v>
      </c>
      <c r="BO2081" s="19">
        <v>12</v>
      </c>
      <c r="BP2081" s="40">
        <f t="shared" si="356"/>
        <v>33158</v>
      </c>
      <c r="BQ2081" s="19">
        <f ca="1" t="shared" si="360"/>
        <v>35</v>
      </c>
      <c r="BU2081" s="19">
        <v>33292.83</v>
      </c>
      <c r="BV2081" s="41">
        <v>33292.83</v>
      </c>
    </row>
    <row r="2082" spans="1:74">
      <c r="A2082" s="19" t="s">
        <v>7430</v>
      </c>
      <c r="B2082" s="39">
        <v>2003</v>
      </c>
      <c r="C2082" s="19">
        <f t="shared" si="353"/>
        <v>2003</v>
      </c>
      <c r="D2082" s="19" t="s">
        <v>8310</v>
      </c>
      <c r="E2082" s="19" t="str">
        <f t="shared" si="352"/>
        <v>Sep</v>
      </c>
      <c r="F2082" s="19">
        <v>9</v>
      </c>
      <c r="G2082" s="40">
        <f t="shared" si="354"/>
        <v>37873</v>
      </c>
      <c r="H2082" s="19">
        <v>0</v>
      </c>
      <c r="I2082" s="19">
        <v>33611.71</v>
      </c>
      <c r="J2082" s="41">
        <v>33611.71</v>
      </c>
      <c r="K2082" s="19" t="s">
        <v>8302</v>
      </c>
      <c r="L2082" s="19" t="str">
        <v>tier - 1</v>
      </c>
      <c r="M2082" s="19" t="s">
        <v>8297</v>
      </c>
      <c r="N2082" s="19" t="str">
        <v>tier - 2</v>
      </c>
      <c r="O2082" s="19" t="s">
        <v>8330</v>
      </c>
      <c r="P2082" s="19" t="str">
        <v>R1011</v>
      </c>
      <c r="Q2082" s="19">
        <f ca="1" t="shared" si="355"/>
        <v>22</v>
      </c>
      <c r="R2082" s="29"/>
      <c r="U2082" s="19" t="s">
        <v>8296</v>
      </c>
      <c r="V2082" s="19" t="str">
        <f t="shared" si="361"/>
        <v>Jul</v>
      </c>
      <c r="X2082" s="19">
        <f t="shared" si="362"/>
        <v>1994</v>
      </c>
      <c r="AG2082" s="19" t="s">
        <v>7407</v>
      </c>
      <c r="AH2082" s="19" t="s">
        <v>8336</v>
      </c>
      <c r="AI2082" s="19" t="s">
        <v>8297</v>
      </c>
      <c r="AJ2082" s="19" t="s">
        <v>8302</v>
      </c>
      <c r="AK2082" s="19" t="str">
        <v>tier - 2</v>
      </c>
      <c r="AL2082" s="19" t="str">
        <v>tier - 1</v>
      </c>
      <c r="AT2082" s="19" t="s">
        <v>8330</v>
      </c>
      <c r="AU2082" s="19" t="str">
        <v>R1011</v>
      </c>
      <c r="BD2082" s="39">
        <v>1990</v>
      </c>
      <c r="BE2082" s="19" t="str">
        <f t="shared" si="357"/>
        <v>Oct</v>
      </c>
      <c r="BF2082" s="19">
        <v>12</v>
      </c>
      <c r="BG2082" s="40">
        <f t="shared" si="358"/>
        <v>33158</v>
      </c>
      <c r="BM2082" s="39">
        <v>2003</v>
      </c>
      <c r="BN2082" s="19" t="str">
        <f t="shared" si="359"/>
        <v>Nov</v>
      </c>
      <c r="BO2082" s="19">
        <v>28</v>
      </c>
      <c r="BP2082" s="40">
        <f t="shared" si="356"/>
        <v>37953</v>
      </c>
      <c r="BQ2082" s="19">
        <f ca="1" t="shared" si="360"/>
        <v>21</v>
      </c>
      <c r="BU2082" s="19">
        <v>33307.55</v>
      </c>
      <c r="BV2082" s="41">
        <v>33307.55</v>
      </c>
    </row>
    <row r="2083" spans="1:74">
      <c r="A2083" s="19" t="s">
        <v>7433</v>
      </c>
      <c r="B2083" s="39">
        <v>1993</v>
      </c>
      <c r="C2083" s="19">
        <f t="shared" si="353"/>
        <v>1993</v>
      </c>
      <c r="D2083" s="19" t="s">
        <v>8301</v>
      </c>
      <c r="E2083" s="19" t="str">
        <f t="shared" si="352"/>
        <v>Nov</v>
      </c>
      <c r="F2083" s="19">
        <v>28</v>
      </c>
      <c r="G2083" s="40">
        <f t="shared" si="354"/>
        <v>34301</v>
      </c>
      <c r="H2083" s="19">
        <v>0</v>
      </c>
      <c r="I2083" s="19">
        <v>33707.55</v>
      </c>
      <c r="J2083" s="41">
        <v>33707.55</v>
      </c>
      <c r="K2083" s="19" t="s">
        <v>8297</v>
      </c>
      <c r="L2083" s="19" t="str">
        <v>tier - 2</v>
      </c>
      <c r="M2083" s="19" t="s">
        <v>8297</v>
      </c>
      <c r="N2083" s="19" t="str">
        <v>tier - 2</v>
      </c>
      <c r="O2083" s="19" t="s">
        <v>8330</v>
      </c>
      <c r="P2083" s="19" t="str">
        <v>R1011</v>
      </c>
      <c r="Q2083" s="19">
        <f ca="1" t="shared" si="355"/>
        <v>31</v>
      </c>
      <c r="R2083" s="29"/>
      <c r="U2083" s="19" t="s">
        <v>8296</v>
      </c>
      <c r="V2083" s="19" t="str">
        <f t="shared" si="361"/>
        <v>Jul</v>
      </c>
      <c r="X2083" s="19">
        <f t="shared" si="362"/>
        <v>1962</v>
      </c>
      <c r="AG2083" s="19" t="s">
        <v>7410</v>
      </c>
      <c r="AH2083" s="19" t="s">
        <v>8336</v>
      </c>
      <c r="AI2083" s="19" t="s">
        <v>8297</v>
      </c>
      <c r="AJ2083" s="19" t="s">
        <v>8298</v>
      </c>
      <c r="AK2083" s="19" t="str">
        <v>tier - 2</v>
      </c>
      <c r="AL2083" s="19" t="str">
        <v>tier - 3</v>
      </c>
      <c r="AT2083" s="19" t="s">
        <v>8315</v>
      </c>
      <c r="AU2083" s="19" t="str">
        <v>R1012</v>
      </c>
      <c r="BD2083" s="39">
        <v>2003</v>
      </c>
      <c r="BE2083" s="19" t="str">
        <f t="shared" si="357"/>
        <v>Nov</v>
      </c>
      <c r="BF2083" s="19">
        <v>28</v>
      </c>
      <c r="BG2083" s="40">
        <f t="shared" si="358"/>
        <v>37953</v>
      </c>
      <c r="BM2083" s="39">
        <v>1972</v>
      </c>
      <c r="BN2083" s="19" t="str">
        <f t="shared" si="359"/>
        <v>Sep</v>
      </c>
      <c r="BO2083" s="19">
        <v>5</v>
      </c>
      <c r="BP2083" s="40">
        <f t="shared" si="356"/>
        <v>26547</v>
      </c>
      <c r="BQ2083" s="19">
        <f ca="1" t="shared" si="360"/>
        <v>53</v>
      </c>
      <c r="BU2083" s="19">
        <v>33344.45</v>
      </c>
      <c r="BV2083" s="41">
        <v>33344.45</v>
      </c>
    </row>
    <row r="2084" spans="1:74">
      <c r="A2084" s="19" t="s">
        <v>7436</v>
      </c>
      <c r="B2084" s="39">
        <v>2004</v>
      </c>
      <c r="C2084" s="19">
        <f t="shared" si="353"/>
        <v>2004</v>
      </c>
      <c r="D2084" s="19" t="s">
        <v>8301</v>
      </c>
      <c r="E2084" s="19" t="str">
        <f t="shared" si="352"/>
        <v>Nov</v>
      </c>
      <c r="F2084" s="19">
        <v>1</v>
      </c>
      <c r="G2084" s="40">
        <f t="shared" si="354"/>
        <v>38292</v>
      </c>
      <c r="H2084" s="19">
        <v>0</v>
      </c>
      <c r="I2084" s="19">
        <v>33732.69</v>
      </c>
      <c r="J2084" s="41">
        <v>33732.69</v>
      </c>
      <c r="K2084" s="19" t="s">
        <v>8302</v>
      </c>
      <c r="L2084" s="19" t="str">
        <v>tier - 1</v>
      </c>
      <c r="M2084" s="19" t="s">
        <v>8302</v>
      </c>
      <c r="N2084" s="19" t="str">
        <v>tier - 1</v>
      </c>
      <c r="O2084" s="19" t="s">
        <v>8341</v>
      </c>
      <c r="P2084" s="19" t="str">
        <v>R1017</v>
      </c>
      <c r="Q2084" s="19">
        <f ca="1" t="shared" si="355"/>
        <v>21</v>
      </c>
      <c r="R2084" s="29"/>
      <c r="U2084" s="19" t="s">
        <v>8329</v>
      </c>
      <c r="V2084" s="19" t="str">
        <f t="shared" si="361"/>
        <v>Oct</v>
      </c>
      <c r="X2084" s="19">
        <f t="shared" si="362"/>
        <v>1969</v>
      </c>
      <c r="AG2084" s="19" t="s">
        <v>7412</v>
      </c>
      <c r="AH2084" s="19" t="s">
        <v>8336</v>
      </c>
      <c r="AI2084" s="19" t="s">
        <v>8297</v>
      </c>
      <c r="AJ2084" s="19" t="s">
        <v>8298</v>
      </c>
      <c r="AK2084" s="19" t="str">
        <v>tier - 2</v>
      </c>
      <c r="AL2084" s="19" t="str">
        <v>tier - 3</v>
      </c>
      <c r="AT2084" s="19" t="s">
        <v>8330</v>
      </c>
      <c r="AU2084" s="19" t="str">
        <v>R1011</v>
      </c>
      <c r="BD2084" s="39">
        <v>1972</v>
      </c>
      <c r="BE2084" s="19" t="str">
        <f t="shared" si="357"/>
        <v>Sep</v>
      </c>
      <c r="BF2084" s="19">
        <v>5</v>
      </c>
      <c r="BG2084" s="40">
        <f t="shared" si="358"/>
        <v>26547</v>
      </c>
      <c r="BM2084" s="39">
        <v>1985</v>
      </c>
      <c r="BN2084" s="19" t="str">
        <f t="shared" si="359"/>
        <v>Dec</v>
      </c>
      <c r="BO2084" s="19">
        <v>7</v>
      </c>
      <c r="BP2084" s="40">
        <f t="shared" si="356"/>
        <v>31388</v>
      </c>
      <c r="BQ2084" s="19">
        <f ca="1" t="shared" si="360"/>
        <v>39</v>
      </c>
      <c r="BU2084" s="19">
        <v>33450.99</v>
      </c>
      <c r="BV2084" s="41">
        <v>33450.99</v>
      </c>
    </row>
    <row r="2085" spans="1:74">
      <c r="A2085" s="19" t="s">
        <v>7439</v>
      </c>
      <c r="B2085" s="39">
        <v>2003</v>
      </c>
      <c r="C2085" s="19">
        <f t="shared" si="353"/>
        <v>2003</v>
      </c>
      <c r="D2085" s="19" t="s">
        <v>8310</v>
      </c>
      <c r="E2085" s="19" t="str">
        <f t="shared" si="352"/>
        <v>Sep</v>
      </c>
      <c r="F2085" s="19">
        <v>12</v>
      </c>
      <c r="G2085" s="40">
        <f t="shared" si="354"/>
        <v>37876</v>
      </c>
      <c r="H2085" s="19">
        <v>0</v>
      </c>
      <c r="I2085" s="19">
        <v>33750.29</v>
      </c>
      <c r="J2085" s="41">
        <v>33750.29</v>
      </c>
      <c r="K2085" s="19" t="s">
        <v>8302</v>
      </c>
      <c r="L2085" s="19" t="str">
        <v>tier - 1</v>
      </c>
      <c r="M2085" s="19" t="s">
        <v>8298</v>
      </c>
      <c r="N2085" s="19" t="str">
        <v>tier - 3</v>
      </c>
      <c r="O2085" s="19" t="s">
        <v>8315</v>
      </c>
      <c r="P2085" s="19" t="str">
        <v>R1012</v>
      </c>
      <c r="Q2085" s="19">
        <f ca="1" t="shared" si="355"/>
        <v>22</v>
      </c>
      <c r="R2085" s="29"/>
      <c r="U2085" s="19" t="s">
        <v>8296</v>
      </c>
      <c r="V2085" s="19" t="str">
        <f t="shared" si="361"/>
        <v>Jul</v>
      </c>
      <c r="X2085" s="19">
        <f t="shared" si="362"/>
        <v>1985</v>
      </c>
      <c r="AG2085" s="19" t="s">
        <v>7416</v>
      </c>
      <c r="AH2085" s="19" t="s">
        <v>8336</v>
      </c>
      <c r="AI2085" s="19" t="s">
        <v>8297</v>
      </c>
      <c r="AJ2085" s="19" t="s">
        <v>8297</v>
      </c>
      <c r="AK2085" s="19" t="str">
        <v>tier - 2</v>
      </c>
      <c r="AL2085" s="19" t="str">
        <v>tier - 2</v>
      </c>
      <c r="AT2085" s="19" t="s">
        <v>8330</v>
      </c>
      <c r="AU2085" s="19" t="str">
        <v>R1011</v>
      </c>
      <c r="BD2085" s="39">
        <v>1985</v>
      </c>
      <c r="BE2085" s="19" t="str">
        <f t="shared" si="357"/>
        <v>Dec</v>
      </c>
      <c r="BF2085" s="19">
        <v>7</v>
      </c>
      <c r="BG2085" s="40">
        <f t="shared" si="358"/>
        <v>31388</v>
      </c>
      <c r="BM2085" s="39">
        <v>1970</v>
      </c>
      <c r="BN2085" s="19" t="str">
        <f t="shared" si="359"/>
        <v>Jun</v>
      </c>
      <c r="BO2085" s="19">
        <v>18</v>
      </c>
      <c r="BP2085" s="40">
        <f t="shared" si="356"/>
        <v>25737</v>
      </c>
      <c r="BQ2085" s="19">
        <f ca="1" t="shared" si="360"/>
        <v>55</v>
      </c>
      <c r="BU2085" s="19">
        <v>33471.97</v>
      </c>
      <c r="BV2085" s="41">
        <v>33471.97</v>
      </c>
    </row>
    <row r="2086" spans="1:74">
      <c r="A2086" s="19" t="s">
        <v>7442</v>
      </c>
      <c r="B2086" s="39">
        <v>1962</v>
      </c>
      <c r="C2086" s="19">
        <f t="shared" si="353"/>
        <v>1962</v>
      </c>
      <c r="D2086" s="19" t="s">
        <v>8326</v>
      </c>
      <c r="E2086" s="19" t="str">
        <f t="shared" si="352"/>
        <v>Dec</v>
      </c>
      <c r="F2086" s="19">
        <v>11</v>
      </c>
      <c r="G2086" s="40">
        <f t="shared" si="354"/>
        <v>22991</v>
      </c>
      <c r="H2086" s="19">
        <v>0</v>
      </c>
      <c r="I2086" s="19">
        <v>33753.32</v>
      </c>
      <c r="J2086" s="41">
        <v>33753.32</v>
      </c>
      <c r="K2086" s="19" t="s">
        <v>8302</v>
      </c>
      <c r="L2086" s="19" t="str">
        <v>tier - 1</v>
      </c>
      <c r="M2086" s="19" t="s">
        <v>8298</v>
      </c>
      <c r="N2086" s="19" t="str">
        <v>tier - 3</v>
      </c>
      <c r="O2086" s="19" t="s">
        <v>8330</v>
      </c>
      <c r="P2086" s="19" t="str">
        <v>R1011</v>
      </c>
      <c r="Q2086" s="19">
        <f ca="1" t="shared" si="355"/>
        <v>62</v>
      </c>
      <c r="R2086" s="29"/>
      <c r="U2086" s="19" t="s">
        <v>8329</v>
      </c>
      <c r="V2086" s="19" t="str">
        <f t="shared" si="361"/>
        <v>Oct</v>
      </c>
      <c r="X2086" s="19">
        <f t="shared" si="362"/>
        <v>1990</v>
      </c>
      <c r="AG2086" s="19" t="s">
        <v>7420</v>
      </c>
      <c r="AH2086" s="19" t="s">
        <v>8336</v>
      </c>
      <c r="AI2086" s="19" t="s">
        <v>8297</v>
      </c>
      <c r="AJ2086" s="19" t="s">
        <v>8297</v>
      </c>
      <c r="AK2086" s="19" t="str">
        <v>tier - 2</v>
      </c>
      <c r="AL2086" s="19" t="str">
        <v>tier - 2</v>
      </c>
      <c r="AT2086" s="19" t="s">
        <v>8315</v>
      </c>
      <c r="AU2086" s="19" t="str">
        <v>R1012</v>
      </c>
      <c r="BD2086" s="39">
        <v>1970</v>
      </c>
      <c r="BE2086" s="19" t="str">
        <f t="shared" si="357"/>
        <v>Jun</v>
      </c>
      <c r="BF2086" s="19">
        <v>18</v>
      </c>
      <c r="BG2086" s="40">
        <f t="shared" si="358"/>
        <v>25737</v>
      </c>
      <c r="BM2086" s="39">
        <v>2002</v>
      </c>
      <c r="BN2086" s="19" t="str">
        <f t="shared" si="359"/>
        <v>Aug</v>
      </c>
      <c r="BO2086" s="19">
        <v>25</v>
      </c>
      <c r="BP2086" s="40">
        <f t="shared" si="356"/>
        <v>37493</v>
      </c>
      <c r="BQ2086" s="19">
        <f ca="1" t="shared" si="360"/>
        <v>23</v>
      </c>
      <c r="BU2086" s="19">
        <v>33475.82</v>
      </c>
      <c r="BV2086" s="41">
        <v>33475.82</v>
      </c>
    </row>
    <row r="2087" spans="1:74">
      <c r="A2087" s="19" t="s">
        <v>7445</v>
      </c>
      <c r="B2087" s="39">
        <v>2000</v>
      </c>
      <c r="C2087" s="19">
        <f t="shared" si="353"/>
        <v>2000</v>
      </c>
      <c r="D2087" s="19" t="s">
        <v>8329</v>
      </c>
      <c r="E2087" s="19" t="str">
        <f t="shared" si="352"/>
        <v>Oct</v>
      </c>
      <c r="F2087" s="19">
        <v>26</v>
      </c>
      <c r="G2087" s="40">
        <f t="shared" si="354"/>
        <v>36825</v>
      </c>
      <c r="H2087" s="19">
        <v>0</v>
      </c>
      <c r="I2087" s="19">
        <v>33829.39</v>
      </c>
      <c r="J2087" s="41">
        <v>33829.39</v>
      </c>
      <c r="K2087" s="19" t="s">
        <v>8297</v>
      </c>
      <c r="L2087" s="19" t="str">
        <v>tier - 2</v>
      </c>
      <c r="M2087" s="19" t="s">
        <v>8298</v>
      </c>
      <c r="N2087" s="19" t="str">
        <v>tier - 3</v>
      </c>
      <c r="O2087" s="19" t="s">
        <v>8330</v>
      </c>
      <c r="P2087" s="19" t="str">
        <v>R1011</v>
      </c>
      <c r="Q2087" s="19">
        <f ca="1" t="shared" si="355"/>
        <v>25</v>
      </c>
      <c r="R2087" s="29"/>
      <c r="U2087" s="19" t="s">
        <v>8301</v>
      </c>
      <c r="V2087" s="19" t="str">
        <f t="shared" si="361"/>
        <v>Nov</v>
      </c>
      <c r="X2087" s="19">
        <f t="shared" si="362"/>
        <v>2003</v>
      </c>
      <c r="AG2087" s="19" t="s">
        <v>7424</v>
      </c>
      <c r="AH2087" s="19" t="s">
        <v>8336</v>
      </c>
      <c r="AI2087" s="19" t="s">
        <v>8302</v>
      </c>
      <c r="AJ2087" s="19" t="s">
        <v>8302</v>
      </c>
      <c r="AK2087" s="19" t="str">
        <v>tier - 1</v>
      </c>
      <c r="AL2087" s="19" t="str">
        <v>tier - 1</v>
      </c>
      <c r="AT2087" s="19" t="s">
        <v>8334</v>
      </c>
      <c r="AU2087" s="19" t="str">
        <v>R1018</v>
      </c>
      <c r="BD2087" s="39">
        <v>2002</v>
      </c>
      <c r="BE2087" s="19" t="str">
        <f t="shared" si="357"/>
        <v>Aug</v>
      </c>
      <c r="BF2087" s="19">
        <v>25</v>
      </c>
      <c r="BG2087" s="40">
        <f t="shared" si="358"/>
        <v>37493</v>
      </c>
      <c r="BM2087" s="39">
        <v>1984</v>
      </c>
      <c r="BN2087" s="19" t="str">
        <f t="shared" si="359"/>
        <v>Jul</v>
      </c>
      <c r="BO2087" s="19">
        <v>22</v>
      </c>
      <c r="BP2087" s="40">
        <f t="shared" si="356"/>
        <v>30885</v>
      </c>
      <c r="BQ2087" s="19">
        <f ca="1" t="shared" si="360"/>
        <v>41</v>
      </c>
      <c r="BU2087" s="19">
        <v>33527.1</v>
      </c>
      <c r="BV2087" s="41">
        <v>33527.1</v>
      </c>
    </row>
    <row r="2088" spans="1:74">
      <c r="A2088" s="19" t="s">
        <v>7448</v>
      </c>
      <c r="B2088" s="39">
        <v>1997</v>
      </c>
      <c r="C2088" s="19">
        <f t="shared" si="353"/>
        <v>1997</v>
      </c>
      <c r="D2088" s="19" t="s">
        <v>8328</v>
      </c>
      <c r="E2088" s="19" t="str">
        <f t="shared" si="352"/>
        <v>Aug</v>
      </c>
      <c r="F2088" s="19">
        <v>9</v>
      </c>
      <c r="G2088" s="40">
        <f t="shared" si="354"/>
        <v>35651</v>
      </c>
      <c r="H2088" s="19">
        <v>0</v>
      </c>
      <c r="I2088" s="19">
        <v>33900.65</v>
      </c>
      <c r="J2088" s="41">
        <v>33900.65</v>
      </c>
      <c r="K2088" s="19" t="s">
        <v>8297</v>
      </c>
      <c r="L2088" s="19" t="str">
        <v>tier - 2</v>
      </c>
      <c r="M2088" s="19" t="s">
        <v>8298</v>
      </c>
      <c r="N2088" s="19" t="str">
        <v>tier - 3</v>
      </c>
      <c r="O2088" s="19" t="s">
        <v>8330</v>
      </c>
      <c r="P2088" s="19" t="str">
        <v>R1011</v>
      </c>
      <c r="Q2088" s="19">
        <f ca="1" t="shared" si="355"/>
        <v>28</v>
      </c>
      <c r="R2088" s="29"/>
      <c r="U2088" s="19" t="s">
        <v>8310</v>
      </c>
      <c r="V2088" s="19" t="str">
        <f t="shared" si="361"/>
        <v>Sep</v>
      </c>
      <c r="X2088" s="19">
        <f t="shared" si="362"/>
        <v>1972</v>
      </c>
      <c r="AG2088" s="19" t="s">
        <v>7427</v>
      </c>
      <c r="AH2088" s="19" t="s">
        <v>8336</v>
      </c>
      <c r="AI2088" s="19" t="s">
        <v>8297</v>
      </c>
      <c r="AJ2088" s="19" t="s">
        <v>8298</v>
      </c>
      <c r="AK2088" s="19" t="str">
        <v>tier - 2</v>
      </c>
      <c r="AL2088" s="19" t="str">
        <v>tier - 3</v>
      </c>
      <c r="AT2088" s="19" t="s">
        <v>8330</v>
      </c>
      <c r="AU2088" s="19" t="str">
        <v>R1011</v>
      </c>
      <c r="BD2088" s="39">
        <v>1984</v>
      </c>
      <c r="BE2088" s="19" t="str">
        <f t="shared" si="357"/>
        <v>Jul</v>
      </c>
      <c r="BF2088" s="19">
        <v>22</v>
      </c>
      <c r="BG2088" s="40">
        <f t="shared" si="358"/>
        <v>30885</v>
      </c>
      <c r="BM2088" s="39">
        <v>2003</v>
      </c>
      <c r="BN2088" s="19" t="str">
        <f t="shared" si="359"/>
        <v>Sep</v>
      </c>
      <c r="BO2088" s="19">
        <v>9</v>
      </c>
      <c r="BP2088" s="40">
        <f t="shared" si="356"/>
        <v>37873</v>
      </c>
      <c r="BQ2088" s="19">
        <f ca="1" t="shared" si="360"/>
        <v>22</v>
      </c>
      <c r="BU2088" s="19">
        <v>33611.71</v>
      </c>
      <c r="BV2088" s="41">
        <v>33611.71</v>
      </c>
    </row>
    <row r="2089" spans="1:74">
      <c r="A2089" s="19" t="s">
        <v>7452</v>
      </c>
      <c r="B2089" s="39">
        <v>2000</v>
      </c>
      <c r="C2089" s="19">
        <f t="shared" si="353"/>
        <v>2000</v>
      </c>
      <c r="D2089" s="19" t="s">
        <v>8326</v>
      </c>
      <c r="E2089" s="19" t="str">
        <f t="shared" si="352"/>
        <v>Dec</v>
      </c>
      <c r="F2089" s="19">
        <v>27</v>
      </c>
      <c r="G2089" s="40">
        <f t="shared" si="354"/>
        <v>36887</v>
      </c>
      <c r="H2089" s="19">
        <v>0</v>
      </c>
      <c r="I2089" s="19">
        <v>33907.55</v>
      </c>
      <c r="J2089" s="41">
        <v>33907.55</v>
      </c>
      <c r="K2089" s="19" t="s">
        <v>8297</v>
      </c>
      <c r="L2089" s="19" t="str">
        <v>tier - 2</v>
      </c>
      <c r="M2089" s="19" t="s">
        <v>8297</v>
      </c>
      <c r="N2089" s="19" t="str">
        <v>tier - 2</v>
      </c>
      <c r="O2089" s="19" t="s">
        <v>8315</v>
      </c>
      <c r="P2089" s="19" t="str">
        <v>R1012</v>
      </c>
      <c r="Q2089" s="19">
        <f ca="1" t="shared" si="355"/>
        <v>24</v>
      </c>
      <c r="R2089" s="29"/>
      <c r="U2089" s="19" t="s">
        <v>8326</v>
      </c>
      <c r="V2089" s="19" t="str">
        <f t="shared" si="361"/>
        <v>Dec</v>
      </c>
      <c r="X2089" s="19">
        <f t="shared" si="362"/>
        <v>1985</v>
      </c>
      <c r="AG2089" s="19" t="s">
        <v>7430</v>
      </c>
      <c r="AH2089" s="19" t="s">
        <v>8336</v>
      </c>
      <c r="AI2089" s="19" t="s">
        <v>8302</v>
      </c>
      <c r="AJ2089" s="19" t="s">
        <v>8297</v>
      </c>
      <c r="AK2089" s="19" t="str">
        <v>tier - 1</v>
      </c>
      <c r="AL2089" s="19" t="str">
        <v>tier - 2</v>
      </c>
      <c r="AT2089" s="19" t="s">
        <v>8330</v>
      </c>
      <c r="AU2089" s="19" t="str">
        <v>R1011</v>
      </c>
      <c r="BD2089" s="39">
        <v>2003</v>
      </c>
      <c r="BE2089" s="19" t="str">
        <f t="shared" si="357"/>
        <v>Sep</v>
      </c>
      <c r="BF2089" s="19">
        <v>9</v>
      </c>
      <c r="BG2089" s="40">
        <f t="shared" si="358"/>
        <v>37873</v>
      </c>
      <c r="BM2089" s="39">
        <v>1993</v>
      </c>
      <c r="BN2089" s="19" t="str">
        <f t="shared" si="359"/>
        <v>Nov</v>
      </c>
      <c r="BO2089" s="19">
        <v>28</v>
      </c>
      <c r="BP2089" s="40">
        <f t="shared" si="356"/>
        <v>34301</v>
      </c>
      <c r="BQ2089" s="19">
        <f ca="1" t="shared" si="360"/>
        <v>31</v>
      </c>
      <c r="BU2089" s="19">
        <v>33707.55</v>
      </c>
      <c r="BV2089" s="41">
        <v>33707.55</v>
      </c>
    </row>
    <row r="2090" spans="1:74">
      <c r="A2090" s="19" t="s">
        <v>7456</v>
      </c>
      <c r="B2090" s="39">
        <v>1994</v>
      </c>
      <c r="C2090" s="19">
        <f t="shared" si="353"/>
        <v>1994</v>
      </c>
      <c r="D2090" s="19" t="s">
        <v>8310</v>
      </c>
      <c r="E2090" s="19" t="str">
        <f t="shared" si="352"/>
        <v>Sep</v>
      </c>
      <c r="F2090" s="19">
        <v>25</v>
      </c>
      <c r="G2090" s="40">
        <f t="shared" si="354"/>
        <v>34602</v>
      </c>
      <c r="H2090" s="19">
        <v>0</v>
      </c>
      <c r="I2090" s="19">
        <v>33975.47</v>
      </c>
      <c r="J2090" s="41">
        <v>33975.47</v>
      </c>
      <c r="K2090" s="19" t="s">
        <v>8297</v>
      </c>
      <c r="L2090" s="19" t="str">
        <v>tier - 2</v>
      </c>
      <c r="M2090" s="19" t="s">
        <v>8297</v>
      </c>
      <c r="N2090" s="19" t="str">
        <v>tier - 2</v>
      </c>
      <c r="O2090" s="19" t="s">
        <v>8330</v>
      </c>
      <c r="P2090" s="19" t="str">
        <v>R1011</v>
      </c>
      <c r="Q2090" s="19">
        <f ca="1" t="shared" si="355"/>
        <v>31</v>
      </c>
      <c r="R2090" s="29"/>
      <c r="U2090" s="19" t="s">
        <v>8303</v>
      </c>
      <c r="V2090" s="19" t="str">
        <f t="shared" si="361"/>
        <v>Jun</v>
      </c>
      <c r="X2090" s="19">
        <f t="shared" si="362"/>
        <v>1970</v>
      </c>
      <c r="AG2090" s="19" t="s">
        <v>7433</v>
      </c>
      <c r="AH2090" s="19" t="s">
        <v>8336</v>
      </c>
      <c r="AI2090" s="19" t="s">
        <v>8297</v>
      </c>
      <c r="AJ2090" s="19" t="s">
        <v>8297</v>
      </c>
      <c r="AK2090" s="19" t="str">
        <v>tier - 2</v>
      </c>
      <c r="AL2090" s="19" t="str">
        <v>tier - 2</v>
      </c>
      <c r="AT2090" s="19" t="s">
        <v>8330</v>
      </c>
      <c r="AU2090" s="19" t="str">
        <v>R1011</v>
      </c>
      <c r="BD2090" s="39">
        <v>1993</v>
      </c>
      <c r="BE2090" s="19" t="str">
        <f t="shared" si="357"/>
        <v>Nov</v>
      </c>
      <c r="BF2090" s="19">
        <v>28</v>
      </c>
      <c r="BG2090" s="40">
        <f t="shared" si="358"/>
        <v>34301</v>
      </c>
      <c r="BM2090" s="39">
        <v>2004</v>
      </c>
      <c r="BN2090" s="19" t="str">
        <f t="shared" si="359"/>
        <v>Nov</v>
      </c>
      <c r="BO2090" s="19">
        <v>1</v>
      </c>
      <c r="BP2090" s="40">
        <f t="shared" si="356"/>
        <v>38292</v>
      </c>
      <c r="BQ2090" s="19">
        <f ca="1" t="shared" si="360"/>
        <v>21</v>
      </c>
      <c r="BU2090" s="19">
        <v>33732.69</v>
      </c>
      <c r="BV2090" s="41">
        <v>33732.69</v>
      </c>
    </row>
    <row r="2091" spans="1:74">
      <c r="A2091" s="19" t="s">
        <v>7460</v>
      </c>
      <c r="B2091" s="39">
        <v>1972</v>
      </c>
      <c r="C2091" s="19">
        <f t="shared" si="353"/>
        <v>1972</v>
      </c>
      <c r="D2091" s="19" t="s">
        <v>8296</v>
      </c>
      <c r="E2091" s="19" t="str">
        <f t="shared" si="352"/>
        <v>Jul</v>
      </c>
      <c r="F2091" s="19">
        <v>26</v>
      </c>
      <c r="G2091" s="40">
        <f t="shared" si="354"/>
        <v>26506</v>
      </c>
      <c r="H2091" s="19">
        <v>0</v>
      </c>
      <c r="I2091" s="19">
        <v>34053.36</v>
      </c>
      <c r="J2091" s="41">
        <v>34053.36</v>
      </c>
      <c r="K2091" s="19" t="s">
        <v>8297</v>
      </c>
      <c r="L2091" s="19" t="str">
        <v>tier - 2</v>
      </c>
      <c r="M2091" s="19" t="s">
        <v>8297</v>
      </c>
      <c r="N2091" s="19" t="str">
        <v>tier - 2</v>
      </c>
      <c r="O2091" s="19" t="s">
        <v>8330</v>
      </c>
      <c r="P2091" s="19" t="str">
        <v>R1011</v>
      </c>
      <c r="Q2091" s="19">
        <f ca="1" t="shared" si="355"/>
        <v>53</v>
      </c>
      <c r="R2091" s="29"/>
      <c r="U2091" s="19" t="s">
        <v>8328</v>
      </c>
      <c r="V2091" s="19" t="str">
        <f t="shared" si="361"/>
        <v>Aug</v>
      </c>
      <c r="X2091" s="19">
        <f t="shared" si="362"/>
        <v>2002</v>
      </c>
      <c r="AG2091" s="19" t="s">
        <v>7436</v>
      </c>
      <c r="AH2091" s="19" t="s">
        <v>8336</v>
      </c>
      <c r="AI2091" s="19" t="s">
        <v>8302</v>
      </c>
      <c r="AJ2091" s="19" t="s">
        <v>8302</v>
      </c>
      <c r="AK2091" s="19" t="str">
        <v>tier - 1</v>
      </c>
      <c r="AL2091" s="19" t="str">
        <v>tier - 1</v>
      </c>
      <c r="AT2091" s="19" t="s">
        <v>8341</v>
      </c>
      <c r="AU2091" s="19" t="str">
        <v>R1017</v>
      </c>
      <c r="BD2091" s="39">
        <v>2004</v>
      </c>
      <c r="BE2091" s="19" t="str">
        <f t="shared" si="357"/>
        <v>Nov</v>
      </c>
      <c r="BF2091" s="19">
        <v>1</v>
      </c>
      <c r="BG2091" s="40">
        <f t="shared" si="358"/>
        <v>38292</v>
      </c>
      <c r="BM2091" s="39">
        <v>2003</v>
      </c>
      <c r="BN2091" s="19" t="str">
        <f t="shared" si="359"/>
        <v>Sep</v>
      </c>
      <c r="BO2091" s="19">
        <v>12</v>
      </c>
      <c r="BP2091" s="40">
        <f t="shared" si="356"/>
        <v>37876</v>
      </c>
      <c r="BQ2091" s="19">
        <f ca="1" t="shared" si="360"/>
        <v>22</v>
      </c>
      <c r="BU2091" s="19">
        <v>33750.29</v>
      </c>
      <c r="BV2091" s="41">
        <v>33750.29</v>
      </c>
    </row>
    <row r="2092" spans="1:74">
      <c r="A2092" s="19" t="s">
        <v>7464</v>
      </c>
      <c r="B2092" s="39">
        <v>2002</v>
      </c>
      <c r="C2092" s="19">
        <f t="shared" si="353"/>
        <v>2002</v>
      </c>
      <c r="D2092" s="19" t="s">
        <v>8326</v>
      </c>
      <c r="E2092" s="19" t="str">
        <f t="shared" si="352"/>
        <v>Dec</v>
      </c>
      <c r="F2092" s="19">
        <v>26</v>
      </c>
      <c r="G2092" s="40">
        <f t="shared" si="354"/>
        <v>37616</v>
      </c>
      <c r="H2092" s="19">
        <v>0</v>
      </c>
      <c r="I2092" s="19">
        <v>34084.68</v>
      </c>
      <c r="J2092" s="41">
        <v>34084.68</v>
      </c>
      <c r="K2092" s="19" t="s">
        <v>8297</v>
      </c>
      <c r="L2092" s="19" t="str">
        <v>tier - 2</v>
      </c>
      <c r="M2092" s="19" t="s">
        <v>8298</v>
      </c>
      <c r="N2092" s="19" t="str">
        <v>tier - 3</v>
      </c>
      <c r="O2092" s="19" t="s">
        <v>8330</v>
      </c>
      <c r="P2092" s="19" t="str">
        <v>R1011</v>
      </c>
      <c r="Q2092" s="19">
        <f ca="1" t="shared" si="355"/>
        <v>22</v>
      </c>
      <c r="R2092" s="29"/>
      <c r="U2092" s="19" t="s">
        <v>8296</v>
      </c>
      <c r="V2092" s="19" t="str">
        <f t="shared" si="361"/>
        <v>Jul</v>
      </c>
      <c r="X2092" s="19">
        <f t="shared" si="362"/>
        <v>1984</v>
      </c>
      <c r="AG2092" s="19" t="s">
        <v>7439</v>
      </c>
      <c r="AH2092" s="19" t="s">
        <v>8336</v>
      </c>
      <c r="AI2092" s="19" t="s">
        <v>8302</v>
      </c>
      <c r="AJ2092" s="19" t="s">
        <v>8298</v>
      </c>
      <c r="AK2092" s="19" t="str">
        <v>tier - 1</v>
      </c>
      <c r="AL2092" s="19" t="str">
        <v>tier - 3</v>
      </c>
      <c r="AT2092" s="19" t="s">
        <v>8315</v>
      </c>
      <c r="AU2092" s="19" t="str">
        <v>R1012</v>
      </c>
      <c r="BD2092" s="39">
        <v>2003</v>
      </c>
      <c r="BE2092" s="19" t="str">
        <f t="shared" si="357"/>
        <v>Sep</v>
      </c>
      <c r="BF2092" s="19">
        <v>12</v>
      </c>
      <c r="BG2092" s="40">
        <f t="shared" si="358"/>
        <v>37876</v>
      </c>
      <c r="BM2092" s="39">
        <v>1962</v>
      </c>
      <c r="BN2092" s="19" t="str">
        <f t="shared" si="359"/>
        <v>Dec</v>
      </c>
      <c r="BO2092" s="19">
        <v>11</v>
      </c>
      <c r="BP2092" s="40">
        <f t="shared" si="356"/>
        <v>22991</v>
      </c>
      <c r="BQ2092" s="19">
        <f ca="1" t="shared" si="360"/>
        <v>62</v>
      </c>
      <c r="BU2092" s="19">
        <v>33753.32</v>
      </c>
      <c r="BV2092" s="41">
        <v>33753.32</v>
      </c>
    </row>
    <row r="2093" spans="1:74">
      <c r="A2093" s="19" t="s">
        <v>7466</v>
      </c>
      <c r="B2093" s="39">
        <v>1999</v>
      </c>
      <c r="C2093" s="19">
        <f t="shared" si="353"/>
        <v>1999</v>
      </c>
      <c r="D2093" s="19" t="s">
        <v>8301</v>
      </c>
      <c r="E2093" s="19" t="str">
        <f t="shared" si="352"/>
        <v>Nov</v>
      </c>
      <c r="F2093" s="19">
        <v>6</v>
      </c>
      <c r="G2093" s="40">
        <f t="shared" si="354"/>
        <v>36470</v>
      </c>
      <c r="H2093" s="19">
        <v>0</v>
      </c>
      <c r="I2093" s="19">
        <v>34166.27</v>
      </c>
      <c r="J2093" s="41">
        <v>34166.27</v>
      </c>
      <c r="K2093" s="19" t="s">
        <v>8297</v>
      </c>
      <c r="L2093" s="19" t="str">
        <v>tier - 2</v>
      </c>
      <c r="M2093" s="19" t="s">
        <v>8298</v>
      </c>
      <c r="N2093" s="19" t="str">
        <v>tier - 3</v>
      </c>
      <c r="O2093" s="19" t="s">
        <v>8330</v>
      </c>
      <c r="P2093" s="19" t="str">
        <v>R1011</v>
      </c>
      <c r="Q2093" s="19">
        <f ca="1" t="shared" si="355"/>
        <v>25</v>
      </c>
      <c r="R2093" s="29"/>
      <c r="U2093" s="19" t="s">
        <v>8310</v>
      </c>
      <c r="V2093" s="19" t="str">
        <f t="shared" si="361"/>
        <v>Sep</v>
      </c>
      <c r="X2093" s="19">
        <f t="shared" si="362"/>
        <v>2003</v>
      </c>
      <c r="AG2093" s="19" t="s">
        <v>7442</v>
      </c>
      <c r="AH2093" s="19" t="s">
        <v>8336</v>
      </c>
      <c r="AI2093" s="19" t="s">
        <v>8302</v>
      </c>
      <c r="AJ2093" s="19" t="s">
        <v>8298</v>
      </c>
      <c r="AK2093" s="19" t="str">
        <v>tier - 1</v>
      </c>
      <c r="AL2093" s="19" t="str">
        <v>tier - 3</v>
      </c>
      <c r="AT2093" s="19" t="s">
        <v>8330</v>
      </c>
      <c r="AU2093" s="19" t="str">
        <v>R1011</v>
      </c>
      <c r="BD2093" s="39">
        <v>1962</v>
      </c>
      <c r="BE2093" s="19" t="str">
        <f t="shared" si="357"/>
        <v>Dec</v>
      </c>
      <c r="BF2093" s="19">
        <v>11</v>
      </c>
      <c r="BG2093" s="40">
        <f t="shared" si="358"/>
        <v>22991</v>
      </c>
      <c r="BM2093" s="39">
        <v>2000</v>
      </c>
      <c r="BN2093" s="19" t="str">
        <f t="shared" si="359"/>
        <v>Oct</v>
      </c>
      <c r="BO2093" s="19">
        <v>26</v>
      </c>
      <c r="BP2093" s="40">
        <f t="shared" si="356"/>
        <v>36825</v>
      </c>
      <c r="BQ2093" s="19">
        <f ca="1" t="shared" si="360"/>
        <v>25</v>
      </c>
      <c r="BU2093" s="19">
        <v>33829.39</v>
      </c>
      <c r="BV2093" s="41">
        <v>33829.39</v>
      </c>
    </row>
    <row r="2094" spans="1:74">
      <c r="A2094" s="19" t="s">
        <v>7470</v>
      </c>
      <c r="B2094" s="39">
        <v>1971</v>
      </c>
      <c r="C2094" s="19">
        <f t="shared" si="353"/>
        <v>1971</v>
      </c>
      <c r="D2094" s="19" t="s">
        <v>8328</v>
      </c>
      <c r="E2094" s="19" t="str">
        <f t="shared" si="352"/>
        <v>Aug</v>
      </c>
      <c r="F2094" s="19">
        <v>25</v>
      </c>
      <c r="G2094" s="40">
        <f t="shared" si="354"/>
        <v>26170</v>
      </c>
      <c r="H2094" s="19">
        <v>0</v>
      </c>
      <c r="I2094" s="19">
        <v>34205.07</v>
      </c>
      <c r="J2094" s="41">
        <v>34205.07</v>
      </c>
      <c r="K2094" s="19" t="s">
        <v>8297</v>
      </c>
      <c r="L2094" s="19" t="str">
        <v>tier - 2</v>
      </c>
      <c r="M2094" s="19" t="s">
        <v>8297</v>
      </c>
      <c r="N2094" s="19" t="str">
        <v>tier - 2</v>
      </c>
      <c r="O2094" s="19" t="s">
        <v>8330</v>
      </c>
      <c r="P2094" s="19" t="str">
        <v>R1011</v>
      </c>
      <c r="Q2094" s="19">
        <f ca="1" t="shared" si="355"/>
        <v>54</v>
      </c>
      <c r="R2094" s="29"/>
      <c r="U2094" s="19" t="s">
        <v>8301</v>
      </c>
      <c r="V2094" s="19" t="str">
        <f t="shared" si="361"/>
        <v>Nov</v>
      </c>
      <c r="X2094" s="19">
        <f t="shared" si="362"/>
        <v>1993</v>
      </c>
      <c r="AG2094" s="19" t="s">
        <v>7445</v>
      </c>
      <c r="AH2094" s="19" t="s">
        <v>8336</v>
      </c>
      <c r="AI2094" s="19" t="s">
        <v>8297</v>
      </c>
      <c r="AJ2094" s="19" t="s">
        <v>8298</v>
      </c>
      <c r="AK2094" s="19" t="str">
        <v>tier - 2</v>
      </c>
      <c r="AL2094" s="19" t="str">
        <v>tier - 3</v>
      </c>
      <c r="AT2094" s="19" t="s">
        <v>8330</v>
      </c>
      <c r="AU2094" s="19" t="str">
        <v>R1011</v>
      </c>
      <c r="BD2094" s="39">
        <v>2000</v>
      </c>
      <c r="BE2094" s="19" t="str">
        <f t="shared" si="357"/>
        <v>Oct</v>
      </c>
      <c r="BF2094" s="19">
        <v>26</v>
      </c>
      <c r="BG2094" s="40">
        <f t="shared" si="358"/>
        <v>36825</v>
      </c>
      <c r="BM2094" s="39">
        <v>1997</v>
      </c>
      <c r="BN2094" s="19" t="str">
        <f t="shared" si="359"/>
        <v>Aug</v>
      </c>
      <c r="BO2094" s="19">
        <v>9</v>
      </c>
      <c r="BP2094" s="40">
        <f t="shared" si="356"/>
        <v>35651</v>
      </c>
      <c r="BQ2094" s="19">
        <f ca="1" t="shared" si="360"/>
        <v>28</v>
      </c>
      <c r="BU2094" s="19">
        <v>33900.65</v>
      </c>
      <c r="BV2094" s="41">
        <v>33900.65</v>
      </c>
    </row>
    <row r="2095" spans="1:74">
      <c r="A2095" s="19" t="s">
        <v>7473</v>
      </c>
      <c r="B2095" s="39">
        <v>1975</v>
      </c>
      <c r="C2095" s="19">
        <f t="shared" si="353"/>
        <v>1975</v>
      </c>
      <c r="D2095" s="19" t="s">
        <v>8296</v>
      </c>
      <c r="E2095" s="19" t="str">
        <f t="shared" si="352"/>
        <v>Jul</v>
      </c>
      <c r="F2095" s="19">
        <v>21</v>
      </c>
      <c r="G2095" s="40">
        <f t="shared" si="354"/>
        <v>27596</v>
      </c>
      <c r="H2095" s="19">
        <v>1</v>
      </c>
      <c r="I2095" s="19">
        <v>34210.33</v>
      </c>
      <c r="J2095" s="41">
        <v>34210.33</v>
      </c>
      <c r="K2095" s="19" t="s">
        <v>8297</v>
      </c>
      <c r="L2095" s="19" t="str">
        <v>tier - 2</v>
      </c>
      <c r="M2095" s="19" t="s">
        <v>8302</v>
      </c>
      <c r="N2095" s="19" t="str">
        <v>tier - 1</v>
      </c>
      <c r="O2095" s="19" t="s">
        <v>8315</v>
      </c>
      <c r="P2095" s="19" t="str">
        <v>R1012</v>
      </c>
      <c r="Q2095" s="19">
        <f ca="1" t="shared" si="355"/>
        <v>50</v>
      </c>
      <c r="R2095" s="29"/>
      <c r="U2095" s="19" t="s">
        <v>8301</v>
      </c>
      <c r="V2095" s="19" t="str">
        <f t="shared" si="361"/>
        <v>Nov</v>
      </c>
      <c r="X2095" s="19">
        <f t="shared" si="362"/>
        <v>2004</v>
      </c>
      <c r="AG2095" s="19" t="s">
        <v>7448</v>
      </c>
      <c r="AH2095" s="19" t="s">
        <v>8336</v>
      </c>
      <c r="AI2095" s="19" t="s">
        <v>8297</v>
      </c>
      <c r="AJ2095" s="19" t="s">
        <v>8298</v>
      </c>
      <c r="AK2095" s="19" t="str">
        <v>tier - 2</v>
      </c>
      <c r="AL2095" s="19" t="str">
        <v>tier - 3</v>
      </c>
      <c r="AT2095" s="19" t="s">
        <v>8330</v>
      </c>
      <c r="AU2095" s="19" t="str">
        <v>R1011</v>
      </c>
      <c r="BD2095" s="39">
        <v>1997</v>
      </c>
      <c r="BE2095" s="19" t="str">
        <f t="shared" si="357"/>
        <v>Aug</v>
      </c>
      <c r="BF2095" s="19">
        <v>9</v>
      </c>
      <c r="BG2095" s="40">
        <f t="shared" si="358"/>
        <v>35651</v>
      </c>
      <c r="BM2095" s="39">
        <v>2000</v>
      </c>
      <c r="BN2095" s="19" t="str">
        <f t="shared" si="359"/>
        <v>Dec</v>
      </c>
      <c r="BO2095" s="19">
        <v>27</v>
      </c>
      <c r="BP2095" s="40">
        <f t="shared" si="356"/>
        <v>36887</v>
      </c>
      <c r="BQ2095" s="19">
        <f ca="1" t="shared" si="360"/>
        <v>24</v>
      </c>
      <c r="BU2095" s="19">
        <v>33907.55</v>
      </c>
      <c r="BV2095" s="41">
        <v>33907.55</v>
      </c>
    </row>
    <row r="2096" spans="1:74">
      <c r="A2096" s="19" t="s">
        <v>7477</v>
      </c>
      <c r="B2096" s="39">
        <v>1962</v>
      </c>
      <c r="C2096" s="19">
        <f t="shared" si="353"/>
        <v>1962</v>
      </c>
      <c r="D2096" s="19" t="s">
        <v>8296</v>
      </c>
      <c r="E2096" s="19" t="str">
        <f t="shared" si="352"/>
        <v>Jul</v>
      </c>
      <c r="F2096" s="19">
        <v>5</v>
      </c>
      <c r="G2096" s="40">
        <f t="shared" si="354"/>
        <v>22832</v>
      </c>
      <c r="H2096" s="19">
        <v>0</v>
      </c>
      <c r="I2096" s="19">
        <v>34218.02</v>
      </c>
      <c r="J2096" s="41">
        <v>34218.02</v>
      </c>
      <c r="K2096" s="19" t="s">
        <v>8302</v>
      </c>
      <c r="L2096" s="19" t="str">
        <v>tier - 1</v>
      </c>
      <c r="M2096" s="19" t="s">
        <v>8302</v>
      </c>
      <c r="N2096" s="19" t="str">
        <v>tier - 1</v>
      </c>
      <c r="O2096" s="19" t="s">
        <v>8330</v>
      </c>
      <c r="P2096" s="19" t="str">
        <v>R1011</v>
      </c>
      <c r="Q2096" s="19">
        <f ca="1" t="shared" si="355"/>
        <v>63</v>
      </c>
      <c r="R2096" s="29"/>
      <c r="U2096" s="19" t="s">
        <v>8310</v>
      </c>
      <c r="V2096" s="19" t="str">
        <f t="shared" si="361"/>
        <v>Sep</v>
      </c>
      <c r="X2096" s="19">
        <f t="shared" si="362"/>
        <v>2003</v>
      </c>
      <c r="AG2096" s="19" t="s">
        <v>7452</v>
      </c>
      <c r="AH2096" s="19" t="s">
        <v>8336</v>
      </c>
      <c r="AI2096" s="19" t="s">
        <v>8297</v>
      </c>
      <c r="AJ2096" s="19" t="s">
        <v>8297</v>
      </c>
      <c r="AK2096" s="19" t="str">
        <v>tier - 2</v>
      </c>
      <c r="AL2096" s="19" t="str">
        <v>tier - 2</v>
      </c>
      <c r="AT2096" s="19" t="s">
        <v>8315</v>
      </c>
      <c r="AU2096" s="19" t="str">
        <v>R1012</v>
      </c>
      <c r="BD2096" s="39">
        <v>2000</v>
      </c>
      <c r="BE2096" s="19" t="str">
        <f t="shared" si="357"/>
        <v>Dec</v>
      </c>
      <c r="BF2096" s="19">
        <v>27</v>
      </c>
      <c r="BG2096" s="40">
        <f t="shared" si="358"/>
        <v>36887</v>
      </c>
      <c r="BM2096" s="39">
        <v>1994</v>
      </c>
      <c r="BN2096" s="19" t="str">
        <f t="shared" si="359"/>
        <v>Sep</v>
      </c>
      <c r="BO2096" s="19">
        <v>25</v>
      </c>
      <c r="BP2096" s="40">
        <f t="shared" si="356"/>
        <v>34602</v>
      </c>
      <c r="BQ2096" s="19">
        <f ca="1" t="shared" si="360"/>
        <v>31</v>
      </c>
      <c r="BU2096" s="19">
        <v>33975.47</v>
      </c>
      <c r="BV2096" s="41">
        <v>33975.47</v>
      </c>
    </row>
    <row r="2097" spans="1:74">
      <c r="A2097" s="19" t="s">
        <v>7481</v>
      </c>
      <c r="B2097" s="39">
        <v>1998</v>
      </c>
      <c r="C2097" s="19">
        <f t="shared" si="353"/>
        <v>1998</v>
      </c>
      <c r="D2097" s="19" t="s">
        <v>8303</v>
      </c>
      <c r="E2097" s="19" t="str">
        <f t="shared" si="352"/>
        <v>Jun</v>
      </c>
      <c r="F2097" s="19">
        <v>11</v>
      </c>
      <c r="G2097" s="40">
        <f t="shared" si="354"/>
        <v>35957</v>
      </c>
      <c r="H2097" s="19">
        <v>0</v>
      </c>
      <c r="I2097" s="19">
        <v>34254.05</v>
      </c>
      <c r="J2097" s="41">
        <v>34254.05</v>
      </c>
      <c r="K2097" s="19" t="s">
        <v>8302</v>
      </c>
      <c r="L2097" s="19" t="str">
        <v>tier - 1</v>
      </c>
      <c r="M2097" s="19" t="s">
        <v>8298</v>
      </c>
      <c r="N2097" s="19" t="str">
        <v>tier - 3</v>
      </c>
      <c r="O2097" s="19" t="s">
        <v>8332</v>
      </c>
      <c r="P2097" s="19" t="str">
        <v>R1019</v>
      </c>
      <c r="Q2097" s="19">
        <f ca="1" t="shared" si="355"/>
        <v>27</v>
      </c>
      <c r="R2097" s="29"/>
      <c r="U2097" s="19" t="s">
        <v>8326</v>
      </c>
      <c r="V2097" s="19" t="str">
        <f t="shared" si="361"/>
        <v>Dec</v>
      </c>
      <c r="X2097" s="19">
        <f t="shared" si="362"/>
        <v>1962</v>
      </c>
      <c r="AG2097" s="19" t="s">
        <v>7456</v>
      </c>
      <c r="AH2097" s="19" t="s">
        <v>8336</v>
      </c>
      <c r="AI2097" s="19" t="s">
        <v>8297</v>
      </c>
      <c r="AJ2097" s="19" t="s">
        <v>8297</v>
      </c>
      <c r="AK2097" s="19" t="str">
        <v>tier - 2</v>
      </c>
      <c r="AL2097" s="19" t="str">
        <v>tier - 2</v>
      </c>
      <c r="AT2097" s="19" t="s">
        <v>8330</v>
      </c>
      <c r="AU2097" s="19" t="str">
        <v>R1011</v>
      </c>
      <c r="BD2097" s="39">
        <v>1994</v>
      </c>
      <c r="BE2097" s="19" t="str">
        <f t="shared" si="357"/>
        <v>Sep</v>
      </c>
      <c r="BF2097" s="19">
        <v>25</v>
      </c>
      <c r="BG2097" s="40">
        <f t="shared" si="358"/>
        <v>34602</v>
      </c>
      <c r="BM2097" s="39">
        <v>1972</v>
      </c>
      <c r="BN2097" s="19" t="str">
        <f t="shared" si="359"/>
        <v>Jul</v>
      </c>
      <c r="BO2097" s="19">
        <v>26</v>
      </c>
      <c r="BP2097" s="40">
        <f t="shared" si="356"/>
        <v>26506</v>
      </c>
      <c r="BQ2097" s="19">
        <f ca="1" t="shared" si="360"/>
        <v>53</v>
      </c>
      <c r="BU2097" s="19">
        <v>34053.36</v>
      </c>
      <c r="BV2097" s="41">
        <v>34053.36</v>
      </c>
    </row>
    <row r="2098" spans="1:74">
      <c r="A2098" s="19" t="s">
        <v>7484</v>
      </c>
      <c r="B2098" s="39">
        <v>1995</v>
      </c>
      <c r="C2098" s="19">
        <f t="shared" si="353"/>
        <v>1995</v>
      </c>
      <c r="D2098" s="19" t="s">
        <v>8329</v>
      </c>
      <c r="E2098" s="19" t="str">
        <f t="shared" si="352"/>
        <v>Oct</v>
      </c>
      <c r="F2098" s="19">
        <v>30</v>
      </c>
      <c r="G2098" s="40">
        <f t="shared" si="354"/>
        <v>35002</v>
      </c>
      <c r="H2098" s="19">
        <v>0</v>
      </c>
      <c r="I2098" s="19">
        <v>34289.43</v>
      </c>
      <c r="J2098" s="41">
        <v>34289.43</v>
      </c>
      <c r="K2098" s="19" t="s">
        <v>8302</v>
      </c>
      <c r="L2098" s="19" t="str">
        <v>tier - 1</v>
      </c>
      <c r="M2098" s="19" t="s">
        <v>8302</v>
      </c>
      <c r="N2098" s="19" t="str">
        <v>tier - 1</v>
      </c>
      <c r="O2098" s="19" t="s">
        <v>8330</v>
      </c>
      <c r="P2098" s="19" t="str">
        <v>R1011</v>
      </c>
      <c r="Q2098" s="19">
        <f ca="1" t="shared" si="355"/>
        <v>30</v>
      </c>
      <c r="R2098" s="29"/>
      <c r="U2098" s="19" t="s">
        <v>8329</v>
      </c>
      <c r="V2098" s="19" t="str">
        <f t="shared" si="361"/>
        <v>Oct</v>
      </c>
      <c r="X2098" s="19">
        <f t="shared" si="362"/>
        <v>2000</v>
      </c>
      <c r="AG2098" s="19" t="s">
        <v>7460</v>
      </c>
      <c r="AH2098" s="19" t="s">
        <v>8336</v>
      </c>
      <c r="AI2098" s="19" t="s">
        <v>8297</v>
      </c>
      <c r="AJ2098" s="19" t="s">
        <v>8297</v>
      </c>
      <c r="AK2098" s="19" t="str">
        <v>tier - 2</v>
      </c>
      <c r="AL2098" s="19" t="str">
        <v>tier - 2</v>
      </c>
      <c r="AT2098" s="19" t="s">
        <v>8330</v>
      </c>
      <c r="AU2098" s="19" t="str">
        <v>R1011</v>
      </c>
      <c r="BD2098" s="39">
        <v>1972</v>
      </c>
      <c r="BE2098" s="19" t="str">
        <f t="shared" si="357"/>
        <v>Jul</v>
      </c>
      <c r="BF2098" s="19">
        <v>26</v>
      </c>
      <c r="BG2098" s="40">
        <f t="shared" si="358"/>
        <v>26506</v>
      </c>
      <c r="BM2098" s="39">
        <v>2002</v>
      </c>
      <c r="BN2098" s="19" t="str">
        <f t="shared" si="359"/>
        <v>Dec</v>
      </c>
      <c r="BO2098" s="19">
        <v>26</v>
      </c>
      <c r="BP2098" s="40">
        <f t="shared" si="356"/>
        <v>37616</v>
      </c>
      <c r="BQ2098" s="19">
        <f ca="1" t="shared" si="360"/>
        <v>22</v>
      </c>
      <c r="BU2098" s="19">
        <v>34084.68</v>
      </c>
      <c r="BV2098" s="41">
        <v>34084.68</v>
      </c>
    </row>
    <row r="2099" spans="1:74">
      <c r="A2099" s="19" t="s">
        <v>7487</v>
      </c>
      <c r="B2099" s="39">
        <v>1986</v>
      </c>
      <c r="C2099" s="19">
        <f t="shared" si="353"/>
        <v>1986</v>
      </c>
      <c r="D2099" s="19" t="s">
        <v>8329</v>
      </c>
      <c r="E2099" s="19" t="str">
        <f t="shared" si="352"/>
        <v>Oct</v>
      </c>
      <c r="F2099" s="19">
        <v>11</v>
      </c>
      <c r="G2099" s="40">
        <f t="shared" si="354"/>
        <v>31696</v>
      </c>
      <c r="H2099" s="19">
        <v>3</v>
      </c>
      <c r="I2099" s="19">
        <v>34293.12</v>
      </c>
      <c r="J2099" s="41">
        <v>34293.12</v>
      </c>
      <c r="K2099" s="19" t="s">
        <v>8302</v>
      </c>
      <c r="L2099" s="19" t="str">
        <v>tier - 1</v>
      </c>
      <c r="M2099" s="19" t="s">
        <v>8297</v>
      </c>
      <c r="N2099" s="19" t="str">
        <v>tier - 2</v>
      </c>
      <c r="O2099" s="19" t="s">
        <v>8330</v>
      </c>
      <c r="P2099" s="19" t="str">
        <v>R1011</v>
      </c>
      <c r="Q2099" s="19">
        <f ca="1" t="shared" si="355"/>
        <v>39</v>
      </c>
      <c r="R2099" s="29"/>
      <c r="U2099" s="19" t="s">
        <v>8328</v>
      </c>
      <c r="V2099" s="19" t="str">
        <f t="shared" si="361"/>
        <v>Aug</v>
      </c>
      <c r="X2099" s="19">
        <f t="shared" si="362"/>
        <v>1997</v>
      </c>
      <c r="AG2099" s="19" t="s">
        <v>7464</v>
      </c>
      <c r="AH2099" s="19" t="s">
        <v>8336</v>
      </c>
      <c r="AI2099" s="19" t="s">
        <v>8297</v>
      </c>
      <c r="AJ2099" s="19" t="s">
        <v>8298</v>
      </c>
      <c r="AK2099" s="19" t="str">
        <v>tier - 2</v>
      </c>
      <c r="AL2099" s="19" t="str">
        <v>tier - 3</v>
      </c>
      <c r="AT2099" s="19" t="s">
        <v>8330</v>
      </c>
      <c r="AU2099" s="19" t="str">
        <v>R1011</v>
      </c>
      <c r="BD2099" s="39">
        <v>2002</v>
      </c>
      <c r="BE2099" s="19" t="str">
        <f t="shared" si="357"/>
        <v>Dec</v>
      </c>
      <c r="BF2099" s="19">
        <v>26</v>
      </c>
      <c r="BG2099" s="40">
        <f t="shared" si="358"/>
        <v>37616</v>
      </c>
      <c r="BM2099" s="39">
        <v>1999</v>
      </c>
      <c r="BN2099" s="19" t="str">
        <f t="shared" si="359"/>
        <v>Nov</v>
      </c>
      <c r="BO2099" s="19">
        <v>6</v>
      </c>
      <c r="BP2099" s="40">
        <f t="shared" si="356"/>
        <v>36470</v>
      </c>
      <c r="BQ2099" s="19">
        <f ca="1" t="shared" si="360"/>
        <v>25</v>
      </c>
      <c r="BU2099" s="19">
        <v>34166.27</v>
      </c>
      <c r="BV2099" s="41">
        <v>34166.27</v>
      </c>
    </row>
    <row r="2100" spans="1:74">
      <c r="A2100" s="19" t="s">
        <v>7490</v>
      </c>
      <c r="B2100" s="39">
        <v>2004</v>
      </c>
      <c r="C2100" s="19">
        <f t="shared" si="353"/>
        <v>2004</v>
      </c>
      <c r="D2100" s="19" t="s">
        <v>8301</v>
      </c>
      <c r="E2100" s="19" t="str">
        <f t="shared" si="352"/>
        <v>Nov</v>
      </c>
      <c r="F2100" s="19">
        <v>1</v>
      </c>
      <c r="G2100" s="40">
        <f t="shared" si="354"/>
        <v>38292</v>
      </c>
      <c r="H2100" s="19">
        <v>2</v>
      </c>
      <c r="I2100" s="19">
        <v>34303.17</v>
      </c>
      <c r="J2100" s="41">
        <v>34303.17</v>
      </c>
      <c r="K2100" s="19" t="s">
        <v>8302</v>
      </c>
      <c r="L2100" s="19" t="str">
        <v>tier - 1</v>
      </c>
      <c r="M2100" s="19" t="s">
        <v>8298</v>
      </c>
      <c r="N2100" s="19" t="str">
        <v>tier - 3</v>
      </c>
      <c r="O2100" s="19" t="s">
        <v>8299</v>
      </c>
      <c r="P2100" s="19" t="str">
        <v>R1013</v>
      </c>
      <c r="Q2100" s="19">
        <f ca="1" t="shared" si="355"/>
        <v>21</v>
      </c>
      <c r="R2100" s="29"/>
      <c r="U2100" s="19" t="s">
        <v>8326</v>
      </c>
      <c r="V2100" s="19" t="str">
        <f t="shared" si="361"/>
        <v>Dec</v>
      </c>
      <c r="X2100" s="19">
        <f t="shared" si="362"/>
        <v>2000</v>
      </c>
      <c r="AG2100" s="19" t="s">
        <v>7466</v>
      </c>
      <c r="AH2100" s="19" t="s">
        <v>8336</v>
      </c>
      <c r="AI2100" s="19" t="s">
        <v>8297</v>
      </c>
      <c r="AJ2100" s="19" t="s">
        <v>8298</v>
      </c>
      <c r="AK2100" s="19" t="str">
        <v>tier - 2</v>
      </c>
      <c r="AL2100" s="19" t="str">
        <v>tier - 3</v>
      </c>
      <c r="AT2100" s="19" t="s">
        <v>8330</v>
      </c>
      <c r="AU2100" s="19" t="str">
        <v>R1011</v>
      </c>
      <c r="BD2100" s="39">
        <v>1999</v>
      </c>
      <c r="BE2100" s="19" t="str">
        <f t="shared" si="357"/>
        <v>Nov</v>
      </c>
      <c r="BF2100" s="19">
        <v>6</v>
      </c>
      <c r="BG2100" s="40">
        <f t="shared" si="358"/>
        <v>36470</v>
      </c>
      <c r="BM2100" s="39">
        <v>1971</v>
      </c>
      <c r="BN2100" s="19" t="str">
        <f t="shared" si="359"/>
        <v>Aug</v>
      </c>
      <c r="BO2100" s="19">
        <v>25</v>
      </c>
      <c r="BP2100" s="40">
        <f t="shared" si="356"/>
        <v>26170</v>
      </c>
      <c r="BQ2100" s="19">
        <f ca="1" t="shared" si="360"/>
        <v>54</v>
      </c>
      <c r="BU2100" s="19">
        <v>34205.07</v>
      </c>
      <c r="BV2100" s="41">
        <v>34205.07</v>
      </c>
    </row>
    <row r="2101" spans="1:74">
      <c r="A2101" s="19" t="s">
        <v>7494</v>
      </c>
      <c r="B2101" s="39">
        <v>1983</v>
      </c>
      <c r="C2101" s="19">
        <f t="shared" si="353"/>
        <v>1983</v>
      </c>
      <c r="D2101" s="19" t="s">
        <v>8329</v>
      </c>
      <c r="E2101" s="19" t="str">
        <f t="shared" si="352"/>
        <v>Oct</v>
      </c>
      <c r="F2101" s="19">
        <v>2</v>
      </c>
      <c r="G2101" s="40">
        <f t="shared" si="354"/>
        <v>30591</v>
      </c>
      <c r="H2101" s="19">
        <v>3</v>
      </c>
      <c r="I2101" s="19">
        <v>34307.22</v>
      </c>
      <c r="J2101" s="41">
        <v>34307.22</v>
      </c>
      <c r="K2101" s="19" t="s">
        <v>8297</v>
      </c>
      <c r="L2101" s="19" t="str">
        <v>tier - 2</v>
      </c>
      <c r="M2101" s="19" t="s">
        <v>8297</v>
      </c>
      <c r="N2101" s="19" t="str">
        <v>tier - 2</v>
      </c>
      <c r="O2101" s="19" t="s">
        <v>8315</v>
      </c>
      <c r="P2101" s="19" t="str">
        <v>R1012</v>
      </c>
      <c r="Q2101" s="19">
        <f ca="1" t="shared" si="355"/>
        <v>42</v>
      </c>
      <c r="R2101" s="29"/>
      <c r="U2101" s="19" t="s">
        <v>8310</v>
      </c>
      <c r="V2101" s="19" t="str">
        <f t="shared" si="361"/>
        <v>Sep</v>
      </c>
      <c r="X2101" s="19">
        <f t="shared" si="362"/>
        <v>1994</v>
      </c>
      <c r="AG2101" s="19" t="s">
        <v>7470</v>
      </c>
      <c r="AH2101" s="19" t="s">
        <v>8336</v>
      </c>
      <c r="AI2101" s="19" t="s">
        <v>8297</v>
      </c>
      <c r="AJ2101" s="19" t="s">
        <v>8297</v>
      </c>
      <c r="AK2101" s="19" t="str">
        <v>tier - 2</v>
      </c>
      <c r="AL2101" s="19" t="str">
        <v>tier - 2</v>
      </c>
      <c r="AT2101" s="19" t="s">
        <v>8330</v>
      </c>
      <c r="AU2101" s="19" t="str">
        <v>R1011</v>
      </c>
      <c r="BD2101" s="39">
        <v>1971</v>
      </c>
      <c r="BE2101" s="19" t="str">
        <f t="shared" si="357"/>
        <v>Aug</v>
      </c>
      <c r="BF2101" s="19">
        <v>25</v>
      </c>
      <c r="BG2101" s="40">
        <f t="shared" si="358"/>
        <v>26170</v>
      </c>
      <c r="BM2101" s="39">
        <v>1975</v>
      </c>
      <c r="BN2101" s="19" t="str">
        <f t="shared" si="359"/>
        <v>Jul</v>
      </c>
      <c r="BO2101" s="19">
        <v>21</v>
      </c>
      <c r="BP2101" s="40">
        <f t="shared" si="356"/>
        <v>27596</v>
      </c>
      <c r="BQ2101" s="19">
        <f ca="1" t="shared" si="360"/>
        <v>50</v>
      </c>
      <c r="BU2101" s="19">
        <v>34210.33</v>
      </c>
      <c r="BV2101" s="41">
        <v>34210.33</v>
      </c>
    </row>
    <row r="2102" spans="1:74">
      <c r="A2102" s="19" t="s">
        <v>7497</v>
      </c>
      <c r="B2102" s="39">
        <v>1984</v>
      </c>
      <c r="C2102" s="19">
        <f t="shared" si="353"/>
        <v>1984</v>
      </c>
      <c r="D2102" s="19" t="s">
        <v>8329</v>
      </c>
      <c r="E2102" s="19" t="str">
        <f t="shared" si="352"/>
        <v>Oct</v>
      </c>
      <c r="F2102" s="19">
        <v>1</v>
      </c>
      <c r="G2102" s="40">
        <f t="shared" si="354"/>
        <v>30956</v>
      </c>
      <c r="H2102" s="19">
        <v>3</v>
      </c>
      <c r="I2102" s="19">
        <v>34402.22</v>
      </c>
      <c r="J2102" s="41">
        <v>34402.22</v>
      </c>
      <c r="K2102" s="19" t="s">
        <v>8297</v>
      </c>
      <c r="L2102" s="19" t="str">
        <v>tier - 2</v>
      </c>
      <c r="M2102" s="19" t="s">
        <v>8298</v>
      </c>
      <c r="N2102" s="19" t="str">
        <v>tier - 3</v>
      </c>
      <c r="O2102" s="19" t="s">
        <v>8330</v>
      </c>
      <c r="P2102" s="19" t="str">
        <v>R1011</v>
      </c>
      <c r="Q2102" s="19">
        <f ca="1" t="shared" si="355"/>
        <v>41</v>
      </c>
      <c r="R2102" s="29"/>
      <c r="U2102" s="19" t="s">
        <v>8296</v>
      </c>
      <c r="V2102" s="19" t="str">
        <f t="shared" si="361"/>
        <v>Jul</v>
      </c>
      <c r="X2102" s="19">
        <f t="shared" si="362"/>
        <v>1972</v>
      </c>
      <c r="AG2102" s="19" t="s">
        <v>7473</v>
      </c>
      <c r="AH2102" s="19" t="s">
        <v>8336</v>
      </c>
      <c r="AI2102" s="19" t="s">
        <v>8297</v>
      </c>
      <c r="AJ2102" s="19" t="s">
        <v>8302</v>
      </c>
      <c r="AK2102" s="19" t="str">
        <v>tier - 2</v>
      </c>
      <c r="AL2102" s="19" t="str">
        <v>tier - 1</v>
      </c>
      <c r="AT2102" s="19" t="s">
        <v>8315</v>
      </c>
      <c r="AU2102" s="19" t="str">
        <v>R1012</v>
      </c>
      <c r="BD2102" s="39">
        <v>1975</v>
      </c>
      <c r="BE2102" s="19" t="str">
        <f t="shared" si="357"/>
        <v>Jul</v>
      </c>
      <c r="BF2102" s="19">
        <v>21</v>
      </c>
      <c r="BG2102" s="40">
        <f t="shared" si="358"/>
        <v>27596</v>
      </c>
      <c r="BM2102" s="39">
        <v>1962</v>
      </c>
      <c r="BN2102" s="19" t="str">
        <f t="shared" si="359"/>
        <v>Jul</v>
      </c>
      <c r="BO2102" s="19">
        <v>5</v>
      </c>
      <c r="BP2102" s="40">
        <f t="shared" si="356"/>
        <v>22832</v>
      </c>
      <c r="BQ2102" s="19">
        <f ca="1" t="shared" si="360"/>
        <v>63</v>
      </c>
      <c r="BU2102" s="19">
        <v>34218.02</v>
      </c>
      <c r="BV2102" s="41">
        <v>34218.02</v>
      </c>
    </row>
    <row r="2103" spans="1:74">
      <c r="A2103" s="19" t="s">
        <v>7501</v>
      </c>
      <c r="B2103" s="39">
        <v>2003</v>
      </c>
      <c r="C2103" s="19">
        <f t="shared" si="353"/>
        <v>2003</v>
      </c>
      <c r="D2103" s="19" t="s">
        <v>8329</v>
      </c>
      <c r="E2103" s="19" t="str">
        <f t="shared" si="352"/>
        <v>Oct</v>
      </c>
      <c r="F2103" s="19">
        <v>5</v>
      </c>
      <c r="G2103" s="40">
        <f t="shared" si="354"/>
        <v>37899</v>
      </c>
      <c r="H2103" s="19">
        <v>0</v>
      </c>
      <c r="I2103" s="19">
        <v>34439.86</v>
      </c>
      <c r="J2103" s="41">
        <v>34439.86</v>
      </c>
      <c r="K2103" s="19" t="s">
        <v>8297</v>
      </c>
      <c r="L2103" s="19" t="str">
        <v>tier - 2</v>
      </c>
      <c r="M2103" s="19" t="s">
        <v>8302</v>
      </c>
      <c r="N2103" s="19" t="str">
        <v>tier - 1</v>
      </c>
      <c r="O2103" s="19" t="s">
        <v>8299</v>
      </c>
      <c r="P2103" s="19" t="str">
        <v>R1013</v>
      </c>
      <c r="Q2103" s="19">
        <f ca="1" t="shared" si="355"/>
        <v>22</v>
      </c>
      <c r="R2103" s="29"/>
      <c r="U2103" s="19" t="s">
        <v>8326</v>
      </c>
      <c r="V2103" s="19" t="str">
        <f t="shared" si="361"/>
        <v>Dec</v>
      </c>
      <c r="X2103" s="19">
        <f t="shared" si="362"/>
        <v>2002</v>
      </c>
      <c r="AG2103" s="19" t="s">
        <v>7477</v>
      </c>
      <c r="AH2103" s="19" t="s">
        <v>8336</v>
      </c>
      <c r="AI2103" s="19" t="s">
        <v>8302</v>
      </c>
      <c r="AJ2103" s="19" t="s">
        <v>8302</v>
      </c>
      <c r="AK2103" s="19" t="str">
        <v>tier - 1</v>
      </c>
      <c r="AL2103" s="19" t="str">
        <v>tier - 1</v>
      </c>
      <c r="AT2103" s="19" t="s">
        <v>8330</v>
      </c>
      <c r="AU2103" s="19" t="str">
        <v>R1011</v>
      </c>
      <c r="BD2103" s="39">
        <v>1962</v>
      </c>
      <c r="BE2103" s="19" t="str">
        <f t="shared" si="357"/>
        <v>Jul</v>
      </c>
      <c r="BF2103" s="19">
        <v>5</v>
      </c>
      <c r="BG2103" s="40">
        <f t="shared" si="358"/>
        <v>22832</v>
      </c>
      <c r="BM2103" s="39">
        <v>1998</v>
      </c>
      <c r="BN2103" s="19" t="str">
        <f t="shared" si="359"/>
        <v>Jun</v>
      </c>
      <c r="BO2103" s="19">
        <v>11</v>
      </c>
      <c r="BP2103" s="40">
        <f t="shared" si="356"/>
        <v>35957</v>
      </c>
      <c r="BQ2103" s="19">
        <f ca="1" t="shared" si="360"/>
        <v>27</v>
      </c>
      <c r="BU2103" s="19">
        <v>34254.05</v>
      </c>
      <c r="BV2103" s="41">
        <v>34254.05</v>
      </c>
    </row>
    <row r="2104" spans="1:74">
      <c r="A2104" s="19" t="s">
        <v>7504</v>
      </c>
      <c r="B2104" s="39">
        <v>1990</v>
      </c>
      <c r="C2104" s="19">
        <f t="shared" si="353"/>
        <v>1990</v>
      </c>
      <c r="D2104" s="19" t="s">
        <v>8310</v>
      </c>
      <c r="E2104" s="19" t="str">
        <f t="shared" si="352"/>
        <v>Sep</v>
      </c>
      <c r="F2104" s="19">
        <v>24</v>
      </c>
      <c r="G2104" s="40">
        <f t="shared" si="354"/>
        <v>33140</v>
      </c>
      <c r="H2104" s="19">
        <v>3</v>
      </c>
      <c r="I2104" s="19">
        <v>34456.27</v>
      </c>
      <c r="J2104" s="41">
        <v>34456.27</v>
      </c>
      <c r="K2104" s="19" t="s">
        <v>8302</v>
      </c>
      <c r="L2104" s="19" t="str">
        <v>tier - 1</v>
      </c>
      <c r="M2104" s="19" t="s">
        <v>8297</v>
      </c>
      <c r="N2104" s="19" t="str">
        <v>tier - 2</v>
      </c>
      <c r="O2104" s="19" t="s">
        <v>8330</v>
      </c>
      <c r="P2104" s="19" t="str">
        <v>R1011</v>
      </c>
      <c r="Q2104" s="19">
        <f ca="1" t="shared" si="355"/>
        <v>35</v>
      </c>
      <c r="R2104" s="29"/>
      <c r="U2104" s="19" t="s">
        <v>8301</v>
      </c>
      <c r="V2104" s="19" t="str">
        <f t="shared" si="361"/>
        <v>Nov</v>
      </c>
      <c r="X2104" s="19">
        <f t="shared" si="362"/>
        <v>1999</v>
      </c>
      <c r="AG2104" s="19" t="s">
        <v>7481</v>
      </c>
      <c r="AH2104" s="19" t="s">
        <v>8336</v>
      </c>
      <c r="AI2104" s="19" t="s">
        <v>8302</v>
      </c>
      <c r="AJ2104" s="19" t="s">
        <v>8298</v>
      </c>
      <c r="AK2104" s="19" t="str">
        <v>tier - 1</v>
      </c>
      <c r="AL2104" s="19" t="str">
        <v>tier - 3</v>
      </c>
      <c r="AT2104" s="19" t="s">
        <v>8332</v>
      </c>
      <c r="AU2104" s="19" t="str">
        <v>R1019</v>
      </c>
      <c r="BD2104" s="39">
        <v>1998</v>
      </c>
      <c r="BE2104" s="19" t="str">
        <f t="shared" si="357"/>
        <v>Jun</v>
      </c>
      <c r="BF2104" s="19">
        <v>11</v>
      </c>
      <c r="BG2104" s="40">
        <f t="shared" si="358"/>
        <v>35957</v>
      </c>
      <c r="BM2104" s="39">
        <v>1995</v>
      </c>
      <c r="BN2104" s="19" t="str">
        <f t="shared" si="359"/>
        <v>Oct</v>
      </c>
      <c r="BO2104" s="19">
        <v>30</v>
      </c>
      <c r="BP2104" s="40">
        <f t="shared" si="356"/>
        <v>35002</v>
      </c>
      <c r="BQ2104" s="19">
        <f ca="1" t="shared" si="360"/>
        <v>30</v>
      </c>
      <c r="BU2104" s="19">
        <v>34289.43</v>
      </c>
      <c r="BV2104" s="41">
        <v>34289.43</v>
      </c>
    </row>
    <row r="2105" spans="1:74">
      <c r="A2105" s="19" t="s">
        <v>7507</v>
      </c>
      <c r="B2105" s="39">
        <v>1998</v>
      </c>
      <c r="C2105" s="19">
        <f t="shared" si="353"/>
        <v>1998</v>
      </c>
      <c r="D2105" s="19" t="s">
        <v>8303</v>
      </c>
      <c r="E2105" s="19" t="str">
        <f t="shared" si="352"/>
        <v>Jun</v>
      </c>
      <c r="F2105" s="19">
        <v>24</v>
      </c>
      <c r="G2105" s="40">
        <f t="shared" si="354"/>
        <v>35970</v>
      </c>
      <c r="H2105" s="19">
        <v>0</v>
      </c>
      <c r="I2105" s="19">
        <v>34472.84</v>
      </c>
      <c r="J2105" s="41">
        <v>34472.84</v>
      </c>
      <c r="K2105" s="19" t="s">
        <v>8302</v>
      </c>
      <c r="L2105" s="19" t="str">
        <v>tier - 1</v>
      </c>
      <c r="M2105" s="19" t="s">
        <v>8298</v>
      </c>
      <c r="N2105" s="19" t="str">
        <v>tier - 3</v>
      </c>
      <c r="O2105" s="19" t="s">
        <v>8330</v>
      </c>
      <c r="P2105" s="19" t="str">
        <v>R1011</v>
      </c>
      <c r="Q2105" s="19">
        <f ca="1" t="shared" si="355"/>
        <v>27</v>
      </c>
      <c r="R2105" s="29"/>
      <c r="U2105" s="19" t="s">
        <v>8328</v>
      </c>
      <c r="V2105" s="19" t="str">
        <f t="shared" si="361"/>
        <v>Aug</v>
      </c>
      <c r="X2105" s="19">
        <f t="shared" si="362"/>
        <v>1971</v>
      </c>
      <c r="AG2105" s="19" t="s">
        <v>7484</v>
      </c>
      <c r="AH2105" s="19" t="s">
        <v>8336</v>
      </c>
      <c r="AI2105" s="19" t="s">
        <v>8302</v>
      </c>
      <c r="AJ2105" s="19" t="s">
        <v>8302</v>
      </c>
      <c r="AK2105" s="19" t="str">
        <v>tier - 1</v>
      </c>
      <c r="AL2105" s="19" t="str">
        <v>tier - 1</v>
      </c>
      <c r="AT2105" s="19" t="s">
        <v>8330</v>
      </c>
      <c r="AU2105" s="19" t="str">
        <v>R1011</v>
      </c>
      <c r="BD2105" s="39">
        <v>1995</v>
      </c>
      <c r="BE2105" s="19" t="str">
        <f t="shared" si="357"/>
        <v>Oct</v>
      </c>
      <c r="BF2105" s="19">
        <v>30</v>
      </c>
      <c r="BG2105" s="40">
        <f t="shared" si="358"/>
        <v>35002</v>
      </c>
      <c r="BM2105" s="39">
        <v>1986</v>
      </c>
      <c r="BN2105" s="19" t="str">
        <f t="shared" si="359"/>
        <v>Oct</v>
      </c>
      <c r="BO2105" s="19">
        <v>11</v>
      </c>
      <c r="BP2105" s="40">
        <f t="shared" si="356"/>
        <v>31696</v>
      </c>
      <c r="BQ2105" s="19">
        <f ca="1" t="shared" si="360"/>
        <v>39</v>
      </c>
      <c r="BU2105" s="19">
        <v>34293.12</v>
      </c>
      <c r="BV2105" s="41">
        <v>34293.12</v>
      </c>
    </row>
    <row r="2106" spans="1:74">
      <c r="A2106" s="19" t="s">
        <v>7511</v>
      </c>
      <c r="B2106" s="39">
        <v>1976</v>
      </c>
      <c r="C2106" s="19">
        <f t="shared" si="353"/>
        <v>1976</v>
      </c>
      <c r="D2106" s="19" t="s">
        <v>8301</v>
      </c>
      <c r="E2106" s="19" t="str">
        <f t="shared" si="352"/>
        <v>Nov</v>
      </c>
      <c r="F2106" s="19">
        <v>25</v>
      </c>
      <c r="G2106" s="40">
        <f t="shared" si="354"/>
        <v>28089</v>
      </c>
      <c r="H2106" s="19">
        <v>2</v>
      </c>
      <c r="I2106" s="19">
        <v>34543.39</v>
      </c>
      <c r="J2106" s="41">
        <v>34543.39</v>
      </c>
      <c r="K2106" s="19" t="s">
        <v>8297</v>
      </c>
      <c r="L2106" s="19" t="str">
        <v>tier - 2</v>
      </c>
      <c r="M2106" s="19" t="s">
        <v>8298</v>
      </c>
      <c r="N2106" s="19" t="str">
        <v>tier - 3</v>
      </c>
      <c r="O2106" s="19" t="s">
        <v>8330</v>
      </c>
      <c r="P2106" s="19" t="str">
        <v>R1011</v>
      </c>
      <c r="Q2106" s="19">
        <f ca="1" t="shared" si="355"/>
        <v>48</v>
      </c>
      <c r="R2106" s="29"/>
      <c r="U2106" s="19" t="s">
        <v>8296</v>
      </c>
      <c r="V2106" s="19" t="str">
        <f t="shared" si="361"/>
        <v>Jul</v>
      </c>
      <c r="X2106" s="19">
        <f t="shared" si="362"/>
        <v>1975</v>
      </c>
      <c r="AG2106" s="19" t="s">
        <v>7487</v>
      </c>
      <c r="AH2106" s="19" t="s">
        <v>8336</v>
      </c>
      <c r="AI2106" s="19" t="s">
        <v>8302</v>
      </c>
      <c r="AJ2106" s="19" t="s">
        <v>8297</v>
      </c>
      <c r="AK2106" s="19" t="str">
        <v>tier - 1</v>
      </c>
      <c r="AL2106" s="19" t="str">
        <v>tier - 2</v>
      </c>
      <c r="AT2106" s="19" t="s">
        <v>8330</v>
      </c>
      <c r="AU2106" s="19" t="str">
        <v>R1011</v>
      </c>
      <c r="BD2106" s="39">
        <v>1986</v>
      </c>
      <c r="BE2106" s="19" t="str">
        <f t="shared" si="357"/>
        <v>Oct</v>
      </c>
      <c r="BF2106" s="19">
        <v>11</v>
      </c>
      <c r="BG2106" s="40">
        <f t="shared" si="358"/>
        <v>31696</v>
      </c>
      <c r="BM2106" s="39">
        <v>2004</v>
      </c>
      <c r="BN2106" s="19" t="str">
        <f t="shared" si="359"/>
        <v>Nov</v>
      </c>
      <c r="BO2106" s="19">
        <v>1</v>
      </c>
      <c r="BP2106" s="40">
        <f t="shared" si="356"/>
        <v>38292</v>
      </c>
      <c r="BQ2106" s="19">
        <f ca="1" t="shared" si="360"/>
        <v>21</v>
      </c>
      <c r="BU2106" s="19">
        <v>34303.17</v>
      </c>
      <c r="BV2106" s="41">
        <v>34303.17</v>
      </c>
    </row>
    <row r="2107" spans="1:74">
      <c r="A2107" s="19" t="s">
        <v>7515</v>
      </c>
      <c r="B2107" s="39">
        <v>2004</v>
      </c>
      <c r="C2107" s="19">
        <f t="shared" si="353"/>
        <v>2004</v>
      </c>
      <c r="D2107" s="19" t="s">
        <v>8329</v>
      </c>
      <c r="E2107" s="19" t="str">
        <f t="shared" si="352"/>
        <v>Oct</v>
      </c>
      <c r="F2107" s="19">
        <v>9</v>
      </c>
      <c r="G2107" s="40">
        <f t="shared" si="354"/>
        <v>38269</v>
      </c>
      <c r="H2107" s="19">
        <v>0</v>
      </c>
      <c r="I2107" s="19">
        <v>34617.84</v>
      </c>
      <c r="J2107" s="41">
        <v>34617.84</v>
      </c>
      <c r="K2107" s="19" t="s">
        <v>8302</v>
      </c>
      <c r="L2107" s="19" t="str">
        <v>tier - 1</v>
      </c>
      <c r="M2107" s="19" t="s">
        <v>8298</v>
      </c>
      <c r="N2107" s="19" t="str">
        <v>tier - 3</v>
      </c>
      <c r="O2107" s="19" t="s">
        <v>8333</v>
      </c>
      <c r="P2107" s="19" t="str">
        <v>R1016</v>
      </c>
      <c r="Q2107" s="19">
        <f ca="1" t="shared" si="355"/>
        <v>21</v>
      </c>
      <c r="R2107" s="29"/>
      <c r="U2107" s="19" t="s">
        <v>8296</v>
      </c>
      <c r="V2107" s="19" t="str">
        <f t="shared" si="361"/>
        <v>Jul</v>
      </c>
      <c r="X2107" s="19">
        <f t="shared" si="362"/>
        <v>1962</v>
      </c>
      <c r="AG2107" s="19" t="s">
        <v>7490</v>
      </c>
      <c r="AH2107" s="19" t="s">
        <v>8336</v>
      </c>
      <c r="AI2107" s="19" t="s">
        <v>8302</v>
      </c>
      <c r="AJ2107" s="19" t="s">
        <v>8298</v>
      </c>
      <c r="AK2107" s="19" t="str">
        <v>tier - 1</v>
      </c>
      <c r="AL2107" s="19" t="str">
        <v>tier - 3</v>
      </c>
      <c r="AT2107" s="19" t="s">
        <v>8299</v>
      </c>
      <c r="AU2107" s="19" t="str">
        <v>R1013</v>
      </c>
      <c r="BD2107" s="39">
        <v>2004</v>
      </c>
      <c r="BE2107" s="19" t="str">
        <f t="shared" si="357"/>
        <v>Nov</v>
      </c>
      <c r="BF2107" s="19">
        <v>1</v>
      </c>
      <c r="BG2107" s="40">
        <f t="shared" si="358"/>
        <v>38292</v>
      </c>
      <c r="BM2107" s="39">
        <v>1983</v>
      </c>
      <c r="BN2107" s="19" t="str">
        <f t="shared" si="359"/>
        <v>Oct</v>
      </c>
      <c r="BO2107" s="19">
        <v>2</v>
      </c>
      <c r="BP2107" s="40">
        <f t="shared" si="356"/>
        <v>30591</v>
      </c>
      <c r="BQ2107" s="19">
        <f ca="1" t="shared" si="360"/>
        <v>42</v>
      </c>
      <c r="BU2107" s="19">
        <v>34307.22</v>
      </c>
      <c r="BV2107" s="41">
        <v>34307.22</v>
      </c>
    </row>
    <row r="2108" spans="1:74">
      <c r="A2108" s="19" t="s">
        <v>7517</v>
      </c>
      <c r="B2108" s="39">
        <v>1994</v>
      </c>
      <c r="C2108" s="19">
        <f t="shared" si="353"/>
        <v>1994</v>
      </c>
      <c r="D2108" s="19" t="s">
        <v>8296</v>
      </c>
      <c r="E2108" s="19" t="str">
        <f t="shared" si="352"/>
        <v>Jul</v>
      </c>
      <c r="F2108" s="19">
        <v>7</v>
      </c>
      <c r="G2108" s="40">
        <f t="shared" si="354"/>
        <v>34522</v>
      </c>
      <c r="H2108" s="19">
        <v>0</v>
      </c>
      <c r="I2108" s="19">
        <v>34672.15</v>
      </c>
      <c r="J2108" s="41">
        <v>34672.15</v>
      </c>
      <c r="K2108" s="19" t="s">
        <v>8302</v>
      </c>
      <c r="L2108" s="19" t="str">
        <v>tier - 1</v>
      </c>
      <c r="M2108" s="19" t="s">
        <v>8298</v>
      </c>
      <c r="N2108" s="19" t="str">
        <v>tier - 3</v>
      </c>
      <c r="O2108" s="19" t="s">
        <v>8299</v>
      </c>
      <c r="P2108" s="19" t="str">
        <v>R1013</v>
      </c>
      <c r="Q2108" s="19">
        <f ca="1" t="shared" si="355"/>
        <v>31</v>
      </c>
      <c r="R2108" s="29"/>
      <c r="U2108" s="19" t="s">
        <v>8303</v>
      </c>
      <c r="V2108" s="19" t="str">
        <f t="shared" si="361"/>
        <v>Jun</v>
      </c>
      <c r="X2108" s="19">
        <f t="shared" si="362"/>
        <v>1998</v>
      </c>
      <c r="AG2108" s="19" t="s">
        <v>7494</v>
      </c>
      <c r="AH2108" s="19" t="s">
        <v>8336</v>
      </c>
      <c r="AI2108" s="19" t="s">
        <v>8297</v>
      </c>
      <c r="AJ2108" s="19" t="s">
        <v>8297</v>
      </c>
      <c r="AK2108" s="19" t="str">
        <v>tier - 2</v>
      </c>
      <c r="AL2108" s="19" t="str">
        <v>tier - 2</v>
      </c>
      <c r="AT2108" s="19" t="s">
        <v>8315</v>
      </c>
      <c r="AU2108" s="19" t="str">
        <v>R1012</v>
      </c>
      <c r="BD2108" s="39">
        <v>1983</v>
      </c>
      <c r="BE2108" s="19" t="str">
        <f t="shared" si="357"/>
        <v>Oct</v>
      </c>
      <c r="BF2108" s="19">
        <v>2</v>
      </c>
      <c r="BG2108" s="40">
        <f t="shared" si="358"/>
        <v>30591</v>
      </c>
      <c r="BM2108" s="39">
        <v>1984</v>
      </c>
      <c r="BN2108" s="19" t="str">
        <f t="shared" si="359"/>
        <v>Oct</v>
      </c>
      <c r="BO2108" s="19">
        <v>1</v>
      </c>
      <c r="BP2108" s="40">
        <f t="shared" si="356"/>
        <v>30956</v>
      </c>
      <c r="BQ2108" s="19">
        <f ca="1" t="shared" si="360"/>
        <v>41</v>
      </c>
      <c r="BU2108" s="19">
        <v>34402.22</v>
      </c>
      <c r="BV2108" s="41">
        <v>34402.22</v>
      </c>
    </row>
    <row r="2109" spans="1:74">
      <c r="A2109" s="19" t="s">
        <v>7521</v>
      </c>
      <c r="B2109" s="39">
        <v>2003</v>
      </c>
      <c r="C2109" s="19">
        <f t="shared" si="353"/>
        <v>2003</v>
      </c>
      <c r="D2109" s="19" t="s">
        <v>8296</v>
      </c>
      <c r="E2109" s="19" t="str">
        <f t="shared" si="352"/>
        <v>Jul</v>
      </c>
      <c r="F2109" s="19">
        <v>3</v>
      </c>
      <c r="G2109" s="40">
        <f t="shared" si="354"/>
        <v>37805</v>
      </c>
      <c r="H2109" s="19">
        <v>0</v>
      </c>
      <c r="I2109" s="19">
        <v>34779.62</v>
      </c>
      <c r="J2109" s="41">
        <v>34779.62</v>
      </c>
      <c r="K2109" s="19" t="s">
        <v>8302</v>
      </c>
      <c r="L2109" s="19" t="str">
        <v>tier - 1</v>
      </c>
      <c r="M2109" s="19" t="s">
        <v>8297</v>
      </c>
      <c r="N2109" s="19" t="str">
        <v>tier - 2</v>
      </c>
      <c r="O2109" s="19" t="s">
        <v>8330</v>
      </c>
      <c r="P2109" s="19" t="str">
        <v>R1011</v>
      </c>
      <c r="Q2109" s="19">
        <f ca="1" t="shared" si="355"/>
        <v>22</v>
      </c>
      <c r="R2109" s="29"/>
      <c r="U2109" s="19" t="s">
        <v>8329</v>
      </c>
      <c r="V2109" s="19" t="str">
        <f t="shared" si="361"/>
        <v>Oct</v>
      </c>
      <c r="X2109" s="19">
        <f t="shared" si="362"/>
        <v>1995</v>
      </c>
      <c r="AG2109" s="19" t="s">
        <v>7497</v>
      </c>
      <c r="AH2109" s="19" t="s">
        <v>8336</v>
      </c>
      <c r="AI2109" s="19" t="s">
        <v>8297</v>
      </c>
      <c r="AJ2109" s="19" t="s">
        <v>8298</v>
      </c>
      <c r="AK2109" s="19" t="str">
        <v>tier - 2</v>
      </c>
      <c r="AL2109" s="19" t="str">
        <v>tier - 3</v>
      </c>
      <c r="AT2109" s="19" t="s">
        <v>8330</v>
      </c>
      <c r="AU2109" s="19" t="str">
        <v>R1011</v>
      </c>
      <c r="BD2109" s="39">
        <v>1984</v>
      </c>
      <c r="BE2109" s="19" t="str">
        <f t="shared" si="357"/>
        <v>Oct</v>
      </c>
      <c r="BF2109" s="19">
        <v>1</v>
      </c>
      <c r="BG2109" s="40">
        <f t="shared" si="358"/>
        <v>30956</v>
      </c>
      <c r="BM2109" s="39">
        <v>2003</v>
      </c>
      <c r="BN2109" s="19" t="str">
        <f t="shared" si="359"/>
        <v>Oct</v>
      </c>
      <c r="BO2109" s="19">
        <v>5</v>
      </c>
      <c r="BP2109" s="40">
        <f t="shared" si="356"/>
        <v>37899</v>
      </c>
      <c r="BQ2109" s="19">
        <f ca="1" t="shared" si="360"/>
        <v>22</v>
      </c>
      <c r="BU2109" s="19">
        <v>34439.86</v>
      </c>
      <c r="BV2109" s="41">
        <v>34439.86</v>
      </c>
    </row>
    <row r="2110" spans="1:74">
      <c r="A2110" s="19" t="s">
        <v>7523</v>
      </c>
      <c r="B2110" s="39">
        <v>1995</v>
      </c>
      <c r="C2110" s="19">
        <f t="shared" si="353"/>
        <v>1995</v>
      </c>
      <c r="D2110" s="19" t="s">
        <v>8326</v>
      </c>
      <c r="E2110" s="19" t="str">
        <f t="shared" si="352"/>
        <v>Dec</v>
      </c>
      <c r="F2110" s="19">
        <v>27</v>
      </c>
      <c r="G2110" s="40">
        <f t="shared" si="354"/>
        <v>35060</v>
      </c>
      <c r="H2110" s="19">
        <v>1</v>
      </c>
      <c r="I2110" s="19">
        <v>34806.47</v>
      </c>
      <c r="J2110" s="41">
        <v>34806.47</v>
      </c>
      <c r="K2110" s="19" t="s">
        <v>8302</v>
      </c>
      <c r="L2110" s="19" t="str">
        <v>tier - 1</v>
      </c>
      <c r="M2110" s="19" t="s">
        <v>8297</v>
      </c>
      <c r="N2110" s="19" t="str">
        <v>tier - 2</v>
      </c>
      <c r="O2110" s="19" t="s">
        <v>8299</v>
      </c>
      <c r="P2110" s="19" t="str">
        <v>R1013</v>
      </c>
      <c r="Q2110" s="19">
        <f ca="1" t="shared" si="355"/>
        <v>29</v>
      </c>
      <c r="R2110" s="29"/>
      <c r="U2110" s="19" t="s">
        <v>8329</v>
      </c>
      <c r="V2110" s="19" t="str">
        <f t="shared" si="361"/>
        <v>Oct</v>
      </c>
      <c r="X2110" s="19">
        <f t="shared" si="362"/>
        <v>1986</v>
      </c>
      <c r="AG2110" s="19" t="s">
        <v>7501</v>
      </c>
      <c r="AH2110" s="19" t="s">
        <v>8336</v>
      </c>
      <c r="AI2110" s="19" t="s">
        <v>8297</v>
      </c>
      <c r="AJ2110" s="19" t="s">
        <v>8302</v>
      </c>
      <c r="AK2110" s="19" t="str">
        <v>tier - 2</v>
      </c>
      <c r="AL2110" s="19" t="str">
        <v>tier - 1</v>
      </c>
      <c r="AT2110" s="19" t="s">
        <v>8299</v>
      </c>
      <c r="AU2110" s="19" t="str">
        <v>R1013</v>
      </c>
      <c r="BD2110" s="39">
        <v>2003</v>
      </c>
      <c r="BE2110" s="19" t="str">
        <f t="shared" si="357"/>
        <v>Oct</v>
      </c>
      <c r="BF2110" s="19">
        <v>5</v>
      </c>
      <c r="BG2110" s="40">
        <f t="shared" si="358"/>
        <v>37899</v>
      </c>
      <c r="BM2110" s="39">
        <v>1990</v>
      </c>
      <c r="BN2110" s="19" t="str">
        <f t="shared" si="359"/>
        <v>Sep</v>
      </c>
      <c r="BO2110" s="19">
        <v>24</v>
      </c>
      <c r="BP2110" s="40">
        <f t="shared" si="356"/>
        <v>33140</v>
      </c>
      <c r="BQ2110" s="19">
        <f ca="1" t="shared" si="360"/>
        <v>35</v>
      </c>
      <c r="BU2110" s="19">
        <v>34456.27</v>
      </c>
      <c r="BV2110" s="41">
        <v>34456.27</v>
      </c>
    </row>
    <row r="2111" spans="1:74">
      <c r="A2111" s="19" t="s">
        <v>7527</v>
      </c>
      <c r="B2111" s="39">
        <v>2003</v>
      </c>
      <c r="C2111" s="19">
        <f t="shared" si="353"/>
        <v>2003</v>
      </c>
      <c r="D2111" s="19" t="s">
        <v>8310</v>
      </c>
      <c r="E2111" s="19" t="str">
        <f t="shared" si="352"/>
        <v>Sep</v>
      </c>
      <c r="F2111" s="19">
        <v>17</v>
      </c>
      <c r="G2111" s="40">
        <f t="shared" si="354"/>
        <v>37881</v>
      </c>
      <c r="H2111" s="19">
        <v>0</v>
      </c>
      <c r="I2111" s="19">
        <v>34828.65</v>
      </c>
      <c r="J2111" s="41">
        <v>34828.65</v>
      </c>
      <c r="K2111" s="19" t="s">
        <v>8302</v>
      </c>
      <c r="L2111" s="19" t="str">
        <v>tier - 1</v>
      </c>
      <c r="M2111" s="19" t="s">
        <v>8298</v>
      </c>
      <c r="N2111" s="19" t="str">
        <v>tier - 3</v>
      </c>
      <c r="O2111" s="19" t="s">
        <v>8330</v>
      </c>
      <c r="P2111" s="19" t="str">
        <v>R1011</v>
      </c>
      <c r="Q2111" s="19">
        <f ca="1" t="shared" si="355"/>
        <v>22</v>
      </c>
      <c r="R2111" s="29"/>
      <c r="U2111" s="19" t="s">
        <v>8301</v>
      </c>
      <c r="V2111" s="19" t="str">
        <f t="shared" si="361"/>
        <v>Nov</v>
      </c>
      <c r="X2111" s="19">
        <f t="shared" si="362"/>
        <v>2004</v>
      </c>
      <c r="AG2111" s="19" t="s">
        <v>7504</v>
      </c>
      <c r="AH2111" s="19" t="s">
        <v>8336</v>
      </c>
      <c r="AI2111" s="19" t="s">
        <v>8302</v>
      </c>
      <c r="AJ2111" s="19" t="s">
        <v>8297</v>
      </c>
      <c r="AK2111" s="19" t="str">
        <v>tier - 1</v>
      </c>
      <c r="AL2111" s="19" t="str">
        <v>tier - 2</v>
      </c>
      <c r="AT2111" s="19" t="s">
        <v>8330</v>
      </c>
      <c r="AU2111" s="19" t="str">
        <v>R1011</v>
      </c>
      <c r="BD2111" s="39">
        <v>1990</v>
      </c>
      <c r="BE2111" s="19" t="str">
        <f t="shared" si="357"/>
        <v>Sep</v>
      </c>
      <c r="BF2111" s="19">
        <v>24</v>
      </c>
      <c r="BG2111" s="40">
        <f t="shared" si="358"/>
        <v>33140</v>
      </c>
      <c r="BM2111" s="39">
        <v>1998</v>
      </c>
      <c r="BN2111" s="19" t="str">
        <f t="shared" si="359"/>
        <v>Jun</v>
      </c>
      <c r="BO2111" s="19">
        <v>24</v>
      </c>
      <c r="BP2111" s="40">
        <f t="shared" si="356"/>
        <v>35970</v>
      </c>
      <c r="BQ2111" s="19">
        <f ca="1" t="shared" si="360"/>
        <v>27</v>
      </c>
      <c r="BU2111" s="19">
        <v>34472.84</v>
      </c>
      <c r="BV2111" s="41">
        <v>34472.84</v>
      </c>
    </row>
    <row r="2112" spans="1:74">
      <c r="A2112" s="19" t="s">
        <v>7531</v>
      </c>
      <c r="B2112" s="39">
        <v>1995</v>
      </c>
      <c r="C2112" s="19">
        <f t="shared" si="353"/>
        <v>1995</v>
      </c>
      <c r="D2112" s="19" t="s">
        <v>8329</v>
      </c>
      <c r="E2112" s="19" t="str">
        <f t="shared" si="352"/>
        <v>Oct</v>
      </c>
      <c r="F2112" s="19">
        <v>17</v>
      </c>
      <c r="G2112" s="40">
        <f t="shared" si="354"/>
        <v>34989</v>
      </c>
      <c r="H2112" s="19">
        <v>0</v>
      </c>
      <c r="I2112" s="19">
        <v>34838.87</v>
      </c>
      <c r="J2112" s="41">
        <v>34838.87</v>
      </c>
      <c r="K2112" s="19" t="s">
        <v>8297</v>
      </c>
      <c r="L2112" s="19" t="str">
        <v>tier - 2</v>
      </c>
      <c r="M2112" s="19" t="s">
        <v>8298</v>
      </c>
      <c r="N2112" s="19" t="str">
        <v>tier - 3</v>
      </c>
      <c r="O2112" s="19" t="s">
        <v>8330</v>
      </c>
      <c r="P2112" s="19" t="str">
        <v>R1011</v>
      </c>
      <c r="Q2112" s="19">
        <f ca="1" t="shared" si="355"/>
        <v>30</v>
      </c>
      <c r="R2112" s="29"/>
      <c r="U2112" s="19" t="s">
        <v>8329</v>
      </c>
      <c r="V2112" s="19" t="str">
        <f t="shared" si="361"/>
        <v>Oct</v>
      </c>
      <c r="X2112" s="19">
        <f t="shared" si="362"/>
        <v>1983</v>
      </c>
      <c r="AG2112" s="19" t="s">
        <v>7507</v>
      </c>
      <c r="AH2112" s="19" t="s">
        <v>8336</v>
      </c>
      <c r="AI2112" s="19" t="s">
        <v>8302</v>
      </c>
      <c r="AJ2112" s="19" t="s">
        <v>8298</v>
      </c>
      <c r="AK2112" s="19" t="str">
        <v>tier - 1</v>
      </c>
      <c r="AL2112" s="19" t="str">
        <v>tier - 3</v>
      </c>
      <c r="AT2112" s="19" t="s">
        <v>8330</v>
      </c>
      <c r="AU2112" s="19" t="str">
        <v>R1011</v>
      </c>
      <c r="BD2112" s="39">
        <v>1998</v>
      </c>
      <c r="BE2112" s="19" t="str">
        <f t="shared" si="357"/>
        <v>Jun</v>
      </c>
      <c r="BF2112" s="19">
        <v>24</v>
      </c>
      <c r="BG2112" s="40">
        <f t="shared" si="358"/>
        <v>35970</v>
      </c>
      <c r="BM2112" s="39">
        <v>1976</v>
      </c>
      <c r="BN2112" s="19" t="str">
        <f t="shared" si="359"/>
        <v>Nov</v>
      </c>
      <c r="BO2112" s="19">
        <v>25</v>
      </c>
      <c r="BP2112" s="40">
        <f t="shared" si="356"/>
        <v>28089</v>
      </c>
      <c r="BQ2112" s="19">
        <f ca="1" t="shared" si="360"/>
        <v>48</v>
      </c>
      <c r="BU2112" s="19">
        <v>34543.39</v>
      </c>
      <c r="BV2112" s="41">
        <v>34543.39</v>
      </c>
    </row>
    <row r="2113" spans="1:74">
      <c r="A2113" s="19" t="s">
        <v>7535</v>
      </c>
      <c r="B2113" s="39">
        <v>1983</v>
      </c>
      <c r="C2113" s="19">
        <f t="shared" si="353"/>
        <v>1983</v>
      </c>
      <c r="D2113" s="19" t="s">
        <v>8296</v>
      </c>
      <c r="E2113" s="19" t="str">
        <f t="shared" si="352"/>
        <v>Jul</v>
      </c>
      <c r="F2113" s="19">
        <v>29</v>
      </c>
      <c r="G2113" s="40">
        <f t="shared" si="354"/>
        <v>30526</v>
      </c>
      <c r="H2113" s="19">
        <v>3</v>
      </c>
      <c r="I2113" s="19">
        <v>34940.61</v>
      </c>
      <c r="J2113" s="41">
        <v>34940.61</v>
      </c>
      <c r="K2113" s="19" t="s">
        <v>8297</v>
      </c>
      <c r="L2113" s="19" t="str">
        <v>tier - 2</v>
      </c>
      <c r="M2113" s="19" t="s">
        <v>8298</v>
      </c>
      <c r="N2113" s="19" t="str">
        <v>tier - 3</v>
      </c>
      <c r="O2113" s="19" t="s">
        <v>8330</v>
      </c>
      <c r="P2113" s="19" t="str">
        <v>R1011</v>
      </c>
      <c r="Q2113" s="19">
        <f ca="1" t="shared" si="355"/>
        <v>42</v>
      </c>
      <c r="R2113" s="29"/>
      <c r="U2113" s="19" t="s">
        <v>8329</v>
      </c>
      <c r="V2113" s="19" t="str">
        <f t="shared" si="361"/>
        <v>Oct</v>
      </c>
      <c r="X2113" s="19">
        <f t="shared" si="362"/>
        <v>1984</v>
      </c>
      <c r="AG2113" s="19" t="s">
        <v>7511</v>
      </c>
      <c r="AH2113" s="19" t="s">
        <v>8336</v>
      </c>
      <c r="AI2113" s="19" t="s">
        <v>8297</v>
      </c>
      <c r="AJ2113" s="19" t="s">
        <v>8298</v>
      </c>
      <c r="AK2113" s="19" t="str">
        <v>tier - 2</v>
      </c>
      <c r="AL2113" s="19" t="str">
        <v>tier - 3</v>
      </c>
      <c r="AT2113" s="19" t="s">
        <v>8330</v>
      </c>
      <c r="AU2113" s="19" t="str">
        <v>R1011</v>
      </c>
      <c r="BD2113" s="39">
        <v>1976</v>
      </c>
      <c r="BE2113" s="19" t="str">
        <f t="shared" si="357"/>
        <v>Nov</v>
      </c>
      <c r="BF2113" s="19">
        <v>25</v>
      </c>
      <c r="BG2113" s="40">
        <f t="shared" si="358"/>
        <v>28089</v>
      </c>
      <c r="BM2113" s="39">
        <v>2004</v>
      </c>
      <c r="BN2113" s="19" t="str">
        <f t="shared" si="359"/>
        <v>Oct</v>
      </c>
      <c r="BO2113" s="19">
        <v>9</v>
      </c>
      <c r="BP2113" s="40">
        <f t="shared" si="356"/>
        <v>38269</v>
      </c>
      <c r="BQ2113" s="19">
        <f ca="1" t="shared" si="360"/>
        <v>21</v>
      </c>
      <c r="BU2113" s="19">
        <v>34617.84</v>
      </c>
      <c r="BV2113" s="41">
        <v>34617.84</v>
      </c>
    </row>
    <row r="2114" spans="1:74">
      <c r="A2114" s="19" t="s">
        <v>7539</v>
      </c>
      <c r="B2114" s="39">
        <v>1967</v>
      </c>
      <c r="C2114" s="19">
        <f t="shared" si="353"/>
        <v>1967</v>
      </c>
      <c r="D2114" s="19" t="s">
        <v>8329</v>
      </c>
      <c r="E2114" s="19" t="str">
        <f t="shared" ref="E2114:E2177" si="363">SUBSTITUTE(D2114,"?","Sep")</f>
        <v>Oct</v>
      </c>
      <c r="F2114" s="19">
        <v>7</v>
      </c>
      <c r="G2114" s="40">
        <f t="shared" si="354"/>
        <v>24752</v>
      </c>
      <c r="H2114" s="19">
        <v>0</v>
      </c>
      <c r="I2114" s="19">
        <v>34975.68</v>
      </c>
      <c r="J2114" s="41">
        <v>34975.68</v>
      </c>
      <c r="K2114" s="19" t="s">
        <v>8297</v>
      </c>
      <c r="L2114" s="19" t="str">
        <v>tier - 2</v>
      </c>
      <c r="M2114" s="19" t="s">
        <v>8297</v>
      </c>
      <c r="N2114" s="19" t="str">
        <v>tier - 2</v>
      </c>
      <c r="O2114" s="19" t="s">
        <v>8330</v>
      </c>
      <c r="P2114" s="19" t="str">
        <v>R1011</v>
      </c>
      <c r="Q2114" s="19">
        <f ca="1" t="shared" si="355"/>
        <v>58</v>
      </c>
      <c r="R2114" s="29"/>
      <c r="U2114" s="19" t="s">
        <v>8329</v>
      </c>
      <c r="V2114" s="19" t="str">
        <f t="shared" si="361"/>
        <v>Oct</v>
      </c>
      <c r="X2114" s="19">
        <f t="shared" si="362"/>
        <v>2003</v>
      </c>
      <c r="AG2114" s="19" t="s">
        <v>7515</v>
      </c>
      <c r="AH2114" s="19" t="s">
        <v>8336</v>
      </c>
      <c r="AI2114" s="19" t="s">
        <v>8302</v>
      </c>
      <c r="AJ2114" s="19" t="s">
        <v>8298</v>
      </c>
      <c r="AK2114" s="19" t="str">
        <v>tier - 1</v>
      </c>
      <c r="AL2114" s="19" t="str">
        <v>tier - 3</v>
      </c>
      <c r="AT2114" s="19" t="s">
        <v>8333</v>
      </c>
      <c r="AU2114" s="19" t="str">
        <v>R1016</v>
      </c>
      <c r="BD2114" s="39">
        <v>2004</v>
      </c>
      <c r="BE2114" s="19" t="str">
        <f t="shared" si="357"/>
        <v>Oct</v>
      </c>
      <c r="BF2114" s="19">
        <v>9</v>
      </c>
      <c r="BG2114" s="40">
        <f t="shared" si="358"/>
        <v>38269</v>
      </c>
      <c r="BM2114" s="39">
        <v>1994</v>
      </c>
      <c r="BN2114" s="19" t="str">
        <f t="shared" si="359"/>
        <v>Jul</v>
      </c>
      <c r="BO2114" s="19">
        <v>7</v>
      </c>
      <c r="BP2114" s="40">
        <f t="shared" si="356"/>
        <v>34522</v>
      </c>
      <c r="BQ2114" s="19">
        <f ca="1" t="shared" si="360"/>
        <v>31</v>
      </c>
      <c r="BU2114" s="19">
        <v>34672.15</v>
      </c>
      <c r="BV2114" s="41">
        <v>34672.15</v>
      </c>
    </row>
    <row r="2115" spans="1:74">
      <c r="A2115" s="19" t="s">
        <v>7542</v>
      </c>
      <c r="B2115" s="39">
        <v>1998</v>
      </c>
      <c r="C2115" s="19">
        <f t="shared" ref="C2115:C2178" si="364">IF(B2115="?",ROUND(AVERAGE($B$2:$B$2336),0),B2115)</f>
        <v>1998</v>
      </c>
      <c r="D2115" s="19" t="s">
        <v>8328</v>
      </c>
      <c r="E2115" s="19" t="str">
        <f t="shared" si="363"/>
        <v>Aug</v>
      </c>
      <c r="F2115" s="19">
        <v>22</v>
      </c>
      <c r="G2115" s="40">
        <f t="shared" ref="G2115:G2178" si="365">DATE(C2115,MONTH(E2115&amp;2),F2115)</f>
        <v>36029</v>
      </c>
      <c r="H2115" s="19">
        <v>0</v>
      </c>
      <c r="I2115" s="19">
        <v>34976.42</v>
      </c>
      <c r="J2115" s="41">
        <v>34976.42</v>
      </c>
      <c r="K2115" s="19" t="s">
        <v>8297</v>
      </c>
      <c r="L2115" s="19" t="str">
        <v>tier - 2</v>
      </c>
      <c r="M2115" s="19" t="s">
        <v>8302</v>
      </c>
      <c r="N2115" s="19" t="str">
        <v>tier - 1</v>
      </c>
      <c r="O2115" s="19" t="s">
        <v>8330</v>
      </c>
      <c r="P2115" s="19" t="str">
        <v>R1011</v>
      </c>
      <c r="Q2115" s="19">
        <f ca="1" t="shared" ref="Q2115:Q2178" si="366">INT((TODAY()-G2115)/365.25)</f>
        <v>27</v>
      </c>
      <c r="R2115" s="29"/>
      <c r="U2115" s="19" t="s">
        <v>8310</v>
      </c>
      <c r="V2115" s="19" t="str">
        <f t="shared" si="361"/>
        <v>Sep</v>
      </c>
      <c r="X2115" s="19">
        <f t="shared" si="362"/>
        <v>1990</v>
      </c>
      <c r="AG2115" s="19" t="s">
        <v>7517</v>
      </c>
      <c r="AH2115" s="19" t="s">
        <v>8336</v>
      </c>
      <c r="AI2115" s="19" t="s">
        <v>8302</v>
      </c>
      <c r="AJ2115" s="19" t="s">
        <v>8298</v>
      </c>
      <c r="AK2115" s="19" t="str">
        <v>tier - 1</v>
      </c>
      <c r="AL2115" s="19" t="str">
        <v>tier - 3</v>
      </c>
      <c r="AT2115" s="19" t="s">
        <v>8299</v>
      </c>
      <c r="AU2115" s="19" t="str">
        <v>R1013</v>
      </c>
      <c r="BD2115" s="39">
        <v>1994</v>
      </c>
      <c r="BE2115" s="19" t="str">
        <f t="shared" si="357"/>
        <v>Jul</v>
      </c>
      <c r="BF2115" s="19">
        <v>7</v>
      </c>
      <c r="BG2115" s="40">
        <f t="shared" si="358"/>
        <v>34522</v>
      </c>
      <c r="BM2115" s="39">
        <v>2003</v>
      </c>
      <c r="BN2115" s="19" t="str">
        <f t="shared" si="359"/>
        <v>Jul</v>
      </c>
      <c r="BO2115" s="19">
        <v>3</v>
      </c>
      <c r="BP2115" s="40">
        <f t="shared" si="356"/>
        <v>37805</v>
      </c>
      <c r="BQ2115" s="19">
        <f ca="1" t="shared" si="360"/>
        <v>22</v>
      </c>
      <c r="BU2115" s="19">
        <v>34779.62</v>
      </c>
      <c r="BV2115" s="41">
        <v>34779.62</v>
      </c>
    </row>
    <row r="2116" spans="1:74">
      <c r="A2116" s="19" t="s">
        <v>7546</v>
      </c>
      <c r="B2116" s="39">
        <v>1997</v>
      </c>
      <c r="C2116" s="19">
        <f t="shared" si="364"/>
        <v>1997</v>
      </c>
      <c r="D2116" s="19" t="s">
        <v>8328</v>
      </c>
      <c r="E2116" s="19" t="str">
        <f t="shared" si="363"/>
        <v>Aug</v>
      </c>
      <c r="F2116" s="19">
        <v>22</v>
      </c>
      <c r="G2116" s="40">
        <f t="shared" si="365"/>
        <v>35664</v>
      </c>
      <c r="H2116" s="19">
        <v>0</v>
      </c>
      <c r="I2116" s="19">
        <v>34979.86</v>
      </c>
      <c r="J2116" s="41">
        <v>34979.86</v>
      </c>
      <c r="K2116" s="19" t="s">
        <v>8297</v>
      </c>
      <c r="L2116" s="19" t="str">
        <v>tier - 2</v>
      </c>
      <c r="M2116" s="19" t="s">
        <v>8297</v>
      </c>
      <c r="N2116" s="19" t="str">
        <v>tier - 2</v>
      </c>
      <c r="O2116" s="19" t="s">
        <v>8330</v>
      </c>
      <c r="P2116" s="19" t="str">
        <v>R1011</v>
      </c>
      <c r="Q2116" s="19">
        <f ca="1" t="shared" si="366"/>
        <v>28</v>
      </c>
      <c r="R2116" s="29"/>
      <c r="U2116" s="19" t="s">
        <v>8303</v>
      </c>
      <c r="V2116" s="19" t="str">
        <f t="shared" si="361"/>
        <v>Jun</v>
      </c>
      <c r="X2116" s="19">
        <f t="shared" si="362"/>
        <v>1998</v>
      </c>
      <c r="AG2116" s="19" t="s">
        <v>7521</v>
      </c>
      <c r="AH2116" s="19" t="s">
        <v>8336</v>
      </c>
      <c r="AI2116" s="19" t="s">
        <v>8302</v>
      </c>
      <c r="AJ2116" s="19" t="s">
        <v>8297</v>
      </c>
      <c r="AK2116" s="19" t="str">
        <v>tier - 1</v>
      </c>
      <c r="AL2116" s="19" t="str">
        <v>tier - 2</v>
      </c>
      <c r="AT2116" s="19" t="s">
        <v>8330</v>
      </c>
      <c r="AU2116" s="19" t="str">
        <v>R1011</v>
      </c>
      <c r="BD2116" s="39">
        <v>2003</v>
      </c>
      <c r="BE2116" s="19" t="str">
        <f t="shared" si="357"/>
        <v>Jul</v>
      </c>
      <c r="BF2116" s="19">
        <v>3</v>
      </c>
      <c r="BG2116" s="40">
        <f t="shared" si="358"/>
        <v>37805</v>
      </c>
      <c r="BM2116" s="39">
        <v>1995</v>
      </c>
      <c r="BN2116" s="19" t="str">
        <f t="shared" si="359"/>
        <v>Dec</v>
      </c>
      <c r="BO2116" s="19">
        <v>27</v>
      </c>
      <c r="BP2116" s="40">
        <f t="shared" si="356"/>
        <v>35060</v>
      </c>
      <c r="BQ2116" s="19">
        <f ca="1" t="shared" si="360"/>
        <v>29</v>
      </c>
      <c r="BU2116" s="19">
        <v>34806.47</v>
      </c>
      <c r="BV2116" s="41">
        <v>34806.47</v>
      </c>
    </row>
    <row r="2117" spans="1:74">
      <c r="A2117" s="19" t="s">
        <v>7550</v>
      </c>
      <c r="B2117" s="39">
        <v>1982</v>
      </c>
      <c r="C2117" s="19">
        <f t="shared" si="364"/>
        <v>1982</v>
      </c>
      <c r="D2117" s="19" t="s">
        <v>8296</v>
      </c>
      <c r="E2117" s="19" t="str">
        <f t="shared" si="363"/>
        <v>Jul</v>
      </c>
      <c r="F2117" s="19">
        <v>5</v>
      </c>
      <c r="G2117" s="40">
        <f t="shared" si="365"/>
        <v>30137</v>
      </c>
      <c r="H2117" s="19">
        <v>3</v>
      </c>
      <c r="I2117" s="19">
        <v>35000.73</v>
      </c>
      <c r="J2117" s="41">
        <v>35000.73</v>
      </c>
      <c r="K2117" s="19" t="s">
        <v>8297</v>
      </c>
      <c r="L2117" s="19" t="str">
        <v>tier - 2</v>
      </c>
      <c r="M2117" s="19" t="s">
        <v>8298</v>
      </c>
      <c r="N2117" s="19" t="str">
        <v>tier - 3</v>
      </c>
      <c r="O2117" s="19" t="s">
        <v>8330</v>
      </c>
      <c r="P2117" s="19" t="str">
        <v>R1011</v>
      </c>
      <c r="Q2117" s="19">
        <f ca="1" t="shared" si="366"/>
        <v>43</v>
      </c>
      <c r="R2117" s="29"/>
      <c r="U2117" s="19" t="s">
        <v>8301</v>
      </c>
      <c r="V2117" s="19" t="str">
        <f t="shared" si="361"/>
        <v>Nov</v>
      </c>
      <c r="X2117" s="19">
        <f t="shared" si="362"/>
        <v>1976</v>
      </c>
      <c r="AG2117" s="19" t="s">
        <v>7523</v>
      </c>
      <c r="AH2117" s="19" t="s">
        <v>8336</v>
      </c>
      <c r="AI2117" s="19" t="s">
        <v>8302</v>
      </c>
      <c r="AJ2117" s="19" t="s">
        <v>8297</v>
      </c>
      <c r="AK2117" s="19" t="str">
        <v>tier - 1</v>
      </c>
      <c r="AL2117" s="19" t="str">
        <v>tier - 2</v>
      </c>
      <c r="AT2117" s="19" t="s">
        <v>8299</v>
      </c>
      <c r="AU2117" s="19" t="str">
        <v>R1013</v>
      </c>
      <c r="BD2117" s="39">
        <v>1995</v>
      </c>
      <c r="BE2117" s="19" t="str">
        <f t="shared" si="357"/>
        <v>Dec</v>
      </c>
      <c r="BF2117" s="19">
        <v>27</v>
      </c>
      <c r="BG2117" s="40">
        <f t="shared" si="358"/>
        <v>35060</v>
      </c>
      <c r="BM2117" s="39">
        <v>2003</v>
      </c>
      <c r="BN2117" s="19" t="str">
        <f t="shared" si="359"/>
        <v>Sep</v>
      </c>
      <c r="BO2117" s="19">
        <v>17</v>
      </c>
      <c r="BP2117" s="40">
        <f t="shared" si="356"/>
        <v>37881</v>
      </c>
      <c r="BQ2117" s="19">
        <f ca="1" t="shared" si="360"/>
        <v>22</v>
      </c>
      <c r="BU2117" s="19">
        <v>34828.65</v>
      </c>
      <c r="BV2117" s="41">
        <v>34828.65</v>
      </c>
    </row>
    <row r="2118" spans="1:74">
      <c r="A2118" s="19" t="s">
        <v>7554</v>
      </c>
      <c r="B2118" s="39">
        <v>1975</v>
      </c>
      <c r="C2118" s="19">
        <f t="shared" si="364"/>
        <v>1975</v>
      </c>
      <c r="D2118" s="19" t="s">
        <v>8328</v>
      </c>
      <c r="E2118" s="19" t="str">
        <f t="shared" si="363"/>
        <v>Aug</v>
      </c>
      <c r="F2118" s="19">
        <v>29</v>
      </c>
      <c r="G2118" s="40">
        <f t="shared" si="365"/>
        <v>27635</v>
      </c>
      <c r="H2118" s="19">
        <v>1</v>
      </c>
      <c r="I2118" s="19">
        <v>35050.62</v>
      </c>
      <c r="J2118" s="41">
        <v>35050.62</v>
      </c>
      <c r="K2118" s="19" t="s">
        <v>8297</v>
      </c>
      <c r="L2118" s="19" t="str">
        <v>tier - 2</v>
      </c>
      <c r="M2118" s="19" t="s">
        <v>8302</v>
      </c>
      <c r="N2118" s="19" t="str">
        <v>tier - 1</v>
      </c>
      <c r="O2118" s="19" t="s">
        <v>8330</v>
      </c>
      <c r="P2118" s="19" t="str">
        <v>R1011</v>
      </c>
      <c r="Q2118" s="19">
        <f ca="1" t="shared" si="366"/>
        <v>50</v>
      </c>
      <c r="R2118" s="29"/>
      <c r="U2118" s="19" t="s">
        <v>8329</v>
      </c>
      <c r="V2118" s="19" t="str">
        <f t="shared" si="361"/>
        <v>Oct</v>
      </c>
      <c r="X2118" s="19">
        <f t="shared" si="362"/>
        <v>2004</v>
      </c>
      <c r="AG2118" s="19" t="s">
        <v>7527</v>
      </c>
      <c r="AH2118" s="19" t="s">
        <v>8336</v>
      </c>
      <c r="AI2118" s="19" t="s">
        <v>8302</v>
      </c>
      <c r="AJ2118" s="19" t="s">
        <v>8298</v>
      </c>
      <c r="AK2118" s="19" t="str">
        <v>tier - 1</v>
      </c>
      <c r="AL2118" s="19" t="str">
        <v>tier - 3</v>
      </c>
      <c r="AT2118" s="19" t="s">
        <v>8330</v>
      </c>
      <c r="AU2118" s="19" t="str">
        <v>R1011</v>
      </c>
      <c r="BD2118" s="39">
        <v>2003</v>
      </c>
      <c r="BE2118" s="19" t="str">
        <f t="shared" si="357"/>
        <v>Sep</v>
      </c>
      <c r="BF2118" s="19">
        <v>17</v>
      </c>
      <c r="BG2118" s="40">
        <f t="shared" si="358"/>
        <v>37881</v>
      </c>
      <c r="BM2118" s="39">
        <v>1995</v>
      </c>
      <c r="BN2118" s="19" t="str">
        <f t="shared" si="359"/>
        <v>Oct</v>
      </c>
      <c r="BO2118" s="19">
        <v>17</v>
      </c>
      <c r="BP2118" s="40">
        <f t="shared" si="356"/>
        <v>34989</v>
      </c>
      <c r="BQ2118" s="19">
        <f ca="1" t="shared" si="360"/>
        <v>30</v>
      </c>
      <c r="BU2118" s="19">
        <v>34838.87</v>
      </c>
      <c r="BV2118" s="41">
        <v>34838.87</v>
      </c>
    </row>
    <row r="2119" spans="1:74">
      <c r="A2119" s="19" t="s">
        <v>7557</v>
      </c>
      <c r="B2119" s="39">
        <v>1977</v>
      </c>
      <c r="C2119" s="19">
        <f t="shared" si="364"/>
        <v>1977</v>
      </c>
      <c r="D2119" s="19" t="s">
        <v>8303</v>
      </c>
      <c r="E2119" s="19" t="str">
        <f t="shared" si="363"/>
        <v>Jun</v>
      </c>
      <c r="F2119" s="19">
        <v>29</v>
      </c>
      <c r="G2119" s="40">
        <f t="shared" si="365"/>
        <v>28305</v>
      </c>
      <c r="H2119" s="19">
        <v>0</v>
      </c>
      <c r="I2119" s="19">
        <v>35069.37</v>
      </c>
      <c r="J2119" s="41">
        <v>35069.37</v>
      </c>
      <c r="K2119" s="19" t="s">
        <v>8302</v>
      </c>
      <c r="L2119" s="19" t="str">
        <v>tier - 1</v>
      </c>
      <c r="M2119" s="19" t="s">
        <v>8302</v>
      </c>
      <c r="N2119" s="19" t="str">
        <v>tier - 1</v>
      </c>
      <c r="O2119" s="19" t="s">
        <v>8341</v>
      </c>
      <c r="P2119" s="19" t="str">
        <v>R1017</v>
      </c>
      <c r="Q2119" s="19">
        <f ca="1" t="shared" si="366"/>
        <v>48</v>
      </c>
      <c r="R2119" s="29"/>
      <c r="U2119" s="19" t="s">
        <v>8296</v>
      </c>
      <c r="V2119" s="19" t="str">
        <f t="shared" si="361"/>
        <v>Jul</v>
      </c>
      <c r="X2119" s="19">
        <f t="shared" si="362"/>
        <v>1994</v>
      </c>
      <c r="AG2119" s="19" t="s">
        <v>7531</v>
      </c>
      <c r="AH2119" s="19" t="s">
        <v>8336</v>
      </c>
      <c r="AI2119" s="19" t="s">
        <v>8297</v>
      </c>
      <c r="AJ2119" s="19" t="s">
        <v>8298</v>
      </c>
      <c r="AK2119" s="19" t="str">
        <v>tier - 2</v>
      </c>
      <c r="AL2119" s="19" t="str">
        <v>tier - 3</v>
      </c>
      <c r="AT2119" s="19" t="s">
        <v>8330</v>
      </c>
      <c r="AU2119" s="19" t="str">
        <v>R1011</v>
      </c>
      <c r="BD2119" s="39">
        <v>1995</v>
      </c>
      <c r="BE2119" s="19" t="str">
        <f t="shared" si="357"/>
        <v>Oct</v>
      </c>
      <c r="BF2119" s="19">
        <v>17</v>
      </c>
      <c r="BG2119" s="40">
        <f t="shared" si="358"/>
        <v>34989</v>
      </c>
      <c r="BM2119" s="39">
        <v>1983</v>
      </c>
      <c r="BN2119" s="19" t="str">
        <f t="shared" si="359"/>
        <v>Jul</v>
      </c>
      <c r="BO2119" s="19">
        <v>29</v>
      </c>
      <c r="BP2119" s="40">
        <f t="shared" si="356"/>
        <v>30526</v>
      </c>
      <c r="BQ2119" s="19">
        <f ca="1" t="shared" si="360"/>
        <v>42</v>
      </c>
      <c r="BU2119" s="19">
        <v>34940.61</v>
      </c>
      <c r="BV2119" s="41">
        <v>34940.61</v>
      </c>
    </row>
    <row r="2120" spans="1:74">
      <c r="A2120" s="19" t="s">
        <v>7560</v>
      </c>
      <c r="B2120" s="39">
        <v>1998</v>
      </c>
      <c r="C2120" s="19">
        <f t="shared" si="364"/>
        <v>1998</v>
      </c>
      <c r="D2120" s="19" t="s">
        <v>8326</v>
      </c>
      <c r="E2120" s="19" t="str">
        <f t="shared" si="363"/>
        <v>Dec</v>
      </c>
      <c r="F2120" s="19">
        <v>22</v>
      </c>
      <c r="G2120" s="40">
        <f t="shared" si="365"/>
        <v>36151</v>
      </c>
      <c r="H2120" s="19">
        <v>0</v>
      </c>
      <c r="I2120" s="19">
        <v>35147.53</v>
      </c>
      <c r="J2120" s="41">
        <v>35147.53</v>
      </c>
      <c r="K2120" s="19" t="s">
        <v>8302</v>
      </c>
      <c r="L2120" s="19" t="str">
        <v>tier - 1</v>
      </c>
      <c r="M2120" s="19" t="s">
        <v>8302</v>
      </c>
      <c r="N2120" s="19" t="str">
        <v>tier - 1</v>
      </c>
      <c r="O2120" s="19" t="s">
        <v>8333</v>
      </c>
      <c r="P2120" s="19" t="str">
        <v>R1016</v>
      </c>
      <c r="Q2120" s="19">
        <f ca="1" t="shared" si="366"/>
        <v>26</v>
      </c>
      <c r="R2120" s="29"/>
      <c r="U2120" s="19" t="s">
        <v>8296</v>
      </c>
      <c r="V2120" s="19" t="str">
        <f t="shared" si="361"/>
        <v>Jul</v>
      </c>
      <c r="X2120" s="19">
        <f t="shared" si="362"/>
        <v>2003</v>
      </c>
      <c r="AG2120" s="19" t="s">
        <v>7535</v>
      </c>
      <c r="AH2120" s="19" t="s">
        <v>8336</v>
      </c>
      <c r="AI2120" s="19" t="s">
        <v>8297</v>
      </c>
      <c r="AJ2120" s="19" t="s">
        <v>8298</v>
      </c>
      <c r="AK2120" s="19" t="str">
        <v>tier - 2</v>
      </c>
      <c r="AL2120" s="19" t="str">
        <v>tier - 3</v>
      </c>
      <c r="AT2120" s="19" t="s">
        <v>8330</v>
      </c>
      <c r="AU2120" s="19" t="str">
        <v>R1011</v>
      </c>
      <c r="BD2120" s="39">
        <v>1983</v>
      </c>
      <c r="BE2120" s="19" t="str">
        <f t="shared" si="357"/>
        <v>Jul</v>
      </c>
      <c r="BF2120" s="19">
        <v>29</v>
      </c>
      <c r="BG2120" s="40">
        <f t="shared" si="358"/>
        <v>30526</v>
      </c>
      <c r="BM2120" s="39">
        <v>1967</v>
      </c>
      <c r="BN2120" s="19" t="str">
        <f t="shared" si="359"/>
        <v>Oct</v>
      </c>
      <c r="BO2120" s="19">
        <v>7</v>
      </c>
      <c r="BP2120" s="40">
        <f t="shared" ref="BP2120:BP2183" si="367">DATE(BM2120,MONTH(5&amp;BN2120),BO2120)</f>
        <v>24752</v>
      </c>
      <c r="BQ2120" s="19">
        <f ca="1" t="shared" si="360"/>
        <v>58</v>
      </c>
      <c r="BU2120" s="19">
        <v>34975.68</v>
      </c>
      <c r="BV2120" s="41">
        <v>34975.68</v>
      </c>
    </row>
    <row r="2121" spans="1:74">
      <c r="A2121" s="19" t="s">
        <v>7563</v>
      </c>
      <c r="B2121" s="39">
        <v>1967</v>
      </c>
      <c r="C2121" s="19">
        <f t="shared" si="364"/>
        <v>1967</v>
      </c>
      <c r="D2121" s="19" t="s">
        <v>8326</v>
      </c>
      <c r="E2121" s="19" t="str">
        <f t="shared" si="363"/>
        <v>Dec</v>
      </c>
      <c r="F2121" s="19">
        <v>30</v>
      </c>
      <c r="G2121" s="40">
        <f t="shared" si="365"/>
        <v>24836</v>
      </c>
      <c r="H2121" s="19">
        <v>1</v>
      </c>
      <c r="I2121" s="19">
        <v>35160.13</v>
      </c>
      <c r="J2121" s="41">
        <v>35160.13</v>
      </c>
      <c r="K2121" s="19" t="s">
        <v>8297</v>
      </c>
      <c r="L2121" s="19" t="str">
        <v>tier - 2</v>
      </c>
      <c r="M2121" s="19" t="s">
        <v>8297</v>
      </c>
      <c r="N2121" s="19" t="str">
        <v>tier - 2</v>
      </c>
      <c r="O2121" s="19" t="s">
        <v>8330</v>
      </c>
      <c r="P2121" s="19" t="str">
        <v>R1011</v>
      </c>
      <c r="Q2121" s="19">
        <f ca="1" t="shared" si="366"/>
        <v>57</v>
      </c>
      <c r="R2121" s="29"/>
      <c r="U2121" s="19" t="s">
        <v>8326</v>
      </c>
      <c r="V2121" s="19" t="str">
        <f t="shared" si="361"/>
        <v>Dec</v>
      </c>
      <c r="X2121" s="19">
        <f t="shared" si="362"/>
        <v>1995</v>
      </c>
      <c r="AG2121" s="19" t="s">
        <v>7539</v>
      </c>
      <c r="AH2121" s="19" t="s">
        <v>8336</v>
      </c>
      <c r="AI2121" s="19" t="s">
        <v>8297</v>
      </c>
      <c r="AJ2121" s="19" t="s">
        <v>8297</v>
      </c>
      <c r="AK2121" s="19" t="str">
        <v>tier - 2</v>
      </c>
      <c r="AL2121" s="19" t="str">
        <v>tier - 2</v>
      </c>
      <c r="AT2121" s="19" t="s">
        <v>8330</v>
      </c>
      <c r="AU2121" s="19" t="str">
        <v>R1011</v>
      </c>
      <c r="BD2121" s="39">
        <v>1967</v>
      </c>
      <c r="BE2121" s="19" t="str">
        <f t="shared" ref="BE2121:BE2184" si="368">SUBSTITUTE(D2114,"?","Sep")</f>
        <v>Oct</v>
      </c>
      <c r="BF2121" s="19">
        <v>7</v>
      </c>
      <c r="BG2121" s="40">
        <f t="shared" ref="BG2121:BG2184" si="369">DATE(BD2121,MONTH(5&amp;BE2121),BF2121)</f>
        <v>24752</v>
      </c>
      <c r="BM2121" s="39">
        <v>1998</v>
      </c>
      <c r="BN2121" s="19" t="str">
        <f t="shared" ref="BN2121:BN2184" si="370">SUBSTITUTE(E2115,"?","Sep")</f>
        <v>Aug</v>
      </c>
      <c r="BO2121" s="19">
        <v>22</v>
      </c>
      <c r="BP2121" s="40">
        <f t="shared" si="367"/>
        <v>36029</v>
      </c>
      <c r="BQ2121" s="19">
        <f ca="1" t="shared" ref="BQ2121:BQ2184" si="371">INT((TODAY()-BP2121)/365.25)</f>
        <v>27</v>
      </c>
      <c r="BU2121" s="19">
        <v>34976.42</v>
      </c>
      <c r="BV2121" s="41">
        <v>34976.42</v>
      </c>
    </row>
    <row r="2122" spans="1:74">
      <c r="A2122" s="19" t="s">
        <v>7567</v>
      </c>
      <c r="B2122" s="39">
        <v>1997</v>
      </c>
      <c r="C2122" s="19">
        <f t="shared" si="364"/>
        <v>1997</v>
      </c>
      <c r="D2122" s="19" t="s">
        <v>8296</v>
      </c>
      <c r="E2122" s="19" t="str">
        <f t="shared" si="363"/>
        <v>Jul</v>
      </c>
      <c r="F2122" s="19">
        <v>9</v>
      </c>
      <c r="G2122" s="40">
        <f t="shared" si="365"/>
        <v>35620</v>
      </c>
      <c r="H2122" s="19">
        <v>0</v>
      </c>
      <c r="I2122" s="19">
        <v>35302.09</v>
      </c>
      <c r="J2122" s="41">
        <v>35302.09</v>
      </c>
      <c r="K2122" s="19" t="s">
        <v>8302</v>
      </c>
      <c r="L2122" s="19" t="str">
        <v>tier - 1</v>
      </c>
      <c r="M2122" s="19" t="s">
        <v>8297</v>
      </c>
      <c r="N2122" s="19" t="str">
        <v>tier - 2</v>
      </c>
      <c r="O2122" s="19" t="s">
        <v>8330</v>
      </c>
      <c r="P2122" s="19" t="str">
        <v>R1011</v>
      </c>
      <c r="Q2122" s="19">
        <f ca="1" t="shared" si="366"/>
        <v>28</v>
      </c>
      <c r="R2122" s="29"/>
      <c r="U2122" s="19" t="s">
        <v>8310</v>
      </c>
      <c r="V2122" s="19" t="str">
        <f t="shared" si="361"/>
        <v>Sep</v>
      </c>
      <c r="X2122" s="19">
        <f t="shared" si="362"/>
        <v>2003</v>
      </c>
      <c r="AG2122" s="19" t="s">
        <v>7542</v>
      </c>
      <c r="AH2122" s="19" t="s">
        <v>8336</v>
      </c>
      <c r="AI2122" s="19" t="s">
        <v>8297</v>
      </c>
      <c r="AJ2122" s="19" t="s">
        <v>8302</v>
      </c>
      <c r="AK2122" s="19" t="str">
        <v>tier - 2</v>
      </c>
      <c r="AL2122" s="19" t="str">
        <v>tier - 1</v>
      </c>
      <c r="AT2122" s="19" t="s">
        <v>8330</v>
      </c>
      <c r="AU2122" s="19" t="str">
        <v>R1011</v>
      </c>
      <c r="BD2122" s="39">
        <v>1998</v>
      </c>
      <c r="BE2122" s="19" t="str">
        <f t="shared" si="368"/>
        <v>Aug</v>
      </c>
      <c r="BF2122" s="19">
        <v>22</v>
      </c>
      <c r="BG2122" s="40">
        <f t="shared" si="369"/>
        <v>36029</v>
      </c>
      <c r="BM2122" s="39">
        <v>1997</v>
      </c>
      <c r="BN2122" s="19" t="str">
        <f t="shared" si="370"/>
        <v>Aug</v>
      </c>
      <c r="BO2122" s="19">
        <v>22</v>
      </c>
      <c r="BP2122" s="40">
        <f t="shared" si="367"/>
        <v>35664</v>
      </c>
      <c r="BQ2122" s="19">
        <f ca="1" t="shared" si="371"/>
        <v>28</v>
      </c>
      <c r="BU2122" s="19">
        <v>34979.86</v>
      </c>
      <c r="BV2122" s="41">
        <v>34979.86</v>
      </c>
    </row>
    <row r="2123" spans="1:74">
      <c r="A2123" s="19" t="s">
        <v>7571</v>
      </c>
      <c r="B2123" s="39">
        <v>1988</v>
      </c>
      <c r="C2123" s="19">
        <f t="shared" si="364"/>
        <v>1988</v>
      </c>
      <c r="D2123" s="19" t="s">
        <v>8310</v>
      </c>
      <c r="E2123" s="19" t="str">
        <f t="shared" si="363"/>
        <v>Sep</v>
      </c>
      <c r="F2123" s="19">
        <v>19</v>
      </c>
      <c r="G2123" s="40">
        <f t="shared" si="365"/>
        <v>32405</v>
      </c>
      <c r="H2123" s="19">
        <v>3</v>
      </c>
      <c r="I2123" s="19">
        <v>35315.96</v>
      </c>
      <c r="J2123" s="41">
        <v>35315.96</v>
      </c>
      <c r="K2123" s="19" t="s">
        <v>8297</v>
      </c>
      <c r="L2123" s="19" t="str">
        <v>tier - 2</v>
      </c>
      <c r="M2123" s="19" t="s">
        <v>8302</v>
      </c>
      <c r="N2123" s="19" t="str">
        <v>tier - 1</v>
      </c>
      <c r="O2123" s="19" t="s">
        <v>8330</v>
      </c>
      <c r="P2123" s="19" t="str">
        <v>R1011</v>
      </c>
      <c r="Q2123" s="19">
        <f ca="1" t="shared" si="366"/>
        <v>37</v>
      </c>
      <c r="R2123" s="29"/>
      <c r="U2123" s="19" t="s">
        <v>8329</v>
      </c>
      <c r="V2123" s="19" t="str">
        <f t="shared" si="361"/>
        <v>Oct</v>
      </c>
      <c r="X2123" s="19">
        <f t="shared" si="362"/>
        <v>1995</v>
      </c>
      <c r="AG2123" s="19" t="s">
        <v>7546</v>
      </c>
      <c r="AH2123" s="19" t="s">
        <v>8336</v>
      </c>
      <c r="AI2123" s="19" t="s">
        <v>8297</v>
      </c>
      <c r="AJ2123" s="19" t="s">
        <v>8297</v>
      </c>
      <c r="AK2123" s="19" t="str">
        <v>tier - 2</v>
      </c>
      <c r="AL2123" s="19" t="str">
        <v>tier - 2</v>
      </c>
      <c r="AT2123" s="19" t="s">
        <v>8330</v>
      </c>
      <c r="AU2123" s="19" t="str">
        <v>R1011</v>
      </c>
      <c r="BD2123" s="39">
        <v>1997</v>
      </c>
      <c r="BE2123" s="19" t="str">
        <f t="shared" si="368"/>
        <v>Aug</v>
      </c>
      <c r="BF2123" s="19">
        <v>22</v>
      </c>
      <c r="BG2123" s="40">
        <f t="shared" si="369"/>
        <v>35664</v>
      </c>
      <c r="BM2123" s="39">
        <v>1982</v>
      </c>
      <c r="BN2123" s="19" t="str">
        <f t="shared" si="370"/>
        <v>Jul</v>
      </c>
      <c r="BO2123" s="19">
        <v>5</v>
      </c>
      <c r="BP2123" s="40">
        <f t="shared" si="367"/>
        <v>30137</v>
      </c>
      <c r="BQ2123" s="19">
        <f ca="1" t="shared" si="371"/>
        <v>43</v>
      </c>
      <c r="BU2123" s="19">
        <v>35000.73</v>
      </c>
      <c r="BV2123" s="41">
        <v>35000.73</v>
      </c>
    </row>
    <row r="2124" spans="1:74">
      <c r="A2124" s="19" t="s">
        <v>7575</v>
      </c>
      <c r="B2124" s="39">
        <v>1971</v>
      </c>
      <c r="C2124" s="19">
        <f t="shared" si="364"/>
        <v>1971</v>
      </c>
      <c r="D2124" s="19" t="s">
        <v>8310</v>
      </c>
      <c r="E2124" s="19" t="str">
        <f t="shared" si="363"/>
        <v>Sep</v>
      </c>
      <c r="F2124" s="19">
        <v>22</v>
      </c>
      <c r="G2124" s="40">
        <f t="shared" si="365"/>
        <v>26198</v>
      </c>
      <c r="H2124" s="19">
        <v>0</v>
      </c>
      <c r="I2124" s="19">
        <v>35345.73</v>
      </c>
      <c r="J2124" s="41">
        <v>35345.73</v>
      </c>
      <c r="K2124" s="19" t="s">
        <v>8297</v>
      </c>
      <c r="L2124" s="19" t="str">
        <v>tier - 2</v>
      </c>
      <c r="M2124" s="19" t="s">
        <v>8298</v>
      </c>
      <c r="N2124" s="19" t="str">
        <v>tier - 3</v>
      </c>
      <c r="O2124" s="19" t="s">
        <v>8330</v>
      </c>
      <c r="P2124" s="19" t="str">
        <v>R1011</v>
      </c>
      <c r="Q2124" s="19">
        <f ca="1" t="shared" si="366"/>
        <v>54</v>
      </c>
      <c r="R2124" s="29"/>
      <c r="U2124" s="19" t="s">
        <v>8296</v>
      </c>
      <c r="V2124" s="19" t="str">
        <f t="shared" si="361"/>
        <v>Jul</v>
      </c>
      <c r="X2124" s="19">
        <f t="shared" si="362"/>
        <v>1983</v>
      </c>
      <c r="AG2124" s="19" t="s">
        <v>7550</v>
      </c>
      <c r="AH2124" s="19" t="s">
        <v>8336</v>
      </c>
      <c r="AI2124" s="19" t="s">
        <v>8297</v>
      </c>
      <c r="AJ2124" s="19" t="s">
        <v>8298</v>
      </c>
      <c r="AK2124" s="19" t="str">
        <v>tier - 2</v>
      </c>
      <c r="AL2124" s="19" t="str">
        <v>tier - 3</v>
      </c>
      <c r="AT2124" s="19" t="s">
        <v>8330</v>
      </c>
      <c r="AU2124" s="19" t="str">
        <v>R1011</v>
      </c>
      <c r="BD2124" s="39">
        <v>1982</v>
      </c>
      <c r="BE2124" s="19" t="str">
        <f t="shared" si="368"/>
        <v>Jul</v>
      </c>
      <c r="BF2124" s="19">
        <v>5</v>
      </c>
      <c r="BG2124" s="40">
        <f t="shared" si="369"/>
        <v>30137</v>
      </c>
      <c r="BM2124" s="39">
        <v>1975</v>
      </c>
      <c r="BN2124" s="19" t="str">
        <f t="shared" si="370"/>
        <v>Aug</v>
      </c>
      <c r="BO2124" s="19">
        <v>29</v>
      </c>
      <c r="BP2124" s="40">
        <f t="shared" si="367"/>
        <v>27635</v>
      </c>
      <c r="BQ2124" s="19">
        <f ca="1" t="shared" si="371"/>
        <v>50</v>
      </c>
      <c r="BU2124" s="19">
        <v>35050.62</v>
      </c>
      <c r="BV2124" s="41">
        <v>35050.62</v>
      </c>
    </row>
    <row r="2125" spans="1:74">
      <c r="A2125" s="19" t="s">
        <v>7578</v>
      </c>
      <c r="B2125" s="39">
        <v>1988</v>
      </c>
      <c r="C2125" s="19">
        <f t="shared" si="364"/>
        <v>1988</v>
      </c>
      <c r="D2125" s="19" t="s">
        <v>8301</v>
      </c>
      <c r="E2125" s="19" t="str">
        <f t="shared" si="363"/>
        <v>Nov</v>
      </c>
      <c r="F2125" s="19">
        <v>20</v>
      </c>
      <c r="G2125" s="40">
        <f t="shared" si="365"/>
        <v>32467</v>
      </c>
      <c r="H2125" s="19">
        <v>0</v>
      </c>
      <c r="I2125" s="19">
        <v>35491.64</v>
      </c>
      <c r="J2125" s="41">
        <v>35491.64</v>
      </c>
      <c r="K2125" s="19" t="s">
        <v>8302</v>
      </c>
      <c r="L2125" s="19" t="str">
        <v>tier - 1</v>
      </c>
      <c r="M2125" s="19" t="s">
        <v>8297</v>
      </c>
      <c r="N2125" s="19" t="str">
        <v>tier - 2</v>
      </c>
      <c r="O2125" s="19" t="s">
        <v>8330</v>
      </c>
      <c r="P2125" s="19" t="str">
        <v>R1011</v>
      </c>
      <c r="Q2125" s="19">
        <f ca="1" t="shared" si="366"/>
        <v>36</v>
      </c>
      <c r="R2125" s="29"/>
      <c r="U2125" s="19" t="s">
        <v>8329</v>
      </c>
      <c r="V2125" s="19" t="str">
        <f t="shared" si="361"/>
        <v>Oct</v>
      </c>
      <c r="X2125" s="19">
        <f t="shared" si="362"/>
        <v>1967</v>
      </c>
      <c r="AG2125" s="19" t="s">
        <v>7554</v>
      </c>
      <c r="AH2125" s="19" t="s">
        <v>8336</v>
      </c>
      <c r="AI2125" s="19" t="s">
        <v>8297</v>
      </c>
      <c r="AJ2125" s="19" t="s">
        <v>8302</v>
      </c>
      <c r="AK2125" s="19" t="str">
        <v>tier - 2</v>
      </c>
      <c r="AL2125" s="19" t="str">
        <v>tier - 1</v>
      </c>
      <c r="AT2125" s="19" t="s">
        <v>8330</v>
      </c>
      <c r="AU2125" s="19" t="str">
        <v>R1011</v>
      </c>
      <c r="BD2125" s="39">
        <v>1975</v>
      </c>
      <c r="BE2125" s="19" t="str">
        <f t="shared" si="368"/>
        <v>Aug</v>
      </c>
      <c r="BF2125" s="19">
        <v>29</v>
      </c>
      <c r="BG2125" s="40">
        <f t="shared" si="369"/>
        <v>27635</v>
      </c>
      <c r="BM2125" s="39">
        <v>1977</v>
      </c>
      <c r="BN2125" s="19" t="str">
        <f t="shared" si="370"/>
        <v>Jun</v>
      </c>
      <c r="BO2125" s="19">
        <v>29</v>
      </c>
      <c r="BP2125" s="40">
        <f t="shared" si="367"/>
        <v>28305</v>
      </c>
      <c r="BQ2125" s="19">
        <f ca="1" t="shared" si="371"/>
        <v>48</v>
      </c>
      <c r="BU2125" s="19">
        <v>35069.37</v>
      </c>
      <c r="BV2125" s="41">
        <v>35069.37</v>
      </c>
    </row>
    <row r="2126" spans="1:74">
      <c r="A2126" s="19" t="s">
        <v>7581</v>
      </c>
      <c r="B2126" s="39">
        <v>1973</v>
      </c>
      <c r="C2126" s="19">
        <f t="shared" si="364"/>
        <v>1973</v>
      </c>
      <c r="D2126" s="19" t="s">
        <v>8326</v>
      </c>
      <c r="E2126" s="19" t="str">
        <f t="shared" si="363"/>
        <v>Dec</v>
      </c>
      <c r="F2126" s="19">
        <v>16</v>
      </c>
      <c r="G2126" s="40">
        <f t="shared" si="365"/>
        <v>27014</v>
      </c>
      <c r="H2126" s="19">
        <v>0</v>
      </c>
      <c r="I2126" s="19">
        <v>35517.19</v>
      </c>
      <c r="J2126" s="41">
        <v>35517.19</v>
      </c>
      <c r="K2126" s="19" t="s">
        <v>8297</v>
      </c>
      <c r="L2126" s="19" t="str">
        <v>tier - 2</v>
      </c>
      <c r="M2126" s="19" t="s">
        <v>8297</v>
      </c>
      <c r="N2126" s="19" t="str">
        <v>tier - 2</v>
      </c>
      <c r="O2126" s="19" t="s">
        <v>8330</v>
      </c>
      <c r="P2126" s="19" t="str">
        <v>R1011</v>
      </c>
      <c r="Q2126" s="19">
        <f ca="1" t="shared" si="366"/>
        <v>51</v>
      </c>
      <c r="R2126" s="29"/>
      <c r="U2126" s="19" t="s">
        <v>8328</v>
      </c>
      <c r="V2126" s="19" t="str">
        <f t="shared" ref="V2126:V2189" si="372">SUBSTITUTE(U2126,"?","Sep")</f>
        <v>Aug</v>
      </c>
      <c r="X2126" s="19">
        <f t="shared" ref="X2126:X2189" si="373">IF(B2115="?",ROUND(AVERAGE($B$2:$B$2355),0),B2115)</f>
        <v>1998</v>
      </c>
      <c r="AG2126" s="19" t="s">
        <v>7557</v>
      </c>
      <c r="AH2126" s="19" t="s">
        <v>8336</v>
      </c>
      <c r="AI2126" s="19" t="s">
        <v>8302</v>
      </c>
      <c r="AJ2126" s="19" t="s">
        <v>8302</v>
      </c>
      <c r="AK2126" s="19" t="str">
        <v>tier - 1</v>
      </c>
      <c r="AL2126" s="19" t="str">
        <v>tier - 1</v>
      </c>
      <c r="AT2126" s="19" t="s">
        <v>8341</v>
      </c>
      <c r="AU2126" s="19" t="str">
        <v>R1017</v>
      </c>
      <c r="BD2126" s="39">
        <v>1977</v>
      </c>
      <c r="BE2126" s="19" t="str">
        <f t="shared" si="368"/>
        <v>Jun</v>
      </c>
      <c r="BF2126" s="19">
        <v>29</v>
      </c>
      <c r="BG2126" s="40">
        <f t="shared" si="369"/>
        <v>28305</v>
      </c>
      <c r="BM2126" s="39">
        <v>1998</v>
      </c>
      <c r="BN2126" s="19" t="str">
        <f t="shared" si="370"/>
        <v>Dec</v>
      </c>
      <c r="BO2126" s="19">
        <v>22</v>
      </c>
      <c r="BP2126" s="40">
        <f t="shared" si="367"/>
        <v>36151</v>
      </c>
      <c r="BQ2126" s="19">
        <f ca="1" t="shared" si="371"/>
        <v>26</v>
      </c>
      <c r="BU2126" s="19">
        <v>35147.53</v>
      </c>
      <c r="BV2126" s="41">
        <v>35147.53</v>
      </c>
    </row>
    <row r="2127" spans="1:74">
      <c r="A2127" s="19" t="s">
        <v>7585</v>
      </c>
      <c r="B2127" s="39">
        <v>1992</v>
      </c>
      <c r="C2127" s="19">
        <f t="shared" si="364"/>
        <v>1992</v>
      </c>
      <c r="D2127" s="19" t="s">
        <v>8310</v>
      </c>
      <c r="E2127" s="19" t="str">
        <f t="shared" si="363"/>
        <v>Sep</v>
      </c>
      <c r="F2127" s="19">
        <v>13</v>
      </c>
      <c r="G2127" s="40">
        <f t="shared" si="365"/>
        <v>33860</v>
      </c>
      <c r="H2127" s="19">
        <v>0</v>
      </c>
      <c r="I2127" s="19">
        <v>35547.47</v>
      </c>
      <c r="J2127" s="41">
        <v>35547.47</v>
      </c>
      <c r="K2127" s="19" t="s">
        <v>8297</v>
      </c>
      <c r="L2127" s="19" t="str">
        <v>tier - 2</v>
      </c>
      <c r="M2127" s="19" t="s">
        <v>8298</v>
      </c>
      <c r="N2127" s="19" t="str">
        <v>tier - 3</v>
      </c>
      <c r="O2127" s="19" t="s">
        <v>8330</v>
      </c>
      <c r="P2127" s="19" t="str">
        <v>R1011</v>
      </c>
      <c r="Q2127" s="19">
        <f ca="1" t="shared" si="366"/>
        <v>33</v>
      </c>
      <c r="R2127" s="29"/>
      <c r="U2127" s="19" t="s">
        <v>8328</v>
      </c>
      <c r="V2127" s="19" t="str">
        <f t="shared" si="372"/>
        <v>Aug</v>
      </c>
      <c r="X2127" s="19">
        <f t="shared" si="373"/>
        <v>1997</v>
      </c>
      <c r="AG2127" s="19" t="s">
        <v>7560</v>
      </c>
      <c r="AH2127" s="19" t="s">
        <v>8336</v>
      </c>
      <c r="AI2127" s="19" t="s">
        <v>8302</v>
      </c>
      <c r="AJ2127" s="19" t="s">
        <v>8302</v>
      </c>
      <c r="AK2127" s="19" t="str">
        <v>tier - 1</v>
      </c>
      <c r="AL2127" s="19" t="str">
        <v>tier - 1</v>
      </c>
      <c r="AT2127" s="19" t="s">
        <v>8333</v>
      </c>
      <c r="AU2127" s="19" t="str">
        <v>R1016</v>
      </c>
      <c r="BD2127" s="39">
        <v>1998</v>
      </c>
      <c r="BE2127" s="19" t="str">
        <f t="shared" si="368"/>
        <v>Dec</v>
      </c>
      <c r="BF2127" s="19">
        <v>22</v>
      </c>
      <c r="BG2127" s="40">
        <f t="shared" si="369"/>
        <v>36151</v>
      </c>
      <c r="BM2127" s="39">
        <v>1967</v>
      </c>
      <c r="BN2127" s="19" t="str">
        <f t="shared" si="370"/>
        <v>Dec</v>
      </c>
      <c r="BO2127" s="19">
        <v>30</v>
      </c>
      <c r="BP2127" s="40">
        <f t="shared" si="367"/>
        <v>24836</v>
      </c>
      <c r="BQ2127" s="19">
        <f ca="1" t="shared" si="371"/>
        <v>57</v>
      </c>
      <c r="BU2127" s="19">
        <v>35160.13</v>
      </c>
      <c r="BV2127" s="41">
        <v>35160.13</v>
      </c>
    </row>
    <row r="2128" spans="1:74">
      <c r="A2128" s="19" t="s">
        <v>7589</v>
      </c>
      <c r="B2128" s="39">
        <v>1973</v>
      </c>
      <c r="C2128" s="19">
        <f t="shared" si="364"/>
        <v>1973</v>
      </c>
      <c r="D2128" s="19" t="s">
        <v>8329</v>
      </c>
      <c r="E2128" s="19" t="str">
        <f t="shared" si="363"/>
        <v>Oct</v>
      </c>
      <c r="F2128" s="19">
        <v>27</v>
      </c>
      <c r="G2128" s="40">
        <f t="shared" si="365"/>
        <v>26964</v>
      </c>
      <c r="H2128" s="19">
        <v>0</v>
      </c>
      <c r="I2128" s="19">
        <v>35547.72</v>
      </c>
      <c r="J2128" s="41">
        <v>35547.72</v>
      </c>
      <c r="K2128" s="19" t="s">
        <v>8302</v>
      </c>
      <c r="L2128" s="19" t="str">
        <v>tier - 1</v>
      </c>
      <c r="M2128" s="19" t="s">
        <v>8302</v>
      </c>
      <c r="N2128" s="19" t="str">
        <v>tier - 1</v>
      </c>
      <c r="O2128" s="19" t="s">
        <v>8330</v>
      </c>
      <c r="P2128" s="19" t="str">
        <v>R1011</v>
      </c>
      <c r="Q2128" s="19">
        <f ca="1" t="shared" si="366"/>
        <v>52</v>
      </c>
      <c r="R2128" s="29"/>
      <c r="U2128" s="19" t="s">
        <v>8296</v>
      </c>
      <c r="V2128" s="19" t="str">
        <f t="shared" si="372"/>
        <v>Jul</v>
      </c>
      <c r="X2128" s="19">
        <f t="shared" si="373"/>
        <v>1982</v>
      </c>
      <c r="AG2128" s="19" t="s">
        <v>7563</v>
      </c>
      <c r="AH2128" s="19" t="s">
        <v>8336</v>
      </c>
      <c r="AI2128" s="19" t="s">
        <v>8297</v>
      </c>
      <c r="AJ2128" s="19" t="s">
        <v>8297</v>
      </c>
      <c r="AK2128" s="19" t="str">
        <v>tier - 2</v>
      </c>
      <c r="AL2128" s="19" t="str">
        <v>tier - 2</v>
      </c>
      <c r="AT2128" s="19" t="s">
        <v>8330</v>
      </c>
      <c r="AU2128" s="19" t="str">
        <v>R1011</v>
      </c>
      <c r="BD2128" s="39">
        <v>1967</v>
      </c>
      <c r="BE2128" s="19" t="str">
        <f t="shared" si="368"/>
        <v>Dec</v>
      </c>
      <c r="BF2128" s="19">
        <v>30</v>
      </c>
      <c r="BG2128" s="40">
        <f t="shared" si="369"/>
        <v>24836</v>
      </c>
      <c r="BM2128" s="39">
        <v>1997</v>
      </c>
      <c r="BN2128" s="19" t="str">
        <f t="shared" si="370"/>
        <v>Jul</v>
      </c>
      <c r="BO2128" s="19">
        <v>9</v>
      </c>
      <c r="BP2128" s="40">
        <f t="shared" si="367"/>
        <v>35620</v>
      </c>
      <c r="BQ2128" s="19">
        <f ca="1" t="shared" si="371"/>
        <v>28</v>
      </c>
      <c r="BU2128" s="19">
        <v>35302.09</v>
      </c>
      <c r="BV2128" s="41">
        <v>35302.09</v>
      </c>
    </row>
    <row r="2129" spans="1:74">
      <c r="A2129" s="19" t="s">
        <v>7593</v>
      </c>
      <c r="B2129" s="39">
        <v>1964</v>
      </c>
      <c r="C2129" s="19">
        <f t="shared" si="364"/>
        <v>1964</v>
      </c>
      <c r="D2129" s="19" t="s">
        <v>8328</v>
      </c>
      <c r="E2129" s="19" t="str">
        <f t="shared" si="363"/>
        <v>Aug</v>
      </c>
      <c r="F2129" s="19">
        <v>29</v>
      </c>
      <c r="G2129" s="40">
        <f t="shared" si="365"/>
        <v>23618</v>
      </c>
      <c r="H2129" s="19">
        <v>0</v>
      </c>
      <c r="I2129" s="19">
        <v>35573.26</v>
      </c>
      <c r="J2129" s="41">
        <v>35573.26</v>
      </c>
      <c r="K2129" s="19" t="s">
        <v>8297</v>
      </c>
      <c r="L2129" s="19" t="str">
        <v>tier - 2</v>
      </c>
      <c r="M2129" s="19" t="s">
        <v>8302</v>
      </c>
      <c r="N2129" s="19" t="str">
        <v>tier - 1</v>
      </c>
      <c r="O2129" s="19" t="s">
        <v>8330</v>
      </c>
      <c r="P2129" s="19" t="str">
        <v>R1011</v>
      </c>
      <c r="Q2129" s="19">
        <f ca="1" t="shared" si="366"/>
        <v>61</v>
      </c>
      <c r="R2129" s="29"/>
      <c r="U2129" s="19" t="s">
        <v>8328</v>
      </c>
      <c r="V2129" s="19" t="str">
        <f t="shared" si="372"/>
        <v>Aug</v>
      </c>
      <c r="X2129" s="19">
        <f t="shared" si="373"/>
        <v>1975</v>
      </c>
      <c r="AG2129" s="19" t="s">
        <v>7567</v>
      </c>
      <c r="AH2129" s="19" t="s">
        <v>8336</v>
      </c>
      <c r="AI2129" s="19" t="s">
        <v>8302</v>
      </c>
      <c r="AJ2129" s="19" t="s">
        <v>8297</v>
      </c>
      <c r="AK2129" s="19" t="str">
        <v>tier - 1</v>
      </c>
      <c r="AL2129" s="19" t="str">
        <v>tier - 2</v>
      </c>
      <c r="AT2129" s="19" t="s">
        <v>8330</v>
      </c>
      <c r="AU2129" s="19" t="str">
        <v>R1011</v>
      </c>
      <c r="BD2129" s="39">
        <v>1997</v>
      </c>
      <c r="BE2129" s="19" t="str">
        <f t="shared" si="368"/>
        <v>Jul</v>
      </c>
      <c r="BF2129" s="19">
        <v>9</v>
      </c>
      <c r="BG2129" s="40">
        <f t="shared" si="369"/>
        <v>35620</v>
      </c>
      <c r="BM2129" s="39">
        <v>1988</v>
      </c>
      <c r="BN2129" s="19" t="str">
        <f t="shared" si="370"/>
        <v>Sep</v>
      </c>
      <c r="BO2129" s="19">
        <v>19</v>
      </c>
      <c r="BP2129" s="40">
        <f t="shared" si="367"/>
        <v>32405</v>
      </c>
      <c r="BQ2129" s="19">
        <f ca="1" t="shared" si="371"/>
        <v>37</v>
      </c>
      <c r="BU2129" s="19">
        <v>35315.96</v>
      </c>
      <c r="BV2129" s="41">
        <v>35315.96</v>
      </c>
    </row>
    <row r="2130" spans="1:74">
      <c r="A2130" s="19" t="s">
        <v>7596</v>
      </c>
      <c r="B2130" s="39">
        <v>1971</v>
      </c>
      <c r="C2130" s="19">
        <f t="shared" si="364"/>
        <v>1971</v>
      </c>
      <c r="D2130" s="19" t="s">
        <v>8328</v>
      </c>
      <c r="E2130" s="19" t="str">
        <f t="shared" si="363"/>
        <v>Aug</v>
      </c>
      <c r="F2130" s="19">
        <v>10</v>
      </c>
      <c r="G2130" s="40">
        <f t="shared" si="365"/>
        <v>26155</v>
      </c>
      <c r="H2130" s="19">
        <v>0</v>
      </c>
      <c r="I2130" s="19">
        <v>35583.17</v>
      </c>
      <c r="J2130" s="41">
        <v>35583.17</v>
      </c>
      <c r="K2130" s="19" t="s">
        <v>8302</v>
      </c>
      <c r="L2130" s="19" t="str">
        <v>tier - 1</v>
      </c>
      <c r="M2130" s="19" t="s">
        <v>8298</v>
      </c>
      <c r="N2130" s="19" t="str">
        <v>tier - 3</v>
      </c>
      <c r="O2130" s="19" t="s">
        <v>8330</v>
      </c>
      <c r="P2130" s="19" t="str">
        <v>R1011</v>
      </c>
      <c r="Q2130" s="19">
        <f ca="1" t="shared" si="366"/>
        <v>54</v>
      </c>
      <c r="R2130" s="29"/>
      <c r="U2130" s="19" t="s">
        <v>8303</v>
      </c>
      <c r="V2130" s="19" t="str">
        <f t="shared" si="372"/>
        <v>Jun</v>
      </c>
      <c r="X2130" s="19">
        <f t="shared" si="373"/>
        <v>1977</v>
      </c>
      <c r="AG2130" s="19" t="s">
        <v>7571</v>
      </c>
      <c r="AH2130" s="19" t="s">
        <v>8336</v>
      </c>
      <c r="AI2130" s="19" t="s">
        <v>8297</v>
      </c>
      <c r="AJ2130" s="19" t="s">
        <v>8302</v>
      </c>
      <c r="AK2130" s="19" t="str">
        <v>tier - 2</v>
      </c>
      <c r="AL2130" s="19" t="str">
        <v>tier - 1</v>
      </c>
      <c r="AT2130" s="19" t="s">
        <v>8330</v>
      </c>
      <c r="AU2130" s="19" t="str">
        <v>R1011</v>
      </c>
      <c r="BD2130" s="39">
        <v>1988</v>
      </c>
      <c r="BE2130" s="19" t="str">
        <f t="shared" si="368"/>
        <v>Sep</v>
      </c>
      <c r="BF2130" s="19">
        <v>19</v>
      </c>
      <c r="BG2130" s="40">
        <f t="shared" si="369"/>
        <v>32405</v>
      </c>
      <c r="BM2130" s="39">
        <v>1971</v>
      </c>
      <c r="BN2130" s="19" t="str">
        <f t="shared" si="370"/>
        <v>Sep</v>
      </c>
      <c r="BO2130" s="19">
        <v>22</v>
      </c>
      <c r="BP2130" s="40">
        <f t="shared" si="367"/>
        <v>26198</v>
      </c>
      <c r="BQ2130" s="19">
        <f ca="1" t="shared" si="371"/>
        <v>54</v>
      </c>
      <c r="BU2130" s="19">
        <v>35345.73</v>
      </c>
      <c r="BV2130" s="41">
        <v>35345.73</v>
      </c>
    </row>
    <row r="2131" spans="1:74">
      <c r="A2131" s="19" t="s">
        <v>7600</v>
      </c>
      <c r="B2131" s="39">
        <v>2000</v>
      </c>
      <c r="C2131" s="19">
        <f t="shared" si="364"/>
        <v>2000</v>
      </c>
      <c r="D2131" s="19" t="s">
        <v>8329</v>
      </c>
      <c r="E2131" s="19" t="str">
        <f t="shared" si="363"/>
        <v>Oct</v>
      </c>
      <c r="F2131" s="19">
        <v>13</v>
      </c>
      <c r="G2131" s="40">
        <f t="shared" si="365"/>
        <v>36812</v>
      </c>
      <c r="H2131" s="19">
        <v>0</v>
      </c>
      <c r="I2131" s="19">
        <v>35585.58</v>
      </c>
      <c r="J2131" s="41">
        <v>35585.58</v>
      </c>
      <c r="K2131" s="19" t="s">
        <v>8302</v>
      </c>
      <c r="L2131" s="19" t="str">
        <v>tier - 1</v>
      </c>
      <c r="M2131" s="19" t="s">
        <v>8297</v>
      </c>
      <c r="N2131" s="19" t="str">
        <v>tier - 2</v>
      </c>
      <c r="O2131" s="19" t="s">
        <v>8330</v>
      </c>
      <c r="P2131" s="19" t="str">
        <v>R1011</v>
      </c>
      <c r="Q2131" s="19">
        <f ca="1" t="shared" si="366"/>
        <v>25</v>
      </c>
      <c r="R2131" s="29"/>
      <c r="U2131" s="19" t="s">
        <v>8326</v>
      </c>
      <c r="V2131" s="19" t="str">
        <f t="shared" si="372"/>
        <v>Dec</v>
      </c>
      <c r="X2131" s="19">
        <f t="shared" si="373"/>
        <v>1998</v>
      </c>
      <c r="AG2131" s="19" t="s">
        <v>7575</v>
      </c>
      <c r="AH2131" s="19" t="s">
        <v>8336</v>
      </c>
      <c r="AI2131" s="19" t="s">
        <v>8297</v>
      </c>
      <c r="AJ2131" s="19" t="s">
        <v>8298</v>
      </c>
      <c r="AK2131" s="19" t="str">
        <v>tier - 2</v>
      </c>
      <c r="AL2131" s="19" t="str">
        <v>tier - 3</v>
      </c>
      <c r="AT2131" s="19" t="s">
        <v>8330</v>
      </c>
      <c r="AU2131" s="19" t="str">
        <v>R1011</v>
      </c>
      <c r="BD2131" s="39">
        <v>1971</v>
      </c>
      <c r="BE2131" s="19" t="str">
        <f t="shared" si="368"/>
        <v>Sep</v>
      </c>
      <c r="BF2131" s="19">
        <v>22</v>
      </c>
      <c r="BG2131" s="40">
        <f t="shared" si="369"/>
        <v>26198</v>
      </c>
      <c r="BM2131" s="39">
        <v>1988</v>
      </c>
      <c r="BN2131" s="19" t="str">
        <f t="shared" si="370"/>
        <v>Nov</v>
      </c>
      <c r="BO2131" s="19">
        <v>20</v>
      </c>
      <c r="BP2131" s="40">
        <f t="shared" si="367"/>
        <v>32467</v>
      </c>
      <c r="BQ2131" s="19">
        <f ca="1" t="shared" si="371"/>
        <v>36</v>
      </c>
      <c r="BU2131" s="19">
        <v>35491.64</v>
      </c>
      <c r="BV2131" s="41">
        <v>35491.64</v>
      </c>
    </row>
    <row r="2132" spans="1:74">
      <c r="A2132" s="19" t="s">
        <v>7603</v>
      </c>
      <c r="B2132" s="39">
        <v>2000</v>
      </c>
      <c r="C2132" s="19">
        <f t="shared" si="364"/>
        <v>2000</v>
      </c>
      <c r="D2132" s="19" t="s">
        <v>8301</v>
      </c>
      <c r="E2132" s="19" t="str">
        <f t="shared" si="363"/>
        <v>Nov</v>
      </c>
      <c r="F2132" s="19">
        <v>19</v>
      </c>
      <c r="G2132" s="40">
        <f t="shared" si="365"/>
        <v>36849</v>
      </c>
      <c r="H2132" s="19">
        <v>0</v>
      </c>
      <c r="I2132" s="19">
        <v>35585.58</v>
      </c>
      <c r="J2132" s="41">
        <v>35585.58</v>
      </c>
      <c r="K2132" s="19" t="s">
        <v>8297</v>
      </c>
      <c r="L2132" s="19" t="str">
        <v>tier - 2</v>
      </c>
      <c r="M2132" s="19" t="s">
        <v>8298</v>
      </c>
      <c r="N2132" s="19" t="str">
        <v>tier - 3</v>
      </c>
      <c r="O2132" s="19" t="s">
        <v>8330</v>
      </c>
      <c r="P2132" s="19" t="str">
        <v>R1011</v>
      </c>
      <c r="Q2132" s="19">
        <f ca="1" t="shared" si="366"/>
        <v>24</v>
      </c>
      <c r="R2132" s="29"/>
      <c r="U2132" s="19" t="s">
        <v>8326</v>
      </c>
      <c r="V2132" s="19" t="str">
        <f t="shared" si="372"/>
        <v>Dec</v>
      </c>
      <c r="X2132" s="19">
        <f t="shared" si="373"/>
        <v>1967</v>
      </c>
      <c r="AG2132" s="19" t="s">
        <v>7578</v>
      </c>
      <c r="AH2132" s="19" t="s">
        <v>8336</v>
      </c>
      <c r="AI2132" s="19" t="s">
        <v>8302</v>
      </c>
      <c r="AJ2132" s="19" t="s">
        <v>8297</v>
      </c>
      <c r="AK2132" s="19" t="str">
        <v>tier - 1</v>
      </c>
      <c r="AL2132" s="19" t="str">
        <v>tier - 2</v>
      </c>
      <c r="AT2132" s="19" t="s">
        <v>8330</v>
      </c>
      <c r="AU2132" s="19" t="str">
        <v>R1011</v>
      </c>
      <c r="BD2132" s="39">
        <v>1988</v>
      </c>
      <c r="BE2132" s="19" t="str">
        <f t="shared" si="368"/>
        <v>Nov</v>
      </c>
      <c r="BF2132" s="19">
        <v>20</v>
      </c>
      <c r="BG2132" s="40">
        <f t="shared" si="369"/>
        <v>32467</v>
      </c>
      <c r="BM2132" s="39">
        <v>1973</v>
      </c>
      <c r="BN2132" s="19" t="str">
        <f t="shared" si="370"/>
        <v>Dec</v>
      </c>
      <c r="BO2132" s="19">
        <v>16</v>
      </c>
      <c r="BP2132" s="40">
        <f t="shared" si="367"/>
        <v>27014</v>
      </c>
      <c r="BQ2132" s="19">
        <f ca="1" t="shared" si="371"/>
        <v>51</v>
      </c>
      <c r="BU2132" s="19">
        <v>35517.19</v>
      </c>
      <c r="BV2132" s="41">
        <v>35517.19</v>
      </c>
    </row>
    <row r="2133" spans="1:74">
      <c r="A2133" s="19" t="s">
        <v>7607</v>
      </c>
      <c r="B2133" s="39">
        <v>2000</v>
      </c>
      <c r="C2133" s="19">
        <f t="shared" si="364"/>
        <v>2000</v>
      </c>
      <c r="D2133" s="19" t="s">
        <v>8326</v>
      </c>
      <c r="E2133" s="19" t="str">
        <f t="shared" si="363"/>
        <v>Dec</v>
      </c>
      <c r="F2133" s="19">
        <v>17</v>
      </c>
      <c r="G2133" s="40">
        <f t="shared" si="365"/>
        <v>36877</v>
      </c>
      <c r="H2133" s="19">
        <v>3</v>
      </c>
      <c r="I2133" s="19">
        <v>35595.59</v>
      </c>
      <c r="J2133" s="41">
        <v>35595.59</v>
      </c>
      <c r="K2133" s="19" t="s">
        <v>8297</v>
      </c>
      <c r="L2133" s="19" t="str">
        <v>tier - 2</v>
      </c>
      <c r="M2133" s="19" t="s">
        <v>8298</v>
      </c>
      <c r="N2133" s="19" t="str">
        <v>tier - 3</v>
      </c>
      <c r="O2133" s="19" t="s">
        <v>8299</v>
      </c>
      <c r="P2133" s="19" t="str">
        <v>R1013</v>
      </c>
      <c r="Q2133" s="19">
        <f ca="1" t="shared" si="366"/>
        <v>24</v>
      </c>
      <c r="R2133" s="29"/>
      <c r="U2133" s="19" t="s">
        <v>8296</v>
      </c>
      <c r="V2133" s="19" t="str">
        <f t="shared" si="372"/>
        <v>Jul</v>
      </c>
      <c r="X2133" s="19">
        <f t="shared" si="373"/>
        <v>1997</v>
      </c>
      <c r="AG2133" s="19" t="s">
        <v>7581</v>
      </c>
      <c r="AH2133" s="19" t="s">
        <v>8336</v>
      </c>
      <c r="AI2133" s="19" t="s">
        <v>8297</v>
      </c>
      <c r="AJ2133" s="19" t="s">
        <v>8297</v>
      </c>
      <c r="AK2133" s="19" t="str">
        <v>tier - 2</v>
      </c>
      <c r="AL2133" s="19" t="str">
        <v>tier - 2</v>
      </c>
      <c r="AT2133" s="19" t="s">
        <v>8330</v>
      </c>
      <c r="AU2133" s="19" t="str">
        <v>R1011</v>
      </c>
      <c r="BD2133" s="39">
        <v>1973</v>
      </c>
      <c r="BE2133" s="19" t="str">
        <f t="shared" si="368"/>
        <v>Dec</v>
      </c>
      <c r="BF2133" s="19">
        <v>16</v>
      </c>
      <c r="BG2133" s="40">
        <f t="shared" si="369"/>
        <v>27014</v>
      </c>
      <c r="BM2133" s="39">
        <v>1992</v>
      </c>
      <c r="BN2133" s="19" t="str">
        <f t="shared" si="370"/>
        <v>Sep</v>
      </c>
      <c r="BO2133" s="19">
        <v>13</v>
      </c>
      <c r="BP2133" s="40">
        <f t="shared" si="367"/>
        <v>33860</v>
      </c>
      <c r="BQ2133" s="19">
        <f ca="1" t="shared" si="371"/>
        <v>33</v>
      </c>
      <c r="BU2133" s="19">
        <v>35547.47</v>
      </c>
      <c r="BV2133" s="41">
        <v>35547.47</v>
      </c>
    </row>
    <row r="2134" spans="1:74">
      <c r="A2134" s="19" t="s">
        <v>7610</v>
      </c>
      <c r="B2134" s="39">
        <v>1978</v>
      </c>
      <c r="C2134" s="19">
        <f t="shared" si="364"/>
        <v>1978</v>
      </c>
      <c r="D2134" s="19" t="s">
        <v>8326</v>
      </c>
      <c r="E2134" s="19" t="str">
        <f t="shared" si="363"/>
        <v>Dec</v>
      </c>
      <c r="F2134" s="19">
        <v>19</v>
      </c>
      <c r="G2134" s="40">
        <f t="shared" si="365"/>
        <v>28843</v>
      </c>
      <c r="H2134" s="19">
        <v>2</v>
      </c>
      <c r="I2134" s="19">
        <v>35701.9</v>
      </c>
      <c r="J2134" s="41">
        <v>35701.9</v>
      </c>
      <c r="K2134" s="19" t="s">
        <v>8297</v>
      </c>
      <c r="L2134" s="19" t="str">
        <v>tier - 2</v>
      </c>
      <c r="M2134" s="19" t="s">
        <v>8302</v>
      </c>
      <c r="N2134" s="19" t="str">
        <v>tier - 1</v>
      </c>
      <c r="O2134" s="19" t="s">
        <v>8330</v>
      </c>
      <c r="P2134" s="19" t="str">
        <v>R1011</v>
      </c>
      <c r="Q2134" s="19">
        <f ca="1" t="shared" si="366"/>
        <v>46</v>
      </c>
      <c r="R2134" s="29"/>
      <c r="U2134" s="19" t="s">
        <v>8310</v>
      </c>
      <c r="V2134" s="19" t="str">
        <f t="shared" si="372"/>
        <v>Sep</v>
      </c>
      <c r="X2134" s="19">
        <f t="shared" si="373"/>
        <v>1988</v>
      </c>
      <c r="AG2134" s="19" t="s">
        <v>7585</v>
      </c>
      <c r="AH2134" s="19" t="s">
        <v>8336</v>
      </c>
      <c r="AI2134" s="19" t="s">
        <v>8297</v>
      </c>
      <c r="AJ2134" s="19" t="s">
        <v>8298</v>
      </c>
      <c r="AK2134" s="19" t="str">
        <v>tier - 2</v>
      </c>
      <c r="AL2134" s="19" t="str">
        <v>tier - 3</v>
      </c>
      <c r="AT2134" s="19" t="s">
        <v>8330</v>
      </c>
      <c r="AU2134" s="19" t="str">
        <v>R1011</v>
      </c>
      <c r="BD2134" s="39">
        <v>1992</v>
      </c>
      <c r="BE2134" s="19" t="str">
        <f t="shared" si="368"/>
        <v>Sep</v>
      </c>
      <c r="BF2134" s="19">
        <v>13</v>
      </c>
      <c r="BG2134" s="40">
        <f t="shared" si="369"/>
        <v>33860</v>
      </c>
      <c r="BM2134" s="39">
        <v>1973</v>
      </c>
      <c r="BN2134" s="19" t="str">
        <f t="shared" si="370"/>
        <v>Oct</v>
      </c>
      <c r="BO2134" s="19">
        <v>27</v>
      </c>
      <c r="BP2134" s="40">
        <f t="shared" si="367"/>
        <v>26964</v>
      </c>
      <c r="BQ2134" s="19">
        <f ca="1" t="shared" si="371"/>
        <v>52</v>
      </c>
      <c r="BU2134" s="19">
        <v>35547.72</v>
      </c>
      <c r="BV2134" s="41">
        <v>35547.72</v>
      </c>
    </row>
    <row r="2135" spans="1:74">
      <c r="A2135" s="19" t="s">
        <v>7614</v>
      </c>
      <c r="B2135" s="39">
        <v>1974</v>
      </c>
      <c r="C2135" s="19">
        <f t="shared" si="364"/>
        <v>1974</v>
      </c>
      <c r="D2135" s="19" t="s">
        <v>8296</v>
      </c>
      <c r="E2135" s="19" t="str">
        <f t="shared" si="363"/>
        <v>Jul</v>
      </c>
      <c r="F2135" s="19">
        <v>15</v>
      </c>
      <c r="G2135" s="40">
        <f t="shared" si="365"/>
        <v>27225</v>
      </c>
      <c r="H2135" s="19">
        <v>0</v>
      </c>
      <c r="I2135" s="19">
        <v>35711.39</v>
      </c>
      <c r="J2135" s="41">
        <v>35711.39</v>
      </c>
      <c r="K2135" s="19" t="s">
        <v>8297</v>
      </c>
      <c r="L2135" s="19" t="str">
        <v>tier - 2</v>
      </c>
      <c r="M2135" s="19" t="s">
        <v>8298</v>
      </c>
      <c r="N2135" s="19" t="str">
        <v>tier - 3</v>
      </c>
      <c r="O2135" s="19" t="s">
        <v>8315</v>
      </c>
      <c r="P2135" s="19" t="str">
        <v>R1012</v>
      </c>
      <c r="Q2135" s="19">
        <f ca="1" t="shared" si="366"/>
        <v>51</v>
      </c>
      <c r="R2135" s="29"/>
      <c r="U2135" s="19" t="s">
        <v>8310</v>
      </c>
      <c r="V2135" s="19" t="str">
        <f t="shared" si="372"/>
        <v>Sep</v>
      </c>
      <c r="X2135" s="19">
        <f t="shared" si="373"/>
        <v>1971</v>
      </c>
      <c r="AG2135" s="19" t="s">
        <v>7589</v>
      </c>
      <c r="AH2135" s="19" t="s">
        <v>8336</v>
      </c>
      <c r="AI2135" s="19" t="s">
        <v>8302</v>
      </c>
      <c r="AJ2135" s="19" t="s">
        <v>8302</v>
      </c>
      <c r="AK2135" s="19" t="str">
        <v>tier - 1</v>
      </c>
      <c r="AL2135" s="19" t="str">
        <v>tier - 1</v>
      </c>
      <c r="AT2135" s="19" t="s">
        <v>8330</v>
      </c>
      <c r="AU2135" s="19" t="str">
        <v>R1011</v>
      </c>
      <c r="BD2135" s="39">
        <v>1973</v>
      </c>
      <c r="BE2135" s="19" t="str">
        <f t="shared" si="368"/>
        <v>Oct</v>
      </c>
      <c r="BF2135" s="19">
        <v>27</v>
      </c>
      <c r="BG2135" s="40">
        <f t="shared" si="369"/>
        <v>26964</v>
      </c>
      <c r="BM2135" s="39">
        <v>1964</v>
      </c>
      <c r="BN2135" s="19" t="str">
        <f t="shared" si="370"/>
        <v>Aug</v>
      </c>
      <c r="BO2135" s="19">
        <v>29</v>
      </c>
      <c r="BP2135" s="40">
        <f t="shared" si="367"/>
        <v>23618</v>
      </c>
      <c r="BQ2135" s="19">
        <f ca="1" t="shared" si="371"/>
        <v>61</v>
      </c>
      <c r="BU2135" s="19">
        <v>35573.26</v>
      </c>
      <c r="BV2135" s="41">
        <v>35573.26</v>
      </c>
    </row>
    <row r="2136" spans="1:74">
      <c r="A2136" s="19" t="s">
        <v>7616</v>
      </c>
      <c r="B2136" s="39">
        <v>1976</v>
      </c>
      <c r="C2136" s="19">
        <f t="shared" si="364"/>
        <v>1976</v>
      </c>
      <c r="D2136" s="19" t="s">
        <v>8329</v>
      </c>
      <c r="E2136" s="19" t="str">
        <f t="shared" si="363"/>
        <v>Oct</v>
      </c>
      <c r="F2136" s="19">
        <v>4</v>
      </c>
      <c r="G2136" s="40">
        <f t="shared" si="365"/>
        <v>28037</v>
      </c>
      <c r="H2136" s="19">
        <v>2</v>
      </c>
      <c r="I2136" s="19">
        <v>35733.96</v>
      </c>
      <c r="J2136" s="41">
        <v>35733.96</v>
      </c>
      <c r="K2136" s="19" t="s">
        <v>8297</v>
      </c>
      <c r="L2136" s="19" t="str">
        <v>tier - 2</v>
      </c>
      <c r="M2136" s="19" t="s">
        <v>8297</v>
      </c>
      <c r="N2136" s="19" t="str">
        <v>tier - 2</v>
      </c>
      <c r="O2136" s="19" t="s">
        <v>8330</v>
      </c>
      <c r="P2136" s="19" t="str">
        <v>R1011</v>
      </c>
      <c r="Q2136" s="19">
        <f ca="1" t="shared" si="366"/>
        <v>49</v>
      </c>
      <c r="R2136" s="29"/>
      <c r="U2136" s="19" t="s">
        <v>8301</v>
      </c>
      <c r="V2136" s="19" t="str">
        <f t="shared" si="372"/>
        <v>Nov</v>
      </c>
      <c r="X2136" s="19">
        <f t="shared" si="373"/>
        <v>1988</v>
      </c>
      <c r="AG2136" s="19" t="s">
        <v>7593</v>
      </c>
      <c r="AH2136" s="19" t="s">
        <v>8336</v>
      </c>
      <c r="AI2136" s="19" t="s">
        <v>8297</v>
      </c>
      <c r="AJ2136" s="19" t="s">
        <v>8302</v>
      </c>
      <c r="AK2136" s="19" t="str">
        <v>tier - 2</v>
      </c>
      <c r="AL2136" s="19" t="str">
        <v>tier - 1</v>
      </c>
      <c r="AT2136" s="19" t="s">
        <v>8330</v>
      </c>
      <c r="AU2136" s="19" t="str">
        <v>R1011</v>
      </c>
      <c r="BD2136" s="39">
        <v>1964</v>
      </c>
      <c r="BE2136" s="19" t="str">
        <f t="shared" si="368"/>
        <v>Aug</v>
      </c>
      <c r="BF2136" s="19">
        <v>29</v>
      </c>
      <c r="BG2136" s="40">
        <f t="shared" si="369"/>
        <v>23618</v>
      </c>
      <c r="BM2136" s="39">
        <v>1971</v>
      </c>
      <c r="BN2136" s="19" t="str">
        <f t="shared" si="370"/>
        <v>Aug</v>
      </c>
      <c r="BO2136" s="19">
        <v>10</v>
      </c>
      <c r="BP2136" s="40">
        <f t="shared" si="367"/>
        <v>26155</v>
      </c>
      <c r="BQ2136" s="19">
        <f ca="1" t="shared" si="371"/>
        <v>54</v>
      </c>
      <c r="BU2136" s="19">
        <v>35583.17</v>
      </c>
      <c r="BV2136" s="41">
        <v>35583.17</v>
      </c>
    </row>
    <row r="2137" spans="1:74">
      <c r="A2137" s="19" t="s">
        <v>7619</v>
      </c>
      <c r="B2137" s="39">
        <v>1992</v>
      </c>
      <c r="C2137" s="19">
        <f t="shared" si="364"/>
        <v>1992</v>
      </c>
      <c r="D2137" s="19" t="s">
        <v>8303</v>
      </c>
      <c r="E2137" s="19" t="str">
        <f t="shared" si="363"/>
        <v>Jun</v>
      </c>
      <c r="F2137" s="19">
        <v>18</v>
      </c>
      <c r="G2137" s="40">
        <f t="shared" si="365"/>
        <v>33773</v>
      </c>
      <c r="H2137" s="19">
        <v>0</v>
      </c>
      <c r="I2137" s="19">
        <v>35883.27</v>
      </c>
      <c r="J2137" s="41">
        <v>35883.27</v>
      </c>
      <c r="K2137" s="19" t="s">
        <v>8297</v>
      </c>
      <c r="L2137" s="19" t="str">
        <v>tier - 2</v>
      </c>
      <c r="M2137" s="19" t="s">
        <v>8302</v>
      </c>
      <c r="N2137" s="19" t="str">
        <v>tier - 1</v>
      </c>
      <c r="O2137" s="19" t="s">
        <v>8330</v>
      </c>
      <c r="P2137" s="19" t="str">
        <v>R1011</v>
      </c>
      <c r="Q2137" s="19">
        <f ca="1" t="shared" si="366"/>
        <v>33</v>
      </c>
      <c r="R2137" s="29"/>
      <c r="U2137" s="19" t="s">
        <v>8326</v>
      </c>
      <c r="V2137" s="19" t="str">
        <f t="shared" si="372"/>
        <v>Dec</v>
      </c>
      <c r="X2137" s="19">
        <f t="shared" si="373"/>
        <v>1973</v>
      </c>
      <c r="AG2137" s="19" t="s">
        <v>7596</v>
      </c>
      <c r="AH2137" s="19" t="s">
        <v>8336</v>
      </c>
      <c r="AI2137" s="19" t="s">
        <v>8302</v>
      </c>
      <c r="AJ2137" s="19" t="s">
        <v>8298</v>
      </c>
      <c r="AK2137" s="19" t="str">
        <v>tier - 1</v>
      </c>
      <c r="AL2137" s="19" t="str">
        <v>tier - 3</v>
      </c>
      <c r="AT2137" s="19" t="s">
        <v>8330</v>
      </c>
      <c r="AU2137" s="19" t="str">
        <v>R1011</v>
      </c>
      <c r="BD2137" s="39">
        <v>1971</v>
      </c>
      <c r="BE2137" s="19" t="str">
        <f t="shared" si="368"/>
        <v>Aug</v>
      </c>
      <c r="BF2137" s="19">
        <v>10</v>
      </c>
      <c r="BG2137" s="40">
        <f t="shared" si="369"/>
        <v>26155</v>
      </c>
      <c r="BM2137" s="39">
        <v>2000</v>
      </c>
      <c r="BN2137" s="19" t="str">
        <f t="shared" si="370"/>
        <v>Oct</v>
      </c>
      <c r="BO2137" s="19">
        <v>13</v>
      </c>
      <c r="BP2137" s="40">
        <f t="shared" si="367"/>
        <v>36812</v>
      </c>
      <c r="BQ2137" s="19">
        <f ca="1" t="shared" si="371"/>
        <v>25</v>
      </c>
      <c r="BU2137" s="19">
        <v>35585.58</v>
      </c>
      <c r="BV2137" s="41">
        <v>35585.58</v>
      </c>
    </row>
    <row r="2138" spans="1:74">
      <c r="A2138" s="19" t="s">
        <v>7623</v>
      </c>
      <c r="B2138" s="39">
        <v>1981</v>
      </c>
      <c r="C2138" s="19">
        <f t="shared" si="364"/>
        <v>1981</v>
      </c>
      <c r="D2138" s="19" t="s">
        <v>8301</v>
      </c>
      <c r="E2138" s="19" t="str">
        <f t="shared" si="363"/>
        <v>Nov</v>
      </c>
      <c r="F2138" s="19">
        <v>22</v>
      </c>
      <c r="G2138" s="40">
        <f t="shared" si="365"/>
        <v>29912</v>
      </c>
      <c r="H2138" s="19">
        <v>1</v>
      </c>
      <c r="I2138" s="19">
        <v>35952.65</v>
      </c>
      <c r="J2138" s="41">
        <v>35952.65</v>
      </c>
      <c r="K2138" s="19" t="s">
        <v>8302</v>
      </c>
      <c r="L2138" s="19" t="str">
        <v>tier - 1</v>
      </c>
      <c r="M2138" s="19" t="s">
        <v>8298</v>
      </c>
      <c r="N2138" s="19" t="str">
        <v>tier - 3</v>
      </c>
      <c r="O2138" s="19" t="s">
        <v>8330</v>
      </c>
      <c r="P2138" s="19" t="str">
        <v>R1011</v>
      </c>
      <c r="Q2138" s="19">
        <f ca="1" t="shared" si="366"/>
        <v>43</v>
      </c>
      <c r="R2138" s="29"/>
      <c r="U2138" s="19" t="s">
        <v>8310</v>
      </c>
      <c r="V2138" s="19" t="str">
        <f t="shared" si="372"/>
        <v>Sep</v>
      </c>
      <c r="X2138" s="19">
        <f t="shared" si="373"/>
        <v>1992</v>
      </c>
      <c r="AG2138" s="19" t="s">
        <v>7600</v>
      </c>
      <c r="AH2138" s="19" t="s">
        <v>8336</v>
      </c>
      <c r="AI2138" s="19" t="s">
        <v>8302</v>
      </c>
      <c r="AJ2138" s="19" t="s">
        <v>8297</v>
      </c>
      <c r="AK2138" s="19" t="str">
        <v>tier - 1</v>
      </c>
      <c r="AL2138" s="19" t="str">
        <v>tier - 2</v>
      </c>
      <c r="AT2138" s="19" t="s">
        <v>8330</v>
      </c>
      <c r="AU2138" s="19" t="str">
        <v>R1011</v>
      </c>
      <c r="BD2138" s="39">
        <v>2000</v>
      </c>
      <c r="BE2138" s="19" t="str">
        <f t="shared" si="368"/>
        <v>Oct</v>
      </c>
      <c r="BF2138" s="19">
        <v>13</v>
      </c>
      <c r="BG2138" s="40">
        <f t="shared" si="369"/>
        <v>36812</v>
      </c>
      <c r="BM2138" s="39">
        <v>2000</v>
      </c>
      <c r="BN2138" s="19" t="str">
        <f t="shared" si="370"/>
        <v>Nov</v>
      </c>
      <c r="BO2138" s="19">
        <v>19</v>
      </c>
      <c r="BP2138" s="40">
        <f t="shared" si="367"/>
        <v>36849</v>
      </c>
      <c r="BQ2138" s="19">
        <f ca="1" t="shared" si="371"/>
        <v>24</v>
      </c>
      <c r="BU2138" s="19">
        <v>35585.58</v>
      </c>
      <c r="BV2138" s="41">
        <v>35585.58</v>
      </c>
    </row>
    <row r="2139" spans="1:74">
      <c r="A2139" s="19" t="s">
        <v>7626</v>
      </c>
      <c r="B2139" s="39">
        <v>1999</v>
      </c>
      <c r="C2139" s="19">
        <f t="shared" si="364"/>
        <v>1999</v>
      </c>
      <c r="D2139" s="19" t="s">
        <v>8310</v>
      </c>
      <c r="E2139" s="19" t="str">
        <f t="shared" si="363"/>
        <v>Sep</v>
      </c>
      <c r="F2139" s="19">
        <v>4</v>
      </c>
      <c r="G2139" s="40">
        <f t="shared" si="365"/>
        <v>36407</v>
      </c>
      <c r="H2139" s="19">
        <v>2</v>
      </c>
      <c r="I2139" s="19">
        <v>36021.01</v>
      </c>
      <c r="J2139" s="41">
        <v>36021.01</v>
      </c>
      <c r="K2139" s="19" t="s">
        <v>8297</v>
      </c>
      <c r="L2139" s="19" t="str">
        <v>tier - 2</v>
      </c>
      <c r="M2139" s="19" t="s">
        <v>8298</v>
      </c>
      <c r="N2139" s="19" t="str">
        <v>tier - 3</v>
      </c>
      <c r="O2139" s="19" t="s">
        <v>8299</v>
      </c>
      <c r="P2139" s="19" t="str">
        <v>R1013</v>
      </c>
      <c r="Q2139" s="19">
        <f ca="1" t="shared" si="366"/>
        <v>26</v>
      </c>
      <c r="R2139" s="29"/>
      <c r="U2139" s="19" t="s">
        <v>8329</v>
      </c>
      <c r="V2139" s="19" t="str">
        <f t="shared" si="372"/>
        <v>Oct</v>
      </c>
      <c r="X2139" s="19">
        <f t="shared" si="373"/>
        <v>1973</v>
      </c>
      <c r="AG2139" s="19" t="s">
        <v>7603</v>
      </c>
      <c r="AH2139" s="19" t="s">
        <v>8336</v>
      </c>
      <c r="AI2139" s="19" t="s">
        <v>8297</v>
      </c>
      <c r="AJ2139" s="19" t="s">
        <v>8298</v>
      </c>
      <c r="AK2139" s="19" t="str">
        <v>tier - 2</v>
      </c>
      <c r="AL2139" s="19" t="str">
        <v>tier - 3</v>
      </c>
      <c r="AT2139" s="19" t="s">
        <v>8330</v>
      </c>
      <c r="AU2139" s="19" t="str">
        <v>R1011</v>
      </c>
      <c r="BD2139" s="39">
        <v>2000</v>
      </c>
      <c r="BE2139" s="19" t="str">
        <f t="shared" si="368"/>
        <v>Nov</v>
      </c>
      <c r="BF2139" s="19">
        <v>19</v>
      </c>
      <c r="BG2139" s="40">
        <f t="shared" si="369"/>
        <v>36849</v>
      </c>
      <c r="BM2139" s="39">
        <v>2000</v>
      </c>
      <c r="BN2139" s="19" t="str">
        <f t="shared" si="370"/>
        <v>Dec</v>
      </c>
      <c r="BO2139" s="19">
        <v>17</v>
      </c>
      <c r="BP2139" s="40">
        <f t="shared" si="367"/>
        <v>36877</v>
      </c>
      <c r="BQ2139" s="19">
        <f ca="1" t="shared" si="371"/>
        <v>24</v>
      </c>
      <c r="BU2139" s="19">
        <v>35595.59</v>
      </c>
      <c r="BV2139" s="41">
        <v>35595.59</v>
      </c>
    </row>
    <row r="2140" spans="1:74">
      <c r="A2140" s="19" t="s">
        <v>7629</v>
      </c>
      <c r="B2140" s="39">
        <v>1963</v>
      </c>
      <c r="C2140" s="19">
        <f t="shared" si="364"/>
        <v>1963</v>
      </c>
      <c r="D2140" s="19" t="s">
        <v>8296</v>
      </c>
      <c r="E2140" s="19" t="str">
        <f t="shared" si="363"/>
        <v>Jul</v>
      </c>
      <c r="F2140" s="19">
        <v>22</v>
      </c>
      <c r="G2140" s="40">
        <f t="shared" si="365"/>
        <v>23214</v>
      </c>
      <c r="H2140" s="19">
        <v>0</v>
      </c>
      <c r="I2140" s="19">
        <v>36074.34</v>
      </c>
      <c r="J2140" s="41">
        <v>36074.34</v>
      </c>
      <c r="K2140" s="19" t="s">
        <v>8297</v>
      </c>
      <c r="L2140" s="19" t="str">
        <v>tier - 2</v>
      </c>
      <c r="M2140" s="19" t="s">
        <v>8302</v>
      </c>
      <c r="N2140" s="19" t="str">
        <v>tier - 1</v>
      </c>
      <c r="O2140" s="19" t="s">
        <v>8330</v>
      </c>
      <c r="P2140" s="19" t="str">
        <v>R1011</v>
      </c>
      <c r="Q2140" s="19">
        <f ca="1" t="shared" si="366"/>
        <v>62</v>
      </c>
      <c r="R2140" s="29"/>
      <c r="U2140" s="19" t="s">
        <v>8328</v>
      </c>
      <c r="V2140" s="19" t="str">
        <f t="shared" si="372"/>
        <v>Aug</v>
      </c>
      <c r="X2140" s="19">
        <f t="shared" si="373"/>
        <v>1964</v>
      </c>
      <c r="AG2140" s="19" t="s">
        <v>7607</v>
      </c>
      <c r="AH2140" s="19" t="s">
        <v>8336</v>
      </c>
      <c r="AI2140" s="19" t="s">
        <v>8297</v>
      </c>
      <c r="AJ2140" s="19" t="s">
        <v>8298</v>
      </c>
      <c r="AK2140" s="19" t="str">
        <v>tier - 2</v>
      </c>
      <c r="AL2140" s="19" t="str">
        <v>tier - 3</v>
      </c>
      <c r="AT2140" s="19" t="s">
        <v>8299</v>
      </c>
      <c r="AU2140" s="19" t="str">
        <v>R1013</v>
      </c>
      <c r="BD2140" s="39">
        <v>2000</v>
      </c>
      <c r="BE2140" s="19" t="str">
        <f t="shared" si="368"/>
        <v>Dec</v>
      </c>
      <c r="BF2140" s="19">
        <v>17</v>
      </c>
      <c r="BG2140" s="40">
        <f t="shared" si="369"/>
        <v>36877</v>
      </c>
      <c r="BM2140" s="39">
        <v>1978</v>
      </c>
      <c r="BN2140" s="19" t="str">
        <f t="shared" si="370"/>
        <v>Dec</v>
      </c>
      <c r="BO2140" s="19">
        <v>19</v>
      </c>
      <c r="BP2140" s="40">
        <f t="shared" si="367"/>
        <v>28843</v>
      </c>
      <c r="BQ2140" s="19">
        <f ca="1" t="shared" si="371"/>
        <v>46</v>
      </c>
      <c r="BU2140" s="19">
        <v>35701.9</v>
      </c>
      <c r="BV2140" s="41">
        <v>35701.9</v>
      </c>
    </row>
    <row r="2141" spans="1:74">
      <c r="A2141" s="19" t="s">
        <v>7633</v>
      </c>
      <c r="B2141" s="39">
        <v>1996</v>
      </c>
      <c r="C2141" s="19">
        <f t="shared" si="364"/>
        <v>1996</v>
      </c>
      <c r="D2141" s="19" t="s">
        <v>8328</v>
      </c>
      <c r="E2141" s="19" t="str">
        <f t="shared" si="363"/>
        <v>Aug</v>
      </c>
      <c r="F2141" s="19">
        <v>20</v>
      </c>
      <c r="G2141" s="40">
        <f t="shared" si="365"/>
        <v>35297</v>
      </c>
      <c r="H2141" s="19">
        <v>2</v>
      </c>
      <c r="I2141" s="19">
        <v>36085.22</v>
      </c>
      <c r="J2141" s="41">
        <v>36085.22</v>
      </c>
      <c r="K2141" s="19" t="s">
        <v>8302</v>
      </c>
      <c r="L2141" s="19" t="str">
        <v>tier - 1</v>
      </c>
      <c r="M2141" s="19" t="s">
        <v>8302</v>
      </c>
      <c r="N2141" s="19" t="str">
        <v>tier - 1</v>
      </c>
      <c r="O2141" s="19" t="s">
        <v>8330</v>
      </c>
      <c r="P2141" s="19" t="str">
        <v>R1011</v>
      </c>
      <c r="Q2141" s="19">
        <f ca="1" t="shared" si="366"/>
        <v>29</v>
      </c>
      <c r="R2141" s="29"/>
      <c r="U2141" s="19" t="s">
        <v>8328</v>
      </c>
      <c r="V2141" s="19" t="str">
        <f t="shared" si="372"/>
        <v>Aug</v>
      </c>
      <c r="X2141" s="19">
        <f t="shared" si="373"/>
        <v>1971</v>
      </c>
      <c r="AG2141" s="19" t="s">
        <v>7610</v>
      </c>
      <c r="AH2141" s="19" t="s">
        <v>8336</v>
      </c>
      <c r="AI2141" s="19" t="s">
        <v>8297</v>
      </c>
      <c r="AJ2141" s="19" t="s">
        <v>8302</v>
      </c>
      <c r="AK2141" s="19" t="str">
        <v>tier - 2</v>
      </c>
      <c r="AL2141" s="19" t="str">
        <v>tier - 1</v>
      </c>
      <c r="AT2141" s="19" t="s">
        <v>8330</v>
      </c>
      <c r="AU2141" s="19" t="str">
        <v>R1011</v>
      </c>
      <c r="BD2141" s="39">
        <v>1978</v>
      </c>
      <c r="BE2141" s="19" t="str">
        <f t="shared" si="368"/>
        <v>Dec</v>
      </c>
      <c r="BF2141" s="19">
        <v>19</v>
      </c>
      <c r="BG2141" s="40">
        <f t="shared" si="369"/>
        <v>28843</v>
      </c>
      <c r="BM2141" s="39">
        <v>1974</v>
      </c>
      <c r="BN2141" s="19" t="str">
        <f t="shared" si="370"/>
        <v>Jul</v>
      </c>
      <c r="BO2141" s="19">
        <v>15</v>
      </c>
      <c r="BP2141" s="40">
        <f t="shared" si="367"/>
        <v>27225</v>
      </c>
      <c r="BQ2141" s="19">
        <f ca="1" t="shared" si="371"/>
        <v>51</v>
      </c>
      <c r="BU2141" s="19">
        <v>35711.39</v>
      </c>
      <c r="BV2141" s="41">
        <v>35711.39</v>
      </c>
    </row>
    <row r="2142" spans="1:74">
      <c r="A2142" s="19" t="s">
        <v>7636</v>
      </c>
      <c r="B2142" s="39">
        <v>1979</v>
      </c>
      <c r="C2142" s="19">
        <f t="shared" si="364"/>
        <v>1979</v>
      </c>
      <c r="D2142" s="19" t="s">
        <v>8301</v>
      </c>
      <c r="E2142" s="19" t="str">
        <f t="shared" si="363"/>
        <v>Nov</v>
      </c>
      <c r="F2142" s="19">
        <v>4</v>
      </c>
      <c r="G2142" s="40">
        <f t="shared" si="365"/>
        <v>29163</v>
      </c>
      <c r="H2142" s="19">
        <v>2</v>
      </c>
      <c r="I2142" s="19">
        <v>36090.49</v>
      </c>
      <c r="J2142" s="41">
        <v>36090.49</v>
      </c>
      <c r="K2142" s="19" t="s">
        <v>8297</v>
      </c>
      <c r="L2142" s="19" t="str">
        <v>tier - 2</v>
      </c>
      <c r="M2142" s="19" t="s">
        <v>8297</v>
      </c>
      <c r="N2142" s="19" t="str">
        <v>tier - 2</v>
      </c>
      <c r="O2142" s="19" t="s">
        <v>8330</v>
      </c>
      <c r="P2142" s="19" t="str">
        <v>R1011</v>
      </c>
      <c r="Q2142" s="19">
        <f ca="1" t="shared" si="366"/>
        <v>46</v>
      </c>
      <c r="R2142" s="29"/>
      <c r="U2142" s="19" t="s">
        <v>8329</v>
      </c>
      <c r="V2142" s="19" t="str">
        <f t="shared" si="372"/>
        <v>Oct</v>
      </c>
      <c r="X2142" s="19">
        <f t="shared" si="373"/>
        <v>2000</v>
      </c>
      <c r="AG2142" s="19" t="s">
        <v>7614</v>
      </c>
      <c r="AH2142" s="19" t="s">
        <v>8336</v>
      </c>
      <c r="AI2142" s="19" t="s">
        <v>8297</v>
      </c>
      <c r="AJ2142" s="19" t="s">
        <v>8298</v>
      </c>
      <c r="AK2142" s="19" t="str">
        <v>tier - 2</v>
      </c>
      <c r="AL2142" s="19" t="str">
        <v>tier - 3</v>
      </c>
      <c r="AT2142" s="19" t="s">
        <v>8315</v>
      </c>
      <c r="AU2142" s="19" t="str">
        <v>R1012</v>
      </c>
      <c r="BD2142" s="39">
        <v>1974</v>
      </c>
      <c r="BE2142" s="19" t="str">
        <f t="shared" si="368"/>
        <v>Jul</v>
      </c>
      <c r="BF2142" s="19">
        <v>15</v>
      </c>
      <c r="BG2142" s="40">
        <f t="shared" si="369"/>
        <v>27225</v>
      </c>
      <c r="BM2142" s="39">
        <v>1976</v>
      </c>
      <c r="BN2142" s="19" t="str">
        <f t="shared" si="370"/>
        <v>Oct</v>
      </c>
      <c r="BO2142" s="19">
        <v>4</v>
      </c>
      <c r="BP2142" s="40">
        <f t="shared" si="367"/>
        <v>28037</v>
      </c>
      <c r="BQ2142" s="19">
        <f ca="1" t="shared" si="371"/>
        <v>49</v>
      </c>
      <c r="BU2142" s="19">
        <v>35733.96</v>
      </c>
      <c r="BV2142" s="41">
        <v>35733.96</v>
      </c>
    </row>
    <row r="2143" spans="1:74">
      <c r="A2143" s="19" t="s">
        <v>7639</v>
      </c>
      <c r="B2143" s="39">
        <v>1997</v>
      </c>
      <c r="C2143" s="19">
        <f t="shared" si="364"/>
        <v>1997</v>
      </c>
      <c r="D2143" s="19" t="s">
        <v>8303</v>
      </c>
      <c r="E2143" s="19" t="str">
        <f t="shared" si="363"/>
        <v>Jun</v>
      </c>
      <c r="F2143" s="19">
        <v>12</v>
      </c>
      <c r="G2143" s="40">
        <f t="shared" si="365"/>
        <v>35593</v>
      </c>
      <c r="H2143" s="19">
        <v>2</v>
      </c>
      <c r="I2143" s="19">
        <v>36124.57</v>
      </c>
      <c r="J2143" s="41">
        <v>36124.57</v>
      </c>
      <c r="K2143" s="19" t="s">
        <v>8302</v>
      </c>
      <c r="L2143" s="19" t="str">
        <v>tier - 1</v>
      </c>
      <c r="M2143" s="19" t="s">
        <v>8298</v>
      </c>
      <c r="N2143" s="19" t="str">
        <v>tier - 3</v>
      </c>
      <c r="O2143" s="19" t="s">
        <v>8299</v>
      </c>
      <c r="P2143" s="19" t="str">
        <v>R1013</v>
      </c>
      <c r="Q2143" s="19">
        <f ca="1" t="shared" si="366"/>
        <v>28</v>
      </c>
      <c r="R2143" s="29"/>
      <c r="U2143" s="19" t="s">
        <v>8301</v>
      </c>
      <c r="V2143" s="19" t="str">
        <f t="shared" si="372"/>
        <v>Nov</v>
      </c>
      <c r="X2143" s="19">
        <f t="shared" si="373"/>
        <v>2000</v>
      </c>
      <c r="AG2143" s="19" t="s">
        <v>7616</v>
      </c>
      <c r="AH2143" s="19" t="s">
        <v>8336</v>
      </c>
      <c r="AI2143" s="19" t="s">
        <v>8297</v>
      </c>
      <c r="AJ2143" s="19" t="s">
        <v>8297</v>
      </c>
      <c r="AK2143" s="19" t="str">
        <v>tier - 2</v>
      </c>
      <c r="AL2143" s="19" t="str">
        <v>tier - 2</v>
      </c>
      <c r="AT2143" s="19" t="s">
        <v>8330</v>
      </c>
      <c r="AU2143" s="19" t="str">
        <v>R1011</v>
      </c>
      <c r="BD2143" s="39">
        <v>1976</v>
      </c>
      <c r="BE2143" s="19" t="str">
        <f t="shared" si="368"/>
        <v>Oct</v>
      </c>
      <c r="BF2143" s="19">
        <v>4</v>
      </c>
      <c r="BG2143" s="40">
        <f t="shared" si="369"/>
        <v>28037</v>
      </c>
      <c r="BM2143" s="39">
        <v>1992</v>
      </c>
      <c r="BN2143" s="19" t="str">
        <f t="shared" si="370"/>
        <v>Jun</v>
      </c>
      <c r="BO2143" s="19">
        <v>18</v>
      </c>
      <c r="BP2143" s="40">
        <f t="shared" si="367"/>
        <v>33773</v>
      </c>
      <c r="BQ2143" s="19">
        <f ca="1" t="shared" si="371"/>
        <v>33</v>
      </c>
      <c r="BU2143" s="19">
        <v>35883.27</v>
      </c>
      <c r="BV2143" s="41">
        <v>35883.27</v>
      </c>
    </row>
    <row r="2144" spans="1:74">
      <c r="A2144" s="19" t="s">
        <v>7642</v>
      </c>
      <c r="B2144" s="39">
        <v>2004</v>
      </c>
      <c r="C2144" s="19">
        <f t="shared" si="364"/>
        <v>2004</v>
      </c>
      <c r="D2144" s="19" t="s">
        <v>8328</v>
      </c>
      <c r="E2144" s="19" t="str">
        <f t="shared" si="363"/>
        <v>Aug</v>
      </c>
      <c r="F2144" s="19">
        <v>30</v>
      </c>
      <c r="G2144" s="40">
        <f t="shared" si="365"/>
        <v>38229</v>
      </c>
      <c r="H2144" s="19">
        <v>0</v>
      </c>
      <c r="I2144" s="19">
        <v>36149.48</v>
      </c>
      <c r="J2144" s="41">
        <v>36149.48</v>
      </c>
      <c r="K2144" s="19" t="s">
        <v>8297</v>
      </c>
      <c r="L2144" s="19" t="str">
        <v>tier - 2</v>
      </c>
      <c r="M2144" s="19" t="s">
        <v>8297</v>
      </c>
      <c r="N2144" s="19" t="str">
        <v>tier - 2</v>
      </c>
      <c r="O2144" s="19" t="s">
        <v>8299</v>
      </c>
      <c r="P2144" s="19" t="str">
        <v>R1013</v>
      </c>
      <c r="Q2144" s="19">
        <f ca="1" t="shared" si="366"/>
        <v>21</v>
      </c>
      <c r="R2144" s="29"/>
      <c r="U2144" s="19" t="s">
        <v>8326</v>
      </c>
      <c r="V2144" s="19" t="str">
        <f t="shared" si="372"/>
        <v>Dec</v>
      </c>
      <c r="X2144" s="19">
        <f t="shared" si="373"/>
        <v>2000</v>
      </c>
      <c r="AG2144" s="19" t="s">
        <v>7619</v>
      </c>
      <c r="AH2144" s="19" t="s">
        <v>8336</v>
      </c>
      <c r="AI2144" s="19" t="s">
        <v>8297</v>
      </c>
      <c r="AJ2144" s="19" t="s">
        <v>8302</v>
      </c>
      <c r="AK2144" s="19" t="str">
        <v>tier - 2</v>
      </c>
      <c r="AL2144" s="19" t="str">
        <v>tier - 1</v>
      </c>
      <c r="AT2144" s="19" t="s">
        <v>8330</v>
      </c>
      <c r="AU2144" s="19" t="str">
        <v>R1011</v>
      </c>
      <c r="BD2144" s="39">
        <v>1992</v>
      </c>
      <c r="BE2144" s="19" t="str">
        <f t="shared" si="368"/>
        <v>Jun</v>
      </c>
      <c r="BF2144" s="19">
        <v>18</v>
      </c>
      <c r="BG2144" s="40">
        <f t="shared" si="369"/>
        <v>33773</v>
      </c>
      <c r="BM2144" s="39">
        <v>1981</v>
      </c>
      <c r="BN2144" s="19" t="str">
        <f t="shared" si="370"/>
        <v>Nov</v>
      </c>
      <c r="BO2144" s="19">
        <v>22</v>
      </c>
      <c r="BP2144" s="40">
        <f t="shared" si="367"/>
        <v>29912</v>
      </c>
      <c r="BQ2144" s="19">
        <f ca="1" t="shared" si="371"/>
        <v>43</v>
      </c>
      <c r="BU2144" s="19">
        <v>35952.65</v>
      </c>
      <c r="BV2144" s="41">
        <v>35952.65</v>
      </c>
    </row>
    <row r="2145" spans="1:74">
      <c r="A2145" s="19" t="s">
        <v>7646</v>
      </c>
      <c r="B2145" s="39">
        <v>1974</v>
      </c>
      <c r="C2145" s="19">
        <f t="shared" si="364"/>
        <v>1974</v>
      </c>
      <c r="D2145" s="19" t="s">
        <v>8326</v>
      </c>
      <c r="E2145" s="19" t="str">
        <f t="shared" si="363"/>
        <v>Dec</v>
      </c>
      <c r="F2145" s="19">
        <v>6</v>
      </c>
      <c r="G2145" s="40">
        <f t="shared" si="365"/>
        <v>27369</v>
      </c>
      <c r="H2145" s="19">
        <v>0</v>
      </c>
      <c r="I2145" s="19">
        <v>36182.87</v>
      </c>
      <c r="J2145" s="41">
        <v>36182.87</v>
      </c>
      <c r="K2145" s="19" t="s">
        <v>8297</v>
      </c>
      <c r="L2145" s="19" t="str">
        <v>tier - 2</v>
      </c>
      <c r="M2145" s="19" t="s">
        <v>8298</v>
      </c>
      <c r="N2145" s="19" t="str">
        <v>tier - 3</v>
      </c>
      <c r="O2145" s="19" t="s">
        <v>8315</v>
      </c>
      <c r="P2145" s="19" t="str">
        <v>R1012</v>
      </c>
      <c r="Q2145" s="19">
        <f ca="1" t="shared" si="366"/>
        <v>50</v>
      </c>
      <c r="R2145" s="29"/>
      <c r="U2145" s="19" t="s">
        <v>8326</v>
      </c>
      <c r="V2145" s="19" t="str">
        <f t="shared" si="372"/>
        <v>Dec</v>
      </c>
      <c r="X2145" s="19">
        <f t="shared" si="373"/>
        <v>1978</v>
      </c>
      <c r="AG2145" s="19" t="s">
        <v>7623</v>
      </c>
      <c r="AH2145" s="19" t="s">
        <v>8336</v>
      </c>
      <c r="AI2145" s="19" t="s">
        <v>8302</v>
      </c>
      <c r="AJ2145" s="19" t="s">
        <v>8298</v>
      </c>
      <c r="AK2145" s="19" t="str">
        <v>tier - 1</v>
      </c>
      <c r="AL2145" s="19" t="str">
        <v>tier - 3</v>
      </c>
      <c r="AT2145" s="19" t="s">
        <v>8330</v>
      </c>
      <c r="AU2145" s="19" t="str">
        <v>R1011</v>
      </c>
      <c r="BD2145" s="39">
        <v>1981</v>
      </c>
      <c r="BE2145" s="19" t="str">
        <f t="shared" si="368"/>
        <v>Nov</v>
      </c>
      <c r="BF2145" s="19">
        <v>22</v>
      </c>
      <c r="BG2145" s="40">
        <f t="shared" si="369"/>
        <v>29912</v>
      </c>
      <c r="BM2145" s="39">
        <v>1999</v>
      </c>
      <c r="BN2145" s="19" t="str">
        <f t="shared" si="370"/>
        <v>Sep</v>
      </c>
      <c r="BO2145" s="19">
        <v>4</v>
      </c>
      <c r="BP2145" s="40">
        <f t="shared" si="367"/>
        <v>36407</v>
      </c>
      <c r="BQ2145" s="19">
        <f ca="1" t="shared" si="371"/>
        <v>26</v>
      </c>
      <c r="BU2145" s="19">
        <v>36021.01</v>
      </c>
      <c r="BV2145" s="41">
        <v>36021.01</v>
      </c>
    </row>
    <row r="2146" spans="1:74">
      <c r="A2146" s="19" t="s">
        <v>7649</v>
      </c>
      <c r="B2146" s="39">
        <v>1999</v>
      </c>
      <c r="C2146" s="19">
        <f t="shared" si="364"/>
        <v>1999</v>
      </c>
      <c r="D2146" s="19" t="s">
        <v>8329</v>
      </c>
      <c r="E2146" s="19" t="str">
        <f t="shared" si="363"/>
        <v>Oct</v>
      </c>
      <c r="F2146" s="19">
        <v>1</v>
      </c>
      <c r="G2146" s="40">
        <f t="shared" si="365"/>
        <v>36434</v>
      </c>
      <c r="H2146" s="19">
        <v>3</v>
      </c>
      <c r="I2146" s="19">
        <v>36189.1</v>
      </c>
      <c r="J2146" s="41">
        <v>36189.1</v>
      </c>
      <c r="K2146" s="19" t="s">
        <v>8302</v>
      </c>
      <c r="L2146" s="19" t="str">
        <v>tier - 1</v>
      </c>
      <c r="M2146" s="19" t="s">
        <v>8298</v>
      </c>
      <c r="N2146" s="19" t="str">
        <v>tier - 3</v>
      </c>
      <c r="O2146" s="19" t="s">
        <v>8333</v>
      </c>
      <c r="P2146" s="19" t="str">
        <v>R1016</v>
      </c>
      <c r="Q2146" s="19">
        <f ca="1" t="shared" si="366"/>
        <v>26</v>
      </c>
      <c r="R2146" s="29"/>
      <c r="U2146" s="19" t="s">
        <v>8296</v>
      </c>
      <c r="V2146" s="19" t="str">
        <f t="shared" si="372"/>
        <v>Jul</v>
      </c>
      <c r="X2146" s="19">
        <f t="shared" si="373"/>
        <v>1974</v>
      </c>
      <c r="AG2146" s="19" t="s">
        <v>7626</v>
      </c>
      <c r="AH2146" s="19" t="s">
        <v>8336</v>
      </c>
      <c r="AI2146" s="19" t="s">
        <v>8297</v>
      </c>
      <c r="AJ2146" s="19" t="s">
        <v>8298</v>
      </c>
      <c r="AK2146" s="19" t="str">
        <v>tier - 2</v>
      </c>
      <c r="AL2146" s="19" t="str">
        <v>tier - 3</v>
      </c>
      <c r="AT2146" s="19" t="s">
        <v>8299</v>
      </c>
      <c r="AU2146" s="19" t="str">
        <v>R1013</v>
      </c>
      <c r="BD2146" s="39">
        <v>1999</v>
      </c>
      <c r="BE2146" s="19" t="str">
        <f t="shared" si="368"/>
        <v>Sep</v>
      </c>
      <c r="BF2146" s="19">
        <v>4</v>
      </c>
      <c r="BG2146" s="40">
        <f t="shared" si="369"/>
        <v>36407</v>
      </c>
      <c r="BM2146" s="39">
        <v>1963</v>
      </c>
      <c r="BN2146" s="19" t="str">
        <f t="shared" si="370"/>
        <v>Jul</v>
      </c>
      <c r="BO2146" s="19">
        <v>22</v>
      </c>
      <c r="BP2146" s="40">
        <f t="shared" si="367"/>
        <v>23214</v>
      </c>
      <c r="BQ2146" s="19">
        <f ca="1" t="shared" si="371"/>
        <v>62</v>
      </c>
      <c r="BU2146" s="19">
        <v>36074.34</v>
      </c>
      <c r="BV2146" s="41">
        <v>36074.34</v>
      </c>
    </row>
    <row r="2147" spans="1:74">
      <c r="A2147" s="19" t="s">
        <v>7652</v>
      </c>
      <c r="B2147" s="39">
        <v>1993</v>
      </c>
      <c r="C2147" s="19">
        <f t="shared" si="364"/>
        <v>1993</v>
      </c>
      <c r="D2147" s="19" t="s">
        <v>8326</v>
      </c>
      <c r="E2147" s="19" t="str">
        <f t="shared" si="363"/>
        <v>Dec</v>
      </c>
      <c r="F2147" s="19">
        <v>28</v>
      </c>
      <c r="G2147" s="40">
        <f t="shared" si="365"/>
        <v>34331</v>
      </c>
      <c r="H2147" s="19">
        <v>0</v>
      </c>
      <c r="I2147" s="19">
        <v>36197.7</v>
      </c>
      <c r="J2147" s="41">
        <v>36197.7</v>
      </c>
      <c r="K2147" s="19" t="s">
        <v>8302</v>
      </c>
      <c r="L2147" s="19" t="str">
        <v>tier - 1</v>
      </c>
      <c r="M2147" s="19" t="s">
        <v>8298</v>
      </c>
      <c r="N2147" s="19" t="str">
        <v>tier - 3</v>
      </c>
      <c r="O2147" s="19" t="s">
        <v>8330</v>
      </c>
      <c r="P2147" s="19" t="str">
        <v>R1011</v>
      </c>
      <c r="Q2147" s="19">
        <f ca="1" t="shared" si="366"/>
        <v>31</v>
      </c>
      <c r="R2147" s="29"/>
      <c r="U2147" s="19" t="s">
        <v>8329</v>
      </c>
      <c r="V2147" s="19" t="str">
        <f t="shared" si="372"/>
        <v>Oct</v>
      </c>
      <c r="X2147" s="19">
        <f t="shared" si="373"/>
        <v>1976</v>
      </c>
      <c r="AG2147" s="19" t="s">
        <v>7629</v>
      </c>
      <c r="AH2147" s="19" t="s">
        <v>8336</v>
      </c>
      <c r="AI2147" s="19" t="s">
        <v>8297</v>
      </c>
      <c r="AJ2147" s="19" t="s">
        <v>8302</v>
      </c>
      <c r="AK2147" s="19" t="str">
        <v>tier - 2</v>
      </c>
      <c r="AL2147" s="19" t="str">
        <v>tier - 1</v>
      </c>
      <c r="AT2147" s="19" t="s">
        <v>8330</v>
      </c>
      <c r="AU2147" s="19" t="str">
        <v>R1011</v>
      </c>
      <c r="BD2147" s="39">
        <v>1963</v>
      </c>
      <c r="BE2147" s="19" t="str">
        <f t="shared" si="368"/>
        <v>Jul</v>
      </c>
      <c r="BF2147" s="19">
        <v>22</v>
      </c>
      <c r="BG2147" s="40">
        <f t="shared" si="369"/>
        <v>23214</v>
      </c>
      <c r="BM2147" s="39">
        <v>1996</v>
      </c>
      <c r="BN2147" s="19" t="str">
        <f t="shared" si="370"/>
        <v>Aug</v>
      </c>
      <c r="BO2147" s="19">
        <v>20</v>
      </c>
      <c r="BP2147" s="40">
        <f t="shared" si="367"/>
        <v>35297</v>
      </c>
      <c r="BQ2147" s="19">
        <f ca="1" t="shared" si="371"/>
        <v>29</v>
      </c>
      <c r="BU2147" s="19">
        <v>36085.22</v>
      </c>
      <c r="BV2147" s="41">
        <v>36085.22</v>
      </c>
    </row>
    <row r="2148" spans="1:74">
      <c r="A2148" s="19" t="s">
        <v>7656</v>
      </c>
      <c r="B2148" s="39">
        <v>2003</v>
      </c>
      <c r="C2148" s="19">
        <f t="shared" si="364"/>
        <v>2003</v>
      </c>
      <c r="D2148" s="19" t="s">
        <v>8310</v>
      </c>
      <c r="E2148" s="19" t="str">
        <f t="shared" si="363"/>
        <v>Sep</v>
      </c>
      <c r="F2148" s="19">
        <v>5</v>
      </c>
      <c r="G2148" s="40">
        <f t="shared" si="365"/>
        <v>37869</v>
      </c>
      <c r="H2148" s="19">
        <v>0</v>
      </c>
      <c r="I2148" s="19">
        <v>36219.41</v>
      </c>
      <c r="J2148" s="41">
        <v>36219.41</v>
      </c>
      <c r="K2148" s="19" t="s">
        <v>8302</v>
      </c>
      <c r="L2148" s="19" t="str">
        <v>tier - 1</v>
      </c>
      <c r="M2148" s="19" t="s">
        <v>8302</v>
      </c>
      <c r="N2148" s="19" t="str">
        <v>tier - 1</v>
      </c>
      <c r="O2148" s="19" t="s">
        <v>8315</v>
      </c>
      <c r="P2148" s="19" t="str">
        <v>R1012</v>
      </c>
      <c r="Q2148" s="19">
        <f ca="1" t="shared" si="366"/>
        <v>22</v>
      </c>
      <c r="R2148" s="29"/>
      <c r="U2148" s="19" t="s">
        <v>8303</v>
      </c>
      <c r="V2148" s="19" t="str">
        <f t="shared" si="372"/>
        <v>Jun</v>
      </c>
      <c r="X2148" s="19">
        <f t="shared" si="373"/>
        <v>1992</v>
      </c>
      <c r="AG2148" s="19" t="s">
        <v>7633</v>
      </c>
      <c r="AH2148" s="19" t="s">
        <v>8336</v>
      </c>
      <c r="AI2148" s="19" t="s">
        <v>8302</v>
      </c>
      <c r="AJ2148" s="19" t="s">
        <v>8302</v>
      </c>
      <c r="AK2148" s="19" t="str">
        <v>tier - 1</v>
      </c>
      <c r="AL2148" s="19" t="str">
        <v>tier - 1</v>
      </c>
      <c r="AT2148" s="19" t="s">
        <v>8330</v>
      </c>
      <c r="AU2148" s="19" t="str">
        <v>R1011</v>
      </c>
      <c r="BD2148" s="39">
        <v>1996</v>
      </c>
      <c r="BE2148" s="19" t="str">
        <f t="shared" si="368"/>
        <v>Aug</v>
      </c>
      <c r="BF2148" s="19">
        <v>20</v>
      </c>
      <c r="BG2148" s="40">
        <f t="shared" si="369"/>
        <v>35297</v>
      </c>
      <c r="BM2148" s="39">
        <v>1979</v>
      </c>
      <c r="BN2148" s="19" t="str">
        <f t="shared" si="370"/>
        <v>Nov</v>
      </c>
      <c r="BO2148" s="19">
        <v>4</v>
      </c>
      <c r="BP2148" s="40">
        <f t="shared" si="367"/>
        <v>29163</v>
      </c>
      <c r="BQ2148" s="19">
        <f ca="1" t="shared" si="371"/>
        <v>46</v>
      </c>
      <c r="BU2148" s="19">
        <v>36090.49</v>
      </c>
      <c r="BV2148" s="41">
        <v>36090.49</v>
      </c>
    </row>
    <row r="2149" spans="1:74">
      <c r="A2149" s="19" t="s">
        <v>7660</v>
      </c>
      <c r="B2149" s="39">
        <v>2004</v>
      </c>
      <c r="C2149" s="19">
        <f t="shared" si="364"/>
        <v>2004</v>
      </c>
      <c r="D2149" s="19" t="s">
        <v>8326</v>
      </c>
      <c r="E2149" s="19" t="str">
        <f t="shared" si="363"/>
        <v>Dec</v>
      </c>
      <c r="F2149" s="19">
        <v>25</v>
      </c>
      <c r="G2149" s="40">
        <f t="shared" si="365"/>
        <v>38346</v>
      </c>
      <c r="H2149" s="19">
        <v>0</v>
      </c>
      <c r="I2149" s="19">
        <v>36307.8</v>
      </c>
      <c r="J2149" s="41">
        <v>36307.8</v>
      </c>
      <c r="K2149" s="19" t="s">
        <v>8302</v>
      </c>
      <c r="L2149" s="19" t="str">
        <v>tier - 1</v>
      </c>
      <c r="M2149" s="19" t="s">
        <v>8297</v>
      </c>
      <c r="N2149" s="19" t="str">
        <v>tier - 2</v>
      </c>
      <c r="O2149" s="19" t="s">
        <v>8299</v>
      </c>
      <c r="P2149" s="19" t="str">
        <v>R1013</v>
      </c>
      <c r="Q2149" s="19">
        <f ca="1" t="shared" si="366"/>
        <v>20</v>
      </c>
      <c r="R2149" s="29"/>
      <c r="U2149" s="19" t="s">
        <v>8301</v>
      </c>
      <c r="V2149" s="19" t="str">
        <f t="shared" si="372"/>
        <v>Nov</v>
      </c>
      <c r="X2149" s="19">
        <f t="shared" si="373"/>
        <v>1981</v>
      </c>
      <c r="AG2149" s="19" t="s">
        <v>7636</v>
      </c>
      <c r="AH2149" s="19" t="s">
        <v>8336</v>
      </c>
      <c r="AI2149" s="19" t="s">
        <v>8297</v>
      </c>
      <c r="AJ2149" s="19" t="s">
        <v>8297</v>
      </c>
      <c r="AK2149" s="19" t="str">
        <v>tier - 2</v>
      </c>
      <c r="AL2149" s="19" t="str">
        <v>tier - 2</v>
      </c>
      <c r="AT2149" s="19" t="s">
        <v>8330</v>
      </c>
      <c r="AU2149" s="19" t="str">
        <v>R1011</v>
      </c>
      <c r="BD2149" s="39">
        <v>1979</v>
      </c>
      <c r="BE2149" s="19" t="str">
        <f t="shared" si="368"/>
        <v>Nov</v>
      </c>
      <c r="BF2149" s="19">
        <v>4</v>
      </c>
      <c r="BG2149" s="40">
        <f t="shared" si="369"/>
        <v>29163</v>
      </c>
      <c r="BM2149" s="39">
        <v>1997</v>
      </c>
      <c r="BN2149" s="19" t="str">
        <f t="shared" si="370"/>
        <v>Jun</v>
      </c>
      <c r="BO2149" s="19">
        <v>12</v>
      </c>
      <c r="BP2149" s="40">
        <f t="shared" si="367"/>
        <v>35593</v>
      </c>
      <c r="BQ2149" s="19">
        <f ca="1" t="shared" si="371"/>
        <v>28</v>
      </c>
      <c r="BU2149" s="19">
        <v>36124.57</v>
      </c>
      <c r="BV2149" s="41">
        <v>36124.57</v>
      </c>
    </row>
    <row r="2150" spans="1:74">
      <c r="A2150" s="19" t="s">
        <v>7664</v>
      </c>
      <c r="B2150" s="39">
        <v>1992</v>
      </c>
      <c r="C2150" s="19">
        <f t="shared" si="364"/>
        <v>1992</v>
      </c>
      <c r="D2150" s="19" t="s">
        <v>8303</v>
      </c>
      <c r="E2150" s="19" t="str">
        <f t="shared" si="363"/>
        <v>Jun</v>
      </c>
      <c r="F2150" s="19">
        <v>16</v>
      </c>
      <c r="G2150" s="40">
        <f t="shared" si="365"/>
        <v>33771</v>
      </c>
      <c r="H2150" s="19">
        <v>0</v>
      </c>
      <c r="I2150" s="19">
        <v>36314.05</v>
      </c>
      <c r="J2150" s="41">
        <v>36314.05</v>
      </c>
      <c r="K2150" s="19" t="s">
        <v>8297</v>
      </c>
      <c r="L2150" s="19" t="str">
        <v>tier - 2</v>
      </c>
      <c r="M2150" s="19" t="s">
        <v>8297</v>
      </c>
      <c r="N2150" s="19" t="str">
        <v>tier - 2</v>
      </c>
      <c r="O2150" s="19" t="s">
        <v>8330</v>
      </c>
      <c r="P2150" s="19" t="str">
        <v>R1011</v>
      </c>
      <c r="Q2150" s="19">
        <f ca="1" t="shared" si="366"/>
        <v>33</v>
      </c>
      <c r="R2150" s="29"/>
      <c r="U2150" s="19" t="s">
        <v>8310</v>
      </c>
      <c r="V2150" s="19" t="str">
        <f t="shared" si="372"/>
        <v>Sep</v>
      </c>
      <c r="X2150" s="19">
        <f t="shared" si="373"/>
        <v>1999</v>
      </c>
      <c r="AG2150" s="19" t="s">
        <v>7639</v>
      </c>
      <c r="AH2150" s="19" t="s">
        <v>8336</v>
      </c>
      <c r="AI2150" s="19" t="s">
        <v>8302</v>
      </c>
      <c r="AJ2150" s="19" t="s">
        <v>8298</v>
      </c>
      <c r="AK2150" s="19" t="str">
        <v>tier - 1</v>
      </c>
      <c r="AL2150" s="19" t="str">
        <v>tier - 3</v>
      </c>
      <c r="AT2150" s="19" t="s">
        <v>8299</v>
      </c>
      <c r="AU2150" s="19" t="str">
        <v>R1013</v>
      </c>
      <c r="BD2150" s="39">
        <v>1997</v>
      </c>
      <c r="BE2150" s="19" t="str">
        <f t="shared" si="368"/>
        <v>Jun</v>
      </c>
      <c r="BF2150" s="19">
        <v>12</v>
      </c>
      <c r="BG2150" s="40">
        <f t="shared" si="369"/>
        <v>35593</v>
      </c>
      <c r="BM2150" s="39">
        <v>2004</v>
      </c>
      <c r="BN2150" s="19" t="str">
        <f t="shared" si="370"/>
        <v>Aug</v>
      </c>
      <c r="BO2150" s="19">
        <v>30</v>
      </c>
      <c r="BP2150" s="40">
        <f t="shared" si="367"/>
        <v>38229</v>
      </c>
      <c r="BQ2150" s="19">
        <f ca="1" t="shared" si="371"/>
        <v>21</v>
      </c>
      <c r="BU2150" s="19">
        <v>36149.48</v>
      </c>
      <c r="BV2150" s="41">
        <v>36149.48</v>
      </c>
    </row>
    <row r="2151" spans="1:74">
      <c r="A2151" s="19" t="s">
        <v>7668</v>
      </c>
      <c r="B2151" s="39">
        <v>1967</v>
      </c>
      <c r="C2151" s="19">
        <f t="shared" si="364"/>
        <v>1967</v>
      </c>
      <c r="D2151" s="19" t="s">
        <v>8329</v>
      </c>
      <c r="E2151" s="19" t="str">
        <f t="shared" si="363"/>
        <v>Oct</v>
      </c>
      <c r="F2151" s="19">
        <v>18</v>
      </c>
      <c r="G2151" s="40">
        <f t="shared" si="365"/>
        <v>24763</v>
      </c>
      <c r="H2151" s="19">
        <v>0</v>
      </c>
      <c r="I2151" s="19">
        <v>36332.45</v>
      </c>
      <c r="J2151" s="41">
        <v>36332.45</v>
      </c>
      <c r="K2151" s="19" t="s">
        <v>8302</v>
      </c>
      <c r="L2151" s="19" t="str">
        <v>tier - 1</v>
      </c>
      <c r="M2151" s="19" t="s">
        <v>8298</v>
      </c>
      <c r="N2151" s="19" t="str">
        <v>tier - 3</v>
      </c>
      <c r="O2151" s="19" t="s">
        <v>8330</v>
      </c>
      <c r="P2151" s="19" t="str">
        <v>R1011</v>
      </c>
      <c r="Q2151" s="19">
        <f ca="1" t="shared" si="366"/>
        <v>58</v>
      </c>
      <c r="R2151" s="29"/>
      <c r="U2151" s="19" t="s">
        <v>8296</v>
      </c>
      <c r="V2151" s="19" t="str">
        <f t="shared" si="372"/>
        <v>Jul</v>
      </c>
      <c r="X2151" s="19">
        <f t="shared" si="373"/>
        <v>1963</v>
      </c>
      <c r="AG2151" s="19" t="s">
        <v>7642</v>
      </c>
      <c r="AH2151" s="19" t="s">
        <v>8336</v>
      </c>
      <c r="AI2151" s="19" t="s">
        <v>8297</v>
      </c>
      <c r="AJ2151" s="19" t="s">
        <v>8297</v>
      </c>
      <c r="AK2151" s="19" t="str">
        <v>tier - 2</v>
      </c>
      <c r="AL2151" s="19" t="str">
        <v>tier - 2</v>
      </c>
      <c r="AT2151" s="19" t="s">
        <v>8299</v>
      </c>
      <c r="AU2151" s="19" t="str">
        <v>R1013</v>
      </c>
      <c r="BD2151" s="39">
        <v>2004</v>
      </c>
      <c r="BE2151" s="19" t="str">
        <f t="shared" si="368"/>
        <v>Aug</v>
      </c>
      <c r="BF2151" s="19">
        <v>30</v>
      </c>
      <c r="BG2151" s="40">
        <f t="shared" si="369"/>
        <v>38229</v>
      </c>
      <c r="BM2151" s="39">
        <v>1974</v>
      </c>
      <c r="BN2151" s="19" t="str">
        <f t="shared" si="370"/>
        <v>Dec</v>
      </c>
      <c r="BO2151" s="19">
        <v>6</v>
      </c>
      <c r="BP2151" s="40">
        <f t="shared" si="367"/>
        <v>27369</v>
      </c>
      <c r="BQ2151" s="19">
        <f ca="1" t="shared" si="371"/>
        <v>50</v>
      </c>
      <c r="BU2151" s="19">
        <v>36182.87</v>
      </c>
      <c r="BV2151" s="41">
        <v>36182.87</v>
      </c>
    </row>
    <row r="2152" spans="1:74">
      <c r="A2152" s="19" t="s">
        <v>7672</v>
      </c>
      <c r="B2152" s="39">
        <v>1975</v>
      </c>
      <c r="C2152" s="19">
        <f t="shared" si="364"/>
        <v>1975</v>
      </c>
      <c r="D2152" s="19" t="s">
        <v>8303</v>
      </c>
      <c r="E2152" s="19" t="str">
        <f t="shared" si="363"/>
        <v>Jun</v>
      </c>
      <c r="F2152" s="19">
        <v>5</v>
      </c>
      <c r="G2152" s="40">
        <f t="shared" si="365"/>
        <v>27550</v>
      </c>
      <c r="H2152" s="19">
        <v>1</v>
      </c>
      <c r="I2152" s="19">
        <v>36350.71</v>
      </c>
      <c r="J2152" s="41">
        <v>36350.71</v>
      </c>
      <c r="K2152" s="19" t="s">
        <v>8302</v>
      </c>
      <c r="L2152" s="19" t="str">
        <v>tier - 1</v>
      </c>
      <c r="M2152" s="19" t="s">
        <v>8297</v>
      </c>
      <c r="N2152" s="19" t="str">
        <v>tier - 2</v>
      </c>
      <c r="O2152" s="19" t="s">
        <v>8330</v>
      </c>
      <c r="P2152" s="19" t="str">
        <v>R1011</v>
      </c>
      <c r="Q2152" s="19">
        <f ca="1" t="shared" si="366"/>
        <v>50</v>
      </c>
      <c r="R2152" s="29"/>
      <c r="U2152" s="19" t="s">
        <v>8328</v>
      </c>
      <c r="V2152" s="19" t="str">
        <f t="shared" si="372"/>
        <v>Aug</v>
      </c>
      <c r="X2152" s="19">
        <f t="shared" si="373"/>
        <v>1996</v>
      </c>
      <c r="AG2152" s="19" t="s">
        <v>7646</v>
      </c>
      <c r="AH2152" s="19" t="s">
        <v>8336</v>
      </c>
      <c r="AI2152" s="19" t="s">
        <v>8297</v>
      </c>
      <c r="AJ2152" s="19" t="s">
        <v>8298</v>
      </c>
      <c r="AK2152" s="19" t="str">
        <v>tier - 2</v>
      </c>
      <c r="AL2152" s="19" t="str">
        <v>tier - 3</v>
      </c>
      <c r="AT2152" s="19" t="s">
        <v>8315</v>
      </c>
      <c r="AU2152" s="19" t="str">
        <v>R1012</v>
      </c>
      <c r="BD2152" s="39">
        <v>1974</v>
      </c>
      <c r="BE2152" s="19" t="str">
        <f t="shared" si="368"/>
        <v>Dec</v>
      </c>
      <c r="BF2152" s="19">
        <v>6</v>
      </c>
      <c r="BG2152" s="40">
        <f t="shared" si="369"/>
        <v>27369</v>
      </c>
      <c r="BM2152" s="39">
        <v>1999</v>
      </c>
      <c r="BN2152" s="19" t="str">
        <f t="shared" si="370"/>
        <v>Oct</v>
      </c>
      <c r="BO2152" s="19">
        <v>1</v>
      </c>
      <c r="BP2152" s="40">
        <f t="shared" si="367"/>
        <v>36434</v>
      </c>
      <c r="BQ2152" s="19">
        <f ca="1" t="shared" si="371"/>
        <v>26</v>
      </c>
      <c r="BU2152" s="19">
        <v>36189.1</v>
      </c>
      <c r="BV2152" s="41">
        <v>36189.1</v>
      </c>
    </row>
    <row r="2153" spans="1:74">
      <c r="A2153" s="19" t="s">
        <v>7676</v>
      </c>
      <c r="B2153" s="39">
        <v>2003</v>
      </c>
      <c r="C2153" s="19">
        <f t="shared" si="364"/>
        <v>2003</v>
      </c>
      <c r="D2153" s="19" t="s">
        <v>8326</v>
      </c>
      <c r="E2153" s="19" t="str">
        <f t="shared" si="363"/>
        <v>Dec</v>
      </c>
      <c r="F2153" s="19">
        <v>9</v>
      </c>
      <c r="G2153" s="40">
        <f t="shared" si="365"/>
        <v>37964</v>
      </c>
      <c r="H2153" s="19">
        <v>2</v>
      </c>
      <c r="I2153" s="19">
        <v>36397.58</v>
      </c>
      <c r="J2153" s="41">
        <v>36397.58</v>
      </c>
      <c r="K2153" s="19" t="s">
        <v>8297</v>
      </c>
      <c r="L2153" s="19" t="str">
        <v>tier - 2</v>
      </c>
      <c r="M2153" s="19" t="s">
        <v>8298</v>
      </c>
      <c r="N2153" s="19" t="str">
        <v>tier - 3</v>
      </c>
      <c r="O2153" s="19" t="s">
        <v>8330</v>
      </c>
      <c r="P2153" s="19" t="str">
        <v>R1011</v>
      </c>
      <c r="Q2153" s="19">
        <f ca="1" t="shared" si="366"/>
        <v>21</v>
      </c>
      <c r="R2153" s="29"/>
      <c r="U2153" s="19" t="s">
        <v>8301</v>
      </c>
      <c r="V2153" s="19" t="str">
        <f t="shared" si="372"/>
        <v>Nov</v>
      </c>
      <c r="X2153" s="19">
        <f t="shared" si="373"/>
        <v>1979</v>
      </c>
      <c r="AG2153" s="19" t="s">
        <v>7649</v>
      </c>
      <c r="AH2153" s="19" t="s">
        <v>8336</v>
      </c>
      <c r="AI2153" s="19" t="s">
        <v>8302</v>
      </c>
      <c r="AJ2153" s="19" t="s">
        <v>8298</v>
      </c>
      <c r="AK2153" s="19" t="str">
        <v>tier - 1</v>
      </c>
      <c r="AL2153" s="19" t="str">
        <v>tier - 3</v>
      </c>
      <c r="AT2153" s="19" t="s">
        <v>8333</v>
      </c>
      <c r="AU2153" s="19" t="str">
        <v>R1016</v>
      </c>
      <c r="BD2153" s="39">
        <v>1999</v>
      </c>
      <c r="BE2153" s="19" t="str">
        <f t="shared" si="368"/>
        <v>Oct</v>
      </c>
      <c r="BF2153" s="19">
        <v>1</v>
      </c>
      <c r="BG2153" s="40">
        <f t="shared" si="369"/>
        <v>36434</v>
      </c>
      <c r="BM2153" s="39">
        <v>1993</v>
      </c>
      <c r="BN2153" s="19" t="str">
        <f t="shared" si="370"/>
        <v>Dec</v>
      </c>
      <c r="BO2153" s="19">
        <v>28</v>
      </c>
      <c r="BP2153" s="40">
        <f t="shared" si="367"/>
        <v>34331</v>
      </c>
      <c r="BQ2153" s="19">
        <f ca="1" t="shared" si="371"/>
        <v>31</v>
      </c>
      <c r="BU2153" s="19">
        <v>36197.7</v>
      </c>
      <c r="BV2153" s="41">
        <v>36197.7</v>
      </c>
    </row>
    <row r="2154" spans="1:74">
      <c r="A2154" s="19" t="s">
        <v>7680</v>
      </c>
      <c r="B2154" s="39">
        <v>1962</v>
      </c>
      <c r="C2154" s="19">
        <f t="shared" si="364"/>
        <v>1962</v>
      </c>
      <c r="D2154" s="19" t="s">
        <v>8301</v>
      </c>
      <c r="E2154" s="19" t="str">
        <f t="shared" si="363"/>
        <v>Nov</v>
      </c>
      <c r="F2154" s="19">
        <v>19</v>
      </c>
      <c r="G2154" s="40">
        <f t="shared" si="365"/>
        <v>22969</v>
      </c>
      <c r="H2154" s="19">
        <v>0</v>
      </c>
      <c r="I2154" s="19">
        <v>36445.55</v>
      </c>
      <c r="J2154" s="41">
        <v>36445.55</v>
      </c>
      <c r="K2154" s="19" t="s">
        <v>8297</v>
      </c>
      <c r="L2154" s="19" t="str">
        <v>tier - 2</v>
      </c>
      <c r="M2154" s="19" t="s">
        <v>8297</v>
      </c>
      <c r="N2154" s="19" t="str">
        <v>tier - 2</v>
      </c>
      <c r="O2154" s="19" t="s">
        <v>8330</v>
      </c>
      <c r="P2154" s="19" t="str">
        <v>R1011</v>
      </c>
      <c r="Q2154" s="19">
        <f ca="1" t="shared" si="366"/>
        <v>62</v>
      </c>
      <c r="R2154" s="29"/>
      <c r="U2154" s="19" t="s">
        <v>8303</v>
      </c>
      <c r="V2154" s="19" t="str">
        <f t="shared" si="372"/>
        <v>Jun</v>
      </c>
      <c r="X2154" s="19">
        <f t="shared" si="373"/>
        <v>1997</v>
      </c>
      <c r="AG2154" s="19" t="s">
        <v>7652</v>
      </c>
      <c r="AH2154" s="19" t="s">
        <v>8336</v>
      </c>
      <c r="AI2154" s="19" t="s">
        <v>8302</v>
      </c>
      <c r="AJ2154" s="19" t="s">
        <v>8298</v>
      </c>
      <c r="AK2154" s="19" t="str">
        <v>tier - 1</v>
      </c>
      <c r="AL2154" s="19" t="str">
        <v>tier - 3</v>
      </c>
      <c r="AT2154" s="19" t="s">
        <v>8330</v>
      </c>
      <c r="AU2154" s="19" t="str">
        <v>R1011</v>
      </c>
      <c r="BD2154" s="39">
        <v>1993</v>
      </c>
      <c r="BE2154" s="19" t="str">
        <f t="shared" si="368"/>
        <v>Dec</v>
      </c>
      <c r="BF2154" s="19">
        <v>28</v>
      </c>
      <c r="BG2154" s="40">
        <f t="shared" si="369"/>
        <v>34331</v>
      </c>
      <c r="BM2154" s="39">
        <v>2003</v>
      </c>
      <c r="BN2154" s="19" t="str">
        <f t="shared" si="370"/>
        <v>Sep</v>
      </c>
      <c r="BO2154" s="19">
        <v>5</v>
      </c>
      <c r="BP2154" s="40">
        <f t="shared" si="367"/>
        <v>37869</v>
      </c>
      <c r="BQ2154" s="19">
        <f ca="1" t="shared" si="371"/>
        <v>22</v>
      </c>
      <c r="BU2154" s="19">
        <v>36219.41</v>
      </c>
      <c r="BV2154" s="41">
        <v>36219.41</v>
      </c>
    </row>
    <row r="2155" spans="1:74">
      <c r="A2155" s="19" t="s">
        <v>7683</v>
      </c>
      <c r="B2155" s="39">
        <v>1973</v>
      </c>
      <c r="C2155" s="19">
        <f t="shared" si="364"/>
        <v>1973</v>
      </c>
      <c r="D2155" s="19" t="s">
        <v>8328</v>
      </c>
      <c r="E2155" s="19" t="str">
        <f t="shared" si="363"/>
        <v>Aug</v>
      </c>
      <c r="F2155" s="19">
        <v>9</v>
      </c>
      <c r="G2155" s="40">
        <f t="shared" si="365"/>
        <v>26885</v>
      </c>
      <c r="H2155" s="19">
        <v>0</v>
      </c>
      <c r="I2155" s="19">
        <v>36541.55</v>
      </c>
      <c r="J2155" s="41">
        <v>36541.55</v>
      </c>
      <c r="K2155" s="19" t="s">
        <v>8297</v>
      </c>
      <c r="L2155" s="19" t="str">
        <v>tier - 2</v>
      </c>
      <c r="M2155" s="19" t="s">
        <v>8298</v>
      </c>
      <c r="N2155" s="19" t="str">
        <v>tier - 3</v>
      </c>
      <c r="O2155" s="19" t="s">
        <v>8330</v>
      </c>
      <c r="P2155" s="19" t="str">
        <v>R1011</v>
      </c>
      <c r="Q2155" s="19">
        <f ca="1" t="shared" si="366"/>
        <v>52</v>
      </c>
      <c r="R2155" s="29"/>
      <c r="U2155" s="19" t="s">
        <v>8328</v>
      </c>
      <c r="V2155" s="19" t="str">
        <f t="shared" si="372"/>
        <v>Aug</v>
      </c>
      <c r="X2155" s="19">
        <f t="shared" si="373"/>
        <v>2004</v>
      </c>
      <c r="AG2155" s="19" t="s">
        <v>7656</v>
      </c>
      <c r="AH2155" s="19" t="s">
        <v>8336</v>
      </c>
      <c r="AI2155" s="19" t="s">
        <v>8302</v>
      </c>
      <c r="AJ2155" s="19" t="s">
        <v>8302</v>
      </c>
      <c r="AK2155" s="19" t="str">
        <v>tier - 1</v>
      </c>
      <c r="AL2155" s="19" t="str">
        <v>tier - 1</v>
      </c>
      <c r="AT2155" s="19" t="s">
        <v>8315</v>
      </c>
      <c r="AU2155" s="19" t="str">
        <v>R1012</v>
      </c>
      <c r="BD2155" s="39">
        <v>2003</v>
      </c>
      <c r="BE2155" s="19" t="str">
        <f t="shared" si="368"/>
        <v>Sep</v>
      </c>
      <c r="BF2155" s="19">
        <v>5</v>
      </c>
      <c r="BG2155" s="40">
        <f t="shared" si="369"/>
        <v>37869</v>
      </c>
      <c r="BM2155" s="39">
        <v>2004</v>
      </c>
      <c r="BN2155" s="19" t="str">
        <f t="shared" si="370"/>
        <v>Dec</v>
      </c>
      <c r="BO2155" s="19">
        <v>25</v>
      </c>
      <c r="BP2155" s="40">
        <f t="shared" si="367"/>
        <v>38346</v>
      </c>
      <c r="BQ2155" s="19">
        <f ca="1" t="shared" si="371"/>
        <v>20</v>
      </c>
      <c r="BU2155" s="19">
        <v>36307.8</v>
      </c>
      <c r="BV2155" s="41">
        <v>36307.8</v>
      </c>
    </row>
    <row r="2156" spans="1:74">
      <c r="A2156" s="19" t="s">
        <v>7686</v>
      </c>
      <c r="B2156" s="39">
        <v>1992</v>
      </c>
      <c r="C2156" s="19">
        <f t="shared" si="364"/>
        <v>1992</v>
      </c>
      <c r="D2156" s="19" t="s">
        <v>8329</v>
      </c>
      <c r="E2156" s="19" t="str">
        <f t="shared" si="363"/>
        <v>Oct</v>
      </c>
      <c r="F2156" s="19">
        <v>9</v>
      </c>
      <c r="G2156" s="40">
        <f t="shared" si="365"/>
        <v>33886</v>
      </c>
      <c r="H2156" s="19">
        <v>0</v>
      </c>
      <c r="I2156" s="19">
        <v>36572.8</v>
      </c>
      <c r="J2156" s="41">
        <v>36572.8</v>
      </c>
      <c r="K2156" s="19" t="s">
        <v>8302</v>
      </c>
      <c r="L2156" s="19" t="str">
        <v>tier - 1</v>
      </c>
      <c r="M2156" s="19" t="s">
        <v>8297</v>
      </c>
      <c r="N2156" s="19" t="str">
        <v>tier - 2</v>
      </c>
      <c r="O2156" s="19" t="s">
        <v>8330</v>
      </c>
      <c r="P2156" s="19" t="str">
        <v>R1011</v>
      </c>
      <c r="Q2156" s="19">
        <f ca="1" t="shared" si="366"/>
        <v>33</v>
      </c>
      <c r="R2156" s="29"/>
      <c r="U2156" s="19" t="s">
        <v>8326</v>
      </c>
      <c r="V2156" s="19" t="str">
        <f t="shared" si="372"/>
        <v>Dec</v>
      </c>
      <c r="X2156" s="19">
        <f t="shared" si="373"/>
        <v>1974</v>
      </c>
      <c r="AG2156" s="19" t="s">
        <v>7660</v>
      </c>
      <c r="AH2156" s="19" t="s">
        <v>8336</v>
      </c>
      <c r="AI2156" s="19" t="s">
        <v>8302</v>
      </c>
      <c r="AJ2156" s="19" t="s">
        <v>8297</v>
      </c>
      <c r="AK2156" s="19" t="str">
        <v>tier - 1</v>
      </c>
      <c r="AL2156" s="19" t="str">
        <v>tier - 2</v>
      </c>
      <c r="AT2156" s="19" t="s">
        <v>8299</v>
      </c>
      <c r="AU2156" s="19" t="str">
        <v>R1013</v>
      </c>
      <c r="BD2156" s="39">
        <v>2004</v>
      </c>
      <c r="BE2156" s="19" t="str">
        <f t="shared" si="368"/>
        <v>Dec</v>
      </c>
      <c r="BF2156" s="19">
        <v>25</v>
      </c>
      <c r="BG2156" s="40">
        <f t="shared" si="369"/>
        <v>38346</v>
      </c>
      <c r="BM2156" s="39">
        <v>1992</v>
      </c>
      <c r="BN2156" s="19" t="str">
        <f t="shared" si="370"/>
        <v>Jun</v>
      </c>
      <c r="BO2156" s="19">
        <v>16</v>
      </c>
      <c r="BP2156" s="40">
        <f t="shared" si="367"/>
        <v>33771</v>
      </c>
      <c r="BQ2156" s="19">
        <f ca="1" t="shared" si="371"/>
        <v>33</v>
      </c>
      <c r="BU2156" s="19">
        <v>36314.05</v>
      </c>
      <c r="BV2156" s="41">
        <v>36314.05</v>
      </c>
    </row>
    <row r="2157" spans="1:74">
      <c r="A2157" s="19" t="s">
        <v>7690</v>
      </c>
      <c r="B2157" s="39">
        <v>1961</v>
      </c>
      <c r="C2157" s="19">
        <f t="shared" si="364"/>
        <v>1961</v>
      </c>
      <c r="D2157" s="19" t="s">
        <v>8296</v>
      </c>
      <c r="E2157" s="19" t="str">
        <f t="shared" si="363"/>
        <v>Jul</v>
      </c>
      <c r="F2157" s="19">
        <v>29</v>
      </c>
      <c r="G2157" s="40">
        <f t="shared" si="365"/>
        <v>22491</v>
      </c>
      <c r="H2157" s="19">
        <v>4</v>
      </c>
      <c r="I2157" s="19">
        <v>36580.28</v>
      </c>
      <c r="J2157" s="41">
        <v>36580.28</v>
      </c>
      <c r="K2157" s="19" t="s">
        <v>8297</v>
      </c>
      <c r="L2157" s="19" t="str">
        <v>tier - 2</v>
      </c>
      <c r="M2157" s="19" t="s">
        <v>8297</v>
      </c>
      <c r="N2157" s="19" t="str">
        <v>tier - 2</v>
      </c>
      <c r="O2157" s="19" t="s">
        <v>8299</v>
      </c>
      <c r="P2157" s="19" t="str">
        <v>R1013</v>
      </c>
      <c r="Q2157" s="19">
        <f ca="1" t="shared" si="366"/>
        <v>64</v>
      </c>
      <c r="R2157" s="29"/>
      <c r="U2157" s="19" t="s">
        <v>8329</v>
      </c>
      <c r="V2157" s="19" t="str">
        <f t="shared" si="372"/>
        <v>Oct</v>
      </c>
      <c r="X2157" s="19">
        <f t="shared" si="373"/>
        <v>1999</v>
      </c>
      <c r="AG2157" s="19" t="s">
        <v>7664</v>
      </c>
      <c r="AH2157" s="19" t="s">
        <v>8336</v>
      </c>
      <c r="AI2157" s="19" t="s">
        <v>8297</v>
      </c>
      <c r="AJ2157" s="19" t="s">
        <v>8297</v>
      </c>
      <c r="AK2157" s="19" t="str">
        <v>tier - 2</v>
      </c>
      <c r="AL2157" s="19" t="str">
        <v>tier - 2</v>
      </c>
      <c r="AT2157" s="19" t="s">
        <v>8330</v>
      </c>
      <c r="AU2157" s="19" t="str">
        <v>R1011</v>
      </c>
      <c r="BD2157" s="39">
        <v>1992</v>
      </c>
      <c r="BE2157" s="19" t="str">
        <f t="shared" si="368"/>
        <v>Jun</v>
      </c>
      <c r="BF2157" s="19">
        <v>16</v>
      </c>
      <c r="BG2157" s="40">
        <f t="shared" si="369"/>
        <v>33771</v>
      </c>
      <c r="BM2157" s="39">
        <v>1967</v>
      </c>
      <c r="BN2157" s="19" t="str">
        <f t="shared" si="370"/>
        <v>Oct</v>
      </c>
      <c r="BO2157" s="19">
        <v>18</v>
      </c>
      <c r="BP2157" s="40">
        <f t="shared" si="367"/>
        <v>24763</v>
      </c>
      <c r="BQ2157" s="19">
        <f ca="1" t="shared" si="371"/>
        <v>58</v>
      </c>
      <c r="BU2157" s="19">
        <v>36332.45</v>
      </c>
      <c r="BV2157" s="41">
        <v>36332.45</v>
      </c>
    </row>
    <row r="2158" spans="1:74">
      <c r="A2158" s="19" t="s">
        <v>7694</v>
      </c>
      <c r="B2158" s="39">
        <v>1970</v>
      </c>
      <c r="C2158" s="19">
        <f t="shared" si="364"/>
        <v>1970</v>
      </c>
      <c r="D2158" s="19" t="s">
        <v>8296</v>
      </c>
      <c r="E2158" s="19" t="str">
        <f t="shared" si="363"/>
        <v>Jul</v>
      </c>
      <c r="F2158" s="19">
        <v>14</v>
      </c>
      <c r="G2158" s="40">
        <f t="shared" si="365"/>
        <v>25763</v>
      </c>
      <c r="H2158" s="19">
        <v>0</v>
      </c>
      <c r="I2158" s="19">
        <v>36786.37</v>
      </c>
      <c r="J2158" s="41">
        <v>36786.37</v>
      </c>
      <c r="K2158" s="19" t="s">
        <v>8302</v>
      </c>
      <c r="L2158" s="19" t="str">
        <v>tier - 1</v>
      </c>
      <c r="M2158" s="19" t="s">
        <v>8302</v>
      </c>
      <c r="N2158" s="19" t="str">
        <v>tier - 1</v>
      </c>
      <c r="O2158" s="19" t="s">
        <v>8330</v>
      </c>
      <c r="P2158" s="19" t="str">
        <v>R1011</v>
      </c>
      <c r="Q2158" s="19">
        <f ca="1" t="shared" si="366"/>
        <v>55</v>
      </c>
      <c r="R2158" s="29"/>
      <c r="U2158" s="19" t="s">
        <v>8326</v>
      </c>
      <c r="V2158" s="19" t="str">
        <f t="shared" si="372"/>
        <v>Dec</v>
      </c>
      <c r="X2158" s="19">
        <f t="shared" si="373"/>
        <v>1993</v>
      </c>
      <c r="AG2158" s="19" t="s">
        <v>7668</v>
      </c>
      <c r="AH2158" s="19" t="s">
        <v>8336</v>
      </c>
      <c r="AI2158" s="19" t="s">
        <v>8302</v>
      </c>
      <c r="AJ2158" s="19" t="s">
        <v>8298</v>
      </c>
      <c r="AK2158" s="19" t="str">
        <v>tier - 1</v>
      </c>
      <c r="AL2158" s="19" t="str">
        <v>tier - 3</v>
      </c>
      <c r="AT2158" s="19" t="s">
        <v>8330</v>
      </c>
      <c r="AU2158" s="19" t="str">
        <v>R1011</v>
      </c>
      <c r="BD2158" s="39">
        <v>1967</v>
      </c>
      <c r="BE2158" s="19" t="str">
        <f t="shared" si="368"/>
        <v>Oct</v>
      </c>
      <c r="BF2158" s="19">
        <v>18</v>
      </c>
      <c r="BG2158" s="40">
        <f t="shared" si="369"/>
        <v>24763</v>
      </c>
      <c r="BM2158" s="39">
        <v>1975</v>
      </c>
      <c r="BN2158" s="19" t="str">
        <f t="shared" si="370"/>
        <v>Jun</v>
      </c>
      <c r="BO2158" s="19">
        <v>5</v>
      </c>
      <c r="BP2158" s="40">
        <f t="shared" si="367"/>
        <v>27550</v>
      </c>
      <c r="BQ2158" s="19">
        <f ca="1" t="shared" si="371"/>
        <v>50</v>
      </c>
      <c r="BU2158" s="19">
        <v>36350.71</v>
      </c>
      <c r="BV2158" s="41">
        <v>36350.71</v>
      </c>
    </row>
    <row r="2159" spans="1:74">
      <c r="A2159" s="19" t="s">
        <v>7698</v>
      </c>
      <c r="B2159" s="39">
        <v>1965</v>
      </c>
      <c r="C2159" s="19">
        <f t="shared" si="364"/>
        <v>1965</v>
      </c>
      <c r="D2159" s="19" t="s">
        <v>8326</v>
      </c>
      <c r="E2159" s="19" t="str">
        <f t="shared" si="363"/>
        <v>Dec</v>
      </c>
      <c r="F2159" s="19">
        <v>28</v>
      </c>
      <c r="G2159" s="40">
        <f t="shared" si="365"/>
        <v>24104</v>
      </c>
      <c r="H2159" s="19">
        <v>0</v>
      </c>
      <c r="I2159" s="19">
        <v>36795.29</v>
      </c>
      <c r="J2159" s="41">
        <v>36795.29</v>
      </c>
      <c r="K2159" s="19" t="s">
        <v>8297</v>
      </c>
      <c r="L2159" s="19" t="str">
        <v>tier - 2</v>
      </c>
      <c r="M2159" s="19" t="s">
        <v>8302</v>
      </c>
      <c r="N2159" s="19" t="str">
        <v>tier - 1</v>
      </c>
      <c r="O2159" s="19" t="s">
        <v>8330</v>
      </c>
      <c r="P2159" s="19" t="str">
        <v>R1011</v>
      </c>
      <c r="Q2159" s="19">
        <f ca="1" t="shared" si="366"/>
        <v>59</v>
      </c>
      <c r="R2159" s="29"/>
      <c r="U2159" s="19" t="s">
        <v>8310</v>
      </c>
      <c r="V2159" s="19" t="str">
        <f t="shared" si="372"/>
        <v>Sep</v>
      </c>
      <c r="X2159" s="19">
        <f t="shared" si="373"/>
        <v>2003</v>
      </c>
      <c r="AG2159" s="19" t="s">
        <v>7672</v>
      </c>
      <c r="AH2159" s="19" t="s">
        <v>8336</v>
      </c>
      <c r="AI2159" s="19" t="s">
        <v>8302</v>
      </c>
      <c r="AJ2159" s="19" t="s">
        <v>8297</v>
      </c>
      <c r="AK2159" s="19" t="str">
        <v>tier - 1</v>
      </c>
      <c r="AL2159" s="19" t="str">
        <v>tier - 2</v>
      </c>
      <c r="AT2159" s="19" t="s">
        <v>8330</v>
      </c>
      <c r="AU2159" s="19" t="str">
        <v>R1011</v>
      </c>
      <c r="BD2159" s="39">
        <v>1975</v>
      </c>
      <c r="BE2159" s="19" t="str">
        <f t="shared" si="368"/>
        <v>Jun</v>
      </c>
      <c r="BF2159" s="19">
        <v>5</v>
      </c>
      <c r="BG2159" s="40">
        <f t="shared" si="369"/>
        <v>27550</v>
      </c>
      <c r="BM2159" s="39">
        <v>2003</v>
      </c>
      <c r="BN2159" s="19" t="str">
        <f t="shared" si="370"/>
        <v>Dec</v>
      </c>
      <c r="BO2159" s="19">
        <v>9</v>
      </c>
      <c r="BP2159" s="40">
        <f t="shared" si="367"/>
        <v>37964</v>
      </c>
      <c r="BQ2159" s="19">
        <f ca="1" t="shared" si="371"/>
        <v>21</v>
      </c>
      <c r="BU2159" s="19">
        <v>36397.58</v>
      </c>
      <c r="BV2159" s="41">
        <v>36397.58</v>
      </c>
    </row>
    <row r="2160" spans="1:74">
      <c r="A2160" s="19" t="s">
        <v>7702</v>
      </c>
      <c r="B2160" s="39">
        <v>1992</v>
      </c>
      <c r="C2160" s="19">
        <f t="shared" si="364"/>
        <v>1992</v>
      </c>
      <c r="D2160" s="19" t="s">
        <v>8329</v>
      </c>
      <c r="E2160" s="19" t="str">
        <f t="shared" si="363"/>
        <v>Oct</v>
      </c>
      <c r="F2160" s="19">
        <v>6</v>
      </c>
      <c r="G2160" s="40">
        <f t="shared" si="365"/>
        <v>33883</v>
      </c>
      <c r="H2160" s="19">
        <v>0</v>
      </c>
      <c r="I2160" s="19">
        <v>36837.47</v>
      </c>
      <c r="J2160" s="41">
        <v>36837.47</v>
      </c>
      <c r="K2160" s="19" t="s">
        <v>8302</v>
      </c>
      <c r="L2160" s="19" t="str">
        <v>tier - 1</v>
      </c>
      <c r="M2160" s="19" t="s">
        <v>8297</v>
      </c>
      <c r="N2160" s="19" t="str">
        <v>tier - 2</v>
      </c>
      <c r="O2160" s="19" t="s">
        <v>8330</v>
      </c>
      <c r="P2160" s="19" t="str">
        <v>R1011</v>
      </c>
      <c r="Q2160" s="19">
        <f ca="1" t="shared" si="366"/>
        <v>33</v>
      </c>
      <c r="R2160" s="29"/>
      <c r="U2160" s="19" t="s">
        <v>8326</v>
      </c>
      <c r="V2160" s="19" t="str">
        <f t="shared" si="372"/>
        <v>Dec</v>
      </c>
      <c r="X2160" s="19">
        <f t="shared" si="373"/>
        <v>2004</v>
      </c>
      <c r="AG2160" s="19" t="s">
        <v>7676</v>
      </c>
      <c r="AH2160" s="19" t="s">
        <v>8336</v>
      </c>
      <c r="AI2160" s="19" t="s">
        <v>8297</v>
      </c>
      <c r="AJ2160" s="19" t="s">
        <v>8298</v>
      </c>
      <c r="AK2160" s="19" t="str">
        <v>tier - 2</v>
      </c>
      <c r="AL2160" s="19" t="str">
        <v>tier - 3</v>
      </c>
      <c r="AT2160" s="19" t="s">
        <v>8330</v>
      </c>
      <c r="AU2160" s="19" t="str">
        <v>R1011</v>
      </c>
      <c r="BD2160" s="39">
        <v>2003</v>
      </c>
      <c r="BE2160" s="19" t="str">
        <f t="shared" si="368"/>
        <v>Dec</v>
      </c>
      <c r="BF2160" s="19">
        <v>9</v>
      </c>
      <c r="BG2160" s="40">
        <f t="shared" si="369"/>
        <v>37964</v>
      </c>
      <c r="BM2160" s="39">
        <v>1962</v>
      </c>
      <c r="BN2160" s="19" t="str">
        <f t="shared" si="370"/>
        <v>Nov</v>
      </c>
      <c r="BO2160" s="19">
        <v>19</v>
      </c>
      <c r="BP2160" s="40">
        <f t="shared" si="367"/>
        <v>22969</v>
      </c>
      <c r="BQ2160" s="19">
        <f ca="1" t="shared" si="371"/>
        <v>62</v>
      </c>
      <c r="BU2160" s="19">
        <v>36445.55</v>
      </c>
      <c r="BV2160" s="41">
        <v>36445.55</v>
      </c>
    </row>
    <row r="2161" spans="1:74">
      <c r="A2161" s="19" t="s">
        <v>7705</v>
      </c>
      <c r="B2161" s="39">
        <v>1992</v>
      </c>
      <c r="C2161" s="19">
        <f t="shared" si="364"/>
        <v>1992</v>
      </c>
      <c r="D2161" s="19" t="s">
        <v>8296</v>
      </c>
      <c r="E2161" s="19" t="str">
        <f t="shared" si="363"/>
        <v>Jul</v>
      </c>
      <c r="F2161" s="19">
        <v>4</v>
      </c>
      <c r="G2161" s="40">
        <f t="shared" si="365"/>
        <v>33789</v>
      </c>
      <c r="H2161" s="19">
        <v>0</v>
      </c>
      <c r="I2161" s="19">
        <v>36837.47</v>
      </c>
      <c r="J2161" s="41">
        <v>36837.47</v>
      </c>
      <c r="K2161" s="19" t="s">
        <v>8297</v>
      </c>
      <c r="L2161" s="19" t="str">
        <v>tier - 2</v>
      </c>
      <c r="M2161" s="19" t="s">
        <v>8298</v>
      </c>
      <c r="N2161" s="19" t="str">
        <v>tier - 3</v>
      </c>
      <c r="O2161" s="19" t="s">
        <v>8330</v>
      </c>
      <c r="P2161" s="19" t="str">
        <v>R1011</v>
      </c>
      <c r="Q2161" s="19">
        <f ca="1" t="shared" si="366"/>
        <v>33</v>
      </c>
      <c r="R2161" s="29"/>
      <c r="U2161" s="19" t="s">
        <v>8303</v>
      </c>
      <c r="V2161" s="19" t="str">
        <f t="shared" si="372"/>
        <v>Jun</v>
      </c>
      <c r="X2161" s="19">
        <f t="shared" si="373"/>
        <v>1992</v>
      </c>
      <c r="AG2161" s="19" t="s">
        <v>7680</v>
      </c>
      <c r="AH2161" s="19" t="s">
        <v>8336</v>
      </c>
      <c r="AI2161" s="19" t="s">
        <v>8297</v>
      </c>
      <c r="AJ2161" s="19" t="s">
        <v>8297</v>
      </c>
      <c r="AK2161" s="19" t="str">
        <v>tier - 2</v>
      </c>
      <c r="AL2161" s="19" t="str">
        <v>tier - 2</v>
      </c>
      <c r="AT2161" s="19" t="s">
        <v>8330</v>
      </c>
      <c r="AU2161" s="19" t="str">
        <v>R1011</v>
      </c>
      <c r="BD2161" s="39">
        <v>1962</v>
      </c>
      <c r="BE2161" s="19" t="str">
        <f t="shared" si="368"/>
        <v>Nov</v>
      </c>
      <c r="BF2161" s="19">
        <v>19</v>
      </c>
      <c r="BG2161" s="40">
        <f t="shared" si="369"/>
        <v>22969</v>
      </c>
      <c r="BM2161" s="39">
        <v>1973</v>
      </c>
      <c r="BN2161" s="19" t="str">
        <f t="shared" si="370"/>
        <v>Aug</v>
      </c>
      <c r="BO2161" s="19">
        <v>9</v>
      </c>
      <c r="BP2161" s="40">
        <f t="shared" si="367"/>
        <v>26885</v>
      </c>
      <c r="BQ2161" s="19">
        <f ca="1" t="shared" si="371"/>
        <v>52</v>
      </c>
      <c r="BU2161" s="19">
        <v>36541.55</v>
      </c>
      <c r="BV2161" s="41">
        <v>36541.55</v>
      </c>
    </row>
    <row r="2162" spans="1:74">
      <c r="A2162" s="19" t="s">
        <v>7708</v>
      </c>
      <c r="B2162" s="39">
        <v>1972</v>
      </c>
      <c r="C2162" s="19">
        <f t="shared" si="364"/>
        <v>1972</v>
      </c>
      <c r="D2162" s="19" t="s">
        <v>8326</v>
      </c>
      <c r="E2162" s="19" t="str">
        <f t="shared" si="363"/>
        <v>Dec</v>
      </c>
      <c r="F2162" s="19">
        <v>5</v>
      </c>
      <c r="G2162" s="40">
        <f t="shared" si="365"/>
        <v>26638</v>
      </c>
      <c r="H2162" s="19">
        <v>0</v>
      </c>
      <c r="I2162" s="19">
        <v>36889.99</v>
      </c>
      <c r="J2162" s="41">
        <v>36889.99</v>
      </c>
      <c r="K2162" s="19" t="s">
        <v>8302</v>
      </c>
      <c r="L2162" s="19" t="str">
        <v>tier - 1</v>
      </c>
      <c r="M2162" s="19" t="s">
        <v>8298</v>
      </c>
      <c r="N2162" s="19" t="str">
        <v>tier - 3</v>
      </c>
      <c r="O2162" s="19" t="s">
        <v>8330</v>
      </c>
      <c r="P2162" s="19" t="str">
        <v>R1011</v>
      </c>
      <c r="Q2162" s="19">
        <f ca="1" t="shared" si="366"/>
        <v>52</v>
      </c>
      <c r="R2162" s="29"/>
      <c r="U2162" s="19" t="s">
        <v>8329</v>
      </c>
      <c r="V2162" s="19" t="str">
        <f t="shared" si="372"/>
        <v>Oct</v>
      </c>
      <c r="X2162" s="19">
        <f t="shared" si="373"/>
        <v>1967</v>
      </c>
      <c r="AG2162" s="19" t="s">
        <v>7683</v>
      </c>
      <c r="AH2162" s="19" t="s">
        <v>8336</v>
      </c>
      <c r="AI2162" s="19" t="s">
        <v>8297</v>
      </c>
      <c r="AJ2162" s="19" t="s">
        <v>8298</v>
      </c>
      <c r="AK2162" s="19" t="str">
        <v>tier - 2</v>
      </c>
      <c r="AL2162" s="19" t="str">
        <v>tier - 3</v>
      </c>
      <c r="AT2162" s="19" t="s">
        <v>8330</v>
      </c>
      <c r="AU2162" s="19" t="str">
        <v>R1011</v>
      </c>
      <c r="BD2162" s="39">
        <v>1973</v>
      </c>
      <c r="BE2162" s="19" t="str">
        <f t="shared" si="368"/>
        <v>Aug</v>
      </c>
      <c r="BF2162" s="19">
        <v>9</v>
      </c>
      <c r="BG2162" s="40">
        <f t="shared" si="369"/>
        <v>26885</v>
      </c>
      <c r="BM2162" s="39">
        <v>1992</v>
      </c>
      <c r="BN2162" s="19" t="str">
        <f t="shared" si="370"/>
        <v>Oct</v>
      </c>
      <c r="BO2162" s="19">
        <v>9</v>
      </c>
      <c r="BP2162" s="40">
        <f t="shared" si="367"/>
        <v>33886</v>
      </c>
      <c r="BQ2162" s="19">
        <f ca="1" t="shared" si="371"/>
        <v>33</v>
      </c>
      <c r="BU2162" s="19">
        <v>36572.8</v>
      </c>
      <c r="BV2162" s="41">
        <v>36572.8</v>
      </c>
    </row>
    <row r="2163" spans="1:74">
      <c r="A2163" s="19" t="s">
        <v>7711</v>
      </c>
      <c r="B2163" s="39">
        <v>2003</v>
      </c>
      <c r="C2163" s="19">
        <f t="shared" si="364"/>
        <v>2003</v>
      </c>
      <c r="D2163" s="19" t="s">
        <v>8303</v>
      </c>
      <c r="E2163" s="19" t="str">
        <f t="shared" si="363"/>
        <v>Jun</v>
      </c>
      <c r="F2163" s="19">
        <v>21</v>
      </c>
      <c r="G2163" s="40">
        <f t="shared" si="365"/>
        <v>37793</v>
      </c>
      <c r="H2163" s="19">
        <v>0</v>
      </c>
      <c r="I2163" s="19">
        <v>36898.73</v>
      </c>
      <c r="J2163" s="41">
        <v>36898.73</v>
      </c>
      <c r="K2163" s="19" t="s">
        <v>8297</v>
      </c>
      <c r="L2163" s="19" t="str">
        <v>tier - 2</v>
      </c>
      <c r="M2163" s="19" t="s">
        <v>8302</v>
      </c>
      <c r="N2163" s="19" t="str">
        <v>tier - 1</v>
      </c>
      <c r="O2163" s="19" t="s">
        <v>8315</v>
      </c>
      <c r="P2163" s="19" t="str">
        <v>R1012</v>
      </c>
      <c r="Q2163" s="19">
        <f ca="1" t="shared" si="366"/>
        <v>22</v>
      </c>
      <c r="R2163" s="29"/>
      <c r="U2163" s="19" t="s">
        <v>8303</v>
      </c>
      <c r="V2163" s="19" t="str">
        <f t="shared" si="372"/>
        <v>Jun</v>
      </c>
      <c r="X2163" s="19">
        <f t="shared" si="373"/>
        <v>1975</v>
      </c>
      <c r="AG2163" s="19" t="s">
        <v>7686</v>
      </c>
      <c r="AH2163" s="19" t="s">
        <v>8336</v>
      </c>
      <c r="AI2163" s="19" t="s">
        <v>8302</v>
      </c>
      <c r="AJ2163" s="19" t="s">
        <v>8297</v>
      </c>
      <c r="AK2163" s="19" t="str">
        <v>tier - 1</v>
      </c>
      <c r="AL2163" s="19" t="str">
        <v>tier - 2</v>
      </c>
      <c r="AT2163" s="19" t="s">
        <v>8330</v>
      </c>
      <c r="AU2163" s="19" t="str">
        <v>R1011</v>
      </c>
      <c r="BD2163" s="39">
        <v>1992</v>
      </c>
      <c r="BE2163" s="19" t="str">
        <f t="shared" si="368"/>
        <v>Oct</v>
      </c>
      <c r="BF2163" s="19">
        <v>9</v>
      </c>
      <c r="BG2163" s="40">
        <f t="shared" si="369"/>
        <v>33886</v>
      </c>
      <c r="BM2163" s="39">
        <v>1961</v>
      </c>
      <c r="BN2163" s="19" t="str">
        <f t="shared" si="370"/>
        <v>Jul</v>
      </c>
      <c r="BO2163" s="19">
        <v>29</v>
      </c>
      <c r="BP2163" s="40">
        <f t="shared" si="367"/>
        <v>22491</v>
      </c>
      <c r="BQ2163" s="19">
        <f ca="1" t="shared" si="371"/>
        <v>64</v>
      </c>
      <c r="BU2163" s="19">
        <v>36580.28</v>
      </c>
      <c r="BV2163" s="41">
        <v>36580.28</v>
      </c>
    </row>
    <row r="2164" spans="1:74">
      <c r="A2164" s="19" t="s">
        <v>7715</v>
      </c>
      <c r="B2164" s="39">
        <v>1963</v>
      </c>
      <c r="C2164" s="19">
        <f t="shared" si="364"/>
        <v>1963</v>
      </c>
      <c r="D2164" s="19" t="s">
        <v>8296</v>
      </c>
      <c r="E2164" s="19" t="str">
        <f t="shared" si="363"/>
        <v>Jul</v>
      </c>
      <c r="F2164" s="19">
        <v>24</v>
      </c>
      <c r="G2164" s="40">
        <f t="shared" si="365"/>
        <v>23216</v>
      </c>
      <c r="H2164" s="19">
        <v>2</v>
      </c>
      <c r="I2164" s="19">
        <v>36910.61</v>
      </c>
      <c r="J2164" s="41">
        <v>36910.61</v>
      </c>
      <c r="K2164" s="19" t="s">
        <v>8297</v>
      </c>
      <c r="L2164" s="19" t="str">
        <v>tier - 2</v>
      </c>
      <c r="M2164" s="19" t="s">
        <v>8297</v>
      </c>
      <c r="N2164" s="19" t="str">
        <v>tier - 2</v>
      </c>
      <c r="O2164" s="19" t="s">
        <v>8330</v>
      </c>
      <c r="P2164" s="19" t="str">
        <v>R1011</v>
      </c>
      <c r="Q2164" s="19">
        <f ca="1" t="shared" si="366"/>
        <v>62</v>
      </c>
      <c r="R2164" s="29"/>
      <c r="U2164" s="19" t="s">
        <v>8326</v>
      </c>
      <c r="V2164" s="19" t="str">
        <f t="shared" si="372"/>
        <v>Dec</v>
      </c>
      <c r="X2164" s="19">
        <f t="shared" si="373"/>
        <v>2003</v>
      </c>
      <c r="AG2164" s="19" t="s">
        <v>7690</v>
      </c>
      <c r="AH2164" s="19" t="s">
        <v>8336</v>
      </c>
      <c r="AI2164" s="19" t="s">
        <v>8297</v>
      </c>
      <c r="AJ2164" s="19" t="s">
        <v>8297</v>
      </c>
      <c r="AK2164" s="19" t="str">
        <v>tier - 2</v>
      </c>
      <c r="AL2164" s="19" t="str">
        <v>tier - 2</v>
      </c>
      <c r="AT2164" s="19" t="s">
        <v>8299</v>
      </c>
      <c r="AU2164" s="19" t="str">
        <v>R1013</v>
      </c>
      <c r="BD2164" s="39">
        <v>1961</v>
      </c>
      <c r="BE2164" s="19" t="str">
        <f t="shared" si="368"/>
        <v>Jul</v>
      </c>
      <c r="BF2164" s="19">
        <v>29</v>
      </c>
      <c r="BG2164" s="40">
        <f t="shared" si="369"/>
        <v>22491</v>
      </c>
      <c r="BM2164" s="39">
        <v>1970</v>
      </c>
      <c r="BN2164" s="19" t="str">
        <f t="shared" si="370"/>
        <v>Jul</v>
      </c>
      <c r="BO2164" s="19">
        <v>14</v>
      </c>
      <c r="BP2164" s="40">
        <f t="shared" si="367"/>
        <v>25763</v>
      </c>
      <c r="BQ2164" s="19">
        <f ca="1" t="shared" si="371"/>
        <v>55</v>
      </c>
      <c r="BU2164" s="19">
        <v>36786.37</v>
      </c>
      <c r="BV2164" s="41">
        <v>36786.37</v>
      </c>
    </row>
    <row r="2165" spans="1:74">
      <c r="A2165" s="19" t="s">
        <v>7718</v>
      </c>
      <c r="B2165" s="39">
        <v>1991</v>
      </c>
      <c r="C2165" s="19">
        <f t="shared" si="364"/>
        <v>1991</v>
      </c>
      <c r="D2165" s="19" t="s">
        <v>8303</v>
      </c>
      <c r="E2165" s="19" t="str">
        <f t="shared" si="363"/>
        <v>Jun</v>
      </c>
      <c r="F2165" s="19">
        <v>10</v>
      </c>
      <c r="G2165" s="40">
        <f t="shared" si="365"/>
        <v>33399</v>
      </c>
      <c r="H2165" s="19">
        <v>3</v>
      </c>
      <c r="I2165" s="19">
        <v>36911.99</v>
      </c>
      <c r="J2165" s="41">
        <v>36911.99</v>
      </c>
      <c r="K2165" s="19" t="s">
        <v>8297</v>
      </c>
      <c r="L2165" s="19" t="str">
        <v>tier - 2</v>
      </c>
      <c r="M2165" s="19" t="s">
        <v>8297</v>
      </c>
      <c r="N2165" s="19" t="str">
        <v>tier - 2</v>
      </c>
      <c r="O2165" s="19" t="s">
        <v>8330</v>
      </c>
      <c r="P2165" s="19" t="str">
        <v>R1011</v>
      </c>
      <c r="Q2165" s="19">
        <f ca="1" t="shared" si="366"/>
        <v>34</v>
      </c>
      <c r="R2165" s="29"/>
      <c r="U2165" s="19" t="s">
        <v>8301</v>
      </c>
      <c r="V2165" s="19" t="str">
        <f t="shared" si="372"/>
        <v>Nov</v>
      </c>
      <c r="X2165" s="19">
        <f t="shared" si="373"/>
        <v>1962</v>
      </c>
      <c r="AG2165" s="19" t="s">
        <v>7694</v>
      </c>
      <c r="AH2165" s="19" t="s">
        <v>8336</v>
      </c>
      <c r="AI2165" s="19" t="s">
        <v>8302</v>
      </c>
      <c r="AJ2165" s="19" t="s">
        <v>8302</v>
      </c>
      <c r="AK2165" s="19" t="str">
        <v>tier - 1</v>
      </c>
      <c r="AL2165" s="19" t="str">
        <v>tier - 1</v>
      </c>
      <c r="AT2165" s="19" t="s">
        <v>8330</v>
      </c>
      <c r="AU2165" s="19" t="str">
        <v>R1011</v>
      </c>
      <c r="BD2165" s="39">
        <v>1970</v>
      </c>
      <c r="BE2165" s="19" t="str">
        <f t="shared" si="368"/>
        <v>Jul</v>
      </c>
      <c r="BF2165" s="19">
        <v>14</v>
      </c>
      <c r="BG2165" s="40">
        <f t="shared" si="369"/>
        <v>25763</v>
      </c>
      <c r="BM2165" s="39">
        <v>1965</v>
      </c>
      <c r="BN2165" s="19" t="str">
        <f t="shared" si="370"/>
        <v>Dec</v>
      </c>
      <c r="BO2165" s="19">
        <v>28</v>
      </c>
      <c r="BP2165" s="40">
        <f t="shared" si="367"/>
        <v>24104</v>
      </c>
      <c r="BQ2165" s="19">
        <f ca="1" t="shared" si="371"/>
        <v>59</v>
      </c>
      <c r="BU2165" s="19">
        <v>36795.29</v>
      </c>
      <c r="BV2165" s="41">
        <v>36795.29</v>
      </c>
    </row>
    <row r="2166" spans="1:74">
      <c r="A2166" s="19" t="s">
        <v>7722</v>
      </c>
      <c r="B2166" s="39">
        <v>1968</v>
      </c>
      <c r="C2166" s="19">
        <f t="shared" si="364"/>
        <v>1968</v>
      </c>
      <c r="D2166" s="19" t="s">
        <v>8329</v>
      </c>
      <c r="E2166" s="19" t="str">
        <f t="shared" si="363"/>
        <v>Oct</v>
      </c>
      <c r="F2166" s="19">
        <v>22</v>
      </c>
      <c r="G2166" s="40">
        <f t="shared" si="365"/>
        <v>25133</v>
      </c>
      <c r="H2166" s="19">
        <v>0</v>
      </c>
      <c r="I2166" s="19">
        <v>36922.61</v>
      </c>
      <c r="J2166" s="41">
        <v>36922.61</v>
      </c>
      <c r="K2166" s="19" t="s">
        <v>8297</v>
      </c>
      <c r="L2166" s="19" t="str">
        <v>tier - 2</v>
      </c>
      <c r="M2166" s="19" t="s">
        <v>8302</v>
      </c>
      <c r="N2166" s="19" t="str">
        <v>tier - 1</v>
      </c>
      <c r="O2166" s="19" t="s">
        <v>8330</v>
      </c>
      <c r="P2166" s="19" t="str">
        <v>R1011</v>
      </c>
      <c r="Q2166" s="19">
        <f ca="1" t="shared" si="366"/>
        <v>57</v>
      </c>
      <c r="R2166" s="29"/>
      <c r="U2166" s="19" t="s">
        <v>8328</v>
      </c>
      <c r="V2166" s="19" t="str">
        <f t="shared" si="372"/>
        <v>Aug</v>
      </c>
      <c r="X2166" s="19">
        <f t="shared" si="373"/>
        <v>1973</v>
      </c>
      <c r="AG2166" s="19" t="s">
        <v>7698</v>
      </c>
      <c r="AH2166" s="19" t="s">
        <v>8336</v>
      </c>
      <c r="AI2166" s="19" t="s">
        <v>8297</v>
      </c>
      <c r="AJ2166" s="19" t="s">
        <v>8302</v>
      </c>
      <c r="AK2166" s="19" t="str">
        <v>tier - 2</v>
      </c>
      <c r="AL2166" s="19" t="str">
        <v>tier - 1</v>
      </c>
      <c r="AT2166" s="19" t="s">
        <v>8330</v>
      </c>
      <c r="AU2166" s="19" t="str">
        <v>R1011</v>
      </c>
      <c r="BD2166" s="39">
        <v>1965</v>
      </c>
      <c r="BE2166" s="19" t="str">
        <f t="shared" si="368"/>
        <v>Dec</v>
      </c>
      <c r="BF2166" s="19">
        <v>28</v>
      </c>
      <c r="BG2166" s="40">
        <f t="shared" si="369"/>
        <v>24104</v>
      </c>
      <c r="BM2166" s="39">
        <v>1992</v>
      </c>
      <c r="BN2166" s="19" t="str">
        <f t="shared" si="370"/>
        <v>Oct</v>
      </c>
      <c r="BO2166" s="19">
        <v>6</v>
      </c>
      <c r="BP2166" s="40">
        <f t="shared" si="367"/>
        <v>33883</v>
      </c>
      <c r="BQ2166" s="19">
        <f ca="1" t="shared" si="371"/>
        <v>33</v>
      </c>
      <c r="BU2166" s="19">
        <v>36837.47</v>
      </c>
      <c r="BV2166" s="41">
        <v>36837.47</v>
      </c>
    </row>
    <row r="2167" spans="1:74">
      <c r="A2167" s="19" t="s">
        <v>7725</v>
      </c>
      <c r="B2167" s="39">
        <v>1977</v>
      </c>
      <c r="C2167" s="19">
        <f t="shared" si="364"/>
        <v>1977</v>
      </c>
      <c r="D2167" s="19" t="s">
        <v>8328</v>
      </c>
      <c r="E2167" s="19" t="str">
        <f t="shared" si="363"/>
        <v>Aug</v>
      </c>
      <c r="F2167" s="19">
        <v>13</v>
      </c>
      <c r="G2167" s="40">
        <f t="shared" si="365"/>
        <v>28350</v>
      </c>
      <c r="H2167" s="19">
        <v>2</v>
      </c>
      <c r="I2167" s="19">
        <v>36935.64</v>
      </c>
      <c r="J2167" s="41">
        <v>36935.64</v>
      </c>
      <c r="K2167" s="19" t="s">
        <v>8297</v>
      </c>
      <c r="L2167" s="19" t="str">
        <v>tier - 2</v>
      </c>
      <c r="M2167" s="19" t="s">
        <v>8302</v>
      </c>
      <c r="N2167" s="19" t="str">
        <v>tier - 1</v>
      </c>
      <c r="O2167" s="19" t="s">
        <v>8330</v>
      </c>
      <c r="P2167" s="19" t="str">
        <v>R1011</v>
      </c>
      <c r="Q2167" s="19">
        <f ca="1" t="shared" si="366"/>
        <v>48</v>
      </c>
      <c r="R2167" s="29"/>
      <c r="U2167" s="19" t="s">
        <v>8329</v>
      </c>
      <c r="V2167" s="19" t="str">
        <f t="shared" si="372"/>
        <v>Oct</v>
      </c>
      <c r="X2167" s="19">
        <f t="shared" si="373"/>
        <v>1992</v>
      </c>
      <c r="AG2167" s="19" t="s">
        <v>7702</v>
      </c>
      <c r="AH2167" s="19" t="s">
        <v>8336</v>
      </c>
      <c r="AI2167" s="19" t="s">
        <v>8302</v>
      </c>
      <c r="AJ2167" s="19" t="s">
        <v>8297</v>
      </c>
      <c r="AK2167" s="19" t="str">
        <v>tier - 1</v>
      </c>
      <c r="AL2167" s="19" t="str">
        <v>tier - 2</v>
      </c>
      <c r="AT2167" s="19" t="s">
        <v>8330</v>
      </c>
      <c r="AU2167" s="19" t="str">
        <v>R1011</v>
      </c>
      <c r="BD2167" s="39">
        <v>1992</v>
      </c>
      <c r="BE2167" s="19" t="str">
        <f t="shared" si="368"/>
        <v>Oct</v>
      </c>
      <c r="BF2167" s="19">
        <v>6</v>
      </c>
      <c r="BG2167" s="40">
        <f t="shared" si="369"/>
        <v>33883</v>
      </c>
      <c r="BM2167" s="39">
        <v>1992</v>
      </c>
      <c r="BN2167" s="19" t="str">
        <f t="shared" si="370"/>
        <v>Jul</v>
      </c>
      <c r="BO2167" s="19">
        <v>4</v>
      </c>
      <c r="BP2167" s="40">
        <f t="shared" si="367"/>
        <v>33789</v>
      </c>
      <c r="BQ2167" s="19">
        <f ca="1" t="shared" si="371"/>
        <v>33</v>
      </c>
      <c r="BU2167" s="19">
        <v>36837.47</v>
      </c>
      <c r="BV2167" s="41">
        <v>36837.47</v>
      </c>
    </row>
    <row r="2168" spans="1:74">
      <c r="A2168" s="19" t="s">
        <v>7728</v>
      </c>
      <c r="B2168" s="39">
        <v>1992</v>
      </c>
      <c r="C2168" s="19">
        <f t="shared" si="364"/>
        <v>1992</v>
      </c>
      <c r="D2168" s="19" t="s">
        <v>8328</v>
      </c>
      <c r="E2168" s="19" t="str">
        <f t="shared" si="363"/>
        <v>Aug</v>
      </c>
      <c r="F2168" s="19">
        <v>25</v>
      </c>
      <c r="G2168" s="40">
        <f t="shared" si="365"/>
        <v>33841</v>
      </c>
      <c r="H2168" s="19">
        <v>0</v>
      </c>
      <c r="I2168" s="19">
        <v>36950.26</v>
      </c>
      <c r="J2168" s="41">
        <v>36950.26</v>
      </c>
      <c r="K2168" s="19" t="s">
        <v>8302</v>
      </c>
      <c r="L2168" s="19" t="str">
        <v>tier - 1</v>
      </c>
      <c r="M2168" s="19" t="s">
        <v>8302</v>
      </c>
      <c r="N2168" s="19" t="str">
        <v>tier - 1</v>
      </c>
      <c r="O2168" s="19" t="s">
        <v>8299</v>
      </c>
      <c r="P2168" s="19" t="str">
        <v>R1013</v>
      </c>
      <c r="Q2168" s="19">
        <f ca="1" t="shared" si="366"/>
        <v>33</v>
      </c>
      <c r="R2168" s="29"/>
      <c r="U2168" s="19" t="s">
        <v>8296</v>
      </c>
      <c r="V2168" s="19" t="str">
        <f t="shared" si="372"/>
        <v>Jul</v>
      </c>
      <c r="X2168" s="19">
        <f t="shared" si="373"/>
        <v>1961</v>
      </c>
      <c r="AG2168" s="19" t="s">
        <v>7705</v>
      </c>
      <c r="AH2168" s="19" t="s">
        <v>8336</v>
      </c>
      <c r="AI2168" s="19" t="s">
        <v>8297</v>
      </c>
      <c r="AJ2168" s="19" t="s">
        <v>8298</v>
      </c>
      <c r="AK2168" s="19" t="str">
        <v>tier - 2</v>
      </c>
      <c r="AL2168" s="19" t="str">
        <v>tier - 3</v>
      </c>
      <c r="AT2168" s="19" t="s">
        <v>8330</v>
      </c>
      <c r="AU2168" s="19" t="str">
        <v>R1011</v>
      </c>
      <c r="BD2168" s="39">
        <v>1992</v>
      </c>
      <c r="BE2168" s="19" t="str">
        <f t="shared" si="368"/>
        <v>Jul</v>
      </c>
      <c r="BF2168" s="19">
        <v>4</v>
      </c>
      <c r="BG2168" s="40">
        <f t="shared" si="369"/>
        <v>33789</v>
      </c>
      <c r="BM2168" s="39">
        <v>1972</v>
      </c>
      <c r="BN2168" s="19" t="str">
        <f t="shared" si="370"/>
        <v>Dec</v>
      </c>
      <c r="BO2168" s="19">
        <v>5</v>
      </c>
      <c r="BP2168" s="40">
        <f t="shared" si="367"/>
        <v>26638</v>
      </c>
      <c r="BQ2168" s="19">
        <f ca="1" t="shared" si="371"/>
        <v>52</v>
      </c>
      <c r="BU2168" s="19">
        <v>36889.99</v>
      </c>
      <c r="BV2168" s="41">
        <v>36889.99</v>
      </c>
    </row>
    <row r="2169" spans="1:74">
      <c r="A2169" s="19" t="s">
        <v>7732</v>
      </c>
      <c r="B2169" s="39">
        <v>1992</v>
      </c>
      <c r="C2169" s="19">
        <f t="shared" si="364"/>
        <v>1992</v>
      </c>
      <c r="D2169" s="19" t="s">
        <v>8310</v>
      </c>
      <c r="E2169" s="19" t="str">
        <f t="shared" si="363"/>
        <v>Sep</v>
      </c>
      <c r="F2169" s="19">
        <v>13</v>
      </c>
      <c r="G2169" s="40">
        <f t="shared" si="365"/>
        <v>33860</v>
      </c>
      <c r="H2169" s="19">
        <v>0</v>
      </c>
      <c r="I2169" s="19">
        <v>36976.45</v>
      </c>
      <c r="J2169" s="41">
        <v>36976.45</v>
      </c>
      <c r="K2169" s="19" t="s">
        <v>8297</v>
      </c>
      <c r="L2169" s="19" t="str">
        <v>tier - 2</v>
      </c>
      <c r="M2169" s="19" t="s">
        <v>8298</v>
      </c>
      <c r="N2169" s="19" t="str">
        <v>tier - 3</v>
      </c>
      <c r="O2169" s="19" t="s">
        <v>8330</v>
      </c>
      <c r="P2169" s="19" t="str">
        <v>R1011</v>
      </c>
      <c r="Q2169" s="19">
        <f ca="1" t="shared" si="366"/>
        <v>33</v>
      </c>
      <c r="R2169" s="29"/>
      <c r="U2169" s="19" t="s">
        <v>8296</v>
      </c>
      <c r="V2169" s="19" t="str">
        <f t="shared" si="372"/>
        <v>Jul</v>
      </c>
      <c r="X2169" s="19">
        <f t="shared" si="373"/>
        <v>1970</v>
      </c>
      <c r="AG2169" s="19" t="s">
        <v>7708</v>
      </c>
      <c r="AH2169" s="19" t="s">
        <v>8336</v>
      </c>
      <c r="AI2169" s="19" t="s">
        <v>8302</v>
      </c>
      <c r="AJ2169" s="19" t="s">
        <v>8298</v>
      </c>
      <c r="AK2169" s="19" t="str">
        <v>tier - 1</v>
      </c>
      <c r="AL2169" s="19" t="str">
        <v>tier - 3</v>
      </c>
      <c r="AT2169" s="19" t="s">
        <v>8330</v>
      </c>
      <c r="AU2169" s="19" t="str">
        <v>R1011</v>
      </c>
      <c r="BD2169" s="39">
        <v>1972</v>
      </c>
      <c r="BE2169" s="19" t="str">
        <f t="shared" si="368"/>
        <v>Dec</v>
      </c>
      <c r="BF2169" s="19">
        <v>5</v>
      </c>
      <c r="BG2169" s="40">
        <f t="shared" si="369"/>
        <v>26638</v>
      </c>
      <c r="BM2169" s="39">
        <v>2003</v>
      </c>
      <c r="BN2169" s="19" t="str">
        <f t="shared" si="370"/>
        <v>Jun</v>
      </c>
      <c r="BO2169" s="19">
        <v>21</v>
      </c>
      <c r="BP2169" s="40">
        <f t="shared" si="367"/>
        <v>37793</v>
      </c>
      <c r="BQ2169" s="19">
        <f ca="1" t="shared" si="371"/>
        <v>22</v>
      </c>
      <c r="BU2169" s="19">
        <v>36898.73</v>
      </c>
      <c r="BV2169" s="41">
        <v>36898.73</v>
      </c>
    </row>
    <row r="2170" spans="1:74">
      <c r="A2170" s="19" t="s">
        <v>7735</v>
      </c>
      <c r="B2170" s="39">
        <v>1991</v>
      </c>
      <c r="C2170" s="19">
        <f t="shared" si="364"/>
        <v>1991</v>
      </c>
      <c r="D2170" s="19" t="s">
        <v>8301</v>
      </c>
      <c r="E2170" s="19" t="str">
        <f t="shared" si="363"/>
        <v>Nov</v>
      </c>
      <c r="F2170" s="19">
        <v>1</v>
      </c>
      <c r="G2170" s="40">
        <f t="shared" si="365"/>
        <v>33543</v>
      </c>
      <c r="H2170" s="19">
        <v>3</v>
      </c>
      <c r="I2170" s="19">
        <v>37040.88</v>
      </c>
      <c r="J2170" s="41">
        <v>37040.88</v>
      </c>
      <c r="K2170" s="19" t="s">
        <v>8297</v>
      </c>
      <c r="L2170" s="19" t="str">
        <v>tier - 2</v>
      </c>
      <c r="M2170" s="19" t="s">
        <v>8297</v>
      </c>
      <c r="N2170" s="19" t="str">
        <v>tier - 2</v>
      </c>
      <c r="O2170" s="19" t="s">
        <v>8330</v>
      </c>
      <c r="P2170" s="19" t="str">
        <v>R1011</v>
      </c>
      <c r="Q2170" s="19">
        <f ca="1" t="shared" si="366"/>
        <v>34</v>
      </c>
      <c r="R2170" s="29"/>
      <c r="U2170" s="19" t="s">
        <v>8326</v>
      </c>
      <c r="V2170" s="19" t="str">
        <f t="shared" si="372"/>
        <v>Dec</v>
      </c>
      <c r="X2170" s="19">
        <f t="shared" si="373"/>
        <v>1965</v>
      </c>
      <c r="AG2170" s="19" t="s">
        <v>7711</v>
      </c>
      <c r="AH2170" s="19" t="s">
        <v>8336</v>
      </c>
      <c r="AI2170" s="19" t="s">
        <v>8297</v>
      </c>
      <c r="AJ2170" s="19" t="s">
        <v>8302</v>
      </c>
      <c r="AK2170" s="19" t="str">
        <v>tier - 2</v>
      </c>
      <c r="AL2170" s="19" t="str">
        <v>tier - 1</v>
      </c>
      <c r="AT2170" s="19" t="s">
        <v>8315</v>
      </c>
      <c r="AU2170" s="19" t="str">
        <v>R1012</v>
      </c>
      <c r="BD2170" s="39">
        <v>2003</v>
      </c>
      <c r="BE2170" s="19" t="str">
        <f t="shared" si="368"/>
        <v>Jun</v>
      </c>
      <c r="BF2170" s="19">
        <v>21</v>
      </c>
      <c r="BG2170" s="40">
        <f t="shared" si="369"/>
        <v>37793</v>
      </c>
      <c r="BM2170" s="39">
        <v>1963</v>
      </c>
      <c r="BN2170" s="19" t="str">
        <f t="shared" si="370"/>
        <v>Jul</v>
      </c>
      <c r="BO2170" s="19">
        <v>24</v>
      </c>
      <c r="BP2170" s="40">
        <f t="shared" si="367"/>
        <v>23216</v>
      </c>
      <c r="BQ2170" s="19">
        <f ca="1" t="shared" si="371"/>
        <v>62</v>
      </c>
      <c r="BU2170" s="19">
        <v>36910.61</v>
      </c>
      <c r="BV2170" s="41">
        <v>36910.61</v>
      </c>
    </row>
    <row r="2171" spans="1:74">
      <c r="A2171" s="19" t="s">
        <v>7738</v>
      </c>
      <c r="B2171" s="39">
        <v>1988</v>
      </c>
      <c r="C2171" s="19">
        <f t="shared" si="364"/>
        <v>1988</v>
      </c>
      <c r="D2171" s="19" t="s">
        <v>8326</v>
      </c>
      <c r="E2171" s="19" t="str">
        <f t="shared" si="363"/>
        <v>Dec</v>
      </c>
      <c r="F2171" s="19">
        <v>17</v>
      </c>
      <c r="G2171" s="40">
        <f t="shared" si="365"/>
        <v>32494</v>
      </c>
      <c r="H2171" s="19">
        <v>3</v>
      </c>
      <c r="I2171" s="19">
        <v>37076.37</v>
      </c>
      <c r="J2171" s="41">
        <v>37076.37</v>
      </c>
      <c r="K2171" s="19" t="s">
        <v>8297</v>
      </c>
      <c r="L2171" s="19" t="str">
        <v>tier - 2</v>
      </c>
      <c r="M2171" s="19" t="s">
        <v>8302</v>
      </c>
      <c r="N2171" s="19" t="str">
        <v>tier - 1</v>
      </c>
      <c r="O2171" s="19" t="s">
        <v>8330</v>
      </c>
      <c r="P2171" s="19" t="str">
        <v>R1011</v>
      </c>
      <c r="Q2171" s="19">
        <f ca="1" t="shared" si="366"/>
        <v>36</v>
      </c>
      <c r="R2171" s="29"/>
      <c r="U2171" s="19" t="s">
        <v>8329</v>
      </c>
      <c r="V2171" s="19" t="str">
        <f t="shared" si="372"/>
        <v>Oct</v>
      </c>
      <c r="X2171" s="19">
        <f t="shared" si="373"/>
        <v>1992</v>
      </c>
      <c r="AG2171" s="19" t="s">
        <v>7715</v>
      </c>
      <c r="AH2171" s="19" t="s">
        <v>8336</v>
      </c>
      <c r="AI2171" s="19" t="s">
        <v>8297</v>
      </c>
      <c r="AJ2171" s="19" t="s">
        <v>8297</v>
      </c>
      <c r="AK2171" s="19" t="str">
        <v>tier - 2</v>
      </c>
      <c r="AL2171" s="19" t="str">
        <v>tier - 2</v>
      </c>
      <c r="AT2171" s="19" t="s">
        <v>8330</v>
      </c>
      <c r="AU2171" s="19" t="str">
        <v>R1011</v>
      </c>
      <c r="BD2171" s="39">
        <v>1963</v>
      </c>
      <c r="BE2171" s="19" t="str">
        <f t="shared" si="368"/>
        <v>Jul</v>
      </c>
      <c r="BF2171" s="19">
        <v>24</v>
      </c>
      <c r="BG2171" s="40">
        <f t="shared" si="369"/>
        <v>23216</v>
      </c>
      <c r="BM2171" s="39">
        <v>1991</v>
      </c>
      <c r="BN2171" s="19" t="str">
        <f t="shared" si="370"/>
        <v>Jun</v>
      </c>
      <c r="BO2171" s="19">
        <v>10</v>
      </c>
      <c r="BP2171" s="40">
        <f t="shared" si="367"/>
        <v>33399</v>
      </c>
      <c r="BQ2171" s="19">
        <f ca="1" t="shared" si="371"/>
        <v>34</v>
      </c>
      <c r="BU2171" s="19">
        <v>36911.99</v>
      </c>
      <c r="BV2171" s="41">
        <v>36911.99</v>
      </c>
    </row>
    <row r="2172" spans="1:74">
      <c r="A2172" s="19" t="s">
        <v>7742</v>
      </c>
      <c r="B2172" s="39">
        <v>1989</v>
      </c>
      <c r="C2172" s="19">
        <f t="shared" si="364"/>
        <v>1989</v>
      </c>
      <c r="D2172" s="19" t="s">
        <v>8303</v>
      </c>
      <c r="E2172" s="19" t="str">
        <f t="shared" si="363"/>
        <v>Jun</v>
      </c>
      <c r="F2172" s="19">
        <v>10</v>
      </c>
      <c r="G2172" s="40">
        <f t="shared" si="365"/>
        <v>32669</v>
      </c>
      <c r="H2172" s="19">
        <v>0</v>
      </c>
      <c r="I2172" s="19">
        <v>37079.37</v>
      </c>
      <c r="J2172" s="41">
        <v>37079.37</v>
      </c>
      <c r="K2172" s="19" t="s">
        <v>8297</v>
      </c>
      <c r="L2172" s="19" t="str">
        <v>tier - 2</v>
      </c>
      <c r="M2172" s="19" t="s">
        <v>8298</v>
      </c>
      <c r="N2172" s="19" t="str">
        <v>tier - 3</v>
      </c>
      <c r="O2172" s="19" t="s">
        <v>8330</v>
      </c>
      <c r="P2172" s="19" t="str">
        <v>R1011</v>
      </c>
      <c r="Q2172" s="19">
        <f ca="1" t="shared" si="366"/>
        <v>36</v>
      </c>
      <c r="R2172" s="29"/>
      <c r="U2172" s="19" t="s">
        <v>8296</v>
      </c>
      <c r="V2172" s="19" t="str">
        <f t="shared" si="372"/>
        <v>Jul</v>
      </c>
      <c r="X2172" s="19">
        <f t="shared" si="373"/>
        <v>1992</v>
      </c>
      <c r="AG2172" s="19" t="s">
        <v>7718</v>
      </c>
      <c r="AH2172" s="19" t="s">
        <v>8336</v>
      </c>
      <c r="AI2172" s="19" t="s">
        <v>8297</v>
      </c>
      <c r="AJ2172" s="19" t="s">
        <v>8297</v>
      </c>
      <c r="AK2172" s="19" t="str">
        <v>tier - 2</v>
      </c>
      <c r="AL2172" s="19" t="str">
        <v>tier - 2</v>
      </c>
      <c r="AT2172" s="19" t="s">
        <v>8330</v>
      </c>
      <c r="AU2172" s="19" t="str">
        <v>R1011</v>
      </c>
      <c r="BD2172" s="39">
        <v>1991</v>
      </c>
      <c r="BE2172" s="19" t="str">
        <f t="shared" si="368"/>
        <v>Jun</v>
      </c>
      <c r="BF2172" s="19">
        <v>10</v>
      </c>
      <c r="BG2172" s="40">
        <f t="shared" si="369"/>
        <v>33399</v>
      </c>
      <c r="BM2172" s="39">
        <v>1968</v>
      </c>
      <c r="BN2172" s="19" t="str">
        <f t="shared" si="370"/>
        <v>Oct</v>
      </c>
      <c r="BO2172" s="19">
        <v>22</v>
      </c>
      <c r="BP2172" s="40">
        <f t="shared" si="367"/>
        <v>25133</v>
      </c>
      <c r="BQ2172" s="19">
        <f ca="1" t="shared" si="371"/>
        <v>57</v>
      </c>
      <c r="BU2172" s="19">
        <v>36922.61</v>
      </c>
      <c r="BV2172" s="41">
        <v>36922.61</v>
      </c>
    </row>
    <row r="2173" spans="1:74">
      <c r="A2173" s="19" t="s">
        <v>7746</v>
      </c>
      <c r="B2173" s="39">
        <v>1995</v>
      </c>
      <c r="C2173" s="19">
        <f t="shared" si="364"/>
        <v>1995</v>
      </c>
      <c r="D2173" s="19" t="s">
        <v>8329</v>
      </c>
      <c r="E2173" s="19" t="str">
        <f t="shared" si="363"/>
        <v>Oct</v>
      </c>
      <c r="F2173" s="19">
        <v>30</v>
      </c>
      <c r="G2173" s="40">
        <f t="shared" si="365"/>
        <v>35002</v>
      </c>
      <c r="H2173" s="19">
        <v>0</v>
      </c>
      <c r="I2173" s="19">
        <v>37133.9</v>
      </c>
      <c r="J2173" s="41">
        <v>37133.9</v>
      </c>
      <c r="K2173" s="19" t="s">
        <v>8297</v>
      </c>
      <c r="L2173" s="19" t="str">
        <v>tier - 2</v>
      </c>
      <c r="M2173" s="19" t="s">
        <v>8297</v>
      </c>
      <c r="N2173" s="19" t="str">
        <v>tier - 2</v>
      </c>
      <c r="O2173" s="19" t="s">
        <v>8299</v>
      </c>
      <c r="P2173" s="19" t="str">
        <v>R1013</v>
      </c>
      <c r="Q2173" s="19">
        <f ca="1" t="shared" si="366"/>
        <v>30</v>
      </c>
      <c r="R2173" s="29"/>
      <c r="U2173" s="19" t="s">
        <v>8326</v>
      </c>
      <c r="V2173" s="19" t="str">
        <f t="shared" si="372"/>
        <v>Dec</v>
      </c>
      <c r="X2173" s="19">
        <f t="shared" si="373"/>
        <v>1972</v>
      </c>
      <c r="AG2173" s="19" t="s">
        <v>7722</v>
      </c>
      <c r="AH2173" s="19" t="s">
        <v>8336</v>
      </c>
      <c r="AI2173" s="19" t="s">
        <v>8297</v>
      </c>
      <c r="AJ2173" s="19" t="s">
        <v>8302</v>
      </c>
      <c r="AK2173" s="19" t="str">
        <v>tier - 2</v>
      </c>
      <c r="AL2173" s="19" t="str">
        <v>tier - 1</v>
      </c>
      <c r="AT2173" s="19" t="s">
        <v>8330</v>
      </c>
      <c r="AU2173" s="19" t="str">
        <v>R1011</v>
      </c>
      <c r="BD2173" s="39">
        <v>1968</v>
      </c>
      <c r="BE2173" s="19" t="str">
        <f t="shared" si="368"/>
        <v>Oct</v>
      </c>
      <c r="BF2173" s="19">
        <v>22</v>
      </c>
      <c r="BG2173" s="40">
        <f t="shared" si="369"/>
        <v>25133</v>
      </c>
      <c r="BM2173" s="39">
        <v>1977</v>
      </c>
      <c r="BN2173" s="19" t="str">
        <f t="shared" si="370"/>
        <v>Aug</v>
      </c>
      <c r="BO2173" s="19">
        <v>13</v>
      </c>
      <c r="BP2173" s="40">
        <f t="shared" si="367"/>
        <v>28350</v>
      </c>
      <c r="BQ2173" s="19">
        <f ca="1" t="shared" si="371"/>
        <v>48</v>
      </c>
      <c r="BU2173" s="19">
        <v>36935.64</v>
      </c>
      <c r="BV2173" s="41">
        <v>36935.64</v>
      </c>
    </row>
    <row r="2174" spans="1:74">
      <c r="A2174" s="19" t="s">
        <v>7749</v>
      </c>
      <c r="B2174" s="39">
        <v>2000</v>
      </c>
      <c r="C2174" s="19">
        <f t="shared" si="364"/>
        <v>2000</v>
      </c>
      <c r="D2174" s="19" t="s">
        <v>8310</v>
      </c>
      <c r="E2174" s="19" t="str">
        <f t="shared" si="363"/>
        <v>Sep</v>
      </c>
      <c r="F2174" s="19">
        <v>5</v>
      </c>
      <c r="G2174" s="40">
        <f t="shared" si="365"/>
        <v>36774</v>
      </c>
      <c r="H2174" s="19">
        <v>1</v>
      </c>
      <c r="I2174" s="19">
        <v>37165.16</v>
      </c>
      <c r="J2174" s="41">
        <v>37165.16</v>
      </c>
      <c r="K2174" s="19" t="s">
        <v>8302</v>
      </c>
      <c r="L2174" s="19" t="str">
        <v>tier - 1</v>
      </c>
      <c r="M2174" s="19" t="s">
        <v>8298</v>
      </c>
      <c r="N2174" s="19" t="str">
        <v>tier - 3</v>
      </c>
      <c r="O2174" s="19" t="s">
        <v>8327</v>
      </c>
      <c r="P2174" s="19" t="str">
        <v>Unknown</v>
      </c>
      <c r="Q2174" s="19">
        <f ca="1" t="shared" si="366"/>
        <v>25</v>
      </c>
      <c r="R2174" s="29"/>
      <c r="U2174" s="19" t="s">
        <v>8303</v>
      </c>
      <c r="V2174" s="19" t="str">
        <f t="shared" si="372"/>
        <v>Jun</v>
      </c>
      <c r="X2174" s="19">
        <f t="shared" si="373"/>
        <v>2003</v>
      </c>
      <c r="AG2174" s="19" t="s">
        <v>7725</v>
      </c>
      <c r="AH2174" s="19" t="s">
        <v>8336</v>
      </c>
      <c r="AI2174" s="19" t="s">
        <v>8297</v>
      </c>
      <c r="AJ2174" s="19" t="s">
        <v>8302</v>
      </c>
      <c r="AK2174" s="19" t="str">
        <v>tier - 2</v>
      </c>
      <c r="AL2174" s="19" t="str">
        <v>tier - 1</v>
      </c>
      <c r="AT2174" s="19" t="s">
        <v>8330</v>
      </c>
      <c r="AU2174" s="19" t="str">
        <v>R1011</v>
      </c>
      <c r="BD2174" s="39">
        <v>1977</v>
      </c>
      <c r="BE2174" s="19" t="str">
        <f t="shared" si="368"/>
        <v>Aug</v>
      </c>
      <c r="BF2174" s="19">
        <v>13</v>
      </c>
      <c r="BG2174" s="40">
        <f t="shared" si="369"/>
        <v>28350</v>
      </c>
      <c r="BM2174" s="39">
        <v>1992</v>
      </c>
      <c r="BN2174" s="19" t="str">
        <f t="shared" si="370"/>
        <v>Aug</v>
      </c>
      <c r="BO2174" s="19">
        <v>25</v>
      </c>
      <c r="BP2174" s="40">
        <f t="shared" si="367"/>
        <v>33841</v>
      </c>
      <c r="BQ2174" s="19">
        <f ca="1" t="shared" si="371"/>
        <v>33</v>
      </c>
      <c r="BU2174" s="19">
        <v>36950.26</v>
      </c>
      <c r="BV2174" s="41">
        <v>36950.26</v>
      </c>
    </row>
    <row r="2175" spans="1:74">
      <c r="A2175" s="19" t="s">
        <v>7753</v>
      </c>
      <c r="B2175" s="39">
        <v>1990</v>
      </c>
      <c r="C2175" s="19">
        <f t="shared" si="364"/>
        <v>1990</v>
      </c>
      <c r="D2175" s="19" t="s">
        <v>8329</v>
      </c>
      <c r="E2175" s="19" t="str">
        <f t="shared" si="363"/>
        <v>Oct</v>
      </c>
      <c r="F2175" s="19">
        <v>17</v>
      </c>
      <c r="G2175" s="40">
        <f t="shared" si="365"/>
        <v>33163</v>
      </c>
      <c r="H2175" s="19">
        <v>3</v>
      </c>
      <c r="I2175" s="19">
        <v>37251.22</v>
      </c>
      <c r="J2175" s="41">
        <v>37251.22</v>
      </c>
      <c r="K2175" s="19" t="s">
        <v>8297</v>
      </c>
      <c r="L2175" s="19" t="str">
        <v>tier - 2</v>
      </c>
      <c r="M2175" s="19" t="s">
        <v>8297</v>
      </c>
      <c r="N2175" s="19" t="str">
        <v>tier - 2</v>
      </c>
      <c r="O2175" s="19" t="s">
        <v>8330</v>
      </c>
      <c r="P2175" s="19" t="str">
        <v>R1011</v>
      </c>
      <c r="Q2175" s="19">
        <f ca="1" t="shared" si="366"/>
        <v>35</v>
      </c>
      <c r="R2175" s="29"/>
      <c r="U2175" s="19" t="s">
        <v>8296</v>
      </c>
      <c r="V2175" s="19" t="str">
        <f t="shared" si="372"/>
        <v>Jul</v>
      </c>
      <c r="X2175" s="19">
        <f t="shared" si="373"/>
        <v>1963</v>
      </c>
      <c r="AG2175" s="19" t="s">
        <v>7728</v>
      </c>
      <c r="AH2175" s="19" t="s">
        <v>8336</v>
      </c>
      <c r="AI2175" s="19" t="s">
        <v>8302</v>
      </c>
      <c r="AJ2175" s="19" t="s">
        <v>8302</v>
      </c>
      <c r="AK2175" s="19" t="str">
        <v>tier - 1</v>
      </c>
      <c r="AL2175" s="19" t="str">
        <v>tier - 1</v>
      </c>
      <c r="AT2175" s="19" t="s">
        <v>8299</v>
      </c>
      <c r="AU2175" s="19" t="str">
        <v>R1013</v>
      </c>
      <c r="BD2175" s="39">
        <v>1992</v>
      </c>
      <c r="BE2175" s="19" t="str">
        <f t="shared" si="368"/>
        <v>Aug</v>
      </c>
      <c r="BF2175" s="19">
        <v>25</v>
      </c>
      <c r="BG2175" s="40">
        <f t="shared" si="369"/>
        <v>33841</v>
      </c>
      <c r="BM2175" s="39">
        <v>1992</v>
      </c>
      <c r="BN2175" s="19" t="str">
        <f t="shared" si="370"/>
        <v>Sep</v>
      </c>
      <c r="BO2175" s="19">
        <v>13</v>
      </c>
      <c r="BP2175" s="40">
        <f t="shared" si="367"/>
        <v>33860</v>
      </c>
      <c r="BQ2175" s="19">
        <f ca="1" t="shared" si="371"/>
        <v>33</v>
      </c>
      <c r="BU2175" s="19">
        <v>36976.45</v>
      </c>
      <c r="BV2175" s="41">
        <v>36976.45</v>
      </c>
    </row>
    <row r="2176" spans="1:74">
      <c r="A2176" s="19" t="s">
        <v>7756</v>
      </c>
      <c r="B2176" s="39">
        <v>1985</v>
      </c>
      <c r="C2176" s="19">
        <f t="shared" si="364"/>
        <v>1985</v>
      </c>
      <c r="D2176" s="19" t="s">
        <v>8301</v>
      </c>
      <c r="E2176" s="19" t="str">
        <f t="shared" si="363"/>
        <v>Nov</v>
      </c>
      <c r="F2176" s="19">
        <v>17</v>
      </c>
      <c r="G2176" s="40">
        <f t="shared" si="365"/>
        <v>31368</v>
      </c>
      <c r="H2176" s="19">
        <v>0</v>
      </c>
      <c r="I2176" s="19">
        <v>37270.15</v>
      </c>
      <c r="J2176" s="41">
        <v>37270.15</v>
      </c>
      <c r="K2176" s="19" t="s">
        <v>8297</v>
      </c>
      <c r="L2176" s="19" t="str">
        <v>tier - 2</v>
      </c>
      <c r="M2176" s="19" t="s">
        <v>8302</v>
      </c>
      <c r="N2176" s="19" t="str">
        <v>tier - 1</v>
      </c>
      <c r="O2176" s="19" t="s">
        <v>8337</v>
      </c>
      <c r="P2176" s="19" t="str">
        <v>R1024</v>
      </c>
      <c r="Q2176" s="19">
        <f ca="1" t="shared" si="366"/>
        <v>39</v>
      </c>
      <c r="R2176" s="29"/>
      <c r="U2176" s="19" t="s">
        <v>8303</v>
      </c>
      <c r="V2176" s="19" t="str">
        <f t="shared" si="372"/>
        <v>Jun</v>
      </c>
      <c r="X2176" s="19">
        <f t="shared" si="373"/>
        <v>1991</v>
      </c>
      <c r="AG2176" s="19" t="s">
        <v>7732</v>
      </c>
      <c r="AH2176" s="19" t="s">
        <v>8336</v>
      </c>
      <c r="AI2176" s="19" t="s">
        <v>8297</v>
      </c>
      <c r="AJ2176" s="19" t="s">
        <v>8298</v>
      </c>
      <c r="AK2176" s="19" t="str">
        <v>tier - 2</v>
      </c>
      <c r="AL2176" s="19" t="str">
        <v>tier - 3</v>
      </c>
      <c r="AT2176" s="19" t="s">
        <v>8330</v>
      </c>
      <c r="AU2176" s="19" t="str">
        <v>R1011</v>
      </c>
      <c r="BD2176" s="39">
        <v>1992</v>
      </c>
      <c r="BE2176" s="19" t="str">
        <f t="shared" si="368"/>
        <v>Sep</v>
      </c>
      <c r="BF2176" s="19">
        <v>13</v>
      </c>
      <c r="BG2176" s="40">
        <f t="shared" si="369"/>
        <v>33860</v>
      </c>
      <c r="BM2176" s="39">
        <v>1991</v>
      </c>
      <c r="BN2176" s="19" t="str">
        <f t="shared" si="370"/>
        <v>Nov</v>
      </c>
      <c r="BO2176" s="19">
        <v>1</v>
      </c>
      <c r="BP2176" s="40">
        <f t="shared" si="367"/>
        <v>33543</v>
      </c>
      <c r="BQ2176" s="19">
        <f ca="1" t="shared" si="371"/>
        <v>34</v>
      </c>
      <c r="BU2176" s="19">
        <v>37040.88</v>
      </c>
      <c r="BV2176" s="41">
        <v>37040.88</v>
      </c>
    </row>
    <row r="2177" spans="1:74">
      <c r="A2177" s="19" t="s">
        <v>7759</v>
      </c>
      <c r="B2177" s="39">
        <v>1975</v>
      </c>
      <c r="C2177" s="19">
        <f t="shared" si="364"/>
        <v>1975</v>
      </c>
      <c r="D2177" s="19" t="s">
        <v>8301</v>
      </c>
      <c r="E2177" s="19" t="str">
        <f t="shared" si="363"/>
        <v>Nov</v>
      </c>
      <c r="F2177" s="19">
        <v>9</v>
      </c>
      <c r="G2177" s="40">
        <f t="shared" si="365"/>
        <v>27707</v>
      </c>
      <c r="H2177" s="19">
        <v>1</v>
      </c>
      <c r="I2177" s="19">
        <v>37272.34</v>
      </c>
      <c r="J2177" s="41">
        <v>37272.34</v>
      </c>
      <c r="K2177" s="19" t="s">
        <v>8297</v>
      </c>
      <c r="L2177" s="19" t="str">
        <v>tier - 2</v>
      </c>
      <c r="M2177" s="19" t="s">
        <v>8298</v>
      </c>
      <c r="N2177" s="19" t="str">
        <v>tier - 3</v>
      </c>
      <c r="O2177" s="19" t="s">
        <v>8330</v>
      </c>
      <c r="P2177" s="19" t="str">
        <v>R1011</v>
      </c>
      <c r="Q2177" s="19">
        <f ca="1" t="shared" si="366"/>
        <v>49</v>
      </c>
      <c r="R2177" s="29"/>
      <c r="U2177" s="19" t="s">
        <v>8329</v>
      </c>
      <c r="V2177" s="19" t="str">
        <f t="shared" si="372"/>
        <v>Oct</v>
      </c>
      <c r="X2177" s="19">
        <f t="shared" si="373"/>
        <v>1968</v>
      </c>
      <c r="AG2177" s="19" t="s">
        <v>7735</v>
      </c>
      <c r="AH2177" s="19" t="s">
        <v>8336</v>
      </c>
      <c r="AI2177" s="19" t="s">
        <v>8297</v>
      </c>
      <c r="AJ2177" s="19" t="s">
        <v>8297</v>
      </c>
      <c r="AK2177" s="19" t="str">
        <v>tier - 2</v>
      </c>
      <c r="AL2177" s="19" t="str">
        <v>tier - 2</v>
      </c>
      <c r="AT2177" s="19" t="s">
        <v>8330</v>
      </c>
      <c r="AU2177" s="19" t="str">
        <v>R1011</v>
      </c>
      <c r="BD2177" s="39">
        <v>1991</v>
      </c>
      <c r="BE2177" s="19" t="str">
        <f t="shared" si="368"/>
        <v>Nov</v>
      </c>
      <c r="BF2177" s="19">
        <v>1</v>
      </c>
      <c r="BG2177" s="40">
        <f t="shared" si="369"/>
        <v>33543</v>
      </c>
      <c r="BM2177" s="39">
        <v>1988</v>
      </c>
      <c r="BN2177" s="19" t="str">
        <f t="shared" si="370"/>
        <v>Dec</v>
      </c>
      <c r="BO2177" s="19">
        <v>17</v>
      </c>
      <c r="BP2177" s="40">
        <f t="shared" si="367"/>
        <v>32494</v>
      </c>
      <c r="BQ2177" s="19">
        <f ca="1" t="shared" si="371"/>
        <v>36</v>
      </c>
      <c r="BU2177" s="19">
        <v>37076.37</v>
      </c>
      <c r="BV2177" s="41">
        <v>37076.37</v>
      </c>
    </row>
    <row r="2178" spans="1:74">
      <c r="A2178" s="19" t="s">
        <v>7761</v>
      </c>
      <c r="B2178" s="39">
        <v>1969</v>
      </c>
      <c r="C2178" s="19">
        <f t="shared" si="364"/>
        <v>1969</v>
      </c>
      <c r="D2178" s="19" t="s">
        <v>8329</v>
      </c>
      <c r="E2178" s="19" t="str">
        <f t="shared" ref="E2178:E2241" si="374">SUBSTITUTE(D2178,"?","Sep")</f>
        <v>Oct</v>
      </c>
      <c r="F2178" s="19">
        <v>30</v>
      </c>
      <c r="G2178" s="40">
        <f t="shared" si="365"/>
        <v>25506</v>
      </c>
      <c r="H2178" s="19">
        <v>0</v>
      </c>
      <c r="I2178" s="19">
        <v>37277.27</v>
      </c>
      <c r="J2178" s="41">
        <v>37277.27</v>
      </c>
      <c r="K2178" s="19" t="s">
        <v>8302</v>
      </c>
      <c r="L2178" s="19" t="str">
        <v>tier - 1</v>
      </c>
      <c r="M2178" s="19" t="s">
        <v>8298</v>
      </c>
      <c r="N2178" s="19" t="str">
        <v>tier - 3</v>
      </c>
      <c r="O2178" s="19" t="s">
        <v>8330</v>
      </c>
      <c r="P2178" s="19" t="str">
        <v>R1011</v>
      </c>
      <c r="Q2178" s="19">
        <f ca="1" t="shared" si="366"/>
        <v>56</v>
      </c>
      <c r="R2178" s="29"/>
      <c r="U2178" s="19" t="s">
        <v>8328</v>
      </c>
      <c r="V2178" s="19" t="str">
        <f t="shared" si="372"/>
        <v>Aug</v>
      </c>
      <c r="X2178" s="19">
        <f t="shared" si="373"/>
        <v>1977</v>
      </c>
      <c r="AG2178" s="19" t="s">
        <v>7738</v>
      </c>
      <c r="AH2178" s="19" t="s">
        <v>8336</v>
      </c>
      <c r="AI2178" s="19" t="s">
        <v>8297</v>
      </c>
      <c r="AJ2178" s="19" t="s">
        <v>8302</v>
      </c>
      <c r="AK2178" s="19" t="str">
        <v>tier - 2</v>
      </c>
      <c r="AL2178" s="19" t="str">
        <v>tier - 1</v>
      </c>
      <c r="AT2178" s="19" t="s">
        <v>8330</v>
      </c>
      <c r="AU2178" s="19" t="str">
        <v>R1011</v>
      </c>
      <c r="BD2178" s="39">
        <v>1988</v>
      </c>
      <c r="BE2178" s="19" t="str">
        <f t="shared" si="368"/>
        <v>Dec</v>
      </c>
      <c r="BF2178" s="19">
        <v>17</v>
      </c>
      <c r="BG2178" s="40">
        <f t="shared" si="369"/>
        <v>32494</v>
      </c>
      <c r="BM2178" s="39">
        <v>1989</v>
      </c>
      <c r="BN2178" s="19" t="str">
        <f t="shared" si="370"/>
        <v>Jun</v>
      </c>
      <c r="BO2178" s="19">
        <v>10</v>
      </c>
      <c r="BP2178" s="40">
        <f t="shared" si="367"/>
        <v>32669</v>
      </c>
      <c r="BQ2178" s="19">
        <f ca="1" t="shared" si="371"/>
        <v>36</v>
      </c>
      <c r="BU2178" s="19">
        <v>37079.37</v>
      </c>
      <c r="BV2178" s="41">
        <v>37079.37</v>
      </c>
    </row>
    <row r="2179" spans="1:74">
      <c r="A2179" s="19" t="s">
        <v>7765</v>
      </c>
      <c r="B2179" s="39">
        <v>1979</v>
      </c>
      <c r="C2179" s="19">
        <f t="shared" ref="C2179:C2242" si="375">IF(B2179="?",ROUND(AVERAGE($B$2:$B$2336),0),B2179)</f>
        <v>1979</v>
      </c>
      <c r="D2179" s="19" t="s">
        <v>8328</v>
      </c>
      <c r="E2179" s="19" t="str">
        <f t="shared" si="374"/>
        <v>Aug</v>
      </c>
      <c r="F2179" s="19">
        <v>3</v>
      </c>
      <c r="G2179" s="40">
        <f t="shared" ref="G2179:G2242" si="376">DATE(C2179,MONTH(E2179&amp;2),F2179)</f>
        <v>29070</v>
      </c>
      <c r="H2179" s="19">
        <v>2</v>
      </c>
      <c r="I2179" s="19">
        <v>37425.94</v>
      </c>
      <c r="J2179" s="41">
        <v>37425.94</v>
      </c>
      <c r="K2179" s="19" t="s">
        <v>8297</v>
      </c>
      <c r="L2179" s="19" t="str">
        <v>tier - 2</v>
      </c>
      <c r="M2179" s="19" t="s">
        <v>8302</v>
      </c>
      <c r="N2179" s="19" t="str">
        <v>tier - 1</v>
      </c>
      <c r="O2179" s="19" t="s">
        <v>8330</v>
      </c>
      <c r="P2179" s="19" t="str">
        <v>R1011</v>
      </c>
      <c r="Q2179" s="19">
        <f ca="1" t="shared" ref="Q2179:Q2242" si="377">INT((TODAY()-G2179)/365.25)</f>
        <v>46</v>
      </c>
      <c r="R2179" s="29"/>
      <c r="U2179" s="19" t="s">
        <v>8328</v>
      </c>
      <c r="V2179" s="19" t="str">
        <f t="shared" si="372"/>
        <v>Aug</v>
      </c>
      <c r="X2179" s="19">
        <f t="shared" si="373"/>
        <v>1992</v>
      </c>
      <c r="AG2179" s="19" t="s">
        <v>7742</v>
      </c>
      <c r="AH2179" s="19" t="s">
        <v>8336</v>
      </c>
      <c r="AI2179" s="19" t="s">
        <v>8297</v>
      </c>
      <c r="AJ2179" s="19" t="s">
        <v>8298</v>
      </c>
      <c r="AK2179" s="19" t="str">
        <v>tier - 2</v>
      </c>
      <c r="AL2179" s="19" t="str">
        <v>tier - 3</v>
      </c>
      <c r="AT2179" s="19" t="s">
        <v>8330</v>
      </c>
      <c r="AU2179" s="19" t="str">
        <v>R1011</v>
      </c>
      <c r="BD2179" s="39">
        <v>1989</v>
      </c>
      <c r="BE2179" s="19" t="str">
        <f t="shared" si="368"/>
        <v>Jun</v>
      </c>
      <c r="BF2179" s="19">
        <v>10</v>
      </c>
      <c r="BG2179" s="40">
        <f t="shared" si="369"/>
        <v>32669</v>
      </c>
      <c r="BM2179" s="39">
        <v>1995</v>
      </c>
      <c r="BN2179" s="19" t="str">
        <f t="shared" si="370"/>
        <v>Oct</v>
      </c>
      <c r="BO2179" s="19">
        <v>30</v>
      </c>
      <c r="BP2179" s="40">
        <f t="shared" si="367"/>
        <v>35002</v>
      </c>
      <c r="BQ2179" s="19">
        <f ca="1" t="shared" si="371"/>
        <v>30</v>
      </c>
      <c r="BU2179" s="19">
        <v>37133.9</v>
      </c>
      <c r="BV2179" s="41">
        <v>37133.9</v>
      </c>
    </row>
    <row r="2180" spans="1:74">
      <c r="A2180" s="19" t="s">
        <v>7768</v>
      </c>
      <c r="B2180" s="39">
        <v>2002</v>
      </c>
      <c r="C2180" s="19">
        <f t="shared" si="375"/>
        <v>2002</v>
      </c>
      <c r="D2180" s="19" t="s">
        <v>8310</v>
      </c>
      <c r="E2180" s="19" t="str">
        <f t="shared" si="374"/>
        <v>Sep</v>
      </c>
      <c r="F2180" s="19">
        <v>27</v>
      </c>
      <c r="G2180" s="40">
        <f t="shared" si="376"/>
        <v>37526</v>
      </c>
      <c r="H2180" s="19">
        <v>3</v>
      </c>
      <c r="I2180" s="19">
        <v>37465.34</v>
      </c>
      <c r="J2180" s="41">
        <v>37465.34</v>
      </c>
      <c r="K2180" s="19" t="s">
        <v>8302</v>
      </c>
      <c r="L2180" s="19" t="str">
        <v>tier - 1</v>
      </c>
      <c r="M2180" s="19" t="s">
        <v>8297</v>
      </c>
      <c r="N2180" s="19" t="str">
        <v>tier - 2</v>
      </c>
      <c r="O2180" s="19" t="s">
        <v>8315</v>
      </c>
      <c r="P2180" s="19" t="str">
        <v>R1012</v>
      </c>
      <c r="Q2180" s="19">
        <f ca="1" t="shared" si="377"/>
        <v>23</v>
      </c>
      <c r="R2180" s="29"/>
      <c r="U2180" s="19" t="s">
        <v>8310</v>
      </c>
      <c r="V2180" s="19" t="str">
        <f t="shared" si="372"/>
        <v>Sep</v>
      </c>
      <c r="X2180" s="19">
        <f t="shared" si="373"/>
        <v>1992</v>
      </c>
      <c r="AG2180" s="19" t="s">
        <v>7746</v>
      </c>
      <c r="AH2180" s="19" t="s">
        <v>8336</v>
      </c>
      <c r="AI2180" s="19" t="s">
        <v>8297</v>
      </c>
      <c r="AJ2180" s="19" t="s">
        <v>8297</v>
      </c>
      <c r="AK2180" s="19" t="str">
        <v>tier - 2</v>
      </c>
      <c r="AL2180" s="19" t="str">
        <v>tier - 2</v>
      </c>
      <c r="AT2180" s="19" t="s">
        <v>8299</v>
      </c>
      <c r="AU2180" s="19" t="str">
        <v>R1013</v>
      </c>
      <c r="BD2180" s="39">
        <v>1995</v>
      </c>
      <c r="BE2180" s="19" t="str">
        <f t="shared" si="368"/>
        <v>Oct</v>
      </c>
      <c r="BF2180" s="19">
        <v>30</v>
      </c>
      <c r="BG2180" s="40">
        <f t="shared" si="369"/>
        <v>35002</v>
      </c>
      <c r="BM2180" s="39">
        <v>2000</v>
      </c>
      <c r="BN2180" s="19" t="str">
        <f t="shared" si="370"/>
        <v>Sep</v>
      </c>
      <c r="BO2180" s="19">
        <v>5</v>
      </c>
      <c r="BP2180" s="40">
        <f t="shared" si="367"/>
        <v>36774</v>
      </c>
      <c r="BQ2180" s="19">
        <f ca="1" t="shared" si="371"/>
        <v>25</v>
      </c>
      <c r="BU2180" s="19">
        <v>37165.16</v>
      </c>
      <c r="BV2180" s="41">
        <v>37165.16</v>
      </c>
    </row>
    <row r="2181" spans="1:74">
      <c r="A2181" s="19" t="s">
        <v>7772</v>
      </c>
      <c r="B2181" s="39">
        <v>2000</v>
      </c>
      <c r="C2181" s="19">
        <f t="shared" si="375"/>
        <v>2000</v>
      </c>
      <c r="D2181" s="19" t="s">
        <v>8329</v>
      </c>
      <c r="E2181" s="19" t="str">
        <f t="shared" si="374"/>
        <v>Oct</v>
      </c>
      <c r="F2181" s="19">
        <v>12</v>
      </c>
      <c r="G2181" s="40">
        <f t="shared" si="376"/>
        <v>36811</v>
      </c>
      <c r="H2181" s="19">
        <v>2</v>
      </c>
      <c r="I2181" s="19">
        <v>37484.45</v>
      </c>
      <c r="J2181" s="41">
        <v>37484.45</v>
      </c>
      <c r="K2181" s="19" t="s">
        <v>8302</v>
      </c>
      <c r="L2181" s="19" t="str">
        <v>tier - 1</v>
      </c>
      <c r="M2181" s="19" t="s">
        <v>8302</v>
      </c>
      <c r="N2181" s="19" t="str">
        <v>tier - 1</v>
      </c>
      <c r="O2181" s="19" t="s">
        <v>8299</v>
      </c>
      <c r="P2181" s="19" t="str">
        <v>R1013</v>
      </c>
      <c r="Q2181" s="19">
        <f ca="1" t="shared" si="377"/>
        <v>25</v>
      </c>
      <c r="R2181" s="29"/>
      <c r="U2181" s="19" t="s">
        <v>8301</v>
      </c>
      <c r="V2181" s="19" t="str">
        <f t="shared" si="372"/>
        <v>Nov</v>
      </c>
      <c r="X2181" s="19">
        <f t="shared" si="373"/>
        <v>1991</v>
      </c>
      <c r="AG2181" s="19" t="s">
        <v>7749</v>
      </c>
      <c r="AH2181" s="19" t="s">
        <v>8336</v>
      </c>
      <c r="AI2181" s="19" t="s">
        <v>8302</v>
      </c>
      <c r="AJ2181" s="19" t="s">
        <v>8298</v>
      </c>
      <c r="AK2181" s="19" t="str">
        <v>tier - 1</v>
      </c>
      <c r="AL2181" s="19" t="str">
        <v>tier - 3</v>
      </c>
      <c r="AT2181" s="19" t="s">
        <v>8327</v>
      </c>
      <c r="AU2181" s="19" t="str">
        <v>Unknown</v>
      </c>
      <c r="BD2181" s="39">
        <v>2000</v>
      </c>
      <c r="BE2181" s="19" t="str">
        <f t="shared" si="368"/>
        <v>Sep</v>
      </c>
      <c r="BF2181" s="19">
        <v>5</v>
      </c>
      <c r="BG2181" s="40">
        <f t="shared" si="369"/>
        <v>36774</v>
      </c>
      <c r="BM2181" s="39">
        <v>1990</v>
      </c>
      <c r="BN2181" s="19" t="str">
        <f t="shared" si="370"/>
        <v>Oct</v>
      </c>
      <c r="BO2181" s="19">
        <v>17</v>
      </c>
      <c r="BP2181" s="40">
        <f t="shared" si="367"/>
        <v>33163</v>
      </c>
      <c r="BQ2181" s="19">
        <f ca="1" t="shared" si="371"/>
        <v>35</v>
      </c>
      <c r="BU2181" s="19">
        <v>37251.22</v>
      </c>
      <c r="BV2181" s="41">
        <v>37251.22</v>
      </c>
    </row>
    <row r="2182" spans="1:74">
      <c r="A2182" s="19" t="s">
        <v>7775</v>
      </c>
      <c r="B2182" s="39">
        <v>1990</v>
      </c>
      <c r="C2182" s="19">
        <f t="shared" si="375"/>
        <v>1990</v>
      </c>
      <c r="D2182" s="19" t="s">
        <v>8301</v>
      </c>
      <c r="E2182" s="19" t="str">
        <f t="shared" si="374"/>
        <v>Nov</v>
      </c>
      <c r="F2182" s="19">
        <v>16</v>
      </c>
      <c r="G2182" s="40">
        <f t="shared" si="376"/>
        <v>33193</v>
      </c>
      <c r="H2182" s="19">
        <v>1</v>
      </c>
      <c r="I2182" s="19">
        <v>37607.53</v>
      </c>
      <c r="J2182" s="41">
        <v>37607.53</v>
      </c>
      <c r="K2182" s="19" t="s">
        <v>8302</v>
      </c>
      <c r="L2182" s="19" t="str">
        <v>tier - 1</v>
      </c>
      <c r="M2182" s="19" t="s">
        <v>8297</v>
      </c>
      <c r="N2182" s="19" t="str">
        <v>tier - 2</v>
      </c>
      <c r="O2182" s="19" t="s">
        <v>8332</v>
      </c>
      <c r="P2182" s="19" t="str">
        <v>R1019</v>
      </c>
      <c r="Q2182" s="19">
        <f ca="1" t="shared" si="377"/>
        <v>34</v>
      </c>
      <c r="R2182" s="29"/>
      <c r="U2182" s="19" t="s">
        <v>8326</v>
      </c>
      <c r="V2182" s="19" t="str">
        <f t="shared" si="372"/>
        <v>Dec</v>
      </c>
      <c r="X2182" s="19">
        <f t="shared" si="373"/>
        <v>1988</v>
      </c>
      <c r="AG2182" s="19" t="s">
        <v>7753</v>
      </c>
      <c r="AH2182" s="19" t="s">
        <v>8336</v>
      </c>
      <c r="AI2182" s="19" t="s">
        <v>8297</v>
      </c>
      <c r="AJ2182" s="19" t="s">
        <v>8297</v>
      </c>
      <c r="AK2182" s="19" t="str">
        <v>tier - 2</v>
      </c>
      <c r="AL2182" s="19" t="str">
        <v>tier - 2</v>
      </c>
      <c r="AT2182" s="19" t="s">
        <v>8330</v>
      </c>
      <c r="AU2182" s="19" t="str">
        <v>R1011</v>
      </c>
      <c r="BD2182" s="39">
        <v>1990</v>
      </c>
      <c r="BE2182" s="19" t="str">
        <f t="shared" si="368"/>
        <v>Oct</v>
      </c>
      <c r="BF2182" s="19">
        <v>17</v>
      </c>
      <c r="BG2182" s="40">
        <f t="shared" si="369"/>
        <v>33163</v>
      </c>
      <c r="BM2182" s="39">
        <v>1985</v>
      </c>
      <c r="BN2182" s="19" t="str">
        <f t="shared" si="370"/>
        <v>Nov</v>
      </c>
      <c r="BO2182" s="19">
        <v>17</v>
      </c>
      <c r="BP2182" s="40">
        <f t="shared" si="367"/>
        <v>31368</v>
      </c>
      <c r="BQ2182" s="19">
        <f ca="1" t="shared" si="371"/>
        <v>39</v>
      </c>
      <c r="BU2182" s="19">
        <v>37270.15</v>
      </c>
      <c r="BV2182" s="41">
        <v>37270.15</v>
      </c>
    </row>
    <row r="2183" spans="1:74">
      <c r="A2183" s="19" t="s">
        <v>7778</v>
      </c>
      <c r="B2183" s="39">
        <v>1982</v>
      </c>
      <c r="C2183" s="19">
        <f t="shared" si="375"/>
        <v>1982</v>
      </c>
      <c r="D2183" s="19" t="s">
        <v>8303</v>
      </c>
      <c r="E2183" s="19" t="str">
        <f t="shared" si="374"/>
        <v>Jun</v>
      </c>
      <c r="F2183" s="19">
        <v>20</v>
      </c>
      <c r="G2183" s="40">
        <f t="shared" si="376"/>
        <v>30122</v>
      </c>
      <c r="H2183" s="19">
        <v>3</v>
      </c>
      <c r="I2183" s="19">
        <v>37650.74</v>
      </c>
      <c r="J2183" s="41">
        <v>37650.74</v>
      </c>
      <c r="K2183" s="19" t="s">
        <v>8297</v>
      </c>
      <c r="L2183" s="19" t="str">
        <v>tier - 2</v>
      </c>
      <c r="M2183" s="19" t="s">
        <v>8297</v>
      </c>
      <c r="N2183" s="19" t="str">
        <v>tier - 2</v>
      </c>
      <c r="O2183" s="19" t="s">
        <v>8315</v>
      </c>
      <c r="P2183" s="19" t="str">
        <v>R1012</v>
      </c>
      <c r="Q2183" s="19">
        <f ca="1" t="shared" si="377"/>
        <v>43</v>
      </c>
      <c r="R2183" s="29"/>
      <c r="U2183" s="19" t="s">
        <v>8303</v>
      </c>
      <c r="V2183" s="19" t="str">
        <f t="shared" si="372"/>
        <v>Jun</v>
      </c>
      <c r="X2183" s="19">
        <f t="shared" si="373"/>
        <v>1989</v>
      </c>
      <c r="AG2183" s="19" t="s">
        <v>7756</v>
      </c>
      <c r="AH2183" s="19" t="s">
        <v>8336</v>
      </c>
      <c r="AI2183" s="19" t="s">
        <v>8297</v>
      </c>
      <c r="AJ2183" s="19" t="s">
        <v>8302</v>
      </c>
      <c r="AK2183" s="19" t="str">
        <v>tier - 2</v>
      </c>
      <c r="AL2183" s="19" t="str">
        <v>tier - 1</v>
      </c>
      <c r="AT2183" s="19" t="s">
        <v>8337</v>
      </c>
      <c r="AU2183" s="19" t="str">
        <v>R1024</v>
      </c>
      <c r="BD2183" s="39">
        <v>1985</v>
      </c>
      <c r="BE2183" s="19" t="str">
        <f t="shared" si="368"/>
        <v>Nov</v>
      </c>
      <c r="BF2183" s="19">
        <v>17</v>
      </c>
      <c r="BG2183" s="40">
        <f t="shared" si="369"/>
        <v>31368</v>
      </c>
      <c r="BM2183" s="39">
        <v>1975</v>
      </c>
      <c r="BN2183" s="19" t="str">
        <f t="shared" si="370"/>
        <v>Nov</v>
      </c>
      <c r="BO2183" s="19">
        <v>9</v>
      </c>
      <c r="BP2183" s="40">
        <f t="shared" si="367"/>
        <v>27707</v>
      </c>
      <c r="BQ2183" s="19">
        <f ca="1" t="shared" si="371"/>
        <v>49</v>
      </c>
      <c r="BU2183" s="19">
        <v>37272.34</v>
      </c>
      <c r="BV2183" s="41">
        <v>37272.34</v>
      </c>
    </row>
    <row r="2184" spans="1:74">
      <c r="A2184" s="19" t="s">
        <v>7780</v>
      </c>
      <c r="B2184" s="39">
        <v>1970</v>
      </c>
      <c r="C2184" s="19">
        <f t="shared" si="375"/>
        <v>1970</v>
      </c>
      <c r="D2184" s="19" t="s">
        <v>8329</v>
      </c>
      <c r="E2184" s="19" t="str">
        <f t="shared" si="374"/>
        <v>Oct</v>
      </c>
      <c r="F2184" s="19">
        <v>28</v>
      </c>
      <c r="G2184" s="40">
        <f t="shared" si="376"/>
        <v>25869</v>
      </c>
      <c r="H2184" s="19">
        <v>0</v>
      </c>
      <c r="I2184" s="19">
        <v>37675.06</v>
      </c>
      <c r="J2184" s="41">
        <v>37675.06</v>
      </c>
      <c r="K2184" s="19" t="s">
        <v>8297</v>
      </c>
      <c r="L2184" s="19" t="str">
        <v>tier - 2</v>
      </c>
      <c r="M2184" s="19" t="s">
        <v>8298</v>
      </c>
      <c r="N2184" s="19" t="str">
        <v>tier - 3</v>
      </c>
      <c r="O2184" s="19" t="s">
        <v>8330</v>
      </c>
      <c r="P2184" s="19" t="str">
        <v>R1011</v>
      </c>
      <c r="Q2184" s="19">
        <f ca="1" t="shared" si="377"/>
        <v>55</v>
      </c>
      <c r="R2184" s="29"/>
      <c r="U2184" s="19" t="s">
        <v>8329</v>
      </c>
      <c r="V2184" s="19" t="str">
        <f t="shared" si="372"/>
        <v>Oct</v>
      </c>
      <c r="X2184" s="19">
        <f t="shared" si="373"/>
        <v>1995</v>
      </c>
      <c r="AG2184" s="19" t="s">
        <v>7759</v>
      </c>
      <c r="AH2184" s="19" t="s">
        <v>8336</v>
      </c>
      <c r="AI2184" s="19" t="s">
        <v>8297</v>
      </c>
      <c r="AJ2184" s="19" t="s">
        <v>8298</v>
      </c>
      <c r="AK2184" s="19" t="str">
        <v>tier - 2</v>
      </c>
      <c r="AL2184" s="19" t="str">
        <v>tier - 3</v>
      </c>
      <c r="AT2184" s="19" t="s">
        <v>8330</v>
      </c>
      <c r="AU2184" s="19" t="str">
        <v>R1011</v>
      </c>
      <c r="BD2184" s="39">
        <v>1975</v>
      </c>
      <c r="BE2184" s="19" t="str">
        <f t="shared" si="368"/>
        <v>Nov</v>
      </c>
      <c r="BF2184" s="19">
        <v>9</v>
      </c>
      <c r="BG2184" s="40">
        <f t="shared" si="369"/>
        <v>27707</v>
      </c>
      <c r="BM2184" s="39">
        <v>1969</v>
      </c>
      <c r="BN2184" s="19" t="str">
        <f t="shared" si="370"/>
        <v>Oct</v>
      </c>
      <c r="BO2184" s="19">
        <v>30</v>
      </c>
      <c r="BP2184" s="40">
        <f t="shared" ref="BP2184:BP2247" si="378">DATE(BM2184,MONTH(5&amp;BN2184),BO2184)</f>
        <v>25506</v>
      </c>
      <c r="BQ2184" s="19">
        <f ca="1" t="shared" si="371"/>
        <v>56</v>
      </c>
      <c r="BU2184" s="19">
        <v>37277.27</v>
      </c>
      <c r="BV2184" s="41">
        <v>37277.27</v>
      </c>
    </row>
    <row r="2185" spans="1:74">
      <c r="A2185" s="19" t="s">
        <v>7784</v>
      </c>
      <c r="B2185" s="39">
        <v>1988</v>
      </c>
      <c r="C2185" s="19">
        <f t="shared" si="375"/>
        <v>1988</v>
      </c>
      <c r="D2185" s="19" t="s">
        <v>8329</v>
      </c>
      <c r="E2185" s="19" t="str">
        <f t="shared" si="374"/>
        <v>Oct</v>
      </c>
      <c r="F2185" s="19">
        <v>10</v>
      </c>
      <c r="G2185" s="40">
        <f t="shared" si="376"/>
        <v>32426</v>
      </c>
      <c r="H2185" s="19">
        <v>1</v>
      </c>
      <c r="I2185" s="19">
        <v>37701.88</v>
      </c>
      <c r="J2185" s="41">
        <v>37701.88</v>
      </c>
      <c r="K2185" s="19" t="s">
        <v>8297</v>
      </c>
      <c r="L2185" s="19" t="str">
        <v>tier - 2</v>
      </c>
      <c r="M2185" s="19" t="s">
        <v>8298</v>
      </c>
      <c r="N2185" s="19" t="str">
        <v>tier - 3</v>
      </c>
      <c r="O2185" s="19" t="s">
        <v>8338</v>
      </c>
      <c r="P2185" s="19" t="str">
        <v>R1023</v>
      </c>
      <c r="Q2185" s="19">
        <f ca="1" t="shared" si="377"/>
        <v>37</v>
      </c>
      <c r="R2185" s="29"/>
      <c r="U2185" s="19" t="s">
        <v>8310</v>
      </c>
      <c r="V2185" s="19" t="str">
        <f t="shared" si="372"/>
        <v>Sep</v>
      </c>
      <c r="X2185" s="19">
        <f t="shared" si="373"/>
        <v>2000</v>
      </c>
      <c r="AG2185" s="19" t="s">
        <v>7761</v>
      </c>
      <c r="AH2185" s="19" t="s">
        <v>8336</v>
      </c>
      <c r="AI2185" s="19" t="s">
        <v>8302</v>
      </c>
      <c r="AJ2185" s="19" t="s">
        <v>8298</v>
      </c>
      <c r="AK2185" s="19" t="str">
        <v>tier - 1</v>
      </c>
      <c r="AL2185" s="19" t="str">
        <v>tier - 3</v>
      </c>
      <c r="AT2185" s="19" t="s">
        <v>8330</v>
      </c>
      <c r="AU2185" s="19" t="str">
        <v>R1011</v>
      </c>
      <c r="BD2185" s="39">
        <v>1969</v>
      </c>
      <c r="BE2185" s="19" t="str">
        <f t="shared" ref="BE2185:BE2248" si="379">SUBSTITUTE(D2178,"?","Sep")</f>
        <v>Oct</v>
      </c>
      <c r="BF2185" s="19">
        <v>30</v>
      </c>
      <c r="BG2185" s="40">
        <f t="shared" ref="BG2185:BG2248" si="380">DATE(BD2185,MONTH(5&amp;BE2185),BF2185)</f>
        <v>25506</v>
      </c>
      <c r="BM2185" s="39">
        <v>1979</v>
      </c>
      <c r="BN2185" s="19" t="str">
        <f t="shared" ref="BN2185:BN2248" si="381">SUBSTITUTE(E2179,"?","Sep")</f>
        <v>Aug</v>
      </c>
      <c r="BO2185" s="19">
        <v>3</v>
      </c>
      <c r="BP2185" s="40">
        <f t="shared" si="378"/>
        <v>29070</v>
      </c>
      <c r="BQ2185" s="19">
        <f ca="1" t="shared" ref="BQ2185:BQ2248" si="382">INT((TODAY()-BP2185)/365.25)</f>
        <v>46</v>
      </c>
      <c r="BU2185" s="19">
        <v>37425.94</v>
      </c>
      <c r="BV2185" s="41">
        <v>37425.94</v>
      </c>
    </row>
    <row r="2186" spans="1:74">
      <c r="A2186" s="19" t="s">
        <v>7786</v>
      </c>
      <c r="B2186" s="39">
        <v>1976</v>
      </c>
      <c r="C2186" s="19">
        <f t="shared" si="375"/>
        <v>1976</v>
      </c>
      <c r="D2186" s="19" t="s">
        <v>8310</v>
      </c>
      <c r="E2186" s="19" t="str">
        <f t="shared" si="374"/>
        <v>Sep</v>
      </c>
      <c r="F2186" s="19">
        <v>18</v>
      </c>
      <c r="G2186" s="40">
        <f t="shared" si="376"/>
        <v>28021</v>
      </c>
      <c r="H2186" s="19">
        <v>2</v>
      </c>
      <c r="I2186" s="19">
        <v>37735.2</v>
      </c>
      <c r="J2186" s="41">
        <v>37735.2</v>
      </c>
      <c r="K2186" s="19" t="s">
        <v>8297</v>
      </c>
      <c r="L2186" s="19" t="str">
        <v>tier - 2</v>
      </c>
      <c r="M2186" s="19" t="s">
        <v>8297</v>
      </c>
      <c r="N2186" s="19" t="str">
        <v>tier - 2</v>
      </c>
      <c r="O2186" s="19" t="s">
        <v>8330</v>
      </c>
      <c r="P2186" s="19" t="str">
        <v>R1011</v>
      </c>
      <c r="Q2186" s="19">
        <f ca="1" t="shared" si="377"/>
        <v>49</v>
      </c>
      <c r="R2186" s="29"/>
      <c r="U2186" s="19" t="s">
        <v>8329</v>
      </c>
      <c r="V2186" s="19" t="str">
        <f t="shared" si="372"/>
        <v>Oct</v>
      </c>
      <c r="X2186" s="19">
        <f t="shared" si="373"/>
        <v>1990</v>
      </c>
      <c r="AG2186" s="19" t="s">
        <v>7765</v>
      </c>
      <c r="AH2186" s="19" t="s">
        <v>8336</v>
      </c>
      <c r="AI2186" s="19" t="s">
        <v>8297</v>
      </c>
      <c r="AJ2186" s="19" t="s">
        <v>8302</v>
      </c>
      <c r="AK2186" s="19" t="str">
        <v>tier - 2</v>
      </c>
      <c r="AL2186" s="19" t="str">
        <v>tier - 1</v>
      </c>
      <c r="AT2186" s="19" t="s">
        <v>8330</v>
      </c>
      <c r="AU2186" s="19" t="str">
        <v>R1011</v>
      </c>
      <c r="BD2186" s="39">
        <v>1979</v>
      </c>
      <c r="BE2186" s="19" t="str">
        <f t="shared" si="379"/>
        <v>Aug</v>
      </c>
      <c r="BF2186" s="19">
        <v>3</v>
      </c>
      <c r="BG2186" s="40">
        <f t="shared" si="380"/>
        <v>29070</v>
      </c>
      <c r="BM2186" s="39">
        <v>2002</v>
      </c>
      <c r="BN2186" s="19" t="str">
        <f t="shared" si="381"/>
        <v>Sep</v>
      </c>
      <c r="BO2186" s="19">
        <v>27</v>
      </c>
      <c r="BP2186" s="40">
        <f t="shared" si="378"/>
        <v>37526</v>
      </c>
      <c r="BQ2186" s="19">
        <f ca="1" t="shared" si="382"/>
        <v>23</v>
      </c>
      <c r="BU2186" s="19">
        <v>37465.34</v>
      </c>
      <c r="BV2186" s="41">
        <v>37465.34</v>
      </c>
    </row>
    <row r="2187" spans="1:74">
      <c r="A2187" s="19" t="s">
        <v>7790</v>
      </c>
      <c r="B2187" s="39">
        <v>1986</v>
      </c>
      <c r="C2187" s="19">
        <f t="shared" si="375"/>
        <v>1986</v>
      </c>
      <c r="D2187" s="19" t="s">
        <v>8328</v>
      </c>
      <c r="E2187" s="19" t="str">
        <f t="shared" si="374"/>
        <v>Aug</v>
      </c>
      <c r="F2187" s="19">
        <v>15</v>
      </c>
      <c r="G2187" s="40">
        <f t="shared" si="376"/>
        <v>31639</v>
      </c>
      <c r="H2187" s="19">
        <v>0</v>
      </c>
      <c r="I2187" s="19">
        <v>37742.58</v>
      </c>
      <c r="J2187" s="41">
        <v>37742.58</v>
      </c>
      <c r="K2187" s="19" t="s">
        <v>8302</v>
      </c>
      <c r="L2187" s="19" t="str">
        <v>tier - 1</v>
      </c>
      <c r="M2187" s="19" t="s">
        <v>8302</v>
      </c>
      <c r="N2187" s="19" t="str">
        <v>tier - 1</v>
      </c>
      <c r="O2187" s="19" t="s">
        <v>8299</v>
      </c>
      <c r="P2187" s="19" t="str">
        <v>R1013</v>
      </c>
      <c r="Q2187" s="19">
        <f ca="1" t="shared" si="377"/>
        <v>39</v>
      </c>
      <c r="R2187" s="29"/>
      <c r="U2187" s="19" t="s">
        <v>8301</v>
      </c>
      <c r="V2187" s="19" t="str">
        <f t="shared" si="372"/>
        <v>Nov</v>
      </c>
      <c r="X2187" s="19">
        <f t="shared" si="373"/>
        <v>1985</v>
      </c>
      <c r="AG2187" s="19" t="s">
        <v>7768</v>
      </c>
      <c r="AH2187" s="19" t="s">
        <v>8336</v>
      </c>
      <c r="AI2187" s="19" t="s">
        <v>8302</v>
      </c>
      <c r="AJ2187" s="19" t="s">
        <v>8297</v>
      </c>
      <c r="AK2187" s="19" t="str">
        <v>tier - 1</v>
      </c>
      <c r="AL2187" s="19" t="str">
        <v>tier - 2</v>
      </c>
      <c r="AT2187" s="19" t="s">
        <v>8315</v>
      </c>
      <c r="AU2187" s="19" t="str">
        <v>R1012</v>
      </c>
      <c r="BD2187" s="39">
        <v>2002</v>
      </c>
      <c r="BE2187" s="19" t="str">
        <f t="shared" si="379"/>
        <v>Sep</v>
      </c>
      <c r="BF2187" s="19">
        <v>27</v>
      </c>
      <c r="BG2187" s="40">
        <f t="shared" si="380"/>
        <v>37526</v>
      </c>
      <c r="BM2187" s="39">
        <v>2000</v>
      </c>
      <c r="BN2187" s="19" t="str">
        <f t="shared" si="381"/>
        <v>Oct</v>
      </c>
      <c r="BO2187" s="19">
        <v>12</v>
      </c>
      <c r="BP2187" s="40">
        <f t="shared" si="378"/>
        <v>36811</v>
      </c>
      <c r="BQ2187" s="19">
        <f ca="1" t="shared" si="382"/>
        <v>25</v>
      </c>
      <c r="BU2187" s="19">
        <v>37484.45</v>
      </c>
      <c r="BV2187" s="41">
        <v>37484.45</v>
      </c>
    </row>
    <row r="2188" spans="1:74">
      <c r="A2188" s="19" t="s">
        <v>7793</v>
      </c>
      <c r="B2188" s="39">
        <v>1983</v>
      </c>
      <c r="C2188" s="19">
        <f t="shared" si="375"/>
        <v>1983</v>
      </c>
      <c r="D2188" s="19" t="s">
        <v>8296</v>
      </c>
      <c r="E2188" s="19" t="str">
        <f t="shared" si="374"/>
        <v>Jul</v>
      </c>
      <c r="F2188" s="19">
        <v>26</v>
      </c>
      <c r="G2188" s="40">
        <f t="shared" si="376"/>
        <v>30523</v>
      </c>
      <c r="H2188" s="19">
        <v>3</v>
      </c>
      <c r="I2188" s="19">
        <v>37800.98</v>
      </c>
      <c r="J2188" s="41">
        <v>37800.98</v>
      </c>
      <c r="K2188" s="19" t="s">
        <v>8297</v>
      </c>
      <c r="L2188" s="19" t="str">
        <v>tier - 2</v>
      </c>
      <c r="M2188" s="19" t="s">
        <v>8297</v>
      </c>
      <c r="N2188" s="19" t="str">
        <v>tier - 2</v>
      </c>
      <c r="O2188" s="19" t="s">
        <v>8330</v>
      </c>
      <c r="P2188" s="19" t="str">
        <v>R1011</v>
      </c>
      <c r="Q2188" s="19">
        <f ca="1" t="shared" si="377"/>
        <v>42</v>
      </c>
      <c r="R2188" s="29"/>
      <c r="U2188" s="19" t="s">
        <v>8301</v>
      </c>
      <c r="V2188" s="19" t="str">
        <f t="shared" si="372"/>
        <v>Nov</v>
      </c>
      <c r="X2188" s="19">
        <f t="shared" si="373"/>
        <v>1975</v>
      </c>
      <c r="AG2188" s="19" t="s">
        <v>7772</v>
      </c>
      <c r="AH2188" s="19" t="s">
        <v>8336</v>
      </c>
      <c r="AI2188" s="19" t="s">
        <v>8302</v>
      </c>
      <c r="AJ2188" s="19" t="s">
        <v>8302</v>
      </c>
      <c r="AK2188" s="19" t="str">
        <v>tier - 1</v>
      </c>
      <c r="AL2188" s="19" t="str">
        <v>tier - 1</v>
      </c>
      <c r="AT2188" s="19" t="s">
        <v>8299</v>
      </c>
      <c r="AU2188" s="19" t="str">
        <v>R1013</v>
      </c>
      <c r="BD2188" s="39">
        <v>2000</v>
      </c>
      <c r="BE2188" s="19" t="str">
        <f t="shared" si="379"/>
        <v>Oct</v>
      </c>
      <c r="BF2188" s="19">
        <v>12</v>
      </c>
      <c r="BG2188" s="40">
        <f t="shared" si="380"/>
        <v>36811</v>
      </c>
      <c r="BM2188" s="39">
        <v>1990</v>
      </c>
      <c r="BN2188" s="19" t="str">
        <f t="shared" si="381"/>
        <v>Nov</v>
      </c>
      <c r="BO2188" s="19">
        <v>16</v>
      </c>
      <c r="BP2188" s="40">
        <f t="shared" si="378"/>
        <v>33193</v>
      </c>
      <c r="BQ2188" s="19">
        <f ca="1" t="shared" si="382"/>
        <v>34</v>
      </c>
      <c r="BU2188" s="19">
        <v>37607.53</v>
      </c>
      <c r="BV2188" s="41">
        <v>37607.53</v>
      </c>
    </row>
    <row r="2189" spans="1:74">
      <c r="A2189" s="19" t="s">
        <v>7795</v>
      </c>
      <c r="B2189" s="39">
        <v>1979</v>
      </c>
      <c r="C2189" s="19">
        <f t="shared" si="375"/>
        <v>1979</v>
      </c>
      <c r="D2189" s="19" t="s">
        <v>8310</v>
      </c>
      <c r="E2189" s="19" t="str">
        <f t="shared" si="374"/>
        <v>Sep</v>
      </c>
      <c r="F2189" s="19">
        <v>9</v>
      </c>
      <c r="G2189" s="40">
        <f t="shared" si="376"/>
        <v>29107</v>
      </c>
      <c r="H2189" s="19">
        <v>0</v>
      </c>
      <c r="I2189" s="19">
        <v>37829.72</v>
      </c>
      <c r="J2189" s="41">
        <v>37829.72</v>
      </c>
      <c r="K2189" s="19" t="s">
        <v>8302</v>
      </c>
      <c r="L2189" s="19" t="str">
        <v>tier - 1</v>
      </c>
      <c r="M2189" s="19" t="s">
        <v>8297</v>
      </c>
      <c r="N2189" s="19" t="str">
        <v>tier - 2</v>
      </c>
      <c r="O2189" s="19" t="s">
        <v>8330</v>
      </c>
      <c r="P2189" s="19" t="str">
        <v>R1011</v>
      </c>
      <c r="Q2189" s="19">
        <f ca="1" t="shared" si="377"/>
        <v>46</v>
      </c>
      <c r="R2189" s="29"/>
      <c r="U2189" s="19" t="s">
        <v>8329</v>
      </c>
      <c r="V2189" s="19" t="str">
        <f t="shared" si="372"/>
        <v>Oct</v>
      </c>
      <c r="X2189" s="19">
        <f t="shared" si="373"/>
        <v>1969</v>
      </c>
      <c r="AG2189" s="19" t="s">
        <v>7775</v>
      </c>
      <c r="AH2189" s="19" t="s">
        <v>8336</v>
      </c>
      <c r="AI2189" s="19" t="s">
        <v>8302</v>
      </c>
      <c r="AJ2189" s="19" t="s">
        <v>8297</v>
      </c>
      <c r="AK2189" s="19" t="str">
        <v>tier - 1</v>
      </c>
      <c r="AL2189" s="19" t="str">
        <v>tier - 2</v>
      </c>
      <c r="AT2189" s="19" t="s">
        <v>8332</v>
      </c>
      <c r="AU2189" s="19" t="str">
        <v>R1019</v>
      </c>
      <c r="BD2189" s="39">
        <v>1990</v>
      </c>
      <c r="BE2189" s="19" t="str">
        <f t="shared" si="379"/>
        <v>Nov</v>
      </c>
      <c r="BF2189" s="19">
        <v>16</v>
      </c>
      <c r="BG2189" s="40">
        <f t="shared" si="380"/>
        <v>33193</v>
      </c>
      <c r="BM2189" s="39">
        <v>1982</v>
      </c>
      <c r="BN2189" s="19" t="str">
        <f t="shared" si="381"/>
        <v>Jun</v>
      </c>
      <c r="BO2189" s="19">
        <v>20</v>
      </c>
      <c r="BP2189" s="40">
        <f t="shared" si="378"/>
        <v>30122</v>
      </c>
      <c r="BQ2189" s="19">
        <f ca="1" t="shared" si="382"/>
        <v>43</v>
      </c>
      <c r="BU2189" s="19">
        <v>37650.74</v>
      </c>
      <c r="BV2189" s="41">
        <v>37650.74</v>
      </c>
    </row>
    <row r="2190" spans="1:74">
      <c r="A2190" s="19" t="s">
        <v>7799</v>
      </c>
      <c r="B2190" s="39">
        <v>1998</v>
      </c>
      <c r="C2190" s="19">
        <f t="shared" si="375"/>
        <v>1998</v>
      </c>
      <c r="D2190" s="19" t="s">
        <v>8296</v>
      </c>
      <c r="E2190" s="19" t="str">
        <f t="shared" si="374"/>
        <v>Jul</v>
      </c>
      <c r="F2190" s="19">
        <v>29</v>
      </c>
      <c r="G2190" s="40">
        <f t="shared" si="376"/>
        <v>36005</v>
      </c>
      <c r="H2190" s="19">
        <v>0</v>
      </c>
      <c r="I2190" s="19">
        <v>38126.25</v>
      </c>
      <c r="J2190" s="41">
        <v>38126.25</v>
      </c>
      <c r="K2190" s="19" t="s">
        <v>8302</v>
      </c>
      <c r="L2190" s="19" t="str">
        <v>tier - 1</v>
      </c>
      <c r="M2190" s="19" t="s">
        <v>8298</v>
      </c>
      <c r="N2190" s="19" t="str">
        <v>tier - 3</v>
      </c>
      <c r="O2190" s="19" t="s">
        <v>8299</v>
      </c>
      <c r="P2190" s="19" t="str">
        <v>R1013</v>
      </c>
      <c r="Q2190" s="19">
        <f ca="1" t="shared" si="377"/>
        <v>27</v>
      </c>
      <c r="R2190" s="29"/>
      <c r="U2190" s="19" t="s">
        <v>8328</v>
      </c>
      <c r="V2190" s="19" t="str">
        <f t="shared" ref="V2190:V2253" si="383">SUBSTITUTE(U2190,"?","Sep")</f>
        <v>Aug</v>
      </c>
      <c r="X2190" s="19">
        <f t="shared" ref="X2190:X2253" si="384">IF(B2179="?",ROUND(AVERAGE($B$2:$B$2355),0),B2179)</f>
        <v>1979</v>
      </c>
      <c r="AG2190" s="19" t="s">
        <v>7778</v>
      </c>
      <c r="AH2190" s="19" t="s">
        <v>8336</v>
      </c>
      <c r="AI2190" s="19" t="s">
        <v>8297</v>
      </c>
      <c r="AJ2190" s="19" t="s">
        <v>8297</v>
      </c>
      <c r="AK2190" s="19" t="str">
        <v>tier - 2</v>
      </c>
      <c r="AL2190" s="19" t="str">
        <v>tier - 2</v>
      </c>
      <c r="AT2190" s="19" t="s">
        <v>8315</v>
      </c>
      <c r="AU2190" s="19" t="str">
        <v>R1012</v>
      </c>
      <c r="BD2190" s="39">
        <v>1982</v>
      </c>
      <c r="BE2190" s="19" t="str">
        <f t="shared" si="379"/>
        <v>Jun</v>
      </c>
      <c r="BF2190" s="19">
        <v>20</v>
      </c>
      <c r="BG2190" s="40">
        <f t="shared" si="380"/>
        <v>30122</v>
      </c>
      <c r="BM2190" s="39">
        <v>1970</v>
      </c>
      <c r="BN2190" s="19" t="str">
        <f t="shared" si="381"/>
        <v>Oct</v>
      </c>
      <c r="BO2190" s="19">
        <v>28</v>
      </c>
      <c r="BP2190" s="40">
        <f t="shared" si="378"/>
        <v>25869</v>
      </c>
      <c r="BQ2190" s="19">
        <f ca="1" t="shared" si="382"/>
        <v>55</v>
      </c>
      <c r="BU2190" s="19">
        <v>37675.06</v>
      </c>
      <c r="BV2190" s="41">
        <v>37675.06</v>
      </c>
    </row>
    <row r="2191" spans="1:74">
      <c r="A2191" s="19" t="s">
        <v>7802</v>
      </c>
      <c r="B2191" s="39">
        <v>1972</v>
      </c>
      <c r="C2191" s="19">
        <f t="shared" si="375"/>
        <v>1972</v>
      </c>
      <c r="D2191" s="19" t="s">
        <v>8301</v>
      </c>
      <c r="E2191" s="19" t="str">
        <f t="shared" si="374"/>
        <v>Nov</v>
      </c>
      <c r="F2191" s="19">
        <v>19</v>
      </c>
      <c r="G2191" s="40">
        <f t="shared" si="376"/>
        <v>26622</v>
      </c>
      <c r="H2191" s="19">
        <v>0</v>
      </c>
      <c r="I2191" s="19">
        <v>38189.1</v>
      </c>
      <c r="J2191" s="41">
        <v>38189.1</v>
      </c>
      <c r="K2191" s="19" t="s">
        <v>8297</v>
      </c>
      <c r="L2191" s="19" t="str">
        <v>tier - 2</v>
      </c>
      <c r="M2191" s="19" t="s">
        <v>8297</v>
      </c>
      <c r="N2191" s="19" t="str">
        <v>tier - 2</v>
      </c>
      <c r="O2191" s="19" t="s">
        <v>8330</v>
      </c>
      <c r="P2191" s="19" t="str">
        <v>R1011</v>
      </c>
      <c r="Q2191" s="19">
        <f ca="1" t="shared" si="377"/>
        <v>52</v>
      </c>
      <c r="R2191" s="29"/>
      <c r="U2191" s="19" t="s">
        <v>8310</v>
      </c>
      <c r="V2191" s="19" t="str">
        <f t="shared" si="383"/>
        <v>Sep</v>
      </c>
      <c r="X2191" s="19">
        <f t="shared" si="384"/>
        <v>2002</v>
      </c>
      <c r="AG2191" s="19" t="s">
        <v>7780</v>
      </c>
      <c r="AH2191" s="19" t="s">
        <v>8336</v>
      </c>
      <c r="AI2191" s="19" t="s">
        <v>8297</v>
      </c>
      <c r="AJ2191" s="19" t="s">
        <v>8298</v>
      </c>
      <c r="AK2191" s="19" t="str">
        <v>tier - 2</v>
      </c>
      <c r="AL2191" s="19" t="str">
        <v>tier - 3</v>
      </c>
      <c r="AT2191" s="19" t="s">
        <v>8330</v>
      </c>
      <c r="AU2191" s="19" t="str">
        <v>R1011</v>
      </c>
      <c r="BD2191" s="39">
        <v>1970</v>
      </c>
      <c r="BE2191" s="19" t="str">
        <f t="shared" si="379"/>
        <v>Oct</v>
      </c>
      <c r="BF2191" s="19">
        <v>28</v>
      </c>
      <c r="BG2191" s="40">
        <f t="shared" si="380"/>
        <v>25869</v>
      </c>
      <c r="BM2191" s="39">
        <v>1988</v>
      </c>
      <c r="BN2191" s="19" t="str">
        <f t="shared" si="381"/>
        <v>Oct</v>
      </c>
      <c r="BO2191" s="19">
        <v>10</v>
      </c>
      <c r="BP2191" s="40">
        <f t="shared" si="378"/>
        <v>32426</v>
      </c>
      <c r="BQ2191" s="19">
        <f ca="1" t="shared" si="382"/>
        <v>37</v>
      </c>
      <c r="BU2191" s="19">
        <v>37701.88</v>
      </c>
      <c r="BV2191" s="41">
        <v>37701.88</v>
      </c>
    </row>
    <row r="2192" spans="1:74">
      <c r="A2192" s="19" t="s">
        <v>7805</v>
      </c>
      <c r="B2192" s="39">
        <v>1989</v>
      </c>
      <c r="C2192" s="19">
        <f t="shared" si="375"/>
        <v>1989</v>
      </c>
      <c r="D2192" s="19" t="s">
        <v>8310</v>
      </c>
      <c r="E2192" s="19" t="str">
        <f t="shared" si="374"/>
        <v>Sep</v>
      </c>
      <c r="F2192" s="19">
        <v>8</v>
      </c>
      <c r="G2192" s="40">
        <f t="shared" si="376"/>
        <v>32759</v>
      </c>
      <c r="H2192" s="19">
        <v>3</v>
      </c>
      <c r="I2192" s="19">
        <v>38237.34</v>
      </c>
      <c r="J2192" s="41">
        <v>38237.34</v>
      </c>
      <c r="K2192" s="19" t="s">
        <v>8297</v>
      </c>
      <c r="L2192" s="19" t="str">
        <v>tier - 2</v>
      </c>
      <c r="M2192" s="19" t="s">
        <v>8298</v>
      </c>
      <c r="N2192" s="19" t="str">
        <v>tier - 3</v>
      </c>
      <c r="O2192" s="19" t="s">
        <v>8330</v>
      </c>
      <c r="P2192" s="19" t="str">
        <v>R1011</v>
      </c>
      <c r="Q2192" s="19">
        <f ca="1" t="shared" si="377"/>
        <v>36</v>
      </c>
      <c r="R2192" s="29"/>
      <c r="U2192" s="19" t="s">
        <v>8329</v>
      </c>
      <c r="V2192" s="19" t="str">
        <f t="shared" si="383"/>
        <v>Oct</v>
      </c>
      <c r="X2192" s="19">
        <f t="shared" si="384"/>
        <v>2000</v>
      </c>
      <c r="AG2192" s="19" t="s">
        <v>7784</v>
      </c>
      <c r="AH2192" s="19" t="s">
        <v>8336</v>
      </c>
      <c r="AI2192" s="19" t="s">
        <v>8297</v>
      </c>
      <c r="AJ2192" s="19" t="s">
        <v>8298</v>
      </c>
      <c r="AK2192" s="19" t="str">
        <v>tier - 2</v>
      </c>
      <c r="AL2192" s="19" t="str">
        <v>tier - 3</v>
      </c>
      <c r="AT2192" s="19" t="s">
        <v>8338</v>
      </c>
      <c r="AU2192" s="19" t="str">
        <v>R1023</v>
      </c>
      <c r="BD2192" s="39">
        <v>1988</v>
      </c>
      <c r="BE2192" s="19" t="str">
        <f t="shared" si="379"/>
        <v>Oct</v>
      </c>
      <c r="BF2192" s="19">
        <v>10</v>
      </c>
      <c r="BG2192" s="40">
        <f t="shared" si="380"/>
        <v>32426</v>
      </c>
      <c r="BM2192" s="39">
        <v>1976</v>
      </c>
      <c r="BN2192" s="19" t="str">
        <f t="shared" si="381"/>
        <v>Sep</v>
      </c>
      <c r="BO2192" s="19">
        <v>18</v>
      </c>
      <c r="BP2192" s="40">
        <f t="shared" si="378"/>
        <v>28021</v>
      </c>
      <c r="BQ2192" s="19">
        <f ca="1" t="shared" si="382"/>
        <v>49</v>
      </c>
      <c r="BU2192" s="19">
        <v>37735.2</v>
      </c>
      <c r="BV2192" s="41">
        <v>37735.2</v>
      </c>
    </row>
    <row r="2193" spans="1:74">
      <c r="A2193" s="19" t="s">
        <v>7808</v>
      </c>
      <c r="B2193" s="39">
        <v>1964</v>
      </c>
      <c r="C2193" s="19">
        <f t="shared" si="375"/>
        <v>1964</v>
      </c>
      <c r="D2193" s="19" t="s">
        <v>8303</v>
      </c>
      <c r="E2193" s="19" t="str">
        <f t="shared" si="374"/>
        <v>Jun</v>
      </c>
      <c r="F2193" s="19">
        <v>16</v>
      </c>
      <c r="G2193" s="40">
        <f t="shared" si="376"/>
        <v>23544</v>
      </c>
      <c r="H2193" s="19">
        <v>0</v>
      </c>
      <c r="I2193" s="19">
        <v>38241.74</v>
      </c>
      <c r="J2193" s="41">
        <v>38241.74</v>
      </c>
      <c r="K2193" s="19" t="s">
        <v>8297</v>
      </c>
      <c r="L2193" s="19" t="str">
        <v>tier - 2</v>
      </c>
      <c r="M2193" s="19" t="s">
        <v>8298</v>
      </c>
      <c r="N2193" s="19" t="str">
        <v>tier - 3</v>
      </c>
      <c r="O2193" s="19" t="s">
        <v>8330</v>
      </c>
      <c r="P2193" s="19" t="str">
        <v>R1011</v>
      </c>
      <c r="Q2193" s="19">
        <f ca="1" t="shared" si="377"/>
        <v>61</v>
      </c>
      <c r="R2193" s="29"/>
      <c r="U2193" s="19" t="s">
        <v>8301</v>
      </c>
      <c r="V2193" s="19" t="str">
        <f t="shared" si="383"/>
        <v>Nov</v>
      </c>
      <c r="X2193" s="19">
        <f t="shared" si="384"/>
        <v>1990</v>
      </c>
      <c r="AG2193" s="19" t="s">
        <v>7786</v>
      </c>
      <c r="AH2193" s="19" t="s">
        <v>8336</v>
      </c>
      <c r="AI2193" s="19" t="s">
        <v>8297</v>
      </c>
      <c r="AJ2193" s="19" t="s">
        <v>8297</v>
      </c>
      <c r="AK2193" s="19" t="str">
        <v>tier - 2</v>
      </c>
      <c r="AL2193" s="19" t="str">
        <v>tier - 2</v>
      </c>
      <c r="AT2193" s="19" t="s">
        <v>8330</v>
      </c>
      <c r="AU2193" s="19" t="str">
        <v>R1011</v>
      </c>
      <c r="BD2193" s="39">
        <v>1976</v>
      </c>
      <c r="BE2193" s="19" t="str">
        <f t="shared" si="379"/>
        <v>Sep</v>
      </c>
      <c r="BF2193" s="19">
        <v>18</v>
      </c>
      <c r="BG2193" s="40">
        <f t="shared" si="380"/>
        <v>28021</v>
      </c>
      <c r="BM2193" s="39">
        <v>1986</v>
      </c>
      <c r="BN2193" s="19" t="str">
        <f t="shared" si="381"/>
        <v>Aug</v>
      </c>
      <c r="BO2193" s="19">
        <v>15</v>
      </c>
      <c r="BP2193" s="40">
        <f t="shared" si="378"/>
        <v>31639</v>
      </c>
      <c r="BQ2193" s="19">
        <f ca="1" t="shared" si="382"/>
        <v>39</v>
      </c>
      <c r="BU2193" s="19">
        <v>37742.58</v>
      </c>
      <c r="BV2193" s="41">
        <v>37742.58</v>
      </c>
    </row>
    <row r="2194" spans="1:74">
      <c r="A2194" s="19" t="s">
        <v>7811</v>
      </c>
      <c r="B2194" s="39">
        <v>1980</v>
      </c>
      <c r="C2194" s="19">
        <f t="shared" si="375"/>
        <v>1980</v>
      </c>
      <c r="D2194" s="19" t="s">
        <v>8328</v>
      </c>
      <c r="E2194" s="19" t="str">
        <f t="shared" si="374"/>
        <v>Aug</v>
      </c>
      <c r="F2194" s="19">
        <v>16</v>
      </c>
      <c r="G2194" s="40">
        <f t="shared" si="376"/>
        <v>29449</v>
      </c>
      <c r="H2194" s="19">
        <v>1</v>
      </c>
      <c r="I2194" s="19">
        <v>38245.59</v>
      </c>
      <c r="J2194" s="41">
        <v>38245.59</v>
      </c>
      <c r="K2194" s="19" t="s">
        <v>8302</v>
      </c>
      <c r="L2194" s="19" t="str">
        <v>tier - 1</v>
      </c>
      <c r="M2194" s="19" t="s">
        <v>8297</v>
      </c>
      <c r="N2194" s="19" t="str">
        <v>tier - 2</v>
      </c>
      <c r="O2194" s="19" t="s">
        <v>8299</v>
      </c>
      <c r="P2194" s="19" t="str">
        <v>R1013</v>
      </c>
      <c r="Q2194" s="19">
        <f ca="1" t="shared" si="377"/>
        <v>45</v>
      </c>
      <c r="R2194" s="29"/>
      <c r="U2194" s="19" t="s">
        <v>8303</v>
      </c>
      <c r="V2194" s="19" t="str">
        <f t="shared" si="383"/>
        <v>Jun</v>
      </c>
      <c r="X2194" s="19">
        <f t="shared" si="384"/>
        <v>1982</v>
      </c>
      <c r="AG2194" s="19" t="s">
        <v>7790</v>
      </c>
      <c r="AH2194" s="19" t="s">
        <v>8336</v>
      </c>
      <c r="AI2194" s="19" t="s">
        <v>8302</v>
      </c>
      <c r="AJ2194" s="19" t="s">
        <v>8302</v>
      </c>
      <c r="AK2194" s="19" t="str">
        <v>tier - 1</v>
      </c>
      <c r="AL2194" s="19" t="str">
        <v>tier - 1</v>
      </c>
      <c r="AT2194" s="19" t="s">
        <v>8299</v>
      </c>
      <c r="AU2194" s="19" t="str">
        <v>R1013</v>
      </c>
      <c r="BD2194" s="39">
        <v>1986</v>
      </c>
      <c r="BE2194" s="19" t="str">
        <f t="shared" si="379"/>
        <v>Aug</v>
      </c>
      <c r="BF2194" s="19">
        <v>15</v>
      </c>
      <c r="BG2194" s="40">
        <f t="shared" si="380"/>
        <v>31639</v>
      </c>
      <c r="BM2194" s="39">
        <v>1983</v>
      </c>
      <c r="BN2194" s="19" t="str">
        <f t="shared" si="381"/>
        <v>Jul</v>
      </c>
      <c r="BO2194" s="19">
        <v>26</v>
      </c>
      <c r="BP2194" s="40">
        <f t="shared" si="378"/>
        <v>30523</v>
      </c>
      <c r="BQ2194" s="19">
        <f ca="1" t="shared" si="382"/>
        <v>42</v>
      </c>
      <c r="BU2194" s="19">
        <v>37800.98</v>
      </c>
      <c r="BV2194" s="41">
        <v>37800.98</v>
      </c>
    </row>
    <row r="2195" spans="1:74">
      <c r="A2195" s="19" t="s">
        <v>7814</v>
      </c>
      <c r="B2195" s="39">
        <v>1989</v>
      </c>
      <c r="C2195" s="19">
        <f t="shared" si="375"/>
        <v>1989</v>
      </c>
      <c r="D2195" s="19" t="s">
        <v>8329</v>
      </c>
      <c r="E2195" s="19" t="str">
        <f t="shared" si="374"/>
        <v>Oct</v>
      </c>
      <c r="F2195" s="19">
        <v>30</v>
      </c>
      <c r="G2195" s="40">
        <f t="shared" si="376"/>
        <v>32811</v>
      </c>
      <c r="H2195" s="19">
        <v>1</v>
      </c>
      <c r="I2195" s="19">
        <v>38282.75</v>
      </c>
      <c r="J2195" s="41">
        <v>38282.75</v>
      </c>
      <c r="K2195" s="19" t="s">
        <v>8302</v>
      </c>
      <c r="L2195" s="19" t="str">
        <v>tier - 1</v>
      </c>
      <c r="M2195" s="19" t="s">
        <v>8297</v>
      </c>
      <c r="N2195" s="19" t="str">
        <v>tier - 2</v>
      </c>
      <c r="O2195" s="19" t="s">
        <v>8299</v>
      </c>
      <c r="P2195" s="19" t="str">
        <v>R1013</v>
      </c>
      <c r="Q2195" s="19">
        <f ca="1" t="shared" si="377"/>
        <v>36</v>
      </c>
      <c r="R2195" s="29"/>
      <c r="U2195" s="19" t="s">
        <v>8329</v>
      </c>
      <c r="V2195" s="19" t="str">
        <f t="shared" si="383"/>
        <v>Oct</v>
      </c>
      <c r="X2195" s="19">
        <f t="shared" si="384"/>
        <v>1970</v>
      </c>
      <c r="AG2195" s="19" t="s">
        <v>7793</v>
      </c>
      <c r="AH2195" s="19" t="s">
        <v>8336</v>
      </c>
      <c r="AI2195" s="19" t="s">
        <v>8297</v>
      </c>
      <c r="AJ2195" s="19" t="s">
        <v>8297</v>
      </c>
      <c r="AK2195" s="19" t="str">
        <v>tier - 2</v>
      </c>
      <c r="AL2195" s="19" t="str">
        <v>tier - 2</v>
      </c>
      <c r="AT2195" s="19" t="s">
        <v>8330</v>
      </c>
      <c r="AU2195" s="19" t="str">
        <v>R1011</v>
      </c>
      <c r="BD2195" s="39">
        <v>1983</v>
      </c>
      <c r="BE2195" s="19" t="str">
        <f t="shared" si="379"/>
        <v>Jul</v>
      </c>
      <c r="BF2195" s="19">
        <v>26</v>
      </c>
      <c r="BG2195" s="40">
        <f t="shared" si="380"/>
        <v>30523</v>
      </c>
      <c r="BM2195" s="39">
        <v>1979</v>
      </c>
      <c r="BN2195" s="19" t="str">
        <f t="shared" si="381"/>
        <v>Sep</v>
      </c>
      <c r="BO2195" s="19">
        <v>9</v>
      </c>
      <c r="BP2195" s="40">
        <f t="shared" si="378"/>
        <v>29107</v>
      </c>
      <c r="BQ2195" s="19">
        <f ca="1" t="shared" si="382"/>
        <v>46</v>
      </c>
      <c r="BU2195" s="19">
        <v>37829.72</v>
      </c>
      <c r="BV2195" s="41">
        <v>37829.72</v>
      </c>
    </row>
    <row r="2196" spans="1:74">
      <c r="A2196" s="19" t="s">
        <v>7818</v>
      </c>
      <c r="B2196" s="39">
        <v>1980</v>
      </c>
      <c r="C2196" s="19">
        <f t="shared" si="375"/>
        <v>1980</v>
      </c>
      <c r="D2196" s="19" t="s">
        <v>8303</v>
      </c>
      <c r="E2196" s="19" t="str">
        <f t="shared" si="374"/>
        <v>Jun</v>
      </c>
      <c r="F2196" s="19">
        <v>12</v>
      </c>
      <c r="G2196" s="40">
        <f t="shared" si="376"/>
        <v>29384</v>
      </c>
      <c r="H2196" s="19">
        <v>2</v>
      </c>
      <c r="I2196" s="19">
        <v>38313.13</v>
      </c>
      <c r="J2196" s="41">
        <v>38313.13</v>
      </c>
      <c r="K2196" s="19" t="s">
        <v>8302</v>
      </c>
      <c r="L2196" s="19" t="str">
        <v>tier - 1</v>
      </c>
      <c r="M2196" s="19" t="s">
        <v>8298</v>
      </c>
      <c r="N2196" s="19" t="str">
        <v>tier - 3</v>
      </c>
      <c r="O2196" s="19" t="s">
        <v>8330</v>
      </c>
      <c r="P2196" s="19" t="str">
        <v>R1011</v>
      </c>
      <c r="Q2196" s="19">
        <f ca="1" t="shared" si="377"/>
        <v>45</v>
      </c>
      <c r="R2196" s="29"/>
      <c r="U2196" s="19" t="s">
        <v>8329</v>
      </c>
      <c r="V2196" s="19" t="str">
        <f t="shared" si="383"/>
        <v>Oct</v>
      </c>
      <c r="X2196" s="19">
        <f t="shared" si="384"/>
        <v>1988</v>
      </c>
      <c r="AG2196" s="19" t="s">
        <v>7795</v>
      </c>
      <c r="AH2196" s="19" t="s">
        <v>8336</v>
      </c>
      <c r="AI2196" s="19" t="s">
        <v>8302</v>
      </c>
      <c r="AJ2196" s="19" t="s">
        <v>8297</v>
      </c>
      <c r="AK2196" s="19" t="str">
        <v>tier - 1</v>
      </c>
      <c r="AL2196" s="19" t="str">
        <v>tier - 2</v>
      </c>
      <c r="AT2196" s="19" t="s">
        <v>8330</v>
      </c>
      <c r="AU2196" s="19" t="str">
        <v>R1011</v>
      </c>
      <c r="BD2196" s="39">
        <v>1979</v>
      </c>
      <c r="BE2196" s="19" t="str">
        <f t="shared" si="379"/>
        <v>Sep</v>
      </c>
      <c r="BF2196" s="19">
        <v>9</v>
      </c>
      <c r="BG2196" s="40">
        <f t="shared" si="380"/>
        <v>29107</v>
      </c>
      <c r="BM2196" s="39">
        <v>1998</v>
      </c>
      <c r="BN2196" s="19" t="str">
        <f t="shared" si="381"/>
        <v>Jul</v>
      </c>
      <c r="BO2196" s="19">
        <v>29</v>
      </c>
      <c r="BP2196" s="40">
        <f t="shared" si="378"/>
        <v>36005</v>
      </c>
      <c r="BQ2196" s="19">
        <f ca="1" t="shared" si="382"/>
        <v>27</v>
      </c>
      <c r="BU2196" s="19">
        <v>38126.25</v>
      </c>
      <c r="BV2196" s="41">
        <v>38126.25</v>
      </c>
    </row>
    <row r="2197" spans="1:74">
      <c r="A2197" s="19" t="s">
        <v>7821</v>
      </c>
      <c r="B2197" s="39">
        <v>2002</v>
      </c>
      <c r="C2197" s="19">
        <f t="shared" si="375"/>
        <v>2002</v>
      </c>
      <c r="D2197" s="19" t="s">
        <v>8310</v>
      </c>
      <c r="E2197" s="19" t="str">
        <f t="shared" si="374"/>
        <v>Sep</v>
      </c>
      <c r="F2197" s="19">
        <v>17</v>
      </c>
      <c r="G2197" s="40">
        <f t="shared" si="376"/>
        <v>37516</v>
      </c>
      <c r="H2197" s="19">
        <v>2</v>
      </c>
      <c r="I2197" s="19">
        <v>38344.57</v>
      </c>
      <c r="J2197" s="41">
        <v>38344.57</v>
      </c>
      <c r="K2197" s="19" t="s">
        <v>8302</v>
      </c>
      <c r="L2197" s="19" t="str">
        <v>tier - 1</v>
      </c>
      <c r="M2197" s="19" t="s">
        <v>8298</v>
      </c>
      <c r="N2197" s="19" t="str">
        <v>tier - 3</v>
      </c>
      <c r="O2197" s="19" t="s">
        <v>8330</v>
      </c>
      <c r="P2197" s="19" t="str">
        <v>R1011</v>
      </c>
      <c r="Q2197" s="19">
        <f ca="1" t="shared" si="377"/>
        <v>23</v>
      </c>
      <c r="R2197" s="29"/>
      <c r="U2197" s="19" t="s">
        <v>8310</v>
      </c>
      <c r="V2197" s="19" t="str">
        <f t="shared" si="383"/>
        <v>Sep</v>
      </c>
      <c r="X2197" s="19">
        <f t="shared" si="384"/>
        <v>1976</v>
      </c>
      <c r="AG2197" s="19" t="s">
        <v>7799</v>
      </c>
      <c r="AH2197" s="19" t="s">
        <v>8336</v>
      </c>
      <c r="AI2197" s="19" t="s">
        <v>8302</v>
      </c>
      <c r="AJ2197" s="19" t="s">
        <v>8298</v>
      </c>
      <c r="AK2197" s="19" t="str">
        <v>tier - 1</v>
      </c>
      <c r="AL2197" s="19" t="str">
        <v>tier - 3</v>
      </c>
      <c r="AT2197" s="19" t="s">
        <v>8299</v>
      </c>
      <c r="AU2197" s="19" t="str">
        <v>R1013</v>
      </c>
      <c r="BD2197" s="39">
        <v>1998</v>
      </c>
      <c r="BE2197" s="19" t="str">
        <f t="shared" si="379"/>
        <v>Jul</v>
      </c>
      <c r="BF2197" s="19">
        <v>29</v>
      </c>
      <c r="BG2197" s="40">
        <f t="shared" si="380"/>
        <v>36005</v>
      </c>
      <c r="BM2197" s="39">
        <v>1972</v>
      </c>
      <c r="BN2197" s="19" t="str">
        <f t="shared" si="381"/>
        <v>Nov</v>
      </c>
      <c r="BO2197" s="19">
        <v>19</v>
      </c>
      <c r="BP2197" s="40">
        <f t="shared" si="378"/>
        <v>26622</v>
      </c>
      <c r="BQ2197" s="19">
        <f ca="1" t="shared" si="382"/>
        <v>52</v>
      </c>
      <c r="BU2197" s="19">
        <v>38189.1</v>
      </c>
      <c r="BV2197" s="41">
        <v>38189.1</v>
      </c>
    </row>
    <row r="2198" spans="1:74">
      <c r="A2198" s="19" t="s">
        <v>7825</v>
      </c>
      <c r="B2198" s="39">
        <v>1970</v>
      </c>
      <c r="C2198" s="19">
        <f t="shared" si="375"/>
        <v>1970</v>
      </c>
      <c r="D2198" s="19" t="s">
        <v>8328</v>
      </c>
      <c r="E2198" s="19" t="str">
        <f t="shared" si="374"/>
        <v>Aug</v>
      </c>
      <c r="F2198" s="19">
        <v>22</v>
      </c>
      <c r="G2198" s="40">
        <f t="shared" si="376"/>
        <v>25802</v>
      </c>
      <c r="H2198" s="19">
        <v>0</v>
      </c>
      <c r="I2198" s="19">
        <v>38389.79</v>
      </c>
      <c r="J2198" s="41">
        <v>38389.79</v>
      </c>
      <c r="K2198" s="19" t="s">
        <v>8297</v>
      </c>
      <c r="L2198" s="19" t="str">
        <v>tier - 2</v>
      </c>
      <c r="M2198" s="19" t="s">
        <v>8298</v>
      </c>
      <c r="N2198" s="19" t="str">
        <v>tier - 3</v>
      </c>
      <c r="O2198" s="19" t="s">
        <v>8330</v>
      </c>
      <c r="P2198" s="19" t="str">
        <v>R1011</v>
      </c>
      <c r="Q2198" s="19">
        <f ca="1" t="shared" si="377"/>
        <v>55</v>
      </c>
      <c r="R2198" s="29"/>
      <c r="U2198" s="19" t="s">
        <v>8328</v>
      </c>
      <c r="V2198" s="19" t="str">
        <f t="shared" si="383"/>
        <v>Aug</v>
      </c>
      <c r="X2198" s="19">
        <f t="shared" si="384"/>
        <v>1986</v>
      </c>
      <c r="AG2198" s="19" t="s">
        <v>7802</v>
      </c>
      <c r="AH2198" s="19" t="s">
        <v>8336</v>
      </c>
      <c r="AI2198" s="19" t="s">
        <v>8297</v>
      </c>
      <c r="AJ2198" s="19" t="s">
        <v>8297</v>
      </c>
      <c r="AK2198" s="19" t="str">
        <v>tier - 2</v>
      </c>
      <c r="AL2198" s="19" t="str">
        <v>tier - 2</v>
      </c>
      <c r="AT2198" s="19" t="s">
        <v>8330</v>
      </c>
      <c r="AU2198" s="19" t="str">
        <v>R1011</v>
      </c>
      <c r="BD2198" s="39">
        <v>1972</v>
      </c>
      <c r="BE2198" s="19" t="str">
        <f t="shared" si="379"/>
        <v>Nov</v>
      </c>
      <c r="BF2198" s="19">
        <v>19</v>
      </c>
      <c r="BG2198" s="40">
        <f t="shared" si="380"/>
        <v>26622</v>
      </c>
      <c r="BM2198" s="39">
        <v>1989</v>
      </c>
      <c r="BN2198" s="19" t="str">
        <f t="shared" si="381"/>
        <v>Sep</v>
      </c>
      <c r="BO2198" s="19">
        <v>8</v>
      </c>
      <c r="BP2198" s="40">
        <f t="shared" si="378"/>
        <v>32759</v>
      </c>
      <c r="BQ2198" s="19">
        <f ca="1" t="shared" si="382"/>
        <v>36</v>
      </c>
      <c r="BU2198" s="19">
        <v>38237.34</v>
      </c>
      <c r="BV2198" s="41">
        <v>38237.34</v>
      </c>
    </row>
    <row r="2199" spans="1:74">
      <c r="A2199" s="19" t="s">
        <v>7827</v>
      </c>
      <c r="B2199" s="39">
        <v>1971</v>
      </c>
      <c r="C2199" s="19">
        <f t="shared" si="375"/>
        <v>1971</v>
      </c>
      <c r="D2199" s="19" t="s">
        <v>8326</v>
      </c>
      <c r="E2199" s="19" t="str">
        <f t="shared" si="374"/>
        <v>Dec</v>
      </c>
      <c r="F2199" s="19">
        <v>23</v>
      </c>
      <c r="G2199" s="40">
        <f t="shared" si="376"/>
        <v>26290</v>
      </c>
      <c r="H2199" s="19">
        <v>0</v>
      </c>
      <c r="I2199" s="19">
        <v>38405.26</v>
      </c>
      <c r="J2199" s="41">
        <v>38405.26</v>
      </c>
      <c r="K2199" s="19" t="s">
        <v>8297</v>
      </c>
      <c r="L2199" s="19" t="str">
        <v>tier - 2</v>
      </c>
      <c r="M2199" s="19" t="s">
        <v>8302</v>
      </c>
      <c r="N2199" s="19" t="str">
        <v>tier - 1</v>
      </c>
      <c r="O2199" s="19" t="s">
        <v>8330</v>
      </c>
      <c r="P2199" s="19" t="str">
        <v>R1011</v>
      </c>
      <c r="Q2199" s="19">
        <f ca="1" t="shared" si="377"/>
        <v>53</v>
      </c>
      <c r="R2199" s="29"/>
      <c r="U2199" s="19" t="s">
        <v>8296</v>
      </c>
      <c r="V2199" s="19" t="str">
        <f t="shared" si="383"/>
        <v>Jul</v>
      </c>
      <c r="X2199" s="19">
        <f t="shared" si="384"/>
        <v>1983</v>
      </c>
      <c r="AG2199" s="19" t="s">
        <v>7805</v>
      </c>
      <c r="AH2199" s="19" t="s">
        <v>8336</v>
      </c>
      <c r="AI2199" s="19" t="s">
        <v>8297</v>
      </c>
      <c r="AJ2199" s="19" t="s">
        <v>8298</v>
      </c>
      <c r="AK2199" s="19" t="str">
        <v>tier - 2</v>
      </c>
      <c r="AL2199" s="19" t="str">
        <v>tier - 3</v>
      </c>
      <c r="AT2199" s="19" t="s">
        <v>8330</v>
      </c>
      <c r="AU2199" s="19" t="str">
        <v>R1011</v>
      </c>
      <c r="BD2199" s="39">
        <v>1989</v>
      </c>
      <c r="BE2199" s="19" t="str">
        <f t="shared" si="379"/>
        <v>Sep</v>
      </c>
      <c r="BF2199" s="19">
        <v>8</v>
      </c>
      <c r="BG2199" s="40">
        <f t="shared" si="380"/>
        <v>32759</v>
      </c>
      <c r="BM2199" s="39">
        <v>1964</v>
      </c>
      <c r="BN2199" s="19" t="str">
        <f t="shared" si="381"/>
        <v>Jun</v>
      </c>
      <c r="BO2199" s="19">
        <v>16</v>
      </c>
      <c r="BP2199" s="40">
        <f t="shared" si="378"/>
        <v>23544</v>
      </c>
      <c r="BQ2199" s="19">
        <f ca="1" t="shared" si="382"/>
        <v>61</v>
      </c>
      <c r="BU2199" s="19">
        <v>38241.74</v>
      </c>
      <c r="BV2199" s="41">
        <v>38241.74</v>
      </c>
    </row>
    <row r="2200" spans="1:74">
      <c r="A2200" s="19" t="s">
        <v>7830</v>
      </c>
      <c r="B2200" s="39">
        <v>1986</v>
      </c>
      <c r="C2200" s="19">
        <f t="shared" si="375"/>
        <v>1986</v>
      </c>
      <c r="D2200" s="19" t="s">
        <v>8303</v>
      </c>
      <c r="E2200" s="19" t="str">
        <f t="shared" si="374"/>
        <v>Jun</v>
      </c>
      <c r="F2200" s="19">
        <v>21</v>
      </c>
      <c r="G2200" s="40">
        <f t="shared" si="376"/>
        <v>31584</v>
      </c>
      <c r="H2200" s="19">
        <v>2</v>
      </c>
      <c r="I2200" s="19">
        <v>38415.47</v>
      </c>
      <c r="J2200" s="41">
        <v>38415.47</v>
      </c>
      <c r="K2200" s="19" t="s">
        <v>8302</v>
      </c>
      <c r="L2200" s="19" t="str">
        <v>tier - 1</v>
      </c>
      <c r="M2200" s="19" t="s">
        <v>8297</v>
      </c>
      <c r="N2200" s="19" t="str">
        <v>tier - 2</v>
      </c>
      <c r="O2200" s="19" t="s">
        <v>8330</v>
      </c>
      <c r="P2200" s="19" t="str">
        <v>R1011</v>
      </c>
      <c r="Q2200" s="19">
        <f ca="1" t="shared" si="377"/>
        <v>39</v>
      </c>
      <c r="R2200" s="29"/>
      <c r="U2200" s="19" t="s">
        <v>8310</v>
      </c>
      <c r="V2200" s="19" t="str">
        <f t="shared" si="383"/>
        <v>Sep</v>
      </c>
      <c r="X2200" s="19">
        <f t="shared" si="384"/>
        <v>1979</v>
      </c>
      <c r="AG2200" s="19" t="s">
        <v>7808</v>
      </c>
      <c r="AH2200" s="19" t="s">
        <v>8336</v>
      </c>
      <c r="AI2200" s="19" t="s">
        <v>8297</v>
      </c>
      <c r="AJ2200" s="19" t="s">
        <v>8298</v>
      </c>
      <c r="AK2200" s="19" t="str">
        <v>tier - 2</v>
      </c>
      <c r="AL2200" s="19" t="str">
        <v>tier - 3</v>
      </c>
      <c r="AT2200" s="19" t="s">
        <v>8330</v>
      </c>
      <c r="AU2200" s="19" t="str">
        <v>R1011</v>
      </c>
      <c r="BD2200" s="39">
        <v>1964</v>
      </c>
      <c r="BE2200" s="19" t="str">
        <f t="shared" si="379"/>
        <v>Jun</v>
      </c>
      <c r="BF2200" s="19">
        <v>16</v>
      </c>
      <c r="BG2200" s="40">
        <f t="shared" si="380"/>
        <v>23544</v>
      </c>
      <c r="BM2200" s="39">
        <v>1980</v>
      </c>
      <c r="BN2200" s="19" t="str">
        <f t="shared" si="381"/>
        <v>Aug</v>
      </c>
      <c r="BO2200" s="19">
        <v>16</v>
      </c>
      <c r="BP2200" s="40">
        <f t="shared" si="378"/>
        <v>29449</v>
      </c>
      <c r="BQ2200" s="19">
        <f ca="1" t="shared" si="382"/>
        <v>45</v>
      </c>
      <c r="BU2200" s="19">
        <v>38245.59</v>
      </c>
      <c r="BV2200" s="41">
        <v>38245.59</v>
      </c>
    </row>
    <row r="2201" spans="1:74">
      <c r="A2201" s="19" t="s">
        <v>7834</v>
      </c>
      <c r="B2201" s="39">
        <v>1999</v>
      </c>
      <c r="C2201" s="19">
        <f t="shared" si="375"/>
        <v>1999</v>
      </c>
      <c r="D2201" s="19" t="s">
        <v>8301</v>
      </c>
      <c r="E2201" s="19" t="str">
        <f t="shared" si="374"/>
        <v>Nov</v>
      </c>
      <c r="F2201" s="19">
        <v>12</v>
      </c>
      <c r="G2201" s="40">
        <f t="shared" si="376"/>
        <v>36476</v>
      </c>
      <c r="H2201" s="19">
        <v>2</v>
      </c>
      <c r="I2201" s="19">
        <v>38511.63</v>
      </c>
      <c r="J2201" s="41">
        <v>38511.63</v>
      </c>
      <c r="K2201" s="19" t="s">
        <v>8297</v>
      </c>
      <c r="L2201" s="19" t="str">
        <v>tier - 2</v>
      </c>
      <c r="M2201" s="19" t="s">
        <v>8297</v>
      </c>
      <c r="N2201" s="19" t="str">
        <v>tier - 2</v>
      </c>
      <c r="O2201" s="19" t="s">
        <v>8337</v>
      </c>
      <c r="P2201" s="19" t="str">
        <v>R1024</v>
      </c>
      <c r="Q2201" s="19">
        <f ca="1" t="shared" si="377"/>
        <v>25</v>
      </c>
      <c r="R2201" s="29"/>
      <c r="U2201" s="19" t="s">
        <v>8296</v>
      </c>
      <c r="V2201" s="19" t="str">
        <f t="shared" si="383"/>
        <v>Jul</v>
      </c>
      <c r="X2201" s="19">
        <f t="shared" si="384"/>
        <v>1998</v>
      </c>
      <c r="AG2201" s="19" t="s">
        <v>7811</v>
      </c>
      <c r="AH2201" s="19" t="s">
        <v>8336</v>
      </c>
      <c r="AI2201" s="19" t="s">
        <v>8302</v>
      </c>
      <c r="AJ2201" s="19" t="s">
        <v>8297</v>
      </c>
      <c r="AK2201" s="19" t="str">
        <v>tier - 1</v>
      </c>
      <c r="AL2201" s="19" t="str">
        <v>tier - 2</v>
      </c>
      <c r="AT2201" s="19" t="s">
        <v>8299</v>
      </c>
      <c r="AU2201" s="19" t="str">
        <v>R1013</v>
      </c>
      <c r="BD2201" s="39">
        <v>1980</v>
      </c>
      <c r="BE2201" s="19" t="str">
        <f t="shared" si="379"/>
        <v>Aug</v>
      </c>
      <c r="BF2201" s="19">
        <v>16</v>
      </c>
      <c r="BG2201" s="40">
        <f t="shared" si="380"/>
        <v>29449</v>
      </c>
      <c r="BM2201" s="39">
        <v>1989</v>
      </c>
      <c r="BN2201" s="19" t="str">
        <f t="shared" si="381"/>
        <v>Oct</v>
      </c>
      <c r="BO2201" s="19">
        <v>30</v>
      </c>
      <c r="BP2201" s="40">
        <f t="shared" si="378"/>
        <v>32811</v>
      </c>
      <c r="BQ2201" s="19">
        <f ca="1" t="shared" si="382"/>
        <v>36</v>
      </c>
      <c r="BU2201" s="19">
        <v>38282.75</v>
      </c>
      <c r="BV2201" s="41">
        <v>38282.75</v>
      </c>
    </row>
    <row r="2202" spans="1:74">
      <c r="A2202" s="19" t="s">
        <v>7837</v>
      </c>
      <c r="B2202" s="39">
        <v>1990</v>
      </c>
      <c r="C2202" s="19">
        <f t="shared" si="375"/>
        <v>1990</v>
      </c>
      <c r="D2202" s="19" t="s">
        <v>8296</v>
      </c>
      <c r="E2202" s="19" t="str">
        <f t="shared" si="374"/>
        <v>Jul</v>
      </c>
      <c r="F2202" s="19">
        <v>13</v>
      </c>
      <c r="G2202" s="40">
        <f t="shared" si="376"/>
        <v>33067</v>
      </c>
      <c r="H2202" s="19">
        <v>3</v>
      </c>
      <c r="I2202" s="19">
        <v>38652.09</v>
      </c>
      <c r="J2202" s="41">
        <v>38652.09</v>
      </c>
      <c r="K2202" s="19" t="s">
        <v>8297</v>
      </c>
      <c r="L2202" s="19" t="str">
        <v>tier - 2</v>
      </c>
      <c r="M2202" s="19" t="s">
        <v>8297</v>
      </c>
      <c r="N2202" s="19" t="str">
        <v>tier - 2</v>
      </c>
      <c r="O2202" s="19" t="s">
        <v>8330</v>
      </c>
      <c r="P2202" s="19" t="str">
        <v>R1011</v>
      </c>
      <c r="Q2202" s="19">
        <f ca="1" t="shared" si="377"/>
        <v>35</v>
      </c>
      <c r="R2202" s="29"/>
      <c r="U2202" s="19" t="s">
        <v>8301</v>
      </c>
      <c r="V2202" s="19" t="str">
        <f t="shared" si="383"/>
        <v>Nov</v>
      </c>
      <c r="X2202" s="19">
        <f t="shared" si="384"/>
        <v>1972</v>
      </c>
      <c r="AG2202" s="19" t="s">
        <v>7814</v>
      </c>
      <c r="AH2202" s="19" t="s">
        <v>8336</v>
      </c>
      <c r="AI2202" s="19" t="s">
        <v>8302</v>
      </c>
      <c r="AJ2202" s="19" t="s">
        <v>8297</v>
      </c>
      <c r="AK2202" s="19" t="str">
        <v>tier - 1</v>
      </c>
      <c r="AL2202" s="19" t="str">
        <v>tier - 2</v>
      </c>
      <c r="AT2202" s="19" t="s">
        <v>8299</v>
      </c>
      <c r="AU2202" s="19" t="str">
        <v>R1013</v>
      </c>
      <c r="BD2202" s="39">
        <v>1989</v>
      </c>
      <c r="BE2202" s="19" t="str">
        <f t="shared" si="379"/>
        <v>Oct</v>
      </c>
      <c r="BF2202" s="19">
        <v>30</v>
      </c>
      <c r="BG2202" s="40">
        <f t="shared" si="380"/>
        <v>32811</v>
      </c>
      <c r="BM2202" s="39">
        <v>1980</v>
      </c>
      <c r="BN2202" s="19" t="str">
        <f t="shared" si="381"/>
        <v>Jun</v>
      </c>
      <c r="BO2202" s="19">
        <v>12</v>
      </c>
      <c r="BP2202" s="40">
        <f t="shared" si="378"/>
        <v>29384</v>
      </c>
      <c r="BQ2202" s="19">
        <f ca="1" t="shared" si="382"/>
        <v>45</v>
      </c>
      <c r="BU2202" s="19">
        <v>38313.13</v>
      </c>
      <c r="BV2202" s="41">
        <v>38313.13</v>
      </c>
    </row>
    <row r="2203" spans="1:74">
      <c r="A2203" s="19" t="s">
        <v>7841</v>
      </c>
      <c r="B2203" s="39">
        <v>1986</v>
      </c>
      <c r="C2203" s="19">
        <f t="shared" si="375"/>
        <v>1986</v>
      </c>
      <c r="D2203" s="19" t="s">
        <v>8296</v>
      </c>
      <c r="E2203" s="19" t="str">
        <f t="shared" si="374"/>
        <v>Jul</v>
      </c>
      <c r="F2203" s="19">
        <v>20</v>
      </c>
      <c r="G2203" s="40">
        <f t="shared" si="376"/>
        <v>31613</v>
      </c>
      <c r="H2203" s="19">
        <v>1</v>
      </c>
      <c r="I2203" s="19">
        <v>38709.18</v>
      </c>
      <c r="J2203" s="41">
        <v>38709.18</v>
      </c>
      <c r="K2203" s="19" t="s">
        <v>8302</v>
      </c>
      <c r="L2203" s="19" t="str">
        <v>tier - 1</v>
      </c>
      <c r="M2203" s="19" t="s">
        <v>8298</v>
      </c>
      <c r="N2203" s="19" t="str">
        <v>tier - 3</v>
      </c>
      <c r="O2203" s="19" t="s">
        <v>8299</v>
      </c>
      <c r="P2203" s="19" t="str">
        <v>R1013</v>
      </c>
      <c r="Q2203" s="19">
        <f ca="1" t="shared" si="377"/>
        <v>39</v>
      </c>
      <c r="R2203" s="29"/>
      <c r="U2203" s="19" t="s">
        <v>8310</v>
      </c>
      <c r="V2203" s="19" t="str">
        <f t="shared" si="383"/>
        <v>Sep</v>
      </c>
      <c r="X2203" s="19">
        <f t="shared" si="384"/>
        <v>1989</v>
      </c>
      <c r="AG2203" s="19" t="s">
        <v>7818</v>
      </c>
      <c r="AH2203" s="19" t="s">
        <v>8336</v>
      </c>
      <c r="AI2203" s="19" t="s">
        <v>8302</v>
      </c>
      <c r="AJ2203" s="19" t="s">
        <v>8298</v>
      </c>
      <c r="AK2203" s="19" t="str">
        <v>tier - 1</v>
      </c>
      <c r="AL2203" s="19" t="str">
        <v>tier - 3</v>
      </c>
      <c r="AT2203" s="19" t="s">
        <v>8330</v>
      </c>
      <c r="AU2203" s="19" t="str">
        <v>R1011</v>
      </c>
      <c r="BD2203" s="39">
        <v>1980</v>
      </c>
      <c r="BE2203" s="19" t="str">
        <f t="shared" si="379"/>
        <v>Jun</v>
      </c>
      <c r="BF2203" s="19">
        <v>12</v>
      </c>
      <c r="BG2203" s="40">
        <f t="shared" si="380"/>
        <v>29384</v>
      </c>
      <c r="BM2203" s="39">
        <v>2002</v>
      </c>
      <c r="BN2203" s="19" t="str">
        <f t="shared" si="381"/>
        <v>Sep</v>
      </c>
      <c r="BO2203" s="19">
        <v>17</v>
      </c>
      <c r="BP2203" s="40">
        <f t="shared" si="378"/>
        <v>37516</v>
      </c>
      <c r="BQ2203" s="19">
        <f ca="1" t="shared" si="382"/>
        <v>23</v>
      </c>
      <c r="BU2203" s="19">
        <v>38344.57</v>
      </c>
      <c r="BV2203" s="41">
        <v>38344.57</v>
      </c>
    </row>
    <row r="2204" spans="1:74">
      <c r="A2204" s="19" t="s">
        <v>7844</v>
      </c>
      <c r="B2204" s="39">
        <v>1991</v>
      </c>
      <c r="C2204" s="19">
        <f t="shared" si="375"/>
        <v>1991</v>
      </c>
      <c r="D2204" s="19" t="s">
        <v>8301</v>
      </c>
      <c r="E2204" s="19" t="str">
        <f t="shared" si="374"/>
        <v>Nov</v>
      </c>
      <c r="F2204" s="19">
        <v>22</v>
      </c>
      <c r="G2204" s="40">
        <f t="shared" si="376"/>
        <v>33564</v>
      </c>
      <c r="H2204" s="19">
        <v>2</v>
      </c>
      <c r="I2204" s="19">
        <v>38711</v>
      </c>
      <c r="J2204" s="41">
        <v>38711</v>
      </c>
      <c r="K2204" s="19" t="s">
        <v>8302</v>
      </c>
      <c r="L2204" s="19" t="str">
        <v>tier - 1</v>
      </c>
      <c r="M2204" s="19" t="s">
        <v>8298</v>
      </c>
      <c r="N2204" s="19" t="str">
        <v>tier - 3</v>
      </c>
      <c r="O2204" s="19" t="s">
        <v>8330</v>
      </c>
      <c r="P2204" s="19" t="str">
        <v>R1011</v>
      </c>
      <c r="Q2204" s="19">
        <f ca="1" t="shared" si="377"/>
        <v>33</v>
      </c>
      <c r="R2204" s="29"/>
      <c r="U2204" s="19" t="s">
        <v>8303</v>
      </c>
      <c r="V2204" s="19" t="str">
        <f t="shared" si="383"/>
        <v>Jun</v>
      </c>
      <c r="X2204" s="19">
        <f t="shared" si="384"/>
        <v>1964</v>
      </c>
      <c r="AG2204" s="19" t="s">
        <v>7821</v>
      </c>
      <c r="AH2204" s="19" t="s">
        <v>8336</v>
      </c>
      <c r="AI2204" s="19" t="s">
        <v>8302</v>
      </c>
      <c r="AJ2204" s="19" t="s">
        <v>8298</v>
      </c>
      <c r="AK2204" s="19" t="str">
        <v>tier - 1</v>
      </c>
      <c r="AL2204" s="19" t="str">
        <v>tier - 3</v>
      </c>
      <c r="AT2204" s="19" t="s">
        <v>8330</v>
      </c>
      <c r="AU2204" s="19" t="str">
        <v>R1011</v>
      </c>
      <c r="BD2204" s="39">
        <v>2002</v>
      </c>
      <c r="BE2204" s="19" t="str">
        <f t="shared" si="379"/>
        <v>Sep</v>
      </c>
      <c r="BF2204" s="19">
        <v>17</v>
      </c>
      <c r="BG2204" s="40">
        <f t="shared" si="380"/>
        <v>37516</v>
      </c>
      <c r="BM2204" s="39">
        <v>1970</v>
      </c>
      <c r="BN2204" s="19" t="str">
        <f t="shared" si="381"/>
        <v>Aug</v>
      </c>
      <c r="BO2204" s="19">
        <v>22</v>
      </c>
      <c r="BP2204" s="40">
        <f t="shared" si="378"/>
        <v>25802</v>
      </c>
      <c r="BQ2204" s="19">
        <f ca="1" t="shared" si="382"/>
        <v>55</v>
      </c>
      <c r="BU2204" s="19">
        <v>38389.79</v>
      </c>
      <c r="BV2204" s="41">
        <v>38389.79</v>
      </c>
    </row>
    <row r="2205" spans="1:74">
      <c r="A2205" s="19" t="s">
        <v>7848</v>
      </c>
      <c r="B2205" s="39">
        <v>1991</v>
      </c>
      <c r="C2205" s="19">
        <f t="shared" si="375"/>
        <v>1991</v>
      </c>
      <c r="D2205" s="19" t="s">
        <v>8301</v>
      </c>
      <c r="E2205" s="19" t="str">
        <f t="shared" si="374"/>
        <v>Nov</v>
      </c>
      <c r="F2205" s="19">
        <v>2</v>
      </c>
      <c r="G2205" s="40">
        <f t="shared" si="376"/>
        <v>33544</v>
      </c>
      <c r="H2205" s="19">
        <v>2</v>
      </c>
      <c r="I2205" s="19">
        <v>38711</v>
      </c>
      <c r="J2205" s="41">
        <v>38711</v>
      </c>
      <c r="K2205" s="19" t="s">
        <v>8297</v>
      </c>
      <c r="L2205" s="19" t="str">
        <v>tier - 2</v>
      </c>
      <c r="M2205" s="19" t="s">
        <v>8297</v>
      </c>
      <c r="N2205" s="19" t="str">
        <v>tier - 2</v>
      </c>
      <c r="O2205" s="19" t="s">
        <v>8330</v>
      </c>
      <c r="P2205" s="19" t="str">
        <v>R1011</v>
      </c>
      <c r="Q2205" s="19">
        <f ca="1" t="shared" si="377"/>
        <v>34</v>
      </c>
      <c r="R2205" s="29"/>
      <c r="U2205" s="19" t="s">
        <v>8328</v>
      </c>
      <c r="V2205" s="19" t="str">
        <f t="shared" si="383"/>
        <v>Aug</v>
      </c>
      <c r="X2205" s="19">
        <f t="shared" si="384"/>
        <v>1980</v>
      </c>
      <c r="AG2205" s="19" t="s">
        <v>7825</v>
      </c>
      <c r="AH2205" s="19" t="s">
        <v>8336</v>
      </c>
      <c r="AI2205" s="19" t="s">
        <v>8297</v>
      </c>
      <c r="AJ2205" s="19" t="s">
        <v>8298</v>
      </c>
      <c r="AK2205" s="19" t="str">
        <v>tier - 2</v>
      </c>
      <c r="AL2205" s="19" t="str">
        <v>tier - 3</v>
      </c>
      <c r="AT2205" s="19" t="s">
        <v>8330</v>
      </c>
      <c r="AU2205" s="19" t="str">
        <v>R1011</v>
      </c>
      <c r="BD2205" s="39">
        <v>1970</v>
      </c>
      <c r="BE2205" s="19" t="str">
        <f t="shared" si="379"/>
        <v>Aug</v>
      </c>
      <c r="BF2205" s="19">
        <v>22</v>
      </c>
      <c r="BG2205" s="40">
        <f t="shared" si="380"/>
        <v>25802</v>
      </c>
      <c r="BM2205" s="39">
        <v>1971</v>
      </c>
      <c r="BN2205" s="19" t="str">
        <f t="shared" si="381"/>
        <v>Dec</v>
      </c>
      <c r="BO2205" s="19">
        <v>23</v>
      </c>
      <c r="BP2205" s="40">
        <f t="shared" si="378"/>
        <v>26290</v>
      </c>
      <c r="BQ2205" s="19">
        <f ca="1" t="shared" si="382"/>
        <v>53</v>
      </c>
      <c r="BU2205" s="19">
        <v>38405.26</v>
      </c>
      <c r="BV2205" s="41">
        <v>38405.26</v>
      </c>
    </row>
    <row r="2206" spans="1:74">
      <c r="A2206" s="19" t="s">
        <v>7852</v>
      </c>
      <c r="B2206" s="39">
        <v>1976</v>
      </c>
      <c r="C2206" s="19">
        <f t="shared" si="375"/>
        <v>1976</v>
      </c>
      <c r="D2206" s="19" t="s">
        <v>8303</v>
      </c>
      <c r="E2206" s="19" t="str">
        <f t="shared" si="374"/>
        <v>Jun</v>
      </c>
      <c r="F2206" s="19">
        <v>15</v>
      </c>
      <c r="G2206" s="40">
        <f t="shared" si="376"/>
        <v>27926</v>
      </c>
      <c r="H2206" s="19">
        <v>2</v>
      </c>
      <c r="I2206" s="19">
        <v>38740.12</v>
      </c>
      <c r="J2206" s="41">
        <v>38740.12</v>
      </c>
      <c r="K2206" s="19" t="s">
        <v>8297</v>
      </c>
      <c r="L2206" s="19" t="str">
        <v>tier - 2</v>
      </c>
      <c r="M2206" s="19" t="s">
        <v>8297</v>
      </c>
      <c r="N2206" s="19" t="str">
        <v>tier - 2</v>
      </c>
      <c r="O2206" s="19" t="s">
        <v>8315</v>
      </c>
      <c r="P2206" s="19" t="str">
        <v>R1012</v>
      </c>
      <c r="Q2206" s="19">
        <f ca="1" t="shared" si="377"/>
        <v>49</v>
      </c>
      <c r="R2206" s="29"/>
      <c r="U2206" s="19" t="s">
        <v>8329</v>
      </c>
      <c r="V2206" s="19" t="str">
        <f t="shared" si="383"/>
        <v>Oct</v>
      </c>
      <c r="X2206" s="19">
        <f t="shared" si="384"/>
        <v>1989</v>
      </c>
      <c r="AG2206" s="19" t="s">
        <v>7827</v>
      </c>
      <c r="AH2206" s="19" t="s">
        <v>8336</v>
      </c>
      <c r="AI2206" s="19" t="s">
        <v>8297</v>
      </c>
      <c r="AJ2206" s="19" t="s">
        <v>8302</v>
      </c>
      <c r="AK2206" s="19" t="str">
        <v>tier - 2</v>
      </c>
      <c r="AL2206" s="19" t="str">
        <v>tier - 1</v>
      </c>
      <c r="AT2206" s="19" t="s">
        <v>8330</v>
      </c>
      <c r="AU2206" s="19" t="str">
        <v>R1011</v>
      </c>
      <c r="BD2206" s="39">
        <v>1971</v>
      </c>
      <c r="BE2206" s="19" t="str">
        <f t="shared" si="379"/>
        <v>Dec</v>
      </c>
      <c r="BF2206" s="19">
        <v>23</v>
      </c>
      <c r="BG2206" s="40">
        <f t="shared" si="380"/>
        <v>26290</v>
      </c>
      <c r="BM2206" s="39">
        <v>1986</v>
      </c>
      <c r="BN2206" s="19" t="str">
        <f t="shared" si="381"/>
        <v>Jun</v>
      </c>
      <c r="BO2206" s="19">
        <v>21</v>
      </c>
      <c r="BP2206" s="40">
        <f t="shared" si="378"/>
        <v>31584</v>
      </c>
      <c r="BQ2206" s="19">
        <f ca="1" t="shared" si="382"/>
        <v>39</v>
      </c>
      <c r="BU2206" s="19">
        <v>38415.47</v>
      </c>
      <c r="BV2206" s="41">
        <v>38415.47</v>
      </c>
    </row>
    <row r="2207" spans="1:74">
      <c r="A2207" s="19" t="s">
        <v>7856</v>
      </c>
      <c r="B2207" s="39">
        <v>1991</v>
      </c>
      <c r="C2207" s="19">
        <f t="shared" si="375"/>
        <v>1991</v>
      </c>
      <c r="D2207" s="19" t="s">
        <v>8301</v>
      </c>
      <c r="E2207" s="19" t="str">
        <f t="shared" si="374"/>
        <v>Nov</v>
      </c>
      <c r="F2207" s="19">
        <v>8</v>
      </c>
      <c r="G2207" s="40">
        <f t="shared" si="376"/>
        <v>33550</v>
      </c>
      <c r="H2207" s="19">
        <v>3</v>
      </c>
      <c r="I2207" s="19">
        <v>38746.36</v>
      </c>
      <c r="J2207" s="41">
        <v>38746.36</v>
      </c>
      <c r="K2207" s="19" t="s">
        <v>8302</v>
      </c>
      <c r="L2207" s="19" t="str">
        <v>tier - 1</v>
      </c>
      <c r="M2207" s="19" t="s">
        <v>8297</v>
      </c>
      <c r="N2207" s="19" t="str">
        <v>tier - 2</v>
      </c>
      <c r="O2207" s="19" t="s">
        <v>8315</v>
      </c>
      <c r="P2207" s="19" t="str">
        <v>R1012</v>
      </c>
      <c r="Q2207" s="19">
        <f ca="1" t="shared" si="377"/>
        <v>33</v>
      </c>
      <c r="R2207" s="29"/>
      <c r="U2207" s="19" t="s">
        <v>8303</v>
      </c>
      <c r="V2207" s="19" t="str">
        <f t="shared" si="383"/>
        <v>Jun</v>
      </c>
      <c r="X2207" s="19">
        <f t="shared" si="384"/>
        <v>1980</v>
      </c>
      <c r="AG2207" s="19" t="s">
        <v>7830</v>
      </c>
      <c r="AH2207" s="19" t="s">
        <v>8336</v>
      </c>
      <c r="AI2207" s="19" t="s">
        <v>8302</v>
      </c>
      <c r="AJ2207" s="19" t="s">
        <v>8297</v>
      </c>
      <c r="AK2207" s="19" t="str">
        <v>tier - 1</v>
      </c>
      <c r="AL2207" s="19" t="str">
        <v>tier - 2</v>
      </c>
      <c r="AT2207" s="19" t="s">
        <v>8330</v>
      </c>
      <c r="AU2207" s="19" t="str">
        <v>R1011</v>
      </c>
      <c r="BD2207" s="39">
        <v>1986</v>
      </c>
      <c r="BE2207" s="19" t="str">
        <f t="shared" si="379"/>
        <v>Jun</v>
      </c>
      <c r="BF2207" s="19">
        <v>21</v>
      </c>
      <c r="BG2207" s="40">
        <f t="shared" si="380"/>
        <v>31584</v>
      </c>
      <c r="BM2207" s="39">
        <v>1999</v>
      </c>
      <c r="BN2207" s="19" t="str">
        <f t="shared" si="381"/>
        <v>Nov</v>
      </c>
      <c r="BO2207" s="19">
        <v>12</v>
      </c>
      <c r="BP2207" s="40">
        <f t="shared" si="378"/>
        <v>36476</v>
      </c>
      <c r="BQ2207" s="19">
        <f ca="1" t="shared" si="382"/>
        <v>25</v>
      </c>
      <c r="BU2207" s="19">
        <v>38511.63</v>
      </c>
      <c r="BV2207" s="41">
        <v>38511.63</v>
      </c>
    </row>
    <row r="2208" spans="1:74">
      <c r="A2208" s="19" t="s">
        <v>7859</v>
      </c>
      <c r="B2208" s="39">
        <v>2004</v>
      </c>
      <c r="C2208" s="19">
        <f t="shared" si="375"/>
        <v>2004</v>
      </c>
      <c r="D2208" s="19" t="s">
        <v>8326</v>
      </c>
      <c r="E2208" s="19" t="str">
        <f t="shared" si="374"/>
        <v>Dec</v>
      </c>
      <c r="F2208" s="19">
        <v>5</v>
      </c>
      <c r="G2208" s="40">
        <f t="shared" si="376"/>
        <v>38326</v>
      </c>
      <c r="H2208" s="19">
        <v>0</v>
      </c>
      <c r="I2208" s="19">
        <v>38792.69</v>
      </c>
      <c r="J2208" s="41">
        <v>38792.69</v>
      </c>
      <c r="K2208" s="19" t="s">
        <v>8297</v>
      </c>
      <c r="L2208" s="19" t="str">
        <v>tier - 2</v>
      </c>
      <c r="M2208" s="19" t="s">
        <v>8297</v>
      </c>
      <c r="N2208" s="19" t="str">
        <v>tier - 2</v>
      </c>
      <c r="O2208" s="19" t="s">
        <v>8299</v>
      </c>
      <c r="P2208" s="19" t="str">
        <v>R1013</v>
      </c>
      <c r="Q2208" s="19">
        <f ca="1" t="shared" si="377"/>
        <v>20</v>
      </c>
      <c r="R2208" s="29"/>
      <c r="U2208" s="19" t="s">
        <v>8310</v>
      </c>
      <c r="V2208" s="19" t="str">
        <f t="shared" si="383"/>
        <v>Sep</v>
      </c>
      <c r="X2208" s="19">
        <f t="shared" si="384"/>
        <v>2002</v>
      </c>
      <c r="AG2208" s="19" t="s">
        <v>7834</v>
      </c>
      <c r="AH2208" s="19" t="s">
        <v>8336</v>
      </c>
      <c r="AI2208" s="19" t="s">
        <v>8297</v>
      </c>
      <c r="AJ2208" s="19" t="s">
        <v>8297</v>
      </c>
      <c r="AK2208" s="19" t="str">
        <v>tier - 2</v>
      </c>
      <c r="AL2208" s="19" t="str">
        <v>tier - 2</v>
      </c>
      <c r="AT2208" s="19" t="s">
        <v>8337</v>
      </c>
      <c r="AU2208" s="19" t="str">
        <v>R1024</v>
      </c>
      <c r="BD2208" s="39">
        <v>1999</v>
      </c>
      <c r="BE2208" s="19" t="str">
        <f t="shared" si="379"/>
        <v>Nov</v>
      </c>
      <c r="BF2208" s="19">
        <v>12</v>
      </c>
      <c r="BG2208" s="40">
        <f t="shared" si="380"/>
        <v>36476</v>
      </c>
      <c r="BM2208" s="39">
        <v>1990</v>
      </c>
      <c r="BN2208" s="19" t="str">
        <f t="shared" si="381"/>
        <v>Jul</v>
      </c>
      <c r="BO2208" s="19">
        <v>13</v>
      </c>
      <c r="BP2208" s="40">
        <f t="shared" si="378"/>
        <v>33067</v>
      </c>
      <c r="BQ2208" s="19">
        <f ca="1" t="shared" si="382"/>
        <v>35</v>
      </c>
      <c r="BU2208" s="19">
        <v>38652.09</v>
      </c>
      <c r="BV2208" s="41">
        <v>38652.09</v>
      </c>
    </row>
    <row r="2209" spans="1:74">
      <c r="A2209" s="19" t="s">
        <v>7863</v>
      </c>
      <c r="B2209" s="39">
        <v>1979</v>
      </c>
      <c r="C2209" s="19">
        <f t="shared" si="375"/>
        <v>1979</v>
      </c>
      <c r="D2209" s="19" t="s">
        <v>8326</v>
      </c>
      <c r="E2209" s="19" t="str">
        <f t="shared" si="374"/>
        <v>Dec</v>
      </c>
      <c r="F2209" s="19">
        <v>3</v>
      </c>
      <c r="G2209" s="40">
        <f t="shared" si="376"/>
        <v>29192</v>
      </c>
      <c r="H2209" s="19">
        <v>2</v>
      </c>
      <c r="I2209" s="19">
        <v>38836.98</v>
      </c>
      <c r="J2209" s="41">
        <v>38836.98</v>
      </c>
      <c r="K2209" s="19" t="s">
        <v>8297</v>
      </c>
      <c r="L2209" s="19" t="str">
        <v>tier - 2</v>
      </c>
      <c r="M2209" s="19" t="s">
        <v>8302</v>
      </c>
      <c r="N2209" s="19" t="str">
        <v>tier - 1</v>
      </c>
      <c r="O2209" s="19" t="s">
        <v>8330</v>
      </c>
      <c r="P2209" s="19" t="str">
        <v>R1011</v>
      </c>
      <c r="Q2209" s="19">
        <f ca="1" t="shared" si="377"/>
        <v>45</v>
      </c>
      <c r="R2209" s="29"/>
      <c r="U2209" s="19" t="s">
        <v>8328</v>
      </c>
      <c r="V2209" s="19" t="str">
        <f t="shared" si="383"/>
        <v>Aug</v>
      </c>
      <c r="X2209" s="19">
        <f t="shared" si="384"/>
        <v>1970</v>
      </c>
      <c r="AG2209" s="19" t="s">
        <v>7837</v>
      </c>
      <c r="AH2209" s="19" t="s">
        <v>8336</v>
      </c>
      <c r="AI2209" s="19" t="s">
        <v>8297</v>
      </c>
      <c r="AJ2209" s="19" t="s">
        <v>8297</v>
      </c>
      <c r="AK2209" s="19" t="str">
        <v>tier - 2</v>
      </c>
      <c r="AL2209" s="19" t="str">
        <v>tier - 2</v>
      </c>
      <c r="AT2209" s="19" t="s">
        <v>8330</v>
      </c>
      <c r="AU2209" s="19" t="str">
        <v>R1011</v>
      </c>
      <c r="BD2209" s="39">
        <v>1990</v>
      </c>
      <c r="BE2209" s="19" t="str">
        <f t="shared" si="379"/>
        <v>Jul</v>
      </c>
      <c r="BF2209" s="19">
        <v>13</v>
      </c>
      <c r="BG2209" s="40">
        <f t="shared" si="380"/>
        <v>33067</v>
      </c>
      <c r="BM2209" s="39">
        <v>1986</v>
      </c>
      <c r="BN2209" s="19" t="str">
        <f t="shared" si="381"/>
        <v>Jul</v>
      </c>
      <c r="BO2209" s="19">
        <v>20</v>
      </c>
      <c r="BP2209" s="40">
        <f t="shared" si="378"/>
        <v>31613</v>
      </c>
      <c r="BQ2209" s="19">
        <f ca="1" t="shared" si="382"/>
        <v>39</v>
      </c>
      <c r="BU2209" s="19">
        <v>38709.18</v>
      </c>
      <c r="BV2209" s="41">
        <v>38709.18</v>
      </c>
    </row>
    <row r="2210" spans="1:74">
      <c r="A2210" s="19" t="s">
        <v>7866</v>
      </c>
      <c r="B2210" s="39">
        <v>1964</v>
      </c>
      <c r="C2210" s="19">
        <f t="shared" si="375"/>
        <v>1964</v>
      </c>
      <c r="D2210" s="19" t="s">
        <v>8303</v>
      </c>
      <c r="E2210" s="19" t="str">
        <f t="shared" si="374"/>
        <v>Jun</v>
      </c>
      <c r="F2210" s="19">
        <v>6</v>
      </c>
      <c r="G2210" s="40">
        <f t="shared" si="376"/>
        <v>23534</v>
      </c>
      <c r="H2210" s="19">
        <v>0</v>
      </c>
      <c r="I2210" s="19">
        <v>38869.25</v>
      </c>
      <c r="J2210" s="41">
        <v>38869.25</v>
      </c>
      <c r="K2210" s="19" t="s">
        <v>8297</v>
      </c>
      <c r="L2210" s="19" t="str">
        <v>tier - 2</v>
      </c>
      <c r="M2210" s="19" t="s">
        <v>8297</v>
      </c>
      <c r="N2210" s="19" t="str">
        <v>tier - 2</v>
      </c>
      <c r="O2210" s="19" t="s">
        <v>8330</v>
      </c>
      <c r="P2210" s="19" t="str">
        <v>R1011</v>
      </c>
      <c r="Q2210" s="19">
        <f ca="1" t="shared" si="377"/>
        <v>61</v>
      </c>
      <c r="R2210" s="29"/>
      <c r="U2210" s="19" t="s">
        <v>8326</v>
      </c>
      <c r="V2210" s="19" t="str">
        <f t="shared" si="383"/>
        <v>Dec</v>
      </c>
      <c r="X2210" s="19">
        <f t="shared" si="384"/>
        <v>1971</v>
      </c>
      <c r="AG2210" s="19" t="s">
        <v>7841</v>
      </c>
      <c r="AH2210" s="19" t="s">
        <v>8336</v>
      </c>
      <c r="AI2210" s="19" t="s">
        <v>8302</v>
      </c>
      <c r="AJ2210" s="19" t="s">
        <v>8298</v>
      </c>
      <c r="AK2210" s="19" t="str">
        <v>tier - 1</v>
      </c>
      <c r="AL2210" s="19" t="str">
        <v>tier - 3</v>
      </c>
      <c r="AT2210" s="19" t="s">
        <v>8299</v>
      </c>
      <c r="AU2210" s="19" t="str">
        <v>R1013</v>
      </c>
      <c r="BD2210" s="39">
        <v>1986</v>
      </c>
      <c r="BE2210" s="19" t="str">
        <f t="shared" si="379"/>
        <v>Jul</v>
      </c>
      <c r="BF2210" s="19">
        <v>20</v>
      </c>
      <c r="BG2210" s="40">
        <f t="shared" si="380"/>
        <v>31613</v>
      </c>
      <c r="BM2210" s="39">
        <v>1991</v>
      </c>
      <c r="BN2210" s="19" t="str">
        <f t="shared" si="381"/>
        <v>Nov</v>
      </c>
      <c r="BO2210" s="19">
        <v>22</v>
      </c>
      <c r="BP2210" s="40">
        <f t="shared" si="378"/>
        <v>33564</v>
      </c>
      <c r="BQ2210" s="19">
        <f ca="1" t="shared" si="382"/>
        <v>33</v>
      </c>
      <c r="BU2210" s="19">
        <v>38711</v>
      </c>
      <c r="BV2210" s="41">
        <v>38711</v>
      </c>
    </row>
    <row r="2211" spans="1:74">
      <c r="A2211" s="19" t="s">
        <v>7870</v>
      </c>
      <c r="B2211" s="39">
        <v>1967</v>
      </c>
      <c r="C2211" s="19">
        <f t="shared" si="375"/>
        <v>1967</v>
      </c>
      <c r="D2211" s="19" t="s">
        <v>8296</v>
      </c>
      <c r="E2211" s="19" t="str">
        <f t="shared" si="374"/>
        <v>Jul</v>
      </c>
      <c r="F2211" s="19">
        <v>30</v>
      </c>
      <c r="G2211" s="40">
        <f t="shared" si="376"/>
        <v>24683</v>
      </c>
      <c r="H2211" s="19">
        <v>0</v>
      </c>
      <c r="I2211" s="19">
        <v>38893.36</v>
      </c>
      <c r="J2211" s="41">
        <v>38893.36</v>
      </c>
      <c r="K2211" s="19" t="s">
        <v>8302</v>
      </c>
      <c r="L2211" s="19" t="str">
        <v>tier - 1</v>
      </c>
      <c r="M2211" s="19" t="s">
        <v>8297</v>
      </c>
      <c r="N2211" s="19" t="str">
        <v>tier - 2</v>
      </c>
      <c r="O2211" s="19" t="s">
        <v>8330</v>
      </c>
      <c r="P2211" s="19" t="str">
        <v>R1011</v>
      </c>
      <c r="Q2211" s="19">
        <f ca="1" t="shared" si="377"/>
        <v>58</v>
      </c>
      <c r="R2211" s="29"/>
      <c r="U2211" s="19" t="s">
        <v>8303</v>
      </c>
      <c r="V2211" s="19" t="str">
        <f t="shared" si="383"/>
        <v>Jun</v>
      </c>
      <c r="X2211" s="19">
        <f t="shared" si="384"/>
        <v>1986</v>
      </c>
      <c r="AG2211" s="19" t="s">
        <v>7844</v>
      </c>
      <c r="AH2211" s="19" t="s">
        <v>8336</v>
      </c>
      <c r="AI2211" s="19" t="s">
        <v>8302</v>
      </c>
      <c r="AJ2211" s="19" t="s">
        <v>8298</v>
      </c>
      <c r="AK2211" s="19" t="str">
        <v>tier - 1</v>
      </c>
      <c r="AL2211" s="19" t="str">
        <v>tier - 3</v>
      </c>
      <c r="AT2211" s="19" t="s">
        <v>8330</v>
      </c>
      <c r="AU2211" s="19" t="str">
        <v>R1011</v>
      </c>
      <c r="BD2211" s="39">
        <v>1991</v>
      </c>
      <c r="BE2211" s="19" t="str">
        <f t="shared" si="379"/>
        <v>Nov</v>
      </c>
      <c r="BF2211" s="19">
        <v>22</v>
      </c>
      <c r="BG2211" s="40">
        <f t="shared" si="380"/>
        <v>33564</v>
      </c>
      <c r="BM2211" s="39">
        <v>1991</v>
      </c>
      <c r="BN2211" s="19" t="str">
        <f t="shared" si="381"/>
        <v>Nov</v>
      </c>
      <c r="BO2211" s="19">
        <v>2</v>
      </c>
      <c r="BP2211" s="40">
        <f t="shared" si="378"/>
        <v>33544</v>
      </c>
      <c r="BQ2211" s="19">
        <f ca="1" t="shared" si="382"/>
        <v>34</v>
      </c>
      <c r="BU2211" s="19">
        <v>38711</v>
      </c>
      <c r="BV2211" s="41">
        <v>38711</v>
      </c>
    </row>
    <row r="2212" spans="1:74">
      <c r="A2212" s="19" t="s">
        <v>7874</v>
      </c>
      <c r="B2212" s="39">
        <v>1987</v>
      </c>
      <c r="C2212" s="19">
        <f t="shared" si="375"/>
        <v>1987</v>
      </c>
      <c r="D2212" s="19" t="s">
        <v>8303</v>
      </c>
      <c r="E2212" s="19" t="str">
        <f t="shared" si="374"/>
        <v>Jun</v>
      </c>
      <c r="F2212" s="19">
        <v>16</v>
      </c>
      <c r="G2212" s="40">
        <f t="shared" si="376"/>
        <v>31944</v>
      </c>
      <c r="H2212" s="19">
        <v>3</v>
      </c>
      <c r="I2212" s="19">
        <v>38924.04</v>
      </c>
      <c r="J2212" s="41">
        <v>38924.04</v>
      </c>
      <c r="K2212" s="19" t="s">
        <v>8297</v>
      </c>
      <c r="L2212" s="19" t="str">
        <v>tier - 2</v>
      </c>
      <c r="M2212" s="19" t="s">
        <v>8297</v>
      </c>
      <c r="N2212" s="19" t="str">
        <v>tier - 2</v>
      </c>
      <c r="O2212" s="19" t="s">
        <v>8330</v>
      </c>
      <c r="P2212" s="19" t="str">
        <v>R1011</v>
      </c>
      <c r="Q2212" s="19">
        <f ca="1" t="shared" si="377"/>
        <v>38</v>
      </c>
      <c r="R2212" s="29"/>
      <c r="U2212" s="19" t="s">
        <v>8301</v>
      </c>
      <c r="V2212" s="19" t="str">
        <f t="shared" si="383"/>
        <v>Nov</v>
      </c>
      <c r="X2212" s="19">
        <f t="shared" si="384"/>
        <v>1999</v>
      </c>
      <c r="AG2212" s="19" t="s">
        <v>7848</v>
      </c>
      <c r="AH2212" s="19" t="s">
        <v>8336</v>
      </c>
      <c r="AI2212" s="19" t="s">
        <v>8297</v>
      </c>
      <c r="AJ2212" s="19" t="s">
        <v>8297</v>
      </c>
      <c r="AK2212" s="19" t="str">
        <v>tier - 2</v>
      </c>
      <c r="AL2212" s="19" t="str">
        <v>tier - 2</v>
      </c>
      <c r="AT2212" s="19" t="s">
        <v>8330</v>
      </c>
      <c r="AU2212" s="19" t="str">
        <v>R1011</v>
      </c>
      <c r="BD2212" s="39">
        <v>1991</v>
      </c>
      <c r="BE2212" s="19" t="str">
        <f t="shared" si="379"/>
        <v>Nov</v>
      </c>
      <c r="BF2212" s="19">
        <v>2</v>
      </c>
      <c r="BG2212" s="40">
        <f t="shared" si="380"/>
        <v>33544</v>
      </c>
      <c r="BM2212" s="39">
        <v>1976</v>
      </c>
      <c r="BN2212" s="19" t="str">
        <f t="shared" si="381"/>
        <v>Jun</v>
      </c>
      <c r="BO2212" s="19">
        <v>15</v>
      </c>
      <c r="BP2212" s="40">
        <f t="shared" si="378"/>
        <v>27926</v>
      </c>
      <c r="BQ2212" s="19">
        <f ca="1" t="shared" si="382"/>
        <v>49</v>
      </c>
      <c r="BU2212" s="19">
        <v>38740.12</v>
      </c>
      <c r="BV2212" s="41">
        <v>38740.12</v>
      </c>
    </row>
    <row r="2213" spans="1:74">
      <c r="A2213" s="19" t="s">
        <v>7877</v>
      </c>
      <c r="B2213" s="39">
        <v>1976</v>
      </c>
      <c r="C2213" s="19">
        <f t="shared" si="375"/>
        <v>1976</v>
      </c>
      <c r="D2213" s="19" t="s">
        <v>8326</v>
      </c>
      <c r="E2213" s="19" t="str">
        <f t="shared" si="374"/>
        <v>Dec</v>
      </c>
      <c r="F2213" s="19">
        <v>15</v>
      </c>
      <c r="G2213" s="40">
        <f t="shared" si="376"/>
        <v>28109</v>
      </c>
      <c r="H2213" s="19">
        <v>2</v>
      </c>
      <c r="I2213" s="19">
        <v>38932.56</v>
      </c>
      <c r="J2213" s="41">
        <v>38932.56</v>
      </c>
      <c r="K2213" s="19" t="s">
        <v>8297</v>
      </c>
      <c r="L2213" s="19" t="str">
        <v>tier - 2</v>
      </c>
      <c r="M2213" s="19" t="s">
        <v>8298</v>
      </c>
      <c r="N2213" s="19" t="str">
        <v>tier - 3</v>
      </c>
      <c r="O2213" s="19" t="s">
        <v>8330</v>
      </c>
      <c r="P2213" s="19" t="str">
        <v>R1011</v>
      </c>
      <c r="Q2213" s="19">
        <f ca="1" t="shared" si="377"/>
        <v>48</v>
      </c>
      <c r="R2213" s="29"/>
      <c r="U2213" s="19" t="s">
        <v>8296</v>
      </c>
      <c r="V2213" s="19" t="str">
        <f t="shared" si="383"/>
        <v>Jul</v>
      </c>
      <c r="X2213" s="19">
        <f t="shared" si="384"/>
        <v>1990</v>
      </c>
      <c r="AG2213" s="19" t="s">
        <v>7852</v>
      </c>
      <c r="AH2213" s="19" t="s">
        <v>8336</v>
      </c>
      <c r="AI2213" s="19" t="s">
        <v>8297</v>
      </c>
      <c r="AJ2213" s="19" t="s">
        <v>8297</v>
      </c>
      <c r="AK2213" s="19" t="str">
        <v>tier - 2</v>
      </c>
      <c r="AL2213" s="19" t="str">
        <v>tier - 2</v>
      </c>
      <c r="AT2213" s="19" t="s">
        <v>8315</v>
      </c>
      <c r="AU2213" s="19" t="str">
        <v>R1012</v>
      </c>
      <c r="BD2213" s="39">
        <v>1976</v>
      </c>
      <c r="BE2213" s="19" t="str">
        <f t="shared" si="379"/>
        <v>Jun</v>
      </c>
      <c r="BF2213" s="19">
        <v>15</v>
      </c>
      <c r="BG2213" s="40">
        <f t="shared" si="380"/>
        <v>27926</v>
      </c>
      <c r="BM2213" s="39">
        <v>1991</v>
      </c>
      <c r="BN2213" s="19" t="str">
        <f t="shared" si="381"/>
        <v>Nov</v>
      </c>
      <c r="BO2213" s="19">
        <v>8</v>
      </c>
      <c r="BP2213" s="40">
        <f t="shared" si="378"/>
        <v>33550</v>
      </c>
      <c r="BQ2213" s="19">
        <f ca="1" t="shared" si="382"/>
        <v>33</v>
      </c>
      <c r="BU2213" s="19">
        <v>38746.36</v>
      </c>
      <c r="BV2213" s="41">
        <v>38746.36</v>
      </c>
    </row>
    <row r="2214" spans="1:74">
      <c r="A2214" s="19" t="s">
        <v>7881</v>
      </c>
      <c r="B2214" s="39">
        <v>1980</v>
      </c>
      <c r="C2214" s="19">
        <f t="shared" si="375"/>
        <v>1980</v>
      </c>
      <c r="D2214" s="19" t="s">
        <v>8310</v>
      </c>
      <c r="E2214" s="19" t="str">
        <f t="shared" si="374"/>
        <v>Sep</v>
      </c>
      <c r="F2214" s="19">
        <v>24</v>
      </c>
      <c r="G2214" s="40">
        <f t="shared" si="376"/>
        <v>29488</v>
      </c>
      <c r="H2214" s="19">
        <v>2</v>
      </c>
      <c r="I2214" s="19">
        <v>38947.43</v>
      </c>
      <c r="J2214" s="41">
        <v>38947.43</v>
      </c>
      <c r="K2214" s="19" t="s">
        <v>8297</v>
      </c>
      <c r="L2214" s="19" t="str">
        <v>tier - 2</v>
      </c>
      <c r="M2214" s="19" t="s">
        <v>8298</v>
      </c>
      <c r="N2214" s="19" t="str">
        <v>tier - 3</v>
      </c>
      <c r="O2214" s="19" t="s">
        <v>8330</v>
      </c>
      <c r="P2214" s="19" t="str">
        <v>R1011</v>
      </c>
      <c r="Q2214" s="19">
        <f ca="1" t="shared" si="377"/>
        <v>45</v>
      </c>
      <c r="R2214" s="29"/>
      <c r="U2214" s="19" t="s">
        <v>8296</v>
      </c>
      <c r="V2214" s="19" t="str">
        <f t="shared" si="383"/>
        <v>Jul</v>
      </c>
      <c r="X2214" s="19">
        <f t="shared" si="384"/>
        <v>1986</v>
      </c>
      <c r="AG2214" s="19" t="s">
        <v>7856</v>
      </c>
      <c r="AH2214" s="19" t="s">
        <v>8336</v>
      </c>
      <c r="AI2214" s="19" t="s">
        <v>8302</v>
      </c>
      <c r="AJ2214" s="19" t="s">
        <v>8297</v>
      </c>
      <c r="AK2214" s="19" t="str">
        <v>tier - 1</v>
      </c>
      <c r="AL2214" s="19" t="str">
        <v>tier - 2</v>
      </c>
      <c r="AT2214" s="19" t="s">
        <v>8315</v>
      </c>
      <c r="AU2214" s="19" t="str">
        <v>R1012</v>
      </c>
      <c r="BD2214" s="39">
        <v>1991</v>
      </c>
      <c r="BE2214" s="19" t="str">
        <f t="shared" si="379"/>
        <v>Nov</v>
      </c>
      <c r="BF2214" s="19">
        <v>8</v>
      </c>
      <c r="BG2214" s="40">
        <f t="shared" si="380"/>
        <v>33550</v>
      </c>
      <c r="BM2214" s="39">
        <v>2004</v>
      </c>
      <c r="BN2214" s="19" t="str">
        <f t="shared" si="381"/>
        <v>Dec</v>
      </c>
      <c r="BO2214" s="19">
        <v>5</v>
      </c>
      <c r="BP2214" s="40">
        <f t="shared" si="378"/>
        <v>38326</v>
      </c>
      <c r="BQ2214" s="19">
        <f ca="1" t="shared" si="382"/>
        <v>20</v>
      </c>
      <c r="BU2214" s="19">
        <v>38792.69</v>
      </c>
      <c r="BV2214" s="41">
        <v>38792.69</v>
      </c>
    </row>
    <row r="2215" spans="1:74">
      <c r="A2215" s="19" t="s">
        <v>7885</v>
      </c>
      <c r="B2215" s="39">
        <v>1978</v>
      </c>
      <c r="C2215" s="19">
        <f t="shared" si="375"/>
        <v>1978</v>
      </c>
      <c r="D2215" s="19" t="s">
        <v>8329</v>
      </c>
      <c r="E2215" s="19" t="str">
        <f t="shared" si="374"/>
        <v>Oct</v>
      </c>
      <c r="F2215" s="19">
        <v>12</v>
      </c>
      <c r="G2215" s="40">
        <f t="shared" si="376"/>
        <v>28775</v>
      </c>
      <c r="H2215" s="19">
        <v>2</v>
      </c>
      <c r="I2215" s="19">
        <v>38998.55</v>
      </c>
      <c r="J2215" s="41">
        <v>38998.55</v>
      </c>
      <c r="K2215" s="19" t="s">
        <v>8302</v>
      </c>
      <c r="L2215" s="19" t="str">
        <v>tier - 1</v>
      </c>
      <c r="M2215" s="19" t="s">
        <v>8302</v>
      </c>
      <c r="N2215" s="19" t="str">
        <v>tier - 1</v>
      </c>
      <c r="O2215" s="19" t="s">
        <v>8330</v>
      </c>
      <c r="P2215" s="19" t="str">
        <v>R1011</v>
      </c>
      <c r="Q2215" s="19">
        <f ca="1" t="shared" si="377"/>
        <v>47</v>
      </c>
      <c r="R2215" s="29"/>
      <c r="U2215" s="19" t="s">
        <v>8301</v>
      </c>
      <c r="V2215" s="19" t="str">
        <f t="shared" si="383"/>
        <v>Nov</v>
      </c>
      <c r="X2215" s="19">
        <f t="shared" si="384"/>
        <v>1991</v>
      </c>
      <c r="AG2215" s="19" t="s">
        <v>7859</v>
      </c>
      <c r="AH2215" s="19" t="s">
        <v>8336</v>
      </c>
      <c r="AI2215" s="19" t="s">
        <v>8297</v>
      </c>
      <c r="AJ2215" s="19" t="s">
        <v>8297</v>
      </c>
      <c r="AK2215" s="19" t="str">
        <v>tier - 2</v>
      </c>
      <c r="AL2215" s="19" t="str">
        <v>tier - 2</v>
      </c>
      <c r="AT2215" s="19" t="s">
        <v>8299</v>
      </c>
      <c r="AU2215" s="19" t="str">
        <v>R1013</v>
      </c>
      <c r="BD2215" s="39">
        <v>2004</v>
      </c>
      <c r="BE2215" s="19" t="str">
        <f t="shared" si="379"/>
        <v>Dec</v>
      </c>
      <c r="BF2215" s="19">
        <v>5</v>
      </c>
      <c r="BG2215" s="40">
        <f t="shared" si="380"/>
        <v>38326</v>
      </c>
      <c r="BM2215" s="39">
        <v>1979</v>
      </c>
      <c r="BN2215" s="19" t="str">
        <f t="shared" si="381"/>
        <v>Dec</v>
      </c>
      <c r="BO2215" s="19">
        <v>3</v>
      </c>
      <c r="BP2215" s="40">
        <f t="shared" si="378"/>
        <v>29192</v>
      </c>
      <c r="BQ2215" s="19">
        <f ca="1" t="shared" si="382"/>
        <v>45</v>
      </c>
      <c r="BU2215" s="19">
        <v>38836.98</v>
      </c>
      <c r="BV2215" s="41">
        <v>38836.98</v>
      </c>
    </row>
    <row r="2216" spans="1:74">
      <c r="A2216" s="19" t="s">
        <v>7888</v>
      </c>
      <c r="B2216" s="39">
        <v>1985</v>
      </c>
      <c r="C2216" s="19">
        <f t="shared" si="375"/>
        <v>1985</v>
      </c>
      <c r="D2216" s="19" t="s">
        <v>8310</v>
      </c>
      <c r="E2216" s="19" t="str">
        <f t="shared" si="374"/>
        <v>Sep</v>
      </c>
      <c r="F2216" s="19">
        <v>20</v>
      </c>
      <c r="G2216" s="40">
        <f t="shared" si="376"/>
        <v>31310</v>
      </c>
      <c r="H2216" s="19">
        <v>1</v>
      </c>
      <c r="I2216" s="19">
        <v>39047.29</v>
      </c>
      <c r="J2216" s="41">
        <v>39047.29</v>
      </c>
      <c r="K2216" s="19" t="s">
        <v>8302</v>
      </c>
      <c r="L2216" s="19" t="str">
        <v>tier - 1</v>
      </c>
      <c r="M2216" s="19" t="s">
        <v>8298</v>
      </c>
      <c r="N2216" s="19" t="str">
        <v>tier - 3</v>
      </c>
      <c r="O2216" s="19" t="s">
        <v>8341</v>
      </c>
      <c r="P2216" s="19" t="str">
        <v>R1017</v>
      </c>
      <c r="Q2216" s="19">
        <f ca="1" t="shared" si="377"/>
        <v>40</v>
      </c>
      <c r="R2216" s="29"/>
      <c r="U2216" s="19" t="s">
        <v>8301</v>
      </c>
      <c r="V2216" s="19" t="str">
        <f t="shared" si="383"/>
        <v>Nov</v>
      </c>
      <c r="X2216" s="19">
        <f t="shared" si="384"/>
        <v>1991</v>
      </c>
      <c r="AG2216" s="19" t="s">
        <v>7863</v>
      </c>
      <c r="AH2216" s="19" t="s">
        <v>8336</v>
      </c>
      <c r="AI2216" s="19" t="s">
        <v>8297</v>
      </c>
      <c r="AJ2216" s="19" t="s">
        <v>8302</v>
      </c>
      <c r="AK2216" s="19" t="str">
        <v>tier - 2</v>
      </c>
      <c r="AL2216" s="19" t="str">
        <v>tier - 1</v>
      </c>
      <c r="AT2216" s="19" t="s">
        <v>8330</v>
      </c>
      <c r="AU2216" s="19" t="str">
        <v>R1011</v>
      </c>
      <c r="BD2216" s="39">
        <v>1979</v>
      </c>
      <c r="BE2216" s="19" t="str">
        <f t="shared" si="379"/>
        <v>Dec</v>
      </c>
      <c r="BF2216" s="19">
        <v>3</v>
      </c>
      <c r="BG2216" s="40">
        <f t="shared" si="380"/>
        <v>29192</v>
      </c>
      <c r="BM2216" s="39">
        <v>1964</v>
      </c>
      <c r="BN2216" s="19" t="str">
        <f t="shared" si="381"/>
        <v>Jun</v>
      </c>
      <c r="BO2216" s="19">
        <v>6</v>
      </c>
      <c r="BP2216" s="40">
        <f t="shared" si="378"/>
        <v>23534</v>
      </c>
      <c r="BQ2216" s="19">
        <f ca="1" t="shared" si="382"/>
        <v>61</v>
      </c>
      <c r="BU2216" s="19">
        <v>38869.25</v>
      </c>
      <c r="BV2216" s="41">
        <v>38869.25</v>
      </c>
    </row>
    <row r="2217" spans="1:74">
      <c r="A2217" s="19" t="s">
        <v>7891</v>
      </c>
      <c r="B2217" s="39">
        <v>1982</v>
      </c>
      <c r="C2217" s="19">
        <f t="shared" si="375"/>
        <v>1982</v>
      </c>
      <c r="D2217" s="19" t="s">
        <v>8328</v>
      </c>
      <c r="E2217" s="19" t="str">
        <f t="shared" si="374"/>
        <v>Aug</v>
      </c>
      <c r="F2217" s="19">
        <v>4</v>
      </c>
      <c r="G2217" s="40">
        <f t="shared" si="376"/>
        <v>30167</v>
      </c>
      <c r="H2217" s="19">
        <v>1</v>
      </c>
      <c r="I2217" s="19">
        <v>39125.33</v>
      </c>
      <c r="J2217" s="41">
        <v>39125.33</v>
      </c>
      <c r="K2217" s="19" t="s">
        <v>8302</v>
      </c>
      <c r="L2217" s="19" t="str">
        <v>tier - 1</v>
      </c>
      <c r="M2217" s="19" t="s">
        <v>8302</v>
      </c>
      <c r="N2217" s="19" t="str">
        <v>tier - 1</v>
      </c>
      <c r="O2217" s="19" t="s">
        <v>8333</v>
      </c>
      <c r="P2217" s="19" t="str">
        <v>R1016</v>
      </c>
      <c r="Q2217" s="19">
        <f ca="1" t="shared" si="377"/>
        <v>43</v>
      </c>
      <c r="R2217" s="29"/>
      <c r="U2217" s="19" t="s">
        <v>8303</v>
      </c>
      <c r="V2217" s="19" t="str">
        <f t="shared" si="383"/>
        <v>Jun</v>
      </c>
      <c r="X2217" s="19">
        <f t="shared" si="384"/>
        <v>1976</v>
      </c>
      <c r="AG2217" s="19" t="s">
        <v>7866</v>
      </c>
      <c r="AH2217" s="19" t="s">
        <v>8336</v>
      </c>
      <c r="AI2217" s="19" t="s">
        <v>8297</v>
      </c>
      <c r="AJ2217" s="19" t="s">
        <v>8297</v>
      </c>
      <c r="AK2217" s="19" t="str">
        <v>tier - 2</v>
      </c>
      <c r="AL2217" s="19" t="str">
        <v>tier - 2</v>
      </c>
      <c r="AT2217" s="19" t="s">
        <v>8330</v>
      </c>
      <c r="AU2217" s="19" t="str">
        <v>R1011</v>
      </c>
      <c r="BD2217" s="39">
        <v>1964</v>
      </c>
      <c r="BE2217" s="19" t="str">
        <f t="shared" si="379"/>
        <v>Jun</v>
      </c>
      <c r="BF2217" s="19">
        <v>6</v>
      </c>
      <c r="BG2217" s="40">
        <f t="shared" si="380"/>
        <v>23534</v>
      </c>
      <c r="BM2217" s="39">
        <v>1967</v>
      </c>
      <c r="BN2217" s="19" t="str">
        <f t="shared" si="381"/>
        <v>Jul</v>
      </c>
      <c r="BO2217" s="19">
        <v>30</v>
      </c>
      <c r="BP2217" s="40">
        <f t="shared" si="378"/>
        <v>24683</v>
      </c>
      <c r="BQ2217" s="19">
        <f ca="1" t="shared" si="382"/>
        <v>58</v>
      </c>
      <c r="BU2217" s="19">
        <v>38893.36</v>
      </c>
      <c r="BV2217" s="41">
        <v>38893.36</v>
      </c>
    </row>
    <row r="2218" spans="1:74">
      <c r="A2218" s="19" t="s">
        <v>7893</v>
      </c>
      <c r="B2218" s="39">
        <v>1962</v>
      </c>
      <c r="C2218" s="19">
        <f t="shared" si="375"/>
        <v>1962</v>
      </c>
      <c r="D2218" s="19" t="s">
        <v>8296</v>
      </c>
      <c r="E2218" s="19" t="str">
        <f t="shared" si="374"/>
        <v>Jul</v>
      </c>
      <c r="F2218" s="19">
        <v>7</v>
      </c>
      <c r="G2218" s="40">
        <f t="shared" si="376"/>
        <v>22834</v>
      </c>
      <c r="H2218" s="19">
        <v>0</v>
      </c>
      <c r="I2218" s="19">
        <v>39221.12</v>
      </c>
      <c r="J2218" s="41">
        <v>39221.12</v>
      </c>
      <c r="K2218" s="19" t="s">
        <v>8297</v>
      </c>
      <c r="L2218" s="19" t="str">
        <v>tier - 2</v>
      </c>
      <c r="M2218" s="19" t="s">
        <v>8302</v>
      </c>
      <c r="N2218" s="19" t="str">
        <v>tier - 1</v>
      </c>
      <c r="O2218" s="19" t="s">
        <v>8330</v>
      </c>
      <c r="P2218" s="19" t="str">
        <v>R1011</v>
      </c>
      <c r="Q2218" s="19">
        <f ca="1" t="shared" si="377"/>
        <v>63</v>
      </c>
      <c r="R2218" s="29"/>
      <c r="U2218" s="19" t="s">
        <v>8301</v>
      </c>
      <c r="V2218" s="19" t="str">
        <f t="shared" si="383"/>
        <v>Nov</v>
      </c>
      <c r="X2218" s="19">
        <f t="shared" si="384"/>
        <v>1991</v>
      </c>
      <c r="AG2218" s="19" t="s">
        <v>7870</v>
      </c>
      <c r="AH2218" s="19" t="s">
        <v>8336</v>
      </c>
      <c r="AI2218" s="19" t="s">
        <v>8302</v>
      </c>
      <c r="AJ2218" s="19" t="s">
        <v>8297</v>
      </c>
      <c r="AK2218" s="19" t="str">
        <v>tier - 1</v>
      </c>
      <c r="AL2218" s="19" t="str">
        <v>tier - 2</v>
      </c>
      <c r="AT2218" s="19" t="s">
        <v>8330</v>
      </c>
      <c r="AU2218" s="19" t="str">
        <v>R1011</v>
      </c>
      <c r="BD2218" s="39">
        <v>1967</v>
      </c>
      <c r="BE2218" s="19" t="str">
        <f t="shared" si="379"/>
        <v>Jul</v>
      </c>
      <c r="BF2218" s="19">
        <v>30</v>
      </c>
      <c r="BG2218" s="40">
        <f t="shared" si="380"/>
        <v>24683</v>
      </c>
      <c r="BM2218" s="39">
        <v>1987</v>
      </c>
      <c r="BN2218" s="19" t="str">
        <f t="shared" si="381"/>
        <v>Jun</v>
      </c>
      <c r="BO2218" s="19">
        <v>16</v>
      </c>
      <c r="BP2218" s="40">
        <f t="shared" si="378"/>
        <v>31944</v>
      </c>
      <c r="BQ2218" s="19">
        <f ca="1" t="shared" si="382"/>
        <v>38</v>
      </c>
      <c r="BU2218" s="19">
        <v>38924.04</v>
      </c>
      <c r="BV2218" s="41">
        <v>38924.04</v>
      </c>
    </row>
    <row r="2219" spans="1:74">
      <c r="A2219" s="19" t="s">
        <v>7896</v>
      </c>
      <c r="B2219" s="39">
        <v>1992</v>
      </c>
      <c r="C2219" s="19">
        <f t="shared" si="375"/>
        <v>1992</v>
      </c>
      <c r="D2219" s="19" t="s">
        <v>8301</v>
      </c>
      <c r="E2219" s="19" t="str">
        <f t="shared" si="374"/>
        <v>Nov</v>
      </c>
      <c r="F2219" s="19">
        <v>30</v>
      </c>
      <c r="G2219" s="40">
        <f t="shared" si="376"/>
        <v>33938</v>
      </c>
      <c r="H2219" s="19">
        <v>2</v>
      </c>
      <c r="I2219" s="19">
        <v>39241.44</v>
      </c>
      <c r="J2219" s="41">
        <v>39241.44</v>
      </c>
      <c r="K2219" s="19" t="s">
        <v>8302</v>
      </c>
      <c r="L2219" s="19" t="str">
        <v>tier - 1</v>
      </c>
      <c r="M2219" s="19" t="s">
        <v>8298</v>
      </c>
      <c r="N2219" s="19" t="str">
        <v>tier - 3</v>
      </c>
      <c r="O2219" s="19" t="s">
        <v>8330</v>
      </c>
      <c r="P2219" s="19" t="str">
        <v>R1011</v>
      </c>
      <c r="Q2219" s="19">
        <f ca="1" t="shared" si="377"/>
        <v>32</v>
      </c>
      <c r="R2219" s="29"/>
      <c r="U2219" s="19" t="s">
        <v>8326</v>
      </c>
      <c r="V2219" s="19" t="str">
        <f t="shared" si="383"/>
        <v>Dec</v>
      </c>
      <c r="X2219" s="19">
        <f t="shared" si="384"/>
        <v>2004</v>
      </c>
      <c r="AG2219" s="19" t="s">
        <v>7874</v>
      </c>
      <c r="AH2219" s="19" t="s">
        <v>8336</v>
      </c>
      <c r="AI2219" s="19" t="s">
        <v>8297</v>
      </c>
      <c r="AJ2219" s="19" t="s">
        <v>8297</v>
      </c>
      <c r="AK2219" s="19" t="str">
        <v>tier - 2</v>
      </c>
      <c r="AL2219" s="19" t="str">
        <v>tier - 2</v>
      </c>
      <c r="AT2219" s="19" t="s">
        <v>8330</v>
      </c>
      <c r="AU2219" s="19" t="str">
        <v>R1011</v>
      </c>
      <c r="BD2219" s="39">
        <v>1987</v>
      </c>
      <c r="BE2219" s="19" t="str">
        <f t="shared" si="379"/>
        <v>Jun</v>
      </c>
      <c r="BF2219" s="19">
        <v>16</v>
      </c>
      <c r="BG2219" s="40">
        <f t="shared" si="380"/>
        <v>31944</v>
      </c>
      <c r="BM2219" s="39">
        <v>1976</v>
      </c>
      <c r="BN2219" s="19" t="str">
        <f t="shared" si="381"/>
        <v>Dec</v>
      </c>
      <c r="BO2219" s="19">
        <v>15</v>
      </c>
      <c r="BP2219" s="40">
        <f t="shared" si="378"/>
        <v>28109</v>
      </c>
      <c r="BQ2219" s="19">
        <f ca="1" t="shared" si="382"/>
        <v>48</v>
      </c>
      <c r="BU2219" s="19">
        <v>38932.56</v>
      </c>
      <c r="BV2219" s="41">
        <v>38932.56</v>
      </c>
    </row>
    <row r="2220" spans="1:74">
      <c r="A2220" s="19" t="s">
        <v>7900</v>
      </c>
      <c r="B2220" s="39">
        <v>1982</v>
      </c>
      <c r="C2220" s="19">
        <f t="shared" si="375"/>
        <v>1982</v>
      </c>
      <c r="D2220" s="19" t="s">
        <v>8328</v>
      </c>
      <c r="E2220" s="19" t="str">
        <f t="shared" si="374"/>
        <v>Aug</v>
      </c>
      <c r="F2220" s="19">
        <v>16</v>
      </c>
      <c r="G2220" s="40">
        <f t="shared" si="376"/>
        <v>30179</v>
      </c>
      <c r="H2220" s="19">
        <v>3</v>
      </c>
      <c r="I2220" s="19">
        <v>39315.28</v>
      </c>
      <c r="J2220" s="41">
        <v>39315.28</v>
      </c>
      <c r="K2220" s="19" t="s">
        <v>8297</v>
      </c>
      <c r="L2220" s="19" t="str">
        <v>tier - 2</v>
      </c>
      <c r="M2220" s="19" t="s">
        <v>8298</v>
      </c>
      <c r="N2220" s="19" t="str">
        <v>tier - 3</v>
      </c>
      <c r="O2220" s="19" t="s">
        <v>8330</v>
      </c>
      <c r="P2220" s="19" t="str">
        <v>R1011</v>
      </c>
      <c r="Q2220" s="19">
        <f ca="1" t="shared" si="377"/>
        <v>43</v>
      </c>
      <c r="R2220" s="29"/>
      <c r="U2220" s="19" t="s">
        <v>8326</v>
      </c>
      <c r="V2220" s="19" t="str">
        <f t="shared" si="383"/>
        <v>Dec</v>
      </c>
      <c r="X2220" s="19">
        <f t="shared" si="384"/>
        <v>1979</v>
      </c>
      <c r="AG2220" s="19" t="s">
        <v>7877</v>
      </c>
      <c r="AH2220" s="19" t="s">
        <v>8336</v>
      </c>
      <c r="AI2220" s="19" t="s">
        <v>8297</v>
      </c>
      <c r="AJ2220" s="19" t="s">
        <v>8298</v>
      </c>
      <c r="AK2220" s="19" t="str">
        <v>tier - 2</v>
      </c>
      <c r="AL2220" s="19" t="str">
        <v>tier - 3</v>
      </c>
      <c r="AT2220" s="19" t="s">
        <v>8330</v>
      </c>
      <c r="AU2220" s="19" t="str">
        <v>R1011</v>
      </c>
      <c r="BD2220" s="39">
        <v>1976</v>
      </c>
      <c r="BE2220" s="19" t="str">
        <f t="shared" si="379"/>
        <v>Dec</v>
      </c>
      <c r="BF2220" s="19">
        <v>15</v>
      </c>
      <c r="BG2220" s="40">
        <f t="shared" si="380"/>
        <v>28109</v>
      </c>
      <c r="BM2220" s="39">
        <v>1980</v>
      </c>
      <c r="BN2220" s="19" t="str">
        <f t="shared" si="381"/>
        <v>Sep</v>
      </c>
      <c r="BO2220" s="19">
        <v>24</v>
      </c>
      <c r="BP2220" s="40">
        <f t="shared" si="378"/>
        <v>29488</v>
      </c>
      <c r="BQ2220" s="19">
        <f ca="1" t="shared" si="382"/>
        <v>45</v>
      </c>
      <c r="BU2220" s="19">
        <v>38947.43</v>
      </c>
      <c r="BV2220" s="41">
        <v>38947.43</v>
      </c>
    </row>
    <row r="2221" spans="1:74">
      <c r="A2221" s="19" t="s">
        <v>7903</v>
      </c>
      <c r="B2221" s="39">
        <v>1978</v>
      </c>
      <c r="C2221" s="19">
        <f t="shared" si="375"/>
        <v>1978</v>
      </c>
      <c r="D2221" s="19" t="s">
        <v>8328</v>
      </c>
      <c r="E2221" s="19" t="str">
        <f t="shared" si="374"/>
        <v>Aug</v>
      </c>
      <c r="F2221" s="19">
        <v>5</v>
      </c>
      <c r="G2221" s="40">
        <f t="shared" si="376"/>
        <v>28707</v>
      </c>
      <c r="H2221" s="19">
        <v>2</v>
      </c>
      <c r="I2221" s="19">
        <v>39352.6</v>
      </c>
      <c r="J2221" s="41">
        <v>39352.6</v>
      </c>
      <c r="K2221" s="19" t="s">
        <v>8297</v>
      </c>
      <c r="L2221" s="19" t="str">
        <v>tier - 2</v>
      </c>
      <c r="M2221" s="19" t="s">
        <v>8298</v>
      </c>
      <c r="N2221" s="19" t="str">
        <v>tier - 3</v>
      </c>
      <c r="O2221" s="19" t="s">
        <v>8330</v>
      </c>
      <c r="P2221" s="19" t="str">
        <v>R1011</v>
      </c>
      <c r="Q2221" s="19">
        <f ca="1" t="shared" si="377"/>
        <v>47</v>
      </c>
      <c r="R2221" s="29"/>
      <c r="U2221" s="19" t="s">
        <v>8303</v>
      </c>
      <c r="V2221" s="19" t="str">
        <f t="shared" si="383"/>
        <v>Jun</v>
      </c>
      <c r="X2221" s="19">
        <f t="shared" si="384"/>
        <v>1964</v>
      </c>
      <c r="AG2221" s="19" t="s">
        <v>7881</v>
      </c>
      <c r="AH2221" s="19" t="s">
        <v>8336</v>
      </c>
      <c r="AI2221" s="19" t="s">
        <v>8297</v>
      </c>
      <c r="AJ2221" s="19" t="s">
        <v>8298</v>
      </c>
      <c r="AK2221" s="19" t="str">
        <v>tier - 2</v>
      </c>
      <c r="AL2221" s="19" t="str">
        <v>tier - 3</v>
      </c>
      <c r="AT2221" s="19" t="s">
        <v>8330</v>
      </c>
      <c r="AU2221" s="19" t="str">
        <v>R1011</v>
      </c>
      <c r="BD2221" s="39">
        <v>1980</v>
      </c>
      <c r="BE2221" s="19" t="str">
        <f t="shared" si="379"/>
        <v>Sep</v>
      </c>
      <c r="BF2221" s="19">
        <v>24</v>
      </c>
      <c r="BG2221" s="40">
        <f t="shared" si="380"/>
        <v>29488</v>
      </c>
      <c r="BM2221" s="39">
        <v>1978</v>
      </c>
      <c r="BN2221" s="19" t="str">
        <f t="shared" si="381"/>
        <v>Oct</v>
      </c>
      <c r="BO2221" s="19">
        <v>12</v>
      </c>
      <c r="BP2221" s="40">
        <f t="shared" si="378"/>
        <v>28775</v>
      </c>
      <c r="BQ2221" s="19">
        <f ca="1" t="shared" si="382"/>
        <v>47</v>
      </c>
      <c r="BU2221" s="19">
        <v>38998.55</v>
      </c>
      <c r="BV2221" s="41">
        <v>38998.55</v>
      </c>
    </row>
    <row r="2222" spans="1:74">
      <c r="A2222" s="19" t="s">
        <v>7906</v>
      </c>
      <c r="B2222" s="39">
        <v>1966</v>
      </c>
      <c r="C2222" s="19">
        <f t="shared" si="375"/>
        <v>1966</v>
      </c>
      <c r="D2222" s="19" t="s">
        <v>8303</v>
      </c>
      <c r="E2222" s="19" t="str">
        <f t="shared" si="374"/>
        <v>Jun</v>
      </c>
      <c r="F2222" s="19">
        <v>24</v>
      </c>
      <c r="G2222" s="40">
        <f t="shared" si="376"/>
        <v>24282</v>
      </c>
      <c r="H2222" s="19">
        <v>0</v>
      </c>
      <c r="I2222" s="19">
        <v>39396.86</v>
      </c>
      <c r="J2222" s="41">
        <v>39396.86</v>
      </c>
      <c r="K2222" s="19" t="s">
        <v>8297</v>
      </c>
      <c r="L2222" s="19" t="str">
        <v>tier - 2</v>
      </c>
      <c r="M2222" s="19" t="s">
        <v>8297</v>
      </c>
      <c r="N2222" s="19" t="str">
        <v>tier - 2</v>
      </c>
      <c r="O2222" s="19" t="s">
        <v>8330</v>
      </c>
      <c r="P2222" s="19" t="str">
        <v>R1011</v>
      </c>
      <c r="Q2222" s="19">
        <f ca="1" t="shared" si="377"/>
        <v>59</v>
      </c>
      <c r="R2222" s="29"/>
      <c r="U2222" s="19" t="s">
        <v>8296</v>
      </c>
      <c r="V2222" s="19" t="str">
        <f t="shared" si="383"/>
        <v>Jul</v>
      </c>
      <c r="X2222" s="19">
        <f t="shared" si="384"/>
        <v>1967</v>
      </c>
      <c r="AG2222" s="19" t="s">
        <v>7885</v>
      </c>
      <c r="AH2222" s="19" t="s">
        <v>8336</v>
      </c>
      <c r="AI2222" s="19" t="s">
        <v>8302</v>
      </c>
      <c r="AJ2222" s="19" t="s">
        <v>8302</v>
      </c>
      <c r="AK2222" s="19" t="str">
        <v>tier - 1</v>
      </c>
      <c r="AL2222" s="19" t="str">
        <v>tier - 1</v>
      </c>
      <c r="AT2222" s="19" t="s">
        <v>8330</v>
      </c>
      <c r="AU2222" s="19" t="str">
        <v>R1011</v>
      </c>
      <c r="BD2222" s="39">
        <v>1978</v>
      </c>
      <c r="BE2222" s="19" t="str">
        <f t="shared" si="379"/>
        <v>Oct</v>
      </c>
      <c r="BF2222" s="19">
        <v>12</v>
      </c>
      <c r="BG2222" s="40">
        <f t="shared" si="380"/>
        <v>28775</v>
      </c>
      <c r="BM2222" s="39">
        <v>1985</v>
      </c>
      <c r="BN2222" s="19" t="str">
        <f t="shared" si="381"/>
        <v>Sep</v>
      </c>
      <c r="BO2222" s="19">
        <v>20</v>
      </c>
      <c r="BP2222" s="40">
        <f t="shared" si="378"/>
        <v>31310</v>
      </c>
      <c r="BQ2222" s="19">
        <f ca="1" t="shared" si="382"/>
        <v>40</v>
      </c>
      <c r="BU2222" s="19">
        <v>39047.29</v>
      </c>
      <c r="BV2222" s="41">
        <v>39047.29</v>
      </c>
    </row>
    <row r="2223" spans="1:74">
      <c r="A2223" s="19" t="s">
        <v>7909</v>
      </c>
      <c r="B2223" s="39">
        <v>1978</v>
      </c>
      <c r="C2223" s="19">
        <f t="shared" si="375"/>
        <v>1978</v>
      </c>
      <c r="D2223" s="19" t="s">
        <v>8296</v>
      </c>
      <c r="E2223" s="19" t="str">
        <f t="shared" si="374"/>
        <v>Jul</v>
      </c>
      <c r="F2223" s="19">
        <v>12</v>
      </c>
      <c r="G2223" s="40">
        <f t="shared" si="376"/>
        <v>28683</v>
      </c>
      <c r="H2223" s="19">
        <v>1</v>
      </c>
      <c r="I2223" s="19">
        <v>39556.49</v>
      </c>
      <c r="J2223" s="41">
        <v>39556.49</v>
      </c>
      <c r="K2223" s="19" t="s">
        <v>8302</v>
      </c>
      <c r="L2223" s="19" t="str">
        <v>tier - 1</v>
      </c>
      <c r="M2223" s="19" t="s">
        <v>8297</v>
      </c>
      <c r="N2223" s="19" t="str">
        <v>tier - 2</v>
      </c>
      <c r="O2223" s="19" t="s">
        <v>8331</v>
      </c>
      <c r="P2223" s="19" t="str">
        <v>R1015</v>
      </c>
      <c r="Q2223" s="19">
        <f ca="1" t="shared" si="377"/>
        <v>47</v>
      </c>
      <c r="R2223" s="29"/>
      <c r="U2223" s="19" t="s">
        <v>8303</v>
      </c>
      <c r="V2223" s="19" t="str">
        <f t="shared" si="383"/>
        <v>Jun</v>
      </c>
      <c r="X2223" s="19">
        <f t="shared" si="384"/>
        <v>1987</v>
      </c>
      <c r="AG2223" s="19" t="s">
        <v>7888</v>
      </c>
      <c r="AH2223" s="19" t="s">
        <v>8336</v>
      </c>
      <c r="AI2223" s="19" t="s">
        <v>8302</v>
      </c>
      <c r="AJ2223" s="19" t="s">
        <v>8298</v>
      </c>
      <c r="AK2223" s="19" t="str">
        <v>tier - 1</v>
      </c>
      <c r="AL2223" s="19" t="str">
        <v>tier - 3</v>
      </c>
      <c r="AT2223" s="19" t="s">
        <v>8341</v>
      </c>
      <c r="AU2223" s="19" t="str">
        <v>R1017</v>
      </c>
      <c r="BD2223" s="39">
        <v>1985</v>
      </c>
      <c r="BE2223" s="19" t="str">
        <f t="shared" si="379"/>
        <v>Sep</v>
      </c>
      <c r="BF2223" s="19">
        <v>20</v>
      </c>
      <c r="BG2223" s="40">
        <f t="shared" si="380"/>
        <v>31310</v>
      </c>
      <c r="BM2223" s="39">
        <v>1982</v>
      </c>
      <c r="BN2223" s="19" t="str">
        <f t="shared" si="381"/>
        <v>Aug</v>
      </c>
      <c r="BO2223" s="19">
        <v>4</v>
      </c>
      <c r="BP2223" s="40">
        <f t="shared" si="378"/>
        <v>30167</v>
      </c>
      <c r="BQ2223" s="19">
        <f ca="1" t="shared" si="382"/>
        <v>43</v>
      </c>
      <c r="BU2223" s="19">
        <v>39125.33</v>
      </c>
      <c r="BV2223" s="41">
        <v>39125.33</v>
      </c>
    </row>
    <row r="2224" spans="1:74">
      <c r="A2224" s="19" t="s">
        <v>7912</v>
      </c>
      <c r="B2224" s="39">
        <v>1981</v>
      </c>
      <c r="C2224" s="19">
        <f t="shared" si="375"/>
        <v>1981</v>
      </c>
      <c r="D2224" s="19" t="s">
        <v>8296</v>
      </c>
      <c r="E2224" s="19" t="str">
        <f t="shared" si="374"/>
        <v>Jul</v>
      </c>
      <c r="F2224" s="19">
        <v>5</v>
      </c>
      <c r="G2224" s="40">
        <f t="shared" si="376"/>
        <v>29772</v>
      </c>
      <c r="H2224" s="19">
        <v>3</v>
      </c>
      <c r="I2224" s="19">
        <v>39597.41</v>
      </c>
      <c r="J2224" s="41">
        <v>39597.41</v>
      </c>
      <c r="K2224" s="19" t="s">
        <v>8302</v>
      </c>
      <c r="L2224" s="19" t="str">
        <v>tier - 1</v>
      </c>
      <c r="M2224" s="19" t="s">
        <v>8297</v>
      </c>
      <c r="N2224" s="19" t="str">
        <v>tier - 2</v>
      </c>
      <c r="O2224" s="19" t="s">
        <v>8341</v>
      </c>
      <c r="P2224" s="19" t="str">
        <v>R1017</v>
      </c>
      <c r="Q2224" s="19">
        <f ca="1" t="shared" si="377"/>
        <v>44</v>
      </c>
      <c r="R2224" s="29"/>
      <c r="U2224" s="19" t="s">
        <v>8326</v>
      </c>
      <c r="V2224" s="19" t="str">
        <f t="shared" si="383"/>
        <v>Dec</v>
      </c>
      <c r="X2224" s="19">
        <f t="shared" si="384"/>
        <v>1976</v>
      </c>
      <c r="AG2224" s="19" t="s">
        <v>7891</v>
      </c>
      <c r="AH2224" s="19" t="s">
        <v>8336</v>
      </c>
      <c r="AI2224" s="19" t="s">
        <v>8302</v>
      </c>
      <c r="AJ2224" s="19" t="s">
        <v>8302</v>
      </c>
      <c r="AK2224" s="19" t="str">
        <v>tier - 1</v>
      </c>
      <c r="AL2224" s="19" t="str">
        <v>tier - 1</v>
      </c>
      <c r="AT2224" s="19" t="s">
        <v>8333</v>
      </c>
      <c r="AU2224" s="19" t="str">
        <v>R1016</v>
      </c>
      <c r="BD2224" s="39">
        <v>1982</v>
      </c>
      <c r="BE2224" s="19" t="str">
        <f t="shared" si="379"/>
        <v>Aug</v>
      </c>
      <c r="BF2224" s="19">
        <v>4</v>
      </c>
      <c r="BG2224" s="40">
        <f t="shared" si="380"/>
        <v>30167</v>
      </c>
      <c r="BM2224" s="39">
        <v>1962</v>
      </c>
      <c r="BN2224" s="19" t="str">
        <f t="shared" si="381"/>
        <v>Jul</v>
      </c>
      <c r="BO2224" s="19">
        <v>7</v>
      </c>
      <c r="BP2224" s="40">
        <f t="shared" si="378"/>
        <v>22834</v>
      </c>
      <c r="BQ2224" s="19">
        <f ca="1" t="shared" si="382"/>
        <v>63</v>
      </c>
      <c r="BU2224" s="19">
        <v>39221.12</v>
      </c>
      <c r="BV2224" s="41">
        <v>39221.12</v>
      </c>
    </row>
    <row r="2225" spans="1:74">
      <c r="A2225" s="19" t="s">
        <v>7915</v>
      </c>
      <c r="B2225" s="39">
        <v>1995</v>
      </c>
      <c r="C2225" s="19">
        <f t="shared" si="375"/>
        <v>1995</v>
      </c>
      <c r="D2225" s="19" t="s">
        <v>8328</v>
      </c>
      <c r="E2225" s="19" t="str">
        <f t="shared" si="374"/>
        <v>Aug</v>
      </c>
      <c r="F2225" s="19">
        <v>7</v>
      </c>
      <c r="G2225" s="40">
        <f t="shared" si="376"/>
        <v>34918</v>
      </c>
      <c r="H2225" s="19">
        <v>0</v>
      </c>
      <c r="I2225" s="19">
        <v>39611.76</v>
      </c>
      <c r="J2225" s="41">
        <v>39611.76</v>
      </c>
      <c r="K2225" s="19" t="s">
        <v>8302</v>
      </c>
      <c r="L2225" s="19" t="str">
        <v>tier - 1</v>
      </c>
      <c r="M2225" s="19" t="s">
        <v>8298</v>
      </c>
      <c r="N2225" s="19" t="str">
        <v>tier - 3</v>
      </c>
      <c r="O2225" s="19" t="s">
        <v>8299</v>
      </c>
      <c r="P2225" s="19" t="str">
        <v>R1013</v>
      </c>
      <c r="Q2225" s="19">
        <f ca="1" t="shared" si="377"/>
        <v>30</v>
      </c>
      <c r="R2225" s="29"/>
      <c r="U2225" s="19" t="s">
        <v>8310</v>
      </c>
      <c r="V2225" s="19" t="str">
        <f t="shared" si="383"/>
        <v>Sep</v>
      </c>
      <c r="X2225" s="19">
        <f t="shared" si="384"/>
        <v>1980</v>
      </c>
      <c r="AG2225" s="19" t="s">
        <v>7893</v>
      </c>
      <c r="AH2225" s="19" t="s">
        <v>8336</v>
      </c>
      <c r="AI2225" s="19" t="s">
        <v>8297</v>
      </c>
      <c r="AJ2225" s="19" t="s">
        <v>8302</v>
      </c>
      <c r="AK2225" s="19" t="str">
        <v>tier - 2</v>
      </c>
      <c r="AL2225" s="19" t="str">
        <v>tier - 1</v>
      </c>
      <c r="AT2225" s="19" t="s">
        <v>8330</v>
      </c>
      <c r="AU2225" s="19" t="str">
        <v>R1011</v>
      </c>
      <c r="BD2225" s="39">
        <v>1962</v>
      </c>
      <c r="BE2225" s="19" t="str">
        <f t="shared" si="379"/>
        <v>Jul</v>
      </c>
      <c r="BF2225" s="19">
        <v>7</v>
      </c>
      <c r="BG2225" s="40">
        <f t="shared" si="380"/>
        <v>22834</v>
      </c>
      <c r="BM2225" s="39">
        <v>1992</v>
      </c>
      <c r="BN2225" s="19" t="str">
        <f t="shared" si="381"/>
        <v>Nov</v>
      </c>
      <c r="BO2225" s="19">
        <v>30</v>
      </c>
      <c r="BP2225" s="40">
        <f t="shared" si="378"/>
        <v>33938</v>
      </c>
      <c r="BQ2225" s="19">
        <f ca="1" t="shared" si="382"/>
        <v>32</v>
      </c>
      <c r="BU2225" s="19">
        <v>39241.44</v>
      </c>
      <c r="BV2225" s="41">
        <v>39241.44</v>
      </c>
    </row>
    <row r="2226" spans="1:74">
      <c r="A2226" s="19" t="s">
        <v>7918</v>
      </c>
      <c r="B2226" s="39">
        <v>1977</v>
      </c>
      <c r="C2226" s="19">
        <f t="shared" si="375"/>
        <v>1977</v>
      </c>
      <c r="D2226" s="19" t="s">
        <v>8326</v>
      </c>
      <c r="E2226" s="19" t="str">
        <f t="shared" si="374"/>
        <v>Dec</v>
      </c>
      <c r="F2226" s="19">
        <v>17</v>
      </c>
      <c r="G2226" s="40">
        <f t="shared" si="376"/>
        <v>28476</v>
      </c>
      <c r="H2226" s="19">
        <v>2</v>
      </c>
      <c r="I2226" s="19">
        <v>39670.44</v>
      </c>
      <c r="J2226" s="41">
        <v>39670.44</v>
      </c>
      <c r="K2226" s="19" t="s">
        <v>8297</v>
      </c>
      <c r="L2226" s="19" t="str">
        <v>tier - 2</v>
      </c>
      <c r="M2226" s="19" t="s">
        <v>8302</v>
      </c>
      <c r="N2226" s="19" t="str">
        <v>tier - 1</v>
      </c>
      <c r="O2226" s="19" t="s">
        <v>8315</v>
      </c>
      <c r="P2226" s="19" t="str">
        <v>R1012</v>
      </c>
      <c r="Q2226" s="19">
        <f ca="1" t="shared" si="377"/>
        <v>47</v>
      </c>
      <c r="R2226" s="29"/>
      <c r="U2226" s="19" t="s">
        <v>8329</v>
      </c>
      <c r="V2226" s="19" t="str">
        <f t="shared" si="383"/>
        <v>Oct</v>
      </c>
      <c r="X2226" s="19">
        <f t="shared" si="384"/>
        <v>1978</v>
      </c>
      <c r="AG2226" s="19" t="s">
        <v>7896</v>
      </c>
      <c r="AH2226" s="19" t="s">
        <v>8336</v>
      </c>
      <c r="AI2226" s="19" t="s">
        <v>8302</v>
      </c>
      <c r="AJ2226" s="19" t="s">
        <v>8298</v>
      </c>
      <c r="AK2226" s="19" t="str">
        <v>tier - 1</v>
      </c>
      <c r="AL2226" s="19" t="str">
        <v>tier - 3</v>
      </c>
      <c r="AT2226" s="19" t="s">
        <v>8330</v>
      </c>
      <c r="AU2226" s="19" t="str">
        <v>R1011</v>
      </c>
      <c r="BD2226" s="39">
        <v>1992</v>
      </c>
      <c r="BE2226" s="19" t="str">
        <f t="shared" si="379"/>
        <v>Nov</v>
      </c>
      <c r="BF2226" s="19">
        <v>30</v>
      </c>
      <c r="BG2226" s="40">
        <f t="shared" si="380"/>
        <v>33938</v>
      </c>
      <c r="BM2226" s="39">
        <v>1982</v>
      </c>
      <c r="BN2226" s="19" t="str">
        <f t="shared" si="381"/>
        <v>Aug</v>
      </c>
      <c r="BO2226" s="19">
        <v>16</v>
      </c>
      <c r="BP2226" s="40">
        <f t="shared" si="378"/>
        <v>30179</v>
      </c>
      <c r="BQ2226" s="19">
        <f ca="1" t="shared" si="382"/>
        <v>43</v>
      </c>
      <c r="BU2226" s="19">
        <v>39315.28</v>
      </c>
      <c r="BV2226" s="41">
        <v>39315.28</v>
      </c>
    </row>
    <row r="2227" spans="1:74">
      <c r="A2227" s="19" t="s">
        <v>7921</v>
      </c>
      <c r="B2227" s="39">
        <v>1968</v>
      </c>
      <c r="C2227" s="19">
        <f t="shared" si="375"/>
        <v>1968</v>
      </c>
      <c r="D2227" s="19" t="s">
        <v>8310</v>
      </c>
      <c r="E2227" s="19" t="str">
        <f t="shared" si="374"/>
        <v>Sep</v>
      </c>
      <c r="F2227" s="19">
        <v>29</v>
      </c>
      <c r="G2227" s="40">
        <f t="shared" si="376"/>
        <v>25110</v>
      </c>
      <c r="H2227" s="19">
        <v>0</v>
      </c>
      <c r="I2227" s="19">
        <v>39721.93</v>
      </c>
      <c r="J2227" s="41">
        <v>39721.93</v>
      </c>
      <c r="K2227" s="19" t="s">
        <v>8297</v>
      </c>
      <c r="L2227" s="19" t="str">
        <v>tier - 2</v>
      </c>
      <c r="M2227" s="19" t="s">
        <v>8297</v>
      </c>
      <c r="N2227" s="19" t="str">
        <v>tier - 2</v>
      </c>
      <c r="O2227" s="19" t="s">
        <v>8330</v>
      </c>
      <c r="P2227" s="19" t="str">
        <v>R1011</v>
      </c>
      <c r="Q2227" s="19">
        <f ca="1" t="shared" si="377"/>
        <v>57</v>
      </c>
      <c r="R2227" s="29"/>
      <c r="U2227" s="19" t="s">
        <v>8310</v>
      </c>
      <c r="V2227" s="19" t="str">
        <f t="shared" si="383"/>
        <v>Sep</v>
      </c>
      <c r="X2227" s="19">
        <f t="shared" si="384"/>
        <v>1985</v>
      </c>
      <c r="AG2227" s="19" t="s">
        <v>7900</v>
      </c>
      <c r="AH2227" s="19" t="s">
        <v>8336</v>
      </c>
      <c r="AI2227" s="19" t="s">
        <v>8297</v>
      </c>
      <c r="AJ2227" s="19" t="s">
        <v>8298</v>
      </c>
      <c r="AK2227" s="19" t="str">
        <v>tier - 2</v>
      </c>
      <c r="AL2227" s="19" t="str">
        <v>tier - 3</v>
      </c>
      <c r="AT2227" s="19" t="s">
        <v>8330</v>
      </c>
      <c r="AU2227" s="19" t="str">
        <v>R1011</v>
      </c>
      <c r="BD2227" s="39">
        <v>1982</v>
      </c>
      <c r="BE2227" s="19" t="str">
        <f t="shared" si="379"/>
        <v>Aug</v>
      </c>
      <c r="BF2227" s="19">
        <v>16</v>
      </c>
      <c r="BG2227" s="40">
        <f t="shared" si="380"/>
        <v>30179</v>
      </c>
      <c r="BM2227" s="39">
        <v>1978</v>
      </c>
      <c r="BN2227" s="19" t="str">
        <f t="shared" si="381"/>
        <v>Aug</v>
      </c>
      <c r="BO2227" s="19">
        <v>5</v>
      </c>
      <c r="BP2227" s="40">
        <f t="shared" si="378"/>
        <v>28707</v>
      </c>
      <c r="BQ2227" s="19">
        <f ca="1" t="shared" si="382"/>
        <v>47</v>
      </c>
      <c r="BU2227" s="19">
        <v>39352.6</v>
      </c>
      <c r="BV2227" s="41">
        <v>39352.6</v>
      </c>
    </row>
    <row r="2228" spans="1:74">
      <c r="A2228" s="19" t="s">
        <v>7924</v>
      </c>
      <c r="B2228" s="39">
        <v>2003</v>
      </c>
      <c r="C2228" s="19">
        <f t="shared" si="375"/>
        <v>2003</v>
      </c>
      <c r="D2228" s="19" t="s">
        <v>8296</v>
      </c>
      <c r="E2228" s="19" t="str">
        <f t="shared" si="374"/>
        <v>Jul</v>
      </c>
      <c r="F2228" s="19">
        <v>16</v>
      </c>
      <c r="G2228" s="40">
        <f t="shared" si="376"/>
        <v>37818</v>
      </c>
      <c r="H2228" s="19">
        <v>0</v>
      </c>
      <c r="I2228" s="19">
        <v>39722.75</v>
      </c>
      <c r="J2228" s="41">
        <v>39722.75</v>
      </c>
      <c r="K2228" s="19" t="s">
        <v>8302</v>
      </c>
      <c r="L2228" s="19" t="str">
        <v>tier - 1</v>
      </c>
      <c r="M2228" s="19" t="s">
        <v>8302</v>
      </c>
      <c r="N2228" s="19" t="str">
        <v>tier - 1</v>
      </c>
      <c r="O2228" s="19" t="s">
        <v>8299</v>
      </c>
      <c r="P2228" s="19" t="str">
        <v>R1013</v>
      </c>
      <c r="Q2228" s="19">
        <f ca="1" t="shared" si="377"/>
        <v>22</v>
      </c>
      <c r="R2228" s="29"/>
      <c r="U2228" s="19" t="s">
        <v>8328</v>
      </c>
      <c r="V2228" s="19" t="str">
        <f t="shared" si="383"/>
        <v>Aug</v>
      </c>
      <c r="X2228" s="19">
        <f t="shared" si="384"/>
        <v>1982</v>
      </c>
      <c r="AG2228" s="19" t="s">
        <v>7903</v>
      </c>
      <c r="AH2228" s="19" t="s">
        <v>8336</v>
      </c>
      <c r="AI2228" s="19" t="s">
        <v>8297</v>
      </c>
      <c r="AJ2228" s="19" t="s">
        <v>8298</v>
      </c>
      <c r="AK2228" s="19" t="str">
        <v>tier - 2</v>
      </c>
      <c r="AL2228" s="19" t="str">
        <v>tier - 3</v>
      </c>
      <c r="AT2228" s="19" t="s">
        <v>8330</v>
      </c>
      <c r="AU2228" s="19" t="str">
        <v>R1011</v>
      </c>
      <c r="BD2228" s="39">
        <v>1978</v>
      </c>
      <c r="BE2228" s="19" t="str">
        <f t="shared" si="379"/>
        <v>Aug</v>
      </c>
      <c r="BF2228" s="19">
        <v>5</v>
      </c>
      <c r="BG2228" s="40">
        <f t="shared" si="380"/>
        <v>28707</v>
      </c>
      <c r="BM2228" s="39">
        <v>1966</v>
      </c>
      <c r="BN2228" s="19" t="str">
        <f t="shared" si="381"/>
        <v>Jun</v>
      </c>
      <c r="BO2228" s="19">
        <v>24</v>
      </c>
      <c r="BP2228" s="40">
        <f t="shared" si="378"/>
        <v>24282</v>
      </c>
      <c r="BQ2228" s="19">
        <f ca="1" t="shared" si="382"/>
        <v>59</v>
      </c>
      <c r="BU2228" s="19">
        <v>39396.86</v>
      </c>
      <c r="BV2228" s="41">
        <v>39396.86</v>
      </c>
    </row>
    <row r="2229" spans="1:74">
      <c r="A2229" s="19" t="s">
        <v>7926</v>
      </c>
      <c r="B2229" s="39">
        <v>1977</v>
      </c>
      <c r="C2229" s="19">
        <f t="shared" si="375"/>
        <v>1977</v>
      </c>
      <c r="D2229" s="19" t="s">
        <v>8328</v>
      </c>
      <c r="E2229" s="19" t="str">
        <f t="shared" si="374"/>
        <v>Aug</v>
      </c>
      <c r="F2229" s="19">
        <v>12</v>
      </c>
      <c r="G2229" s="40">
        <f t="shared" si="376"/>
        <v>28349</v>
      </c>
      <c r="H2229" s="19">
        <v>1</v>
      </c>
      <c r="I2229" s="19">
        <v>39725.52</v>
      </c>
      <c r="J2229" s="41">
        <v>39725.52</v>
      </c>
      <c r="K2229" s="19" t="s">
        <v>8297</v>
      </c>
      <c r="L2229" s="19" t="str">
        <v>tier - 2</v>
      </c>
      <c r="M2229" s="19" t="s">
        <v>8302</v>
      </c>
      <c r="N2229" s="19" t="str">
        <v>tier - 1</v>
      </c>
      <c r="O2229" s="19" t="s">
        <v>8315</v>
      </c>
      <c r="P2229" s="19" t="str">
        <v>R1012</v>
      </c>
      <c r="Q2229" s="19">
        <f ca="1" t="shared" si="377"/>
        <v>48</v>
      </c>
      <c r="R2229" s="29"/>
      <c r="U2229" s="19" t="s">
        <v>8296</v>
      </c>
      <c r="V2229" s="19" t="str">
        <f t="shared" si="383"/>
        <v>Jul</v>
      </c>
      <c r="X2229" s="19">
        <f t="shared" si="384"/>
        <v>1962</v>
      </c>
      <c r="AG2229" s="19" t="s">
        <v>7906</v>
      </c>
      <c r="AH2229" s="19" t="s">
        <v>8336</v>
      </c>
      <c r="AI2229" s="19" t="s">
        <v>8297</v>
      </c>
      <c r="AJ2229" s="19" t="s">
        <v>8297</v>
      </c>
      <c r="AK2229" s="19" t="str">
        <v>tier - 2</v>
      </c>
      <c r="AL2229" s="19" t="str">
        <v>tier - 2</v>
      </c>
      <c r="AT2229" s="19" t="s">
        <v>8330</v>
      </c>
      <c r="AU2229" s="19" t="str">
        <v>R1011</v>
      </c>
      <c r="BD2229" s="39">
        <v>1966</v>
      </c>
      <c r="BE2229" s="19" t="str">
        <f t="shared" si="379"/>
        <v>Jun</v>
      </c>
      <c r="BF2229" s="19">
        <v>24</v>
      </c>
      <c r="BG2229" s="40">
        <f t="shared" si="380"/>
        <v>24282</v>
      </c>
      <c r="BM2229" s="39">
        <v>1978</v>
      </c>
      <c r="BN2229" s="19" t="str">
        <f t="shared" si="381"/>
        <v>Jul</v>
      </c>
      <c r="BO2229" s="19">
        <v>12</v>
      </c>
      <c r="BP2229" s="40">
        <f t="shared" si="378"/>
        <v>28683</v>
      </c>
      <c r="BQ2229" s="19">
        <f ca="1" t="shared" si="382"/>
        <v>47</v>
      </c>
      <c r="BU2229" s="19">
        <v>39556.49</v>
      </c>
      <c r="BV2229" s="41">
        <v>39556.49</v>
      </c>
    </row>
    <row r="2230" spans="1:74">
      <c r="A2230" s="19" t="s">
        <v>7929</v>
      </c>
      <c r="B2230" s="39">
        <v>1973</v>
      </c>
      <c r="C2230" s="19">
        <f t="shared" si="375"/>
        <v>1973</v>
      </c>
      <c r="D2230" s="19" t="s">
        <v>8326</v>
      </c>
      <c r="E2230" s="19" t="str">
        <f t="shared" si="374"/>
        <v>Dec</v>
      </c>
      <c r="F2230" s="19">
        <v>17</v>
      </c>
      <c r="G2230" s="40">
        <f t="shared" si="376"/>
        <v>27015</v>
      </c>
      <c r="H2230" s="19">
        <v>0</v>
      </c>
      <c r="I2230" s="19">
        <v>39727.61</v>
      </c>
      <c r="J2230" s="41">
        <v>39727.61</v>
      </c>
      <c r="K2230" s="19" t="s">
        <v>8302</v>
      </c>
      <c r="L2230" s="19" t="str">
        <v>tier - 1</v>
      </c>
      <c r="M2230" s="19" t="s">
        <v>8297</v>
      </c>
      <c r="N2230" s="19" t="str">
        <v>tier - 2</v>
      </c>
      <c r="O2230" s="19" t="s">
        <v>8330</v>
      </c>
      <c r="P2230" s="19" t="str">
        <v>R1011</v>
      </c>
      <c r="Q2230" s="19">
        <f ca="1" t="shared" si="377"/>
        <v>51</v>
      </c>
      <c r="R2230" s="29"/>
      <c r="U2230" s="19" t="s">
        <v>8301</v>
      </c>
      <c r="V2230" s="19" t="str">
        <f t="shared" si="383"/>
        <v>Nov</v>
      </c>
      <c r="X2230" s="19">
        <f t="shared" si="384"/>
        <v>1992</v>
      </c>
      <c r="AG2230" s="19" t="s">
        <v>7909</v>
      </c>
      <c r="AH2230" s="19" t="s">
        <v>8336</v>
      </c>
      <c r="AI2230" s="19" t="s">
        <v>8302</v>
      </c>
      <c r="AJ2230" s="19" t="s">
        <v>8297</v>
      </c>
      <c r="AK2230" s="19" t="str">
        <v>tier - 1</v>
      </c>
      <c r="AL2230" s="19" t="str">
        <v>tier - 2</v>
      </c>
      <c r="AT2230" s="19" t="s">
        <v>8331</v>
      </c>
      <c r="AU2230" s="19" t="str">
        <v>R1015</v>
      </c>
      <c r="BD2230" s="39">
        <v>1978</v>
      </c>
      <c r="BE2230" s="19" t="str">
        <f t="shared" si="379"/>
        <v>Jul</v>
      </c>
      <c r="BF2230" s="19">
        <v>12</v>
      </c>
      <c r="BG2230" s="40">
        <f t="shared" si="380"/>
        <v>28683</v>
      </c>
      <c r="BM2230" s="39">
        <v>1981</v>
      </c>
      <c r="BN2230" s="19" t="str">
        <f t="shared" si="381"/>
        <v>Jul</v>
      </c>
      <c r="BO2230" s="19">
        <v>5</v>
      </c>
      <c r="BP2230" s="40">
        <f t="shared" si="378"/>
        <v>29772</v>
      </c>
      <c r="BQ2230" s="19">
        <f ca="1" t="shared" si="382"/>
        <v>44</v>
      </c>
      <c r="BU2230" s="19">
        <v>39597.41</v>
      </c>
      <c r="BV2230" s="41">
        <v>39597.41</v>
      </c>
    </row>
    <row r="2231" spans="1:74">
      <c r="A2231" s="19" t="s">
        <v>7932</v>
      </c>
      <c r="B2231" s="39">
        <v>1987</v>
      </c>
      <c r="C2231" s="19">
        <f t="shared" si="375"/>
        <v>1987</v>
      </c>
      <c r="D2231" s="19" t="s">
        <v>8296</v>
      </c>
      <c r="E2231" s="19" t="str">
        <f t="shared" si="374"/>
        <v>Jul</v>
      </c>
      <c r="F2231" s="19">
        <v>24</v>
      </c>
      <c r="G2231" s="40">
        <f t="shared" si="376"/>
        <v>31982</v>
      </c>
      <c r="H2231" s="19">
        <v>1</v>
      </c>
      <c r="I2231" s="19">
        <v>39774.28</v>
      </c>
      <c r="J2231" s="41">
        <v>39774.28</v>
      </c>
      <c r="K2231" s="19" t="s">
        <v>8302</v>
      </c>
      <c r="L2231" s="19" t="str">
        <v>tier - 1</v>
      </c>
      <c r="M2231" s="19" t="s">
        <v>8302</v>
      </c>
      <c r="N2231" s="19" t="str">
        <v>tier - 1</v>
      </c>
      <c r="O2231" s="19" t="s">
        <v>8339</v>
      </c>
      <c r="P2231" s="19" t="str">
        <v>R1014</v>
      </c>
      <c r="Q2231" s="19">
        <f ca="1" t="shared" si="377"/>
        <v>38</v>
      </c>
      <c r="R2231" s="29"/>
      <c r="U2231" s="19" t="s">
        <v>8328</v>
      </c>
      <c r="V2231" s="19" t="str">
        <f t="shared" si="383"/>
        <v>Aug</v>
      </c>
      <c r="X2231" s="19">
        <f t="shared" si="384"/>
        <v>1982</v>
      </c>
      <c r="AG2231" s="19" t="s">
        <v>7912</v>
      </c>
      <c r="AH2231" s="19" t="s">
        <v>8336</v>
      </c>
      <c r="AI2231" s="19" t="s">
        <v>8302</v>
      </c>
      <c r="AJ2231" s="19" t="s">
        <v>8297</v>
      </c>
      <c r="AK2231" s="19" t="str">
        <v>tier - 1</v>
      </c>
      <c r="AL2231" s="19" t="str">
        <v>tier - 2</v>
      </c>
      <c r="AT2231" s="19" t="s">
        <v>8341</v>
      </c>
      <c r="AU2231" s="19" t="str">
        <v>R1017</v>
      </c>
      <c r="BD2231" s="39">
        <v>1981</v>
      </c>
      <c r="BE2231" s="19" t="str">
        <f t="shared" si="379"/>
        <v>Jul</v>
      </c>
      <c r="BF2231" s="19">
        <v>5</v>
      </c>
      <c r="BG2231" s="40">
        <f t="shared" si="380"/>
        <v>29772</v>
      </c>
      <c r="BM2231" s="39">
        <v>1995</v>
      </c>
      <c r="BN2231" s="19" t="str">
        <f t="shared" si="381"/>
        <v>Aug</v>
      </c>
      <c r="BO2231" s="19">
        <v>7</v>
      </c>
      <c r="BP2231" s="40">
        <f t="shared" si="378"/>
        <v>34918</v>
      </c>
      <c r="BQ2231" s="19">
        <f ca="1" t="shared" si="382"/>
        <v>30</v>
      </c>
      <c r="BU2231" s="19">
        <v>39611.76</v>
      </c>
      <c r="BV2231" s="41">
        <v>39611.76</v>
      </c>
    </row>
    <row r="2232" spans="1:74">
      <c r="A2232" s="19" t="s">
        <v>7934</v>
      </c>
      <c r="B2232" s="39">
        <v>1985</v>
      </c>
      <c r="C2232" s="19">
        <f t="shared" si="375"/>
        <v>1985</v>
      </c>
      <c r="D2232" s="19" t="s">
        <v>8296</v>
      </c>
      <c r="E2232" s="19" t="str">
        <f t="shared" si="374"/>
        <v>Jul</v>
      </c>
      <c r="F2232" s="19">
        <v>17</v>
      </c>
      <c r="G2232" s="40">
        <f t="shared" si="376"/>
        <v>31245</v>
      </c>
      <c r="H2232" s="19">
        <v>2</v>
      </c>
      <c r="I2232" s="19">
        <v>39836.52</v>
      </c>
      <c r="J2232" s="41">
        <v>39836.52</v>
      </c>
      <c r="K2232" s="19" t="s">
        <v>8297</v>
      </c>
      <c r="L2232" s="19" t="str">
        <v>tier - 2</v>
      </c>
      <c r="M2232" s="19" t="s">
        <v>8302</v>
      </c>
      <c r="N2232" s="19" t="str">
        <v>tier - 1</v>
      </c>
      <c r="O2232" s="19" t="s">
        <v>8330</v>
      </c>
      <c r="P2232" s="19" t="str">
        <v>R1011</v>
      </c>
      <c r="Q2232" s="19">
        <f ca="1" t="shared" si="377"/>
        <v>40</v>
      </c>
      <c r="R2232" s="29"/>
      <c r="U2232" s="19" t="s">
        <v>8328</v>
      </c>
      <c r="V2232" s="19" t="str">
        <f t="shared" si="383"/>
        <v>Aug</v>
      </c>
      <c r="X2232" s="19">
        <f t="shared" si="384"/>
        <v>1978</v>
      </c>
      <c r="AG2232" s="19" t="s">
        <v>7915</v>
      </c>
      <c r="AH2232" s="19" t="s">
        <v>8336</v>
      </c>
      <c r="AI2232" s="19" t="s">
        <v>8302</v>
      </c>
      <c r="AJ2232" s="19" t="s">
        <v>8298</v>
      </c>
      <c r="AK2232" s="19" t="str">
        <v>tier - 1</v>
      </c>
      <c r="AL2232" s="19" t="str">
        <v>tier - 3</v>
      </c>
      <c r="AT2232" s="19" t="s">
        <v>8299</v>
      </c>
      <c r="AU2232" s="19" t="str">
        <v>R1013</v>
      </c>
      <c r="BD2232" s="39">
        <v>1995</v>
      </c>
      <c r="BE2232" s="19" t="str">
        <f t="shared" si="379"/>
        <v>Aug</v>
      </c>
      <c r="BF2232" s="19">
        <v>7</v>
      </c>
      <c r="BG2232" s="40">
        <f t="shared" si="380"/>
        <v>34918</v>
      </c>
      <c r="BM2232" s="39">
        <v>1977</v>
      </c>
      <c r="BN2232" s="19" t="str">
        <f t="shared" si="381"/>
        <v>Dec</v>
      </c>
      <c r="BO2232" s="19">
        <v>17</v>
      </c>
      <c r="BP2232" s="40">
        <f t="shared" si="378"/>
        <v>28476</v>
      </c>
      <c r="BQ2232" s="19">
        <f ca="1" t="shared" si="382"/>
        <v>47</v>
      </c>
      <c r="BU2232" s="19">
        <v>39670.44</v>
      </c>
      <c r="BV2232" s="41">
        <v>39670.44</v>
      </c>
    </row>
    <row r="2233" spans="1:74">
      <c r="A2233" s="19" t="s">
        <v>7936</v>
      </c>
      <c r="B2233" s="39">
        <v>1983</v>
      </c>
      <c r="C2233" s="19">
        <f t="shared" si="375"/>
        <v>1983</v>
      </c>
      <c r="D2233" s="19" t="s">
        <v>8303</v>
      </c>
      <c r="E2233" s="19" t="str">
        <f t="shared" si="374"/>
        <v>Jun</v>
      </c>
      <c r="F2233" s="19">
        <v>1</v>
      </c>
      <c r="G2233" s="40">
        <f t="shared" si="376"/>
        <v>30468</v>
      </c>
      <c r="H2233" s="19">
        <v>3</v>
      </c>
      <c r="I2233" s="19">
        <v>39865.7</v>
      </c>
      <c r="J2233" s="41">
        <v>39865.7</v>
      </c>
      <c r="K2233" s="19" t="s">
        <v>8297</v>
      </c>
      <c r="L2233" s="19" t="str">
        <v>tier - 2</v>
      </c>
      <c r="M2233" s="19" t="s">
        <v>8297</v>
      </c>
      <c r="N2233" s="19" t="str">
        <v>tier - 2</v>
      </c>
      <c r="O2233" s="19" t="s">
        <v>8330</v>
      </c>
      <c r="P2233" s="19" t="str">
        <v>R1011</v>
      </c>
      <c r="Q2233" s="19">
        <f ca="1" t="shared" si="377"/>
        <v>42</v>
      </c>
      <c r="R2233" s="29"/>
      <c r="U2233" s="19" t="s">
        <v>8303</v>
      </c>
      <c r="V2233" s="19" t="str">
        <f t="shared" si="383"/>
        <v>Jun</v>
      </c>
      <c r="X2233" s="19">
        <f t="shared" si="384"/>
        <v>1966</v>
      </c>
      <c r="AG2233" s="19" t="s">
        <v>7918</v>
      </c>
      <c r="AH2233" s="19" t="s">
        <v>8336</v>
      </c>
      <c r="AI2233" s="19" t="s">
        <v>8297</v>
      </c>
      <c r="AJ2233" s="19" t="s">
        <v>8302</v>
      </c>
      <c r="AK2233" s="19" t="str">
        <v>tier - 2</v>
      </c>
      <c r="AL2233" s="19" t="str">
        <v>tier - 1</v>
      </c>
      <c r="AT2233" s="19" t="s">
        <v>8315</v>
      </c>
      <c r="AU2233" s="19" t="str">
        <v>R1012</v>
      </c>
      <c r="BD2233" s="39">
        <v>1977</v>
      </c>
      <c r="BE2233" s="19" t="str">
        <f t="shared" si="379"/>
        <v>Dec</v>
      </c>
      <c r="BF2233" s="19">
        <v>17</v>
      </c>
      <c r="BG2233" s="40">
        <f t="shared" si="380"/>
        <v>28476</v>
      </c>
      <c r="BM2233" s="39">
        <v>1968</v>
      </c>
      <c r="BN2233" s="19" t="str">
        <f t="shared" si="381"/>
        <v>Sep</v>
      </c>
      <c r="BO2233" s="19">
        <v>29</v>
      </c>
      <c r="BP2233" s="40">
        <f t="shared" si="378"/>
        <v>25110</v>
      </c>
      <c r="BQ2233" s="19">
        <f ca="1" t="shared" si="382"/>
        <v>57</v>
      </c>
      <c r="BU2233" s="19">
        <v>39721.93</v>
      </c>
      <c r="BV2233" s="41">
        <v>39721.93</v>
      </c>
    </row>
    <row r="2234" spans="1:74">
      <c r="A2234" s="19" t="s">
        <v>7940</v>
      </c>
      <c r="B2234" s="39">
        <v>1985</v>
      </c>
      <c r="C2234" s="19">
        <f t="shared" si="375"/>
        <v>1985</v>
      </c>
      <c r="D2234" s="19" t="s">
        <v>8328</v>
      </c>
      <c r="E2234" s="19" t="str">
        <f t="shared" si="374"/>
        <v>Aug</v>
      </c>
      <c r="F2234" s="19">
        <v>22</v>
      </c>
      <c r="G2234" s="40">
        <f t="shared" si="376"/>
        <v>31281</v>
      </c>
      <c r="H2234" s="19">
        <v>1</v>
      </c>
      <c r="I2234" s="19">
        <v>39871.7</v>
      </c>
      <c r="J2234" s="41">
        <v>39871.7</v>
      </c>
      <c r="K2234" s="19" t="s">
        <v>8302</v>
      </c>
      <c r="L2234" s="19" t="str">
        <v>tier - 1</v>
      </c>
      <c r="M2234" s="19" t="s">
        <v>8297</v>
      </c>
      <c r="N2234" s="19" t="str">
        <v>tier - 2</v>
      </c>
      <c r="O2234" s="19" t="s">
        <v>8299</v>
      </c>
      <c r="P2234" s="19" t="str">
        <v>R1013</v>
      </c>
      <c r="Q2234" s="19">
        <f ca="1" t="shared" si="377"/>
        <v>40</v>
      </c>
      <c r="R2234" s="29"/>
      <c r="U2234" s="19" t="s">
        <v>8296</v>
      </c>
      <c r="V2234" s="19" t="str">
        <f t="shared" si="383"/>
        <v>Jul</v>
      </c>
      <c r="X2234" s="19">
        <f t="shared" si="384"/>
        <v>1978</v>
      </c>
      <c r="AG2234" s="19" t="s">
        <v>7921</v>
      </c>
      <c r="AH2234" s="19" t="s">
        <v>8336</v>
      </c>
      <c r="AI2234" s="19" t="s">
        <v>8297</v>
      </c>
      <c r="AJ2234" s="19" t="s">
        <v>8297</v>
      </c>
      <c r="AK2234" s="19" t="str">
        <v>tier - 2</v>
      </c>
      <c r="AL2234" s="19" t="str">
        <v>tier - 2</v>
      </c>
      <c r="AT2234" s="19" t="s">
        <v>8330</v>
      </c>
      <c r="AU2234" s="19" t="str">
        <v>R1011</v>
      </c>
      <c r="BD2234" s="39">
        <v>1968</v>
      </c>
      <c r="BE2234" s="19" t="str">
        <f t="shared" si="379"/>
        <v>Sep</v>
      </c>
      <c r="BF2234" s="19">
        <v>29</v>
      </c>
      <c r="BG2234" s="40">
        <f t="shared" si="380"/>
        <v>25110</v>
      </c>
      <c r="BM2234" s="39">
        <v>2003</v>
      </c>
      <c r="BN2234" s="19" t="str">
        <f t="shared" si="381"/>
        <v>Jul</v>
      </c>
      <c r="BO2234" s="19">
        <v>16</v>
      </c>
      <c r="BP2234" s="40">
        <f t="shared" si="378"/>
        <v>37818</v>
      </c>
      <c r="BQ2234" s="19">
        <f ca="1" t="shared" si="382"/>
        <v>22</v>
      </c>
      <c r="BU2234" s="19">
        <v>39722.75</v>
      </c>
      <c r="BV2234" s="41">
        <v>39722.75</v>
      </c>
    </row>
    <row r="2235" spans="1:74">
      <c r="A2235" s="19" t="s">
        <v>7944</v>
      </c>
      <c r="B2235" s="39">
        <v>1975</v>
      </c>
      <c r="C2235" s="19">
        <f t="shared" si="375"/>
        <v>1975</v>
      </c>
      <c r="D2235" s="19" t="s">
        <v>8326</v>
      </c>
      <c r="E2235" s="19" t="str">
        <f t="shared" si="374"/>
        <v>Dec</v>
      </c>
      <c r="F2235" s="19">
        <v>2</v>
      </c>
      <c r="G2235" s="40">
        <f t="shared" si="376"/>
        <v>27730</v>
      </c>
      <c r="H2235" s="19">
        <v>1</v>
      </c>
      <c r="I2235" s="19">
        <v>39963.12</v>
      </c>
      <c r="J2235" s="41">
        <v>39963.12</v>
      </c>
      <c r="K2235" s="19" t="s">
        <v>8297</v>
      </c>
      <c r="L2235" s="19" t="str">
        <v>tier - 2</v>
      </c>
      <c r="M2235" s="19" t="s">
        <v>8297</v>
      </c>
      <c r="N2235" s="19" t="str">
        <v>tier - 2</v>
      </c>
      <c r="O2235" s="19" t="s">
        <v>8330</v>
      </c>
      <c r="P2235" s="19" t="str">
        <v>R1011</v>
      </c>
      <c r="Q2235" s="19">
        <f ca="1" t="shared" si="377"/>
        <v>49</v>
      </c>
      <c r="R2235" s="29"/>
      <c r="U2235" s="19" t="s">
        <v>8296</v>
      </c>
      <c r="V2235" s="19" t="str">
        <f t="shared" si="383"/>
        <v>Jul</v>
      </c>
      <c r="X2235" s="19">
        <f t="shared" si="384"/>
        <v>1981</v>
      </c>
      <c r="AG2235" s="19" t="s">
        <v>7924</v>
      </c>
      <c r="AH2235" s="19" t="s">
        <v>8336</v>
      </c>
      <c r="AI2235" s="19" t="s">
        <v>8302</v>
      </c>
      <c r="AJ2235" s="19" t="s">
        <v>8302</v>
      </c>
      <c r="AK2235" s="19" t="str">
        <v>tier - 1</v>
      </c>
      <c r="AL2235" s="19" t="str">
        <v>tier - 1</v>
      </c>
      <c r="AT2235" s="19" t="s">
        <v>8299</v>
      </c>
      <c r="AU2235" s="19" t="str">
        <v>R1013</v>
      </c>
      <c r="BD2235" s="39">
        <v>2003</v>
      </c>
      <c r="BE2235" s="19" t="str">
        <f t="shared" si="379"/>
        <v>Jul</v>
      </c>
      <c r="BF2235" s="19">
        <v>16</v>
      </c>
      <c r="BG2235" s="40">
        <f t="shared" si="380"/>
        <v>37818</v>
      </c>
      <c r="BM2235" s="39">
        <v>1977</v>
      </c>
      <c r="BN2235" s="19" t="str">
        <f t="shared" si="381"/>
        <v>Aug</v>
      </c>
      <c r="BO2235" s="19">
        <v>12</v>
      </c>
      <c r="BP2235" s="40">
        <f t="shared" si="378"/>
        <v>28349</v>
      </c>
      <c r="BQ2235" s="19">
        <f ca="1" t="shared" si="382"/>
        <v>48</v>
      </c>
      <c r="BU2235" s="19">
        <v>39725.52</v>
      </c>
      <c r="BV2235" s="41">
        <v>39725.52</v>
      </c>
    </row>
    <row r="2236" spans="1:74">
      <c r="A2236" s="19" t="s">
        <v>7948</v>
      </c>
      <c r="B2236" s="39">
        <v>1987</v>
      </c>
      <c r="C2236" s="19">
        <f t="shared" si="375"/>
        <v>1987</v>
      </c>
      <c r="D2236" s="19" t="s">
        <v>8328</v>
      </c>
      <c r="E2236" s="19" t="str">
        <f t="shared" si="374"/>
        <v>Aug</v>
      </c>
      <c r="F2236" s="19">
        <v>8</v>
      </c>
      <c r="G2236" s="40">
        <f t="shared" si="376"/>
        <v>31997</v>
      </c>
      <c r="H2236" s="19">
        <v>3</v>
      </c>
      <c r="I2236" s="19">
        <v>39983.43</v>
      </c>
      <c r="J2236" s="41">
        <v>39983.43</v>
      </c>
      <c r="K2236" s="19" t="s">
        <v>8297</v>
      </c>
      <c r="L2236" s="19" t="str">
        <v>tier - 2</v>
      </c>
      <c r="M2236" s="19" t="s">
        <v>8298</v>
      </c>
      <c r="N2236" s="19" t="str">
        <v>tier - 3</v>
      </c>
      <c r="O2236" s="19" t="s">
        <v>8315</v>
      </c>
      <c r="P2236" s="19" t="str">
        <v>R1012</v>
      </c>
      <c r="Q2236" s="19">
        <f ca="1" t="shared" si="377"/>
        <v>38</v>
      </c>
      <c r="R2236" s="29"/>
      <c r="U2236" s="19" t="s">
        <v>8328</v>
      </c>
      <c r="V2236" s="19" t="str">
        <f t="shared" si="383"/>
        <v>Aug</v>
      </c>
      <c r="X2236" s="19">
        <f t="shared" si="384"/>
        <v>1995</v>
      </c>
      <c r="AG2236" s="19" t="s">
        <v>7926</v>
      </c>
      <c r="AH2236" s="19" t="s">
        <v>8336</v>
      </c>
      <c r="AI2236" s="19" t="s">
        <v>8297</v>
      </c>
      <c r="AJ2236" s="19" t="s">
        <v>8302</v>
      </c>
      <c r="AK2236" s="19" t="str">
        <v>tier - 2</v>
      </c>
      <c r="AL2236" s="19" t="str">
        <v>tier - 1</v>
      </c>
      <c r="AT2236" s="19" t="s">
        <v>8315</v>
      </c>
      <c r="AU2236" s="19" t="str">
        <v>R1012</v>
      </c>
      <c r="BD2236" s="39">
        <v>1977</v>
      </c>
      <c r="BE2236" s="19" t="str">
        <f t="shared" si="379"/>
        <v>Aug</v>
      </c>
      <c r="BF2236" s="19">
        <v>12</v>
      </c>
      <c r="BG2236" s="40">
        <f t="shared" si="380"/>
        <v>28349</v>
      </c>
      <c r="BM2236" s="39">
        <v>1973</v>
      </c>
      <c r="BN2236" s="19" t="str">
        <f t="shared" si="381"/>
        <v>Dec</v>
      </c>
      <c r="BO2236" s="19">
        <v>17</v>
      </c>
      <c r="BP2236" s="40">
        <f t="shared" si="378"/>
        <v>27015</v>
      </c>
      <c r="BQ2236" s="19">
        <f ca="1" t="shared" si="382"/>
        <v>51</v>
      </c>
      <c r="BU2236" s="19">
        <v>39727.61</v>
      </c>
      <c r="BV2236" s="41">
        <v>39727.61</v>
      </c>
    </row>
    <row r="2237" spans="1:74">
      <c r="A2237" s="19" t="s">
        <v>7952</v>
      </c>
      <c r="B2237" s="39">
        <v>1982</v>
      </c>
      <c r="C2237" s="19">
        <f t="shared" si="375"/>
        <v>1982</v>
      </c>
      <c r="D2237" s="19" t="s">
        <v>8326</v>
      </c>
      <c r="E2237" s="19" t="str">
        <f t="shared" si="374"/>
        <v>Dec</v>
      </c>
      <c r="F2237" s="19">
        <v>25</v>
      </c>
      <c r="G2237" s="40">
        <f t="shared" si="376"/>
        <v>30310</v>
      </c>
      <c r="H2237" s="19">
        <v>2</v>
      </c>
      <c r="I2237" s="19">
        <v>40003.33</v>
      </c>
      <c r="J2237" s="41">
        <v>40003.33</v>
      </c>
      <c r="K2237" s="19" t="s">
        <v>8302</v>
      </c>
      <c r="L2237" s="19" t="str">
        <v>tier - 1</v>
      </c>
      <c r="M2237" s="19" t="s">
        <v>8302</v>
      </c>
      <c r="N2237" s="19" t="str">
        <v>tier - 1</v>
      </c>
      <c r="O2237" s="19" t="s">
        <v>8315</v>
      </c>
      <c r="P2237" s="19" t="str">
        <v>R1012</v>
      </c>
      <c r="Q2237" s="19">
        <f ca="1" t="shared" si="377"/>
        <v>42</v>
      </c>
      <c r="R2237" s="29"/>
      <c r="U2237" s="19" t="s">
        <v>8326</v>
      </c>
      <c r="V2237" s="19" t="str">
        <f t="shared" si="383"/>
        <v>Dec</v>
      </c>
      <c r="X2237" s="19">
        <f t="shared" si="384"/>
        <v>1977</v>
      </c>
      <c r="AG2237" s="19" t="s">
        <v>7929</v>
      </c>
      <c r="AH2237" s="19" t="s">
        <v>8336</v>
      </c>
      <c r="AI2237" s="19" t="s">
        <v>8302</v>
      </c>
      <c r="AJ2237" s="19" t="s">
        <v>8297</v>
      </c>
      <c r="AK2237" s="19" t="str">
        <v>tier - 1</v>
      </c>
      <c r="AL2237" s="19" t="str">
        <v>tier - 2</v>
      </c>
      <c r="AT2237" s="19" t="s">
        <v>8330</v>
      </c>
      <c r="AU2237" s="19" t="str">
        <v>R1011</v>
      </c>
      <c r="BD2237" s="39">
        <v>1973</v>
      </c>
      <c r="BE2237" s="19" t="str">
        <f t="shared" si="379"/>
        <v>Dec</v>
      </c>
      <c r="BF2237" s="19">
        <v>17</v>
      </c>
      <c r="BG2237" s="40">
        <f t="shared" si="380"/>
        <v>27015</v>
      </c>
      <c r="BM2237" s="39">
        <v>1987</v>
      </c>
      <c r="BN2237" s="19" t="str">
        <f t="shared" si="381"/>
        <v>Jul</v>
      </c>
      <c r="BO2237" s="19">
        <v>24</v>
      </c>
      <c r="BP2237" s="40">
        <f t="shared" si="378"/>
        <v>31982</v>
      </c>
      <c r="BQ2237" s="19">
        <f ca="1" t="shared" si="382"/>
        <v>38</v>
      </c>
      <c r="BU2237" s="19">
        <v>39774.28</v>
      </c>
      <c r="BV2237" s="41">
        <v>39774.28</v>
      </c>
    </row>
    <row r="2238" spans="1:74">
      <c r="A2238" s="19" t="s">
        <v>7956</v>
      </c>
      <c r="B2238" s="39">
        <v>1978</v>
      </c>
      <c r="C2238" s="19">
        <f t="shared" si="375"/>
        <v>1978</v>
      </c>
      <c r="D2238" s="19" t="s">
        <v>8326</v>
      </c>
      <c r="E2238" s="19" t="str">
        <f t="shared" si="374"/>
        <v>Dec</v>
      </c>
      <c r="F2238" s="19">
        <v>20</v>
      </c>
      <c r="G2238" s="40">
        <f t="shared" si="376"/>
        <v>28844</v>
      </c>
      <c r="H2238" s="19">
        <v>2</v>
      </c>
      <c r="I2238" s="19">
        <v>40054.73</v>
      </c>
      <c r="J2238" s="41">
        <v>40054.73</v>
      </c>
      <c r="K2238" s="19" t="s">
        <v>8302</v>
      </c>
      <c r="L2238" s="19" t="str">
        <v>tier - 1</v>
      </c>
      <c r="M2238" s="19" t="s">
        <v>8298</v>
      </c>
      <c r="N2238" s="19" t="str">
        <v>tier - 3</v>
      </c>
      <c r="O2238" s="19" t="s">
        <v>8330</v>
      </c>
      <c r="P2238" s="19" t="str">
        <v>R1011</v>
      </c>
      <c r="Q2238" s="19">
        <f ca="1" t="shared" si="377"/>
        <v>46</v>
      </c>
      <c r="R2238" s="29"/>
      <c r="U2238" s="19" t="s">
        <v>8310</v>
      </c>
      <c r="V2238" s="19" t="str">
        <f t="shared" si="383"/>
        <v>Sep</v>
      </c>
      <c r="X2238" s="19">
        <f t="shared" si="384"/>
        <v>1968</v>
      </c>
      <c r="AG2238" s="19" t="s">
        <v>7932</v>
      </c>
      <c r="AH2238" s="19" t="s">
        <v>8336</v>
      </c>
      <c r="AI2238" s="19" t="s">
        <v>8302</v>
      </c>
      <c r="AJ2238" s="19" t="s">
        <v>8302</v>
      </c>
      <c r="AK2238" s="19" t="str">
        <v>tier - 1</v>
      </c>
      <c r="AL2238" s="19" t="str">
        <v>tier - 1</v>
      </c>
      <c r="AT2238" s="19" t="s">
        <v>8339</v>
      </c>
      <c r="AU2238" s="19" t="str">
        <v>R1014</v>
      </c>
      <c r="BD2238" s="39">
        <v>1987</v>
      </c>
      <c r="BE2238" s="19" t="str">
        <f t="shared" si="379"/>
        <v>Jul</v>
      </c>
      <c r="BF2238" s="19">
        <v>24</v>
      </c>
      <c r="BG2238" s="40">
        <f t="shared" si="380"/>
        <v>31982</v>
      </c>
      <c r="BM2238" s="39">
        <v>1985</v>
      </c>
      <c r="BN2238" s="19" t="str">
        <f t="shared" si="381"/>
        <v>Jul</v>
      </c>
      <c r="BO2238" s="19">
        <v>17</v>
      </c>
      <c r="BP2238" s="40">
        <f t="shared" si="378"/>
        <v>31245</v>
      </c>
      <c r="BQ2238" s="19">
        <f ca="1" t="shared" si="382"/>
        <v>40</v>
      </c>
      <c r="BU2238" s="19">
        <v>39836.52</v>
      </c>
      <c r="BV2238" s="41">
        <v>39836.52</v>
      </c>
    </row>
    <row r="2239" spans="1:74">
      <c r="A2239" s="19" t="s">
        <v>7960</v>
      </c>
      <c r="B2239" s="39">
        <v>1966</v>
      </c>
      <c r="C2239" s="19">
        <f t="shared" si="375"/>
        <v>1966</v>
      </c>
      <c r="D2239" s="19" t="s">
        <v>8328</v>
      </c>
      <c r="E2239" s="19" t="str">
        <f t="shared" si="374"/>
        <v>Aug</v>
      </c>
      <c r="F2239" s="19">
        <v>12</v>
      </c>
      <c r="G2239" s="40">
        <f t="shared" si="376"/>
        <v>24331</v>
      </c>
      <c r="H2239" s="19">
        <v>0</v>
      </c>
      <c r="I2239" s="19">
        <v>40069.44</v>
      </c>
      <c r="J2239" s="41">
        <v>40069.44</v>
      </c>
      <c r="K2239" s="19" t="s">
        <v>8302</v>
      </c>
      <c r="L2239" s="19" t="str">
        <v>tier - 1</v>
      </c>
      <c r="M2239" s="19" t="s">
        <v>8298</v>
      </c>
      <c r="N2239" s="19" t="str">
        <v>tier - 3</v>
      </c>
      <c r="O2239" s="19" t="s">
        <v>8330</v>
      </c>
      <c r="P2239" s="19" t="str">
        <v>R1011</v>
      </c>
      <c r="Q2239" s="19">
        <f ca="1" t="shared" si="377"/>
        <v>59</v>
      </c>
      <c r="R2239" s="29"/>
      <c r="U2239" s="19" t="s">
        <v>8296</v>
      </c>
      <c r="V2239" s="19" t="str">
        <f t="shared" si="383"/>
        <v>Jul</v>
      </c>
      <c r="X2239" s="19">
        <f t="shared" si="384"/>
        <v>2003</v>
      </c>
      <c r="AG2239" s="19" t="s">
        <v>7934</v>
      </c>
      <c r="AH2239" s="19" t="s">
        <v>8336</v>
      </c>
      <c r="AI2239" s="19" t="s">
        <v>8297</v>
      </c>
      <c r="AJ2239" s="19" t="s">
        <v>8302</v>
      </c>
      <c r="AK2239" s="19" t="str">
        <v>tier - 2</v>
      </c>
      <c r="AL2239" s="19" t="str">
        <v>tier - 1</v>
      </c>
      <c r="AT2239" s="19" t="s">
        <v>8330</v>
      </c>
      <c r="AU2239" s="19" t="str">
        <v>R1011</v>
      </c>
      <c r="BD2239" s="39">
        <v>1985</v>
      </c>
      <c r="BE2239" s="19" t="str">
        <f t="shared" si="379"/>
        <v>Jul</v>
      </c>
      <c r="BF2239" s="19">
        <v>17</v>
      </c>
      <c r="BG2239" s="40">
        <f t="shared" si="380"/>
        <v>31245</v>
      </c>
      <c r="BM2239" s="39">
        <v>1983</v>
      </c>
      <c r="BN2239" s="19" t="str">
        <f t="shared" si="381"/>
        <v>Jun</v>
      </c>
      <c r="BO2239" s="19">
        <v>1</v>
      </c>
      <c r="BP2239" s="40">
        <f t="shared" si="378"/>
        <v>30468</v>
      </c>
      <c r="BQ2239" s="19">
        <f ca="1" t="shared" si="382"/>
        <v>42</v>
      </c>
      <c r="BU2239" s="19">
        <v>39865.7</v>
      </c>
      <c r="BV2239" s="41">
        <v>39865.7</v>
      </c>
    </row>
    <row r="2240" spans="1:74">
      <c r="A2240" s="19" t="s">
        <v>7962</v>
      </c>
      <c r="B2240" s="39">
        <v>1983</v>
      </c>
      <c r="C2240" s="19">
        <f t="shared" si="375"/>
        <v>1983</v>
      </c>
      <c r="D2240" s="19" t="s">
        <v>8329</v>
      </c>
      <c r="E2240" s="19" t="str">
        <f t="shared" si="374"/>
        <v>Oct</v>
      </c>
      <c r="F2240" s="19">
        <v>14</v>
      </c>
      <c r="G2240" s="40">
        <f t="shared" si="376"/>
        <v>30603</v>
      </c>
      <c r="H2240" s="19">
        <v>2</v>
      </c>
      <c r="I2240" s="19">
        <v>40103.89</v>
      </c>
      <c r="J2240" s="41">
        <v>40103.89</v>
      </c>
      <c r="K2240" s="19" t="s">
        <v>8302</v>
      </c>
      <c r="L2240" s="19" t="str">
        <v>tier - 1</v>
      </c>
      <c r="M2240" s="19" t="s">
        <v>8297</v>
      </c>
      <c r="N2240" s="19" t="str">
        <v>tier - 2</v>
      </c>
      <c r="O2240" s="19" t="s">
        <v>8330</v>
      </c>
      <c r="P2240" s="19" t="str">
        <v>R1011</v>
      </c>
      <c r="Q2240" s="19">
        <f ca="1" t="shared" si="377"/>
        <v>42</v>
      </c>
      <c r="R2240" s="29"/>
      <c r="U2240" s="19" t="s">
        <v>8328</v>
      </c>
      <c r="V2240" s="19" t="str">
        <f t="shared" si="383"/>
        <v>Aug</v>
      </c>
      <c r="X2240" s="19">
        <f t="shared" si="384"/>
        <v>1977</v>
      </c>
      <c r="AG2240" s="19" t="s">
        <v>7936</v>
      </c>
      <c r="AH2240" s="19" t="s">
        <v>8336</v>
      </c>
      <c r="AI2240" s="19" t="s">
        <v>8297</v>
      </c>
      <c r="AJ2240" s="19" t="s">
        <v>8297</v>
      </c>
      <c r="AK2240" s="19" t="str">
        <v>tier - 2</v>
      </c>
      <c r="AL2240" s="19" t="str">
        <v>tier - 2</v>
      </c>
      <c r="AT2240" s="19" t="s">
        <v>8330</v>
      </c>
      <c r="AU2240" s="19" t="str">
        <v>R1011</v>
      </c>
      <c r="BD2240" s="39">
        <v>1983</v>
      </c>
      <c r="BE2240" s="19" t="str">
        <f t="shared" si="379"/>
        <v>Jun</v>
      </c>
      <c r="BF2240" s="19">
        <v>1</v>
      </c>
      <c r="BG2240" s="40">
        <f t="shared" si="380"/>
        <v>30468</v>
      </c>
      <c r="BM2240" s="39">
        <v>1985</v>
      </c>
      <c r="BN2240" s="19" t="str">
        <f t="shared" si="381"/>
        <v>Aug</v>
      </c>
      <c r="BO2240" s="19">
        <v>22</v>
      </c>
      <c r="BP2240" s="40">
        <f t="shared" si="378"/>
        <v>31281</v>
      </c>
      <c r="BQ2240" s="19">
        <f ca="1" t="shared" si="382"/>
        <v>40</v>
      </c>
      <c r="BU2240" s="19">
        <v>39871.7</v>
      </c>
      <c r="BV2240" s="41">
        <v>39871.7</v>
      </c>
    </row>
    <row r="2241" spans="1:74">
      <c r="A2241" s="19" t="s">
        <v>7965</v>
      </c>
      <c r="B2241" s="39">
        <v>1985</v>
      </c>
      <c r="C2241" s="19">
        <f t="shared" si="375"/>
        <v>1985</v>
      </c>
      <c r="D2241" s="19" t="s">
        <v>8329</v>
      </c>
      <c r="E2241" s="19" t="str">
        <f t="shared" si="374"/>
        <v>Oct</v>
      </c>
      <c r="F2241" s="19">
        <v>21</v>
      </c>
      <c r="G2241" s="40">
        <f t="shared" si="376"/>
        <v>31341</v>
      </c>
      <c r="H2241" s="19">
        <v>4</v>
      </c>
      <c r="I2241" s="19">
        <v>40182.25</v>
      </c>
      <c r="J2241" s="41">
        <v>40182.25</v>
      </c>
      <c r="K2241" s="19" t="s">
        <v>8302</v>
      </c>
      <c r="L2241" s="19" t="str">
        <v>tier - 1</v>
      </c>
      <c r="M2241" s="19" t="s">
        <v>8297</v>
      </c>
      <c r="N2241" s="19" t="str">
        <v>tier - 2</v>
      </c>
      <c r="O2241" s="19" t="s">
        <v>8330</v>
      </c>
      <c r="P2241" s="19" t="str">
        <v>R1011</v>
      </c>
      <c r="Q2241" s="19">
        <f ca="1" t="shared" si="377"/>
        <v>40</v>
      </c>
      <c r="R2241" s="29"/>
      <c r="U2241" s="19" t="s">
        <v>8326</v>
      </c>
      <c r="V2241" s="19" t="str">
        <f t="shared" si="383"/>
        <v>Dec</v>
      </c>
      <c r="X2241" s="19">
        <f t="shared" si="384"/>
        <v>1973</v>
      </c>
      <c r="AG2241" s="19" t="s">
        <v>7940</v>
      </c>
      <c r="AH2241" s="19" t="s">
        <v>8336</v>
      </c>
      <c r="AI2241" s="19" t="s">
        <v>8302</v>
      </c>
      <c r="AJ2241" s="19" t="s">
        <v>8297</v>
      </c>
      <c r="AK2241" s="19" t="str">
        <v>tier - 1</v>
      </c>
      <c r="AL2241" s="19" t="str">
        <v>tier - 2</v>
      </c>
      <c r="AT2241" s="19" t="s">
        <v>8299</v>
      </c>
      <c r="AU2241" s="19" t="str">
        <v>R1013</v>
      </c>
      <c r="BD2241" s="39">
        <v>1985</v>
      </c>
      <c r="BE2241" s="19" t="str">
        <f t="shared" si="379"/>
        <v>Aug</v>
      </c>
      <c r="BF2241" s="19">
        <v>22</v>
      </c>
      <c r="BG2241" s="40">
        <f t="shared" si="380"/>
        <v>31281</v>
      </c>
      <c r="BM2241" s="39">
        <v>1975</v>
      </c>
      <c r="BN2241" s="19" t="str">
        <f t="shared" si="381"/>
        <v>Dec</v>
      </c>
      <c r="BO2241" s="19">
        <v>2</v>
      </c>
      <c r="BP2241" s="40">
        <f t="shared" si="378"/>
        <v>27730</v>
      </c>
      <c r="BQ2241" s="19">
        <f ca="1" t="shared" si="382"/>
        <v>49</v>
      </c>
      <c r="BU2241" s="19">
        <v>39963.12</v>
      </c>
      <c r="BV2241" s="41">
        <v>39963.12</v>
      </c>
    </row>
    <row r="2242" spans="1:74">
      <c r="A2242" s="19" t="s">
        <v>7969</v>
      </c>
      <c r="B2242" s="39">
        <v>1979</v>
      </c>
      <c r="C2242" s="19">
        <f t="shared" si="375"/>
        <v>1979</v>
      </c>
      <c r="D2242" s="19" t="s">
        <v>8328</v>
      </c>
      <c r="E2242" s="19" t="str">
        <f t="shared" ref="E2242:E2305" si="385">SUBSTITUTE(D2242,"?","Sep")</f>
        <v>Aug</v>
      </c>
      <c r="F2242" s="19">
        <v>18</v>
      </c>
      <c r="G2242" s="40">
        <f t="shared" si="376"/>
        <v>29085</v>
      </c>
      <c r="H2242" s="19">
        <v>2</v>
      </c>
      <c r="I2242" s="19">
        <v>40204.83</v>
      </c>
      <c r="J2242" s="41">
        <v>40204.83</v>
      </c>
      <c r="K2242" s="19" t="s">
        <v>8302</v>
      </c>
      <c r="L2242" s="19" t="str">
        <v>tier - 1</v>
      </c>
      <c r="M2242" s="19" t="s">
        <v>8298</v>
      </c>
      <c r="N2242" s="19" t="str">
        <v>tier - 3</v>
      </c>
      <c r="O2242" s="19" t="s">
        <v>8315</v>
      </c>
      <c r="P2242" s="19" t="str">
        <v>R1012</v>
      </c>
      <c r="Q2242" s="19">
        <f ca="1" t="shared" si="377"/>
        <v>46</v>
      </c>
      <c r="R2242" s="29"/>
      <c r="U2242" s="19" t="s">
        <v>8296</v>
      </c>
      <c r="V2242" s="19" t="str">
        <f t="shared" si="383"/>
        <v>Jul</v>
      </c>
      <c r="X2242" s="19">
        <f t="shared" si="384"/>
        <v>1987</v>
      </c>
      <c r="AG2242" s="19" t="s">
        <v>7944</v>
      </c>
      <c r="AH2242" s="19" t="s">
        <v>8336</v>
      </c>
      <c r="AI2242" s="19" t="s">
        <v>8297</v>
      </c>
      <c r="AJ2242" s="19" t="s">
        <v>8297</v>
      </c>
      <c r="AK2242" s="19" t="str">
        <v>tier - 2</v>
      </c>
      <c r="AL2242" s="19" t="str">
        <v>tier - 2</v>
      </c>
      <c r="AT2242" s="19" t="s">
        <v>8330</v>
      </c>
      <c r="AU2242" s="19" t="str">
        <v>R1011</v>
      </c>
      <c r="BD2242" s="39">
        <v>1975</v>
      </c>
      <c r="BE2242" s="19" t="str">
        <f t="shared" si="379"/>
        <v>Dec</v>
      </c>
      <c r="BF2242" s="19">
        <v>2</v>
      </c>
      <c r="BG2242" s="40">
        <f t="shared" si="380"/>
        <v>27730</v>
      </c>
      <c r="BM2242" s="39">
        <v>1987</v>
      </c>
      <c r="BN2242" s="19" t="str">
        <f t="shared" si="381"/>
        <v>Aug</v>
      </c>
      <c r="BO2242" s="19">
        <v>8</v>
      </c>
      <c r="BP2242" s="40">
        <f t="shared" si="378"/>
        <v>31997</v>
      </c>
      <c r="BQ2242" s="19">
        <f ca="1" t="shared" si="382"/>
        <v>38</v>
      </c>
      <c r="BU2242" s="19">
        <v>39983.43</v>
      </c>
      <c r="BV2242" s="41">
        <v>39983.43</v>
      </c>
    </row>
    <row r="2243" spans="1:74">
      <c r="A2243" s="19" t="s">
        <v>7972</v>
      </c>
      <c r="B2243" s="39">
        <v>1981</v>
      </c>
      <c r="C2243" s="19">
        <f t="shared" ref="C2243:C2306" si="386">IF(B2243="?",ROUND(AVERAGE($B$2:$B$2336),0),B2243)</f>
        <v>1981</v>
      </c>
      <c r="D2243" s="19" t="s">
        <v>8296</v>
      </c>
      <c r="E2243" s="19" t="str">
        <f t="shared" si="385"/>
        <v>Jul</v>
      </c>
      <c r="F2243" s="19">
        <v>28</v>
      </c>
      <c r="G2243" s="40">
        <f t="shared" ref="G2243:G2306" si="387">DATE(C2243,MONTH(E2243&amp;2),F2243)</f>
        <v>29795</v>
      </c>
      <c r="H2243" s="19">
        <v>1</v>
      </c>
      <c r="I2243" s="19">
        <v>40208.56</v>
      </c>
      <c r="J2243" s="41">
        <v>40208.56</v>
      </c>
      <c r="K2243" s="19" t="s">
        <v>8302</v>
      </c>
      <c r="L2243" s="19" t="str">
        <v>tier - 1</v>
      </c>
      <c r="M2243" s="19" t="s">
        <v>8297</v>
      </c>
      <c r="N2243" s="19" t="str">
        <v>tier - 2</v>
      </c>
      <c r="O2243" s="19" t="s">
        <v>8330</v>
      </c>
      <c r="P2243" s="19" t="str">
        <v>R1011</v>
      </c>
      <c r="Q2243" s="19">
        <f ca="1" t="shared" ref="Q2243:Q2306" si="388">INT((TODAY()-G2243)/365.25)</f>
        <v>44</v>
      </c>
      <c r="R2243" s="29"/>
      <c r="U2243" s="19" t="s">
        <v>8296</v>
      </c>
      <c r="V2243" s="19" t="str">
        <f t="shared" si="383"/>
        <v>Jul</v>
      </c>
      <c r="X2243" s="19">
        <f t="shared" si="384"/>
        <v>1985</v>
      </c>
      <c r="AG2243" s="19" t="s">
        <v>7948</v>
      </c>
      <c r="AH2243" s="19" t="s">
        <v>8336</v>
      </c>
      <c r="AI2243" s="19" t="s">
        <v>8297</v>
      </c>
      <c r="AJ2243" s="19" t="s">
        <v>8298</v>
      </c>
      <c r="AK2243" s="19" t="str">
        <v>tier - 2</v>
      </c>
      <c r="AL2243" s="19" t="str">
        <v>tier - 3</v>
      </c>
      <c r="AT2243" s="19" t="s">
        <v>8315</v>
      </c>
      <c r="AU2243" s="19" t="str">
        <v>R1012</v>
      </c>
      <c r="BD2243" s="39">
        <v>1987</v>
      </c>
      <c r="BE2243" s="19" t="str">
        <f t="shared" si="379"/>
        <v>Aug</v>
      </c>
      <c r="BF2243" s="19">
        <v>8</v>
      </c>
      <c r="BG2243" s="40">
        <f t="shared" si="380"/>
        <v>31997</v>
      </c>
      <c r="BM2243" s="39">
        <v>1982</v>
      </c>
      <c r="BN2243" s="19" t="str">
        <f t="shared" si="381"/>
        <v>Dec</v>
      </c>
      <c r="BO2243" s="19">
        <v>25</v>
      </c>
      <c r="BP2243" s="40">
        <f t="shared" si="378"/>
        <v>30310</v>
      </c>
      <c r="BQ2243" s="19">
        <f ca="1" t="shared" si="382"/>
        <v>42</v>
      </c>
      <c r="BU2243" s="19">
        <v>40003.33</v>
      </c>
      <c r="BV2243" s="41">
        <v>40003.33</v>
      </c>
    </row>
    <row r="2244" spans="1:74">
      <c r="A2244" s="19" t="s">
        <v>7976</v>
      </c>
      <c r="B2244" s="39">
        <v>1981</v>
      </c>
      <c r="C2244" s="19">
        <f t="shared" si="386"/>
        <v>1981</v>
      </c>
      <c r="D2244" s="19" t="s">
        <v>8329</v>
      </c>
      <c r="E2244" s="19" t="str">
        <f t="shared" si="385"/>
        <v>Oct</v>
      </c>
      <c r="F2244" s="19">
        <v>4</v>
      </c>
      <c r="G2244" s="40">
        <f t="shared" si="387"/>
        <v>29863</v>
      </c>
      <c r="H2244" s="19">
        <v>1</v>
      </c>
      <c r="I2244" s="19">
        <v>40273.65</v>
      </c>
      <c r="J2244" s="41">
        <v>40273.65</v>
      </c>
      <c r="K2244" s="19" t="s">
        <v>8302</v>
      </c>
      <c r="L2244" s="19" t="str">
        <v>tier - 1</v>
      </c>
      <c r="M2244" s="19" t="s">
        <v>8298</v>
      </c>
      <c r="N2244" s="19" t="str">
        <v>tier - 3</v>
      </c>
      <c r="O2244" s="19" t="s">
        <v>8299</v>
      </c>
      <c r="P2244" s="19" t="str">
        <v>R1013</v>
      </c>
      <c r="Q2244" s="19">
        <f ca="1" t="shared" si="388"/>
        <v>44</v>
      </c>
      <c r="R2244" s="29"/>
      <c r="U2244" s="19" t="s">
        <v>8303</v>
      </c>
      <c r="V2244" s="19" t="str">
        <f t="shared" si="383"/>
        <v>Jun</v>
      </c>
      <c r="X2244" s="19">
        <f t="shared" si="384"/>
        <v>1983</v>
      </c>
      <c r="AG2244" s="19" t="s">
        <v>7952</v>
      </c>
      <c r="AH2244" s="19" t="s">
        <v>8336</v>
      </c>
      <c r="AI2244" s="19" t="s">
        <v>8302</v>
      </c>
      <c r="AJ2244" s="19" t="s">
        <v>8302</v>
      </c>
      <c r="AK2244" s="19" t="str">
        <v>tier - 1</v>
      </c>
      <c r="AL2244" s="19" t="str">
        <v>tier - 1</v>
      </c>
      <c r="AT2244" s="19" t="s">
        <v>8315</v>
      </c>
      <c r="AU2244" s="19" t="str">
        <v>R1012</v>
      </c>
      <c r="BD2244" s="39">
        <v>1982</v>
      </c>
      <c r="BE2244" s="19" t="str">
        <f t="shared" si="379"/>
        <v>Dec</v>
      </c>
      <c r="BF2244" s="19">
        <v>25</v>
      </c>
      <c r="BG2244" s="40">
        <f t="shared" si="380"/>
        <v>30310</v>
      </c>
      <c r="BM2244" s="39">
        <v>1978</v>
      </c>
      <c r="BN2244" s="19" t="str">
        <f t="shared" si="381"/>
        <v>Dec</v>
      </c>
      <c r="BO2244" s="19">
        <v>20</v>
      </c>
      <c r="BP2244" s="40">
        <f t="shared" si="378"/>
        <v>28844</v>
      </c>
      <c r="BQ2244" s="19">
        <f ca="1" t="shared" si="382"/>
        <v>46</v>
      </c>
      <c r="BU2244" s="19">
        <v>40054.73</v>
      </c>
      <c r="BV2244" s="41">
        <v>40054.73</v>
      </c>
    </row>
    <row r="2245" spans="1:74">
      <c r="A2245" s="19" t="s">
        <v>7978</v>
      </c>
      <c r="B2245" s="39">
        <v>1977</v>
      </c>
      <c r="C2245" s="19">
        <f t="shared" si="386"/>
        <v>1977</v>
      </c>
      <c r="D2245" s="19" t="s">
        <v>8303</v>
      </c>
      <c r="E2245" s="19" t="str">
        <f t="shared" si="385"/>
        <v>Jun</v>
      </c>
      <c r="F2245" s="19">
        <v>27</v>
      </c>
      <c r="G2245" s="40">
        <f t="shared" si="387"/>
        <v>28303</v>
      </c>
      <c r="H2245" s="19">
        <v>2</v>
      </c>
      <c r="I2245" s="19">
        <v>40284.38</v>
      </c>
      <c r="J2245" s="41">
        <v>40284.38</v>
      </c>
      <c r="K2245" s="19" t="s">
        <v>8302</v>
      </c>
      <c r="L2245" s="19" t="str">
        <v>tier - 1</v>
      </c>
      <c r="M2245" s="19" t="s">
        <v>8298</v>
      </c>
      <c r="N2245" s="19" t="str">
        <v>tier - 3</v>
      </c>
      <c r="O2245" s="19" t="s">
        <v>8315</v>
      </c>
      <c r="P2245" s="19" t="str">
        <v>R1012</v>
      </c>
      <c r="Q2245" s="19">
        <f ca="1" t="shared" si="388"/>
        <v>48</v>
      </c>
      <c r="R2245" s="29"/>
      <c r="U2245" s="19" t="s">
        <v>8328</v>
      </c>
      <c r="V2245" s="19" t="str">
        <f t="shared" si="383"/>
        <v>Aug</v>
      </c>
      <c r="X2245" s="19">
        <f t="shared" si="384"/>
        <v>1985</v>
      </c>
      <c r="AG2245" s="19" t="s">
        <v>7956</v>
      </c>
      <c r="AH2245" s="19" t="s">
        <v>8336</v>
      </c>
      <c r="AI2245" s="19" t="s">
        <v>8302</v>
      </c>
      <c r="AJ2245" s="19" t="s">
        <v>8298</v>
      </c>
      <c r="AK2245" s="19" t="str">
        <v>tier - 1</v>
      </c>
      <c r="AL2245" s="19" t="str">
        <v>tier - 3</v>
      </c>
      <c r="AT2245" s="19" t="s">
        <v>8330</v>
      </c>
      <c r="AU2245" s="19" t="str">
        <v>R1011</v>
      </c>
      <c r="BD2245" s="39">
        <v>1978</v>
      </c>
      <c r="BE2245" s="19" t="str">
        <f t="shared" si="379"/>
        <v>Dec</v>
      </c>
      <c r="BF2245" s="19">
        <v>20</v>
      </c>
      <c r="BG2245" s="40">
        <f t="shared" si="380"/>
        <v>28844</v>
      </c>
      <c r="BM2245" s="39">
        <v>1966</v>
      </c>
      <c r="BN2245" s="19" t="str">
        <f t="shared" si="381"/>
        <v>Aug</v>
      </c>
      <c r="BO2245" s="19">
        <v>12</v>
      </c>
      <c r="BP2245" s="40">
        <f t="shared" si="378"/>
        <v>24331</v>
      </c>
      <c r="BQ2245" s="19">
        <f ca="1" t="shared" si="382"/>
        <v>59</v>
      </c>
      <c r="BU2245" s="19">
        <v>40069.44</v>
      </c>
      <c r="BV2245" s="41">
        <v>40069.44</v>
      </c>
    </row>
    <row r="2246" spans="1:74">
      <c r="A2246" s="19" t="s">
        <v>7982</v>
      </c>
      <c r="B2246" s="39">
        <v>1962</v>
      </c>
      <c r="C2246" s="19">
        <f t="shared" si="386"/>
        <v>1962</v>
      </c>
      <c r="D2246" s="19" t="s">
        <v>8310</v>
      </c>
      <c r="E2246" s="19" t="str">
        <f t="shared" si="385"/>
        <v>Sep</v>
      </c>
      <c r="F2246" s="19">
        <v>4</v>
      </c>
      <c r="G2246" s="40">
        <f t="shared" si="387"/>
        <v>22893</v>
      </c>
      <c r="H2246" s="19">
        <v>0</v>
      </c>
      <c r="I2246" s="19">
        <v>40309.93</v>
      </c>
      <c r="J2246" s="41">
        <v>40309.93</v>
      </c>
      <c r="K2246" s="19" t="s">
        <v>8302</v>
      </c>
      <c r="L2246" s="19" t="str">
        <v>tier - 1</v>
      </c>
      <c r="M2246" s="19" t="s">
        <v>8298</v>
      </c>
      <c r="N2246" s="19" t="str">
        <v>tier - 3</v>
      </c>
      <c r="O2246" s="19" t="s">
        <v>8330</v>
      </c>
      <c r="P2246" s="19" t="str">
        <v>R1011</v>
      </c>
      <c r="Q2246" s="19">
        <f ca="1" t="shared" si="388"/>
        <v>63</v>
      </c>
      <c r="R2246" s="29"/>
      <c r="U2246" s="19" t="s">
        <v>8326</v>
      </c>
      <c r="V2246" s="19" t="str">
        <f t="shared" si="383"/>
        <v>Dec</v>
      </c>
      <c r="X2246" s="19">
        <f t="shared" si="384"/>
        <v>1975</v>
      </c>
      <c r="AG2246" s="19" t="s">
        <v>7960</v>
      </c>
      <c r="AH2246" s="19" t="s">
        <v>8336</v>
      </c>
      <c r="AI2246" s="19" t="s">
        <v>8302</v>
      </c>
      <c r="AJ2246" s="19" t="s">
        <v>8298</v>
      </c>
      <c r="AK2246" s="19" t="str">
        <v>tier - 1</v>
      </c>
      <c r="AL2246" s="19" t="str">
        <v>tier - 3</v>
      </c>
      <c r="AT2246" s="19" t="s">
        <v>8330</v>
      </c>
      <c r="AU2246" s="19" t="str">
        <v>R1011</v>
      </c>
      <c r="BD2246" s="39">
        <v>1966</v>
      </c>
      <c r="BE2246" s="19" t="str">
        <f t="shared" si="379"/>
        <v>Aug</v>
      </c>
      <c r="BF2246" s="19">
        <v>12</v>
      </c>
      <c r="BG2246" s="40">
        <f t="shared" si="380"/>
        <v>24331</v>
      </c>
      <c r="BM2246" s="39">
        <v>1983</v>
      </c>
      <c r="BN2246" s="19" t="str">
        <f t="shared" si="381"/>
        <v>Oct</v>
      </c>
      <c r="BO2246" s="19">
        <v>14</v>
      </c>
      <c r="BP2246" s="40">
        <f t="shared" si="378"/>
        <v>30603</v>
      </c>
      <c r="BQ2246" s="19">
        <f ca="1" t="shared" si="382"/>
        <v>42</v>
      </c>
      <c r="BU2246" s="19">
        <v>40103.89</v>
      </c>
      <c r="BV2246" s="41">
        <v>40103.89</v>
      </c>
    </row>
    <row r="2247" spans="1:74">
      <c r="A2247" s="19" t="s">
        <v>7985</v>
      </c>
      <c r="B2247" s="39">
        <v>1966</v>
      </c>
      <c r="C2247" s="19">
        <f t="shared" si="386"/>
        <v>1966</v>
      </c>
      <c r="D2247" s="19" t="s">
        <v>8328</v>
      </c>
      <c r="E2247" s="19" t="str">
        <f t="shared" si="385"/>
        <v>Aug</v>
      </c>
      <c r="F2247" s="19">
        <v>12</v>
      </c>
      <c r="G2247" s="40">
        <f t="shared" si="387"/>
        <v>24331</v>
      </c>
      <c r="H2247" s="19">
        <v>0</v>
      </c>
      <c r="I2247" s="19">
        <v>40373.74</v>
      </c>
      <c r="J2247" s="41">
        <v>40373.74</v>
      </c>
      <c r="K2247" s="19" t="s">
        <v>8302</v>
      </c>
      <c r="L2247" s="19" t="str">
        <v>tier - 1</v>
      </c>
      <c r="M2247" s="19" t="s">
        <v>8298</v>
      </c>
      <c r="N2247" s="19" t="str">
        <v>tier - 3</v>
      </c>
      <c r="O2247" s="19" t="s">
        <v>8330</v>
      </c>
      <c r="P2247" s="19" t="str">
        <v>R1011</v>
      </c>
      <c r="Q2247" s="19">
        <f ca="1" t="shared" si="388"/>
        <v>59</v>
      </c>
      <c r="R2247" s="29"/>
      <c r="U2247" s="19" t="s">
        <v>8328</v>
      </c>
      <c r="V2247" s="19" t="str">
        <f t="shared" si="383"/>
        <v>Aug</v>
      </c>
      <c r="X2247" s="19">
        <f t="shared" si="384"/>
        <v>1987</v>
      </c>
      <c r="AG2247" s="19" t="s">
        <v>7962</v>
      </c>
      <c r="AH2247" s="19" t="s">
        <v>8336</v>
      </c>
      <c r="AI2247" s="19" t="s">
        <v>8302</v>
      </c>
      <c r="AJ2247" s="19" t="s">
        <v>8297</v>
      </c>
      <c r="AK2247" s="19" t="str">
        <v>tier - 1</v>
      </c>
      <c r="AL2247" s="19" t="str">
        <v>tier - 2</v>
      </c>
      <c r="AT2247" s="19" t="s">
        <v>8330</v>
      </c>
      <c r="AU2247" s="19" t="str">
        <v>R1011</v>
      </c>
      <c r="BD2247" s="39">
        <v>1983</v>
      </c>
      <c r="BE2247" s="19" t="str">
        <f t="shared" si="379"/>
        <v>Oct</v>
      </c>
      <c r="BF2247" s="19">
        <v>14</v>
      </c>
      <c r="BG2247" s="40">
        <f t="shared" si="380"/>
        <v>30603</v>
      </c>
      <c r="BM2247" s="39">
        <v>1985</v>
      </c>
      <c r="BN2247" s="19" t="str">
        <f t="shared" si="381"/>
        <v>Oct</v>
      </c>
      <c r="BO2247" s="19">
        <v>21</v>
      </c>
      <c r="BP2247" s="40">
        <f t="shared" si="378"/>
        <v>31341</v>
      </c>
      <c r="BQ2247" s="19">
        <f ca="1" t="shared" si="382"/>
        <v>40</v>
      </c>
      <c r="BU2247" s="19">
        <v>40182.25</v>
      </c>
      <c r="BV2247" s="41">
        <v>40182.25</v>
      </c>
    </row>
    <row r="2248" spans="1:74">
      <c r="A2248" s="19" t="s">
        <v>7989</v>
      </c>
      <c r="B2248" s="39">
        <v>1985</v>
      </c>
      <c r="C2248" s="19">
        <f t="shared" si="386"/>
        <v>1985</v>
      </c>
      <c r="D2248" s="19" t="s">
        <v>8301</v>
      </c>
      <c r="E2248" s="19" t="str">
        <f t="shared" si="385"/>
        <v>Nov</v>
      </c>
      <c r="F2248" s="19">
        <v>3</v>
      </c>
      <c r="G2248" s="40">
        <f t="shared" si="387"/>
        <v>31354</v>
      </c>
      <c r="H2248" s="19">
        <v>0</v>
      </c>
      <c r="I2248" s="19">
        <v>40419.02</v>
      </c>
      <c r="J2248" s="41">
        <v>40419.02</v>
      </c>
      <c r="K2248" s="19" t="s">
        <v>8302</v>
      </c>
      <c r="L2248" s="19" t="str">
        <v>tier - 1</v>
      </c>
      <c r="M2248" s="19" t="s">
        <v>8297</v>
      </c>
      <c r="N2248" s="19" t="str">
        <v>tier - 2</v>
      </c>
      <c r="O2248" s="19" t="s">
        <v>8299</v>
      </c>
      <c r="P2248" s="19" t="str">
        <v>R1013</v>
      </c>
      <c r="Q2248" s="19">
        <f ca="1" t="shared" si="388"/>
        <v>40</v>
      </c>
      <c r="R2248" s="29"/>
      <c r="U2248" s="19" t="s">
        <v>8326</v>
      </c>
      <c r="V2248" s="19" t="str">
        <f t="shared" si="383"/>
        <v>Dec</v>
      </c>
      <c r="X2248" s="19">
        <f t="shared" si="384"/>
        <v>1982</v>
      </c>
      <c r="AG2248" s="19" t="s">
        <v>7965</v>
      </c>
      <c r="AH2248" s="19" t="s">
        <v>8336</v>
      </c>
      <c r="AI2248" s="19" t="s">
        <v>8302</v>
      </c>
      <c r="AJ2248" s="19" t="s">
        <v>8297</v>
      </c>
      <c r="AK2248" s="19" t="str">
        <v>tier - 1</v>
      </c>
      <c r="AL2248" s="19" t="str">
        <v>tier - 2</v>
      </c>
      <c r="AT2248" s="19" t="s">
        <v>8330</v>
      </c>
      <c r="AU2248" s="19" t="str">
        <v>R1011</v>
      </c>
      <c r="BD2248" s="39">
        <v>1985</v>
      </c>
      <c r="BE2248" s="19" t="str">
        <f t="shared" si="379"/>
        <v>Oct</v>
      </c>
      <c r="BF2248" s="19">
        <v>21</v>
      </c>
      <c r="BG2248" s="40">
        <f t="shared" si="380"/>
        <v>31341</v>
      </c>
      <c r="BM2248" s="39">
        <v>1979</v>
      </c>
      <c r="BN2248" s="19" t="str">
        <f t="shared" si="381"/>
        <v>Aug</v>
      </c>
      <c r="BO2248" s="19">
        <v>18</v>
      </c>
      <c r="BP2248" s="40">
        <f t="shared" ref="BP2248:BP2311" si="389">DATE(BM2248,MONTH(5&amp;BN2248),BO2248)</f>
        <v>29085</v>
      </c>
      <c r="BQ2248" s="19">
        <f ca="1" t="shared" si="382"/>
        <v>46</v>
      </c>
      <c r="BU2248" s="19">
        <v>40204.83</v>
      </c>
      <c r="BV2248" s="41">
        <v>40204.83</v>
      </c>
    </row>
    <row r="2249" spans="1:74">
      <c r="A2249" s="19" t="s">
        <v>7991</v>
      </c>
      <c r="B2249" s="39">
        <v>1975</v>
      </c>
      <c r="C2249" s="19">
        <f t="shared" si="386"/>
        <v>1975</v>
      </c>
      <c r="D2249" s="19" t="s">
        <v>8296</v>
      </c>
      <c r="E2249" s="19" t="str">
        <f t="shared" si="385"/>
        <v>Jul</v>
      </c>
      <c r="F2249" s="19">
        <v>10</v>
      </c>
      <c r="G2249" s="40">
        <f t="shared" si="387"/>
        <v>27585</v>
      </c>
      <c r="H2249" s="19">
        <v>1</v>
      </c>
      <c r="I2249" s="19">
        <v>40590.55</v>
      </c>
      <c r="J2249" s="41">
        <v>40590.55</v>
      </c>
      <c r="K2249" s="19" t="s">
        <v>8302</v>
      </c>
      <c r="L2249" s="19" t="str">
        <v>tier - 1</v>
      </c>
      <c r="M2249" s="19" t="s">
        <v>8298</v>
      </c>
      <c r="N2249" s="19" t="str">
        <v>tier - 3</v>
      </c>
      <c r="O2249" s="19" t="s">
        <v>8315</v>
      </c>
      <c r="P2249" s="19" t="str">
        <v>R1012</v>
      </c>
      <c r="Q2249" s="19">
        <f ca="1" t="shared" si="388"/>
        <v>50</v>
      </c>
      <c r="R2249" s="29"/>
      <c r="U2249" s="19" t="s">
        <v>8326</v>
      </c>
      <c r="V2249" s="19" t="str">
        <f t="shared" si="383"/>
        <v>Dec</v>
      </c>
      <c r="X2249" s="19">
        <f t="shared" si="384"/>
        <v>1978</v>
      </c>
      <c r="AG2249" s="19" t="s">
        <v>7969</v>
      </c>
      <c r="AH2249" s="19" t="s">
        <v>8336</v>
      </c>
      <c r="AI2249" s="19" t="s">
        <v>8302</v>
      </c>
      <c r="AJ2249" s="19" t="s">
        <v>8298</v>
      </c>
      <c r="AK2249" s="19" t="str">
        <v>tier - 1</v>
      </c>
      <c r="AL2249" s="19" t="str">
        <v>tier - 3</v>
      </c>
      <c r="AT2249" s="19" t="s">
        <v>8315</v>
      </c>
      <c r="AU2249" s="19" t="str">
        <v>R1012</v>
      </c>
      <c r="BD2249" s="39">
        <v>1979</v>
      </c>
      <c r="BE2249" s="19" t="str">
        <f t="shared" ref="BE2249:BE2312" si="390">SUBSTITUTE(D2242,"?","Sep")</f>
        <v>Aug</v>
      </c>
      <c r="BF2249" s="19">
        <v>18</v>
      </c>
      <c r="BG2249" s="40">
        <f t="shared" ref="BG2249:BG2312" si="391">DATE(BD2249,MONTH(5&amp;BE2249),BF2249)</f>
        <v>29085</v>
      </c>
      <c r="BM2249" s="39">
        <v>1981</v>
      </c>
      <c r="BN2249" s="19" t="str">
        <f t="shared" ref="BN2249:BN2312" si="392">SUBSTITUTE(E2243,"?","Sep")</f>
        <v>Jul</v>
      </c>
      <c r="BO2249" s="19">
        <v>28</v>
      </c>
      <c r="BP2249" s="40">
        <f t="shared" si="389"/>
        <v>29795</v>
      </c>
      <c r="BQ2249" s="19">
        <f ca="1" t="shared" ref="BQ2249:BQ2312" si="393">INT((TODAY()-BP2249)/365.25)</f>
        <v>44</v>
      </c>
      <c r="BU2249" s="19">
        <v>40208.56</v>
      </c>
      <c r="BV2249" s="41">
        <v>40208.56</v>
      </c>
    </row>
    <row r="2250" spans="1:74">
      <c r="A2250" s="19" t="s">
        <v>7994</v>
      </c>
      <c r="B2250" s="39">
        <v>1970</v>
      </c>
      <c r="C2250" s="19">
        <f t="shared" si="386"/>
        <v>1970</v>
      </c>
      <c r="D2250" s="19" t="s">
        <v>8310</v>
      </c>
      <c r="E2250" s="19" t="str">
        <f t="shared" si="385"/>
        <v>Sep</v>
      </c>
      <c r="F2250" s="19">
        <v>25</v>
      </c>
      <c r="G2250" s="40">
        <f t="shared" si="387"/>
        <v>25836</v>
      </c>
      <c r="H2250" s="19">
        <v>0</v>
      </c>
      <c r="I2250" s="19">
        <v>40692.91</v>
      </c>
      <c r="J2250" s="41">
        <v>40692.91</v>
      </c>
      <c r="K2250" s="19" t="s">
        <v>8302</v>
      </c>
      <c r="L2250" s="19" t="str">
        <v>tier - 1</v>
      </c>
      <c r="M2250" s="19" t="s">
        <v>8302</v>
      </c>
      <c r="N2250" s="19" t="str">
        <v>tier - 1</v>
      </c>
      <c r="O2250" s="19" t="s">
        <v>8330</v>
      </c>
      <c r="P2250" s="19" t="str">
        <v>R1011</v>
      </c>
      <c r="Q2250" s="19">
        <f ca="1" t="shared" si="388"/>
        <v>55</v>
      </c>
      <c r="R2250" s="29"/>
      <c r="U2250" s="19" t="s">
        <v>8328</v>
      </c>
      <c r="V2250" s="19" t="str">
        <f t="shared" si="383"/>
        <v>Aug</v>
      </c>
      <c r="X2250" s="19">
        <f t="shared" si="384"/>
        <v>1966</v>
      </c>
      <c r="AG2250" s="19" t="s">
        <v>7972</v>
      </c>
      <c r="AH2250" s="19" t="s">
        <v>8336</v>
      </c>
      <c r="AI2250" s="19" t="s">
        <v>8302</v>
      </c>
      <c r="AJ2250" s="19" t="s">
        <v>8297</v>
      </c>
      <c r="AK2250" s="19" t="str">
        <v>tier - 1</v>
      </c>
      <c r="AL2250" s="19" t="str">
        <v>tier - 2</v>
      </c>
      <c r="AT2250" s="19" t="s">
        <v>8330</v>
      </c>
      <c r="AU2250" s="19" t="str">
        <v>R1011</v>
      </c>
      <c r="BD2250" s="39">
        <v>1981</v>
      </c>
      <c r="BE2250" s="19" t="str">
        <f t="shared" si="390"/>
        <v>Jul</v>
      </c>
      <c r="BF2250" s="19">
        <v>28</v>
      </c>
      <c r="BG2250" s="40">
        <f t="shared" si="391"/>
        <v>29795</v>
      </c>
      <c r="BM2250" s="39">
        <v>1981</v>
      </c>
      <c r="BN2250" s="19" t="str">
        <f t="shared" si="392"/>
        <v>Oct</v>
      </c>
      <c r="BO2250" s="19">
        <v>4</v>
      </c>
      <c r="BP2250" s="40">
        <f t="shared" si="389"/>
        <v>29863</v>
      </c>
      <c r="BQ2250" s="19">
        <f ca="1" t="shared" si="393"/>
        <v>44</v>
      </c>
      <c r="BU2250" s="19">
        <v>40273.65</v>
      </c>
      <c r="BV2250" s="41">
        <v>40273.65</v>
      </c>
    </row>
    <row r="2251" spans="1:74">
      <c r="A2251" s="19" t="s">
        <v>7996</v>
      </c>
      <c r="B2251" s="39">
        <v>1976</v>
      </c>
      <c r="C2251" s="19">
        <f t="shared" si="386"/>
        <v>1976</v>
      </c>
      <c r="D2251" s="19" t="s">
        <v>8326</v>
      </c>
      <c r="E2251" s="19" t="str">
        <f t="shared" si="385"/>
        <v>Dec</v>
      </c>
      <c r="F2251" s="19">
        <v>26</v>
      </c>
      <c r="G2251" s="40">
        <f t="shared" si="387"/>
        <v>28120</v>
      </c>
      <c r="H2251" s="19">
        <v>3</v>
      </c>
      <c r="I2251" s="19">
        <v>40720.55</v>
      </c>
      <c r="J2251" s="41">
        <v>40720.55</v>
      </c>
      <c r="K2251" s="19" t="s">
        <v>8302</v>
      </c>
      <c r="L2251" s="19" t="str">
        <v>tier - 1</v>
      </c>
      <c r="M2251" s="19" t="s">
        <v>8298</v>
      </c>
      <c r="N2251" s="19" t="str">
        <v>tier - 3</v>
      </c>
      <c r="O2251" s="19" t="s">
        <v>8315</v>
      </c>
      <c r="P2251" s="19" t="str">
        <v>R1012</v>
      </c>
      <c r="Q2251" s="19">
        <f ca="1" t="shared" si="388"/>
        <v>48</v>
      </c>
      <c r="R2251" s="29"/>
      <c r="U2251" s="19" t="s">
        <v>8329</v>
      </c>
      <c r="V2251" s="19" t="str">
        <f t="shared" si="383"/>
        <v>Oct</v>
      </c>
      <c r="X2251" s="19">
        <f t="shared" si="384"/>
        <v>1983</v>
      </c>
      <c r="AG2251" s="19" t="s">
        <v>7976</v>
      </c>
      <c r="AH2251" s="19" t="s">
        <v>8336</v>
      </c>
      <c r="AI2251" s="19" t="s">
        <v>8302</v>
      </c>
      <c r="AJ2251" s="19" t="s">
        <v>8298</v>
      </c>
      <c r="AK2251" s="19" t="str">
        <v>tier - 1</v>
      </c>
      <c r="AL2251" s="19" t="str">
        <v>tier - 3</v>
      </c>
      <c r="AT2251" s="19" t="s">
        <v>8299</v>
      </c>
      <c r="AU2251" s="19" t="str">
        <v>R1013</v>
      </c>
      <c r="BD2251" s="39">
        <v>1981</v>
      </c>
      <c r="BE2251" s="19" t="str">
        <f t="shared" si="390"/>
        <v>Oct</v>
      </c>
      <c r="BF2251" s="19">
        <v>4</v>
      </c>
      <c r="BG2251" s="40">
        <f t="shared" si="391"/>
        <v>29863</v>
      </c>
      <c r="BM2251" s="39">
        <v>1977</v>
      </c>
      <c r="BN2251" s="19" t="str">
        <f t="shared" si="392"/>
        <v>Jun</v>
      </c>
      <c r="BO2251" s="19">
        <v>27</v>
      </c>
      <c r="BP2251" s="40">
        <f t="shared" si="389"/>
        <v>28303</v>
      </c>
      <c r="BQ2251" s="19">
        <f ca="1" t="shared" si="393"/>
        <v>48</v>
      </c>
      <c r="BU2251" s="19">
        <v>40284.38</v>
      </c>
      <c r="BV2251" s="41">
        <v>40284.38</v>
      </c>
    </row>
    <row r="2252" spans="1:74">
      <c r="A2252" s="19" t="s">
        <v>7999</v>
      </c>
      <c r="B2252" s="39">
        <v>1972</v>
      </c>
      <c r="C2252" s="19">
        <f t="shared" si="386"/>
        <v>1972</v>
      </c>
      <c r="D2252" s="19" t="s">
        <v>8303</v>
      </c>
      <c r="E2252" s="19" t="str">
        <f t="shared" si="385"/>
        <v>Jun</v>
      </c>
      <c r="F2252" s="19">
        <v>10</v>
      </c>
      <c r="G2252" s="40">
        <f t="shared" si="387"/>
        <v>26460</v>
      </c>
      <c r="H2252" s="19">
        <v>0</v>
      </c>
      <c r="I2252" s="19">
        <v>40817.85</v>
      </c>
      <c r="J2252" s="41">
        <v>40817.85</v>
      </c>
      <c r="K2252" s="19" t="s">
        <v>8302</v>
      </c>
      <c r="L2252" s="19" t="str">
        <v>tier - 1</v>
      </c>
      <c r="M2252" s="19" t="s">
        <v>8298</v>
      </c>
      <c r="N2252" s="19" t="str">
        <v>tier - 3</v>
      </c>
      <c r="O2252" s="19" t="s">
        <v>8330</v>
      </c>
      <c r="P2252" s="19" t="str">
        <v>R1011</v>
      </c>
      <c r="Q2252" s="19">
        <f ca="1" t="shared" si="388"/>
        <v>53</v>
      </c>
      <c r="R2252" s="29"/>
      <c r="U2252" s="19" t="s">
        <v>8329</v>
      </c>
      <c r="V2252" s="19" t="str">
        <f t="shared" si="383"/>
        <v>Oct</v>
      </c>
      <c r="X2252" s="19">
        <f t="shared" si="384"/>
        <v>1985</v>
      </c>
      <c r="AG2252" s="19" t="s">
        <v>7978</v>
      </c>
      <c r="AH2252" s="19" t="s">
        <v>8336</v>
      </c>
      <c r="AI2252" s="19" t="s">
        <v>8302</v>
      </c>
      <c r="AJ2252" s="19" t="s">
        <v>8298</v>
      </c>
      <c r="AK2252" s="19" t="str">
        <v>tier - 1</v>
      </c>
      <c r="AL2252" s="19" t="str">
        <v>tier - 3</v>
      </c>
      <c r="AT2252" s="19" t="s">
        <v>8315</v>
      </c>
      <c r="AU2252" s="19" t="str">
        <v>R1012</v>
      </c>
      <c r="BD2252" s="39">
        <v>1977</v>
      </c>
      <c r="BE2252" s="19" t="str">
        <f t="shared" si="390"/>
        <v>Jun</v>
      </c>
      <c r="BF2252" s="19">
        <v>27</v>
      </c>
      <c r="BG2252" s="40">
        <f t="shared" si="391"/>
        <v>28303</v>
      </c>
      <c r="BM2252" s="39">
        <v>1962</v>
      </c>
      <c r="BN2252" s="19" t="str">
        <f t="shared" si="392"/>
        <v>Sep</v>
      </c>
      <c r="BO2252" s="19">
        <v>4</v>
      </c>
      <c r="BP2252" s="40">
        <f t="shared" si="389"/>
        <v>22893</v>
      </c>
      <c r="BQ2252" s="19">
        <f ca="1" t="shared" si="393"/>
        <v>63</v>
      </c>
      <c r="BU2252" s="19">
        <v>40309.93</v>
      </c>
      <c r="BV2252" s="41">
        <v>40309.93</v>
      </c>
    </row>
    <row r="2253" spans="1:74">
      <c r="A2253" s="19" t="s">
        <v>8002</v>
      </c>
      <c r="B2253" s="39">
        <v>1999</v>
      </c>
      <c r="C2253" s="19">
        <f t="shared" si="386"/>
        <v>1999</v>
      </c>
      <c r="D2253" s="19" t="s">
        <v>8296</v>
      </c>
      <c r="E2253" s="19" t="str">
        <f t="shared" si="385"/>
        <v>Jul</v>
      </c>
      <c r="F2253" s="19">
        <v>2</v>
      </c>
      <c r="G2253" s="40">
        <f t="shared" si="387"/>
        <v>36343</v>
      </c>
      <c r="H2253" s="19">
        <v>1</v>
      </c>
      <c r="I2253" s="19">
        <v>40904.2</v>
      </c>
      <c r="J2253" s="41">
        <v>40904.2</v>
      </c>
      <c r="K2253" s="19" t="s">
        <v>8302</v>
      </c>
      <c r="L2253" s="19" t="str">
        <v>tier - 1</v>
      </c>
      <c r="M2253" s="19" t="s">
        <v>8302</v>
      </c>
      <c r="N2253" s="19" t="str">
        <v>tier - 1</v>
      </c>
      <c r="O2253" s="19" t="s">
        <v>8337</v>
      </c>
      <c r="P2253" s="19" t="str">
        <v>R1024</v>
      </c>
      <c r="Q2253" s="19">
        <f ca="1" t="shared" si="388"/>
        <v>26</v>
      </c>
      <c r="R2253" s="29"/>
      <c r="U2253" s="19" t="s">
        <v>8328</v>
      </c>
      <c r="V2253" s="19" t="str">
        <f t="shared" si="383"/>
        <v>Aug</v>
      </c>
      <c r="X2253" s="19">
        <f t="shared" si="384"/>
        <v>1979</v>
      </c>
      <c r="AG2253" s="19" t="s">
        <v>7982</v>
      </c>
      <c r="AH2253" s="19" t="s">
        <v>8336</v>
      </c>
      <c r="AI2253" s="19" t="s">
        <v>8302</v>
      </c>
      <c r="AJ2253" s="19" t="s">
        <v>8298</v>
      </c>
      <c r="AK2253" s="19" t="str">
        <v>tier - 1</v>
      </c>
      <c r="AL2253" s="19" t="str">
        <v>tier - 3</v>
      </c>
      <c r="AT2253" s="19" t="s">
        <v>8330</v>
      </c>
      <c r="AU2253" s="19" t="str">
        <v>R1011</v>
      </c>
      <c r="BD2253" s="39">
        <v>1962</v>
      </c>
      <c r="BE2253" s="19" t="str">
        <f t="shared" si="390"/>
        <v>Sep</v>
      </c>
      <c r="BF2253" s="19">
        <v>4</v>
      </c>
      <c r="BG2253" s="40">
        <f t="shared" si="391"/>
        <v>22893</v>
      </c>
      <c r="BM2253" s="39">
        <v>1966</v>
      </c>
      <c r="BN2253" s="19" t="str">
        <f t="shared" si="392"/>
        <v>Aug</v>
      </c>
      <c r="BO2253" s="19">
        <v>12</v>
      </c>
      <c r="BP2253" s="40">
        <f t="shared" si="389"/>
        <v>24331</v>
      </c>
      <c r="BQ2253" s="19">
        <f ca="1" t="shared" si="393"/>
        <v>59</v>
      </c>
      <c r="BU2253" s="19">
        <v>40373.74</v>
      </c>
      <c r="BV2253" s="41">
        <v>40373.74</v>
      </c>
    </row>
    <row r="2254" spans="1:74">
      <c r="A2254" s="19" t="s">
        <v>8006</v>
      </c>
      <c r="B2254" s="39">
        <v>1992</v>
      </c>
      <c r="C2254" s="19">
        <f t="shared" si="386"/>
        <v>1992</v>
      </c>
      <c r="D2254" s="19" t="s">
        <v>8328</v>
      </c>
      <c r="E2254" s="19" t="str">
        <f t="shared" si="385"/>
        <v>Aug</v>
      </c>
      <c r="F2254" s="19">
        <v>4</v>
      </c>
      <c r="G2254" s="40">
        <f t="shared" si="387"/>
        <v>33820</v>
      </c>
      <c r="H2254" s="19">
        <v>3</v>
      </c>
      <c r="I2254" s="19">
        <v>40932.43</v>
      </c>
      <c r="J2254" s="41">
        <v>40932.43</v>
      </c>
      <c r="K2254" s="19" t="s">
        <v>8302</v>
      </c>
      <c r="L2254" s="19" t="str">
        <v>tier - 1</v>
      </c>
      <c r="M2254" s="19" t="s">
        <v>8297</v>
      </c>
      <c r="N2254" s="19" t="str">
        <v>tier - 2</v>
      </c>
      <c r="O2254" s="19" t="s">
        <v>8299</v>
      </c>
      <c r="P2254" s="19" t="str">
        <v>R1013</v>
      </c>
      <c r="Q2254" s="19">
        <f ca="1" t="shared" si="388"/>
        <v>33</v>
      </c>
      <c r="R2254" s="29"/>
      <c r="U2254" s="19" t="s">
        <v>8296</v>
      </c>
      <c r="V2254" s="19" t="str">
        <f t="shared" ref="V2254:V2317" si="394">SUBSTITUTE(U2254,"?","Sep")</f>
        <v>Jul</v>
      </c>
      <c r="X2254" s="19">
        <f t="shared" ref="X2254:X2317" si="395">IF(B2243="?",ROUND(AVERAGE($B$2:$B$2355),0),B2243)</f>
        <v>1981</v>
      </c>
      <c r="AG2254" s="19" t="s">
        <v>7985</v>
      </c>
      <c r="AH2254" s="19" t="s">
        <v>8336</v>
      </c>
      <c r="AI2254" s="19" t="s">
        <v>8302</v>
      </c>
      <c r="AJ2254" s="19" t="s">
        <v>8298</v>
      </c>
      <c r="AK2254" s="19" t="str">
        <v>tier - 1</v>
      </c>
      <c r="AL2254" s="19" t="str">
        <v>tier - 3</v>
      </c>
      <c r="AT2254" s="19" t="s">
        <v>8330</v>
      </c>
      <c r="AU2254" s="19" t="str">
        <v>R1011</v>
      </c>
      <c r="BD2254" s="39">
        <v>1966</v>
      </c>
      <c r="BE2254" s="19" t="str">
        <f t="shared" si="390"/>
        <v>Aug</v>
      </c>
      <c r="BF2254" s="19">
        <v>12</v>
      </c>
      <c r="BG2254" s="40">
        <f t="shared" si="391"/>
        <v>24331</v>
      </c>
      <c r="BM2254" s="39">
        <v>1985</v>
      </c>
      <c r="BN2254" s="19" t="str">
        <f t="shared" si="392"/>
        <v>Nov</v>
      </c>
      <c r="BO2254" s="19">
        <v>3</v>
      </c>
      <c r="BP2254" s="40">
        <f t="shared" si="389"/>
        <v>31354</v>
      </c>
      <c r="BQ2254" s="19">
        <f ca="1" t="shared" si="393"/>
        <v>40</v>
      </c>
      <c r="BU2254" s="19">
        <v>40419.02</v>
      </c>
      <c r="BV2254" s="41">
        <v>40419.02</v>
      </c>
    </row>
    <row r="2255" spans="1:74">
      <c r="A2255" s="19" t="s">
        <v>8009</v>
      </c>
      <c r="B2255" s="39">
        <v>1979</v>
      </c>
      <c r="C2255" s="19">
        <f t="shared" si="386"/>
        <v>1979</v>
      </c>
      <c r="D2255" s="19" t="s">
        <v>8310</v>
      </c>
      <c r="E2255" s="19" t="str">
        <f t="shared" si="385"/>
        <v>Sep</v>
      </c>
      <c r="F2255" s="19">
        <v>16</v>
      </c>
      <c r="G2255" s="40">
        <f t="shared" si="387"/>
        <v>29114</v>
      </c>
      <c r="H2255" s="19">
        <v>3</v>
      </c>
      <c r="I2255" s="19">
        <v>40941.29</v>
      </c>
      <c r="J2255" s="41">
        <v>40941.29</v>
      </c>
      <c r="K2255" s="19" t="s">
        <v>8302</v>
      </c>
      <c r="L2255" s="19" t="str">
        <v>tier - 1</v>
      </c>
      <c r="M2255" s="19" t="s">
        <v>8297</v>
      </c>
      <c r="N2255" s="19" t="str">
        <v>tier - 2</v>
      </c>
      <c r="O2255" s="19" t="s">
        <v>8299</v>
      </c>
      <c r="P2255" s="19" t="str">
        <v>R1013</v>
      </c>
      <c r="Q2255" s="19">
        <f ca="1" t="shared" si="388"/>
        <v>46</v>
      </c>
      <c r="R2255" s="29"/>
      <c r="U2255" s="19" t="s">
        <v>8329</v>
      </c>
      <c r="V2255" s="19" t="str">
        <f t="shared" si="394"/>
        <v>Oct</v>
      </c>
      <c r="X2255" s="19">
        <f t="shared" si="395"/>
        <v>1981</v>
      </c>
      <c r="AG2255" s="19" t="s">
        <v>7989</v>
      </c>
      <c r="AH2255" s="19" t="s">
        <v>8336</v>
      </c>
      <c r="AI2255" s="19" t="s">
        <v>8302</v>
      </c>
      <c r="AJ2255" s="19" t="s">
        <v>8297</v>
      </c>
      <c r="AK2255" s="19" t="str">
        <v>tier - 1</v>
      </c>
      <c r="AL2255" s="19" t="str">
        <v>tier - 2</v>
      </c>
      <c r="AT2255" s="19" t="s">
        <v>8299</v>
      </c>
      <c r="AU2255" s="19" t="str">
        <v>R1013</v>
      </c>
      <c r="BD2255" s="39">
        <v>1985</v>
      </c>
      <c r="BE2255" s="19" t="str">
        <f t="shared" si="390"/>
        <v>Nov</v>
      </c>
      <c r="BF2255" s="19">
        <v>3</v>
      </c>
      <c r="BG2255" s="40">
        <f t="shared" si="391"/>
        <v>31354</v>
      </c>
      <c r="BM2255" s="39">
        <v>1975</v>
      </c>
      <c r="BN2255" s="19" t="str">
        <f t="shared" si="392"/>
        <v>Jul</v>
      </c>
      <c r="BO2255" s="19">
        <v>10</v>
      </c>
      <c r="BP2255" s="40">
        <f t="shared" si="389"/>
        <v>27585</v>
      </c>
      <c r="BQ2255" s="19">
        <f ca="1" t="shared" si="393"/>
        <v>50</v>
      </c>
      <c r="BU2255" s="19">
        <v>40590.55</v>
      </c>
      <c r="BV2255" s="41">
        <v>40590.55</v>
      </c>
    </row>
    <row r="2256" spans="1:74">
      <c r="A2256" s="19" t="s">
        <v>8012</v>
      </c>
      <c r="B2256" s="39">
        <v>1983</v>
      </c>
      <c r="C2256" s="19">
        <f t="shared" si="386"/>
        <v>1983</v>
      </c>
      <c r="D2256" s="19" t="s">
        <v>8310</v>
      </c>
      <c r="E2256" s="19" t="str">
        <f t="shared" si="385"/>
        <v>Sep</v>
      </c>
      <c r="F2256" s="19">
        <v>8</v>
      </c>
      <c r="G2256" s="40">
        <f t="shared" si="387"/>
        <v>30567</v>
      </c>
      <c r="H2256" s="19">
        <v>3</v>
      </c>
      <c r="I2256" s="19">
        <v>40961.29</v>
      </c>
      <c r="J2256" s="41">
        <v>40961.29</v>
      </c>
      <c r="K2256" s="19" t="s">
        <v>8302</v>
      </c>
      <c r="L2256" s="19" t="str">
        <v>tier - 1</v>
      </c>
      <c r="M2256" s="19" t="s">
        <v>8297</v>
      </c>
      <c r="N2256" s="19" t="str">
        <v>tier - 2</v>
      </c>
      <c r="O2256" s="19" t="s">
        <v>8330</v>
      </c>
      <c r="P2256" s="19" t="str">
        <v>R1011</v>
      </c>
      <c r="Q2256" s="19">
        <f ca="1" t="shared" si="388"/>
        <v>42</v>
      </c>
      <c r="R2256" s="29"/>
      <c r="U2256" s="19" t="s">
        <v>8303</v>
      </c>
      <c r="V2256" s="19" t="str">
        <f t="shared" si="394"/>
        <v>Jun</v>
      </c>
      <c r="X2256" s="19">
        <f t="shared" si="395"/>
        <v>1977</v>
      </c>
      <c r="AG2256" s="19" t="s">
        <v>7991</v>
      </c>
      <c r="AH2256" s="19" t="s">
        <v>8336</v>
      </c>
      <c r="AI2256" s="19" t="s">
        <v>8302</v>
      </c>
      <c r="AJ2256" s="19" t="s">
        <v>8298</v>
      </c>
      <c r="AK2256" s="19" t="str">
        <v>tier - 1</v>
      </c>
      <c r="AL2256" s="19" t="str">
        <v>tier - 3</v>
      </c>
      <c r="AT2256" s="19" t="s">
        <v>8315</v>
      </c>
      <c r="AU2256" s="19" t="str">
        <v>R1012</v>
      </c>
      <c r="BD2256" s="39">
        <v>1975</v>
      </c>
      <c r="BE2256" s="19" t="str">
        <f t="shared" si="390"/>
        <v>Jul</v>
      </c>
      <c r="BF2256" s="19">
        <v>10</v>
      </c>
      <c r="BG2256" s="40">
        <f t="shared" si="391"/>
        <v>27585</v>
      </c>
      <c r="BM2256" s="39">
        <v>1970</v>
      </c>
      <c r="BN2256" s="19" t="str">
        <f t="shared" si="392"/>
        <v>Sep</v>
      </c>
      <c r="BO2256" s="19">
        <v>25</v>
      </c>
      <c r="BP2256" s="40">
        <f t="shared" si="389"/>
        <v>25836</v>
      </c>
      <c r="BQ2256" s="19">
        <f ca="1" t="shared" si="393"/>
        <v>55</v>
      </c>
      <c r="BU2256" s="19">
        <v>40692.91</v>
      </c>
      <c r="BV2256" s="41">
        <v>40692.91</v>
      </c>
    </row>
    <row r="2257" spans="1:74">
      <c r="A2257" s="19" t="s">
        <v>8015</v>
      </c>
      <c r="B2257" s="39">
        <v>1974</v>
      </c>
      <c r="C2257" s="19">
        <f t="shared" si="386"/>
        <v>1974</v>
      </c>
      <c r="D2257" s="19" t="s">
        <v>8303</v>
      </c>
      <c r="E2257" s="19" t="str">
        <f t="shared" si="385"/>
        <v>Jun</v>
      </c>
      <c r="F2257" s="19">
        <v>5</v>
      </c>
      <c r="G2257" s="40">
        <f t="shared" si="387"/>
        <v>27185</v>
      </c>
      <c r="H2257" s="19">
        <v>0</v>
      </c>
      <c r="I2257" s="19">
        <v>40974.16</v>
      </c>
      <c r="J2257" s="41">
        <v>40974.16</v>
      </c>
      <c r="K2257" s="19" t="s">
        <v>8302</v>
      </c>
      <c r="L2257" s="19" t="str">
        <v>tier - 1</v>
      </c>
      <c r="M2257" s="19" t="s">
        <v>8297</v>
      </c>
      <c r="N2257" s="19" t="str">
        <v>tier - 2</v>
      </c>
      <c r="O2257" s="19" t="s">
        <v>8299</v>
      </c>
      <c r="P2257" s="19" t="str">
        <v>R1013</v>
      </c>
      <c r="Q2257" s="19">
        <f ca="1" t="shared" si="388"/>
        <v>51</v>
      </c>
      <c r="R2257" s="29"/>
      <c r="U2257" s="19" t="s">
        <v>8310</v>
      </c>
      <c r="V2257" s="19" t="str">
        <f t="shared" si="394"/>
        <v>Sep</v>
      </c>
      <c r="X2257" s="19">
        <f t="shared" si="395"/>
        <v>1962</v>
      </c>
      <c r="AG2257" s="19" t="s">
        <v>7994</v>
      </c>
      <c r="AH2257" s="19" t="s">
        <v>8336</v>
      </c>
      <c r="AI2257" s="19" t="s">
        <v>8302</v>
      </c>
      <c r="AJ2257" s="19" t="s">
        <v>8302</v>
      </c>
      <c r="AK2257" s="19" t="str">
        <v>tier - 1</v>
      </c>
      <c r="AL2257" s="19" t="str">
        <v>tier - 1</v>
      </c>
      <c r="AT2257" s="19" t="s">
        <v>8330</v>
      </c>
      <c r="AU2257" s="19" t="str">
        <v>R1011</v>
      </c>
      <c r="BD2257" s="39">
        <v>1970</v>
      </c>
      <c r="BE2257" s="19" t="str">
        <f t="shared" si="390"/>
        <v>Sep</v>
      </c>
      <c r="BF2257" s="19">
        <v>25</v>
      </c>
      <c r="BG2257" s="40">
        <f t="shared" si="391"/>
        <v>25836</v>
      </c>
      <c r="BM2257" s="39">
        <v>1976</v>
      </c>
      <c r="BN2257" s="19" t="str">
        <f t="shared" si="392"/>
        <v>Dec</v>
      </c>
      <c r="BO2257" s="19">
        <v>26</v>
      </c>
      <c r="BP2257" s="40">
        <f t="shared" si="389"/>
        <v>28120</v>
      </c>
      <c r="BQ2257" s="19">
        <f ca="1" t="shared" si="393"/>
        <v>48</v>
      </c>
      <c r="BU2257" s="19">
        <v>40720.55</v>
      </c>
      <c r="BV2257" s="41">
        <v>40720.55</v>
      </c>
    </row>
    <row r="2258" spans="1:74">
      <c r="A2258" s="19" t="s">
        <v>8018</v>
      </c>
      <c r="B2258" s="39">
        <v>1979</v>
      </c>
      <c r="C2258" s="19">
        <f t="shared" si="386"/>
        <v>1979</v>
      </c>
      <c r="D2258" s="19" t="s">
        <v>8329</v>
      </c>
      <c r="E2258" s="19" t="str">
        <f t="shared" si="385"/>
        <v>Oct</v>
      </c>
      <c r="F2258" s="19">
        <v>11</v>
      </c>
      <c r="G2258" s="40">
        <f t="shared" si="387"/>
        <v>29139</v>
      </c>
      <c r="H2258" s="19">
        <v>1</v>
      </c>
      <c r="I2258" s="19">
        <v>41034.22</v>
      </c>
      <c r="J2258" s="41">
        <v>41034.22</v>
      </c>
      <c r="K2258" s="19" t="s">
        <v>8302</v>
      </c>
      <c r="L2258" s="19" t="str">
        <v>tier - 1</v>
      </c>
      <c r="M2258" s="19" t="s">
        <v>8298</v>
      </c>
      <c r="N2258" s="19" t="str">
        <v>tier - 3</v>
      </c>
      <c r="O2258" s="19" t="s">
        <v>8341</v>
      </c>
      <c r="P2258" s="19" t="str">
        <v>R1017</v>
      </c>
      <c r="Q2258" s="19">
        <f ca="1" t="shared" si="388"/>
        <v>46</v>
      </c>
      <c r="R2258" s="29"/>
      <c r="U2258" s="19" t="s">
        <v>8328</v>
      </c>
      <c r="V2258" s="19" t="str">
        <f t="shared" si="394"/>
        <v>Aug</v>
      </c>
      <c r="X2258" s="19">
        <f t="shared" si="395"/>
        <v>1966</v>
      </c>
      <c r="AG2258" s="19" t="s">
        <v>7996</v>
      </c>
      <c r="AH2258" s="19" t="s">
        <v>8336</v>
      </c>
      <c r="AI2258" s="19" t="s">
        <v>8302</v>
      </c>
      <c r="AJ2258" s="19" t="s">
        <v>8298</v>
      </c>
      <c r="AK2258" s="19" t="str">
        <v>tier - 1</v>
      </c>
      <c r="AL2258" s="19" t="str">
        <v>tier - 3</v>
      </c>
      <c r="AT2258" s="19" t="s">
        <v>8315</v>
      </c>
      <c r="AU2258" s="19" t="str">
        <v>R1012</v>
      </c>
      <c r="BD2258" s="39">
        <v>1976</v>
      </c>
      <c r="BE2258" s="19" t="str">
        <f t="shared" si="390"/>
        <v>Dec</v>
      </c>
      <c r="BF2258" s="19">
        <v>26</v>
      </c>
      <c r="BG2258" s="40">
        <f t="shared" si="391"/>
        <v>28120</v>
      </c>
      <c r="BM2258" s="39">
        <v>1972</v>
      </c>
      <c r="BN2258" s="19" t="str">
        <f t="shared" si="392"/>
        <v>Jun</v>
      </c>
      <c r="BO2258" s="19">
        <v>10</v>
      </c>
      <c r="BP2258" s="40">
        <f t="shared" si="389"/>
        <v>26460</v>
      </c>
      <c r="BQ2258" s="19">
        <f ca="1" t="shared" si="393"/>
        <v>53</v>
      </c>
      <c r="BU2258" s="19">
        <v>40817.85</v>
      </c>
      <c r="BV2258" s="41">
        <v>40817.85</v>
      </c>
    </row>
    <row r="2259" spans="1:74">
      <c r="A2259" s="19" t="s">
        <v>8022</v>
      </c>
      <c r="B2259" s="39">
        <v>1972</v>
      </c>
      <c r="C2259" s="19">
        <f t="shared" si="386"/>
        <v>1972</v>
      </c>
      <c r="D2259" s="19" t="s">
        <v>8328</v>
      </c>
      <c r="E2259" s="19" t="str">
        <f t="shared" si="385"/>
        <v>Aug</v>
      </c>
      <c r="F2259" s="19">
        <v>12</v>
      </c>
      <c r="G2259" s="40">
        <f t="shared" si="387"/>
        <v>26523</v>
      </c>
      <c r="H2259" s="19">
        <v>0</v>
      </c>
      <c r="I2259" s="19">
        <v>41055.29</v>
      </c>
      <c r="J2259" s="41">
        <v>41055.29</v>
      </c>
      <c r="K2259" s="19" t="s">
        <v>8302</v>
      </c>
      <c r="L2259" s="19" t="str">
        <v>tier - 1</v>
      </c>
      <c r="M2259" s="19" t="s">
        <v>8297</v>
      </c>
      <c r="N2259" s="19" t="str">
        <v>tier - 2</v>
      </c>
      <c r="O2259" s="19" t="s">
        <v>8330</v>
      </c>
      <c r="P2259" s="19" t="str">
        <v>R1011</v>
      </c>
      <c r="Q2259" s="19">
        <f ca="1" t="shared" si="388"/>
        <v>53</v>
      </c>
      <c r="R2259" s="29"/>
      <c r="U2259" s="19" t="s">
        <v>8301</v>
      </c>
      <c r="V2259" s="19" t="str">
        <f t="shared" si="394"/>
        <v>Nov</v>
      </c>
      <c r="X2259" s="19">
        <f t="shared" si="395"/>
        <v>1985</v>
      </c>
      <c r="AG2259" s="19" t="s">
        <v>7999</v>
      </c>
      <c r="AH2259" s="19" t="s">
        <v>8336</v>
      </c>
      <c r="AI2259" s="19" t="s">
        <v>8302</v>
      </c>
      <c r="AJ2259" s="19" t="s">
        <v>8298</v>
      </c>
      <c r="AK2259" s="19" t="str">
        <v>tier - 1</v>
      </c>
      <c r="AL2259" s="19" t="str">
        <v>tier - 3</v>
      </c>
      <c r="AT2259" s="19" t="s">
        <v>8330</v>
      </c>
      <c r="AU2259" s="19" t="str">
        <v>R1011</v>
      </c>
      <c r="BD2259" s="39">
        <v>1972</v>
      </c>
      <c r="BE2259" s="19" t="str">
        <f t="shared" si="390"/>
        <v>Jun</v>
      </c>
      <c r="BF2259" s="19">
        <v>10</v>
      </c>
      <c r="BG2259" s="40">
        <f t="shared" si="391"/>
        <v>26460</v>
      </c>
      <c r="BM2259" s="39">
        <v>1999</v>
      </c>
      <c r="BN2259" s="19" t="str">
        <f t="shared" si="392"/>
        <v>Jul</v>
      </c>
      <c r="BO2259" s="19">
        <v>2</v>
      </c>
      <c r="BP2259" s="40">
        <f t="shared" si="389"/>
        <v>36343</v>
      </c>
      <c r="BQ2259" s="19">
        <f ca="1" t="shared" si="393"/>
        <v>26</v>
      </c>
      <c r="BU2259" s="19">
        <v>40904.2</v>
      </c>
      <c r="BV2259" s="41">
        <v>40904.2</v>
      </c>
    </row>
    <row r="2260" spans="1:74">
      <c r="A2260" s="19" t="s">
        <v>8025</v>
      </c>
      <c r="B2260" s="39">
        <v>1972</v>
      </c>
      <c r="C2260" s="19">
        <f t="shared" si="386"/>
        <v>1972</v>
      </c>
      <c r="D2260" s="19" t="s">
        <v>8310</v>
      </c>
      <c r="E2260" s="19" t="str">
        <f t="shared" si="385"/>
        <v>Sep</v>
      </c>
      <c r="F2260" s="19">
        <v>6</v>
      </c>
      <c r="G2260" s="40">
        <f t="shared" si="387"/>
        <v>26548</v>
      </c>
      <c r="H2260" s="19">
        <v>0</v>
      </c>
      <c r="I2260" s="19">
        <v>41097.16</v>
      </c>
      <c r="J2260" s="41">
        <v>41097.16</v>
      </c>
      <c r="K2260" s="19" t="s">
        <v>8302</v>
      </c>
      <c r="L2260" s="19" t="str">
        <v>tier - 1</v>
      </c>
      <c r="M2260" s="19" t="s">
        <v>8298</v>
      </c>
      <c r="N2260" s="19" t="str">
        <v>tier - 3</v>
      </c>
      <c r="O2260" s="19" t="s">
        <v>8333</v>
      </c>
      <c r="P2260" s="19" t="str">
        <v>R1016</v>
      </c>
      <c r="Q2260" s="19">
        <f ca="1" t="shared" si="388"/>
        <v>53</v>
      </c>
      <c r="R2260" s="29"/>
      <c r="U2260" s="19" t="s">
        <v>8296</v>
      </c>
      <c r="V2260" s="19" t="str">
        <f t="shared" si="394"/>
        <v>Jul</v>
      </c>
      <c r="X2260" s="19">
        <f t="shared" si="395"/>
        <v>1975</v>
      </c>
      <c r="AG2260" s="19" t="s">
        <v>8002</v>
      </c>
      <c r="AH2260" s="19" t="s">
        <v>8336</v>
      </c>
      <c r="AI2260" s="19" t="s">
        <v>8302</v>
      </c>
      <c r="AJ2260" s="19" t="s">
        <v>8302</v>
      </c>
      <c r="AK2260" s="19" t="str">
        <v>tier - 1</v>
      </c>
      <c r="AL2260" s="19" t="str">
        <v>tier - 1</v>
      </c>
      <c r="AT2260" s="19" t="s">
        <v>8337</v>
      </c>
      <c r="AU2260" s="19" t="str">
        <v>R1024</v>
      </c>
      <c r="BD2260" s="39">
        <v>1999</v>
      </c>
      <c r="BE2260" s="19" t="str">
        <f t="shared" si="390"/>
        <v>Jul</v>
      </c>
      <c r="BF2260" s="19">
        <v>2</v>
      </c>
      <c r="BG2260" s="40">
        <f t="shared" si="391"/>
        <v>36343</v>
      </c>
      <c r="BM2260" s="39">
        <v>1992</v>
      </c>
      <c r="BN2260" s="19" t="str">
        <f t="shared" si="392"/>
        <v>Aug</v>
      </c>
      <c r="BO2260" s="19">
        <v>4</v>
      </c>
      <c r="BP2260" s="40">
        <f t="shared" si="389"/>
        <v>33820</v>
      </c>
      <c r="BQ2260" s="19">
        <f ca="1" t="shared" si="393"/>
        <v>33</v>
      </c>
      <c r="BU2260" s="19">
        <v>40932.43</v>
      </c>
      <c r="BV2260" s="41">
        <v>40932.43</v>
      </c>
    </row>
    <row r="2261" spans="1:74">
      <c r="A2261" s="19" t="s">
        <v>8029</v>
      </c>
      <c r="B2261" s="39">
        <v>1969</v>
      </c>
      <c r="C2261" s="19">
        <f t="shared" si="386"/>
        <v>1969</v>
      </c>
      <c r="D2261" s="19" t="s">
        <v>8328</v>
      </c>
      <c r="E2261" s="19" t="str">
        <f t="shared" si="385"/>
        <v>Aug</v>
      </c>
      <c r="F2261" s="19">
        <v>8</v>
      </c>
      <c r="G2261" s="40">
        <f t="shared" si="387"/>
        <v>25423</v>
      </c>
      <c r="H2261" s="19">
        <v>0</v>
      </c>
      <c r="I2261" s="19">
        <v>41191.57</v>
      </c>
      <c r="J2261" s="41">
        <v>41191.57</v>
      </c>
      <c r="K2261" s="19" t="s">
        <v>8302</v>
      </c>
      <c r="L2261" s="19" t="str">
        <v>tier - 1</v>
      </c>
      <c r="M2261" s="19" t="s">
        <v>8297</v>
      </c>
      <c r="N2261" s="19" t="str">
        <v>tier - 2</v>
      </c>
      <c r="O2261" s="19" t="s">
        <v>8330</v>
      </c>
      <c r="P2261" s="19" t="str">
        <v>R1011</v>
      </c>
      <c r="Q2261" s="19">
        <f ca="1" t="shared" si="388"/>
        <v>56</v>
      </c>
      <c r="R2261" s="29"/>
      <c r="U2261" s="19" t="s">
        <v>8310</v>
      </c>
      <c r="V2261" s="19" t="str">
        <f t="shared" si="394"/>
        <v>Sep</v>
      </c>
      <c r="X2261" s="19">
        <f t="shared" si="395"/>
        <v>1970</v>
      </c>
      <c r="AG2261" s="19" t="s">
        <v>8006</v>
      </c>
      <c r="AH2261" s="19" t="s">
        <v>8336</v>
      </c>
      <c r="AI2261" s="19" t="s">
        <v>8302</v>
      </c>
      <c r="AJ2261" s="19" t="s">
        <v>8297</v>
      </c>
      <c r="AK2261" s="19" t="str">
        <v>tier - 1</v>
      </c>
      <c r="AL2261" s="19" t="str">
        <v>tier - 2</v>
      </c>
      <c r="AT2261" s="19" t="s">
        <v>8299</v>
      </c>
      <c r="AU2261" s="19" t="str">
        <v>R1013</v>
      </c>
      <c r="BD2261" s="39">
        <v>1992</v>
      </c>
      <c r="BE2261" s="19" t="str">
        <f t="shared" si="390"/>
        <v>Aug</v>
      </c>
      <c r="BF2261" s="19">
        <v>4</v>
      </c>
      <c r="BG2261" s="40">
        <f t="shared" si="391"/>
        <v>33820</v>
      </c>
      <c r="BM2261" s="39">
        <v>1979</v>
      </c>
      <c r="BN2261" s="19" t="str">
        <f t="shared" si="392"/>
        <v>Sep</v>
      </c>
      <c r="BO2261" s="19">
        <v>16</v>
      </c>
      <c r="BP2261" s="40">
        <f t="shared" si="389"/>
        <v>29114</v>
      </c>
      <c r="BQ2261" s="19">
        <f ca="1" t="shared" si="393"/>
        <v>46</v>
      </c>
      <c r="BU2261" s="19">
        <v>40941.29</v>
      </c>
      <c r="BV2261" s="41">
        <v>40941.29</v>
      </c>
    </row>
    <row r="2262" spans="1:74">
      <c r="A2262" s="19" t="s">
        <v>8031</v>
      </c>
      <c r="B2262" s="39">
        <v>1964</v>
      </c>
      <c r="C2262" s="19">
        <f t="shared" si="386"/>
        <v>1964</v>
      </c>
      <c r="D2262" s="19" t="s">
        <v>8303</v>
      </c>
      <c r="E2262" s="19" t="str">
        <f t="shared" si="385"/>
        <v>Jun</v>
      </c>
      <c r="F2262" s="19">
        <v>6</v>
      </c>
      <c r="G2262" s="40">
        <f t="shared" si="387"/>
        <v>23534</v>
      </c>
      <c r="H2262" s="19">
        <v>0</v>
      </c>
      <c r="I2262" s="19">
        <v>41250.39</v>
      </c>
      <c r="J2262" s="41">
        <v>41250.39</v>
      </c>
      <c r="K2262" s="19" t="s">
        <v>8302</v>
      </c>
      <c r="L2262" s="19" t="str">
        <v>tier - 1</v>
      </c>
      <c r="M2262" s="19" t="s">
        <v>8298</v>
      </c>
      <c r="N2262" s="19" t="str">
        <v>tier - 3</v>
      </c>
      <c r="O2262" s="19" t="s">
        <v>8330</v>
      </c>
      <c r="P2262" s="19" t="str">
        <v>R1011</v>
      </c>
      <c r="Q2262" s="19">
        <f ca="1" t="shared" si="388"/>
        <v>61</v>
      </c>
      <c r="R2262" s="29"/>
      <c r="U2262" s="19" t="s">
        <v>8326</v>
      </c>
      <c r="V2262" s="19" t="str">
        <f t="shared" si="394"/>
        <v>Dec</v>
      </c>
      <c r="X2262" s="19">
        <f t="shared" si="395"/>
        <v>1976</v>
      </c>
      <c r="AG2262" s="19" t="s">
        <v>8009</v>
      </c>
      <c r="AH2262" s="19" t="s">
        <v>8336</v>
      </c>
      <c r="AI2262" s="19" t="s">
        <v>8302</v>
      </c>
      <c r="AJ2262" s="19" t="s">
        <v>8297</v>
      </c>
      <c r="AK2262" s="19" t="str">
        <v>tier - 1</v>
      </c>
      <c r="AL2262" s="19" t="str">
        <v>tier - 2</v>
      </c>
      <c r="AT2262" s="19" t="s">
        <v>8299</v>
      </c>
      <c r="AU2262" s="19" t="str">
        <v>R1013</v>
      </c>
      <c r="BD2262" s="39">
        <v>1979</v>
      </c>
      <c r="BE2262" s="19" t="str">
        <f t="shared" si="390"/>
        <v>Sep</v>
      </c>
      <c r="BF2262" s="19">
        <v>16</v>
      </c>
      <c r="BG2262" s="40">
        <f t="shared" si="391"/>
        <v>29114</v>
      </c>
      <c r="BM2262" s="39">
        <v>1983</v>
      </c>
      <c r="BN2262" s="19" t="str">
        <f t="shared" si="392"/>
        <v>Sep</v>
      </c>
      <c r="BO2262" s="19">
        <v>8</v>
      </c>
      <c r="BP2262" s="40">
        <f t="shared" si="389"/>
        <v>30567</v>
      </c>
      <c r="BQ2262" s="19">
        <f ca="1" t="shared" si="393"/>
        <v>42</v>
      </c>
      <c r="BU2262" s="19">
        <v>40961.29</v>
      </c>
      <c r="BV2262" s="41">
        <v>40961.29</v>
      </c>
    </row>
    <row r="2263" spans="1:74">
      <c r="A2263" s="19" t="s">
        <v>8035</v>
      </c>
      <c r="B2263" s="39">
        <v>1977</v>
      </c>
      <c r="C2263" s="19">
        <f t="shared" si="386"/>
        <v>1977</v>
      </c>
      <c r="D2263" s="19" t="s">
        <v>8328</v>
      </c>
      <c r="E2263" s="19" t="str">
        <f t="shared" si="385"/>
        <v>Aug</v>
      </c>
      <c r="F2263" s="19">
        <v>27</v>
      </c>
      <c r="G2263" s="40">
        <f t="shared" si="387"/>
        <v>28364</v>
      </c>
      <c r="H2263" s="19">
        <v>2</v>
      </c>
      <c r="I2263" s="19">
        <v>41271.5</v>
      </c>
      <c r="J2263" s="41">
        <v>41271.5</v>
      </c>
      <c r="K2263" s="19" t="s">
        <v>8302</v>
      </c>
      <c r="L2263" s="19" t="str">
        <v>tier - 1</v>
      </c>
      <c r="M2263" s="19" t="s">
        <v>8297</v>
      </c>
      <c r="N2263" s="19" t="str">
        <v>tier - 2</v>
      </c>
      <c r="O2263" s="19" t="s">
        <v>8330</v>
      </c>
      <c r="P2263" s="19" t="str">
        <v>R1011</v>
      </c>
      <c r="Q2263" s="19">
        <f ca="1" t="shared" si="388"/>
        <v>48</v>
      </c>
      <c r="R2263" s="29"/>
      <c r="U2263" s="19" t="s">
        <v>8303</v>
      </c>
      <c r="V2263" s="19" t="str">
        <f t="shared" si="394"/>
        <v>Jun</v>
      </c>
      <c r="X2263" s="19">
        <f t="shared" si="395"/>
        <v>1972</v>
      </c>
      <c r="AG2263" s="19" t="s">
        <v>8012</v>
      </c>
      <c r="AH2263" s="19" t="s">
        <v>8336</v>
      </c>
      <c r="AI2263" s="19" t="s">
        <v>8302</v>
      </c>
      <c r="AJ2263" s="19" t="s">
        <v>8297</v>
      </c>
      <c r="AK2263" s="19" t="str">
        <v>tier - 1</v>
      </c>
      <c r="AL2263" s="19" t="str">
        <v>tier - 2</v>
      </c>
      <c r="AT2263" s="19" t="s">
        <v>8330</v>
      </c>
      <c r="AU2263" s="19" t="str">
        <v>R1011</v>
      </c>
      <c r="BD2263" s="39">
        <v>1983</v>
      </c>
      <c r="BE2263" s="19" t="str">
        <f t="shared" si="390"/>
        <v>Sep</v>
      </c>
      <c r="BF2263" s="19">
        <v>8</v>
      </c>
      <c r="BG2263" s="40">
        <f t="shared" si="391"/>
        <v>30567</v>
      </c>
      <c r="BM2263" s="39">
        <v>1974</v>
      </c>
      <c r="BN2263" s="19" t="str">
        <f t="shared" si="392"/>
        <v>Jun</v>
      </c>
      <c r="BO2263" s="19">
        <v>5</v>
      </c>
      <c r="BP2263" s="40">
        <f t="shared" si="389"/>
        <v>27185</v>
      </c>
      <c r="BQ2263" s="19">
        <f ca="1" t="shared" si="393"/>
        <v>51</v>
      </c>
      <c r="BU2263" s="19">
        <v>40974.16</v>
      </c>
      <c r="BV2263" s="41">
        <v>40974.16</v>
      </c>
    </row>
    <row r="2264" spans="1:74">
      <c r="A2264" s="19" t="s">
        <v>8039</v>
      </c>
      <c r="B2264" s="39">
        <v>1964</v>
      </c>
      <c r="C2264" s="19">
        <f t="shared" si="386"/>
        <v>1964</v>
      </c>
      <c r="D2264" s="19" t="s">
        <v>8329</v>
      </c>
      <c r="E2264" s="19" t="str">
        <f t="shared" si="385"/>
        <v>Oct</v>
      </c>
      <c r="F2264" s="19">
        <v>7</v>
      </c>
      <c r="G2264" s="40">
        <f t="shared" si="387"/>
        <v>23657</v>
      </c>
      <c r="H2264" s="19">
        <v>0</v>
      </c>
      <c r="I2264" s="19">
        <v>41331.79</v>
      </c>
      <c r="J2264" s="41">
        <v>41331.79</v>
      </c>
      <c r="K2264" s="19" t="s">
        <v>8302</v>
      </c>
      <c r="L2264" s="19" t="str">
        <v>tier - 1</v>
      </c>
      <c r="M2264" s="19" t="s">
        <v>8297</v>
      </c>
      <c r="N2264" s="19" t="str">
        <v>tier - 2</v>
      </c>
      <c r="O2264" s="19" t="s">
        <v>8330</v>
      </c>
      <c r="P2264" s="19" t="str">
        <v>R1011</v>
      </c>
      <c r="Q2264" s="19">
        <f ca="1" t="shared" si="388"/>
        <v>61</v>
      </c>
      <c r="R2264" s="29"/>
      <c r="U2264" s="19" t="s">
        <v>8296</v>
      </c>
      <c r="V2264" s="19" t="str">
        <f t="shared" si="394"/>
        <v>Jul</v>
      </c>
      <c r="X2264" s="19">
        <f t="shared" si="395"/>
        <v>1999</v>
      </c>
      <c r="AG2264" s="19" t="s">
        <v>8015</v>
      </c>
      <c r="AH2264" s="19" t="s">
        <v>8336</v>
      </c>
      <c r="AI2264" s="19" t="s">
        <v>8302</v>
      </c>
      <c r="AJ2264" s="19" t="s">
        <v>8297</v>
      </c>
      <c r="AK2264" s="19" t="str">
        <v>tier - 1</v>
      </c>
      <c r="AL2264" s="19" t="str">
        <v>tier - 2</v>
      </c>
      <c r="AT2264" s="19" t="s">
        <v>8299</v>
      </c>
      <c r="AU2264" s="19" t="str">
        <v>R1013</v>
      </c>
      <c r="BD2264" s="39">
        <v>1974</v>
      </c>
      <c r="BE2264" s="19" t="str">
        <f t="shared" si="390"/>
        <v>Jun</v>
      </c>
      <c r="BF2264" s="19">
        <v>5</v>
      </c>
      <c r="BG2264" s="40">
        <f t="shared" si="391"/>
        <v>27185</v>
      </c>
      <c r="BM2264" s="39">
        <v>1979</v>
      </c>
      <c r="BN2264" s="19" t="str">
        <f t="shared" si="392"/>
        <v>Oct</v>
      </c>
      <c r="BO2264" s="19">
        <v>11</v>
      </c>
      <c r="BP2264" s="40">
        <f t="shared" si="389"/>
        <v>29139</v>
      </c>
      <c r="BQ2264" s="19">
        <f ca="1" t="shared" si="393"/>
        <v>46</v>
      </c>
      <c r="BU2264" s="19">
        <v>41034.22</v>
      </c>
      <c r="BV2264" s="41">
        <v>41034.22</v>
      </c>
    </row>
    <row r="2265" spans="1:74">
      <c r="A2265" s="19" t="s">
        <v>8043</v>
      </c>
      <c r="B2265" s="39">
        <v>1971</v>
      </c>
      <c r="C2265" s="19">
        <f t="shared" si="386"/>
        <v>1971</v>
      </c>
      <c r="D2265" s="19" t="s">
        <v>8329</v>
      </c>
      <c r="E2265" s="19" t="str">
        <f t="shared" si="385"/>
        <v>Oct</v>
      </c>
      <c r="F2265" s="19">
        <v>16</v>
      </c>
      <c r="G2265" s="40">
        <f t="shared" si="387"/>
        <v>26222</v>
      </c>
      <c r="H2265" s="19">
        <v>0</v>
      </c>
      <c r="I2265" s="19">
        <v>41351.88</v>
      </c>
      <c r="J2265" s="41">
        <v>41351.88</v>
      </c>
      <c r="K2265" s="19" t="s">
        <v>8302</v>
      </c>
      <c r="L2265" s="19" t="str">
        <v>tier - 1</v>
      </c>
      <c r="M2265" s="19" t="s">
        <v>8297</v>
      </c>
      <c r="N2265" s="19" t="str">
        <v>tier - 2</v>
      </c>
      <c r="O2265" s="19" t="s">
        <v>8330</v>
      </c>
      <c r="P2265" s="19" t="str">
        <v>R1011</v>
      </c>
      <c r="Q2265" s="19">
        <f ca="1" t="shared" si="388"/>
        <v>54</v>
      </c>
      <c r="R2265" s="29"/>
      <c r="U2265" s="19" t="s">
        <v>8328</v>
      </c>
      <c r="V2265" s="19" t="str">
        <f t="shared" si="394"/>
        <v>Aug</v>
      </c>
      <c r="X2265" s="19">
        <f t="shared" si="395"/>
        <v>1992</v>
      </c>
      <c r="AG2265" s="19" t="s">
        <v>8018</v>
      </c>
      <c r="AH2265" s="19" t="s">
        <v>8336</v>
      </c>
      <c r="AI2265" s="19" t="s">
        <v>8302</v>
      </c>
      <c r="AJ2265" s="19" t="s">
        <v>8298</v>
      </c>
      <c r="AK2265" s="19" t="str">
        <v>tier - 1</v>
      </c>
      <c r="AL2265" s="19" t="str">
        <v>tier - 3</v>
      </c>
      <c r="AT2265" s="19" t="s">
        <v>8341</v>
      </c>
      <c r="AU2265" s="19" t="str">
        <v>R1017</v>
      </c>
      <c r="BD2265" s="39">
        <v>1979</v>
      </c>
      <c r="BE2265" s="19" t="str">
        <f t="shared" si="390"/>
        <v>Oct</v>
      </c>
      <c r="BF2265" s="19">
        <v>11</v>
      </c>
      <c r="BG2265" s="40">
        <f t="shared" si="391"/>
        <v>29139</v>
      </c>
      <c r="BM2265" s="39">
        <v>1972</v>
      </c>
      <c r="BN2265" s="19" t="str">
        <f t="shared" si="392"/>
        <v>Aug</v>
      </c>
      <c r="BO2265" s="19">
        <v>12</v>
      </c>
      <c r="BP2265" s="40">
        <f t="shared" si="389"/>
        <v>26523</v>
      </c>
      <c r="BQ2265" s="19">
        <f ca="1" t="shared" si="393"/>
        <v>53</v>
      </c>
      <c r="BU2265" s="19">
        <v>41055.29</v>
      </c>
      <c r="BV2265" s="41">
        <v>41055.29</v>
      </c>
    </row>
    <row r="2266" spans="1:74">
      <c r="A2266" s="19" t="s">
        <v>8046</v>
      </c>
      <c r="B2266" s="39">
        <v>1967</v>
      </c>
      <c r="C2266" s="19">
        <f t="shared" si="386"/>
        <v>1967</v>
      </c>
      <c r="D2266" s="19" t="s">
        <v>8326</v>
      </c>
      <c r="E2266" s="19" t="str">
        <f t="shared" si="385"/>
        <v>Dec</v>
      </c>
      <c r="F2266" s="19">
        <v>22</v>
      </c>
      <c r="G2266" s="40">
        <f t="shared" si="387"/>
        <v>24828</v>
      </c>
      <c r="H2266" s="19">
        <v>0</v>
      </c>
      <c r="I2266" s="19">
        <v>41505.15</v>
      </c>
      <c r="J2266" s="41">
        <v>41505.15</v>
      </c>
      <c r="K2266" s="19" t="s">
        <v>8302</v>
      </c>
      <c r="L2266" s="19" t="str">
        <v>tier - 1</v>
      </c>
      <c r="M2266" s="19" t="s">
        <v>8297</v>
      </c>
      <c r="N2266" s="19" t="str">
        <v>tier - 2</v>
      </c>
      <c r="O2266" s="19" t="s">
        <v>8330</v>
      </c>
      <c r="P2266" s="19" t="str">
        <v>R1011</v>
      </c>
      <c r="Q2266" s="19">
        <f ca="1" t="shared" si="388"/>
        <v>57</v>
      </c>
      <c r="R2266" s="29"/>
      <c r="U2266" s="19" t="s">
        <v>8310</v>
      </c>
      <c r="V2266" s="19" t="str">
        <f t="shared" si="394"/>
        <v>Sep</v>
      </c>
      <c r="X2266" s="19">
        <f t="shared" si="395"/>
        <v>1979</v>
      </c>
      <c r="AG2266" s="19" t="s">
        <v>8022</v>
      </c>
      <c r="AH2266" s="19" t="s">
        <v>8336</v>
      </c>
      <c r="AI2266" s="19" t="s">
        <v>8302</v>
      </c>
      <c r="AJ2266" s="19" t="s">
        <v>8297</v>
      </c>
      <c r="AK2266" s="19" t="str">
        <v>tier - 1</v>
      </c>
      <c r="AL2266" s="19" t="str">
        <v>tier - 2</v>
      </c>
      <c r="AT2266" s="19" t="s">
        <v>8330</v>
      </c>
      <c r="AU2266" s="19" t="str">
        <v>R1011</v>
      </c>
      <c r="BD2266" s="39">
        <v>1972</v>
      </c>
      <c r="BE2266" s="19" t="str">
        <f t="shared" si="390"/>
        <v>Aug</v>
      </c>
      <c r="BF2266" s="19">
        <v>12</v>
      </c>
      <c r="BG2266" s="40">
        <f t="shared" si="391"/>
        <v>26523</v>
      </c>
      <c r="BM2266" s="39">
        <v>1972</v>
      </c>
      <c r="BN2266" s="19" t="str">
        <f t="shared" si="392"/>
        <v>Sep</v>
      </c>
      <c r="BO2266" s="19">
        <v>6</v>
      </c>
      <c r="BP2266" s="40">
        <f t="shared" si="389"/>
        <v>26548</v>
      </c>
      <c r="BQ2266" s="19">
        <f ca="1" t="shared" si="393"/>
        <v>53</v>
      </c>
      <c r="BU2266" s="19">
        <v>41097.16</v>
      </c>
      <c r="BV2266" s="41">
        <v>41097.16</v>
      </c>
    </row>
    <row r="2267" spans="1:74">
      <c r="A2267" s="19" t="s">
        <v>8049</v>
      </c>
      <c r="B2267" s="39">
        <v>1974</v>
      </c>
      <c r="C2267" s="19">
        <f t="shared" si="386"/>
        <v>1974</v>
      </c>
      <c r="D2267" s="19" t="s">
        <v>8301</v>
      </c>
      <c r="E2267" s="19" t="str">
        <f t="shared" si="385"/>
        <v>Nov</v>
      </c>
      <c r="F2267" s="19">
        <v>24</v>
      </c>
      <c r="G2267" s="40">
        <f t="shared" si="387"/>
        <v>27357</v>
      </c>
      <c r="H2267" s="19">
        <v>0</v>
      </c>
      <c r="I2267" s="19">
        <v>41636.2</v>
      </c>
      <c r="J2267" s="41">
        <v>41636.2</v>
      </c>
      <c r="K2267" s="19" t="s">
        <v>8302</v>
      </c>
      <c r="L2267" s="19" t="str">
        <v>tier - 1</v>
      </c>
      <c r="M2267" s="19" t="s">
        <v>8302</v>
      </c>
      <c r="N2267" s="19" t="str">
        <v>tier - 1</v>
      </c>
      <c r="O2267" s="19" t="s">
        <v>8330</v>
      </c>
      <c r="P2267" s="19" t="str">
        <v>R1011</v>
      </c>
      <c r="Q2267" s="19">
        <f ca="1" t="shared" si="388"/>
        <v>50</v>
      </c>
      <c r="R2267" s="29"/>
      <c r="U2267" s="19" t="s">
        <v>8310</v>
      </c>
      <c r="V2267" s="19" t="str">
        <f t="shared" si="394"/>
        <v>Sep</v>
      </c>
      <c r="X2267" s="19">
        <f t="shared" si="395"/>
        <v>1983</v>
      </c>
      <c r="AG2267" s="19" t="s">
        <v>8025</v>
      </c>
      <c r="AH2267" s="19" t="s">
        <v>8336</v>
      </c>
      <c r="AI2267" s="19" t="s">
        <v>8302</v>
      </c>
      <c r="AJ2267" s="19" t="s">
        <v>8298</v>
      </c>
      <c r="AK2267" s="19" t="str">
        <v>tier - 1</v>
      </c>
      <c r="AL2267" s="19" t="str">
        <v>tier - 3</v>
      </c>
      <c r="AT2267" s="19" t="s">
        <v>8333</v>
      </c>
      <c r="AU2267" s="19" t="str">
        <v>R1016</v>
      </c>
      <c r="BD2267" s="39">
        <v>1972</v>
      </c>
      <c r="BE2267" s="19" t="str">
        <f t="shared" si="390"/>
        <v>Sep</v>
      </c>
      <c r="BF2267" s="19">
        <v>6</v>
      </c>
      <c r="BG2267" s="40">
        <f t="shared" si="391"/>
        <v>26548</v>
      </c>
      <c r="BM2267" s="39">
        <v>1969</v>
      </c>
      <c r="BN2267" s="19" t="str">
        <f t="shared" si="392"/>
        <v>Aug</v>
      </c>
      <c r="BO2267" s="19">
        <v>8</v>
      </c>
      <c r="BP2267" s="40">
        <f t="shared" si="389"/>
        <v>25423</v>
      </c>
      <c r="BQ2267" s="19">
        <f ca="1" t="shared" si="393"/>
        <v>56</v>
      </c>
      <c r="BU2267" s="19">
        <v>41191.57</v>
      </c>
      <c r="BV2267" s="41">
        <v>41191.57</v>
      </c>
    </row>
    <row r="2268" spans="1:74">
      <c r="A2268" s="19" t="s">
        <v>8052</v>
      </c>
      <c r="B2268" s="39">
        <v>1976</v>
      </c>
      <c r="C2268" s="19">
        <f t="shared" si="386"/>
        <v>1976</v>
      </c>
      <c r="D2268" s="19" t="s">
        <v>8329</v>
      </c>
      <c r="E2268" s="19" t="str">
        <f t="shared" si="385"/>
        <v>Oct</v>
      </c>
      <c r="F2268" s="19">
        <v>29</v>
      </c>
      <c r="G2268" s="40">
        <f t="shared" si="387"/>
        <v>28062</v>
      </c>
      <c r="H2268" s="19">
        <v>1</v>
      </c>
      <c r="I2268" s="19">
        <v>41661.6</v>
      </c>
      <c r="J2268" s="41">
        <v>41661.6</v>
      </c>
      <c r="K2268" s="19" t="s">
        <v>8302</v>
      </c>
      <c r="L2268" s="19" t="str">
        <v>tier - 1</v>
      </c>
      <c r="M2268" s="19" t="s">
        <v>8298</v>
      </c>
      <c r="N2268" s="19" t="str">
        <v>tier - 3</v>
      </c>
      <c r="O2268" s="19" t="s">
        <v>8330</v>
      </c>
      <c r="P2268" s="19" t="str">
        <v>R1011</v>
      </c>
      <c r="Q2268" s="19">
        <f ca="1" t="shared" si="388"/>
        <v>49</v>
      </c>
      <c r="R2268" s="29"/>
      <c r="U2268" s="19" t="s">
        <v>8303</v>
      </c>
      <c r="V2268" s="19" t="str">
        <f t="shared" si="394"/>
        <v>Jun</v>
      </c>
      <c r="X2268" s="19">
        <f t="shared" si="395"/>
        <v>1974</v>
      </c>
      <c r="AG2268" s="19" t="s">
        <v>8029</v>
      </c>
      <c r="AH2268" s="19" t="s">
        <v>8336</v>
      </c>
      <c r="AI2268" s="19" t="s">
        <v>8302</v>
      </c>
      <c r="AJ2268" s="19" t="s">
        <v>8297</v>
      </c>
      <c r="AK2268" s="19" t="str">
        <v>tier - 1</v>
      </c>
      <c r="AL2268" s="19" t="str">
        <v>tier - 2</v>
      </c>
      <c r="AT2268" s="19" t="s">
        <v>8330</v>
      </c>
      <c r="AU2268" s="19" t="str">
        <v>R1011</v>
      </c>
      <c r="BD2268" s="39">
        <v>1969</v>
      </c>
      <c r="BE2268" s="19" t="str">
        <f t="shared" si="390"/>
        <v>Aug</v>
      </c>
      <c r="BF2268" s="19">
        <v>8</v>
      </c>
      <c r="BG2268" s="40">
        <f t="shared" si="391"/>
        <v>25423</v>
      </c>
      <c r="BM2268" s="39">
        <v>1964</v>
      </c>
      <c r="BN2268" s="19" t="str">
        <f t="shared" si="392"/>
        <v>Jun</v>
      </c>
      <c r="BO2268" s="19">
        <v>6</v>
      </c>
      <c r="BP2268" s="40">
        <f t="shared" si="389"/>
        <v>23534</v>
      </c>
      <c r="BQ2268" s="19">
        <f ca="1" t="shared" si="393"/>
        <v>61</v>
      </c>
      <c r="BU2268" s="19">
        <v>41250.39</v>
      </c>
      <c r="BV2268" s="41">
        <v>41250.39</v>
      </c>
    </row>
    <row r="2269" spans="1:74">
      <c r="A2269" s="19" t="s">
        <v>8055</v>
      </c>
      <c r="B2269" s="39">
        <v>1975</v>
      </c>
      <c r="C2269" s="19">
        <f t="shared" si="386"/>
        <v>1975</v>
      </c>
      <c r="D2269" s="19" t="s">
        <v>8301</v>
      </c>
      <c r="E2269" s="19" t="str">
        <f t="shared" si="385"/>
        <v>Nov</v>
      </c>
      <c r="F2269" s="19">
        <v>14</v>
      </c>
      <c r="G2269" s="40">
        <f t="shared" si="387"/>
        <v>27712</v>
      </c>
      <c r="H2269" s="19">
        <v>0</v>
      </c>
      <c r="I2269" s="19">
        <v>41676.08</v>
      </c>
      <c r="J2269" s="41">
        <v>41676.08</v>
      </c>
      <c r="K2269" s="19" t="s">
        <v>8302</v>
      </c>
      <c r="L2269" s="19" t="str">
        <v>tier - 1</v>
      </c>
      <c r="M2269" s="19" t="s">
        <v>8297</v>
      </c>
      <c r="N2269" s="19" t="str">
        <v>tier - 2</v>
      </c>
      <c r="O2269" s="19" t="s">
        <v>8299</v>
      </c>
      <c r="P2269" s="19" t="str">
        <v>R1013</v>
      </c>
      <c r="Q2269" s="19">
        <f ca="1" t="shared" si="388"/>
        <v>49</v>
      </c>
      <c r="R2269" s="29"/>
      <c r="U2269" s="19" t="s">
        <v>8329</v>
      </c>
      <c r="V2269" s="19" t="str">
        <f t="shared" si="394"/>
        <v>Oct</v>
      </c>
      <c r="X2269" s="19">
        <f t="shared" si="395"/>
        <v>1979</v>
      </c>
      <c r="AG2269" s="19" t="s">
        <v>8031</v>
      </c>
      <c r="AH2269" s="19" t="s">
        <v>8336</v>
      </c>
      <c r="AI2269" s="19" t="s">
        <v>8302</v>
      </c>
      <c r="AJ2269" s="19" t="s">
        <v>8298</v>
      </c>
      <c r="AK2269" s="19" t="str">
        <v>tier - 1</v>
      </c>
      <c r="AL2269" s="19" t="str">
        <v>tier - 3</v>
      </c>
      <c r="AT2269" s="19" t="s">
        <v>8330</v>
      </c>
      <c r="AU2269" s="19" t="str">
        <v>R1011</v>
      </c>
      <c r="BD2269" s="39">
        <v>1964</v>
      </c>
      <c r="BE2269" s="19" t="str">
        <f t="shared" si="390"/>
        <v>Jun</v>
      </c>
      <c r="BF2269" s="19">
        <v>6</v>
      </c>
      <c r="BG2269" s="40">
        <f t="shared" si="391"/>
        <v>23534</v>
      </c>
      <c r="BM2269" s="39">
        <v>1977</v>
      </c>
      <c r="BN2269" s="19" t="str">
        <f t="shared" si="392"/>
        <v>Aug</v>
      </c>
      <c r="BO2269" s="19">
        <v>27</v>
      </c>
      <c r="BP2269" s="40">
        <f t="shared" si="389"/>
        <v>28364</v>
      </c>
      <c r="BQ2269" s="19">
        <f ca="1" t="shared" si="393"/>
        <v>48</v>
      </c>
      <c r="BU2269" s="19">
        <v>41271.5</v>
      </c>
      <c r="BV2269" s="41">
        <v>41271.5</v>
      </c>
    </row>
    <row r="2270" spans="1:74">
      <c r="A2270" s="19" t="s">
        <v>8059</v>
      </c>
      <c r="B2270" s="39">
        <v>1975</v>
      </c>
      <c r="C2270" s="19">
        <f t="shared" si="386"/>
        <v>1975</v>
      </c>
      <c r="D2270" s="19" t="s">
        <v>8310</v>
      </c>
      <c r="E2270" s="19" t="str">
        <f t="shared" si="385"/>
        <v>Sep</v>
      </c>
      <c r="F2270" s="19">
        <v>29</v>
      </c>
      <c r="G2270" s="40">
        <f t="shared" si="387"/>
        <v>27666</v>
      </c>
      <c r="H2270" s="19">
        <v>1</v>
      </c>
      <c r="I2270" s="19">
        <v>41681.86</v>
      </c>
      <c r="J2270" s="41">
        <v>41681.86</v>
      </c>
      <c r="K2270" s="19" t="s">
        <v>8302</v>
      </c>
      <c r="L2270" s="19" t="str">
        <v>tier - 1</v>
      </c>
      <c r="M2270" s="19" t="s">
        <v>8302</v>
      </c>
      <c r="N2270" s="19" t="str">
        <v>tier - 1</v>
      </c>
      <c r="O2270" s="19" t="s">
        <v>8330</v>
      </c>
      <c r="P2270" s="19" t="str">
        <v>R1011</v>
      </c>
      <c r="Q2270" s="19">
        <f ca="1" t="shared" si="388"/>
        <v>50</v>
      </c>
      <c r="R2270" s="29"/>
      <c r="U2270" s="19" t="s">
        <v>8328</v>
      </c>
      <c r="V2270" s="19" t="str">
        <f t="shared" si="394"/>
        <v>Aug</v>
      </c>
      <c r="X2270" s="19">
        <f t="shared" si="395"/>
        <v>1972</v>
      </c>
      <c r="AG2270" s="19" t="s">
        <v>8035</v>
      </c>
      <c r="AH2270" s="19" t="s">
        <v>8336</v>
      </c>
      <c r="AI2270" s="19" t="s">
        <v>8302</v>
      </c>
      <c r="AJ2270" s="19" t="s">
        <v>8297</v>
      </c>
      <c r="AK2270" s="19" t="str">
        <v>tier - 1</v>
      </c>
      <c r="AL2270" s="19" t="str">
        <v>tier - 2</v>
      </c>
      <c r="AT2270" s="19" t="s">
        <v>8330</v>
      </c>
      <c r="AU2270" s="19" t="str">
        <v>R1011</v>
      </c>
      <c r="BD2270" s="39">
        <v>1977</v>
      </c>
      <c r="BE2270" s="19" t="str">
        <f t="shared" si="390"/>
        <v>Aug</v>
      </c>
      <c r="BF2270" s="19">
        <v>27</v>
      </c>
      <c r="BG2270" s="40">
        <f t="shared" si="391"/>
        <v>28364</v>
      </c>
      <c r="BM2270" s="39">
        <v>1964</v>
      </c>
      <c r="BN2270" s="19" t="str">
        <f t="shared" si="392"/>
        <v>Oct</v>
      </c>
      <c r="BO2270" s="19">
        <v>7</v>
      </c>
      <c r="BP2270" s="40">
        <f t="shared" si="389"/>
        <v>23657</v>
      </c>
      <c r="BQ2270" s="19">
        <f ca="1" t="shared" si="393"/>
        <v>61</v>
      </c>
      <c r="BU2270" s="19">
        <v>41331.79</v>
      </c>
      <c r="BV2270" s="41">
        <v>41331.79</v>
      </c>
    </row>
    <row r="2271" spans="1:74">
      <c r="A2271" s="19" t="s">
        <v>8061</v>
      </c>
      <c r="B2271" s="39">
        <v>1962</v>
      </c>
      <c r="C2271" s="19">
        <f t="shared" si="386"/>
        <v>1962</v>
      </c>
      <c r="D2271" s="19" t="s">
        <v>8310</v>
      </c>
      <c r="E2271" s="19" t="str">
        <f t="shared" si="385"/>
        <v>Sep</v>
      </c>
      <c r="F2271" s="19">
        <v>22</v>
      </c>
      <c r="G2271" s="40">
        <f t="shared" si="387"/>
        <v>22911</v>
      </c>
      <c r="H2271" s="19">
        <v>0</v>
      </c>
      <c r="I2271" s="19">
        <v>41794.63</v>
      </c>
      <c r="J2271" s="41">
        <v>41794.63</v>
      </c>
      <c r="K2271" s="19" t="s">
        <v>8302</v>
      </c>
      <c r="L2271" s="19" t="str">
        <v>tier - 1</v>
      </c>
      <c r="M2271" s="19" t="s">
        <v>8298</v>
      </c>
      <c r="N2271" s="19" t="str">
        <v>tier - 3</v>
      </c>
      <c r="O2271" s="19" t="s">
        <v>8330</v>
      </c>
      <c r="P2271" s="19" t="str">
        <v>R1011</v>
      </c>
      <c r="Q2271" s="19">
        <f ca="1" t="shared" si="388"/>
        <v>63</v>
      </c>
      <c r="R2271" s="29"/>
      <c r="U2271" s="19" t="s">
        <v>8310</v>
      </c>
      <c r="V2271" s="19" t="str">
        <f t="shared" si="394"/>
        <v>Sep</v>
      </c>
      <c r="X2271" s="19">
        <f t="shared" si="395"/>
        <v>1972</v>
      </c>
      <c r="AG2271" s="19" t="s">
        <v>8039</v>
      </c>
      <c r="AH2271" s="19" t="s">
        <v>8336</v>
      </c>
      <c r="AI2271" s="19" t="s">
        <v>8302</v>
      </c>
      <c r="AJ2271" s="19" t="s">
        <v>8297</v>
      </c>
      <c r="AK2271" s="19" t="str">
        <v>tier - 1</v>
      </c>
      <c r="AL2271" s="19" t="str">
        <v>tier - 2</v>
      </c>
      <c r="AT2271" s="19" t="s">
        <v>8330</v>
      </c>
      <c r="AU2271" s="19" t="str">
        <v>R1011</v>
      </c>
      <c r="BD2271" s="39">
        <v>1964</v>
      </c>
      <c r="BE2271" s="19" t="str">
        <f t="shared" si="390"/>
        <v>Oct</v>
      </c>
      <c r="BF2271" s="19">
        <v>7</v>
      </c>
      <c r="BG2271" s="40">
        <f t="shared" si="391"/>
        <v>23657</v>
      </c>
      <c r="BM2271" s="39">
        <v>1971</v>
      </c>
      <c r="BN2271" s="19" t="str">
        <f t="shared" si="392"/>
        <v>Oct</v>
      </c>
      <c r="BO2271" s="19">
        <v>16</v>
      </c>
      <c r="BP2271" s="40">
        <f t="shared" si="389"/>
        <v>26222</v>
      </c>
      <c r="BQ2271" s="19">
        <f ca="1" t="shared" si="393"/>
        <v>54</v>
      </c>
      <c r="BU2271" s="19">
        <v>41351.88</v>
      </c>
      <c r="BV2271" s="41">
        <v>41351.88</v>
      </c>
    </row>
    <row r="2272" spans="1:74">
      <c r="A2272" s="19" t="s">
        <v>8064</v>
      </c>
      <c r="B2272" s="39">
        <v>1966</v>
      </c>
      <c r="C2272" s="19">
        <f t="shared" si="386"/>
        <v>1966</v>
      </c>
      <c r="D2272" s="19" t="s">
        <v>8310</v>
      </c>
      <c r="E2272" s="19" t="str">
        <f t="shared" si="385"/>
        <v>Sep</v>
      </c>
      <c r="F2272" s="19">
        <v>21</v>
      </c>
      <c r="G2272" s="40">
        <f t="shared" si="387"/>
        <v>24371</v>
      </c>
      <c r="H2272" s="19">
        <v>0</v>
      </c>
      <c r="I2272" s="19">
        <v>41886.54</v>
      </c>
      <c r="J2272" s="41">
        <v>41886.54</v>
      </c>
      <c r="K2272" s="19" t="s">
        <v>8302</v>
      </c>
      <c r="L2272" s="19" t="str">
        <v>tier - 1</v>
      </c>
      <c r="M2272" s="19" t="s">
        <v>8298</v>
      </c>
      <c r="N2272" s="19" t="str">
        <v>tier - 3</v>
      </c>
      <c r="O2272" s="19" t="s">
        <v>8330</v>
      </c>
      <c r="P2272" s="19" t="str">
        <v>R1011</v>
      </c>
      <c r="Q2272" s="19">
        <f ca="1" t="shared" si="388"/>
        <v>59</v>
      </c>
      <c r="R2272" s="29"/>
      <c r="U2272" s="19" t="s">
        <v>8328</v>
      </c>
      <c r="V2272" s="19" t="str">
        <f t="shared" si="394"/>
        <v>Aug</v>
      </c>
      <c r="X2272" s="19">
        <f t="shared" si="395"/>
        <v>1969</v>
      </c>
      <c r="AG2272" s="19" t="s">
        <v>8043</v>
      </c>
      <c r="AH2272" s="19" t="s">
        <v>8336</v>
      </c>
      <c r="AI2272" s="19" t="s">
        <v>8302</v>
      </c>
      <c r="AJ2272" s="19" t="s">
        <v>8297</v>
      </c>
      <c r="AK2272" s="19" t="str">
        <v>tier - 1</v>
      </c>
      <c r="AL2272" s="19" t="str">
        <v>tier - 2</v>
      </c>
      <c r="AT2272" s="19" t="s">
        <v>8330</v>
      </c>
      <c r="AU2272" s="19" t="str">
        <v>R1011</v>
      </c>
      <c r="BD2272" s="39">
        <v>1971</v>
      </c>
      <c r="BE2272" s="19" t="str">
        <f t="shared" si="390"/>
        <v>Oct</v>
      </c>
      <c r="BF2272" s="19">
        <v>16</v>
      </c>
      <c r="BG2272" s="40">
        <f t="shared" si="391"/>
        <v>26222</v>
      </c>
      <c r="BM2272" s="39">
        <v>1967</v>
      </c>
      <c r="BN2272" s="19" t="str">
        <f t="shared" si="392"/>
        <v>Dec</v>
      </c>
      <c r="BO2272" s="19">
        <v>22</v>
      </c>
      <c r="BP2272" s="40">
        <f t="shared" si="389"/>
        <v>24828</v>
      </c>
      <c r="BQ2272" s="19">
        <f ca="1" t="shared" si="393"/>
        <v>57</v>
      </c>
      <c r="BU2272" s="19">
        <v>41505.15</v>
      </c>
      <c r="BV2272" s="41">
        <v>41505.15</v>
      </c>
    </row>
    <row r="2273" spans="1:74">
      <c r="A2273" s="19" t="s">
        <v>8067</v>
      </c>
      <c r="B2273" s="39">
        <v>1972</v>
      </c>
      <c r="C2273" s="19">
        <f t="shared" si="386"/>
        <v>1972</v>
      </c>
      <c r="D2273" s="19" t="s">
        <v>8303</v>
      </c>
      <c r="E2273" s="19" t="str">
        <f t="shared" si="385"/>
        <v>Jun</v>
      </c>
      <c r="F2273" s="19">
        <v>8</v>
      </c>
      <c r="G2273" s="40">
        <f t="shared" si="387"/>
        <v>26458</v>
      </c>
      <c r="H2273" s="19">
        <v>1</v>
      </c>
      <c r="I2273" s="19">
        <v>41919.1</v>
      </c>
      <c r="J2273" s="41">
        <v>41919.1</v>
      </c>
      <c r="K2273" s="19" t="s">
        <v>8302</v>
      </c>
      <c r="L2273" s="19" t="str">
        <v>tier - 1</v>
      </c>
      <c r="M2273" s="19" t="s">
        <v>8302</v>
      </c>
      <c r="N2273" s="19" t="str">
        <v>tier - 1</v>
      </c>
      <c r="O2273" s="19" t="s">
        <v>8333</v>
      </c>
      <c r="P2273" s="19" t="str">
        <v>R1016</v>
      </c>
      <c r="Q2273" s="19">
        <f ca="1" t="shared" si="388"/>
        <v>53</v>
      </c>
      <c r="R2273" s="29"/>
      <c r="U2273" s="19" t="s">
        <v>8303</v>
      </c>
      <c r="V2273" s="19" t="str">
        <f t="shared" si="394"/>
        <v>Jun</v>
      </c>
      <c r="X2273" s="19">
        <f t="shared" si="395"/>
        <v>1964</v>
      </c>
      <c r="AG2273" s="19" t="s">
        <v>8046</v>
      </c>
      <c r="AH2273" s="19" t="s">
        <v>8336</v>
      </c>
      <c r="AI2273" s="19" t="s">
        <v>8302</v>
      </c>
      <c r="AJ2273" s="19" t="s">
        <v>8297</v>
      </c>
      <c r="AK2273" s="19" t="str">
        <v>tier - 1</v>
      </c>
      <c r="AL2273" s="19" t="str">
        <v>tier - 2</v>
      </c>
      <c r="AT2273" s="19" t="s">
        <v>8330</v>
      </c>
      <c r="AU2273" s="19" t="str">
        <v>R1011</v>
      </c>
      <c r="BD2273" s="39">
        <v>1967</v>
      </c>
      <c r="BE2273" s="19" t="str">
        <f t="shared" si="390"/>
        <v>Dec</v>
      </c>
      <c r="BF2273" s="19">
        <v>22</v>
      </c>
      <c r="BG2273" s="40">
        <f t="shared" si="391"/>
        <v>24828</v>
      </c>
      <c r="BM2273" s="39">
        <v>1974</v>
      </c>
      <c r="BN2273" s="19" t="str">
        <f t="shared" si="392"/>
        <v>Nov</v>
      </c>
      <c r="BO2273" s="19">
        <v>24</v>
      </c>
      <c r="BP2273" s="40">
        <f t="shared" si="389"/>
        <v>27357</v>
      </c>
      <c r="BQ2273" s="19">
        <f ca="1" t="shared" si="393"/>
        <v>50</v>
      </c>
      <c r="BU2273" s="19">
        <v>41636.2</v>
      </c>
      <c r="BV2273" s="41">
        <v>41636.2</v>
      </c>
    </row>
    <row r="2274" spans="1:74">
      <c r="A2274" s="19" t="s">
        <v>8071</v>
      </c>
      <c r="B2274" s="39">
        <v>1984</v>
      </c>
      <c r="C2274" s="19">
        <f t="shared" si="386"/>
        <v>1984</v>
      </c>
      <c r="D2274" s="19" t="s">
        <v>8301</v>
      </c>
      <c r="E2274" s="19" t="str">
        <f t="shared" si="385"/>
        <v>Nov</v>
      </c>
      <c r="F2274" s="19">
        <v>10</v>
      </c>
      <c r="G2274" s="40">
        <f t="shared" si="387"/>
        <v>30996</v>
      </c>
      <c r="H2274" s="19">
        <v>3</v>
      </c>
      <c r="I2274" s="19">
        <v>41949.24</v>
      </c>
      <c r="J2274" s="41">
        <v>41949.24</v>
      </c>
      <c r="K2274" s="19" t="s">
        <v>8302</v>
      </c>
      <c r="L2274" s="19" t="str">
        <v>tier - 1</v>
      </c>
      <c r="M2274" s="19" t="s">
        <v>8302</v>
      </c>
      <c r="N2274" s="19" t="str">
        <v>tier - 1</v>
      </c>
      <c r="O2274" s="19" t="s">
        <v>8299</v>
      </c>
      <c r="P2274" s="19" t="str">
        <v>R1013</v>
      </c>
      <c r="Q2274" s="19">
        <f ca="1" t="shared" si="388"/>
        <v>40</v>
      </c>
      <c r="R2274" s="29"/>
      <c r="U2274" s="19" t="s">
        <v>8328</v>
      </c>
      <c r="V2274" s="19" t="str">
        <f t="shared" si="394"/>
        <v>Aug</v>
      </c>
      <c r="X2274" s="19">
        <f t="shared" si="395"/>
        <v>1977</v>
      </c>
      <c r="AG2274" s="19" t="s">
        <v>8049</v>
      </c>
      <c r="AH2274" s="19" t="s">
        <v>8336</v>
      </c>
      <c r="AI2274" s="19" t="s">
        <v>8302</v>
      </c>
      <c r="AJ2274" s="19" t="s">
        <v>8302</v>
      </c>
      <c r="AK2274" s="19" t="str">
        <v>tier - 1</v>
      </c>
      <c r="AL2274" s="19" t="str">
        <v>tier - 1</v>
      </c>
      <c r="AT2274" s="19" t="s">
        <v>8330</v>
      </c>
      <c r="AU2274" s="19" t="str">
        <v>R1011</v>
      </c>
      <c r="BD2274" s="39">
        <v>1974</v>
      </c>
      <c r="BE2274" s="19" t="str">
        <f t="shared" si="390"/>
        <v>Nov</v>
      </c>
      <c r="BF2274" s="19">
        <v>24</v>
      </c>
      <c r="BG2274" s="40">
        <f t="shared" si="391"/>
        <v>27357</v>
      </c>
      <c r="BM2274" s="39">
        <v>1976</v>
      </c>
      <c r="BN2274" s="19" t="str">
        <f t="shared" si="392"/>
        <v>Oct</v>
      </c>
      <c r="BO2274" s="19">
        <v>29</v>
      </c>
      <c r="BP2274" s="40">
        <f t="shared" si="389"/>
        <v>28062</v>
      </c>
      <c r="BQ2274" s="19">
        <f ca="1" t="shared" si="393"/>
        <v>49</v>
      </c>
      <c r="BU2274" s="19">
        <v>41661.6</v>
      </c>
      <c r="BV2274" s="41">
        <v>41661.6</v>
      </c>
    </row>
    <row r="2275" spans="1:74">
      <c r="A2275" s="19" t="s">
        <v>8074</v>
      </c>
      <c r="B2275" s="39">
        <v>1968</v>
      </c>
      <c r="C2275" s="19">
        <f t="shared" si="386"/>
        <v>1968</v>
      </c>
      <c r="D2275" s="19" t="s">
        <v>8326</v>
      </c>
      <c r="E2275" s="19" t="str">
        <f t="shared" si="385"/>
        <v>Dec</v>
      </c>
      <c r="F2275" s="19">
        <v>19</v>
      </c>
      <c r="G2275" s="40">
        <f t="shared" si="387"/>
        <v>25191</v>
      </c>
      <c r="H2275" s="19">
        <v>1</v>
      </c>
      <c r="I2275" s="19">
        <v>41999.52</v>
      </c>
      <c r="J2275" s="41">
        <v>41999.52</v>
      </c>
      <c r="K2275" s="19" t="s">
        <v>8302</v>
      </c>
      <c r="L2275" s="19" t="str">
        <v>tier - 1</v>
      </c>
      <c r="M2275" s="19" t="s">
        <v>8298</v>
      </c>
      <c r="N2275" s="19" t="str">
        <v>tier - 3</v>
      </c>
      <c r="O2275" s="19" t="s">
        <v>8299</v>
      </c>
      <c r="P2275" s="19" t="str">
        <v>R1013</v>
      </c>
      <c r="Q2275" s="19">
        <f ca="1" t="shared" si="388"/>
        <v>56</v>
      </c>
      <c r="R2275" s="29"/>
      <c r="U2275" s="19" t="s">
        <v>8329</v>
      </c>
      <c r="V2275" s="19" t="str">
        <f t="shared" si="394"/>
        <v>Oct</v>
      </c>
      <c r="X2275" s="19">
        <f t="shared" si="395"/>
        <v>1964</v>
      </c>
      <c r="AG2275" s="19" t="s">
        <v>8052</v>
      </c>
      <c r="AH2275" s="19" t="s">
        <v>8336</v>
      </c>
      <c r="AI2275" s="19" t="s">
        <v>8302</v>
      </c>
      <c r="AJ2275" s="19" t="s">
        <v>8298</v>
      </c>
      <c r="AK2275" s="19" t="str">
        <v>tier - 1</v>
      </c>
      <c r="AL2275" s="19" t="str">
        <v>tier - 3</v>
      </c>
      <c r="AT2275" s="19" t="s">
        <v>8330</v>
      </c>
      <c r="AU2275" s="19" t="str">
        <v>R1011</v>
      </c>
      <c r="BD2275" s="39">
        <v>1976</v>
      </c>
      <c r="BE2275" s="19" t="str">
        <f t="shared" si="390"/>
        <v>Oct</v>
      </c>
      <c r="BF2275" s="19">
        <v>29</v>
      </c>
      <c r="BG2275" s="40">
        <f t="shared" si="391"/>
        <v>28062</v>
      </c>
      <c r="BM2275" s="39">
        <v>1975</v>
      </c>
      <c r="BN2275" s="19" t="str">
        <f t="shared" si="392"/>
        <v>Nov</v>
      </c>
      <c r="BO2275" s="19">
        <v>14</v>
      </c>
      <c r="BP2275" s="40">
        <f t="shared" si="389"/>
        <v>27712</v>
      </c>
      <c r="BQ2275" s="19">
        <f ca="1" t="shared" si="393"/>
        <v>49</v>
      </c>
      <c r="BU2275" s="19">
        <v>41676.08</v>
      </c>
      <c r="BV2275" s="41">
        <v>41676.08</v>
      </c>
    </row>
    <row r="2276" spans="1:74">
      <c r="A2276" s="19" t="s">
        <v>8076</v>
      </c>
      <c r="B2276" s="39">
        <v>1976</v>
      </c>
      <c r="C2276" s="19">
        <f t="shared" si="386"/>
        <v>1976</v>
      </c>
      <c r="D2276" s="19" t="s">
        <v>8301</v>
      </c>
      <c r="E2276" s="19" t="str">
        <f t="shared" si="385"/>
        <v>Nov</v>
      </c>
      <c r="F2276" s="19">
        <v>28</v>
      </c>
      <c r="G2276" s="40">
        <f t="shared" si="387"/>
        <v>28092</v>
      </c>
      <c r="H2276" s="19">
        <v>0</v>
      </c>
      <c r="I2276" s="19">
        <v>42111.66</v>
      </c>
      <c r="J2276" s="41">
        <v>42111.66</v>
      </c>
      <c r="K2276" s="19" t="s">
        <v>8302</v>
      </c>
      <c r="L2276" s="19" t="str">
        <v>tier - 1</v>
      </c>
      <c r="M2276" s="19" t="s">
        <v>8302</v>
      </c>
      <c r="N2276" s="19" t="str">
        <v>tier - 1</v>
      </c>
      <c r="O2276" s="19" t="s">
        <v>8337</v>
      </c>
      <c r="P2276" s="19" t="str">
        <v>R1024</v>
      </c>
      <c r="Q2276" s="19">
        <f ca="1" t="shared" si="388"/>
        <v>48</v>
      </c>
      <c r="R2276" s="29"/>
      <c r="U2276" s="19" t="s">
        <v>8329</v>
      </c>
      <c r="V2276" s="19" t="str">
        <f t="shared" si="394"/>
        <v>Oct</v>
      </c>
      <c r="X2276" s="19">
        <f t="shared" si="395"/>
        <v>1971</v>
      </c>
      <c r="AG2276" s="19" t="s">
        <v>8055</v>
      </c>
      <c r="AH2276" s="19" t="s">
        <v>8336</v>
      </c>
      <c r="AI2276" s="19" t="s">
        <v>8302</v>
      </c>
      <c r="AJ2276" s="19" t="s">
        <v>8297</v>
      </c>
      <c r="AK2276" s="19" t="str">
        <v>tier - 1</v>
      </c>
      <c r="AL2276" s="19" t="str">
        <v>tier - 2</v>
      </c>
      <c r="AT2276" s="19" t="s">
        <v>8299</v>
      </c>
      <c r="AU2276" s="19" t="str">
        <v>R1013</v>
      </c>
      <c r="BD2276" s="39">
        <v>1975</v>
      </c>
      <c r="BE2276" s="19" t="str">
        <f t="shared" si="390"/>
        <v>Nov</v>
      </c>
      <c r="BF2276" s="19">
        <v>14</v>
      </c>
      <c r="BG2276" s="40">
        <f t="shared" si="391"/>
        <v>27712</v>
      </c>
      <c r="BM2276" s="39">
        <v>1975</v>
      </c>
      <c r="BN2276" s="19" t="str">
        <f t="shared" si="392"/>
        <v>Sep</v>
      </c>
      <c r="BO2276" s="19">
        <v>29</v>
      </c>
      <c r="BP2276" s="40">
        <f t="shared" si="389"/>
        <v>27666</v>
      </c>
      <c r="BQ2276" s="19">
        <f ca="1" t="shared" si="393"/>
        <v>50</v>
      </c>
      <c r="BU2276" s="19">
        <v>41681.86</v>
      </c>
      <c r="BV2276" s="41">
        <v>41681.86</v>
      </c>
    </row>
    <row r="2277" spans="1:74">
      <c r="A2277" s="19" t="s">
        <v>8080</v>
      </c>
      <c r="B2277" s="39">
        <v>1997</v>
      </c>
      <c r="C2277" s="19">
        <f t="shared" si="386"/>
        <v>1997</v>
      </c>
      <c r="D2277" s="19" t="s">
        <v>8326</v>
      </c>
      <c r="E2277" s="19" t="str">
        <f t="shared" si="385"/>
        <v>Dec</v>
      </c>
      <c r="F2277" s="19">
        <v>9</v>
      </c>
      <c r="G2277" s="40">
        <f t="shared" si="387"/>
        <v>35773</v>
      </c>
      <c r="H2277" s="19">
        <v>2</v>
      </c>
      <c r="I2277" s="19">
        <v>42112.24</v>
      </c>
      <c r="J2277" s="41">
        <v>42112.24</v>
      </c>
      <c r="K2277" s="19" t="s">
        <v>8302</v>
      </c>
      <c r="L2277" s="19" t="str">
        <v>tier - 1</v>
      </c>
      <c r="M2277" s="19" t="s">
        <v>8298</v>
      </c>
      <c r="N2277" s="19" t="str">
        <v>tier - 3</v>
      </c>
      <c r="O2277" s="19" t="s">
        <v>8299</v>
      </c>
      <c r="P2277" s="19" t="str">
        <v>R1013</v>
      </c>
      <c r="Q2277" s="19">
        <f ca="1" t="shared" si="388"/>
        <v>27</v>
      </c>
      <c r="R2277" s="29"/>
      <c r="U2277" s="19" t="s">
        <v>8326</v>
      </c>
      <c r="V2277" s="19" t="str">
        <f t="shared" si="394"/>
        <v>Dec</v>
      </c>
      <c r="X2277" s="19">
        <f t="shared" si="395"/>
        <v>1967</v>
      </c>
      <c r="AG2277" s="19" t="s">
        <v>8059</v>
      </c>
      <c r="AH2277" s="19" t="s">
        <v>8336</v>
      </c>
      <c r="AI2277" s="19" t="s">
        <v>8302</v>
      </c>
      <c r="AJ2277" s="19" t="s">
        <v>8302</v>
      </c>
      <c r="AK2277" s="19" t="str">
        <v>tier - 1</v>
      </c>
      <c r="AL2277" s="19" t="str">
        <v>tier - 1</v>
      </c>
      <c r="AT2277" s="19" t="s">
        <v>8330</v>
      </c>
      <c r="AU2277" s="19" t="str">
        <v>R1011</v>
      </c>
      <c r="BD2277" s="39">
        <v>1975</v>
      </c>
      <c r="BE2277" s="19" t="str">
        <f t="shared" si="390"/>
        <v>Sep</v>
      </c>
      <c r="BF2277" s="19">
        <v>29</v>
      </c>
      <c r="BG2277" s="40">
        <f t="shared" si="391"/>
        <v>27666</v>
      </c>
      <c r="BM2277" s="39">
        <v>1962</v>
      </c>
      <c r="BN2277" s="19" t="str">
        <f t="shared" si="392"/>
        <v>Sep</v>
      </c>
      <c r="BO2277" s="19">
        <v>22</v>
      </c>
      <c r="BP2277" s="40">
        <f t="shared" si="389"/>
        <v>22911</v>
      </c>
      <c r="BQ2277" s="19">
        <f ca="1" t="shared" si="393"/>
        <v>63</v>
      </c>
      <c r="BU2277" s="19">
        <v>41794.63</v>
      </c>
      <c r="BV2277" s="41">
        <v>41794.63</v>
      </c>
    </row>
    <row r="2278" spans="1:74">
      <c r="A2278" s="19" t="s">
        <v>8084</v>
      </c>
      <c r="B2278" s="39">
        <v>1979</v>
      </c>
      <c r="C2278" s="19">
        <f t="shared" si="386"/>
        <v>1979</v>
      </c>
      <c r="D2278" s="19" t="s">
        <v>8296</v>
      </c>
      <c r="E2278" s="19" t="str">
        <f t="shared" si="385"/>
        <v>Jul</v>
      </c>
      <c r="F2278" s="19">
        <v>3</v>
      </c>
      <c r="G2278" s="40">
        <f t="shared" si="387"/>
        <v>29039</v>
      </c>
      <c r="H2278" s="19">
        <v>3</v>
      </c>
      <c r="I2278" s="19">
        <v>42124.52</v>
      </c>
      <c r="J2278" s="41">
        <v>42124.52</v>
      </c>
      <c r="K2278" s="19" t="s">
        <v>8302</v>
      </c>
      <c r="L2278" s="19" t="str">
        <v>tier - 1</v>
      </c>
      <c r="M2278" s="19" t="s">
        <v>8302</v>
      </c>
      <c r="N2278" s="19" t="str">
        <v>tier - 1</v>
      </c>
      <c r="O2278" s="19" t="s">
        <v>8299</v>
      </c>
      <c r="P2278" s="19" t="str">
        <v>R1013</v>
      </c>
      <c r="Q2278" s="19">
        <f ca="1" t="shared" si="388"/>
        <v>46</v>
      </c>
      <c r="R2278" s="29"/>
      <c r="U2278" s="19" t="s">
        <v>8301</v>
      </c>
      <c r="V2278" s="19" t="str">
        <f t="shared" si="394"/>
        <v>Nov</v>
      </c>
      <c r="X2278" s="19">
        <f t="shared" si="395"/>
        <v>1974</v>
      </c>
      <c r="AG2278" s="19" t="s">
        <v>8061</v>
      </c>
      <c r="AH2278" s="19" t="s">
        <v>8336</v>
      </c>
      <c r="AI2278" s="19" t="s">
        <v>8302</v>
      </c>
      <c r="AJ2278" s="19" t="s">
        <v>8298</v>
      </c>
      <c r="AK2278" s="19" t="str">
        <v>tier - 1</v>
      </c>
      <c r="AL2278" s="19" t="str">
        <v>tier - 3</v>
      </c>
      <c r="AT2278" s="19" t="s">
        <v>8330</v>
      </c>
      <c r="AU2278" s="19" t="str">
        <v>R1011</v>
      </c>
      <c r="BD2278" s="39">
        <v>1962</v>
      </c>
      <c r="BE2278" s="19" t="str">
        <f t="shared" si="390"/>
        <v>Sep</v>
      </c>
      <c r="BF2278" s="19">
        <v>22</v>
      </c>
      <c r="BG2278" s="40">
        <f t="shared" si="391"/>
        <v>22911</v>
      </c>
      <c r="BM2278" s="39">
        <v>1966</v>
      </c>
      <c r="BN2278" s="19" t="str">
        <f t="shared" si="392"/>
        <v>Sep</v>
      </c>
      <c r="BO2278" s="19">
        <v>21</v>
      </c>
      <c r="BP2278" s="40">
        <f t="shared" si="389"/>
        <v>24371</v>
      </c>
      <c r="BQ2278" s="19">
        <f ca="1" t="shared" si="393"/>
        <v>59</v>
      </c>
      <c r="BU2278" s="19">
        <v>41886.54</v>
      </c>
      <c r="BV2278" s="41">
        <v>41886.54</v>
      </c>
    </row>
    <row r="2279" spans="1:74">
      <c r="A2279" s="19" t="s">
        <v>8087</v>
      </c>
      <c r="B2279" s="39">
        <v>1973</v>
      </c>
      <c r="C2279" s="19">
        <f t="shared" si="386"/>
        <v>1973</v>
      </c>
      <c r="D2279" s="19" t="s">
        <v>8310</v>
      </c>
      <c r="E2279" s="19" t="str">
        <f t="shared" si="385"/>
        <v>Sep</v>
      </c>
      <c r="F2279" s="19">
        <v>18</v>
      </c>
      <c r="G2279" s="40">
        <f t="shared" si="387"/>
        <v>26925</v>
      </c>
      <c r="H2279" s="19">
        <v>0</v>
      </c>
      <c r="I2279" s="19">
        <v>42188.15</v>
      </c>
      <c r="J2279" s="41">
        <v>42188.15</v>
      </c>
      <c r="K2279" s="19" t="s">
        <v>8302</v>
      </c>
      <c r="L2279" s="19" t="str">
        <v>tier - 1</v>
      </c>
      <c r="M2279" s="19" t="s">
        <v>8302</v>
      </c>
      <c r="N2279" s="19" t="str">
        <v>tier - 1</v>
      </c>
      <c r="O2279" s="19" t="s">
        <v>8330</v>
      </c>
      <c r="P2279" s="19" t="str">
        <v>R1011</v>
      </c>
      <c r="Q2279" s="19">
        <f ca="1" t="shared" si="388"/>
        <v>52</v>
      </c>
      <c r="R2279" s="29"/>
      <c r="U2279" s="19" t="s">
        <v>8329</v>
      </c>
      <c r="V2279" s="19" t="str">
        <f t="shared" si="394"/>
        <v>Oct</v>
      </c>
      <c r="X2279" s="19">
        <f t="shared" si="395"/>
        <v>1976</v>
      </c>
      <c r="AG2279" s="19" t="s">
        <v>8064</v>
      </c>
      <c r="AH2279" s="19" t="s">
        <v>8336</v>
      </c>
      <c r="AI2279" s="19" t="s">
        <v>8302</v>
      </c>
      <c r="AJ2279" s="19" t="s">
        <v>8298</v>
      </c>
      <c r="AK2279" s="19" t="str">
        <v>tier - 1</v>
      </c>
      <c r="AL2279" s="19" t="str">
        <v>tier - 3</v>
      </c>
      <c r="AT2279" s="19" t="s">
        <v>8330</v>
      </c>
      <c r="AU2279" s="19" t="str">
        <v>R1011</v>
      </c>
      <c r="BD2279" s="39">
        <v>1966</v>
      </c>
      <c r="BE2279" s="19" t="str">
        <f t="shared" si="390"/>
        <v>Sep</v>
      </c>
      <c r="BF2279" s="19">
        <v>21</v>
      </c>
      <c r="BG2279" s="40">
        <f t="shared" si="391"/>
        <v>24371</v>
      </c>
      <c r="BM2279" s="39">
        <v>1972</v>
      </c>
      <c r="BN2279" s="19" t="str">
        <f t="shared" si="392"/>
        <v>Jun</v>
      </c>
      <c r="BO2279" s="19">
        <v>8</v>
      </c>
      <c r="BP2279" s="40">
        <f t="shared" si="389"/>
        <v>26458</v>
      </c>
      <c r="BQ2279" s="19">
        <f ca="1" t="shared" si="393"/>
        <v>53</v>
      </c>
      <c r="BU2279" s="19">
        <v>41919.1</v>
      </c>
      <c r="BV2279" s="41">
        <v>41919.1</v>
      </c>
    </row>
    <row r="2280" spans="1:74">
      <c r="A2280" s="19" t="s">
        <v>8090</v>
      </c>
      <c r="B2280" s="39">
        <v>1975</v>
      </c>
      <c r="C2280" s="19">
        <f t="shared" si="386"/>
        <v>1975</v>
      </c>
      <c r="D2280" s="19" t="s">
        <v>8328</v>
      </c>
      <c r="E2280" s="19" t="str">
        <f t="shared" si="385"/>
        <v>Aug</v>
      </c>
      <c r="F2280" s="19">
        <v>15</v>
      </c>
      <c r="G2280" s="40">
        <f t="shared" si="387"/>
        <v>27621</v>
      </c>
      <c r="H2280" s="19">
        <v>1</v>
      </c>
      <c r="I2280" s="19">
        <v>42211.14</v>
      </c>
      <c r="J2280" s="41">
        <v>42211.14</v>
      </c>
      <c r="K2280" s="19" t="s">
        <v>8302</v>
      </c>
      <c r="L2280" s="19" t="str">
        <v>tier - 1</v>
      </c>
      <c r="M2280" s="19" t="s">
        <v>8298</v>
      </c>
      <c r="N2280" s="19" t="str">
        <v>tier - 3</v>
      </c>
      <c r="O2280" s="19" t="s">
        <v>8299</v>
      </c>
      <c r="P2280" s="19" t="str">
        <v>R1013</v>
      </c>
      <c r="Q2280" s="19">
        <f ca="1" t="shared" si="388"/>
        <v>50</v>
      </c>
      <c r="R2280" s="29"/>
      <c r="U2280" s="19" t="s">
        <v>8301</v>
      </c>
      <c r="V2280" s="19" t="str">
        <f t="shared" si="394"/>
        <v>Nov</v>
      </c>
      <c r="X2280" s="19">
        <f t="shared" si="395"/>
        <v>1975</v>
      </c>
      <c r="AG2280" s="19" t="s">
        <v>8067</v>
      </c>
      <c r="AH2280" s="19" t="s">
        <v>8336</v>
      </c>
      <c r="AI2280" s="19" t="s">
        <v>8302</v>
      </c>
      <c r="AJ2280" s="19" t="s">
        <v>8302</v>
      </c>
      <c r="AK2280" s="19" t="str">
        <v>tier - 1</v>
      </c>
      <c r="AL2280" s="19" t="str">
        <v>tier - 1</v>
      </c>
      <c r="AT2280" s="19" t="s">
        <v>8333</v>
      </c>
      <c r="AU2280" s="19" t="str">
        <v>R1016</v>
      </c>
      <c r="BD2280" s="39">
        <v>1972</v>
      </c>
      <c r="BE2280" s="19" t="str">
        <f t="shared" si="390"/>
        <v>Jun</v>
      </c>
      <c r="BF2280" s="19">
        <v>8</v>
      </c>
      <c r="BG2280" s="40">
        <f t="shared" si="391"/>
        <v>26458</v>
      </c>
      <c r="BM2280" s="39">
        <v>1984</v>
      </c>
      <c r="BN2280" s="19" t="str">
        <f t="shared" si="392"/>
        <v>Nov</v>
      </c>
      <c r="BO2280" s="19">
        <v>10</v>
      </c>
      <c r="BP2280" s="40">
        <f t="shared" si="389"/>
        <v>30996</v>
      </c>
      <c r="BQ2280" s="19">
        <f ca="1" t="shared" si="393"/>
        <v>40</v>
      </c>
      <c r="BU2280" s="19">
        <v>41949.24</v>
      </c>
      <c r="BV2280" s="41">
        <v>41949.24</v>
      </c>
    </row>
    <row r="2281" spans="1:74">
      <c r="A2281" s="19" t="s">
        <v>8093</v>
      </c>
      <c r="B2281" s="39">
        <v>1967</v>
      </c>
      <c r="C2281" s="19">
        <f t="shared" si="386"/>
        <v>1967</v>
      </c>
      <c r="D2281" s="19" t="s">
        <v>8303</v>
      </c>
      <c r="E2281" s="19" t="str">
        <f t="shared" si="385"/>
        <v>Jun</v>
      </c>
      <c r="F2281" s="19">
        <v>28</v>
      </c>
      <c r="G2281" s="40">
        <f t="shared" si="387"/>
        <v>24651</v>
      </c>
      <c r="H2281" s="19">
        <v>0</v>
      </c>
      <c r="I2281" s="19">
        <v>42303.69</v>
      </c>
      <c r="J2281" s="41">
        <v>42303.69</v>
      </c>
      <c r="K2281" s="19" t="s">
        <v>8302</v>
      </c>
      <c r="L2281" s="19" t="str">
        <v>tier - 1</v>
      </c>
      <c r="M2281" s="19" t="s">
        <v>8297</v>
      </c>
      <c r="N2281" s="19" t="str">
        <v>tier - 2</v>
      </c>
      <c r="O2281" s="19" t="s">
        <v>8333</v>
      </c>
      <c r="P2281" s="19" t="str">
        <v>R1016</v>
      </c>
      <c r="Q2281" s="19">
        <f ca="1" t="shared" si="388"/>
        <v>58</v>
      </c>
      <c r="R2281" s="29"/>
      <c r="U2281" s="19" t="s">
        <v>8310</v>
      </c>
      <c r="V2281" s="19" t="str">
        <f t="shared" si="394"/>
        <v>Sep</v>
      </c>
      <c r="X2281" s="19">
        <f t="shared" si="395"/>
        <v>1975</v>
      </c>
      <c r="AG2281" s="19" t="s">
        <v>8071</v>
      </c>
      <c r="AH2281" s="19" t="s">
        <v>8336</v>
      </c>
      <c r="AI2281" s="19" t="s">
        <v>8302</v>
      </c>
      <c r="AJ2281" s="19" t="s">
        <v>8302</v>
      </c>
      <c r="AK2281" s="19" t="str">
        <v>tier - 1</v>
      </c>
      <c r="AL2281" s="19" t="str">
        <v>tier - 1</v>
      </c>
      <c r="AT2281" s="19" t="s">
        <v>8299</v>
      </c>
      <c r="AU2281" s="19" t="str">
        <v>R1013</v>
      </c>
      <c r="BD2281" s="39">
        <v>1984</v>
      </c>
      <c r="BE2281" s="19" t="str">
        <f t="shared" si="390"/>
        <v>Nov</v>
      </c>
      <c r="BF2281" s="19">
        <v>10</v>
      </c>
      <c r="BG2281" s="40">
        <f t="shared" si="391"/>
        <v>30996</v>
      </c>
      <c r="BM2281" s="39">
        <v>1968</v>
      </c>
      <c r="BN2281" s="19" t="str">
        <f t="shared" si="392"/>
        <v>Dec</v>
      </c>
      <c r="BO2281" s="19">
        <v>19</v>
      </c>
      <c r="BP2281" s="40">
        <f t="shared" si="389"/>
        <v>25191</v>
      </c>
      <c r="BQ2281" s="19">
        <f ca="1" t="shared" si="393"/>
        <v>56</v>
      </c>
      <c r="BU2281" s="19">
        <v>41999.52</v>
      </c>
      <c r="BV2281" s="41">
        <v>41999.52</v>
      </c>
    </row>
    <row r="2282" spans="1:74">
      <c r="A2282" s="19" t="s">
        <v>8096</v>
      </c>
      <c r="B2282" s="39">
        <v>1968</v>
      </c>
      <c r="C2282" s="19">
        <f t="shared" si="386"/>
        <v>1968</v>
      </c>
      <c r="D2282" s="19" t="s">
        <v>8328</v>
      </c>
      <c r="E2282" s="19" t="str">
        <f t="shared" si="385"/>
        <v>Aug</v>
      </c>
      <c r="F2282" s="19">
        <v>3</v>
      </c>
      <c r="G2282" s="40">
        <f t="shared" si="387"/>
        <v>25053</v>
      </c>
      <c r="H2282" s="19">
        <v>0</v>
      </c>
      <c r="I2282" s="19">
        <v>42478.6</v>
      </c>
      <c r="J2282" s="41">
        <v>42478.6</v>
      </c>
      <c r="K2282" s="19" t="s">
        <v>8302</v>
      </c>
      <c r="L2282" s="19" t="str">
        <v>tier - 1</v>
      </c>
      <c r="M2282" s="19" t="s">
        <v>8297</v>
      </c>
      <c r="N2282" s="19" t="str">
        <v>tier - 2</v>
      </c>
      <c r="O2282" s="19" t="s">
        <v>8330</v>
      </c>
      <c r="P2282" s="19" t="str">
        <v>R1011</v>
      </c>
      <c r="Q2282" s="19">
        <f ca="1" t="shared" si="388"/>
        <v>57</v>
      </c>
      <c r="R2282" s="29"/>
      <c r="U2282" s="19" t="s">
        <v>8310</v>
      </c>
      <c r="V2282" s="19" t="str">
        <f t="shared" si="394"/>
        <v>Sep</v>
      </c>
      <c r="X2282" s="19">
        <f t="shared" si="395"/>
        <v>1962</v>
      </c>
      <c r="AG2282" s="19" t="s">
        <v>8074</v>
      </c>
      <c r="AH2282" s="19" t="s">
        <v>8336</v>
      </c>
      <c r="AI2282" s="19" t="s">
        <v>8302</v>
      </c>
      <c r="AJ2282" s="19" t="s">
        <v>8298</v>
      </c>
      <c r="AK2282" s="19" t="str">
        <v>tier - 1</v>
      </c>
      <c r="AL2282" s="19" t="str">
        <v>tier - 3</v>
      </c>
      <c r="AT2282" s="19" t="s">
        <v>8299</v>
      </c>
      <c r="AU2282" s="19" t="str">
        <v>R1013</v>
      </c>
      <c r="BD2282" s="39">
        <v>1968</v>
      </c>
      <c r="BE2282" s="19" t="str">
        <f t="shared" si="390"/>
        <v>Dec</v>
      </c>
      <c r="BF2282" s="19">
        <v>19</v>
      </c>
      <c r="BG2282" s="40">
        <f t="shared" si="391"/>
        <v>25191</v>
      </c>
      <c r="BM2282" s="39">
        <v>1976</v>
      </c>
      <c r="BN2282" s="19" t="str">
        <f t="shared" si="392"/>
        <v>Nov</v>
      </c>
      <c r="BO2282" s="19">
        <v>28</v>
      </c>
      <c r="BP2282" s="40">
        <f t="shared" si="389"/>
        <v>28092</v>
      </c>
      <c r="BQ2282" s="19">
        <f ca="1" t="shared" si="393"/>
        <v>48</v>
      </c>
      <c r="BU2282" s="19">
        <v>42111.66</v>
      </c>
      <c r="BV2282" s="41">
        <v>42111.66</v>
      </c>
    </row>
    <row r="2283" spans="1:74">
      <c r="A2283" s="19" t="s">
        <v>8100</v>
      </c>
      <c r="B2283" s="39">
        <v>1967</v>
      </c>
      <c r="C2283" s="19">
        <f t="shared" si="386"/>
        <v>1967</v>
      </c>
      <c r="D2283" s="19" t="s">
        <v>8303</v>
      </c>
      <c r="E2283" s="19" t="str">
        <f t="shared" si="385"/>
        <v>Jun</v>
      </c>
      <c r="F2283" s="19">
        <v>27</v>
      </c>
      <c r="G2283" s="40">
        <f t="shared" si="387"/>
        <v>24650</v>
      </c>
      <c r="H2283" s="19">
        <v>0</v>
      </c>
      <c r="I2283" s="19">
        <v>42538.72</v>
      </c>
      <c r="J2283" s="41">
        <v>42538.72</v>
      </c>
      <c r="K2283" s="19" t="s">
        <v>8302</v>
      </c>
      <c r="L2283" s="19" t="str">
        <v>tier - 1</v>
      </c>
      <c r="M2283" s="19" t="s">
        <v>8298</v>
      </c>
      <c r="N2283" s="19" t="str">
        <v>tier - 3</v>
      </c>
      <c r="O2283" s="19" t="s">
        <v>8330</v>
      </c>
      <c r="P2283" s="19" t="str">
        <v>R1011</v>
      </c>
      <c r="Q2283" s="19">
        <f ca="1" t="shared" si="388"/>
        <v>58</v>
      </c>
      <c r="R2283" s="29"/>
      <c r="U2283" s="19" t="s">
        <v>8310</v>
      </c>
      <c r="V2283" s="19" t="str">
        <f t="shared" si="394"/>
        <v>Sep</v>
      </c>
      <c r="X2283" s="19">
        <f t="shared" si="395"/>
        <v>1966</v>
      </c>
      <c r="AG2283" s="19" t="s">
        <v>8076</v>
      </c>
      <c r="AH2283" s="19" t="s">
        <v>8336</v>
      </c>
      <c r="AI2283" s="19" t="s">
        <v>8302</v>
      </c>
      <c r="AJ2283" s="19" t="s">
        <v>8302</v>
      </c>
      <c r="AK2283" s="19" t="str">
        <v>tier - 1</v>
      </c>
      <c r="AL2283" s="19" t="str">
        <v>tier - 1</v>
      </c>
      <c r="AT2283" s="19" t="s">
        <v>8337</v>
      </c>
      <c r="AU2283" s="19" t="str">
        <v>R1024</v>
      </c>
      <c r="BD2283" s="39">
        <v>1976</v>
      </c>
      <c r="BE2283" s="19" t="str">
        <f t="shared" si="390"/>
        <v>Nov</v>
      </c>
      <c r="BF2283" s="19">
        <v>28</v>
      </c>
      <c r="BG2283" s="40">
        <f t="shared" si="391"/>
        <v>28092</v>
      </c>
      <c r="BM2283" s="39">
        <v>1997</v>
      </c>
      <c r="BN2283" s="19" t="str">
        <f t="shared" si="392"/>
        <v>Dec</v>
      </c>
      <c r="BO2283" s="19">
        <v>9</v>
      </c>
      <c r="BP2283" s="40">
        <f t="shared" si="389"/>
        <v>35773</v>
      </c>
      <c r="BQ2283" s="19">
        <f ca="1" t="shared" si="393"/>
        <v>27</v>
      </c>
      <c r="BU2283" s="19">
        <v>42112.24</v>
      </c>
      <c r="BV2283" s="41">
        <v>42112.24</v>
      </c>
    </row>
    <row r="2284" spans="1:74">
      <c r="A2284" s="19" t="s">
        <v>8103</v>
      </c>
      <c r="B2284" s="39">
        <v>1979</v>
      </c>
      <c r="C2284" s="19">
        <f t="shared" si="386"/>
        <v>1979</v>
      </c>
      <c r="D2284" s="19" t="s">
        <v>8326</v>
      </c>
      <c r="E2284" s="19" t="str">
        <f t="shared" si="385"/>
        <v>Dec</v>
      </c>
      <c r="F2284" s="19">
        <v>27</v>
      </c>
      <c r="G2284" s="40">
        <f t="shared" si="387"/>
        <v>29216</v>
      </c>
      <c r="H2284" s="19">
        <v>2</v>
      </c>
      <c r="I2284" s="19">
        <v>42560.43</v>
      </c>
      <c r="J2284" s="41">
        <v>42560.43</v>
      </c>
      <c r="K2284" s="19" t="s">
        <v>8302</v>
      </c>
      <c r="L2284" s="19" t="str">
        <v>tier - 1</v>
      </c>
      <c r="M2284" s="19" t="s">
        <v>8298</v>
      </c>
      <c r="N2284" s="19" t="str">
        <v>tier - 3</v>
      </c>
      <c r="O2284" s="19" t="s">
        <v>8299</v>
      </c>
      <c r="P2284" s="19" t="str">
        <v>R1013</v>
      </c>
      <c r="Q2284" s="19">
        <f ca="1" t="shared" si="388"/>
        <v>45</v>
      </c>
      <c r="R2284" s="29"/>
      <c r="U2284" s="19" t="s">
        <v>8303</v>
      </c>
      <c r="V2284" s="19" t="str">
        <f t="shared" si="394"/>
        <v>Jun</v>
      </c>
      <c r="X2284" s="19">
        <f t="shared" si="395"/>
        <v>1972</v>
      </c>
      <c r="AG2284" s="19" t="s">
        <v>8080</v>
      </c>
      <c r="AH2284" s="19" t="s">
        <v>8336</v>
      </c>
      <c r="AI2284" s="19" t="s">
        <v>8302</v>
      </c>
      <c r="AJ2284" s="19" t="s">
        <v>8298</v>
      </c>
      <c r="AK2284" s="19" t="str">
        <v>tier - 1</v>
      </c>
      <c r="AL2284" s="19" t="str">
        <v>tier - 3</v>
      </c>
      <c r="AT2284" s="19" t="s">
        <v>8299</v>
      </c>
      <c r="AU2284" s="19" t="str">
        <v>R1013</v>
      </c>
      <c r="BD2284" s="39">
        <v>1997</v>
      </c>
      <c r="BE2284" s="19" t="str">
        <f t="shared" si="390"/>
        <v>Dec</v>
      </c>
      <c r="BF2284" s="19">
        <v>9</v>
      </c>
      <c r="BG2284" s="40">
        <f t="shared" si="391"/>
        <v>35773</v>
      </c>
      <c r="BM2284" s="39">
        <v>1979</v>
      </c>
      <c r="BN2284" s="19" t="str">
        <f t="shared" si="392"/>
        <v>Jul</v>
      </c>
      <c r="BO2284" s="19">
        <v>3</v>
      </c>
      <c r="BP2284" s="40">
        <f t="shared" si="389"/>
        <v>29039</v>
      </c>
      <c r="BQ2284" s="19">
        <f ca="1" t="shared" si="393"/>
        <v>46</v>
      </c>
      <c r="BU2284" s="19">
        <v>42124.52</v>
      </c>
      <c r="BV2284" s="41">
        <v>42124.52</v>
      </c>
    </row>
    <row r="2285" spans="1:74">
      <c r="A2285" s="19" t="s">
        <v>8106</v>
      </c>
      <c r="B2285" s="39">
        <v>1971</v>
      </c>
      <c r="C2285" s="19">
        <f t="shared" si="386"/>
        <v>1971</v>
      </c>
      <c r="D2285" s="19" t="s">
        <v>8301</v>
      </c>
      <c r="E2285" s="19" t="str">
        <f t="shared" si="385"/>
        <v>Nov</v>
      </c>
      <c r="F2285" s="19">
        <v>3</v>
      </c>
      <c r="G2285" s="40">
        <f t="shared" si="387"/>
        <v>26240</v>
      </c>
      <c r="H2285" s="19">
        <v>0</v>
      </c>
      <c r="I2285" s="19">
        <v>42644.2</v>
      </c>
      <c r="J2285" s="41">
        <v>42644.2</v>
      </c>
      <c r="K2285" s="19" t="s">
        <v>8302</v>
      </c>
      <c r="L2285" s="19" t="str">
        <v>tier - 1</v>
      </c>
      <c r="M2285" s="19" t="s">
        <v>8298</v>
      </c>
      <c r="N2285" s="19" t="str">
        <v>tier - 3</v>
      </c>
      <c r="O2285" s="19" t="s">
        <v>8330</v>
      </c>
      <c r="P2285" s="19" t="str">
        <v>R1011</v>
      </c>
      <c r="Q2285" s="19">
        <f ca="1" t="shared" si="388"/>
        <v>54</v>
      </c>
      <c r="R2285" s="29"/>
      <c r="U2285" s="19" t="s">
        <v>8301</v>
      </c>
      <c r="V2285" s="19" t="str">
        <f t="shared" si="394"/>
        <v>Nov</v>
      </c>
      <c r="X2285" s="19">
        <f t="shared" si="395"/>
        <v>1984</v>
      </c>
      <c r="AG2285" s="19" t="s">
        <v>8084</v>
      </c>
      <c r="AH2285" s="19" t="s">
        <v>8336</v>
      </c>
      <c r="AI2285" s="19" t="s">
        <v>8302</v>
      </c>
      <c r="AJ2285" s="19" t="s">
        <v>8302</v>
      </c>
      <c r="AK2285" s="19" t="str">
        <v>tier - 1</v>
      </c>
      <c r="AL2285" s="19" t="str">
        <v>tier - 1</v>
      </c>
      <c r="AT2285" s="19" t="s">
        <v>8299</v>
      </c>
      <c r="AU2285" s="19" t="str">
        <v>R1013</v>
      </c>
      <c r="BD2285" s="39">
        <v>1979</v>
      </c>
      <c r="BE2285" s="19" t="str">
        <f t="shared" si="390"/>
        <v>Jul</v>
      </c>
      <c r="BF2285" s="19">
        <v>3</v>
      </c>
      <c r="BG2285" s="40">
        <f t="shared" si="391"/>
        <v>29039</v>
      </c>
      <c r="BM2285" s="39">
        <v>1973</v>
      </c>
      <c r="BN2285" s="19" t="str">
        <f t="shared" si="392"/>
        <v>Sep</v>
      </c>
      <c r="BO2285" s="19">
        <v>18</v>
      </c>
      <c r="BP2285" s="40">
        <f t="shared" si="389"/>
        <v>26925</v>
      </c>
      <c r="BQ2285" s="19">
        <f ca="1" t="shared" si="393"/>
        <v>52</v>
      </c>
      <c r="BU2285" s="19">
        <v>42188.15</v>
      </c>
      <c r="BV2285" s="41">
        <v>42188.15</v>
      </c>
    </row>
    <row r="2286" spans="1:74">
      <c r="A2286" s="19" t="s">
        <v>8109</v>
      </c>
      <c r="B2286" s="39">
        <v>1977</v>
      </c>
      <c r="C2286" s="19">
        <f t="shared" si="386"/>
        <v>1977</v>
      </c>
      <c r="D2286" s="19" t="s">
        <v>8329</v>
      </c>
      <c r="E2286" s="19" t="str">
        <f t="shared" si="385"/>
        <v>Oct</v>
      </c>
      <c r="F2286" s="19">
        <v>21</v>
      </c>
      <c r="G2286" s="40">
        <f t="shared" si="387"/>
        <v>28419</v>
      </c>
      <c r="H2286" s="19">
        <v>2</v>
      </c>
      <c r="I2286" s="19">
        <v>42760.5</v>
      </c>
      <c r="J2286" s="41">
        <v>42760.5</v>
      </c>
      <c r="K2286" s="19" t="s">
        <v>8302</v>
      </c>
      <c r="L2286" s="19" t="str">
        <v>tier - 1</v>
      </c>
      <c r="M2286" s="19" t="s">
        <v>8297</v>
      </c>
      <c r="N2286" s="19" t="str">
        <v>tier - 2</v>
      </c>
      <c r="O2286" s="19" t="s">
        <v>8315</v>
      </c>
      <c r="P2286" s="19" t="str">
        <v>R1012</v>
      </c>
      <c r="Q2286" s="19">
        <f ca="1" t="shared" si="388"/>
        <v>48</v>
      </c>
      <c r="R2286" s="29"/>
      <c r="U2286" s="19" t="s">
        <v>8326</v>
      </c>
      <c r="V2286" s="19" t="str">
        <f t="shared" si="394"/>
        <v>Dec</v>
      </c>
      <c r="X2286" s="19">
        <f t="shared" si="395"/>
        <v>1968</v>
      </c>
      <c r="AG2286" s="19" t="s">
        <v>8087</v>
      </c>
      <c r="AH2286" s="19" t="s">
        <v>8336</v>
      </c>
      <c r="AI2286" s="19" t="s">
        <v>8302</v>
      </c>
      <c r="AJ2286" s="19" t="s">
        <v>8302</v>
      </c>
      <c r="AK2286" s="19" t="str">
        <v>tier - 1</v>
      </c>
      <c r="AL2286" s="19" t="str">
        <v>tier - 1</v>
      </c>
      <c r="AT2286" s="19" t="s">
        <v>8330</v>
      </c>
      <c r="AU2286" s="19" t="str">
        <v>R1011</v>
      </c>
      <c r="BD2286" s="39">
        <v>1973</v>
      </c>
      <c r="BE2286" s="19" t="str">
        <f t="shared" si="390"/>
        <v>Sep</v>
      </c>
      <c r="BF2286" s="19">
        <v>18</v>
      </c>
      <c r="BG2286" s="40">
        <f t="shared" si="391"/>
        <v>26925</v>
      </c>
      <c r="BM2286" s="39">
        <v>1975</v>
      </c>
      <c r="BN2286" s="19" t="str">
        <f t="shared" si="392"/>
        <v>Aug</v>
      </c>
      <c r="BO2286" s="19">
        <v>15</v>
      </c>
      <c r="BP2286" s="40">
        <f t="shared" si="389"/>
        <v>27621</v>
      </c>
      <c r="BQ2286" s="19">
        <f ca="1" t="shared" si="393"/>
        <v>50</v>
      </c>
      <c r="BU2286" s="19">
        <v>42211.14</v>
      </c>
      <c r="BV2286" s="41">
        <v>42211.14</v>
      </c>
    </row>
    <row r="2287" spans="1:74">
      <c r="A2287" s="19" t="s">
        <v>8113</v>
      </c>
      <c r="B2287" s="39">
        <v>1965</v>
      </c>
      <c r="C2287" s="19">
        <f t="shared" si="386"/>
        <v>1965</v>
      </c>
      <c r="D2287" s="19" t="s">
        <v>8329</v>
      </c>
      <c r="E2287" s="19" t="str">
        <f t="shared" si="385"/>
        <v>Oct</v>
      </c>
      <c r="F2287" s="19">
        <v>29</v>
      </c>
      <c r="G2287" s="40">
        <f t="shared" si="387"/>
        <v>24044</v>
      </c>
      <c r="H2287" s="19">
        <v>0</v>
      </c>
      <c r="I2287" s="19">
        <v>42764.12</v>
      </c>
      <c r="J2287" s="41">
        <v>42764.12</v>
      </c>
      <c r="K2287" s="19" t="s">
        <v>8302</v>
      </c>
      <c r="L2287" s="19" t="str">
        <v>tier - 1</v>
      </c>
      <c r="M2287" s="19" t="s">
        <v>8297</v>
      </c>
      <c r="N2287" s="19" t="str">
        <v>tier - 2</v>
      </c>
      <c r="O2287" s="19" t="s">
        <v>8330</v>
      </c>
      <c r="P2287" s="19" t="str">
        <v>R1011</v>
      </c>
      <c r="Q2287" s="19">
        <f ca="1" t="shared" si="388"/>
        <v>60</v>
      </c>
      <c r="R2287" s="29"/>
      <c r="U2287" s="19" t="s">
        <v>8301</v>
      </c>
      <c r="V2287" s="19" t="str">
        <f t="shared" si="394"/>
        <v>Nov</v>
      </c>
      <c r="X2287" s="19">
        <f t="shared" si="395"/>
        <v>1976</v>
      </c>
      <c r="AG2287" s="19" t="s">
        <v>8090</v>
      </c>
      <c r="AH2287" s="19" t="s">
        <v>8336</v>
      </c>
      <c r="AI2287" s="19" t="s">
        <v>8302</v>
      </c>
      <c r="AJ2287" s="19" t="s">
        <v>8298</v>
      </c>
      <c r="AK2287" s="19" t="str">
        <v>tier - 1</v>
      </c>
      <c r="AL2287" s="19" t="str">
        <v>tier - 3</v>
      </c>
      <c r="AT2287" s="19" t="s">
        <v>8299</v>
      </c>
      <c r="AU2287" s="19" t="str">
        <v>R1013</v>
      </c>
      <c r="BD2287" s="39">
        <v>1975</v>
      </c>
      <c r="BE2287" s="19" t="str">
        <f t="shared" si="390"/>
        <v>Aug</v>
      </c>
      <c r="BF2287" s="19">
        <v>15</v>
      </c>
      <c r="BG2287" s="40">
        <f t="shared" si="391"/>
        <v>27621</v>
      </c>
      <c r="BM2287" s="39">
        <v>1967</v>
      </c>
      <c r="BN2287" s="19" t="str">
        <f t="shared" si="392"/>
        <v>Jun</v>
      </c>
      <c r="BO2287" s="19">
        <v>28</v>
      </c>
      <c r="BP2287" s="40">
        <f t="shared" si="389"/>
        <v>24651</v>
      </c>
      <c r="BQ2287" s="19">
        <f ca="1" t="shared" si="393"/>
        <v>58</v>
      </c>
      <c r="BU2287" s="19">
        <v>42303.69</v>
      </c>
      <c r="BV2287" s="41">
        <v>42303.69</v>
      </c>
    </row>
    <row r="2288" spans="1:74">
      <c r="A2288" s="19" t="s">
        <v>8115</v>
      </c>
      <c r="B2288" s="39">
        <v>1972</v>
      </c>
      <c r="C2288" s="19">
        <f t="shared" si="386"/>
        <v>1972</v>
      </c>
      <c r="D2288" s="19" t="s">
        <v>8310</v>
      </c>
      <c r="E2288" s="19" t="str">
        <f t="shared" si="385"/>
        <v>Sep</v>
      </c>
      <c r="F2288" s="19">
        <v>10</v>
      </c>
      <c r="G2288" s="40">
        <f t="shared" si="387"/>
        <v>26552</v>
      </c>
      <c r="H2288" s="19">
        <v>2</v>
      </c>
      <c r="I2288" s="19">
        <v>42856.84</v>
      </c>
      <c r="J2288" s="41">
        <v>42856.84</v>
      </c>
      <c r="K2288" s="19" t="s">
        <v>8302</v>
      </c>
      <c r="L2288" s="19" t="str">
        <v>tier - 1</v>
      </c>
      <c r="M2288" s="19" t="s">
        <v>8302</v>
      </c>
      <c r="N2288" s="19" t="str">
        <v>tier - 1</v>
      </c>
      <c r="O2288" s="19" t="s">
        <v>8330</v>
      </c>
      <c r="P2288" s="19" t="str">
        <v>R1011</v>
      </c>
      <c r="Q2288" s="19">
        <f ca="1" t="shared" si="388"/>
        <v>53</v>
      </c>
      <c r="R2288" s="29"/>
      <c r="U2288" s="19" t="s">
        <v>8326</v>
      </c>
      <c r="V2288" s="19" t="str">
        <f t="shared" si="394"/>
        <v>Dec</v>
      </c>
      <c r="X2288" s="19">
        <f t="shared" si="395"/>
        <v>1997</v>
      </c>
      <c r="AG2288" s="19" t="s">
        <v>8093</v>
      </c>
      <c r="AH2288" s="19" t="s">
        <v>8336</v>
      </c>
      <c r="AI2288" s="19" t="s">
        <v>8302</v>
      </c>
      <c r="AJ2288" s="19" t="s">
        <v>8297</v>
      </c>
      <c r="AK2288" s="19" t="str">
        <v>tier - 1</v>
      </c>
      <c r="AL2288" s="19" t="str">
        <v>tier - 2</v>
      </c>
      <c r="AT2288" s="19" t="s">
        <v>8333</v>
      </c>
      <c r="AU2288" s="19" t="str">
        <v>R1016</v>
      </c>
      <c r="BD2288" s="39">
        <v>1967</v>
      </c>
      <c r="BE2288" s="19" t="str">
        <f t="shared" si="390"/>
        <v>Jun</v>
      </c>
      <c r="BF2288" s="19">
        <v>28</v>
      </c>
      <c r="BG2288" s="40">
        <f t="shared" si="391"/>
        <v>24651</v>
      </c>
      <c r="BM2288" s="39">
        <v>1968</v>
      </c>
      <c r="BN2288" s="19" t="str">
        <f t="shared" si="392"/>
        <v>Aug</v>
      </c>
      <c r="BO2288" s="19">
        <v>3</v>
      </c>
      <c r="BP2288" s="40">
        <f t="shared" si="389"/>
        <v>25053</v>
      </c>
      <c r="BQ2288" s="19">
        <f ca="1" t="shared" si="393"/>
        <v>57</v>
      </c>
      <c r="BU2288" s="19">
        <v>42478.6</v>
      </c>
      <c r="BV2288" s="41">
        <v>42478.6</v>
      </c>
    </row>
    <row r="2289" spans="1:74">
      <c r="A2289" s="19" t="s">
        <v>8118</v>
      </c>
      <c r="B2289" s="39">
        <v>1975</v>
      </c>
      <c r="C2289" s="19">
        <f t="shared" si="386"/>
        <v>1975</v>
      </c>
      <c r="D2289" s="19" t="s">
        <v>8329</v>
      </c>
      <c r="E2289" s="19" t="str">
        <f t="shared" si="385"/>
        <v>Oct</v>
      </c>
      <c r="F2289" s="19">
        <v>23</v>
      </c>
      <c r="G2289" s="40">
        <f t="shared" si="387"/>
        <v>27690</v>
      </c>
      <c r="H2289" s="19">
        <v>1</v>
      </c>
      <c r="I2289" s="19">
        <v>42969.85</v>
      </c>
      <c r="J2289" s="41">
        <v>42969.85</v>
      </c>
      <c r="K2289" s="19" t="s">
        <v>8302</v>
      </c>
      <c r="L2289" s="19" t="str">
        <v>tier - 1</v>
      </c>
      <c r="M2289" s="19" t="s">
        <v>8298</v>
      </c>
      <c r="N2289" s="19" t="str">
        <v>tier - 3</v>
      </c>
      <c r="O2289" s="19" t="s">
        <v>8299</v>
      </c>
      <c r="P2289" s="19" t="str">
        <v>R1013</v>
      </c>
      <c r="Q2289" s="19">
        <f ca="1" t="shared" si="388"/>
        <v>50</v>
      </c>
      <c r="R2289" s="29"/>
      <c r="U2289" s="19" t="s">
        <v>8296</v>
      </c>
      <c r="V2289" s="19" t="str">
        <f t="shared" si="394"/>
        <v>Jul</v>
      </c>
      <c r="X2289" s="19">
        <f t="shared" si="395"/>
        <v>1979</v>
      </c>
      <c r="AG2289" s="19" t="s">
        <v>8096</v>
      </c>
      <c r="AH2289" s="19" t="s">
        <v>8336</v>
      </c>
      <c r="AI2289" s="19" t="s">
        <v>8302</v>
      </c>
      <c r="AJ2289" s="19" t="s">
        <v>8297</v>
      </c>
      <c r="AK2289" s="19" t="str">
        <v>tier - 1</v>
      </c>
      <c r="AL2289" s="19" t="str">
        <v>tier - 2</v>
      </c>
      <c r="AT2289" s="19" t="s">
        <v>8330</v>
      </c>
      <c r="AU2289" s="19" t="str">
        <v>R1011</v>
      </c>
      <c r="BD2289" s="39">
        <v>1968</v>
      </c>
      <c r="BE2289" s="19" t="str">
        <f t="shared" si="390"/>
        <v>Aug</v>
      </c>
      <c r="BF2289" s="19">
        <v>3</v>
      </c>
      <c r="BG2289" s="40">
        <f t="shared" si="391"/>
        <v>25053</v>
      </c>
      <c r="BM2289" s="39">
        <v>1967</v>
      </c>
      <c r="BN2289" s="19" t="str">
        <f t="shared" si="392"/>
        <v>Jun</v>
      </c>
      <c r="BO2289" s="19">
        <v>27</v>
      </c>
      <c r="BP2289" s="40">
        <f t="shared" si="389"/>
        <v>24650</v>
      </c>
      <c r="BQ2289" s="19">
        <f ca="1" t="shared" si="393"/>
        <v>58</v>
      </c>
      <c r="BU2289" s="19">
        <v>42538.72</v>
      </c>
      <c r="BV2289" s="41">
        <v>42538.72</v>
      </c>
    </row>
    <row r="2290" spans="1:74">
      <c r="A2290" s="19" t="s">
        <v>8121</v>
      </c>
      <c r="B2290" s="39">
        <v>1978</v>
      </c>
      <c r="C2290" s="19">
        <f t="shared" si="386"/>
        <v>1978</v>
      </c>
      <c r="D2290" s="19" t="s">
        <v>8301</v>
      </c>
      <c r="E2290" s="19" t="str">
        <f t="shared" si="385"/>
        <v>Nov</v>
      </c>
      <c r="F2290" s="19">
        <v>4</v>
      </c>
      <c r="G2290" s="40">
        <f t="shared" si="387"/>
        <v>28798</v>
      </c>
      <c r="H2290" s="19">
        <v>0</v>
      </c>
      <c r="I2290" s="19">
        <v>42983.46</v>
      </c>
      <c r="J2290" s="41">
        <v>42983.46</v>
      </c>
      <c r="K2290" s="19" t="s">
        <v>8302</v>
      </c>
      <c r="L2290" s="19" t="str">
        <v>tier - 1</v>
      </c>
      <c r="M2290" s="19" t="s">
        <v>8297</v>
      </c>
      <c r="N2290" s="19" t="str">
        <v>tier - 2</v>
      </c>
      <c r="O2290" s="19" t="s">
        <v>8315</v>
      </c>
      <c r="P2290" s="19" t="str">
        <v>R1012</v>
      </c>
      <c r="Q2290" s="19">
        <f ca="1" t="shared" si="388"/>
        <v>47</v>
      </c>
      <c r="R2290" s="29"/>
      <c r="U2290" s="19" t="s">
        <v>8310</v>
      </c>
      <c r="V2290" s="19" t="str">
        <f t="shared" si="394"/>
        <v>Sep</v>
      </c>
      <c r="X2290" s="19">
        <f t="shared" si="395"/>
        <v>1973</v>
      </c>
      <c r="AG2290" s="19" t="s">
        <v>8100</v>
      </c>
      <c r="AH2290" s="19" t="s">
        <v>8336</v>
      </c>
      <c r="AI2290" s="19" t="s">
        <v>8302</v>
      </c>
      <c r="AJ2290" s="19" t="s">
        <v>8298</v>
      </c>
      <c r="AK2290" s="19" t="str">
        <v>tier - 1</v>
      </c>
      <c r="AL2290" s="19" t="str">
        <v>tier - 3</v>
      </c>
      <c r="AT2290" s="19" t="s">
        <v>8330</v>
      </c>
      <c r="AU2290" s="19" t="str">
        <v>R1011</v>
      </c>
      <c r="BD2290" s="39">
        <v>1967</v>
      </c>
      <c r="BE2290" s="19" t="str">
        <f t="shared" si="390"/>
        <v>Jun</v>
      </c>
      <c r="BF2290" s="19">
        <v>27</v>
      </c>
      <c r="BG2290" s="40">
        <f t="shared" si="391"/>
        <v>24650</v>
      </c>
      <c r="BM2290" s="39">
        <v>1979</v>
      </c>
      <c r="BN2290" s="19" t="str">
        <f t="shared" si="392"/>
        <v>Dec</v>
      </c>
      <c r="BO2290" s="19">
        <v>27</v>
      </c>
      <c r="BP2290" s="40">
        <f t="shared" si="389"/>
        <v>29216</v>
      </c>
      <c r="BQ2290" s="19">
        <f ca="1" t="shared" si="393"/>
        <v>45</v>
      </c>
      <c r="BU2290" s="19">
        <v>42560.43</v>
      </c>
      <c r="BV2290" s="41">
        <v>42560.43</v>
      </c>
    </row>
    <row r="2291" spans="1:74">
      <c r="A2291" s="19" t="s">
        <v>8125</v>
      </c>
      <c r="B2291" s="39">
        <v>1965</v>
      </c>
      <c r="C2291" s="19">
        <f t="shared" si="386"/>
        <v>1965</v>
      </c>
      <c r="D2291" s="19" t="s">
        <v>8301</v>
      </c>
      <c r="E2291" s="19" t="str">
        <f t="shared" si="385"/>
        <v>Nov</v>
      </c>
      <c r="F2291" s="19">
        <v>29</v>
      </c>
      <c r="G2291" s="40">
        <f t="shared" si="387"/>
        <v>24075</v>
      </c>
      <c r="H2291" s="19">
        <v>0</v>
      </c>
      <c r="I2291" s="19">
        <v>43073.76</v>
      </c>
      <c r="J2291" s="41">
        <v>43073.76</v>
      </c>
      <c r="K2291" s="19" t="s">
        <v>8297</v>
      </c>
      <c r="L2291" s="19" t="str">
        <v>tier - 2</v>
      </c>
      <c r="M2291" s="19" t="s">
        <v>8297</v>
      </c>
      <c r="N2291" s="19" t="str">
        <v>tier - 2</v>
      </c>
      <c r="O2291" s="19" t="s">
        <v>8330</v>
      </c>
      <c r="P2291" s="19" t="str">
        <v>R1011</v>
      </c>
      <c r="Q2291" s="19">
        <f ca="1" t="shared" si="388"/>
        <v>59</v>
      </c>
      <c r="R2291" s="29"/>
      <c r="U2291" s="19" t="s">
        <v>8328</v>
      </c>
      <c r="V2291" s="19" t="str">
        <f t="shared" si="394"/>
        <v>Aug</v>
      </c>
      <c r="X2291" s="19">
        <f t="shared" si="395"/>
        <v>1975</v>
      </c>
      <c r="AG2291" s="19" t="s">
        <v>8103</v>
      </c>
      <c r="AH2291" s="19" t="s">
        <v>8336</v>
      </c>
      <c r="AI2291" s="19" t="s">
        <v>8302</v>
      </c>
      <c r="AJ2291" s="19" t="s">
        <v>8298</v>
      </c>
      <c r="AK2291" s="19" t="str">
        <v>tier - 1</v>
      </c>
      <c r="AL2291" s="19" t="str">
        <v>tier - 3</v>
      </c>
      <c r="AT2291" s="19" t="s">
        <v>8299</v>
      </c>
      <c r="AU2291" s="19" t="str">
        <v>R1013</v>
      </c>
      <c r="BD2291" s="39">
        <v>1979</v>
      </c>
      <c r="BE2291" s="19" t="str">
        <f t="shared" si="390"/>
        <v>Dec</v>
      </c>
      <c r="BF2291" s="19">
        <v>27</v>
      </c>
      <c r="BG2291" s="40">
        <f t="shared" si="391"/>
        <v>29216</v>
      </c>
      <c r="BM2291" s="39">
        <v>1971</v>
      </c>
      <c r="BN2291" s="19" t="str">
        <f t="shared" si="392"/>
        <v>Nov</v>
      </c>
      <c r="BO2291" s="19">
        <v>3</v>
      </c>
      <c r="BP2291" s="40">
        <f t="shared" si="389"/>
        <v>26240</v>
      </c>
      <c r="BQ2291" s="19">
        <f ca="1" t="shared" si="393"/>
        <v>54</v>
      </c>
      <c r="BU2291" s="19">
        <v>42644.2</v>
      </c>
      <c r="BV2291" s="41">
        <v>42644.2</v>
      </c>
    </row>
    <row r="2292" spans="1:74">
      <c r="A2292" s="19" t="s">
        <v>8127</v>
      </c>
      <c r="B2292" s="39">
        <v>1969</v>
      </c>
      <c r="C2292" s="19">
        <f t="shared" si="386"/>
        <v>1969</v>
      </c>
      <c r="D2292" s="19" t="s">
        <v>8326</v>
      </c>
      <c r="E2292" s="19" t="str">
        <f t="shared" si="385"/>
        <v>Dec</v>
      </c>
      <c r="F2292" s="19">
        <v>3</v>
      </c>
      <c r="G2292" s="40">
        <f t="shared" si="387"/>
        <v>25540</v>
      </c>
      <c r="H2292" s="19">
        <v>0</v>
      </c>
      <c r="I2292" s="19">
        <v>43254.42</v>
      </c>
      <c r="J2292" s="41">
        <v>43254.42</v>
      </c>
      <c r="K2292" s="19" t="s">
        <v>8297</v>
      </c>
      <c r="L2292" s="19" t="str">
        <v>tier - 2</v>
      </c>
      <c r="M2292" s="19" t="s">
        <v>8297</v>
      </c>
      <c r="N2292" s="19" t="str">
        <v>tier - 2</v>
      </c>
      <c r="O2292" s="19" t="s">
        <v>8333</v>
      </c>
      <c r="P2292" s="19" t="str">
        <v>R1016</v>
      </c>
      <c r="Q2292" s="19">
        <f ca="1" t="shared" si="388"/>
        <v>55</v>
      </c>
      <c r="R2292" s="29"/>
      <c r="U2292" s="19" t="s">
        <v>8303</v>
      </c>
      <c r="V2292" s="19" t="str">
        <f t="shared" si="394"/>
        <v>Jun</v>
      </c>
      <c r="X2292" s="19">
        <f t="shared" si="395"/>
        <v>1967</v>
      </c>
      <c r="AG2292" s="19" t="s">
        <v>8106</v>
      </c>
      <c r="AH2292" s="19" t="s">
        <v>8336</v>
      </c>
      <c r="AI2292" s="19" t="s">
        <v>8302</v>
      </c>
      <c r="AJ2292" s="19" t="s">
        <v>8298</v>
      </c>
      <c r="AK2292" s="19" t="str">
        <v>tier - 1</v>
      </c>
      <c r="AL2292" s="19" t="str">
        <v>tier - 3</v>
      </c>
      <c r="AT2292" s="19" t="s">
        <v>8330</v>
      </c>
      <c r="AU2292" s="19" t="str">
        <v>R1011</v>
      </c>
      <c r="BD2292" s="39">
        <v>1971</v>
      </c>
      <c r="BE2292" s="19" t="str">
        <f t="shared" si="390"/>
        <v>Nov</v>
      </c>
      <c r="BF2292" s="19">
        <v>3</v>
      </c>
      <c r="BG2292" s="40">
        <f t="shared" si="391"/>
        <v>26240</v>
      </c>
      <c r="BM2292" s="39">
        <v>1977</v>
      </c>
      <c r="BN2292" s="19" t="str">
        <f t="shared" si="392"/>
        <v>Oct</v>
      </c>
      <c r="BO2292" s="19">
        <v>21</v>
      </c>
      <c r="BP2292" s="40">
        <f t="shared" si="389"/>
        <v>28419</v>
      </c>
      <c r="BQ2292" s="19">
        <f ca="1" t="shared" si="393"/>
        <v>48</v>
      </c>
      <c r="BU2292" s="19">
        <v>42760.5</v>
      </c>
      <c r="BV2292" s="41">
        <v>42760.5</v>
      </c>
    </row>
    <row r="2293" spans="1:74">
      <c r="A2293" s="19" t="s">
        <v>8131</v>
      </c>
      <c r="B2293" s="39">
        <v>1965</v>
      </c>
      <c r="C2293" s="19">
        <f t="shared" si="386"/>
        <v>1965</v>
      </c>
      <c r="D2293" s="19" t="s">
        <v>8328</v>
      </c>
      <c r="E2293" s="19" t="str">
        <f t="shared" si="385"/>
        <v>Aug</v>
      </c>
      <c r="F2293" s="19">
        <v>22</v>
      </c>
      <c r="G2293" s="40">
        <f t="shared" si="387"/>
        <v>23976</v>
      </c>
      <c r="H2293" s="19">
        <v>0</v>
      </c>
      <c r="I2293" s="19">
        <v>43578.94</v>
      </c>
      <c r="J2293" s="41">
        <v>43578.94</v>
      </c>
      <c r="K2293" s="19" t="s">
        <v>8297</v>
      </c>
      <c r="L2293" s="19" t="str">
        <v>tier - 2</v>
      </c>
      <c r="M2293" s="19" t="s">
        <v>8297</v>
      </c>
      <c r="N2293" s="19" t="str">
        <v>tier - 2</v>
      </c>
      <c r="O2293" s="19" t="s">
        <v>8315</v>
      </c>
      <c r="P2293" s="19" t="str">
        <v>R1012</v>
      </c>
      <c r="Q2293" s="19">
        <f ca="1" t="shared" si="388"/>
        <v>60</v>
      </c>
      <c r="R2293" s="29"/>
      <c r="U2293" s="19" t="s">
        <v>8328</v>
      </c>
      <c r="V2293" s="19" t="str">
        <f t="shared" si="394"/>
        <v>Aug</v>
      </c>
      <c r="X2293" s="19">
        <f t="shared" si="395"/>
        <v>1968</v>
      </c>
      <c r="AG2293" s="19" t="s">
        <v>8109</v>
      </c>
      <c r="AH2293" s="19" t="s">
        <v>8336</v>
      </c>
      <c r="AI2293" s="19" t="s">
        <v>8302</v>
      </c>
      <c r="AJ2293" s="19" t="s">
        <v>8297</v>
      </c>
      <c r="AK2293" s="19" t="str">
        <v>tier - 1</v>
      </c>
      <c r="AL2293" s="19" t="str">
        <v>tier - 2</v>
      </c>
      <c r="AT2293" s="19" t="s">
        <v>8315</v>
      </c>
      <c r="AU2293" s="19" t="str">
        <v>R1012</v>
      </c>
      <c r="BD2293" s="39">
        <v>1977</v>
      </c>
      <c r="BE2293" s="19" t="str">
        <f t="shared" si="390"/>
        <v>Oct</v>
      </c>
      <c r="BF2293" s="19">
        <v>21</v>
      </c>
      <c r="BG2293" s="40">
        <f t="shared" si="391"/>
        <v>28419</v>
      </c>
      <c r="BM2293" s="39">
        <v>1965</v>
      </c>
      <c r="BN2293" s="19" t="str">
        <f t="shared" si="392"/>
        <v>Oct</v>
      </c>
      <c r="BO2293" s="19">
        <v>29</v>
      </c>
      <c r="BP2293" s="40">
        <f t="shared" si="389"/>
        <v>24044</v>
      </c>
      <c r="BQ2293" s="19">
        <f ca="1" t="shared" si="393"/>
        <v>60</v>
      </c>
      <c r="BU2293" s="19">
        <v>42764.12</v>
      </c>
      <c r="BV2293" s="41">
        <v>42764.12</v>
      </c>
    </row>
    <row r="2294" spans="1:74">
      <c r="A2294" s="19" t="s">
        <v>8134</v>
      </c>
      <c r="B2294" s="39">
        <v>1986</v>
      </c>
      <c r="C2294" s="19">
        <f t="shared" si="386"/>
        <v>1986</v>
      </c>
      <c r="D2294" s="19" t="s">
        <v>8326</v>
      </c>
      <c r="E2294" s="19" t="str">
        <f t="shared" si="385"/>
        <v>Dec</v>
      </c>
      <c r="F2294" s="19">
        <v>29</v>
      </c>
      <c r="G2294" s="40">
        <f t="shared" si="387"/>
        <v>31775</v>
      </c>
      <c r="H2294" s="19">
        <v>3</v>
      </c>
      <c r="I2294" s="19">
        <v>43753.34</v>
      </c>
      <c r="J2294" s="41">
        <v>43753.34</v>
      </c>
      <c r="K2294" s="19" t="s">
        <v>8297</v>
      </c>
      <c r="L2294" s="19" t="str">
        <v>tier - 2</v>
      </c>
      <c r="M2294" s="19" t="s">
        <v>8302</v>
      </c>
      <c r="N2294" s="19" t="str">
        <v>tier - 1</v>
      </c>
      <c r="O2294" s="19" t="s">
        <v>8331</v>
      </c>
      <c r="P2294" s="19" t="str">
        <v>R1015</v>
      </c>
      <c r="Q2294" s="19">
        <f ca="1" t="shared" si="388"/>
        <v>38</v>
      </c>
      <c r="R2294" s="29"/>
      <c r="U2294" s="19" t="s">
        <v>8303</v>
      </c>
      <c r="V2294" s="19" t="str">
        <f t="shared" si="394"/>
        <v>Jun</v>
      </c>
      <c r="X2294" s="19">
        <f t="shared" si="395"/>
        <v>1967</v>
      </c>
      <c r="AG2294" s="19" t="s">
        <v>8113</v>
      </c>
      <c r="AH2294" s="19" t="s">
        <v>8336</v>
      </c>
      <c r="AI2294" s="19" t="s">
        <v>8302</v>
      </c>
      <c r="AJ2294" s="19" t="s">
        <v>8297</v>
      </c>
      <c r="AK2294" s="19" t="str">
        <v>tier - 1</v>
      </c>
      <c r="AL2294" s="19" t="str">
        <v>tier - 2</v>
      </c>
      <c r="AT2294" s="19" t="s">
        <v>8330</v>
      </c>
      <c r="AU2294" s="19" t="str">
        <v>R1011</v>
      </c>
      <c r="BD2294" s="39">
        <v>1965</v>
      </c>
      <c r="BE2294" s="19" t="str">
        <f t="shared" si="390"/>
        <v>Oct</v>
      </c>
      <c r="BF2294" s="19">
        <v>29</v>
      </c>
      <c r="BG2294" s="40">
        <f t="shared" si="391"/>
        <v>24044</v>
      </c>
      <c r="BM2294" s="39">
        <v>1972</v>
      </c>
      <c r="BN2294" s="19" t="str">
        <f t="shared" si="392"/>
        <v>Sep</v>
      </c>
      <c r="BO2294" s="19">
        <v>10</v>
      </c>
      <c r="BP2294" s="40">
        <f t="shared" si="389"/>
        <v>26552</v>
      </c>
      <c r="BQ2294" s="19">
        <f ca="1" t="shared" si="393"/>
        <v>53</v>
      </c>
      <c r="BU2294" s="19">
        <v>42856.84</v>
      </c>
      <c r="BV2294" s="41">
        <v>42856.84</v>
      </c>
    </row>
    <row r="2295" spans="1:74">
      <c r="A2295" s="19" t="s">
        <v>8138</v>
      </c>
      <c r="B2295" s="39">
        <v>1966</v>
      </c>
      <c r="C2295" s="19">
        <f t="shared" si="386"/>
        <v>1966</v>
      </c>
      <c r="D2295" s="19" t="s">
        <v>8329</v>
      </c>
      <c r="E2295" s="19" t="str">
        <f t="shared" si="385"/>
        <v>Oct</v>
      </c>
      <c r="F2295" s="19">
        <v>25</v>
      </c>
      <c r="G2295" s="40">
        <f t="shared" si="387"/>
        <v>24405</v>
      </c>
      <c r="H2295" s="19">
        <v>2</v>
      </c>
      <c r="I2295" s="19">
        <v>43813.87</v>
      </c>
      <c r="J2295" s="41">
        <v>43813.87</v>
      </c>
      <c r="K2295" s="19" t="s">
        <v>8297</v>
      </c>
      <c r="L2295" s="19" t="str">
        <v>tier - 2</v>
      </c>
      <c r="M2295" s="19" t="s">
        <v>8297</v>
      </c>
      <c r="N2295" s="19" t="str">
        <v>tier - 2</v>
      </c>
      <c r="O2295" s="19" t="s">
        <v>8299</v>
      </c>
      <c r="P2295" s="19" t="str">
        <v>R1013</v>
      </c>
      <c r="Q2295" s="19">
        <f ca="1" t="shared" si="388"/>
        <v>59</v>
      </c>
      <c r="R2295" s="29"/>
      <c r="U2295" s="19" t="s">
        <v>8326</v>
      </c>
      <c r="V2295" s="19" t="str">
        <f t="shared" si="394"/>
        <v>Dec</v>
      </c>
      <c r="X2295" s="19">
        <f t="shared" si="395"/>
        <v>1979</v>
      </c>
      <c r="AG2295" s="19" t="s">
        <v>8115</v>
      </c>
      <c r="AH2295" s="19" t="s">
        <v>8336</v>
      </c>
      <c r="AI2295" s="19" t="s">
        <v>8302</v>
      </c>
      <c r="AJ2295" s="19" t="s">
        <v>8302</v>
      </c>
      <c r="AK2295" s="19" t="str">
        <v>tier - 1</v>
      </c>
      <c r="AL2295" s="19" t="str">
        <v>tier - 1</v>
      </c>
      <c r="AT2295" s="19" t="s">
        <v>8330</v>
      </c>
      <c r="AU2295" s="19" t="str">
        <v>R1011</v>
      </c>
      <c r="BD2295" s="39">
        <v>1972</v>
      </c>
      <c r="BE2295" s="19" t="str">
        <f t="shared" si="390"/>
        <v>Sep</v>
      </c>
      <c r="BF2295" s="19">
        <v>10</v>
      </c>
      <c r="BG2295" s="40">
        <f t="shared" si="391"/>
        <v>26552</v>
      </c>
      <c r="BM2295" s="39">
        <v>1975</v>
      </c>
      <c r="BN2295" s="19" t="str">
        <f t="shared" si="392"/>
        <v>Oct</v>
      </c>
      <c r="BO2295" s="19">
        <v>23</v>
      </c>
      <c r="BP2295" s="40">
        <f t="shared" si="389"/>
        <v>27690</v>
      </c>
      <c r="BQ2295" s="19">
        <f ca="1" t="shared" si="393"/>
        <v>50</v>
      </c>
      <c r="BU2295" s="19">
        <v>42969.85</v>
      </c>
      <c r="BV2295" s="41">
        <v>42969.85</v>
      </c>
    </row>
    <row r="2296" spans="1:74">
      <c r="A2296" s="19" t="s">
        <v>8142</v>
      </c>
      <c r="B2296" s="39">
        <v>1966</v>
      </c>
      <c r="C2296" s="19">
        <f t="shared" si="386"/>
        <v>1966</v>
      </c>
      <c r="D2296" s="19" t="s">
        <v>8296</v>
      </c>
      <c r="E2296" s="19" t="str">
        <f t="shared" si="385"/>
        <v>Jul</v>
      </c>
      <c r="F2296" s="19">
        <v>2</v>
      </c>
      <c r="G2296" s="40">
        <f t="shared" si="387"/>
        <v>24290</v>
      </c>
      <c r="H2296" s="19">
        <v>0</v>
      </c>
      <c r="I2296" s="19">
        <v>43817.45</v>
      </c>
      <c r="J2296" s="41">
        <v>43817.45</v>
      </c>
      <c r="K2296" s="19" t="s">
        <v>8297</v>
      </c>
      <c r="L2296" s="19" t="str">
        <v>tier - 2</v>
      </c>
      <c r="M2296" s="19" t="s">
        <v>8298</v>
      </c>
      <c r="N2296" s="19" t="str">
        <v>tier - 3</v>
      </c>
      <c r="O2296" s="19" t="s">
        <v>8315</v>
      </c>
      <c r="P2296" s="19" t="str">
        <v>R1012</v>
      </c>
      <c r="Q2296" s="19">
        <f ca="1" t="shared" si="388"/>
        <v>59</v>
      </c>
      <c r="R2296" s="29"/>
      <c r="U2296" s="19" t="s">
        <v>8301</v>
      </c>
      <c r="V2296" s="19" t="str">
        <f t="shared" si="394"/>
        <v>Nov</v>
      </c>
      <c r="X2296" s="19">
        <f t="shared" si="395"/>
        <v>1971</v>
      </c>
      <c r="AG2296" s="19" t="s">
        <v>8118</v>
      </c>
      <c r="AH2296" s="19" t="s">
        <v>8336</v>
      </c>
      <c r="AI2296" s="19" t="s">
        <v>8302</v>
      </c>
      <c r="AJ2296" s="19" t="s">
        <v>8298</v>
      </c>
      <c r="AK2296" s="19" t="str">
        <v>tier - 1</v>
      </c>
      <c r="AL2296" s="19" t="str">
        <v>tier - 3</v>
      </c>
      <c r="AT2296" s="19" t="s">
        <v>8299</v>
      </c>
      <c r="AU2296" s="19" t="str">
        <v>R1013</v>
      </c>
      <c r="BD2296" s="39">
        <v>1975</v>
      </c>
      <c r="BE2296" s="19" t="str">
        <f t="shared" si="390"/>
        <v>Oct</v>
      </c>
      <c r="BF2296" s="19">
        <v>23</v>
      </c>
      <c r="BG2296" s="40">
        <f t="shared" si="391"/>
        <v>27690</v>
      </c>
      <c r="BM2296" s="39">
        <v>1978</v>
      </c>
      <c r="BN2296" s="19" t="str">
        <f t="shared" si="392"/>
        <v>Nov</v>
      </c>
      <c r="BO2296" s="19">
        <v>4</v>
      </c>
      <c r="BP2296" s="40">
        <f t="shared" si="389"/>
        <v>28798</v>
      </c>
      <c r="BQ2296" s="19">
        <f ca="1" t="shared" si="393"/>
        <v>47</v>
      </c>
      <c r="BU2296" s="19">
        <v>42983.46</v>
      </c>
      <c r="BV2296" s="41">
        <v>42983.46</v>
      </c>
    </row>
    <row r="2297" spans="1:74">
      <c r="A2297" s="19" t="s">
        <v>8144</v>
      </c>
      <c r="B2297" s="39">
        <v>1980</v>
      </c>
      <c r="C2297" s="19">
        <f t="shared" si="386"/>
        <v>1980</v>
      </c>
      <c r="D2297" s="19" t="s">
        <v>8301</v>
      </c>
      <c r="E2297" s="19" t="str">
        <f t="shared" si="385"/>
        <v>Nov</v>
      </c>
      <c r="F2297" s="19">
        <v>10</v>
      </c>
      <c r="G2297" s="40">
        <f t="shared" si="387"/>
        <v>29535</v>
      </c>
      <c r="H2297" s="19">
        <v>2</v>
      </c>
      <c r="I2297" s="19">
        <v>43896.38</v>
      </c>
      <c r="J2297" s="41">
        <v>43896.38</v>
      </c>
      <c r="K2297" s="19" t="s">
        <v>8297</v>
      </c>
      <c r="L2297" s="19" t="str">
        <v>tier - 2</v>
      </c>
      <c r="M2297" s="19" t="s">
        <v>8302</v>
      </c>
      <c r="N2297" s="19" t="str">
        <v>tier - 1</v>
      </c>
      <c r="O2297" s="19" t="s">
        <v>8299</v>
      </c>
      <c r="P2297" s="19" t="str">
        <v>R1013</v>
      </c>
      <c r="Q2297" s="19">
        <f ca="1" t="shared" si="388"/>
        <v>44</v>
      </c>
      <c r="R2297" s="29"/>
      <c r="U2297" s="19" t="s">
        <v>8329</v>
      </c>
      <c r="V2297" s="19" t="str">
        <f t="shared" si="394"/>
        <v>Oct</v>
      </c>
      <c r="X2297" s="19">
        <f t="shared" si="395"/>
        <v>1977</v>
      </c>
      <c r="AG2297" s="19" t="s">
        <v>8121</v>
      </c>
      <c r="AH2297" s="19" t="s">
        <v>8336</v>
      </c>
      <c r="AI2297" s="19" t="s">
        <v>8302</v>
      </c>
      <c r="AJ2297" s="19" t="s">
        <v>8297</v>
      </c>
      <c r="AK2297" s="19" t="str">
        <v>tier - 1</v>
      </c>
      <c r="AL2297" s="19" t="str">
        <v>tier - 2</v>
      </c>
      <c r="AT2297" s="19" t="s">
        <v>8315</v>
      </c>
      <c r="AU2297" s="19" t="str">
        <v>R1012</v>
      </c>
      <c r="BD2297" s="39">
        <v>1978</v>
      </c>
      <c r="BE2297" s="19" t="str">
        <f t="shared" si="390"/>
        <v>Nov</v>
      </c>
      <c r="BF2297" s="19">
        <v>4</v>
      </c>
      <c r="BG2297" s="40">
        <f t="shared" si="391"/>
        <v>28798</v>
      </c>
      <c r="BM2297" s="39">
        <v>1965</v>
      </c>
      <c r="BN2297" s="19" t="str">
        <f t="shared" si="392"/>
        <v>Nov</v>
      </c>
      <c r="BO2297" s="19">
        <v>29</v>
      </c>
      <c r="BP2297" s="40">
        <f t="shared" si="389"/>
        <v>24075</v>
      </c>
      <c r="BQ2297" s="19">
        <f ca="1" t="shared" si="393"/>
        <v>59</v>
      </c>
      <c r="BU2297" s="19">
        <v>43073.76</v>
      </c>
      <c r="BV2297" s="41">
        <v>43073.76</v>
      </c>
    </row>
    <row r="2298" spans="1:74">
      <c r="A2298" s="19" t="s">
        <v>8148</v>
      </c>
      <c r="B2298" s="39">
        <v>1966</v>
      </c>
      <c r="C2298" s="19">
        <f t="shared" si="386"/>
        <v>1966</v>
      </c>
      <c r="D2298" s="19" t="s">
        <v>8329</v>
      </c>
      <c r="E2298" s="19" t="str">
        <f t="shared" si="385"/>
        <v>Oct</v>
      </c>
      <c r="F2298" s="19">
        <v>5</v>
      </c>
      <c r="G2298" s="40">
        <f t="shared" si="387"/>
        <v>24385</v>
      </c>
      <c r="H2298" s="19">
        <v>0</v>
      </c>
      <c r="I2298" s="19">
        <v>43921.18</v>
      </c>
      <c r="J2298" s="41">
        <v>43921.18</v>
      </c>
      <c r="K2298" s="19" t="s">
        <v>8297</v>
      </c>
      <c r="L2298" s="19" t="str">
        <v>tier - 2</v>
      </c>
      <c r="M2298" s="19" t="s">
        <v>8297</v>
      </c>
      <c r="N2298" s="19" t="str">
        <v>tier - 2</v>
      </c>
      <c r="O2298" s="19" t="s">
        <v>8315</v>
      </c>
      <c r="P2298" s="19" t="str">
        <v>R1012</v>
      </c>
      <c r="Q2298" s="19">
        <f ca="1" t="shared" si="388"/>
        <v>59</v>
      </c>
      <c r="R2298" s="29"/>
      <c r="U2298" s="19" t="s">
        <v>8329</v>
      </c>
      <c r="V2298" s="19" t="str">
        <f t="shared" si="394"/>
        <v>Oct</v>
      </c>
      <c r="X2298" s="19">
        <f t="shared" si="395"/>
        <v>1965</v>
      </c>
      <c r="AG2298" s="19" t="s">
        <v>8125</v>
      </c>
      <c r="AH2298" s="19" t="s">
        <v>8336</v>
      </c>
      <c r="AI2298" s="19" t="s">
        <v>8297</v>
      </c>
      <c r="AJ2298" s="19" t="s">
        <v>8297</v>
      </c>
      <c r="AK2298" s="19" t="str">
        <v>tier - 2</v>
      </c>
      <c r="AL2298" s="19" t="str">
        <v>tier - 2</v>
      </c>
      <c r="AT2298" s="19" t="s">
        <v>8330</v>
      </c>
      <c r="AU2298" s="19" t="str">
        <v>R1011</v>
      </c>
      <c r="BD2298" s="39">
        <v>1965</v>
      </c>
      <c r="BE2298" s="19" t="str">
        <f t="shared" si="390"/>
        <v>Nov</v>
      </c>
      <c r="BF2298" s="19">
        <v>29</v>
      </c>
      <c r="BG2298" s="40">
        <f t="shared" si="391"/>
        <v>24075</v>
      </c>
      <c r="BM2298" s="39">
        <v>1969</v>
      </c>
      <c r="BN2298" s="19" t="str">
        <f t="shared" si="392"/>
        <v>Dec</v>
      </c>
      <c r="BO2298" s="19">
        <v>3</v>
      </c>
      <c r="BP2298" s="40">
        <f t="shared" si="389"/>
        <v>25540</v>
      </c>
      <c r="BQ2298" s="19">
        <f ca="1" t="shared" si="393"/>
        <v>55</v>
      </c>
      <c r="BU2298" s="19">
        <v>43254.42</v>
      </c>
      <c r="BV2298" s="41">
        <v>43254.42</v>
      </c>
    </row>
    <row r="2299" spans="1:74">
      <c r="A2299" s="19" t="s">
        <v>8150</v>
      </c>
      <c r="B2299" s="39">
        <v>1988</v>
      </c>
      <c r="C2299" s="19">
        <f t="shared" si="386"/>
        <v>1988</v>
      </c>
      <c r="D2299" s="19" t="s">
        <v>8296</v>
      </c>
      <c r="E2299" s="19" t="str">
        <f t="shared" si="385"/>
        <v>Jul</v>
      </c>
      <c r="F2299" s="19">
        <v>16</v>
      </c>
      <c r="G2299" s="40">
        <f t="shared" si="387"/>
        <v>32340</v>
      </c>
      <c r="H2299" s="19">
        <v>1</v>
      </c>
      <c r="I2299" s="19">
        <v>43943.88</v>
      </c>
      <c r="J2299" s="41">
        <v>43943.88</v>
      </c>
      <c r="K2299" s="19" t="s">
        <v>8297</v>
      </c>
      <c r="L2299" s="19" t="str">
        <v>tier - 2</v>
      </c>
      <c r="M2299" s="19" t="s">
        <v>8302</v>
      </c>
      <c r="N2299" s="19" t="str">
        <v>tier - 1</v>
      </c>
      <c r="O2299" s="19" t="s">
        <v>8315</v>
      </c>
      <c r="P2299" s="19" t="str">
        <v>R1012</v>
      </c>
      <c r="Q2299" s="19">
        <f ca="1" t="shared" si="388"/>
        <v>37</v>
      </c>
      <c r="R2299" s="29"/>
      <c r="U2299" s="19" t="s">
        <v>8310</v>
      </c>
      <c r="V2299" s="19" t="str">
        <f t="shared" si="394"/>
        <v>Sep</v>
      </c>
      <c r="X2299" s="19">
        <f t="shared" si="395"/>
        <v>1972</v>
      </c>
      <c r="AG2299" s="19" t="s">
        <v>8127</v>
      </c>
      <c r="AH2299" s="19" t="s">
        <v>8336</v>
      </c>
      <c r="AI2299" s="19" t="s">
        <v>8297</v>
      </c>
      <c r="AJ2299" s="19" t="s">
        <v>8297</v>
      </c>
      <c r="AK2299" s="19" t="str">
        <v>tier - 2</v>
      </c>
      <c r="AL2299" s="19" t="str">
        <v>tier - 2</v>
      </c>
      <c r="AT2299" s="19" t="s">
        <v>8333</v>
      </c>
      <c r="AU2299" s="19" t="str">
        <v>R1016</v>
      </c>
      <c r="BD2299" s="39">
        <v>1969</v>
      </c>
      <c r="BE2299" s="19" t="str">
        <f t="shared" si="390"/>
        <v>Dec</v>
      </c>
      <c r="BF2299" s="19">
        <v>3</v>
      </c>
      <c r="BG2299" s="40">
        <f t="shared" si="391"/>
        <v>25540</v>
      </c>
      <c r="BM2299" s="39">
        <v>1965</v>
      </c>
      <c r="BN2299" s="19" t="str">
        <f t="shared" si="392"/>
        <v>Aug</v>
      </c>
      <c r="BO2299" s="19">
        <v>22</v>
      </c>
      <c r="BP2299" s="40">
        <f t="shared" si="389"/>
        <v>23976</v>
      </c>
      <c r="BQ2299" s="19">
        <f ca="1" t="shared" si="393"/>
        <v>60</v>
      </c>
      <c r="BU2299" s="19">
        <v>43578.94</v>
      </c>
      <c r="BV2299" s="41">
        <v>43578.94</v>
      </c>
    </row>
    <row r="2300" spans="1:74">
      <c r="A2300" s="19" t="s">
        <v>8153</v>
      </c>
      <c r="B2300" s="39">
        <v>1975</v>
      </c>
      <c r="C2300" s="19">
        <f t="shared" si="386"/>
        <v>1975</v>
      </c>
      <c r="D2300" s="19" t="s">
        <v>8303</v>
      </c>
      <c r="E2300" s="19" t="str">
        <f t="shared" si="385"/>
        <v>Jun</v>
      </c>
      <c r="F2300" s="19">
        <v>1</v>
      </c>
      <c r="G2300" s="40">
        <f t="shared" si="387"/>
        <v>27546</v>
      </c>
      <c r="H2300" s="19">
        <v>2</v>
      </c>
      <c r="I2300" s="19">
        <v>44202.65</v>
      </c>
      <c r="J2300" s="41">
        <v>44202.65</v>
      </c>
      <c r="K2300" s="19" t="s">
        <v>8297</v>
      </c>
      <c r="L2300" s="19" t="str">
        <v>tier - 2</v>
      </c>
      <c r="M2300" s="19" t="s">
        <v>8297</v>
      </c>
      <c r="N2300" s="19" t="str">
        <v>tier - 2</v>
      </c>
      <c r="O2300" s="19" t="s">
        <v>8299</v>
      </c>
      <c r="P2300" s="19" t="str">
        <v>R1013</v>
      </c>
      <c r="Q2300" s="19">
        <f ca="1" t="shared" si="388"/>
        <v>50</v>
      </c>
      <c r="R2300" s="29"/>
      <c r="U2300" s="19" t="s">
        <v>8329</v>
      </c>
      <c r="V2300" s="19" t="str">
        <f t="shared" si="394"/>
        <v>Oct</v>
      </c>
      <c r="X2300" s="19">
        <f t="shared" si="395"/>
        <v>1975</v>
      </c>
      <c r="AG2300" s="19" t="s">
        <v>8131</v>
      </c>
      <c r="AH2300" s="19" t="s">
        <v>8336</v>
      </c>
      <c r="AI2300" s="19" t="s">
        <v>8297</v>
      </c>
      <c r="AJ2300" s="19" t="s">
        <v>8297</v>
      </c>
      <c r="AK2300" s="19" t="str">
        <v>tier - 2</v>
      </c>
      <c r="AL2300" s="19" t="str">
        <v>tier - 2</v>
      </c>
      <c r="AT2300" s="19" t="s">
        <v>8315</v>
      </c>
      <c r="AU2300" s="19" t="str">
        <v>R1012</v>
      </c>
      <c r="BD2300" s="39">
        <v>1965</v>
      </c>
      <c r="BE2300" s="19" t="str">
        <f t="shared" si="390"/>
        <v>Aug</v>
      </c>
      <c r="BF2300" s="19">
        <v>22</v>
      </c>
      <c r="BG2300" s="40">
        <f t="shared" si="391"/>
        <v>23976</v>
      </c>
      <c r="BM2300" s="39">
        <v>1986</v>
      </c>
      <c r="BN2300" s="19" t="str">
        <f t="shared" si="392"/>
        <v>Dec</v>
      </c>
      <c r="BO2300" s="19">
        <v>29</v>
      </c>
      <c r="BP2300" s="40">
        <f t="shared" si="389"/>
        <v>31775</v>
      </c>
      <c r="BQ2300" s="19">
        <f ca="1" t="shared" si="393"/>
        <v>38</v>
      </c>
      <c r="BU2300" s="19">
        <v>43753.34</v>
      </c>
      <c r="BV2300" s="41">
        <v>43753.34</v>
      </c>
    </row>
    <row r="2301" spans="1:74">
      <c r="A2301" s="19" t="s">
        <v>8156</v>
      </c>
      <c r="B2301" s="39">
        <v>1968</v>
      </c>
      <c r="C2301" s="19">
        <f t="shared" si="386"/>
        <v>1968</v>
      </c>
      <c r="D2301" s="19" t="s">
        <v>8301</v>
      </c>
      <c r="E2301" s="19" t="str">
        <f t="shared" si="385"/>
        <v>Nov</v>
      </c>
      <c r="F2301" s="19">
        <v>24</v>
      </c>
      <c r="G2301" s="40">
        <f t="shared" si="387"/>
        <v>25166</v>
      </c>
      <c r="H2301" s="19">
        <v>2</v>
      </c>
      <c r="I2301" s="19">
        <v>44260.75</v>
      </c>
      <c r="J2301" s="41">
        <v>44260.75</v>
      </c>
      <c r="K2301" s="19" t="s">
        <v>8297</v>
      </c>
      <c r="L2301" s="19" t="str">
        <v>tier - 2</v>
      </c>
      <c r="M2301" s="19" t="s">
        <v>8302</v>
      </c>
      <c r="N2301" s="19" t="str">
        <v>tier - 1</v>
      </c>
      <c r="O2301" s="19" t="s">
        <v>8299</v>
      </c>
      <c r="P2301" s="19" t="str">
        <v>R1013</v>
      </c>
      <c r="Q2301" s="19">
        <f ca="1" t="shared" si="388"/>
        <v>56</v>
      </c>
      <c r="R2301" s="29"/>
      <c r="U2301" s="19" t="s">
        <v>8301</v>
      </c>
      <c r="V2301" s="19" t="str">
        <f t="shared" si="394"/>
        <v>Nov</v>
      </c>
      <c r="X2301" s="19">
        <f t="shared" si="395"/>
        <v>1978</v>
      </c>
      <c r="AG2301" s="19" t="s">
        <v>8134</v>
      </c>
      <c r="AH2301" s="19" t="s">
        <v>8336</v>
      </c>
      <c r="AI2301" s="19" t="s">
        <v>8297</v>
      </c>
      <c r="AJ2301" s="19" t="s">
        <v>8302</v>
      </c>
      <c r="AK2301" s="19" t="str">
        <v>tier - 2</v>
      </c>
      <c r="AL2301" s="19" t="str">
        <v>tier - 1</v>
      </c>
      <c r="AT2301" s="19" t="s">
        <v>8331</v>
      </c>
      <c r="AU2301" s="19" t="str">
        <v>R1015</v>
      </c>
      <c r="BD2301" s="39">
        <v>1986</v>
      </c>
      <c r="BE2301" s="19" t="str">
        <f t="shared" si="390"/>
        <v>Dec</v>
      </c>
      <c r="BF2301" s="19">
        <v>29</v>
      </c>
      <c r="BG2301" s="40">
        <f t="shared" si="391"/>
        <v>31775</v>
      </c>
      <c r="BM2301" s="39">
        <v>1966</v>
      </c>
      <c r="BN2301" s="19" t="str">
        <f t="shared" si="392"/>
        <v>Oct</v>
      </c>
      <c r="BO2301" s="19">
        <v>25</v>
      </c>
      <c r="BP2301" s="40">
        <f t="shared" si="389"/>
        <v>24405</v>
      </c>
      <c r="BQ2301" s="19">
        <f ca="1" t="shared" si="393"/>
        <v>59</v>
      </c>
      <c r="BU2301" s="19">
        <v>43813.87</v>
      </c>
      <c r="BV2301" s="41">
        <v>43813.87</v>
      </c>
    </row>
    <row r="2302" spans="1:74">
      <c r="A2302" s="19" t="s">
        <v>8160</v>
      </c>
      <c r="B2302" s="39">
        <v>1971</v>
      </c>
      <c r="C2302" s="19">
        <f t="shared" si="386"/>
        <v>1971</v>
      </c>
      <c r="D2302" s="19" t="s">
        <v>8329</v>
      </c>
      <c r="E2302" s="19" t="str">
        <f t="shared" si="385"/>
        <v>Oct</v>
      </c>
      <c r="F2302" s="19">
        <v>29</v>
      </c>
      <c r="G2302" s="40">
        <f t="shared" si="387"/>
        <v>26235</v>
      </c>
      <c r="H2302" s="19">
        <v>0</v>
      </c>
      <c r="I2302" s="19">
        <v>44400.41</v>
      </c>
      <c r="J2302" s="41">
        <v>44400.41</v>
      </c>
      <c r="K2302" s="19" t="s">
        <v>8297</v>
      </c>
      <c r="L2302" s="19" t="str">
        <v>tier - 2</v>
      </c>
      <c r="M2302" s="19" t="s">
        <v>8297</v>
      </c>
      <c r="N2302" s="19" t="str">
        <v>tier - 2</v>
      </c>
      <c r="O2302" s="19" t="s">
        <v>8299</v>
      </c>
      <c r="P2302" s="19" t="str">
        <v>R1013</v>
      </c>
      <c r="Q2302" s="19">
        <f ca="1" t="shared" si="388"/>
        <v>54</v>
      </c>
      <c r="R2302" s="29"/>
      <c r="U2302" s="19" t="s">
        <v>8301</v>
      </c>
      <c r="V2302" s="19" t="str">
        <f t="shared" si="394"/>
        <v>Nov</v>
      </c>
      <c r="X2302" s="19">
        <f t="shared" si="395"/>
        <v>1965</v>
      </c>
      <c r="AG2302" s="19" t="s">
        <v>8138</v>
      </c>
      <c r="AH2302" s="19" t="s">
        <v>8336</v>
      </c>
      <c r="AI2302" s="19" t="s">
        <v>8297</v>
      </c>
      <c r="AJ2302" s="19" t="s">
        <v>8297</v>
      </c>
      <c r="AK2302" s="19" t="str">
        <v>tier - 2</v>
      </c>
      <c r="AL2302" s="19" t="str">
        <v>tier - 2</v>
      </c>
      <c r="AT2302" s="19" t="s">
        <v>8299</v>
      </c>
      <c r="AU2302" s="19" t="str">
        <v>R1013</v>
      </c>
      <c r="BD2302" s="39">
        <v>1966</v>
      </c>
      <c r="BE2302" s="19" t="str">
        <f t="shared" si="390"/>
        <v>Oct</v>
      </c>
      <c r="BF2302" s="19">
        <v>25</v>
      </c>
      <c r="BG2302" s="40">
        <f t="shared" si="391"/>
        <v>24405</v>
      </c>
      <c r="BM2302" s="39">
        <v>1966</v>
      </c>
      <c r="BN2302" s="19" t="str">
        <f t="shared" si="392"/>
        <v>Jul</v>
      </c>
      <c r="BO2302" s="19">
        <v>2</v>
      </c>
      <c r="BP2302" s="40">
        <f t="shared" si="389"/>
        <v>24290</v>
      </c>
      <c r="BQ2302" s="19">
        <f ca="1" t="shared" si="393"/>
        <v>59</v>
      </c>
      <c r="BU2302" s="19">
        <v>43817.45</v>
      </c>
      <c r="BV2302" s="41">
        <v>43817.45</v>
      </c>
    </row>
    <row r="2303" spans="1:74">
      <c r="A2303" s="19" t="s">
        <v>8164</v>
      </c>
      <c r="B2303" s="39">
        <v>1967</v>
      </c>
      <c r="C2303" s="19">
        <f t="shared" si="386"/>
        <v>1967</v>
      </c>
      <c r="D2303" s="19" t="s">
        <v>8310</v>
      </c>
      <c r="E2303" s="19" t="str">
        <f t="shared" si="385"/>
        <v>Sep</v>
      </c>
      <c r="F2303" s="19">
        <v>14</v>
      </c>
      <c r="G2303" s="40">
        <f t="shared" si="387"/>
        <v>24729</v>
      </c>
      <c r="H2303" s="19">
        <v>0</v>
      </c>
      <c r="I2303" s="19">
        <v>44423.8</v>
      </c>
      <c r="J2303" s="41">
        <v>44423.8</v>
      </c>
      <c r="K2303" s="19" t="s">
        <v>8297</v>
      </c>
      <c r="L2303" s="19" t="str">
        <v>tier - 2</v>
      </c>
      <c r="M2303" s="19" t="s">
        <v>8298</v>
      </c>
      <c r="N2303" s="19" t="str">
        <v>tier - 3</v>
      </c>
      <c r="O2303" s="19" t="s">
        <v>8299</v>
      </c>
      <c r="P2303" s="19" t="str">
        <v>R1013</v>
      </c>
      <c r="Q2303" s="19">
        <f ca="1" t="shared" si="388"/>
        <v>58</v>
      </c>
      <c r="R2303" s="29"/>
      <c r="U2303" s="19" t="s">
        <v>8326</v>
      </c>
      <c r="V2303" s="19" t="str">
        <f t="shared" si="394"/>
        <v>Dec</v>
      </c>
      <c r="X2303" s="19">
        <f t="shared" si="395"/>
        <v>1969</v>
      </c>
      <c r="AG2303" s="19" t="s">
        <v>8142</v>
      </c>
      <c r="AH2303" s="19" t="s">
        <v>8336</v>
      </c>
      <c r="AI2303" s="19" t="s">
        <v>8297</v>
      </c>
      <c r="AJ2303" s="19" t="s">
        <v>8298</v>
      </c>
      <c r="AK2303" s="19" t="str">
        <v>tier - 2</v>
      </c>
      <c r="AL2303" s="19" t="str">
        <v>tier - 3</v>
      </c>
      <c r="AT2303" s="19" t="s">
        <v>8315</v>
      </c>
      <c r="AU2303" s="19" t="str">
        <v>R1012</v>
      </c>
      <c r="BD2303" s="39">
        <v>1966</v>
      </c>
      <c r="BE2303" s="19" t="str">
        <f t="shared" si="390"/>
        <v>Jul</v>
      </c>
      <c r="BF2303" s="19">
        <v>2</v>
      </c>
      <c r="BG2303" s="40">
        <f t="shared" si="391"/>
        <v>24290</v>
      </c>
      <c r="BM2303" s="39">
        <v>1980</v>
      </c>
      <c r="BN2303" s="19" t="str">
        <f t="shared" si="392"/>
        <v>Nov</v>
      </c>
      <c r="BO2303" s="19">
        <v>10</v>
      </c>
      <c r="BP2303" s="40">
        <f t="shared" si="389"/>
        <v>29535</v>
      </c>
      <c r="BQ2303" s="19">
        <f ca="1" t="shared" si="393"/>
        <v>44</v>
      </c>
      <c r="BU2303" s="19">
        <v>43896.38</v>
      </c>
      <c r="BV2303" s="41">
        <v>43896.38</v>
      </c>
    </row>
    <row r="2304" spans="1:74">
      <c r="A2304" s="19" t="s">
        <v>8168</v>
      </c>
      <c r="B2304" s="39">
        <v>2000</v>
      </c>
      <c r="C2304" s="19">
        <f t="shared" si="386"/>
        <v>2000</v>
      </c>
      <c r="D2304" s="19" t="s">
        <v>8328</v>
      </c>
      <c r="E2304" s="19" t="str">
        <f t="shared" si="385"/>
        <v>Aug</v>
      </c>
      <c r="F2304" s="19">
        <v>2</v>
      </c>
      <c r="G2304" s="40">
        <f t="shared" si="387"/>
        <v>36740</v>
      </c>
      <c r="H2304" s="19">
        <v>1</v>
      </c>
      <c r="I2304" s="19">
        <v>44501.4</v>
      </c>
      <c r="J2304" s="41">
        <v>44501.4</v>
      </c>
      <c r="K2304" s="19" t="s">
        <v>8297</v>
      </c>
      <c r="L2304" s="19" t="str">
        <v>tier - 2</v>
      </c>
      <c r="M2304" s="19" t="s">
        <v>8298</v>
      </c>
      <c r="N2304" s="19" t="str">
        <v>tier - 3</v>
      </c>
      <c r="O2304" s="19" t="s">
        <v>8299</v>
      </c>
      <c r="P2304" s="19" t="str">
        <v>R1013</v>
      </c>
      <c r="Q2304" s="19">
        <f ca="1" t="shared" si="388"/>
        <v>25</v>
      </c>
      <c r="R2304" s="29"/>
      <c r="U2304" s="19" t="s">
        <v>8328</v>
      </c>
      <c r="V2304" s="19" t="str">
        <f t="shared" si="394"/>
        <v>Aug</v>
      </c>
      <c r="X2304" s="19">
        <f t="shared" si="395"/>
        <v>1965</v>
      </c>
      <c r="AG2304" s="19" t="s">
        <v>8144</v>
      </c>
      <c r="AH2304" s="19" t="s">
        <v>8336</v>
      </c>
      <c r="AI2304" s="19" t="s">
        <v>8297</v>
      </c>
      <c r="AJ2304" s="19" t="s">
        <v>8302</v>
      </c>
      <c r="AK2304" s="19" t="str">
        <v>tier - 2</v>
      </c>
      <c r="AL2304" s="19" t="str">
        <v>tier - 1</v>
      </c>
      <c r="AT2304" s="19" t="s">
        <v>8299</v>
      </c>
      <c r="AU2304" s="19" t="str">
        <v>R1013</v>
      </c>
      <c r="BD2304" s="39">
        <v>1980</v>
      </c>
      <c r="BE2304" s="19" t="str">
        <f t="shared" si="390"/>
        <v>Nov</v>
      </c>
      <c r="BF2304" s="19">
        <v>10</v>
      </c>
      <c r="BG2304" s="40">
        <f t="shared" si="391"/>
        <v>29535</v>
      </c>
      <c r="BM2304" s="39">
        <v>1966</v>
      </c>
      <c r="BN2304" s="19" t="str">
        <f t="shared" si="392"/>
        <v>Oct</v>
      </c>
      <c r="BO2304" s="19">
        <v>5</v>
      </c>
      <c r="BP2304" s="40">
        <f t="shared" si="389"/>
        <v>24385</v>
      </c>
      <c r="BQ2304" s="19">
        <f ca="1" t="shared" si="393"/>
        <v>59</v>
      </c>
      <c r="BU2304" s="19">
        <v>43921.18</v>
      </c>
      <c r="BV2304" s="41">
        <v>43921.18</v>
      </c>
    </row>
    <row r="2305" spans="1:74">
      <c r="A2305" s="19" t="s">
        <v>8172</v>
      </c>
      <c r="B2305" s="39">
        <v>1993</v>
      </c>
      <c r="C2305" s="19">
        <f t="shared" si="386"/>
        <v>1993</v>
      </c>
      <c r="D2305" s="19" t="s">
        <v>8329</v>
      </c>
      <c r="E2305" s="19" t="str">
        <f t="shared" si="385"/>
        <v>Oct</v>
      </c>
      <c r="F2305" s="19">
        <v>11</v>
      </c>
      <c r="G2305" s="40">
        <f t="shared" si="387"/>
        <v>34253</v>
      </c>
      <c r="H2305" s="19">
        <v>2</v>
      </c>
      <c r="I2305" s="19">
        <v>44585.46</v>
      </c>
      <c r="J2305" s="41">
        <v>44585.46</v>
      </c>
      <c r="K2305" s="19" t="s">
        <v>8297</v>
      </c>
      <c r="L2305" s="19" t="str">
        <v>tier - 2</v>
      </c>
      <c r="M2305" s="19" t="s">
        <v>8297</v>
      </c>
      <c r="N2305" s="19" t="str">
        <v>tier - 2</v>
      </c>
      <c r="O2305" s="19" t="s">
        <v>8330</v>
      </c>
      <c r="P2305" s="19" t="str">
        <v>R1011</v>
      </c>
      <c r="Q2305" s="19">
        <f ca="1" t="shared" si="388"/>
        <v>32</v>
      </c>
      <c r="R2305" s="29"/>
      <c r="U2305" s="19" t="s">
        <v>8326</v>
      </c>
      <c r="V2305" s="19" t="str">
        <f t="shared" si="394"/>
        <v>Dec</v>
      </c>
      <c r="X2305" s="19">
        <f t="shared" si="395"/>
        <v>1986</v>
      </c>
      <c r="AG2305" s="19" t="s">
        <v>8148</v>
      </c>
      <c r="AH2305" s="19" t="s">
        <v>8336</v>
      </c>
      <c r="AI2305" s="19" t="s">
        <v>8297</v>
      </c>
      <c r="AJ2305" s="19" t="s">
        <v>8297</v>
      </c>
      <c r="AK2305" s="19" t="str">
        <v>tier - 2</v>
      </c>
      <c r="AL2305" s="19" t="str">
        <v>tier - 2</v>
      </c>
      <c r="AT2305" s="19" t="s">
        <v>8315</v>
      </c>
      <c r="AU2305" s="19" t="str">
        <v>R1012</v>
      </c>
      <c r="BD2305" s="39">
        <v>1966</v>
      </c>
      <c r="BE2305" s="19" t="str">
        <f t="shared" si="390"/>
        <v>Oct</v>
      </c>
      <c r="BF2305" s="19">
        <v>5</v>
      </c>
      <c r="BG2305" s="40">
        <f t="shared" si="391"/>
        <v>24385</v>
      </c>
      <c r="BM2305" s="39">
        <v>1988</v>
      </c>
      <c r="BN2305" s="19" t="str">
        <f t="shared" si="392"/>
        <v>Jul</v>
      </c>
      <c r="BO2305" s="19">
        <v>16</v>
      </c>
      <c r="BP2305" s="40">
        <f t="shared" si="389"/>
        <v>32340</v>
      </c>
      <c r="BQ2305" s="19">
        <f ca="1" t="shared" si="393"/>
        <v>37</v>
      </c>
      <c r="BU2305" s="19">
        <v>43943.88</v>
      </c>
      <c r="BV2305" s="41">
        <v>43943.88</v>
      </c>
    </row>
    <row r="2306" spans="1:74">
      <c r="A2306" s="19" t="s">
        <v>8175</v>
      </c>
      <c r="B2306" s="39">
        <v>1971</v>
      </c>
      <c r="C2306" s="19">
        <f t="shared" si="386"/>
        <v>1971</v>
      </c>
      <c r="D2306" s="19" t="s">
        <v>8328</v>
      </c>
      <c r="E2306" s="19" t="str">
        <f t="shared" ref="E2306:E2336" si="396">SUBSTITUTE(D2306,"?","Sep")</f>
        <v>Aug</v>
      </c>
      <c r="F2306" s="19">
        <v>13</v>
      </c>
      <c r="G2306" s="40">
        <f t="shared" si="387"/>
        <v>26158</v>
      </c>
      <c r="H2306" s="19">
        <v>2</v>
      </c>
      <c r="I2306" s="19">
        <v>44641.2</v>
      </c>
      <c r="J2306" s="41">
        <v>44641.2</v>
      </c>
      <c r="K2306" s="19" t="s">
        <v>8297</v>
      </c>
      <c r="L2306" s="19" t="str">
        <v>tier - 2</v>
      </c>
      <c r="M2306" s="19" t="s">
        <v>8298</v>
      </c>
      <c r="N2306" s="19" t="str">
        <v>tier - 3</v>
      </c>
      <c r="O2306" s="19" t="s">
        <v>8337</v>
      </c>
      <c r="P2306" s="19" t="str">
        <v>R1024</v>
      </c>
      <c r="Q2306" s="19">
        <f ca="1" t="shared" si="388"/>
        <v>54</v>
      </c>
      <c r="R2306" s="29"/>
      <c r="U2306" s="19" t="s">
        <v>8329</v>
      </c>
      <c r="V2306" s="19" t="str">
        <f t="shared" si="394"/>
        <v>Oct</v>
      </c>
      <c r="X2306" s="19">
        <f t="shared" si="395"/>
        <v>1966</v>
      </c>
      <c r="AG2306" s="19" t="s">
        <v>8150</v>
      </c>
      <c r="AH2306" s="19" t="s">
        <v>8336</v>
      </c>
      <c r="AI2306" s="19" t="s">
        <v>8297</v>
      </c>
      <c r="AJ2306" s="19" t="s">
        <v>8302</v>
      </c>
      <c r="AK2306" s="19" t="str">
        <v>tier - 2</v>
      </c>
      <c r="AL2306" s="19" t="str">
        <v>tier - 1</v>
      </c>
      <c r="AT2306" s="19" t="s">
        <v>8315</v>
      </c>
      <c r="AU2306" s="19" t="str">
        <v>R1012</v>
      </c>
      <c r="BD2306" s="39">
        <v>1988</v>
      </c>
      <c r="BE2306" s="19" t="str">
        <f t="shared" si="390"/>
        <v>Jul</v>
      </c>
      <c r="BF2306" s="19">
        <v>16</v>
      </c>
      <c r="BG2306" s="40">
        <f t="shared" si="391"/>
        <v>32340</v>
      </c>
      <c r="BM2306" s="39">
        <v>1975</v>
      </c>
      <c r="BN2306" s="19" t="str">
        <f t="shared" si="392"/>
        <v>Jun</v>
      </c>
      <c r="BO2306" s="19">
        <v>1</v>
      </c>
      <c r="BP2306" s="40">
        <f t="shared" si="389"/>
        <v>27546</v>
      </c>
      <c r="BQ2306" s="19">
        <f ca="1" t="shared" si="393"/>
        <v>50</v>
      </c>
      <c r="BU2306" s="19">
        <v>44202.65</v>
      </c>
      <c r="BV2306" s="41">
        <v>44202.65</v>
      </c>
    </row>
    <row r="2307" spans="1:74">
      <c r="A2307" s="19" t="s">
        <v>8179</v>
      </c>
      <c r="B2307" s="39">
        <v>1962</v>
      </c>
      <c r="C2307" s="19">
        <f t="shared" ref="C2307:C2344" si="397">IF(B2307="?",ROUND(AVERAGE($B$2:$B$2336),0),B2307)</f>
        <v>1962</v>
      </c>
      <c r="D2307" s="19" t="s">
        <v>8326</v>
      </c>
      <c r="E2307" s="19" t="str">
        <f t="shared" si="396"/>
        <v>Dec</v>
      </c>
      <c r="F2307" s="19">
        <v>17</v>
      </c>
      <c r="G2307" s="40">
        <f t="shared" ref="G2307:G2344" si="398">DATE(C2307,MONTH(E2307&amp;2),F2307)</f>
        <v>22997</v>
      </c>
      <c r="H2307" s="19">
        <v>0</v>
      </c>
      <c r="I2307" s="19">
        <v>45008.96</v>
      </c>
      <c r="J2307" s="41">
        <v>45008.96</v>
      </c>
      <c r="K2307" s="19" t="s">
        <v>8297</v>
      </c>
      <c r="L2307" s="19" t="str">
        <v>tier - 2</v>
      </c>
      <c r="M2307" s="19" t="s">
        <v>8297</v>
      </c>
      <c r="N2307" s="19" t="str">
        <v>tier - 2</v>
      </c>
      <c r="O2307" s="19" t="s">
        <v>8299</v>
      </c>
      <c r="P2307" s="19" t="str">
        <v>R1013</v>
      </c>
      <c r="Q2307" s="19">
        <f ca="1" t="shared" ref="Q2307:Q2344" si="399">INT((TODAY()-G2307)/365.25)</f>
        <v>62</v>
      </c>
      <c r="R2307" s="29"/>
      <c r="U2307" s="19" t="s">
        <v>8296</v>
      </c>
      <c r="V2307" s="19" t="str">
        <f t="shared" si="394"/>
        <v>Jul</v>
      </c>
      <c r="X2307" s="19">
        <f t="shared" si="395"/>
        <v>1966</v>
      </c>
      <c r="AG2307" s="19" t="s">
        <v>8153</v>
      </c>
      <c r="AH2307" s="19" t="s">
        <v>8336</v>
      </c>
      <c r="AI2307" s="19" t="s">
        <v>8297</v>
      </c>
      <c r="AJ2307" s="19" t="s">
        <v>8297</v>
      </c>
      <c r="AK2307" s="19" t="str">
        <v>tier - 2</v>
      </c>
      <c r="AL2307" s="19" t="str">
        <v>tier - 2</v>
      </c>
      <c r="AT2307" s="19" t="s">
        <v>8299</v>
      </c>
      <c r="AU2307" s="19" t="str">
        <v>R1013</v>
      </c>
      <c r="BD2307" s="39">
        <v>1975</v>
      </c>
      <c r="BE2307" s="19" t="str">
        <f t="shared" si="390"/>
        <v>Jun</v>
      </c>
      <c r="BF2307" s="19">
        <v>1</v>
      </c>
      <c r="BG2307" s="40">
        <f t="shared" si="391"/>
        <v>27546</v>
      </c>
      <c r="BM2307" s="39">
        <v>1968</v>
      </c>
      <c r="BN2307" s="19" t="str">
        <f t="shared" si="392"/>
        <v>Nov</v>
      </c>
      <c r="BO2307" s="19">
        <v>24</v>
      </c>
      <c r="BP2307" s="40">
        <f t="shared" si="389"/>
        <v>25166</v>
      </c>
      <c r="BQ2307" s="19">
        <f ca="1" t="shared" si="393"/>
        <v>56</v>
      </c>
      <c r="BU2307" s="19">
        <v>44260.75</v>
      </c>
      <c r="BV2307" s="41">
        <v>44260.75</v>
      </c>
    </row>
    <row r="2308" spans="1:74">
      <c r="A2308" s="19" t="s">
        <v>8181</v>
      </c>
      <c r="B2308" s="39">
        <v>1974</v>
      </c>
      <c r="C2308" s="19">
        <f t="shared" si="397"/>
        <v>1974</v>
      </c>
      <c r="D2308" s="19" t="s">
        <v>8328</v>
      </c>
      <c r="E2308" s="19" t="str">
        <f t="shared" si="396"/>
        <v>Aug</v>
      </c>
      <c r="F2308" s="19">
        <v>9</v>
      </c>
      <c r="G2308" s="40">
        <f t="shared" si="398"/>
        <v>27250</v>
      </c>
      <c r="H2308" s="19">
        <v>2</v>
      </c>
      <c r="I2308" s="19">
        <v>45702.02</v>
      </c>
      <c r="J2308" s="41">
        <v>45702.02</v>
      </c>
      <c r="K2308" s="19" t="s">
        <v>8297</v>
      </c>
      <c r="L2308" s="19" t="str">
        <v>tier - 2</v>
      </c>
      <c r="M2308" s="19" t="s">
        <v>8297</v>
      </c>
      <c r="N2308" s="19" t="str">
        <v>tier - 2</v>
      </c>
      <c r="O2308" s="19" t="s">
        <v>8315</v>
      </c>
      <c r="P2308" s="19" t="str">
        <v>R1012</v>
      </c>
      <c r="Q2308" s="19">
        <f ca="1" t="shared" si="399"/>
        <v>51</v>
      </c>
      <c r="R2308" s="29"/>
      <c r="U2308" s="19" t="s">
        <v>8301</v>
      </c>
      <c r="V2308" s="19" t="str">
        <f t="shared" si="394"/>
        <v>Nov</v>
      </c>
      <c r="X2308" s="19">
        <f t="shared" si="395"/>
        <v>1980</v>
      </c>
      <c r="AG2308" s="19" t="s">
        <v>8156</v>
      </c>
      <c r="AH2308" s="19" t="s">
        <v>8336</v>
      </c>
      <c r="AI2308" s="19" t="s">
        <v>8297</v>
      </c>
      <c r="AJ2308" s="19" t="s">
        <v>8302</v>
      </c>
      <c r="AK2308" s="19" t="str">
        <v>tier - 2</v>
      </c>
      <c r="AL2308" s="19" t="str">
        <v>tier - 1</v>
      </c>
      <c r="AT2308" s="19" t="s">
        <v>8299</v>
      </c>
      <c r="AU2308" s="19" t="str">
        <v>R1013</v>
      </c>
      <c r="BD2308" s="39">
        <v>1968</v>
      </c>
      <c r="BE2308" s="19" t="str">
        <f t="shared" si="390"/>
        <v>Nov</v>
      </c>
      <c r="BF2308" s="19">
        <v>24</v>
      </c>
      <c r="BG2308" s="40">
        <f t="shared" si="391"/>
        <v>25166</v>
      </c>
      <c r="BM2308" s="39">
        <v>1971</v>
      </c>
      <c r="BN2308" s="19" t="str">
        <f t="shared" si="392"/>
        <v>Oct</v>
      </c>
      <c r="BO2308" s="19">
        <v>29</v>
      </c>
      <c r="BP2308" s="40">
        <f t="shared" si="389"/>
        <v>26235</v>
      </c>
      <c r="BQ2308" s="19">
        <f ca="1" t="shared" si="393"/>
        <v>54</v>
      </c>
      <c r="BU2308" s="19">
        <v>44400.41</v>
      </c>
      <c r="BV2308" s="41">
        <v>44400.41</v>
      </c>
    </row>
    <row r="2309" spans="1:74">
      <c r="A2309" s="19" t="s">
        <v>8185</v>
      </c>
      <c r="B2309" s="39">
        <v>1960</v>
      </c>
      <c r="C2309" s="19">
        <f t="shared" si="397"/>
        <v>1960</v>
      </c>
      <c r="D2309" s="19" t="s">
        <v>8326</v>
      </c>
      <c r="E2309" s="19" t="str">
        <f t="shared" si="396"/>
        <v>Dec</v>
      </c>
      <c r="F2309" s="19">
        <v>21</v>
      </c>
      <c r="G2309" s="40">
        <f t="shared" si="398"/>
        <v>22271</v>
      </c>
      <c r="H2309" s="19">
        <v>0</v>
      </c>
      <c r="I2309" s="19">
        <v>45710.21</v>
      </c>
      <c r="J2309" s="41">
        <v>45710.21</v>
      </c>
      <c r="K2309" s="19" t="s">
        <v>8297</v>
      </c>
      <c r="L2309" s="19" t="str">
        <v>tier - 2</v>
      </c>
      <c r="M2309" s="19" t="s">
        <v>8297</v>
      </c>
      <c r="N2309" s="19" t="str">
        <v>tier - 2</v>
      </c>
      <c r="O2309" s="19" t="s">
        <v>8333</v>
      </c>
      <c r="P2309" s="19" t="str">
        <v>R1016</v>
      </c>
      <c r="Q2309" s="19">
        <f ca="1" t="shared" si="399"/>
        <v>64</v>
      </c>
      <c r="R2309" s="29"/>
      <c r="U2309" s="19" t="s">
        <v>8329</v>
      </c>
      <c r="V2309" s="19" t="str">
        <f t="shared" si="394"/>
        <v>Oct</v>
      </c>
      <c r="X2309" s="19">
        <f t="shared" si="395"/>
        <v>1966</v>
      </c>
      <c r="AG2309" s="19" t="s">
        <v>8160</v>
      </c>
      <c r="AH2309" s="19" t="s">
        <v>8336</v>
      </c>
      <c r="AI2309" s="19" t="s">
        <v>8297</v>
      </c>
      <c r="AJ2309" s="19" t="s">
        <v>8297</v>
      </c>
      <c r="AK2309" s="19" t="str">
        <v>tier - 2</v>
      </c>
      <c r="AL2309" s="19" t="str">
        <v>tier - 2</v>
      </c>
      <c r="AT2309" s="19" t="s">
        <v>8299</v>
      </c>
      <c r="AU2309" s="19" t="str">
        <v>R1013</v>
      </c>
      <c r="BD2309" s="39">
        <v>1971</v>
      </c>
      <c r="BE2309" s="19" t="str">
        <f t="shared" si="390"/>
        <v>Oct</v>
      </c>
      <c r="BF2309" s="19">
        <v>29</v>
      </c>
      <c r="BG2309" s="40">
        <f t="shared" si="391"/>
        <v>26235</v>
      </c>
      <c r="BM2309" s="39">
        <v>1967</v>
      </c>
      <c r="BN2309" s="19" t="str">
        <f t="shared" si="392"/>
        <v>Sep</v>
      </c>
      <c r="BO2309" s="19">
        <v>14</v>
      </c>
      <c r="BP2309" s="40">
        <f t="shared" si="389"/>
        <v>24729</v>
      </c>
      <c r="BQ2309" s="19">
        <f ca="1" t="shared" si="393"/>
        <v>58</v>
      </c>
      <c r="BU2309" s="19">
        <v>44423.8</v>
      </c>
      <c r="BV2309" s="41">
        <v>44423.8</v>
      </c>
    </row>
    <row r="2310" spans="1:74">
      <c r="A2310" s="19" t="s">
        <v>8188</v>
      </c>
      <c r="B2310" s="39">
        <v>1979</v>
      </c>
      <c r="C2310" s="19">
        <f t="shared" si="397"/>
        <v>1979</v>
      </c>
      <c r="D2310" s="19" t="s">
        <v>8328</v>
      </c>
      <c r="E2310" s="19" t="str">
        <f t="shared" si="396"/>
        <v>Aug</v>
      </c>
      <c r="F2310" s="19">
        <v>12</v>
      </c>
      <c r="G2310" s="40">
        <f t="shared" si="398"/>
        <v>29079</v>
      </c>
      <c r="H2310" s="19">
        <v>0</v>
      </c>
      <c r="I2310" s="19">
        <v>45863.21</v>
      </c>
      <c r="J2310" s="41">
        <v>45863.21</v>
      </c>
      <c r="K2310" s="19" t="s">
        <v>8297</v>
      </c>
      <c r="L2310" s="19" t="str">
        <v>tier - 2</v>
      </c>
      <c r="M2310" s="19" t="s">
        <v>8302</v>
      </c>
      <c r="N2310" s="19" t="str">
        <v>tier - 1</v>
      </c>
      <c r="O2310" s="19" t="s">
        <v>8299</v>
      </c>
      <c r="P2310" s="19" t="str">
        <v>R1013</v>
      </c>
      <c r="Q2310" s="19">
        <f ca="1" t="shared" si="399"/>
        <v>46</v>
      </c>
      <c r="R2310" s="29"/>
      <c r="U2310" s="19" t="s">
        <v>8296</v>
      </c>
      <c r="V2310" s="19" t="str">
        <f t="shared" si="394"/>
        <v>Jul</v>
      </c>
      <c r="X2310" s="19">
        <f t="shared" si="395"/>
        <v>1988</v>
      </c>
      <c r="AG2310" s="19" t="s">
        <v>8164</v>
      </c>
      <c r="AH2310" s="19" t="s">
        <v>8336</v>
      </c>
      <c r="AI2310" s="19" t="s">
        <v>8297</v>
      </c>
      <c r="AJ2310" s="19" t="s">
        <v>8298</v>
      </c>
      <c r="AK2310" s="19" t="str">
        <v>tier - 2</v>
      </c>
      <c r="AL2310" s="19" t="str">
        <v>tier - 3</v>
      </c>
      <c r="AT2310" s="19" t="s">
        <v>8299</v>
      </c>
      <c r="AU2310" s="19" t="str">
        <v>R1013</v>
      </c>
      <c r="BD2310" s="39">
        <v>1967</v>
      </c>
      <c r="BE2310" s="19" t="str">
        <f t="shared" si="390"/>
        <v>Sep</v>
      </c>
      <c r="BF2310" s="19">
        <v>14</v>
      </c>
      <c r="BG2310" s="40">
        <f t="shared" si="391"/>
        <v>24729</v>
      </c>
      <c r="BM2310" s="39">
        <v>2000</v>
      </c>
      <c r="BN2310" s="19" t="str">
        <f t="shared" si="392"/>
        <v>Aug</v>
      </c>
      <c r="BO2310" s="19">
        <v>2</v>
      </c>
      <c r="BP2310" s="40">
        <f t="shared" si="389"/>
        <v>36740</v>
      </c>
      <c r="BQ2310" s="19">
        <f ca="1" t="shared" si="393"/>
        <v>25</v>
      </c>
      <c r="BU2310" s="19">
        <v>44501.4</v>
      </c>
      <c r="BV2310" s="41">
        <v>44501.4</v>
      </c>
    </row>
    <row r="2311" spans="1:74">
      <c r="A2311" s="19" t="s">
        <v>8191</v>
      </c>
      <c r="B2311" s="39">
        <v>1985</v>
      </c>
      <c r="C2311" s="19">
        <f t="shared" si="397"/>
        <v>1985</v>
      </c>
      <c r="D2311" s="19" t="s">
        <v>8310</v>
      </c>
      <c r="E2311" s="19" t="str">
        <f t="shared" si="396"/>
        <v>Sep</v>
      </c>
      <c r="F2311" s="19">
        <v>30</v>
      </c>
      <c r="G2311" s="40">
        <f t="shared" si="398"/>
        <v>31320</v>
      </c>
      <c r="H2311" s="19">
        <v>2</v>
      </c>
      <c r="I2311" s="19">
        <v>46113.51</v>
      </c>
      <c r="J2311" s="41">
        <v>46113.51</v>
      </c>
      <c r="K2311" s="19" t="s">
        <v>8297</v>
      </c>
      <c r="L2311" s="19" t="str">
        <v>tier - 2</v>
      </c>
      <c r="M2311" s="19" t="s">
        <v>8298</v>
      </c>
      <c r="N2311" s="19" t="str">
        <v>tier - 3</v>
      </c>
      <c r="O2311" s="19" t="s">
        <v>8330</v>
      </c>
      <c r="P2311" s="19" t="str">
        <v>R1011</v>
      </c>
      <c r="Q2311" s="19">
        <f ca="1" t="shared" si="399"/>
        <v>40</v>
      </c>
      <c r="R2311" s="29"/>
      <c r="U2311" s="19" t="s">
        <v>8303</v>
      </c>
      <c r="V2311" s="19" t="str">
        <f t="shared" si="394"/>
        <v>Jun</v>
      </c>
      <c r="X2311" s="19">
        <f t="shared" si="395"/>
        <v>1975</v>
      </c>
      <c r="AG2311" s="19" t="s">
        <v>8168</v>
      </c>
      <c r="AH2311" s="19" t="s">
        <v>8336</v>
      </c>
      <c r="AI2311" s="19" t="s">
        <v>8297</v>
      </c>
      <c r="AJ2311" s="19" t="s">
        <v>8298</v>
      </c>
      <c r="AK2311" s="19" t="str">
        <v>tier - 2</v>
      </c>
      <c r="AL2311" s="19" t="str">
        <v>tier - 3</v>
      </c>
      <c r="AT2311" s="19" t="s">
        <v>8299</v>
      </c>
      <c r="AU2311" s="19" t="str">
        <v>R1013</v>
      </c>
      <c r="BD2311" s="39">
        <v>2000</v>
      </c>
      <c r="BE2311" s="19" t="str">
        <f t="shared" si="390"/>
        <v>Aug</v>
      </c>
      <c r="BF2311" s="19">
        <v>2</v>
      </c>
      <c r="BG2311" s="40">
        <f t="shared" si="391"/>
        <v>36740</v>
      </c>
      <c r="BM2311" s="39">
        <v>1993</v>
      </c>
      <c r="BN2311" s="19" t="str">
        <f t="shared" si="392"/>
        <v>Oct</v>
      </c>
      <c r="BO2311" s="19">
        <v>11</v>
      </c>
      <c r="BP2311" s="40">
        <f t="shared" si="389"/>
        <v>34253</v>
      </c>
      <c r="BQ2311" s="19">
        <f ca="1" t="shared" si="393"/>
        <v>32</v>
      </c>
      <c r="BU2311" s="19">
        <v>44585.46</v>
      </c>
      <c r="BV2311" s="41">
        <v>44585.46</v>
      </c>
    </row>
    <row r="2312" spans="1:74">
      <c r="A2312" s="19" t="s">
        <v>8194</v>
      </c>
      <c r="B2312" s="39">
        <v>1962</v>
      </c>
      <c r="C2312" s="19">
        <f t="shared" si="397"/>
        <v>1962</v>
      </c>
      <c r="D2312" s="19" t="s">
        <v>8326</v>
      </c>
      <c r="E2312" s="19" t="str">
        <f t="shared" si="396"/>
        <v>Dec</v>
      </c>
      <c r="F2312" s="19">
        <v>4</v>
      </c>
      <c r="G2312" s="40">
        <f t="shared" si="398"/>
        <v>22984</v>
      </c>
      <c r="H2312" s="19">
        <v>3</v>
      </c>
      <c r="I2312" s="19">
        <v>46130.53</v>
      </c>
      <c r="J2312" s="41">
        <v>46130.53</v>
      </c>
      <c r="K2312" s="19" t="s">
        <v>8302</v>
      </c>
      <c r="L2312" s="19" t="str">
        <v>tier - 1</v>
      </c>
      <c r="M2312" s="19" t="s">
        <v>8302</v>
      </c>
      <c r="N2312" s="19" t="str">
        <v>tier - 1</v>
      </c>
      <c r="O2312" s="19" t="s">
        <v>8315</v>
      </c>
      <c r="P2312" s="19" t="str">
        <v>R1012</v>
      </c>
      <c r="Q2312" s="19">
        <f ca="1" t="shared" si="399"/>
        <v>62</v>
      </c>
      <c r="R2312" s="29"/>
      <c r="U2312" s="19" t="s">
        <v>8301</v>
      </c>
      <c r="V2312" s="19" t="str">
        <f t="shared" si="394"/>
        <v>Nov</v>
      </c>
      <c r="X2312" s="19">
        <f t="shared" si="395"/>
        <v>1968</v>
      </c>
      <c r="AG2312" s="19" t="s">
        <v>8172</v>
      </c>
      <c r="AH2312" s="19" t="s">
        <v>8336</v>
      </c>
      <c r="AI2312" s="19" t="s">
        <v>8297</v>
      </c>
      <c r="AJ2312" s="19" t="s">
        <v>8297</v>
      </c>
      <c r="AK2312" s="19" t="str">
        <v>tier - 2</v>
      </c>
      <c r="AL2312" s="19" t="str">
        <v>tier - 2</v>
      </c>
      <c r="AT2312" s="19" t="s">
        <v>8330</v>
      </c>
      <c r="AU2312" s="19" t="str">
        <v>R1011</v>
      </c>
      <c r="BD2312" s="39">
        <v>1993</v>
      </c>
      <c r="BE2312" s="19" t="str">
        <f t="shared" si="390"/>
        <v>Oct</v>
      </c>
      <c r="BF2312" s="19">
        <v>11</v>
      </c>
      <c r="BG2312" s="40">
        <f t="shared" si="391"/>
        <v>34253</v>
      </c>
      <c r="BM2312" s="39">
        <v>1971</v>
      </c>
      <c r="BN2312" s="19" t="str">
        <f t="shared" si="392"/>
        <v>Aug</v>
      </c>
      <c r="BO2312" s="19">
        <v>13</v>
      </c>
      <c r="BP2312" s="40">
        <f t="shared" ref="BP2312:BP2342" si="400">DATE(BM2312,MONTH(5&amp;BN2312),BO2312)</f>
        <v>26158</v>
      </c>
      <c r="BQ2312" s="19">
        <f ca="1" t="shared" si="393"/>
        <v>54</v>
      </c>
      <c r="BU2312" s="19">
        <v>44641.2</v>
      </c>
      <c r="BV2312" s="41">
        <v>44641.2</v>
      </c>
    </row>
    <row r="2313" spans="1:74">
      <c r="A2313" s="19" t="s">
        <v>8197</v>
      </c>
      <c r="B2313" s="39">
        <v>1976</v>
      </c>
      <c r="C2313" s="19">
        <f t="shared" si="397"/>
        <v>1976</v>
      </c>
      <c r="D2313" s="19" t="s">
        <v>8326</v>
      </c>
      <c r="E2313" s="19" t="str">
        <f t="shared" si="396"/>
        <v>Dec</v>
      </c>
      <c r="F2313" s="19">
        <v>2</v>
      </c>
      <c r="G2313" s="40">
        <f t="shared" si="398"/>
        <v>28096</v>
      </c>
      <c r="H2313" s="19">
        <v>3</v>
      </c>
      <c r="I2313" s="19">
        <v>46151.12</v>
      </c>
      <c r="J2313" s="41">
        <v>46151.12</v>
      </c>
      <c r="K2313" s="19" t="s">
        <v>8302</v>
      </c>
      <c r="L2313" s="19" t="str">
        <v>tier - 1</v>
      </c>
      <c r="M2313" s="19" t="s">
        <v>8298</v>
      </c>
      <c r="N2313" s="19" t="str">
        <v>tier - 3</v>
      </c>
      <c r="O2313" s="19" t="s">
        <v>8299</v>
      </c>
      <c r="P2313" s="19" t="str">
        <v>R1013</v>
      </c>
      <c r="Q2313" s="19">
        <f ca="1" t="shared" si="399"/>
        <v>48</v>
      </c>
      <c r="R2313" s="29"/>
      <c r="U2313" s="19" t="s">
        <v>8329</v>
      </c>
      <c r="V2313" s="19" t="str">
        <f t="shared" si="394"/>
        <v>Oct</v>
      </c>
      <c r="X2313" s="19">
        <f t="shared" si="395"/>
        <v>1971</v>
      </c>
      <c r="AG2313" s="19" t="s">
        <v>8175</v>
      </c>
      <c r="AH2313" s="19" t="s">
        <v>8336</v>
      </c>
      <c r="AI2313" s="19" t="s">
        <v>8297</v>
      </c>
      <c r="AJ2313" s="19" t="s">
        <v>8298</v>
      </c>
      <c r="AK2313" s="19" t="str">
        <v>tier - 2</v>
      </c>
      <c r="AL2313" s="19" t="str">
        <v>tier - 3</v>
      </c>
      <c r="AT2313" s="19" t="s">
        <v>8337</v>
      </c>
      <c r="AU2313" s="19" t="str">
        <v>R1024</v>
      </c>
      <c r="BD2313" s="39">
        <v>1971</v>
      </c>
      <c r="BE2313" s="19" t="str">
        <f>SUBSTITUTE(D2306,"?","Sep")</f>
        <v>Aug</v>
      </c>
      <c r="BF2313" s="19">
        <v>13</v>
      </c>
      <c r="BG2313" s="40">
        <f t="shared" ref="BG2313:BG2343" si="401">DATE(BD2313,MONTH(5&amp;BE2313),BF2313)</f>
        <v>26158</v>
      </c>
      <c r="BM2313" s="39">
        <v>1962</v>
      </c>
      <c r="BN2313" s="19" t="str">
        <f t="shared" ref="BN2313:BN2342" si="402">SUBSTITUTE(E2307,"?","Sep")</f>
        <v>Dec</v>
      </c>
      <c r="BO2313" s="19">
        <v>17</v>
      </c>
      <c r="BP2313" s="40">
        <f t="shared" si="400"/>
        <v>22997</v>
      </c>
      <c r="BQ2313" s="19">
        <f ca="1" t="shared" ref="BQ2313:BQ2350" si="403">INT((TODAY()-BP2313)/365.25)</f>
        <v>62</v>
      </c>
      <c r="BU2313" s="19">
        <v>45008.96</v>
      </c>
      <c r="BV2313" s="41">
        <v>45008.96</v>
      </c>
    </row>
    <row r="2314" spans="1:74">
      <c r="A2314" s="19" t="s">
        <v>8200</v>
      </c>
      <c r="B2314" s="39">
        <v>1978</v>
      </c>
      <c r="C2314" s="19">
        <f t="shared" si="397"/>
        <v>1978</v>
      </c>
      <c r="D2314" s="19" t="s">
        <v>8328</v>
      </c>
      <c r="E2314" s="19" t="str">
        <f t="shared" si="396"/>
        <v>Aug</v>
      </c>
      <c r="F2314" s="19">
        <v>17</v>
      </c>
      <c r="G2314" s="40">
        <f t="shared" si="398"/>
        <v>28719</v>
      </c>
      <c r="H2314" s="19">
        <v>2</v>
      </c>
      <c r="I2314" s="19">
        <v>46200.99</v>
      </c>
      <c r="J2314" s="41">
        <v>46200.99</v>
      </c>
      <c r="K2314" s="19" t="s">
        <v>8302</v>
      </c>
      <c r="L2314" s="19" t="str">
        <v>tier - 1</v>
      </c>
      <c r="M2314" s="19" t="s">
        <v>8302</v>
      </c>
      <c r="N2314" s="19" t="str">
        <v>tier - 1</v>
      </c>
      <c r="O2314" s="19" t="s">
        <v>8299</v>
      </c>
      <c r="P2314" s="19" t="str">
        <v>R1013</v>
      </c>
      <c r="Q2314" s="19">
        <f ca="1" t="shared" si="399"/>
        <v>47</v>
      </c>
      <c r="R2314" s="29"/>
      <c r="U2314" s="19" t="s">
        <v>8310</v>
      </c>
      <c r="V2314" s="19" t="str">
        <f t="shared" si="394"/>
        <v>Sep</v>
      </c>
      <c r="X2314" s="19">
        <f t="shared" si="395"/>
        <v>1967</v>
      </c>
      <c r="AG2314" s="19" t="s">
        <v>8179</v>
      </c>
      <c r="AH2314" s="19" t="s">
        <v>8336</v>
      </c>
      <c r="AI2314" s="19" t="s">
        <v>8297</v>
      </c>
      <c r="AJ2314" s="19" t="s">
        <v>8297</v>
      </c>
      <c r="AK2314" s="19" t="str">
        <v>tier - 2</v>
      </c>
      <c r="AL2314" s="19" t="str">
        <v>tier - 2</v>
      </c>
      <c r="AT2314" s="19" t="s">
        <v>8299</v>
      </c>
      <c r="AU2314" s="19" t="str">
        <v>R1013</v>
      </c>
      <c r="BD2314" s="39">
        <v>1962</v>
      </c>
      <c r="BE2314" s="19" t="str">
        <f t="shared" ref="BE2314:BE2343" si="404">SUBSTITUTE(D2307,"?","Sep")</f>
        <v>Dec</v>
      </c>
      <c r="BF2314" s="19">
        <v>17</v>
      </c>
      <c r="BG2314" s="40">
        <f t="shared" si="401"/>
        <v>22997</v>
      </c>
      <c r="BM2314" s="39">
        <v>1974</v>
      </c>
      <c r="BN2314" s="19" t="str">
        <f t="shared" si="402"/>
        <v>Aug</v>
      </c>
      <c r="BO2314" s="19">
        <v>9</v>
      </c>
      <c r="BP2314" s="40">
        <f t="shared" si="400"/>
        <v>27250</v>
      </c>
      <c r="BQ2314" s="19">
        <f ca="1" t="shared" si="403"/>
        <v>51</v>
      </c>
      <c r="BU2314" s="19">
        <v>45702.02</v>
      </c>
      <c r="BV2314" s="41">
        <v>45702.02</v>
      </c>
    </row>
    <row r="2315" spans="1:74">
      <c r="A2315" s="19" t="s">
        <v>8202</v>
      </c>
      <c r="B2315" s="39">
        <v>1971</v>
      </c>
      <c r="C2315" s="19">
        <f t="shared" si="397"/>
        <v>1971</v>
      </c>
      <c r="D2315" s="19" t="s">
        <v>8326</v>
      </c>
      <c r="E2315" s="19" t="str">
        <f t="shared" si="396"/>
        <v>Dec</v>
      </c>
      <c r="F2315" s="19">
        <v>6</v>
      </c>
      <c r="G2315" s="40">
        <f t="shared" si="398"/>
        <v>26273</v>
      </c>
      <c r="H2315" s="19">
        <v>3</v>
      </c>
      <c r="I2315" s="19">
        <v>46255.11</v>
      </c>
      <c r="J2315" s="41">
        <v>46255.11</v>
      </c>
      <c r="K2315" s="19" t="s">
        <v>8302</v>
      </c>
      <c r="L2315" s="19" t="str">
        <v>tier - 1</v>
      </c>
      <c r="M2315" s="19" t="s">
        <v>8298</v>
      </c>
      <c r="N2315" s="19" t="str">
        <v>tier - 3</v>
      </c>
      <c r="O2315" s="19" t="s">
        <v>8337</v>
      </c>
      <c r="P2315" s="19" t="str">
        <v>R1024</v>
      </c>
      <c r="Q2315" s="19">
        <f ca="1" t="shared" si="399"/>
        <v>53</v>
      </c>
      <c r="R2315" s="29"/>
      <c r="U2315" s="19" t="s">
        <v>8328</v>
      </c>
      <c r="V2315" s="19" t="str">
        <f t="shared" si="394"/>
        <v>Aug</v>
      </c>
      <c r="X2315" s="19">
        <f t="shared" si="395"/>
        <v>2000</v>
      </c>
      <c r="AG2315" s="19" t="s">
        <v>8181</v>
      </c>
      <c r="AH2315" s="19" t="s">
        <v>8336</v>
      </c>
      <c r="AI2315" s="19" t="s">
        <v>8297</v>
      </c>
      <c r="AJ2315" s="19" t="s">
        <v>8297</v>
      </c>
      <c r="AK2315" s="19" t="str">
        <v>tier - 2</v>
      </c>
      <c r="AL2315" s="19" t="str">
        <v>tier - 2</v>
      </c>
      <c r="AT2315" s="19" t="s">
        <v>8315</v>
      </c>
      <c r="AU2315" s="19" t="str">
        <v>R1012</v>
      </c>
      <c r="BD2315" s="39">
        <v>1974</v>
      </c>
      <c r="BE2315" s="19" t="str">
        <f t="shared" si="404"/>
        <v>Aug</v>
      </c>
      <c r="BF2315" s="19">
        <v>9</v>
      </c>
      <c r="BG2315" s="40">
        <f t="shared" si="401"/>
        <v>27250</v>
      </c>
      <c r="BM2315" s="39">
        <v>1960</v>
      </c>
      <c r="BN2315" s="19" t="str">
        <f t="shared" si="402"/>
        <v>Dec</v>
      </c>
      <c r="BO2315" s="19">
        <v>21</v>
      </c>
      <c r="BP2315" s="40">
        <f t="shared" si="400"/>
        <v>22271</v>
      </c>
      <c r="BQ2315" s="19">
        <f ca="1" t="shared" si="403"/>
        <v>64</v>
      </c>
      <c r="BU2315" s="19">
        <v>45710.21</v>
      </c>
      <c r="BV2315" s="41">
        <v>45710.21</v>
      </c>
    </row>
    <row r="2316" spans="1:74">
      <c r="A2316" s="19" t="s">
        <v>8204</v>
      </c>
      <c r="B2316" s="39">
        <v>1961</v>
      </c>
      <c r="C2316" s="19">
        <f t="shared" si="397"/>
        <v>1961</v>
      </c>
      <c r="D2316" s="19" t="s">
        <v>8328</v>
      </c>
      <c r="E2316" s="19" t="str">
        <f t="shared" si="396"/>
        <v>Aug</v>
      </c>
      <c r="F2316" s="19">
        <v>8</v>
      </c>
      <c r="G2316" s="40">
        <f t="shared" si="398"/>
        <v>22501</v>
      </c>
      <c r="H2316" s="19">
        <v>0</v>
      </c>
      <c r="I2316" s="19">
        <v>46599.11</v>
      </c>
      <c r="J2316" s="41">
        <v>46599.11</v>
      </c>
      <c r="K2316" s="19" t="s">
        <v>8302</v>
      </c>
      <c r="L2316" s="19" t="str">
        <v>tier - 1</v>
      </c>
      <c r="M2316" s="19" t="s">
        <v>8302</v>
      </c>
      <c r="N2316" s="19" t="str">
        <v>tier - 1</v>
      </c>
      <c r="O2316" s="19" t="s">
        <v>8299</v>
      </c>
      <c r="P2316" s="19" t="str">
        <v>R1013</v>
      </c>
      <c r="Q2316" s="19">
        <f ca="1" t="shared" si="399"/>
        <v>64</v>
      </c>
      <c r="R2316" s="29"/>
      <c r="U2316" s="19" t="s">
        <v>8329</v>
      </c>
      <c r="V2316" s="19" t="str">
        <f t="shared" si="394"/>
        <v>Oct</v>
      </c>
      <c r="X2316" s="19">
        <f t="shared" si="395"/>
        <v>1993</v>
      </c>
      <c r="AG2316" s="19" t="s">
        <v>8185</v>
      </c>
      <c r="AH2316" s="19" t="s">
        <v>8336</v>
      </c>
      <c r="AI2316" s="19" t="s">
        <v>8297</v>
      </c>
      <c r="AJ2316" s="19" t="s">
        <v>8297</v>
      </c>
      <c r="AK2316" s="19" t="str">
        <v>tier - 2</v>
      </c>
      <c r="AL2316" s="19" t="str">
        <v>tier - 2</v>
      </c>
      <c r="AT2316" s="19" t="s">
        <v>8333</v>
      </c>
      <c r="AU2316" s="19" t="str">
        <v>R1016</v>
      </c>
      <c r="BD2316" s="39">
        <v>1960</v>
      </c>
      <c r="BE2316" s="19" t="str">
        <f t="shared" si="404"/>
        <v>Dec</v>
      </c>
      <c r="BF2316" s="19">
        <v>21</v>
      </c>
      <c r="BG2316" s="40">
        <f t="shared" si="401"/>
        <v>22271</v>
      </c>
      <c r="BM2316" s="39">
        <v>1979</v>
      </c>
      <c r="BN2316" s="19" t="str">
        <f t="shared" si="402"/>
        <v>Aug</v>
      </c>
      <c r="BO2316" s="19">
        <v>12</v>
      </c>
      <c r="BP2316" s="40">
        <f t="shared" si="400"/>
        <v>29079</v>
      </c>
      <c r="BQ2316" s="19">
        <f ca="1" t="shared" si="403"/>
        <v>46</v>
      </c>
      <c r="BU2316" s="19">
        <v>45863.21</v>
      </c>
      <c r="BV2316" s="41">
        <v>45863.21</v>
      </c>
    </row>
    <row r="2317" spans="1:74">
      <c r="A2317" s="19" t="s">
        <v>8207</v>
      </c>
      <c r="B2317" s="39">
        <v>1969</v>
      </c>
      <c r="C2317" s="19">
        <f t="shared" si="397"/>
        <v>1969</v>
      </c>
      <c r="D2317" s="19" t="s">
        <v>8303</v>
      </c>
      <c r="E2317" s="19" t="str">
        <f t="shared" si="396"/>
        <v>Jun</v>
      </c>
      <c r="F2317" s="19">
        <v>23</v>
      </c>
      <c r="G2317" s="40">
        <f t="shared" si="398"/>
        <v>25377</v>
      </c>
      <c r="H2317" s="19">
        <v>3</v>
      </c>
      <c r="I2317" s="19">
        <v>46661.44</v>
      </c>
      <c r="J2317" s="41">
        <v>46661.44</v>
      </c>
      <c r="K2317" s="19" t="s">
        <v>8302</v>
      </c>
      <c r="L2317" s="19" t="str">
        <v>tier - 1</v>
      </c>
      <c r="M2317" s="19" t="s">
        <v>8298</v>
      </c>
      <c r="N2317" s="19" t="str">
        <v>tier - 3</v>
      </c>
      <c r="O2317" s="19" t="s">
        <v>8315</v>
      </c>
      <c r="P2317" s="19" t="str">
        <v>R1012</v>
      </c>
      <c r="Q2317" s="19">
        <f ca="1" t="shared" si="399"/>
        <v>56</v>
      </c>
      <c r="R2317" s="29"/>
      <c r="U2317" s="19" t="s">
        <v>8328</v>
      </c>
      <c r="V2317" s="19" t="str">
        <f t="shared" si="394"/>
        <v>Aug</v>
      </c>
      <c r="X2317" s="19">
        <f t="shared" si="395"/>
        <v>1971</v>
      </c>
      <c r="AG2317" s="19" t="s">
        <v>8188</v>
      </c>
      <c r="AH2317" s="19" t="s">
        <v>8336</v>
      </c>
      <c r="AI2317" s="19" t="s">
        <v>8297</v>
      </c>
      <c r="AJ2317" s="19" t="s">
        <v>8302</v>
      </c>
      <c r="AK2317" s="19" t="str">
        <v>tier - 2</v>
      </c>
      <c r="AL2317" s="19" t="str">
        <v>tier - 1</v>
      </c>
      <c r="AT2317" s="19" t="s">
        <v>8299</v>
      </c>
      <c r="AU2317" s="19" t="str">
        <v>R1013</v>
      </c>
      <c r="BD2317" s="39">
        <v>1979</v>
      </c>
      <c r="BE2317" s="19" t="str">
        <f t="shared" si="404"/>
        <v>Aug</v>
      </c>
      <c r="BF2317" s="19">
        <v>12</v>
      </c>
      <c r="BG2317" s="40">
        <f t="shared" si="401"/>
        <v>29079</v>
      </c>
      <c r="BM2317" s="39">
        <v>1985</v>
      </c>
      <c r="BN2317" s="19" t="str">
        <f t="shared" si="402"/>
        <v>Sep</v>
      </c>
      <c r="BO2317" s="19">
        <v>30</v>
      </c>
      <c r="BP2317" s="40">
        <f t="shared" si="400"/>
        <v>31320</v>
      </c>
      <c r="BQ2317" s="19">
        <f ca="1" t="shared" si="403"/>
        <v>40</v>
      </c>
      <c r="BU2317" s="19">
        <v>46113.51</v>
      </c>
      <c r="BV2317" s="41">
        <v>46113.51</v>
      </c>
    </row>
    <row r="2318" spans="1:74">
      <c r="A2318" s="19" t="s">
        <v>8210</v>
      </c>
      <c r="B2318" s="39">
        <v>1960</v>
      </c>
      <c r="C2318" s="19">
        <f t="shared" si="397"/>
        <v>1960</v>
      </c>
      <c r="D2318" s="19" t="s">
        <v>8301</v>
      </c>
      <c r="E2318" s="19" t="str">
        <f t="shared" si="396"/>
        <v>Nov</v>
      </c>
      <c r="F2318" s="19">
        <v>17</v>
      </c>
      <c r="G2318" s="40">
        <f t="shared" si="398"/>
        <v>22237</v>
      </c>
      <c r="H2318" s="19">
        <v>3</v>
      </c>
      <c r="I2318" s="19">
        <v>46718.16</v>
      </c>
      <c r="J2318" s="41">
        <v>46718.16</v>
      </c>
      <c r="K2318" s="19" t="s">
        <v>8302</v>
      </c>
      <c r="L2318" s="19" t="str">
        <v>tier - 1</v>
      </c>
      <c r="M2318" s="19" t="s">
        <v>8302</v>
      </c>
      <c r="N2318" s="19" t="str">
        <v>tier - 1</v>
      </c>
      <c r="O2318" s="19" t="s">
        <v>8315</v>
      </c>
      <c r="P2318" s="19" t="str">
        <v>R1012</v>
      </c>
      <c r="Q2318" s="19">
        <f ca="1" t="shared" si="399"/>
        <v>64</v>
      </c>
      <c r="R2318" s="29"/>
      <c r="U2318" s="19" t="s">
        <v>8326</v>
      </c>
      <c r="V2318" s="19" t="str">
        <f t="shared" ref="V2318:V2355" si="405">SUBSTITUTE(U2318,"?","Sep")</f>
        <v>Dec</v>
      </c>
      <c r="X2318" s="19">
        <f t="shared" ref="X2318:X2355" si="406">IF(B2307="?",ROUND(AVERAGE($B$2:$B$2355),0),B2307)</f>
        <v>1962</v>
      </c>
      <c r="AG2318" s="19" t="s">
        <v>8191</v>
      </c>
      <c r="AH2318" s="19" t="s">
        <v>8336</v>
      </c>
      <c r="AI2318" s="19" t="s">
        <v>8297</v>
      </c>
      <c r="AJ2318" s="19" t="s">
        <v>8298</v>
      </c>
      <c r="AK2318" s="19" t="str">
        <v>tier - 2</v>
      </c>
      <c r="AL2318" s="19" t="str">
        <v>tier - 3</v>
      </c>
      <c r="AT2318" s="19" t="s">
        <v>8330</v>
      </c>
      <c r="AU2318" s="19" t="str">
        <v>R1011</v>
      </c>
      <c r="BD2318" s="39">
        <v>1985</v>
      </c>
      <c r="BE2318" s="19" t="str">
        <f t="shared" si="404"/>
        <v>Sep</v>
      </c>
      <c r="BF2318" s="19">
        <v>30</v>
      </c>
      <c r="BG2318" s="40">
        <f t="shared" si="401"/>
        <v>31320</v>
      </c>
      <c r="BM2318" s="39">
        <v>1962</v>
      </c>
      <c r="BN2318" s="19" t="str">
        <f t="shared" si="402"/>
        <v>Dec</v>
      </c>
      <c r="BO2318" s="19">
        <v>4</v>
      </c>
      <c r="BP2318" s="40">
        <f t="shared" si="400"/>
        <v>22984</v>
      </c>
      <c r="BQ2318" s="19">
        <f ca="1" t="shared" si="403"/>
        <v>62</v>
      </c>
      <c r="BU2318" s="19">
        <v>46130.53</v>
      </c>
      <c r="BV2318" s="41">
        <v>46130.53</v>
      </c>
    </row>
    <row r="2319" spans="1:74">
      <c r="A2319" s="19" t="s">
        <v>8213</v>
      </c>
      <c r="B2319" s="39">
        <v>1958</v>
      </c>
      <c r="C2319" s="19">
        <f t="shared" si="397"/>
        <v>1958</v>
      </c>
      <c r="D2319" s="19" t="s">
        <v>8310</v>
      </c>
      <c r="E2319" s="19" t="str">
        <f t="shared" si="396"/>
        <v>Sep</v>
      </c>
      <c r="F2319" s="19">
        <v>15</v>
      </c>
      <c r="G2319" s="40">
        <f t="shared" si="398"/>
        <v>21443</v>
      </c>
      <c r="H2319" s="19">
        <v>0</v>
      </c>
      <c r="I2319" s="19">
        <v>46889.26</v>
      </c>
      <c r="J2319" s="41">
        <v>46889.26</v>
      </c>
      <c r="K2319" s="19" t="s">
        <v>8297</v>
      </c>
      <c r="L2319" s="19" t="str">
        <v>tier - 2</v>
      </c>
      <c r="M2319" s="19" t="s">
        <v>8298</v>
      </c>
      <c r="N2319" s="19" t="str">
        <v>tier - 3</v>
      </c>
      <c r="O2319" s="19" t="s">
        <v>8299</v>
      </c>
      <c r="P2319" s="19" t="str">
        <v>R1013</v>
      </c>
      <c r="Q2319" s="19">
        <f ca="1" t="shared" si="399"/>
        <v>67</v>
      </c>
      <c r="R2319" s="29"/>
      <c r="U2319" s="19" t="s">
        <v>8328</v>
      </c>
      <c r="V2319" s="19" t="str">
        <f t="shared" si="405"/>
        <v>Aug</v>
      </c>
      <c r="X2319" s="19">
        <f t="shared" si="406"/>
        <v>1974</v>
      </c>
      <c r="AG2319" s="19" t="s">
        <v>8194</v>
      </c>
      <c r="AH2319" s="19" t="s">
        <v>8336</v>
      </c>
      <c r="AI2319" s="19" t="s">
        <v>8302</v>
      </c>
      <c r="AJ2319" s="19" t="s">
        <v>8302</v>
      </c>
      <c r="AK2319" s="19" t="str">
        <v>tier - 1</v>
      </c>
      <c r="AL2319" s="19" t="str">
        <v>tier - 1</v>
      </c>
      <c r="AT2319" s="19" t="s">
        <v>8315</v>
      </c>
      <c r="AU2319" s="19" t="str">
        <v>R1012</v>
      </c>
      <c r="BD2319" s="39">
        <v>1962</v>
      </c>
      <c r="BE2319" s="19" t="str">
        <f t="shared" si="404"/>
        <v>Dec</v>
      </c>
      <c r="BF2319" s="19">
        <v>4</v>
      </c>
      <c r="BG2319" s="40">
        <f t="shared" si="401"/>
        <v>22984</v>
      </c>
      <c r="BM2319" s="39">
        <v>1976</v>
      </c>
      <c r="BN2319" s="19" t="str">
        <f t="shared" si="402"/>
        <v>Dec</v>
      </c>
      <c r="BO2319" s="19">
        <v>2</v>
      </c>
      <c r="BP2319" s="40">
        <f t="shared" si="400"/>
        <v>28096</v>
      </c>
      <c r="BQ2319" s="19">
        <f ca="1" t="shared" si="403"/>
        <v>48</v>
      </c>
      <c r="BU2319" s="19">
        <v>46151.12</v>
      </c>
      <c r="BV2319" s="41">
        <v>46151.12</v>
      </c>
    </row>
    <row r="2320" spans="1:74">
      <c r="A2320" s="19" t="s">
        <v>8216</v>
      </c>
      <c r="B2320" s="39">
        <v>1959</v>
      </c>
      <c r="C2320" s="19">
        <f t="shared" si="397"/>
        <v>1959</v>
      </c>
      <c r="D2320" s="19" t="s">
        <v>8296</v>
      </c>
      <c r="E2320" s="19" t="str">
        <f t="shared" si="396"/>
        <v>Jul</v>
      </c>
      <c r="F2320" s="19">
        <v>14</v>
      </c>
      <c r="G2320" s="40">
        <f t="shared" si="398"/>
        <v>21745</v>
      </c>
      <c r="H2320" s="19">
        <v>0</v>
      </c>
      <c r="I2320" s="19">
        <v>47055.53</v>
      </c>
      <c r="J2320" s="41">
        <v>47055.53</v>
      </c>
      <c r="K2320" s="19" t="s">
        <v>8297</v>
      </c>
      <c r="L2320" s="19" t="str">
        <v>tier - 2</v>
      </c>
      <c r="M2320" s="19" t="s">
        <v>8302</v>
      </c>
      <c r="N2320" s="19" t="str">
        <v>tier - 1</v>
      </c>
      <c r="O2320" s="19" t="s">
        <v>8299</v>
      </c>
      <c r="P2320" s="19" t="str">
        <v>R1013</v>
      </c>
      <c r="Q2320" s="19">
        <f ca="1" t="shared" si="399"/>
        <v>66</v>
      </c>
      <c r="R2320" s="29"/>
      <c r="U2320" s="19" t="s">
        <v>8326</v>
      </c>
      <c r="V2320" s="19" t="str">
        <f t="shared" si="405"/>
        <v>Dec</v>
      </c>
      <c r="X2320" s="19">
        <f t="shared" si="406"/>
        <v>1960</v>
      </c>
      <c r="AG2320" s="19" t="s">
        <v>8197</v>
      </c>
      <c r="AH2320" s="19" t="s">
        <v>8336</v>
      </c>
      <c r="AI2320" s="19" t="s">
        <v>8302</v>
      </c>
      <c r="AJ2320" s="19" t="s">
        <v>8298</v>
      </c>
      <c r="AK2320" s="19" t="str">
        <v>tier - 1</v>
      </c>
      <c r="AL2320" s="19" t="str">
        <v>tier - 3</v>
      </c>
      <c r="AT2320" s="19" t="s">
        <v>8299</v>
      </c>
      <c r="AU2320" s="19" t="str">
        <v>R1013</v>
      </c>
      <c r="BD2320" s="39">
        <v>1976</v>
      </c>
      <c r="BE2320" s="19" t="str">
        <f t="shared" si="404"/>
        <v>Dec</v>
      </c>
      <c r="BF2320" s="19">
        <v>2</v>
      </c>
      <c r="BG2320" s="40">
        <f t="shared" si="401"/>
        <v>28096</v>
      </c>
      <c r="BM2320" s="39">
        <v>1978</v>
      </c>
      <c r="BN2320" s="19" t="str">
        <f t="shared" si="402"/>
        <v>Aug</v>
      </c>
      <c r="BO2320" s="19">
        <v>17</v>
      </c>
      <c r="BP2320" s="40">
        <f t="shared" si="400"/>
        <v>28719</v>
      </c>
      <c r="BQ2320" s="19">
        <f ca="1" t="shared" si="403"/>
        <v>47</v>
      </c>
      <c r="BU2320" s="19">
        <v>46200.99</v>
      </c>
      <c r="BV2320" s="41">
        <v>46200.99</v>
      </c>
    </row>
    <row r="2321" spans="1:74">
      <c r="A2321" s="19" t="s">
        <v>8219</v>
      </c>
      <c r="B2321" s="39">
        <v>1970</v>
      </c>
      <c r="C2321" s="19">
        <f t="shared" si="397"/>
        <v>1970</v>
      </c>
      <c r="D2321" s="19" t="s">
        <v>8326</v>
      </c>
      <c r="E2321" s="19" t="str">
        <f t="shared" si="396"/>
        <v>Dec</v>
      </c>
      <c r="F2321" s="19">
        <v>28</v>
      </c>
      <c r="G2321" s="40">
        <f t="shared" si="398"/>
        <v>25930</v>
      </c>
      <c r="H2321" s="19">
        <v>2</v>
      </c>
      <c r="I2321" s="19">
        <v>47269.85</v>
      </c>
      <c r="J2321" s="41">
        <v>47269.85</v>
      </c>
      <c r="K2321" s="19" t="s">
        <v>8302</v>
      </c>
      <c r="L2321" s="19" t="str">
        <v>tier - 1</v>
      </c>
      <c r="M2321" s="19" t="s">
        <v>8297</v>
      </c>
      <c r="N2321" s="19" t="str">
        <v>tier - 2</v>
      </c>
      <c r="O2321" s="19" t="s">
        <v>8299</v>
      </c>
      <c r="P2321" s="19" t="str">
        <v>R1013</v>
      </c>
      <c r="Q2321" s="19">
        <f ca="1" t="shared" si="399"/>
        <v>54</v>
      </c>
      <c r="R2321" s="29"/>
      <c r="U2321" s="19" t="s">
        <v>8328</v>
      </c>
      <c r="V2321" s="19" t="str">
        <f t="shared" si="405"/>
        <v>Aug</v>
      </c>
      <c r="X2321" s="19">
        <f t="shared" si="406"/>
        <v>1979</v>
      </c>
      <c r="AG2321" s="19" t="s">
        <v>8200</v>
      </c>
      <c r="AH2321" s="19" t="s">
        <v>8336</v>
      </c>
      <c r="AI2321" s="19" t="s">
        <v>8302</v>
      </c>
      <c r="AJ2321" s="19" t="s">
        <v>8302</v>
      </c>
      <c r="AK2321" s="19" t="str">
        <v>tier - 1</v>
      </c>
      <c r="AL2321" s="19" t="str">
        <v>tier - 1</v>
      </c>
      <c r="AT2321" s="19" t="s">
        <v>8299</v>
      </c>
      <c r="AU2321" s="19" t="str">
        <v>R1013</v>
      </c>
      <c r="BD2321" s="39">
        <v>1978</v>
      </c>
      <c r="BE2321" s="19" t="str">
        <f t="shared" si="404"/>
        <v>Aug</v>
      </c>
      <c r="BF2321" s="19">
        <v>17</v>
      </c>
      <c r="BG2321" s="40">
        <f t="shared" si="401"/>
        <v>28719</v>
      </c>
      <c r="BM2321" s="39">
        <v>1971</v>
      </c>
      <c r="BN2321" s="19" t="str">
        <f t="shared" si="402"/>
        <v>Dec</v>
      </c>
      <c r="BO2321" s="19">
        <v>6</v>
      </c>
      <c r="BP2321" s="40">
        <f t="shared" si="400"/>
        <v>26273</v>
      </c>
      <c r="BQ2321" s="19">
        <f ca="1" t="shared" si="403"/>
        <v>53</v>
      </c>
      <c r="BU2321" s="19">
        <v>46255.11</v>
      </c>
      <c r="BV2321" s="41">
        <v>46255.11</v>
      </c>
    </row>
    <row r="2322" spans="1:74">
      <c r="A2322" s="19" t="s">
        <v>8222</v>
      </c>
      <c r="B2322" s="39">
        <v>1958</v>
      </c>
      <c r="C2322" s="19">
        <f t="shared" si="397"/>
        <v>1958</v>
      </c>
      <c r="D2322" s="19" t="s">
        <v>8310</v>
      </c>
      <c r="E2322" s="19" t="str">
        <f t="shared" si="396"/>
        <v>Sep</v>
      </c>
      <c r="F2322" s="19">
        <v>3</v>
      </c>
      <c r="G2322" s="40">
        <f t="shared" si="398"/>
        <v>21431</v>
      </c>
      <c r="H2322" s="19">
        <v>2</v>
      </c>
      <c r="I2322" s="19">
        <v>47291.06</v>
      </c>
      <c r="J2322" s="41">
        <v>47291.06</v>
      </c>
      <c r="K2322" s="19" t="s">
        <v>8297</v>
      </c>
      <c r="L2322" s="19" t="str">
        <v>tier - 2</v>
      </c>
      <c r="M2322" s="19" t="s">
        <v>8302</v>
      </c>
      <c r="N2322" s="19" t="str">
        <v>tier - 1</v>
      </c>
      <c r="O2322" s="19" t="s">
        <v>8330</v>
      </c>
      <c r="P2322" s="19" t="str">
        <v>R1011</v>
      </c>
      <c r="Q2322" s="19">
        <f ca="1" t="shared" si="399"/>
        <v>67</v>
      </c>
      <c r="R2322" s="29"/>
      <c r="U2322" s="19" t="s">
        <v>8310</v>
      </c>
      <c r="V2322" s="19" t="str">
        <f t="shared" si="405"/>
        <v>Sep</v>
      </c>
      <c r="X2322" s="19">
        <f t="shared" si="406"/>
        <v>1985</v>
      </c>
      <c r="AG2322" s="19" t="s">
        <v>8202</v>
      </c>
      <c r="AH2322" s="19" t="s">
        <v>8336</v>
      </c>
      <c r="AI2322" s="19" t="s">
        <v>8302</v>
      </c>
      <c r="AJ2322" s="19" t="s">
        <v>8298</v>
      </c>
      <c r="AK2322" s="19" t="str">
        <v>tier - 1</v>
      </c>
      <c r="AL2322" s="19" t="str">
        <v>tier - 3</v>
      </c>
      <c r="AT2322" s="19" t="s">
        <v>8337</v>
      </c>
      <c r="AU2322" s="19" t="str">
        <v>R1024</v>
      </c>
      <c r="BD2322" s="39">
        <v>1971</v>
      </c>
      <c r="BE2322" s="19" t="str">
        <f t="shared" si="404"/>
        <v>Dec</v>
      </c>
      <c r="BF2322" s="19">
        <v>6</v>
      </c>
      <c r="BG2322" s="40">
        <f t="shared" si="401"/>
        <v>26273</v>
      </c>
      <c r="BM2322" s="39">
        <v>1961</v>
      </c>
      <c r="BN2322" s="19" t="str">
        <f t="shared" si="402"/>
        <v>Aug</v>
      </c>
      <c r="BO2322" s="19">
        <v>8</v>
      </c>
      <c r="BP2322" s="40">
        <f t="shared" si="400"/>
        <v>22501</v>
      </c>
      <c r="BQ2322" s="19">
        <f ca="1" t="shared" si="403"/>
        <v>64</v>
      </c>
      <c r="BU2322" s="19">
        <v>46599.11</v>
      </c>
      <c r="BV2322" s="41">
        <v>46599.11</v>
      </c>
    </row>
    <row r="2323" spans="1:74">
      <c r="A2323" s="19" t="s">
        <v>8225</v>
      </c>
      <c r="B2323" s="39">
        <v>1959</v>
      </c>
      <c r="C2323" s="19">
        <f t="shared" si="397"/>
        <v>1959</v>
      </c>
      <c r="D2323" s="19" t="s">
        <v>8329</v>
      </c>
      <c r="E2323" s="19" t="str">
        <f t="shared" si="396"/>
        <v>Oct</v>
      </c>
      <c r="F2323" s="19">
        <v>4</v>
      </c>
      <c r="G2323" s="40">
        <f t="shared" si="398"/>
        <v>21827</v>
      </c>
      <c r="H2323" s="19">
        <v>2</v>
      </c>
      <c r="I2323" s="19">
        <v>47305.31</v>
      </c>
      <c r="J2323" s="41">
        <v>47305.31</v>
      </c>
      <c r="K2323" s="19" t="s">
        <v>8297</v>
      </c>
      <c r="L2323" s="19" t="str">
        <v>tier - 2</v>
      </c>
      <c r="M2323" s="19" t="s">
        <v>8302</v>
      </c>
      <c r="N2323" s="19" t="str">
        <v>tier - 1</v>
      </c>
      <c r="O2323" s="19" t="s">
        <v>8330</v>
      </c>
      <c r="P2323" s="19" t="str">
        <v>R1011</v>
      </c>
      <c r="Q2323" s="19">
        <f ca="1" t="shared" si="399"/>
        <v>66</v>
      </c>
      <c r="R2323" s="29"/>
      <c r="U2323" s="19" t="s">
        <v>8326</v>
      </c>
      <c r="V2323" s="19" t="str">
        <f t="shared" si="405"/>
        <v>Dec</v>
      </c>
      <c r="X2323" s="19">
        <f t="shared" si="406"/>
        <v>1962</v>
      </c>
      <c r="AG2323" s="19" t="s">
        <v>8204</v>
      </c>
      <c r="AH2323" s="19" t="s">
        <v>8336</v>
      </c>
      <c r="AI2323" s="19" t="s">
        <v>8302</v>
      </c>
      <c r="AJ2323" s="19" t="s">
        <v>8302</v>
      </c>
      <c r="AK2323" s="19" t="str">
        <v>tier - 1</v>
      </c>
      <c r="AL2323" s="19" t="str">
        <v>tier - 1</v>
      </c>
      <c r="AT2323" s="19" t="s">
        <v>8299</v>
      </c>
      <c r="AU2323" s="19" t="str">
        <v>R1013</v>
      </c>
      <c r="BD2323" s="39">
        <v>1961</v>
      </c>
      <c r="BE2323" s="19" t="str">
        <f t="shared" si="404"/>
        <v>Aug</v>
      </c>
      <c r="BF2323" s="19">
        <v>8</v>
      </c>
      <c r="BG2323" s="40">
        <f t="shared" si="401"/>
        <v>22501</v>
      </c>
      <c r="BM2323" s="39">
        <v>1969</v>
      </c>
      <c r="BN2323" s="19" t="str">
        <f t="shared" si="402"/>
        <v>Jun</v>
      </c>
      <c r="BO2323" s="19">
        <v>23</v>
      </c>
      <c r="BP2323" s="40">
        <f t="shared" si="400"/>
        <v>25377</v>
      </c>
      <c r="BQ2323" s="19">
        <f ca="1" t="shared" si="403"/>
        <v>56</v>
      </c>
      <c r="BU2323" s="19">
        <v>46661.44</v>
      </c>
      <c r="BV2323" s="41">
        <v>46661.44</v>
      </c>
    </row>
    <row r="2324" spans="1:74">
      <c r="A2324" s="19" t="s">
        <v>8228</v>
      </c>
      <c r="B2324" s="39">
        <v>1961</v>
      </c>
      <c r="C2324" s="19">
        <f t="shared" si="397"/>
        <v>1961</v>
      </c>
      <c r="D2324" s="19" t="s">
        <v>8303</v>
      </c>
      <c r="E2324" s="19" t="str">
        <f t="shared" si="396"/>
        <v>Jun</v>
      </c>
      <c r="F2324" s="19">
        <v>13</v>
      </c>
      <c r="G2324" s="40">
        <f t="shared" si="398"/>
        <v>22445</v>
      </c>
      <c r="H2324" s="19">
        <v>1</v>
      </c>
      <c r="I2324" s="19">
        <v>47403.88</v>
      </c>
      <c r="J2324" s="41">
        <v>47403.88</v>
      </c>
      <c r="K2324" s="19" t="s">
        <v>8302</v>
      </c>
      <c r="L2324" s="19" t="str">
        <v>tier - 1</v>
      </c>
      <c r="M2324" s="19" t="s">
        <v>8298</v>
      </c>
      <c r="N2324" s="19" t="str">
        <v>tier - 3</v>
      </c>
      <c r="O2324" s="19" t="s">
        <v>8330</v>
      </c>
      <c r="P2324" s="19" t="str">
        <v>R1011</v>
      </c>
      <c r="Q2324" s="19">
        <f ca="1" t="shared" si="399"/>
        <v>64</v>
      </c>
      <c r="R2324" s="29"/>
      <c r="U2324" s="19" t="s">
        <v>8326</v>
      </c>
      <c r="V2324" s="19" t="str">
        <f t="shared" si="405"/>
        <v>Dec</v>
      </c>
      <c r="X2324" s="19">
        <f t="shared" si="406"/>
        <v>1976</v>
      </c>
      <c r="AG2324" s="19" t="s">
        <v>8207</v>
      </c>
      <c r="AH2324" s="19" t="s">
        <v>8336</v>
      </c>
      <c r="AI2324" s="19" t="s">
        <v>8302</v>
      </c>
      <c r="AJ2324" s="19" t="s">
        <v>8298</v>
      </c>
      <c r="AK2324" s="19" t="str">
        <v>tier - 1</v>
      </c>
      <c r="AL2324" s="19" t="str">
        <v>tier - 3</v>
      </c>
      <c r="AT2324" s="19" t="s">
        <v>8315</v>
      </c>
      <c r="AU2324" s="19" t="str">
        <v>R1012</v>
      </c>
      <c r="BD2324" s="39">
        <v>1969</v>
      </c>
      <c r="BE2324" s="19" t="str">
        <f t="shared" si="404"/>
        <v>Jun</v>
      </c>
      <c r="BF2324" s="19">
        <v>23</v>
      </c>
      <c r="BG2324" s="40">
        <f t="shared" si="401"/>
        <v>25377</v>
      </c>
      <c r="BM2324" s="39">
        <v>1960</v>
      </c>
      <c r="BN2324" s="19" t="str">
        <f t="shared" si="402"/>
        <v>Nov</v>
      </c>
      <c r="BO2324" s="19">
        <v>17</v>
      </c>
      <c r="BP2324" s="40">
        <f t="shared" si="400"/>
        <v>22237</v>
      </c>
      <c r="BQ2324" s="19">
        <f ca="1" t="shared" si="403"/>
        <v>64</v>
      </c>
      <c r="BU2324" s="19">
        <v>46718.16</v>
      </c>
      <c r="BV2324" s="41">
        <v>46718.16</v>
      </c>
    </row>
    <row r="2325" spans="1:74">
      <c r="A2325" s="19" t="s">
        <v>8232</v>
      </c>
      <c r="B2325" s="39">
        <v>1971</v>
      </c>
      <c r="C2325" s="19">
        <f t="shared" si="397"/>
        <v>1971</v>
      </c>
      <c r="D2325" s="19" t="s">
        <v>8310</v>
      </c>
      <c r="E2325" s="19" t="str">
        <f t="shared" si="396"/>
        <v>Sep</v>
      </c>
      <c r="F2325" s="19">
        <v>27</v>
      </c>
      <c r="G2325" s="40">
        <f t="shared" si="398"/>
        <v>26203</v>
      </c>
      <c r="H2325" s="19">
        <v>2</v>
      </c>
      <c r="I2325" s="19">
        <v>47462.89</v>
      </c>
      <c r="J2325" s="41">
        <v>47462.89</v>
      </c>
      <c r="K2325" s="19" t="s">
        <v>8302</v>
      </c>
      <c r="L2325" s="19" t="str">
        <v>tier - 1</v>
      </c>
      <c r="M2325" s="19" t="s">
        <v>8297</v>
      </c>
      <c r="N2325" s="19" t="str">
        <v>tier - 2</v>
      </c>
      <c r="O2325" s="19" t="s">
        <v>8299</v>
      </c>
      <c r="P2325" s="19" t="str">
        <v>R1013</v>
      </c>
      <c r="Q2325" s="19">
        <f ca="1" t="shared" si="399"/>
        <v>54</v>
      </c>
      <c r="R2325" s="29"/>
      <c r="U2325" s="19" t="s">
        <v>8328</v>
      </c>
      <c r="V2325" s="19" t="str">
        <f t="shared" si="405"/>
        <v>Aug</v>
      </c>
      <c r="X2325" s="19">
        <f t="shared" si="406"/>
        <v>1978</v>
      </c>
      <c r="AG2325" s="19" t="s">
        <v>8210</v>
      </c>
      <c r="AH2325" s="19" t="s">
        <v>8336</v>
      </c>
      <c r="AI2325" s="19" t="s">
        <v>8302</v>
      </c>
      <c r="AJ2325" s="19" t="s">
        <v>8302</v>
      </c>
      <c r="AK2325" s="19" t="str">
        <v>tier - 1</v>
      </c>
      <c r="AL2325" s="19" t="str">
        <v>tier - 1</v>
      </c>
      <c r="AT2325" s="19" t="s">
        <v>8315</v>
      </c>
      <c r="AU2325" s="19" t="str">
        <v>R1012</v>
      </c>
      <c r="BD2325" s="39">
        <v>1960</v>
      </c>
      <c r="BE2325" s="19" t="str">
        <f t="shared" si="404"/>
        <v>Nov</v>
      </c>
      <c r="BF2325" s="19">
        <v>17</v>
      </c>
      <c r="BG2325" s="40">
        <f t="shared" si="401"/>
        <v>22237</v>
      </c>
      <c r="BM2325" s="39">
        <v>1958</v>
      </c>
      <c r="BN2325" s="19" t="str">
        <f t="shared" si="402"/>
        <v>Sep</v>
      </c>
      <c r="BO2325" s="19">
        <v>15</v>
      </c>
      <c r="BP2325" s="40">
        <f t="shared" si="400"/>
        <v>21443</v>
      </c>
      <c r="BQ2325" s="19">
        <f ca="1" t="shared" si="403"/>
        <v>67</v>
      </c>
      <c r="BU2325" s="19">
        <v>46889.26</v>
      </c>
      <c r="BV2325" s="41">
        <v>46889.26</v>
      </c>
    </row>
    <row r="2326" spans="1:74">
      <c r="A2326" s="19" t="s">
        <v>8236</v>
      </c>
      <c r="B2326" s="39">
        <v>1964</v>
      </c>
      <c r="C2326" s="19">
        <f t="shared" si="397"/>
        <v>1964</v>
      </c>
      <c r="D2326" s="19" t="s">
        <v>8301</v>
      </c>
      <c r="E2326" s="19" t="str">
        <f t="shared" si="396"/>
        <v>Nov</v>
      </c>
      <c r="F2326" s="19">
        <v>7</v>
      </c>
      <c r="G2326" s="40">
        <f t="shared" si="398"/>
        <v>23688</v>
      </c>
      <c r="H2326" s="19">
        <v>2</v>
      </c>
      <c r="I2326" s="19">
        <v>47496.49</v>
      </c>
      <c r="J2326" s="41">
        <v>47496.49</v>
      </c>
      <c r="K2326" s="19" t="s">
        <v>8302</v>
      </c>
      <c r="L2326" s="19" t="str">
        <v>tier - 1</v>
      </c>
      <c r="M2326" s="19" t="s">
        <v>8298</v>
      </c>
      <c r="N2326" s="19" t="str">
        <v>tier - 3</v>
      </c>
      <c r="O2326" s="19" t="s">
        <v>8315</v>
      </c>
      <c r="P2326" s="19" t="str">
        <v>R1012</v>
      </c>
      <c r="Q2326" s="19">
        <f ca="1" t="shared" si="399"/>
        <v>60</v>
      </c>
      <c r="R2326" s="29"/>
      <c r="U2326" s="19" t="s">
        <v>8326</v>
      </c>
      <c r="V2326" s="19" t="str">
        <f t="shared" si="405"/>
        <v>Dec</v>
      </c>
      <c r="X2326" s="19">
        <f t="shared" si="406"/>
        <v>1971</v>
      </c>
      <c r="AG2326" s="19" t="s">
        <v>8213</v>
      </c>
      <c r="AH2326" s="19" t="s">
        <v>8336</v>
      </c>
      <c r="AI2326" s="19" t="s">
        <v>8297</v>
      </c>
      <c r="AJ2326" s="19" t="s">
        <v>8298</v>
      </c>
      <c r="AK2326" s="19" t="str">
        <v>tier - 2</v>
      </c>
      <c r="AL2326" s="19" t="str">
        <v>tier - 3</v>
      </c>
      <c r="AT2326" s="19" t="s">
        <v>8299</v>
      </c>
      <c r="AU2326" s="19" t="str">
        <v>R1013</v>
      </c>
      <c r="BD2326" s="39">
        <v>1958</v>
      </c>
      <c r="BE2326" s="19" t="str">
        <f t="shared" si="404"/>
        <v>Sep</v>
      </c>
      <c r="BF2326" s="19">
        <v>15</v>
      </c>
      <c r="BG2326" s="40">
        <f t="shared" si="401"/>
        <v>21443</v>
      </c>
      <c r="BM2326" s="39">
        <v>1959</v>
      </c>
      <c r="BN2326" s="19" t="str">
        <f t="shared" si="402"/>
        <v>Jul</v>
      </c>
      <c r="BO2326" s="19">
        <v>14</v>
      </c>
      <c r="BP2326" s="40">
        <f t="shared" si="400"/>
        <v>21745</v>
      </c>
      <c r="BQ2326" s="19">
        <f ca="1" t="shared" si="403"/>
        <v>66</v>
      </c>
      <c r="BU2326" s="19">
        <v>47055.53</v>
      </c>
      <c r="BV2326" s="41">
        <v>47055.53</v>
      </c>
    </row>
    <row r="2327" spans="1:74">
      <c r="A2327" s="19" t="s">
        <v>8239</v>
      </c>
      <c r="B2327" s="39">
        <v>1963</v>
      </c>
      <c r="C2327" s="19">
        <f t="shared" si="397"/>
        <v>1963</v>
      </c>
      <c r="D2327" s="19" t="s">
        <v>8328</v>
      </c>
      <c r="E2327" s="19" t="str">
        <f t="shared" si="396"/>
        <v>Aug</v>
      </c>
      <c r="F2327" s="19">
        <v>5</v>
      </c>
      <c r="G2327" s="40">
        <f t="shared" si="398"/>
        <v>23228</v>
      </c>
      <c r="H2327" s="19">
        <v>1</v>
      </c>
      <c r="I2327" s="19">
        <v>47896.79</v>
      </c>
      <c r="J2327" s="41">
        <v>47896.79</v>
      </c>
      <c r="K2327" s="19" t="s">
        <v>8302</v>
      </c>
      <c r="L2327" s="19" t="str">
        <v>tier - 1</v>
      </c>
      <c r="M2327" s="19" t="s">
        <v>8298</v>
      </c>
      <c r="N2327" s="19" t="str">
        <v>tier - 3</v>
      </c>
      <c r="O2327" s="19" t="s">
        <v>8337</v>
      </c>
      <c r="P2327" s="19" t="str">
        <v>R1024</v>
      </c>
      <c r="Q2327" s="19">
        <f ca="1" t="shared" si="399"/>
        <v>62</v>
      </c>
      <c r="R2327" s="29"/>
      <c r="U2327" s="19" t="s">
        <v>8328</v>
      </c>
      <c r="V2327" s="19" t="str">
        <f t="shared" si="405"/>
        <v>Aug</v>
      </c>
      <c r="X2327" s="19">
        <f t="shared" si="406"/>
        <v>1961</v>
      </c>
      <c r="AG2327" s="19" t="s">
        <v>8216</v>
      </c>
      <c r="AH2327" s="19" t="s">
        <v>8336</v>
      </c>
      <c r="AI2327" s="19" t="s">
        <v>8297</v>
      </c>
      <c r="AJ2327" s="19" t="s">
        <v>8302</v>
      </c>
      <c r="AK2327" s="19" t="str">
        <v>tier - 2</v>
      </c>
      <c r="AL2327" s="19" t="str">
        <v>tier - 1</v>
      </c>
      <c r="AT2327" s="19" t="s">
        <v>8299</v>
      </c>
      <c r="AU2327" s="19" t="str">
        <v>R1013</v>
      </c>
      <c r="BD2327" s="39">
        <v>1959</v>
      </c>
      <c r="BE2327" s="19" t="str">
        <f t="shared" si="404"/>
        <v>Jul</v>
      </c>
      <c r="BF2327" s="19">
        <v>14</v>
      </c>
      <c r="BG2327" s="40">
        <f t="shared" si="401"/>
        <v>21745</v>
      </c>
      <c r="BM2327" s="39">
        <v>1970</v>
      </c>
      <c r="BN2327" s="19" t="str">
        <f t="shared" si="402"/>
        <v>Dec</v>
      </c>
      <c r="BO2327" s="19">
        <v>28</v>
      </c>
      <c r="BP2327" s="40">
        <f t="shared" si="400"/>
        <v>25930</v>
      </c>
      <c r="BQ2327" s="19">
        <f ca="1" t="shared" si="403"/>
        <v>54</v>
      </c>
      <c r="BU2327" s="19">
        <v>47269.85</v>
      </c>
      <c r="BV2327" s="41">
        <v>47269.85</v>
      </c>
    </row>
    <row r="2328" spans="1:74">
      <c r="A2328" s="19" t="s">
        <v>8243</v>
      </c>
      <c r="B2328" s="39">
        <v>1958</v>
      </c>
      <c r="C2328" s="19">
        <f t="shared" si="397"/>
        <v>1958</v>
      </c>
      <c r="D2328" s="19" t="s">
        <v>8301</v>
      </c>
      <c r="E2328" s="19" t="str">
        <f t="shared" si="396"/>
        <v>Nov</v>
      </c>
      <c r="F2328" s="19">
        <v>16</v>
      </c>
      <c r="G2328" s="40">
        <f t="shared" si="398"/>
        <v>21505</v>
      </c>
      <c r="H2328" s="19">
        <v>1</v>
      </c>
      <c r="I2328" s="19">
        <v>47928.03</v>
      </c>
      <c r="J2328" s="41">
        <v>47928.03</v>
      </c>
      <c r="K2328" s="19" t="s">
        <v>8297</v>
      </c>
      <c r="L2328" s="19" t="str">
        <v>tier - 2</v>
      </c>
      <c r="M2328" s="19" t="s">
        <v>8298</v>
      </c>
      <c r="N2328" s="19" t="str">
        <v>tier - 3</v>
      </c>
      <c r="O2328" s="19" t="s">
        <v>8330</v>
      </c>
      <c r="P2328" s="19" t="str">
        <v>R1011</v>
      </c>
      <c r="Q2328" s="19">
        <f ca="1" t="shared" si="399"/>
        <v>66</v>
      </c>
      <c r="R2328" s="29"/>
      <c r="U2328" s="19" t="s">
        <v>8303</v>
      </c>
      <c r="V2328" s="19" t="str">
        <f t="shared" si="405"/>
        <v>Jun</v>
      </c>
      <c r="X2328" s="19">
        <f t="shared" si="406"/>
        <v>1969</v>
      </c>
      <c r="AG2328" s="19" t="s">
        <v>8219</v>
      </c>
      <c r="AH2328" s="19" t="s">
        <v>8336</v>
      </c>
      <c r="AI2328" s="19" t="s">
        <v>8302</v>
      </c>
      <c r="AJ2328" s="19" t="s">
        <v>8297</v>
      </c>
      <c r="AK2328" s="19" t="str">
        <v>tier - 1</v>
      </c>
      <c r="AL2328" s="19" t="str">
        <v>tier - 2</v>
      </c>
      <c r="AT2328" s="19" t="s">
        <v>8299</v>
      </c>
      <c r="AU2328" s="19" t="str">
        <v>R1013</v>
      </c>
      <c r="BD2328" s="39">
        <v>1970</v>
      </c>
      <c r="BE2328" s="19" t="str">
        <f t="shared" si="404"/>
        <v>Dec</v>
      </c>
      <c r="BF2328" s="19">
        <v>28</v>
      </c>
      <c r="BG2328" s="40">
        <f t="shared" si="401"/>
        <v>25930</v>
      </c>
      <c r="BM2328" s="39">
        <v>1958</v>
      </c>
      <c r="BN2328" s="19" t="str">
        <f t="shared" si="402"/>
        <v>Sep</v>
      </c>
      <c r="BO2328" s="19">
        <v>3</v>
      </c>
      <c r="BP2328" s="40">
        <f t="shared" si="400"/>
        <v>21431</v>
      </c>
      <c r="BQ2328" s="19">
        <f ca="1" t="shared" si="403"/>
        <v>67</v>
      </c>
      <c r="BU2328" s="19">
        <v>47291.06</v>
      </c>
      <c r="BV2328" s="41">
        <v>47291.06</v>
      </c>
    </row>
    <row r="2329" spans="1:74">
      <c r="A2329" s="19" t="s">
        <v>8246</v>
      </c>
      <c r="B2329" s="39">
        <v>1962</v>
      </c>
      <c r="C2329" s="19">
        <f t="shared" si="397"/>
        <v>1962</v>
      </c>
      <c r="D2329" s="19" t="s">
        <v>8328</v>
      </c>
      <c r="E2329" s="19" t="str">
        <f t="shared" si="396"/>
        <v>Aug</v>
      </c>
      <c r="F2329" s="19">
        <v>27</v>
      </c>
      <c r="G2329" s="40">
        <f t="shared" si="398"/>
        <v>22885</v>
      </c>
      <c r="H2329" s="19">
        <v>0</v>
      </c>
      <c r="I2329" s="19">
        <v>48173.36</v>
      </c>
      <c r="J2329" s="41">
        <v>48173.36</v>
      </c>
      <c r="K2329" s="19" t="s">
        <v>8302</v>
      </c>
      <c r="L2329" s="19" t="str">
        <v>tier - 1</v>
      </c>
      <c r="M2329" s="19" t="s">
        <v>8298</v>
      </c>
      <c r="N2329" s="19" t="str">
        <v>tier - 3</v>
      </c>
      <c r="O2329" s="19" t="s">
        <v>8330</v>
      </c>
      <c r="P2329" s="19" t="str">
        <v>R1011</v>
      </c>
      <c r="Q2329" s="19">
        <f ca="1" t="shared" si="399"/>
        <v>63</v>
      </c>
      <c r="R2329" s="29"/>
      <c r="U2329" s="19" t="s">
        <v>8301</v>
      </c>
      <c r="V2329" s="19" t="str">
        <f t="shared" si="405"/>
        <v>Nov</v>
      </c>
      <c r="X2329" s="19">
        <f t="shared" si="406"/>
        <v>1960</v>
      </c>
      <c r="AG2329" s="19" t="s">
        <v>8222</v>
      </c>
      <c r="AH2329" s="19" t="s">
        <v>8336</v>
      </c>
      <c r="AI2329" s="19" t="s">
        <v>8297</v>
      </c>
      <c r="AJ2329" s="19" t="s">
        <v>8302</v>
      </c>
      <c r="AK2329" s="19" t="str">
        <v>tier - 2</v>
      </c>
      <c r="AL2329" s="19" t="str">
        <v>tier - 1</v>
      </c>
      <c r="AT2329" s="19" t="s">
        <v>8330</v>
      </c>
      <c r="AU2329" s="19" t="str">
        <v>R1011</v>
      </c>
      <c r="BD2329" s="39">
        <v>1958</v>
      </c>
      <c r="BE2329" s="19" t="str">
        <f t="shared" si="404"/>
        <v>Sep</v>
      </c>
      <c r="BF2329" s="19">
        <v>3</v>
      </c>
      <c r="BG2329" s="40">
        <f t="shared" si="401"/>
        <v>21431</v>
      </c>
      <c r="BM2329" s="39">
        <v>1959</v>
      </c>
      <c r="BN2329" s="19" t="str">
        <f t="shared" si="402"/>
        <v>Oct</v>
      </c>
      <c r="BO2329" s="19">
        <v>4</v>
      </c>
      <c r="BP2329" s="40">
        <f t="shared" si="400"/>
        <v>21827</v>
      </c>
      <c r="BQ2329" s="19">
        <f ca="1" t="shared" si="403"/>
        <v>66</v>
      </c>
      <c r="BU2329" s="19">
        <v>47305.31</v>
      </c>
      <c r="BV2329" s="41">
        <v>47305.31</v>
      </c>
    </row>
    <row r="2330" spans="1:74">
      <c r="A2330" s="19" t="s">
        <v>8250</v>
      </c>
      <c r="B2330" s="39">
        <v>1961</v>
      </c>
      <c r="C2330" s="19">
        <f t="shared" si="397"/>
        <v>1961</v>
      </c>
      <c r="D2330" s="19" t="s">
        <v>8326</v>
      </c>
      <c r="E2330" s="19" t="str">
        <f t="shared" si="396"/>
        <v>Dec</v>
      </c>
      <c r="F2330" s="19">
        <v>21</v>
      </c>
      <c r="G2330" s="40">
        <f t="shared" si="398"/>
        <v>22636</v>
      </c>
      <c r="H2330" s="19">
        <v>1</v>
      </c>
      <c r="I2330" s="19">
        <v>48517.56</v>
      </c>
      <c r="J2330" s="41">
        <v>48517.56</v>
      </c>
      <c r="K2330" s="19" t="s">
        <v>8302</v>
      </c>
      <c r="L2330" s="19" t="str">
        <v>tier - 1</v>
      </c>
      <c r="M2330" s="19" t="s">
        <v>8298</v>
      </c>
      <c r="N2330" s="19" t="str">
        <v>tier - 3</v>
      </c>
      <c r="O2330" s="19" t="s">
        <v>8337</v>
      </c>
      <c r="P2330" s="19" t="str">
        <v>R1024</v>
      </c>
      <c r="Q2330" s="19">
        <f ca="1" t="shared" si="399"/>
        <v>63</v>
      </c>
      <c r="R2330" s="29"/>
      <c r="U2330" s="19" t="s">
        <v>8310</v>
      </c>
      <c r="V2330" s="19" t="str">
        <f t="shared" si="405"/>
        <v>Sep</v>
      </c>
      <c r="X2330" s="19">
        <f t="shared" si="406"/>
        <v>1958</v>
      </c>
      <c r="AG2330" s="19" t="s">
        <v>8225</v>
      </c>
      <c r="AH2330" s="19" t="s">
        <v>8336</v>
      </c>
      <c r="AI2330" s="19" t="s">
        <v>8297</v>
      </c>
      <c r="AJ2330" s="19" t="s">
        <v>8302</v>
      </c>
      <c r="AK2330" s="19" t="str">
        <v>tier - 2</v>
      </c>
      <c r="AL2330" s="19" t="str">
        <v>tier - 1</v>
      </c>
      <c r="AT2330" s="19" t="s">
        <v>8330</v>
      </c>
      <c r="AU2330" s="19" t="str">
        <v>R1011</v>
      </c>
      <c r="BD2330" s="39">
        <v>1959</v>
      </c>
      <c r="BE2330" s="19" t="str">
        <f t="shared" si="404"/>
        <v>Oct</v>
      </c>
      <c r="BF2330" s="19">
        <v>4</v>
      </c>
      <c r="BG2330" s="40">
        <f t="shared" si="401"/>
        <v>21827</v>
      </c>
      <c r="BM2330" s="39">
        <v>1961</v>
      </c>
      <c r="BN2330" s="19" t="str">
        <f t="shared" si="402"/>
        <v>Jun</v>
      </c>
      <c r="BO2330" s="19">
        <v>13</v>
      </c>
      <c r="BP2330" s="40">
        <f t="shared" si="400"/>
        <v>22445</v>
      </c>
      <c r="BQ2330" s="19">
        <f ca="1" t="shared" si="403"/>
        <v>64</v>
      </c>
      <c r="BU2330" s="19">
        <v>47403.88</v>
      </c>
      <c r="BV2330" s="41">
        <v>47403.88</v>
      </c>
    </row>
    <row r="2331" spans="1:74">
      <c r="A2331" s="19" t="s">
        <v>8253</v>
      </c>
      <c r="B2331" s="39">
        <v>1968</v>
      </c>
      <c r="C2331" s="19">
        <f t="shared" si="397"/>
        <v>1968</v>
      </c>
      <c r="D2331" s="19" t="s">
        <v>8326</v>
      </c>
      <c r="E2331" s="19" t="str">
        <f t="shared" si="396"/>
        <v>Dec</v>
      </c>
      <c r="F2331" s="19">
        <v>1</v>
      </c>
      <c r="G2331" s="40">
        <f t="shared" si="398"/>
        <v>25173</v>
      </c>
      <c r="H2331" s="19">
        <v>3</v>
      </c>
      <c r="I2331" s="19">
        <v>48549.18</v>
      </c>
      <c r="J2331" s="41">
        <v>48549.18</v>
      </c>
      <c r="K2331" s="19" t="s">
        <v>8302</v>
      </c>
      <c r="L2331" s="19" t="str">
        <v>tier - 1</v>
      </c>
      <c r="M2331" s="19" t="s">
        <v>8298</v>
      </c>
      <c r="N2331" s="19" t="str">
        <v>tier - 3</v>
      </c>
      <c r="O2331" s="19" t="s">
        <v>8333</v>
      </c>
      <c r="P2331" s="19" t="str">
        <v>R1016</v>
      </c>
      <c r="Q2331" s="19">
        <f ca="1" t="shared" si="399"/>
        <v>56</v>
      </c>
      <c r="R2331" s="29"/>
      <c r="U2331" s="19" t="s">
        <v>8296</v>
      </c>
      <c r="V2331" s="19" t="str">
        <f t="shared" si="405"/>
        <v>Jul</v>
      </c>
      <c r="X2331" s="19">
        <f t="shared" si="406"/>
        <v>1959</v>
      </c>
      <c r="AG2331" s="19" t="s">
        <v>8228</v>
      </c>
      <c r="AH2331" s="19" t="s">
        <v>8336</v>
      </c>
      <c r="AI2331" s="19" t="s">
        <v>8302</v>
      </c>
      <c r="AJ2331" s="19" t="s">
        <v>8298</v>
      </c>
      <c r="AK2331" s="19" t="str">
        <v>tier - 1</v>
      </c>
      <c r="AL2331" s="19" t="str">
        <v>tier - 3</v>
      </c>
      <c r="AT2331" s="19" t="s">
        <v>8330</v>
      </c>
      <c r="AU2331" s="19" t="str">
        <v>R1011</v>
      </c>
      <c r="BD2331" s="39">
        <v>1961</v>
      </c>
      <c r="BE2331" s="19" t="str">
        <f t="shared" si="404"/>
        <v>Jun</v>
      </c>
      <c r="BF2331" s="19">
        <v>13</v>
      </c>
      <c r="BG2331" s="40">
        <f t="shared" si="401"/>
        <v>22445</v>
      </c>
      <c r="BM2331" s="39">
        <v>1971</v>
      </c>
      <c r="BN2331" s="19" t="str">
        <f t="shared" si="402"/>
        <v>Sep</v>
      </c>
      <c r="BO2331" s="19">
        <v>27</v>
      </c>
      <c r="BP2331" s="40">
        <f t="shared" si="400"/>
        <v>26203</v>
      </c>
      <c r="BQ2331" s="19">
        <f ca="1" t="shared" si="403"/>
        <v>54</v>
      </c>
      <c r="BU2331" s="19">
        <v>47462.89</v>
      </c>
      <c r="BV2331" s="41">
        <v>47462.89</v>
      </c>
    </row>
    <row r="2332" spans="1:74">
      <c r="A2332" s="19" t="s">
        <v>8257</v>
      </c>
      <c r="B2332" s="39">
        <v>1962</v>
      </c>
      <c r="C2332" s="19">
        <f t="shared" si="397"/>
        <v>1962</v>
      </c>
      <c r="D2332" s="19" t="s">
        <v>8329</v>
      </c>
      <c r="E2332" s="19" t="str">
        <f t="shared" si="396"/>
        <v>Oct</v>
      </c>
      <c r="F2332" s="19">
        <v>11</v>
      </c>
      <c r="G2332" s="40">
        <f t="shared" si="398"/>
        <v>22930</v>
      </c>
      <c r="H2332" s="19">
        <v>0</v>
      </c>
      <c r="I2332" s="19">
        <v>48673.56</v>
      </c>
      <c r="J2332" s="41">
        <v>48673.56</v>
      </c>
      <c r="K2332" s="19" t="s">
        <v>8302</v>
      </c>
      <c r="L2332" s="19" t="str">
        <v>tier - 1</v>
      </c>
      <c r="M2332" s="19" t="s">
        <v>8297</v>
      </c>
      <c r="N2332" s="19" t="str">
        <v>tier - 2</v>
      </c>
      <c r="O2332" s="19" t="s">
        <v>8299</v>
      </c>
      <c r="P2332" s="19" t="str">
        <v>R1013</v>
      </c>
      <c r="Q2332" s="19">
        <f ca="1" t="shared" si="399"/>
        <v>63</v>
      </c>
      <c r="R2332" s="29"/>
      <c r="U2332" s="19" t="s">
        <v>8326</v>
      </c>
      <c r="V2332" s="19" t="str">
        <f t="shared" si="405"/>
        <v>Dec</v>
      </c>
      <c r="X2332" s="19">
        <f t="shared" si="406"/>
        <v>1970</v>
      </c>
      <c r="AG2332" s="19" t="s">
        <v>8232</v>
      </c>
      <c r="AH2332" s="19" t="s">
        <v>8336</v>
      </c>
      <c r="AI2332" s="19" t="s">
        <v>8302</v>
      </c>
      <c r="AJ2332" s="19" t="s">
        <v>8297</v>
      </c>
      <c r="AK2332" s="19" t="str">
        <v>tier - 1</v>
      </c>
      <c r="AL2332" s="19" t="str">
        <v>tier - 2</v>
      </c>
      <c r="AT2332" s="19" t="s">
        <v>8299</v>
      </c>
      <c r="AU2332" s="19" t="str">
        <v>R1013</v>
      </c>
      <c r="BD2332" s="39">
        <v>1971</v>
      </c>
      <c r="BE2332" s="19" t="str">
        <f t="shared" si="404"/>
        <v>Sep</v>
      </c>
      <c r="BF2332" s="19">
        <v>27</v>
      </c>
      <c r="BG2332" s="40">
        <f t="shared" si="401"/>
        <v>26203</v>
      </c>
      <c r="BM2332" s="39">
        <v>1964</v>
      </c>
      <c r="BN2332" s="19" t="str">
        <f t="shared" si="402"/>
        <v>Nov</v>
      </c>
      <c r="BO2332" s="19">
        <v>7</v>
      </c>
      <c r="BP2332" s="40">
        <f t="shared" si="400"/>
        <v>23688</v>
      </c>
      <c r="BQ2332" s="19">
        <f ca="1" t="shared" si="403"/>
        <v>60</v>
      </c>
      <c r="BU2332" s="19">
        <v>47496.49</v>
      </c>
      <c r="BV2332" s="41">
        <v>47496.49</v>
      </c>
    </row>
    <row r="2333" spans="1:74">
      <c r="A2333" s="19" t="s">
        <v>8259</v>
      </c>
      <c r="B2333" s="39">
        <v>1965</v>
      </c>
      <c r="C2333" s="19">
        <f t="shared" si="397"/>
        <v>1965</v>
      </c>
      <c r="D2333" s="19" t="s">
        <v>8329</v>
      </c>
      <c r="E2333" s="19" t="str">
        <f t="shared" si="396"/>
        <v>Oct</v>
      </c>
      <c r="F2333" s="19">
        <v>27</v>
      </c>
      <c r="G2333" s="40">
        <f t="shared" si="398"/>
        <v>24042</v>
      </c>
      <c r="H2333" s="19">
        <v>1</v>
      </c>
      <c r="I2333" s="19">
        <v>48675.52</v>
      </c>
      <c r="J2333" s="41">
        <v>48675.52</v>
      </c>
      <c r="K2333" s="19" t="s">
        <v>8302</v>
      </c>
      <c r="L2333" s="19" t="str">
        <v>tier - 1</v>
      </c>
      <c r="M2333" s="19" t="s">
        <v>8297</v>
      </c>
      <c r="N2333" s="19" t="str">
        <v>tier - 2</v>
      </c>
      <c r="O2333" s="19" t="s">
        <v>8299</v>
      </c>
      <c r="P2333" s="19" t="str">
        <v>R1013</v>
      </c>
      <c r="Q2333" s="19">
        <f ca="1" t="shared" si="399"/>
        <v>60</v>
      </c>
      <c r="R2333" s="29"/>
      <c r="U2333" s="19" t="s">
        <v>8310</v>
      </c>
      <c r="V2333" s="19" t="str">
        <f t="shared" si="405"/>
        <v>Sep</v>
      </c>
      <c r="X2333" s="19">
        <f t="shared" si="406"/>
        <v>1958</v>
      </c>
      <c r="AG2333" s="19" t="s">
        <v>8236</v>
      </c>
      <c r="AH2333" s="19" t="s">
        <v>8336</v>
      </c>
      <c r="AI2333" s="19" t="s">
        <v>8302</v>
      </c>
      <c r="AJ2333" s="19" t="s">
        <v>8298</v>
      </c>
      <c r="AK2333" s="19" t="str">
        <v>tier - 1</v>
      </c>
      <c r="AL2333" s="19" t="str">
        <v>tier - 3</v>
      </c>
      <c r="AT2333" s="19" t="s">
        <v>8315</v>
      </c>
      <c r="AU2333" s="19" t="str">
        <v>R1012</v>
      </c>
      <c r="BD2333" s="39">
        <v>1964</v>
      </c>
      <c r="BE2333" s="19" t="str">
        <f t="shared" si="404"/>
        <v>Nov</v>
      </c>
      <c r="BF2333" s="19">
        <v>7</v>
      </c>
      <c r="BG2333" s="40">
        <f t="shared" si="401"/>
        <v>23688</v>
      </c>
      <c r="BM2333" s="39">
        <v>1963</v>
      </c>
      <c r="BN2333" s="19" t="str">
        <f t="shared" si="402"/>
        <v>Aug</v>
      </c>
      <c r="BO2333" s="19">
        <v>5</v>
      </c>
      <c r="BP2333" s="40">
        <f t="shared" si="400"/>
        <v>23228</v>
      </c>
      <c r="BQ2333" s="19">
        <f ca="1" t="shared" si="403"/>
        <v>62</v>
      </c>
      <c r="BU2333" s="19">
        <v>47896.79</v>
      </c>
      <c r="BV2333" s="41">
        <v>47896.79</v>
      </c>
    </row>
    <row r="2334" spans="1:74">
      <c r="A2334" s="19" t="s">
        <v>8262</v>
      </c>
      <c r="B2334" s="39">
        <v>1959</v>
      </c>
      <c r="C2334" s="19">
        <f t="shared" si="397"/>
        <v>1959</v>
      </c>
      <c r="D2334" s="19" t="s">
        <v>8296</v>
      </c>
      <c r="E2334" s="19" t="str">
        <f t="shared" si="396"/>
        <v>Jul</v>
      </c>
      <c r="F2334" s="19">
        <v>22</v>
      </c>
      <c r="G2334" s="40">
        <f t="shared" si="398"/>
        <v>21753</v>
      </c>
      <c r="H2334" s="19">
        <v>0</v>
      </c>
      <c r="I2334" s="19">
        <v>48824.45</v>
      </c>
      <c r="J2334" s="41">
        <v>48824.45</v>
      </c>
      <c r="K2334" s="19" t="s">
        <v>8297</v>
      </c>
      <c r="L2334" s="19" t="str">
        <v>tier - 2</v>
      </c>
      <c r="M2334" s="19" t="s">
        <v>8302</v>
      </c>
      <c r="N2334" s="19" t="str">
        <v>tier - 1</v>
      </c>
      <c r="O2334" s="19" t="s">
        <v>8330</v>
      </c>
      <c r="P2334" s="19" t="str">
        <v>R1011</v>
      </c>
      <c r="Q2334" s="19">
        <f ca="1" t="shared" si="399"/>
        <v>66</v>
      </c>
      <c r="R2334" s="29"/>
      <c r="U2334" s="19" t="s">
        <v>8329</v>
      </c>
      <c r="V2334" s="19" t="str">
        <f t="shared" si="405"/>
        <v>Oct</v>
      </c>
      <c r="X2334" s="19">
        <f t="shared" si="406"/>
        <v>1959</v>
      </c>
      <c r="AG2334" s="19" t="s">
        <v>8239</v>
      </c>
      <c r="AH2334" s="19" t="s">
        <v>8336</v>
      </c>
      <c r="AI2334" s="19" t="s">
        <v>8302</v>
      </c>
      <c r="AJ2334" s="19" t="s">
        <v>8298</v>
      </c>
      <c r="AK2334" s="19" t="str">
        <v>tier - 1</v>
      </c>
      <c r="AL2334" s="19" t="str">
        <v>tier - 3</v>
      </c>
      <c r="AT2334" s="19" t="s">
        <v>8337</v>
      </c>
      <c r="AU2334" s="19" t="str">
        <v>R1024</v>
      </c>
      <c r="BD2334" s="39">
        <v>1963</v>
      </c>
      <c r="BE2334" s="19" t="str">
        <f t="shared" si="404"/>
        <v>Aug</v>
      </c>
      <c r="BF2334" s="19">
        <v>5</v>
      </c>
      <c r="BG2334" s="40">
        <f t="shared" si="401"/>
        <v>23228</v>
      </c>
      <c r="BM2334" s="39">
        <v>1958</v>
      </c>
      <c r="BN2334" s="19" t="str">
        <f t="shared" si="402"/>
        <v>Nov</v>
      </c>
      <c r="BO2334" s="19">
        <v>16</v>
      </c>
      <c r="BP2334" s="40">
        <f t="shared" si="400"/>
        <v>21505</v>
      </c>
      <c r="BQ2334" s="19">
        <f ca="1" t="shared" si="403"/>
        <v>66</v>
      </c>
      <c r="BU2334" s="19">
        <v>47928.03</v>
      </c>
      <c r="BV2334" s="41">
        <v>47928.03</v>
      </c>
    </row>
    <row r="2335" spans="1:74">
      <c r="A2335" s="19" t="s">
        <v>8266</v>
      </c>
      <c r="B2335" s="39">
        <v>1978</v>
      </c>
      <c r="C2335" s="19">
        <f t="shared" si="397"/>
        <v>1978</v>
      </c>
      <c r="D2335" s="19" t="s">
        <v>8326</v>
      </c>
      <c r="E2335" s="19" t="str">
        <f t="shared" si="396"/>
        <v>Dec</v>
      </c>
      <c r="F2335" s="19">
        <v>29</v>
      </c>
      <c r="G2335" s="40">
        <f t="shared" si="398"/>
        <v>28853</v>
      </c>
      <c r="H2335" s="19">
        <v>0</v>
      </c>
      <c r="I2335" s="19">
        <v>48885.14</v>
      </c>
      <c r="J2335" s="41">
        <v>48885.14</v>
      </c>
      <c r="K2335" s="19" t="s">
        <v>8302</v>
      </c>
      <c r="L2335" s="19" t="str">
        <v>tier - 1</v>
      </c>
      <c r="M2335" s="19" t="s">
        <v>8297</v>
      </c>
      <c r="N2335" s="19" t="str">
        <v>tier - 2</v>
      </c>
      <c r="O2335" s="19" t="s">
        <v>8299</v>
      </c>
      <c r="P2335" s="19" t="str">
        <v>R1013</v>
      </c>
      <c r="Q2335" s="19">
        <f ca="1" t="shared" si="399"/>
        <v>46</v>
      </c>
      <c r="R2335" s="29"/>
      <c r="U2335" s="19" t="s">
        <v>8303</v>
      </c>
      <c r="V2335" s="19" t="str">
        <f t="shared" si="405"/>
        <v>Jun</v>
      </c>
      <c r="X2335" s="19">
        <f t="shared" si="406"/>
        <v>1961</v>
      </c>
      <c r="AG2335" s="19" t="s">
        <v>8243</v>
      </c>
      <c r="AH2335" s="19" t="s">
        <v>8336</v>
      </c>
      <c r="AI2335" s="19" t="s">
        <v>8297</v>
      </c>
      <c r="AJ2335" s="19" t="s">
        <v>8298</v>
      </c>
      <c r="AK2335" s="19" t="str">
        <v>tier - 2</v>
      </c>
      <c r="AL2335" s="19" t="str">
        <v>tier - 3</v>
      </c>
      <c r="AT2335" s="19" t="s">
        <v>8330</v>
      </c>
      <c r="AU2335" s="19" t="str">
        <v>R1011</v>
      </c>
      <c r="BD2335" s="39">
        <v>1958</v>
      </c>
      <c r="BE2335" s="19" t="str">
        <f t="shared" si="404"/>
        <v>Nov</v>
      </c>
      <c r="BF2335" s="19">
        <v>16</v>
      </c>
      <c r="BG2335" s="40">
        <f t="shared" si="401"/>
        <v>21505</v>
      </c>
      <c r="BM2335" s="39">
        <v>1962</v>
      </c>
      <c r="BN2335" s="19" t="str">
        <f t="shared" si="402"/>
        <v>Aug</v>
      </c>
      <c r="BO2335" s="19">
        <v>27</v>
      </c>
      <c r="BP2335" s="40">
        <f t="shared" si="400"/>
        <v>22885</v>
      </c>
      <c r="BQ2335" s="19">
        <f ca="1" t="shared" si="403"/>
        <v>63</v>
      </c>
      <c r="BU2335" s="19">
        <v>48173.36</v>
      </c>
      <c r="BV2335" s="41">
        <v>48173.36</v>
      </c>
    </row>
    <row r="2336" spans="1:74">
      <c r="A2336" s="19" t="s">
        <v>8270</v>
      </c>
      <c r="B2336" s="39">
        <v>1963</v>
      </c>
      <c r="C2336" s="19">
        <f t="shared" si="397"/>
        <v>1963</v>
      </c>
      <c r="D2336" s="19" t="s">
        <v>8310</v>
      </c>
      <c r="E2336" s="19" t="str">
        <f t="shared" si="396"/>
        <v>Sep</v>
      </c>
      <c r="F2336" s="19">
        <v>4</v>
      </c>
      <c r="G2336" s="40">
        <f t="shared" si="398"/>
        <v>23258</v>
      </c>
      <c r="H2336" s="19">
        <v>1</v>
      </c>
      <c r="I2336" s="19">
        <v>48970.25</v>
      </c>
      <c r="J2336" s="41">
        <v>48970.25</v>
      </c>
      <c r="K2336" s="19" t="s">
        <v>8302</v>
      </c>
      <c r="L2336" s="19" t="str">
        <v>tier - 1</v>
      </c>
      <c r="M2336" s="19" t="s">
        <v>8297</v>
      </c>
      <c r="N2336" s="19" t="str">
        <v>tier - 2</v>
      </c>
      <c r="O2336" s="19" t="s">
        <v>8299</v>
      </c>
      <c r="P2336" s="19" t="str">
        <v>R1013</v>
      </c>
      <c r="Q2336" s="19">
        <f ca="1" t="shared" si="399"/>
        <v>62</v>
      </c>
      <c r="R2336" s="29"/>
      <c r="U2336" s="19" t="s">
        <v>8310</v>
      </c>
      <c r="V2336" s="19" t="str">
        <f t="shared" si="405"/>
        <v>Sep</v>
      </c>
      <c r="X2336" s="19">
        <f t="shared" si="406"/>
        <v>1971</v>
      </c>
      <c r="AG2336" s="19" t="s">
        <v>8246</v>
      </c>
      <c r="AH2336" s="19" t="s">
        <v>8336</v>
      </c>
      <c r="AI2336" s="19" t="s">
        <v>8302</v>
      </c>
      <c r="AJ2336" s="19" t="s">
        <v>8298</v>
      </c>
      <c r="AK2336" s="19" t="str">
        <v>tier - 1</v>
      </c>
      <c r="AL2336" s="19" t="str">
        <v>tier - 3</v>
      </c>
      <c r="AT2336" s="19" t="s">
        <v>8330</v>
      </c>
      <c r="AU2336" s="19" t="str">
        <v>R1011</v>
      </c>
      <c r="BD2336" s="39">
        <v>1962</v>
      </c>
      <c r="BE2336" s="19" t="str">
        <f t="shared" si="404"/>
        <v>Aug</v>
      </c>
      <c r="BF2336" s="19">
        <v>27</v>
      </c>
      <c r="BG2336" s="40">
        <f t="shared" si="401"/>
        <v>22885</v>
      </c>
      <c r="BM2336" s="39">
        <v>1961</v>
      </c>
      <c r="BN2336" s="19" t="str">
        <f t="shared" si="402"/>
        <v>Dec</v>
      </c>
      <c r="BO2336" s="19">
        <v>21</v>
      </c>
      <c r="BP2336" s="40">
        <f t="shared" si="400"/>
        <v>22636</v>
      </c>
      <c r="BQ2336" s="19">
        <f ca="1" t="shared" si="403"/>
        <v>63</v>
      </c>
      <c r="BU2336" s="19">
        <v>48517.56</v>
      </c>
      <c r="BV2336" s="41">
        <v>48517.56</v>
      </c>
    </row>
    <row r="2337" spans="1:74">
      <c r="A2337" s="19"/>
      <c r="B2337" s="19">
        <v>1958</v>
      </c>
      <c r="C2337" s="19">
        <f t="shared" si="397"/>
        <v>1958</v>
      </c>
      <c r="D2337" s="19" t="s">
        <v>8303</v>
      </c>
      <c r="E2337" s="19" t="str">
        <f t="shared" ref="E2337:E2344" si="407">SUBSTITUTE(D2337,"?","Sep")</f>
        <v>Jun</v>
      </c>
      <c r="F2337" s="19">
        <v>27</v>
      </c>
      <c r="G2337" s="40">
        <f t="shared" si="398"/>
        <v>21363</v>
      </c>
      <c r="H2337" s="19">
        <v>2</v>
      </c>
      <c r="I2337" s="19">
        <v>49577.66</v>
      </c>
      <c r="J2337" s="41">
        <v>49577.66</v>
      </c>
      <c r="K2337" s="19" t="s">
        <v>8297</v>
      </c>
      <c r="L2337" s="19" t="str">
        <v>tier - 2</v>
      </c>
      <c r="M2337" s="19" t="s">
        <v>8297</v>
      </c>
      <c r="N2337" s="19" t="str">
        <v>tier - 2</v>
      </c>
      <c r="O2337" s="19" t="s">
        <v>8299</v>
      </c>
      <c r="P2337" s="19" t="s">
        <v>8299</v>
      </c>
      <c r="Q2337" s="19">
        <f ca="1" t="shared" si="399"/>
        <v>67</v>
      </c>
      <c r="R2337" s="29"/>
      <c r="U2337" s="19" t="s">
        <v>8301</v>
      </c>
      <c r="V2337" s="19" t="str">
        <f t="shared" si="405"/>
        <v>Nov</v>
      </c>
      <c r="X2337" s="19">
        <f t="shared" si="406"/>
        <v>1964</v>
      </c>
      <c r="AG2337" s="19" t="s">
        <v>8250</v>
      </c>
      <c r="AH2337" s="19" t="s">
        <v>8336</v>
      </c>
      <c r="AI2337" s="19" t="s">
        <v>8302</v>
      </c>
      <c r="AJ2337" s="19" t="s">
        <v>8298</v>
      </c>
      <c r="AK2337" s="19" t="str">
        <v>tier - 1</v>
      </c>
      <c r="AL2337" s="19" t="str">
        <v>tier - 3</v>
      </c>
      <c r="AT2337" s="19" t="s">
        <v>8337</v>
      </c>
      <c r="AU2337" s="19" t="str">
        <v>R1024</v>
      </c>
      <c r="BD2337" s="39">
        <v>1961</v>
      </c>
      <c r="BE2337" s="19" t="str">
        <f t="shared" si="404"/>
        <v>Dec</v>
      </c>
      <c r="BF2337" s="19">
        <v>21</v>
      </c>
      <c r="BG2337" s="40">
        <f t="shared" si="401"/>
        <v>22636</v>
      </c>
      <c r="BM2337" s="39">
        <v>1968</v>
      </c>
      <c r="BN2337" s="19" t="str">
        <f t="shared" si="402"/>
        <v>Dec</v>
      </c>
      <c r="BO2337" s="19">
        <v>1</v>
      </c>
      <c r="BP2337" s="40">
        <f t="shared" si="400"/>
        <v>25173</v>
      </c>
      <c r="BQ2337" s="19">
        <f ca="1" t="shared" si="403"/>
        <v>56</v>
      </c>
      <c r="BU2337" s="19">
        <v>48549.18</v>
      </c>
      <c r="BV2337" s="41">
        <v>48549.18</v>
      </c>
    </row>
    <row r="2338" spans="1:74">
      <c r="A2338" s="19"/>
      <c r="B2338" s="19">
        <v>1994</v>
      </c>
      <c r="C2338" s="19">
        <f t="shared" si="397"/>
        <v>1994</v>
      </c>
      <c r="D2338" s="19" t="s">
        <v>8329</v>
      </c>
      <c r="E2338" s="19" t="str">
        <f t="shared" si="407"/>
        <v>Oct</v>
      </c>
      <c r="F2338" s="19">
        <v>27</v>
      </c>
      <c r="G2338" s="40">
        <f t="shared" si="398"/>
        <v>34634</v>
      </c>
      <c r="H2338" s="19">
        <v>1</v>
      </c>
      <c r="I2338" s="19">
        <v>51194.56</v>
      </c>
      <c r="J2338" s="41">
        <v>51194.56</v>
      </c>
      <c r="K2338" s="19" t="s">
        <v>8302</v>
      </c>
      <c r="L2338" s="19" t="str">
        <v>tier - 1</v>
      </c>
      <c r="M2338" s="19" t="s">
        <v>8298</v>
      </c>
      <c r="N2338" s="19" t="str">
        <v>tier - 3</v>
      </c>
      <c r="O2338" s="19" t="s">
        <v>8330</v>
      </c>
      <c r="P2338" s="19" t="s">
        <v>8330</v>
      </c>
      <c r="Q2338" s="19">
        <f ca="1" t="shared" si="399"/>
        <v>31</v>
      </c>
      <c r="R2338" s="29"/>
      <c r="U2338" s="19" t="s">
        <v>8328</v>
      </c>
      <c r="V2338" s="19" t="str">
        <f t="shared" si="405"/>
        <v>Aug</v>
      </c>
      <c r="X2338" s="19">
        <f t="shared" si="406"/>
        <v>1963</v>
      </c>
      <c r="AG2338" s="19" t="s">
        <v>8253</v>
      </c>
      <c r="AH2338" s="19" t="s">
        <v>8336</v>
      </c>
      <c r="AI2338" s="19" t="s">
        <v>8302</v>
      </c>
      <c r="AJ2338" s="19" t="s">
        <v>8298</v>
      </c>
      <c r="AK2338" s="19" t="str">
        <v>tier - 1</v>
      </c>
      <c r="AL2338" s="19" t="str">
        <v>tier - 3</v>
      </c>
      <c r="AT2338" s="19" t="s">
        <v>8333</v>
      </c>
      <c r="AU2338" s="19" t="str">
        <v>R1016</v>
      </c>
      <c r="BD2338" s="39">
        <v>1968</v>
      </c>
      <c r="BE2338" s="19" t="str">
        <f t="shared" si="404"/>
        <v>Dec</v>
      </c>
      <c r="BF2338" s="19">
        <v>1</v>
      </c>
      <c r="BG2338" s="40">
        <f t="shared" si="401"/>
        <v>25173</v>
      </c>
      <c r="BM2338" s="39">
        <v>1962</v>
      </c>
      <c r="BN2338" s="19" t="str">
        <f t="shared" si="402"/>
        <v>Oct</v>
      </c>
      <c r="BO2338" s="19">
        <v>11</v>
      </c>
      <c r="BP2338" s="40">
        <f t="shared" si="400"/>
        <v>22930</v>
      </c>
      <c r="BQ2338" s="19">
        <f ca="1" t="shared" si="403"/>
        <v>63</v>
      </c>
      <c r="BU2338" s="19">
        <v>48673.56</v>
      </c>
      <c r="BV2338" s="41">
        <v>48673.56</v>
      </c>
    </row>
    <row r="2339" spans="1:74">
      <c r="A2339" s="19"/>
      <c r="B2339" s="19">
        <v>1962</v>
      </c>
      <c r="C2339" s="19">
        <f t="shared" si="397"/>
        <v>1962</v>
      </c>
      <c r="D2339" s="19" t="s">
        <v>8328</v>
      </c>
      <c r="E2339" s="19" t="str">
        <f t="shared" si="407"/>
        <v>Aug</v>
      </c>
      <c r="F2339" s="19">
        <v>4</v>
      </c>
      <c r="G2339" s="40">
        <f t="shared" si="398"/>
        <v>22862</v>
      </c>
      <c r="H2339" s="19">
        <v>0</v>
      </c>
      <c r="I2339" s="19">
        <v>52590.83</v>
      </c>
      <c r="J2339" s="41">
        <v>52590.83</v>
      </c>
      <c r="K2339" s="19" t="s">
        <v>8302</v>
      </c>
      <c r="L2339" s="19" t="str">
        <v>tier - 1</v>
      </c>
      <c r="M2339" s="19" t="s">
        <v>8298</v>
      </c>
      <c r="N2339" s="19" t="str">
        <v>tier - 3</v>
      </c>
      <c r="O2339" s="19" t="s">
        <v>8330</v>
      </c>
      <c r="P2339" s="19" t="s">
        <v>8330</v>
      </c>
      <c r="Q2339" s="19">
        <f ca="1" t="shared" si="399"/>
        <v>63</v>
      </c>
      <c r="R2339" s="29"/>
      <c r="U2339" s="19" t="s">
        <v>8301</v>
      </c>
      <c r="V2339" s="19" t="str">
        <f t="shared" si="405"/>
        <v>Nov</v>
      </c>
      <c r="X2339" s="19">
        <f t="shared" si="406"/>
        <v>1958</v>
      </c>
      <c r="AG2339" s="19" t="s">
        <v>8257</v>
      </c>
      <c r="AH2339" s="19" t="s">
        <v>8336</v>
      </c>
      <c r="AI2339" s="19" t="s">
        <v>8302</v>
      </c>
      <c r="AJ2339" s="19" t="s">
        <v>8297</v>
      </c>
      <c r="AK2339" s="19" t="str">
        <v>tier - 1</v>
      </c>
      <c r="AL2339" s="19" t="str">
        <v>tier - 2</v>
      </c>
      <c r="AT2339" s="19" t="s">
        <v>8299</v>
      </c>
      <c r="AU2339" s="19" t="str">
        <v>R1013</v>
      </c>
      <c r="BD2339" s="39">
        <v>1962</v>
      </c>
      <c r="BE2339" s="19" t="str">
        <f t="shared" si="404"/>
        <v>Oct</v>
      </c>
      <c r="BF2339" s="19">
        <v>11</v>
      </c>
      <c r="BG2339" s="40">
        <f t="shared" si="401"/>
        <v>22930</v>
      </c>
      <c r="BM2339" s="39">
        <v>1965</v>
      </c>
      <c r="BN2339" s="19" t="str">
        <f t="shared" si="402"/>
        <v>Oct</v>
      </c>
      <c r="BO2339" s="19">
        <v>27</v>
      </c>
      <c r="BP2339" s="40">
        <f t="shared" si="400"/>
        <v>24042</v>
      </c>
      <c r="BQ2339" s="19">
        <f ca="1" t="shared" si="403"/>
        <v>60</v>
      </c>
      <c r="BU2339" s="19">
        <v>48675.52</v>
      </c>
      <c r="BV2339" s="41">
        <v>48675.52</v>
      </c>
    </row>
    <row r="2340" spans="1:74">
      <c r="A2340" s="19"/>
      <c r="B2340" s="19">
        <v>1989</v>
      </c>
      <c r="C2340" s="19">
        <f t="shared" si="397"/>
        <v>1989</v>
      </c>
      <c r="D2340" s="19" t="s">
        <v>8303</v>
      </c>
      <c r="E2340" s="19" t="str">
        <f t="shared" si="407"/>
        <v>Jun</v>
      </c>
      <c r="F2340" s="19">
        <v>19</v>
      </c>
      <c r="G2340" s="40">
        <f t="shared" si="398"/>
        <v>32678</v>
      </c>
      <c r="H2340" s="19">
        <v>0</v>
      </c>
      <c r="I2340" s="19">
        <v>55135.4</v>
      </c>
      <c r="J2340" s="41">
        <v>55135.4</v>
      </c>
      <c r="K2340" s="19" t="s">
        <v>8302</v>
      </c>
      <c r="L2340" s="19" t="str">
        <v>tier - 1</v>
      </c>
      <c r="M2340" s="19" t="s">
        <v>8297</v>
      </c>
      <c r="N2340" s="19" t="str">
        <v>tier - 2</v>
      </c>
      <c r="O2340" s="19" t="s">
        <v>8315</v>
      </c>
      <c r="P2340" s="19" t="s">
        <v>8315</v>
      </c>
      <c r="Q2340" s="19">
        <f ca="1" t="shared" si="399"/>
        <v>36</v>
      </c>
      <c r="R2340" s="29"/>
      <c r="U2340" s="19" t="s">
        <v>8328</v>
      </c>
      <c r="V2340" s="19" t="str">
        <f t="shared" si="405"/>
        <v>Aug</v>
      </c>
      <c r="X2340" s="19">
        <f t="shared" si="406"/>
        <v>1962</v>
      </c>
      <c r="AG2340" s="19" t="s">
        <v>8259</v>
      </c>
      <c r="AH2340" s="19" t="s">
        <v>8336</v>
      </c>
      <c r="AI2340" s="19" t="s">
        <v>8302</v>
      </c>
      <c r="AJ2340" s="19" t="s">
        <v>8297</v>
      </c>
      <c r="AK2340" s="19" t="str">
        <v>tier - 1</v>
      </c>
      <c r="AL2340" s="19" t="str">
        <v>tier - 2</v>
      </c>
      <c r="AT2340" s="19" t="s">
        <v>8299</v>
      </c>
      <c r="AU2340" s="19" t="str">
        <v>R1013</v>
      </c>
      <c r="BD2340" s="39">
        <v>1965</v>
      </c>
      <c r="BE2340" s="19" t="str">
        <f t="shared" si="404"/>
        <v>Oct</v>
      </c>
      <c r="BF2340" s="19">
        <v>27</v>
      </c>
      <c r="BG2340" s="40">
        <f t="shared" si="401"/>
        <v>24042</v>
      </c>
      <c r="BM2340" s="39">
        <v>1959</v>
      </c>
      <c r="BN2340" s="19" t="str">
        <f t="shared" si="402"/>
        <v>Jul</v>
      </c>
      <c r="BO2340" s="19">
        <v>22</v>
      </c>
      <c r="BP2340" s="40">
        <f t="shared" si="400"/>
        <v>21753</v>
      </c>
      <c r="BQ2340" s="19">
        <f ca="1" t="shared" si="403"/>
        <v>66</v>
      </c>
      <c r="BU2340" s="19">
        <v>48824.45</v>
      </c>
      <c r="BV2340" s="41">
        <v>48824.45</v>
      </c>
    </row>
    <row r="2341" spans="1:74">
      <c r="A2341" s="19"/>
      <c r="B2341" s="19">
        <v>1991</v>
      </c>
      <c r="C2341" s="19">
        <f t="shared" si="397"/>
        <v>1991</v>
      </c>
      <c r="D2341" s="19" t="s">
        <v>8303</v>
      </c>
      <c r="E2341" s="19" t="str">
        <f t="shared" si="407"/>
        <v>Jun</v>
      </c>
      <c r="F2341" s="19">
        <v>6</v>
      </c>
      <c r="G2341" s="40">
        <f t="shared" si="398"/>
        <v>33395</v>
      </c>
      <c r="H2341" s="19">
        <v>1</v>
      </c>
      <c r="I2341" s="19">
        <v>58571.07</v>
      </c>
      <c r="J2341" s="41">
        <v>58571.07</v>
      </c>
      <c r="K2341" s="19" t="s">
        <v>8302</v>
      </c>
      <c r="L2341" s="19" t="str">
        <v>tier - 1</v>
      </c>
      <c r="M2341" s="19" t="s">
        <v>8298</v>
      </c>
      <c r="N2341" s="19" t="str">
        <v>tier - 3</v>
      </c>
      <c r="O2341" s="19" t="s">
        <v>8337</v>
      </c>
      <c r="P2341" s="19" t="s">
        <v>8337</v>
      </c>
      <c r="Q2341" s="19">
        <f ca="1" t="shared" si="399"/>
        <v>34</v>
      </c>
      <c r="R2341" s="29"/>
      <c r="U2341" s="19" t="s">
        <v>8326</v>
      </c>
      <c r="V2341" s="19" t="str">
        <f t="shared" si="405"/>
        <v>Dec</v>
      </c>
      <c r="X2341" s="19">
        <f t="shared" si="406"/>
        <v>1961</v>
      </c>
      <c r="AG2341" s="19" t="s">
        <v>8262</v>
      </c>
      <c r="AH2341" s="19" t="s">
        <v>8336</v>
      </c>
      <c r="AI2341" s="19" t="s">
        <v>8297</v>
      </c>
      <c r="AJ2341" s="19" t="s">
        <v>8302</v>
      </c>
      <c r="AK2341" s="19" t="str">
        <v>tier - 2</v>
      </c>
      <c r="AL2341" s="19" t="str">
        <v>tier - 1</v>
      </c>
      <c r="AT2341" s="19" t="s">
        <v>8330</v>
      </c>
      <c r="AU2341" s="19" t="str">
        <v>R1011</v>
      </c>
      <c r="BD2341" s="39">
        <v>1959</v>
      </c>
      <c r="BE2341" s="19" t="str">
        <f t="shared" si="404"/>
        <v>Jul</v>
      </c>
      <c r="BF2341" s="19">
        <v>22</v>
      </c>
      <c r="BG2341" s="40">
        <f t="shared" si="401"/>
        <v>21753</v>
      </c>
      <c r="BM2341" s="39">
        <v>1978</v>
      </c>
      <c r="BN2341" s="19" t="str">
        <f t="shared" si="402"/>
        <v>Dec</v>
      </c>
      <c r="BO2341" s="19">
        <v>29</v>
      </c>
      <c r="BP2341" s="40">
        <f t="shared" si="400"/>
        <v>28853</v>
      </c>
      <c r="BQ2341" s="19">
        <f ca="1" t="shared" si="403"/>
        <v>46</v>
      </c>
      <c r="BU2341" s="19">
        <v>48885.14</v>
      </c>
      <c r="BV2341" s="41">
        <v>48885.14</v>
      </c>
    </row>
    <row r="2342" spans="1:74">
      <c r="A2342" s="19"/>
      <c r="B2342" s="19">
        <v>1970</v>
      </c>
      <c r="C2342" s="19">
        <f t="shared" si="397"/>
        <v>1970</v>
      </c>
      <c r="D2342" s="19" t="s">
        <v>8327</v>
      </c>
      <c r="E2342" s="19" t="str">
        <f t="shared" si="407"/>
        <v>Sep</v>
      </c>
      <c r="F2342" s="19">
        <v>11</v>
      </c>
      <c r="G2342" s="40">
        <f t="shared" si="398"/>
        <v>25822</v>
      </c>
      <c r="H2342" s="19">
        <v>3</v>
      </c>
      <c r="I2342" s="19">
        <v>60021.4</v>
      </c>
      <c r="J2342" s="41">
        <v>60021.4</v>
      </c>
      <c r="K2342" s="19" t="s">
        <v>8302</v>
      </c>
      <c r="L2342" s="19" t="str">
        <v>tier - 1</v>
      </c>
      <c r="M2342" s="19" t="s">
        <v>8302</v>
      </c>
      <c r="N2342" s="19" t="str">
        <v>tier - 1</v>
      </c>
      <c r="O2342" s="19" t="s">
        <v>8315</v>
      </c>
      <c r="P2342" s="19" t="s">
        <v>8315</v>
      </c>
      <c r="Q2342" s="19">
        <f ca="1" t="shared" si="399"/>
        <v>55</v>
      </c>
      <c r="R2342" s="29"/>
      <c r="U2342" s="19" t="s">
        <v>8326</v>
      </c>
      <c r="V2342" s="19" t="str">
        <f t="shared" si="405"/>
        <v>Dec</v>
      </c>
      <c r="X2342" s="19">
        <f t="shared" si="406"/>
        <v>1968</v>
      </c>
      <c r="AG2342" s="19" t="s">
        <v>8266</v>
      </c>
      <c r="AH2342" s="19" t="s">
        <v>8336</v>
      </c>
      <c r="AI2342" s="19" t="s">
        <v>8302</v>
      </c>
      <c r="AJ2342" s="19" t="s">
        <v>8297</v>
      </c>
      <c r="AK2342" s="19" t="str">
        <v>tier - 1</v>
      </c>
      <c r="AL2342" s="19" t="str">
        <v>tier - 2</v>
      </c>
      <c r="AT2342" s="19" t="s">
        <v>8299</v>
      </c>
      <c r="AU2342" s="19" t="str">
        <v>R1013</v>
      </c>
      <c r="BD2342" s="39">
        <v>1978</v>
      </c>
      <c r="BE2342" s="19" t="str">
        <f t="shared" si="404"/>
        <v>Dec</v>
      </c>
      <c r="BF2342" s="19">
        <v>29</v>
      </c>
      <c r="BG2342" s="40">
        <f t="shared" si="401"/>
        <v>28853</v>
      </c>
      <c r="BM2342" s="39">
        <v>1963</v>
      </c>
      <c r="BN2342" s="19" t="str">
        <f t="shared" si="402"/>
        <v>Sep</v>
      </c>
      <c r="BO2342" s="19">
        <v>4</v>
      </c>
      <c r="BP2342" s="40">
        <f t="shared" si="400"/>
        <v>23258</v>
      </c>
      <c r="BQ2342" s="19">
        <f ca="1" t="shared" si="403"/>
        <v>62</v>
      </c>
      <c r="BU2342" s="19">
        <v>48970.25</v>
      </c>
      <c r="BV2342" s="41">
        <v>48970.25</v>
      </c>
    </row>
    <row r="2343" spans="1:74">
      <c r="A2343" s="19"/>
      <c r="B2343" s="19">
        <v>1977</v>
      </c>
      <c r="C2343" s="19">
        <f t="shared" si="397"/>
        <v>1977</v>
      </c>
      <c r="D2343" s="19" t="s">
        <v>8303</v>
      </c>
      <c r="E2343" s="19" t="str">
        <f t="shared" si="407"/>
        <v>Jun</v>
      </c>
      <c r="F2343" s="19">
        <v>8</v>
      </c>
      <c r="G2343" s="40">
        <f t="shared" si="398"/>
        <v>28284</v>
      </c>
      <c r="H2343" s="19">
        <v>0</v>
      </c>
      <c r="I2343" s="19">
        <v>62592.87</v>
      </c>
      <c r="J2343" s="41">
        <v>62592.87</v>
      </c>
      <c r="K2343" s="19" t="s">
        <v>8297</v>
      </c>
      <c r="L2343" s="19" t="str">
        <v>tier - 2</v>
      </c>
      <c r="M2343" s="19" t="s">
        <v>8298</v>
      </c>
      <c r="N2343" s="19" t="str">
        <v>tier - 3</v>
      </c>
      <c r="O2343" s="19" t="s">
        <v>8299</v>
      </c>
      <c r="P2343" s="19" t="s">
        <v>8299</v>
      </c>
      <c r="Q2343" s="19">
        <f ca="1" t="shared" si="399"/>
        <v>48</v>
      </c>
      <c r="R2343" s="29"/>
      <c r="U2343" s="19" t="s">
        <v>8329</v>
      </c>
      <c r="V2343" s="19" t="str">
        <f t="shared" si="405"/>
        <v>Oct</v>
      </c>
      <c r="X2343" s="19">
        <f t="shared" si="406"/>
        <v>1962</v>
      </c>
      <c r="AG2343" s="19" t="s">
        <v>8270</v>
      </c>
      <c r="AH2343" s="19" t="s">
        <v>8336</v>
      </c>
      <c r="AI2343" s="19" t="s">
        <v>8302</v>
      </c>
      <c r="AJ2343" s="19" t="s">
        <v>8297</v>
      </c>
      <c r="AK2343" s="19" t="str">
        <v>tier - 1</v>
      </c>
      <c r="AL2343" s="19" t="str">
        <v>tier - 2</v>
      </c>
      <c r="AT2343" s="19" t="s">
        <v>8299</v>
      </c>
      <c r="AU2343" s="19" t="str">
        <v>R1013</v>
      </c>
      <c r="BD2343" s="39">
        <v>1963</v>
      </c>
      <c r="BE2343" s="19" t="str">
        <f t="shared" si="404"/>
        <v>Sep</v>
      </c>
      <c r="BF2343" s="19">
        <v>4</v>
      </c>
      <c r="BG2343" s="40">
        <f t="shared" si="401"/>
        <v>23258</v>
      </c>
      <c r="BM2343" s="19">
        <v>1958</v>
      </c>
      <c r="BN2343" s="19" t="s">
        <v>8303</v>
      </c>
      <c r="BO2343" s="19">
        <v>27</v>
      </c>
      <c r="BP2343" s="40">
        <f t="shared" ref="BP2343:BP2350" si="408">DATE(BM2343,MONTH(5&amp;BN2343),BO2343)</f>
        <v>21363</v>
      </c>
      <c r="BQ2343" s="19">
        <f ca="1" t="shared" si="403"/>
        <v>67</v>
      </c>
      <c r="BU2343" s="19">
        <v>49577.66</v>
      </c>
      <c r="BV2343" s="41">
        <v>49577.66</v>
      </c>
    </row>
    <row r="2344" spans="1:74">
      <c r="A2344" s="19"/>
      <c r="B2344" s="19">
        <v>1968</v>
      </c>
      <c r="C2344" s="19">
        <f t="shared" si="397"/>
        <v>1968</v>
      </c>
      <c r="D2344" s="19" t="s">
        <v>8329</v>
      </c>
      <c r="E2344" s="19" t="str">
        <f t="shared" si="407"/>
        <v>Oct</v>
      </c>
      <c r="F2344" s="19">
        <v>12</v>
      </c>
      <c r="G2344" s="40">
        <f t="shared" si="398"/>
        <v>25123</v>
      </c>
      <c r="H2344" s="19">
        <v>0</v>
      </c>
      <c r="I2344" s="19">
        <v>63770.43</v>
      </c>
      <c r="J2344" s="41">
        <v>63770.43</v>
      </c>
      <c r="K2344" s="19" t="s">
        <v>8302</v>
      </c>
      <c r="L2344" s="19" t="str">
        <v>tier - 1</v>
      </c>
      <c r="M2344" s="19" t="s">
        <v>8298</v>
      </c>
      <c r="N2344" s="19" t="str">
        <v>tier - 3</v>
      </c>
      <c r="O2344" s="19" t="s">
        <v>8299</v>
      </c>
      <c r="P2344" s="19" t="s">
        <v>8299</v>
      </c>
      <c r="Q2344" s="19">
        <f ca="1" t="shared" si="399"/>
        <v>57</v>
      </c>
      <c r="R2344" s="29"/>
      <c r="U2344" s="19" t="s">
        <v>8329</v>
      </c>
      <c r="V2344" s="19" t="str">
        <f t="shared" si="405"/>
        <v>Oct</v>
      </c>
      <c r="X2344" s="19">
        <f t="shared" si="406"/>
        <v>1965</v>
      </c>
      <c r="AT2344" s="19" t="s">
        <v>8339</v>
      </c>
      <c r="AU2344" s="19" t="str">
        <v>R1014</v>
      </c>
      <c r="BD2344" s="19">
        <v>1958</v>
      </c>
      <c r="BE2344" s="19" t="s">
        <v>8303</v>
      </c>
      <c r="BF2344" s="19">
        <v>27</v>
      </c>
      <c r="BG2344" s="40">
        <f t="shared" ref="BG2344:BG2351" si="409">DATE(BD2344,MONTH(5&amp;BE2344),BF2344)</f>
        <v>21363</v>
      </c>
      <c r="BM2344" s="19">
        <v>1994</v>
      </c>
      <c r="BN2344" s="19" t="s">
        <v>8329</v>
      </c>
      <c r="BO2344" s="19">
        <v>27</v>
      </c>
      <c r="BP2344" s="40">
        <f t="shared" si="408"/>
        <v>34634</v>
      </c>
      <c r="BQ2344" s="19">
        <f ca="1" t="shared" si="403"/>
        <v>31</v>
      </c>
      <c r="BU2344" s="19">
        <v>51194.56</v>
      </c>
      <c r="BV2344" s="41">
        <v>51194.56</v>
      </c>
    </row>
    <row r="2345" spans="21:74">
      <c r="U2345" s="19" t="s">
        <v>8296</v>
      </c>
      <c r="V2345" s="19" t="str">
        <f t="shared" si="405"/>
        <v>Jul</v>
      </c>
      <c r="X2345" s="19">
        <f t="shared" si="406"/>
        <v>1959</v>
      </c>
      <c r="AT2345" s="19" t="s">
        <v>8331</v>
      </c>
      <c r="AU2345" s="19" t="str">
        <v>R1015</v>
      </c>
      <c r="BD2345" s="19">
        <v>1994</v>
      </c>
      <c r="BE2345" s="19" t="s">
        <v>8329</v>
      </c>
      <c r="BF2345" s="19">
        <v>27</v>
      </c>
      <c r="BG2345" s="40">
        <f t="shared" si="409"/>
        <v>34634</v>
      </c>
      <c r="BM2345" s="19">
        <v>1962</v>
      </c>
      <c r="BN2345" s="19" t="s">
        <v>8328</v>
      </c>
      <c r="BO2345" s="19">
        <v>4</v>
      </c>
      <c r="BP2345" s="40">
        <f t="shared" si="408"/>
        <v>22862</v>
      </c>
      <c r="BQ2345" s="19">
        <f ca="1" t="shared" si="403"/>
        <v>63</v>
      </c>
      <c r="BU2345" s="19">
        <v>52590.83</v>
      </c>
      <c r="BV2345" s="41">
        <v>52590.83</v>
      </c>
    </row>
    <row r="2346" spans="21:74">
      <c r="U2346" s="19" t="s">
        <v>8326</v>
      </c>
      <c r="V2346" s="19" t="str">
        <f t="shared" si="405"/>
        <v>Dec</v>
      </c>
      <c r="X2346" s="19">
        <f t="shared" si="406"/>
        <v>1978</v>
      </c>
      <c r="AT2346" s="19" t="s">
        <v>8333</v>
      </c>
      <c r="AU2346" s="19" t="str">
        <v>R1016</v>
      </c>
      <c r="BD2346" s="19">
        <v>1962</v>
      </c>
      <c r="BE2346" s="19" t="s">
        <v>8328</v>
      </c>
      <c r="BF2346" s="19">
        <v>4</v>
      </c>
      <c r="BG2346" s="40">
        <f t="shared" si="409"/>
        <v>22862</v>
      </c>
      <c r="BM2346" s="19">
        <v>1989</v>
      </c>
      <c r="BN2346" s="19" t="s">
        <v>8303</v>
      </c>
      <c r="BO2346" s="19">
        <v>19</v>
      </c>
      <c r="BP2346" s="40">
        <f t="shared" si="408"/>
        <v>32678</v>
      </c>
      <c r="BQ2346" s="19">
        <f ca="1" t="shared" si="403"/>
        <v>36</v>
      </c>
      <c r="BU2346" s="19">
        <v>55135.4</v>
      </c>
      <c r="BV2346" s="41">
        <v>55135.4</v>
      </c>
    </row>
    <row r="2347" spans="21:74">
      <c r="U2347" s="19" t="s">
        <v>8310</v>
      </c>
      <c r="V2347" s="19" t="str">
        <f t="shared" si="405"/>
        <v>Sep</v>
      </c>
      <c r="X2347" s="19">
        <f t="shared" si="406"/>
        <v>1963</v>
      </c>
      <c r="AT2347" s="19" t="s">
        <v>8341</v>
      </c>
      <c r="AU2347" s="19" t="str">
        <v>R1017</v>
      </c>
      <c r="BD2347" s="19">
        <v>1989</v>
      </c>
      <c r="BE2347" s="19" t="s">
        <v>8303</v>
      </c>
      <c r="BF2347" s="19">
        <v>19</v>
      </c>
      <c r="BG2347" s="40">
        <f t="shared" si="409"/>
        <v>32678</v>
      </c>
      <c r="BM2347" s="19">
        <v>1991</v>
      </c>
      <c r="BN2347" s="19" t="s">
        <v>8303</v>
      </c>
      <c r="BO2347" s="19">
        <v>6</v>
      </c>
      <c r="BP2347" s="40">
        <f t="shared" si="408"/>
        <v>33395</v>
      </c>
      <c r="BQ2347" s="19">
        <f ca="1" t="shared" si="403"/>
        <v>34</v>
      </c>
      <c r="BU2347" s="19">
        <v>58571.07</v>
      </c>
      <c r="BV2347" s="41">
        <v>58571.07</v>
      </c>
    </row>
    <row r="2348" spans="21:74">
      <c r="U2348" s="19" t="s">
        <v>8303</v>
      </c>
      <c r="V2348" s="19" t="str">
        <f t="shared" si="405"/>
        <v>Jun</v>
      </c>
      <c r="X2348" s="19">
        <f t="shared" ref="X2348:X2354" si="410">IF(B2337="?",ROUND(AVERAGE($B$2:$B$2355),0),B2337)</f>
        <v>1958</v>
      </c>
      <c r="AT2348" s="19" t="s">
        <v>8334</v>
      </c>
      <c r="AU2348" s="19" t="str">
        <v>R1018</v>
      </c>
      <c r="BD2348" s="19">
        <v>1991</v>
      </c>
      <c r="BE2348" s="19" t="s">
        <v>8303</v>
      </c>
      <c r="BF2348" s="19">
        <v>6</v>
      </c>
      <c r="BG2348" s="40">
        <f t="shared" si="409"/>
        <v>33395</v>
      </c>
      <c r="BM2348" s="19">
        <v>1970</v>
      </c>
      <c r="BN2348" s="19" t="s">
        <v>8310</v>
      </c>
      <c r="BO2348" s="19">
        <v>11</v>
      </c>
      <c r="BP2348" s="40">
        <f t="shared" si="408"/>
        <v>25822</v>
      </c>
      <c r="BQ2348" s="19">
        <f ca="1" t="shared" si="403"/>
        <v>55</v>
      </c>
      <c r="BU2348" s="19">
        <v>60021.4</v>
      </c>
      <c r="BV2348" s="41">
        <v>60021.4</v>
      </c>
    </row>
    <row r="2349" spans="21:74">
      <c r="U2349" s="19" t="s">
        <v>8329</v>
      </c>
      <c r="V2349" s="19" t="str">
        <f t="shared" si="405"/>
        <v>Oct</v>
      </c>
      <c r="X2349" s="19">
        <f t="shared" si="410"/>
        <v>1994</v>
      </c>
      <c r="AT2349" s="19" t="s">
        <v>8332</v>
      </c>
      <c r="AU2349" s="19" t="str">
        <v>R1019</v>
      </c>
      <c r="BD2349" s="19">
        <v>1970</v>
      </c>
      <c r="BE2349" s="19" t="s">
        <v>8310</v>
      </c>
      <c r="BF2349" s="19">
        <v>11</v>
      </c>
      <c r="BG2349" s="40">
        <f t="shared" si="409"/>
        <v>25822</v>
      </c>
      <c r="BM2349" s="19">
        <v>1977</v>
      </c>
      <c r="BN2349" s="19" t="s">
        <v>8303</v>
      </c>
      <c r="BO2349" s="19">
        <v>8</v>
      </c>
      <c r="BP2349" s="40">
        <f t="shared" si="408"/>
        <v>28284</v>
      </c>
      <c r="BQ2349" s="19">
        <f ca="1" t="shared" si="403"/>
        <v>48</v>
      </c>
      <c r="BU2349" s="19">
        <v>62592.87</v>
      </c>
      <c r="BV2349" s="41">
        <v>62592.87</v>
      </c>
    </row>
    <row r="2350" spans="21:74">
      <c r="U2350" s="19" t="s">
        <v>8328</v>
      </c>
      <c r="V2350" s="19" t="str">
        <f t="shared" si="405"/>
        <v>Aug</v>
      </c>
      <c r="X2350" s="19">
        <f t="shared" si="410"/>
        <v>1962</v>
      </c>
      <c r="AT2350" s="19" t="s">
        <v>8342</v>
      </c>
      <c r="AU2350" s="19" t="str">
        <v>R1020</v>
      </c>
      <c r="BD2350" s="19">
        <v>1977</v>
      </c>
      <c r="BE2350" s="19" t="s">
        <v>8303</v>
      </c>
      <c r="BF2350" s="19">
        <v>8</v>
      </c>
      <c r="BG2350" s="40">
        <f t="shared" si="409"/>
        <v>28284</v>
      </c>
      <c r="BM2350" s="19">
        <v>1968</v>
      </c>
      <c r="BN2350" s="19" t="s">
        <v>8329</v>
      </c>
      <c r="BO2350" s="19">
        <v>12</v>
      </c>
      <c r="BP2350" s="40">
        <f t="shared" si="408"/>
        <v>25123</v>
      </c>
      <c r="BQ2350" s="19">
        <f ca="1" t="shared" si="403"/>
        <v>57</v>
      </c>
      <c r="BU2350" s="19">
        <v>63770.43</v>
      </c>
      <c r="BV2350" s="41">
        <v>63770.43</v>
      </c>
    </row>
    <row r="2351" spans="21:59">
      <c r="U2351" s="19" t="s">
        <v>8303</v>
      </c>
      <c r="V2351" s="19" t="str">
        <f t="shared" si="405"/>
        <v>Jun</v>
      </c>
      <c r="X2351" s="19">
        <f t="shared" si="410"/>
        <v>1989</v>
      </c>
      <c r="AT2351" s="19" t="s">
        <v>8340</v>
      </c>
      <c r="AU2351" s="19" t="str">
        <v>R1021</v>
      </c>
      <c r="BD2351" s="19">
        <v>1968</v>
      </c>
      <c r="BE2351" s="19" t="s">
        <v>8329</v>
      </c>
      <c r="BF2351" s="19">
        <v>12</v>
      </c>
      <c r="BG2351" s="40">
        <f t="shared" si="409"/>
        <v>25123</v>
      </c>
    </row>
    <row r="2352" spans="21:24">
      <c r="U2352" s="19" t="s">
        <v>8303</v>
      </c>
      <c r="V2352" s="19" t="str">
        <f t="shared" si="405"/>
        <v>Jun</v>
      </c>
      <c r="X2352" s="19">
        <f t="shared" si="410"/>
        <v>1991</v>
      </c>
    </row>
    <row r="2353" spans="21:24">
      <c r="U2353" s="19" t="s">
        <v>8327</v>
      </c>
      <c r="V2353" s="19" t="str">
        <f t="shared" si="405"/>
        <v>Sep</v>
      </c>
      <c r="X2353" s="19">
        <f t="shared" si="410"/>
        <v>1970</v>
      </c>
    </row>
    <row r="2354" spans="21:24">
      <c r="U2354" s="19" t="s">
        <v>8303</v>
      </c>
      <c r="V2354" s="19" t="str">
        <f t="shared" si="405"/>
        <v>Jun</v>
      </c>
      <c r="X2354" s="19">
        <f t="shared" si="410"/>
        <v>1977</v>
      </c>
    </row>
    <row r="2355" spans="21:24">
      <c r="U2355" s="19" t="s">
        <v>8329</v>
      </c>
      <c r="V2355" s="19" t="str">
        <f t="shared" si="405"/>
        <v>Oct</v>
      </c>
      <c r="X2355" s="19">
        <v>1968</v>
      </c>
    </row>
  </sheetData>
  <mergeCells count="19">
    <mergeCell ref="V2:X2"/>
    <mergeCell ref="AJ2:AL2"/>
    <mergeCell ref="AT2:AV2"/>
    <mergeCell ref="BD2:BG2"/>
    <mergeCell ref="BM2:BP2"/>
    <mergeCell ref="BT2:BW2"/>
    <mergeCell ref="S4:AB4"/>
    <mergeCell ref="AF4:AP4"/>
    <mergeCell ref="AQ4:AY4"/>
    <mergeCell ref="BA4:BJ4"/>
    <mergeCell ref="BK4:BS4"/>
    <mergeCell ref="BT4:BX4"/>
    <mergeCell ref="AF5:AP5"/>
    <mergeCell ref="AQ5:AY5"/>
    <mergeCell ref="BA5:BJ5"/>
    <mergeCell ref="BK5:BS5"/>
    <mergeCell ref="V6:X6"/>
    <mergeCell ref="S8:AB8"/>
    <mergeCell ref="S9:AB9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353"/>
  <sheetViews>
    <sheetView topLeftCell="AH1" workbookViewId="0">
      <selection activeCell="B1" sqref="B$1:B$1048576"/>
    </sheetView>
  </sheetViews>
  <sheetFormatPr defaultColWidth="9" defaultRowHeight="14.5"/>
  <cols>
    <col min="1" max="1" width="11.8181818181818" customWidth="1"/>
    <col min="4" max="4" width="11.7272727272727" customWidth="1"/>
    <col min="5" max="5" width="15.1818181818182" customWidth="1"/>
    <col min="6" max="6" width="13.7272727272727" customWidth="1"/>
    <col min="7" max="7" width="24.2727272727273" customWidth="1"/>
    <col min="8" max="8" width="32.9090909090909" customWidth="1"/>
    <col min="10" max="10" width="23.1818181818182" customWidth="1"/>
    <col min="11" max="11" width="12.1818181818182" customWidth="1"/>
    <col min="12" max="12" width="14" customWidth="1"/>
    <col min="16" max="17" width="22.6363636363636" customWidth="1"/>
    <col min="25" max="25" width="13.2727272727273" customWidth="1"/>
    <col min="26" max="26" width="13.0909090909091" customWidth="1"/>
    <col min="27" max="27" width="21.2727272727273" style="19" customWidth="1"/>
    <col min="28" max="28" width="26.6363636363636" style="19" customWidth="1"/>
    <col min="29" max="29" width="29.4545454545455" customWidth="1"/>
    <col min="33" max="33" width="11.2727272727273" customWidth="1"/>
    <col min="34" max="34" width="13.8181818181818" customWidth="1"/>
    <col min="35" max="36" width="13.4545454545455" customWidth="1"/>
    <col min="41" max="41" width="8.72727272727273" customWidth="1"/>
    <col min="42" max="42" width="11.2727272727273" customWidth="1"/>
    <col min="43" max="44" width="13.7272727272727" customWidth="1"/>
    <col min="45" max="45" width="8.72727272727273" customWidth="1"/>
    <col min="46" max="46" width="13.7272727272727" customWidth="1"/>
  </cols>
  <sheetData>
    <row r="1" ht="19" customHeight="1" spans="1:28">
      <c r="A1" s="20" t="s">
        <v>0</v>
      </c>
      <c r="B1" s="20" t="s">
        <v>8345</v>
      </c>
      <c r="C1" s="20" t="s">
        <v>8346</v>
      </c>
      <c r="D1" s="20" t="s">
        <v>8347</v>
      </c>
      <c r="E1" s="20" t="s">
        <v>8348</v>
      </c>
      <c r="F1" s="20" t="s">
        <v>8349</v>
      </c>
      <c r="G1" s="20" t="s">
        <v>8350</v>
      </c>
      <c r="H1" s="21" t="s">
        <v>8351</v>
      </c>
      <c r="I1" s="20" t="s">
        <v>8319</v>
      </c>
      <c r="J1" s="20" t="s">
        <v>8352</v>
      </c>
      <c r="K1" s="22" t="s">
        <v>8353</v>
      </c>
      <c r="L1" s="22" t="s">
        <v>8354</v>
      </c>
      <c r="AA1" s="29"/>
      <c r="AB1" s="29"/>
    </row>
    <row r="2" spans="1:44">
      <c r="A2" s="19" t="s">
        <v>3</v>
      </c>
      <c r="B2" s="19">
        <v>47.41</v>
      </c>
      <c r="C2" s="19">
        <v>7.47</v>
      </c>
      <c r="D2" s="19" t="s">
        <v>8336</v>
      </c>
      <c r="E2" s="19" t="s">
        <v>8336</v>
      </c>
      <c r="F2" s="19" t="s">
        <v>8336</v>
      </c>
      <c r="G2" s="19" t="s">
        <v>8355</v>
      </c>
      <c r="H2" s="19">
        <v>0</v>
      </c>
      <c r="I2" s="19" t="s">
        <v>8324</v>
      </c>
      <c r="J2" s="19" t="s">
        <v>8324</v>
      </c>
      <c r="K2" s="19" t="str">
        <f>IF(B2&lt;18.5,"Under Weight",IF(B2&lt;=24.9,"Normal Weight",IF(B2&lt;=29.9,"Over Weight","Obesity")))</f>
        <v>Obesity</v>
      </c>
      <c r="L2" s="19" t="str">
        <f>IF(C2&lt;5.7,"Normal",IF(C2&lt;=6.4,"Prediabetes","Diabetes"))</f>
        <v>Diabetes</v>
      </c>
      <c r="P2" s="23" t="s">
        <v>8300</v>
      </c>
      <c r="Q2" s="23"/>
      <c r="R2" s="23"/>
      <c r="Z2" s="23" t="s">
        <v>2</v>
      </c>
      <c r="AA2" s="23"/>
      <c r="AB2" s="23"/>
      <c r="AH2" s="23" t="s">
        <v>2</v>
      </c>
      <c r="AI2" s="23"/>
      <c r="AJ2" s="23"/>
      <c r="AO2" s="23" t="s">
        <v>2</v>
      </c>
      <c r="AP2" s="23"/>
      <c r="AQ2" s="23"/>
      <c r="AR2" s="23"/>
    </row>
    <row r="3" spans="1:28">
      <c r="A3" s="19" t="s">
        <v>5</v>
      </c>
      <c r="B3" s="19">
        <v>30.36</v>
      </c>
      <c r="C3" s="19">
        <v>5.77</v>
      </c>
      <c r="D3" s="19" t="s">
        <v>8336</v>
      </c>
      <c r="E3" s="19" t="s">
        <v>8336</v>
      </c>
      <c r="F3" s="19" t="s">
        <v>8336</v>
      </c>
      <c r="G3" s="19" t="s">
        <v>8355</v>
      </c>
      <c r="H3" s="19">
        <v>0</v>
      </c>
      <c r="I3" s="19" t="s">
        <v>8324</v>
      </c>
      <c r="J3" s="19" t="s">
        <v>8324</v>
      </c>
      <c r="K3" s="19" t="str">
        <f t="shared" ref="K3:K66" si="0">IF(B3&lt;18.5,"Under Weight",IF(B3&lt;=24.9,"Normal Weight",IF(B3&lt;=29.9,"Over Weight","Obesity")))</f>
        <v>Obesity</v>
      </c>
      <c r="L3" s="19" t="str">
        <f t="shared" ref="L3:L66" si="1">IF(C3&lt;5.7,"Normal",IF(C3&lt;=6.4,"Prediabetes","Diabetes"))</f>
        <v>Prediabetes</v>
      </c>
      <c r="AA3" s="29"/>
      <c r="AB3" s="29"/>
    </row>
    <row r="4" customHeight="1" spans="1:47">
      <c r="A4" s="19" t="s">
        <v>8</v>
      </c>
      <c r="B4" s="19">
        <v>34.485</v>
      </c>
      <c r="C4" s="19">
        <v>11.87</v>
      </c>
      <c r="D4" s="19" t="s">
        <v>8324</v>
      </c>
      <c r="E4" s="19" t="s">
        <v>8336</v>
      </c>
      <c r="F4" s="19" t="s">
        <v>8336</v>
      </c>
      <c r="G4" s="19">
        <v>2</v>
      </c>
      <c r="H4" s="19">
        <v>2</v>
      </c>
      <c r="I4" s="19" t="s">
        <v>8324</v>
      </c>
      <c r="J4" s="19" t="s">
        <v>8324</v>
      </c>
      <c r="K4" s="19" t="str">
        <f t="shared" si="0"/>
        <v>Obesity</v>
      </c>
      <c r="L4" s="19" t="str">
        <f t="shared" si="1"/>
        <v>Diabetes</v>
      </c>
      <c r="M4" s="24" t="s">
        <v>8356</v>
      </c>
      <c r="N4" s="24"/>
      <c r="O4" s="24"/>
      <c r="P4" s="24"/>
      <c r="Q4" s="24"/>
      <c r="R4" s="24"/>
      <c r="S4" s="24"/>
      <c r="T4" s="27"/>
      <c r="U4" s="28">
        <f ca="1">COUNTIF(A2:I2:I2336,"?")</f>
        <v>2</v>
      </c>
      <c r="V4" s="25"/>
      <c r="W4" s="25"/>
      <c r="X4" s="4" t="s">
        <v>8357</v>
      </c>
      <c r="Y4" s="4"/>
      <c r="Z4" s="4"/>
      <c r="AA4" s="4"/>
      <c r="AB4" s="4"/>
      <c r="AC4" s="4"/>
      <c r="AD4" s="26"/>
      <c r="AE4" s="4" t="s">
        <v>8358</v>
      </c>
      <c r="AF4" s="4"/>
      <c r="AG4" s="4"/>
      <c r="AH4" s="4"/>
      <c r="AI4" s="4"/>
      <c r="AJ4" s="4"/>
      <c r="AK4" s="4"/>
      <c r="AL4" s="4"/>
      <c r="AM4" s="4" t="s">
        <v>8359</v>
      </c>
      <c r="AN4" s="4"/>
      <c r="AO4" s="4"/>
      <c r="AP4" s="4"/>
      <c r="AQ4" s="4"/>
      <c r="AR4" s="4"/>
      <c r="AS4" s="4"/>
      <c r="AT4" s="4"/>
      <c r="AU4" s="4"/>
    </row>
    <row r="5" spans="1:47">
      <c r="A5" s="19" t="s">
        <v>10</v>
      </c>
      <c r="B5" s="19">
        <v>38.095</v>
      </c>
      <c r="C5" s="19">
        <v>6.05</v>
      </c>
      <c r="D5" s="19" t="s">
        <v>8336</v>
      </c>
      <c r="E5" s="19" t="s">
        <v>8336</v>
      </c>
      <c r="F5" s="19" t="s">
        <v>8336</v>
      </c>
      <c r="G5" s="19" t="s">
        <v>8355</v>
      </c>
      <c r="H5" s="19">
        <v>0</v>
      </c>
      <c r="I5" s="19" t="s">
        <v>8324</v>
      </c>
      <c r="J5" s="19" t="s">
        <v>8324</v>
      </c>
      <c r="K5" s="19" t="str">
        <f t="shared" si="0"/>
        <v>Obesity</v>
      </c>
      <c r="L5" s="19" t="str">
        <f t="shared" si="1"/>
        <v>Prediabetes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4" t="s">
        <v>8360</v>
      </c>
      <c r="Y5" s="4"/>
      <c r="Z5" s="4"/>
      <c r="AA5" s="4"/>
      <c r="AB5" s="4"/>
      <c r="AC5" s="4"/>
      <c r="AD5" s="26"/>
      <c r="AE5" s="4" t="s">
        <v>8361</v>
      </c>
      <c r="AF5" s="4"/>
      <c r="AG5" s="4"/>
      <c r="AH5" s="4"/>
      <c r="AI5" s="4"/>
      <c r="AJ5" s="4"/>
      <c r="AK5" s="4"/>
      <c r="AL5" s="4"/>
      <c r="AM5" s="4" t="s">
        <v>8362</v>
      </c>
      <c r="AN5" s="4"/>
      <c r="AO5" s="4"/>
      <c r="AP5" s="4"/>
      <c r="AQ5" s="4"/>
      <c r="AR5" s="4"/>
      <c r="AS5" s="4"/>
      <c r="AT5" s="4"/>
      <c r="AU5" s="4"/>
    </row>
    <row r="6" spans="1:28">
      <c r="A6" s="19" t="s">
        <v>15</v>
      </c>
      <c r="B6" s="19">
        <v>35.53</v>
      </c>
      <c r="C6" s="19">
        <v>5.45</v>
      </c>
      <c r="D6" s="19" t="s">
        <v>8336</v>
      </c>
      <c r="E6" s="19" t="s">
        <v>8336</v>
      </c>
      <c r="F6" s="19" t="s">
        <v>8336</v>
      </c>
      <c r="G6" s="19" t="s">
        <v>8355</v>
      </c>
      <c r="H6" s="19">
        <v>0</v>
      </c>
      <c r="I6" s="19" t="s">
        <v>8324</v>
      </c>
      <c r="J6" s="19" t="s">
        <v>8324</v>
      </c>
      <c r="K6" s="19" t="str">
        <f t="shared" si="0"/>
        <v>Obesity</v>
      </c>
      <c r="L6" s="19" t="str">
        <f t="shared" si="1"/>
        <v>Normal</v>
      </c>
      <c r="AA6" s="29"/>
      <c r="AB6" s="29"/>
    </row>
    <row r="7" spans="1:44">
      <c r="A7" s="19" t="s">
        <v>20</v>
      </c>
      <c r="B7" s="19">
        <v>32.8</v>
      </c>
      <c r="C7" s="19">
        <v>6.59</v>
      </c>
      <c r="D7" s="19" t="s">
        <v>8336</v>
      </c>
      <c r="E7" s="19" t="s">
        <v>8336</v>
      </c>
      <c r="F7" s="19" t="s">
        <v>8336</v>
      </c>
      <c r="G7" s="19" t="s">
        <v>8355</v>
      </c>
      <c r="H7" s="19">
        <v>0</v>
      </c>
      <c r="I7" s="19" t="s">
        <v>8324</v>
      </c>
      <c r="J7" s="19" t="s">
        <v>8324</v>
      </c>
      <c r="K7" s="19" t="str">
        <f t="shared" si="0"/>
        <v>Obesity</v>
      </c>
      <c r="L7" s="19" t="str">
        <f t="shared" si="1"/>
        <v>Diabetes</v>
      </c>
      <c r="P7" s="23" t="s">
        <v>2</v>
      </c>
      <c r="Q7" s="23"/>
      <c r="R7" s="23"/>
      <c r="Y7" s="30" t="s">
        <v>0</v>
      </c>
      <c r="Z7" s="31" t="s">
        <v>8347</v>
      </c>
      <c r="AA7" s="31" t="s">
        <v>8319</v>
      </c>
      <c r="AB7" s="22" t="s">
        <v>8363</v>
      </c>
      <c r="AC7" s="22" t="s">
        <v>8364</v>
      </c>
      <c r="AH7" s="33" t="s">
        <v>8345</v>
      </c>
      <c r="AI7" s="33" t="s">
        <v>8365</v>
      </c>
      <c r="AQ7" s="33" t="s">
        <v>8346</v>
      </c>
      <c r="AR7" s="33" t="s">
        <v>8354</v>
      </c>
    </row>
    <row r="8" spans="1:44">
      <c r="A8" s="19" t="s">
        <v>25</v>
      </c>
      <c r="B8" s="19">
        <v>36.4</v>
      </c>
      <c r="C8" s="19">
        <v>6.07</v>
      </c>
      <c r="D8" s="19" t="s">
        <v>8336</v>
      </c>
      <c r="E8" s="19" t="s">
        <v>8336</v>
      </c>
      <c r="F8" s="19" t="s">
        <v>8336</v>
      </c>
      <c r="G8" s="19" t="s">
        <v>8355</v>
      </c>
      <c r="H8" s="19">
        <v>0</v>
      </c>
      <c r="I8" s="19" t="s">
        <v>8324</v>
      </c>
      <c r="J8" s="19" t="s">
        <v>8324</v>
      </c>
      <c r="K8" s="19" t="str">
        <f t="shared" si="0"/>
        <v>Obesity</v>
      </c>
      <c r="L8" s="19" t="str">
        <f t="shared" si="1"/>
        <v>Prediabetes</v>
      </c>
      <c r="Y8" s="32" t="s">
        <v>3</v>
      </c>
      <c r="Z8" s="19" t="s">
        <v>8336</v>
      </c>
      <c r="AA8" t="s">
        <v>8324</v>
      </c>
      <c r="AB8" s="19" t="str">
        <f>PROPER(Z8)</f>
        <v>No</v>
      </c>
      <c r="AC8" s="19" t="str">
        <f>PROPER(AA8)</f>
        <v>Yes</v>
      </c>
      <c r="AH8" s="19" t="s">
        <v>8366</v>
      </c>
      <c r="AI8" s="19" t="s">
        <v>8367</v>
      </c>
      <c r="AQ8" s="19" t="s">
        <v>8368</v>
      </c>
      <c r="AR8" s="19" t="s">
        <v>8369</v>
      </c>
    </row>
    <row r="9" spans="1:44">
      <c r="A9" s="19" t="s">
        <v>29</v>
      </c>
      <c r="B9" s="19">
        <v>36.96</v>
      </c>
      <c r="C9" s="19">
        <v>7.93</v>
      </c>
      <c r="D9" s="19" t="s">
        <v>8336</v>
      </c>
      <c r="E9" s="19" t="s">
        <v>8336</v>
      </c>
      <c r="F9" s="19" t="s">
        <v>8336</v>
      </c>
      <c r="G9" s="19">
        <v>3</v>
      </c>
      <c r="H9" s="19">
        <v>3</v>
      </c>
      <c r="I9" s="19" t="s">
        <v>8324</v>
      </c>
      <c r="J9" s="19" t="s">
        <v>8324</v>
      </c>
      <c r="K9" s="19" t="str">
        <f t="shared" si="0"/>
        <v>Obesity</v>
      </c>
      <c r="L9" s="19" t="str">
        <f t="shared" si="1"/>
        <v>Diabetes</v>
      </c>
      <c r="M9" s="26"/>
      <c r="N9" s="26" t="s">
        <v>8370</v>
      </c>
      <c r="O9" s="26"/>
      <c r="P9" s="26"/>
      <c r="Q9" s="26"/>
      <c r="R9" s="26"/>
      <c r="S9" s="26"/>
      <c r="T9" s="26"/>
      <c r="U9" s="26"/>
      <c r="Y9" s="32" t="s">
        <v>5</v>
      </c>
      <c r="Z9" s="19" t="s">
        <v>8336</v>
      </c>
      <c r="AA9" t="s">
        <v>8324</v>
      </c>
      <c r="AB9" s="19" t="str">
        <f t="shared" ref="AB9:AB72" si="2">PROPER(Z9)</f>
        <v>No</v>
      </c>
      <c r="AC9" s="19" t="str">
        <f t="shared" ref="AC9:AC72" si="3">PROPER(AA9)</f>
        <v>Yes</v>
      </c>
      <c r="AH9" s="19" t="s">
        <v>8371</v>
      </c>
      <c r="AI9" s="19" t="s">
        <v>8372</v>
      </c>
      <c r="AQ9" s="19" t="s">
        <v>8373</v>
      </c>
      <c r="AR9" s="19" t="s">
        <v>8374</v>
      </c>
    </row>
    <row r="10" spans="1:44">
      <c r="A10" s="19" t="s">
        <v>33</v>
      </c>
      <c r="B10" s="19">
        <v>41.14</v>
      </c>
      <c r="C10" s="19">
        <v>9.58</v>
      </c>
      <c r="D10" s="19" t="s">
        <v>8324</v>
      </c>
      <c r="E10" s="19" t="s">
        <v>8336</v>
      </c>
      <c r="F10" s="19" t="s">
        <v>8375</v>
      </c>
      <c r="G10" s="19">
        <v>1</v>
      </c>
      <c r="H10" s="19">
        <v>1</v>
      </c>
      <c r="I10" s="19" t="s">
        <v>8324</v>
      </c>
      <c r="J10" s="19" t="s">
        <v>8324</v>
      </c>
      <c r="K10" s="19" t="str">
        <f t="shared" si="0"/>
        <v>Obesity</v>
      </c>
      <c r="L10" s="19" t="str">
        <f t="shared" si="1"/>
        <v>Diabetes</v>
      </c>
      <c r="M10" s="26"/>
      <c r="N10" s="26" t="s">
        <v>8376</v>
      </c>
      <c r="O10" s="26"/>
      <c r="P10" s="26"/>
      <c r="Q10" s="26"/>
      <c r="R10" s="26"/>
      <c r="S10" s="26"/>
      <c r="T10" s="26"/>
      <c r="U10" s="26"/>
      <c r="Y10" s="32" t="s">
        <v>8</v>
      </c>
      <c r="Z10" s="19" t="s">
        <v>8324</v>
      </c>
      <c r="AA10" t="s">
        <v>8324</v>
      </c>
      <c r="AB10" s="19" t="str">
        <f t="shared" si="2"/>
        <v>Yes</v>
      </c>
      <c r="AC10" s="19" t="str">
        <f t="shared" si="3"/>
        <v>Yes</v>
      </c>
      <c r="AH10" s="19" t="s">
        <v>8377</v>
      </c>
      <c r="AI10" s="19" t="s">
        <v>8378</v>
      </c>
      <c r="AQ10" s="19" t="s">
        <v>8379</v>
      </c>
      <c r="AR10" s="19" t="s">
        <v>8380</v>
      </c>
    </row>
    <row r="11" spans="1:35">
      <c r="A11" s="19" t="s">
        <v>37</v>
      </c>
      <c r="B11" s="19">
        <v>38.06</v>
      </c>
      <c r="C11" s="19">
        <v>10.79</v>
      </c>
      <c r="D11" s="19" t="s">
        <v>8336</v>
      </c>
      <c r="E11" s="19" t="s">
        <v>8336</v>
      </c>
      <c r="F11" s="19" t="s">
        <v>8336</v>
      </c>
      <c r="G11" s="19" t="s">
        <v>8355</v>
      </c>
      <c r="H11" s="19">
        <v>0</v>
      </c>
      <c r="I11" s="19" t="s">
        <v>8324</v>
      </c>
      <c r="J11" s="19" t="s">
        <v>8324</v>
      </c>
      <c r="K11" s="19" t="str">
        <f t="shared" si="0"/>
        <v>Obesity</v>
      </c>
      <c r="L11" s="19" t="str">
        <f t="shared" si="1"/>
        <v>Diabetes</v>
      </c>
      <c r="Y11" s="32" t="s">
        <v>10</v>
      </c>
      <c r="Z11" s="19" t="s">
        <v>8336</v>
      </c>
      <c r="AA11" t="s">
        <v>8324</v>
      </c>
      <c r="AB11" s="19" t="str">
        <f t="shared" si="2"/>
        <v>No</v>
      </c>
      <c r="AC11" s="19" t="str">
        <f t="shared" si="3"/>
        <v>Yes</v>
      </c>
      <c r="AH11" s="19" t="s">
        <v>8381</v>
      </c>
      <c r="AI11" s="19" t="s">
        <v>8382</v>
      </c>
    </row>
    <row r="12" spans="1:29">
      <c r="A12" s="19" t="s">
        <v>41</v>
      </c>
      <c r="B12" s="19">
        <v>37.7</v>
      </c>
      <c r="C12" s="19">
        <v>5.96</v>
      </c>
      <c r="D12" s="19" t="s">
        <v>8324</v>
      </c>
      <c r="E12" s="19" t="s">
        <v>8336</v>
      </c>
      <c r="F12" s="19" t="s">
        <v>8336</v>
      </c>
      <c r="G12" s="19">
        <v>2</v>
      </c>
      <c r="H12" s="19">
        <v>2</v>
      </c>
      <c r="I12" s="19" t="s">
        <v>8324</v>
      </c>
      <c r="J12" s="19" t="s">
        <v>8324</v>
      </c>
      <c r="K12" s="19" t="str">
        <f t="shared" si="0"/>
        <v>Obesity</v>
      </c>
      <c r="L12" s="19" t="str">
        <f t="shared" si="1"/>
        <v>Prediabetes</v>
      </c>
      <c r="P12" s="22" t="s">
        <v>8350</v>
      </c>
      <c r="Q12" s="22" t="s">
        <v>8350</v>
      </c>
      <c r="Y12" s="32" t="s">
        <v>15</v>
      </c>
      <c r="Z12" s="19" t="s">
        <v>8336</v>
      </c>
      <c r="AA12" t="s">
        <v>8324</v>
      </c>
      <c r="AB12" s="19" t="str">
        <f t="shared" si="2"/>
        <v>No</v>
      </c>
      <c r="AC12" s="19" t="str">
        <f t="shared" si="3"/>
        <v>Yes</v>
      </c>
    </row>
    <row r="13" spans="1:44">
      <c r="A13" s="19" t="s">
        <v>45</v>
      </c>
      <c r="B13" s="19">
        <v>42.13</v>
      </c>
      <c r="C13" s="19">
        <v>11.9</v>
      </c>
      <c r="D13" s="19" t="s">
        <v>8336</v>
      </c>
      <c r="E13" s="19" t="s">
        <v>8336</v>
      </c>
      <c r="F13" s="19" t="s">
        <v>8336</v>
      </c>
      <c r="G13" s="19" t="s">
        <v>8355</v>
      </c>
      <c r="H13" s="19">
        <v>0</v>
      </c>
      <c r="I13" s="19" t="s">
        <v>8324</v>
      </c>
      <c r="J13" s="19" t="s">
        <v>8324</v>
      </c>
      <c r="K13" s="19" t="str">
        <f t="shared" si="0"/>
        <v>Obesity</v>
      </c>
      <c r="L13" s="19" t="str">
        <f t="shared" si="1"/>
        <v>Diabetes</v>
      </c>
      <c r="P13" s="19" t="s">
        <v>8355</v>
      </c>
      <c r="Q13" s="19">
        <v>0</v>
      </c>
      <c r="Y13" s="32" t="s">
        <v>20</v>
      </c>
      <c r="Z13" s="19" t="s">
        <v>8336</v>
      </c>
      <c r="AA13" t="s">
        <v>8324</v>
      </c>
      <c r="AB13" s="19" t="str">
        <f t="shared" si="2"/>
        <v>No</v>
      </c>
      <c r="AC13" s="19" t="str">
        <f t="shared" si="3"/>
        <v>Yes</v>
      </c>
      <c r="AG13" s="22" t="s">
        <v>0</v>
      </c>
      <c r="AH13" s="22" t="s">
        <v>8345</v>
      </c>
      <c r="AI13" s="22" t="s">
        <v>8353</v>
      </c>
      <c r="AP13" s="22" t="s">
        <v>0</v>
      </c>
      <c r="AQ13" s="22" t="s">
        <v>8346</v>
      </c>
      <c r="AR13" s="22" t="s">
        <v>8354</v>
      </c>
    </row>
    <row r="14" spans="1:44">
      <c r="A14" s="19" t="s">
        <v>49</v>
      </c>
      <c r="B14" s="19">
        <v>40.92</v>
      </c>
      <c r="C14" s="19">
        <v>8.41</v>
      </c>
      <c r="D14" s="19" t="s">
        <v>8336</v>
      </c>
      <c r="E14" s="19" t="s">
        <v>8336</v>
      </c>
      <c r="F14" s="19" t="s">
        <v>8336</v>
      </c>
      <c r="G14" s="19" t="s">
        <v>8355</v>
      </c>
      <c r="H14" s="19">
        <v>0</v>
      </c>
      <c r="I14" s="19" t="s">
        <v>8324</v>
      </c>
      <c r="J14" s="19" t="s">
        <v>8324</v>
      </c>
      <c r="K14" s="19" t="str">
        <f t="shared" si="0"/>
        <v>Obesity</v>
      </c>
      <c r="L14" s="19" t="str">
        <f t="shared" si="1"/>
        <v>Diabetes</v>
      </c>
      <c r="P14" s="19" t="s">
        <v>8355</v>
      </c>
      <c r="Q14" s="19">
        <v>0</v>
      </c>
      <c r="Y14" s="32" t="s">
        <v>25</v>
      </c>
      <c r="Z14" s="19" t="s">
        <v>8336</v>
      </c>
      <c r="AA14" t="s">
        <v>8324</v>
      </c>
      <c r="AB14" s="19" t="str">
        <f t="shared" si="2"/>
        <v>No</v>
      </c>
      <c r="AC14" s="19" t="str">
        <f t="shared" si="3"/>
        <v>Yes</v>
      </c>
      <c r="AG14" s="19" t="s">
        <v>3</v>
      </c>
      <c r="AH14" s="19">
        <v>47.41</v>
      </c>
      <c r="AI14" s="19" t="str">
        <f>IF(AH14&lt;18.5,"Under Weight",IF(AH14&lt;=24.9,"Normal Weight",IF(AH14&lt;=29.9,"Over Weight","Obesity")))</f>
        <v>Obesity</v>
      </c>
      <c r="AP14" s="19" t="s">
        <v>3</v>
      </c>
      <c r="AQ14" s="19">
        <v>7.47</v>
      </c>
      <c r="AR14" s="19" t="str">
        <f>IF(AQ14&lt;5.7,"Normal",IF(AQ14&lt;=6.4,"Prediabetes","Diabetes"))</f>
        <v>Diabetes</v>
      </c>
    </row>
    <row r="15" spans="1:44">
      <c r="A15" s="19" t="s">
        <v>53</v>
      </c>
      <c r="B15" s="19">
        <v>40.565</v>
      </c>
      <c r="C15" s="19">
        <v>7.02</v>
      </c>
      <c r="D15" s="19" t="s">
        <v>8336</v>
      </c>
      <c r="E15" s="19" t="s">
        <v>8336</v>
      </c>
      <c r="F15" s="19" t="s">
        <v>8336</v>
      </c>
      <c r="G15" s="19" t="s">
        <v>8355</v>
      </c>
      <c r="H15" s="19">
        <v>0</v>
      </c>
      <c r="I15" s="19" t="s">
        <v>8324</v>
      </c>
      <c r="J15" s="19" t="s">
        <v>8324</v>
      </c>
      <c r="K15" s="19" t="str">
        <f t="shared" si="0"/>
        <v>Obesity</v>
      </c>
      <c r="L15" s="19" t="str">
        <f t="shared" si="1"/>
        <v>Diabetes</v>
      </c>
      <c r="P15" s="19">
        <v>2</v>
      </c>
      <c r="Q15" s="19">
        <v>2</v>
      </c>
      <c r="Y15" s="32" t="s">
        <v>29</v>
      </c>
      <c r="Z15" s="19" t="s">
        <v>8336</v>
      </c>
      <c r="AA15" t="s">
        <v>8324</v>
      </c>
      <c r="AB15" s="19" t="str">
        <f t="shared" si="2"/>
        <v>No</v>
      </c>
      <c r="AC15" s="19" t="str">
        <f t="shared" si="3"/>
        <v>Yes</v>
      </c>
      <c r="AG15" s="19" t="s">
        <v>5</v>
      </c>
      <c r="AH15" s="19">
        <v>30.36</v>
      </c>
      <c r="AI15" s="19" t="str">
        <f t="shared" ref="AI15:AI18" si="4">IF(AH15&lt;18.5,"Under Weight",IF(AH15&lt;=24.9,"Normal Weight",IF(AH15&lt;=29.9,"Over Weight","Obesity")))</f>
        <v>Obesity</v>
      </c>
      <c r="AP15" s="19" t="s">
        <v>5</v>
      </c>
      <c r="AQ15" s="19">
        <v>5.77</v>
      </c>
      <c r="AR15" s="19" t="str">
        <f t="shared" ref="AR15:AR78" si="5">IF(AQ15&lt;5.7,"Normal",IF(AQ15&lt;=6.5,"Prediabetes","Diabetes"))</f>
        <v>Prediabetes</v>
      </c>
    </row>
    <row r="16" spans="1:44">
      <c r="A16" s="19" t="s">
        <v>57</v>
      </c>
      <c r="B16" s="19">
        <v>36.385</v>
      </c>
      <c r="C16" s="19">
        <v>7.59</v>
      </c>
      <c r="D16" s="19" t="s">
        <v>8324</v>
      </c>
      <c r="E16" s="19" t="s">
        <v>8336</v>
      </c>
      <c r="F16" s="19" t="s">
        <v>8336</v>
      </c>
      <c r="G16" s="19">
        <v>2</v>
      </c>
      <c r="H16" s="19">
        <v>2</v>
      </c>
      <c r="I16" s="19" t="s">
        <v>8324</v>
      </c>
      <c r="J16" s="19" t="s">
        <v>8324</v>
      </c>
      <c r="K16" s="19" t="str">
        <f t="shared" si="0"/>
        <v>Obesity</v>
      </c>
      <c r="L16" s="19" t="str">
        <f t="shared" si="1"/>
        <v>Diabetes</v>
      </c>
      <c r="P16" s="19" t="s">
        <v>8355</v>
      </c>
      <c r="Q16" s="19">
        <v>0</v>
      </c>
      <c r="Y16" s="32" t="s">
        <v>33</v>
      </c>
      <c r="Z16" s="19" t="s">
        <v>8324</v>
      </c>
      <c r="AA16" t="s">
        <v>8324</v>
      </c>
      <c r="AB16" s="19" t="str">
        <f t="shared" si="2"/>
        <v>Yes</v>
      </c>
      <c r="AC16" s="19" t="str">
        <f t="shared" si="3"/>
        <v>Yes</v>
      </c>
      <c r="AG16" s="19" t="s">
        <v>8</v>
      </c>
      <c r="AH16" s="19">
        <v>34.485</v>
      </c>
      <c r="AI16" s="19" t="str">
        <f t="shared" si="4"/>
        <v>Obesity</v>
      </c>
      <c r="AP16" s="19" t="s">
        <v>8</v>
      </c>
      <c r="AQ16" s="19">
        <v>11.87</v>
      </c>
      <c r="AR16" s="19" t="str">
        <f t="shared" si="5"/>
        <v>Diabetes</v>
      </c>
    </row>
    <row r="17" spans="1:44">
      <c r="A17" s="19" t="s">
        <v>61</v>
      </c>
      <c r="B17" s="19">
        <v>39.9</v>
      </c>
      <c r="C17" s="19">
        <v>11.32</v>
      </c>
      <c r="D17" s="19" t="s">
        <v>8336</v>
      </c>
      <c r="E17" s="19" t="s">
        <v>8336</v>
      </c>
      <c r="F17" s="19" t="s">
        <v>8336</v>
      </c>
      <c r="G17" s="19" t="s">
        <v>8355</v>
      </c>
      <c r="H17" s="19">
        <v>0</v>
      </c>
      <c r="I17" s="19" t="s">
        <v>8324</v>
      </c>
      <c r="J17" s="19" t="s">
        <v>8324</v>
      </c>
      <c r="K17" s="19" t="str">
        <f t="shared" si="0"/>
        <v>Obesity</v>
      </c>
      <c r="L17" s="19" t="str">
        <f t="shared" si="1"/>
        <v>Diabetes</v>
      </c>
      <c r="P17" s="19" t="s">
        <v>8355</v>
      </c>
      <c r="Q17" s="19">
        <v>0</v>
      </c>
      <c r="Y17" s="32" t="s">
        <v>37</v>
      </c>
      <c r="Z17" s="19" t="s">
        <v>8336</v>
      </c>
      <c r="AA17" t="s">
        <v>8324</v>
      </c>
      <c r="AB17" s="19" t="str">
        <f t="shared" si="2"/>
        <v>No</v>
      </c>
      <c r="AC17" s="19" t="str">
        <f t="shared" si="3"/>
        <v>Yes</v>
      </c>
      <c r="AG17" s="19" t="s">
        <v>10</v>
      </c>
      <c r="AH17" s="19">
        <v>38.095</v>
      </c>
      <c r="AI17" s="19" t="str">
        <f t="shared" si="4"/>
        <v>Obesity</v>
      </c>
      <c r="AP17" s="19" t="s">
        <v>10</v>
      </c>
      <c r="AQ17" s="19">
        <v>6.05</v>
      </c>
      <c r="AR17" s="19" t="str">
        <f t="shared" si="5"/>
        <v>Prediabetes</v>
      </c>
    </row>
    <row r="18" spans="1:44">
      <c r="A18" s="19" t="s">
        <v>65</v>
      </c>
      <c r="B18" s="19">
        <v>33.8</v>
      </c>
      <c r="C18" s="19">
        <v>7.67</v>
      </c>
      <c r="D18" s="19" t="s">
        <v>8336</v>
      </c>
      <c r="E18" s="19" t="s">
        <v>8336</v>
      </c>
      <c r="F18" s="19" t="s">
        <v>8336</v>
      </c>
      <c r="G18" s="19">
        <v>3</v>
      </c>
      <c r="H18" s="19">
        <v>3</v>
      </c>
      <c r="I18" s="19" t="s">
        <v>8324</v>
      </c>
      <c r="J18" s="19" t="s">
        <v>8324</v>
      </c>
      <c r="K18" s="19" t="str">
        <f t="shared" si="0"/>
        <v>Obesity</v>
      </c>
      <c r="L18" s="19" t="str">
        <f t="shared" si="1"/>
        <v>Diabetes</v>
      </c>
      <c r="P18" s="19" t="s">
        <v>8355</v>
      </c>
      <c r="Q18" s="19">
        <v>0</v>
      </c>
      <c r="Y18" s="32" t="s">
        <v>41</v>
      </c>
      <c r="Z18" s="19" t="s">
        <v>8324</v>
      </c>
      <c r="AA18" t="s">
        <v>8324</v>
      </c>
      <c r="AB18" s="19" t="str">
        <f t="shared" si="2"/>
        <v>Yes</v>
      </c>
      <c r="AC18" s="19" t="str">
        <f t="shared" si="3"/>
        <v>Yes</v>
      </c>
      <c r="AG18" s="19" t="s">
        <v>15</v>
      </c>
      <c r="AH18" s="19">
        <v>35.53</v>
      </c>
      <c r="AI18" s="19" t="str">
        <f t="shared" si="4"/>
        <v>Obesity</v>
      </c>
      <c r="AP18" s="19" t="s">
        <v>15</v>
      </c>
      <c r="AQ18" s="19">
        <v>5.45</v>
      </c>
      <c r="AR18" s="19" t="str">
        <f t="shared" si="5"/>
        <v>Normal</v>
      </c>
    </row>
    <row r="19" spans="1:44">
      <c r="A19" s="19" t="s">
        <v>69</v>
      </c>
      <c r="B19" s="19">
        <v>36.765</v>
      </c>
      <c r="C19" s="19">
        <v>7.29</v>
      </c>
      <c r="D19" s="19" t="s">
        <v>8324</v>
      </c>
      <c r="E19" s="19" t="s">
        <v>8336</v>
      </c>
      <c r="F19" s="19" t="s">
        <v>8375</v>
      </c>
      <c r="G19" s="19">
        <v>1</v>
      </c>
      <c r="H19" s="19">
        <v>1</v>
      </c>
      <c r="I19" s="19" t="s">
        <v>8324</v>
      </c>
      <c r="J19" s="19" t="s">
        <v>8324</v>
      </c>
      <c r="K19" s="19" t="str">
        <f t="shared" si="0"/>
        <v>Obesity</v>
      </c>
      <c r="L19" s="19" t="str">
        <f t="shared" si="1"/>
        <v>Diabetes</v>
      </c>
      <c r="P19" s="19" t="s">
        <v>8355</v>
      </c>
      <c r="Q19" s="19">
        <v>0</v>
      </c>
      <c r="Y19" s="32" t="s">
        <v>45</v>
      </c>
      <c r="Z19" s="19" t="s">
        <v>8336</v>
      </c>
      <c r="AA19" t="s">
        <v>8324</v>
      </c>
      <c r="AB19" s="19" t="str">
        <f t="shared" si="2"/>
        <v>No</v>
      </c>
      <c r="AC19" s="19" t="str">
        <f t="shared" si="3"/>
        <v>Yes</v>
      </c>
      <c r="AG19" s="19" t="s">
        <v>20</v>
      </c>
      <c r="AH19" s="19">
        <v>32.8</v>
      </c>
      <c r="AI19" s="19" t="str">
        <f t="shared" ref="AI15:AI78" si="6">IF(AH19&lt;18.5,"Under Weight",IF(AH19&lt;=24.9,"Normal Weight",IF(AH19&lt;=29.9,"Over Weight","Obesity")))</f>
        <v>Obesity</v>
      </c>
      <c r="AP19" s="19" t="s">
        <v>20</v>
      </c>
      <c r="AQ19" s="19">
        <v>6.59</v>
      </c>
      <c r="AR19" s="19" t="str">
        <f t="shared" si="5"/>
        <v>Diabetes</v>
      </c>
    </row>
    <row r="20" spans="1:44">
      <c r="A20" s="19" t="s">
        <v>73</v>
      </c>
      <c r="B20" s="19">
        <v>36.955</v>
      </c>
      <c r="C20" s="19">
        <v>4.72</v>
      </c>
      <c r="D20" s="19" t="s">
        <v>8324</v>
      </c>
      <c r="E20" s="19" t="s">
        <v>8336</v>
      </c>
      <c r="F20" s="19" t="s">
        <v>8336</v>
      </c>
      <c r="G20" s="19">
        <v>1</v>
      </c>
      <c r="H20" s="19">
        <v>1</v>
      </c>
      <c r="I20" s="19" t="s">
        <v>8324</v>
      </c>
      <c r="J20" s="19" t="s">
        <v>8324</v>
      </c>
      <c r="K20" s="19" t="str">
        <f t="shared" si="0"/>
        <v>Obesity</v>
      </c>
      <c r="L20" s="19" t="str">
        <f t="shared" si="1"/>
        <v>Normal</v>
      </c>
      <c r="P20" s="19">
        <v>3</v>
      </c>
      <c r="Q20" s="19">
        <v>3</v>
      </c>
      <c r="Y20" s="32" t="s">
        <v>49</v>
      </c>
      <c r="Z20" s="19" t="s">
        <v>8336</v>
      </c>
      <c r="AA20" t="s">
        <v>8324</v>
      </c>
      <c r="AB20" s="19" t="str">
        <f t="shared" si="2"/>
        <v>No</v>
      </c>
      <c r="AC20" s="19" t="str">
        <f t="shared" si="3"/>
        <v>Yes</v>
      </c>
      <c r="AG20" s="19" t="s">
        <v>25</v>
      </c>
      <c r="AH20" s="19">
        <v>36.4</v>
      </c>
      <c r="AI20" s="19" t="str">
        <f t="shared" si="6"/>
        <v>Obesity</v>
      </c>
      <c r="AP20" s="19" t="s">
        <v>25</v>
      </c>
      <c r="AQ20" s="19">
        <v>6.07</v>
      </c>
      <c r="AR20" s="19" t="str">
        <f t="shared" si="5"/>
        <v>Prediabetes</v>
      </c>
    </row>
    <row r="21" spans="1:44">
      <c r="A21" s="19" t="s">
        <v>77</v>
      </c>
      <c r="B21" s="19">
        <v>42.9</v>
      </c>
      <c r="C21" s="19">
        <v>11.41</v>
      </c>
      <c r="D21" s="19" t="s">
        <v>8336</v>
      </c>
      <c r="E21" s="19" t="s">
        <v>8336</v>
      </c>
      <c r="F21" s="19" t="s">
        <v>8336</v>
      </c>
      <c r="G21" s="19" t="s">
        <v>8355</v>
      </c>
      <c r="H21" s="19">
        <v>0</v>
      </c>
      <c r="I21" s="19" t="s">
        <v>8324</v>
      </c>
      <c r="J21" s="19" t="s">
        <v>8324</v>
      </c>
      <c r="K21" s="19" t="str">
        <f t="shared" si="0"/>
        <v>Obesity</v>
      </c>
      <c r="L21" s="19" t="str">
        <f t="shared" si="1"/>
        <v>Diabetes</v>
      </c>
      <c r="P21" s="19">
        <v>1</v>
      </c>
      <c r="Q21" s="19">
        <v>1</v>
      </c>
      <c r="Y21" s="32" t="s">
        <v>53</v>
      </c>
      <c r="Z21" s="19" t="s">
        <v>8336</v>
      </c>
      <c r="AA21" t="s">
        <v>8324</v>
      </c>
      <c r="AB21" s="19" t="str">
        <f t="shared" si="2"/>
        <v>No</v>
      </c>
      <c r="AC21" s="19" t="str">
        <f t="shared" si="3"/>
        <v>Yes</v>
      </c>
      <c r="AG21" s="19" t="s">
        <v>29</v>
      </c>
      <c r="AH21" s="19">
        <v>36.96</v>
      </c>
      <c r="AI21" s="19" t="str">
        <f t="shared" si="6"/>
        <v>Obesity</v>
      </c>
      <c r="AP21" s="19" t="s">
        <v>29</v>
      </c>
      <c r="AQ21" s="19">
        <v>7.93</v>
      </c>
      <c r="AR21" s="19" t="str">
        <f t="shared" si="5"/>
        <v>Diabetes</v>
      </c>
    </row>
    <row r="22" spans="1:44">
      <c r="A22" s="19" t="s">
        <v>81</v>
      </c>
      <c r="B22" s="19">
        <v>36.3</v>
      </c>
      <c r="C22" s="19">
        <v>11.5</v>
      </c>
      <c r="D22" s="19" t="s">
        <v>8324</v>
      </c>
      <c r="E22" s="19" t="s">
        <v>8336</v>
      </c>
      <c r="F22" s="19" t="s">
        <v>8336</v>
      </c>
      <c r="G22" s="19">
        <v>2</v>
      </c>
      <c r="H22" s="19">
        <v>2</v>
      </c>
      <c r="I22" s="19" t="s">
        <v>8324</v>
      </c>
      <c r="J22" s="19" t="s">
        <v>8324</v>
      </c>
      <c r="K22" s="19" t="str">
        <f t="shared" si="0"/>
        <v>Obesity</v>
      </c>
      <c r="L22" s="19" t="str">
        <f t="shared" si="1"/>
        <v>Diabetes</v>
      </c>
      <c r="P22" s="19" t="s">
        <v>8355</v>
      </c>
      <c r="Q22" s="19">
        <v>0</v>
      </c>
      <c r="Y22" s="32" t="s">
        <v>57</v>
      </c>
      <c r="Z22" s="19" t="s">
        <v>8324</v>
      </c>
      <c r="AA22" t="s">
        <v>8324</v>
      </c>
      <c r="AB22" s="19" t="str">
        <f t="shared" si="2"/>
        <v>Yes</v>
      </c>
      <c r="AC22" s="19" t="str">
        <f t="shared" si="3"/>
        <v>Yes</v>
      </c>
      <c r="AG22" s="19" t="s">
        <v>33</v>
      </c>
      <c r="AH22" s="19">
        <v>41.14</v>
      </c>
      <c r="AI22" s="19" t="str">
        <f t="shared" si="6"/>
        <v>Obesity</v>
      </c>
      <c r="AP22" s="19" t="s">
        <v>33</v>
      </c>
      <c r="AQ22" s="19">
        <v>9.58</v>
      </c>
      <c r="AR22" s="19" t="str">
        <f t="shared" si="5"/>
        <v>Diabetes</v>
      </c>
    </row>
    <row r="23" spans="1:44">
      <c r="A23" s="19" t="s">
        <v>85</v>
      </c>
      <c r="B23" s="19">
        <v>32.2</v>
      </c>
      <c r="C23" s="19">
        <v>6.22</v>
      </c>
      <c r="D23" s="19" t="s">
        <v>8324</v>
      </c>
      <c r="E23" s="19" t="s">
        <v>8336</v>
      </c>
      <c r="F23" s="19" t="s">
        <v>8336</v>
      </c>
      <c r="G23" s="19">
        <v>2</v>
      </c>
      <c r="H23" s="19">
        <v>2</v>
      </c>
      <c r="I23" s="19" t="s">
        <v>8324</v>
      </c>
      <c r="J23" s="19" t="s">
        <v>8324</v>
      </c>
      <c r="K23" s="19" t="str">
        <f t="shared" si="0"/>
        <v>Obesity</v>
      </c>
      <c r="L23" s="19" t="str">
        <f t="shared" si="1"/>
        <v>Prediabetes</v>
      </c>
      <c r="P23" s="19">
        <v>2</v>
      </c>
      <c r="Q23" s="19">
        <v>2</v>
      </c>
      <c r="Y23" s="32" t="s">
        <v>61</v>
      </c>
      <c r="Z23" s="19" t="s">
        <v>8336</v>
      </c>
      <c r="AA23" t="s">
        <v>8324</v>
      </c>
      <c r="AB23" s="19" t="str">
        <f t="shared" si="2"/>
        <v>No</v>
      </c>
      <c r="AC23" s="19" t="str">
        <f t="shared" si="3"/>
        <v>Yes</v>
      </c>
      <c r="AG23" s="19" t="s">
        <v>37</v>
      </c>
      <c r="AH23" s="19">
        <v>38.06</v>
      </c>
      <c r="AI23" s="19" t="str">
        <f t="shared" si="6"/>
        <v>Obesity</v>
      </c>
      <c r="AP23" s="19" t="s">
        <v>37</v>
      </c>
      <c r="AQ23" s="19">
        <v>10.79</v>
      </c>
      <c r="AR23" s="19" t="str">
        <f t="shared" si="5"/>
        <v>Diabetes</v>
      </c>
    </row>
    <row r="24" spans="1:44">
      <c r="A24" s="19" t="s">
        <v>89</v>
      </c>
      <c r="B24" s="19">
        <v>31.3</v>
      </c>
      <c r="C24" s="19">
        <v>11.38</v>
      </c>
      <c r="D24" s="19" t="s">
        <v>8336</v>
      </c>
      <c r="E24" s="19" t="s">
        <v>8336</v>
      </c>
      <c r="F24" s="19" t="s">
        <v>8336</v>
      </c>
      <c r="G24" s="19">
        <v>3</v>
      </c>
      <c r="H24" s="19">
        <v>3</v>
      </c>
      <c r="I24" s="19" t="s">
        <v>8324</v>
      </c>
      <c r="J24" s="19" t="s">
        <v>8324</v>
      </c>
      <c r="K24" s="19" t="str">
        <f t="shared" si="0"/>
        <v>Obesity</v>
      </c>
      <c r="L24" s="19" t="str">
        <f t="shared" si="1"/>
        <v>Diabetes</v>
      </c>
      <c r="P24" s="19" t="s">
        <v>8355</v>
      </c>
      <c r="Q24" s="19">
        <v>0</v>
      </c>
      <c r="Y24" s="32" t="s">
        <v>65</v>
      </c>
      <c r="Z24" s="19" t="s">
        <v>8336</v>
      </c>
      <c r="AA24" t="s">
        <v>8324</v>
      </c>
      <c r="AB24" s="19" t="str">
        <f t="shared" si="2"/>
        <v>No</v>
      </c>
      <c r="AC24" s="19" t="str">
        <f t="shared" si="3"/>
        <v>Yes</v>
      </c>
      <c r="AG24" s="19" t="s">
        <v>41</v>
      </c>
      <c r="AH24" s="19">
        <v>37.7</v>
      </c>
      <c r="AI24" s="19" t="str">
        <f t="shared" si="6"/>
        <v>Obesity</v>
      </c>
      <c r="AP24" s="19" t="s">
        <v>41</v>
      </c>
      <c r="AQ24" s="19">
        <v>5.96</v>
      </c>
      <c r="AR24" s="19" t="str">
        <f t="shared" si="5"/>
        <v>Prediabetes</v>
      </c>
    </row>
    <row r="25" spans="1:44">
      <c r="A25" s="19" t="s">
        <v>93</v>
      </c>
      <c r="B25" s="19">
        <v>41.8</v>
      </c>
      <c r="C25" s="19">
        <v>7.89</v>
      </c>
      <c r="D25" s="19" t="s">
        <v>8324</v>
      </c>
      <c r="E25" s="19" t="s">
        <v>8336</v>
      </c>
      <c r="F25" s="19" t="s">
        <v>8336</v>
      </c>
      <c r="G25" s="19">
        <v>2</v>
      </c>
      <c r="H25" s="19">
        <v>2</v>
      </c>
      <c r="I25" s="19" t="s">
        <v>8324</v>
      </c>
      <c r="J25" s="19" t="s">
        <v>8324</v>
      </c>
      <c r="K25" s="19" t="str">
        <f t="shared" si="0"/>
        <v>Obesity</v>
      </c>
      <c r="L25" s="19" t="str">
        <f t="shared" si="1"/>
        <v>Diabetes</v>
      </c>
      <c r="P25" s="19" t="s">
        <v>8355</v>
      </c>
      <c r="Q25" s="19">
        <v>0</v>
      </c>
      <c r="Y25" s="32" t="s">
        <v>69</v>
      </c>
      <c r="Z25" s="19" t="s">
        <v>8324</v>
      </c>
      <c r="AA25" t="s">
        <v>8324</v>
      </c>
      <c r="AB25" s="19" t="str">
        <f t="shared" si="2"/>
        <v>Yes</v>
      </c>
      <c r="AC25" s="19" t="str">
        <f t="shared" si="3"/>
        <v>Yes</v>
      </c>
      <c r="AG25" s="19" t="s">
        <v>45</v>
      </c>
      <c r="AH25" s="19">
        <v>42.13</v>
      </c>
      <c r="AI25" s="19" t="str">
        <f t="shared" si="6"/>
        <v>Obesity</v>
      </c>
      <c r="AP25" s="19" t="s">
        <v>45</v>
      </c>
      <c r="AQ25" s="19">
        <v>11.9</v>
      </c>
      <c r="AR25" s="19" t="str">
        <f t="shared" si="5"/>
        <v>Diabetes</v>
      </c>
    </row>
    <row r="26" spans="1:44">
      <c r="A26" s="19" t="s">
        <v>97</v>
      </c>
      <c r="B26" s="19">
        <v>35.09</v>
      </c>
      <c r="C26" s="19">
        <v>4.38</v>
      </c>
      <c r="D26" s="19" t="s">
        <v>8324</v>
      </c>
      <c r="E26" s="19" t="s">
        <v>8336</v>
      </c>
      <c r="F26" s="19" t="s">
        <v>8336</v>
      </c>
      <c r="G26" s="19">
        <v>2</v>
      </c>
      <c r="H26" s="19">
        <v>2</v>
      </c>
      <c r="I26" s="19" t="s">
        <v>8324</v>
      </c>
      <c r="J26" s="19" t="s">
        <v>8324</v>
      </c>
      <c r="K26" s="19" t="str">
        <f t="shared" si="0"/>
        <v>Obesity</v>
      </c>
      <c r="L26" s="19" t="str">
        <f t="shared" si="1"/>
        <v>Normal</v>
      </c>
      <c r="P26" s="19" t="s">
        <v>8355</v>
      </c>
      <c r="Q26" s="19">
        <v>0</v>
      </c>
      <c r="Y26" s="32" t="s">
        <v>73</v>
      </c>
      <c r="Z26" s="19" t="s">
        <v>8324</v>
      </c>
      <c r="AA26" t="s">
        <v>8324</v>
      </c>
      <c r="AB26" s="19" t="str">
        <f t="shared" si="2"/>
        <v>Yes</v>
      </c>
      <c r="AC26" s="19" t="str">
        <f t="shared" si="3"/>
        <v>Yes</v>
      </c>
      <c r="AG26" s="19" t="s">
        <v>49</v>
      </c>
      <c r="AH26" s="19">
        <v>40.92</v>
      </c>
      <c r="AI26" s="19" t="str">
        <f t="shared" si="6"/>
        <v>Obesity</v>
      </c>
      <c r="AP26" s="19" t="s">
        <v>49</v>
      </c>
      <c r="AQ26" s="19">
        <v>8.41</v>
      </c>
      <c r="AR26" s="19" t="str">
        <f t="shared" si="5"/>
        <v>Diabetes</v>
      </c>
    </row>
    <row r="27" spans="1:44">
      <c r="A27" s="19" t="s">
        <v>101</v>
      </c>
      <c r="B27" s="19">
        <v>33.88</v>
      </c>
      <c r="C27" s="19">
        <v>7.01</v>
      </c>
      <c r="D27" s="19" t="s">
        <v>8336</v>
      </c>
      <c r="E27" s="19" t="s">
        <v>8336</v>
      </c>
      <c r="F27" s="19" t="s">
        <v>8336</v>
      </c>
      <c r="G27" s="19">
        <v>3</v>
      </c>
      <c r="H27" s="19">
        <v>3</v>
      </c>
      <c r="I27" s="19" t="s">
        <v>8324</v>
      </c>
      <c r="J27" s="19" t="s">
        <v>8324</v>
      </c>
      <c r="K27" s="19" t="str">
        <f t="shared" si="0"/>
        <v>Obesity</v>
      </c>
      <c r="L27" s="19" t="str">
        <f t="shared" si="1"/>
        <v>Diabetes</v>
      </c>
      <c r="P27" s="19">
        <v>2</v>
      </c>
      <c r="Q27" s="19">
        <v>2</v>
      </c>
      <c r="Y27" s="32" t="s">
        <v>77</v>
      </c>
      <c r="Z27" s="19" t="s">
        <v>8336</v>
      </c>
      <c r="AA27" t="s">
        <v>8324</v>
      </c>
      <c r="AB27" s="19" t="str">
        <f t="shared" si="2"/>
        <v>No</v>
      </c>
      <c r="AC27" s="19" t="str">
        <f t="shared" si="3"/>
        <v>Yes</v>
      </c>
      <c r="AG27" s="19" t="s">
        <v>53</v>
      </c>
      <c r="AH27" s="19">
        <v>40.565</v>
      </c>
      <c r="AI27" s="19" t="str">
        <f t="shared" si="6"/>
        <v>Obesity</v>
      </c>
      <c r="AP27" s="19" t="s">
        <v>53</v>
      </c>
      <c r="AQ27" s="19">
        <v>7.02</v>
      </c>
      <c r="AR27" s="19" t="str">
        <f t="shared" si="5"/>
        <v>Diabetes</v>
      </c>
    </row>
    <row r="28" spans="1:44">
      <c r="A28" s="19" t="s">
        <v>105</v>
      </c>
      <c r="B28" s="19">
        <v>30.875</v>
      </c>
      <c r="C28" s="19">
        <v>11.88</v>
      </c>
      <c r="D28" s="19" t="s">
        <v>8336</v>
      </c>
      <c r="E28" s="19" t="s">
        <v>8336</v>
      </c>
      <c r="F28" s="19" t="s">
        <v>8336</v>
      </c>
      <c r="G28" s="19" t="s">
        <v>8355</v>
      </c>
      <c r="H28" s="19">
        <v>0</v>
      </c>
      <c r="I28" s="19" t="s">
        <v>8324</v>
      </c>
      <c r="J28" s="19" t="s">
        <v>8324</v>
      </c>
      <c r="K28" s="19" t="str">
        <f t="shared" si="0"/>
        <v>Obesity</v>
      </c>
      <c r="L28" s="19" t="str">
        <f t="shared" si="1"/>
        <v>Diabetes</v>
      </c>
      <c r="P28" s="19" t="s">
        <v>8355</v>
      </c>
      <c r="Q28" s="19">
        <v>0</v>
      </c>
      <c r="Y28" s="32" t="s">
        <v>81</v>
      </c>
      <c r="Z28" s="19" t="s">
        <v>8324</v>
      </c>
      <c r="AA28" t="s">
        <v>8324</v>
      </c>
      <c r="AB28" s="19" t="str">
        <f t="shared" si="2"/>
        <v>Yes</v>
      </c>
      <c r="AC28" s="19" t="str">
        <f t="shared" si="3"/>
        <v>Yes</v>
      </c>
      <c r="AG28" s="19" t="s">
        <v>57</v>
      </c>
      <c r="AH28" s="19">
        <v>36.385</v>
      </c>
      <c r="AI28" s="19" t="str">
        <f t="shared" si="6"/>
        <v>Obesity</v>
      </c>
      <c r="AP28" s="19" t="s">
        <v>57</v>
      </c>
      <c r="AQ28" s="19">
        <v>7.59</v>
      </c>
      <c r="AR28" s="19" t="str">
        <f t="shared" si="5"/>
        <v>Diabetes</v>
      </c>
    </row>
    <row r="29" spans="1:44">
      <c r="A29" s="19" t="s">
        <v>109</v>
      </c>
      <c r="B29" s="19">
        <v>36.86</v>
      </c>
      <c r="C29" s="19">
        <v>5.19</v>
      </c>
      <c r="D29" s="19" t="s">
        <v>8324</v>
      </c>
      <c r="E29" s="19" t="s">
        <v>8336</v>
      </c>
      <c r="F29" s="19" t="s">
        <v>8375</v>
      </c>
      <c r="G29" s="19">
        <v>1</v>
      </c>
      <c r="H29" s="19">
        <v>1</v>
      </c>
      <c r="I29" s="19" t="s">
        <v>8324</v>
      </c>
      <c r="J29" s="19" t="s">
        <v>8324</v>
      </c>
      <c r="K29" s="19" t="str">
        <f t="shared" si="0"/>
        <v>Obesity</v>
      </c>
      <c r="L29" s="19" t="str">
        <f t="shared" si="1"/>
        <v>Normal</v>
      </c>
      <c r="P29" s="19">
        <v>3</v>
      </c>
      <c r="Q29" s="19">
        <v>3</v>
      </c>
      <c r="Y29" s="32" t="s">
        <v>85</v>
      </c>
      <c r="Z29" s="19" t="s">
        <v>8324</v>
      </c>
      <c r="AA29" t="s">
        <v>8324</v>
      </c>
      <c r="AB29" s="19" t="str">
        <f t="shared" si="2"/>
        <v>Yes</v>
      </c>
      <c r="AC29" s="19" t="str">
        <f t="shared" si="3"/>
        <v>Yes</v>
      </c>
      <c r="AG29" s="19" t="s">
        <v>61</v>
      </c>
      <c r="AH29" s="19">
        <v>39.9</v>
      </c>
      <c r="AI29" s="19" t="str">
        <f t="shared" si="6"/>
        <v>Obesity</v>
      </c>
      <c r="AP29" s="19" t="s">
        <v>61</v>
      </c>
      <c r="AQ29" s="19">
        <v>11.32</v>
      </c>
      <c r="AR29" s="19" t="str">
        <f t="shared" si="5"/>
        <v>Diabetes</v>
      </c>
    </row>
    <row r="30" spans="1:44">
      <c r="A30" s="19" t="s">
        <v>113</v>
      </c>
      <c r="B30" s="19">
        <v>35.86</v>
      </c>
      <c r="C30" s="19">
        <v>6.74</v>
      </c>
      <c r="D30" s="19" t="s">
        <v>8324</v>
      </c>
      <c r="E30" s="19" t="s">
        <v>8336</v>
      </c>
      <c r="F30" s="19" t="s">
        <v>8336</v>
      </c>
      <c r="G30" s="19">
        <v>2</v>
      </c>
      <c r="H30" s="19">
        <v>2</v>
      </c>
      <c r="I30" s="19" t="s">
        <v>8324</v>
      </c>
      <c r="J30" s="19" t="s">
        <v>8324</v>
      </c>
      <c r="K30" s="19" t="str">
        <f t="shared" si="0"/>
        <v>Obesity</v>
      </c>
      <c r="L30" s="19" t="str">
        <f t="shared" si="1"/>
        <v>Diabetes</v>
      </c>
      <c r="P30" s="19">
        <v>1</v>
      </c>
      <c r="Q30" s="19">
        <v>1</v>
      </c>
      <c r="Y30" s="32" t="s">
        <v>89</v>
      </c>
      <c r="Z30" s="19" t="s">
        <v>8336</v>
      </c>
      <c r="AA30" t="s">
        <v>8324</v>
      </c>
      <c r="AB30" s="19" t="str">
        <f t="shared" si="2"/>
        <v>No</v>
      </c>
      <c r="AC30" s="19" t="str">
        <f t="shared" si="3"/>
        <v>Yes</v>
      </c>
      <c r="AG30" s="19" t="s">
        <v>65</v>
      </c>
      <c r="AH30" s="19">
        <v>33.8</v>
      </c>
      <c r="AI30" s="19" t="str">
        <f t="shared" si="6"/>
        <v>Obesity</v>
      </c>
      <c r="AP30" s="19" t="s">
        <v>65</v>
      </c>
      <c r="AQ30" s="19">
        <v>7.67</v>
      </c>
      <c r="AR30" s="19" t="str">
        <f t="shared" si="5"/>
        <v>Diabetes</v>
      </c>
    </row>
    <row r="31" spans="1:44">
      <c r="A31" s="19" t="s">
        <v>117</v>
      </c>
      <c r="B31" s="19">
        <v>37.05</v>
      </c>
      <c r="C31" s="19">
        <v>8.44</v>
      </c>
      <c r="D31" s="19" t="s">
        <v>8336</v>
      </c>
      <c r="E31" s="19" t="s">
        <v>8336</v>
      </c>
      <c r="F31" s="19" t="s">
        <v>8336</v>
      </c>
      <c r="G31" s="19" t="s">
        <v>8355</v>
      </c>
      <c r="H31" s="19">
        <v>0</v>
      </c>
      <c r="I31" s="19" t="s">
        <v>8324</v>
      </c>
      <c r="J31" s="19" t="s">
        <v>8324</v>
      </c>
      <c r="K31" s="19" t="str">
        <f t="shared" si="0"/>
        <v>Obesity</v>
      </c>
      <c r="L31" s="19" t="str">
        <f t="shared" si="1"/>
        <v>Diabetes</v>
      </c>
      <c r="P31" s="19">
        <v>1</v>
      </c>
      <c r="Q31" s="19">
        <v>1</v>
      </c>
      <c r="Y31" s="32" t="s">
        <v>93</v>
      </c>
      <c r="Z31" s="19" t="s">
        <v>8324</v>
      </c>
      <c r="AA31" t="s">
        <v>8324</v>
      </c>
      <c r="AB31" s="19" t="str">
        <f t="shared" si="2"/>
        <v>Yes</v>
      </c>
      <c r="AC31" s="19" t="str">
        <f t="shared" si="3"/>
        <v>Yes</v>
      </c>
      <c r="AG31" s="19" t="s">
        <v>69</v>
      </c>
      <c r="AH31" s="19">
        <v>36.765</v>
      </c>
      <c r="AI31" s="19" t="str">
        <f t="shared" si="6"/>
        <v>Obesity</v>
      </c>
      <c r="AP31" s="19" t="s">
        <v>69</v>
      </c>
      <c r="AQ31" s="19">
        <v>7.29</v>
      </c>
      <c r="AR31" s="19" t="str">
        <f t="shared" si="5"/>
        <v>Diabetes</v>
      </c>
    </row>
    <row r="32" spans="1:44">
      <c r="A32" s="19" t="s">
        <v>121</v>
      </c>
      <c r="B32" s="19">
        <v>43.89</v>
      </c>
      <c r="C32" s="19">
        <v>8.71</v>
      </c>
      <c r="D32" s="19" t="s">
        <v>8336</v>
      </c>
      <c r="E32" s="19" t="s">
        <v>8336</v>
      </c>
      <c r="F32" s="19" t="s">
        <v>8336</v>
      </c>
      <c r="G32" s="19" t="s">
        <v>8355</v>
      </c>
      <c r="H32" s="19">
        <v>0</v>
      </c>
      <c r="I32" s="19" t="s">
        <v>8324</v>
      </c>
      <c r="J32" s="19" t="s">
        <v>8324</v>
      </c>
      <c r="K32" s="19" t="str">
        <f t="shared" si="0"/>
        <v>Obesity</v>
      </c>
      <c r="L32" s="19" t="str">
        <f t="shared" si="1"/>
        <v>Diabetes</v>
      </c>
      <c r="P32" s="19" t="s">
        <v>8355</v>
      </c>
      <c r="Q32" s="19">
        <v>0</v>
      </c>
      <c r="Y32" s="32" t="s">
        <v>97</v>
      </c>
      <c r="Z32" s="19" t="s">
        <v>8324</v>
      </c>
      <c r="AA32" t="s">
        <v>8324</v>
      </c>
      <c r="AB32" s="19" t="str">
        <f t="shared" si="2"/>
        <v>Yes</v>
      </c>
      <c r="AC32" s="19" t="str">
        <f t="shared" si="3"/>
        <v>Yes</v>
      </c>
      <c r="AG32" s="19" t="s">
        <v>73</v>
      </c>
      <c r="AH32" s="19">
        <v>36.955</v>
      </c>
      <c r="AI32" s="19" t="str">
        <f t="shared" si="6"/>
        <v>Obesity</v>
      </c>
      <c r="AP32" s="19" t="s">
        <v>73</v>
      </c>
      <c r="AQ32" s="19">
        <v>4.72</v>
      </c>
      <c r="AR32" s="19" t="str">
        <f t="shared" si="5"/>
        <v>Normal</v>
      </c>
    </row>
    <row r="33" spans="1:44">
      <c r="A33" s="19" t="s">
        <v>125</v>
      </c>
      <c r="B33" s="19">
        <v>42.35</v>
      </c>
      <c r="C33" s="19">
        <v>5.08</v>
      </c>
      <c r="D33" s="19" t="s">
        <v>8324</v>
      </c>
      <c r="E33" s="19" t="s">
        <v>8336</v>
      </c>
      <c r="F33" s="19" t="s">
        <v>8336</v>
      </c>
      <c r="G33" s="19" t="s">
        <v>8355</v>
      </c>
      <c r="H33" s="19">
        <v>0</v>
      </c>
      <c r="I33" s="19" t="s">
        <v>8324</v>
      </c>
      <c r="J33" s="19" t="s">
        <v>8324</v>
      </c>
      <c r="K33" s="19" t="str">
        <f t="shared" si="0"/>
        <v>Obesity</v>
      </c>
      <c r="L33" s="19" t="str">
        <f t="shared" si="1"/>
        <v>Normal</v>
      </c>
      <c r="P33" s="19">
        <v>2</v>
      </c>
      <c r="Q33" s="19">
        <v>2</v>
      </c>
      <c r="Y33" s="32" t="s">
        <v>101</v>
      </c>
      <c r="Z33" s="19" t="s">
        <v>8336</v>
      </c>
      <c r="AA33" t="s">
        <v>8324</v>
      </c>
      <c r="AB33" s="19" t="str">
        <f t="shared" si="2"/>
        <v>No</v>
      </c>
      <c r="AC33" s="19" t="str">
        <f t="shared" si="3"/>
        <v>Yes</v>
      </c>
      <c r="AG33" s="19" t="s">
        <v>77</v>
      </c>
      <c r="AH33" s="19">
        <v>42.9</v>
      </c>
      <c r="AI33" s="19" t="str">
        <f t="shared" si="6"/>
        <v>Obesity</v>
      </c>
      <c r="AP33" s="19" t="s">
        <v>77</v>
      </c>
      <c r="AQ33" s="19">
        <v>11.41</v>
      </c>
      <c r="AR33" s="19" t="str">
        <f t="shared" si="5"/>
        <v>Diabetes</v>
      </c>
    </row>
    <row r="34" spans="1:44">
      <c r="A34" s="19" t="s">
        <v>129</v>
      </c>
      <c r="B34" s="19">
        <v>31.35</v>
      </c>
      <c r="C34" s="19">
        <v>6.86</v>
      </c>
      <c r="D34" s="19" t="s">
        <v>8336</v>
      </c>
      <c r="E34" s="19" t="s">
        <v>8336</v>
      </c>
      <c r="F34" s="19" t="s">
        <v>8336</v>
      </c>
      <c r="G34" s="19" t="s">
        <v>8355</v>
      </c>
      <c r="H34" s="19">
        <v>0</v>
      </c>
      <c r="I34" s="19" t="s">
        <v>8324</v>
      </c>
      <c r="J34" s="19" t="s">
        <v>8324</v>
      </c>
      <c r="K34" s="19" t="str">
        <f t="shared" si="0"/>
        <v>Obesity</v>
      </c>
      <c r="L34" s="19" t="str">
        <f t="shared" si="1"/>
        <v>Diabetes</v>
      </c>
      <c r="P34" s="19">
        <v>2</v>
      </c>
      <c r="Q34" s="19">
        <v>2</v>
      </c>
      <c r="Y34" s="32" t="s">
        <v>105</v>
      </c>
      <c r="Z34" s="19" t="s">
        <v>8336</v>
      </c>
      <c r="AA34" t="s">
        <v>8324</v>
      </c>
      <c r="AB34" s="19" t="str">
        <f t="shared" si="2"/>
        <v>No</v>
      </c>
      <c r="AC34" s="19" t="str">
        <f t="shared" si="3"/>
        <v>Yes</v>
      </c>
      <c r="AG34" s="19" t="s">
        <v>81</v>
      </c>
      <c r="AH34" s="19">
        <v>36.3</v>
      </c>
      <c r="AI34" s="19" t="str">
        <f t="shared" si="6"/>
        <v>Obesity</v>
      </c>
      <c r="AP34" s="19" t="s">
        <v>81</v>
      </c>
      <c r="AQ34" s="19">
        <v>11.5</v>
      </c>
      <c r="AR34" s="19" t="str">
        <f t="shared" si="5"/>
        <v>Diabetes</v>
      </c>
    </row>
    <row r="35" spans="1:44">
      <c r="A35" s="19" t="s">
        <v>132</v>
      </c>
      <c r="B35" s="19">
        <v>47.6</v>
      </c>
      <c r="C35" s="19">
        <v>5.95</v>
      </c>
      <c r="D35" s="19" t="s">
        <v>8324</v>
      </c>
      <c r="E35" s="19" t="s">
        <v>8336</v>
      </c>
      <c r="F35" s="19" t="s">
        <v>8336</v>
      </c>
      <c r="G35" s="19" t="s">
        <v>8355</v>
      </c>
      <c r="H35" s="19">
        <v>0</v>
      </c>
      <c r="I35" s="19" t="s">
        <v>8324</v>
      </c>
      <c r="J35" s="19" t="s">
        <v>8324</v>
      </c>
      <c r="K35" s="19" t="str">
        <f t="shared" si="0"/>
        <v>Obesity</v>
      </c>
      <c r="L35" s="19" t="str">
        <f t="shared" si="1"/>
        <v>Prediabetes</v>
      </c>
      <c r="P35" s="19">
        <v>3</v>
      </c>
      <c r="Q35" s="19">
        <v>3</v>
      </c>
      <c r="Y35" s="32" t="s">
        <v>109</v>
      </c>
      <c r="Z35" s="19" t="s">
        <v>8324</v>
      </c>
      <c r="AA35" t="s">
        <v>8324</v>
      </c>
      <c r="AB35" s="19" t="str">
        <f t="shared" si="2"/>
        <v>Yes</v>
      </c>
      <c r="AC35" s="19" t="str">
        <f t="shared" si="3"/>
        <v>Yes</v>
      </c>
      <c r="AG35" s="19" t="s">
        <v>85</v>
      </c>
      <c r="AH35" s="19">
        <v>32.2</v>
      </c>
      <c r="AI35" s="19" t="str">
        <f t="shared" si="6"/>
        <v>Obesity</v>
      </c>
      <c r="AP35" s="19" t="s">
        <v>85</v>
      </c>
      <c r="AQ35" s="19">
        <v>6.22</v>
      </c>
      <c r="AR35" s="19" t="str">
        <f t="shared" si="5"/>
        <v>Prediabetes</v>
      </c>
    </row>
    <row r="36" spans="1:44">
      <c r="A36" s="19" t="s">
        <v>136</v>
      </c>
      <c r="B36" s="19">
        <v>46.2</v>
      </c>
      <c r="C36" s="19">
        <v>6.09</v>
      </c>
      <c r="D36" s="19" t="s">
        <v>8336</v>
      </c>
      <c r="E36" s="19" t="s">
        <v>8336</v>
      </c>
      <c r="F36" s="19" t="s">
        <v>8375</v>
      </c>
      <c r="G36" s="19">
        <v>1</v>
      </c>
      <c r="H36" s="19">
        <v>1</v>
      </c>
      <c r="I36" s="19" t="s">
        <v>8324</v>
      </c>
      <c r="J36" s="19" t="s">
        <v>8324</v>
      </c>
      <c r="K36" s="19" t="str">
        <f t="shared" si="0"/>
        <v>Obesity</v>
      </c>
      <c r="L36" s="19" t="str">
        <f t="shared" si="1"/>
        <v>Prediabetes</v>
      </c>
      <c r="P36" s="19">
        <v>2</v>
      </c>
      <c r="Q36" s="19">
        <v>2</v>
      </c>
      <c r="Y36" s="32" t="s">
        <v>113</v>
      </c>
      <c r="Z36" s="19" t="s">
        <v>8324</v>
      </c>
      <c r="AA36" t="s">
        <v>8324</v>
      </c>
      <c r="AB36" s="19" t="str">
        <f t="shared" si="2"/>
        <v>Yes</v>
      </c>
      <c r="AC36" s="19" t="str">
        <f t="shared" si="3"/>
        <v>Yes</v>
      </c>
      <c r="AG36" s="19" t="s">
        <v>89</v>
      </c>
      <c r="AH36" s="19">
        <v>31.3</v>
      </c>
      <c r="AI36" s="19" t="str">
        <f t="shared" si="6"/>
        <v>Obesity</v>
      </c>
      <c r="AP36" s="19" t="s">
        <v>89</v>
      </c>
      <c r="AQ36" s="19">
        <v>11.38</v>
      </c>
      <c r="AR36" s="19" t="str">
        <f t="shared" si="5"/>
        <v>Diabetes</v>
      </c>
    </row>
    <row r="37" spans="1:44">
      <c r="A37" s="19" t="s">
        <v>140</v>
      </c>
      <c r="B37" s="19">
        <v>32.015</v>
      </c>
      <c r="C37" s="19">
        <v>11.75</v>
      </c>
      <c r="D37" s="19" t="s">
        <v>8336</v>
      </c>
      <c r="E37" s="19" t="s">
        <v>8336</v>
      </c>
      <c r="F37" s="19" t="s">
        <v>8336</v>
      </c>
      <c r="G37" s="19" t="s">
        <v>8355</v>
      </c>
      <c r="H37" s="19">
        <v>0</v>
      </c>
      <c r="I37" s="19" t="s">
        <v>8324</v>
      </c>
      <c r="J37" s="19" t="s">
        <v>8324</v>
      </c>
      <c r="K37" s="19" t="str">
        <f t="shared" si="0"/>
        <v>Obesity</v>
      </c>
      <c r="L37" s="19" t="str">
        <f t="shared" si="1"/>
        <v>Diabetes</v>
      </c>
      <c r="P37" s="19">
        <v>2</v>
      </c>
      <c r="Q37" s="19">
        <v>2</v>
      </c>
      <c r="Y37" s="32" t="s">
        <v>117</v>
      </c>
      <c r="Z37" s="19" t="s">
        <v>8336</v>
      </c>
      <c r="AA37" t="s">
        <v>8324</v>
      </c>
      <c r="AB37" s="19" t="str">
        <f t="shared" si="2"/>
        <v>No</v>
      </c>
      <c r="AC37" s="19" t="str">
        <f t="shared" si="3"/>
        <v>Yes</v>
      </c>
      <c r="AG37" s="19" t="s">
        <v>93</v>
      </c>
      <c r="AH37" s="19">
        <v>41.8</v>
      </c>
      <c r="AI37" s="19" t="str">
        <f t="shared" si="6"/>
        <v>Obesity</v>
      </c>
      <c r="AP37" s="19" t="s">
        <v>93</v>
      </c>
      <c r="AQ37" s="19">
        <v>7.89</v>
      </c>
      <c r="AR37" s="19" t="str">
        <f t="shared" si="5"/>
        <v>Diabetes</v>
      </c>
    </row>
    <row r="38" spans="1:44">
      <c r="A38" s="19" t="s">
        <v>144</v>
      </c>
      <c r="B38" s="19">
        <v>40.565</v>
      </c>
      <c r="C38" s="19">
        <v>7.37</v>
      </c>
      <c r="D38" s="19" t="s">
        <v>8336</v>
      </c>
      <c r="E38" s="19" t="s">
        <v>8336</v>
      </c>
      <c r="F38" s="19" t="s">
        <v>8336</v>
      </c>
      <c r="G38" s="19" t="s">
        <v>8355</v>
      </c>
      <c r="H38" s="19">
        <v>0</v>
      </c>
      <c r="I38" s="19" t="s">
        <v>8324</v>
      </c>
      <c r="J38" s="19" t="s">
        <v>8324</v>
      </c>
      <c r="K38" s="19" t="str">
        <f t="shared" si="0"/>
        <v>Obesity</v>
      </c>
      <c r="L38" s="19" t="str">
        <f t="shared" si="1"/>
        <v>Diabetes</v>
      </c>
      <c r="P38" s="19">
        <v>3</v>
      </c>
      <c r="Q38" s="19">
        <v>3</v>
      </c>
      <c r="Y38" s="32" t="s">
        <v>121</v>
      </c>
      <c r="Z38" s="19" t="s">
        <v>8336</v>
      </c>
      <c r="AA38" t="s">
        <v>8324</v>
      </c>
      <c r="AB38" s="19" t="str">
        <f t="shared" si="2"/>
        <v>No</v>
      </c>
      <c r="AC38" s="19" t="str">
        <f t="shared" si="3"/>
        <v>Yes</v>
      </c>
      <c r="AG38" s="19" t="s">
        <v>97</v>
      </c>
      <c r="AH38" s="19">
        <v>35.09</v>
      </c>
      <c r="AI38" s="19" t="str">
        <f t="shared" si="6"/>
        <v>Obesity</v>
      </c>
      <c r="AP38" s="19" t="s">
        <v>97</v>
      </c>
      <c r="AQ38" s="19">
        <v>4.38</v>
      </c>
      <c r="AR38" s="19" t="str">
        <f t="shared" si="5"/>
        <v>Normal</v>
      </c>
    </row>
    <row r="39" spans="1:44">
      <c r="A39" s="19" t="s">
        <v>148</v>
      </c>
      <c r="B39" s="19">
        <v>32.45</v>
      </c>
      <c r="C39" s="19">
        <v>11.91</v>
      </c>
      <c r="D39" s="19" t="s">
        <v>8336</v>
      </c>
      <c r="E39" s="19" t="s">
        <v>8336</v>
      </c>
      <c r="F39" s="19" t="s">
        <v>8336</v>
      </c>
      <c r="G39" s="19" t="s">
        <v>8355</v>
      </c>
      <c r="H39" s="19">
        <v>0</v>
      </c>
      <c r="I39" s="19" t="s">
        <v>8324</v>
      </c>
      <c r="J39" s="19" t="s">
        <v>8324</v>
      </c>
      <c r="K39" s="19" t="str">
        <f t="shared" si="0"/>
        <v>Obesity</v>
      </c>
      <c r="L39" s="19" t="str">
        <f t="shared" si="1"/>
        <v>Diabetes</v>
      </c>
      <c r="P39" s="19" t="s">
        <v>8355</v>
      </c>
      <c r="Q39" s="19">
        <v>0</v>
      </c>
      <c r="Y39" s="32" t="s">
        <v>125</v>
      </c>
      <c r="Z39" s="19" t="s">
        <v>8324</v>
      </c>
      <c r="AA39" t="s">
        <v>8324</v>
      </c>
      <c r="AB39" s="19" t="str">
        <f t="shared" si="2"/>
        <v>Yes</v>
      </c>
      <c r="AC39" s="19" t="str">
        <f t="shared" si="3"/>
        <v>Yes</v>
      </c>
      <c r="AG39" s="19" t="s">
        <v>101</v>
      </c>
      <c r="AH39" s="19">
        <v>33.88</v>
      </c>
      <c r="AI39" s="19" t="str">
        <f t="shared" si="6"/>
        <v>Obesity</v>
      </c>
      <c r="AP39" s="19" t="s">
        <v>101</v>
      </c>
      <c r="AQ39" s="19">
        <v>7.01</v>
      </c>
      <c r="AR39" s="19" t="str">
        <f t="shared" si="5"/>
        <v>Diabetes</v>
      </c>
    </row>
    <row r="40" spans="1:44">
      <c r="A40" s="19" t="s">
        <v>152</v>
      </c>
      <c r="B40" s="19">
        <v>34.96</v>
      </c>
      <c r="C40" s="19">
        <v>6.52</v>
      </c>
      <c r="D40" s="19" t="s">
        <v>8336</v>
      </c>
      <c r="E40" s="19" t="s">
        <v>8336</v>
      </c>
      <c r="F40" s="19" t="s">
        <v>8336</v>
      </c>
      <c r="G40" s="19" t="s">
        <v>8355</v>
      </c>
      <c r="H40" s="19">
        <v>0</v>
      </c>
      <c r="I40" s="19" t="s">
        <v>8324</v>
      </c>
      <c r="J40" s="19" t="s">
        <v>8324</v>
      </c>
      <c r="K40" s="19" t="str">
        <f t="shared" si="0"/>
        <v>Obesity</v>
      </c>
      <c r="L40" s="19" t="str">
        <f t="shared" si="1"/>
        <v>Diabetes</v>
      </c>
      <c r="P40" s="19">
        <v>1</v>
      </c>
      <c r="Q40" s="19">
        <v>1</v>
      </c>
      <c r="Y40" s="32" t="s">
        <v>129</v>
      </c>
      <c r="Z40" s="19" t="s">
        <v>8336</v>
      </c>
      <c r="AA40" t="s">
        <v>8324</v>
      </c>
      <c r="AB40" s="19" t="str">
        <f t="shared" si="2"/>
        <v>No</v>
      </c>
      <c r="AC40" s="19" t="str">
        <f t="shared" si="3"/>
        <v>Yes</v>
      </c>
      <c r="AG40" s="19" t="s">
        <v>105</v>
      </c>
      <c r="AH40" s="19">
        <v>30.875</v>
      </c>
      <c r="AI40" s="19" t="str">
        <f t="shared" si="6"/>
        <v>Obesity</v>
      </c>
      <c r="AP40" s="19" t="s">
        <v>105</v>
      </c>
      <c r="AQ40" s="19">
        <v>11.88</v>
      </c>
      <c r="AR40" s="19" t="str">
        <f t="shared" si="5"/>
        <v>Diabetes</v>
      </c>
    </row>
    <row r="41" spans="1:44">
      <c r="A41" s="19" t="s">
        <v>156</v>
      </c>
      <c r="B41" s="19">
        <v>35.5</v>
      </c>
      <c r="C41" s="19">
        <v>5.14</v>
      </c>
      <c r="D41" s="19" t="s">
        <v>8336</v>
      </c>
      <c r="E41" s="19" t="s">
        <v>8336</v>
      </c>
      <c r="F41" s="19" t="s">
        <v>8375</v>
      </c>
      <c r="G41" s="19">
        <v>1</v>
      </c>
      <c r="H41" s="19">
        <v>1</v>
      </c>
      <c r="I41" s="19" t="s">
        <v>8324</v>
      </c>
      <c r="J41" s="19" t="s">
        <v>8324</v>
      </c>
      <c r="K41" s="19" t="str">
        <f t="shared" si="0"/>
        <v>Obesity</v>
      </c>
      <c r="L41" s="19" t="str">
        <f t="shared" si="1"/>
        <v>Normal</v>
      </c>
      <c r="P41" s="19">
        <v>2</v>
      </c>
      <c r="Q41" s="19">
        <v>2</v>
      </c>
      <c r="Y41" s="32" t="s">
        <v>132</v>
      </c>
      <c r="Z41" s="19" t="s">
        <v>8324</v>
      </c>
      <c r="AA41" t="s">
        <v>8324</v>
      </c>
      <c r="AB41" s="19" t="str">
        <f t="shared" si="2"/>
        <v>Yes</v>
      </c>
      <c r="AC41" s="19" t="str">
        <f t="shared" si="3"/>
        <v>Yes</v>
      </c>
      <c r="AG41" s="19" t="s">
        <v>109</v>
      </c>
      <c r="AH41" s="19">
        <v>36.86</v>
      </c>
      <c r="AI41" s="19" t="str">
        <f t="shared" si="6"/>
        <v>Obesity</v>
      </c>
      <c r="AP41" s="19" t="s">
        <v>109</v>
      </c>
      <c r="AQ41" s="19">
        <v>5.19</v>
      </c>
      <c r="AR41" s="19" t="str">
        <f t="shared" si="5"/>
        <v>Normal</v>
      </c>
    </row>
    <row r="42" spans="1:44">
      <c r="A42" s="19" t="s">
        <v>160</v>
      </c>
      <c r="B42" s="19">
        <v>52.58</v>
      </c>
      <c r="C42" s="19">
        <v>4.19</v>
      </c>
      <c r="D42" s="19" t="s">
        <v>8336</v>
      </c>
      <c r="E42" s="19" t="s">
        <v>8324</v>
      </c>
      <c r="F42" s="19" t="s">
        <v>8336</v>
      </c>
      <c r="G42" s="19">
        <v>1</v>
      </c>
      <c r="H42" s="19">
        <v>1</v>
      </c>
      <c r="I42" s="19" t="s">
        <v>8324</v>
      </c>
      <c r="J42" s="19" t="s">
        <v>8324</v>
      </c>
      <c r="K42" s="19" t="str">
        <f t="shared" si="0"/>
        <v>Obesity</v>
      </c>
      <c r="L42" s="19" t="str">
        <f t="shared" si="1"/>
        <v>Normal</v>
      </c>
      <c r="P42" s="19" t="s">
        <v>8355</v>
      </c>
      <c r="Q42" s="19">
        <v>0</v>
      </c>
      <c r="Y42" s="32" t="s">
        <v>136</v>
      </c>
      <c r="Z42" s="19" t="s">
        <v>8336</v>
      </c>
      <c r="AA42" t="s">
        <v>8324</v>
      </c>
      <c r="AB42" s="19" t="str">
        <f t="shared" si="2"/>
        <v>No</v>
      </c>
      <c r="AC42" s="19" t="str">
        <f t="shared" si="3"/>
        <v>Yes</v>
      </c>
      <c r="AG42" s="19" t="s">
        <v>113</v>
      </c>
      <c r="AH42" s="19">
        <v>35.86</v>
      </c>
      <c r="AI42" s="19" t="str">
        <f t="shared" si="6"/>
        <v>Obesity</v>
      </c>
      <c r="AP42" s="19" t="s">
        <v>113</v>
      </c>
      <c r="AQ42" s="19">
        <v>6.74</v>
      </c>
      <c r="AR42" s="19" t="str">
        <f t="shared" si="5"/>
        <v>Diabetes</v>
      </c>
    </row>
    <row r="43" spans="1:44">
      <c r="A43" s="19" t="s">
        <v>164</v>
      </c>
      <c r="B43" s="19">
        <v>35.2</v>
      </c>
      <c r="C43" s="19">
        <v>11.68</v>
      </c>
      <c r="D43" s="19" t="s">
        <v>8324</v>
      </c>
      <c r="E43" s="19" t="s">
        <v>8336</v>
      </c>
      <c r="F43" s="19" t="s">
        <v>8336</v>
      </c>
      <c r="G43" s="19" t="s">
        <v>8355</v>
      </c>
      <c r="H43" s="19">
        <v>0</v>
      </c>
      <c r="I43" s="19" t="s">
        <v>8324</v>
      </c>
      <c r="J43" s="19" t="s">
        <v>8324</v>
      </c>
      <c r="K43" s="19" t="str">
        <f t="shared" si="0"/>
        <v>Obesity</v>
      </c>
      <c r="L43" s="19" t="str">
        <f t="shared" si="1"/>
        <v>Diabetes</v>
      </c>
      <c r="P43" s="19" t="s">
        <v>8355</v>
      </c>
      <c r="Q43" s="19">
        <v>0</v>
      </c>
      <c r="Y43" s="32" t="s">
        <v>140</v>
      </c>
      <c r="Z43" s="19" t="s">
        <v>8336</v>
      </c>
      <c r="AA43" t="s">
        <v>8324</v>
      </c>
      <c r="AB43" s="19" t="str">
        <f t="shared" si="2"/>
        <v>No</v>
      </c>
      <c r="AC43" s="19" t="str">
        <f t="shared" si="3"/>
        <v>Yes</v>
      </c>
      <c r="AG43" s="19" t="s">
        <v>117</v>
      </c>
      <c r="AH43" s="19">
        <v>37.05</v>
      </c>
      <c r="AI43" s="19" t="str">
        <f t="shared" si="6"/>
        <v>Obesity</v>
      </c>
      <c r="AP43" s="19" t="s">
        <v>117</v>
      </c>
      <c r="AQ43" s="19">
        <v>8.44</v>
      </c>
      <c r="AR43" s="19" t="str">
        <f t="shared" si="5"/>
        <v>Diabetes</v>
      </c>
    </row>
    <row r="44" spans="1:44">
      <c r="A44" s="19" t="s">
        <v>168</v>
      </c>
      <c r="B44" s="19">
        <v>38.06</v>
      </c>
      <c r="C44" s="19">
        <v>6.98</v>
      </c>
      <c r="D44" s="19" t="s">
        <v>8336</v>
      </c>
      <c r="E44" s="19" t="s">
        <v>8336</v>
      </c>
      <c r="F44" s="19" t="s">
        <v>8336</v>
      </c>
      <c r="G44" s="19" t="s">
        <v>8355</v>
      </c>
      <c r="H44" s="19">
        <v>0</v>
      </c>
      <c r="I44" s="19" t="s">
        <v>8324</v>
      </c>
      <c r="J44" s="19" t="s">
        <v>8324</v>
      </c>
      <c r="K44" s="19" t="str">
        <f t="shared" si="0"/>
        <v>Obesity</v>
      </c>
      <c r="L44" s="19" t="str">
        <f t="shared" si="1"/>
        <v>Diabetes</v>
      </c>
      <c r="P44" s="19" t="s">
        <v>8355</v>
      </c>
      <c r="Q44" s="19">
        <v>0</v>
      </c>
      <c r="Y44" s="32" t="s">
        <v>144</v>
      </c>
      <c r="Z44" s="19" t="s">
        <v>8336</v>
      </c>
      <c r="AA44" t="s">
        <v>8324</v>
      </c>
      <c r="AB44" s="19" t="str">
        <f t="shared" si="2"/>
        <v>No</v>
      </c>
      <c r="AC44" s="19" t="str">
        <f t="shared" si="3"/>
        <v>Yes</v>
      </c>
      <c r="AG44" s="19" t="s">
        <v>121</v>
      </c>
      <c r="AH44" s="19">
        <v>43.89</v>
      </c>
      <c r="AI44" s="19" t="str">
        <f t="shared" si="6"/>
        <v>Obesity</v>
      </c>
      <c r="AP44" s="19" t="s">
        <v>121</v>
      </c>
      <c r="AQ44" s="19">
        <v>8.71</v>
      </c>
      <c r="AR44" s="19" t="str">
        <f t="shared" si="5"/>
        <v>Diabetes</v>
      </c>
    </row>
    <row r="45" spans="1:44">
      <c r="A45" s="19" t="s">
        <v>172</v>
      </c>
      <c r="B45" s="19">
        <v>34.21</v>
      </c>
      <c r="C45" s="19">
        <v>8.34</v>
      </c>
      <c r="D45" s="19" t="s">
        <v>8336</v>
      </c>
      <c r="E45" s="19" t="s">
        <v>8336</v>
      </c>
      <c r="F45" s="19" t="s">
        <v>8336</v>
      </c>
      <c r="G45" s="19" t="s">
        <v>8355</v>
      </c>
      <c r="H45" s="19">
        <v>0</v>
      </c>
      <c r="I45" s="19" t="s">
        <v>8324</v>
      </c>
      <c r="J45" s="19" t="s">
        <v>8324</v>
      </c>
      <c r="K45" s="19" t="str">
        <f t="shared" si="0"/>
        <v>Obesity</v>
      </c>
      <c r="L45" s="19" t="str">
        <f t="shared" si="1"/>
        <v>Diabetes</v>
      </c>
      <c r="P45" s="19" t="s">
        <v>8355</v>
      </c>
      <c r="Q45" s="19">
        <v>0</v>
      </c>
      <c r="Y45" s="32" t="s">
        <v>148</v>
      </c>
      <c r="Z45" s="19" t="s">
        <v>8336</v>
      </c>
      <c r="AA45" t="s">
        <v>8324</v>
      </c>
      <c r="AB45" s="19" t="str">
        <f t="shared" si="2"/>
        <v>No</v>
      </c>
      <c r="AC45" s="19" t="str">
        <f t="shared" si="3"/>
        <v>Yes</v>
      </c>
      <c r="AG45" s="19" t="s">
        <v>125</v>
      </c>
      <c r="AH45" s="19">
        <v>42.35</v>
      </c>
      <c r="AI45" s="19" t="str">
        <f t="shared" si="6"/>
        <v>Obesity</v>
      </c>
      <c r="AP45" s="19" t="s">
        <v>125</v>
      </c>
      <c r="AQ45" s="19">
        <v>5.08</v>
      </c>
      <c r="AR45" s="19" t="str">
        <f t="shared" si="5"/>
        <v>Normal</v>
      </c>
    </row>
    <row r="46" spans="1:44">
      <c r="A46" s="19" t="s">
        <v>176</v>
      </c>
      <c r="B46" s="19">
        <v>38.94</v>
      </c>
      <c r="C46" s="19">
        <v>8.49</v>
      </c>
      <c r="D46" s="19" t="s">
        <v>8324</v>
      </c>
      <c r="E46" s="19" t="s">
        <v>8336</v>
      </c>
      <c r="F46" s="19" t="s">
        <v>8336</v>
      </c>
      <c r="G46" s="19">
        <v>1</v>
      </c>
      <c r="H46" s="19">
        <v>1</v>
      </c>
      <c r="I46" s="19" t="s">
        <v>8324</v>
      </c>
      <c r="J46" s="19" t="s">
        <v>8324</v>
      </c>
      <c r="K46" s="19" t="str">
        <f t="shared" si="0"/>
        <v>Obesity</v>
      </c>
      <c r="L46" s="19" t="str">
        <f t="shared" si="1"/>
        <v>Diabetes</v>
      </c>
      <c r="P46" s="19" t="s">
        <v>8355</v>
      </c>
      <c r="Q46" s="19">
        <v>0</v>
      </c>
      <c r="Y46" s="32" t="s">
        <v>152</v>
      </c>
      <c r="Z46" s="19" t="s">
        <v>8336</v>
      </c>
      <c r="AA46" t="s">
        <v>8324</v>
      </c>
      <c r="AB46" s="19" t="str">
        <f t="shared" si="2"/>
        <v>No</v>
      </c>
      <c r="AC46" s="19" t="str">
        <f t="shared" si="3"/>
        <v>Yes</v>
      </c>
      <c r="AG46" s="19" t="s">
        <v>129</v>
      </c>
      <c r="AH46" s="19">
        <v>31.35</v>
      </c>
      <c r="AI46" s="19" t="str">
        <f t="shared" si="6"/>
        <v>Obesity</v>
      </c>
      <c r="AP46" s="19" t="s">
        <v>129</v>
      </c>
      <c r="AQ46" s="19">
        <v>6.86</v>
      </c>
      <c r="AR46" s="19" t="str">
        <f t="shared" si="5"/>
        <v>Diabetes</v>
      </c>
    </row>
    <row r="47" spans="1:44">
      <c r="A47" s="19" t="s">
        <v>180</v>
      </c>
      <c r="B47" s="19">
        <v>30.21</v>
      </c>
      <c r="C47" s="19">
        <v>5.34</v>
      </c>
      <c r="D47" s="19" t="s">
        <v>8324</v>
      </c>
      <c r="E47" s="19" t="s">
        <v>8336</v>
      </c>
      <c r="F47" s="19" t="s">
        <v>8336</v>
      </c>
      <c r="G47" s="19">
        <v>1</v>
      </c>
      <c r="H47" s="19">
        <v>1</v>
      </c>
      <c r="I47" s="19" t="s">
        <v>8324</v>
      </c>
      <c r="J47" s="19" t="s">
        <v>8324</v>
      </c>
      <c r="K47" s="19" t="str">
        <f t="shared" si="0"/>
        <v>Obesity</v>
      </c>
      <c r="L47" s="19" t="str">
        <f t="shared" si="1"/>
        <v>Normal</v>
      </c>
      <c r="P47" s="19">
        <v>1</v>
      </c>
      <c r="Q47" s="19">
        <v>1</v>
      </c>
      <c r="Y47" s="32" t="s">
        <v>156</v>
      </c>
      <c r="Z47" s="19" t="s">
        <v>8336</v>
      </c>
      <c r="AA47" t="s">
        <v>8324</v>
      </c>
      <c r="AB47" s="19" t="str">
        <f t="shared" si="2"/>
        <v>No</v>
      </c>
      <c r="AC47" s="19" t="str">
        <f t="shared" si="3"/>
        <v>Yes</v>
      </c>
      <c r="AG47" s="19" t="s">
        <v>132</v>
      </c>
      <c r="AH47" s="19">
        <v>47.6</v>
      </c>
      <c r="AI47" s="19" t="str">
        <f t="shared" si="6"/>
        <v>Obesity</v>
      </c>
      <c r="AP47" s="19" t="s">
        <v>132</v>
      </c>
      <c r="AQ47" s="19">
        <v>5.95</v>
      </c>
      <c r="AR47" s="19" t="str">
        <f t="shared" si="5"/>
        <v>Prediabetes</v>
      </c>
    </row>
    <row r="48" spans="1:44">
      <c r="A48" s="19" t="s">
        <v>184</v>
      </c>
      <c r="B48" s="19">
        <v>33.63</v>
      </c>
      <c r="C48" s="19">
        <v>4.43</v>
      </c>
      <c r="D48" s="19" t="s">
        <v>8324</v>
      </c>
      <c r="E48" s="19" t="s">
        <v>8336</v>
      </c>
      <c r="F48" s="19" t="s">
        <v>8336</v>
      </c>
      <c r="G48" s="19">
        <v>2</v>
      </c>
      <c r="H48" s="19">
        <v>2</v>
      </c>
      <c r="I48" s="19" t="s">
        <v>8324</v>
      </c>
      <c r="J48" s="19" t="s">
        <v>8324</v>
      </c>
      <c r="K48" s="19" t="str">
        <f t="shared" si="0"/>
        <v>Obesity</v>
      </c>
      <c r="L48" s="19" t="str">
        <f t="shared" si="1"/>
        <v>Normal</v>
      </c>
      <c r="P48" s="19" t="s">
        <v>8355</v>
      </c>
      <c r="Q48" s="19">
        <v>0</v>
      </c>
      <c r="Y48" s="32" t="s">
        <v>160</v>
      </c>
      <c r="Z48" s="19" t="s">
        <v>8336</v>
      </c>
      <c r="AA48" t="s">
        <v>8324</v>
      </c>
      <c r="AB48" s="19" t="str">
        <f t="shared" si="2"/>
        <v>No</v>
      </c>
      <c r="AC48" s="19" t="str">
        <f t="shared" si="3"/>
        <v>Yes</v>
      </c>
      <c r="AG48" s="19" t="s">
        <v>136</v>
      </c>
      <c r="AH48" s="19">
        <v>46.2</v>
      </c>
      <c r="AI48" s="19" t="str">
        <f t="shared" si="6"/>
        <v>Obesity</v>
      </c>
      <c r="AP48" s="19" t="s">
        <v>136</v>
      </c>
      <c r="AQ48" s="19">
        <v>6.09</v>
      </c>
      <c r="AR48" s="19" t="str">
        <f t="shared" si="5"/>
        <v>Prediabetes</v>
      </c>
    </row>
    <row r="49" spans="1:44">
      <c r="A49" s="19" t="s">
        <v>187</v>
      </c>
      <c r="B49" s="19">
        <v>40.37</v>
      </c>
      <c r="C49" s="19">
        <v>4.47</v>
      </c>
      <c r="D49" s="19" t="s">
        <v>8336</v>
      </c>
      <c r="E49" s="19" t="s">
        <v>8336</v>
      </c>
      <c r="F49" s="19" t="s">
        <v>8336</v>
      </c>
      <c r="G49" s="19" t="s">
        <v>8355</v>
      </c>
      <c r="H49" s="19">
        <v>0</v>
      </c>
      <c r="I49" s="19" t="s">
        <v>8324</v>
      </c>
      <c r="J49" s="19" t="s">
        <v>8324</v>
      </c>
      <c r="K49" s="19" t="str">
        <f t="shared" si="0"/>
        <v>Obesity</v>
      </c>
      <c r="L49" s="19" t="str">
        <f t="shared" si="1"/>
        <v>Normal</v>
      </c>
      <c r="P49" s="19" t="s">
        <v>8355</v>
      </c>
      <c r="Q49" s="19">
        <v>0</v>
      </c>
      <c r="Y49" s="32" t="s">
        <v>164</v>
      </c>
      <c r="Z49" s="19" t="s">
        <v>8324</v>
      </c>
      <c r="AA49" t="s">
        <v>8324</v>
      </c>
      <c r="AB49" s="19" t="str">
        <f t="shared" si="2"/>
        <v>Yes</v>
      </c>
      <c r="AC49" s="19" t="str">
        <f t="shared" si="3"/>
        <v>Yes</v>
      </c>
      <c r="AG49" s="19" t="s">
        <v>140</v>
      </c>
      <c r="AH49" s="19">
        <v>32.015</v>
      </c>
      <c r="AI49" s="19" t="str">
        <f t="shared" si="6"/>
        <v>Obesity</v>
      </c>
      <c r="AP49" s="19" t="s">
        <v>140</v>
      </c>
      <c r="AQ49" s="19">
        <v>11.75</v>
      </c>
      <c r="AR49" s="19" t="str">
        <f t="shared" si="5"/>
        <v>Diabetes</v>
      </c>
    </row>
    <row r="50" spans="1:44">
      <c r="A50" s="19" t="s">
        <v>191</v>
      </c>
      <c r="B50" s="19">
        <v>53.09</v>
      </c>
      <c r="C50" s="19">
        <v>4.82</v>
      </c>
      <c r="D50" s="19" t="s">
        <v>8324</v>
      </c>
      <c r="E50" s="19" t="s">
        <v>8336</v>
      </c>
      <c r="F50" s="19" t="s">
        <v>8336</v>
      </c>
      <c r="G50" s="19">
        <v>2</v>
      </c>
      <c r="H50" s="19">
        <v>2</v>
      </c>
      <c r="I50" s="19" t="s">
        <v>8324</v>
      </c>
      <c r="J50" s="19" t="s">
        <v>8324</v>
      </c>
      <c r="K50" s="19" t="str">
        <f t="shared" si="0"/>
        <v>Obesity</v>
      </c>
      <c r="L50" s="19" t="str">
        <f t="shared" si="1"/>
        <v>Normal</v>
      </c>
      <c r="P50" s="19" t="s">
        <v>8355</v>
      </c>
      <c r="Q50" s="19">
        <v>0</v>
      </c>
      <c r="Y50" s="32" t="s">
        <v>168</v>
      </c>
      <c r="Z50" s="19" t="s">
        <v>8336</v>
      </c>
      <c r="AA50" t="s">
        <v>8324</v>
      </c>
      <c r="AB50" s="19" t="str">
        <f t="shared" si="2"/>
        <v>No</v>
      </c>
      <c r="AC50" s="19" t="str">
        <f t="shared" si="3"/>
        <v>Yes</v>
      </c>
      <c r="AG50" s="19" t="s">
        <v>144</v>
      </c>
      <c r="AH50" s="19">
        <v>40.565</v>
      </c>
      <c r="AI50" s="19" t="str">
        <f t="shared" si="6"/>
        <v>Obesity</v>
      </c>
      <c r="AP50" s="19" t="s">
        <v>144</v>
      </c>
      <c r="AQ50" s="19">
        <v>7.37</v>
      </c>
      <c r="AR50" s="19" t="str">
        <f t="shared" si="5"/>
        <v>Diabetes</v>
      </c>
    </row>
    <row r="51" spans="1:44">
      <c r="A51" s="19" t="s">
        <v>195</v>
      </c>
      <c r="B51" s="19">
        <v>31.79</v>
      </c>
      <c r="C51" s="19">
        <v>5.51</v>
      </c>
      <c r="D51" s="19" t="s">
        <v>8324</v>
      </c>
      <c r="E51" s="19" t="s">
        <v>8336</v>
      </c>
      <c r="F51" s="19" t="s">
        <v>8336</v>
      </c>
      <c r="G51" s="19">
        <v>2</v>
      </c>
      <c r="H51" s="19">
        <v>2</v>
      </c>
      <c r="I51" s="19" t="s">
        <v>8324</v>
      </c>
      <c r="J51" s="19" t="s">
        <v>8324</v>
      </c>
      <c r="K51" s="19" t="str">
        <f t="shared" si="0"/>
        <v>Obesity</v>
      </c>
      <c r="L51" s="19" t="str">
        <f t="shared" si="1"/>
        <v>Normal</v>
      </c>
      <c r="P51" s="19" t="s">
        <v>8355</v>
      </c>
      <c r="Q51" s="19">
        <v>0</v>
      </c>
      <c r="Y51" s="32" t="s">
        <v>172</v>
      </c>
      <c r="Z51" s="19" t="s">
        <v>8336</v>
      </c>
      <c r="AA51" t="s">
        <v>8324</v>
      </c>
      <c r="AB51" s="19" t="str">
        <f t="shared" si="2"/>
        <v>No</v>
      </c>
      <c r="AC51" s="19" t="str">
        <f t="shared" si="3"/>
        <v>Yes</v>
      </c>
      <c r="AG51" s="19" t="s">
        <v>148</v>
      </c>
      <c r="AH51" s="19">
        <v>32.45</v>
      </c>
      <c r="AI51" s="19" t="str">
        <f t="shared" si="6"/>
        <v>Obesity</v>
      </c>
      <c r="AP51" s="19" t="s">
        <v>148</v>
      </c>
      <c r="AQ51" s="19">
        <v>11.91</v>
      </c>
      <c r="AR51" s="19" t="str">
        <f t="shared" si="5"/>
        <v>Diabetes</v>
      </c>
    </row>
    <row r="52" spans="1:44">
      <c r="A52" s="19" t="s">
        <v>199</v>
      </c>
      <c r="B52" s="19">
        <v>41.895</v>
      </c>
      <c r="C52" s="19">
        <v>10.87</v>
      </c>
      <c r="D52" s="19" t="s">
        <v>8324</v>
      </c>
      <c r="E52" s="19" t="s">
        <v>8336</v>
      </c>
      <c r="F52" s="19" t="s">
        <v>8336</v>
      </c>
      <c r="G52" s="19">
        <v>1</v>
      </c>
      <c r="H52" s="19">
        <v>1</v>
      </c>
      <c r="I52" s="19" t="s">
        <v>8324</v>
      </c>
      <c r="J52" s="19" t="s">
        <v>8324</v>
      </c>
      <c r="K52" s="19" t="str">
        <f t="shared" si="0"/>
        <v>Obesity</v>
      </c>
      <c r="L52" s="19" t="str">
        <f t="shared" si="1"/>
        <v>Diabetes</v>
      </c>
      <c r="P52" s="19">
        <v>1</v>
      </c>
      <c r="Q52" s="19">
        <v>1</v>
      </c>
      <c r="Y52" s="32" t="s">
        <v>176</v>
      </c>
      <c r="Z52" s="19" t="s">
        <v>8324</v>
      </c>
      <c r="AA52" t="s">
        <v>8324</v>
      </c>
      <c r="AB52" s="19" t="str">
        <f t="shared" si="2"/>
        <v>Yes</v>
      </c>
      <c r="AC52" s="19" t="str">
        <f t="shared" si="3"/>
        <v>Yes</v>
      </c>
      <c r="AG52" s="19" t="s">
        <v>152</v>
      </c>
      <c r="AH52" s="19">
        <v>34.96</v>
      </c>
      <c r="AI52" s="19" t="str">
        <f t="shared" si="6"/>
        <v>Obesity</v>
      </c>
      <c r="AP52" s="19" t="s">
        <v>152</v>
      </c>
      <c r="AQ52" s="19">
        <v>6.52</v>
      </c>
      <c r="AR52" s="19" t="str">
        <f t="shared" si="5"/>
        <v>Diabetes</v>
      </c>
    </row>
    <row r="53" spans="1:44">
      <c r="A53" s="19" t="s">
        <v>203</v>
      </c>
      <c r="B53" s="19">
        <v>31.16</v>
      </c>
      <c r="C53" s="19">
        <v>9.34</v>
      </c>
      <c r="D53" s="19" t="s">
        <v>8336</v>
      </c>
      <c r="E53" s="19" t="s">
        <v>8336</v>
      </c>
      <c r="F53" s="19" t="s">
        <v>8336</v>
      </c>
      <c r="G53" s="19" t="s">
        <v>8355</v>
      </c>
      <c r="H53" s="19">
        <v>0</v>
      </c>
      <c r="I53" s="19" t="s">
        <v>8324</v>
      </c>
      <c r="J53" s="19" t="s">
        <v>8324</v>
      </c>
      <c r="K53" s="19" t="str">
        <f t="shared" si="0"/>
        <v>Obesity</v>
      </c>
      <c r="L53" s="19" t="str">
        <f t="shared" si="1"/>
        <v>Diabetes</v>
      </c>
      <c r="P53" s="19">
        <v>1</v>
      </c>
      <c r="Q53" s="19">
        <v>1</v>
      </c>
      <c r="Y53" s="32" t="s">
        <v>180</v>
      </c>
      <c r="Z53" s="19" t="s">
        <v>8324</v>
      </c>
      <c r="AA53" t="s">
        <v>8324</v>
      </c>
      <c r="AB53" s="19" t="str">
        <f t="shared" si="2"/>
        <v>Yes</v>
      </c>
      <c r="AC53" s="19" t="str">
        <f t="shared" si="3"/>
        <v>Yes</v>
      </c>
      <c r="AG53" s="19" t="s">
        <v>156</v>
      </c>
      <c r="AH53" s="19">
        <v>35.5</v>
      </c>
      <c r="AI53" s="19" t="str">
        <f t="shared" si="6"/>
        <v>Obesity</v>
      </c>
      <c r="AP53" s="19" t="s">
        <v>156</v>
      </c>
      <c r="AQ53" s="19">
        <v>5.14</v>
      </c>
      <c r="AR53" s="19" t="str">
        <f t="shared" si="5"/>
        <v>Normal</v>
      </c>
    </row>
    <row r="54" spans="1:44">
      <c r="A54" s="19" t="s">
        <v>206</v>
      </c>
      <c r="B54" s="19">
        <v>34.105</v>
      </c>
      <c r="C54" s="19">
        <v>5.03</v>
      </c>
      <c r="D54" s="19" t="s">
        <v>8324</v>
      </c>
      <c r="E54" s="19" t="s">
        <v>8336</v>
      </c>
      <c r="F54" s="19" t="s">
        <v>8375</v>
      </c>
      <c r="G54" s="19">
        <v>1</v>
      </c>
      <c r="H54" s="19">
        <v>1</v>
      </c>
      <c r="I54" s="19" t="s">
        <v>8324</v>
      </c>
      <c r="J54" s="19" t="s">
        <v>8324</v>
      </c>
      <c r="K54" s="19" t="str">
        <f t="shared" si="0"/>
        <v>Obesity</v>
      </c>
      <c r="L54" s="19" t="str">
        <f t="shared" si="1"/>
        <v>Normal</v>
      </c>
      <c r="P54" s="19" t="s">
        <v>8355</v>
      </c>
      <c r="Q54" s="19">
        <v>0</v>
      </c>
      <c r="Y54" s="32" t="s">
        <v>184</v>
      </c>
      <c r="Z54" s="19" t="s">
        <v>8324</v>
      </c>
      <c r="AA54" t="s">
        <v>8324</v>
      </c>
      <c r="AB54" s="19" t="str">
        <f t="shared" si="2"/>
        <v>Yes</v>
      </c>
      <c r="AC54" s="19" t="str">
        <f t="shared" si="3"/>
        <v>Yes</v>
      </c>
      <c r="AG54" s="19" t="s">
        <v>160</v>
      </c>
      <c r="AH54" s="19">
        <v>52.58</v>
      </c>
      <c r="AI54" s="19" t="str">
        <f t="shared" si="6"/>
        <v>Obesity</v>
      </c>
      <c r="AP54" s="19" t="s">
        <v>160</v>
      </c>
      <c r="AQ54" s="19">
        <v>4.19</v>
      </c>
      <c r="AR54" s="19" t="str">
        <f t="shared" si="5"/>
        <v>Normal</v>
      </c>
    </row>
    <row r="55" spans="1:44">
      <c r="A55" s="19" t="s">
        <v>210</v>
      </c>
      <c r="B55" s="19">
        <v>51.93</v>
      </c>
      <c r="C55" s="19">
        <v>11.05</v>
      </c>
      <c r="D55" s="19" t="s">
        <v>8336</v>
      </c>
      <c r="E55" s="19" t="s">
        <v>8336</v>
      </c>
      <c r="F55" s="19" t="s">
        <v>8336</v>
      </c>
      <c r="G55" s="19" t="s">
        <v>8355</v>
      </c>
      <c r="H55" s="19">
        <v>0</v>
      </c>
      <c r="I55" s="19" t="s">
        <v>8324</v>
      </c>
      <c r="J55" s="19" t="s">
        <v>8324</v>
      </c>
      <c r="K55" s="19" t="str">
        <f t="shared" si="0"/>
        <v>Obesity</v>
      </c>
      <c r="L55" s="19" t="str">
        <f t="shared" si="1"/>
        <v>Diabetes</v>
      </c>
      <c r="P55" s="19" t="s">
        <v>8355</v>
      </c>
      <c r="Q55" s="19">
        <v>0</v>
      </c>
      <c r="Y55" s="32" t="s">
        <v>187</v>
      </c>
      <c r="Z55" s="19" t="s">
        <v>8336</v>
      </c>
      <c r="AA55" t="s">
        <v>8324</v>
      </c>
      <c r="AB55" s="19" t="str">
        <f t="shared" si="2"/>
        <v>No</v>
      </c>
      <c r="AC55" s="19" t="str">
        <f t="shared" si="3"/>
        <v>Yes</v>
      </c>
      <c r="AG55" s="19" t="s">
        <v>164</v>
      </c>
      <c r="AH55" s="19">
        <v>35.2</v>
      </c>
      <c r="AI55" s="19" t="str">
        <f t="shared" si="6"/>
        <v>Obesity</v>
      </c>
      <c r="AP55" s="19" t="s">
        <v>164</v>
      </c>
      <c r="AQ55" s="19">
        <v>11.68</v>
      </c>
      <c r="AR55" s="19" t="str">
        <f t="shared" si="5"/>
        <v>Diabetes</v>
      </c>
    </row>
    <row r="56" spans="1:44">
      <c r="A56" s="19" t="s">
        <v>214</v>
      </c>
      <c r="B56" s="19">
        <v>38.95</v>
      </c>
      <c r="C56" s="19">
        <v>11.95</v>
      </c>
      <c r="D56" s="19" t="s">
        <v>8336</v>
      </c>
      <c r="E56" s="19" t="s">
        <v>8336</v>
      </c>
      <c r="F56" s="19" t="s">
        <v>8336</v>
      </c>
      <c r="G56" s="19" t="s">
        <v>8355</v>
      </c>
      <c r="H56" s="19">
        <v>0</v>
      </c>
      <c r="I56" s="19" t="s">
        <v>8324</v>
      </c>
      <c r="J56" s="19" t="s">
        <v>8324</v>
      </c>
      <c r="K56" s="19" t="str">
        <f t="shared" si="0"/>
        <v>Obesity</v>
      </c>
      <c r="L56" s="19" t="str">
        <f t="shared" si="1"/>
        <v>Diabetes</v>
      </c>
      <c r="P56" s="19" t="s">
        <v>8355</v>
      </c>
      <c r="Q56" s="19">
        <v>0</v>
      </c>
      <c r="Y56" s="32" t="s">
        <v>191</v>
      </c>
      <c r="Z56" s="19" t="s">
        <v>8324</v>
      </c>
      <c r="AA56" t="s">
        <v>8324</v>
      </c>
      <c r="AB56" s="19" t="str">
        <f t="shared" si="2"/>
        <v>Yes</v>
      </c>
      <c r="AC56" s="19" t="str">
        <f t="shared" si="3"/>
        <v>Yes</v>
      </c>
      <c r="AG56" s="19" t="s">
        <v>168</v>
      </c>
      <c r="AH56" s="19">
        <v>38.06</v>
      </c>
      <c r="AI56" s="19" t="str">
        <f t="shared" si="6"/>
        <v>Obesity</v>
      </c>
      <c r="AP56" s="19" t="s">
        <v>168</v>
      </c>
      <c r="AQ56" s="19">
        <v>6.98</v>
      </c>
      <c r="AR56" s="19" t="str">
        <f t="shared" si="5"/>
        <v>Diabetes</v>
      </c>
    </row>
    <row r="57" spans="1:44">
      <c r="A57" s="19" t="s">
        <v>218</v>
      </c>
      <c r="B57" s="19">
        <v>36.63</v>
      </c>
      <c r="C57" s="19">
        <v>7.72</v>
      </c>
      <c r="D57" s="19" t="s">
        <v>8324</v>
      </c>
      <c r="E57" s="19" t="s">
        <v>8336</v>
      </c>
      <c r="F57" s="19" t="s">
        <v>8336</v>
      </c>
      <c r="G57" s="19">
        <v>1</v>
      </c>
      <c r="H57" s="19">
        <v>1</v>
      </c>
      <c r="I57" s="19" t="s">
        <v>8324</v>
      </c>
      <c r="J57" s="19" t="s">
        <v>8324</v>
      </c>
      <c r="K57" s="19" t="str">
        <f t="shared" si="0"/>
        <v>Obesity</v>
      </c>
      <c r="L57" s="19" t="str">
        <f t="shared" si="1"/>
        <v>Diabetes</v>
      </c>
      <c r="P57" s="19">
        <v>1</v>
      </c>
      <c r="Q57" s="19">
        <v>1</v>
      </c>
      <c r="Y57" s="32" t="s">
        <v>195</v>
      </c>
      <c r="Z57" s="19" t="s">
        <v>8324</v>
      </c>
      <c r="AA57" t="s">
        <v>8324</v>
      </c>
      <c r="AB57" s="19" t="str">
        <f t="shared" si="2"/>
        <v>Yes</v>
      </c>
      <c r="AC57" s="19" t="str">
        <f t="shared" si="3"/>
        <v>Yes</v>
      </c>
      <c r="AG57" s="19" t="s">
        <v>172</v>
      </c>
      <c r="AH57" s="19">
        <v>34.21</v>
      </c>
      <c r="AI57" s="19" t="str">
        <f t="shared" si="6"/>
        <v>Obesity</v>
      </c>
      <c r="AP57" s="19" t="s">
        <v>172</v>
      </c>
      <c r="AQ57" s="19">
        <v>8.34</v>
      </c>
      <c r="AR57" s="19" t="str">
        <f t="shared" si="5"/>
        <v>Diabetes</v>
      </c>
    </row>
    <row r="58" spans="1:44">
      <c r="A58" s="19" t="s">
        <v>222</v>
      </c>
      <c r="B58" s="19">
        <v>34.2</v>
      </c>
      <c r="C58" s="19">
        <v>5.75</v>
      </c>
      <c r="D58" s="19" t="s">
        <v>8336</v>
      </c>
      <c r="E58" s="19" t="s">
        <v>8336</v>
      </c>
      <c r="F58" s="19" t="s">
        <v>8336</v>
      </c>
      <c r="G58" s="19">
        <v>2</v>
      </c>
      <c r="H58" s="19">
        <v>2</v>
      </c>
      <c r="I58" s="19" t="s">
        <v>8324</v>
      </c>
      <c r="J58" s="19" t="s">
        <v>8324</v>
      </c>
      <c r="K58" s="19" t="str">
        <f t="shared" si="0"/>
        <v>Obesity</v>
      </c>
      <c r="L58" s="19" t="str">
        <f t="shared" si="1"/>
        <v>Prediabetes</v>
      </c>
      <c r="P58" s="19">
        <v>1</v>
      </c>
      <c r="Q58" s="19">
        <v>1</v>
      </c>
      <c r="Y58" s="32" t="s">
        <v>199</v>
      </c>
      <c r="Z58" s="19" t="s">
        <v>8324</v>
      </c>
      <c r="AA58" t="s">
        <v>8324</v>
      </c>
      <c r="AB58" s="19" t="str">
        <f t="shared" si="2"/>
        <v>Yes</v>
      </c>
      <c r="AC58" s="19" t="str">
        <f t="shared" si="3"/>
        <v>Yes</v>
      </c>
      <c r="AG58" s="19" t="s">
        <v>176</v>
      </c>
      <c r="AH58" s="19">
        <v>38.94</v>
      </c>
      <c r="AI58" s="19" t="str">
        <f t="shared" si="6"/>
        <v>Obesity</v>
      </c>
      <c r="AP58" s="19" t="s">
        <v>176</v>
      </c>
      <c r="AQ58" s="19">
        <v>8.49</v>
      </c>
      <c r="AR58" s="19" t="str">
        <f t="shared" si="5"/>
        <v>Diabetes</v>
      </c>
    </row>
    <row r="59" spans="1:44">
      <c r="A59" s="19" t="s">
        <v>225</v>
      </c>
      <c r="B59" s="19">
        <v>50.63</v>
      </c>
      <c r="C59" s="19">
        <v>11.89</v>
      </c>
      <c r="D59" s="19" t="s">
        <v>8336</v>
      </c>
      <c r="E59" s="19" t="s">
        <v>8336</v>
      </c>
      <c r="F59" s="19" t="s">
        <v>8336</v>
      </c>
      <c r="G59" s="19" t="s">
        <v>8355</v>
      </c>
      <c r="H59" s="19">
        <v>0</v>
      </c>
      <c r="I59" s="19" t="s">
        <v>8324</v>
      </c>
      <c r="J59" s="19" t="s">
        <v>8324</v>
      </c>
      <c r="K59" s="19" t="str">
        <f t="shared" si="0"/>
        <v>Obesity</v>
      </c>
      <c r="L59" s="19" t="str">
        <f t="shared" si="1"/>
        <v>Diabetes</v>
      </c>
      <c r="P59" s="19">
        <v>2</v>
      </c>
      <c r="Q59" s="19">
        <v>2</v>
      </c>
      <c r="Y59" s="32" t="s">
        <v>203</v>
      </c>
      <c r="Z59" s="19" t="s">
        <v>8336</v>
      </c>
      <c r="AA59" t="s">
        <v>8324</v>
      </c>
      <c r="AB59" s="19" t="str">
        <f t="shared" si="2"/>
        <v>No</v>
      </c>
      <c r="AC59" s="19" t="str">
        <f t="shared" si="3"/>
        <v>Yes</v>
      </c>
      <c r="AG59" s="19" t="s">
        <v>180</v>
      </c>
      <c r="AH59" s="19">
        <v>30.21</v>
      </c>
      <c r="AI59" s="19" t="str">
        <f t="shared" si="6"/>
        <v>Obesity</v>
      </c>
      <c r="AP59" s="19" t="s">
        <v>180</v>
      </c>
      <c r="AQ59" s="19">
        <v>5.34</v>
      </c>
      <c r="AR59" s="19" t="str">
        <f t="shared" si="5"/>
        <v>Normal</v>
      </c>
    </row>
    <row r="60" spans="1:44">
      <c r="A60" s="19" t="s">
        <v>229</v>
      </c>
      <c r="B60" s="19">
        <v>36.48</v>
      </c>
      <c r="C60" s="19">
        <v>6.2</v>
      </c>
      <c r="D60" s="19" t="s">
        <v>8336</v>
      </c>
      <c r="E60" s="19" t="s">
        <v>8336</v>
      </c>
      <c r="F60" s="19" t="s">
        <v>8336</v>
      </c>
      <c r="G60" s="19" t="s">
        <v>8355</v>
      </c>
      <c r="H60" s="19">
        <v>0</v>
      </c>
      <c r="I60" s="19" t="s">
        <v>8324</v>
      </c>
      <c r="J60" s="19" t="s">
        <v>8324</v>
      </c>
      <c r="K60" s="19" t="str">
        <f t="shared" si="0"/>
        <v>Obesity</v>
      </c>
      <c r="L60" s="19" t="str">
        <f t="shared" si="1"/>
        <v>Prediabetes</v>
      </c>
      <c r="P60" s="19" t="s">
        <v>8355</v>
      </c>
      <c r="Q60" s="19">
        <v>0</v>
      </c>
      <c r="Y60" s="32" t="s">
        <v>206</v>
      </c>
      <c r="Z60" s="19" t="s">
        <v>8324</v>
      </c>
      <c r="AA60" t="s">
        <v>8324</v>
      </c>
      <c r="AB60" s="19" t="str">
        <f t="shared" si="2"/>
        <v>Yes</v>
      </c>
      <c r="AC60" s="19" t="str">
        <f t="shared" si="3"/>
        <v>Yes</v>
      </c>
      <c r="AG60" s="19" t="s">
        <v>184</v>
      </c>
      <c r="AH60" s="19">
        <v>33.63</v>
      </c>
      <c r="AI60" s="19" t="str">
        <f t="shared" si="6"/>
        <v>Obesity</v>
      </c>
      <c r="AP60" s="19" t="s">
        <v>184</v>
      </c>
      <c r="AQ60" s="19">
        <v>4.43</v>
      </c>
      <c r="AR60" s="19" t="str">
        <f t="shared" si="5"/>
        <v>Normal</v>
      </c>
    </row>
    <row r="61" spans="1:44">
      <c r="A61" s="19" t="s">
        <v>233</v>
      </c>
      <c r="B61" s="19">
        <v>54.82</v>
      </c>
      <c r="C61" s="19">
        <v>10.61</v>
      </c>
      <c r="D61" s="19" t="s">
        <v>8336</v>
      </c>
      <c r="E61" s="19" t="s">
        <v>8336</v>
      </c>
      <c r="F61" s="19" t="s">
        <v>8336</v>
      </c>
      <c r="G61" s="19" t="s">
        <v>8355</v>
      </c>
      <c r="H61" s="19">
        <v>0</v>
      </c>
      <c r="I61" s="19" t="s">
        <v>8324</v>
      </c>
      <c r="J61" s="19" t="s">
        <v>8324</v>
      </c>
      <c r="K61" s="19" t="str">
        <f t="shared" si="0"/>
        <v>Obesity</v>
      </c>
      <c r="L61" s="19" t="str">
        <f t="shared" si="1"/>
        <v>Diabetes</v>
      </c>
      <c r="P61" s="19">
        <v>2</v>
      </c>
      <c r="Q61" s="19">
        <v>2</v>
      </c>
      <c r="Y61" s="32" t="s">
        <v>210</v>
      </c>
      <c r="Z61" s="19" t="s">
        <v>8336</v>
      </c>
      <c r="AA61" t="s">
        <v>8324</v>
      </c>
      <c r="AB61" s="19" t="str">
        <f t="shared" si="2"/>
        <v>No</v>
      </c>
      <c r="AC61" s="19" t="str">
        <f t="shared" si="3"/>
        <v>Yes</v>
      </c>
      <c r="AG61" s="19" t="s">
        <v>187</v>
      </c>
      <c r="AH61" s="19">
        <v>40.37</v>
      </c>
      <c r="AI61" s="19" t="str">
        <f t="shared" si="6"/>
        <v>Obesity</v>
      </c>
      <c r="AP61" s="19" t="s">
        <v>187</v>
      </c>
      <c r="AQ61" s="19">
        <v>4.47</v>
      </c>
      <c r="AR61" s="19" t="str">
        <f t="shared" si="5"/>
        <v>Normal</v>
      </c>
    </row>
    <row r="62" spans="1:44">
      <c r="A62" s="19" t="s">
        <v>237</v>
      </c>
      <c r="B62" s="19">
        <v>38.06</v>
      </c>
      <c r="C62" s="19">
        <v>6.04</v>
      </c>
      <c r="D62" s="19" t="s">
        <v>8336</v>
      </c>
      <c r="E62" s="19" t="s">
        <v>8336</v>
      </c>
      <c r="F62" s="19" t="s">
        <v>8375</v>
      </c>
      <c r="G62" s="19">
        <v>1</v>
      </c>
      <c r="H62" s="19">
        <v>1</v>
      </c>
      <c r="I62" s="19" t="s">
        <v>8324</v>
      </c>
      <c r="J62" s="19" t="s">
        <v>8324</v>
      </c>
      <c r="K62" s="19" t="str">
        <f t="shared" si="0"/>
        <v>Obesity</v>
      </c>
      <c r="L62" s="19" t="str">
        <f t="shared" si="1"/>
        <v>Prediabetes</v>
      </c>
      <c r="P62" s="19">
        <v>2</v>
      </c>
      <c r="Q62" s="19">
        <v>2</v>
      </c>
      <c r="Y62" s="32" t="s">
        <v>214</v>
      </c>
      <c r="Z62" s="19" t="s">
        <v>8336</v>
      </c>
      <c r="AA62" t="s">
        <v>8324</v>
      </c>
      <c r="AB62" s="19" t="str">
        <f t="shared" si="2"/>
        <v>No</v>
      </c>
      <c r="AC62" s="19" t="str">
        <f t="shared" si="3"/>
        <v>Yes</v>
      </c>
      <c r="AG62" s="19" t="s">
        <v>191</v>
      </c>
      <c r="AH62" s="19">
        <v>53.09</v>
      </c>
      <c r="AI62" s="19" t="str">
        <f t="shared" si="6"/>
        <v>Obesity</v>
      </c>
      <c r="AP62" s="19" t="s">
        <v>191</v>
      </c>
      <c r="AQ62" s="19">
        <v>4.82</v>
      </c>
      <c r="AR62" s="19" t="str">
        <f t="shared" si="5"/>
        <v>Normal</v>
      </c>
    </row>
    <row r="63" spans="1:44">
      <c r="A63" s="19" t="s">
        <v>241</v>
      </c>
      <c r="B63" s="19">
        <v>51.48</v>
      </c>
      <c r="C63" s="19">
        <v>9.33</v>
      </c>
      <c r="D63" s="19" t="s">
        <v>8324</v>
      </c>
      <c r="E63" s="19" t="s">
        <v>8336</v>
      </c>
      <c r="F63" s="19" t="s">
        <v>8336</v>
      </c>
      <c r="G63" s="19" t="s">
        <v>8355</v>
      </c>
      <c r="H63" s="19">
        <v>0</v>
      </c>
      <c r="I63" s="19" t="s">
        <v>8324</v>
      </c>
      <c r="J63" s="19" t="s">
        <v>8324</v>
      </c>
      <c r="K63" s="19" t="str">
        <f t="shared" si="0"/>
        <v>Obesity</v>
      </c>
      <c r="L63" s="19" t="str">
        <f t="shared" si="1"/>
        <v>Diabetes</v>
      </c>
      <c r="P63" s="19">
        <v>1</v>
      </c>
      <c r="Q63" s="19">
        <v>1</v>
      </c>
      <c r="Y63" s="32" t="s">
        <v>218</v>
      </c>
      <c r="Z63" s="19" t="s">
        <v>8324</v>
      </c>
      <c r="AA63" t="s">
        <v>8324</v>
      </c>
      <c r="AB63" s="19" t="str">
        <f t="shared" si="2"/>
        <v>Yes</v>
      </c>
      <c r="AC63" s="19" t="str">
        <f t="shared" si="3"/>
        <v>Yes</v>
      </c>
      <c r="AG63" s="19" t="s">
        <v>195</v>
      </c>
      <c r="AH63" s="19">
        <v>31.79</v>
      </c>
      <c r="AI63" s="19" t="str">
        <f t="shared" si="6"/>
        <v>Obesity</v>
      </c>
      <c r="AP63" s="19" t="s">
        <v>195</v>
      </c>
      <c r="AQ63" s="19">
        <v>5.51</v>
      </c>
      <c r="AR63" s="19" t="str">
        <f t="shared" si="5"/>
        <v>Normal</v>
      </c>
    </row>
    <row r="64" spans="1:44">
      <c r="A64" s="19" t="s">
        <v>245</v>
      </c>
      <c r="B64" s="19">
        <v>52.06</v>
      </c>
      <c r="C64" s="19">
        <v>11.47</v>
      </c>
      <c r="D64" s="19" t="s">
        <v>8336</v>
      </c>
      <c r="E64" s="19" t="s">
        <v>8336</v>
      </c>
      <c r="F64" s="19" t="s">
        <v>8336</v>
      </c>
      <c r="G64" s="19" t="s">
        <v>8355</v>
      </c>
      <c r="H64" s="19">
        <v>0</v>
      </c>
      <c r="I64" s="19" t="s">
        <v>8324</v>
      </c>
      <c r="J64" s="19" t="s">
        <v>8324</v>
      </c>
      <c r="K64" s="19" t="str">
        <f t="shared" si="0"/>
        <v>Obesity</v>
      </c>
      <c r="L64" s="19" t="str">
        <f t="shared" si="1"/>
        <v>Diabetes</v>
      </c>
      <c r="P64" s="19" t="s">
        <v>8355</v>
      </c>
      <c r="Q64" s="19">
        <v>0</v>
      </c>
      <c r="Y64" s="32" t="s">
        <v>222</v>
      </c>
      <c r="Z64" s="19" t="s">
        <v>8336</v>
      </c>
      <c r="AA64" t="s">
        <v>8324</v>
      </c>
      <c r="AB64" s="19" t="str">
        <f t="shared" si="2"/>
        <v>No</v>
      </c>
      <c r="AC64" s="19" t="str">
        <f t="shared" si="3"/>
        <v>Yes</v>
      </c>
      <c r="AG64" s="19" t="s">
        <v>199</v>
      </c>
      <c r="AH64" s="19">
        <v>41.895</v>
      </c>
      <c r="AI64" s="19" t="str">
        <f t="shared" si="6"/>
        <v>Obesity</v>
      </c>
      <c r="AP64" s="19" t="s">
        <v>199</v>
      </c>
      <c r="AQ64" s="19">
        <v>10.87</v>
      </c>
      <c r="AR64" s="19" t="str">
        <f t="shared" si="5"/>
        <v>Diabetes</v>
      </c>
    </row>
    <row r="65" spans="1:44">
      <c r="A65" s="19" t="s">
        <v>249</v>
      </c>
      <c r="B65" s="19">
        <v>30.685</v>
      </c>
      <c r="C65" s="19">
        <v>7.02</v>
      </c>
      <c r="D65" s="19" t="s">
        <v>8324</v>
      </c>
      <c r="E65" s="19" t="s">
        <v>8336</v>
      </c>
      <c r="F65" s="19" t="s">
        <v>8336</v>
      </c>
      <c r="G65" s="19" t="s">
        <v>8355</v>
      </c>
      <c r="H65" s="19">
        <v>0</v>
      </c>
      <c r="I65" s="19" t="s">
        <v>8324</v>
      </c>
      <c r="J65" s="19" t="s">
        <v>8324</v>
      </c>
      <c r="K65" s="19" t="str">
        <f t="shared" si="0"/>
        <v>Obesity</v>
      </c>
      <c r="L65" s="19" t="str">
        <f t="shared" si="1"/>
        <v>Diabetes</v>
      </c>
      <c r="P65" s="19">
        <v>1</v>
      </c>
      <c r="Q65" s="19">
        <v>1</v>
      </c>
      <c r="Y65" s="32" t="s">
        <v>225</v>
      </c>
      <c r="Z65" s="19" t="s">
        <v>8336</v>
      </c>
      <c r="AA65" t="s">
        <v>8324</v>
      </c>
      <c r="AB65" s="19" t="str">
        <f t="shared" si="2"/>
        <v>No</v>
      </c>
      <c r="AC65" s="19" t="str">
        <f t="shared" si="3"/>
        <v>Yes</v>
      </c>
      <c r="AG65" s="19" t="s">
        <v>203</v>
      </c>
      <c r="AH65" s="19">
        <v>31.16</v>
      </c>
      <c r="AI65" s="19" t="str">
        <f t="shared" si="6"/>
        <v>Obesity</v>
      </c>
      <c r="AP65" s="19" t="s">
        <v>203</v>
      </c>
      <c r="AQ65" s="19">
        <v>9.34</v>
      </c>
      <c r="AR65" s="19" t="str">
        <f t="shared" si="5"/>
        <v>Diabetes</v>
      </c>
    </row>
    <row r="66" spans="1:44">
      <c r="A66" s="19" t="s">
        <v>253</v>
      </c>
      <c r="B66" s="19">
        <v>36.08</v>
      </c>
      <c r="C66" s="19">
        <v>8.8</v>
      </c>
      <c r="D66" s="19" t="s">
        <v>8324</v>
      </c>
      <c r="E66" s="19" t="s">
        <v>8336</v>
      </c>
      <c r="F66" s="19" t="s">
        <v>8336</v>
      </c>
      <c r="G66" s="19">
        <v>1</v>
      </c>
      <c r="H66" s="19">
        <v>1</v>
      </c>
      <c r="I66" s="19" t="s">
        <v>8324</v>
      </c>
      <c r="J66" s="19" t="s">
        <v>8324</v>
      </c>
      <c r="K66" s="19" t="str">
        <f t="shared" si="0"/>
        <v>Obesity</v>
      </c>
      <c r="L66" s="19" t="str">
        <f t="shared" si="1"/>
        <v>Diabetes</v>
      </c>
      <c r="P66" s="19" t="s">
        <v>8355</v>
      </c>
      <c r="Q66" s="19">
        <v>0</v>
      </c>
      <c r="Y66" s="32" t="s">
        <v>229</v>
      </c>
      <c r="Z66" s="19" t="s">
        <v>8336</v>
      </c>
      <c r="AA66" t="s">
        <v>8324</v>
      </c>
      <c r="AB66" s="19" t="str">
        <f t="shared" si="2"/>
        <v>No</v>
      </c>
      <c r="AC66" s="19" t="str">
        <f t="shared" si="3"/>
        <v>Yes</v>
      </c>
      <c r="AG66" s="19" t="s">
        <v>206</v>
      </c>
      <c r="AH66" s="19">
        <v>34.105</v>
      </c>
      <c r="AI66" s="19" t="str">
        <f t="shared" si="6"/>
        <v>Obesity</v>
      </c>
      <c r="AP66" s="19" t="s">
        <v>206</v>
      </c>
      <c r="AQ66" s="19">
        <v>5.03</v>
      </c>
      <c r="AR66" s="19" t="str">
        <f t="shared" si="5"/>
        <v>Normal</v>
      </c>
    </row>
    <row r="67" spans="1:44">
      <c r="A67" s="19" t="s">
        <v>257</v>
      </c>
      <c r="B67" s="19">
        <v>54.99</v>
      </c>
      <c r="C67" s="19">
        <v>8.68</v>
      </c>
      <c r="D67" s="19" t="s">
        <v>8336</v>
      </c>
      <c r="E67" s="19" t="s">
        <v>8336</v>
      </c>
      <c r="F67" s="19" t="s">
        <v>8336</v>
      </c>
      <c r="G67" s="19">
        <v>2</v>
      </c>
      <c r="H67" s="19">
        <v>2</v>
      </c>
      <c r="I67" s="19" t="s">
        <v>8324</v>
      </c>
      <c r="J67" s="19" t="s">
        <v>8324</v>
      </c>
      <c r="K67" s="19" t="str">
        <f t="shared" ref="K67:K130" si="7">IF(B67&lt;18.5,"Under Weight",IF(B67&lt;=24.9,"Normal Weight",IF(B67&lt;=29.9,"Over Weight","Obesity")))</f>
        <v>Obesity</v>
      </c>
      <c r="L67" s="19" t="str">
        <f t="shared" ref="L67:L130" si="8">IF(C67&lt;5.7,"Normal",IF(C67&lt;=6.4,"Prediabetes","Diabetes"))</f>
        <v>Diabetes</v>
      </c>
      <c r="P67" s="19" t="s">
        <v>8355</v>
      </c>
      <c r="Q67" s="19">
        <v>0</v>
      </c>
      <c r="Y67" s="32" t="s">
        <v>233</v>
      </c>
      <c r="Z67" s="19" t="s">
        <v>8336</v>
      </c>
      <c r="AA67" t="s">
        <v>8324</v>
      </c>
      <c r="AB67" s="19" t="str">
        <f t="shared" si="2"/>
        <v>No</v>
      </c>
      <c r="AC67" s="19" t="str">
        <f t="shared" si="3"/>
        <v>Yes</v>
      </c>
      <c r="AG67" s="19" t="s">
        <v>210</v>
      </c>
      <c r="AH67" s="19">
        <v>51.93</v>
      </c>
      <c r="AI67" s="19" t="str">
        <f t="shared" si="6"/>
        <v>Obesity</v>
      </c>
      <c r="AP67" s="19" t="s">
        <v>210</v>
      </c>
      <c r="AQ67" s="19">
        <v>11.05</v>
      </c>
      <c r="AR67" s="19" t="str">
        <f t="shared" si="5"/>
        <v>Diabetes</v>
      </c>
    </row>
    <row r="68" spans="1:44">
      <c r="A68" s="19" t="s">
        <v>261</v>
      </c>
      <c r="B68" s="19">
        <v>35.97</v>
      </c>
      <c r="C68" s="19">
        <v>6.12</v>
      </c>
      <c r="D68" s="19" t="s">
        <v>8336</v>
      </c>
      <c r="E68" s="19" t="s">
        <v>8336</v>
      </c>
      <c r="F68" s="19" t="s">
        <v>8375</v>
      </c>
      <c r="G68" s="19">
        <v>1</v>
      </c>
      <c r="H68" s="19">
        <v>1</v>
      </c>
      <c r="I68" s="19" t="s">
        <v>8324</v>
      </c>
      <c r="J68" s="19" t="s">
        <v>8324</v>
      </c>
      <c r="K68" s="19" t="str">
        <f t="shared" si="7"/>
        <v>Obesity</v>
      </c>
      <c r="L68" s="19" t="str">
        <f t="shared" si="8"/>
        <v>Prediabetes</v>
      </c>
      <c r="P68" s="19">
        <v>1</v>
      </c>
      <c r="Q68" s="19">
        <v>1</v>
      </c>
      <c r="Y68" s="32" t="s">
        <v>237</v>
      </c>
      <c r="Z68" s="19" t="s">
        <v>8336</v>
      </c>
      <c r="AA68" t="s">
        <v>8324</v>
      </c>
      <c r="AB68" s="19" t="str">
        <f t="shared" si="2"/>
        <v>No</v>
      </c>
      <c r="AC68" s="19" t="str">
        <f t="shared" si="3"/>
        <v>Yes</v>
      </c>
      <c r="AG68" s="19" t="s">
        <v>214</v>
      </c>
      <c r="AH68" s="19">
        <v>38.95</v>
      </c>
      <c r="AI68" s="19" t="str">
        <f t="shared" si="6"/>
        <v>Obesity</v>
      </c>
      <c r="AP68" s="19" t="s">
        <v>214</v>
      </c>
      <c r="AQ68" s="19">
        <v>11.95</v>
      </c>
      <c r="AR68" s="19" t="str">
        <f t="shared" si="5"/>
        <v>Diabetes</v>
      </c>
    </row>
    <row r="69" spans="1:44">
      <c r="A69" s="19" t="s">
        <v>265</v>
      </c>
      <c r="B69" s="19">
        <v>45.54</v>
      </c>
      <c r="C69" s="19">
        <v>5.4</v>
      </c>
      <c r="D69" s="19" t="s">
        <v>8324</v>
      </c>
      <c r="E69" s="19" t="s">
        <v>8336</v>
      </c>
      <c r="F69" s="19" t="s">
        <v>8375</v>
      </c>
      <c r="G69" s="19">
        <v>1</v>
      </c>
      <c r="H69" s="19">
        <v>1</v>
      </c>
      <c r="I69" s="19" t="s">
        <v>8324</v>
      </c>
      <c r="J69" s="19" t="s">
        <v>8324</v>
      </c>
      <c r="K69" s="19" t="str">
        <f t="shared" si="7"/>
        <v>Obesity</v>
      </c>
      <c r="L69" s="19" t="str">
        <f t="shared" si="8"/>
        <v>Normal</v>
      </c>
      <c r="P69" s="19">
        <v>2</v>
      </c>
      <c r="Q69" s="19">
        <v>2</v>
      </c>
      <c r="Y69" s="32" t="s">
        <v>241</v>
      </c>
      <c r="Z69" s="19" t="s">
        <v>8324</v>
      </c>
      <c r="AA69" t="s">
        <v>8324</v>
      </c>
      <c r="AB69" s="19" t="str">
        <f t="shared" si="2"/>
        <v>Yes</v>
      </c>
      <c r="AC69" s="19" t="str">
        <f t="shared" si="3"/>
        <v>Yes</v>
      </c>
      <c r="AG69" s="19" t="s">
        <v>218</v>
      </c>
      <c r="AH69" s="19">
        <v>36.63</v>
      </c>
      <c r="AI69" s="19" t="str">
        <f t="shared" si="6"/>
        <v>Obesity</v>
      </c>
      <c r="AP69" s="19" t="s">
        <v>218</v>
      </c>
      <c r="AQ69" s="19">
        <v>7.72</v>
      </c>
      <c r="AR69" s="19" t="str">
        <f t="shared" si="5"/>
        <v>Diabetes</v>
      </c>
    </row>
    <row r="70" spans="1:44">
      <c r="A70" s="19" t="s">
        <v>268</v>
      </c>
      <c r="B70" s="19">
        <v>35.53</v>
      </c>
      <c r="C70" s="19">
        <v>4.36</v>
      </c>
      <c r="D70" s="19" t="s">
        <v>8324</v>
      </c>
      <c r="E70" s="19" t="s">
        <v>8336</v>
      </c>
      <c r="F70" s="19" t="s">
        <v>8336</v>
      </c>
      <c r="G70" s="19" t="s">
        <v>8355</v>
      </c>
      <c r="H70" s="19">
        <v>0</v>
      </c>
      <c r="I70" s="19" t="s">
        <v>8324</v>
      </c>
      <c r="J70" s="19" t="s">
        <v>8324</v>
      </c>
      <c r="K70" s="19" t="str">
        <f t="shared" si="7"/>
        <v>Obesity</v>
      </c>
      <c r="L70" s="19" t="str">
        <f t="shared" si="8"/>
        <v>Normal</v>
      </c>
      <c r="P70" s="19" t="s">
        <v>8355</v>
      </c>
      <c r="Q70" s="19">
        <v>0</v>
      </c>
      <c r="Y70" s="32" t="s">
        <v>245</v>
      </c>
      <c r="Z70" s="19" t="s">
        <v>8336</v>
      </c>
      <c r="AA70" t="s">
        <v>8324</v>
      </c>
      <c r="AB70" s="19" t="str">
        <f t="shared" si="2"/>
        <v>No</v>
      </c>
      <c r="AC70" s="19" t="str">
        <f t="shared" si="3"/>
        <v>Yes</v>
      </c>
      <c r="AG70" s="19" t="s">
        <v>222</v>
      </c>
      <c r="AH70" s="19">
        <v>34.2</v>
      </c>
      <c r="AI70" s="19" t="str">
        <f t="shared" si="6"/>
        <v>Obesity</v>
      </c>
      <c r="AP70" s="19" t="s">
        <v>222</v>
      </c>
      <c r="AQ70" s="19">
        <v>5.75</v>
      </c>
      <c r="AR70" s="19" t="str">
        <f t="shared" si="5"/>
        <v>Prediabetes</v>
      </c>
    </row>
    <row r="71" spans="1:44">
      <c r="A71" s="19" t="s">
        <v>272</v>
      </c>
      <c r="B71" s="19">
        <v>30.8</v>
      </c>
      <c r="C71" s="19">
        <v>9.77</v>
      </c>
      <c r="D71" s="19" t="s">
        <v>8336</v>
      </c>
      <c r="E71" s="19" t="s">
        <v>8336</v>
      </c>
      <c r="F71" s="19" t="s">
        <v>8336</v>
      </c>
      <c r="G71" s="19" t="s">
        <v>8355</v>
      </c>
      <c r="H71" s="19">
        <v>0</v>
      </c>
      <c r="I71" s="19" t="s">
        <v>8324</v>
      </c>
      <c r="J71" s="19" t="s">
        <v>8324</v>
      </c>
      <c r="K71" s="19" t="str">
        <f t="shared" si="7"/>
        <v>Obesity</v>
      </c>
      <c r="L71" s="19" t="str">
        <f t="shared" si="8"/>
        <v>Diabetes</v>
      </c>
      <c r="P71" s="19" t="s">
        <v>8355</v>
      </c>
      <c r="Q71" s="19">
        <v>0</v>
      </c>
      <c r="Y71" s="32" t="s">
        <v>249</v>
      </c>
      <c r="Z71" s="19" t="s">
        <v>8324</v>
      </c>
      <c r="AA71" t="s">
        <v>8324</v>
      </c>
      <c r="AB71" s="19" t="str">
        <f t="shared" si="2"/>
        <v>Yes</v>
      </c>
      <c r="AC71" s="19" t="str">
        <f t="shared" si="3"/>
        <v>Yes</v>
      </c>
      <c r="AG71" s="19" t="s">
        <v>225</v>
      </c>
      <c r="AH71" s="19">
        <v>50.63</v>
      </c>
      <c r="AI71" s="19" t="str">
        <f t="shared" si="6"/>
        <v>Obesity</v>
      </c>
      <c r="AP71" s="19" t="s">
        <v>225</v>
      </c>
      <c r="AQ71" s="19">
        <v>11.89</v>
      </c>
      <c r="AR71" s="19" t="str">
        <f t="shared" si="5"/>
        <v>Diabetes</v>
      </c>
    </row>
    <row r="72" spans="1:44">
      <c r="A72" s="19" t="s">
        <v>276</v>
      </c>
      <c r="B72" s="19">
        <v>38.39</v>
      </c>
      <c r="C72" s="19">
        <v>4.25</v>
      </c>
      <c r="D72" s="19" t="s">
        <v>8336</v>
      </c>
      <c r="E72" s="19" t="s">
        <v>8336</v>
      </c>
      <c r="F72" s="19" t="s">
        <v>8336</v>
      </c>
      <c r="G72" s="19">
        <v>1</v>
      </c>
      <c r="H72" s="19">
        <v>1</v>
      </c>
      <c r="I72" s="19" t="s">
        <v>8324</v>
      </c>
      <c r="J72" s="19" t="s">
        <v>8324</v>
      </c>
      <c r="K72" s="19" t="str">
        <f t="shared" si="7"/>
        <v>Obesity</v>
      </c>
      <c r="L72" s="19" t="str">
        <f t="shared" si="8"/>
        <v>Normal</v>
      </c>
      <c r="P72" s="19" t="s">
        <v>8355</v>
      </c>
      <c r="Q72" s="19">
        <v>0</v>
      </c>
      <c r="Y72" s="32" t="s">
        <v>253</v>
      </c>
      <c r="Z72" s="19" t="s">
        <v>8324</v>
      </c>
      <c r="AA72" t="s">
        <v>8324</v>
      </c>
      <c r="AB72" s="19" t="str">
        <f t="shared" si="2"/>
        <v>Yes</v>
      </c>
      <c r="AC72" s="19" t="str">
        <f t="shared" si="3"/>
        <v>Yes</v>
      </c>
      <c r="AG72" s="19" t="s">
        <v>229</v>
      </c>
      <c r="AH72" s="19">
        <v>36.48</v>
      </c>
      <c r="AI72" s="19" t="str">
        <f t="shared" si="6"/>
        <v>Obesity</v>
      </c>
      <c r="AP72" s="19" t="s">
        <v>229</v>
      </c>
      <c r="AQ72" s="19">
        <v>6.2</v>
      </c>
      <c r="AR72" s="19" t="str">
        <f t="shared" si="5"/>
        <v>Prediabetes</v>
      </c>
    </row>
    <row r="73" spans="1:44">
      <c r="A73" s="19" t="s">
        <v>280</v>
      </c>
      <c r="B73" s="19">
        <v>32.3</v>
      </c>
      <c r="C73" s="19">
        <v>4.76</v>
      </c>
      <c r="D73" s="19" t="s">
        <v>8336</v>
      </c>
      <c r="E73" s="19" t="s">
        <v>8336</v>
      </c>
      <c r="F73" s="19" t="s">
        <v>8336</v>
      </c>
      <c r="G73" s="19">
        <v>2</v>
      </c>
      <c r="H73" s="19">
        <v>2</v>
      </c>
      <c r="I73" s="19" t="s">
        <v>8324</v>
      </c>
      <c r="J73" s="19" t="s">
        <v>8324</v>
      </c>
      <c r="K73" s="19" t="str">
        <f t="shared" si="7"/>
        <v>Obesity</v>
      </c>
      <c r="L73" s="19" t="str">
        <f t="shared" si="8"/>
        <v>Normal</v>
      </c>
      <c r="P73" s="19">
        <v>1</v>
      </c>
      <c r="Q73" s="19">
        <v>1</v>
      </c>
      <c r="Y73" s="32" t="s">
        <v>257</v>
      </c>
      <c r="Z73" s="19" t="s">
        <v>8336</v>
      </c>
      <c r="AA73" t="s">
        <v>8324</v>
      </c>
      <c r="AB73" s="19" t="str">
        <f t="shared" ref="AB73:AB136" si="9">PROPER(Z73)</f>
        <v>No</v>
      </c>
      <c r="AC73" s="19" t="str">
        <f t="shared" ref="AC73:AC136" si="10">PROPER(AA73)</f>
        <v>Yes</v>
      </c>
      <c r="AG73" s="19" t="s">
        <v>233</v>
      </c>
      <c r="AH73" s="19">
        <v>54.82</v>
      </c>
      <c r="AI73" s="19" t="str">
        <f t="shared" si="6"/>
        <v>Obesity</v>
      </c>
      <c r="AP73" s="19" t="s">
        <v>233</v>
      </c>
      <c r="AQ73" s="19">
        <v>10.61</v>
      </c>
      <c r="AR73" s="19" t="str">
        <f t="shared" si="5"/>
        <v>Diabetes</v>
      </c>
    </row>
    <row r="74" spans="1:44">
      <c r="A74" s="19" t="s">
        <v>284</v>
      </c>
      <c r="B74" s="19">
        <v>48.8</v>
      </c>
      <c r="C74" s="19">
        <v>6.22</v>
      </c>
      <c r="D74" s="19" t="s">
        <v>8324</v>
      </c>
      <c r="E74" s="19" t="s">
        <v>8336</v>
      </c>
      <c r="F74" s="19" t="s">
        <v>8336</v>
      </c>
      <c r="G74" s="19">
        <v>2</v>
      </c>
      <c r="H74" s="19">
        <v>2</v>
      </c>
      <c r="I74" s="19" t="s">
        <v>8324</v>
      </c>
      <c r="J74" s="19" t="s">
        <v>8324</v>
      </c>
      <c r="K74" s="19" t="str">
        <f t="shared" si="7"/>
        <v>Obesity</v>
      </c>
      <c r="L74" s="19" t="str">
        <f t="shared" si="8"/>
        <v>Prediabetes</v>
      </c>
      <c r="P74" s="19" t="s">
        <v>8355</v>
      </c>
      <c r="Q74" s="19">
        <v>0</v>
      </c>
      <c r="Y74" s="32" t="s">
        <v>261</v>
      </c>
      <c r="Z74" s="19" t="s">
        <v>8336</v>
      </c>
      <c r="AA74" t="s">
        <v>8324</v>
      </c>
      <c r="AB74" s="19" t="str">
        <f t="shared" si="9"/>
        <v>No</v>
      </c>
      <c r="AC74" s="19" t="str">
        <f t="shared" si="10"/>
        <v>Yes</v>
      </c>
      <c r="AG74" s="19" t="s">
        <v>237</v>
      </c>
      <c r="AH74" s="19">
        <v>38.06</v>
      </c>
      <c r="AI74" s="19" t="str">
        <f t="shared" si="6"/>
        <v>Obesity</v>
      </c>
      <c r="AP74" s="19" t="s">
        <v>237</v>
      </c>
      <c r="AQ74" s="19">
        <v>6.04</v>
      </c>
      <c r="AR74" s="19" t="str">
        <f t="shared" si="5"/>
        <v>Prediabetes</v>
      </c>
    </row>
    <row r="75" spans="1:44">
      <c r="A75" s="19" t="s">
        <v>288</v>
      </c>
      <c r="B75" s="19">
        <v>45.5</v>
      </c>
      <c r="C75" s="19">
        <v>7.96</v>
      </c>
      <c r="D75" s="19" t="s">
        <v>8336</v>
      </c>
      <c r="E75" s="19" t="s">
        <v>8336</v>
      </c>
      <c r="F75" s="19" t="s">
        <v>8336</v>
      </c>
      <c r="G75" s="19" t="s">
        <v>8355</v>
      </c>
      <c r="H75" s="19">
        <v>0</v>
      </c>
      <c r="I75" s="19" t="s">
        <v>8324</v>
      </c>
      <c r="J75" s="19" t="s">
        <v>8324</v>
      </c>
      <c r="K75" s="19" t="str">
        <f t="shared" si="7"/>
        <v>Obesity</v>
      </c>
      <c r="L75" s="19" t="str">
        <f t="shared" si="8"/>
        <v>Diabetes</v>
      </c>
      <c r="P75" s="19" t="s">
        <v>8355</v>
      </c>
      <c r="Q75" s="19">
        <v>0</v>
      </c>
      <c r="Y75" s="32" t="s">
        <v>265</v>
      </c>
      <c r="Z75" s="19" t="s">
        <v>8324</v>
      </c>
      <c r="AA75" t="s">
        <v>8324</v>
      </c>
      <c r="AB75" s="19" t="str">
        <f t="shared" si="9"/>
        <v>Yes</v>
      </c>
      <c r="AC75" s="19" t="str">
        <f t="shared" si="10"/>
        <v>Yes</v>
      </c>
      <c r="AG75" s="19" t="s">
        <v>241</v>
      </c>
      <c r="AH75" s="19">
        <v>51.48</v>
      </c>
      <c r="AI75" s="19" t="str">
        <f t="shared" si="6"/>
        <v>Obesity</v>
      </c>
      <c r="AP75" s="19" t="s">
        <v>241</v>
      </c>
      <c r="AQ75" s="19">
        <v>9.33</v>
      </c>
      <c r="AR75" s="19" t="str">
        <f t="shared" si="5"/>
        <v>Diabetes</v>
      </c>
    </row>
    <row r="76" spans="1:44">
      <c r="A76" s="19" t="s">
        <v>292</v>
      </c>
      <c r="B76" s="19">
        <v>53.61</v>
      </c>
      <c r="C76" s="19">
        <v>10.92</v>
      </c>
      <c r="D76" s="19" t="s">
        <v>8324</v>
      </c>
      <c r="E76" s="19" t="s">
        <v>8336</v>
      </c>
      <c r="F76" s="19" t="s">
        <v>8336</v>
      </c>
      <c r="G76" s="19">
        <v>1</v>
      </c>
      <c r="H76" s="19">
        <v>1</v>
      </c>
      <c r="I76" s="19" t="s">
        <v>8324</v>
      </c>
      <c r="J76" s="19" t="s">
        <v>8324</v>
      </c>
      <c r="K76" s="19" t="str">
        <f t="shared" si="7"/>
        <v>Obesity</v>
      </c>
      <c r="L76" s="19" t="str">
        <f t="shared" si="8"/>
        <v>Diabetes</v>
      </c>
      <c r="P76" s="19" t="s">
        <v>8355</v>
      </c>
      <c r="Q76" s="19">
        <v>0</v>
      </c>
      <c r="Y76" s="32" t="s">
        <v>268</v>
      </c>
      <c r="Z76" s="19" t="s">
        <v>8324</v>
      </c>
      <c r="AA76" t="s">
        <v>8324</v>
      </c>
      <c r="AB76" s="19" t="str">
        <f t="shared" si="9"/>
        <v>Yes</v>
      </c>
      <c r="AC76" s="19" t="str">
        <f t="shared" si="10"/>
        <v>Yes</v>
      </c>
      <c r="AG76" s="19" t="s">
        <v>245</v>
      </c>
      <c r="AH76" s="19">
        <v>52.06</v>
      </c>
      <c r="AI76" s="19" t="str">
        <f t="shared" si="6"/>
        <v>Obesity</v>
      </c>
      <c r="AP76" s="19" t="s">
        <v>245</v>
      </c>
      <c r="AQ76" s="19">
        <v>11.47</v>
      </c>
      <c r="AR76" s="19" t="str">
        <f t="shared" si="5"/>
        <v>Diabetes</v>
      </c>
    </row>
    <row r="77" spans="1:44">
      <c r="A77" s="19" t="s">
        <v>296</v>
      </c>
      <c r="B77" s="19">
        <v>36.19</v>
      </c>
      <c r="C77" s="19">
        <v>11.51</v>
      </c>
      <c r="D77" s="19" t="s">
        <v>8324</v>
      </c>
      <c r="E77" s="19" t="s">
        <v>8336</v>
      </c>
      <c r="F77" s="19" t="s">
        <v>8336</v>
      </c>
      <c r="G77" s="19">
        <v>1</v>
      </c>
      <c r="H77" s="19">
        <v>1</v>
      </c>
      <c r="I77" s="19" t="s">
        <v>8324</v>
      </c>
      <c r="J77" s="19" t="s">
        <v>8324</v>
      </c>
      <c r="K77" s="19" t="str">
        <f t="shared" si="7"/>
        <v>Obesity</v>
      </c>
      <c r="L77" s="19" t="str">
        <f t="shared" si="8"/>
        <v>Diabetes</v>
      </c>
      <c r="P77" s="19">
        <v>1</v>
      </c>
      <c r="Q77" s="19">
        <v>1</v>
      </c>
      <c r="Y77" s="32" t="s">
        <v>272</v>
      </c>
      <c r="Z77" s="19" t="s">
        <v>8336</v>
      </c>
      <c r="AA77" t="s">
        <v>8324</v>
      </c>
      <c r="AB77" s="19" t="str">
        <f t="shared" si="9"/>
        <v>No</v>
      </c>
      <c r="AC77" s="19" t="str">
        <f t="shared" si="10"/>
        <v>Yes</v>
      </c>
      <c r="AG77" s="19" t="s">
        <v>249</v>
      </c>
      <c r="AH77" s="19">
        <v>30.685</v>
      </c>
      <c r="AI77" s="19" t="str">
        <f t="shared" si="6"/>
        <v>Obesity</v>
      </c>
      <c r="AP77" s="19" t="s">
        <v>249</v>
      </c>
      <c r="AQ77" s="19">
        <v>7.02</v>
      </c>
      <c r="AR77" s="19" t="str">
        <f t="shared" si="5"/>
        <v>Diabetes</v>
      </c>
    </row>
    <row r="78" spans="1:44">
      <c r="A78" s="19" t="s">
        <v>300</v>
      </c>
      <c r="B78" s="19">
        <v>34.6</v>
      </c>
      <c r="C78" s="19">
        <v>5.99</v>
      </c>
      <c r="D78" s="19" t="s">
        <v>8324</v>
      </c>
      <c r="E78" s="19" t="s">
        <v>8336</v>
      </c>
      <c r="F78" s="19" t="s">
        <v>8336</v>
      </c>
      <c r="G78" s="19" t="s">
        <v>8355</v>
      </c>
      <c r="H78" s="19">
        <v>0</v>
      </c>
      <c r="I78" s="19" t="s">
        <v>8324</v>
      </c>
      <c r="J78" s="19" t="s">
        <v>8324</v>
      </c>
      <c r="K78" s="19" t="str">
        <f t="shared" si="7"/>
        <v>Obesity</v>
      </c>
      <c r="L78" s="19" t="str">
        <f t="shared" si="8"/>
        <v>Prediabetes</v>
      </c>
      <c r="P78" s="19">
        <v>2</v>
      </c>
      <c r="Q78" s="19">
        <v>2</v>
      </c>
      <c r="Y78" s="32" t="s">
        <v>276</v>
      </c>
      <c r="Z78" s="19" t="s">
        <v>8336</v>
      </c>
      <c r="AA78" t="s">
        <v>8324</v>
      </c>
      <c r="AB78" s="19" t="str">
        <f t="shared" si="9"/>
        <v>No</v>
      </c>
      <c r="AC78" s="19" t="str">
        <f t="shared" si="10"/>
        <v>Yes</v>
      </c>
      <c r="AG78" s="19" t="s">
        <v>253</v>
      </c>
      <c r="AH78" s="19">
        <v>36.08</v>
      </c>
      <c r="AI78" s="19" t="str">
        <f t="shared" si="6"/>
        <v>Obesity</v>
      </c>
      <c r="AP78" s="19" t="s">
        <v>253</v>
      </c>
      <c r="AQ78" s="19">
        <v>8.8</v>
      </c>
      <c r="AR78" s="19" t="str">
        <f t="shared" si="5"/>
        <v>Diabetes</v>
      </c>
    </row>
    <row r="79" spans="1:44">
      <c r="A79" s="19" t="s">
        <v>304</v>
      </c>
      <c r="B79" s="19">
        <v>54.12</v>
      </c>
      <c r="C79" s="19">
        <v>11.57</v>
      </c>
      <c r="D79" s="19" t="s">
        <v>8336</v>
      </c>
      <c r="E79" s="19" t="s">
        <v>8336</v>
      </c>
      <c r="F79" s="19" t="s">
        <v>8336</v>
      </c>
      <c r="G79" s="19" t="s">
        <v>8355</v>
      </c>
      <c r="H79" s="19">
        <v>0</v>
      </c>
      <c r="I79" s="19" t="s">
        <v>8324</v>
      </c>
      <c r="J79" s="19" t="s">
        <v>8324</v>
      </c>
      <c r="K79" s="19" t="str">
        <f t="shared" si="7"/>
        <v>Obesity</v>
      </c>
      <c r="L79" s="19" t="str">
        <f t="shared" si="8"/>
        <v>Diabetes</v>
      </c>
      <c r="P79" s="19">
        <v>1</v>
      </c>
      <c r="Q79" s="19">
        <v>1</v>
      </c>
      <c r="Y79" s="32" t="s">
        <v>280</v>
      </c>
      <c r="Z79" s="19" t="s">
        <v>8336</v>
      </c>
      <c r="AA79" t="s">
        <v>8324</v>
      </c>
      <c r="AB79" s="19" t="str">
        <f t="shared" si="9"/>
        <v>No</v>
      </c>
      <c r="AC79" s="19" t="str">
        <f t="shared" si="10"/>
        <v>Yes</v>
      </c>
      <c r="AG79" s="19" t="s">
        <v>257</v>
      </c>
      <c r="AH79" s="19">
        <v>54.99</v>
      </c>
      <c r="AI79" s="19" t="str">
        <f t="shared" ref="AI79:AI142" si="11">IF(AH79&lt;18.5,"Under Weight",IF(AH79&lt;=24.9,"Normal Weight",IF(AH79&lt;=29.9,"Over Weight","Obesity")))</f>
        <v>Obesity</v>
      </c>
      <c r="AP79" s="19" t="s">
        <v>257</v>
      </c>
      <c r="AQ79" s="19">
        <v>8.68</v>
      </c>
      <c r="AR79" s="19" t="str">
        <f t="shared" ref="AR79:AR142" si="12">IF(AQ79&lt;5.7,"Normal",IF(AQ79&lt;=6.5,"Prediabetes","Diabetes"))</f>
        <v>Diabetes</v>
      </c>
    </row>
    <row r="80" spans="1:44">
      <c r="A80" s="19" t="s">
        <v>308</v>
      </c>
      <c r="B80" s="19">
        <v>48.82</v>
      </c>
      <c r="C80" s="19">
        <v>6.67</v>
      </c>
      <c r="D80" s="19" t="s">
        <v>8324</v>
      </c>
      <c r="E80" s="19" t="s">
        <v>8336</v>
      </c>
      <c r="F80" s="19" t="s">
        <v>8336</v>
      </c>
      <c r="G80" s="19" t="s">
        <v>8355</v>
      </c>
      <c r="H80" s="19">
        <v>0</v>
      </c>
      <c r="I80" s="19" t="s">
        <v>8324</v>
      </c>
      <c r="J80" s="19" t="s">
        <v>8324</v>
      </c>
      <c r="K80" s="19" t="str">
        <f t="shared" si="7"/>
        <v>Obesity</v>
      </c>
      <c r="L80" s="19" t="str">
        <f t="shared" si="8"/>
        <v>Diabetes</v>
      </c>
      <c r="P80" s="19">
        <v>1</v>
      </c>
      <c r="Q80" s="19">
        <v>1</v>
      </c>
      <c r="Y80" s="32" t="s">
        <v>284</v>
      </c>
      <c r="Z80" s="19" t="s">
        <v>8324</v>
      </c>
      <c r="AA80" t="s">
        <v>8324</v>
      </c>
      <c r="AB80" s="19" t="str">
        <f t="shared" si="9"/>
        <v>Yes</v>
      </c>
      <c r="AC80" s="19" t="str">
        <f t="shared" si="10"/>
        <v>Yes</v>
      </c>
      <c r="AG80" s="19" t="s">
        <v>261</v>
      </c>
      <c r="AH80" s="19">
        <v>35.97</v>
      </c>
      <c r="AI80" s="19" t="str">
        <f t="shared" si="11"/>
        <v>Obesity</v>
      </c>
      <c r="AP80" s="19" t="s">
        <v>261</v>
      </c>
      <c r="AQ80" s="19">
        <v>6.12</v>
      </c>
      <c r="AR80" s="19" t="str">
        <f t="shared" si="12"/>
        <v>Prediabetes</v>
      </c>
    </row>
    <row r="81" spans="1:44">
      <c r="A81" s="19" t="s">
        <v>312</v>
      </c>
      <c r="B81" s="19">
        <v>51.01</v>
      </c>
      <c r="C81" s="19">
        <v>9.2</v>
      </c>
      <c r="D81" s="19" t="s">
        <v>8336</v>
      </c>
      <c r="E81" s="19" t="s">
        <v>8336</v>
      </c>
      <c r="F81" s="19" t="s">
        <v>8336</v>
      </c>
      <c r="G81" s="19" t="s">
        <v>8355</v>
      </c>
      <c r="H81" s="19">
        <v>0</v>
      </c>
      <c r="I81" s="19" t="s">
        <v>8324</v>
      </c>
      <c r="J81" s="19" t="s">
        <v>8324</v>
      </c>
      <c r="K81" s="19" t="str">
        <f t="shared" si="7"/>
        <v>Obesity</v>
      </c>
      <c r="L81" s="19" t="str">
        <f t="shared" si="8"/>
        <v>Diabetes</v>
      </c>
      <c r="P81" s="19" t="s">
        <v>8355</v>
      </c>
      <c r="Q81" s="19">
        <v>0</v>
      </c>
      <c r="Y81" s="32" t="s">
        <v>288</v>
      </c>
      <c r="Z81" s="19" t="s">
        <v>8336</v>
      </c>
      <c r="AA81" t="s">
        <v>8324</v>
      </c>
      <c r="AB81" s="19" t="str">
        <f t="shared" si="9"/>
        <v>No</v>
      </c>
      <c r="AC81" s="19" t="str">
        <f t="shared" si="10"/>
        <v>Yes</v>
      </c>
      <c r="AG81" s="19" t="s">
        <v>265</v>
      </c>
      <c r="AH81" s="19">
        <v>45.54</v>
      </c>
      <c r="AI81" s="19" t="str">
        <f t="shared" si="11"/>
        <v>Obesity</v>
      </c>
      <c r="AP81" s="19" t="s">
        <v>265</v>
      </c>
      <c r="AQ81" s="19">
        <v>5.4</v>
      </c>
      <c r="AR81" s="19" t="str">
        <f t="shared" si="12"/>
        <v>Normal</v>
      </c>
    </row>
    <row r="82" spans="1:44">
      <c r="A82" s="19" t="s">
        <v>316</v>
      </c>
      <c r="B82" s="19">
        <v>45.65</v>
      </c>
      <c r="C82" s="19">
        <v>5.11</v>
      </c>
      <c r="D82" s="19" t="s">
        <v>8324</v>
      </c>
      <c r="E82" s="19" t="s">
        <v>8336</v>
      </c>
      <c r="F82" s="19" t="s">
        <v>8336</v>
      </c>
      <c r="G82" s="19">
        <v>1</v>
      </c>
      <c r="H82" s="19">
        <v>1</v>
      </c>
      <c r="I82" s="19" t="s">
        <v>8324</v>
      </c>
      <c r="J82" s="19" t="s">
        <v>8324</v>
      </c>
      <c r="K82" s="19" t="str">
        <f t="shared" si="7"/>
        <v>Obesity</v>
      </c>
      <c r="L82" s="19" t="str">
        <f t="shared" si="8"/>
        <v>Normal</v>
      </c>
      <c r="P82" s="19" t="s">
        <v>8355</v>
      </c>
      <c r="Q82" s="19">
        <v>0</v>
      </c>
      <c r="Y82" s="32" t="s">
        <v>292</v>
      </c>
      <c r="Z82" s="19" t="s">
        <v>8324</v>
      </c>
      <c r="AA82" t="s">
        <v>8324</v>
      </c>
      <c r="AB82" s="19" t="str">
        <f t="shared" si="9"/>
        <v>Yes</v>
      </c>
      <c r="AC82" s="19" t="str">
        <f t="shared" si="10"/>
        <v>Yes</v>
      </c>
      <c r="AG82" s="19" t="s">
        <v>268</v>
      </c>
      <c r="AH82" s="19">
        <v>35.53</v>
      </c>
      <c r="AI82" s="19" t="str">
        <f t="shared" si="11"/>
        <v>Obesity</v>
      </c>
      <c r="AP82" s="19" t="s">
        <v>268</v>
      </c>
      <c r="AQ82" s="19">
        <v>4.36</v>
      </c>
      <c r="AR82" s="19" t="str">
        <f t="shared" si="12"/>
        <v>Normal</v>
      </c>
    </row>
    <row r="83" spans="1:44">
      <c r="A83" s="19" t="s">
        <v>320</v>
      </c>
      <c r="B83" s="19">
        <v>52.9</v>
      </c>
      <c r="C83" s="19">
        <v>5.34</v>
      </c>
      <c r="D83" s="19" t="s">
        <v>8336</v>
      </c>
      <c r="E83" s="19" t="s">
        <v>8336</v>
      </c>
      <c r="F83" s="19" t="s">
        <v>8336</v>
      </c>
      <c r="G83" s="19" t="s">
        <v>8355</v>
      </c>
      <c r="H83" s="19">
        <v>0</v>
      </c>
      <c r="I83" s="19" t="s">
        <v>8324</v>
      </c>
      <c r="J83" s="19" t="s">
        <v>8324</v>
      </c>
      <c r="K83" s="19" t="str">
        <f t="shared" si="7"/>
        <v>Obesity</v>
      </c>
      <c r="L83" s="19" t="str">
        <f t="shared" si="8"/>
        <v>Normal</v>
      </c>
      <c r="P83" s="19">
        <v>1</v>
      </c>
      <c r="Q83" s="19">
        <v>1</v>
      </c>
      <c r="Y83" s="32" t="s">
        <v>296</v>
      </c>
      <c r="Z83" s="19" t="s">
        <v>8324</v>
      </c>
      <c r="AA83" t="s">
        <v>8324</v>
      </c>
      <c r="AB83" s="19" t="str">
        <f t="shared" si="9"/>
        <v>Yes</v>
      </c>
      <c r="AC83" s="19" t="str">
        <f t="shared" si="10"/>
        <v>Yes</v>
      </c>
      <c r="AG83" s="19" t="s">
        <v>272</v>
      </c>
      <c r="AH83" s="19">
        <v>30.8</v>
      </c>
      <c r="AI83" s="19" t="str">
        <f t="shared" si="11"/>
        <v>Obesity</v>
      </c>
      <c r="AP83" s="19" t="s">
        <v>272</v>
      </c>
      <c r="AQ83" s="19">
        <v>9.77</v>
      </c>
      <c r="AR83" s="19" t="str">
        <f t="shared" si="12"/>
        <v>Diabetes</v>
      </c>
    </row>
    <row r="84" spans="1:44">
      <c r="A84" s="19" t="s">
        <v>324</v>
      </c>
      <c r="B84" s="19">
        <v>45.41</v>
      </c>
      <c r="C84" s="19">
        <v>4.03</v>
      </c>
      <c r="D84" s="19" t="s">
        <v>8324</v>
      </c>
      <c r="E84" s="19" t="s">
        <v>8336</v>
      </c>
      <c r="F84" s="19" t="s">
        <v>8336</v>
      </c>
      <c r="G84" s="19">
        <v>1</v>
      </c>
      <c r="H84" s="19">
        <v>1</v>
      </c>
      <c r="I84" s="19" t="s">
        <v>8324</v>
      </c>
      <c r="J84" s="19" t="s">
        <v>8324</v>
      </c>
      <c r="K84" s="19" t="str">
        <f t="shared" si="7"/>
        <v>Obesity</v>
      </c>
      <c r="L84" s="19" t="str">
        <f t="shared" si="8"/>
        <v>Normal</v>
      </c>
      <c r="P84" s="19">
        <v>2</v>
      </c>
      <c r="Q84" s="19">
        <v>2</v>
      </c>
      <c r="Y84" s="32" t="s">
        <v>300</v>
      </c>
      <c r="Z84" s="19" t="s">
        <v>8324</v>
      </c>
      <c r="AA84" t="s">
        <v>8324</v>
      </c>
      <c r="AB84" s="19" t="str">
        <f t="shared" si="9"/>
        <v>Yes</v>
      </c>
      <c r="AC84" s="19" t="str">
        <f t="shared" si="10"/>
        <v>Yes</v>
      </c>
      <c r="AG84" s="19" t="s">
        <v>276</v>
      </c>
      <c r="AH84" s="19">
        <v>38.39</v>
      </c>
      <c r="AI84" s="19" t="str">
        <f t="shared" si="11"/>
        <v>Obesity</v>
      </c>
      <c r="AP84" s="19" t="s">
        <v>276</v>
      </c>
      <c r="AQ84" s="19">
        <v>4.25</v>
      </c>
      <c r="AR84" s="19" t="str">
        <f t="shared" si="12"/>
        <v>Normal</v>
      </c>
    </row>
    <row r="85" spans="1:44">
      <c r="A85" s="19" t="s">
        <v>328</v>
      </c>
      <c r="B85" s="19">
        <v>49.41</v>
      </c>
      <c r="C85" s="19">
        <v>4.23</v>
      </c>
      <c r="D85" s="19" t="s">
        <v>8324</v>
      </c>
      <c r="E85" s="19" t="s">
        <v>8336</v>
      </c>
      <c r="F85" s="19" t="s">
        <v>8375</v>
      </c>
      <c r="G85" s="19">
        <v>1</v>
      </c>
      <c r="H85" s="19">
        <v>1</v>
      </c>
      <c r="I85" s="19" t="s">
        <v>8324</v>
      </c>
      <c r="J85" s="19" t="s">
        <v>8324</v>
      </c>
      <c r="K85" s="19" t="str">
        <f t="shared" si="7"/>
        <v>Obesity</v>
      </c>
      <c r="L85" s="19" t="str">
        <f t="shared" si="8"/>
        <v>Normal</v>
      </c>
      <c r="P85" s="19">
        <v>2</v>
      </c>
      <c r="Q85" s="19">
        <v>2</v>
      </c>
      <c r="Y85" s="32" t="s">
        <v>304</v>
      </c>
      <c r="Z85" s="19" t="s">
        <v>8336</v>
      </c>
      <c r="AA85" t="s">
        <v>8324</v>
      </c>
      <c r="AB85" s="19" t="str">
        <f t="shared" si="9"/>
        <v>No</v>
      </c>
      <c r="AC85" s="19" t="str">
        <f t="shared" si="10"/>
        <v>Yes</v>
      </c>
      <c r="AG85" s="19" t="s">
        <v>280</v>
      </c>
      <c r="AH85" s="19">
        <v>32.3</v>
      </c>
      <c r="AI85" s="19" t="str">
        <f t="shared" si="11"/>
        <v>Obesity</v>
      </c>
      <c r="AP85" s="19" t="s">
        <v>280</v>
      </c>
      <c r="AQ85" s="19">
        <v>4.76</v>
      </c>
      <c r="AR85" s="19" t="str">
        <f t="shared" si="12"/>
        <v>Normal</v>
      </c>
    </row>
    <row r="86" spans="1:44">
      <c r="A86" s="19" t="s">
        <v>332</v>
      </c>
      <c r="B86" s="19">
        <v>31.825</v>
      </c>
      <c r="C86" s="19">
        <v>4.06</v>
      </c>
      <c r="D86" s="19" t="s">
        <v>8336</v>
      </c>
      <c r="E86" s="19" t="s">
        <v>8336</v>
      </c>
      <c r="F86" s="19" t="s">
        <v>8336</v>
      </c>
      <c r="G86" s="19">
        <v>2</v>
      </c>
      <c r="H86" s="19">
        <v>2</v>
      </c>
      <c r="I86" s="19" t="s">
        <v>8324</v>
      </c>
      <c r="J86" s="19" t="s">
        <v>8324</v>
      </c>
      <c r="K86" s="19" t="str">
        <f t="shared" si="7"/>
        <v>Obesity</v>
      </c>
      <c r="L86" s="19" t="str">
        <f t="shared" si="8"/>
        <v>Normal</v>
      </c>
      <c r="P86" s="19" t="s">
        <v>8355</v>
      </c>
      <c r="Q86" s="19">
        <v>0</v>
      </c>
      <c r="Y86" s="32" t="s">
        <v>308</v>
      </c>
      <c r="Z86" s="19" t="s">
        <v>8324</v>
      </c>
      <c r="AA86" t="s">
        <v>8324</v>
      </c>
      <c r="AB86" s="19" t="str">
        <f t="shared" si="9"/>
        <v>Yes</v>
      </c>
      <c r="AC86" s="19" t="str">
        <f t="shared" si="10"/>
        <v>Yes</v>
      </c>
      <c r="AG86" s="19" t="s">
        <v>284</v>
      </c>
      <c r="AH86" s="19">
        <v>48.8</v>
      </c>
      <c r="AI86" s="19" t="str">
        <f t="shared" si="11"/>
        <v>Obesity</v>
      </c>
      <c r="AP86" s="19" t="s">
        <v>284</v>
      </c>
      <c r="AQ86" s="19">
        <v>6.22</v>
      </c>
      <c r="AR86" s="19" t="str">
        <f t="shared" si="12"/>
        <v>Prediabetes</v>
      </c>
    </row>
    <row r="87" spans="1:44">
      <c r="A87" s="19" t="s">
        <v>336</v>
      </c>
      <c r="B87" s="19">
        <v>51.28</v>
      </c>
      <c r="C87" s="19">
        <v>4.68</v>
      </c>
      <c r="D87" s="19" t="s">
        <v>8336</v>
      </c>
      <c r="E87" s="19" t="s">
        <v>8336</v>
      </c>
      <c r="F87" s="19" t="s">
        <v>8336</v>
      </c>
      <c r="G87" s="19">
        <v>2</v>
      </c>
      <c r="H87" s="19">
        <v>2</v>
      </c>
      <c r="I87" s="19" t="s">
        <v>8324</v>
      </c>
      <c r="J87" s="19" t="s">
        <v>8324</v>
      </c>
      <c r="K87" s="19" t="str">
        <f t="shared" si="7"/>
        <v>Obesity</v>
      </c>
      <c r="L87" s="19" t="str">
        <f t="shared" si="8"/>
        <v>Normal</v>
      </c>
      <c r="P87" s="19">
        <v>1</v>
      </c>
      <c r="Q87" s="19">
        <v>1</v>
      </c>
      <c r="Y87" s="32" t="s">
        <v>312</v>
      </c>
      <c r="Z87" s="19" t="s">
        <v>8336</v>
      </c>
      <c r="AA87" t="s">
        <v>8324</v>
      </c>
      <c r="AB87" s="19" t="str">
        <f t="shared" si="9"/>
        <v>No</v>
      </c>
      <c r="AC87" s="19" t="str">
        <f t="shared" si="10"/>
        <v>Yes</v>
      </c>
      <c r="AG87" s="19" t="s">
        <v>288</v>
      </c>
      <c r="AH87" s="19">
        <v>45.5</v>
      </c>
      <c r="AI87" s="19" t="str">
        <f t="shared" si="11"/>
        <v>Obesity</v>
      </c>
      <c r="AP87" s="19" t="s">
        <v>288</v>
      </c>
      <c r="AQ87" s="19">
        <v>7.96</v>
      </c>
      <c r="AR87" s="19" t="str">
        <f t="shared" si="12"/>
        <v>Diabetes</v>
      </c>
    </row>
    <row r="88" spans="1:44">
      <c r="A88" s="19" t="s">
        <v>340</v>
      </c>
      <c r="B88" s="19">
        <v>34.96</v>
      </c>
      <c r="C88" s="19">
        <v>4.34</v>
      </c>
      <c r="D88" s="19" t="s">
        <v>8336</v>
      </c>
      <c r="E88" s="19" t="s">
        <v>8336</v>
      </c>
      <c r="F88" s="19" t="s">
        <v>8375</v>
      </c>
      <c r="G88" s="19">
        <v>1</v>
      </c>
      <c r="H88" s="19">
        <v>1</v>
      </c>
      <c r="I88" s="19" t="s">
        <v>8324</v>
      </c>
      <c r="J88" s="19" t="s">
        <v>8324</v>
      </c>
      <c r="K88" s="19" t="str">
        <f t="shared" si="7"/>
        <v>Obesity</v>
      </c>
      <c r="L88" s="19" t="str">
        <f t="shared" si="8"/>
        <v>Normal</v>
      </c>
      <c r="P88" s="19">
        <v>1</v>
      </c>
      <c r="Q88" s="19">
        <v>1</v>
      </c>
      <c r="Y88" s="32" t="s">
        <v>316</v>
      </c>
      <c r="Z88" s="19" t="s">
        <v>8324</v>
      </c>
      <c r="AA88" t="s">
        <v>8324</v>
      </c>
      <c r="AB88" s="19" t="str">
        <f t="shared" si="9"/>
        <v>Yes</v>
      </c>
      <c r="AC88" s="19" t="str">
        <f t="shared" si="10"/>
        <v>Yes</v>
      </c>
      <c r="AG88" s="19" t="s">
        <v>292</v>
      </c>
      <c r="AH88" s="19">
        <v>53.61</v>
      </c>
      <c r="AI88" s="19" t="str">
        <f t="shared" si="11"/>
        <v>Obesity</v>
      </c>
      <c r="AP88" s="19" t="s">
        <v>292</v>
      </c>
      <c r="AQ88" s="19">
        <v>10.92</v>
      </c>
      <c r="AR88" s="19" t="str">
        <f t="shared" si="12"/>
        <v>Diabetes</v>
      </c>
    </row>
    <row r="89" spans="1:44">
      <c r="A89" s="19" t="s">
        <v>344</v>
      </c>
      <c r="B89" s="19">
        <v>33.11</v>
      </c>
      <c r="C89" s="19">
        <v>10.51</v>
      </c>
      <c r="D89" s="19" t="s">
        <v>8336</v>
      </c>
      <c r="E89" s="19" t="s">
        <v>8336</v>
      </c>
      <c r="F89" s="19" t="s">
        <v>8336</v>
      </c>
      <c r="G89" s="19" t="s">
        <v>8355</v>
      </c>
      <c r="H89" s="19">
        <v>0</v>
      </c>
      <c r="I89" s="19" t="s">
        <v>8324</v>
      </c>
      <c r="J89" s="19" t="s">
        <v>8324</v>
      </c>
      <c r="K89" s="19" t="str">
        <f t="shared" si="7"/>
        <v>Obesity</v>
      </c>
      <c r="L89" s="19" t="str">
        <f t="shared" si="8"/>
        <v>Diabetes</v>
      </c>
      <c r="P89" s="19" t="s">
        <v>8355</v>
      </c>
      <c r="Q89" s="19">
        <v>0</v>
      </c>
      <c r="Y89" s="32" t="s">
        <v>320</v>
      </c>
      <c r="Z89" s="19" t="s">
        <v>8336</v>
      </c>
      <c r="AA89" t="s">
        <v>8324</v>
      </c>
      <c r="AB89" s="19" t="str">
        <f t="shared" si="9"/>
        <v>No</v>
      </c>
      <c r="AC89" s="19" t="str">
        <f t="shared" si="10"/>
        <v>Yes</v>
      </c>
      <c r="AG89" s="19" t="s">
        <v>296</v>
      </c>
      <c r="AH89" s="19">
        <v>36.19</v>
      </c>
      <c r="AI89" s="19" t="str">
        <f t="shared" si="11"/>
        <v>Obesity</v>
      </c>
      <c r="AP89" s="19" t="s">
        <v>296</v>
      </c>
      <c r="AQ89" s="19">
        <v>11.51</v>
      </c>
      <c r="AR89" s="19" t="str">
        <f t="shared" si="12"/>
        <v>Diabetes</v>
      </c>
    </row>
    <row r="90" spans="1:44">
      <c r="A90" s="19" t="s">
        <v>348</v>
      </c>
      <c r="B90" s="19">
        <v>54.74</v>
      </c>
      <c r="C90" s="19">
        <v>5.84</v>
      </c>
      <c r="D90" s="19" t="s">
        <v>8324</v>
      </c>
      <c r="E90" s="19" t="s">
        <v>8336</v>
      </c>
      <c r="F90" s="19" t="s">
        <v>8375</v>
      </c>
      <c r="G90" s="19">
        <v>1</v>
      </c>
      <c r="H90" s="19">
        <v>1</v>
      </c>
      <c r="I90" s="19" t="s">
        <v>8324</v>
      </c>
      <c r="J90" s="19" t="s">
        <v>8324</v>
      </c>
      <c r="K90" s="19" t="str">
        <f t="shared" si="7"/>
        <v>Obesity</v>
      </c>
      <c r="L90" s="19" t="str">
        <f t="shared" si="8"/>
        <v>Prediabetes</v>
      </c>
      <c r="P90" s="19" t="s">
        <v>8355</v>
      </c>
      <c r="Q90" s="19">
        <v>0</v>
      </c>
      <c r="Y90" s="32" t="s">
        <v>324</v>
      </c>
      <c r="Z90" s="19" t="s">
        <v>8324</v>
      </c>
      <c r="AA90" t="s">
        <v>8324</v>
      </c>
      <c r="AB90" s="19" t="str">
        <f t="shared" si="9"/>
        <v>Yes</v>
      </c>
      <c r="AC90" s="19" t="str">
        <f t="shared" si="10"/>
        <v>Yes</v>
      </c>
      <c r="AG90" s="19" t="s">
        <v>300</v>
      </c>
      <c r="AH90" s="19">
        <v>34.6</v>
      </c>
      <c r="AI90" s="19" t="str">
        <f t="shared" si="11"/>
        <v>Obesity</v>
      </c>
      <c r="AP90" s="19" t="s">
        <v>300</v>
      </c>
      <c r="AQ90" s="19">
        <v>5.99</v>
      </c>
      <c r="AR90" s="19" t="str">
        <f t="shared" si="12"/>
        <v>Prediabetes</v>
      </c>
    </row>
    <row r="91" spans="1:44">
      <c r="A91" s="19" t="s">
        <v>352</v>
      </c>
      <c r="B91" s="19">
        <v>32.56</v>
      </c>
      <c r="C91" s="19">
        <v>5.41</v>
      </c>
      <c r="D91" s="19" t="s">
        <v>8336</v>
      </c>
      <c r="E91" s="19" t="s">
        <v>8336</v>
      </c>
      <c r="F91" s="19" t="s">
        <v>8375</v>
      </c>
      <c r="G91" s="19">
        <v>1</v>
      </c>
      <c r="H91" s="19">
        <v>1</v>
      </c>
      <c r="I91" s="19" t="s">
        <v>8324</v>
      </c>
      <c r="J91" s="19" t="s">
        <v>8324</v>
      </c>
      <c r="K91" s="19" t="str">
        <f t="shared" si="7"/>
        <v>Obesity</v>
      </c>
      <c r="L91" s="19" t="str">
        <f t="shared" si="8"/>
        <v>Normal</v>
      </c>
      <c r="P91" s="19" t="s">
        <v>8355</v>
      </c>
      <c r="Q91" s="19">
        <v>0</v>
      </c>
      <c r="Y91" s="32" t="s">
        <v>328</v>
      </c>
      <c r="Z91" s="19" t="s">
        <v>8324</v>
      </c>
      <c r="AA91" t="s">
        <v>8324</v>
      </c>
      <c r="AB91" s="19" t="str">
        <f t="shared" si="9"/>
        <v>Yes</v>
      </c>
      <c r="AC91" s="19" t="str">
        <f t="shared" si="10"/>
        <v>Yes</v>
      </c>
      <c r="AG91" s="19" t="s">
        <v>304</v>
      </c>
      <c r="AH91" s="19">
        <v>54.12</v>
      </c>
      <c r="AI91" s="19" t="str">
        <f t="shared" si="11"/>
        <v>Obesity</v>
      </c>
      <c r="AP91" s="19" t="s">
        <v>304</v>
      </c>
      <c r="AQ91" s="19">
        <v>11.57</v>
      </c>
      <c r="AR91" s="19" t="str">
        <f t="shared" si="12"/>
        <v>Diabetes</v>
      </c>
    </row>
    <row r="92" spans="1:44">
      <c r="A92" s="19" t="s">
        <v>356</v>
      </c>
      <c r="B92" s="19">
        <v>39.05</v>
      </c>
      <c r="C92" s="19">
        <v>6.06</v>
      </c>
      <c r="D92" s="19" t="s">
        <v>8336</v>
      </c>
      <c r="E92" s="19" t="s">
        <v>8336</v>
      </c>
      <c r="F92" s="19" t="s">
        <v>8336</v>
      </c>
      <c r="G92" s="19">
        <v>1</v>
      </c>
      <c r="H92" s="19">
        <v>1</v>
      </c>
      <c r="I92" s="19" t="s">
        <v>8324</v>
      </c>
      <c r="J92" s="19" t="s">
        <v>8324</v>
      </c>
      <c r="K92" s="19" t="str">
        <f t="shared" si="7"/>
        <v>Obesity</v>
      </c>
      <c r="L92" s="19" t="str">
        <f t="shared" si="8"/>
        <v>Prediabetes</v>
      </c>
      <c r="P92" s="19" t="s">
        <v>8355</v>
      </c>
      <c r="Q92" s="19">
        <v>0</v>
      </c>
      <c r="Y92" s="32" t="s">
        <v>332</v>
      </c>
      <c r="Z92" s="19" t="s">
        <v>8336</v>
      </c>
      <c r="AA92" t="s">
        <v>8324</v>
      </c>
      <c r="AB92" s="19" t="str">
        <f t="shared" si="9"/>
        <v>No</v>
      </c>
      <c r="AC92" s="19" t="str">
        <f t="shared" si="10"/>
        <v>Yes</v>
      </c>
      <c r="AG92" s="19" t="s">
        <v>308</v>
      </c>
      <c r="AH92" s="19">
        <v>48.82</v>
      </c>
      <c r="AI92" s="19" t="str">
        <f t="shared" si="11"/>
        <v>Obesity</v>
      </c>
      <c r="AP92" s="19" t="s">
        <v>308</v>
      </c>
      <c r="AQ92" s="19">
        <v>6.67</v>
      </c>
      <c r="AR92" s="19" t="str">
        <f t="shared" si="12"/>
        <v>Diabetes</v>
      </c>
    </row>
    <row r="93" spans="1:44">
      <c r="A93" s="19" t="s">
        <v>360</v>
      </c>
      <c r="B93" s="19">
        <v>42.75</v>
      </c>
      <c r="C93" s="19">
        <v>4.22</v>
      </c>
      <c r="D93" s="19" t="s">
        <v>8336</v>
      </c>
      <c r="E93" s="19" t="s">
        <v>8336</v>
      </c>
      <c r="F93" s="19" t="s">
        <v>8336</v>
      </c>
      <c r="G93" s="19" t="s">
        <v>8355</v>
      </c>
      <c r="H93" s="19">
        <v>0</v>
      </c>
      <c r="I93" s="19" t="s">
        <v>8324</v>
      </c>
      <c r="J93" s="19" t="s">
        <v>8324</v>
      </c>
      <c r="K93" s="19" t="str">
        <f t="shared" si="7"/>
        <v>Obesity</v>
      </c>
      <c r="L93" s="19" t="str">
        <f t="shared" si="8"/>
        <v>Normal</v>
      </c>
      <c r="P93" s="19">
        <v>1</v>
      </c>
      <c r="Q93" s="19">
        <v>1</v>
      </c>
      <c r="Y93" s="32" t="s">
        <v>336</v>
      </c>
      <c r="Z93" s="19" t="s">
        <v>8336</v>
      </c>
      <c r="AA93" t="s">
        <v>8324</v>
      </c>
      <c r="AB93" s="19" t="str">
        <f t="shared" si="9"/>
        <v>No</v>
      </c>
      <c r="AC93" s="19" t="str">
        <f t="shared" si="10"/>
        <v>Yes</v>
      </c>
      <c r="AG93" s="19" t="s">
        <v>312</v>
      </c>
      <c r="AH93" s="19">
        <v>51.01</v>
      </c>
      <c r="AI93" s="19" t="str">
        <f t="shared" si="11"/>
        <v>Obesity</v>
      </c>
      <c r="AP93" s="19" t="s">
        <v>312</v>
      </c>
      <c r="AQ93" s="19">
        <v>9.2</v>
      </c>
      <c r="AR93" s="19" t="str">
        <f t="shared" si="12"/>
        <v>Diabetes</v>
      </c>
    </row>
    <row r="94" spans="1:44">
      <c r="A94" s="19" t="s">
        <v>364</v>
      </c>
      <c r="B94" s="19">
        <v>50.58</v>
      </c>
      <c r="C94" s="19">
        <v>5.12</v>
      </c>
      <c r="D94" s="19" t="s">
        <v>8336</v>
      </c>
      <c r="E94" s="19" t="s">
        <v>8336</v>
      </c>
      <c r="F94" s="19" t="s">
        <v>8336</v>
      </c>
      <c r="G94" s="19">
        <v>2</v>
      </c>
      <c r="H94" s="19">
        <v>2</v>
      </c>
      <c r="I94" s="19" t="s">
        <v>8324</v>
      </c>
      <c r="J94" s="19" t="s">
        <v>8324</v>
      </c>
      <c r="K94" s="19" t="str">
        <f t="shared" si="7"/>
        <v>Obesity</v>
      </c>
      <c r="L94" s="19" t="str">
        <f t="shared" si="8"/>
        <v>Normal</v>
      </c>
      <c r="P94" s="19" t="s">
        <v>8355</v>
      </c>
      <c r="Q94" s="19">
        <v>0</v>
      </c>
      <c r="Y94" s="32" t="s">
        <v>340</v>
      </c>
      <c r="Z94" s="19" t="s">
        <v>8336</v>
      </c>
      <c r="AA94" t="s">
        <v>8324</v>
      </c>
      <c r="AB94" s="19" t="str">
        <f t="shared" si="9"/>
        <v>No</v>
      </c>
      <c r="AC94" s="19" t="str">
        <f t="shared" si="10"/>
        <v>Yes</v>
      </c>
      <c r="AG94" s="19" t="s">
        <v>316</v>
      </c>
      <c r="AH94" s="19">
        <v>45.65</v>
      </c>
      <c r="AI94" s="19" t="str">
        <f t="shared" si="11"/>
        <v>Obesity</v>
      </c>
      <c r="AP94" s="19" t="s">
        <v>316</v>
      </c>
      <c r="AQ94" s="19">
        <v>5.11</v>
      </c>
      <c r="AR94" s="19" t="str">
        <f t="shared" si="12"/>
        <v>Normal</v>
      </c>
    </row>
    <row r="95" spans="1:44">
      <c r="A95" s="19" t="s">
        <v>368</v>
      </c>
      <c r="B95" s="19">
        <v>30.495</v>
      </c>
      <c r="C95" s="19">
        <v>4.57</v>
      </c>
      <c r="D95" s="19" t="s">
        <v>8324</v>
      </c>
      <c r="E95" s="19" t="s">
        <v>8336</v>
      </c>
      <c r="F95" s="19" t="s">
        <v>8336</v>
      </c>
      <c r="G95" s="19" t="s">
        <v>8355</v>
      </c>
      <c r="H95" s="19">
        <v>0</v>
      </c>
      <c r="I95" s="19" t="s">
        <v>8324</v>
      </c>
      <c r="J95" s="19" t="s">
        <v>8324</v>
      </c>
      <c r="K95" s="19" t="str">
        <f t="shared" si="7"/>
        <v>Obesity</v>
      </c>
      <c r="L95" s="19" t="str">
        <f t="shared" si="8"/>
        <v>Normal</v>
      </c>
      <c r="P95" s="19">
        <v>1</v>
      </c>
      <c r="Q95" s="19">
        <v>1</v>
      </c>
      <c r="Y95" s="32" t="s">
        <v>344</v>
      </c>
      <c r="Z95" s="19" t="s">
        <v>8336</v>
      </c>
      <c r="AA95" t="s">
        <v>8324</v>
      </c>
      <c r="AB95" s="19" t="str">
        <f t="shared" si="9"/>
        <v>No</v>
      </c>
      <c r="AC95" s="19" t="str">
        <f t="shared" si="10"/>
        <v>Yes</v>
      </c>
      <c r="AG95" s="19" t="s">
        <v>320</v>
      </c>
      <c r="AH95" s="19">
        <v>52.9</v>
      </c>
      <c r="AI95" s="19" t="str">
        <f t="shared" si="11"/>
        <v>Obesity</v>
      </c>
      <c r="AP95" s="19" t="s">
        <v>320</v>
      </c>
      <c r="AQ95" s="19">
        <v>5.34</v>
      </c>
      <c r="AR95" s="19" t="str">
        <f t="shared" si="12"/>
        <v>Normal</v>
      </c>
    </row>
    <row r="96" spans="1:44">
      <c r="A96" s="19" t="s">
        <v>372</v>
      </c>
      <c r="B96" s="19">
        <v>48.31</v>
      </c>
      <c r="C96" s="19">
        <v>9.58</v>
      </c>
      <c r="D96" s="19" t="s">
        <v>8324</v>
      </c>
      <c r="E96" s="19" t="s">
        <v>8336</v>
      </c>
      <c r="F96" s="19" t="s">
        <v>8336</v>
      </c>
      <c r="G96" s="19">
        <v>2</v>
      </c>
      <c r="H96" s="19">
        <v>2</v>
      </c>
      <c r="I96" s="19" t="s">
        <v>8324</v>
      </c>
      <c r="J96" s="19" t="s">
        <v>8324</v>
      </c>
      <c r="K96" s="19" t="str">
        <f t="shared" si="7"/>
        <v>Obesity</v>
      </c>
      <c r="L96" s="19" t="str">
        <f t="shared" si="8"/>
        <v>Diabetes</v>
      </c>
      <c r="P96" s="19">
        <v>1</v>
      </c>
      <c r="Q96" s="19">
        <v>1</v>
      </c>
      <c r="Y96" s="32" t="s">
        <v>348</v>
      </c>
      <c r="Z96" s="19" t="s">
        <v>8324</v>
      </c>
      <c r="AA96" t="s">
        <v>8324</v>
      </c>
      <c r="AB96" s="19" t="str">
        <f t="shared" si="9"/>
        <v>Yes</v>
      </c>
      <c r="AC96" s="19" t="str">
        <f t="shared" si="10"/>
        <v>Yes</v>
      </c>
      <c r="AG96" s="19" t="s">
        <v>324</v>
      </c>
      <c r="AH96" s="19">
        <v>45.41</v>
      </c>
      <c r="AI96" s="19" t="str">
        <f t="shared" si="11"/>
        <v>Obesity</v>
      </c>
      <c r="AP96" s="19" t="s">
        <v>324</v>
      </c>
      <c r="AQ96" s="19">
        <v>4.03</v>
      </c>
      <c r="AR96" s="19" t="str">
        <f t="shared" si="12"/>
        <v>Normal</v>
      </c>
    </row>
    <row r="97" spans="1:44">
      <c r="A97" s="19" t="s">
        <v>376</v>
      </c>
      <c r="B97" s="19">
        <v>48.99</v>
      </c>
      <c r="C97" s="19">
        <v>9.78</v>
      </c>
      <c r="D97" s="19" t="s">
        <v>8324</v>
      </c>
      <c r="E97" s="19" t="s">
        <v>8336</v>
      </c>
      <c r="F97" s="19" t="s">
        <v>8336</v>
      </c>
      <c r="G97" s="19">
        <v>1</v>
      </c>
      <c r="H97" s="19">
        <v>1</v>
      </c>
      <c r="I97" s="19" t="s">
        <v>8324</v>
      </c>
      <c r="J97" s="19" t="s">
        <v>8324</v>
      </c>
      <c r="K97" s="19" t="str">
        <f t="shared" si="7"/>
        <v>Obesity</v>
      </c>
      <c r="L97" s="19" t="str">
        <f t="shared" si="8"/>
        <v>Diabetes</v>
      </c>
      <c r="P97" s="19">
        <v>2</v>
      </c>
      <c r="Q97" s="19">
        <v>2</v>
      </c>
      <c r="Y97" s="32" t="s">
        <v>352</v>
      </c>
      <c r="Z97" s="19" t="s">
        <v>8336</v>
      </c>
      <c r="AA97" t="s">
        <v>8324</v>
      </c>
      <c r="AB97" s="19" t="str">
        <f t="shared" si="9"/>
        <v>No</v>
      </c>
      <c r="AC97" s="19" t="str">
        <f t="shared" si="10"/>
        <v>Yes</v>
      </c>
      <c r="AG97" s="19" t="s">
        <v>328</v>
      </c>
      <c r="AH97" s="19">
        <v>49.41</v>
      </c>
      <c r="AI97" s="19" t="str">
        <f t="shared" si="11"/>
        <v>Obesity</v>
      </c>
      <c r="AP97" s="19" t="s">
        <v>328</v>
      </c>
      <c r="AQ97" s="19">
        <v>4.23</v>
      </c>
      <c r="AR97" s="19" t="str">
        <f t="shared" si="12"/>
        <v>Normal</v>
      </c>
    </row>
    <row r="98" spans="1:44">
      <c r="A98" s="19" t="s">
        <v>380</v>
      </c>
      <c r="B98" s="19">
        <v>38.39</v>
      </c>
      <c r="C98" s="19">
        <v>4.11</v>
      </c>
      <c r="D98" s="19" t="s">
        <v>8324</v>
      </c>
      <c r="E98" s="19" t="s">
        <v>8336</v>
      </c>
      <c r="F98" s="19" t="s">
        <v>8336</v>
      </c>
      <c r="G98" s="19" t="s">
        <v>8355</v>
      </c>
      <c r="H98" s="19">
        <v>0</v>
      </c>
      <c r="I98" s="19" t="s">
        <v>8324</v>
      </c>
      <c r="J98" s="19" t="s">
        <v>8324</v>
      </c>
      <c r="K98" s="19" t="str">
        <f t="shared" si="7"/>
        <v>Obesity</v>
      </c>
      <c r="L98" s="19" t="str">
        <f t="shared" si="8"/>
        <v>Normal</v>
      </c>
      <c r="P98" s="19">
        <v>2</v>
      </c>
      <c r="Q98" s="19">
        <v>2</v>
      </c>
      <c r="Y98" s="32" t="s">
        <v>356</v>
      </c>
      <c r="Z98" s="19" t="s">
        <v>8336</v>
      </c>
      <c r="AA98" t="s">
        <v>8324</v>
      </c>
      <c r="AB98" s="19" t="str">
        <f t="shared" si="9"/>
        <v>No</v>
      </c>
      <c r="AC98" s="19" t="str">
        <f t="shared" si="10"/>
        <v>Yes</v>
      </c>
      <c r="AG98" s="19" t="s">
        <v>332</v>
      </c>
      <c r="AH98" s="19">
        <v>31.825</v>
      </c>
      <c r="AI98" s="19" t="str">
        <f t="shared" si="11"/>
        <v>Obesity</v>
      </c>
      <c r="AP98" s="19" t="s">
        <v>332</v>
      </c>
      <c r="AQ98" s="19">
        <v>4.06</v>
      </c>
      <c r="AR98" s="19" t="str">
        <f t="shared" si="12"/>
        <v>Normal</v>
      </c>
    </row>
    <row r="99" spans="1:44">
      <c r="A99" s="19" t="s">
        <v>384</v>
      </c>
      <c r="B99" s="19">
        <v>44.34</v>
      </c>
      <c r="C99" s="19">
        <v>4.02</v>
      </c>
      <c r="D99" s="19" t="s">
        <v>8324</v>
      </c>
      <c r="E99" s="19" t="s">
        <v>8336</v>
      </c>
      <c r="F99" s="19" t="s">
        <v>8336</v>
      </c>
      <c r="G99" s="19">
        <v>2</v>
      </c>
      <c r="H99" s="19">
        <v>2</v>
      </c>
      <c r="I99" s="19" t="s">
        <v>8324</v>
      </c>
      <c r="J99" s="19" t="s">
        <v>8324</v>
      </c>
      <c r="K99" s="19" t="str">
        <f t="shared" si="7"/>
        <v>Obesity</v>
      </c>
      <c r="L99" s="19" t="str">
        <f t="shared" si="8"/>
        <v>Normal</v>
      </c>
      <c r="P99" s="19">
        <v>1</v>
      </c>
      <c r="Q99" s="19">
        <v>1</v>
      </c>
      <c r="Y99" s="32" t="s">
        <v>360</v>
      </c>
      <c r="Z99" s="19" t="s">
        <v>8336</v>
      </c>
      <c r="AA99" t="s">
        <v>8324</v>
      </c>
      <c r="AB99" s="19" t="str">
        <f t="shared" si="9"/>
        <v>No</v>
      </c>
      <c r="AC99" s="19" t="str">
        <f t="shared" si="10"/>
        <v>Yes</v>
      </c>
      <c r="AG99" s="19" t="s">
        <v>336</v>
      </c>
      <c r="AH99" s="19">
        <v>51.28</v>
      </c>
      <c r="AI99" s="19" t="str">
        <f t="shared" si="11"/>
        <v>Obesity</v>
      </c>
      <c r="AP99" s="19" t="s">
        <v>336</v>
      </c>
      <c r="AQ99" s="19">
        <v>4.68</v>
      </c>
      <c r="AR99" s="19" t="str">
        <f t="shared" si="12"/>
        <v>Normal</v>
      </c>
    </row>
    <row r="100" spans="1:44">
      <c r="A100" s="19" t="s">
        <v>387</v>
      </c>
      <c r="B100" s="19">
        <v>41.51</v>
      </c>
      <c r="C100" s="19">
        <v>6.92</v>
      </c>
      <c r="D100" s="19" t="s">
        <v>8336</v>
      </c>
      <c r="E100" s="19" t="s">
        <v>8336</v>
      </c>
      <c r="F100" s="19" t="s">
        <v>8336</v>
      </c>
      <c r="G100" s="19" t="s">
        <v>8355</v>
      </c>
      <c r="H100" s="19">
        <v>0</v>
      </c>
      <c r="I100" s="19" t="s">
        <v>8324</v>
      </c>
      <c r="J100" s="19" t="s">
        <v>8324</v>
      </c>
      <c r="K100" s="19" t="str">
        <f t="shared" si="7"/>
        <v>Obesity</v>
      </c>
      <c r="L100" s="19" t="str">
        <f t="shared" si="8"/>
        <v>Diabetes</v>
      </c>
      <c r="P100" s="19" t="s">
        <v>8355</v>
      </c>
      <c r="Q100" s="19">
        <v>0</v>
      </c>
      <c r="Y100" s="32" t="s">
        <v>364</v>
      </c>
      <c r="Z100" s="19" t="s">
        <v>8336</v>
      </c>
      <c r="AA100" t="s">
        <v>8324</v>
      </c>
      <c r="AB100" s="19" t="str">
        <f t="shared" si="9"/>
        <v>No</v>
      </c>
      <c r="AC100" s="19" t="str">
        <f t="shared" si="10"/>
        <v>Yes</v>
      </c>
      <c r="AG100" s="19" t="s">
        <v>340</v>
      </c>
      <c r="AH100" s="19">
        <v>34.96</v>
      </c>
      <c r="AI100" s="19" t="str">
        <f t="shared" si="11"/>
        <v>Obesity</v>
      </c>
      <c r="AP100" s="19" t="s">
        <v>340</v>
      </c>
      <c r="AQ100" s="19">
        <v>4.34</v>
      </c>
      <c r="AR100" s="19" t="str">
        <f t="shared" si="12"/>
        <v>Normal</v>
      </c>
    </row>
    <row r="101" spans="1:44">
      <c r="A101" s="19" t="s">
        <v>390</v>
      </c>
      <c r="B101" s="19">
        <v>48.2</v>
      </c>
      <c r="C101" s="19">
        <v>4.84</v>
      </c>
      <c r="D101" s="19" t="s">
        <v>8336</v>
      </c>
      <c r="E101" s="19" t="s">
        <v>8336</v>
      </c>
      <c r="F101" s="19" t="s">
        <v>8336</v>
      </c>
      <c r="G101" s="19" t="s">
        <v>8355</v>
      </c>
      <c r="H101" s="19">
        <v>0</v>
      </c>
      <c r="I101" s="19" t="s">
        <v>8324</v>
      </c>
      <c r="J101" s="19" t="s">
        <v>8324</v>
      </c>
      <c r="K101" s="19" t="str">
        <f t="shared" si="7"/>
        <v>Obesity</v>
      </c>
      <c r="L101" s="19" t="str">
        <f t="shared" si="8"/>
        <v>Normal</v>
      </c>
      <c r="P101" s="19">
        <v>1</v>
      </c>
      <c r="Q101" s="19">
        <v>1</v>
      </c>
      <c r="Y101" s="32" t="s">
        <v>368</v>
      </c>
      <c r="Z101" s="19" t="s">
        <v>8324</v>
      </c>
      <c r="AA101" t="s">
        <v>8324</v>
      </c>
      <c r="AB101" s="19" t="str">
        <f t="shared" si="9"/>
        <v>Yes</v>
      </c>
      <c r="AC101" s="19" t="str">
        <f t="shared" si="10"/>
        <v>Yes</v>
      </c>
      <c r="AG101" s="19" t="s">
        <v>344</v>
      </c>
      <c r="AH101" s="19">
        <v>33.11</v>
      </c>
      <c r="AI101" s="19" t="str">
        <f t="shared" si="11"/>
        <v>Obesity</v>
      </c>
      <c r="AP101" s="19" t="s">
        <v>344</v>
      </c>
      <c r="AQ101" s="19">
        <v>10.51</v>
      </c>
      <c r="AR101" s="19" t="str">
        <f t="shared" si="12"/>
        <v>Diabetes</v>
      </c>
    </row>
    <row r="102" spans="1:44">
      <c r="A102" s="19" t="s">
        <v>394</v>
      </c>
      <c r="B102" s="19">
        <v>35.75</v>
      </c>
      <c r="C102" s="19">
        <v>8</v>
      </c>
      <c r="D102" s="19" t="s">
        <v>8324</v>
      </c>
      <c r="E102" s="19" t="s">
        <v>8336</v>
      </c>
      <c r="F102" s="19" t="s">
        <v>8336</v>
      </c>
      <c r="G102" s="19" t="s">
        <v>8355</v>
      </c>
      <c r="H102" s="19">
        <v>0</v>
      </c>
      <c r="I102" s="19" t="s">
        <v>8324</v>
      </c>
      <c r="J102" s="19" t="s">
        <v>8324</v>
      </c>
      <c r="K102" s="19" t="str">
        <f t="shared" si="7"/>
        <v>Obesity</v>
      </c>
      <c r="L102" s="19" t="str">
        <f t="shared" si="8"/>
        <v>Diabetes</v>
      </c>
      <c r="P102" s="19">
        <v>1</v>
      </c>
      <c r="Q102" s="19">
        <v>1</v>
      </c>
      <c r="Y102" s="32" t="s">
        <v>372</v>
      </c>
      <c r="Z102" s="19" t="s">
        <v>8324</v>
      </c>
      <c r="AA102" t="s">
        <v>8324</v>
      </c>
      <c r="AB102" s="19" t="str">
        <f t="shared" si="9"/>
        <v>Yes</v>
      </c>
      <c r="AC102" s="19" t="str">
        <f t="shared" si="10"/>
        <v>Yes</v>
      </c>
      <c r="AG102" s="19" t="s">
        <v>348</v>
      </c>
      <c r="AH102" s="19">
        <v>54.74</v>
      </c>
      <c r="AI102" s="19" t="str">
        <f t="shared" si="11"/>
        <v>Obesity</v>
      </c>
      <c r="AP102" s="19" t="s">
        <v>348</v>
      </c>
      <c r="AQ102" s="19">
        <v>5.84</v>
      </c>
      <c r="AR102" s="19" t="str">
        <f t="shared" si="12"/>
        <v>Prediabetes</v>
      </c>
    </row>
    <row r="103" spans="1:44">
      <c r="A103" s="19" t="s">
        <v>398</v>
      </c>
      <c r="B103" s="19">
        <v>53.81</v>
      </c>
      <c r="C103" s="19">
        <v>8.77</v>
      </c>
      <c r="D103" s="19" t="s">
        <v>8324</v>
      </c>
      <c r="E103" s="19" t="s">
        <v>8336</v>
      </c>
      <c r="F103" s="19" t="s">
        <v>8336</v>
      </c>
      <c r="G103" s="19" t="s">
        <v>8355</v>
      </c>
      <c r="H103" s="19">
        <v>0</v>
      </c>
      <c r="I103" s="19" t="s">
        <v>8324</v>
      </c>
      <c r="J103" s="19" t="s">
        <v>8324</v>
      </c>
      <c r="K103" s="19" t="str">
        <f t="shared" si="7"/>
        <v>Obesity</v>
      </c>
      <c r="L103" s="19" t="str">
        <f t="shared" si="8"/>
        <v>Diabetes</v>
      </c>
      <c r="P103" s="19">
        <v>1</v>
      </c>
      <c r="Q103" s="19">
        <v>1</v>
      </c>
      <c r="Y103" s="32" t="s">
        <v>376</v>
      </c>
      <c r="Z103" s="19" t="s">
        <v>8324</v>
      </c>
      <c r="AA103" t="s">
        <v>8324</v>
      </c>
      <c r="AB103" s="19" t="str">
        <f t="shared" si="9"/>
        <v>Yes</v>
      </c>
      <c r="AC103" s="19" t="str">
        <f t="shared" si="10"/>
        <v>Yes</v>
      </c>
      <c r="AG103" s="19" t="s">
        <v>352</v>
      </c>
      <c r="AH103" s="19">
        <v>32.56</v>
      </c>
      <c r="AI103" s="19" t="str">
        <f t="shared" si="11"/>
        <v>Obesity</v>
      </c>
      <c r="AP103" s="19" t="s">
        <v>352</v>
      </c>
      <c r="AQ103" s="19">
        <v>5.41</v>
      </c>
      <c r="AR103" s="19" t="str">
        <f t="shared" si="12"/>
        <v>Normal</v>
      </c>
    </row>
    <row r="104" spans="1:44">
      <c r="A104" s="19" t="s">
        <v>402</v>
      </c>
      <c r="B104" s="19">
        <v>49.48</v>
      </c>
      <c r="C104" s="19">
        <v>4.96</v>
      </c>
      <c r="D104" s="19" t="s">
        <v>8336</v>
      </c>
      <c r="E104" s="19" t="s">
        <v>8336</v>
      </c>
      <c r="F104" s="19" t="s">
        <v>8375</v>
      </c>
      <c r="G104" s="19">
        <v>1</v>
      </c>
      <c r="H104" s="19">
        <v>1</v>
      </c>
      <c r="I104" s="19" t="s">
        <v>8324</v>
      </c>
      <c r="J104" s="19" t="s">
        <v>8324</v>
      </c>
      <c r="K104" s="19" t="str">
        <f t="shared" si="7"/>
        <v>Obesity</v>
      </c>
      <c r="L104" s="19" t="str">
        <f t="shared" si="8"/>
        <v>Normal</v>
      </c>
      <c r="P104" s="19" t="s">
        <v>8355</v>
      </c>
      <c r="Q104" s="19">
        <v>0</v>
      </c>
      <c r="Y104" s="32" t="s">
        <v>380</v>
      </c>
      <c r="Z104" s="19" t="s">
        <v>8324</v>
      </c>
      <c r="AA104" t="s">
        <v>8324</v>
      </c>
      <c r="AB104" s="19" t="str">
        <f t="shared" si="9"/>
        <v>Yes</v>
      </c>
      <c r="AC104" s="19" t="str">
        <f t="shared" si="10"/>
        <v>Yes</v>
      </c>
      <c r="AG104" s="19" t="s">
        <v>356</v>
      </c>
      <c r="AH104" s="19">
        <v>39.05</v>
      </c>
      <c r="AI104" s="19" t="str">
        <f t="shared" si="11"/>
        <v>Obesity</v>
      </c>
      <c r="AP104" s="19" t="s">
        <v>356</v>
      </c>
      <c r="AQ104" s="19">
        <v>6.06</v>
      </c>
      <c r="AR104" s="19" t="str">
        <f t="shared" si="12"/>
        <v>Prediabetes</v>
      </c>
    </row>
    <row r="105" spans="1:44">
      <c r="A105" s="19" t="s">
        <v>406</v>
      </c>
      <c r="B105" s="19">
        <v>34.1</v>
      </c>
      <c r="C105" s="19">
        <v>4.43</v>
      </c>
      <c r="D105" s="19" t="s">
        <v>8324</v>
      </c>
      <c r="E105" s="19" t="s">
        <v>8336</v>
      </c>
      <c r="F105" s="19" t="s">
        <v>8336</v>
      </c>
      <c r="G105" s="19" t="s">
        <v>8355</v>
      </c>
      <c r="H105" s="19">
        <v>0</v>
      </c>
      <c r="I105" s="19" t="s">
        <v>8324</v>
      </c>
      <c r="J105" s="19" t="s">
        <v>8324</v>
      </c>
      <c r="K105" s="19" t="str">
        <f t="shared" si="7"/>
        <v>Obesity</v>
      </c>
      <c r="L105" s="19" t="str">
        <f t="shared" si="8"/>
        <v>Normal</v>
      </c>
      <c r="P105" s="19">
        <v>2</v>
      </c>
      <c r="Q105" s="19">
        <v>2</v>
      </c>
      <c r="Y105" s="32" t="s">
        <v>384</v>
      </c>
      <c r="Z105" s="19" t="s">
        <v>8324</v>
      </c>
      <c r="AA105" t="s">
        <v>8324</v>
      </c>
      <c r="AB105" s="19" t="str">
        <f t="shared" si="9"/>
        <v>Yes</v>
      </c>
      <c r="AC105" s="19" t="str">
        <f t="shared" si="10"/>
        <v>Yes</v>
      </c>
      <c r="AG105" s="19" t="s">
        <v>360</v>
      </c>
      <c r="AH105" s="19">
        <v>42.75</v>
      </c>
      <c r="AI105" s="19" t="str">
        <f t="shared" si="11"/>
        <v>Obesity</v>
      </c>
      <c r="AP105" s="19" t="s">
        <v>360</v>
      </c>
      <c r="AQ105" s="19">
        <v>4.22</v>
      </c>
      <c r="AR105" s="19" t="str">
        <f t="shared" si="12"/>
        <v>Normal</v>
      </c>
    </row>
    <row r="106" spans="1:44">
      <c r="A106" s="19" t="s">
        <v>409</v>
      </c>
      <c r="B106" s="19">
        <v>35.3</v>
      </c>
      <c r="C106" s="19">
        <v>5.82</v>
      </c>
      <c r="D106" s="19" t="s">
        <v>8324</v>
      </c>
      <c r="E106" s="19" t="s">
        <v>8336</v>
      </c>
      <c r="F106" s="19" t="s">
        <v>8375</v>
      </c>
      <c r="G106" s="19">
        <v>1</v>
      </c>
      <c r="H106" s="19">
        <v>1</v>
      </c>
      <c r="I106" s="19" t="s">
        <v>8324</v>
      </c>
      <c r="J106" s="19" t="s">
        <v>8324</v>
      </c>
      <c r="K106" s="19" t="str">
        <f t="shared" si="7"/>
        <v>Obesity</v>
      </c>
      <c r="L106" s="19" t="str">
        <f t="shared" si="8"/>
        <v>Prediabetes</v>
      </c>
      <c r="P106" s="19" t="s">
        <v>8355</v>
      </c>
      <c r="Q106" s="19">
        <v>0</v>
      </c>
      <c r="Y106" s="32" t="s">
        <v>387</v>
      </c>
      <c r="Z106" s="19" t="s">
        <v>8336</v>
      </c>
      <c r="AA106" t="s">
        <v>8324</v>
      </c>
      <c r="AB106" s="19" t="str">
        <f t="shared" si="9"/>
        <v>No</v>
      </c>
      <c r="AC106" s="19" t="str">
        <f t="shared" si="10"/>
        <v>Yes</v>
      </c>
      <c r="AG106" s="19" t="s">
        <v>364</v>
      </c>
      <c r="AH106" s="19">
        <v>50.58</v>
      </c>
      <c r="AI106" s="19" t="str">
        <f t="shared" si="11"/>
        <v>Obesity</v>
      </c>
      <c r="AP106" s="19" t="s">
        <v>364</v>
      </c>
      <c r="AQ106" s="19">
        <v>5.12</v>
      </c>
      <c r="AR106" s="19" t="str">
        <f t="shared" si="12"/>
        <v>Normal</v>
      </c>
    </row>
    <row r="107" spans="1:44">
      <c r="A107" s="19" t="s">
        <v>413</v>
      </c>
      <c r="B107" s="19">
        <v>43.83</v>
      </c>
      <c r="C107" s="19">
        <v>6.03</v>
      </c>
      <c r="D107" s="19" t="s">
        <v>8324</v>
      </c>
      <c r="E107" s="19" t="s">
        <v>8336</v>
      </c>
      <c r="F107" s="19" t="s">
        <v>8336</v>
      </c>
      <c r="G107" s="19">
        <v>2</v>
      </c>
      <c r="H107" s="19">
        <v>2</v>
      </c>
      <c r="I107" s="19" t="s">
        <v>8324</v>
      </c>
      <c r="J107" s="19" t="s">
        <v>8324</v>
      </c>
      <c r="K107" s="19" t="str">
        <f t="shared" si="7"/>
        <v>Obesity</v>
      </c>
      <c r="L107" s="19" t="str">
        <f t="shared" si="8"/>
        <v>Prediabetes</v>
      </c>
      <c r="P107" s="19">
        <v>2</v>
      </c>
      <c r="Q107" s="19">
        <v>2</v>
      </c>
      <c r="Y107" s="32" t="s">
        <v>390</v>
      </c>
      <c r="Z107" s="19" t="s">
        <v>8336</v>
      </c>
      <c r="AA107" t="s">
        <v>8324</v>
      </c>
      <c r="AB107" s="19" t="str">
        <f t="shared" si="9"/>
        <v>No</v>
      </c>
      <c r="AC107" s="19" t="str">
        <f t="shared" si="10"/>
        <v>Yes</v>
      </c>
      <c r="AG107" s="19" t="s">
        <v>368</v>
      </c>
      <c r="AH107" s="19">
        <v>30.495</v>
      </c>
      <c r="AI107" s="19" t="str">
        <f t="shared" si="11"/>
        <v>Obesity</v>
      </c>
      <c r="AP107" s="19" t="s">
        <v>368</v>
      </c>
      <c r="AQ107" s="19">
        <v>4.57</v>
      </c>
      <c r="AR107" s="19" t="str">
        <f t="shared" si="12"/>
        <v>Normal</v>
      </c>
    </row>
    <row r="108" spans="1:44">
      <c r="A108" s="19" t="s">
        <v>417</v>
      </c>
      <c r="B108" s="19">
        <v>50.07</v>
      </c>
      <c r="C108" s="19">
        <v>9.27</v>
      </c>
      <c r="D108" s="19" t="s">
        <v>8336</v>
      </c>
      <c r="E108" s="19" t="s">
        <v>8336</v>
      </c>
      <c r="F108" s="19" t="s">
        <v>8336</v>
      </c>
      <c r="G108" s="19" t="s">
        <v>8355</v>
      </c>
      <c r="H108" s="19">
        <v>0</v>
      </c>
      <c r="I108" s="19" t="s">
        <v>8324</v>
      </c>
      <c r="J108" s="19" t="s">
        <v>8324</v>
      </c>
      <c r="K108" s="19" t="str">
        <f t="shared" si="7"/>
        <v>Obesity</v>
      </c>
      <c r="L108" s="19" t="str">
        <f t="shared" si="8"/>
        <v>Diabetes</v>
      </c>
      <c r="P108" s="19">
        <v>1</v>
      </c>
      <c r="Q108" s="19">
        <v>1</v>
      </c>
      <c r="Y108" s="32" t="s">
        <v>394</v>
      </c>
      <c r="Z108" s="19" t="s">
        <v>8324</v>
      </c>
      <c r="AA108" t="s">
        <v>8324</v>
      </c>
      <c r="AB108" s="19" t="str">
        <f t="shared" si="9"/>
        <v>Yes</v>
      </c>
      <c r="AC108" s="19" t="str">
        <f t="shared" si="10"/>
        <v>Yes</v>
      </c>
      <c r="AG108" s="19" t="s">
        <v>372</v>
      </c>
      <c r="AH108" s="19">
        <v>48.31</v>
      </c>
      <c r="AI108" s="19" t="str">
        <f t="shared" si="11"/>
        <v>Obesity</v>
      </c>
      <c r="AP108" s="19" t="s">
        <v>372</v>
      </c>
      <c r="AQ108" s="19">
        <v>9.58</v>
      </c>
      <c r="AR108" s="19" t="str">
        <f t="shared" si="12"/>
        <v>Diabetes</v>
      </c>
    </row>
    <row r="109" spans="1:44">
      <c r="A109" s="19" t="s">
        <v>421</v>
      </c>
      <c r="B109" s="19">
        <v>32.775</v>
      </c>
      <c r="C109" s="19">
        <v>5.53</v>
      </c>
      <c r="D109" s="19" t="s">
        <v>8336</v>
      </c>
      <c r="E109" s="19" t="s">
        <v>8336</v>
      </c>
      <c r="F109" s="19" t="s">
        <v>8336</v>
      </c>
      <c r="G109" s="19" t="s">
        <v>8355</v>
      </c>
      <c r="H109" s="19">
        <v>0</v>
      </c>
      <c r="I109" s="19" t="s">
        <v>8324</v>
      </c>
      <c r="J109" s="19" t="s">
        <v>8324</v>
      </c>
      <c r="K109" s="19" t="str">
        <f t="shared" si="7"/>
        <v>Obesity</v>
      </c>
      <c r="L109" s="19" t="str">
        <f t="shared" si="8"/>
        <v>Normal</v>
      </c>
      <c r="P109" s="19" t="s">
        <v>8355</v>
      </c>
      <c r="Q109" s="19">
        <v>0</v>
      </c>
      <c r="Y109" s="32" t="s">
        <v>398</v>
      </c>
      <c r="Z109" s="19" t="s">
        <v>8324</v>
      </c>
      <c r="AA109" t="s">
        <v>8324</v>
      </c>
      <c r="AB109" s="19" t="str">
        <f t="shared" si="9"/>
        <v>Yes</v>
      </c>
      <c r="AC109" s="19" t="str">
        <f t="shared" si="10"/>
        <v>Yes</v>
      </c>
      <c r="AG109" s="19" t="s">
        <v>376</v>
      </c>
      <c r="AH109" s="19">
        <v>48.99</v>
      </c>
      <c r="AI109" s="19" t="str">
        <f t="shared" si="11"/>
        <v>Obesity</v>
      </c>
      <c r="AP109" s="19" t="s">
        <v>376</v>
      </c>
      <c r="AQ109" s="19">
        <v>9.78</v>
      </c>
      <c r="AR109" s="19" t="str">
        <f t="shared" si="12"/>
        <v>Diabetes</v>
      </c>
    </row>
    <row r="110" spans="1:44">
      <c r="A110" s="19" t="s">
        <v>425</v>
      </c>
      <c r="B110" s="19">
        <v>34.105</v>
      </c>
      <c r="C110" s="19">
        <v>5.07</v>
      </c>
      <c r="D110" s="19" t="s">
        <v>8336</v>
      </c>
      <c r="E110" s="19" t="s">
        <v>8336</v>
      </c>
      <c r="F110" s="19" t="s">
        <v>8336</v>
      </c>
      <c r="G110" s="19">
        <v>1</v>
      </c>
      <c r="H110" s="19">
        <v>1</v>
      </c>
      <c r="I110" s="19" t="s">
        <v>8324</v>
      </c>
      <c r="J110" s="19" t="s">
        <v>8324</v>
      </c>
      <c r="K110" s="19" t="str">
        <f t="shared" si="7"/>
        <v>Obesity</v>
      </c>
      <c r="L110" s="19" t="str">
        <f t="shared" si="8"/>
        <v>Normal</v>
      </c>
      <c r="P110" s="19">
        <v>2</v>
      </c>
      <c r="Q110" s="19">
        <v>2</v>
      </c>
      <c r="Y110" s="32" t="s">
        <v>402</v>
      </c>
      <c r="Z110" s="19" t="s">
        <v>8336</v>
      </c>
      <c r="AA110" t="s">
        <v>8324</v>
      </c>
      <c r="AB110" s="19" t="str">
        <f t="shared" si="9"/>
        <v>No</v>
      </c>
      <c r="AC110" s="19" t="str">
        <f t="shared" si="10"/>
        <v>Yes</v>
      </c>
      <c r="AG110" s="19" t="s">
        <v>380</v>
      </c>
      <c r="AH110" s="19">
        <v>38.39</v>
      </c>
      <c r="AI110" s="19" t="str">
        <f t="shared" si="11"/>
        <v>Obesity</v>
      </c>
      <c r="AP110" s="19" t="s">
        <v>380</v>
      </c>
      <c r="AQ110" s="19">
        <v>4.11</v>
      </c>
      <c r="AR110" s="19" t="str">
        <f t="shared" si="12"/>
        <v>Normal</v>
      </c>
    </row>
    <row r="111" spans="1:44">
      <c r="A111" s="19" t="s">
        <v>429</v>
      </c>
      <c r="B111" s="19">
        <v>48.93</v>
      </c>
      <c r="C111" s="19">
        <v>11.17</v>
      </c>
      <c r="D111" s="19" t="s">
        <v>8324</v>
      </c>
      <c r="E111" s="19" t="s">
        <v>8336</v>
      </c>
      <c r="F111" s="19" t="s">
        <v>8336</v>
      </c>
      <c r="G111" s="19">
        <v>1</v>
      </c>
      <c r="H111" s="19">
        <v>1</v>
      </c>
      <c r="I111" s="19" t="s">
        <v>8324</v>
      </c>
      <c r="J111" s="19" t="s">
        <v>8324</v>
      </c>
      <c r="K111" s="19" t="str">
        <f t="shared" si="7"/>
        <v>Obesity</v>
      </c>
      <c r="L111" s="19" t="str">
        <f t="shared" si="8"/>
        <v>Diabetes</v>
      </c>
      <c r="P111" s="19" t="s">
        <v>8355</v>
      </c>
      <c r="Q111" s="19">
        <v>0</v>
      </c>
      <c r="Y111" s="32" t="s">
        <v>406</v>
      </c>
      <c r="Z111" s="19" t="s">
        <v>8324</v>
      </c>
      <c r="AA111" t="s">
        <v>8324</v>
      </c>
      <c r="AB111" s="19" t="str">
        <f t="shared" si="9"/>
        <v>Yes</v>
      </c>
      <c r="AC111" s="19" t="str">
        <f t="shared" si="10"/>
        <v>Yes</v>
      </c>
      <c r="AG111" s="19" t="s">
        <v>384</v>
      </c>
      <c r="AH111" s="19">
        <v>44.34</v>
      </c>
      <c r="AI111" s="19" t="str">
        <f t="shared" si="11"/>
        <v>Obesity</v>
      </c>
      <c r="AP111" s="19" t="s">
        <v>384</v>
      </c>
      <c r="AQ111" s="19">
        <v>4.02</v>
      </c>
      <c r="AR111" s="19" t="str">
        <f t="shared" si="12"/>
        <v>Normal</v>
      </c>
    </row>
    <row r="112" spans="1:44">
      <c r="A112" s="19" t="s">
        <v>433</v>
      </c>
      <c r="B112" s="19">
        <v>37.07</v>
      </c>
      <c r="C112" s="19">
        <v>6.14</v>
      </c>
      <c r="D112" s="19" t="s">
        <v>8324</v>
      </c>
      <c r="E112" s="19" t="s">
        <v>8336</v>
      </c>
      <c r="F112" s="19" t="s">
        <v>8336</v>
      </c>
      <c r="G112" s="19" t="s">
        <v>8355</v>
      </c>
      <c r="H112" s="19">
        <v>0</v>
      </c>
      <c r="I112" s="19" t="s">
        <v>8324</v>
      </c>
      <c r="J112" s="19" t="s">
        <v>8324</v>
      </c>
      <c r="K112" s="19" t="str">
        <f t="shared" si="7"/>
        <v>Obesity</v>
      </c>
      <c r="L112" s="19" t="str">
        <f t="shared" si="8"/>
        <v>Prediabetes</v>
      </c>
      <c r="P112" s="19" t="s">
        <v>8355</v>
      </c>
      <c r="Q112" s="19">
        <v>0</v>
      </c>
      <c r="Y112" s="32" t="s">
        <v>409</v>
      </c>
      <c r="Z112" s="19" t="s">
        <v>8324</v>
      </c>
      <c r="AA112" t="s">
        <v>8324</v>
      </c>
      <c r="AB112" s="19" t="str">
        <f t="shared" si="9"/>
        <v>Yes</v>
      </c>
      <c r="AC112" s="19" t="str">
        <f t="shared" si="10"/>
        <v>Yes</v>
      </c>
      <c r="AG112" s="19" t="s">
        <v>387</v>
      </c>
      <c r="AH112" s="19">
        <v>41.51</v>
      </c>
      <c r="AI112" s="19" t="str">
        <f t="shared" si="11"/>
        <v>Obesity</v>
      </c>
      <c r="AP112" s="19" t="s">
        <v>387</v>
      </c>
      <c r="AQ112" s="19">
        <v>6.92</v>
      </c>
      <c r="AR112" s="19" t="str">
        <f t="shared" si="12"/>
        <v>Diabetes</v>
      </c>
    </row>
    <row r="113" spans="1:44">
      <c r="A113" s="19" t="s">
        <v>437</v>
      </c>
      <c r="B113" s="19">
        <v>51.51</v>
      </c>
      <c r="C113" s="19">
        <v>6.26</v>
      </c>
      <c r="D113" s="19" t="s">
        <v>8324</v>
      </c>
      <c r="E113" s="19" t="s">
        <v>8336</v>
      </c>
      <c r="F113" s="19" t="s">
        <v>8375</v>
      </c>
      <c r="G113" s="19">
        <v>1</v>
      </c>
      <c r="H113" s="19">
        <v>1</v>
      </c>
      <c r="I113" s="19" t="s">
        <v>8324</v>
      </c>
      <c r="J113" s="19" t="s">
        <v>8324</v>
      </c>
      <c r="K113" s="19" t="str">
        <f t="shared" si="7"/>
        <v>Obesity</v>
      </c>
      <c r="L113" s="19" t="str">
        <f t="shared" si="8"/>
        <v>Prediabetes</v>
      </c>
      <c r="P113" s="19" t="s">
        <v>8355</v>
      </c>
      <c r="Q113" s="19">
        <v>0</v>
      </c>
      <c r="Y113" s="32" t="s">
        <v>413</v>
      </c>
      <c r="Z113" s="19" t="s">
        <v>8324</v>
      </c>
      <c r="AA113" t="s">
        <v>8324</v>
      </c>
      <c r="AB113" s="19" t="str">
        <f t="shared" si="9"/>
        <v>Yes</v>
      </c>
      <c r="AC113" s="19" t="str">
        <f t="shared" si="10"/>
        <v>Yes</v>
      </c>
      <c r="AG113" s="19" t="s">
        <v>390</v>
      </c>
      <c r="AH113" s="19">
        <v>48.2</v>
      </c>
      <c r="AI113" s="19" t="str">
        <f t="shared" si="11"/>
        <v>Obesity</v>
      </c>
      <c r="AP113" s="19" t="s">
        <v>390</v>
      </c>
      <c r="AQ113" s="19">
        <v>4.84</v>
      </c>
      <c r="AR113" s="19" t="str">
        <f t="shared" si="12"/>
        <v>Normal</v>
      </c>
    </row>
    <row r="114" spans="1:44">
      <c r="A114" s="19" t="s">
        <v>441</v>
      </c>
      <c r="B114" s="19">
        <v>34.8</v>
      </c>
      <c r="C114" s="19">
        <v>4.72</v>
      </c>
      <c r="D114" s="19" t="s">
        <v>8324</v>
      </c>
      <c r="E114" s="19" t="s">
        <v>8336</v>
      </c>
      <c r="F114" s="19" t="s">
        <v>8336</v>
      </c>
      <c r="G114" s="19" t="s">
        <v>8355</v>
      </c>
      <c r="H114" s="19">
        <v>0</v>
      </c>
      <c r="I114" s="19" t="s">
        <v>8324</v>
      </c>
      <c r="J114" s="19" t="s">
        <v>8324</v>
      </c>
      <c r="K114" s="19" t="str">
        <f t="shared" si="7"/>
        <v>Obesity</v>
      </c>
      <c r="L114" s="19" t="str">
        <f t="shared" si="8"/>
        <v>Normal</v>
      </c>
      <c r="P114" s="19" t="s">
        <v>8355</v>
      </c>
      <c r="Q114" s="19">
        <v>0</v>
      </c>
      <c r="Y114" s="32" t="s">
        <v>417</v>
      </c>
      <c r="Z114" s="19" t="s">
        <v>8336</v>
      </c>
      <c r="AA114" t="s">
        <v>8324</v>
      </c>
      <c r="AB114" s="19" t="str">
        <f t="shared" si="9"/>
        <v>No</v>
      </c>
      <c r="AC114" s="19" t="str">
        <f t="shared" si="10"/>
        <v>Yes</v>
      </c>
      <c r="AG114" s="19" t="s">
        <v>394</v>
      </c>
      <c r="AH114" s="19">
        <v>35.75</v>
      </c>
      <c r="AI114" s="19" t="str">
        <f t="shared" si="11"/>
        <v>Obesity</v>
      </c>
      <c r="AP114" s="19" t="s">
        <v>394</v>
      </c>
      <c r="AQ114" s="19">
        <v>8</v>
      </c>
      <c r="AR114" s="19" t="str">
        <f t="shared" si="12"/>
        <v>Diabetes</v>
      </c>
    </row>
    <row r="115" spans="1:44">
      <c r="A115" s="19" t="s">
        <v>445</v>
      </c>
      <c r="B115" s="19">
        <v>36.67</v>
      </c>
      <c r="C115" s="19">
        <v>5.18</v>
      </c>
      <c r="D115" s="19" t="s">
        <v>8336</v>
      </c>
      <c r="E115" s="19" t="s">
        <v>8336</v>
      </c>
      <c r="F115" s="19" t="s">
        <v>8336</v>
      </c>
      <c r="G115" s="19">
        <v>1</v>
      </c>
      <c r="H115" s="19">
        <v>1</v>
      </c>
      <c r="I115" s="19" t="s">
        <v>8324</v>
      </c>
      <c r="J115" s="19" t="s">
        <v>8324</v>
      </c>
      <c r="K115" s="19" t="str">
        <f t="shared" si="7"/>
        <v>Obesity</v>
      </c>
      <c r="L115" s="19" t="str">
        <f t="shared" si="8"/>
        <v>Normal</v>
      </c>
      <c r="P115" s="19">
        <v>1</v>
      </c>
      <c r="Q115" s="19">
        <v>1</v>
      </c>
      <c r="Y115" s="32" t="s">
        <v>421</v>
      </c>
      <c r="Z115" s="19" t="s">
        <v>8336</v>
      </c>
      <c r="AA115" t="s">
        <v>8324</v>
      </c>
      <c r="AB115" s="19" t="str">
        <f t="shared" si="9"/>
        <v>No</v>
      </c>
      <c r="AC115" s="19" t="str">
        <f t="shared" si="10"/>
        <v>Yes</v>
      </c>
      <c r="AG115" s="19" t="s">
        <v>398</v>
      </c>
      <c r="AH115" s="19">
        <v>53.81</v>
      </c>
      <c r="AI115" s="19" t="str">
        <f t="shared" si="11"/>
        <v>Obesity</v>
      </c>
      <c r="AP115" s="19" t="s">
        <v>398</v>
      </c>
      <c r="AQ115" s="19">
        <v>8.77</v>
      </c>
      <c r="AR115" s="19" t="str">
        <f t="shared" si="12"/>
        <v>Diabetes</v>
      </c>
    </row>
    <row r="116" spans="1:44">
      <c r="A116" s="19" t="s">
        <v>448</v>
      </c>
      <c r="B116" s="19">
        <v>30.9</v>
      </c>
      <c r="C116" s="19">
        <v>9.4</v>
      </c>
      <c r="D116" s="19" t="s">
        <v>8336</v>
      </c>
      <c r="E116" s="19" t="s">
        <v>8336</v>
      </c>
      <c r="F116" s="19" t="s">
        <v>8336</v>
      </c>
      <c r="G116" s="19">
        <v>2</v>
      </c>
      <c r="H116" s="19">
        <v>2</v>
      </c>
      <c r="I116" s="19" t="s">
        <v>8324</v>
      </c>
      <c r="J116" s="19" t="s">
        <v>8324</v>
      </c>
      <c r="K116" s="19" t="str">
        <f t="shared" si="7"/>
        <v>Obesity</v>
      </c>
      <c r="L116" s="19" t="str">
        <f t="shared" si="8"/>
        <v>Diabetes</v>
      </c>
      <c r="P116" s="19" t="s">
        <v>8355</v>
      </c>
      <c r="Q116" s="19">
        <v>0</v>
      </c>
      <c r="Y116" s="32" t="s">
        <v>425</v>
      </c>
      <c r="Z116" s="19" t="s">
        <v>8336</v>
      </c>
      <c r="AA116" t="s">
        <v>8324</v>
      </c>
      <c r="AB116" s="19" t="str">
        <f t="shared" si="9"/>
        <v>No</v>
      </c>
      <c r="AC116" s="19" t="str">
        <f t="shared" si="10"/>
        <v>Yes</v>
      </c>
      <c r="AG116" s="19" t="s">
        <v>402</v>
      </c>
      <c r="AH116" s="19">
        <v>49.48</v>
      </c>
      <c r="AI116" s="19" t="str">
        <f t="shared" si="11"/>
        <v>Obesity</v>
      </c>
      <c r="AP116" s="19" t="s">
        <v>402</v>
      </c>
      <c r="AQ116" s="19">
        <v>4.96</v>
      </c>
      <c r="AR116" s="19" t="str">
        <f t="shared" si="12"/>
        <v>Normal</v>
      </c>
    </row>
    <row r="117" spans="1:44">
      <c r="A117" s="19" t="s">
        <v>452</v>
      </c>
      <c r="B117" s="19">
        <v>30.495</v>
      </c>
      <c r="C117" s="19">
        <v>6.29</v>
      </c>
      <c r="D117" s="19" t="s">
        <v>8336</v>
      </c>
      <c r="E117" s="19" t="s">
        <v>8336</v>
      </c>
      <c r="F117" s="19" t="s">
        <v>8336</v>
      </c>
      <c r="G117" s="19" t="s">
        <v>8355</v>
      </c>
      <c r="H117" s="19">
        <v>0</v>
      </c>
      <c r="I117" s="19" t="s">
        <v>8324</v>
      </c>
      <c r="J117" s="19" t="s">
        <v>8324</v>
      </c>
      <c r="K117" s="19" t="str">
        <f t="shared" si="7"/>
        <v>Obesity</v>
      </c>
      <c r="L117" s="19" t="str">
        <f t="shared" si="8"/>
        <v>Prediabetes</v>
      </c>
      <c r="P117" s="19">
        <v>1</v>
      </c>
      <c r="Q117" s="19">
        <v>1</v>
      </c>
      <c r="Y117" s="32" t="s">
        <v>429</v>
      </c>
      <c r="Z117" s="19" t="s">
        <v>8324</v>
      </c>
      <c r="AA117" t="s">
        <v>8324</v>
      </c>
      <c r="AB117" s="19" t="str">
        <f t="shared" si="9"/>
        <v>Yes</v>
      </c>
      <c r="AC117" s="19" t="str">
        <f t="shared" si="10"/>
        <v>Yes</v>
      </c>
      <c r="AG117" s="19" t="s">
        <v>406</v>
      </c>
      <c r="AH117" s="19">
        <v>34.1</v>
      </c>
      <c r="AI117" s="19" t="str">
        <f t="shared" si="11"/>
        <v>Obesity</v>
      </c>
      <c r="AP117" s="19" t="s">
        <v>406</v>
      </c>
      <c r="AQ117" s="19">
        <v>4.43</v>
      </c>
      <c r="AR117" s="19" t="str">
        <f t="shared" si="12"/>
        <v>Normal</v>
      </c>
    </row>
    <row r="118" spans="1:44">
      <c r="A118" s="19" t="s">
        <v>456</v>
      </c>
      <c r="B118" s="19">
        <v>44.88</v>
      </c>
      <c r="C118" s="19">
        <v>6.04</v>
      </c>
      <c r="D118" s="19" t="s">
        <v>8336</v>
      </c>
      <c r="E118" s="19" t="s">
        <v>8336</v>
      </c>
      <c r="F118" s="19" t="s">
        <v>8375</v>
      </c>
      <c r="G118" s="19">
        <v>1</v>
      </c>
      <c r="H118" s="19">
        <v>1</v>
      </c>
      <c r="I118" s="19" t="s">
        <v>8324</v>
      </c>
      <c r="J118" s="19" t="s">
        <v>8324</v>
      </c>
      <c r="K118" s="19" t="str">
        <f t="shared" si="7"/>
        <v>Obesity</v>
      </c>
      <c r="L118" s="19" t="str">
        <f t="shared" si="8"/>
        <v>Prediabetes</v>
      </c>
      <c r="P118" s="19">
        <v>2</v>
      </c>
      <c r="Q118" s="19">
        <v>2</v>
      </c>
      <c r="Y118" s="32" t="s">
        <v>433</v>
      </c>
      <c r="Z118" s="19" t="s">
        <v>8324</v>
      </c>
      <c r="AA118" t="s">
        <v>8324</v>
      </c>
      <c r="AB118" s="19" t="str">
        <f t="shared" si="9"/>
        <v>Yes</v>
      </c>
      <c r="AC118" s="19" t="str">
        <f t="shared" si="10"/>
        <v>Yes</v>
      </c>
      <c r="AG118" s="19" t="s">
        <v>409</v>
      </c>
      <c r="AH118" s="19">
        <v>35.3</v>
      </c>
      <c r="AI118" s="19" t="str">
        <f t="shared" si="11"/>
        <v>Obesity</v>
      </c>
      <c r="AP118" s="19" t="s">
        <v>409</v>
      </c>
      <c r="AQ118" s="19">
        <v>5.82</v>
      </c>
      <c r="AR118" s="19" t="str">
        <f t="shared" si="12"/>
        <v>Prediabetes</v>
      </c>
    </row>
    <row r="119" spans="1:44">
      <c r="A119" s="19" t="s">
        <v>460</v>
      </c>
      <c r="B119" s="19">
        <v>44.32</v>
      </c>
      <c r="C119" s="19">
        <v>10.55</v>
      </c>
      <c r="D119" s="19" t="s">
        <v>8336</v>
      </c>
      <c r="E119" s="19" t="s">
        <v>8336</v>
      </c>
      <c r="F119" s="19" t="s">
        <v>8336</v>
      </c>
      <c r="G119" s="19" t="s">
        <v>8355</v>
      </c>
      <c r="H119" s="19">
        <v>0</v>
      </c>
      <c r="I119" s="19" t="s">
        <v>8324</v>
      </c>
      <c r="J119" s="19" t="s">
        <v>8324</v>
      </c>
      <c r="K119" s="19" t="str">
        <f t="shared" si="7"/>
        <v>Obesity</v>
      </c>
      <c r="L119" s="19" t="str">
        <f t="shared" si="8"/>
        <v>Diabetes</v>
      </c>
      <c r="P119" s="19" t="s">
        <v>8355</v>
      </c>
      <c r="Q119" s="19">
        <v>0</v>
      </c>
      <c r="Y119" s="32" t="s">
        <v>437</v>
      </c>
      <c r="Z119" s="19" t="s">
        <v>8324</v>
      </c>
      <c r="AA119" t="s">
        <v>8324</v>
      </c>
      <c r="AB119" s="19" t="str">
        <f t="shared" si="9"/>
        <v>Yes</v>
      </c>
      <c r="AC119" s="19" t="str">
        <f t="shared" si="10"/>
        <v>Yes</v>
      </c>
      <c r="AG119" s="19" t="s">
        <v>413</v>
      </c>
      <c r="AH119" s="19">
        <v>43.83</v>
      </c>
      <c r="AI119" s="19" t="str">
        <f t="shared" si="11"/>
        <v>Obesity</v>
      </c>
      <c r="AP119" s="19" t="s">
        <v>413</v>
      </c>
      <c r="AQ119" s="19">
        <v>6.03</v>
      </c>
      <c r="AR119" s="19" t="str">
        <f t="shared" si="12"/>
        <v>Prediabetes</v>
      </c>
    </row>
    <row r="120" spans="1:44">
      <c r="A120" s="19" t="s">
        <v>464</v>
      </c>
      <c r="B120" s="19">
        <v>46.39</v>
      </c>
      <c r="C120" s="19">
        <v>5.09</v>
      </c>
      <c r="D120" s="19" t="s">
        <v>8336</v>
      </c>
      <c r="E120" s="19" t="s">
        <v>8336</v>
      </c>
      <c r="F120" s="19" t="s">
        <v>8336</v>
      </c>
      <c r="G120" s="19" t="s">
        <v>8355</v>
      </c>
      <c r="H120" s="19">
        <v>0</v>
      </c>
      <c r="I120" s="19" t="s">
        <v>8324</v>
      </c>
      <c r="J120" s="19" t="s">
        <v>8324</v>
      </c>
      <c r="K120" s="19" t="str">
        <f t="shared" si="7"/>
        <v>Obesity</v>
      </c>
      <c r="L120" s="19" t="str">
        <f t="shared" si="8"/>
        <v>Normal</v>
      </c>
      <c r="P120" s="19" t="s">
        <v>8355</v>
      </c>
      <c r="Q120" s="19">
        <v>0</v>
      </c>
      <c r="Y120" s="32" t="s">
        <v>441</v>
      </c>
      <c r="Z120" s="19" t="s">
        <v>8324</v>
      </c>
      <c r="AA120" t="s">
        <v>8324</v>
      </c>
      <c r="AB120" s="19" t="str">
        <f t="shared" si="9"/>
        <v>Yes</v>
      </c>
      <c r="AC120" s="19" t="str">
        <f t="shared" si="10"/>
        <v>Yes</v>
      </c>
      <c r="AG120" s="19" t="s">
        <v>417</v>
      </c>
      <c r="AH120" s="19">
        <v>50.07</v>
      </c>
      <c r="AI120" s="19" t="str">
        <f t="shared" si="11"/>
        <v>Obesity</v>
      </c>
      <c r="AP120" s="19" t="s">
        <v>417</v>
      </c>
      <c r="AQ120" s="19">
        <v>9.27</v>
      </c>
      <c r="AR120" s="19" t="str">
        <f t="shared" si="12"/>
        <v>Diabetes</v>
      </c>
    </row>
    <row r="121" spans="1:44">
      <c r="A121" s="19" t="s">
        <v>468</v>
      </c>
      <c r="B121" s="19">
        <v>42.13</v>
      </c>
      <c r="C121" s="19">
        <v>5.2</v>
      </c>
      <c r="D121" s="19" t="s">
        <v>8324</v>
      </c>
      <c r="E121" s="19" t="s">
        <v>8336</v>
      </c>
      <c r="F121" s="19" t="s">
        <v>8336</v>
      </c>
      <c r="G121" s="19">
        <v>1</v>
      </c>
      <c r="H121" s="19">
        <v>1</v>
      </c>
      <c r="I121" s="19" t="s">
        <v>8324</v>
      </c>
      <c r="J121" s="19" t="s">
        <v>8324</v>
      </c>
      <c r="K121" s="19" t="str">
        <f t="shared" si="7"/>
        <v>Obesity</v>
      </c>
      <c r="L121" s="19" t="str">
        <f t="shared" si="8"/>
        <v>Normal</v>
      </c>
      <c r="P121" s="19">
        <v>1</v>
      </c>
      <c r="Q121" s="19">
        <v>1</v>
      </c>
      <c r="Y121" s="32" t="s">
        <v>445</v>
      </c>
      <c r="Z121" s="19" t="s">
        <v>8336</v>
      </c>
      <c r="AA121" t="s">
        <v>8324</v>
      </c>
      <c r="AB121" s="19" t="str">
        <f t="shared" si="9"/>
        <v>No</v>
      </c>
      <c r="AC121" s="19" t="str">
        <f t="shared" si="10"/>
        <v>Yes</v>
      </c>
      <c r="AG121" s="19" t="s">
        <v>421</v>
      </c>
      <c r="AH121" s="19">
        <v>32.775</v>
      </c>
      <c r="AI121" s="19" t="str">
        <f t="shared" si="11"/>
        <v>Obesity</v>
      </c>
      <c r="AP121" s="19" t="s">
        <v>421</v>
      </c>
      <c r="AQ121" s="19">
        <v>5.53</v>
      </c>
      <c r="AR121" s="19" t="str">
        <f t="shared" si="12"/>
        <v>Normal</v>
      </c>
    </row>
    <row r="122" spans="1:44">
      <c r="A122" s="19" t="s">
        <v>472</v>
      </c>
      <c r="B122" s="19">
        <v>30.78</v>
      </c>
      <c r="C122" s="19">
        <v>8.45</v>
      </c>
      <c r="D122" s="19" t="s">
        <v>8324</v>
      </c>
      <c r="E122" s="19" t="s">
        <v>8336</v>
      </c>
      <c r="F122" s="19" t="s">
        <v>8336</v>
      </c>
      <c r="G122" s="19" t="s">
        <v>8355</v>
      </c>
      <c r="H122" s="19">
        <v>0</v>
      </c>
      <c r="I122" s="19" t="s">
        <v>8324</v>
      </c>
      <c r="J122" s="19" t="s">
        <v>8324</v>
      </c>
      <c r="K122" s="19" t="str">
        <f t="shared" si="7"/>
        <v>Obesity</v>
      </c>
      <c r="L122" s="19" t="str">
        <f t="shared" si="8"/>
        <v>Diabetes</v>
      </c>
      <c r="P122" s="19">
        <v>1</v>
      </c>
      <c r="Q122" s="19">
        <v>1</v>
      </c>
      <c r="Y122" s="32" t="s">
        <v>448</v>
      </c>
      <c r="Z122" s="19" t="s">
        <v>8336</v>
      </c>
      <c r="AA122" t="s">
        <v>8324</v>
      </c>
      <c r="AB122" s="19" t="str">
        <f t="shared" si="9"/>
        <v>No</v>
      </c>
      <c r="AC122" s="19" t="str">
        <f t="shared" si="10"/>
        <v>Yes</v>
      </c>
      <c r="AG122" s="19" t="s">
        <v>425</v>
      </c>
      <c r="AH122" s="19">
        <v>34.105</v>
      </c>
      <c r="AI122" s="19" t="str">
        <f t="shared" si="11"/>
        <v>Obesity</v>
      </c>
      <c r="AP122" s="19" t="s">
        <v>425</v>
      </c>
      <c r="AQ122" s="19">
        <v>5.07</v>
      </c>
      <c r="AR122" s="19" t="str">
        <f t="shared" si="12"/>
        <v>Normal</v>
      </c>
    </row>
    <row r="123" spans="1:44">
      <c r="A123" s="19" t="s">
        <v>476</v>
      </c>
      <c r="B123" s="19">
        <v>31.35</v>
      </c>
      <c r="C123" s="19">
        <v>9.54</v>
      </c>
      <c r="D123" s="19" t="s">
        <v>8336</v>
      </c>
      <c r="E123" s="19" t="s">
        <v>8336</v>
      </c>
      <c r="F123" s="19" t="s">
        <v>8336</v>
      </c>
      <c r="G123" s="19" t="s">
        <v>8355</v>
      </c>
      <c r="H123" s="19">
        <v>0</v>
      </c>
      <c r="I123" s="19" t="s">
        <v>8324</v>
      </c>
      <c r="J123" s="19" t="s">
        <v>8324</v>
      </c>
      <c r="K123" s="19" t="str">
        <f t="shared" si="7"/>
        <v>Obesity</v>
      </c>
      <c r="L123" s="19" t="str">
        <f t="shared" si="8"/>
        <v>Diabetes</v>
      </c>
      <c r="P123" s="19" t="s">
        <v>8355</v>
      </c>
      <c r="Q123" s="19">
        <v>0</v>
      </c>
      <c r="Y123" s="32" t="s">
        <v>452</v>
      </c>
      <c r="Z123" s="19" t="s">
        <v>8336</v>
      </c>
      <c r="AA123" t="s">
        <v>8324</v>
      </c>
      <c r="AB123" s="19" t="str">
        <f t="shared" si="9"/>
        <v>No</v>
      </c>
      <c r="AC123" s="19" t="str">
        <f t="shared" si="10"/>
        <v>Yes</v>
      </c>
      <c r="AG123" s="19" t="s">
        <v>429</v>
      </c>
      <c r="AH123" s="19">
        <v>48.93</v>
      </c>
      <c r="AI123" s="19" t="str">
        <f t="shared" si="11"/>
        <v>Obesity</v>
      </c>
      <c r="AP123" s="19" t="s">
        <v>429</v>
      </c>
      <c r="AQ123" s="19">
        <v>11.17</v>
      </c>
      <c r="AR123" s="19" t="str">
        <f t="shared" si="12"/>
        <v>Diabetes</v>
      </c>
    </row>
    <row r="124" spans="1:44">
      <c r="A124" s="19" t="s">
        <v>479</v>
      </c>
      <c r="B124" s="19">
        <v>41.46</v>
      </c>
      <c r="C124" s="19">
        <v>4.99</v>
      </c>
      <c r="D124" s="19" t="s">
        <v>8324</v>
      </c>
      <c r="E124" s="19" t="s">
        <v>8336</v>
      </c>
      <c r="F124" s="19" t="s">
        <v>8336</v>
      </c>
      <c r="G124" s="19">
        <v>2</v>
      </c>
      <c r="H124" s="19">
        <v>2</v>
      </c>
      <c r="I124" s="19" t="s">
        <v>8324</v>
      </c>
      <c r="J124" s="19" t="s">
        <v>8324</v>
      </c>
      <c r="K124" s="19" t="str">
        <f t="shared" si="7"/>
        <v>Obesity</v>
      </c>
      <c r="L124" s="19" t="str">
        <f t="shared" si="8"/>
        <v>Normal</v>
      </c>
      <c r="P124" s="19">
        <v>1</v>
      </c>
      <c r="Q124" s="19">
        <v>1</v>
      </c>
      <c r="Y124" s="32" t="s">
        <v>456</v>
      </c>
      <c r="Z124" s="19" t="s">
        <v>8336</v>
      </c>
      <c r="AA124" t="s">
        <v>8324</v>
      </c>
      <c r="AB124" s="19" t="str">
        <f t="shared" si="9"/>
        <v>No</v>
      </c>
      <c r="AC124" s="19" t="str">
        <f t="shared" si="10"/>
        <v>Yes</v>
      </c>
      <c r="AG124" s="19" t="s">
        <v>433</v>
      </c>
      <c r="AH124" s="19">
        <v>37.07</v>
      </c>
      <c r="AI124" s="19" t="str">
        <f t="shared" si="11"/>
        <v>Obesity</v>
      </c>
      <c r="AP124" s="19" t="s">
        <v>433</v>
      </c>
      <c r="AQ124" s="19">
        <v>6.14</v>
      </c>
      <c r="AR124" s="19" t="str">
        <f t="shared" si="12"/>
        <v>Prediabetes</v>
      </c>
    </row>
    <row r="125" spans="1:44">
      <c r="A125" s="19" t="s">
        <v>483</v>
      </c>
      <c r="B125" s="19">
        <v>48</v>
      </c>
      <c r="C125" s="19">
        <v>10.54</v>
      </c>
      <c r="D125" s="19" t="s">
        <v>8336</v>
      </c>
      <c r="E125" s="19" t="s">
        <v>8336</v>
      </c>
      <c r="F125" s="19" t="s">
        <v>8336</v>
      </c>
      <c r="G125" s="19" t="s">
        <v>8355</v>
      </c>
      <c r="H125" s="19">
        <v>0</v>
      </c>
      <c r="I125" s="19" t="s">
        <v>8324</v>
      </c>
      <c r="J125" s="19" t="s">
        <v>8324</v>
      </c>
      <c r="K125" s="19" t="str">
        <f t="shared" si="7"/>
        <v>Obesity</v>
      </c>
      <c r="L125" s="19" t="str">
        <f t="shared" si="8"/>
        <v>Diabetes</v>
      </c>
      <c r="P125" s="19" t="s">
        <v>8355</v>
      </c>
      <c r="Q125" s="19">
        <v>0</v>
      </c>
      <c r="Y125" s="32" t="s">
        <v>460</v>
      </c>
      <c r="Z125" s="19" t="s">
        <v>8336</v>
      </c>
      <c r="AA125" t="s">
        <v>8324</v>
      </c>
      <c r="AB125" s="19" t="str">
        <f t="shared" si="9"/>
        <v>No</v>
      </c>
      <c r="AC125" s="19" t="str">
        <f t="shared" si="10"/>
        <v>Yes</v>
      </c>
      <c r="AG125" s="19" t="s">
        <v>437</v>
      </c>
      <c r="AH125" s="19">
        <v>51.51</v>
      </c>
      <c r="AI125" s="19" t="str">
        <f t="shared" si="11"/>
        <v>Obesity</v>
      </c>
      <c r="AP125" s="19" t="s">
        <v>437</v>
      </c>
      <c r="AQ125" s="19">
        <v>6.26</v>
      </c>
      <c r="AR125" s="19" t="str">
        <f t="shared" si="12"/>
        <v>Prediabetes</v>
      </c>
    </row>
    <row r="126" spans="1:44">
      <c r="A126" s="19" t="s">
        <v>487</v>
      </c>
      <c r="B126" s="19">
        <v>49.13</v>
      </c>
      <c r="C126" s="19">
        <v>4.54</v>
      </c>
      <c r="D126" s="19" t="s">
        <v>8336</v>
      </c>
      <c r="E126" s="19" t="s">
        <v>8336</v>
      </c>
      <c r="F126" s="19" t="s">
        <v>8336</v>
      </c>
      <c r="G126" s="19" t="s">
        <v>8355</v>
      </c>
      <c r="H126" s="19">
        <v>0</v>
      </c>
      <c r="I126" s="19" t="s">
        <v>8324</v>
      </c>
      <c r="J126" s="19" t="s">
        <v>8324</v>
      </c>
      <c r="K126" s="19" t="str">
        <f t="shared" si="7"/>
        <v>Obesity</v>
      </c>
      <c r="L126" s="19" t="str">
        <f t="shared" si="8"/>
        <v>Normal</v>
      </c>
      <c r="P126" s="19">
        <v>1</v>
      </c>
      <c r="Q126" s="19">
        <v>1</v>
      </c>
      <c r="Y126" s="32" t="s">
        <v>464</v>
      </c>
      <c r="Z126" s="19" t="s">
        <v>8336</v>
      </c>
      <c r="AA126" t="s">
        <v>8324</v>
      </c>
      <c r="AB126" s="19" t="str">
        <f t="shared" si="9"/>
        <v>No</v>
      </c>
      <c r="AC126" s="19" t="str">
        <f t="shared" si="10"/>
        <v>Yes</v>
      </c>
      <c r="AG126" s="19" t="s">
        <v>441</v>
      </c>
      <c r="AH126" s="19">
        <v>34.8</v>
      </c>
      <c r="AI126" s="19" t="str">
        <f t="shared" si="11"/>
        <v>Obesity</v>
      </c>
      <c r="AP126" s="19" t="s">
        <v>441</v>
      </c>
      <c r="AQ126" s="19">
        <v>4.72</v>
      </c>
      <c r="AR126" s="19" t="str">
        <f t="shared" si="12"/>
        <v>Normal</v>
      </c>
    </row>
    <row r="127" spans="1:44">
      <c r="A127" s="19" t="s">
        <v>491</v>
      </c>
      <c r="B127" s="19">
        <v>37.8</v>
      </c>
      <c r="C127" s="19">
        <v>6.29</v>
      </c>
      <c r="D127" s="19" t="s">
        <v>8336</v>
      </c>
      <c r="E127" s="19" t="s">
        <v>8336</v>
      </c>
      <c r="F127" s="19" t="s">
        <v>8336</v>
      </c>
      <c r="G127" s="19">
        <v>1</v>
      </c>
      <c r="H127" s="19">
        <v>1</v>
      </c>
      <c r="I127" s="19" t="s">
        <v>8324</v>
      </c>
      <c r="J127" s="19" t="s">
        <v>8324</v>
      </c>
      <c r="K127" s="19" t="str">
        <f t="shared" si="7"/>
        <v>Obesity</v>
      </c>
      <c r="L127" s="19" t="str">
        <f t="shared" si="8"/>
        <v>Prediabetes</v>
      </c>
      <c r="P127" s="19">
        <v>2</v>
      </c>
      <c r="Q127" s="19">
        <v>2</v>
      </c>
      <c r="Y127" s="32" t="s">
        <v>468</v>
      </c>
      <c r="Z127" s="19" t="s">
        <v>8324</v>
      </c>
      <c r="AA127" t="s">
        <v>8324</v>
      </c>
      <c r="AB127" s="19" t="str">
        <f t="shared" si="9"/>
        <v>Yes</v>
      </c>
      <c r="AC127" s="19" t="str">
        <f t="shared" si="10"/>
        <v>Yes</v>
      </c>
      <c r="AG127" s="19" t="s">
        <v>445</v>
      </c>
      <c r="AH127" s="19">
        <v>36.67</v>
      </c>
      <c r="AI127" s="19" t="str">
        <f t="shared" si="11"/>
        <v>Obesity</v>
      </c>
      <c r="AP127" s="19" t="s">
        <v>445</v>
      </c>
      <c r="AQ127" s="19">
        <v>5.18</v>
      </c>
      <c r="AR127" s="19" t="str">
        <f t="shared" si="12"/>
        <v>Normal</v>
      </c>
    </row>
    <row r="128" spans="1:44">
      <c r="A128" s="19" t="s">
        <v>495</v>
      </c>
      <c r="B128" s="19">
        <v>38.3</v>
      </c>
      <c r="C128" s="19">
        <v>9.51</v>
      </c>
      <c r="D128" s="19" t="s">
        <v>8336</v>
      </c>
      <c r="E128" s="19" t="s">
        <v>8336</v>
      </c>
      <c r="F128" s="19" t="s">
        <v>8336</v>
      </c>
      <c r="G128" s="19" t="s">
        <v>8355</v>
      </c>
      <c r="H128" s="19">
        <v>0</v>
      </c>
      <c r="I128" s="19" t="s">
        <v>8324</v>
      </c>
      <c r="J128" s="19" t="s">
        <v>8324</v>
      </c>
      <c r="K128" s="19" t="str">
        <f t="shared" si="7"/>
        <v>Obesity</v>
      </c>
      <c r="L128" s="19" t="str">
        <f t="shared" si="8"/>
        <v>Diabetes</v>
      </c>
      <c r="P128" s="19" t="s">
        <v>8355</v>
      </c>
      <c r="Q128" s="19">
        <v>0</v>
      </c>
      <c r="Y128" s="32" t="s">
        <v>472</v>
      </c>
      <c r="Z128" s="19" t="s">
        <v>8324</v>
      </c>
      <c r="AA128" t="s">
        <v>8324</v>
      </c>
      <c r="AB128" s="19" t="str">
        <f t="shared" si="9"/>
        <v>Yes</v>
      </c>
      <c r="AC128" s="19" t="str">
        <f t="shared" si="10"/>
        <v>Yes</v>
      </c>
      <c r="AG128" s="19" t="s">
        <v>448</v>
      </c>
      <c r="AH128" s="19">
        <v>30.9</v>
      </c>
      <c r="AI128" s="19" t="str">
        <f t="shared" si="11"/>
        <v>Obesity</v>
      </c>
      <c r="AP128" s="19" t="s">
        <v>448</v>
      </c>
      <c r="AQ128" s="19">
        <v>9.4</v>
      </c>
      <c r="AR128" s="19" t="str">
        <f t="shared" si="12"/>
        <v>Diabetes</v>
      </c>
    </row>
    <row r="129" spans="1:44">
      <c r="A129" s="19" t="s">
        <v>499</v>
      </c>
      <c r="B129" s="19">
        <v>32.775</v>
      </c>
      <c r="C129" s="19">
        <v>4.72</v>
      </c>
      <c r="D129" s="19" t="s">
        <v>8336</v>
      </c>
      <c r="E129" s="19" t="s">
        <v>8336</v>
      </c>
      <c r="F129" s="19" t="s">
        <v>8336</v>
      </c>
      <c r="G129" s="19" t="s">
        <v>8355</v>
      </c>
      <c r="H129" s="19">
        <v>0</v>
      </c>
      <c r="I129" s="19" t="s">
        <v>8324</v>
      </c>
      <c r="J129" s="19" t="s">
        <v>8324</v>
      </c>
      <c r="K129" s="19" t="str">
        <f t="shared" si="7"/>
        <v>Obesity</v>
      </c>
      <c r="L129" s="19" t="str">
        <f t="shared" si="8"/>
        <v>Normal</v>
      </c>
      <c r="P129" s="19">
        <v>1</v>
      </c>
      <c r="Q129" s="19">
        <v>1</v>
      </c>
      <c r="Y129" s="32" t="s">
        <v>476</v>
      </c>
      <c r="Z129" s="19" t="s">
        <v>8336</v>
      </c>
      <c r="AA129" t="s">
        <v>8324</v>
      </c>
      <c r="AB129" s="19" t="str">
        <f t="shared" si="9"/>
        <v>No</v>
      </c>
      <c r="AC129" s="19" t="str">
        <f t="shared" si="10"/>
        <v>Yes</v>
      </c>
      <c r="AG129" s="19" t="s">
        <v>452</v>
      </c>
      <c r="AH129" s="19">
        <v>30.495</v>
      </c>
      <c r="AI129" s="19" t="str">
        <f t="shared" si="11"/>
        <v>Obesity</v>
      </c>
      <c r="AP129" s="19" t="s">
        <v>452</v>
      </c>
      <c r="AQ129" s="19">
        <v>6.29</v>
      </c>
      <c r="AR129" s="19" t="str">
        <f t="shared" si="12"/>
        <v>Prediabetes</v>
      </c>
    </row>
    <row r="130" spans="1:44">
      <c r="A130" s="19" t="s">
        <v>503</v>
      </c>
      <c r="B130" s="19">
        <v>34.2</v>
      </c>
      <c r="C130" s="19">
        <v>5.91</v>
      </c>
      <c r="D130" s="19" t="s">
        <v>8324</v>
      </c>
      <c r="E130" s="19" t="s">
        <v>8336</v>
      </c>
      <c r="F130" s="19" t="s">
        <v>8336</v>
      </c>
      <c r="G130" s="19" t="s">
        <v>8355</v>
      </c>
      <c r="H130" s="19">
        <v>0</v>
      </c>
      <c r="I130" s="19" t="s">
        <v>8324</v>
      </c>
      <c r="J130" s="19" t="s">
        <v>8324</v>
      </c>
      <c r="K130" s="19" t="str">
        <f t="shared" si="7"/>
        <v>Obesity</v>
      </c>
      <c r="L130" s="19" t="str">
        <f t="shared" si="8"/>
        <v>Prediabetes</v>
      </c>
      <c r="P130" s="19" t="s">
        <v>8355</v>
      </c>
      <c r="Q130" s="19">
        <v>0</v>
      </c>
      <c r="Y130" s="32" t="s">
        <v>479</v>
      </c>
      <c r="Z130" s="19" t="s">
        <v>8324</v>
      </c>
      <c r="AA130" t="s">
        <v>8324</v>
      </c>
      <c r="AB130" s="19" t="str">
        <f t="shared" si="9"/>
        <v>Yes</v>
      </c>
      <c r="AC130" s="19" t="str">
        <f t="shared" si="10"/>
        <v>Yes</v>
      </c>
      <c r="AG130" s="19" t="s">
        <v>456</v>
      </c>
      <c r="AH130" s="19">
        <v>44.88</v>
      </c>
      <c r="AI130" s="19" t="str">
        <f t="shared" si="11"/>
        <v>Obesity</v>
      </c>
      <c r="AP130" s="19" t="s">
        <v>456</v>
      </c>
      <c r="AQ130" s="19">
        <v>6.04</v>
      </c>
      <c r="AR130" s="19" t="str">
        <f t="shared" si="12"/>
        <v>Prediabetes</v>
      </c>
    </row>
    <row r="131" spans="1:44">
      <c r="A131" s="19" t="s">
        <v>507</v>
      </c>
      <c r="B131" s="19">
        <v>30.2</v>
      </c>
      <c r="C131" s="19">
        <v>9.58</v>
      </c>
      <c r="D131" s="19" t="s">
        <v>8336</v>
      </c>
      <c r="E131" s="19" t="s">
        <v>8336</v>
      </c>
      <c r="F131" s="19" t="s">
        <v>8336</v>
      </c>
      <c r="G131" s="19" t="s">
        <v>8355</v>
      </c>
      <c r="H131" s="19">
        <v>0</v>
      </c>
      <c r="I131" s="19" t="s">
        <v>8324</v>
      </c>
      <c r="J131" s="19" t="s">
        <v>8324</v>
      </c>
      <c r="K131" s="19" t="str">
        <f t="shared" ref="K131:K194" si="13">IF(B131&lt;18.5,"Under Weight",IF(B131&lt;=24.9,"Normal Weight",IF(B131&lt;=29.9,"Over Weight","Obesity")))</f>
        <v>Obesity</v>
      </c>
      <c r="L131" s="19" t="str">
        <f t="shared" ref="L131:L194" si="14">IF(C131&lt;5.7,"Normal",IF(C131&lt;=6.4,"Prediabetes","Diabetes"))</f>
        <v>Diabetes</v>
      </c>
      <c r="P131" s="19" t="s">
        <v>8355</v>
      </c>
      <c r="Q131" s="19">
        <v>0</v>
      </c>
      <c r="Y131" s="32" t="s">
        <v>483</v>
      </c>
      <c r="Z131" s="19" t="s">
        <v>8336</v>
      </c>
      <c r="AA131" t="s">
        <v>8324</v>
      </c>
      <c r="AB131" s="19" t="str">
        <f t="shared" si="9"/>
        <v>No</v>
      </c>
      <c r="AC131" s="19" t="str">
        <f t="shared" si="10"/>
        <v>Yes</v>
      </c>
      <c r="AG131" s="19" t="s">
        <v>460</v>
      </c>
      <c r="AH131" s="19">
        <v>44.32</v>
      </c>
      <c r="AI131" s="19" t="str">
        <f t="shared" si="11"/>
        <v>Obesity</v>
      </c>
      <c r="AP131" s="19" t="s">
        <v>460</v>
      </c>
      <c r="AQ131" s="19">
        <v>10.55</v>
      </c>
      <c r="AR131" s="19" t="str">
        <f t="shared" si="12"/>
        <v>Diabetes</v>
      </c>
    </row>
    <row r="132" spans="1:44">
      <c r="A132" s="19" t="s">
        <v>511</v>
      </c>
      <c r="B132" s="19">
        <v>48.32</v>
      </c>
      <c r="C132" s="19">
        <v>5.77</v>
      </c>
      <c r="D132" s="19" t="s">
        <v>8336</v>
      </c>
      <c r="E132" s="19" t="s">
        <v>8336</v>
      </c>
      <c r="F132" s="19" t="s">
        <v>8336</v>
      </c>
      <c r="G132" s="19" t="s">
        <v>8355</v>
      </c>
      <c r="H132" s="19">
        <v>0</v>
      </c>
      <c r="I132" s="19" t="s">
        <v>8324</v>
      </c>
      <c r="J132" s="19" t="s">
        <v>8324</v>
      </c>
      <c r="K132" s="19" t="str">
        <f t="shared" si="13"/>
        <v>Obesity</v>
      </c>
      <c r="L132" s="19" t="str">
        <f t="shared" si="14"/>
        <v>Prediabetes</v>
      </c>
      <c r="P132" s="19">
        <v>1</v>
      </c>
      <c r="Q132" s="19">
        <v>1</v>
      </c>
      <c r="Y132" s="32" t="s">
        <v>487</v>
      </c>
      <c r="Z132" s="19" t="s">
        <v>8336</v>
      </c>
      <c r="AA132" t="s">
        <v>8324</v>
      </c>
      <c r="AB132" s="19" t="str">
        <f t="shared" si="9"/>
        <v>No</v>
      </c>
      <c r="AC132" s="19" t="str">
        <f t="shared" si="10"/>
        <v>Yes</v>
      </c>
      <c r="AG132" s="19" t="s">
        <v>464</v>
      </c>
      <c r="AH132" s="19">
        <v>46.39</v>
      </c>
      <c r="AI132" s="19" t="str">
        <f t="shared" si="11"/>
        <v>Obesity</v>
      </c>
      <c r="AP132" s="19" t="s">
        <v>464</v>
      </c>
      <c r="AQ132" s="19">
        <v>5.09</v>
      </c>
      <c r="AR132" s="19" t="str">
        <f t="shared" si="12"/>
        <v>Normal</v>
      </c>
    </row>
    <row r="133" spans="1:44">
      <c r="A133" s="19" t="s">
        <v>515</v>
      </c>
      <c r="B133" s="19">
        <v>44.86</v>
      </c>
      <c r="C133" s="19">
        <v>4.38</v>
      </c>
      <c r="D133" s="19" t="s">
        <v>8324</v>
      </c>
      <c r="E133" s="19" t="s">
        <v>8336</v>
      </c>
      <c r="F133" s="19" t="s">
        <v>8336</v>
      </c>
      <c r="G133" s="19" t="s">
        <v>8355</v>
      </c>
      <c r="H133" s="19">
        <v>0</v>
      </c>
      <c r="I133" s="19" t="s">
        <v>8324</v>
      </c>
      <c r="J133" s="19" t="s">
        <v>8324</v>
      </c>
      <c r="K133" s="19" t="str">
        <f t="shared" si="13"/>
        <v>Obesity</v>
      </c>
      <c r="L133" s="19" t="str">
        <f t="shared" si="14"/>
        <v>Normal</v>
      </c>
      <c r="P133" s="19" t="s">
        <v>8355</v>
      </c>
      <c r="Q133" s="19">
        <v>0</v>
      </c>
      <c r="Y133" s="32" t="s">
        <v>491</v>
      </c>
      <c r="Z133" s="19" t="s">
        <v>8336</v>
      </c>
      <c r="AA133" t="s">
        <v>8324</v>
      </c>
      <c r="AB133" s="19" t="str">
        <f t="shared" si="9"/>
        <v>No</v>
      </c>
      <c r="AC133" s="19" t="str">
        <f t="shared" si="10"/>
        <v>Yes</v>
      </c>
      <c r="AG133" s="19" t="s">
        <v>468</v>
      </c>
      <c r="AH133" s="19">
        <v>42.13</v>
      </c>
      <c r="AI133" s="19" t="str">
        <f t="shared" si="11"/>
        <v>Obesity</v>
      </c>
      <c r="AP133" s="19" t="s">
        <v>468</v>
      </c>
      <c r="AQ133" s="19">
        <v>5.2</v>
      </c>
      <c r="AR133" s="19" t="str">
        <f t="shared" si="12"/>
        <v>Normal</v>
      </c>
    </row>
    <row r="134" spans="1:44">
      <c r="A134" s="19" t="s">
        <v>519</v>
      </c>
      <c r="B134" s="19">
        <v>52.15</v>
      </c>
      <c r="C134" s="19">
        <v>5.65</v>
      </c>
      <c r="D134" s="19" t="s">
        <v>8336</v>
      </c>
      <c r="E134" s="19" t="s">
        <v>8336</v>
      </c>
      <c r="F134" s="19" t="s">
        <v>8336</v>
      </c>
      <c r="G134" s="19">
        <v>1</v>
      </c>
      <c r="H134" s="19">
        <v>1</v>
      </c>
      <c r="I134" s="19" t="s">
        <v>8324</v>
      </c>
      <c r="J134" s="19" t="s">
        <v>8324</v>
      </c>
      <c r="K134" s="19" t="str">
        <f t="shared" si="13"/>
        <v>Obesity</v>
      </c>
      <c r="L134" s="19" t="str">
        <f t="shared" si="14"/>
        <v>Normal</v>
      </c>
      <c r="P134" s="19" t="s">
        <v>8355</v>
      </c>
      <c r="Q134" s="19">
        <v>0</v>
      </c>
      <c r="Y134" s="32" t="s">
        <v>495</v>
      </c>
      <c r="Z134" s="19" t="s">
        <v>8336</v>
      </c>
      <c r="AA134" t="s">
        <v>8324</v>
      </c>
      <c r="AB134" s="19" t="str">
        <f t="shared" si="9"/>
        <v>No</v>
      </c>
      <c r="AC134" s="19" t="str">
        <f t="shared" si="10"/>
        <v>Yes</v>
      </c>
      <c r="AG134" s="19" t="s">
        <v>472</v>
      </c>
      <c r="AH134" s="19">
        <v>30.78</v>
      </c>
      <c r="AI134" s="19" t="str">
        <f t="shared" si="11"/>
        <v>Obesity</v>
      </c>
      <c r="AP134" s="19" t="s">
        <v>472</v>
      </c>
      <c r="AQ134" s="19">
        <v>8.45</v>
      </c>
      <c r="AR134" s="19" t="str">
        <f t="shared" si="12"/>
        <v>Diabetes</v>
      </c>
    </row>
    <row r="135" spans="1:44">
      <c r="A135" s="19" t="s">
        <v>523</v>
      </c>
      <c r="B135" s="19">
        <v>41.12</v>
      </c>
      <c r="C135" s="19">
        <v>7.54</v>
      </c>
      <c r="D135" s="19" t="s">
        <v>8324</v>
      </c>
      <c r="E135" s="19" t="s">
        <v>8336</v>
      </c>
      <c r="F135" s="19" t="s">
        <v>8336</v>
      </c>
      <c r="G135" s="19" t="s">
        <v>8355</v>
      </c>
      <c r="H135" s="19">
        <v>0</v>
      </c>
      <c r="I135" s="19" t="s">
        <v>8324</v>
      </c>
      <c r="J135" s="19" t="s">
        <v>8324</v>
      </c>
      <c r="K135" s="19" t="str">
        <f t="shared" si="13"/>
        <v>Obesity</v>
      </c>
      <c r="L135" s="19" t="str">
        <f t="shared" si="14"/>
        <v>Diabetes</v>
      </c>
      <c r="P135" s="19">
        <v>2</v>
      </c>
      <c r="Q135" s="19">
        <v>2</v>
      </c>
      <c r="Y135" s="32" t="s">
        <v>499</v>
      </c>
      <c r="Z135" s="19" t="s">
        <v>8336</v>
      </c>
      <c r="AA135" t="s">
        <v>8324</v>
      </c>
      <c r="AB135" s="19" t="str">
        <f t="shared" si="9"/>
        <v>No</v>
      </c>
      <c r="AC135" s="19" t="str">
        <f t="shared" si="10"/>
        <v>Yes</v>
      </c>
      <c r="AG135" s="19" t="s">
        <v>476</v>
      </c>
      <c r="AH135" s="19">
        <v>31.35</v>
      </c>
      <c r="AI135" s="19" t="str">
        <f t="shared" si="11"/>
        <v>Obesity</v>
      </c>
      <c r="AP135" s="19" t="s">
        <v>476</v>
      </c>
      <c r="AQ135" s="19">
        <v>9.54</v>
      </c>
      <c r="AR135" s="19" t="str">
        <f t="shared" si="12"/>
        <v>Diabetes</v>
      </c>
    </row>
    <row r="136" spans="1:44">
      <c r="A136" s="19" t="s">
        <v>527</v>
      </c>
      <c r="B136" s="19">
        <v>38.39</v>
      </c>
      <c r="C136" s="19">
        <v>5.11</v>
      </c>
      <c r="D136" s="19" t="s">
        <v>8324</v>
      </c>
      <c r="E136" s="19" t="s">
        <v>8336</v>
      </c>
      <c r="F136" s="19" t="s">
        <v>8336</v>
      </c>
      <c r="G136" s="19">
        <v>1</v>
      </c>
      <c r="H136" s="19">
        <v>1</v>
      </c>
      <c r="I136" s="19" t="s">
        <v>8324</v>
      </c>
      <c r="J136" s="19" t="s">
        <v>8324</v>
      </c>
      <c r="K136" s="19" t="str">
        <f t="shared" si="13"/>
        <v>Obesity</v>
      </c>
      <c r="L136" s="19" t="str">
        <f t="shared" si="14"/>
        <v>Normal</v>
      </c>
      <c r="P136" s="19" t="s">
        <v>8355</v>
      </c>
      <c r="Q136" s="19">
        <v>0</v>
      </c>
      <c r="Y136" s="32" t="s">
        <v>503</v>
      </c>
      <c r="Z136" s="19" t="s">
        <v>8324</v>
      </c>
      <c r="AA136" t="s">
        <v>8324</v>
      </c>
      <c r="AB136" s="19" t="str">
        <f t="shared" si="9"/>
        <v>Yes</v>
      </c>
      <c r="AC136" s="19" t="str">
        <f t="shared" si="10"/>
        <v>Yes</v>
      </c>
      <c r="AG136" s="19" t="s">
        <v>479</v>
      </c>
      <c r="AH136" s="19">
        <v>41.46</v>
      </c>
      <c r="AI136" s="19" t="str">
        <f t="shared" si="11"/>
        <v>Obesity</v>
      </c>
      <c r="AP136" s="19" t="s">
        <v>479</v>
      </c>
      <c r="AQ136" s="19">
        <v>4.99</v>
      </c>
      <c r="AR136" s="19" t="str">
        <f t="shared" si="12"/>
        <v>Normal</v>
      </c>
    </row>
    <row r="137" spans="1:44">
      <c r="A137" s="19" t="s">
        <v>531</v>
      </c>
      <c r="B137" s="19">
        <v>46.85</v>
      </c>
      <c r="C137" s="19">
        <v>4.25</v>
      </c>
      <c r="D137" s="19" t="s">
        <v>8336</v>
      </c>
      <c r="E137" s="19" t="s">
        <v>8336</v>
      </c>
      <c r="F137" s="19" t="s">
        <v>8375</v>
      </c>
      <c r="G137" s="19">
        <v>1</v>
      </c>
      <c r="H137" s="19">
        <v>1</v>
      </c>
      <c r="I137" s="19" t="s">
        <v>8324</v>
      </c>
      <c r="J137" s="19" t="s">
        <v>8324</v>
      </c>
      <c r="K137" s="19" t="str">
        <f t="shared" si="13"/>
        <v>Obesity</v>
      </c>
      <c r="L137" s="19" t="str">
        <f t="shared" si="14"/>
        <v>Normal</v>
      </c>
      <c r="P137" s="19" t="s">
        <v>8355</v>
      </c>
      <c r="Q137" s="19">
        <v>0</v>
      </c>
      <c r="Y137" s="32" t="s">
        <v>507</v>
      </c>
      <c r="Z137" s="19" t="s">
        <v>8336</v>
      </c>
      <c r="AA137" t="s">
        <v>8324</v>
      </c>
      <c r="AB137" s="19" t="str">
        <f t="shared" ref="AB137:AB200" si="15">PROPER(Z137)</f>
        <v>No</v>
      </c>
      <c r="AC137" s="19" t="str">
        <f t="shared" ref="AC137:AC200" si="16">PROPER(AA137)</f>
        <v>Yes</v>
      </c>
      <c r="AG137" s="19" t="s">
        <v>483</v>
      </c>
      <c r="AH137" s="19">
        <v>48</v>
      </c>
      <c r="AI137" s="19" t="str">
        <f t="shared" si="11"/>
        <v>Obesity</v>
      </c>
      <c r="AP137" s="19" t="s">
        <v>483</v>
      </c>
      <c r="AQ137" s="19">
        <v>10.54</v>
      </c>
      <c r="AR137" s="19" t="str">
        <f t="shared" si="12"/>
        <v>Diabetes</v>
      </c>
    </row>
    <row r="138" spans="1:44">
      <c r="A138" s="19" t="s">
        <v>535</v>
      </c>
      <c r="B138" s="19">
        <v>42.24</v>
      </c>
      <c r="C138" s="19">
        <v>5.55</v>
      </c>
      <c r="D138" s="19" t="s">
        <v>8336</v>
      </c>
      <c r="E138" s="19" t="s">
        <v>8324</v>
      </c>
      <c r="F138" s="19" t="s">
        <v>8336</v>
      </c>
      <c r="G138" s="19">
        <v>1</v>
      </c>
      <c r="H138" s="19">
        <v>1</v>
      </c>
      <c r="I138" s="19" t="s">
        <v>8324</v>
      </c>
      <c r="J138" s="19" t="s">
        <v>8324</v>
      </c>
      <c r="K138" s="19" t="str">
        <f t="shared" si="13"/>
        <v>Obesity</v>
      </c>
      <c r="L138" s="19" t="str">
        <f t="shared" si="14"/>
        <v>Normal</v>
      </c>
      <c r="P138" s="19">
        <v>1</v>
      </c>
      <c r="Q138" s="19">
        <v>1</v>
      </c>
      <c r="Y138" s="32" t="s">
        <v>511</v>
      </c>
      <c r="Z138" s="19" t="s">
        <v>8336</v>
      </c>
      <c r="AA138" t="s">
        <v>8324</v>
      </c>
      <c r="AB138" s="19" t="str">
        <f t="shared" si="15"/>
        <v>No</v>
      </c>
      <c r="AC138" s="19" t="str">
        <f t="shared" si="16"/>
        <v>Yes</v>
      </c>
      <c r="AG138" s="19" t="s">
        <v>487</v>
      </c>
      <c r="AH138" s="19">
        <v>49.13</v>
      </c>
      <c r="AI138" s="19" t="str">
        <f t="shared" si="11"/>
        <v>Obesity</v>
      </c>
      <c r="AP138" s="19" t="s">
        <v>487</v>
      </c>
      <c r="AQ138" s="19">
        <v>4.54</v>
      </c>
      <c r="AR138" s="19" t="str">
        <f t="shared" si="12"/>
        <v>Normal</v>
      </c>
    </row>
    <row r="139" spans="1:44">
      <c r="A139" s="19" t="s">
        <v>539</v>
      </c>
      <c r="B139" s="19">
        <v>34.39</v>
      </c>
      <c r="C139" s="19">
        <v>5.78</v>
      </c>
      <c r="D139" s="19" t="s">
        <v>8336</v>
      </c>
      <c r="E139" s="19" t="s">
        <v>8336</v>
      </c>
      <c r="F139" s="19" t="s">
        <v>8336</v>
      </c>
      <c r="G139" s="19" t="s">
        <v>8355</v>
      </c>
      <c r="H139" s="19">
        <v>0</v>
      </c>
      <c r="I139" s="19" t="s">
        <v>8324</v>
      </c>
      <c r="J139" s="19" t="s">
        <v>8324</v>
      </c>
      <c r="K139" s="19" t="str">
        <f t="shared" si="13"/>
        <v>Obesity</v>
      </c>
      <c r="L139" s="19" t="str">
        <f t="shared" si="14"/>
        <v>Prediabetes</v>
      </c>
      <c r="P139" s="19" t="s">
        <v>8355</v>
      </c>
      <c r="Q139" s="19">
        <v>0</v>
      </c>
      <c r="Y139" s="32" t="s">
        <v>515</v>
      </c>
      <c r="Z139" s="19" t="s">
        <v>8324</v>
      </c>
      <c r="AA139" t="s">
        <v>8324</v>
      </c>
      <c r="AB139" s="19" t="str">
        <f t="shared" si="15"/>
        <v>Yes</v>
      </c>
      <c r="AC139" s="19" t="str">
        <f t="shared" si="16"/>
        <v>Yes</v>
      </c>
      <c r="AG139" s="19" t="s">
        <v>491</v>
      </c>
      <c r="AH139" s="19">
        <v>37.8</v>
      </c>
      <c r="AI139" s="19" t="str">
        <f t="shared" si="11"/>
        <v>Obesity</v>
      </c>
      <c r="AP139" s="19" t="s">
        <v>491</v>
      </c>
      <c r="AQ139" s="19">
        <v>6.29</v>
      </c>
      <c r="AR139" s="19" t="str">
        <f t="shared" si="12"/>
        <v>Prediabetes</v>
      </c>
    </row>
    <row r="140" spans="1:44">
      <c r="A140" s="19" t="s">
        <v>543</v>
      </c>
      <c r="B140" s="19">
        <v>42.89</v>
      </c>
      <c r="C140" s="19">
        <v>5.28</v>
      </c>
      <c r="D140" s="19" t="s">
        <v>8324</v>
      </c>
      <c r="E140" s="19" t="s">
        <v>8336</v>
      </c>
      <c r="F140" s="19" t="s">
        <v>8336</v>
      </c>
      <c r="G140" s="19" t="s">
        <v>8355</v>
      </c>
      <c r="H140" s="19">
        <v>0</v>
      </c>
      <c r="I140" s="19" t="s">
        <v>8324</v>
      </c>
      <c r="J140" s="19" t="s">
        <v>8324</v>
      </c>
      <c r="K140" s="19" t="str">
        <f t="shared" si="13"/>
        <v>Obesity</v>
      </c>
      <c r="L140" s="19" t="str">
        <f t="shared" si="14"/>
        <v>Normal</v>
      </c>
      <c r="P140" s="19" t="s">
        <v>8355</v>
      </c>
      <c r="Q140" s="19">
        <v>0</v>
      </c>
      <c r="Y140" s="32" t="s">
        <v>519</v>
      </c>
      <c r="Z140" s="19" t="s">
        <v>8336</v>
      </c>
      <c r="AA140" t="s">
        <v>8324</v>
      </c>
      <c r="AB140" s="19" t="str">
        <f t="shared" si="15"/>
        <v>No</v>
      </c>
      <c r="AC140" s="19" t="str">
        <f t="shared" si="16"/>
        <v>Yes</v>
      </c>
      <c r="AG140" s="19" t="s">
        <v>495</v>
      </c>
      <c r="AH140" s="19">
        <v>38.3</v>
      </c>
      <c r="AI140" s="19" t="str">
        <f t="shared" si="11"/>
        <v>Obesity</v>
      </c>
      <c r="AP140" s="19" t="s">
        <v>495</v>
      </c>
      <c r="AQ140" s="19">
        <v>9.51</v>
      </c>
      <c r="AR140" s="19" t="str">
        <f t="shared" si="12"/>
        <v>Diabetes</v>
      </c>
    </row>
    <row r="141" spans="1:44">
      <c r="A141" s="19" t="s">
        <v>547</v>
      </c>
      <c r="B141" s="19">
        <v>36.3</v>
      </c>
      <c r="C141" s="19">
        <v>5.39</v>
      </c>
      <c r="D141" s="19" t="s">
        <v>8336</v>
      </c>
      <c r="E141" s="19" t="s">
        <v>8336</v>
      </c>
      <c r="F141" s="19" t="s">
        <v>8336</v>
      </c>
      <c r="G141" s="19" t="s">
        <v>8355</v>
      </c>
      <c r="H141" s="19">
        <v>0</v>
      </c>
      <c r="I141" s="19" t="s">
        <v>8324</v>
      </c>
      <c r="J141" s="19" t="s">
        <v>8324</v>
      </c>
      <c r="K141" s="19" t="str">
        <f t="shared" si="13"/>
        <v>Obesity</v>
      </c>
      <c r="L141" s="19" t="str">
        <f t="shared" si="14"/>
        <v>Normal</v>
      </c>
      <c r="P141" s="19" t="s">
        <v>8355</v>
      </c>
      <c r="Q141" s="19">
        <v>0</v>
      </c>
      <c r="Y141" s="32" t="s">
        <v>523</v>
      </c>
      <c r="Z141" s="19" t="s">
        <v>8324</v>
      </c>
      <c r="AA141" t="s">
        <v>8324</v>
      </c>
      <c r="AB141" s="19" t="str">
        <f t="shared" si="15"/>
        <v>Yes</v>
      </c>
      <c r="AC141" s="19" t="str">
        <f t="shared" si="16"/>
        <v>Yes</v>
      </c>
      <c r="AG141" s="19" t="s">
        <v>499</v>
      </c>
      <c r="AH141" s="19">
        <v>32.775</v>
      </c>
      <c r="AI141" s="19" t="str">
        <f t="shared" si="11"/>
        <v>Obesity</v>
      </c>
      <c r="AP141" s="19" t="s">
        <v>499</v>
      </c>
      <c r="AQ141" s="19">
        <v>4.72</v>
      </c>
      <c r="AR141" s="19" t="str">
        <f t="shared" si="12"/>
        <v>Normal</v>
      </c>
    </row>
    <row r="142" spans="1:44">
      <c r="A142" s="19" t="s">
        <v>551</v>
      </c>
      <c r="B142" s="19">
        <v>35.2</v>
      </c>
      <c r="C142" s="19">
        <v>8.01</v>
      </c>
      <c r="D142" s="19" t="s">
        <v>8324</v>
      </c>
      <c r="E142" s="19" t="s">
        <v>8336</v>
      </c>
      <c r="F142" s="19" t="s">
        <v>8336</v>
      </c>
      <c r="G142" s="19">
        <v>1</v>
      </c>
      <c r="H142" s="19">
        <v>1</v>
      </c>
      <c r="I142" s="19" t="s">
        <v>8324</v>
      </c>
      <c r="J142" s="19" t="s">
        <v>8324</v>
      </c>
      <c r="K142" s="19" t="str">
        <f t="shared" si="13"/>
        <v>Obesity</v>
      </c>
      <c r="L142" s="19" t="str">
        <f t="shared" si="14"/>
        <v>Diabetes</v>
      </c>
      <c r="P142" s="19" t="s">
        <v>8355</v>
      </c>
      <c r="Q142" s="19">
        <v>0</v>
      </c>
      <c r="Y142" s="32" t="s">
        <v>527</v>
      </c>
      <c r="Z142" s="19" t="s">
        <v>8324</v>
      </c>
      <c r="AA142" t="s">
        <v>8324</v>
      </c>
      <c r="AB142" s="19" t="str">
        <f t="shared" si="15"/>
        <v>Yes</v>
      </c>
      <c r="AC142" s="19" t="str">
        <f t="shared" si="16"/>
        <v>Yes</v>
      </c>
      <c r="AG142" s="19" t="s">
        <v>503</v>
      </c>
      <c r="AH142" s="19">
        <v>34.2</v>
      </c>
      <c r="AI142" s="19" t="str">
        <f t="shared" si="11"/>
        <v>Obesity</v>
      </c>
      <c r="AP142" s="19" t="s">
        <v>503</v>
      </c>
      <c r="AQ142" s="19">
        <v>5.91</v>
      </c>
      <c r="AR142" s="19" t="str">
        <f t="shared" si="12"/>
        <v>Prediabetes</v>
      </c>
    </row>
    <row r="143" spans="1:44">
      <c r="A143" s="19" t="s">
        <v>555</v>
      </c>
      <c r="B143" s="19">
        <v>53.62</v>
      </c>
      <c r="C143" s="19">
        <v>5.21</v>
      </c>
      <c r="D143" s="19" t="s">
        <v>8336</v>
      </c>
      <c r="E143" s="19" t="s">
        <v>8336</v>
      </c>
      <c r="F143" s="19" t="s">
        <v>8336</v>
      </c>
      <c r="G143" s="19" t="s">
        <v>8355</v>
      </c>
      <c r="H143" s="19">
        <v>0</v>
      </c>
      <c r="I143" s="19" t="s">
        <v>8324</v>
      </c>
      <c r="J143" s="19" t="s">
        <v>8324</v>
      </c>
      <c r="K143" s="19" t="str">
        <f t="shared" si="13"/>
        <v>Obesity</v>
      </c>
      <c r="L143" s="19" t="str">
        <f t="shared" si="14"/>
        <v>Normal</v>
      </c>
      <c r="P143" s="19" t="s">
        <v>8355</v>
      </c>
      <c r="Q143" s="19">
        <v>0</v>
      </c>
      <c r="Y143" s="32" t="s">
        <v>531</v>
      </c>
      <c r="Z143" s="19" t="s">
        <v>8336</v>
      </c>
      <c r="AA143" t="s">
        <v>8324</v>
      </c>
      <c r="AB143" s="19" t="str">
        <f t="shared" si="15"/>
        <v>No</v>
      </c>
      <c r="AC143" s="19" t="str">
        <f t="shared" si="16"/>
        <v>Yes</v>
      </c>
      <c r="AG143" s="19" t="s">
        <v>507</v>
      </c>
      <c r="AH143" s="19">
        <v>30.2</v>
      </c>
      <c r="AI143" s="19" t="str">
        <f t="shared" ref="AI143:AI206" si="17">IF(AH143&lt;18.5,"Under Weight",IF(AH143&lt;=24.9,"Normal Weight",IF(AH143&lt;=29.9,"Over Weight","Obesity")))</f>
        <v>Obesity</v>
      </c>
      <c r="AP143" s="19" t="s">
        <v>507</v>
      </c>
      <c r="AQ143" s="19">
        <v>9.58</v>
      </c>
      <c r="AR143" s="19" t="str">
        <f t="shared" ref="AR143:AR206" si="18">IF(AQ143&lt;5.7,"Normal",IF(AQ143&lt;=6.5,"Prediabetes","Diabetes"))</f>
        <v>Diabetes</v>
      </c>
    </row>
    <row r="144" spans="1:44">
      <c r="A144" s="19" t="s">
        <v>559</v>
      </c>
      <c r="B144" s="19">
        <v>36.67</v>
      </c>
      <c r="C144" s="19">
        <v>6.27</v>
      </c>
      <c r="D144" s="19" t="s">
        <v>8336</v>
      </c>
      <c r="E144" s="19" t="s">
        <v>8336</v>
      </c>
      <c r="F144" s="19" t="s">
        <v>8336</v>
      </c>
      <c r="G144" s="19" t="s">
        <v>8355</v>
      </c>
      <c r="H144" s="19">
        <v>0</v>
      </c>
      <c r="I144" s="19" t="s">
        <v>8324</v>
      </c>
      <c r="J144" s="19" t="s">
        <v>8324</v>
      </c>
      <c r="K144" s="19" t="str">
        <f t="shared" si="13"/>
        <v>Obesity</v>
      </c>
      <c r="L144" s="19" t="str">
        <f t="shared" si="14"/>
        <v>Prediabetes</v>
      </c>
      <c r="P144" s="19" t="s">
        <v>8355</v>
      </c>
      <c r="Q144" s="19">
        <v>0</v>
      </c>
      <c r="Y144" s="32" t="s">
        <v>535</v>
      </c>
      <c r="Z144" s="19" t="s">
        <v>8336</v>
      </c>
      <c r="AA144" t="s">
        <v>8324</v>
      </c>
      <c r="AB144" s="19" t="str">
        <f t="shared" si="15"/>
        <v>No</v>
      </c>
      <c r="AC144" s="19" t="str">
        <f t="shared" si="16"/>
        <v>Yes</v>
      </c>
      <c r="AG144" s="19" t="s">
        <v>511</v>
      </c>
      <c r="AH144" s="19">
        <v>48.32</v>
      </c>
      <c r="AI144" s="19" t="str">
        <f t="shared" si="17"/>
        <v>Obesity</v>
      </c>
      <c r="AP144" s="19" t="s">
        <v>511</v>
      </c>
      <c r="AQ144" s="19">
        <v>5.77</v>
      </c>
      <c r="AR144" s="19" t="str">
        <f t="shared" si="18"/>
        <v>Prediabetes</v>
      </c>
    </row>
    <row r="145" spans="1:44">
      <c r="A145" s="19" t="s">
        <v>563</v>
      </c>
      <c r="B145" s="19">
        <v>33.4</v>
      </c>
      <c r="C145" s="19">
        <v>10.73</v>
      </c>
      <c r="D145" s="19" t="s">
        <v>8324</v>
      </c>
      <c r="E145" s="19" t="s">
        <v>8336</v>
      </c>
      <c r="F145" s="19" t="s">
        <v>8336</v>
      </c>
      <c r="G145" s="19">
        <v>1</v>
      </c>
      <c r="H145" s="19">
        <v>1</v>
      </c>
      <c r="I145" s="19" t="s">
        <v>8324</v>
      </c>
      <c r="J145" s="19" t="s">
        <v>8324</v>
      </c>
      <c r="K145" s="19" t="str">
        <f t="shared" si="13"/>
        <v>Obesity</v>
      </c>
      <c r="L145" s="19" t="str">
        <f t="shared" si="14"/>
        <v>Diabetes</v>
      </c>
      <c r="P145" s="19">
        <v>1</v>
      </c>
      <c r="Q145" s="19">
        <v>1</v>
      </c>
      <c r="Y145" s="32" t="s">
        <v>539</v>
      </c>
      <c r="Z145" s="19" t="s">
        <v>8336</v>
      </c>
      <c r="AA145" t="s">
        <v>8324</v>
      </c>
      <c r="AB145" s="19" t="str">
        <f t="shared" si="15"/>
        <v>No</v>
      </c>
      <c r="AC145" s="19" t="str">
        <f t="shared" si="16"/>
        <v>Yes</v>
      </c>
      <c r="AG145" s="19" t="s">
        <v>515</v>
      </c>
      <c r="AH145" s="19">
        <v>44.86</v>
      </c>
      <c r="AI145" s="19" t="str">
        <f t="shared" si="17"/>
        <v>Obesity</v>
      </c>
      <c r="AP145" s="19" t="s">
        <v>515</v>
      </c>
      <c r="AQ145" s="19">
        <v>4.38</v>
      </c>
      <c r="AR145" s="19" t="str">
        <f t="shared" si="18"/>
        <v>Normal</v>
      </c>
    </row>
    <row r="146" spans="1:44">
      <c r="A146" s="19" t="s">
        <v>567</v>
      </c>
      <c r="B146" s="19">
        <v>42.71</v>
      </c>
      <c r="C146" s="19">
        <v>10.52</v>
      </c>
      <c r="D146" s="19" t="s">
        <v>8336</v>
      </c>
      <c r="E146" s="19" t="s">
        <v>8336</v>
      </c>
      <c r="F146" s="19" t="s">
        <v>8336</v>
      </c>
      <c r="G146" s="19" t="s">
        <v>8355</v>
      </c>
      <c r="H146" s="19">
        <v>0</v>
      </c>
      <c r="I146" s="19" t="s">
        <v>8324</v>
      </c>
      <c r="J146" s="19" t="s">
        <v>8324</v>
      </c>
      <c r="K146" s="19" t="str">
        <f t="shared" si="13"/>
        <v>Obesity</v>
      </c>
      <c r="L146" s="19" t="str">
        <f t="shared" si="14"/>
        <v>Diabetes</v>
      </c>
      <c r="P146" s="19" t="s">
        <v>8355</v>
      </c>
      <c r="Q146" s="19">
        <v>0</v>
      </c>
      <c r="Y146" s="32" t="s">
        <v>543</v>
      </c>
      <c r="Z146" s="19" t="s">
        <v>8324</v>
      </c>
      <c r="AA146" t="s">
        <v>8324</v>
      </c>
      <c r="AB146" s="19" t="str">
        <f t="shared" si="15"/>
        <v>Yes</v>
      </c>
      <c r="AC146" s="19" t="str">
        <f t="shared" si="16"/>
        <v>Yes</v>
      </c>
      <c r="AG146" s="19" t="s">
        <v>519</v>
      </c>
      <c r="AH146" s="19">
        <v>52.15</v>
      </c>
      <c r="AI146" s="19" t="str">
        <f t="shared" si="17"/>
        <v>Obesity</v>
      </c>
      <c r="AP146" s="19" t="s">
        <v>519</v>
      </c>
      <c r="AQ146" s="19">
        <v>5.65</v>
      </c>
      <c r="AR146" s="19" t="str">
        <f t="shared" si="18"/>
        <v>Normal</v>
      </c>
    </row>
    <row r="147" spans="1:44">
      <c r="A147" s="19" t="s">
        <v>571</v>
      </c>
      <c r="B147" s="19">
        <v>41.52</v>
      </c>
      <c r="C147" s="19">
        <v>11.82</v>
      </c>
      <c r="D147" s="19" t="s">
        <v>8324</v>
      </c>
      <c r="E147" s="19" t="s">
        <v>8336</v>
      </c>
      <c r="F147" s="19" t="s">
        <v>8336</v>
      </c>
      <c r="G147" s="19">
        <v>2</v>
      </c>
      <c r="H147" s="19">
        <v>2</v>
      </c>
      <c r="I147" s="19" t="s">
        <v>8324</v>
      </c>
      <c r="J147" s="19" t="s">
        <v>8324</v>
      </c>
      <c r="K147" s="19" t="str">
        <f t="shared" si="13"/>
        <v>Obesity</v>
      </c>
      <c r="L147" s="19" t="str">
        <f t="shared" si="14"/>
        <v>Diabetes</v>
      </c>
      <c r="P147" s="19">
        <v>1</v>
      </c>
      <c r="Q147" s="19">
        <v>1</v>
      </c>
      <c r="Y147" s="32" t="s">
        <v>547</v>
      </c>
      <c r="Z147" s="19" t="s">
        <v>8336</v>
      </c>
      <c r="AA147" t="s">
        <v>8324</v>
      </c>
      <c r="AB147" s="19" t="str">
        <f t="shared" si="15"/>
        <v>No</v>
      </c>
      <c r="AC147" s="19" t="str">
        <f t="shared" si="16"/>
        <v>Yes</v>
      </c>
      <c r="AG147" s="19" t="s">
        <v>523</v>
      </c>
      <c r="AH147" s="19">
        <v>41.12</v>
      </c>
      <c r="AI147" s="19" t="str">
        <f t="shared" si="17"/>
        <v>Obesity</v>
      </c>
      <c r="AP147" s="19" t="s">
        <v>523</v>
      </c>
      <c r="AQ147" s="19">
        <v>7.54</v>
      </c>
      <c r="AR147" s="19" t="str">
        <f t="shared" si="18"/>
        <v>Diabetes</v>
      </c>
    </row>
    <row r="148" spans="1:44">
      <c r="A148" s="19" t="s">
        <v>575</v>
      </c>
      <c r="B148" s="19">
        <v>39.4</v>
      </c>
      <c r="C148" s="19">
        <v>6.76</v>
      </c>
      <c r="D148" s="19" t="s">
        <v>8336</v>
      </c>
      <c r="E148" s="19" t="s">
        <v>8336</v>
      </c>
      <c r="F148" s="19" t="s">
        <v>8336</v>
      </c>
      <c r="G148" s="19" t="s">
        <v>8355</v>
      </c>
      <c r="H148" s="19">
        <v>0</v>
      </c>
      <c r="I148" s="19" t="s">
        <v>8324</v>
      </c>
      <c r="J148" s="19" t="s">
        <v>8324</v>
      </c>
      <c r="K148" s="19" t="str">
        <f t="shared" si="13"/>
        <v>Obesity</v>
      </c>
      <c r="L148" s="19" t="str">
        <f t="shared" si="14"/>
        <v>Diabetes</v>
      </c>
      <c r="P148" s="19">
        <v>1</v>
      </c>
      <c r="Q148" s="19">
        <v>1</v>
      </c>
      <c r="Y148" s="32" t="s">
        <v>551</v>
      </c>
      <c r="Z148" s="19" t="s">
        <v>8324</v>
      </c>
      <c r="AA148" t="s">
        <v>8324</v>
      </c>
      <c r="AB148" s="19" t="str">
        <f t="shared" si="15"/>
        <v>Yes</v>
      </c>
      <c r="AC148" s="19" t="str">
        <f t="shared" si="16"/>
        <v>Yes</v>
      </c>
      <c r="AG148" s="19" t="s">
        <v>527</v>
      </c>
      <c r="AH148" s="19">
        <v>38.39</v>
      </c>
      <c r="AI148" s="19" t="str">
        <f t="shared" si="17"/>
        <v>Obesity</v>
      </c>
      <c r="AP148" s="19" t="s">
        <v>527</v>
      </c>
      <c r="AQ148" s="19">
        <v>5.11</v>
      </c>
      <c r="AR148" s="19" t="str">
        <f t="shared" si="18"/>
        <v>Normal</v>
      </c>
    </row>
    <row r="149" spans="1:44">
      <c r="A149" s="19" t="s">
        <v>579</v>
      </c>
      <c r="B149" s="19">
        <v>46.45</v>
      </c>
      <c r="C149" s="19">
        <v>5.62</v>
      </c>
      <c r="D149" s="19" t="s">
        <v>8336</v>
      </c>
      <c r="E149" s="19" t="s">
        <v>8336</v>
      </c>
      <c r="F149" s="19" t="s">
        <v>8336</v>
      </c>
      <c r="G149" s="19" t="s">
        <v>8355</v>
      </c>
      <c r="H149" s="19">
        <v>0</v>
      </c>
      <c r="I149" s="19" t="s">
        <v>8324</v>
      </c>
      <c r="J149" s="19" t="s">
        <v>8324</v>
      </c>
      <c r="K149" s="19" t="str">
        <f t="shared" si="13"/>
        <v>Obesity</v>
      </c>
      <c r="L149" s="19" t="str">
        <f t="shared" si="14"/>
        <v>Normal</v>
      </c>
      <c r="P149" s="19">
        <v>1</v>
      </c>
      <c r="Q149" s="19">
        <v>1</v>
      </c>
      <c r="Y149" s="32" t="s">
        <v>555</v>
      </c>
      <c r="Z149" s="19" t="s">
        <v>8336</v>
      </c>
      <c r="AA149" t="s">
        <v>8324</v>
      </c>
      <c r="AB149" s="19" t="str">
        <f t="shared" si="15"/>
        <v>No</v>
      </c>
      <c r="AC149" s="19" t="str">
        <f t="shared" si="16"/>
        <v>Yes</v>
      </c>
      <c r="AG149" s="19" t="s">
        <v>531</v>
      </c>
      <c r="AH149" s="19">
        <v>46.85</v>
      </c>
      <c r="AI149" s="19" t="str">
        <f t="shared" si="17"/>
        <v>Obesity</v>
      </c>
      <c r="AP149" s="19" t="s">
        <v>531</v>
      </c>
      <c r="AQ149" s="19">
        <v>4.25</v>
      </c>
      <c r="AR149" s="19" t="str">
        <f t="shared" si="18"/>
        <v>Normal</v>
      </c>
    </row>
    <row r="150" spans="1:44">
      <c r="A150" s="19" t="s">
        <v>583</v>
      </c>
      <c r="B150" s="19">
        <v>35.75</v>
      </c>
      <c r="C150" s="19">
        <v>4.19</v>
      </c>
      <c r="D150" s="19" t="s">
        <v>8336</v>
      </c>
      <c r="E150" s="19" t="s">
        <v>8336</v>
      </c>
      <c r="F150" s="19" t="s">
        <v>8336</v>
      </c>
      <c r="G150" s="19" t="s">
        <v>8355</v>
      </c>
      <c r="H150" s="19">
        <v>0</v>
      </c>
      <c r="I150" s="19" t="s">
        <v>8324</v>
      </c>
      <c r="J150" s="19" t="s">
        <v>8324</v>
      </c>
      <c r="K150" s="19" t="str">
        <f t="shared" si="13"/>
        <v>Obesity</v>
      </c>
      <c r="L150" s="19" t="str">
        <f t="shared" si="14"/>
        <v>Normal</v>
      </c>
      <c r="P150" s="19" t="s">
        <v>8355</v>
      </c>
      <c r="Q150" s="19">
        <v>0</v>
      </c>
      <c r="Y150" s="32" t="s">
        <v>559</v>
      </c>
      <c r="Z150" s="19" t="s">
        <v>8336</v>
      </c>
      <c r="AA150" t="s">
        <v>8324</v>
      </c>
      <c r="AB150" s="19" t="str">
        <f t="shared" si="15"/>
        <v>No</v>
      </c>
      <c r="AC150" s="19" t="str">
        <f t="shared" si="16"/>
        <v>Yes</v>
      </c>
      <c r="AG150" s="19" t="s">
        <v>535</v>
      </c>
      <c r="AH150" s="19">
        <v>42.24</v>
      </c>
      <c r="AI150" s="19" t="str">
        <f t="shared" si="17"/>
        <v>Obesity</v>
      </c>
      <c r="AP150" s="19" t="s">
        <v>535</v>
      </c>
      <c r="AQ150" s="19">
        <v>5.55</v>
      </c>
      <c r="AR150" s="19" t="str">
        <f t="shared" si="18"/>
        <v>Normal</v>
      </c>
    </row>
    <row r="151" spans="1:44">
      <c r="A151" s="19" t="s">
        <v>587</v>
      </c>
      <c r="B151" s="19">
        <v>26.07</v>
      </c>
      <c r="C151" s="19">
        <v>5.32</v>
      </c>
      <c r="D151" s="19" t="s">
        <v>8336</v>
      </c>
      <c r="E151" s="19" t="s">
        <v>8336</v>
      </c>
      <c r="F151" s="19" t="s">
        <v>8336</v>
      </c>
      <c r="G151" s="19" t="s">
        <v>8355</v>
      </c>
      <c r="H151" s="19">
        <v>0</v>
      </c>
      <c r="I151" s="19" t="s">
        <v>8324</v>
      </c>
      <c r="J151" s="19" t="s">
        <v>8324</v>
      </c>
      <c r="K151" s="19" t="str">
        <f t="shared" si="13"/>
        <v>Over Weight</v>
      </c>
      <c r="L151" s="19" t="str">
        <f t="shared" si="14"/>
        <v>Normal</v>
      </c>
      <c r="P151" s="19" t="s">
        <v>8355</v>
      </c>
      <c r="Q151" s="19">
        <v>0</v>
      </c>
      <c r="Y151" s="32" t="s">
        <v>563</v>
      </c>
      <c r="Z151" s="19" t="s">
        <v>8324</v>
      </c>
      <c r="AA151" t="s">
        <v>8324</v>
      </c>
      <c r="AB151" s="19" t="str">
        <f t="shared" si="15"/>
        <v>Yes</v>
      </c>
      <c r="AC151" s="19" t="str">
        <f t="shared" si="16"/>
        <v>Yes</v>
      </c>
      <c r="AG151" s="19" t="s">
        <v>539</v>
      </c>
      <c r="AH151" s="19">
        <v>34.39</v>
      </c>
      <c r="AI151" s="19" t="str">
        <f t="shared" si="17"/>
        <v>Obesity</v>
      </c>
      <c r="AP151" s="19" t="s">
        <v>539</v>
      </c>
      <c r="AQ151" s="19">
        <v>5.78</v>
      </c>
      <c r="AR151" s="19" t="str">
        <f t="shared" si="18"/>
        <v>Prediabetes</v>
      </c>
    </row>
    <row r="152" spans="1:44">
      <c r="A152" s="19" t="s">
        <v>591</v>
      </c>
      <c r="B152" s="19">
        <v>36.54</v>
      </c>
      <c r="C152" s="19">
        <v>4.46</v>
      </c>
      <c r="D152" s="19" t="s">
        <v>8324</v>
      </c>
      <c r="E152" s="19" t="s">
        <v>8336</v>
      </c>
      <c r="F152" s="19" t="s">
        <v>8336</v>
      </c>
      <c r="G152" s="19">
        <v>1</v>
      </c>
      <c r="H152" s="19">
        <v>1</v>
      </c>
      <c r="I152" s="19" t="s">
        <v>8324</v>
      </c>
      <c r="J152" s="19" t="s">
        <v>8324</v>
      </c>
      <c r="K152" s="19" t="str">
        <f t="shared" si="13"/>
        <v>Obesity</v>
      </c>
      <c r="L152" s="19" t="str">
        <f t="shared" si="14"/>
        <v>Normal</v>
      </c>
      <c r="P152" s="19" t="s">
        <v>8355</v>
      </c>
      <c r="Q152" s="19">
        <v>0</v>
      </c>
      <c r="Y152" s="32" t="s">
        <v>567</v>
      </c>
      <c r="Z152" s="19" t="s">
        <v>8336</v>
      </c>
      <c r="AA152" t="s">
        <v>8324</v>
      </c>
      <c r="AB152" s="19" t="str">
        <f t="shared" si="15"/>
        <v>No</v>
      </c>
      <c r="AC152" s="19" t="str">
        <f t="shared" si="16"/>
        <v>Yes</v>
      </c>
      <c r="AG152" s="19" t="s">
        <v>543</v>
      </c>
      <c r="AH152" s="19">
        <v>42.89</v>
      </c>
      <c r="AI152" s="19" t="str">
        <f t="shared" si="17"/>
        <v>Obesity</v>
      </c>
      <c r="AP152" s="19" t="s">
        <v>543</v>
      </c>
      <c r="AQ152" s="19">
        <v>5.28</v>
      </c>
      <c r="AR152" s="19" t="str">
        <f t="shared" si="18"/>
        <v>Normal</v>
      </c>
    </row>
    <row r="153" spans="1:44">
      <c r="A153" s="19" t="s">
        <v>594</v>
      </c>
      <c r="B153" s="19">
        <v>51.64</v>
      </c>
      <c r="C153" s="19">
        <v>5.65</v>
      </c>
      <c r="D153" s="19" t="s">
        <v>8336</v>
      </c>
      <c r="E153" s="19" t="s">
        <v>8336</v>
      </c>
      <c r="F153" s="19" t="s">
        <v>8336</v>
      </c>
      <c r="G153" s="19" t="s">
        <v>8355</v>
      </c>
      <c r="H153" s="19">
        <v>0</v>
      </c>
      <c r="I153" s="19" t="s">
        <v>8324</v>
      </c>
      <c r="J153" s="19" t="s">
        <v>8324</v>
      </c>
      <c r="K153" s="19" t="str">
        <f t="shared" si="13"/>
        <v>Obesity</v>
      </c>
      <c r="L153" s="19" t="str">
        <f t="shared" si="14"/>
        <v>Normal</v>
      </c>
      <c r="P153" s="19">
        <v>1</v>
      </c>
      <c r="Q153" s="19">
        <v>1</v>
      </c>
      <c r="Y153" s="32" t="s">
        <v>571</v>
      </c>
      <c r="Z153" s="19" t="s">
        <v>8324</v>
      </c>
      <c r="AA153" t="s">
        <v>8324</v>
      </c>
      <c r="AB153" s="19" t="str">
        <f t="shared" si="15"/>
        <v>Yes</v>
      </c>
      <c r="AC153" s="19" t="str">
        <f t="shared" si="16"/>
        <v>Yes</v>
      </c>
      <c r="AG153" s="19" t="s">
        <v>547</v>
      </c>
      <c r="AH153" s="19">
        <v>36.3</v>
      </c>
      <c r="AI153" s="19" t="str">
        <f t="shared" si="17"/>
        <v>Obesity</v>
      </c>
      <c r="AP153" s="19" t="s">
        <v>547</v>
      </c>
      <c r="AQ153" s="19">
        <v>5.39</v>
      </c>
      <c r="AR153" s="19" t="str">
        <f t="shared" si="18"/>
        <v>Normal</v>
      </c>
    </row>
    <row r="154" spans="1:44">
      <c r="A154" s="19" t="s">
        <v>598</v>
      </c>
      <c r="B154" s="19">
        <v>42.83</v>
      </c>
      <c r="C154" s="19">
        <v>6.04</v>
      </c>
      <c r="D154" s="19" t="s">
        <v>8336</v>
      </c>
      <c r="E154" s="19" t="s">
        <v>8336</v>
      </c>
      <c r="F154" s="19" t="s">
        <v>8336</v>
      </c>
      <c r="G154" s="19">
        <v>2</v>
      </c>
      <c r="H154" s="19">
        <v>2</v>
      </c>
      <c r="I154" s="19" t="s">
        <v>8324</v>
      </c>
      <c r="J154" s="19" t="s">
        <v>8324</v>
      </c>
      <c r="K154" s="19" t="str">
        <f t="shared" si="13"/>
        <v>Obesity</v>
      </c>
      <c r="L154" s="19" t="str">
        <f t="shared" si="14"/>
        <v>Prediabetes</v>
      </c>
      <c r="P154" s="19" t="s">
        <v>8355</v>
      </c>
      <c r="Q154" s="19">
        <v>0</v>
      </c>
      <c r="Y154" s="32" t="s">
        <v>575</v>
      </c>
      <c r="Z154" s="19" t="s">
        <v>8336</v>
      </c>
      <c r="AA154" t="s">
        <v>8324</v>
      </c>
      <c r="AB154" s="19" t="str">
        <f t="shared" si="15"/>
        <v>No</v>
      </c>
      <c r="AC154" s="19" t="str">
        <f t="shared" si="16"/>
        <v>Yes</v>
      </c>
      <c r="AG154" s="19" t="s">
        <v>551</v>
      </c>
      <c r="AH154" s="19">
        <v>35.2</v>
      </c>
      <c r="AI154" s="19" t="str">
        <f t="shared" si="17"/>
        <v>Obesity</v>
      </c>
      <c r="AP154" s="19" t="s">
        <v>551</v>
      </c>
      <c r="AQ154" s="19">
        <v>8.01</v>
      </c>
      <c r="AR154" s="19" t="str">
        <f t="shared" si="18"/>
        <v>Diabetes</v>
      </c>
    </row>
    <row r="155" spans="1:44">
      <c r="A155" s="19" t="s">
        <v>602</v>
      </c>
      <c r="B155" s="19">
        <v>40.15</v>
      </c>
      <c r="C155" s="19">
        <v>5.76</v>
      </c>
      <c r="D155" s="19" t="s">
        <v>8336</v>
      </c>
      <c r="E155" s="19" t="s">
        <v>8336</v>
      </c>
      <c r="F155" s="19" t="s">
        <v>8336</v>
      </c>
      <c r="G155" s="19">
        <v>1</v>
      </c>
      <c r="H155" s="19">
        <v>1</v>
      </c>
      <c r="I155" s="19" t="s">
        <v>8324</v>
      </c>
      <c r="J155" s="19" t="s">
        <v>8324</v>
      </c>
      <c r="K155" s="19" t="str">
        <f t="shared" si="13"/>
        <v>Obesity</v>
      </c>
      <c r="L155" s="19" t="str">
        <f t="shared" si="14"/>
        <v>Prediabetes</v>
      </c>
      <c r="P155" s="19" t="s">
        <v>8355</v>
      </c>
      <c r="Q155" s="19">
        <v>0</v>
      </c>
      <c r="Y155" s="32" t="s">
        <v>579</v>
      </c>
      <c r="Z155" s="19" t="s">
        <v>8336</v>
      </c>
      <c r="AA155" t="s">
        <v>8324</v>
      </c>
      <c r="AB155" s="19" t="str">
        <f t="shared" si="15"/>
        <v>No</v>
      </c>
      <c r="AC155" s="19" t="str">
        <f t="shared" si="16"/>
        <v>Yes</v>
      </c>
      <c r="AG155" s="19" t="s">
        <v>555</v>
      </c>
      <c r="AH155" s="19">
        <v>53.62</v>
      </c>
      <c r="AI155" s="19" t="str">
        <f t="shared" si="17"/>
        <v>Obesity</v>
      </c>
      <c r="AP155" s="19" t="s">
        <v>555</v>
      </c>
      <c r="AQ155" s="19">
        <v>5.21</v>
      </c>
      <c r="AR155" s="19" t="str">
        <f t="shared" si="18"/>
        <v>Normal</v>
      </c>
    </row>
    <row r="156" spans="1:44">
      <c r="A156" s="19" t="s">
        <v>606</v>
      </c>
      <c r="B156" s="19">
        <v>27.8</v>
      </c>
      <c r="C156" s="19">
        <v>4.36</v>
      </c>
      <c r="D156" s="19" t="s">
        <v>8336</v>
      </c>
      <c r="E156" s="19" t="s">
        <v>8336</v>
      </c>
      <c r="F156" s="19" t="s">
        <v>8375</v>
      </c>
      <c r="G156" s="19">
        <v>1</v>
      </c>
      <c r="H156" s="19">
        <v>1</v>
      </c>
      <c r="I156" s="19" t="s">
        <v>8324</v>
      </c>
      <c r="J156" s="19" t="s">
        <v>8324</v>
      </c>
      <c r="K156" s="19" t="str">
        <f t="shared" si="13"/>
        <v>Over Weight</v>
      </c>
      <c r="L156" s="19" t="str">
        <f t="shared" si="14"/>
        <v>Normal</v>
      </c>
      <c r="P156" s="19">
        <v>1</v>
      </c>
      <c r="Q156" s="19">
        <v>1</v>
      </c>
      <c r="Y156" s="32" t="s">
        <v>583</v>
      </c>
      <c r="Z156" s="19" t="s">
        <v>8336</v>
      </c>
      <c r="AA156" t="s">
        <v>8324</v>
      </c>
      <c r="AB156" s="19" t="str">
        <f t="shared" si="15"/>
        <v>No</v>
      </c>
      <c r="AC156" s="19" t="str">
        <f t="shared" si="16"/>
        <v>Yes</v>
      </c>
      <c r="AG156" s="19" t="s">
        <v>559</v>
      </c>
      <c r="AH156" s="19">
        <v>36.67</v>
      </c>
      <c r="AI156" s="19" t="str">
        <f t="shared" si="17"/>
        <v>Obesity</v>
      </c>
      <c r="AP156" s="19" t="s">
        <v>559</v>
      </c>
      <c r="AQ156" s="19">
        <v>6.27</v>
      </c>
      <c r="AR156" s="19" t="str">
        <f t="shared" si="18"/>
        <v>Prediabetes</v>
      </c>
    </row>
    <row r="157" spans="1:44">
      <c r="A157" s="19" t="s">
        <v>610</v>
      </c>
      <c r="B157" s="19">
        <v>45.81</v>
      </c>
      <c r="C157" s="19">
        <v>4.76</v>
      </c>
      <c r="D157" s="19" t="s">
        <v>8324</v>
      </c>
      <c r="E157" s="19" t="s">
        <v>8336</v>
      </c>
      <c r="F157" s="19" t="s">
        <v>8375</v>
      </c>
      <c r="G157" s="19">
        <v>1</v>
      </c>
      <c r="H157" s="19">
        <v>1</v>
      </c>
      <c r="I157" s="19" t="s">
        <v>8324</v>
      </c>
      <c r="J157" s="19" t="s">
        <v>8324</v>
      </c>
      <c r="K157" s="19" t="str">
        <f t="shared" si="13"/>
        <v>Obesity</v>
      </c>
      <c r="L157" s="19" t="str">
        <f t="shared" si="14"/>
        <v>Normal</v>
      </c>
      <c r="P157" s="19" t="s">
        <v>8355</v>
      </c>
      <c r="Q157" s="19">
        <v>0</v>
      </c>
      <c r="Y157" s="32" t="s">
        <v>587</v>
      </c>
      <c r="Z157" s="19" t="s">
        <v>8336</v>
      </c>
      <c r="AA157" t="s">
        <v>8324</v>
      </c>
      <c r="AB157" s="19" t="str">
        <f t="shared" si="15"/>
        <v>No</v>
      </c>
      <c r="AC157" s="19" t="str">
        <f t="shared" si="16"/>
        <v>Yes</v>
      </c>
      <c r="AG157" s="19" t="s">
        <v>563</v>
      </c>
      <c r="AH157" s="19">
        <v>33.4</v>
      </c>
      <c r="AI157" s="19" t="str">
        <f t="shared" si="17"/>
        <v>Obesity</v>
      </c>
      <c r="AP157" s="19" t="s">
        <v>563</v>
      </c>
      <c r="AQ157" s="19">
        <v>10.73</v>
      </c>
      <c r="AR157" s="19" t="str">
        <f t="shared" si="18"/>
        <v>Diabetes</v>
      </c>
    </row>
    <row r="158" spans="1:44">
      <c r="A158" s="19" t="s">
        <v>613</v>
      </c>
      <c r="B158" s="19">
        <v>34.43</v>
      </c>
      <c r="C158" s="19">
        <v>10.82</v>
      </c>
      <c r="D158" s="19" t="s">
        <v>8324</v>
      </c>
      <c r="E158" s="19" t="s">
        <v>8336</v>
      </c>
      <c r="F158" s="19" t="s">
        <v>8336</v>
      </c>
      <c r="G158" s="19">
        <v>1</v>
      </c>
      <c r="H158" s="19">
        <v>1</v>
      </c>
      <c r="I158" s="19" t="s">
        <v>8324</v>
      </c>
      <c r="J158" s="19" t="s">
        <v>8324</v>
      </c>
      <c r="K158" s="19" t="str">
        <f t="shared" si="13"/>
        <v>Obesity</v>
      </c>
      <c r="L158" s="19" t="str">
        <f t="shared" si="14"/>
        <v>Diabetes</v>
      </c>
      <c r="P158" s="19">
        <v>2</v>
      </c>
      <c r="Q158" s="19">
        <v>2</v>
      </c>
      <c r="Y158" s="32" t="s">
        <v>591</v>
      </c>
      <c r="Z158" s="19" t="s">
        <v>8324</v>
      </c>
      <c r="AA158" t="s">
        <v>8324</v>
      </c>
      <c r="AB158" s="19" t="str">
        <f t="shared" si="15"/>
        <v>Yes</v>
      </c>
      <c r="AC158" s="19" t="str">
        <f t="shared" si="16"/>
        <v>Yes</v>
      </c>
      <c r="AG158" s="19" t="s">
        <v>567</v>
      </c>
      <c r="AH158" s="19">
        <v>42.71</v>
      </c>
      <c r="AI158" s="19" t="str">
        <f t="shared" si="17"/>
        <v>Obesity</v>
      </c>
      <c r="AP158" s="19" t="s">
        <v>567</v>
      </c>
      <c r="AQ158" s="19">
        <v>10.52</v>
      </c>
      <c r="AR158" s="19" t="str">
        <f t="shared" si="18"/>
        <v>Diabetes</v>
      </c>
    </row>
    <row r="159" spans="1:44">
      <c r="A159" s="19" t="s">
        <v>617</v>
      </c>
      <c r="B159" s="19">
        <v>41.33</v>
      </c>
      <c r="C159" s="19">
        <v>4.01</v>
      </c>
      <c r="D159" s="19" t="s">
        <v>8324</v>
      </c>
      <c r="E159" s="19" t="s">
        <v>8336</v>
      </c>
      <c r="F159" s="19" t="s">
        <v>8336</v>
      </c>
      <c r="G159" s="19" t="s">
        <v>8355</v>
      </c>
      <c r="H159" s="19">
        <v>0</v>
      </c>
      <c r="I159" s="19" t="s">
        <v>8324</v>
      </c>
      <c r="J159" s="19" t="s">
        <v>8324</v>
      </c>
      <c r="K159" s="19" t="str">
        <f t="shared" si="13"/>
        <v>Obesity</v>
      </c>
      <c r="L159" s="19" t="str">
        <f t="shared" si="14"/>
        <v>Normal</v>
      </c>
      <c r="P159" s="19" t="s">
        <v>8355</v>
      </c>
      <c r="Q159" s="19">
        <v>0</v>
      </c>
      <c r="Y159" s="32" t="s">
        <v>594</v>
      </c>
      <c r="Z159" s="19" t="s">
        <v>8336</v>
      </c>
      <c r="AA159" t="s">
        <v>8324</v>
      </c>
      <c r="AB159" s="19" t="str">
        <f t="shared" si="15"/>
        <v>No</v>
      </c>
      <c r="AC159" s="19" t="str">
        <f t="shared" si="16"/>
        <v>Yes</v>
      </c>
      <c r="AG159" s="19" t="s">
        <v>571</v>
      </c>
      <c r="AH159" s="19">
        <v>41.52</v>
      </c>
      <c r="AI159" s="19" t="str">
        <f t="shared" si="17"/>
        <v>Obesity</v>
      </c>
      <c r="AP159" s="19" t="s">
        <v>571</v>
      </c>
      <c r="AQ159" s="19">
        <v>11.82</v>
      </c>
      <c r="AR159" s="19" t="str">
        <f t="shared" si="18"/>
        <v>Diabetes</v>
      </c>
    </row>
    <row r="160" spans="1:44">
      <c r="A160" s="19" t="s">
        <v>621</v>
      </c>
      <c r="B160" s="19">
        <v>31.92</v>
      </c>
      <c r="C160" s="19">
        <v>5.12</v>
      </c>
      <c r="D160" s="19" t="s">
        <v>8324</v>
      </c>
      <c r="E160" s="19" t="s">
        <v>8336</v>
      </c>
      <c r="F160" s="19" t="s">
        <v>8336</v>
      </c>
      <c r="G160" s="19">
        <v>1</v>
      </c>
      <c r="H160" s="19">
        <v>1</v>
      </c>
      <c r="I160" s="19" t="s">
        <v>8324</v>
      </c>
      <c r="J160" s="19" t="s">
        <v>8324</v>
      </c>
      <c r="K160" s="19" t="str">
        <f t="shared" si="13"/>
        <v>Obesity</v>
      </c>
      <c r="L160" s="19" t="str">
        <f t="shared" si="14"/>
        <v>Normal</v>
      </c>
      <c r="P160" s="19" t="s">
        <v>8355</v>
      </c>
      <c r="Q160" s="19">
        <v>0</v>
      </c>
      <c r="Y160" s="32" t="s">
        <v>598</v>
      </c>
      <c r="Z160" s="19" t="s">
        <v>8336</v>
      </c>
      <c r="AA160" t="s">
        <v>8324</v>
      </c>
      <c r="AB160" s="19" t="str">
        <f t="shared" si="15"/>
        <v>No</v>
      </c>
      <c r="AC160" s="19" t="str">
        <f t="shared" si="16"/>
        <v>Yes</v>
      </c>
      <c r="AG160" s="19" t="s">
        <v>575</v>
      </c>
      <c r="AH160" s="19">
        <v>39.4</v>
      </c>
      <c r="AI160" s="19" t="str">
        <f t="shared" si="17"/>
        <v>Obesity</v>
      </c>
      <c r="AP160" s="19" t="s">
        <v>575</v>
      </c>
      <c r="AQ160" s="19">
        <v>6.76</v>
      </c>
      <c r="AR160" s="19" t="str">
        <f t="shared" si="18"/>
        <v>Diabetes</v>
      </c>
    </row>
    <row r="161" spans="1:44">
      <c r="A161" s="19" t="s">
        <v>625</v>
      </c>
      <c r="B161" s="19">
        <v>39.8</v>
      </c>
      <c r="C161" s="19">
        <v>10.54</v>
      </c>
      <c r="D161" s="19" t="s">
        <v>8324</v>
      </c>
      <c r="E161" s="19" t="s">
        <v>8336</v>
      </c>
      <c r="F161" s="19" t="s">
        <v>8336</v>
      </c>
      <c r="G161" s="19">
        <v>2</v>
      </c>
      <c r="H161" s="19">
        <v>2</v>
      </c>
      <c r="I161" s="19" t="s">
        <v>8324</v>
      </c>
      <c r="J161" s="19" t="s">
        <v>8324</v>
      </c>
      <c r="K161" s="19" t="str">
        <f t="shared" si="13"/>
        <v>Obesity</v>
      </c>
      <c r="L161" s="19" t="str">
        <f t="shared" si="14"/>
        <v>Diabetes</v>
      </c>
      <c r="P161" s="19" t="s">
        <v>8355</v>
      </c>
      <c r="Q161" s="19">
        <v>0</v>
      </c>
      <c r="Y161" s="32" t="s">
        <v>602</v>
      </c>
      <c r="Z161" s="19" t="s">
        <v>8336</v>
      </c>
      <c r="AA161" t="s">
        <v>8324</v>
      </c>
      <c r="AB161" s="19" t="str">
        <f t="shared" si="15"/>
        <v>No</v>
      </c>
      <c r="AC161" s="19" t="str">
        <f t="shared" si="16"/>
        <v>Yes</v>
      </c>
      <c r="AG161" s="19" t="s">
        <v>579</v>
      </c>
      <c r="AH161" s="19">
        <v>46.45</v>
      </c>
      <c r="AI161" s="19" t="str">
        <f t="shared" si="17"/>
        <v>Obesity</v>
      </c>
      <c r="AP161" s="19" t="s">
        <v>579</v>
      </c>
      <c r="AQ161" s="19">
        <v>5.62</v>
      </c>
      <c r="AR161" s="19" t="str">
        <f t="shared" si="18"/>
        <v>Normal</v>
      </c>
    </row>
    <row r="162" spans="1:44">
      <c r="A162" s="19" t="s">
        <v>629</v>
      </c>
      <c r="B162" s="19">
        <v>42.82</v>
      </c>
      <c r="C162" s="19">
        <v>4.21</v>
      </c>
      <c r="D162" s="19" t="s">
        <v>8336</v>
      </c>
      <c r="E162" s="19" t="s">
        <v>8336</v>
      </c>
      <c r="F162" s="19" t="s">
        <v>8336</v>
      </c>
      <c r="G162" s="19" t="s">
        <v>8355</v>
      </c>
      <c r="H162" s="19">
        <v>0</v>
      </c>
      <c r="I162" s="19" t="s">
        <v>8324</v>
      </c>
      <c r="J162" s="19" t="s">
        <v>8324</v>
      </c>
      <c r="K162" s="19" t="str">
        <f t="shared" si="13"/>
        <v>Obesity</v>
      </c>
      <c r="L162" s="19" t="str">
        <f t="shared" si="14"/>
        <v>Normal</v>
      </c>
      <c r="P162" s="19" t="s">
        <v>8355</v>
      </c>
      <c r="Q162" s="19">
        <v>0</v>
      </c>
      <c r="Y162" s="32" t="s">
        <v>606</v>
      </c>
      <c r="Z162" s="19" t="s">
        <v>8336</v>
      </c>
      <c r="AA162" t="s">
        <v>8324</v>
      </c>
      <c r="AB162" s="19" t="str">
        <f t="shared" si="15"/>
        <v>No</v>
      </c>
      <c r="AC162" s="19" t="str">
        <f t="shared" si="16"/>
        <v>Yes</v>
      </c>
      <c r="AG162" s="19" t="s">
        <v>583</v>
      </c>
      <c r="AH162" s="19">
        <v>35.75</v>
      </c>
      <c r="AI162" s="19" t="str">
        <f t="shared" si="17"/>
        <v>Obesity</v>
      </c>
      <c r="AP162" s="19" t="s">
        <v>583</v>
      </c>
      <c r="AQ162" s="19">
        <v>4.19</v>
      </c>
      <c r="AR162" s="19" t="str">
        <f t="shared" si="18"/>
        <v>Normal</v>
      </c>
    </row>
    <row r="163" spans="1:44">
      <c r="A163" s="19" t="s">
        <v>632</v>
      </c>
      <c r="B163" s="19">
        <v>33.63</v>
      </c>
      <c r="C163" s="19">
        <v>5.42</v>
      </c>
      <c r="D163" s="19" t="s">
        <v>8336</v>
      </c>
      <c r="E163" s="19" t="s">
        <v>8336</v>
      </c>
      <c r="F163" s="19" t="s">
        <v>8336</v>
      </c>
      <c r="G163" s="19" t="s">
        <v>8355</v>
      </c>
      <c r="H163" s="19">
        <v>0</v>
      </c>
      <c r="I163" s="19" t="s">
        <v>8324</v>
      </c>
      <c r="J163" s="19" t="s">
        <v>8324</v>
      </c>
      <c r="K163" s="19" t="str">
        <f t="shared" si="13"/>
        <v>Obesity</v>
      </c>
      <c r="L163" s="19" t="str">
        <f t="shared" si="14"/>
        <v>Normal</v>
      </c>
      <c r="P163" s="19">
        <v>1</v>
      </c>
      <c r="Q163" s="19">
        <v>1</v>
      </c>
      <c r="Y163" s="32" t="s">
        <v>610</v>
      </c>
      <c r="Z163" s="19" t="s">
        <v>8324</v>
      </c>
      <c r="AA163" t="s">
        <v>8324</v>
      </c>
      <c r="AB163" s="19" t="str">
        <f t="shared" si="15"/>
        <v>Yes</v>
      </c>
      <c r="AC163" s="19" t="str">
        <f t="shared" si="16"/>
        <v>Yes</v>
      </c>
      <c r="AG163" s="19" t="s">
        <v>587</v>
      </c>
      <c r="AH163" s="19">
        <v>26.07</v>
      </c>
      <c r="AI163" s="19" t="str">
        <f t="shared" si="17"/>
        <v>Over Weight</v>
      </c>
      <c r="AP163" s="19" t="s">
        <v>587</v>
      </c>
      <c r="AQ163" s="19">
        <v>5.32</v>
      </c>
      <c r="AR163" s="19" t="str">
        <f t="shared" si="18"/>
        <v>Normal</v>
      </c>
    </row>
    <row r="164" spans="1:44">
      <c r="A164" s="19" t="s">
        <v>636</v>
      </c>
      <c r="B164" s="19">
        <v>37.07</v>
      </c>
      <c r="C164" s="19">
        <v>4.28</v>
      </c>
      <c r="D164" s="19" t="s">
        <v>8336</v>
      </c>
      <c r="E164" s="19" t="s">
        <v>8324</v>
      </c>
      <c r="F164" s="19" t="s">
        <v>8336</v>
      </c>
      <c r="G164" s="19">
        <v>1</v>
      </c>
      <c r="H164" s="19">
        <v>1</v>
      </c>
      <c r="I164" s="19" t="s">
        <v>8324</v>
      </c>
      <c r="J164" s="19" t="s">
        <v>8324</v>
      </c>
      <c r="K164" s="19" t="str">
        <f t="shared" si="13"/>
        <v>Obesity</v>
      </c>
      <c r="L164" s="19" t="str">
        <f t="shared" si="14"/>
        <v>Normal</v>
      </c>
      <c r="P164" s="19" t="s">
        <v>8355</v>
      </c>
      <c r="Q164" s="19">
        <v>0</v>
      </c>
      <c r="Y164" s="32" t="s">
        <v>613</v>
      </c>
      <c r="Z164" s="19" t="s">
        <v>8324</v>
      </c>
      <c r="AA164" t="s">
        <v>8324</v>
      </c>
      <c r="AB164" s="19" t="str">
        <f t="shared" si="15"/>
        <v>Yes</v>
      </c>
      <c r="AC164" s="19" t="str">
        <f t="shared" si="16"/>
        <v>Yes</v>
      </c>
      <c r="AG164" s="19" t="s">
        <v>591</v>
      </c>
      <c r="AH164" s="19">
        <v>36.54</v>
      </c>
      <c r="AI164" s="19" t="str">
        <f t="shared" si="17"/>
        <v>Obesity</v>
      </c>
      <c r="AP164" s="19" t="s">
        <v>591</v>
      </c>
      <c r="AQ164" s="19">
        <v>4.46</v>
      </c>
      <c r="AR164" s="19" t="str">
        <f t="shared" si="18"/>
        <v>Normal</v>
      </c>
    </row>
    <row r="165" spans="1:44">
      <c r="A165" s="19" t="s">
        <v>640</v>
      </c>
      <c r="B165" s="19">
        <v>35.625</v>
      </c>
      <c r="C165" s="19">
        <v>8.9</v>
      </c>
      <c r="D165" s="19" t="s">
        <v>8336</v>
      </c>
      <c r="E165" s="19" t="s">
        <v>8336</v>
      </c>
      <c r="F165" s="19" t="s">
        <v>8336</v>
      </c>
      <c r="G165" s="19" t="s">
        <v>8355</v>
      </c>
      <c r="H165" s="19">
        <v>0</v>
      </c>
      <c r="I165" s="19" t="s">
        <v>8324</v>
      </c>
      <c r="J165" s="19" t="s">
        <v>8324</v>
      </c>
      <c r="K165" s="19" t="str">
        <f t="shared" si="13"/>
        <v>Obesity</v>
      </c>
      <c r="L165" s="19" t="str">
        <f t="shared" si="14"/>
        <v>Diabetes</v>
      </c>
      <c r="P165" s="19">
        <v>2</v>
      </c>
      <c r="Q165" s="19">
        <v>2</v>
      </c>
      <c r="Y165" s="32" t="s">
        <v>617</v>
      </c>
      <c r="Z165" s="19" t="s">
        <v>8324</v>
      </c>
      <c r="AA165" t="s">
        <v>8324</v>
      </c>
      <c r="AB165" s="19" t="str">
        <f t="shared" si="15"/>
        <v>Yes</v>
      </c>
      <c r="AC165" s="19" t="str">
        <f t="shared" si="16"/>
        <v>Yes</v>
      </c>
      <c r="AG165" s="19" t="s">
        <v>594</v>
      </c>
      <c r="AH165" s="19">
        <v>51.64</v>
      </c>
      <c r="AI165" s="19" t="str">
        <f t="shared" si="17"/>
        <v>Obesity</v>
      </c>
      <c r="AP165" s="19" t="s">
        <v>594</v>
      </c>
      <c r="AQ165" s="19">
        <v>5.65</v>
      </c>
      <c r="AR165" s="19" t="str">
        <f t="shared" si="18"/>
        <v>Normal</v>
      </c>
    </row>
    <row r="166" spans="1:44">
      <c r="A166" s="19" t="s">
        <v>644</v>
      </c>
      <c r="B166" s="19">
        <v>42.69</v>
      </c>
      <c r="C166" s="19">
        <v>4.89</v>
      </c>
      <c r="D166" s="19" t="s">
        <v>8336</v>
      </c>
      <c r="E166" s="19" t="s">
        <v>8336</v>
      </c>
      <c r="F166" s="19" t="s">
        <v>8375</v>
      </c>
      <c r="G166" s="19">
        <v>1</v>
      </c>
      <c r="H166" s="19">
        <v>1</v>
      </c>
      <c r="I166" s="19" t="s">
        <v>8324</v>
      </c>
      <c r="J166" s="19" t="s">
        <v>8324</v>
      </c>
      <c r="K166" s="19" t="str">
        <f t="shared" si="13"/>
        <v>Obesity</v>
      </c>
      <c r="L166" s="19" t="str">
        <f t="shared" si="14"/>
        <v>Normal</v>
      </c>
      <c r="P166" s="19">
        <v>1</v>
      </c>
      <c r="Q166" s="19">
        <v>1</v>
      </c>
      <c r="Y166" s="32" t="s">
        <v>621</v>
      </c>
      <c r="Z166" s="19" t="s">
        <v>8324</v>
      </c>
      <c r="AA166" t="s">
        <v>8324</v>
      </c>
      <c r="AB166" s="19" t="str">
        <f t="shared" si="15"/>
        <v>Yes</v>
      </c>
      <c r="AC166" s="19" t="str">
        <f t="shared" si="16"/>
        <v>Yes</v>
      </c>
      <c r="AG166" s="19" t="s">
        <v>598</v>
      </c>
      <c r="AH166" s="19">
        <v>42.83</v>
      </c>
      <c r="AI166" s="19" t="str">
        <f t="shared" si="17"/>
        <v>Obesity</v>
      </c>
      <c r="AP166" s="19" t="s">
        <v>598</v>
      </c>
      <c r="AQ166" s="19">
        <v>6.04</v>
      </c>
      <c r="AR166" s="19" t="str">
        <f t="shared" si="18"/>
        <v>Prediabetes</v>
      </c>
    </row>
    <row r="167" spans="1:44">
      <c r="A167" s="19" t="s">
        <v>648</v>
      </c>
      <c r="B167" s="19">
        <v>37.87</v>
      </c>
      <c r="C167" s="19">
        <v>4.29</v>
      </c>
      <c r="D167" s="19" t="s">
        <v>8324</v>
      </c>
      <c r="E167" s="19" t="s">
        <v>8336</v>
      </c>
      <c r="F167" s="19" t="s">
        <v>8375</v>
      </c>
      <c r="G167" s="19">
        <v>1</v>
      </c>
      <c r="H167" s="19">
        <v>1</v>
      </c>
      <c r="I167" s="19" t="s">
        <v>8324</v>
      </c>
      <c r="J167" s="19" t="s">
        <v>8324</v>
      </c>
      <c r="K167" s="19" t="str">
        <f t="shared" si="13"/>
        <v>Obesity</v>
      </c>
      <c r="L167" s="19" t="str">
        <f t="shared" si="14"/>
        <v>Normal</v>
      </c>
      <c r="P167" s="19">
        <v>1</v>
      </c>
      <c r="Q167" s="19">
        <v>1</v>
      </c>
      <c r="Y167" s="32" t="s">
        <v>625</v>
      </c>
      <c r="Z167" s="19" t="s">
        <v>8324</v>
      </c>
      <c r="AA167" t="s">
        <v>8324</v>
      </c>
      <c r="AB167" s="19" t="str">
        <f t="shared" si="15"/>
        <v>Yes</v>
      </c>
      <c r="AC167" s="19" t="str">
        <f t="shared" si="16"/>
        <v>Yes</v>
      </c>
      <c r="AG167" s="19" t="s">
        <v>602</v>
      </c>
      <c r="AH167" s="19">
        <v>40.15</v>
      </c>
      <c r="AI167" s="19" t="str">
        <f t="shared" si="17"/>
        <v>Obesity</v>
      </c>
      <c r="AP167" s="19" t="s">
        <v>602</v>
      </c>
      <c r="AQ167" s="19">
        <v>5.76</v>
      </c>
      <c r="AR167" s="19" t="str">
        <f t="shared" si="18"/>
        <v>Prediabetes</v>
      </c>
    </row>
    <row r="168" spans="1:44">
      <c r="A168" s="19" t="s">
        <v>652</v>
      </c>
      <c r="B168" s="19">
        <v>40.61</v>
      </c>
      <c r="C168" s="19">
        <v>8</v>
      </c>
      <c r="D168" s="19" t="s">
        <v>8324</v>
      </c>
      <c r="E168" s="19" t="s">
        <v>8336</v>
      </c>
      <c r="F168" s="19" t="s">
        <v>8336</v>
      </c>
      <c r="G168" s="19">
        <v>1</v>
      </c>
      <c r="H168" s="19">
        <v>1</v>
      </c>
      <c r="I168" s="19" t="s">
        <v>8324</v>
      </c>
      <c r="J168" s="19" t="s">
        <v>8324</v>
      </c>
      <c r="K168" s="19" t="str">
        <f t="shared" si="13"/>
        <v>Obesity</v>
      </c>
      <c r="L168" s="19" t="str">
        <f t="shared" si="14"/>
        <v>Diabetes</v>
      </c>
      <c r="P168" s="19">
        <v>1</v>
      </c>
      <c r="Q168" s="19">
        <v>1</v>
      </c>
      <c r="Y168" s="32" t="s">
        <v>629</v>
      </c>
      <c r="Z168" s="19" t="s">
        <v>8336</v>
      </c>
      <c r="AA168" t="s">
        <v>8324</v>
      </c>
      <c r="AB168" s="19" t="str">
        <f t="shared" si="15"/>
        <v>No</v>
      </c>
      <c r="AC168" s="19" t="str">
        <f t="shared" si="16"/>
        <v>Yes</v>
      </c>
      <c r="AG168" s="19" t="s">
        <v>606</v>
      </c>
      <c r="AH168" s="19">
        <v>27.8</v>
      </c>
      <c r="AI168" s="19" t="str">
        <f t="shared" si="17"/>
        <v>Over Weight</v>
      </c>
      <c r="AP168" s="19" t="s">
        <v>606</v>
      </c>
      <c r="AQ168" s="19">
        <v>4.36</v>
      </c>
      <c r="AR168" s="19" t="str">
        <f t="shared" si="18"/>
        <v>Normal</v>
      </c>
    </row>
    <row r="169" spans="1:44">
      <c r="A169" s="19" t="s">
        <v>656</v>
      </c>
      <c r="B169" s="19">
        <v>30.78</v>
      </c>
      <c r="C169" s="19">
        <v>4.67</v>
      </c>
      <c r="D169" s="19" t="s">
        <v>8324</v>
      </c>
      <c r="E169" s="19" t="s">
        <v>8336</v>
      </c>
      <c r="F169" s="19" t="s">
        <v>8336</v>
      </c>
      <c r="G169" s="19" t="s">
        <v>8355</v>
      </c>
      <c r="H169" s="19">
        <v>0</v>
      </c>
      <c r="I169" s="19" t="s">
        <v>8324</v>
      </c>
      <c r="J169" s="19" t="s">
        <v>8324</v>
      </c>
      <c r="K169" s="19" t="str">
        <f t="shared" si="13"/>
        <v>Obesity</v>
      </c>
      <c r="L169" s="19" t="str">
        <f t="shared" si="14"/>
        <v>Normal</v>
      </c>
      <c r="P169" s="19">
        <v>1</v>
      </c>
      <c r="Q169" s="19">
        <v>1</v>
      </c>
      <c r="Y169" s="32" t="s">
        <v>632</v>
      </c>
      <c r="Z169" s="19" t="s">
        <v>8336</v>
      </c>
      <c r="AA169" t="s">
        <v>8324</v>
      </c>
      <c r="AB169" s="19" t="str">
        <f t="shared" si="15"/>
        <v>No</v>
      </c>
      <c r="AC169" s="19" t="str">
        <f t="shared" si="16"/>
        <v>Yes</v>
      </c>
      <c r="AG169" s="19" t="s">
        <v>610</v>
      </c>
      <c r="AH169" s="19">
        <v>45.81</v>
      </c>
      <c r="AI169" s="19" t="str">
        <f t="shared" si="17"/>
        <v>Obesity</v>
      </c>
      <c r="AP169" s="19" t="s">
        <v>610</v>
      </c>
      <c r="AQ169" s="19">
        <v>4.76</v>
      </c>
      <c r="AR169" s="19" t="str">
        <f t="shared" si="18"/>
        <v>Normal</v>
      </c>
    </row>
    <row r="170" spans="1:44">
      <c r="A170" s="19" t="s">
        <v>660</v>
      </c>
      <c r="B170" s="19">
        <v>49.49</v>
      </c>
      <c r="C170" s="19">
        <v>4.5</v>
      </c>
      <c r="D170" s="19" t="s">
        <v>8336</v>
      </c>
      <c r="E170" s="19" t="s">
        <v>8336</v>
      </c>
      <c r="F170" s="19" t="s">
        <v>8336</v>
      </c>
      <c r="G170" s="19" t="s">
        <v>8355</v>
      </c>
      <c r="H170" s="19">
        <v>0</v>
      </c>
      <c r="I170" s="19" t="s">
        <v>8324</v>
      </c>
      <c r="J170" s="19" t="s">
        <v>8324</v>
      </c>
      <c r="K170" s="19" t="str">
        <f t="shared" si="13"/>
        <v>Obesity</v>
      </c>
      <c r="L170" s="19" t="str">
        <f t="shared" si="14"/>
        <v>Normal</v>
      </c>
      <c r="P170" s="19" t="s">
        <v>8355</v>
      </c>
      <c r="Q170" s="19">
        <v>0</v>
      </c>
      <c r="Y170" s="32" t="s">
        <v>636</v>
      </c>
      <c r="Z170" s="19" t="s">
        <v>8336</v>
      </c>
      <c r="AA170" t="s">
        <v>8324</v>
      </c>
      <c r="AB170" s="19" t="str">
        <f t="shared" si="15"/>
        <v>No</v>
      </c>
      <c r="AC170" s="19" t="str">
        <f t="shared" si="16"/>
        <v>Yes</v>
      </c>
      <c r="AG170" s="19" t="s">
        <v>613</v>
      </c>
      <c r="AH170" s="19">
        <v>34.43</v>
      </c>
      <c r="AI170" s="19" t="str">
        <f t="shared" si="17"/>
        <v>Obesity</v>
      </c>
      <c r="AP170" s="19" t="s">
        <v>613</v>
      </c>
      <c r="AQ170" s="19">
        <v>10.82</v>
      </c>
      <c r="AR170" s="19" t="str">
        <f t="shared" si="18"/>
        <v>Diabetes</v>
      </c>
    </row>
    <row r="171" spans="1:44">
      <c r="A171" s="19" t="s">
        <v>664</v>
      </c>
      <c r="B171" s="19">
        <v>37.62</v>
      </c>
      <c r="C171" s="19">
        <v>6.32</v>
      </c>
      <c r="D171" s="19" t="s">
        <v>8324</v>
      </c>
      <c r="E171" s="19" t="s">
        <v>8324</v>
      </c>
      <c r="F171" s="19" t="s">
        <v>8336</v>
      </c>
      <c r="G171" s="19">
        <v>2</v>
      </c>
      <c r="H171" s="19">
        <v>2</v>
      </c>
      <c r="I171" s="19" t="s">
        <v>8324</v>
      </c>
      <c r="J171" s="19" t="s">
        <v>8324</v>
      </c>
      <c r="K171" s="19" t="str">
        <f t="shared" si="13"/>
        <v>Obesity</v>
      </c>
      <c r="L171" s="19" t="str">
        <f t="shared" si="14"/>
        <v>Prediabetes</v>
      </c>
      <c r="P171" s="19">
        <v>1</v>
      </c>
      <c r="Q171" s="19">
        <v>1</v>
      </c>
      <c r="Y171" s="32" t="s">
        <v>640</v>
      </c>
      <c r="Z171" s="19" t="s">
        <v>8336</v>
      </c>
      <c r="AA171" t="s">
        <v>8324</v>
      </c>
      <c r="AB171" s="19" t="str">
        <f t="shared" si="15"/>
        <v>No</v>
      </c>
      <c r="AC171" s="19" t="str">
        <f t="shared" si="16"/>
        <v>Yes</v>
      </c>
      <c r="AG171" s="19" t="s">
        <v>617</v>
      </c>
      <c r="AH171" s="19">
        <v>41.33</v>
      </c>
      <c r="AI171" s="19" t="str">
        <f t="shared" si="17"/>
        <v>Obesity</v>
      </c>
      <c r="AP171" s="19" t="s">
        <v>617</v>
      </c>
      <c r="AQ171" s="19">
        <v>4.01</v>
      </c>
      <c r="AR171" s="19" t="str">
        <f t="shared" si="18"/>
        <v>Normal</v>
      </c>
    </row>
    <row r="172" spans="1:44">
      <c r="A172" s="19" t="s">
        <v>668</v>
      </c>
      <c r="B172" s="19">
        <v>36.08</v>
      </c>
      <c r="C172" s="19">
        <v>6.1</v>
      </c>
      <c r="D172" s="19" t="s">
        <v>8324</v>
      </c>
      <c r="E172" s="19" t="s">
        <v>8336</v>
      </c>
      <c r="F172" s="19" t="s">
        <v>8336</v>
      </c>
      <c r="G172" s="19">
        <v>1</v>
      </c>
      <c r="H172" s="19">
        <v>1</v>
      </c>
      <c r="I172" s="19" t="s">
        <v>8324</v>
      </c>
      <c r="J172" s="19" t="s">
        <v>8324</v>
      </c>
      <c r="K172" s="19" t="str">
        <f t="shared" si="13"/>
        <v>Obesity</v>
      </c>
      <c r="L172" s="19" t="str">
        <f t="shared" si="14"/>
        <v>Prediabetes</v>
      </c>
      <c r="P172" s="19">
        <v>2</v>
      </c>
      <c r="Q172" s="19">
        <v>2</v>
      </c>
      <c r="Y172" s="32" t="s">
        <v>644</v>
      </c>
      <c r="Z172" s="19" t="s">
        <v>8336</v>
      </c>
      <c r="AA172" t="s">
        <v>8324</v>
      </c>
      <c r="AB172" s="19" t="str">
        <f t="shared" si="15"/>
        <v>No</v>
      </c>
      <c r="AC172" s="19" t="str">
        <f t="shared" si="16"/>
        <v>Yes</v>
      </c>
      <c r="AG172" s="19" t="s">
        <v>621</v>
      </c>
      <c r="AH172" s="19">
        <v>31.92</v>
      </c>
      <c r="AI172" s="19" t="str">
        <f t="shared" si="17"/>
        <v>Obesity</v>
      </c>
      <c r="AP172" s="19" t="s">
        <v>621</v>
      </c>
      <c r="AQ172" s="19">
        <v>5.12</v>
      </c>
      <c r="AR172" s="19" t="str">
        <f t="shared" si="18"/>
        <v>Normal</v>
      </c>
    </row>
    <row r="173" spans="1:44">
      <c r="A173" s="19" t="s">
        <v>672</v>
      </c>
      <c r="B173" s="19">
        <v>33.5</v>
      </c>
      <c r="C173" s="19">
        <v>5.4</v>
      </c>
      <c r="D173" s="19" t="s">
        <v>8336</v>
      </c>
      <c r="E173" s="19" t="s">
        <v>8336</v>
      </c>
      <c r="F173" s="19" t="s">
        <v>8336</v>
      </c>
      <c r="G173" s="19" t="s">
        <v>8355</v>
      </c>
      <c r="H173" s="19">
        <v>0</v>
      </c>
      <c r="I173" s="19" t="s">
        <v>8324</v>
      </c>
      <c r="J173" s="19" t="s">
        <v>8324</v>
      </c>
      <c r="K173" s="19" t="str">
        <f t="shared" si="13"/>
        <v>Obesity</v>
      </c>
      <c r="L173" s="19" t="str">
        <f t="shared" si="14"/>
        <v>Normal</v>
      </c>
      <c r="P173" s="19" t="s">
        <v>8355</v>
      </c>
      <c r="Q173" s="19">
        <v>0</v>
      </c>
      <c r="Y173" s="32" t="s">
        <v>648</v>
      </c>
      <c r="Z173" s="19" t="s">
        <v>8324</v>
      </c>
      <c r="AA173" t="s">
        <v>8324</v>
      </c>
      <c r="AB173" s="19" t="str">
        <f t="shared" si="15"/>
        <v>Yes</v>
      </c>
      <c r="AC173" s="19" t="str">
        <f t="shared" si="16"/>
        <v>Yes</v>
      </c>
      <c r="AG173" s="19" t="s">
        <v>625</v>
      </c>
      <c r="AH173" s="19">
        <v>39.8</v>
      </c>
      <c r="AI173" s="19" t="str">
        <f t="shared" si="17"/>
        <v>Obesity</v>
      </c>
      <c r="AP173" s="19" t="s">
        <v>625</v>
      </c>
      <c r="AQ173" s="19">
        <v>10.54</v>
      </c>
      <c r="AR173" s="19" t="str">
        <f t="shared" si="18"/>
        <v>Diabetes</v>
      </c>
    </row>
    <row r="174" spans="1:44">
      <c r="A174" s="19" t="s">
        <v>676</v>
      </c>
      <c r="B174" s="19">
        <v>47.46</v>
      </c>
      <c r="C174" s="19">
        <v>6.24</v>
      </c>
      <c r="D174" s="19" t="s">
        <v>8324</v>
      </c>
      <c r="E174" s="19" t="s">
        <v>8336</v>
      </c>
      <c r="F174" s="19" t="s">
        <v>8336</v>
      </c>
      <c r="G174" s="19">
        <v>1</v>
      </c>
      <c r="H174" s="19">
        <v>1</v>
      </c>
      <c r="I174" s="19" t="s">
        <v>8324</v>
      </c>
      <c r="J174" s="19" t="s">
        <v>8324</v>
      </c>
      <c r="K174" s="19" t="str">
        <f t="shared" si="13"/>
        <v>Obesity</v>
      </c>
      <c r="L174" s="19" t="str">
        <f t="shared" si="14"/>
        <v>Prediabetes</v>
      </c>
      <c r="P174" s="19" t="s">
        <v>8355</v>
      </c>
      <c r="Q174" s="19">
        <v>0</v>
      </c>
      <c r="Y174" s="32" t="s">
        <v>652</v>
      </c>
      <c r="Z174" s="19" t="s">
        <v>8324</v>
      </c>
      <c r="AA174" t="s">
        <v>8324</v>
      </c>
      <c r="AB174" s="19" t="str">
        <f t="shared" si="15"/>
        <v>Yes</v>
      </c>
      <c r="AC174" s="19" t="str">
        <f t="shared" si="16"/>
        <v>Yes</v>
      </c>
      <c r="AG174" s="19" t="s">
        <v>629</v>
      </c>
      <c r="AH174" s="19">
        <v>42.82</v>
      </c>
      <c r="AI174" s="19" t="str">
        <f t="shared" si="17"/>
        <v>Obesity</v>
      </c>
      <c r="AP174" s="19" t="s">
        <v>629</v>
      </c>
      <c r="AQ174" s="19">
        <v>4.21</v>
      </c>
      <c r="AR174" s="19" t="str">
        <f t="shared" si="18"/>
        <v>Normal</v>
      </c>
    </row>
    <row r="175" spans="1:44">
      <c r="A175" s="19" t="s">
        <v>680</v>
      </c>
      <c r="B175" s="19">
        <v>49.24</v>
      </c>
      <c r="C175" s="19">
        <v>4.45</v>
      </c>
      <c r="D175" s="19" t="s">
        <v>8336</v>
      </c>
      <c r="E175" s="19" t="s">
        <v>8336</v>
      </c>
      <c r="F175" s="19" t="s">
        <v>8336</v>
      </c>
      <c r="G175" s="19" t="s">
        <v>8355</v>
      </c>
      <c r="H175" s="19">
        <v>0</v>
      </c>
      <c r="I175" s="19" t="s">
        <v>8324</v>
      </c>
      <c r="J175" s="19" t="s">
        <v>8324</v>
      </c>
      <c r="K175" s="19" t="str">
        <f t="shared" si="13"/>
        <v>Obesity</v>
      </c>
      <c r="L175" s="19" t="str">
        <f t="shared" si="14"/>
        <v>Normal</v>
      </c>
      <c r="P175" s="19">
        <v>1</v>
      </c>
      <c r="Q175" s="19">
        <v>1</v>
      </c>
      <c r="Y175" s="32" t="s">
        <v>656</v>
      </c>
      <c r="Z175" s="19" t="s">
        <v>8324</v>
      </c>
      <c r="AA175" t="s">
        <v>8324</v>
      </c>
      <c r="AB175" s="19" t="str">
        <f t="shared" si="15"/>
        <v>Yes</v>
      </c>
      <c r="AC175" s="19" t="str">
        <f t="shared" si="16"/>
        <v>Yes</v>
      </c>
      <c r="AG175" s="19" t="s">
        <v>632</v>
      </c>
      <c r="AH175" s="19">
        <v>33.63</v>
      </c>
      <c r="AI175" s="19" t="str">
        <f t="shared" si="17"/>
        <v>Obesity</v>
      </c>
      <c r="AP175" s="19" t="s">
        <v>632</v>
      </c>
      <c r="AQ175" s="19">
        <v>5.42</v>
      </c>
      <c r="AR175" s="19" t="str">
        <f t="shared" si="18"/>
        <v>Normal</v>
      </c>
    </row>
    <row r="176" spans="1:44">
      <c r="A176" s="19" t="s">
        <v>684</v>
      </c>
      <c r="B176" s="19">
        <v>54.4</v>
      </c>
      <c r="C176" s="19">
        <v>5.22</v>
      </c>
      <c r="D176" s="19" t="s">
        <v>8336</v>
      </c>
      <c r="E176" s="19" t="s">
        <v>8336</v>
      </c>
      <c r="F176" s="19" t="s">
        <v>8336</v>
      </c>
      <c r="G176" s="19">
        <v>1</v>
      </c>
      <c r="H176" s="19">
        <v>1</v>
      </c>
      <c r="I176" s="19" t="s">
        <v>8324</v>
      </c>
      <c r="J176" s="19" t="s">
        <v>8324</v>
      </c>
      <c r="K176" s="19" t="str">
        <f t="shared" si="13"/>
        <v>Obesity</v>
      </c>
      <c r="L176" s="19" t="str">
        <f t="shared" si="14"/>
        <v>Normal</v>
      </c>
      <c r="P176" s="19" t="s">
        <v>8355</v>
      </c>
      <c r="Q176" s="19">
        <v>0</v>
      </c>
      <c r="Y176" s="32" t="s">
        <v>660</v>
      </c>
      <c r="Z176" s="19" t="s">
        <v>8336</v>
      </c>
      <c r="AA176" t="s">
        <v>8324</v>
      </c>
      <c r="AB176" s="19" t="str">
        <f t="shared" si="15"/>
        <v>No</v>
      </c>
      <c r="AC176" s="19" t="str">
        <f t="shared" si="16"/>
        <v>Yes</v>
      </c>
      <c r="AG176" s="19" t="s">
        <v>636</v>
      </c>
      <c r="AH176" s="19">
        <v>37.07</v>
      </c>
      <c r="AI176" s="19" t="str">
        <f t="shared" si="17"/>
        <v>Obesity</v>
      </c>
      <c r="AP176" s="19" t="s">
        <v>636</v>
      </c>
      <c r="AQ176" s="19">
        <v>4.28</v>
      </c>
      <c r="AR176" s="19" t="str">
        <f t="shared" si="18"/>
        <v>Normal</v>
      </c>
    </row>
    <row r="177" spans="1:44">
      <c r="A177" s="19" t="s">
        <v>687</v>
      </c>
      <c r="B177" s="19">
        <v>35.53</v>
      </c>
      <c r="C177" s="19">
        <v>4.61</v>
      </c>
      <c r="D177" s="19" t="s">
        <v>8336</v>
      </c>
      <c r="E177" s="19" t="s">
        <v>8336</v>
      </c>
      <c r="F177" s="19" t="s">
        <v>8336</v>
      </c>
      <c r="G177" s="19">
        <v>1</v>
      </c>
      <c r="H177" s="19">
        <v>1</v>
      </c>
      <c r="I177" s="19" t="s">
        <v>8324</v>
      </c>
      <c r="J177" s="19" t="s">
        <v>8324</v>
      </c>
      <c r="K177" s="19" t="str">
        <f t="shared" si="13"/>
        <v>Obesity</v>
      </c>
      <c r="L177" s="19" t="str">
        <f t="shared" si="14"/>
        <v>Normal</v>
      </c>
      <c r="P177" s="19">
        <v>1</v>
      </c>
      <c r="Q177" s="19">
        <v>1</v>
      </c>
      <c r="Y177" s="32" t="s">
        <v>664</v>
      </c>
      <c r="Z177" s="19" t="s">
        <v>8324</v>
      </c>
      <c r="AA177" t="s">
        <v>8324</v>
      </c>
      <c r="AB177" s="19" t="str">
        <f t="shared" si="15"/>
        <v>Yes</v>
      </c>
      <c r="AC177" s="19" t="str">
        <f t="shared" si="16"/>
        <v>Yes</v>
      </c>
      <c r="AG177" s="19" t="s">
        <v>640</v>
      </c>
      <c r="AH177" s="19">
        <v>35.625</v>
      </c>
      <c r="AI177" s="19" t="str">
        <f t="shared" si="17"/>
        <v>Obesity</v>
      </c>
      <c r="AP177" s="19" t="s">
        <v>640</v>
      </c>
      <c r="AQ177" s="19">
        <v>8.9</v>
      </c>
      <c r="AR177" s="19" t="str">
        <f t="shared" si="18"/>
        <v>Diabetes</v>
      </c>
    </row>
    <row r="178" spans="1:44">
      <c r="A178" s="19" t="s">
        <v>691</v>
      </c>
      <c r="B178" s="19">
        <v>39.73</v>
      </c>
      <c r="C178" s="19">
        <v>6.24</v>
      </c>
      <c r="D178" s="19" t="s">
        <v>8336</v>
      </c>
      <c r="E178" s="19" t="s">
        <v>8336</v>
      </c>
      <c r="F178" s="19" t="s">
        <v>8336</v>
      </c>
      <c r="G178" s="19" t="s">
        <v>8355</v>
      </c>
      <c r="H178" s="19">
        <v>0</v>
      </c>
      <c r="I178" s="19" t="s">
        <v>8324</v>
      </c>
      <c r="J178" s="19" t="s">
        <v>8324</v>
      </c>
      <c r="K178" s="19" t="str">
        <f t="shared" si="13"/>
        <v>Obesity</v>
      </c>
      <c r="L178" s="19" t="str">
        <f t="shared" si="14"/>
        <v>Prediabetes</v>
      </c>
      <c r="P178" s="19">
        <v>1</v>
      </c>
      <c r="Q178" s="19">
        <v>1</v>
      </c>
      <c r="Y178" s="32" t="s">
        <v>668</v>
      </c>
      <c r="Z178" s="19" t="s">
        <v>8324</v>
      </c>
      <c r="AA178" t="s">
        <v>8324</v>
      </c>
      <c r="AB178" s="19" t="str">
        <f t="shared" si="15"/>
        <v>Yes</v>
      </c>
      <c r="AC178" s="19" t="str">
        <f t="shared" si="16"/>
        <v>Yes</v>
      </c>
      <c r="AG178" s="19" t="s">
        <v>644</v>
      </c>
      <c r="AH178" s="19">
        <v>42.69</v>
      </c>
      <c r="AI178" s="19" t="str">
        <f t="shared" si="17"/>
        <v>Obesity</v>
      </c>
      <c r="AP178" s="19" t="s">
        <v>644</v>
      </c>
      <c r="AQ178" s="19">
        <v>4.89</v>
      </c>
      <c r="AR178" s="19" t="str">
        <f t="shared" si="18"/>
        <v>Normal</v>
      </c>
    </row>
    <row r="179" spans="1:44">
      <c r="A179" s="19" t="s">
        <v>695</v>
      </c>
      <c r="B179" s="19">
        <v>35.68</v>
      </c>
      <c r="C179" s="19">
        <v>10.04</v>
      </c>
      <c r="D179" s="19" t="s">
        <v>8336</v>
      </c>
      <c r="E179" s="19" t="s">
        <v>8336</v>
      </c>
      <c r="F179" s="19" t="s">
        <v>8336</v>
      </c>
      <c r="G179" s="19" t="s">
        <v>8355</v>
      </c>
      <c r="H179" s="19">
        <v>0</v>
      </c>
      <c r="I179" s="19" t="s">
        <v>8324</v>
      </c>
      <c r="J179" s="19" t="s">
        <v>8324</v>
      </c>
      <c r="K179" s="19" t="str">
        <f t="shared" si="13"/>
        <v>Obesity</v>
      </c>
      <c r="L179" s="19" t="str">
        <f t="shared" si="14"/>
        <v>Diabetes</v>
      </c>
      <c r="P179" s="19">
        <v>1</v>
      </c>
      <c r="Q179" s="19">
        <v>1</v>
      </c>
      <c r="Y179" s="32" t="s">
        <v>672</v>
      </c>
      <c r="Z179" s="19" t="s">
        <v>8336</v>
      </c>
      <c r="AA179" t="s">
        <v>8324</v>
      </c>
      <c r="AB179" s="19" t="str">
        <f t="shared" si="15"/>
        <v>No</v>
      </c>
      <c r="AC179" s="19" t="str">
        <f t="shared" si="16"/>
        <v>Yes</v>
      </c>
      <c r="AG179" s="19" t="s">
        <v>648</v>
      </c>
      <c r="AH179" s="19">
        <v>37.87</v>
      </c>
      <c r="AI179" s="19" t="str">
        <f t="shared" si="17"/>
        <v>Obesity</v>
      </c>
      <c r="AP179" s="19" t="s">
        <v>648</v>
      </c>
      <c r="AQ179" s="19">
        <v>4.29</v>
      </c>
      <c r="AR179" s="19" t="str">
        <f t="shared" si="18"/>
        <v>Normal</v>
      </c>
    </row>
    <row r="180" spans="1:44">
      <c r="A180" s="19" t="s">
        <v>698</v>
      </c>
      <c r="B180" s="19">
        <v>48.86</v>
      </c>
      <c r="C180" s="19">
        <v>6.09</v>
      </c>
      <c r="D180" s="19" t="s">
        <v>8336</v>
      </c>
      <c r="E180" s="19" t="s">
        <v>8336</v>
      </c>
      <c r="F180" s="19" t="s">
        <v>8336</v>
      </c>
      <c r="G180" s="19" t="s">
        <v>8355</v>
      </c>
      <c r="H180" s="19">
        <v>0</v>
      </c>
      <c r="I180" s="19" t="s">
        <v>8324</v>
      </c>
      <c r="J180" s="19" t="s">
        <v>8324</v>
      </c>
      <c r="K180" s="19" t="str">
        <f t="shared" si="13"/>
        <v>Obesity</v>
      </c>
      <c r="L180" s="19" t="str">
        <f t="shared" si="14"/>
        <v>Prediabetes</v>
      </c>
      <c r="P180" s="19" t="s">
        <v>8355</v>
      </c>
      <c r="Q180" s="19">
        <v>0</v>
      </c>
      <c r="Y180" s="32" t="s">
        <v>676</v>
      </c>
      <c r="Z180" s="19" t="s">
        <v>8324</v>
      </c>
      <c r="AA180" t="s">
        <v>8324</v>
      </c>
      <c r="AB180" s="19" t="str">
        <f t="shared" si="15"/>
        <v>Yes</v>
      </c>
      <c r="AC180" s="19" t="str">
        <f t="shared" si="16"/>
        <v>Yes</v>
      </c>
      <c r="AG180" s="19" t="s">
        <v>652</v>
      </c>
      <c r="AH180" s="19">
        <v>40.61</v>
      </c>
      <c r="AI180" s="19" t="str">
        <f t="shared" si="17"/>
        <v>Obesity</v>
      </c>
      <c r="AP180" s="19" t="s">
        <v>652</v>
      </c>
      <c r="AQ180" s="19">
        <v>8</v>
      </c>
      <c r="AR180" s="19" t="str">
        <f t="shared" si="18"/>
        <v>Diabetes</v>
      </c>
    </row>
    <row r="181" spans="1:44">
      <c r="A181" s="19" t="s">
        <v>702</v>
      </c>
      <c r="B181" s="19">
        <v>34.8</v>
      </c>
      <c r="C181" s="19">
        <v>11.4</v>
      </c>
      <c r="D181" s="19" t="s">
        <v>8324</v>
      </c>
      <c r="E181" s="19" t="s">
        <v>8336</v>
      </c>
      <c r="F181" s="19" t="s">
        <v>8375</v>
      </c>
      <c r="G181" s="19">
        <v>1</v>
      </c>
      <c r="H181" s="19">
        <v>1</v>
      </c>
      <c r="I181" s="19" t="s">
        <v>8336</v>
      </c>
      <c r="J181" s="19" t="s">
        <v>8336</v>
      </c>
      <c r="K181" s="19" t="str">
        <f t="shared" si="13"/>
        <v>Obesity</v>
      </c>
      <c r="L181" s="19" t="str">
        <f t="shared" si="14"/>
        <v>Diabetes</v>
      </c>
      <c r="P181" s="19" t="s">
        <v>8355</v>
      </c>
      <c r="Q181" s="19">
        <v>0</v>
      </c>
      <c r="Y181" s="32" t="s">
        <v>680</v>
      </c>
      <c r="Z181" s="19" t="s">
        <v>8336</v>
      </c>
      <c r="AA181" t="s">
        <v>8324</v>
      </c>
      <c r="AB181" s="19" t="str">
        <f t="shared" si="15"/>
        <v>No</v>
      </c>
      <c r="AC181" s="19" t="str">
        <f t="shared" si="16"/>
        <v>Yes</v>
      </c>
      <c r="AG181" s="19" t="s">
        <v>656</v>
      </c>
      <c r="AH181" s="19">
        <v>30.78</v>
      </c>
      <c r="AI181" s="19" t="str">
        <f t="shared" si="17"/>
        <v>Obesity</v>
      </c>
      <c r="AP181" s="19" t="s">
        <v>656</v>
      </c>
      <c r="AQ181" s="19">
        <v>4.67</v>
      </c>
      <c r="AR181" s="19" t="str">
        <f t="shared" si="18"/>
        <v>Normal</v>
      </c>
    </row>
    <row r="182" spans="1:44">
      <c r="A182" s="19" t="s">
        <v>705</v>
      </c>
      <c r="B182" s="19">
        <v>32.49</v>
      </c>
      <c r="C182" s="19">
        <v>4.29</v>
      </c>
      <c r="D182" s="19" t="s">
        <v>8336</v>
      </c>
      <c r="E182" s="19" t="s">
        <v>8336</v>
      </c>
      <c r="F182" s="19" t="s">
        <v>8375</v>
      </c>
      <c r="G182" s="19">
        <v>1</v>
      </c>
      <c r="H182" s="19">
        <v>1</v>
      </c>
      <c r="I182" s="19" t="s">
        <v>8324</v>
      </c>
      <c r="J182" s="19" t="s">
        <v>8324</v>
      </c>
      <c r="K182" s="19" t="str">
        <f t="shared" si="13"/>
        <v>Obesity</v>
      </c>
      <c r="L182" s="19" t="str">
        <f t="shared" si="14"/>
        <v>Normal</v>
      </c>
      <c r="P182" s="19">
        <v>2</v>
      </c>
      <c r="Q182" s="19">
        <v>2</v>
      </c>
      <c r="Y182" s="32" t="s">
        <v>684</v>
      </c>
      <c r="Z182" s="19" t="s">
        <v>8336</v>
      </c>
      <c r="AA182" t="s">
        <v>8324</v>
      </c>
      <c r="AB182" s="19" t="str">
        <f t="shared" si="15"/>
        <v>No</v>
      </c>
      <c r="AC182" s="19" t="str">
        <f t="shared" si="16"/>
        <v>Yes</v>
      </c>
      <c r="AG182" s="19" t="s">
        <v>660</v>
      </c>
      <c r="AH182" s="19">
        <v>49.49</v>
      </c>
      <c r="AI182" s="19" t="str">
        <f t="shared" si="17"/>
        <v>Obesity</v>
      </c>
      <c r="AP182" s="19" t="s">
        <v>660</v>
      </c>
      <c r="AQ182" s="19">
        <v>4.5</v>
      </c>
      <c r="AR182" s="19" t="str">
        <f t="shared" si="18"/>
        <v>Normal</v>
      </c>
    </row>
    <row r="183" spans="1:44">
      <c r="A183" s="19" t="s">
        <v>709</v>
      </c>
      <c r="B183" s="19">
        <v>39</v>
      </c>
      <c r="C183" s="19">
        <v>5.7</v>
      </c>
      <c r="D183" s="19" t="s">
        <v>8336</v>
      </c>
      <c r="E183" s="19" t="s">
        <v>8336</v>
      </c>
      <c r="F183" s="19" t="s">
        <v>8336</v>
      </c>
      <c r="G183" s="19">
        <v>2</v>
      </c>
      <c r="H183" s="19">
        <v>2</v>
      </c>
      <c r="I183" s="19" t="s">
        <v>8324</v>
      </c>
      <c r="J183" s="19" t="s">
        <v>8324</v>
      </c>
      <c r="K183" s="19" t="str">
        <f t="shared" si="13"/>
        <v>Obesity</v>
      </c>
      <c r="L183" s="19" t="str">
        <f t="shared" si="14"/>
        <v>Prediabetes</v>
      </c>
      <c r="P183" s="19">
        <v>1</v>
      </c>
      <c r="Q183" s="19">
        <v>1</v>
      </c>
      <c r="Y183" s="32" t="s">
        <v>687</v>
      </c>
      <c r="Z183" s="19" t="s">
        <v>8336</v>
      </c>
      <c r="AA183" t="s">
        <v>8324</v>
      </c>
      <c r="AB183" s="19" t="str">
        <f t="shared" si="15"/>
        <v>No</v>
      </c>
      <c r="AC183" s="19" t="str">
        <f t="shared" si="16"/>
        <v>Yes</v>
      </c>
      <c r="AG183" s="19" t="s">
        <v>664</v>
      </c>
      <c r="AH183" s="19">
        <v>37.62</v>
      </c>
      <c r="AI183" s="19" t="str">
        <f t="shared" si="17"/>
        <v>Obesity</v>
      </c>
      <c r="AP183" s="19" t="s">
        <v>664</v>
      </c>
      <c r="AQ183" s="19">
        <v>6.32</v>
      </c>
      <c r="AR183" s="19" t="str">
        <f t="shared" si="18"/>
        <v>Prediabetes</v>
      </c>
    </row>
    <row r="184" spans="1:44">
      <c r="A184" s="19" t="s">
        <v>713</v>
      </c>
      <c r="B184" s="19">
        <v>35.3</v>
      </c>
      <c r="C184" s="19">
        <v>6.09</v>
      </c>
      <c r="D184" s="19" t="s">
        <v>8336</v>
      </c>
      <c r="E184" s="19" t="s">
        <v>8336</v>
      </c>
      <c r="F184" s="19" t="s">
        <v>8336</v>
      </c>
      <c r="G184" s="19">
        <v>1</v>
      </c>
      <c r="H184" s="19">
        <v>1</v>
      </c>
      <c r="I184" s="19" t="s">
        <v>8324</v>
      </c>
      <c r="J184" s="19" t="s">
        <v>8324</v>
      </c>
      <c r="K184" s="19" t="str">
        <f t="shared" si="13"/>
        <v>Obesity</v>
      </c>
      <c r="L184" s="19" t="str">
        <f t="shared" si="14"/>
        <v>Prediabetes</v>
      </c>
      <c r="P184" s="19" t="s">
        <v>8355</v>
      </c>
      <c r="Q184" s="19">
        <v>0</v>
      </c>
      <c r="Y184" s="32" t="s">
        <v>691</v>
      </c>
      <c r="Z184" s="19" t="s">
        <v>8336</v>
      </c>
      <c r="AA184" t="s">
        <v>8324</v>
      </c>
      <c r="AB184" s="19" t="str">
        <f t="shared" si="15"/>
        <v>No</v>
      </c>
      <c r="AC184" s="19" t="str">
        <f t="shared" si="16"/>
        <v>Yes</v>
      </c>
      <c r="AG184" s="19" t="s">
        <v>668</v>
      </c>
      <c r="AH184" s="19">
        <v>36.08</v>
      </c>
      <c r="AI184" s="19" t="str">
        <f t="shared" si="17"/>
        <v>Obesity</v>
      </c>
      <c r="AP184" s="19" t="s">
        <v>668</v>
      </c>
      <c r="AQ184" s="19">
        <v>6.1</v>
      </c>
      <c r="AR184" s="19" t="str">
        <f t="shared" si="18"/>
        <v>Prediabetes</v>
      </c>
    </row>
    <row r="185" spans="1:44">
      <c r="A185" s="19" t="s">
        <v>717</v>
      </c>
      <c r="B185" s="19">
        <v>33.42</v>
      </c>
      <c r="C185" s="19">
        <v>10.67</v>
      </c>
      <c r="D185" s="19" t="s">
        <v>8336</v>
      </c>
      <c r="E185" s="19" t="s">
        <v>8336</v>
      </c>
      <c r="F185" s="19" t="s">
        <v>8336</v>
      </c>
      <c r="G185" s="19" t="s">
        <v>8355</v>
      </c>
      <c r="H185" s="19">
        <v>0</v>
      </c>
      <c r="I185" s="19" t="s">
        <v>8324</v>
      </c>
      <c r="J185" s="19" t="s">
        <v>8324</v>
      </c>
      <c r="K185" s="19" t="str">
        <f t="shared" si="13"/>
        <v>Obesity</v>
      </c>
      <c r="L185" s="19" t="str">
        <f t="shared" si="14"/>
        <v>Diabetes</v>
      </c>
      <c r="P185" s="19">
        <v>1</v>
      </c>
      <c r="Q185" s="19">
        <v>1</v>
      </c>
      <c r="Y185" s="32" t="s">
        <v>695</v>
      </c>
      <c r="Z185" s="19" t="s">
        <v>8336</v>
      </c>
      <c r="AA185" t="s">
        <v>8324</v>
      </c>
      <c r="AB185" s="19" t="str">
        <f t="shared" si="15"/>
        <v>No</v>
      </c>
      <c r="AC185" s="19" t="str">
        <f t="shared" si="16"/>
        <v>Yes</v>
      </c>
      <c r="AG185" s="19" t="s">
        <v>672</v>
      </c>
      <c r="AH185" s="19">
        <v>33.5</v>
      </c>
      <c r="AI185" s="19" t="str">
        <f t="shared" si="17"/>
        <v>Obesity</v>
      </c>
      <c r="AP185" s="19" t="s">
        <v>672</v>
      </c>
      <c r="AQ185" s="19">
        <v>5.4</v>
      </c>
      <c r="AR185" s="19" t="str">
        <f t="shared" si="18"/>
        <v>Normal</v>
      </c>
    </row>
    <row r="186" spans="1:44">
      <c r="A186" s="19" t="s">
        <v>721</v>
      </c>
      <c r="B186" s="19">
        <v>37.18</v>
      </c>
      <c r="C186" s="19">
        <v>6.75</v>
      </c>
      <c r="D186" s="19" t="s">
        <v>8324</v>
      </c>
      <c r="E186" s="19" t="s">
        <v>8336</v>
      </c>
      <c r="F186" s="19" t="s">
        <v>8336</v>
      </c>
      <c r="G186" s="19">
        <v>2</v>
      </c>
      <c r="H186" s="19">
        <v>2</v>
      </c>
      <c r="I186" s="19" t="s">
        <v>8324</v>
      </c>
      <c r="J186" s="19" t="s">
        <v>8324</v>
      </c>
      <c r="K186" s="19" t="str">
        <f t="shared" si="13"/>
        <v>Obesity</v>
      </c>
      <c r="L186" s="19" t="str">
        <f t="shared" si="14"/>
        <v>Diabetes</v>
      </c>
      <c r="P186" s="19" t="s">
        <v>8355</v>
      </c>
      <c r="Q186" s="19">
        <v>0</v>
      </c>
      <c r="Y186" s="32" t="s">
        <v>698</v>
      </c>
      <c r="Z186" s="19" t="s">
        <v>8336</v>
      </c>
      <c r="AA186" t="s">
        <v>8324</v>
      </c>
      <c r="AB186" s="19" t="str">
        <f t="shared" si="15"/>
        <v>No</v>
      </c>
      <c r="AC186" s="19" t="str">
        <f t="shared" si="16"/>
        <v>Yes</v>
      </c>
      <c r="AG186" s="19" t="s">
        <v>676</v>
      </c>
      <c r="AH186" s="19">
        <v>47.46</v>
      </c>
      <c r="AI186" s="19" t="str">
        <f t="shared" si="17"/>
        <v>Obesity</v>
      </c>
      <c r="AP186" s="19" t="s">
        <v>676</v>
      </c>
      <c r="AQ186" s="19">
        <v>6.24</v>
      </c>
      <c r="AR186" s="19" t="str">
        <f t="shared" si="18"/>
        <v>Prediabetes</v>
      </c>
    </row>
    <row r="187" spans="1:44">
      <c r="A187" s="19" t="s">
        <v>725</v>
      </c>
      <c r="B187" s="19">
        <v>33.33</v>
      </c>
      <c r="C187" s="19">
        <v>9.26</v>
      </c>
      <c r="D187" s="19" t="s">
        <v>8324</v>
      </c>
      <c r="E187" s="19" t="s">
        <v>8336</v>
      </c>
      <c r="F187" s="19" t="s">
        <v>8336</v>
      </c>
      <c r="G187" s="19">
        <v>2</v>
      </c>
      <c r="H187" s="19">
        <v>2</v>
      </c>
      <c r="I187" s="19" t="s">
        <v>8336</v>
      </c>
      <c r="J187" s="19" t="s">
        <v>8336</v>
      </c>
      <c r="K187" s="19" t="str">
        <f t="shared" si="13"/>
        <v>Obesity</v>
      </c>
      <c r="L187" s="19" t="str">
        <f t="shared" si="14"/>
        <v>Diabetes</v>
      </c>
      <c r="P187" s="19">
        <v>1</v>
      </c>
      <c r="Q187" s="19">
        <v>1</v>
      </c>
      <c r="Y187" s="32" t="s">
        <v>702</v>
      </c>
      <c r="Z187" s="19" t="s">
        <v>8324</v>
      </c>
      <c r="AA187" t="s">
        <v>8336</v>
      </c>
      <c r="AB187" s="19" t="str">
        <f t="shared" si="15"/>
        <v>Yes</v>
      </c>
      <c r="AC187" s="19" t="str">
        <f t="shared" si="16"/>
        <v>No</v>
      </c>
      <c r="AG187" s="19" t="s">
        <v>680</v>
      </c>
      <c r="AH187" s="19">
        <v>49.24</v>
      </c>
      <c r="AI187" s="19" t="str">
        <f t="shared" si="17"/>
        <v>Obesity</v>
      </c>
      <c r="AP187" s="19" t="s">
        <v>680</v>
      </c>
      <c r="AQ187" s="19">
        <v>4.45</v>
      </c>
      <c r="AR187" s="19" t="str">
        <f t="shared" si="18"/>
        <v>Normal</v>
      </c>
    </row>
    <row r="188" spans="1:44">
      <c r="A188" s="19" t="s">
        <v>729</v>
      </c>
      <c r="B188" s="19">
        <v>53.21</v>
      </c>
      <c r="C188" s="19">
        <v>4.27</v>
      </c>
      <c r="D188" s="19" t="s">
        <v>8336</v>
      </c>
      <c r="E188" s="19" t="s">
        <v>8336</v>
      </c>
      <c r="F188" s="19" t="s">
        <v>8336</v>
      </c>
      <c r="G188" s="19">
        <v>1</v>
      </c>
      <c r="H188" s="19">
        <v>1</v>
      </c>
      <c r="I188" s="19" t="s">
        <v>8324</v>
      </c>
      <c r="J188" s="19" t="s">
        <v>8324</v>
      </c>
      <c r="K188" s="19" t="str">
        <f t="shared" si="13"/>
        <v>Obesity</v>
      </c>
      <c r="L188" s="19" t="str">
        <f t="shared" si="14"/>
        <v>Normal</v>
      </c>
      <c r="P188" s="19">
        <v>1</v>
      </c>
      <c r="Q188" s="19">
        <v>1</v>
      </c>
      <c r="Y188" s="32" t="s">
        <v>705</v>
      </c>
      <c r="Z188" s="19" t="s">
        <v>8336</v>
      </c>
      <c r="AA188" t="s">
        <v>8324</v>
      </c>
      <c r="AB188" s="19" t="str">
        <f t="shared" si="15"/>
        <v>No</v>
      </c>
      <c r="AC188" s="19" t="str">
        <f t="shared" si="16"/>
        <v>Yes</v>
      </c>
      <c r="AG188" s="19" t="s">
        <v>684</v>
      </c>
      <c r="AH188" s="19">
        <v>54.4</v>
      </c>
      <c r="AI188" s="19" t="str">
        <f t="shared" si="17"/>
        <v>Obesity</v>
      </c>
      <c r="AP188" s="19" t="s">
        <v>684</v>
      </c>
      <c r="AQ188" s="19">
        <v>5.22</v>
      </c>
      <c r="AR188" s="19" t="str">
        <f t="shared" si="18"/>
        <v>Normal</v>
      </c>
    </row>
    <row r="189" spans="1:44">
      <c r="A189" s="19" t="s">
        <v>733</v>
      </c>
      <c r="B189" s="19">
        <v>38.73</v>
      </c>
      <c r="C189" s="19">
        <v>11.51</v>
      </c>
      <c r="D189" s="19" t="s">
        <v>8336</v>
      </c>
      <c r="E189" s="19" t="s">
        <v>8336</v>
      </c>
      <c r="F189" s="19" t="s">
        <v>8336</v>
      </c>
      <c r="G189" s="19">
        <v>2</v>
      </c>
      <c r="H189" s="19">
        <v>2</v>
      </c>
      <c r="I189" s="19" t="s">
        <v>8324</v>
      </c>
      <c r="J189" s="19" t="s">
        <v>8324</v>
      </c>
      <c r="K189" s="19" t="str">
        <f t="shared" si="13"/>
        <v>Obesity</v>
      </c>
      <c r="L189" s="19" t="str">
        <f t="shared" si="14"/>
        <v>Diabetes</v>
      </c>
      <c r="P189" s="19" t="s">
        <v>8355</v>
      </c>
      <c r="Q189" s="19">
        <v>0</v>
      </c>
      <c r="Y189" s="32" t="s">
        <v>709</v>
      </c>
      <c r="Z189" s="19" t="s">
        <v>8336</v>
      </c>
      <c r="AA189" t="s">
        <v>8324</v>
      </c>
      <c r="AB189" s="19" t="str">
        <f t="shared" si="15"/>
        <v>No</v>
      </c>
      <c r="AC189" s="19" t="str">
        <f t="shared" si="16"/>
        <v>Yes</v>
      </c>
      <c r="AG189" s="19" t="s">
        <v>687</v>
      </c>
      <c r="AH189" s="19">
        <v>35.53</v>
      </c>
      <c r="AI189" s="19" t="str">
        <f t="shared" si="17"/>
        <v>Obesity</v>
      </c>
      <c r="AP189" s="19" t="s">
        <v>687</v>
      </c>
      <c r="AQ189" s="19">
        <v>4.61</v>
      </c>
      <c r="AR189" s="19" t="str">
        <f t="shared" si="18"/>
        <v>Normal</v>
      </c>
    </row>
    <row r="190" spans="1:44">
      <c r="A190" s="19" t="s">
        <v>737</v>
      </c>
      <c r="B190" s="19">
        <v>29.73</v>
      </c>
      <c r="C190" s="19">
        <v>7.22</v>
      </c>
      <c r="D190" s="19" t="s">
        <v>8336</v>
      </c>
      <c r="E190" s="19" t="s">
        <v>8336</v>
      </c>
      <c r="F190" s="19" t="s">
        <v>8336</v>
      </c>
      <c r="G190" s="19" t="s">
        <v>8355</v>
      </c>
      <c r="H190" s="19">
        <v>0</v>
      </c>
      <c r="I190" s="19" t="s">
        <v>8324</v>
      </c>
      <c r="J190" s="19" t="s">
        <v>8324</v>
      </c>
      <c r="K190" s="19" t="str">
        <f t="shared" si="13"/>
        <v>Over Weight</v>
      </c>
      <c r="L190" s="19" t="str">
        <f t="shared" si="14"/>
        <v>Diabetes</v>
      </c>
      <c r="P190" s="19" t="s">
        <v>8355</v>
      </c>
      <c r="Q190" s="19">
        <v>0</v>
      </c>
      <c r="Y190" s="32" t="s">
        <v>713</v>
      </c>
      <c r="Z190" s="19" t="s">
        <v>8336</v>
      </c>
      <c r="AA190" t="s">
        <v>8324</v>
      </c>
      <c r="AB190" s="19" t="str">
        <f t="shared" si="15"/>
        <v>No</v>
      </c>
      <c r="AC190" s="19" t="str">
        <f t="shared" si="16"/>
        <v>Yes</v>
      </c>
      <c r="AG190" s="19" t="s">
        <v>691</v>
      </c>
      <c r="AH190" s="19">
        <v>39.73</v>
      </c>
      <c r="AI190" s="19" t="str">
        <f t="shared" si="17"/>
        <v>Obesity</v>
      </c>
      <c r="AP190" s="19" t="s">
        <v>691</v>
      </c>
      <c r="AQ190" s="19">
        <v>6.24</v>
      </c>
      <c r="AR190" s="19" t="str">
        <f t="shared" si="18"/>
        <v>Prediabetes</v>
      </c>
    </row>
    <row r="191" spans="1:44">
      <c r="A191" s="19" t="s">
        <v>741</v>
      </c>
      <c r="B191" s="19">
        <v>34.7</v>
      </c>
      <c r="C191" s="19">
        <v>4.37</v>
      </c>
      <c r="D191" s="19" t="s">
        <v>8336</v>
      </c>
      <c r="E191" s="19" t="s">
        <v>8336</v>
      </c>
      <c r="F191" s="19" t="s">
        <v>8375</v>
      </c>
      <c r="G191" s="19">
        <v>1</v>
      </c>
      <c r="H191" s="19">
        <v>1</v>
      </c>
      <c r="I191" s="19" t="s">
        <v>8324</v>
      </c>
      <c r="J191" s="19" t="s">
        <v>8324</v>
      </c>
      <c r="K191" s="19" t="str">
        <f t="shared" si="13"/>
        <v>Obesity</v>
      </c>
      <c r="L191" s="19" t="str">
        <f t="shared" si="14"/>
        <v>Normal</v>
      </c>
      <c r="P191" s="19" t="s">
        <v>8355</v>
      </c>
      <c r="Q191" s="19">
        <v>0</v>
      </c>
      <c r="Y191" s="32" t="s">
        <v>717</v>
      </c>
      <c r="Z191" s="19" t="s">
        <v>8336</v>
      </c>
      <c r="AA191" t="s">
        <v>8324</v>
      </c>
      <c r="AB191" s="19" t="str">
        <f t="shared" si="15"/>
        <v>No</v>
      </c>
      <c r="AC191" s="19" t="str">
        <f t="shared" si="16"/>
        <v>Yes</v>
      </c>
      <c r="AG191" s="19" t="s">
        <v>695</v>
      </c>
      <c r="AH191" s="19">
        <v>35.68</v>
      </c>
      <c r="AI191" s="19" t="str">
        <f t="shared" si="17"/>
        <v>Obesity</v>
      </c>
      <c r="AP191" s="19" t="s">
        <v>695</v>
      </c>
      <c r="AQ191" s="19">
        <v>10.04</v>
      </c>
      <c r="AR191" s="19" t="str">
        <f t="shared" si="18"/>
        <v>Diabetes</v>
      </c>
    </row>
    <row r="192" spans="1:44">
      <c r="A192" s="19" t="s">
        <v>745</v>
      </c>
      <c r="B192" s="19">
        <v>38.28</v>
      </c>
      <c r="C192" s="19">
        <v>11.56</v>
      </c>
      <c r="D192" s="19" t="s">
        <v>8324</v>
      </c>
      <c r="E192" s="19" t="s">
        <v>8336</v>
      </c>
      <c r="F192" s="19" t="s">
        <v>8336</v>
      </c>
      <c r="G192" s="19">
        <v>1</v>
      </c>
      <c r="H192" s="19">
        <v>1</v>
      </c>
      <c r="I192" s="19" t="s">
        <v>8324</v>
      </c>
      <c r="J192" s="19" t="s">
        <v>8324</v>
      </c>
      <c r="K192" s="19" t="str">
        <f t="shared" si="13"/>
        <v>Obesity</v>
      </c>
      <c r="L192" s="19" t="str">
        <f t="shared" si="14"/>
        <v>Diabetes</v>
      </c>
      <c r="P192" s="19">
        <v>1</v>
      </c>
      <c r="Q192" s="19">
        <v>1</v>
      </c>
      <c r="Y192" s="32" t="s">
        <v>721</v>
      </c>
      <c r="Z192" s="19" t="s">
        <v>8324</v>
      </c>
      <c r="AA192" t="s">
        <v>8324</v>
      </c>
      <c r="AB192" s="19" t="str">
        <f t="shared" si="15"/>
        <v>Yes</v>
      </c>
      <c r="AC192" s="19" t="str">
        <f t="shared" si="16"/>
        <v>Yes</v>
      </c>
      <c r="AG192" s="19" t="s">
        <v>698</v>
      </c>
      <c r="AH192" s="19">
        <v>48.86</v>
      </c>
      <c r="AI192" s="19" t="str">
        <f t="shared" si="17"/>
        <v>Obesity</v>
      </c>
      <c r="AP192" s="19" t="s">
        <v>698</v>
      </c>
      <c r="AQ192" s="19">
        <v>6.09</v>
      </c>
      <c r="AR192" s="19" t="str">
        <f t="shared" si="18"/>
        <v>Prediabetes</v>
      </c>
    </row>
    <row r="193" spans="1:44">
      <c r="A193" s="19" t="s">
        <v>749</v>
      </c>
      <c r="B193" s="19">
        <v>33.57</v>
      </c>
      <c r="C193" s="19">
        <v>8.82</v>
      </c>
      <c r="D193" s="19" t="s">
        <v>8324</v>
      </c>
      <c r="E193" s="19" t="s">
        <v>8336</v>
      </c>
      <c r="F193" s="19" t="s">
        <v>8336</v>
      </c>
      <c r="G193" s="19" t="s">
        <v>8355</v>
      </c>
      <c r="H193" s="19">
        <v>0</v>
      </c>
      <c r="I193" s="19" t="s">
        <v>8324</v>
      </c>
      <c r="J193" s="19" t="s">
        <v>8324</v>
      </c>
      <c r="K193" s="19" t="str">
        <f t="shared" si="13"/>
        <v>Obesity</v>
      </c>
      <c r="L193" s="19" t="str">
        <f t="shared" si="14"/>
        <v>Diabetes</v>
      </c>
      <c r="P193" s="19">
        <v>1</v>
      </c>
      <c r="Q193" s="19">
        <v>1</v>
      </c>
      <c r="Y193" s="32" t="s">
        <v>725</v>
      </c>
      <c r="Z193" s="19" t="s">
        <v>8324</v>
      </c>
      <c r="AA193" t="s">
        <v>8336</v>
      </c>
      <c r="AB193" s="19" t="str">
        <f t="shared" si="15"/>
        <v>Yes</v>
      </c>
      <c r="AC193" s="19" t="str">
        <f t="shared" si="16"/>
        <v>No</v>
      </c>
      <c r="AG193" s="19" t="s">
        <v>702</v>
      </c>
      <c r="AH193" s="19">
        <v>34.8</v>
      </c>
      <c r="AI193" s="19" t="str">
        <f t="shared" si="17"/>
        <v>Obesity</v>
      </c>
      <c r="AP193" s="19" t="s">
        <v>702</v>
      </c>
      <c r="AQ193" s="19">
        <v>11.4</v>
      </c>
      <c r="AR193" s="19" t="str">
        <f t="shared" si="18"/>
        <v>Diabetes</v>
      </c>
    </row>
    <row r="194" spans="1:44">
      <c r="A194" s="19" t="s">
        <v>753</v>
      </c>
      <c r="B194" s="19">
        <v>52.06</v>
      </c>
      <c r="C194" s="19">
        <v>4.69</v>
      </c>
      <c r="D194" s="19" t="s">
        <v>8336</v>
      </c>
      <c r="E194" s="19" t="s">
        <v>8336</v>
      </c>
      <c r="F194" s="19" t="s">
        <v>8336</v>
      </c>
      <c r="G194" s="19">
        <v>1</v>
      </c>
      <c r="H194" s="19">
        <v>1</v>
      </c>
      <c r="I194" s="19" t="s">
        <v>8324</v>
      </c>
      <c r="J194" s="19" t="s">
        <v>8324</v>
      </c>
      <c r="K194" s="19" t="str">
        <f t="shared" si="13"/>
        <v>Obesity</v>
      </c>
      <c r="L194" s="19" t="str">
        <f t="shared" si="14"/>
        <v>Normal</v>
      </c>
      <c r="P194" s="19">
        <v>2</v>
      </c>
      <c r="Q194" s="19">
        <v>2</v>
      </c>
      <c r="Y194" s="32" t="s">
        <v>729</v>
      </c>
      <c r="Z194" s="19" t="s">
        <v>8336</v>
      </c>
      <c r="AA194" t="s">
        <v>8324</v>
      </c>
      <c r="AB194" s="19" t="str">
        <f t="shared" si="15"/>
        <v>No</v>
      </c>
      <c r="AC194" s="19" t="str">
        <f t="shared" si="16"/>
        <v>Yes</v>
      </c>
      <c r="AG194" s="19" t="s">
        <v>705</v>
      </c>
      <c r="AH194" s="19">
        <v>32.49</v>
      </c>
      <c r="AI194" s="19" t="str">
        <f t="shared" si="17"/>
        <v>Obesity</v>
      </c>
      <c r="AP194" s="19" t="s">
        <v>705</v>
      </c>
      <c r="AQ194" s="19">
        <v>4.29</v>
      </c>
      <c r="AR194" s="19" t="str">
        <f t="shared" si="18"/>
        <v>Normal</v>
      </c>
    </row>
    <row r="195" spans="1:44">
      <c r="A195" s="19" t="s">
        <v>757</v>
      </c>
      <c r="B195" s="19">
        <v>38.17</v>
      </c>
      <c r="C195" s="19">
        <v>4.53</v>
      </c>
      <c r="D195" s="19" t="s">
        <v>8336</v>
      </c>
      <c r="E195" s="19" t="s">
        <v>8324</v>
      </c>
      <c r="F195" s="19" t="s">
        <v>8336</v>
      </c>
      <c r="G195" s="19">
        <v>1</v>
      </c>
      <c r="H195" s="19">
        <v>1</v>
      </c>
      <c r="I195" s="19" t="s">
        <v>8324</v>
      </c>
      <c r="J195" s="19" t="s">
        <v>8324</v>
      </c>
      <c r="K195" s="19" t="str">
        <f t="shared" ref="K195:K258" si="19">IF(B195&lt;18.5,"Under Weight",IF(B195&lt;=24.9,"Normal Weight",IF(B195&lt;=29.9,"Over Weight","Obesity")))</f>
        <v>Obesity</v>
      </c>
      <c r="L195" s="19" t="str">
        <f t="shared" ref="L195:L258" si="20">IF(C195&lt;5.7,"Normal",IF(C195&lt;=6.4,"Prediabetes","Diabetes"))</f>
        <v>Normal</v>
      </c>
      <c r="P195" s="19">
        <v>1</v>
      </c>
      <c r="Q195" s="19">
        <v>1</v>
      </c>
      <c r="Y195" s="32" t="s">
        <v>733</v>
      </c>
      <c r="Z195" s="19" t="s">
        <v>8336</v>
      </c>
      <c r="AA195" t="s">
        <v>8324</v>
      </c>
      <c r="AB195" s="19" t="str">
        <f t="shared" si="15"/>
        <v>No</v>
      </c>
      <c r="AC195" s="19" t="str">
        <f t="shared" si="16"/>
        <v>Yes</v>
      </c>
      <c r="AG195" s="19" t="s">
        <v>709</v>
      </c>
      <c r="AH195" s="19">
        <v>39</v>
      </c>
      <c r="AI195" s="19" t="str">
        <f t="shared" si="17"/>
        <v>Obesity</v>
      </c>
      <c r="AP195" s="19" t="s">
        <v>709</v>
      </c>
      <c r="AQ195" s="19">
        <v>5.7</v>
      </c>
      <c r="AR195" s="19" t="str">
        <f t="shared" si="18"/>
        <v>Prediabetes</v>
      </c>
    </row>
    <row r="196" spans="1:44">
      <c r="A196" s="19" t="s">
        <v>761</v>
      </c>
      <c r="B196" s="19">
        <v>36.955</v>
      </c>
      <c r="C196" s="19">
        <v>5.84</v>
      </c>
      <c r="D196" s="19" t="s">
        <v>8336</v>
      </c>
      <c r="E196" s="19" t="s">
        <v>8336</v>
      </c>
      <c r="F196" s="19" t="s">
        <v>8375</v>
      </c>
      <c r="G196" s="19">
        <v>1</v>
      </c>
      <c r="H196" s="19">
        <v>1</v>
      </c>
      <c r="I196" s="19" t="s">
        <v>8324</v>
      </c>
      <c r="J196" s="19" t="s">
        <v>8324</v>
      </c>
      <c r="K196" s="19" t="str">
        <f t="shared" si="19"/>
        <v>Obesity</v>
      </c>
      <c r="L196" s="19" t="str">
        <f t="shared" si="20"/>
        <v>Prediabetes</v>
      </c>
      <c r="P196" s="19" t="s">
        <v>8355</v>
      </c>
      <c r="Q196" s="19">
        <v>0</v>
      </c>
      <c r="Y196" s="32" t="s">
        <v>737</v>
      </c>
      <c r="Z196" s="19" t="s">
        <v>8336</v>
      </c>
      <c r="AA196" t="s">
        <v>8324</v>
      </c>
      <c r="AB196" s="19" t="str">
        <f t="shared" si="15"/>
        <v>No</v>
      </c>
      <c r="AC196" s="19" t="str">
        <f t="shared" si="16"/>
        <v>Yes</v>
      </c>
      <c r="AG196" s="19" t="s">
        <v>713</v>
      </c>
      <c r="AH196" s="19">
        <v>35.3</v>
      </c>
      <c r="AI196" s="19" t="str">
        <f t="shared" si="17"/>
        <v>Obesity</v>
      </c>
      <c r="AP196" s="19" t="s">
        <v>713</v>
      </c>
      <c r="AQ196" s="19">
        <v>6.09</v>
      </c>
      <c r="AR196" s="19" t="str">
        <f t="shared" si="18"/>
        <v>Prediabetes</v>
      </c>
    </row>
    <row r="197" spans="1:44">
      <c r="A197" s="19" t="s">
        <v>765</v>
      </c>
      <c r="B197" s="19">
        <v>34.4</v>
      </c>
      <c r="C197" s="19">
        <v>4.9</v>
      </c>
      <c r="D197" s="19" t="s">
        <v>8336</v>
      </c>
      <c r="E197" s="19" t="s">
        <v>8336</v>
      </c>
      <c r="F197" s="19" t="s">
        <v>8375</v>
      </c>
      <c r="G197" s="19">
        <v>1</v>
      </c>
      <c r="H197" s="19">
        <v>1</v>
      </c>
      <c r="I197" s="19" t="s">
        <v>8324</v>
      </c>
      <c r="J197" s="19" t="s">
        <v>8324</v>
      </c>
      <c r="K197" s="19" t="str">
        <f t="shared" si="19"/>
        <v>Obesity</v>
      </c>
      <c r="L197" s="19" t="str">
        <f t="shared" si="20"/>
        <v>Normal</v>
      </c>
      <c r="P197" s="19">
        <v>2</v>
      </c>
      <c r="Q197" s="19">
        <v>2</v>
      </c>
      <c r="Y197" s="32" t="s">
        <v>741</v>
      </c>
      <c r="Z197" s="19" t="s">
        <v>8336</v>
      </c>
      <c r="AA197" t="s">
        <v>8324</v>
      </c>
      <c r="AB197" s="19" t="str">
        <f t="shared" si="15"/>
        <v>No</v>
      </c>
      <c r="AC197" s="19" t="str">
        <f t="shared" si="16"/>
        <v>Yes</v>
      </c>
      <c r="AG197" s="19" t="s">
        <v>717</v>
      </c>
      <c r="AH197" s="19">
        <v>33.42</v>
      </c>
      <c r="AI197" s="19" t="str">
        <f t="shared" si="17"/>
        <v>Obesity</v>
      </c>
      <c r="AP197" s="19" t="s">
        <v>717</v>
      </c>
      <c r="AQ197" s="19">
        <v>10.67</v>
      </c>
      <c r="AR197" s="19" t="str">
        <f t="shared" si="18"/>
        <v>Diabetes</v>
      </c>
    </row>
    <row r="198" spans="1:44">
      <c r="A198" s="19" t="s">
        <v>769</v>
      </c>
      <c r="B198" s="19">
        <v>31.73</v>
      </c>
      <c r="C198" s="19">
        <v>4.3</v>
      </c>
      <c r="D198" s="19" t="s">
        <v>8336</v>
      </c>
      <c r="E198" s="19" t="s">
        <v>8336</v>
      </c>
      <c r="F198" s="19" t="s">
        <v>8336</v>
      </c>
      <c r="G198" s="19" t="s">
        <v>8355</v>
      </c>
      <c r="H198" s="19">
        <v>0</v>
      </c>
      <c r="I198" s="19" t="s">
        <v>8324</v>
      </c>
      <c r="J198" s="19" t="s">
        <v>8324</v>
      </c>
      <c r="K198" s="19" t="str">
        <f t="shared" si="19"/>
        <v>Obesity</v>
      </c>
      <c r="L198" s="19" t="str">
        <f t="shared" si="20"/>
        <v>Normal</v>
      </c>
      <c r="P198" s="19">
        <v>2</v>
      </c>
      <c r="Q198" s="19">
        <v>2</v>
      </c>
      <c r="Y198" s="32" t="s">
        <v>745</v>
      </c>
      <c r="Z198" s="19" t="s">
        <v>8324</v>
      </c>
      <c r="AA198" t="s">
        <v>8324</v>
      </c>
      <c r="AB198" s="19" t="str">
        <f t="shared" si="15"/>
        <v>Yes</v>
      </c>
      <c r="AC198" s="19" t="str">
        <f t="shared" si="16"/>
        <v>Yes</v>
      </c>
      <c r="AG198" s="19" t="s">
        <v>721</v>
      </c>
      <c r="AH198" s="19">
        <v>37.18</v>
      </c>
      <c r="AI198" s="19" t="str">
        <f t="shared" si="17"/>
        <v>Obesity</v>
      </c>
      <c r="AP198" s="19" t="s">
        <v>721</v>
      </c>
      <c r="AQ198" s="19">
        <v>6.75</v>
      </c>
      <c r="AR198" s="19" t="str">
        <f t="shared" si="18"/>
        <v>Diabetes</v>
      </c>
    </row>
    <row r="199" spans="1:44">
      <c r="A199" s="19" t="s">
        <v>773</v>
      </c>
      <c r="B199" s="19">
        <v>36.64</v>
      </c>
      <c r="C199" s="19">
        <v>11.34</v>
      </c>
      <c r="D199" s="19" t="s">
        <v>8336</v>
      </c>
      <c r="E199" s="19" t="s">
        <v>8336</v>
      </c>
      <c r="F199" s="19" t="s">
        <v>8336</v>
      </c>
      <c r="G199" s="19" t="s">
        <v>8355</v>
      </c>
      <c r="H199" s="19">
        <v>0</v>
      </c>
      <c r="I199" s="19" t="s">
        <v>8324</v>
      </c>
      <c r="J199" s="19" t="s">
        <v>8324</v>
      </c>
      <c r="K199" s="19" t="str">
        <f t="shared" si="19"/>
        <v>Obesity</v>
      </c>
      <c r="L199" s="19" t="str">
        <f t="shared" si="20"/>
        <v>Diabetes</v>
      </c>
      <c r="P199" s="19">
        <v>1</v>
      </c>
      <c r="Q199" s="19">
        <v>1</v>
      </c>
      <c r="Y199" s="32" t="s">
        <v>749</v>
      </c>
      <c r="Z199" s="19" t="s">
        <v>8324</v>
      </c>
      <c r="AA199" t="s">
        <v>8324</v>
      </c>
      <c r="AB199" s="19" t="str">
        <f t="shared" si="15"/>
        <v>Yes</v>
      </c>
      <c r="AC199" s="19" t="str">
        <f t="shared" si="16"/>
        <v>Yes</v>
      </c>
      <c r="AG199" s="19" t="s">
        <v>725</v>
      </c>
      <c r="AH199" s="19">
        <v>33.33</v>
      </c>
      <c r="AI199" s="19" t="str">
        <f t="shared" si="17"/>
        <v>Obesity</v>
      </c>
      <c r="AP199" s="19" t="s">
        <v>725</v>
      </c>
      <c r="AQ199" s="19">
        <v>9.26</v>
      </c>
      <c r="AR199" s="19" t="str">
        <f t="shared" si="18"/>
        <v>Diabetes</v>
      </c>
    </row>
    <row r="200" spans="1:44">
      <c r="A200" s="19" t="s">
        <v>777</v>
      </c>
      <c r="B200" s="19">
        <v>36.85</v>
      </c>
      <c r="C200" s="19">
        <v>5.88</v>
      </c>
      <c r="D200" s="19" t="s">
        <v>8336</v>
      </c>
      <c r="E200" s="19" t="s">
        <v>8324</v>
      </c>
      <c r="F200" s="19" t="s">
        <v>8336</v>
      </c>
      <c r="G200" s="19">
        <v>1</v>
      </c>
      <c r="H200" s="19">
        <v>1</v>
      </c>
      <c r="I200" s="19" t="s">
        <v>8324</v>
      </c>
      <c r="J200" s="19" t="s">
        <v>8324</v>
      </c>
      <c r="K200" s="19" t="str">
        <f t="shared" si="19"/>
        <v>Obesity</v>
      </c>
      <c r="L200" s="19" t="str">
        <f t="shared" si="20"/>
        <v>Prediabetes</v>
      </c>
      <c r="P200" s="19">
        <v>2</v>
      </c>
      <c r="Q200" s="19">
        <v>2</v>
      </c>
      <c r="Y200" s="32" t="s">
        <v>753</v>
      </c>
      <c r="Z200" s="19" t="s">
        <v>8336</v>
      </c>
      <c r="AA200" t="s">
        <v>8324</v>
      </c>
      <c r="AB200" s="19" t="str">
        <f t="shared" si="15"/>
        <v>No</v>
      </c>
      <c r="AC200" s="19" t="str">
        <f t="shared" si="16"/>
        <v>Yes</v>
      </c>
      <c r="AG200" s="19" t="s">
        <v>729</v>
      </c>
      <c r="AH200" s="19">
        <v>53.21</v>
      </c>
      <c r="AI200" s="19" t="str">
        <f t="shared" si="17"/>
        <v>Obesity</v>
      </c>
      <c r="AP200" s="19" t="s">
        <v>729</v>
      </c>
      <c r="AQ200" s="19">
        <v>4.27</v>
      </c>
      <c r="AR200" s="19" t="str">
        <f t="shared" si="18"/>
        <v>Normal</v>
      </c>
    </row>
    <row r="201" spans="1:44">
      <c r="A201" s="19" t="s">
        <v>781</v>
      </c>
      <c r="B201" s="19">
        <v>33.33</v>
      </c>
      <c r="C201" s="19">
        <v>5.01</v>
      </c>
      <c r="D201" s="19" t="s">
        <v>8324</v>
      </c>
      <c r="E201" s="19" t="s">
        <v>8336</v>
      </c>
      <c r="F201" s="19" t="s">
        <v>8375</v>
      </c>
      <c r="G201" s="19">
        <v>1</v>
      </c>
      <c r="H201" s="19">
        <v>1</v>
      </c>
      <c r="I201" s="19" t="s">
        <v>8324</v>
      </c>
      <c r="J201" s="19" t="s">
        <v>8324</v>
      </c>
      <c r="K201" s="19" t="str">
        <f t="shared" si="19"/>
        <v>Obesity</v>
      </c>
      <c r="L201" s="19" t="str">
        <f t="shared" si="20"/>
        <v>Normal</v>
      </c>
      <c r="P201" s="19" t="s">
        <v>8355</v>
      </c>
      <c r="Q201" s="19">
        <v>0</v>
      </c>
      <c r="Y201" s="32" t="s">
        <v>757</v>
      </c>
      <c r="Z201" s="19" t="s">
        <v>8336</v>
      </c>
      <c r="AA201" t="s">
        <v>8324</v>
      </c>
      <c r="AB201" s="19" t="str">
        <f t="shared" ref="AB201:AB264" si="21">PROPER(Z201)</f>
        <v>No</v>
      </c>
      <c r="AC201" s="19" t="str">
        <f t="shared" ref="AC201:AC264" si="22">PROPER(AA201)</f>
        <v>Yes</v>
      </c>
      <c r="AG201" s="19" t="s">
        <v>733</v>
      </c>
      <c r="AH201" s="19">
        <v>38.73</v>
      </c>
      <c r="AI201" s="19" t="str">
        <f t="shared" si="17"/>
        <v>Obesity</v>
      </c>
      <c r="AP201" s="19" t="s">
        <v>733</v>
      </c>
      <c r="AQ201" s="19">
        <v>11.51</v>
      </c>
      <c r="AR201" s="19" t="str">
        <f t="shared" si="18"/>
        <v>Diabetes</v>
      </c>
    </row>
    <row r="202" spans="1:44">
      <c r="A202" s="19" t="s">
        <v>785</v>
      </c>
      <c r="B202" s="19">
        <v>39.14</v>
      </c>
      <c r="C202" s="19">
        <v>4.4</v>
      </c>
      <c r="D202" s="19" t="s">
        <v>8336</v>
      </c>
      <c r="E202" s="19" t="s">
        <v>8336</v>
      </c>
      <c r="F202" s="19" t="s">
        <v>8375</v>
      </c>
      <c r="G202" s="19">
        <v>1</v>
      </c>
      <c r="H202" s="19">
        <v>1</v>
      </c>
      <c r="I202" s="19" t="s">
        <v>8324</v>
      </c>
      <c r="J202" s="19" t="s">
        <v>8324</v>
      </c>
      <c r="K202" s="19" t="str">
        <f t="shared" si="19"/>
        <v>Obesity</v>
      </c>
      <c r="L202" s="19" t="str">
        <f t="shared" si="20"/>
        <v>Normal</v>
      </c>
      <c r="P202" s="19">
        <v>1</v>
      </c>
      <c r="Q202" s="19">
        <v>1</v>
      </c>
      <c r="Y202" s="32" t="s">
        <v>761</v>
      </c>
      <c r="Z202" s="19" t="s">
        <v>8336</v>
      </c>
      <c r="AA202" t="s">
        <v>8324</v>
      </c>
      <c r="AB202" s="19" t="str">
        <f t="shared" si="21"/>
        <v>No</v>
      </c>
      <c r="AC202" s="19" t="str">
        <f t="shared" si="22"/>
        <v>Yes</v>
      </c>
      <c r="AG202" s="19" t="s">
        <v>737</v>
      </c>
      <c r="AH202" s="19">
        <v>29.73</v>
      </c>
      <c r="AI202" s="19" t="str">
        <f t="shared" si="17"/>
        <v>Over Weight</v>
      </c>
      <c r="AP202" s="19" t="s">
        <v>737</v>
      </c>
      <c r="AQ202" s="19">
        <v>7.22</v>
      </c>
      <c r="AR202" s="19" t="str">
        <f t="shared" si="18"/>
        <v>Diabetes</v>
      </c>
    </row>
    <row r="203" spans="1:44">
      <c r="A203" s="19" t="s">
        <v>789</v>
      </c>
      <c r="B203" s="19">
        <v>32.9</v>
      </c>
      <c r="C203" s="19">
        <v>6.26</v>
      </c>
      <c r="D203" s="19" t="s">
        <v>8324</v>
      </c>
      <c r="E203" s="19" t="s">
        <v>8336</v>
      </c>
      <c r="F203" s="19" t="s">
        <v>8336</v>
      </c>
      <c r="G203" s="19" t="s">
        <v>8355</v>
      </c>
      <c r="H203" s="19">
        <v>0</v>
      </c>
      <c r="I203" s="19" t="s">
        <v>8324</v>
      </c>
      <c r="J203" s="19" t="s">
        <v>8324</v>
      </c>
      <c r="K203" s="19" t="str">
        <f t="shared" si="19"/>
        <v>Obesity</v>
      </c>
      <c r="L203" s="19" t="str">
        <f t="shared" si="20"/>
        <v>Prediabetes</v>
      </c>
      <c r="P203" s="19">
        <v>1</v>
      </c>
      <c r="Q203" s="19">
        <v>1</v>
      </c>
      <c r="Y203" s="32" t="s">
        <v>765</v>
      </c>
      <c r="Z203" s="19" t="s">
        <v>8336</v>
      </c>
      <c r="AA203" t="s">
        <v>8324</v>
      </c>
      <c r="AB203" s="19" t="str">
        <f t="shared" si="21"/>
        <v>No</v>
      </c>
      <c r="AC203" s="19" t="str">
        <f t="shared" si="22"/>
        <v>Yes</v>
      </c>
      <c r="AG203" s="19" t="s">
        <v>741</v>
      </c>
      <c r="AH203" s="19">
        <v>34.7</v>
      </c>
      <c r="AI203" s="19" t="str">
        <f t="shared" si="17"/>
        <v>Obesity</v>
      </c>
      <c r="AP203" s="19" t="s">
        <v>741</v>
      </c>
      <c r="AQ203" s="19">
        <v>4.37</v>
      </c>
      <c r="AR203" s="19" t="str">
        <f t="shared" si="18"/>
        <v>Normal</v>
      </c>
    </row>
    <row r="204" spans="1:44">
      <c r="A204" s="19" t="s">
        <v>792</v>
      </c>
      <c r="B204" s="19">
        <v>29.78</v>
      </c>
      <c r="C204" s="19">
        <v>10.27</v>
      </c>
      <c r="D204" s="19" t="s">
        <v>8324</v>
      </c>
      <c r="E204" s="19" t="s">
        <v>8336</v>
      </c>
      <c r="F204" s="19" t="s">
        <v>8375</v>
      </c>
      <c r="G204" s="19">
        <v>1</v>
      </c>
      <c r="H204" s="19">
        <v>1</v>
      </c>
      <c r="I204" s="19" t="s">
        <v>8324</v>
      </c>
      <c r="J204" s="19" t="s">
        <v>8324</v>
      </c>
      <c r="K204" s="19" t="str">
        <f t="shared" si="19"/>
        <v>Over Weight</v>
      </c>
      <c r="L204" s="19" t="str">
        <f t="shared" si="20"/>
        <v>Diabetes</v>
      </c>
      <c r="P204" s="19" t="s">
        <v>8355</v>
      </c>
      <c r="Q204" s="19">
        <v>0</v>
      </c>
      <c r="Y204" s="32" t="s">
        <v>769</v>
      </c>
      <c r="Z204" s="19" t="s">
        <v>8336</v>
      </c>
      <c r="AA204" t="s">
        <v>8324</v>
      </c>
      <c r="AB204" s="19" t="str">
        <f t="shared" si="21"/>
        <v>No</v>
      </c>
      <c r="AC204" s="19" t="str">
        <f t="shared" si="22"/>
        <v>Yes</v>
      </c>
      <c r="AG204" s="19" t="s">
        <v>745</v>
      </c>
      <c r="AH204" s="19">
        <v>38.28</v>
      </c>
      <c r="AI204" s="19" t="str">
        <f t="shared" si="17"/>
        <v>Obesity</v>
      </c>
      <c r="AP204" s="19" t="s">
        <v>745</v>
      </c>
      <c r="AQ204" s="19">
        <v>11.56</v>
      </c>
      <c r="AR204" s="19" t="str">
        <f t="shared" si="18"/>
        <v>Diabetes</v>
      </c>
    </row>
    <row r="205" spans="1:44">
      <c r="A205" s="19" t="s">
        <v>796</v>
      </c>
      <c r="B205" s="19">
        <v>32.78</v>
      </c>
      <c r="C205" s="19">
        <v>5.27</v>
      </c>
      <c r="D205" s="19" t="s">
        <v>8336</v>
      </c>
      <c r="E205" s="19" t="s">
        <v>8336</v>
      </c>
      <c r="F205" s="19" t="s">
        <v>8336</v>
      </c>
      <c r="G205" s="19" t="s">
        <v>8355</v>
      </c>
      <c r="H205" s="19">
        <v>0</v>
      </c>
      <c r="I205" s="19" t="s">
        <v>8324</v>
      </c>
      <c r="J205" s="19" t="s">
        <v>8324</v>
      </c>
      <c r="K205" s="19" t="str">
        <f t="shared" si="19"/>
        <v>Obesity</v>
      </c>
      <c r="L205" s="19" t="str">
        <f t="shared" si="20"/>
        <v>Normal</v>
      </c>
      <c r="P205" s="19">
        <v>1</v>
      </c>
      <c r="Q205" s="19">
        <v>1</v>
      </c>
      <c r="Y205" s="32" t="s">
        <v>773</v>
      </c>
      <c r="Z205" s="19" t="s">
        <v>8336</v>
      </c>
      <c r="AA205" t="s">
        <v>8324</v>
      </c>
      <c r="AB205" s="19" t="str">
        <f t="shared" si="21"/>
        <v>No</v>
      </c>
      <c r="AC205" s="19" t="str">
        <f t="shared" si="22"/>
        <v>Yes</v>
      </c>
      <c r="AG205" s="19" t="s">
        <v>749</v>
      </c>
      <c r="AH205" s="19">
        <v>33.57</v>
      </c>
      <c r="AI205" s="19" t="str">
        <f t="shared" si="17"/>
        <v>Obesity</v>
      </c>
      <c r="AP205" s="19" t="s">
        <v>749</v>
      </c>
      <c r="AQ205" s="19">
        <v>8.82</v>
      </c>
      <c r="AR205" s="19" t="str">
        <f t="shared" si="18"/>
        <v>Diabetes</v>
      </c>
    </row>
    <row r="206" spans="1:44">
      <c r="A206" s="19" t="s">
        <v>799</v>
      </c>
      <c r="B206" s="19">
        <v>41.65</v>
      </c>
      <c r="C206" s="19">
        <v>10.73</v>
      </c>
      <c r="D206" s="19" t="s">
        <v>8324</v>
      </c>
      <c r="E206" s="19" t="s">
        <v>8336</v>
      </c>
      <c r="F206" s="19" t="s">
        <v>8336</v>
      </c>
      <c r="G206" s="19" t="s">
        <v>8355</v>
      </c>
      <c r="H206" s="19">
        <v>0</v>
      </c>
      <c r="I206" s="19" t="s">
        <v>8324</v>
      </c>
      <c r="J206" s="19" t="s">
        <v>8324</v>
      </c>
      <c r="K206" s="19" t="str">
        <f t="shared" si="19"/>
        <v>Obesity</v>
      </c>
      <c r="L206" s="19" t="str">
        <f t="shared" si="20"/>
        <v>Diabetes</v>
      </c>
      <c r="P206" s="19">
        <v>1</v>
      </c>
      <c r="Q206" s="19">
        <v>1</v>
      </c>
      <c r="Y206" s="32" t="s">
        <v>777</v>
      </c>
      <c r="Z206" s="19" t="s">
        <v>8336</v>
      </c>
      <c r="AA206" t="s">
        <v>8324</v>
      </c>
      <c r="AB206" s="19" t="str">
        <f t="shared" si="21"/>
        <v>No</v>
      </c>
      <c r="AC206" s="19" t="str">
        <f t="shared" si="22"/>
        <v>Yes</v>
      </c>
      <c r="AG206" s="19" t="s">
        <v>753</v>
      </c>
      <c r="AH206" s="19">
        <v>52.06</v>
      </c>
      <c r="AI206" s="19" t="str">
        <f t="shared" si="17"/>
        <v>Obesity</v>
      </c>
      <c r="AP206" s="19" t="s">
        <v>753</v>
      </c>
      <c r="AQ206" s="19">
        <v>4.69</v>
      </c>
      <c r="AR206" s="19" t="str">
        <f t="shared" si="18"/>
        <v>Normal</v>
      </c>
    </row>
    <row r="207" spans="1:44">
      <c r="A207" s="19" t="s">
        <v>803</v>
      </c>
      <c r="B207" s="19">
        <v>50.79</v>
      </c>
      <c r="C207" s="19">
        <v>4.45</v>
      </c>
      <c r="D207" s="19" t="s">
        <v>8336</v>
      </c>
      <c r="E207" s="19" t="s">
        <v>8336</v>
      </c>
      <c r="F207" s="19" t="s">
        <v>8336</v>
      </c>
      <c r="G207" s="19">
        <v>1</v>
      </c>
      <c r="H207" s="19">
        <v>1</v>
      </c>
      <c r="I207" s="19" t="s">
        <v>8324</v>
      </c>
      <c r="J207" s="19" t="s">
        <v>8324</v>
      </c>
      <c r="K207" s="19" t="str">
        <f t="shared" si="19"/>
        <v>Obesity</v>
      </c>
      <c r="L207" s="19" t="str">
        <f t="shared" si="20"/>
        <v>Normal</v>
      </c>
      <c r="P207" s="19">
        <v>1</v>
      </c>
      <c r="Q207" s="19">
        <v>1</v>
      </c>
      <c r="Y207" s="32" t="s">
        <v>781</v>
      </c>
      <c r="Z207" s="19" t="s">
        <v>8324</v>
      </c>
      <c r="AA207" t="s">
        <v>8324</v>
      </c>
      <c r="AB207" s="19" t="str">
        <f t="shared" si="21"/>
        <v>Yes</v>
      </c>
      <c r="AC207" s="19" t="str">
        <f t="shared" si="22"/>
        <v>Yes</v>
      </c>
      <c r="AG207" s="19" t="s">
        <v>757</v>
      </c>
      <c r="AH207" s="19">
        <v>38.17</v>
      </c>
      <c r="AI207" s="19" t="str">
        <f t="shared" ref="AI207:AI270" si="23">IF(AH207&lt;18.5,"Under Weight",IF(AH207&lt;=24.9,"Normal Weight",IF(AH207&lt;=29.9,"Over Weight","Obesity")))</f>
        <v>Obesity</v>
      </c>
      <c r="AP207" s="19" t="s">
        <v>757</v>
      </c>
      <c r="AQ207" s="19">
        <v>4.53</v>
      </c>
      <c r="AR207" s="19" t="str">
        <f t="shared" ref="AR207:AR270" si="24">IF(AQ207&lt;5.7,"Normal",IF(AQ207&lt;=6.5,"Prediabetes","Diabetes"))</f>
        <v>Normal</v>
      </c>
    </row>
    <row r="208" spans="1:44">
      <c r="A208" s="19" t="s">
        <v>807</v>
      </c>
      <c r="B208" s="19">
        <v>35.43</v>
      </c>
      <c r="C208" s="19">
        <v>5.25</v>
      </c>
      <c r="D208" s="19" t="s">
        <v>8324</v>
      </c>
      <c r="E208" s="19" t="s">
        <v>8336</v>
      </c>
      <c r="F208" s="19" t="s">
        <v>8336</v>
      </c>
      <c r="G208" s="19" t="s">
        <v>8355</v>
      </c>
      <c r="H208" s="19">
        <v>0</v>
      </c>
      <c r="I208" s="19" t="s">
        <v>8324</v>
      </c>
      <c r="J208" s="19" t="s">
        <v>8324</v>
      </c>
      <c r="K208" s="19" t="str">
        <f t="shared" si="19"/>
        <v>Obesity</v>
      </c>
      <c r="L208" s="19" t="str">
        <f t="shared" si="20"/>
        <v>Normal</v>
      </c>
      <c r="P208" s="19">
        <v>1</v>
      </c>
      <c r="Q208" s="19">
        <v>1</v>
      </c>
      <c r="Y208" s="32" t="s">
        <v>785</v>
      </c>
      <c r="Z208" s="19" t="s">
        <v>8336</v>
      </c>
      <c r="AA208" t="s">
        <v>8324</v>
      </c>
      <c r="AB208" s="19" t="str">
        <f t="shared" si="21"/>
        <v>No</v>
      </c>
      <c r="AC208" s="19" t="str">
        <f t="shared" si="22"/>
        <v>Yes</v>
      </c>
      <c r="AG208" s="19" t="s">
        <v>761</v>
      </c>
      <c r="AH208" s="19">
        <v>36.955</v>
      </c>
      <c r="AI208" s="19" t="str">
        <f t="shared" si="23"/>
        <v>Obesity</v>
      </c>
      <c r="AP208" s="19" t="s">
        <v>761</v>
      </c>
      <c r="AQ208" s="19">
        <v>5.84</v>
      </c>
      <c r="AR208" s="19" t="str">
        <f t="shared" si="24"/>
        <v>Prediabetes</v>
      </c>
    </row>
    <row r="209" spans="1:44">
      <c r="A209" s="19" t="s">
        <v>811</v>
      </c>
      <c r="B209" s="19">
        <v>35.25</v>
      </c>
      <c r="C209" s="19">
        <v>9.51</v>
      </c>
      <c r="D209" s="19" t="s">
        <v>8336</v>
      </c>
      <c r="E209" s="19" t="s">
        <v>8336</v>
      </c>
      <c r="F209" s="19" t="s">
        <v>8336</v>
      </c>
      <c r="G209" s="19" t="s">
        <v>8355</v>
      </c>
      <c r="H209" s="19">
        <v>0</v>
      </c>
      <c r="I209" s="19" t="s">
        <v>8324</v>
      </c>
      <c r="J209" s="19" t="s">
        <v>8324</v>
      </c>
      <c r="K209" s="19" t="str">
        <f t="shared" si="19"/>
        <v>Obesity</v>
      </c>
      <c r="L209" s="19" t="str">
        <f t="shared" si="20"/>
        <v>Diabetes</v>
      </c>
      <c r="P209" s="19" t="s">
        <v>8355</v>
      </c>
      <c r="Q209" s="19">
        <v>0</v>
      </c>
      <c r="Y209" s="32" t="s">
        <v>789</v>
      </c>
      <c r="Z209" s="19" t="s">
        <v>8324</v>
      </c>
      <c r="AA209" t="s">
        <v>8324</v>
      </c>
      <c r="AB209" s="19" t="str">
        <f t="shared" si="21"/>
        <v>Yes</v>
      </c>
      <c r="AC209" s="19" t="str">
        <f t="shared" si="22"/>
        <v>Yes</v>
      </c>
      <c r="AG209" s="19" t="s">
        <v>765</v>
      </c>
      <c r="AH209" s="19">
        <v>34.4</v>
      </c>
      <c r="AI209" s="19" t="str">
        <f t="shared" si="23"/>
        <v>Obesity</v>
      </c>
      <c r="AP209" s="19" t="s">
        <v>765</v>
      </c>
      <c r="AQ209" s="19">
        <v>4.9</v>
      </c>
      <c r="AR209" s="19" t="str">
        <f t="shared" si="24"/>
        <v>Normal</v>
      </c>
    </row>
    <row r="210" spans="1:44">
      <c r="A210" s="19" t="s">
        <v>814</v>
      </c>
      <c r="B210" s="19">
        <v>36.85</v>
      </c>
      <c r="C210" s="19">
        <v>11.12</v>
      </c>
      <c r="D210" s="19" t="s">
        <v>8336</v>
      </c>
      <c r="E210" s="19" t="s">
        <v>8336</v>
      </c>
      <c r="F210" s="19" t="s">
        <v>8336</v>
      </c>
      <c r="G210" s="19" t="s">
        <v>8355</v>
      </c>
      <c r="H210" s="19">
        <v>0</v>
      </c>
      <c r="I210" s="19" t="s">
        <v>8324</v>
      </c>
      <c r="J210" s="19" t="s">
        <v>8324</v>
      </c>
      <c r="K210" s="19" t="str">
        <f t="shared" si="19"/>
        <v>Obesity</v>
      </c>
      <c r="L210" s="19" t="str">
        <f t="shared" si="20"/>
        <v>Diabetes</v>
      </c>
      <c r="P210" s="19" t="s">
        <v>8355</v>
      </c>
      <c r="Q210" s="19">
        <v>0</v>
      </c>
      <c r="Y210" s="32" t="s">
        <v>792</v>
      </c>
      <c r="Z210" s="19" t="s">
        <v>8324</v>
      </c>
      <c r="AA210" t="s">
        <v>8324</v>
      </c>
      <c r="AB210" s="19" t="str">
        <f t="shared" si="21"/>
        <v>Yes</v>
      </c>
      <c r="AC210" s="19" t="str">
        <f t="shared" si="22"/>
        <v>Yes</v>
      </c>
      <c r="AG210" s="19" t="s">
        <v>769</v>
      </c>
      <c r="AH210" s="19">
        <v>31.73</v>
      </c>
      <c r="AI210" s="19" t="str">
        <f t="shared" si="23"/>
        <v>Obesity</v>
      </c>
      <c r="AP210" s="19" t="s">
        <v>769</v>
      </c>
      <c r="AQ210" s="19">
        <v>4.3</v>
      </c>
      <c r="AR210" s="19" t="str">
        <f t="shared" si="24"/>
        <v>Normal</v>
      </c>
    </row>
    <row r="211" spans="1:44">
      <c r="A211" s="19" t="s">
        <v>818</v>
      </c>
      <c r="B211" s="19">
        <v>31.02</v>
      </c>
      <c r="C211" s="19">
        <v>4.56</v>
      </c>
      <c r="D211" s="19" t="s">
        <v>8336</v>
      </c>
      <c r="E211" s="19" t="s">
        <v>8324</v>
      </c>
      <c r="F211" s="19" t="s">
        <v>8336</v>
      </c>
      <c r="G211" s="19">
        <v>1</v>
      </c>
      <c r="H211" s="19">
        <v>1</v>
      </c>
      <c r="I211" s="19" t="s">
        <v>8324</v>
      </c>
      <c r="J211" s="19" t="s">
        <v>8324</v>
      </c>
      <c r="K211" s="19" t="str">
        <f t="shared" si="19"/>
        <v>Obesity</v>
      </c>
      <c r="L211" s="19" t="str">
        <f t="shared" si="20"/>
        <v>Normal</v>
      </c>
      <c r="P211" s="19">
        <v>1</v>
      </c>
      <c r="Q211" s="19">
        <v>1</v>
      </c>
      <c r="Y211" s="32" t="s">
        <v>796</v>
      </c>
      <c r="Z211" s="19" t="s">
        <v>8336</v>
      </c>
      <c r="AA211" t="s">
        <v>8324</v>
      </c>
      <c r="AB211" s="19" t="str">
        <f t="shared" si="21"/>
        <v>No</v>
      </c>
      <c r="AC211" s="19" t="str">
        <f t="shared" si="22"/>
        <v>Yes</v>
      </c>
      <c r="AG211" s="19" t="s">
        <v>773</v>
      </c>
      <c r="AH211" s="19">
        <v>36.64</v>
      </c>
      <c r="AI211" s="19" t="str">
        <f t="shared" si="23"/>
        <v>Obesity</v>
      </c>
      <c r="AP211" s="19" t="s">
        <v>773</v>
      </c>
      <c r="AQ211" s="19">
        <v>11.34</v>
      </c>
      <c r="AR211" s="19" t="str">
        <f t="shared" si="24"/>
        <v>Diabetes</v>
      </c>
    </row>
    <row r="212" spans="1:44">
      <c r="A212" s="19" t="s">
        <v>822</v>
      </c>
      <c r="B212" s="19">
        <v>35.6</v>
      </c>
      <c r="C212" s="19">
        <v>4.02</v>
      </c>
      <c r="D212" s="19" t="s">
        <v>8324</v>
      </c>
      <c r="E212" s="19" t="s">
        <v>8324</v>
      </c>
      <c r="F212" s="19" t="s">
        <v>8336</v>
      </c>
      <c r="G212" s="19">
        <v>2</v>
      </c>
      <c r="H212" s="19">
        <v>2</v>
      </c>
      <c r="I212" s="19" t="s">
        <v>8324</v>
      </c>
      <c r="J212" s="19" t="s">
        <v>8324</v>
      </c>
      <c r="K212" s="19" t="str">
        <f t="shared" si="19"/>
        <v>Obesity</v>
      </c>
      <c r="L212" s="19" t="str">
        <f t="shared" si="20"/>
        <v>Normal</v>
      </c>
      <c r="P212" s="19">
        <v>1</v>
      </c>
      <c r="Q212" s="19">
        <v>1</v>
      </c>
      <c r="Y212" s="32" t="s">
        <v>799</v>
      </c>
      <c r="Z212" s="19" t="s">
        <v>8324</v>
      </c>
      <c r="AA212" t="s">
        <v>8324</v>
      </c>
      <c r="AB212" s="19" t="str">
        <f t="shared" si="21"/>
        <v>Yes</v>
      </c>
      <c r="AC212" s="19" t="str">
        <f t="shared" si="22"/>
        <v>Yes</v>
      </c>
      <c r="AG212" s="19" t="s">
        <v>777</v>
      </c>
      <c r="AH212" s="19">
        <v>36.85</v>
      </c>
      <c r="AI212" s="19" t="str">
        <f t="shared" si="23"/>
        <v>Obesity</v>
      </c>
      <c r="AP212" s="19" t="s">
        <v>777</v>
      </c>
      <c r="AQ212" s="19">
        <v>5.88</v>
      </c>
      <c r="AR212" s="19" t="str">
        <f t="shared" si="24"/>
        <v>Prediabetes</v>
      </c>
    </row>
    <row r="213" spans="1:44">
      <c r="A213" s="19" t="s">
        <v>826</v>
      </c>
      <c r="B213" s="19">
        <v>34.39</v>
      </c>
      <c r="C213" s="19">
        <v>8.72</v>
      </c>
      <c r="D213" s="19" t="s">
        <v>8336</v>
      </c>
      <c r="E213" s="19" t="s">
        <v>8336</v>
      </c>
      <c r="F213" s="19" t="s">
        <v>8336</v>
      </c>
      <c r="G213" s="19" t="s">
        <v>8355</v>
      </c>
      <c r="H213" s="19">
        <v>0</v>
      </c>
      <c r="I213" s="19" t="s">
        <v>8324</v>
      </c>
      <c r="J213" s="19" t="s">
        <v>8324</v>
      </c>
      <c r="K213" s="19" t="str">
        <f t="shared" si="19"/>
        <v>Obesity</v>
      </c>
      <c r="L213" s="19" t="str">
        <f t="shared" si="20"/>
        <v>Diabetes</v>
      </c>
      <c r="P213" s="19">
        <v>1</v>
      </c>
      <c r="Q213" s="19">
        <v>1</v>
      </c>
      <c r="Y213" s="32" t="s">
        <v>803</v>
      </c>
      <c r="Z213" s="19" t="s">
        <v>8336</v>
      </c>
      <c r="AA213" t="s">
        <v>8324</v>
      </c>
      <c r="AB213" s="19" t="str">
        <f t="shared" si="21"/>
        <v>No</v>
      </c>
      <c r="AC213" s="19" t="str">
        <f t="shared" si="22"/>
        <v>Yes</v>
      </c>
      <c r="AG213" s="19" t="s">
        <v>781</v>
      </c>
      <c r="AH213" s="19">
        <v>33.33</v>
      </c>
      <c r="AI213" s="19" t="str">
        <f t="shared" si="23"/>
        <v>Obesity</v>
      </c>
      <c r="AP213" s="19" t="s">
        <v>781</v>
      </c>
      <c r="AQ213" s="19">
        <v>5.01</v>
      </c>
      <c r="AR213" s="19" t="str">
        <f t="shared" si="24"/>
        <v>Normal</v>
      </c>
    </row>
    <row r="214" spans="1:44">
      <c r="A214" s="19" t="s">
        <v>830</v>
      </c>
      <c r="B214" s="19">
        <v>29.06</v>
      </c>
      <c r="C214" s="19">
        <v>6.25</v>
      </c>
      <c r="D214" s="19" t="s">
        <v>8324</v>
      </c>
      <c r="E214" s="19" t="s">
        <v>8336</v>
      </c>
      <c r="F214" s="19" t="s">
        <v>8336</v>
      </c>
      <c r="G214" s="19">
        <v>1</v>
      </c>
      <c r="H214" s="19">
        <v>1</v>
      </c>
      <c r="I214" s="19" t="s">
        <v>8324</v>
      </c>
      <c r="J214" s="19" t="s">
        <v>8324</v>
      </c>
      <c r="K214" s="19" t="str">
        <f t="shared" si="19"/>
        <v>Over Weight</v>
      </c>
      <c r="L214" s="19" t="str">
        <f t="shared" si="20"/>
        <v>Prediabetes</v>
      </c>
      <c r="P214" s="19" t="s">
        <v>8355</v>
      </c>
      <c r="Q214" s="19">
        <v>0</v>
      </c>
      <c r="Y214" s="32" t="s">
        <v>807</v>
      </c>
      <c r="Z214" s="19" t="s">
        <v>8324</v>
      </c>
      <c r="AA214" t="s">
        <v>8324</v>
      </c>
      <c r="AB214" s="19" t="str">
        <f t="shared" si="21"/>
        <v>Yes</v>
      </c>
      <c r="AC214" s="19" t="str">
        <f t="shared" si="22"/>
        <v>Yes</v>
      </c>
      <c r="AG214" s="19" t="s">
        <v>785</v>
      </c>
      <c r="AH214" s="19">
        <v>39.14</v>
      </c>
      <c r="AI214" s="19" t="str">
        <f t="shared" si="23"/>
        <v>Obesity</v>
      </c>
      <c r="AP214" s="19" t="s">
        <v>785</v>
      </c>
      <c r="AQ214" s="19">
        <v>4.4</v>
      </c>
      <c r="AR214" s="19" t="str">
        <f t="shared" si="24"/>
        <v>Normal</v>
      </c>
    </row>
    <row r="215" spans="1:44">
      <c r="A215" s="19" t="s">
        <v>834</v>
      </c>
      <c r="B215" s="19">
        <v>35.8</v>
      </c>
      <c r="C215" s="19">
        <v>7.32</v>
      </c>
      <c r="D215" s="19" t="s">
        <v>8336</v>
      </c>
      <c r="E215" s="19" t="s">
        <v>8336</v>
      </c>
      <c r="F215" s="19" t="s">
        <v>8336</v>
      </c>
      <c r="G215" s="19">
        <v>2</v>
      </c>
      <c r="H215" s="19">
        <v>2</v>
      </c>
      <c r="I215" s="19" t="s">
        <v>8324</v>
      </c>
      <c r="J215" s="19" t="s">
        <v>8324</v>
      </c>
      <c r="K215" s="19" t="str">
        <f t="shared" si="19"/>
        <v>Obesity</v>
      </c>
      <c r="L215" s="19" t="str">
        <f t="shared" si="20"/>
        <v>Diabetes</v>
      </c>
      <c r="P215" s="19">
        <v>1</v>
      </c>
      <c r="Q215" s="19">
        <v>1</v>
      </c>
      <c r="Y215" s="32" t="s">
        <v>811</v>
      </c>
      <c r="Z215" s="19" t="s">
        <v>8336</v>
      </c>
      <c r="AA215" t="s">
        <v>8324</v>
      </c>
      <c r="AB215" s="19" t="str">
        <f t="shared" si="21"/>
        <v>No</v>
      </c>
      <c r="AC215" s="19" t="str">
        <f t="shared" si="22"/>
        <v>Yes</v>
      </c>
      <c r="AG215" s="19" t="s">
        <v>789</v>
      </c>
      <c r="AH215" s="19">
        <v>32.9</v>
      </c>
      <c r="AI215" s="19" t="str">
        <f t="shared" si="23"/>
        <v>Obesity</v>
      </c>
      <c r="AP215" s="19" t="s">
        <v>789</v>
      </c>
      <c r="AQ215" s="19">
        <v>6.26</v>
      </c>
      <c r="AR215" s="19" t="str">
        <f t="shared" si="24"/>
        <v>Prediabetes</v>
      </c>
    </row>
    <row r="216" spans="1:44">
      <c r="A216" s="19" t="s">
        <v>838</v>
      </c>
      <c r="B216" s="19">
        <v>49.8</v>
      </c>
      <c r="C216" s="19">
        <v>4.24</v>
      </c>
      <c r="D216" s="19" t="s">
        <v>8336</v>
      </c>
      <c r="E216" s="19" t="s">
        <v>8336</v>
      </c>
      <c r="F216" s="19" t="s">
        <v>8336</v>
      </c>
      <c r="G216" s="19">
        <v>1</v>
      </c>
      <c r="H216" s="19">
        <v>1</v>
      </c>
      <c r="I216" s="19" t="s">
        <v>8324</v>
      </c>
      <c r="J216" s="19" t="s">
        <v>8324</v>
      </c>
      <c r="K216" s="19" t="str">
        <f t="shared" si="19"/>
        <v>Obesity</v>
      </c>
      <c r="L216" s="19" t="str">
        <f t="shared" si="20"/>
        <v>Normal</v>
      </c>
      <c r="P216" s="19" t="s">
        <v>8355</v>
      </c>
      <c r="Q216" s="19">
        <v>0</v>
      </c>
      <c r="Y216" s="32" t="s">
        <v>814</v>
      </c>
      <c r="Z216" s="19" t="s">
        <v>8336</v>
      </c>
      <c r="AA216" t="s">
        <v>8324</v>
      </c>
      <c r="AB216" s="19" t="str">
        <f t="shared" si="21"/>
        <v>No</v>
      </c>
      <c r="AC216" s="19" t="str">
        <f t="shared" si="22"/>
        <v>Yes</v>
      </c>
      <c r="AG216" s="19" t="s">
        <v>792</v>
      </c>
      <c r="AH216" s="19">
        <v>29.78</v>
      </c>
      <c r="AI216" s="19" t="str">
        <f t="shared" si="23"/>
        <v>Over Weight</v>
      </c>
      <c r="AP216" s="19" t="s">
        <v>792</v>
      </c>
      <c r="AQ216" s="19">
        <v>10.27</v>
      </c>
      <c r="AR216" s="19" t="str">
        <f t="shared" si="24"/>
        <v>Diabetes</v>
      </c>
    </row>
    <row r="217" spans="1:44">
      <c r="A217" s="19" t="s">
        <v>842</v>
      </c>
      <c r="B217" s="19">
        <v>35.71</v>
      </c>
      <c r="C217" s="19">
        <v>6.84</v>
      </c>
      <c r="D217" s="19" t="s">
        <v>8336</v>
      </c>
      <c r="E217" s="19" t="s">
        <v>8336</v>
      </c>
      <c r="F217" s="19" t="s">
        <v>8336</v>
      </c>
      <c r="G217" s="19">
        <v>2</v>
      </c>
      <c r="H217" s="19">
        <v>2</v>
      </c>
      <c r="I217" s="19" t="s">
        <v>8324</v>
      </c>
      <c r="J217" s="19" t="s">
        <v>8324</v>
      </c>
      <c r="K217" s="19" t="str">
        <f t="shared" si="19"/>
        <v>Obesity</v>
      </c>
      <c r="L217" s="19" t="str">
        <f t="shared" si="20"/>
        <v>Diabetes</v>
      </c>
      <c r="P217" s="19" t="s">
        <v>8355</v>
      </c>
      <c r="Q217" s="19">
        <v>0</v>
      </c>
      <c r="Y217" s="32" t="s">
        <v>818</v>
      </c>
      <c r="Z217" s="19" t="s">
        <v>8336</v>
      </c>
      <c r="AA217" t="s">
        <v>8324</v>
      </c>
      <c r="AB217" s="19" t="str">
        <f t="shared" si="21"/>
        <v>No</v>
      </c>
      <c r="AC217" s="19" t="str">
        <f t="shared" si="22"/>
        <v>Yes</v>
      </c>
      <c r="AG217" s="19" t="s">
        <v>796</v>
      </c>
      <c r="AH217" s="19">
        <v>32.78</v>
      </c>
      <c r="AI217" s="19" t="str">
        <f t="shared" si="23"/>
        <v>Obesity</v>
      </c>
      <c r="AP217" s="19" t="s">
        <v>796</v>
      </c>
      <c r="AQ217" s="19">
        <v>5.27</v>
      </c>
      <c r="AR217" s="19" t="str">
        <f t="shared" si="24"/>
        <v>Normal</v>
      </c>
    </row>
    <row r="218" spans="1:44">
      <c r="A218" s="19" t="s">
        <v>846</v>
      </c>
      <c r="B218" s="19">
        <v>30.8</v>
      </c>
      <c r="C218" s="19">
        <v>5.23</v>
      </c>
      <c r="D218" s="19" t="s">
        <v>8324</v>
      </c>
      <c r="E218" s="19" t="s">
        <v>8336</v>
      </c>
      <c r="F218" s="19" t="s">
        <v>8336</v>
      </c>
      <c r="G218" s="19">
        <v>1</v>
      </c>
      <c r="H218" s="19">
        <v>1</v>
      </c>
      <c r="I218" s="19" t="s">
        <v>8324</v>
      </c>
      <c r="J218" s="19" t="s">
        <v>8324</v>
      </c>
      <c r="K218" s="19" t="str">
        <f t="shared" si="19"/>
        <v>Obesity</v>
      </c>
      <c r="L218" s="19" t="str">
        <f t="shared" si="20"/>
        <v>Normal</v>
      </c>
      <c r="P218" s="19">
        <v>1</v>
      </c>
      <c r="Q218" s="19">
        <v>1</v>
      </c>
      <c r="Y218" s="32" t="s">
        <v>822</v>
      </c>
      <c r="Z218" s="19" t="s">
        <v>8324</v>
      </c>
      <c r="AA218" t="s">
        <v>8324</v>
      </c>
      <c r="AB218" s="19" t="str">
        <f t="shared" si="21"/>
        <v>Yes</v>
      </c>
      <c r="AC218" s="19" t="str">
        <f t="shared" si="22"/>
        <v>Yes</v>
      </c>
      <c r="AG218" s="19" t="s">
        <v>799</v>
      </c>
      <c r="AH218" s="19">
        <v>41.65</v>
      </c>
      <c r="AI218" s="19" t="str">
        <f t="shared" si="23"/>
        <v>Obesity</v>
      </c>
      <c r="AP218" s="19" t="s">
        <v>799</v>
      </c>
      <c r="AQ218" s="19">
        <v>10.73</v>
      </c>
      <c r="AR218" s="19" t="str">
        <f t="shared" si="24"/>
        <v>Diabetes</v>
      </c>
    </row>
    <row r="219" spans="1:44">
      <c r="A219" s="19" t="s">
        <v>850</v>
      </c>
      <c r="B219" s="19">
        <v>33.69</v>
      </c>
      <c r="C219" s="19">
        <v>9.68</v>
      </c>
      <c r="D219" s="19" t="s">
        <v>8336</v>
      </c>
      <c r="E219" s="19" t="s">
        <v>8336</v>
      </c>
      <c r="F219" s="19" t="s">
        <v>8336</v>
      </c>
      <c r="G219" s="19" t="s">
        <v>8355</v>
      </c>
      <c r="H219" s="19">
        <v>0</v>
      </c>
      <c r="I219" s="19" t="s">
        <v>8324</v>
      </c>
      <c r="J219" s="19" t="s">
        <v>8324</v>
      </c>
      <c r="K219" s="19" t="str">
        <f t="shared" si="19"/>
        <v>Obesity</v>
      </c>
      <c r="L219" s="19" t="str">
        <f t="shared" si="20"/>
        <v>Diabetes</v>
      </c>
      <c r="P219" s="19" t="s">
        <v>8355</v>
      </c>
      <c r="Q219" s="19">
        <v>0</v>
      </c>
      <c r="Y219" s="32" t="s">
        <v>826</v>
      </c>
      <c r="Z219" s="19" t="s">
        <v>8336</v>
      </c>
      <c r="AA219" t="s">
        <v>8324</v>
      </c>
      <c r="AB219" s="19" t="str">
        <f t="shared" si="21"/>
        <v>No</v>
      </c>
      <c r="AC219" s="19" t="str">
        <f t="shared" si="22"/>
        <v>Yes</v>
      </c>
      <c r="AG219" s="19" t="s">
        <v>803</v>
      </c>
      <c r="AH219" s="19">
        <v>50.79</v>
      </c>
      <c r="AI219" s="19" t="str">
        <f t="shared" si="23"/>
        <v>Obesity</v>
      </c>
      <c r="AP219" s="19" t="s">
        <v>803</v>
      </c>
      <c r="AQ219" s="19">
        <v>4.45</v>
      </c>
      <c r="AR219" s="19" t="str">
        <f t="shared" si="24"/>
        <v>Normal</v>
      </c>
    </row>
    <row r="220" spans="1:44">
      <c r="A220" s="19" t="s">
        <v>853</v>
      </c>
      <c r="B220" s="19">
        <v>42.27</v>
      </c>
      <c r="C220" s="19">
        <v>6.05</v>
      </c>
      <c r="D220" s="19" t="s">
        <v>8324</v>
      </c>
      <c r="E220" s="19" t="s">
        <v>8336</v>
      </c>
      <c r="F220" s="19" t="s">
        <v>8336</v>
      </c>
      <c r="G220" s="19">
        <v>1</v>
      </c>
      <c r="H220" s="19">
        <v>1</v>
      </c>
      <c r="I220" s="19" t="s">
        <v>8324</v>
      </c>
      <c r="J220" s="19" t="s">
        <v>8324</v>
      </c>
      <c r="K220" s="19" t="str">
        <f t="shared" si="19"/>
        <v>Obesity</v>
      </c>
      <c r="L220" s="19" t="str">
        <f t="shared" si="20"/>
        <v>Prediabetes</v>
      </c>
      <c r="P220" s="19" t="s">
        <v>8355</v>
      </c>
      <c r="Q220" s="19">
        <v>0</v>
      </c>
      <c r="Y220" s="32" t="s">
        <v>830</v>
      </c>
      <c r="Z220" s="19" t="s">
        <v>8324</v>
      </c>
      <c r="AA220" t="s">
        <v>8324</v>
      </c>
      <c r="AB220" s="19" t="str">
        <f t="shared" si="21"/>
        <v>Yes</v>
      </c>
      <c r="AC220" s="19" t="str">
        <f t="shared" si="22"/>
        <v>Yes</v>
      </c>
      <c r="AG220" s="19" t="s">
        <v>807</v>
      </c>
      <c r="AH220" s="19">
        <v>35.43</v>
      </c>
      <c r="AI220" s="19" t="str">
        <f t="shared" si="23"/>
        <v>Obesity</v>
      </c>
      <c r="AP220" s="19" t="s">
        <v>807</v>
      </c>
      <c r="AQ220" s="19">
        <v>5.25</v>
      </c>
      <c r="AR220" s="19" t="str">
        <f t="shared" si="24"/>
        <v>Normal</v>
      </c>
    </row>
    <row r="221" spans="1:44">
      <c r="A221" s="19" t="s">
        <v>856</v>
      </c>
      <c r="B221" s="19">
        <v>53.25</v>
      </c>
      <c r="C221" s="19">
        <v>6.11</v>
      </c>
      <c r="D221" s="19" t="s">
        <v>8324</v>
      </c>
      <c r="E221" s="19" t="s">
        <v>8336</v>
      </c>
      <c r="F221" s="19" t="s">
        <v>8375</v>
      </c>
      <c r="G221" s="19">
        <v>1</v>
      </c>
      <c r="H221" s="19">
        <v>1</v>
      </c>
      <c r="I221" s="19" t="s">
        <v>8324</v>
      </c>
      <c r="J221" s="19" t="s">
        <v>8324</v>
      </c>
      <c r="K221" s="19" t="str">
        <f t="shared" si="19"/>
        <v>Obesity</v>
      </c>
      <c r="L221" s="19" t="str">
        <f t="shared" si="20"/>
        <v>Prediabetes</v>
      </c>
      <c r="P221" s="19" t="s">
        <v>8355</v>
      </c>
      <c r="Q221" s="19">
        <v>0</v>
      </c>
      <c r="Y221" s="32" t="s">
        <v>834</v>
      </c>
      <c r="Z221" s="19" t="s">
        <v>8336</v>
      </c>
      <c r="AA221" t="s">
        <v>8324</v>
      </c>
      <c r="AB221" s="19" t="str">
        <f t="shared" si="21"/>
        <v>No</v>
      </c>
      <c r="AC221" s="19" t="str">
        <f t="shared" si="22"/>
        <v>Yes</v>
      </c>
      <c r="AG221" s="19" t="s">
        <v>811</v>
      </c>
      <c r="AH221" s="19">
        <v>35.25</v>
      </c>
      <c r="AI221" s="19" t="str">
        <f t="shared" si="23"/>
        <v>Obesity</v>
      </c>
      <c r="AP221" s="19" t="s">
        <v>811</v>
      </c>
      <c r="AQ221" s="19">
        <v>9.51</v>
      </c>
      <c r="AR221" s="19" t="str">
        <f t="shared" si="24"/>
        <v>Diabetes</v>
      </c>
    </row>
    <row r="222" spans="1:44">
      <c r="A222" s="19" t="s">
        <v>860</v>
      </c>
      <c r="B222" s="19">
        <v>26.8</v>
      </c>
      <c r="C222" s="19">
        <v>10.93</v>
      </c>
      <c r="D222" s="19" t="s">
        <v>8324</v>
      </c>
      <c r="E222" s="19" t="s">
        <v>8336</v>
      </c>
      <c r="F222" s="19" t="s">
        <v>8336</v>
      </c>
      <c r="G222" s="19" t="s">
        <v>8355</v>
      </c>
      <c r="H222" s="19">
        <v>0</v>
      </c>
      <c r="I222" s="19" t="s">
        <v>8336</v>
      </c>
      <c r="J222" s="19" t="s">
        <v>8336</v>
      </c>
      <c r="K222" s="19" t="str">
        <f t="shared" si="19"/>
        <v>Over Weight</v>
      </c>
      <c r="L222" s="19" t="str">
        <f t="shared" si="20"/>
        <v>Diabetes</v>
      </c>
      <c r="P222" s="19">
        <v>1</v>
      </c>
      <c r="Q222" s="19">
        <v>1</v>
      </c>
      <c r="Y222" s="32" t="s">
        <v>838</v>
      </c>
      <c r="Z222" s="19" t="s">
        <v>8336</v>
      </c>
      <c r="AA222" t="s">
        <v>8324</v>
      </c>
      <c r="AB222" s="19" t="str">
        <f t="shared" si="21"/>
        <v>No</v>
      </c>
      <c r="AC222" s="19" t="str">
        <f t="shared" si="22"/>
        <v>Yes</v>
      </c>
      <c r="AG222" s="19" t="s">
        <v>814</v>
      </c>
      <c r="AH222" s="19">
        <v>36.85</v>
      </c>
      <c r="AI222" s="19" t="str">
        <f t="shared" si="23"/>
        <v>Obesity</v>
      </c>
      <c r="AP222" s="19" t="s">
        <v>814</v>
      </c>
      <c r="AQ222" s="19">
        <v>11.12</v>
      </c>
      <c r="AR222" s="19" t="str">
        <f t="shared" si="24"/>
        <v>Diabetes</v>
      </c>
    </row>
    <row r="223" spans="1:44">
      <c r="A223" s="19" t="s">
        <v>863</v>
      </c>
      <c r="B223" s="19">
        <v>28.5</v>
      </c>
      <c r="C223" s="19">
        <v>5.12</v>
      </c>
      <c r="D223" s="19" t="s">
        <v>8336</v>
      </c>
      <c r="E223" s="19" t="s">
        <v>8336</v>
      </c>
      <c r="F223" s="19" t="s">
        <v>8336</v>
      </c>
      <c r="G223" s="19">
        <v>1</v>
      </c>
      <c r="H223" s="19">
        <v>1</v>
      </c>
      <c r="I223" s="19" t="s">
        <v>8324</v>
      </c>
      <c r="J223" s="19" t="s">
        <v>8324</v>
      </c>
      <c r="K223" s="19" t="str">
        <f t="shared" si="19"/>
        <v>Over Weight</v>
      </c>
      <c r="L223" s="19" t="str">
        <f t="shared" si="20"/>
        <v>Normal</v>
      </c>
      <c r="P223" s="19">
        <v>2</v>
      </c>
      <c r="Q223" s="19">
        <v>2</v>
      </c>
      <c r="Y223" s="32" t="s">
        <v>842</v>
      </c>
      <c r="Z223" s="19" t="s">
        <v>8336</v>
      </c>
      <c r="AA223" t="s">
        <v>8324</v>
      </c>
      <c r="AB223" s="19" t="str">
        <f t="shared" si="21"/>
        <v>No</v>
      </c>
      <c r="AC223" s="19" t="str">
        <f t="shared" si="22"/>
        <v>Yes</v>
      </c>
      <c r="AG223" s="19" t="s">
        <v>818</v>
      </c>
      <c r="AH223" s="19">
        <v>31.02</v>
      </c>
      <c r="AI223" s="19" t="str">
        <f t="shared" si="23"/>
        <v>Obesity</v>
      </c>
      <c r="AP223" s="19" t="s">
        <v>818</v>
      </c>
      <c r="AQ223" s="19">
        <v>4.56</v>
      </c>
      <c r="AR223" s="19" t="str">
        <f t="shared" si="24"/>
        <v>Normal</v>
      </c>
    </row>
    <row r="224" spans="1:44">
      <c r="A224" s="19" t="s">
        <v>866</v>
      </c>
      <c r="B224" s="19">
        <v>22.895</v>
      </c>
      <c r="C224" s="19">
        <v>5.72</v>
      </c>
      <c r="D224" s="19" t="s">
        <v>8336</v>
      </c>
      <c r="E224" s="19" t="s">
        <v>8336</v>
      </c>
      <c r="F224" s="19" t="s">
        <v>8336</v>
      </c>
      <c r="G224" s="19" t="s">
        <v>8355</v>
      </c>
      <c r="H224" s="19">
        <v>0</v>
      </c>
      <c r="I224" s="19" t="s">
        <v>8324</v>
      </c>
      <c r="J224" s="19" t="s">
        <v>8324</v>
      </c>
      <c r="K224" s="19" t="str">
        <f t="shared" si="19"/>
        <v>Normal Weight</v>
      </c>
      <c r="L224" s="19" t="str">
        <f t="shared" si="20"/>
        <v>Prediabetes</v>
      </c>
      <c r="P224" s="19" t="s">
        <v>8355</v>
      </c>
      <c r="Q224" s="19">
        <v>0</v>
      </c>
      <c r="Y224" s="32" t="s">
        <v>846</v>
      </c>
      <c r="Z224" s="19" t="s">
        <v>8324</v>
      </c>
      <c r="AA224" t="s">
        <v>8324</v>
      </c>
      <c r="AB224" s="19" t="str">
        <f t="shared" si="21"/>
        <v>Yes</v>
      </c>
      <c r="AC224" s="19" t="str">
        <f t="shared" si="22"/>
        <v>Yes</v>
      </c>
      <c r="AG224" s="19" t="s">
        <v>822</v>
      </c>
      <c r="AH224" s="19">
        <v>35.6</v>
      </c>
      <c r="AI224" s="19" t="str">
        <f t="shared" si="23"/>
        <v>Obesity</v>
      </c>
      <c r="AP224" s="19" t="s">
        <v>822</v>
      </c>
      <c r="AQ224" s="19">
        <v>4.02</v>
      </c>
      <c r="AR224" s="19" t="str">
        <f t="shared" si="24"/>
        <v>Normal</v>
      </c>
    </row>
    <row r="225" spans="1:44">
      <c r="A225" s="19" t="s">
        <v>870</v>
      </c>
      <c r="B225" s="19">
        <v>34.06</v>
      </c>
      <c r="C225" s="19">
        <v>11.83</v>
      </c>
      <c r="D225" s="19" t="s">
        <v>8324</v>
      </c>
      <c r="E225" s="19" t="s">
        <v>8336</v>
      </c>
      <c r="F225" s="19" t="s">
        <v>8336</v>
      </c>
      <c r="G225" s="19">
        <v>1</v>
      </c>
      <c r="H225" s="19">
        <v>1</v>
      </c>
      <c r="I225" s="19" t="s">
        <v>8324</v>
      </c>
      <c r="J225" s="19" t="s">
        <v>8324</v>
      </c>
      <c r="K225" s="19" t="str">
        <f t="shared" si="19"/>
        <v>Obesity</v>
      </c>
      <c r="L225" s="19" t="str">
        <f t="shared" si="20"/>
        <v>Diabetes</v>
      </c>
      <c r="P225" s="19">
        <v>1</v>
      </c>
      <c r="Q225" s="19">
        <v>1</v>
      </c>
      <c r="Y225" s="32" t="s">
        <v>850</v>
      </c>
      <c r="Z225" s="19" t="s">
        <v>8336</v>
      </c>
      <c r="AA225" t="s">
        <v>8324</v>
      </c>
      <c r="AB225" s="19" t="str">
        <f t="shared" si="21"/>
        <v>No</v>
      </c>
      <c r="AC225" s="19" t="str">
        <f t="shared" si="22"/>
        <v>Yes</v>
      </c>
      <c r="AG225" s="19" t="s">
        <v>826</v>
      </c>
      <c r="AH225" s="19">
        <v>34.39</v>
      </c>
      <c r="AI225" s="19" t="str">
        <f t="shared" si="23"/>
        <v>Obesity</v>
      </c>
      <c r="AP225" s="19" t="s">
        <v>826</v>
      </c>
      <c r="AQ225" s="19">
        <v>8.72</v>
      </c>
      <c r="AR225" s="19" t="str">
        <f t="shared" si="24"/>
        <v>Diabetes</v>
      </c>
    </row>
    <row r="226" spans="1:44">
      <c r="A226" s="19" t="s">
        <v>873</v>
      </c>
      <c r="B226" s="19">
        <v>36.41</v>
      </c>
      <c r="C226" s="19">
        <v>4.55</v>
      </c>
      <c r="D226" s="19" t="s">
        <v>8336</v>
      </c>
      <c r="E226" s="19" t="s">
        <v>8336</v>
      </c>
      <c r="F226" s="19" t="s">
        <v>8336</v>
      </c>
      <c r="G226" s="19" t="s">
        <v>8355</v>
      </c>
      <c r="H226" s="19">
        <v>0</v>
      </c>
      <c r="I226" s="19" t="s">
        <v>8324</v>
      </c>
      <c r="J226" s="19" t="s">
        <v>8324</v>
      </c>
      <c r="K226" s="19" t="str">
        <f t="shared" si="19"/>
        <v>Obesity</v>
      </c>
      <c r="L226" s="19" t="str">
        <f t="shared" si="20"/>
        <v>Normal</v>
      </c>
      <c r="P226" s="19">
        <v>2</v>
      </c>
      <c r="Q226" s="19">
        <v>2</v>
      </c>
      <c r="Y226" s="32" t="s">
        <v>853</v>
      </c>
      <c r="Z226" s="19" t="s">
        <v>8324</v>
      </c>
      <c r="AA226" t="s">
        <v>8324</v>
      </c>
      <c r="AB226" s="19" t="str">
        <f t="shared" si="21"/>
        <v>Yes</v>
      </c>
      <c r="AC226" s="19" t="str">
        <f t="shared" si="22"/>
        <v>Yes</v>
      </c>
      <c r="AG226" s="19" t="s">
        <v>830</v>
      </c>
      <c r="AH226" s="19">
        <v>29.06</v>
      </c>
      <c r="AI226" s="19" t="str">
        <f t="shared" si="23"/>
        <v>Over Weight</v>
      </c>
      <c r="AP226" s="19" t="s">
        <v>830</v>
      </c>
      <c r="AQ226" s="19">
        <v>6.25</v>
      </c>
      <c r="AR226" s="19" t="str">
        <f t="shared" si="24"/>
        <v>Prediabetes</v>
      </c>
    </row>
    <row r="227" spans="1:44">
      <c r="A227" s="19" t="s">
        <v>877</v>
      </c>
      <c r="B227" s="19">
        <v>52.3</v>
      </c>
      <c r="C227" s="19">
        <v>4.87</v>
      </c>
      <c r="D227" s="19" t="s">
        <v>8324</v>
      </c>
      <c r="E227" s="19" t="s">
        <v>8336</v>
      </c>
      <c r="F227" s="19" t="s">
        <v>8375</v>
      </c>
      <c r="G227" s="19">
        <v>1</v>
      </c>
      <c r="H227" s="19">
        <v>1</v>
      </c>
      <c r="I227" s="19" t="s">
        <v>8324</v>
      </c>
      <c r="J227" s="19" t="s">
        <v>8324</v>
      </c>
      <c r="K227" s="19" t="str">
        <f t="shared" si="19"/>
        <v>Obesity</v>
      </c>
      <c r="L227" s="19" t="str">
        <f t="shared" si="20"/>
        <v>Normal</v>
      </c>
      <c r="P227" s="19">
        <v>1</v>
      </c>
      <c r="Q227" s="19">
        <v>1</v>
      </c>
      <c r="Y227" s="32" t="s">
        <v>856</v>
      </c>
      <c r="Z227" s="19" t="s">
        <v>8324</v>
      </c>
      <c r="AA227" t="s">
        <v>8324</v>
      </c>
      <c r="AB227" s="19" t="str">
        <f t="shared" si="21"/>
        <v>Yes</v>
      </c>
      <c r="AC227" s="19" t="str">
        <f t="shared" si="22"/>
        <v>Yes</v>
      </c>
      <c r="AG227" s="19" t="s">
        <v>834</v>
      </c>
      <c r="AH227" s="19">
        <v>35.8</v>
      </c>
      <c r="AI227" s="19" t="str">
        <f t="shared" si="23"/>
        <v>Obesity</v>
      </c>
      <c r="AP227" s="19" t="s">
        <v>834</v>
      </c>
      <c r="AQ227" s="19">
        <v>7.32</v>
      </c>
      <c r="AR227" s="19" t="str">
        <f t="shared" si="24"/>
        <v>Diabetes</v>
      </c>
    </row>
    <row r="228" spans="1:44">
      <c r="A228" s="19" t="s">
        <v>881</v>
      </c>
      <c r="B228" s="19">
        <v>52.66</v>
      </c>
      <c r="C228" s="19">
        <v>4.45</v>
      </c>
      <c r="D228" s="19" t="s">
        <v>8336</v>
      </c>
      <c r="E228" s="19" t="s">
        <v>8336</v>
      </c>
      <c r="F228" s="19" t="s">
        <v>8336</v>
      </c>
      <c r="G228" s="19">
        <v>1</v>
      </c>
      <c r="H228" s="19">
        <v>1</v>
      </c>
      <c r="I228" s="19" t="s">
        <v>8324</v>
      </c>
      <c r="J228" s="19" t="s">
        <v>8324</v>
      </c>
      <c r="K228" s="19" t="str">
        <f t="shared" si="19"/>
        <v>Obesity</v>
      </c>
      <c r="L228" s="19" t="str">
        <f t="shared" si="20"/>
        <v>Normal</v>
      </c>
      <c r="P228" s="19">
        <v>2</v>
      </c>
      <c r="Q228" s="19">
        <v>2</v>
      </c>
      <c r="Y228" s="32" t="s">
        <v>860</v>
      </c>
      <c r="Z228" s="19" t="s">
        <v>8324</v>
      </c>
      <c r="AA228" t="s">
        <v>8336</v>
      </c>
      <c r="AB228" s="19" t="str">
        <f t="shared" si="21"/>
        <v>Yes</v>
      </c>
      <c r="AC228" s="19" t="str">
        <f t="shared" si="22"/>
        <v>No</v>
      </c>
      <c r="AG228" s="19" t="s">
        <v>838</v>
      </c>
      <c r="AH228" s="19">
        <v>49.8</v>
      </c>
      <c r="AI228" s="19" t="str">
        <f t="shared" si="23"/>
        <v>Obesity</v>
      </c>
      <c r="AP228" s="19" t="s">
        <v>838</v>
      </c>
      <c r="AQ228" s="19">
        <v>4.24</v>
      </c>
      <c r="AR228" s="19" t="str">
        <f t="shared" si="24"/>
        <v>Normal</v>
      </c>
    </row>
    <row r="229" spans="1:44">
      <c r="A229" s="19" t="s">
        <v>885</v>
      </c>
      <c r="B229" s="19">
        <v>29.57</v>
      </c>
      <c r="C229" s="19">
        <v>9.42</v>
      </c>
      <c r="D229" s="19" t="s">
        <v>8324</v>
      </c>
      <c r="E229" s="19" t="s">
        <v>8336</v>
      </c>
      <c r="F229" s="19" t="s">
        <v>8336</v>
      </c>
      <c r="G229" s="19" t="s">
        <v>8355</v>
      </c>
      <c r="H229" s="19">
        <v>0</v>
      </c>
      <c r="I229" s="19" t="s">
        <v>8324</v>
      </c>
      <c r="J229" s="19" t="s">
        <v>8324</v>
      </c>
      <c r="K229" s="19" t="str">
        <f t="shared" si="19"/>
        <v>Over Weight</v>
      </c>
      <c r="L229" s="19" t="str">
        <f t="shared" si="20"/>
        <v>Diabetes</v>
      </c>
      <c r="P229" s="19">
        <v>1</v>
      </c>
      <c r="Q229" s="19">
        <v>1</v>
      </c>
      <c r="Y229" s="32" t="s">
        <v>863</v>
      </c>
      <c r="Z229" s="19" t="s">
        <v>8336</v>
      </c>
      <c r="AA229" t="s">
        <v>8324</v>
      </c>
      <c r="AB229" s="19" t="str">
        <f t="shared" si="21"/>
        <v>No</v>
      </c>
      <c r="AC229" s="19" t="str">
        <f t="shared" si="22"/>
        <v>Yes</v>
      </c>
      <c r="AG229" s="19" t="s">
        <v>842</v>
      </c>
      <c r="AH229" s="19">
        <v>35.71</v>
      </c>
      <c r="AI229" s="19" t="str">
        <f t="shared" si="23"/>
        <v>Obesity</v>
      </c>
      <c r="AP229" s="19" t="s">
        <v>842</v>
      </c>
      <c r="AQ229" s="19">
        <v>6.84</v>
      </c>
      <c r="AR229" s="19" t="str">
        <f t="shared" si="24"/>
        <v>Diabetes</v>
      </c>
    </row>
    <row r="230" spans="1:44">
      <c r="A230" s="19" t="s">
        <v>889</v>
      </c>
      <c r="B230" s="19">
        <v>36.99</v>
      </c>
      <c r="C230" s="19">
        <v>5.37</v>
      </c>
      <c r="D230" s="19" t="s">
        <v>8324</v>
      </c>
      <c r="E230" s="19" t="s">
        <v>8336</v>
      </c>
      <c r="F230" s="19" t="s">
        <v>8375</v>
      </c>
      <c r="G230" s="19">
        <v>1</v>
      </c>
      <c r="H230" s="19">
        <v>1</v>
      </c>
      <c r="I230" s="19" t="s">
        <v>8324</v>
      </c>
      <c r="J230" s="19" t="s">
        <v>8324</v>
      </c>
      <c r="K230" s="19" t="str">
        <f t="shared" si="19"/>
        <v>Obesity</v>
      </c>
      <c r="L230" s="19" t="str">
        <f t="shared" si="20"/>
        <v>Normal</v>
      </c>
      <c r="P230" s="19" t="s">
        <v>8355</v>
      </c>
      <c r="Q230" s="19">
        <v>0</v>
      </c>
      <c r="Y230" s="32" t="s">
        <v>866</v>
      </c>
      <c r="Z230" s="19" t="s">
        <v>8336</v>
      </c>
      <c r="AA230" t="s">
        <v>8324</v>
      </c>
      <c r="AB230" s="19" t="str">
        <f t="shared" si="21"/>
        <v>No</v>
      </c>
      <c r="AC230" s="19" t="str">
        <f t="shared" si="22"/>
        <v>Yes</v>
      </c>
      <c r="AG230" s="19" t="s">
        <v>846</v>
      </c>
      <c r="AH230" s="19">
        <v>30.8</v>
      </c>
      <c r="AI230" s="19" t="str">
        <f t="shared" si="23"/>
        <v>Obesity</v>
      </c>
      <c r="AP230" s="19" t="s">
        <v>846</v>
      </c>
      <c r="AQ230" s="19">
        <v>5.23</v>
      </c>
      <c r="AR230" s="19" t="str">
        <f t="shared" si="24"/>
        <v>Normal</v>
      </c>
    </row>
    <row r="231" spans="1:44">
      <c r="A231" s="19" t="s">
        <v>892</v>
      </c>
      <c r="B231" s="19">
        <v>31.4</v>
      </c>
      <c r="C231" s="19">
        <v>4.6</v>
      </c>
      <c r="D231" s="19" t="s">
        <v>8324</v>
      </c>
      <c r="E231" s="19" t="s">
        <v>8336</v>
      </c>
      <c r="F231" s="19" t="s">
        <v>8336</v>
      </c>
      <c r="G231" s="19">
        <v>1</v>
      </c>
      <c r="H231" s="19">
        <v>1</v>
      </c>
      <c r="I231" s="19" t="s">
        <v>8324</v>
      </c>
      <c r="J231" s="19" t="s">
        <v>8324</v>
      </c>
      <c r="K231" s="19" t="str">
        <f t="shared" si="19"/>
        <v>Obesity</v>
      </c>
      <c r="L231" s="19" t="str">
        <f t="shared" si="20"/>
        <v>Normal</v>
      </c>
      <c r="P231" s="19">
        <v>1</v>
      </c>
      <c r="Q231" s="19">
        <v>1</v>
      </c>
      <c r="Y231" s="32" t="s">
        <v>870</v>
      </c>
      <c r="Z231" s="19" t="s">
        <v>8324</v>
      </c>
      <c r="AA231" t="s">
        <v>8324</v>
      </c>
      <c r="AB231" s="19" t="str">
        <f t="shared" si="21"/>
        <v>Yes</v>
      </c>
      <c r="AC231" s="19" t="str">
        <f t="shared" si="22"/>
        <v>Yes</v>
      </c>
      <c r="AG231" s="19" t="s">
        <v>850</v>
      </c>
      <c r="AH231" s="19">
        <v>33.69</v>
      </c>
      <c r="AI231" s="19" t="str">
        <f t="shared" si="23"/>
        <v>Obesity</v>
      </c>
      <c r="AP231" s="19" t="s">
        <v>850</v>
      </c>
      <c r="AQ231" s="19">
        <v>9.68</v>
      </c>
      <c r="AR231" s="19" t="str">
        <f t="shared" si="24"/>
        <v>Diabetes</v>
      </c>
    </row>
    <row r="232" spans="1:44">
      <c r="A232" s="19" t="s">
        <v>895</v>
      </c>
      <c r="B232" s="19">
        <v>34.9</v>
      </c>
      <c r="C232" s="19">
        <v>6.22</v>
      </c>
      <c r="D232" s="19" t="s">
        <v>8336</v>
      </c>
      <c r="E232" s="19" t="s">
        <v>8336</v>
      </c>
      <c r="F232" s="19" t="s">
        <v>8375</v>
      </c>
      <c r="G232" s="19">
        <v>1</v>
      </c>
      <c r="H232" s="19">
        <v>1</v>
      </c>
      <c r="I232" s="19" t="s">
        <v>8324</v>
      </c>
      <c r="J232" s="19" t="s">
        <v>8324</v>
      </c>
      <c r="K232" s="19" t="str">
        <f t="shared" si="19"/>
        <v>Obesity</v>
      </c>
      <c r="L232" s="19" t="str">
        <f t="shared" si="20"/>
        <v>Prediabetes</v>
      </c>
      <c r="P232" s="19">
        <v>1</v>
      </c>
      <c r="Q232" s="19">
        <v>1</v>
      </c>
      <c r="Y232" s="32" t="s">
        <v>873</v>
      </c>
      <c r="Z232" s="19" t="s">
        <v>8336</v>
      </c>
      <c r="AA232" t="s">
        <v>8324</v>
      </c>
      <c r="AB232" s="19" t="str">
        <f t="shared" si="21"/>
        <v>No</v>
      </c>
      <c r="AC232" s="19" t="str">
        <f t="shared" si="22"/>
        <v>Yes</v>
      </c>
      <c r="AG232" s="19" t="s">
        <v>853</v>
      </c>
      <c r="AH232" s="19">
        <v>42.27</v>
      </c>
      <c r="AI232" s="19" t="str">
        <f t="shared" si="23"/>
        <v>Obesity</v>
      </c>
      <c r="AP232" s="19" t="s">
        <v>853</v>
      </c>
      <c r="AQ232" s="19">
        <v>6.05</v>
      </c>
      <c r="AR232" s="19" t="str">
        <f t="shared" si="24"/>
        <v>Prediabetes</v>
      </c>
    </row>
    <row r="233" spans="1:44">
      <c r="A233" s="19" t="s">
        <v>899</v>
      </c>
      <c r="B233" s="19">
        <v>31.13</v>
      </c>
      <c r="C233" s="19">
        <v>4.52</v>
      </c>
      <c r="D233" s="19" t="s">
        <v>8324</v>
      </c>
      <c r="E233" s="19" t="s">
        <v>8336</v>
      </c>
      <c r="F233" s="19" t="s">
        <v>8336</v>
      </c>
      <c r="G233" s="19">
        <v>1</v>
      </c>
      <c r="H233" s="19">
        <v>1</v>
      </c>
      <c r="I233" s="19" t="s">
        <v>8324</v>
      </c>
      <c r="J233" s="19" t="s">
        <v>8324</v>
      </c>
      <c r="K233" s="19" t="str">
        <f t="shared" si="19"/>
        <v>Obesity</v>
      </c>
      <c r="L233" s="19" t="str">
        <f t="shared" si="20"/>
        <v>Normal</v>
      </c>
      <c r="P233" s="19" t="s">
        <v>8355</v>
      </c>
      <c r="Q233" s="19">
        <v>0</v>
      </c>
      <c r="Y233" s="32" t="s">
        <v>877</v>
      </c>
      <c r="Z233" s="19" t="s">
        <v>8324</v>
      </c>
      <c r="AA233" t="s">
        <v>8324</v>
      </c>
      <c r="AB233" s="19" t="str">
        <f t="shared" si="21"/>
        <v>Yes</v>
      </c>
      <c r="AC233" s="19" t="str">
        <f t="shared" si="22"/>
        <v>Yes</v>
      </c>
      <c r="AG233" s="19" t="s">
        <v>856</v>
      </c>
      <c r="AH233" s="19">
        <v>53.25</v>
      </c>
      <c r="AI233" s="19" t="str">
        <f t="shared" si="23"/>
        <v>Obesity</v>
      </c>
      <c r="AP233" s="19" t="s">
        <v>856</v>
      </c>
      <c r="AQ233" s="19">
        <v>6.11</v>
      </c>
      <c r="AR233" s="19" t="str">
        <f t="shared" si="24"/>
        <v>Prediabetes</v>
      </c>
    </row>
    <row r="234" spans="1:44">
      <c r="A234" s="19" t="s">
        <v>903</v>
      </c>
      <c r="B234" s="19">
        <v>34.8</v>
      </c>
      <c r="C234" s="19">
        <v>6.18</v>
      </c>
      <c r="D234" s="19" t="s">
        <v>8336</v>
      </c>
      <c r="E234" s="19" t="s">
        <v>8336</v>
      </c>
      <c r="F234" s="19" t="s">
        <v>8375</v>
      </c>
      <c r="G234" s="19">
        <v>1</v>
      </c>
      <c r="H234" s="19">
        <v>1</v>
      </c>
      <c r="I234" s="19" t="s">
        <v>8324</v>
      </c>
      <c r="J234" s="19" t="s">
        <v>8324</v>
      </c>
      <c r="K234" s="19" t="str">
        <f t="shared" si="19"/>
        <v>Obesity</v>
      </c>
      <c r="L234" s="19" t="str">
        <f t="shared" si="20"/>
        <v>Prediabetes</v>
      </c>
      <c r="P234" s="19">
        <v>1</v>
      </c>
      <c r="Q234" s="19">
        <v>1</v>
      </c>
      <c r="Y234" s="32" t="s">
        <v>881</v>
      </c>
      <c r="Z234" s="19" t="s">
        <v>8336</v>
      </c>
      <c r="AA234" t="s">
        <v>8324</v>
      </c>
      <c r="AB234" s="19" t="str">
        <f t="shared" si="21"/>
        <v>No</v>
      </c>
      <c r="AC234" s="19" t="str">
        <f t="shared" si="22"/>
        <v>Yes</v>
      </c>
      <c r="AG234" s="19" t="s">
        <v>860</v>
      </c>
      <c r="AH234" s="19">
        <v>26.8</v>
      </c>
      <c r="AI234" s="19" t="str">
        <f t="shared" si="23"/>
        <v>Over Weight</v>
      </c>
      <c r="AP234" s="19" t="s">
        <v>860</v>
      </c>
      <c r="AQ234" s="19">
        <v>10.93</v>
      </c>
      <c r="AR234" s="19" t="str">
        <f t="shared" si="24"/>
        <v>Diabetes</v>
      </c>
    </row>
    <row r="235" spans="1:44">
      <c r="A235" s="19" t="s">
        <v>907</v>
      </c>
      <c r="B235" s="19">
        <v>31.68</v>
      </c>
      <c r="C235" s="19">
        <v>4.4</v>
      </c>
      <c r="D235" s="19" t="s">
        <v>8336</v>
      </c>
      <c r="E235" s="19" t="s">
        <v>8336</v>
      </c>
      <c r="F235" s="19" t="s">
        <v>8336</v>
      </c>
      <c r="G235" s="19" t="s">
        <v>8355</v>
      </c>
      <c r="H235" s="19">
        <v>0</v>
      </c>
      <c r="I235" s="19" t="s">
        <v>8324</v>
      </c>
      <c r="J235" s="19" t="s">
        <v>8324</v>
      </c>
      <c r="K235" s="19" t="str">
        <f t="shared" si="19"/>
        <v>Obesity</v>
      </c>
      <c r="L235" s="19" t="str">
        <f t="shared" si="20"/>
        <v>Normal</v>
      </c>
      <c r="P235" s="19" t="s">
        <v>8355</v>
      </c>
      <c r="Q235" s="19">
        <v>0</v>
      </c>
      <c r="Y235" s="32" t="s">
        <v>885</v>
      </c>
      <c r="Z235" s="19" t="s">
        <v>8324</v>
      </c>
      <c r="AA235" t="s">
        <v>8324</v>
      </c>
      <c r="AB235" s="19" t="str">
        <f t="shared" si="21"/>
        <v>Yes</v>
      </c>
      <c r="AC235" s="19" t="str">
        <f t="shared" si="22"/>
        <v>Yes</v>
      </c>
      <c r="AG235" s="19" t="s">
        <v>863</v>
      </c>
      <c r="AH235" s="19">
        <v>28.5</v>
      </c>
      <c r="AI235" s="19" t="str">
        <f t="shared" si="23"/>
        <v>Over Weight</v>
      </c>
      <c r="AP235" s="19" t="s">
        <v>863</v>
      </c>
      <c r="AQ235" s="19">
        <v>5.12</v>
      </c>
      <c r="AR235" s="19" t="str">
        <f t="shared" si="24"/>
        <v>Normal</v>
      </c>
    </row>
    <row r="236" spans="1:44">
      <c r="A236" s="19" t="s">
        <v>911</v>
      </c>
      <c r="B236" s="19">
        <v>33.535</v>
      </c>
      <c r="C236" s="19">
        <v>6.23</v>
      </c>
      <c r="D236" s="19" t="s">
        <v>8336</v>
      </c>
      <c r="E236" s="19" t="s">
        <v>8324</v>
      </c>
      <c r="F236" s="19" t="s">
        <v>8336</v>
      </c>
      <c r="G236" s="19">
        <v>1</v>
      </c>
      <c r="H236" s="19">
        <v>1</v>
      </c>
      <c r="I236" s="19" t="s">
        <v>8324</v>
      </c>
      <c r="J236" s="19" t="s">
        <v>8324</v>
      </c>
      <c r="K236" s="19" t="str">
        <f t="shared" si="19"/>
        <v>Obesity</v>
      </c>
      <c r="L236" s="19" t="str">
        <f t="shared" si="20"/>
        <v>Prediabetes</v>
      </c>
      <c r="P236" s="19">
        <v>1</v>
      </c>
      <c r="Q236" s="19">
        <v>1</v>
      </c>
      <c r="Y236" s="32" t="s">
        <v>889</v>
      </c>
      <c r="Z236" s="19" t="s">
        <v>8324</v>
      </c>
      <c r="AA236" t="s">
        <v>8324</v>
      </c>
      <c r="AB236" s="19" t="str">
        <f t="shared" si="21"/>
        <v>Yes</v>
      </c>
      <c r="AC236" s="19" t="str">
        <f t="shared" si="22"/>
        <v>Yes</v>
      </c>
      <c r="AG236" s="19" t="s">
        <v>866</v>
      </c>
      <c r="AH236" s="19">
        <v>22.895</v>
      </c>
      <c r="AI236" s="19" t="str">
        <f t="shared" si="23"/>
        <v>Normal Weight</v>
      </c>
      <c r="AP236" s="19" t="s">
        <v>866</v>
      </c>
      <c r="AQ236" s="19">
        <v>5.72</v>
      </c>
      <c r="AR236" s="19" t="str">
        <f t="shared" si="24"/>
        <v>Prediabetes</v>
      </c>
    </row>
    <row r="237" spans="1:44">
      <c r="A237" s="19" t="s">
        <v>915</v>
      </c>
      <c r="B237" s="19">
        <v>31.92</v>
      </c>
      <c r="C237" s="19">
        <v>5.33</v>
      </c>
      <c r="D237" s="19" t="s">
        <v>8324</v>
      </c>
      <c r="E237" s="19" t="s">
        <v>8336</v>
      </c>
      <c r="F237" s="19" t="s">
        <v>8336</v>
      </c>
      <c r="G237" s="19" t="s">
        <v>8355</v>
      </c>
      <c r="H237" s="19">
        <v>0</v>
      </c>
      <c r="I237" s="19" t="s">
        <v>8324</v>
      </c>
      <c r="J237" s="19" t="s">
        <v>8324</v>
      </c>
      <c r="K237" s="19" t="str">
        <f t="shared" si="19"/>
        <v>Obesity</v>
      </c>
      <c r="L237" s="19" t="str">
        <f t="shared" si="20"/>
        <v>Normal</v>
      </c>
      <c r="P237" s="19" t="s">
        <v>8355</v>
      </c>
      <c r="Q237" s="19">
        <v>0</v>
      </c>
      <c r="Y237" s="32" t="s">
        <v>892</v>
      </c>
      <c r="Z237" s="19" t="s">
        <v>8324</v>
      </c>
      <c r="AA237" t="s">
        <v>8324</v>
      </c>
      <c r="AB237" s="19" t="str">
        <f t="shared" si="21"/>
        <v>Yes</v>
      </c>
      <c r="AC237" s="19" t="str">
        <f t="shared" si="22"/>
        <v>Yes</v>
      </c>
      <c r="AG237" s="19" t="s">
        <v>870</v>
      </c>
      <c r="AH237" s="19">
        <v>34.06</v>
      </c>
      <c r="AI237" s="19" t="str">
        <f t="shared" si="23"/>
        <v>Obesity</v>
      </c>
      <c r="AP237" s="19" t="s">
        <v>870</v>
      </c>
      <c r="AQ237" s="19">
        <v>11.83</v>
      </c>
      <c r="AR237" s="19" t="str">
        <f t="shared" si="24"/>
        <v>Diabetes</v>
      </c>
    </row>
    <row r="238" spans="1:44">
      <c r="A238" s="19" t="s">
        <v>919</v>
      </c>
      <c r="B238" s="19">
        <v>32.7</v>
      </c>
      <c r="C238" s="19">
        <v>4.09</v>
      </c>
      <c r="D238" s="19" t="s">
        <v>8336</v>
      </c>
      <c r="E238" s="19" t="s">
        <v>8336</v>
      </c>
      <c r="F238" s="19" t="s">
        <v>8336</v>
      </c>
      <c r="G238" s="19">
        <v>1</v>
      </c>
      <c r="H238" s="19">
        <v>1</v>
      </c>
      <c r="I238" s="19" t="s">
        <v>8324</v>
      </c>
      <c r="J238" s="19" t="s">
        <v>8324</v>
      </c>
      <c r="K238" s="19" t="str">
        <f t="shared" si="19"/>
        <v>Obesity</v>
      </c>
      <c r="L238" s="19" t="str">
        <f t="shared" si="20"/>
        <v>Normal</v>
      </c>
      <c r="P238" s="19">
        <v>1</v>
      </c>
      <c r="Q238" s="19">
        <v>1</v>
      </c>
      <c r="Y238" s="32" t="s">
        <v>895</v>
      </c>
      <c r="Z238" s="19" t="s">
        <v>8336</v>
      </c>
      <c r="AA238" t="s">
        <v>8324</v>
      </c>
      <c r="AB238" s="19" t="str">
        <f t="shared" si="21"/>
        <v>No</v>
      </c>
      <c r="AC238" s="19" t="str">
        <f t="shared" si="22"/>
        <v>Yes</v>
      </c>
      <c r="AG238" s="19" t="s">
        <v>873</v>
      </c>
      <c r="AH238" s="19">
        <v>36.41</v>
      </c>
      <c r="AI238" s="19" t="str">
        <f t="shared" si="23"/>
        <v>Obesity</v>
      </c>
      <c r="AP238" s="19" t="s">
        <v>873</v>
      </c>
      <c r="AQ238" s="19">
        <v>4.55</v>
      </c>
      <c r="AR238" s="19" t="str">
        <f t="shared" si="24"/>
        <v>Normal</v>
      </c>
    </row>
    <row r="239" spans="1:44">
      <c r="A239" s="19" t="s">
        <v>923</v>
      </c>
      <c r="B239" s="19">
        <v>41.25</v>
      </c>
      <c r="C239" s="19">
        <v>5.19</v>
      </c>
      <c r="D239" s="19" t="s">
        <v>8336</v>
      </c>
      <c r="E239" s="19" t="s">
        <v>8336</v>
      </c>
      <c r="F239" s="19" t="s">
        <v>8336</v>
      </c>
      <c r="G239" s="19" t="s">
        <v>8355</v>
      </c>
      <c r="H239" s="19">
        <v>0</v>
      </c>
      <c r="I239" s="19" t="s">
        <v>8324</v>
      </c>
      <c r="J239" s="19" t="s">
        <v>8324</v>
      </c>
      <c r="K239" s="19" t="str">
        <f t="shared" si="19"/>
        <v>Obesity</v>
      </c>
      <c r="L239" s="19" t="str">
        <f t="shared" si="20"/>
        <v>Normal</v>
      </c>
      <c r="P239" s="19">
        <v>1</v>
      </c>
      <c r="Q239" s="19">
        <v>1</v>
      </c>
      <c r="Y239" s="32" t="s">
        <v>899</v>
      </c>
      <c r="Z239" s="19" t="s">
        <v>8324</v>
      </c>
      <c r="AA239" t="s">
        <v>8324</v>
      </c>
      <c r="AB239" s="19" t="str">
        <f t="shared" si="21"/>
        <v>Yes</v>
      </c>
      <c r="AC239" s="19" t="str">
        <f t="shared" si="22"/>
        <v>Yes</v>
      </c>
      <c r="AG239" s="19" t="s">
        <v>877</v>
      </c>
      <c r="AH239" s="19">
        <v>52.3</v>
      </c>
      <c r="AI239" s="19" t="str">
        <f t="shared" si="23"/>
        <v>Obesity</v>
      </c>
      <c r="AP239" s="19" t="s">
        <v>877</v>
      </c>
      <c r="AQ239" s="19">
        <v>4.87</v>
      </c>
      <c r="AR239" s="19" t="str">
        <f t="shared" si="24"/>
        <v>Normal</v>
      </c>
    </row>
    <row r="240" spans="1:44">
      <c r="A240" s="19" t="s">
        <v>927</v>
      </c>
      <c r="B240" s="19">
        <v>33.11</v>
      </c>
      <c r="C240" s="19">
        <v>4.12</v>
      </c>
      <c r="D240" s="19" t="s">
        <v>8336</v>
      </c>
      <c r="E240" s="19" t="s">
        <v>8336</v>
      </c>
      <c r="F240" s="19" t="s">
        <v>8375</v>
      </c>
      <c r="G240" s="19">
        <v>1</v>
      </c>
      <c r="H240" s="19">
        <v>1</v>
      </c>
      <c r="I240" s="19" t="s">
        <v>8324</v>
      </c>
      <c r="J240" s="19" t="s">
        <v>8324</v>
      </c>
      <c r="K240" s="19" t="str">
        <f t="shared" si="19"/>
        <v>Obesity</v>
      </c>
      <c r="L240" s="19" t="str">
        <f t="shared" si="20"/>
        <v>Normal</v>
      </c>
      <c r="P240" s="19" t="s">
        <v>8355</v>
      </c>
      <c r="Q240" s="19">
        <v>0</v>
      </c>
      <c r="Y240" s="32" t="s">
        <v>903</v>
      </c>
      <c r="Z240" s="19" t="s">
        <v>8336</v>
      </c>
      <c r="AA240" t="s">
        <v>8324</v>
      </c>
      <c r="AB240" s="19" t="str">
        <f t="shared" si="21"/>
        <v>No</v>
      </c>
      <c r="AC240" s="19" t="str">
        <f t="shared" si="22"/>
        <v>Yes</v>
      </c>
      <c r="AG240" s="19" t="s">
        <v>881</v>
      </c>
      <c r="AH240" s="19">
        <v>52.66</v>
      </c>
      <c r="AI240" s="19" t="str">
        <f t="shared" si="23"/>
        <v>Obesity</v>
      </c>
      <c r="AP240" s="19" t="s">
        <v>881</v>
      </c>
      <c r="AQ240" s="19">
        <v>4.45</v>
      </c>
      <c r="AR240" s="19" t="str">
        <f t="shared" si="24"/>
        <v>Normal</v>
      </c>
    </row>
    <row r="241" spans="1:44">
      <c r="A241" s="19" t="s">
        <v>929</v>
      </c>
      <c r="B241" s="19">
        <v>36.16</v>
      </c>
      <c r="C241" s="19">
        <v>5.1</v>
      </c>
      <c r="D241" s="19" t="s">
        <v>8336</v>
      </c>
      <c r="E241" s="19" t="s">
        <v>8336</v>
      </c>
      <c r="F241" s="19" t="s">
        <v>8336</v>
      </c>
      <c r="G241" s="19">
        <v>1</v>
      </c>
      <c r="H241" s="19">
        <v>1</v>
      </c>
      <c r="I241" s="19" t="s">
        <v>8324</v>
      </c>
      <c r="J241" s="19" t="s">
        <v>8324</v>
      </c>
      <c r="K241" s="19" t="str">
        <f t="shared" si="19"/>
        <v>Obesity</v>
      </c>
      <c r="L241" s="19" t="str">
        <f t="shared" si="20"/>
        <v>Normal</v>
      </c>
      <c r="P241" s="19">
        <v>1</v>
      </c>
      <c r="Q241" s="19">
        <v>1</v>
      </c>
      <c r="Y241" s="32" t="s">
        <v>907</v>
      </c>
      <c r="Z241" s="19" t="s">
        <v>8336</v>
      </c>
      <c r="AA241" t="s">
        <v>8324</v>
      </c>
      <c r="AB241" s="19" t="str">
        <f t="shared" si="21"/>
        <v>No</v>
      </c>
      <c r="AC241" s="19" t="str">
        <f t="shared" si="22"/>
        <v>Yes</v>
      </c>
      <c r="AG241" s="19" t="s">
        <v>885</v>
      </c>
      <c r="AH241" s="19">
        <v>29.57</v>
      </c>
      <c r="AI241" s="19" t="str">
        <f t="shared" si="23"/>
        <v>Over Weight</v>
      </c>
      <c r="AP241" s="19" t="s">
        <v>885</v>
      </c>
      <c r="AQ241" s="19">
        <v>9.42</v>
      </c>
      <c r="AR241" s="19" t="str">
        <f t="shared" si="24"/>
        <v>Diabetes</v>
      </c>
    </row>
    <row r="242" spans="1:44">
      <c r="A242" s="19" t="s">
        <v>933</v>
      </c>
      <c r="B242" s="19">
        <v>33.72</v>
      </c>
      <c r="C242" s="19">
        <v>6.21</v>
      </c>
      <c r="D242" s="19" t="s">
        <v>8324</v>
      </c>
      <c r="E242" s="19" t="s">
        <v>8336</v>
      </c>
      <c r="F242" s="19" t="s">
        <v>8375</v>
      </c>
      <c r="G242" s="19">
        <v>1</v>
      </c>
      <c r="H242" s="19">
        <v>1</v>
      </c>
      <c r="I242" s="19" t="s">
        <v>8324</v>
      </c>
      <c r="J242" s="19" t="s">
        <v>8324</v>
      </c>
      <c r="K242" s="19" t="str">
        <f t="shared" si="19"/>
        <v>Obesity</v>
      </c>
      <c r="L242" s="19" t="str">
        <f t="shared" si="20"/>
        <v>Prediabetes</v>
      </c>
      <c r="P242" s="19">
        <v>1</v>
      </c>
      <c r="Q242" s="19">
        <v>1</v>
      </c>
      <c r="Y242" s="32" t="s">
        <v>911</v>
      </c>
      <c r="Z242" s="19" t="s">
        <v>8336</v>
      </c>
      <c r="AA242" t="s">
        <v>8324</v>
      </c>
      <c r="AB242" s="19" t="str">
        <f t="shared" si="21"/>
        <v>No</v>
      </c>
      <c r="AC242" s="19" t="str">
        <f t="shared" si="22"/>
        <v>Yes</v>
      </c>
      <c r="AG242" s="19" t="s">
        <v>889</v>
      </c>
      <c r="AH242" s="19">
        <v>36.99</v>
      </c>
      <c r="AI242" s="19" t="str">
        <f t="shared" si="23"/>
        <v>Obesity</v>
      </c>
      <c r="AP242" s="19" t="s">
        <v>889</v>
      </c>
      <c r="AQ242" s="19">
        <v>5.37</v>
      </c>
      <c r="AR242" s="19" t="str">
        <f t="shared" si="24"/>
        <v>Normal</v>
      </c>
    </row>
    <row r="243" spans="1:44">
      <c r="A243" s="19" t="s">
        <v>937</v>
      </c>
      <c r="B243" s="19">
        <v>37.74</v>
      </c>
      <c r="C243" s="19">
        <v>9.53</v>
      </c>
      <c r="D243" s="19" t="s">
        <v>8324</v>
      </c>
      <c r="E243" s="19" t="s">
        <v>8336</v>
      </c>
      <c r="F243" s="19" t="s">
        <v>8336</v>
      </c>
      <c r="G243" s="19">
        <v>1</v>
      </c>
      <c r="H243" s="19">
        <v>1</v>
      </c>
      <c r="I243" s="19" t="s">
        <v>8324</v>
      </c>
      <c r="J243" s="19" t="s">
        <v>8324</v>
      </c>
      <c r="K243" s="19" t="str">
        <f t="shared" si="19"/>
        <v>Obesity</v>
      </c>
      <c r="L243" s="19" t="str">
        <f t="shared" si="20"/>
        <v>Diabetes</v>
      </c>
      <c r="P243" s="19">
        <v>1</v>
      </c>
      <c r="Q243" s="19">
        <v>1</v>
      </c>
      <c r="Y243" s="32" t="s">
        <v>915</v>
      </c>
      <c r="Z243" s="19" t="s">
        <v>8324</v>
      </c>
      <c r="AA243" t="s">
        <v>8324</v>
      </c>
      <c r="AB243" s="19" t="str">
        <f t="shared" si="21"/>
        <v>Yes</v>
      </c>
      <c r="AC243" s="19" t="str">
        <f t="shared" si="22"/>
        <v>Yes</v>
      </c>
      <c r="AG243" s="19" t="s">
        <v>892</v>
      </c>
      <c r="AH243" s="19">
        <v>31.4</v>
      </c>
      <c r="AI243" s="19" t="str">
        <f t="shared" si="23"/>
        <v>Obesity</v>
      </c>
      <c r="AP243" s="19" t="s">
        <v>892</v>
      </c>
      <c r="AQ243" s="19">
        <v>4.6</v>
      </c>
      <c r="AR243" s="19" t="str">
        <f t="shared" si="24"/>
        <v>Normal</v>
      </c>
    </row>
    <row r="244" spans="1:44">
      <c r="A244" s="19" t="s">
        <v>941</v>
      </c>
      <c r="B244" s="19">
        <v>48.75</v>
      </c>
      <c r="C244" s="19">
        <v>4.64</v>
      </c>
      <c r="D244" s="19" t="s">
        <v>8324</v>
      </c>
      <c r="E244" s="19" t="s">
        <v>8336</v>
      </c>
      <c r="F244" s="19" t="s">
        <v>8336</v>
      </c>
      <c r="G244" s="19">
        <v>1</v>
      </c>
      <c r="H244" s="19">
        <v>1</v>
      </c>
      <c r="I244" s="19" t="s">
        <v>8324</v>
      </c>
      <c r="J244" s="19" t="s">
        <v>8324</v>
      </c>
      <c r="K244" s="19" t="str">
        <f t="shared" si="19"/>
        <v>Obesity</v>
      </c>
      <c r="L244" s="19" t="str">
        <f t="shared" si="20"/>
        <v>Normal</v>
      </c>
      <c r="P244" s="19">
        <v>1</v>
      </c>
      <c r="Q244" s="19">
        <v>1</v>
      </c>
      <c r="Y244" s="32" t="s">
        <v>919</v>
      </c>
      <c r="Z244" s="19" t="s">
        <v>8336</v>
      </c>
      <c r="AA244" t="s">
        <v>8324</v>
      </c>
      <c r="AB244" s="19" t="str">
        <f t="shared" si="21"/>
        <v>No</v>
      </c>
      <c r="AC244" s="19" t="str">
        <f t="shared" si="22"/>
        <v>Yes</v>
      </c>
      <c r="AG244" s="19" t="s">
        <v>895</v>
      </c>
      <c r="AH244" s="19">
        <v>34.9</v>
      </c>
      <c r="AI244" s="19" t="str">
        <f t="shared" si="23"/>
        <v>Obesity</v>
      </c>
      <c r="AP244" s="19" t="s">
        <v>895</v>
      </c>
      <c r="AQ244" s="19">
        <v>6.22</v>
      </c>
      <c r="AR244" s="19" t="str">
        <f t="shared" si="24"/>
        <v>Prediabetes</v>
      </c>
    </row>
    <row r="245" spans="1:44">
      <c r="A245" s="19" t="s">
        <v>945</v>
      </c>
      <c r="B245" s="19">
        <v>31.065</v>
      </c>
      <c r="C245" s="19">
        <v>5.05</v>
      </c>
      <c r="D245" s="19" t="s">
        <v>8336</v>
      </c>
      <c r="E245" s="19" t="s">
        <v>8336</v>
      </c>
      <c r="F245" s="19" t="s">
        <v>8336</v>
      </c>
      <c r="G245" s="19">
        <v>1</v>
      </c>
      <c r="H245" s="19">
        <v>1</v>
      </c>
      <c r="I245" s="19" t="s">
        <v>8324</v>
      </c>
      <c r="J245" s="19" t="s">
        <v>8324</v>
      </c>
      <c r="K245" s="19" t="str">
        <f t="shared" si="19"/>
        <v>Obesity</v>
      </c>
      <c r="L245" s="19" t="str">
        <f t="shared" si="20"/>
        <v>Normal</v>
      </c>
      <c r="P245" s="19">
        <v>1</v>
      </c>
      <c r="Q245" s="19">
        <v>1</v>
      </c>
      <c r="Y245" s="32" t="s">
        <v>923</v>
      </c>
      <c r="Z245" s="19" t="s">
        <v>8336</v>
      </c>
      <c r="AA245" t="s">
        <v>8324</v>
      </c>
      <c r="AB245" s="19" t="str">
        <f t="shared" si="21"/>
        <v>No</v>
      </c>
      <c r="AC245" s="19" t="str">
        <f t="shared" si="22"/>
        <v>Yes</v>
      </c>
      <c r="AG245" s="19" t="s">
        <v>899</v>
      </c>
      <c r="AH245" s="19">
        <v>31.13</v>
      </c>
      <c r="AI245" s="19" t="str">
        <f t="shared" si="23"/>
        <v>Obesity</v>
      </c>
      <c r="AP245" s="19" t="s">
        <v>899</v>
      </c>
      <c r="AQ245" s="19">
        <v>4.52</v>
      </c>
      <c r="AR245" s="19" t="str">
        <f t="shared" si="24"/>
        <v>Normal</v>
      </c>
    </row>
    <row r="246" spans="1:44">
      <c r="A246" s="19" t="s">
        <v>949</v>
      </c>
      <c r="B246" s="19">
        <v>23.55</v>
      </c>
      <c r="C246" s="19">
        <v>10.38</v>
      </c>
      <c r="D246" s="19" t="s">
        <v>8336</v>
      </c>
      <c r="E246" s="19" t="s">
        <v>8336</v>
      </c>
      <c r="F246" s="19" t="s">
        <v>8336</v>
      </c>
      <c r="G246" s="19" t="s">
        <v>8355</v>
      </c>
      <c r="H246" s="19">
        <v>0</v>
      </c>
      <c r="I246" s="19" t="s">
        <v>8324</v>
      </c>
      <c r="J246" s="19" t="s">
        <v>8324</v>
      </c>
      <c r="K246" s="19" t="str">
        <f t="shared" si="19"/>
        <v>Normal Weight</v>
      </c>
      <c r="L246" s="19" t="str">
        <f t="shared" si="20"/>
        <v>Diabetes</v>
      </c>
      <c r="P246" s="19" t="s">
        <v>8355</v>
      </c>
      <c r="Q246" s="19">
        <v>0</v>
      </c>
      <c r="Y246" s="32" t="s">
        <v>927</v>
      </c>
      <c r="Z246" s="19" t="s">
        <v>8336</v>
      </c>
      <c r="AA246" t="s">
        <v>8324</v>
      </c>
      <c r="AB246" s="19" t="str">
        <f t="shared" si="21"/>
        <v>No</v>
      </c>
      <c r="AC246" s="19" t="str">
        <f t="shared" si="22"/>
        <v>Yes</v>
      </c>
      <c r="AG246" s="19" t="s">
        <v>903</v>
      </c>
      <c r="AH246" s="19">
        <v>34.8</v>
      </c>
      <c r="AI246" s="19" t="str">
        <f t="shared" si="23"/>
        <v>Obesity</v>
      </c>
      <c r="AP246" s="19" t="s">
        <v>903</v>
      </c>
      <c r="AQ246" s="19">
        <v>6.18</v>
      </c>
      <c r="AR246" s="19" t="str">
        <f t="shared" si="24"/>
        <v>Prediabetes</v>
      </c>
    </row>
    <row r="247" spans="1:44">
      <c r="A247" s="19" t="s">
        <v>953</v>
      </c>
      <c r="B247" s="19">
        <v>30.18</v>
      </c>
      <c r="C247" s="19">
        <v>8.31</v>
      </c>
      <c r="D247" s="19" t="s">
        <v>8324</v>
      </c>
      <c r="E247" s="19" t="s">
        <v>8336</v>
      </c>
      <c r="F247" s="19" t="s">
        <v>8336</v>
      </c>
      <c r="G247" s="19">
        <v>1</v>
      </c>
      <c r="H247" s="19">
        <v>1</v>
      </c>
      <c r="I247" s="19" t="s">
        <v>8324</v>
      </c>
      <c r="J247" s="19" t="s">
        <v>8324</v>
      </c>
      <c r="K247" s="19" t="str">
        <f t="shared" si="19"/>
        <v>Obesity</v>
      </c>
      <c r="L247" s="19" t="str">
        <f t="shared" si="20"/>
        <v>Diabetes</v>
      </c>
      <c r="P247" s="19">
        <v>1</v>
      </c>
      <c r="Q247" s="19">
        <v>1</v>
      </c>
      <c r="Y247" s="32" t="s">
        <v>929</v>
      </c>
      <c r="Z247" s="19" t="s">
        <v>8336</v>
      </c>
      <c r="AA247" t="s">
        <v>8324</v>
      </c>
      <c r="AB247" s="19" t="str">
        <f t="shared" si="21"/>
        <v>No</v>
      </c>
      <c r="AC247" s="19" t="str">
        <f t="shared" si="22"/>
        <v>Yes</v>
      </c>
      <c r="AG247" s="19" t="s">
        <v>907</v>
      </c>
      <c r="AH247" s="19">
        <v>31.68</v>
      </c>
      <c r="AI247" s="19" t="str">
        <f t="shared" si="23"/>
        <v>Obesity</v>
      </c>
      <c r="AP247" s="19" t="s">
        <v>907</v>
      </c>
      <c r="AQ247" s="19">
        <v>4.4</v>
      </c>
      <c r="AR247" s="19" t="str">
        <f t="shared" si="24"/>
        <v>Normal</v>
      </c>
    </row>
    <row r="248" spans="1:44">
      <c r="A248" s="19" t="s">
        <v>957</v>
      </c>
      <c r="B248" s="19">
        <v>29.94</v>
      </c>
      <c r="C248" s="19">
        <v>7.59</v>
      </c>
      <c r="D248" s="19" t="s">
        <v>8336</v>
      </c>
      <c r="E248" s="19" t="s">
        <v>8336</v>
      </c>
      <c r="F248" s="19" t="s">
        <v>8336</v>
      </c>
      <c r="G248" s="19" t="s">
        <v>8355</v>
      </c>
      <c r="H248" s="19">
        <v>0</v>
      </c>
      <c r="I248" s="19" t="s">
        <v>8324</v>
      </c>
      <c r="J248" s="19" t="s">
        <v>8324</v>
      </c>
      <c r="K248" s="19" t="str">
        <f t="shared" si="19"/>
        <v>Obesity</v>
      </c>
      <c r="L248" s="19" t="str">
        <f t="shared" si="20"/>
        <v>Diabetes</v>
      </c>
      <c r="P248" s="19" t="s">
        <v>8355</v>
      </c>
      <c r="Q248" s="19">
        <v>0</v>
      </c>
      <c r="Y248" s="32" t="s">
        <v>933</v>
      </c>
      <c r="Z248" s="19" t="s">
        <v>8324</v>
      </c>
      <c r="AA248" t="s">
        <v>8324</v>
      </c>
      <c r="AB248" s="19" t="str">
        <f t="shared" si="21"/>
        <v>Yes</v>
      </c>
      <c r="AC248" s="19" t="str">
        <f t="shared" si="22"/>
        <v>Yes</v>
      </c>
      <c r="AG248" s="19" t="s">
        <v>911</v>
      </c>
      <c r="AH248" s="19">
        <v>33.535</v>
      </c>
      <c r="AI248" s="19" t="str">
        <f t="shared" si="23"/>
        <v>Obesity</v>
      </c>
      <c r="AP248" s="19" t="s">
        <v>911</v>
      </c>
      <c r="AQ248" s="19">
        <v>6.23</v>
      </c>
      <c r="AR248" s="19" t="str">
        <f t="shared" si="24"/>
        <v>Prediabetes</v>
      </c>
    </row>
    <row r="249" spans="1:44">
      <c r="A249" s="19" t="s">
        <v>961</v>
      </c>
      <c r="B249" s="19">
        <v>31.4</v>
      </c>
      <c r="C249" s="19">
        <v>5.49</v>
      </c>
      <c r="D249" s="19" t="s">
        <v>8336</v>
      </c>
      <c r="E249" s="19" t="s">
        <v>8336</v>
      </c>
      <c r="F249" s="19" t="s">
        <v>8336</v>
      </c>
      <c r="G249" s="19" t="s">
        <v>8355</v>
      </c>
      <c r="H249" s="19">
        <v>0</v>
      </c>
      <c r="I249" s="19" t="s">
        <v>8324</v>
      </c>
      <c r="J249" s="19" t="s">
        <v>8324</v>
      </c>
      <c r="K249" s="19" t="str">
        <f t="shared" si="19"/>
        <v>Obesity</v>
      </c>
      <c r="L249" s="19" t="str">
        <f t="shared" si="20"/>
        <v>Normal</v>
      </c>
      <c r="P249" s="19">
        <v>1</v>
      </c>
      <c r="Q249" s="19">
        <v>1</v>
      </c>
      <c r="Y249" s="32" t="s">
        <v>937</v>
      </c>
      <c r="Z249" s="19" t="s">
        <v>8324</v>
      </c>
      <c r="AA249" t="s">
        <v>8324</v>
      </c>
      <c r="AB249" s="19" t="str">
        <f t="shared" si="21"/>
        <v>Yes</v>
      </c>
      <c r="AC249" s="19" t="str">
        <f t="shared" si="22"/>
        <v>Yes</v>
      </c>
      <c r="AG249" s="19" t="s">
        <v>915</v>
      </c>
      <c r="AH249" s="19">
        <v>31.92</v>
      </c>
      <c r="AI249" s="19" t="str">
        <f t="shared" si="23"/>
        <v>Obesity</v>
      </c>
      <c r="AP249" s="19" t="s">
        <v>915</v>
      </c>
      <c r="AQ249" s="19">
        <v>5.33</v>
      </c>
      <c r="AR249" s="19" t="str">
        <f t="shared" si="24"/>
        <v>Normal</v>
      </c>
    </row>
    <row r="250" spans="1:44">
      <c r="A250" s="19" t="s">
        <v>965</v>
      </c>
      <c r="B250" s="19">
        <v>53.06</v>
      </c>
      <c r="C250" s="19">
        <v>11.68</v>
      </c>
      <c r="D250" s="19" t="s">
        <v>8336</v>
      </c>
      <c r="E250" s="19" t="s">
        <v>8336</v>
      </c>
      <c r="F250" s="19" t="s">
        <v>8336</v>
      </c>
      <c r="G250" s="19" t="s">
        <v>8355</v>
      </c>
      <c r="H250" s="19">
        <v>0</v>
      </c>
      <c r="I250" s="19" t="s">
        <v>8324</v>
      </c>
      <c r="J250" s="19" t="s">
        <v>8324</v>
      </c>
      <c r="K250" s="19" t="str">
        <f t="shared" si="19"/>
        <v>Obesity</v>
      </c>
      <c r="L250" s="19" t="str">
        <f t="shared" si="20"/>
        <v>Diabetes</v>
      </c>
      <c r="P250" s="19" t="s">
        <v>8355</v>
      </c>
      <c r="Q250" s="19">
        <v>0</v>
      </c>
      <c r="Y250" s="32" t="s">
        <v>941</v>
      </c>
      <c r="Z250" s="19" t="s">
        <v>8324</v>
      </c>
      <c r="AA250" t="s">
        <v>8324</v>
      </c>
      <c r="AB250" s="19" t="str">
        <f t="shared" si="21"/>
        <v>Yes</v>
      </c>
      <c r="AC250" s="19" t="str">
        <f t="shared" si="22"/>
        <v>Yes</v>
      </c>
      <c r="AG250" s="19" t="s">
        <v>919</v>
      </c>
      <c r="AH250" s="19">
        <v>32.7</v>
      </c>
      <c r="AI250" s="19" t="str">
        <f t="shared" si="23"/>
        <v>Obesity</v>
      </c>
      <c r="AP250" s="19" t="s">
        <v>919</v>
      </c>
      <c r="AQ250" s="19">
        <v>4.09</v>
      </c>
      <c r="AR250" s="19" t="str">
        <f t="shared" si="24"/>
        <v>Normal</v>
      </c>
    </row>
    <row r="251" spans="1:44">
      <c r="A251" s="19" t="s">
        <v>969</v>
      </c>
      <c r="B251" s="19">
        <v>30.25</v>
      </c>
      <c r="C251" s="19">
        <v>4.19</v>
      </c>
      <c r="D251" s="19" t="s">
        <v>8336</v>
      </c>
      <c r="E251" s="19" t="s">
        <v>8336</v>
      </c>
      <c r="F251" s="19" t="s">
        <v>8336</v>
      </c>
      <c r="G251" s="19">
        <v>2</v>
      </c>
      <c r="H251" s="19">
        <v>2</v>
      </c>
      <c r="I251" s="19" t="s">
        <v>8324</v>
      </c>
      <c r="J251" s="19" t="s">
        <v>8324</v>
      </c>
      <c r="K251" s="19" t="str">
        <f t="shared" si="19"/>
        <v>Obesity</v>
      </c>
      <c r="L251" s="19" t="str">
        <f t="shared" si="20"/>
        <v>Normal</v>
      </c>
      <c r="P251" s="19">
        <v>1</v>
      </c>
      <c r="Q251" s="19">
        <v>1</v>
      </c>
      <c r="Y251" s="32" t="s">
        <v>945</v>
      </c>
      <c r="Z251" s="19" t="s">
        <v>8336</v>
      </c>
      <c r="AA251" t="s">
        <v>8324</v>
      </c>
      <c r="AB251" s="19" t="str">
        <f t="shared" si="21"/>
        <v>No</v>
      </c>
      <c r="AC251" s="19" t="str">
        <f t="shared" si="22"/>
        <v>Yes</v>
      </c>
      <c r="AG251" s="19" t="s">
        <v>923</v>
      </c>
      <c r="AH251" s="19">
        <v>41.25</v>
      </c>
      <c r="AI251" s="19" t="str">
        <f t="shared" si="23"/>
        <v>Obesity</v>
      </c>
      <c r="AP251" s="19" t="s">
        <v>923</v>
      </c>
      <c r="AQ251" s="19">
        <v>5.19</v>
      </c>
      <c r="AR251" s="19" t="str">
        <f t="shared" si="24"/>
        <v>Normal</v>
      </c>
    </row>
    <row r="252" spans="1:44">
      <c r="A252" s="19" t="s">
        <v>973</v>
      </c>
      <c r="B252" s="19">
        <v>46.68</v>
      </c>
      <c r="C252" s="19">
        <v>4.01</v>
      </c>
      <c r="D252" s="19" t="s">
        <v>8336</v>
      </c>
      <c r="E252" s="19" t="s">
        <v>8336</v>
      </c>
      <c r="F252" s="19" t="s">
        <v>8336</v>
      </c>
      <c r="G252" s="19" t="s">
        <v>8355</v>
      </c>
      <c r="H252" s="19">
        <v>0</v>
      </c>
      <c r="I252" s="19" t="s">
        <v>8324</v>
      </c>
      <c r="J252" s="19" t="s">
        <v>8324</v>
      </c>
      <c r="K252" s="19" t="str">
        <f t="shared" si="19"/>
        <v>Obesity</v>
      </c>
      <c r="L252" s="19" t="str">
        <f t="shared" si="20"/>
        <v>Normal</v>
      </c>
      <c r="P252" s="19">
        <v>1</v>
      </c>
      <c r="Q252" s="19">
        <v>1</v>
      </c>
      <c r="Y252" s="32" t="s">
        <v>949</v>
      </c>
      <c r="Z252" s="19" t="s">
        <v>8336</v>
      </c>
      <c r="AA252" t="s">
        <v>8324</v>
      </c>
      <c r="AB252" s="19" t="str">
        <f t="shared" si="21"/>
        <v>No</v>
      </c>
      <c r="AC252" s="19" t="str">
        <f t="shared" si="22"/>
        <v>Yes</v>
      </c>
      <c r="AG252" s="19" t="s">
        <v>927</v>
      </c>
      <c r="AH252" s="19">
        <v>33.11</v>
      </c>
      <c r="AI252" s="19" t="str">
        <f t="shared" si="23"/>
        <v>Obesity</v>
      </c>
      <c r="AP252" s="19" t="s">
        <v>927</v>
      </c>
      <c r="AQ252" s="19">
        <v>4.12</v>
      </c>
      <c r="AR252" s="19" t="str">
        <f t="shared" si="24"/>
        <v>Normal</v>
      </c>
    </row>
    <row r="253" spans="1:44">
      <c r="A253" s="19" t="s">
        <v>977</v>
      </c>
      <c r="B253" s="19">
        <v>30.4</v>
      </c>
      <c r="C253" s="19">
        <v>5.91</v>
      </c>
      <c r="D253" s="19" t="s">
        <v>8336</v>
      </c>
      <c r="E253" s="19" t="s">
        <v>8324</v>
      </c>
      <c r="F253" s="19" t="s">
        <v>8336</v>
      </c>
      <c r="G253" s="19">
        <v>2</v>
      </c>
      <c r="H253" s="19">
        <v>2</v>
      </c>
      <c r="I253" s="19" t="s">
        <v>8324</v>
      </c>
      <c r="J253" s="19" t="s">
        <v>8324</v>
      </c>
      <c r="K253" s="19" t="str">
        <f t="shared" si="19"/>
        <v>Obesity</v>
      </c>
      <c r="L253" s="19" t="str">
        <f t="shared" si="20"/>
        <v>Prediabetes</v>
      </c>
      <c r="P253" s="19">
        <v>1</v>
      </c>
      <c r="Q253" s="19">
        <v>1</v>
      </c>
      <c r="Y253" s="32" t="s">
        <v>953</v>
      </c>
      <c r="Z253" s="19" t="s">
        <v>8324</v>
      </c>
      <c r="AA253" t="s">
        <v>8324</v>
      </c>
      <c r="AB253" s="19" t="str">
        <f t="shared" si="21"/>
        <v>Yes</v>
      </c>
      <c r="AC253" s="19" t="str">
        <f t="shared" si="22"/>
        <v>Yes</v>
      </c>
      <c r="AG253" s="19" t="s">
        <v>929</v>
      </c>
      <c r="AH253" s="19">
        <v>36.16</v>
      </c>
      <c r="AI253" s="19" t="str">
        <f t="shared" si="23"/>
        <v>Obesity</v>
      </c>
      <c r="AP253" s="19" t="s">
        <v>929</v>
      </c>
      <c r="AQ253" s="19">
        <v>5.1</v>
      </c>
      <c r="AR253" s="19" t="str">
        <f t="shared" si="24"/>
        <v>Normal</v>
      </c>
    </row>
    <row r="254" spans="1:44">
      <c r="A254" s="19" t="s">
        <v>981</v>
      </c>
      <c r="B254" s="19">
        <v>30.2</v>
      </c>
      <c r="C254" s="19">
        <v>4.47</v>
      </c>
      <c r="D254" s="19" t="s">
        <v>8324</v>
      </c>
      <c r="E254" s="19" t="s">
        <v>8336</v>
      </c>
      <c r="F254" s="19" t="s">
        <v>8375</v>
      </c>
      <c r="G254" s="19">
        <v>1</v>
      </c>
      <c r="H254" s="19">
        <v>1</v>
      </c>
      <c r="I254" s="19" t="s">
        <v>8324</v>
      </c>
      <c r="J254" s="19" t="s">
        <v>8324</v>
      </c>
      <c r="K254" s="19" t="str">
        <f t="shared" si="19"/>
        <v>Obesity</v>
      </c>
      <c r="L254" s="19" t="str">
        <f t="shared" si="20"/>
        <v>Normal</v>
      </c>
      <c r="P254" s="19">
        <v>1</v>
      </c>
      <c r="Q254" s="19">
        <v>1</v>
      </c>
      <c r="Y254" s="32" t="s">
        <v>957</v>
      </c>
      <c r="Z254" s="19" t="s">
        <v>8336</v>
      </c>
      <c r="AA254" t="s">
        <v>8324</v>
      </c>
      <c r="AB254" s="19" t="str">
        <f t="shared" si="21"/>
        <v>No</v>
      </c>
      <c r="AC254" s="19" t="str">
        <f t="shared" si="22"/>
        <v>Yes</v>
      </c>
      <c r="AG254" s="19" t="s">
        <v>933</v>
      </c>
      <c r="AH254" s="19">
        <v>33.72</v>
      </c>
      <c r="AI254" s="19" t="str">
        <f t="shared" si="23"/>
        <v>Obesity</v>
      </c>
      <c r="AP254" s="19" t="s">
        <v>933</v>
      </c>
      <c r="AQ254" s="19">
        <v>6.21</v>
      </c>
      <c r="AR254" s="19" t="str">
        <f t="shared" si="24"/>
        <v>Prediabetes</v>
      </c>
    </row>
    <row r="255" spans="1:44">
      <c r="A255" s="19" t="s">
        <v>985</v>
      </c>
      <c r="B255" s="19">
        <v>51.18</v>
      </c>
      <c r="C255" s="19">
        <v>4.56</v>
      </c>
      <c r="D255" s="19" t="s">
        <v>8324</v>
      </c>
      <c r="E255" s="19" t="s">
        <v>8324</v>
      </c>
      <c r="F255" s="19" t="s">
        <v>8336</v>
      </c>
      <c r="G255" s="19">
        <v>2</v>
      </c>
      <c r="H255" s="19">
        <v>2</v>
      </c>
      <c r="I255" s="19" t="s">
        <v>8324</v>
      </c>
      <c r="J255" s="19" t="s">
        <v>8324</v>
      </c>
      <c r="K255" s="19" t="str">
        <f t="shared" si="19"/>
        <v>Obesity</v>
      </c>
      <c r="L255" s="19" t="str">
        <f t="shared" si="20"/>
        <v>Normal</v>
      </c>
      <c r="P255" s="19">
        <v>1</v>
      </c>
      <c r="Q255" s="19">
        <v>1</v>
      </c>
      <c r="Y255" s="32" t="s">
        <v>961</v>
      </c>
      <c r="Z255" s="19" t="s">
        <v>8336</v>
      </c>
      <c r="AA255" t="s">
        <v>8324</v>
      </c>
      <c r="AB255" s="19" t="str">
        <f t="shared" si="21"/>
        <v>No</v>
      </c>
      <c r="AC255" s="19" t="str">
        <f t="shared" si="22"/>
        <v>Yes</v>
      </c>
      <c r="AG255" s="19" t="s">
        <v>937</v>
      </c>
      <c r="AH255" s="19">
        <v>37.74</v>
      </c>
      <c r="AI255" s="19" t="str">
        <f t="shared" si="23"/>
        <v>Obesity</v>
      </c>
      <c r="AP255" s="19" t="s">
        <v>937</v>
      </c>
      <c r="AQ255" s="19">
        <v>9.53</v>
      </c>
      <c r="AR255" s="19" t="str">
        <f t="shared" si="24"/>
        <v>Diabetes</v>
      </c>
    </row>
    <row r="256" spans="1:44">
      <c r="A256" s="19" t="s">
        <v>989</v>
      </c>
      <c r="B256" s="19">
        <v>22.18</v>
      </c>
      <c r="C256" s="19">
        <v>9.9</v>
      </c>
      <c r="D256" s="19" t="s">
        <v>8336</v>
      </c>
      <c r="E256" s="19" t="s">
        <v>8336</v>
      </c>
      <c r="F256" s="19" t="s">
        <v>8336</v>
      </c>
      <c r="G256" s="19" t="s">
        <v>8355</v>
      </c>
      <c r="H256" s="19">
        <v>0</v>
      </c>
      <c r="I256" s="19" t="s">
        <v>8324</v>
      </c>
      <c r="J256" s="19" t="s">
        <v>8324</v>
      </c>
      <c r="K256" s="19" t="str">
        <f t="shared" si="19"/>
        <v>Normal Weight</v>
      </c>
      <c r="L256" s="19" t="str">
        <f t="shared" si="20"/>
        <v>Diabetes</v>
      </c>
      <c r="P256" s="19">
        <v>1</v>
      </c>
      <c r="Q256" s="19">
        <v>1</v>
      </c>
      <c r="Y256" s="32" t="s">
        <v>965</v>
      </c>
      <c r="Z256" s="19" t="s">
        <v>8336</v>
      </c>
      <c r="AA256" t="s">
        <v>8324</v>
      </c>
      <c r="AB256" s="19" t="str">
        <f t="shared" si="21"/>
        <v>No</v>
      </c>
      <c r="AC256" s="19" t="str">
        <f t="shared" si="22"/>
        <v>Yes</v>
      </c>
      <c r="AG256" s="19" t="s">
        <v>941</v>
      </c>
      <c r="AH256" s="19">
        <v>48.75</v>
      </c>
      <c r="AI256" s="19" t="str">
        <f t="shared" si="23"/>
        <v>Obesity</v>
      </c>
      <c r="AP256" s="19" t="s">
        <v>941</v>
      </c>
      <c r="AQ256" s="19">
        <v>4.64</v>
      </c>
      <c r="AR256" s="19" t="str">
        <f t="shared" si="24"/>
        <v>Normal</v>
      </c>
    </row>
    <row r="257" spans="1:44">
      <c r="A257" s="19" t="s">
        <v>993</v>
      </c>
      <c r="B257" s="19">
        <v>31.92</v>
      </c>
      <c r="C257" s="19">
        <v>5.11</v>
      </c>
      <c r="D257" s="19" t="s">
        <v>8336</v>
      </c>
      <c r="E257" s="19" t="s">
        <v>8336</v>
      </c>
      <c r="F257" s="19" t="s">
        <v>8375</v>
      </c>
      <c r="G257" s="19">
        <v>1</v>
      </c>
      <c r="H257" s="19">
        <v>1</v>
      </c>
      <c r="I257" s="19" t="s">
        <v>8324</v>
      </c>
      <c r="J257" s="19" t="s">
        <v>8324</v>
      </c>
      <c r="K257" s="19" t="str">
        <f t="shared" si="19"/>
        <v>Obesity</v>
      </c>
      <c r="L257" s="19" t="str">
        <f t="shared" si="20"/>
        <v>Normal</v>
      </c>
      <c r="P257" s="19" t="s">
        <v>8355</v>
      </c>
      <c r="Q257" s="19">
        <v>0</v>
      </c>
      <c r="Y257" s="32" t="s">
        <v>969</v>
      </c>
      <c r="Z257" s="19" t="s">
        <v>8336</v>
      </c>
      <c r="AA257" t="s">
        <v>8324</v>
      </c>
      <c r="AB257" s="19" t="str">
        <f t="shared" si="21"/>
        <v>No</v>
      </c>
      <c r="AC257" s="19" t="str">
        <f t="shared" si="22"/>
        <v>Yes</v>
      </c>
      <c r="AG257" s="19" t="s">
        <v>945</v>
      </c>
      <c r="AH257" s="19">
        <v>31.065</v>
      </c>
      <c r="AI257" s="19" t="str">
        <f t="shared" si="23"/>
        <v>Obesity</v>
      </c>
      <c r="AP257" s="19" t="s">
        <v>945</v>
      </c>
      <c r="AQ257" s="19">
        <v>5.05</v>
      </c>
      <c r="AR257" s="19" t="str">
        <f t="shared" si="24"/>
        <v>Normal</v>
      </c>
    </row>
    <row r="258" spans="1:44">
      <c r="A258" s="19" t="s">
        <v>996</v>
      </c>
      <c r="B258" s="19">
        <v>31.73</v>
      </c>
      <c r="C258" s="19">
        <v>5.73</v>
      </c>
      <c r="D258" s="19" t="s">
        <v>8336</v>
      </c>
      <c r="E258" s="19" t="s">
        <v>8324</v>
      </c>
      <c r="F258" s="19" t="s">
        <v>8336</v>
      </c>
      <c r="G258" s="19">
        <v>1</v>
      </c>
      <c r="H258" s="19">
        <v>1</v>
      </c>
      <c r="I258" s="19" t="s">
        <v>8324</v>
      </c>
      <c r="J258" s="19" t="s">
        <v>8324</v>
      </c>
      <c r="K258" s="19" t="str">
        <f t="shared" si="19"/>
        <v>Obesity</v>
      </c>
      <c r="L258" s="19" t="str">
        <f t="shared" si="20"/>
        <v>Prediabetes</v>
      </c>
      <c r="P258" s="19">
        <v>1</v>
      </c>
      <c r="Q258" s="19">
        <v>1</v>
      </c>
      <c r="Y258" s="32" t="s">
        <v>973</v>
      </c>
      <c r="Z258" s="19" t="s">
        <v>8336</v>
      </c>
      <c r="AA258" t="s">
        <v>8324</v>
      </c>
      <c r="AB258" s="19" t="str">
        <f t="shared" si="21"/>
        <v>No</v>
      </c>
      <c r="AC258" s="19" t="str">
        <f t="shared" si="22"/>
        <v>Yes</v>
      </c>
      <c r="AG258" s="19" t="s">
        <v>949</v>
      </c>
      <c r="AH258" s="19">
        <v>23.55</v>
      </c>
      <c r="AI258" s="19" t="str">
        <f t="shared" si="23"/>
        <v>Normal Weight</v>
      </c>
      <c r="AP258" s="19" t="s">
        <v>949</v>
      </c>
      <c r="AQ258" s="19">
        <v>10.38</v>
      </c>
      <c r="AR258" s="19" t="str">
        <f t="shared" si="24"/>
        <v>Diabetes</v>
      </c>
    </row>
    <row r="259" spans="1:44">
      <c r="A259" s="19" t="s">
        <v>1000</v>
      </c>
      <c r="B259" s="19">
        <v>45.52</v>
      </c>
      <c r="C259" s="19">
        <v>6.04</v>
      </c>
      <c r="D259" s="19" t="s">
        <v>8336</v>
      </c>
      <c r="E259" s="19" t="s">
        <v>8336</v>
      </c>
      <c r="F259" s="19" t="s">
        <v>8375</v>
      </c>
      <c r="G259" s="19">
        <v>1</v>
      </c>
      <c r="H259" s="19">
        <v>1</v>
      </c>
      <c r="I259" s="19" t="s">
        <v>8324</v>
      </c>
      <c r="J259" s="19" t="s">
        <v>8324</v>
      </c>
      <c r="K259" s="19" t="str">
        <f t="shared" ref="K259:K322" si="25">IF(B259&lt;18.5,"Under Weight",IF(B259&lt;=24.9,"Normal Weight",IF(B259&lt;=29.9,"Over Weight","Obesity")))</f>
        <v>Obesity</v>
      </c>
      <c r="L259" s="19" t="str">
        <f t="shared" ref="L259:L322" si="26">IF(C259&lt;5.7,"Normal",IF(C259&lt;=6.4,"Prediabetes","Diabetes"))</f>
        <v>Prediabetes</v>
      </c>
      <c r="P259" s="19" t="s">
        <v>8355</v>
      </c>
      <c r="Q259" s="19">
        <v>0</v>
      </c>
      <c r="Y259" s="32" t="s">
        <v>977</v>
      </c>
      <c r="Z259" s="19" t="s">
        <v>8336</v>
      </c>
      <c r="AA259" t="s">
        <v>8324</v>
      </c>
      <c r="AB259" s="19" t="str">
        <f t="shared" si="21"/>
        <v>No</v>
      </c>
      <c r="AC259" s="19" t="str">
        <f t="shared" si="22"/>
        <v>Yes</v>
      </c>
      <c r="AG259" s="19" t="s">
        <v>953</v>
      </c>
      <c r="AH259" s="19">
        <v>30.18</v>
      </c>
      <c r="AI259" s="19" t="str">
        <f t="shared" si="23"/>
        <v>Obesity</v>
      </c>
      <c r="AP259" s="19" t="s">
        <v>953</v>
      </c>
      <c r="AQ259" s="19">
        <v>8.31</v>
      </c>
      <c r="AR259" s="19" t="str">
        <f t="shared" si="24"/>
        <v>Diabetes</v>
      </c>
    </row>
    <row r="260" spans="1:44">
      <c r="A260" s="19" t="s">
        <v>1003</v>
      </c>
      <c r="B260" s="19">
        <v>52.81</v>
      </c>
      <c r="C260" s="19">
        <v>5.19</v>
      </c>
      <c r="D260" s="19" t="s">
        <v>8336</v>
      </c>
      <c r="E260" s="19" t="s">
        <v>8336</v>
      </c>
      <c r="F260" s="19" t="s">
        <v>8375</v>
      </c>
      <c r="G260" s="19">
        <v>1</v>
      </c>
      <c r="H260" s="19">
        <v>1</v>
      </c>
      <c r="I260" s="19" t="s">
        <v>8324</v>
      </c>
      <c r="J260" s="19" t="s">
        <v>8324</v>
      </c>
      <c r="K260" s="19" t="str">
        <f t="shared" si="25"/>
        <v>Obesity</v>
      </c>
      <c r="L260" s="19" t="str">
        <f t="shared" si="26"/>
        <v>Normal</v>
      </c>
      <c r="P260" s="19" t="s">
        <v>8355</v>
      </c>
      <c r="Q260" s="19">
        <v>0</v>
      </c>
      <c r="Y260" s="32" t="s">
        <v>981</v>
      </c>
      <c r="Z260" s="19" t="s">
        <v>8324</v>
      </c>
      <c r="AA260" t="s">
        <v>8324</v>
      </c>
      <c r="AB260" s="19" t="str">
        <f t="shared" si="21"/>
        <v>Yes</v>
      </c>
      <c r="AC260" s="19" t="str">
        <f t="shared" si="22"/>
        <v>Yes</v>
      </c>
      <c r="AG260" s="19" t="s">
        <v>957</v>
      </c>
      <c r="AH260" s="19">
        <v>29.94</v>
      </c>
      <c r="AI260" s="19" t="str">
        <f t="shared" si="23"/>
        <v>Obesity</v>
      </c>
      <c r="AP260" s="19" t="s">
        <v>957</v>
      </c>
      <c r="AQ260" s="19">
        <v>7.59</v>
      </c>
      <c r="AR260" s="19" t="str">
        <f t="shared" si="24"/>
        <v>Diabetes</v>
      </c>
    </row>
    <row r="261" spans="1:44">
      <c r="A261" s="19" t="s">
        <v>1007</v>
      </c>
      <c r="B261" s="19">
        <v>33.58</v>
      </c>
      <c r="C261" s="19">
        <v>5.56</v>
      </c>
      <c r="D261" s="19" t="s">
        <v>8336</v>
      </c>
      <c r="E261" s="19" t="s">
        <v>8336</v>
      </c>
      <c r="F261" s="19" t="s">
        <v>8336</v>
      </c>
      <c r="G261" s="19">
        <v>1</v>
      </c>
      <c r="H261" s="19">
        <v>1</v>
      </c>
      <c r="I261" s="19" t="s">
        <v>8324</v>
      </c>
      <c r="J261" s="19" t="s">
        <v>8324</v>
      </c>
      <c r="K261" s="19" t="str">
        <f t="shared" si="25"/>
        <v>Obesity</v>
      </c>
      <c r="L261" s="19" t="str">
        <f t="shared" si="26"/>
        <v>Normal</v>
      </c>
      <c r="P261" s="19" t="s">
        <v>8355</v>
      </c>
      <c r="Q261" s="19">
        <v>0</v>
      </c>
      <c r="Y261" s="32" t="s">
        <v>985</v>
      </c>
      <c r="Z261" s="19" t="s">
        <v>8324</v>
      </c>
      <c r="AA261" t="s">
        <v>8324</v>
      </c>
      <c r="AB261" s="19" t="str">
        <f t="shared" si="21"/>
        <v>Yes</v>
      </c>
      <c r="AC261" s="19" t="str">
        <f t="shared" si="22"/>
        <v>Yes</v>
      </c>
      <c r="AG261" s="19" t="s">
        <v>961</v>
      </c>
      <c r="AH261" s="19">
        <v>31.4</v>
      </c>
      <c r="AI261" s="19" t="str">
        <f t="shared" si="23"/>
        <v>Obesity</v>
      </c>
      <c r="AP261" s="19" t="s">
        <v>961</v>
      </c>
      <c r="AQ261" s="19">
        <v>5.49</v>
      </c>
      <c r="AR261" s="19" t="str">
        <f t="shared" si="24"/>
        <v>Normal</v>
      </c>
    </row>
    <row r="262" spans="1:44">
      <c r="A262" s="19" t="s">
        <v>1011</v>
      </c>
      <c r="B262" s="19">
        <v>30.685</v>
      </c>
      <c r="C262" s="19">
        <v>8.23</v>
      </c>
      <c r="D262" s="19" t="s">
        <v>8336</v>
      </c>
      <c r="E262" s="19" t="s">
        <v>8336</v>
      </c>
      <c r="F262" s="19" t="s">
        <v>8336</v>
      </c>
      <c r="G262" s="19" t="s">
        <v>8355</v>
      </c>
      <c r="H262" s="19">
        <v>0</v>
      </c>
      <c r="I262" s="19" t="s">
        <v>8324</v>
      </c>
      <c r="J262" s="19" t="s">
        <v>8324</v>
      </c>
      <c r="K262" s="19" t="str">
        <f t="shared" si="25"/>
        <v>Obesity</v>
      </c>
      <c r="L262" s="19" t="str">
        <f t="shared" si="26"/>
        <v>Diabetes</v>
      </c>
      <c r="P262" s="19">
        <v>2</v>
      </c>
      <c r="Q262" s="19">
        <v>2</v>
      </c>
      <c r="Y262" s="32" t="s">
        <v>989</v>
      </c>
      <c r="Z262" s="19" t="s">
        <v>8336</v>
      </c>
      <c r="AA262" t="s">
        <v>8324</v>
      </c>
      <c r="AB262" s="19" t="str">
        <f t="shared" si="21"/>
        <v>No</v>
      </c>
      <c r="AC262" s="19" t="str">
        <f t="shared" si="22"/>
        <v>Yes</v>
      </c>
      <c r="AG262" s="19" t="s">
        <v>965</v>
      </c>
      <c r="AH262" s="19">
        <v>53.06</v>
      </c>
      <c r="AI262" s="19" t="str">
        <f t="shared" si="23"/>
        <v>Obesity</v>
      </c>
      <c r="AP262" s="19" t="s">
        <v>965</v>
      </c>
      <c r="AQ262" s="19">
        <v>11.68</v>
      </c>
      <c r="AR262" s="19" t="str">
        <f t="shared" si="24"/>
        <v>Diabetes</v>
      </c>
    </row>
    <row r="263" spans="1:44">
      <c r="A263" s="19" t="s">
        <v>1015</v>
      </c>
      <c r="B263" s="19">
        <v>37.525</v>
      </c>
      <c r="C263" s="19">
        <v>9.03</v>
      </c>
      <c r="D263" s="19" t="s">
        <v>8324</v>
      </c>
      <c r="E263" s="19" t="s">
        <v>8336</v>
      </c>
      <c r="F263" s="19" t="s">
        <v>8336</v>
      </c>
      <c r="G263" s="19">
        <v>2</v>
      </c>
      <c r="H263" s="19">
        <v>2</v>
      </c>
      <c r="I263" s="19" t="s">
        <v>8336</v>
      </c>
      <c r="J263" s="19" t="s">
        <v>8336</v>
      </c>
      <c r="K263" s="19" t="str">
        <f t="shared" si="25"/>
        <v>Obesity</v>
      </c>
      <c r="L263" s="19" t="str">
        <f t="shared" si="26"/>
        <v>Diabetes</v>
      </c>
      <c r="P263" s="19" t="s">
        <v>8355</v>
      </c>
      <c r="Q263" s="19">
        <v>0</v>
      </c>
      <c r="Y263" s="32" t="s">
        <v>993</v>
      </c>
      <c r="Z263" s="19" t="s">
        <v>8336</v>
      </c>
      <c r="AA263" t="s">
        <v>8324</v>
      </c>
      <c r="AB263" s="19" t="str">
        <f t="shared" si="21"/>
        <v>No</v>
      </c>
      <c r="AC263" s="19" t="str">
        <f t="shared" si="22"/>
        <v>Yes</v>
      </c>
      <c r="AG263" s="19" t="s">
        <v>969</v>
      </c>
      <c r="AH263" s="19">
        <v>30.25</v>
      </c>
      <c r="AI263" s="19" t="str">
        <f t="shared" si="23"/>
        <v>Obesity</v>
      </c>
      <c r="AP263" s="19" t="s">
        <v>969</v>
      </c>
      <c r="AQ263" s="19">
        <v>4.19</v>
      </c>
      <c r="AR263" s="19" t="str">
        <f t="shared" si="24"/>
        <v>Normal</v>
      </c>
    </row>
    <row r="264" spans="1:44">
      <c r="A264" s="19" t="s">
        <v>1019</v>
      </c>
      <c r="B264" s="19">
        <v>34.5</v>
      </c>
      <c r="C264" s="19">
        <v>4.07</v>
      </c>
      <c r="D264" s="19" t="s">
        <v>8324</v>
      </c>
      <c r="E264" s="19" t="s">
        <v>8336</v>
      </c>
      <c r="F264" s="19" t="s">
        <v>8336</v>
      </c>
      <c r="G264" s="19" t="s">
        <v>8355</v>
      </c>
      <c r="H264" s="19">
        <v>0</v>
      </c>
      <c r="I264" s="19" t="s">
        <v>8324</v>
      </c>
      <c r="J264" s="19" t="s">
        <v>8324</v>
      </c>
      <c r="K264" s="19" t="str">
        <f t="shared" si="25"/>
        <v>Obesity</v>
      </c>
      <c r="L264" s="19" t="str">
        <f t="shared" si="26"/>
        <v>Normal</v>
      </c>
      <c r="P264" s="19">
        <v>2</v>
      </c>
      <c r="Q264" s="19">
        <v>2</v>
      </c>
      <c r="Y264" s="32" t="s">
        <v>996</v>
      </c>
      <c r="Z264" s="19" t="s">
        <v>8336</v>
      </c>
      <c r="AA264" t="s">
        <v>8324</v>
      </c>
      <c r="AB264" s="19" t="str">
        <f t="shared" si="21"/>
        <v>No</v>
      </c>
      <c r="AC264" s="19" t="str">
        <f t="shared" si="22"/>
        <v>Yes</v>
      </c>
      <c r="AG264" s="19" t="s">
        <v>973</v>
      </c>
      <c r="AH264" s="19">
        <v>46.68</v>
      </c>
      <c r="AI264" s="19" t="str">
        <f t="shared" si="23"/>
        <v>Obesity</v>
      </c>
      <c r="AP264" s="19" t="s">
        <v>973</v>
      </c>
      <c r="AQ264" s="19">
        <v>4.01</v>
      </c>
      <c r="AR264" s="19" t="str">
        <f t="shared" si="24"/>
        <v>Normal</v>
      </c>
    </row>
    <row r="265" spans="1:44">
      <c r="A265" s="19" t="s">
        <v>1023</v>
      </c>
      <c r="B265" s="19">
        <v>28.16</v>
      </c>
      <c r="C265" s="19">
        <v>5.77</v>
      </c>
      <c r="D265" s="19" t="s">
        <v>8336</v>
      </c>
      <c r="E265" s="19" t="s">
        <v>8336</v>
      </c>
      <c r="F265" s="19" t="s">
        <v>8336</v>
      </c>
      <c r="G265" s="19">
        <v>2</v>
      </c>
      <c r="H265" s="19">
        <v>2</v>
      </c>
      <c r="I265" s="19" t="s">
        <v>8324</v>
      </c>
      <c r="J265" s="19" t="s">
        <v>8324</v>
      </c>
      <c r="K265" s="19" t="str">
        <f t="shared" si="25"/>
        <v>Over Weight</v>
      </c>
      <c r="L265" s="19" t="str">
        <f t="shared" si="26"/>
        <v>Prediabetes</v>
      </c>
      <c r="P265" s="19">
        <v>1</v>
      </c>
      <c r="Q265" s="19">
        <v>1</v>
      </c>
      <c r="Y265" s="32" t="s">
        <v>1000</v>
      </c>
      <c r="Z265" s="19" t="s">
        <v>8336</v>
      </c>
      <c r="AA265" t="s">
        <v>8324</v>
      </c>
      <c r="AB265" s="19" t="str">
        <f t="shared" ref="AB265:AB328" si="27">PROPER(Z265)</f>
        <v>No</v>
      </c>
      <c r="AC265" s="19" t="str">
        <f t="shared" ref="AC265:AC328" si="28">PROPER(AA265)</f>
        <v>Yes</v>
      </c>
      <c r="AG265" s="19" t="s">
        <v>977</v>
      </c>
      <c r="AH265" s="19">
        <v>30.4</v>
      </c>
      <c r="AI265" s="19" t="str">
        <f t="shared" si="23"/>
        <v>Obesity</v>
      </c>
      <c r="AP265" s="19" t="s">
        <v>977</v>
      </c>
      <c r="AQ265" s="19">
        <v>5.91</v>
      </c>
      <c r="AR265" s="19" t="str">
        <f t="shared" si="24"/>
        <v>Prediabetes</v>
      </c>
    </row>
    <row r="266" spans="1:44">
      <c r="A266" s="19" t="s">
        <v>1027</v>
      </c>
      <c r="B266" s="19">
        <v>30.02</v>
      </c>
      <c r="C266" s="19">
        <v>5.98</v>
      </c>
      <c r="D266" s="19" t="s">
        <v>8336</v>
      </c>
      <c r="E266" s="19" t="s">
        <v>8336</v>
      </c>
      <c r="F266" s="19" t="s">
        <v>8375</v>
      </c>
      <c r="G266" s="19">
        <v>1</v>
      </c>
      <c r="H266" s="19">
        <v>1</v>
      </c>
      <c r="I266" s="19" t="s">
        <v>8324</v>
      </c>
      <c r="J266" s="19" t="s">
        <v>8324</v>
      </c>
      <c r="K266" s="19" t="str">
        <f t="shared" si="25"/>
        <v>Obesity</v>
      </c>
      <c r="L266" s="19" t="str">
        <f t="shared" si="26"/>
        <v>Prediabetes</v>
      </c>
      <c r="P266" s="19">
        <v>2</v>
      </c>
      <c r="Q266" s="19">
        <v>2</v>
      </c>
      <c r="Y266" s="32" t="s">
        <v>1003</v>
      </c>
      <c r="Z266" s="19" t="s">
        <v>8336</v>
      </c>
      <c r="AA266" t="s">
        <v>8324</v>
      </c>
      <c r="AB266" s="19" t="str">
        <f t="shared" si="27"/>
        <v>No</v>
      </c>
      <c r="AC266" s="19" t="str">
        <f t="shared" si="28"/>
        <v>Yes</v>
      </c>
      <c r="AG266" s="19" t="s">
        <v>981</v>
      </c>
      <c r="AH266" s="19">
        <v>30.2</v>
      </c>
      <c r="AI266" s="19" t="str">
        <f t="shared" si="23"/>
        <v>Obesity</v>
      </c>
      <c r="AP266" s="19" t="s">
        <v>981</v>
      </c>
      <c r="AQ266" s="19">
        <v>4.47</v>
      </c>
      <c r="AR266" s="19" t="str">
        <f t="shared" si="24"/>
        <v>Normal</v>
      </c>
    </row>
    <row r="267" spans="1:44">
      <c r="A267" s="19" t="s">
        <v>1031</v>
      </c>
      <c r="B267" s="19">
        <v>37.82</v>
      </c>
      <c r="C267" s="19">
        <v>6.01</v>
      </c>
      <c r="D267" s="19" t="s">
        <v>8336</v>
      </c>
      <c r="E267" s="19" t="s">
        <v>8336</v>
      </c>
      <c r="F267" s="19" t="s">
        <v>8336</v>
      </c>
      <c r="G267" s="19" t="s">
        <v>8355</v>
      </c>
      <c r="H267" s="19">
        <v>0</v>
      </c>
      <c r="I267" s="19" t="s">
        <v>8324</v>
      </c>
      <c r="J267" s="19" t="s">
        <v>8324</v>
      </c>
      <c r="K267" s="19" t="str">
        <f t="shared" si="25"/>
        <v>Obesity</v>
      </c>
      <c r="L267" s="19" t="str">
        <f t="shared" si="26"/>
        <v>Prediabetes</v>
      </c>
      <c r="P267" s="19" t="s">
        <v>8355</v>
      </c>
      <c r="Q267" s="19">
        <v>0</v>
      </c>
      <c r="Y267" s="32" t="s">
        <v>1007</v>
      </c>
      <c r="Z267" s="19" t="s">
        <v>8336</v>
      </c>
      <c r="AA267" t="s">
        <v>8324</v>
      </c>
      <c r="AB267" s="19" t="str">
        <f t="shared" si="27"/>
        <v>No</v>
      </c>
      <c r="AC267" s="19" t="str">
        <f t="shared" si="28"/>
        <v>Yes</v>
      </c>
      <c r="AG267" s="19" t="s">
        <v>985</v>
      </c>
      <c r="AH267" s="19">
        <v>51.18</v>
      </c>
      <c r="AI267" s="19" t="str">
        <f t="shared" si="23"/>
        <v>Obesity</v>
      </c>
      <c r="AP267" s="19" t="s">
        <v>985</v>
      </c>
      <c r="AQ267" s="19">
        <v>4.56</v>
      </c>
      <c r="AR267" s="19" t="str">
        <f t="shared" si="24"/>
        <v>Normal</v>
      </c>
    </row>
    <row r="268" spans="1:44">
      <c r="A268" s="19" t="s">
        <v>1035</v>
      </c>
      <c r="B268" s="19">
        <v>33.14</v>
      </c>
      <c r="C268" s="19">
        <v>5.67</v>
      </c>
      <c r="D268" s="19" t="s">
        <v>8324</v>
      </c>
      <c r="E268" s="19" t="s">
        <v>8336</v>
      </c>
      <c r="F268" s="19" t="s">
        <v>8336</v>
      </c>
      <c r="G268" s="19" t="s">
        <v>8355</v>
      </c>
      <c r="H268" s="19">
        <v>0</v>
      </c>
      <c r="I268" s="19" t="s">
        <v>8324</v>
      </c>
      <c r="J268" s="19" t="s">
        <v>8324</v>
      </c>
      <c r="K268" s="19" t="str">
        <f t="shared" si="25"/>
        <v>Obesity</v>
      </c>
      <c r="L268" s="19" t="str">
        <f t="shared" si="26"/>
        <v>Normal</v>
      </c>
      <c r="P268" s="19">
        <v>1</v>
      </c>
      <c r="Q268" s="19">
        <v>1</v>
      </c>
      <c r="Y268" s="32" t="s">
        <v>1011</v>
      </c>
      <c r="Z268" s="19" t="s">
        <v>8336</v>
      </c>
      <c r="AA268" t="s">
        <v>8324</v>
      </c>
      <c r="AB268" s="19" t="str">
        <f t="shared" si="27"/>
        <v>No</v>
      </c>
      <c r="AC268" s="19" t="str">
        <f t="shared" si="28"/>
        <v>Yes</v>
      </c>
      <c r="AG268" s="19" t="s">
        <v>989</v>
      </c>
      <c r="AH268" s="19">
        <v>22.18</v>
      </c>
      <c r="AI268" s="19" t="str">
        <f t="shared" si="23"/>
        <v>Normal Weight</v>
      </c>
      <c r="AP268" s="19" t="s">
        <v>989</v>
      </c>
      <c r="AQ268" s="19">
        <v>9.9</v>
      </c>
      <c r="AR268" s="19" t="str">
        <f t="shared" si="24"/>
        <v>Diabetes</v>
      </c>
    </row>
    <row r="269" spans="1:44">
      <c r="A269" s="19" t="s">
        <v>1039</v>
      </c>
      <c r="B269" s="19">
        <v>25.14</v>
      </c>
      <c r="C269" s="19">
        <v>6.02</v>
      </c>
      <c r="D269" s="19" t="s">
        <v>8324</v>
      </c>
      <c r="E269" s="19" t="s">
        <v>8336</v>
      </c>
      <c r="F269" s="19" t="s">
        <v>8375</v>
      </c>
      <c r="G269" s="19">
        <v>1</v>
      </c>
      <c r="H269" s="19">
        <v>1</v>
      </c>
      <c r="I269" s="19" t="s">
        <v>8324</v>
      </c>
      <c r="J269" s="19" t="s">
        <v>8324</v>
      </c>
      <c r="K269" s="19" t="str">
        <f t="shared" si="25"/>
        <v>Over Weight</v>
      </c>
      <c r="L269" s="19" t="str">
        <f t="shared" si="26"/>
        <v>Prediabetes</v>
      </c>
      <c r="P269" s="19">
        <v>1</v>
      </c>
      <c r="Q269" s="19">
        <v>1</v>
      </c>
      <c r="Y269" s="32" t="s">
        <v>1015</v>
      </c>
      <c r="Z269" s="19" t="s">
        <v>8324</v>
      </c>
      <c r="AA269" t="s">
        <v>8336</v>
      </c>
      <c r="AB269" s="19" t="str">
        <f t="shared" si="27"/>
        <v>Yes</v>
      </c>
      <c r="AC269" s="19" t="str">
        <f t="shared" si="28"/>
        <v>No</v>
      </c>
      <c r="AG269" s="19" t="s">
        <v>993</v>
      </c>
      <c r="AH269" s="19">
        <v>31.92</v>
      </c>
      <c r="AI269" s="19" t="str">
        <f t="shared" si="23"/>
        <v>Obesity</v>
      </c>
      <c r="AP269" s="19" t="s">
        <v>993</v>
      </c>
      <c r="AQ269" s="19">
        <v>5.11</v>
      </c>
      <c r="AR269" s="19" t="str">
        <f t="shared" si="24"/>
        <v>Normal</v>
      </c>
    </row>
    <row r="270" spans="1:44">
      <c r="A270" s="19" t="s">
        <v>1043</v>
      </c>
      <c r="B270" s="19">
        <v>20.18</v>
      </c>
      <c r="C270" s="19">
        <v>11.19</v>
      </c>
      <c r="D270" s="19" t="s">
        <v>8336</v>
      </c>
      <c r="E270" s="19" t="s">
        <v>8336</v>
      </c>
      <c r="F270" s="19" t="s">
        <v>8336</v>
      </c>
      <c r="G270" s="19" t="s">
        <v>8355</v>
      </c>
      <c r="H270" s="19">
        <v>0</v>
      </c>
      <c r="I270" s="19" t="s">
        <v>8324</v>
      </c>
      <c r="J270" s="19" t="s">
        <v>8324</v>
      </c>
      <c r="K270" s="19" t="str">
        <f t="shared" si="25"/>
        <v>Normal Weight</v>
      </c>
      <c r="L270" s="19" t="str">
        <f t="shared" si="26"/>
        <v>Diabetes</v>
      </c>
      <c r="P270" s="19">
        <v>1</v>
      </c>
      <c r="Q270" s="19">
        <v>1</v>
      </c>
      <c r="Y270" s="32" t="s">
        <v>1019</v>
      </c>
      <c r="Z270" s="19" t="s">
        <v>8324</v>
      </c>
      <c r="AA270" t="s">
        <v>8324</v>
      </c>
      <c r="AB270" s="19" t="str">
        <f t="shared" si="27"/>
        <v>Yes</v>
      </c>
      <c r="AC270" s="19" t="str">
        <f t="shared" si="28"/>
        <v>Yes</v>
      </c>
      <c r="AG270" s="19" t="s">
        <v>996</v>
      </c>
      <c r="AH270" s="19">
        <v>31.73</v>
      </c>
      <c r="AI270" s="19" t="str">
        <f t="shared" si="23"/>
        <v>Obesity</v>
      </c>
      <c r="AP270" s="19" t="s">
        <v>996</v>
      </c>
      <c r="AQ270" s="19">
        <v>5.73</v>
      </c>
      <c r="AR270" s="19" t="str">
        <f t="shared" si="24"/>
        <v>Prediabetes</v>
      </c>
    </row>
    <row r="271" spans="1:44">
      <c r="A271" s="19" t="s">
        <v>1047</v>
      </c>
      <c r="B271" s="19">
        <v>44.36</v>
      </c>
      <c r="C271" s="19">
        <v>5.11</v>
      </c>
      <c r="D271" s="19" t="s">
        <v>8336</v>
      </c>
      <c r="E271" s="19" t="s">
        <v>8336</v>
      </c>
      <c r="F271" s="19" t="s">
        <v>8336</v>
      </c>
      <c r="G271" s="19" t="s">
        <v>8355</v>
      </c>
      <c r="H271" s="19">
        <v>0</v>
      </c>
      <c r="I271" s="19" t="s">
        <v>8324</v>
      </c>
      <c r="J271" s="19" t="s">
        <v>8324</v>
      </c>
      <c r="K271" s="19" t="str">
        <f t="shared" si="25"/>
        <v>Obesity</v>
      </c>
      <c r="L271" s="19" t="str">
        <f t="shared" si="26"/>
        <v>Normal</v>
      </c>
      <c r="P271" s="19">
        <v>1</v>
      </c>
      <c r="Q271" s="19">
        <v>1</v>
      </c>
      <c r="Y271" s="32" t="s">
        <v>1023</v>
      </c>
      <c r="Z271" s="19" t="s">
        <v>8336</v>
      </c>
      <c r="AA271" t="s">
        <v>8324</v>
      </c>
      <c r="AB271" s="19" t="str">
        <f t="shared" si="27"/>
        <v>No</v>
      </c>
      <c r="AC271" s="19" t="str">
        <f t="shared" si="28"/>
        <v>Yes</v>
      </c>
      <c r="AG271" s="19" t="s">
        <v>1000</v>
      </c>
      <c r="AH271" s="19">
        <v>45.52</v>
      </c>
      <c r="AI271" s="19" t="str">
        <f t="shared" ref="AI271:AI334" si="29">IF(AH271&lt;18.5,"Under Weight",IF(AH271&lt;=24.9,"Normal Weight",IF(AH271&lt;=29.9,"Over Weight","Obesity")))</f>
        <v>Obesity</v>
      </c>
      <c r="AP271" s="19" t="s">
        <v>1000</v>
      </c>
      <c r="AQ271" s="19">
        <v>6.04</v>
      </c>
      <c r="AR271" s="19" t="str">
        <f t="shared" ref="AR271:AR334" si="30">IF(AQ271&lt;5.7,"Normal",IF(AQ271&lt;=6.5,"Prediabetes","Diabetes"))</f>
        <v>Prediabetes</v>
      </c>
    </row>
    <row r="272" spans="1:44">
      <c r="A272" s="19" t="s">
        <v>1050</v>
      </c>
      <c r="B272" s="19">
        <v>23.82</v>
      </c>
      <c r="C272" s="19">
        <v>10.85</v>
      </c>
      <c r="D272" s="19" t="s">
        <v>8324</v>
      </c>
      <c r="E272" s="19" t="s">
        <v>8336</v>
      </c>
      <c r="F272" s="19" t="s">
        <v>8336</v>
      </c>
      <c r="G272" s="19" t="s">
        <v>8355</v>
      </c>
      <c r="H272" s="19">
        <v>0</v>
      </c>
      <c r="I272" s="19" t="s">
        <v>8324</v>
      </c>
      <c r="J272" s="19" t="s">
        <v>8324</v>
      </c>
      <c r="K272" s="19" t="str">
        <f t="shared" si="25"/>
        <v>Normal Weight</v>
      </c>
      <c r="L272" s="19" t="str">
        <f t="shared" si="26"/>
        <v>Diabetes</v>
      </c>
      <c r="P272" s="19">
        <v>1</v>
      </c>
      <c r="Q272" s="19">
        <v>1</v>
      </c>
      <c r="Y272" s="32" t="s">
        <v>1027</v>
      </c>
      <c r="Z272" s="19" t="s">
        <v>8336</v>
      </c>
      <c r="AA272" t="s">
        <v>8324</v>
      </c>
      <c r="AB272" s="19" t="str">
        <f t="shared" si="27"/>
        <v>No</v>
      </c>
      <c r="AC272" s="19" t="str">
        <f t="shared" si="28"/>
        <v>Yes</v>
      </c>
      <c r="AG272" s="19" t="s">
        <v>1003</v>
      </c>
      <c r="AH272" s="19">
        <v>52.81</v>
      </c>
      <c r="AI272" s="19" t="str">
        <f t="shared" si="29"/>
        <v>Obesity</v>
      </c>
      <c r="AP272" s="19" t="s">
        <v>1003</v>
      </c>
      <c r="AQ272" s="19">
        <v>5.19</v>
      </c>
      <c r="AR272" s="19" t="str">
        <f t="shared" si="30"/>
        <v>Normal</v>
      </c>
    </row>
    <row r="273" spans="1:44">
      <c r="A273" s="19" t="s">
        <v>1054</v>
      </c>
      <c r="B273" s="19">
        <v>45</v>
      </c>
      <c r="C273" s="19">
        <v>5.24</v>
      </c>
      <c r="D273" s="19" t="s">
        <v>8324</v>
      </c>
      <c r="E273" s="19" t="s">
        <v>8336</v>
      </c>
      <c r="F273" s="19" t="s">
        <v>8336</v>
      </c>
      <c r="G273" s="19">
        <v>1</v>
      </c>
      <c r="H273" s="19">
        <v>1</v>
      </c>
      <c r="I273" s="19" t="s">
        <v>8324</v>
      </c>
      <c r="J273" s="19" t="s">
        <v>8324</v>
      </c>
      <c r="K273" s="19" t="str">
        <f t="shared" si="25"/>
        <v>Obesity</v>
      </c>
      <c r="L273" s="19" t="str">
        <f t="shared" si="26"/>
        <v>Normal</v>
      </c>
      <c r="P273" s="19" t="s">
        <v>8355</v>
      </c>
      <c r="Q273" s="19">
        <v>0</v>
      </c>
      <c r="Y273" s="32" t="s">
        <v>1031</v>
      </c>
      <c r="Z273" s="19" t="s">
        <v>8336</v>
      </c>
      <c r="AA273" t="s">
        <v>8324</v>
      </c>
      <c r="AB273" s="19" t="str">
        <f t="shared" si="27"/>
        <v>No</v>
      </c>
      <c r="AC273" s="19" t="str">
        <f t="shared" si="28"/>
        <v>Yes</v>
      </c>
      <c r="AG273" s="19" t="s">
        <v>1007</v>
      </c>
      <c r="AH273" s="19">
        <v>33.58</v>
      </c>
      <c r="AI273" s="19" t="str">
        <f t="shared" si="29"/>
        <v>Obesity</v>
      </c>
      <c r="AP273" s="19" t="s">
        <v>1007</v>
      </c>
      <c r="AQ273" s="19">
        <v>5.56</v>
      </c>
      <c r="AR273" s="19" t="str">
        <f t="shared" si="30"/>
        <v>Normal</v>
      </c>
    </row>
    <row r="274" spans="1:44">
      <c r="A274" s="19" t="s">
        <v>1057</v>
      </c>
      <c r="B274" s="19">
        <v>26.62</v>
      </c>
      <c r="C274" s="19">
        <v>10.08</v>
      </c>
      <c r="D274" s="19" t="s">
        <v>8336</v>
      </c>
      <c r="E274" s="19" t="s">
        <v>8336</v>
      </c>
      <c r="F274" s="19" t="s">
        <v>8336</v>
      </c>
      <c r="G274" s="19" t="s">
        <v>8355</v>
      </c>
      <c r="H274" s="19">
        <v>0</v>
      </c>
      <c r="I274" s="19" t="s">
        <v>8324</v>
      </c>
      <c r="J274" s="19" t="s">
        <v>8324</v>
      </c>
      <c r="K274" s="19" t="str">
        <f t="shared" si="25"/>
        <v>Over Weight</v>
      </c>
      <c r="L274" s="19" t="str">
        <f t="shared" si="26"/>
        <v>Diabetes</v>
      </c>
      <c r="P274" s="19">
        <v>2</v>
      </c>
      <c r="Q274" s="19">
        <v>2</v>
      </c>
      <c r="Y274" s="32" t="s">
        <v>1035</v>
      </c>
      <c r="Z274" s="19" t="s">
        <v>8324</v>
      </c>
      <c r="AA274" t="s">
        <v>8324</v>
      </c>
      <c r="AB274" s="19" t="str">
        <f t="shared" si="27"/>
        <v>Yes</v>
      </c>
      <c r="AC274" s="19" t="str">
        <f t="shared" si="28"/>
        <v>Yes</v>
      </c>
      <c r="AG274" s="19" t="s">
        <v>1011</v>
      </c>
      <c r="AH274" s="19">
        <v>30.685</v>
      </c>
      <c r="AI274" s="19" t="str">
        <f t="shared" si="29"/>
        <v>Obesity</v>
      </c>
      <c r="AP274" s="19" t="s">
        <v>1011</v>
      </c>
      <c r="AQ274" s="19">
        <v>8.23</v>
      </c>
      <c r="AR274" s="19" t="str">
        <f t="shared" si="30"/>
        <v>Diabetes</v>
      </c>
    </row>
    <row r="275" spans="1:44">
      <c r="A275" s="19" t="s">
        <v>1060</v>
      </c>
      <c r="B275" s="19">
        <v>32.67</v>
      </c>
      <c r="C275" s="19">
        <v>10.97</v>
      </c>
      <c r="D275" s="19" t="s">
        <v>8324</v>
      </c>
      <c r="E275" s="19" t="s">
        <v>8336</v>
      </c>
      <c r="F275" s="19" t="s">
        <v>8336</v>
      </c>
      <c r="G275" s="19" t="s">
        <v>8355</v>
      </c>
      <c r="H275" s="19">
        <v>0</v>
      </c>
      <c r="I275" s="19" t="s">
        <v>8324</v>
      </c>
      <c r="J275" s="19" t="s">
        <v>8324</v>
      </c>
      <c r="K275" s="19" t="str">
        <f t="shared" si="25"/>
        <v>Obesity</v>
      </c>
      <c r="L275" s="19" t="str">
        <f t="shared" si="26"/>
        <v>Diabetes</v>
      </c>
      <c r="P275" s="19" t="s">
        <v>8355</v>
      </c>
      <c r="Q275" s="19">
        <v>0</v>
      </c>
      <c r="Y275" s="32" t="s">
        <v>1039</v>
      </c>
      <c r="Z275" s="19" t="s">
        <v>8324</v>
      </c>
      <c r="AA275" t="s">
        <v>8324</v>
      </c>
      <c r="AB275" s="19" t="str">
        <f t="shared" si="27"/>
        <v>Yes</v>
      </c>
      <c r="AC275" s="19" t="str">
        <f t="shared" si="28"/>
        <v>Yes</v>
      </c>
      <c r="AG275" s="19" t="s">
        <v>1015</v>
      </c>
      <c r="AH275" s="19">
        <v>37.525</v>
      </c>
      <c r="AI275" s="19" t="str">
        <f t="shared" si="29"/>
        <v>Obesity</v>
      </c>
      <c r="AP275" s="19" t="s">
        <v>1015</v>
      </c>
      <c r="AQ275" s="19">
        <v>9.03</v>
      </c>
      <c r="AR275" s="19" t="str">
        <f t="shared" si="30"/>
        <v>Diabetes</v>
      </c>
    </row>
    <row r="276" spans="1:44">
      <c r="A276" s="19" t="s">
        <v>1064</v>
      </c>
      <c r="B276" s="19">
        <v>44.44</v>
      </c>
      <c r="C276" s="19">
        <v>4.9</v>
      </c>
      <c r="D276" s="19" t="s">
        <v>8324</v>
      </c>
      <c r="E276" s="19" t="s">
        <v>8336</v>
      </c>
      <c r="F276" s="19" t="s">
        <v>8336</v>
      </c>
      <c r="G276" s="19">
        <v>1</v>
      </c>
      <c r="H276" s="19">
        <v>1</v>
      </c>
      <c r="I276" s="19" t="s">
        <v>8324</v>
      </c>
      <c r="J276" s="19" t="s">
        <v>8324</v>
      </c>
      <c r="K276" s="19" t="str">
        <f t="shared" si="25"/>
        <v>Obesity</v>
      </c>
      <c r="L276" s="19" t="str">
        <f t="shared" si="26"/>
        <v>Normal</v>
      </c>
      <c r="P276" s="19">
        <v>2</v>
      </c>
      <c r="Q276" s="19">
        <v>2</v>
      </c>
      <c r="Y276" s="32" t="s">
        <v>1043</v>
      </c>
      <c r="Z276" s="19" t="s">
        <v>8336</v>
      </c>
      <c r="AA276" t="s">
        <v>8324</v>
      </c>
      <c r="AB276" s="19" t="str">
        <f t="shared" si="27"/>
        <v>No</v>
      </c>
      <c r="AC276" s="19" t="str">
        <f t="shared" si="28"/>
        <v>Yes</v>
      </c>
      <c r="AG276" s="19" t="s">
        <v>1019</v>
      </c>
      <c r="AH276" s="19">
        <v>34.5</v>
      </c>
      <c r="AI276" s="19" t="str">
        <f t="shared" si="29"/>
        <v>Obesity</v>
      </c>
      <c r="AP276" s="19" t="s">
        <v>1019</v>
      </c>
      <c r="AQ276" s="19">
        <v>4.07</v>
      </c>
      <c r="AR276" s="19" t="str">
        <f t="shared" si="30"/>
        <v>Normal</v>
      </c>
    </row>
    <row r="277" spans="1:44">
      <c r="A277" s="19" t="s">
        <v>1068</v>
      </c>
      <c r="B277" s="19">
        <v>28.31</v>
      </c>
      <c r="C277" s="19">
        <v>5.33</v>
      </c>
      <c r="D277" s="19" t="s">
        <v>8336</v>
      </c>
      <c r="E277" s="19" t="s">
        <v>8336</v>
      </c>
      <c r="F277" s="19" t="s">
        <v>8336</v>
      </c>
      <c r="G277" s="19" t="s">
        <v>8355</v>
      </c>
      <c r="H277" s="19">
        <v>0</v>
      </c>
      <c r="I277" s="19" t="s">
        <v>8324</v>
      </c>
      <c r="J277" s="19" t="s">
        <v>8324</v>
      </c>
      <c r="K277" s="19" t="str">
        <f t="shared" si="25"/>
        <v>Over Weight</v>
      </c>
      <c r="L277" s="19" t="str">
        <f t="shared" si="26"/>
        <v>Normal</v>
      </c>
      <c r="P277" s="19">
        <v>1</v>
      </c>
      <c r="Q277" s="19">
        <v>1</v>
      </c>
      <c r="Y277" s="32" t="s">
        <v>1047</v>
      </c>
      <c r="Z277" s="19" t="s">
        <v>8336</v>
      </c>
      <c r="AA277" t="s">
        <v>8324</v>
      </c>
      <c r="AB277" s="19" t="str">
        <f t="shared" si="27"/>
        <v>No</v>
      </c>
      <c r="AC277" s="19" t="str">
        <f t="shared" si="28"/>
        <v>Yes</v>
      </c>
      <c r="AG277" s="19" t="s">
        <v>1023</v>
      </c>
      <c r="AH277" s="19">
        <v>28.16</v>
      </c>
      <c r="AI277" s="19" t="str">
        <f t="shared" si="29"/>
        <v>Over Weight</v>
      </c>
      <c r="AP277" s="19" t="s">
        <v>1023</v>
      </c>
      <c r="AQ277" s="19">
        <v>5.77</v>
      </c>
      <c r="AR277" s="19" t="str">
        <f t="shared" si="30"/>
        <v>Prediabetes</v>
      </c>
    </row>
    <row r="278" spans="1:44">
      <c r="A278" s="19" t="s">
        <v>1071</v>
      </c>
      <c r="B278" s="19">
        <v>25.05</v>
      </c>
      <c r="C278" s="19">
        <v>4.61</v>
      </c>
      <c r="D278" s="19" t="s">
        <v>8336</v>
      </c>
      <c r="E278" s="19" t="s">
        <v>8336</v>
      </c>
      <c r="F278" s="19" t="s">
        <v>8336</v>
      </c>
      <c r="G278" s="19">
        <v>2</v>
      </c>
      <c r="H278" s="19">
        <v>2</v>
      </c>
      <c r="I278" s="19" t="s">
        <v>8324</v>
      </c>
      <c r="J278" s="19" t="s">
        <v>8324</v>
      </c>
      <c r="K278" s="19" t="str">
        <f t="shared" si="25"/>
        <v>Over Weight</v>
      </c>
      <c r="L278" s="19" t="str">
        <f t="shared" si="26"/>
        <v>Normal</v>
      </c>
      <c r="P278" s="19" t="s">
        <v>8355</v>
      </c>
      <c r="Q278" s="19">
        <v>0</v>
      </c>
      <c r="Y278" s="32" t="s">
        <v>1050</v>
      </c>
      <c r="Z278" s="19" t="s">
        <v>8324</v>
      </c>
      <c r="AA278" t="s">
        <v>8324</v>
      </c>
      <c r="AB278" s="19" t="str">
        <f t="shared" si="27"/>
        <v>Yes</v>
      </c>
      <c r="AC278" s="19" t="str">
        <f t="shared" si="28"/>
        <v>Yes</v>
      </c>
      <c r="AG278" s="19" t="s">
        <v>1027</v>
      </c>
      <c r="AH278" s="19">
        <v>30.02</v>
      </c>
      <c r="AI278" s="19" t="str">
        <f t="shared" si="29"/>
        <v>Obesity</v>
      </c>
      <c r="AP278" s="19" t="s">
        <v>1027</v>
      </c>
      <c r="AQ278" s="19">
        <v>5.98</v>
      </c>
      <c r="AR278" s="19" t="str">
        <f t="shared" si="30"/>
        <v>Prediabetes</v>
      </c>
    </row>
    <row r="279" spans="1:44">
      <c r="A279" s="19" t="s">
        <v>1074</v>
      </c>
      <c r="B279" s="19">
        <v>28.34</v>
      </c>
      <c r="C279" s="19">
        <v>8.18</v>
      </c>
      <c r="D279" s="19" t="s">
        <v>8336</v>
      </c>
      <c r="E279" s="19" t="s">
        <v>8336</v>
      </c>
      <c r="F279" s="19" t="s">
        <v>8336</v>
      </c>
      <c r="G279" s="19" t="s">
        <v>8355</v>
      </c>
      <c r="H279" s="19">
        <v>0</v>
      </c>
      <c r="I279" s="19" t="s">
        <v>8324</v>
      </c>
      <c r="J279" s="19" t="s">
        <v>8324</v>
      </c>
      <c r="K279" s="19" t="str">
        <f t="shared" si="25"/>
        <v>Over Weight</v>
      </c>
      <c r="L279" s="19" t="str">
        <f t="shared" si="26"/>
        <v>Diabetes</v>
      </c>
      <c r="P279" s="19" t="s">
        <v>8355</v>
      </c>
      <c r="Q279" s="19">
        <v>0</v>
      </c>
      <c r="Y279" s="32" t="s">
        <v>1054</v>
      </c>
      <c r="Z279" s="19" t="s">
        <v>8324</v>
      </c>
      <c r="AA279" t="s">
        <v>8324</v>
      </c>
      <c r="AB279" s="19" t="str">
        <f t="shared" si="27"/>
        <v>Yes</v>
      </c>
      <c r="AC279" s="19" t="str">
        <f t="shared" si="28"/>
        <v>Yes</v>
      </c>
      <c r="AG279" s="19" t="s">
        <v>1031</v>
      </c>
      <c r="AH279" s="19">
        <v>37.82</v>
      </c>
      <c r="AI279" s="19" t="str">
        <f t="shared" si="29"/>
        <v>Obesity</v>
      </c>
      <c r="AP279" s="19" t="s">
        <v>1031</v>
      </c>
      <c r="AQ279" s="19">
        <v>6.01</v>
      </c>
      <c r="AR279" s="19" t="str">
        <f t="shared" si="30"/>
        <v>Prediabetes</v>
      </c>
    </row>
    <row r="280" spans="1:44">
      <c r="A280" s="19" t="s">
        <v>1078</v>
      </c>
      <c r="B280" s="19">
        <v>17.765</v>
      </c>
      <c r="C280" s="19">
        <v>5.62</v>
      </c>
      <c r="D280" s="19" t="s">
        <v>8336</v>
      </c>
      <c r="E280" s="19" t="s">
        <v>8336</v>
      </c>
      <c r="F280" s="19" t="s">
        <v>8336</v>
      </c>
      <c r="G280" s="19" t="s">
        <v>8355</v>
      </c>
      <c r="H280" s="19">
        <v>0</v>
      </c>
      <c r="I280" s="19" t="s">
        <v>8324</v>
      </c>
      <c r="J280" s="19" t="s">
        <v>8324</v>
      </c>
      <c r="K280" s="19" t="str">
        <f t="shared" si="25"/>
        <v>Under Weight</v>
      </c>
      <c r="L280" s="19" t="str">
        <f t="shared" si="26"/>
        <v>Normal</v>
      </c>
      <c r="P280" s="19">
        <v>1</v>
      </c>
      <c r="Q280" s="19">
        <v>1</v>
      </c>
      <c r="Y280" s="32" t="s">
        <v>1057</v>
      </c>
      <c r="Z280" s="19" t="s">
        <v>8336</v>
      </c>
      <c r="AA280" t="s">
        <v>8324</v>
      </c>
      <c r="AB280" s="19" t="str">
        <f t="shared" si="27"/>
        <v>No</v>
      </c>
      <c r="AC280" s="19" t="str">
        <f t="shared" si="28"/>
        <v>Yes</v>
      </c>
      <c r="AG280" s="19" t="s">
        <v>1035</v>
      </c>
      <c r="AH280" s="19">
        <v>33.14</v>
      </c>
      <c r="AI280" s="19" t="str">
        <f t="shared" si="29"/>
        <v>Obesity</v>
      </c>
      <c r="AP280" s="19" t="s">
        <v>1035</v>
      </c>
      <c r="AQ280" s="19">
        <v>5.67</v>
      </c>
      <c r="AR280" s="19" t="str">
        <f t="shared" si="30"/>
        <v>Normal</v>
      </c>
    </row>
    <row r="281" spans="1:44">
      <c r="A281" s="19" t="s">
        <v>1082</v>
      </c>
      <c r="B281" s="19">
        <v>36.12</v>
      </c>
      <c r="C281" s="19">
        <v>5.82</v>
      </c>
      <c r="D281" s="19" t="s">
        <v>8336</v>
      </c>
      <c r="E281" s="19" t="s">
        <v>8336</v>
      </c>
      <c r="F281" s="19" t="s">
        <v>8336</v>
      </c>
      <c r="G281" s="19" t="s">
        <v>8355</v>
      </c>
      <c r="H281" s="19">
        <v>0</v>
      </c>
      <c r="I281" s="19" t="s">
        <v>8324</v>
      </c>
      <c r="J281" s="19" t="s">
        <v>8324</v>
      </c>
      <c r="K281" s="19" t="str">
        <f t="shared" si="25"/>
        <v>Obesity</v>
      </c>
      <c r="L281" s="19" t="str">
        <f t="shared" si="26"/>
        <v>Prediabetes</v>
      </c>
      <c r="P281" s="19" t="s">
        <v>8355</v>
      </c>
      <c r="Q281" s="19">
        <v>0</v>
      </c>
      <c r="Y281" s="32" t="s">
        <v>1060</v>
      </c>
      <c r="Z281" s="19" t="s">
        <v>8324</v>
      </c>
      <c r="AA281" t="s">
        <v>8324</v>
      </c>
      <c r="AB281" s="19" t="str">
        <f t="shared" si="27"/>
        <v>Yes</v>
      </c>
      <c r="AC281" s="19" t="str">
        <f t="shared" si="28"/>
        <v>Yes</v>
      </c>
      <c r="AG281" s="19" t="s">
        <v>1039</v>
      </c>
      <c r="AH281" s="19">
        <v>25.14</v>
      </c>
      <c r="AI281" s="19" t="str">
        <f t="shared" si="29"/>
        <v>Over Weight</v>
      </c>
      <c r="AP281" s="19" t="s">
        <v>1039</v>
      </c>
      <c r="AQ281" s="19">
        <v>6.02</v>
      </c>
      <c r="AR281" s="19" t="str">
        <f t="shared" si="30"/>
        <v>Prediabetes</v>
      </c>
    </row>
    <row r="282" spans="1:44">
      <c r="A282" s="19" t="s">
        <v>1085</v>
      </c>
      <c r="B282" s="19">
        <v>23.19</v>
      </c>
      <c r="C282" s="19">
        <v>7.66</v>
      </c>
      <c r="D282" s="19" t="s">
        <v>8336</v>
      </c>
      <c r="E282" s="19" t="s">
        <v>8336</v>
      </c>
      <c r="F282" s="19" t="s">
        <v>8336</v>
      </c>
      <c r="G282" s="19" t="s">
        <v>8355</v>
      </c>
      <c r="H282" s="19">
        <v>0</v>
      </c>
      <c r="I282" s="19" t="s">
        <v>8324</v>
      </c>
      <c r="J282" s="19" t="s">
        <v>8324</v>
      </c>
      <c r="K282" s="19" t="str">
        <f t="shared" si="25"/>
        <v>Normal Weight</v>
      </c>
      <c r="L282" s="19" t="str">
        <f t="shared" si="26"/>
        <v>Diabetes</v>
      </c>
      <c r="P282" s="19" t="s">
        <v>8355</v>
      </c>
      <c r="Q282" s="19">
        <v>0</v>
      </c>
      <c r="Y282" s="32" t="s">
        <v>1064</v>
      </c>
      <c r="Z282" s="19" t="s">
        <v>8324</v>
      </c>
      <c r="AA282" t="s">
        <v>8324</v>
      </c>
      <c r="AB282" s="19" t="str">
        <f t="shared" si="27"/>
        <v>Yes</v>
      </c>
      <c r="AC282" s="19" t="str">
        <f t="shared" si="28"/>
        <v>Yes</v>
      </c>
      <c r="AG282" s="19" t="s">
        <v>1043</v>
      </c>
      <c r="AH282" s="19">
        <v>20.18</v>
      </c>
      <c r="AI282" s="19" t="str">
        <f t="shared" si="29"/>
        <v>Normal Weight</v>
      </c>
      <c r="AP282" s="19" t="s">
        <v>1043</v>
      </c>
      <c r="AQ282" s="19">
        <v>11.19</v>
      </c>
      <c r="AR282" s="19" t="str">
        <f t="shared" si="30"/>
        <v>Diabetes</v>
      </c>
    </row>
    <row r="283" spans="1:44">
      <c r="A283" s="19" t="s">
        <v>1089</v>
      </c>
      <c r="B283" s="19">
        <v>35.99</v>
      </c>
      <c r="C283" s="19">
        <v>4.23</v>
      </c>
      <c r="D283" s="19" t="s">
        <v>8336</v>
      </c>
      <c r="E283" s="19" t="s">
        <v>8336</v>
      </c>
      <c r="F283" s="19" t="s">
        <v>8336</v>
      </c>
      <c r="G283" s="19" t="s">
        <v>8355</v>
      </c>
      <c r="H283" s="19">
        <v>0</v>
      </c>
      <c r="I283" s="19" t="s">
        <v>8324</v>
      </c>
      <c r="J283" s="19" t="s">
        <v>8324</v>
      </c>
      <c r="K283" s="19" t="str">
        <f t="shared" si="25"/>
        <v>Obesity</v>
      </c>
      <c r="L283" s="19" t="str">
        <f t="shared" si="26"/>
        <v>Normal</v>
      </c>
      <c r="P283" s="19" t="s">
        <v>8355</v>
      </c>
      <c r="Q283" s="19">
        <v>0</v>
      </c>
      <c r="Y283" s="32" t="s">
        <v>1068</v>
      </c>
      <c r="Z283" s="19" t="s">
        <v>8336</v>
      </c>
      <c r="AA283" t="s">
        <v>8324</v>
      </c>
      <c r="AB283" s="19" t="str">
        <f t="shared" si="27"/>
        <v>No</v>
      </c>
      <c r="AC283" s="19" t="str">
        <f t="shared" si="28"/>
        <v>Yes</v>
      </c>
      <c r="AG283" s="19" t="s">
        <v>1047</v>
      </c>
      <c r="AH283" s="19">
        <v>44.36</v>
      </c>
      <c r="AI283" s="19" t="str">
        <f t="shared" si="29"/>
        <v>Obesity</v>
      </c>
      <c r="AP283" s="19" t="s">
        <v>1047</v>
      </c>
      <c r="AQ283" s="19">
        <v>5.11</v>
      </c>
      <c r="AR283" s="19" t="str">
        <f t="shared" si="30"/>
        <v>Normal</v>
      </c>
    </row>
    <row r="284" spans="1:44">
      <c r="A284" s="19" t="s">
        <v>1093</v>
      </c>
      <c r="B284" s="19">
        <v>30.25</v>
      </c>
      <c r="C284" s="19">
        <v>5.58</v>
      </c>
      <c r="D284" s="19" t="s">
        <v>8336</v>
      </c>
      <c r="E284" s="19" t="s">
        <v>8336</v>
      </c>
      <c r="F284" s="19" t="s">
        <v>8375</v>
      </c>
      <c r="G284" s="19">
        <v>1</v>
      </c>
      <c r="H284" s="19">
        <v>1</v>
      </c>
      <c r="I284" s="19" t="s">
        <v>8324</v>
      </c>
      <c r="J284" s="19" t="s">
        <v>8324</v>
      </c>
      <c r="K284" s="19" t="str">
        <f t="shared" si="25"/>
        <v>Obesity</v>
      </c>
      <c r="L284" s="19" t="str">
        <f t="shared" si="26"/>
        <v>Normal</v>
      </c>
      <c r="P284" s="19">
        <v>1</v>
      </c>
      <c r="Q284" s="19">
        <v>1</v>
      </c>
      <c r="Y284" s="32" t="s">
        <v>1071</v>
      </c>
      <c r="Z284" s="19" t="s">
        <v>8336</v>
      </c>
      <c r="AA284" t="s">
        <v>8324</v>
      </c>
      <c r="AB284" s="19" t="str">
        <f t="shared" si="27"/>
        <v>No</v>
      </c>
      <c r="AC284" s="19" t="str">
        <f t="shared" si="28"/>
        <v>Yes</v>
      </c>
      <c r="AG284" s="19" t="s">
        <v>1050</v>
      </c>
      <c r="AH284" s="19">
        <v>23.82</v>
      </c>
      <c r="AI284" s="19" t="str">
        <f t="shared" si="29"/>
        <v>Normal Weight</v>
      </c>
      <c r="AP284" s="19" t="s">
        <v>1050</v>
      </c>
      <c r="AQ284" s="19">
        <v>10.85</v>
      </c>
      <c r="AR284" s="19" t="str">
        <f t="shared" si="30"/>
        <v>Diabetes</v>
      </c>
    </row>
    <row r="285" spans="1:44">
      <c r="A285" s="19" t="s">
        <v>1096</v>
      </c>
      <c r="B285" s="19">
        <v>26.24</v>
      </c>
      <c r="C285" s="19">
        <v>6.26</v>
      </c>
      <c r="D285" s="19" t="s">
        <v>8324</v>
      </c>
      <c r="E285" s="19" t="s">
        <v>8336</v>
      </c>
      <c r="F285" s="19" t="s">
        <v>8336</v>
      </c>
      <c r="G285" s="19" t="s">
        <v>8355</v>
      </c>
      <c r="H285" s="19">
        <v>0</v>
      </c>
      <c r="I285" s="19" t="s">
        <v>8324</v>
      </c>
      <c r="J285" s="19" t="s">
        <v>8324</v>
      </c>
      <c r="K285" s="19" t="str">
        <f t="shared" si="25"/>
        <v>Over Weight</v>
      </c>
      <c r="L285" s="19" t="str">
        <f t="shared" si="26"/>
        <v>Prediabetes</v>
      </c>
      <c r="P285" s="19" t="s">
        <v>8355</v>
      </c>
      <c r="Q285" s="19">
        <v>0</v>
      </c>
      <c r="Y285" s="32" t="s">
        <v>1074</v>
      </c>
      <c r="Z285" s="19" t="s">
        <v>8336</v>
      </c>
      <c r="AA285" t="s">
        <v>8324</v>
      </c>
      <c r="AB285" s="19" t="str">
        <f t="shared" si="27"/>
        <v>No</v>
      </c>
      <c r="AC285" s="19" t="str">
        <f t="shared" si="28"/>
        <v>Yes</v>
      </c>
      <c r="AG285" s="19" t="s">
        <v>1054</v>
      </c>
      <c r="AH285" s="19">
        <v>45</v>
      </c>
      <c r="AI285" s="19" t="str">
        <f t="shared" si="29"/>
        <v>Obesity</v>
      </c>
      <c r="AP285" s="19" t="s">
        <v>1054</v>
      </c>
      <c r="AQ285" s="19">
        <v>5.24</v>
      </c>
      <c r="AR285" s="19" t="str">
        <f t="shared" si="30"/>
        <v>Normal</v>
      </c>
    </row>
    <row r="286" spans="1:44">
      <c r="A286" s="19" t="s">
        <v>1100</v>
      </c>
      <c r="B286" s="19">
        <v>31.36</v>
      </c>
      <c r="C286" s="19">
        <v>10.6</v>
      </c>
      <c r="D286" s="19" t="s">
        <v>8324</v>
      </c>
      <c r="E286" s="19" t="s">
        <v>8336</v>
      </c>
      <c r="F286" s="19" t="s">
        <v>8336</v>
      </c>
      <c r="G286" s="19" t="s">
        <v>8355</v>
      </c>
      <c r="H286" s="19">
        <v>0</v>
      </c>
      <c r="I286" s="19" t="s">
        <v>8324</v>
      </c>
      <c r="J286" s="19" t="s">
        <v>8324</v>
      </c>
      <c r="K286" s="19" t="str">
        <f t="shared" si="25"/>
        <v>Obesity</v>
      </c>
      <c r="L286" s="19" t="str">
        <f t="shared" si="26"/>
        <v>Diabetes</v>
      </c>
      <c r="P286" s="19" t="s">
        <v>8355</v>
      </c>
      <c r="Q286" s="19">
        <v>0</v>
      </c>
      <c r="Y286" s="32" t="s">
        <v>1078</v>
      </c>
      <c r="Z286" s="19" t="s">
        <v>8336</v>
      </c>
      <c r="AA286" t="s">
        <v>8324</v>
      </c>
      <c r="AB286" s="19" t="str">
        <f t="shared" si="27"/>
        <v>No</v>
      </c>
      <c r="AC286" s="19" t="str">
        <f t="shared" si="28"/>
        <v>Yes</v>
      </c>
      <c r="AG286" s="19" t="s">
        <v>1057</v>
      </c>
      <c r="AH286" s="19">
        <v>26.62</v>
      </c>
      <c r="AI286" s="19" t="str">
        <f t="shared" si="29"/>
        <v>Over Weight</v>
      </c>
      <c r="AP286" s="19" t="s">
        <v>1057</v>
      </c>
      <c r="AQ286" s="19">
        <v>10.08</v>
      </c>
      <c r="AR286" s="19" t="str">
        <f t="shared" si="30"/>
        <v>Diabetes</v>
      </c>
    </row>
    <row r="287" spans="1:44">
      <c r="A287" s="19" t="s">
        <v>1104</v>
      </c>
      <c r="B287" s="19">
        <v>25.69</v>
      </c>
      <c r="C287" s="19">
        <v>4.78</v>
      </c>
      <c r="D287" s="19" t="s">
        <v>8324</v>
      </c>
      <c r="E287" s="19" t="s">
        <v>8336</v>
      </c>
      <c r="F287" s="19" t="s">
        <v>8336</v>
      </c>
      <c r="G287" s="19" t="s">
        <v>8355</v>
      </c>
      <c r="H287" s="19">
        <v>0</v>
      </c>
      <c r="I287" s="19" t="s">
        <v>8324</v>
      </c>
      <c r="J287" s="19" t="s">
        <v>8324</v>
      </c>
      <c r="K287" s="19" t="str">
        <f t="shared" si="25"/>
        <v>Over Weight</v>
      </c>
      <c r="L287" s="19" t="str">
        <f t="shared" si="26"/>
        <v>Normal</v>
      </c>
      <c r="P287" s="19">
        <v>1</v>
      </c>
      <c r="Q287" s="19">
        <v>1</v>
      </c>
      <c r="Y287" s="32" t="s">
        <v>1082</v>
      </c>
      <c r="Z287" s="19" t="s">
        <v>8336</v>
      </c>
      <c r="AA287" t="s">
        <v>8324</v>
      </c>
      <c r="AB287" s="19" t="str">
        <f t="shared" si="27"/>
        <v>No</v>
      </c>
      <c r="AC287" s="19" t="str">
        <f t="shared" si="28"/>
        <v>Yes</v>
      </c>
      <c r="AG287" s="19" t="s">
        <v>1060</v>
      </c>
      <c r="AH287" s="19">
        <v>32.67</v>
      </c>
      <c r="AI287" s="19" t="str">
        <f t="shared" si="29"/>
        <v>Obesity</v>
      </c>
      <c r="AP287" s="19" t="s">
        <v>1060</v>
      </c>
      <c r="AQ287" s="19">
        <v>10.97</v>
      </c>
      <c r="AR287" s="19" t="str">
        <f t="shared" si="30"/>
        <v>Diabetes</v>
      </c>
    </row>
    <row r="288" spans="1:44">
      <c r="A288" s="19" t="s">
        <v>1107</v>
      </c>
      <c r="B288" s="19">
        <v>25.46</v>
      </c>
      <c r="C288" s="19">
        <v>6.03</v>
      </c>
      <c r="D288" s="19" t="s">
        <v>8336</v>
      </c>
      <c r="E288" s="19" t="s">
        <v>8336</v>
      </c>
      <c r="F288" s="19" t="s">
        <v>8336</v>
      </c>
      <c r="G288" s="19">
        <v>2</v>
      </c>
      <c r="H288" s="19">
        <v>2</v>
      </c>
      <c r="I288" s="19" t="s">
        <v>8324</v>
      </c>
      <c r="J288" s="19" t="s">
        <v>8324</v>
      </c>
      <c r="K288" s="19" t="str">
        <f t="shared" si="25"/>
        <v>Over Weight</v>
      </c>
      <c r="L288" s="19" t="str">
        <f t="shared" si="26"/>
        <v>Prediabetes</v>
      </c>
      <c r="P288" s="19" t="s">
        <v>8355</v>
      </c>
      <c r="Q288" s="19">
        <v>0</v>
      </c>
      <c r="Y288" s="32" t="s">
        <v>1085</v>
      </c>
      <c r="Z288" s="19" t="s">
        <v>8336</v>
      </c>
      <c r="AA288" t="s">
        <v>8324</v>
      </c>
      <c r="AB288" s="19" t="str">
        <f t="shared" si="27"/>
        <v>No</v>
      </c>
      <c r="AC288" s="19" t="str">
        <f t="shared" si="28"/>
        <v>Yes</v>
      </c>
      <c r="AG288" s="19" t="s">
        <v>1064</v>
      </c>
      <c r="AH288" s="19">
        <v>44.44</v>
      </c>
      <c r="AI288" s="19" t="str">
        <f t="shared" si="29"/>
        <v>Obesity</v>
      </c>
      <c r="AP288" s="19" t="s">
        <v>1064</v>
      </c>
      <c r="AQ288" s="19">
        <v>4.9</v>
      </c>
      <c r="AR288" s="19" t="str">
        <f t="shared" si="30"/>
        <v>Normal</v>
      </c>
    </row>
    <row r="289" spans="1:44">
      <c r="A289" s="19" t="s">
        <v>1111</v>
      </c>
      <c r="B289" s="19">
        <v>31.83</v>
      </c>
      <c r="C289" s="19">
        <v>11.55</v>
      </c>
      <c r="D289" s="19" t="s">
        <v>8324</v>
      </c>
      <c r="E289" s="19" t="s">
        <v>8336</v>
      </c>
      <c r="F289" s="19" t="s">
        <v>8336</v>
      </c>
      <c r="G289" s="19">
        <v>1</v>
      </c>
      <c r="H289" s="19">
        <v>1</v>
      </c>
      <c r="I289" s="19" t="s">
        <v>8324</v>
      </c>
      <c r="J289" s="19" t="s">
        <v>8324</v>
      </c>
      <c r="K289" s="19" t="str">
        <f t="shared" si="25"/>
        <v>Obesity</v>
      </c>
      <c r="L289" s="19" t="str">
        <f t="shared" si="26"/>
        <v>Diabetes</v>
      </c>
      <c r="P289" s="19">
        <v>2</v>
      </c>
      <c r="Q289" s="19">
        <v>2</v>
      </c>
      <c r="Y289" s="32" t="s">
        <v>1089</v>
      </c>
      <c r="Z289" s="19" t="s">
        <v>8336</v>
      </c>
      <c r="AA289" t="s">
        <v>8324</v>
      </c>
      <c r="AB289" s="19" t="str">
        <f t="shared" si="27"/>
        <v>No</v>
      </c>
      <c r="AC289" s="19" t="str">
        <f t="shared" si="28"/>
        <v>Yes</v>
      </c>
      <c r="AG289" s="19" t="s">
        <v>1068</v>
      </c>
      <c r="AH289" s="19">
        <v>28.31</v>
      </c>
      <c r="AI289" s="19" t="str">
        <f t="shared" si="29"/>
        <v>Over Weight</v>
      </c>
      <c r="AP289" s="19" t="s">
        <v>1068</v>
      </c>
      <c r="AQ289" s="19">
        <v>5.33</v>
      </c>
      <c r="AR289" s="19" t="str">
        <f t="shared" si="30"/>
        <v>Normal</v>
      </c>
    </row>
    <row r="290" spans="1:44">
      <c r="A290" s="19" t="s">
        <v>1115</v>
      </c>
      <c r="B290" s="19">
        <v>24.43</v>
      </c>
      <c r="C290" s="19">
        <v>7.59</v>
      </c>
      <c r="D290" s="19" t="s">
        <v>8324</v>
      </c>
      <c r="E290" s="19" t="s">
        <v>8336</v>
      </c>
      <c r="F290" s="19" t="s">
        <v>8336</v>
      </c>
      <c r="G290" s="19">
        <v>1</v>
      </c>
      <c r="H290" s="19">
        <v>1</v>
      </c>
      <c r="I290" s="19" t="s">
        <v>8324</v>
      </c>
      <c r="J290" s="19" t="s">
        <v>8324</v>
      </c>
      <c r="K290" s="19" t="str">
        <f t="shared" si="25"/>
        <v>Normal Weight</v>
      </c>
      <c r="L290" s="19" t="str">
        <f t="shared" si="26"/>
        <v>Diabetes</v>
      </c>
      <c r="P290" s="19" t="s">
        <v>8355</v>
      </c>
      <c r="Q290" s="19">
        <v>0</v>
      </c>
      <c r="Y290" s="32" t="s">
        <v>1093</v>
      </c>
      <c r="Z290" s="19" t="s">
        <v>8336</v>
      </c>
      <c r="AA290" t="s">
        <v>8324</v>
      </c>
      <c r="AB290" s="19" t="str">
        <f t="shared" si="27"/>
        <v>No</v>
      </c>
      <c r="AC290" s="19" t="str">
        <f t="shared" si="28"/>
        <v>Yes</v>
      </c>
      <c r="AG290" s="19" t="s">
        <v>1071</v>
      </c>
      <c r="AH290" s="19">
        <v>25.05</v>
      </c>
      <c r="AI290" s="19" t="str">
        <f t="shared" si="29"/>
        <v>Over Weight</v>
      </c>
      <c r="AP290" s="19" t="s">
        <v>1071</v>
      </c>
      <c r="AQ290" s="19">
        <v>4.61</v>
      </c>
      <c r="AR290" s="19" t="str">
        <f t="shared" si="30"/>
        <v>Normal</v>
      </c>
    </row>
    <row r="291" spans="1:44">
      <c r="A291" s="19" t="s">
        <v>1119</v>
      </c>
      <c r="B291" s="19">
        <v>41.9</v>
      </c>
      <c r="C291" s="19">
        <v>4.26</v>
      </c>
      <c r="D291" s="19" t="s">
        <v>8336</v>
      </c>
      <c r="E291" s="19" t="s">
        <v>8336</v>
      </c>
      <c r="F291" s="19" t="s">
        <v>8336</v>
      </c>
      <c r="G291" s="19" t="s">
        <v>8355</v>
      </c>
      <c r="H291" s="19">
        <v>0</v>
      </c>
      <c r="I291" s="19" t="s">
        <v>8324</v>
      </c>
      <c r="J291" s="19" t="s">
        <v>8324</v>
      </c>
      <c r="K291" s="19" t="str">
        <f t="shared" si="25"/>
        <v>Obesity</v>
      </c>
      <c r="L291" s="19" t="str">
        <f t="shared" si="26"/>
        <v>Normal</v>
      </c>
      <c r="P291" s="19" t="s">
        <v>8355</v>
      </c>
      <c r="Q291" s="19">
        <v>0</v>
      </c>
      <c r="Y291" s="32" t="s">
        <v>1096</v>
      </c>
      <c r="Z291" s="19" t="s">
        <v>8324</v>
      </c>
      <c r="AA291" t="s">
        <v>8324</v>
      </c>
      <c r="AB291" s="19" t="str">
        <f t="shared" si="27"/>
        <v>Yes</v>
      </c>
      <c r="AC291" s="19" t="str">
        <f t="shared" si="28"/>
        <v>Yes</v>
      </c>
      <c r="AG291" s="19" t="s">
        <v>1074</v>
      </c>
      <c r="AH291" s="19">
        <v>28.34</v>
      </c>
      <c r="AI291" s="19" t="str">
        <f t="shared" si="29"/>
        <v>Over Weight</v>
      </c>
      <c r="AP291" s="19" t="s">
        <v>1074</v>
      </c>
      <c r="AQ291" s="19">
        <v>8.18</v>
      </c>
      <c r="AR291" s="19" t="str">
        <f t="shared" si="30"/>
        <v>Diabetes</v>
      </c>
    </row>
    <row r="292" spans="1:44">
      <c r="A292" s="19" t="s">
        <v>1123</v>
      </c>
      <c r="B292" s="19">
        <v>22.88</v>
      </c>
      <c r="C292" s="19">
        <v>5.9</v>
      </c>
      <c r="D292" s="19" t="s">
        <v>8324</v>
      </c>
      <c r="E292" s="19" t="s">
        <v>8336</v>
      </c>
      <c r="F292" s="19" t="s">
        <v>8375</v>
      </c>
      <c r="G292" s="19">
        <v>1</v>
      </c>
      <c r="H292" s="19">
        <v>1</v>
      </c>
      <c r="I292" s="19" t="s">
        <v>8324</v>
      </c>
      <c r="J292" s="19" t="s">
        <v>8324</v>
      </c>
      <c r="K292" s="19" t="str">
        <f t="shared" si="25"/>
        <v>Normal Weight</v>
      </c>
      <c r="L292" s="19" t="str">
        <f t="shared" si="26"/>
        <v>Prediabetes</v>
      </c>
      <c r="P292" s="19" t="s">
        <v>8355</v>
      </c>
      <c r="Q292" s="19">
        <v>0</v>
      </c>
      <c r="Y292" s="32" t="s">
        <v>1100</v>
      </c>
      <c r="Z292" s="19" t="s">
        <v>8324</v>
      </c>
      <c r="AA292" t="s">
        <v>8324</v>
      </c>
      <c r="AB292" s="19" t="str">
        <f t="shared" si="27"/>
        <v>Yes</v>
      </c>
      <c r="AC292" s="19" t="str">
        <f t="shared" si="28"/>
        <v>Yes</v>
      </c>
      <c r="AG292" s="19" t="s">
        <v>1078</v>
      </c>
      <c r="AH292" s="19">
        <v>17.765</v>
      </c>
      <c r="AI292" s="19" t="str">
        <f t="shared" si="29"/>
        <v>Under Weight</v>
      </c>
      <c r="AP292" s="19" t="s">
        <v>1078</v>
      </c>
      <c r="AQ292" s="19">
        <v>5.62</v>
      </c>
      <c r="AR292" s="19" t="str">
        <f t="shared" si="30"/>
        <v>Normal</v>
      </c>
    </row>
    <row r="293" spans="1:44">
      <c r="A293" s="19" t="s">
        <v>1127</v>
      </c>
      <c r="B293" s="19">
        <v>29.735</v>
      </c>
      <c r="C293" s="19">
        <v>7.79</v>
      </c>
      <c r="D293" s="19" t="s">
        <v>8336</v>
      </c>
      <c r="E293" s="19" t="s">
        <v>8336</v>
      </c>
      <c r="F293" s="19" t="s">
        <v>8336</v>
      </c>
      <c r="G293" s="19" t="s">
        <v>8355</v>
      </c>
      <c r="H293" s="19">
        <v>0</v>
      </c>
      <c r="I293" s="19" t="s">
        <v>8336</v>
      </c>
      <c r="J293" s="19" t="s">
        <v>8336</v>
      </c>
      <c r="K293" s="19" t="str">
        <f t="shared" si="25"/>
        <v>Over Weight</v>
      </c>
      <c r="L293" s="19" t="str">
        <f t="shared" si="26"/>
        <v>Diabetes</v>
      </c>
      <c r="P293" s="19" t="s">
        <v>8355</v>
      </c>
      <c r="Q293" s="19">
        <v>0</v>
      </c>
      <c r="Y293" s="32" t="s">
        <v>1104</v>
      </c>
      <c r="Z293" s="19" t="s">
        <v>8324</v>
      </c>
      <c r="AA293" t="s">
        <v>8324</v>
      </c>
      <c r="AB293" s="19" t="str">
        <f t="shared" si="27"/>
        <v>Yes</v>
      </c>
      <c r="AC293" s="19" t="str">
        <f t="shared" si="28"/>
        <v>Yes</v>
      </c>
      <c r="AG293" s="19" t="s">
        <v>1082</v>
      </c>
      <c r="AH293" s="19">
        <v>36.12</v>
      </c>
      <c r="AI293" s="19" t="str">
        <f t="shared" si="29"/>
        <v>Obesity</v>
      </c>
      <c r="AP293" s="19" t="s">
        <v>1082</v>
      </c>
      <c r="AQ293" s="19">
        <v>5.82</v>
      </c>
      <c r="AR293" s="19" t="str">
        <f t="shared" si="30"/>
        <v>Prediabetes</v>
      </c>
    </row>
    <row r="294" spans="1:44">
      <c r="A294" s="19" t="s">
        <v>1130</v>
      </c>
      <c r="B294" s="19">
        <v>40.74</v>
      </c>
      <c r="C294" s="19">
        <v>5.28</v>
      </c>
      <c r="D294" s="19" t="s">
        <v>8336</v>
      </c>
      <c r="E294" s="19" t="s">
        <v>8336</v>
      </c>
      <c r="F294" s="19" t="s">
        <v>8375</v>
      </c>
      <c r="G294" s="19">
        <v>1</v>
      </c>
      <c r="H294" s="19">
        <v>1</v>
      </c>
      <c r="I294" s="19" t="s">
        <v>8324</v>
      </c>
      <c r="J294" s="19" t="s">
        <v>8324</v>
      </c>
      <c r="K294" s="19" t="str">
        <f t="shared" si="25"/>
        <v>Obesity</v>
      </c>
      <c r="L294" s="19" t="str">
        <f t="shared" si="26"/>
        <v>Normal</v>
      </c>
      <c r="P294" s="19" t="s">
        <v>8355</v>
      </c>
      <c r="Q294" s="19">
        <v>0</v>
      </c>
      <c r="Y294" s="32" t="s">
        <v>1107</v>
      </c>
      <c r="Z294" s="19" t="s">
        <v>8336</v>
      </c>
      <c r="AA294" t="s">
        <v>8324</v>
      </c>
      <c r="AB294" s="19" t="str">
        <f t="shared" si="27"/>
        <v>No</v>
      </c>
      <c r="AC294" s="19" t="str">
        <f t="shared" si="28"/>
        <v>Yes</v>
      </c>
      <c r="AG294" s="19" t="s">
        <v>1085</v>
      </c>
      <c r="AH294" s="19">
        <v>23.19</v>
      </c>
      <c r="AI294" s="19" t="str">
        <f t="shared" si="29"/>
        <v>Normal Weight</v>
      </c>
      <c r="AP294" s="19" t="s">
        <v>1085</v>
      </c>
      <c r="AQ294" s="19">
        <v>7.66</v>
      </c>
      <c r="AR294" s="19" t="str">
        <f t="shared" si="30"/>
        <v>Diabetes</v>
      </c>
    </row>
    <row r="295" spans="1:44">
      <c r="A295" s="19" t="s">
        <v>1134</v>
      </c>
      <c r="B295" s="19">
        <v>24.14</v>
      </c>
      <c r="C295" s="19">
        <v>5.87</v>
      </c>
      <c r="D295" s="19" t="s">
        <v>8336</v>
      </c>
      <c r="E295" s="19" t="s">
        <v>8336</v>
      </c>
      <c r="F295" s="19" t="s">
        <v>8336</v>
      </c>
      <c r="G295" s="19">
        <v>2</v>
      </c>
      <c r="H295" s="19">
        <v>2</v>
      </c>
      <c r="I295" s="19" t="s">
        <v>8324</v>
      </c>
      <c r="J295" s="19" t="s">
        <v>8324</v>
      </c>
      <c r="K295" s="19" t="str">
        <f t="shared" si="25"/>
        <v>Normal Weight</v>
      </c>
      <c r="L295" s="19" t="str">
        <f t="shared" si="26"/>
        <v>Prediabetes</v>
      </c>
      <c r="P295" s="19">
        <v>1</v>
      </c>
      <c r="Q295" s="19">
        <v>1</v>
      </c>
      <c r="Y295" s="32" t="s">
        <v>1111</v>
      </c>
      <c r="Z295" s="19" t="s">
        <v>8324</v>
      </c>
      <c r="AA295" t="s">
        <v>8324</v>
      </c>
      <c r="AB295" s="19" t="str">
        <f t="shared" si="27"/>
        <v>Yes</v>
      </c>
      <c r="AC295" s="19" t="str">
        <f t="shared" si="28"/>
        <v>Yes</v>
      </c>
      <c r="AG295" s="19" t="s">
        <v>1089</v>
      </c>
      <c r="AH295" s="19">
        <v>35.99</v>
      </c>
      <c r="AI295" s="19" t="str">
        <f t="shared" si="29"/>
        <v>Obesity</v>
      </c>
      <c r="AP295" s="19" t="s">
        <v>1089</v>
      </c>
      <c r="AQ295" s="19">
        <v>4.23</v>
      </c>
      <c r="AR295" s="19" t="str">
        <f t="shared" si="30"/>
        <v>Normal</v>
      </c>
    </row>
    <row r="296" spans="1:44">
      <c r="A296" s="19" t="s">
        <v>1137</v>
      </c>
      <c r="B296" s="19">
        <v>25.15</v>
      </c>
      <c r="C296" s="19">
        <v>9.08</v>
      </c>
      <c r="D296" s="19" t="s">
        <v>8324</v>
      </c>
      <c r="E296" s="19" t="s">
        <v>8336</v>
      </c>
      <c r="F296" s="19" t="s">
        <v>8336</v>
      </c>
      <c r="G296" s="19">
        <v>1</v>
      </c>
      <c r="H296" s="19">
        <v>1</v>
      </c>
      <c r="I296" s="19" t="s">
        <v>8324</v>
      </c>
      <c r="J296" s="19" t="s">
        <v>8324</v>
      </c>
      <c r="K296" s="19" t="str">
        <f t="shared" si="25"/>
        <v>Over Weight</v>
      </c>
      <c r="L296" s="19" t="str">
        <f t="shared" si="26"/>
        <v>Diabetes</v>
      </c>
      <c r="P296" s="19" t="s">
        <v>8355</v>
      </c>
      <c r="Q296" s="19">
        <v>0</v>
      </c>
      <c r="Y296" s="32" t="s">
        <v>1115</v>
      </c>
      <c r="Z296" s="19" t="s">
        <v>8324</v>
      </c>
      <c r="AA296" t="s">
        <v>8324</v>
      </c>
      <c r="AB296" s="19" t="str">
        <f t="shared" si="27"/>
        <v>Yes</v>
      </c>
      <c r="AC296" s="19" t="str">
        <f t="shared" si="28"/>
        <v>Yes</v>
      </c>
      <c r="AG296" s="19" t="s">
        <v>1093</v>
      </c>
      <c r="AH296" s="19">
        <v>30.25</v>
      </c>
      <c r="AI296" s="19" t="str">
        <f t="shared" si="29"/>
        <v>Obesity</v>
      </c>
      <c r="AP296" s="19" t="s">
        <v>1093</v>
      </c>
      <c r="AQ296" s="19">
        <v>5.58</v>
      </c>
      <c r="AR296" s="19" t="str">
        <f t="shared" si="30"/>
        <v>Normal</v>
      </c>
    </row>
    <row r="297" spans="1:44">
      <c r="A297" s="19" t="s">
        <v>1141</v>
      </c>
      <c r="B297" s="19">
        <v>28.71</v>
      </c>
      <c r="C297" s="19">
        <v>5.2</v>
      </c>
      <c r="D297" s="19" t="s">
        <v>8336</v>
      </c>
      <c r="E297" s="19" t="s">
        <v>8336</v>
      </c>
      <c r="F297" s="19" t="s">
        <v>8336</v>
      </c>
      <c r="G297" s="19">
        <v>1</v>
      </c>
      <c r="H297" s="19">
        <v>1</v>
      </c>
      <c r="I297" s="19" t="s">
        <v>8324</v>
      </c>
      <c r="J297" s="19" t="s">
        <v>8324</v>
      </c>
      <c r="K297" s="19" t="str">
        <f t="shared" si="25"/>
        <v>Over Weight</v>
      </c>
      <c r="L297" s="19" t="str">
        <f t="shared" si="26"/>
        <v>Normal</v>
      </c>
      <c r="P297" s="19" t="s">
        <v>8355</v>
      </c>
      <c r="Q297" s="19">
        <v>0</v>
      </c>
      <c r="Y297" s="32" t="s">
        <v>1119</v>
      </c>
      <c r="Z297" s="19" t="s">
        <v>8336</v>
      </c>
      <c r="AA297" t="s">
        <v>8324</v>
      </c>
      <c r="AB297" s="19" t="str">
        <f t="shared" si="27"/>
        <v>No</v>
      </c>
      <c r="AC297" s="19" t="str">
        <f t="shared" si="28"/>
        <v>Yes</v>
      </c>
      <c r="AG297" s="19" t="s">
        <v>1096</v>
      </c>
      <c r="AH297" s="19">
        <v>26.24</v>
      </c>
      <c r="AI297" s="19" t="str">
        <f t="shared" si="29"/>
        <v>Over Weight</v>
      </c>
      <c r="AP297" s="19" t="s">
        <v>1096</v>
      </c>
      <c r="AQ297" s="19">
        <v>6.26</v>
      </c>
      <c r="AR297" s="19" t="str">
        <f t="shared" si="30"/>
        <v>Prediabetes</v>
      </c>
    </row>
    <row r="298" spans="1:44">
      <c r="A298" s="19" t="s">
        <v>1145</v>
      </c>
      <c r="B298" s="19">
        <v>23</v>
      </c>
      <c r="C298" s="19">
        <v>5.48</v>
      </c>
      <c r="D298" s="19" t="s">
        <v>8336</v>
      </c>
      <c r="E298" s="19" t="s">
        <v>8336</v>
      </c>
      <c r="F298" s="19" t="s">
        <v>8336</v>
      </c>
      <c r="G298" s="19" t="s">
        <v>8355</v>
      </c>
      <c r="H298" s="19">
        <v>0</v>
      </c>
      <c r="I298" s="19" t="s">
        <v>8324</v>
      </c>
      <c r="J298" s="19" t="s">
        <v>8324</v>
      </c>
      <c r="K298" s="19" t="str">
        <f t="shared" si="25"/>
        <v>Normal Weight</v>
      </c>
      <c r="L298" s="19" t="str">
        <f t="shared" si="26"/>
        <v>Normal</v>
      </c>
      <c r="P298" s="19" t="s">
        <v>8355</v>
      </c>
      <c r="Q298" s="19">
        <v>0</v>
      </c>
      <c r="Y298" s="32" t="s">
        <v>1123</v>
      </c>
      <c r="Z298" s="19" t="s">
        <v>8324</v>
      </c>
      <c r="AA298" t="s">
        <v>8324</v>
      </c>
      <c r="AB298" s="19" t="str">
        <f t="shared" si="27"/>
        <v>Yes</v>
      </c>
      <c r="AC298" s="19" t="str">
        <f t="shared" si="28"/>
        <v>Yes</v>
      </c>
      <c r="AG298" s="19" t="s">
        <v>1100</v>
      </c>
      <c r="AH298" s="19">
        <v>31.36</v>
      </c>
      <c r="AI298" s="19" t="str">
        <f t="shared" si="29"/>
        <v>Obesity</v>
      </c>
      <c r="AP298" s="19" t="s">
        <v>1100</v>
      </c>
      <c r="AQ298" s="19">
        <v>10.6</v>
      </c>
      <c r="AR298" s="19" t="str">
        <f t="shared" si="30"/>
        <v>Diabetes</v>
      </c>
    </row>
    <row r="299" spans="1:44">
      <c r="A299" s="19" t="s">
        <v>1149</v>
      </c>
      <c r="B299" s="19">
        <v>36.86</v>
      </c>
      <c r="C299" s="19">
        <v>11.95</v>
      </c>
      <c r="D299" s="19" t="s">
        <v>8336</v>
      </c>
      <c r="E299" s="19" t="s">
        <v>8336</v>
      </c>
      <c r="F299" s="19" t="s">
        <v>8336</v>
      </c>
      <c r="G299" s="19" t="s">
        <v>8355</v>
      </c>
      <c r="H299" s="19">
        <v>0</v>
      </c>
      <c r="I299" s="19" t="s">
        <v>8336</v>
      </c>
      <c r="J299" s="19" t="s">
        <v>8336</v>
      </c>
      <c r="K299" s="19" t="str">
        <f t="shared" si="25"/>
        <v>Obesity</v>
      </c>
      <c r="L299" s="19" t="str">
        <f t="shared" si="26"/>
        <v>Diabetes</v>
      </c>
      <c r="P299" s="19">
        <v>2</v>
      </c>
      <c r="Q299" s="19">
        <v>2</v>
      </c>
      <c r="Y299" s="32" t="s">
        <v>1127</v>
      </c>
      <c r="Z299" s="19" t="s">
        <v>8336</v>
      </c>
      <c r="AA299" t="s">
        <v>8336</v>
      </c>
      <c r="AB299" s="19" t="str">
        <f t="shared" si="27"/>
        <v>No</v>
      </c>
      <c r="AC299" s="19" t="str">
        <f t="shared" si="28"/>
        <v>No</v>
      </c>
      <c r="AG299" s="19" t="s">
        <v>1104</v>
      </c>
      <c r="AH299" s="19">
        <v>25.69</v>
      </c>
      <c r="AI299" s="19" t="str">
        <f t="shared" si="29"/>
        <v>Over Weight</v>
      </c>
      <c r="AP299" s="19" t="s">
        <v>1104</v>
      </c>
      <c r="AQ299" s="19">
        <v>4.78</v>
      </c>
      <c r="AR299" s="19" t="str">
        <f t="shared" si="30"/>
        <v>Normal</v>
      </c>
    </row>
    <row r="300" spans="1:44">
      <c r="A300" s="19" t="s">
        <v>1153</v>
      </c>
      <c r="B300" s="19">
        <v>24.25</v>
      </c>
      <c r="C300" s="19">
        <v>8.7</v>
      </c>
      <c r="D300" s="19" t="s">
        <v>8324</v>
      </c>
      <c r="E300" s="19" t="s">
        <v>8336</v>
      </c>
      <c r="F300" s="19" t="s">
        <v>8336</v>
      </c>
      <c r="G300" s="19">
        <v>1</v>
      </c>
      <c r="H300" s="19">
        <v>1</v>
      </c>
      <c r="I300" s="19" t="s">
        <v>8324</v>
      </c>
      <c r="J300" s="19" t="s">
        <v>8324</v>
      </c>
      <c r="K300" s="19" t="str">
        <f t="shared" si="25"/>
        <v>Normal Weight</v>
      </c>
      <c r="L300" s="19" t="str">
        <f t="shared" si="26"/>
        <v>Diabetes</v>
      </c>
      <c r="P300" s="19">
        <v>1</v>
      </c>
      <c r="Q300" s="19">
        <v>1</v>
      </c>
      <c r="Y300" s="32" t="s">
        <v>1130</v>
      </c>
      <c r="Z300" s="19" t="s">
        <v>8336</v>
      </c>
      <c r="AA300" t="s">
        <v>8324</v>
      </c>
      <c r="AB300" s="19" t="str">
        <f t="shared" si="27"/>
        <v>No</v>
      </c>
      <c r="AC300" s="19" t="str">
        <f t="shared" si="28"/>
        <v>Yes</v>
      </c>
      <c r="AG300" s="19" t="s">
        <v>1107</v>
      </c>
      <c r="AH300" s="19">
        <v>25.46</v>
      </c>
      <c r="AI300" s="19" t="str">
        <f t="shared" si="29"/>
        <v>Over Weight</v>
      </c>
      <c r="AP300" s="19" t="s">
        <v>1107</v>
      </c>
      <c r="AQ300" s="19">
        <v>6.03</v>
      </c>
      <c r="AR300" s="19" t="str">
        <f t="shared" si="30"/>
        <v>Prediabetes</v>
      </c>
    </row>
    <row r="301" spans="1:44">
      <c r="A301" s="19" t="s">
        <v>1157</v>
      </c>
      <c r="B301" s="19">
        <v>23.85</v>
      </c>
      <c r="C301" s="19">
        <v>7.84</v>
      </c>
      <c r="D301" s="19" t="s">
        <v>8336</v>
      </c>
      <c r="E301" s="19" t="s">
        <v>8336</v>
      </c>
      <c r="F301" s="19" t="s">
        <v>8336</v>
      </c>
      <c r="G301" s="19" t="s">
        <v>8355</v>
      </c>
      <c r="H301" s="19">
        <v>0</v>
      </c>
      <c r="I301" s="19" t="s">
        <v>8324</v>
      </c>
      <c r="J301" s="19" t="s">
        <v>8324</v>
      </c>
      <c r="K301" s="19" t="str">
        <f t="shared" si="25"/>
        <v>Normal Weight</v>
      </c>
      <c r="L301" s="19" t="str">
        <f t="shared" si="26"/>
        <v>Diabetes</v>
      </c>
      <c r="P301" s="19">
        <v>1</v>
      </c>
      <c r="Q301" s="19">
        <v>1</v>
      </c>
      <c r="Y301" s="32" t="s">
        <v>1134</v>
      </c>
      <c r="Z301" s="19" t="s">
        <v>8336</v>
      </c>
      <c r="AA301" t="s">
        <v>8324</v>
      </c>
      <c r="AB301" s="19" t="str">
        <f t="shared" si="27"/>
        <v>No</v>
      </c>
      <c r="AC301" s="19" t="str">
        <f t="shared" si="28"/>
        <v>Yes</v>
      </c>
      <c r="AG301" s="19" t="s">
        <v>1111</v>
      </c>
      <c r="AH301" s="19">
        <v>31.83</v>
      </c>
      <c r="AI301" s="19" t="str">
        <f t="shared" si="29"/>
        <v>Obesity</v>
      </c>
      <c r="AP301" s="19" t="s">
        <v>1111</v>
      </c>
      <c r="AQ301" s="19">
        <v>11.55</v>
      </c>
      <c r="AR301" s="19" t="str">
        <f t="shared" si="30"/>
        <v>Diabetes</v>
      </c>
    </row>
    <row r="302" spans="1:44">
      <c r="A302" s="19" t="s">
        <v>1161</v>
      </c>
      <c r="B302" s="19">
        <v>40.02</v>
      </c>
      <c r="C302" s="19">
        <v>5.19</v>
      </c>
      <c r="D302" s="19" t="s">
        <v>8324</v>
      </c>
      <c r="E302" s="19" t="s">
        <v>8336</v>
      </c>
      <c r="F302" s="19" t="s">
        <v>8336</v>
      </c>
      <c r="G302" s="19">
        <v>1</v>
      </c>
      <c r="H302" s="19">
        <v>1</v>
      </c>
      <c r="I302" s="19" t="s">
        <v>8324</v>
      </c>
      <c r="J302" s="19" t="s">
        <v>8324</v>
      </c>
      <c r="K302" s="19" t="str">
        <f t="shared" si="25"/>
        <v>Obesity</v>
      </c>
      <c r="L302" s="19" t="str">
        <f t="shared" si="26"/>
        <v>Normal</v>
      </c>
      <c r="P302" s="19" t="s">
        <v>8355</v>
      </c>
      <c r="Q302" s="19">
        <v>0</v>
      </c>
      <c r="Y302" s="32" t="s">
        <v>1137</v>
      </c>
      <c r="Z302" s="19" t="s">
        <v>8324</v>
      </c>
      <c r="AA302" t="s">
        <v>8324</v>
      </c>
      <c r="AB302" s="19" t="str">
        <f t="shared" si="27"/>
        <v>Yes</v>
      </c>
      <c r="AC302" s="19" t="str">
        <f t="shared" si="28"/>
        <v>Yes</v>
      </c>
      <c r="AG302" s="19" t="s">
        <v>1115</v>
      </c>
      <c r="AH302" s="19">
        <v>24.43</v>
      </c>
      <c r="AI302" s="19" t="str">
        <f t="shared" si="29"/>
        <v>Normal Weight</v>
      </c>
      <c r="AP302" s="19" t="s">
        <v>1115</v>
      </c>
      <c r="AQ302" s="19">
        <v>7.59</v>
      </c>
      <c r="AR302" s="19" t="str">
        <f t="shared" si="30"/>
        <v>Diabetes</v>
      </c>
    </row>
    <row r="303" spans="1:44">
      <c r="A303" s="19" t="s">
        <v>1165</v>
      </c>
      <c r="B303" s="19">
        <v>19.17</v>
      </c>
      <c r="C303" s="19">
        <v>8.41</v>
      </c>
      <c r="D303" s="19" t="s">
        <v>8336</v>
      </c>
      <c r="E303" s="19" t="s">
        <v>8336</v>
      </c>
      <c r="F303" s="19" t="s">
        <v>8336</v>
      </c>
      <c r="G303" s="19" t="s">
        <v>8355</v>
      </c>
      <c r="H303" s="19">
        <v>0</v>
      </c>
      <c r="I303" s="19" t="s">
        <v>8324</v>
      </c>
      <c r="J303" s="19" t="s">
        <v>8324</v>
      </c>
      <c r="K303" s="19" t="str">
        <f t="shared" si="25"/>
        <v>Normal Weight</v>
      </c>
      <c r="L303" s="19" t="str">
        <f t="shared" si="26"/>
        <v>Diabetes</v>
      </c>
      <c r="P303" s="19">
        <v>1</v>
      </c>
      <c r="Q303" s="19">
        <v>1</v>
      </c>
      <c r="Y303" s="32" t="s">
        <v>1141</v>
      </c>
      <c r="Z303" s="19" t="s">
        <v>8336</v>
      </c>
      <c r="AA303" t="s">
        <v>8324</v>
      </c>
      <c r="AB303" s="19" t="str">
        <f t="shared" si="27"/>
        <v>No</v>
      </c>
      <c r="AC303" s="19" t="str">
        <f t="shared" si="28"/>
        <v>Yes</v>
      </c>
      <c r="AG303" s="19" t="s">
        <v>1119</v>
      </c>
      <c r="AH303" s="19">
        <v>41.9</v>
      </c>
      <c r="AI303" s="19" t="str">
        <f t="shared" si="29"/>
        <v>Obesity</v>
      </c>
      <c r="AP303" s="19" t="s">
        <v>1119</v>
      </c>
      <c r="AQ303" s="19">
        <v>4.26</v>
      </c>
      <c r="AR303" s="19" t="str">
        <f t="shared" si="30"/>
        <v>Normal</v>
      </c>
    </row>
    <row r="304" spans="1:44">
      <c r="A304" s="19" t="s">
        <v>1169</v>
      </c>
      <c r="B304" s="19">
        <v>43.53</v>
      </c>
      <c r="C304" s="19">
        <v>5.86</v>
      </c>
      <c r="D304" s="19" t="s">
        <v>8324</v>
      </c>
      <c r="E304" s="19" t="s">
        <v>8324</v>
      </c>
      <c r="F304" s="19" t="s">
        <v>8336</v>
      </c>
      <c r="G304" s="19">
        <v>2</v>
      </c>
      <c r="H304" s="19">
        <v>2</v>
      </c>
      <c r="I304" s="19" t="s">
        <v>8324</v>
      </c>
      <c r="J304" s="19" t="s">
        <v>8324</v>
      </c>
      <c r="K304" s="19" t="str">
        <f t="shared" si="25"/>
        <v>Obesity</v>
      </c>
      <c r="L304" s="19" t="str">
        <f t="shared" si="26"/>
        <v>Prediabetes</v>
      </c>
      <c r="P304" s="19" t="s">
        <v>8355</v>
      </c>
      <c r="Q304" s="19">
        <v>0</v>
      </c>
      <c r="Y304" s="32" t="s">
        <v>1145</v>
      </c>
      <c r="Z304" s="19" t="s">
        <v>8336</v>
      </c>
      <c r="AA304" t="s">
        <v>8324</v>
      </c>
      <c r="AB304" s="19" t="str">
        <f t="shared" si="27"/>
        <v>No</v>
      </c>
      <c r="AC304" s="19" t="str">
        <f t="shared" si="28"/>
        <v>Yes</v>
      </c>
      <c r="AG304" s="19" t="s">
        <v>1123</v>
      </c>
      <c r="AH304" s="19">
        <v>22.88</v>
      </c>
      <c r="AI304" s="19" t="str">
        <f t="shared" si="29"/>
        <v>Normal Weight</v>
      </c>
      <c r="AP304" s="19" t="s">
        <v>1123</v>
      </c>
      <c r="AQ304" s="19">
        <v>5.9</v>
      </c>
      <c r="AR304" s="19" t="str">
        <f t="shared" si="30"/>
        <v>Prediabetes</v>
      </c>
    </row>
    <row r="305" spans="1:44">
      <c r="A305" s="19" t="s">
        <v>1173</v>
      </c>
      <c r="B305" s="19">
        <v>46.06</v>
      </c>
      <c r="C305" s="19">
        <v>4.18</v>
      </c>
      <c r="D305" s="19" t="s">
        <v>8336</v>
      </c>
      <c r="E305" s="19" t="s">
        <v>8324</v>
      </c>
      <c r="F305" s="19" t="s">
        <v>8336</v>
      </c>
      <c r="G305" s="19">
        <v>1</v>
      </c>
      <c r="H305" s="19">
        <v>1</v>
      </c>
      <c r="I305" s="19" t="s">
        <v>8324</v>
      </c>
      <c r="J305" s="19" t="s">
        <v>8324</v>
      </c>
      <c r="K305" s="19" t="str">
        <f t="shared" si="25"/>
        <v>Obesity</v>
      </c>
      <c r="L305" s="19" t="str">
        <f t="shared" si="26"/>
        <v>Normal</v>
      </c>
      <c r="P305" s="19">
        <v>1</v>
      </c>
      <c r="Q305" s="19">
        <v>1</v>
      </c>
      <c r="Y305" s="32" t="s">
        <v>1149</v>
      </c>
      <c r="Z305" s="19" t="s">
        <v>8336</v>
      </c>
      <c r="AA305" t="s">
        <v>8336</v>
      </c>
      <c r="AB305" s="19" t="str">
        <f t="shared" si="27"/>
        <v>No</v>
      </c>
      <c r="AC305" s="19" t="str">
        <f t="shared" si="28"/>
        <v>No</v>
      </c>
      <c r="AG305" s="19" t="s">
        <v>1127</v>
      </c>
      <c r="AH305" s="19">
        <v>29.735</v>
      </c>
      <c r="AI305" s="19" t="str">
        <f t="shared" si="29"/>
        <v>Over Weight</v>
      </c>
      <c r="AP305" s="19" t="s">
        <v>1127</v>
      </c>
      <c r="AQ305" s="19">
        <v>7.79</v>
      </c>
      <c r="AR305" s="19" t="str">
        <f t="shared" si="30"/>
        <v>Diabetes</v>
      </c>
    </row>
    <row r="306" spans="1:44">
      <c r="A306" s="19" t="s">
        <v>1177</v>
      </c>
      <c r="B306" s="19">
        <v>29.92</v>
      </c>
      <c r="C306" s="19">
        <v>11.99</v>
      </c>
      <c r="D306" s="19" t="s">
        <v>8324</v>
      </c>
      <c r="E306" s="19" t="s">
        <v>8336</v>
      </c>
      <c r="F306" s="19" t="s">
        <v>8336</v>
      </c>
      <c r="G306" s="19">
        <v>2</v>
      </c>
      <c r="H306" s="19">
        <v>2</v>
      </c>
      <c r="I306" s="19" t="s">
        <v>8324</v>
      </c>
      <c r="J306" s="19" t="s">
        <v>8324</v>
      </c>
      <c r="K306" s="19" t="str">
        <f t="shared" si="25"/>
        <v>Obesity</v>
      </c>
      <c r="L306" s="19" t="str">
        <f t="shared" si="26"/>
        <v>Diabetes</v>
      </c>
      <c r="P306" s="19">
        <v>2</v>
      </c>
      <c r="Q306" s="19">
        <v>2</v>
      </c>
      <c r="Y306" s="32" t="s">
        <v>1153</v>
      </c>
      <c r="Z306" s="19" t="s">
        <v>8324</v>
      </c>
      <c r="AA306" t="s">
        <v>8324</v>
      </c>
      <c r="AB306" s="19" t="str">
        <f t="shared" si="27"/>
        <v>Yes</v>
      </c>
      <c r="AC306" s="19" t="str">
        <f t="shared" si="28"/>
        <v>Yes</v>
      </c>
      <c r="AG306" s="19" t="s">
        <v>1130</v>
      </c>
      <c r="AH306" s="19">
        <v>40.74</v>
      </c>
      <c r="AI306" s="19" t="str">
        <f t="shared" si="29"/>
        <v>Obesity</v>
      </c>
      <c r="AP306" s="19" t="s">
        <v>1130</v>
      </c>
      <c r="AQ306" s="19">
        <v>5.28</v>
      </c>
      <c r="AR306" s="19" t="str">
        <f t="shared" si="30"/>
        <v>Normal</v>
      </c>
    </row>
    <row r="307" spans="1:44">
      <c r="A307" s="19" t="s">
        <v>1180</v>
      </c>
      <c r="B307" s="19">
        <v>28.46</v>
      </c>
      <c r="C307" s="19">
        <v>4.85</v>
      </c>
      <c r="D307" s="19" t="s">
        <v>8324</v>
      </c>
      <c r="E307" s="19" t="s">
        <v>8336</v>
      </c>
      <c r="F307" s="19" t="s">
        <v>8336</v>
      </c>
      <c r="G307" s="19">
        <v>1</v>
      </c>
      <c r="H307" s="19">
        <v>1</v>
      </c>
      <c r="I307" s="19" t="s">
        <v>8324</v>
      </c>
      <c r="J307" s="19" t="s">
        <v>8324</v>
      </c>
      <c r="K307" s="19" t="str">
        <f t="shared" si="25"/>
        <v>Over Weight</v>
      </c>
      <c r="L307" s="19" t="str">
        <f t="shared" si="26"/>
        <v>Normal</v>
      </c>
      <c r="P307" s="19">
        <v>1</v>
      </c>
      <c r="Q307" s="19">
        <v>1</v>
      </c>
      <c r="Y307" s="32" t="s">
        <v>1157</v>
      </c>
      <c r="Z307" s="19" t="s">
        <v>8336</v>
      </c>
      <c r="AA307" t="s">
        <v>8324</v>
      </c>
      <c r="AB307" s="19" t="str">
        <f t="shared" si="27"/>
        <v>No</v>
      </c>
      <c r="AC307" s="19" t="str">
        <f t="shared" si="28"/>
        <v>Yes</v>
      </c>
      <c r="AG307" s="19" t="s">
        <v>1134</v>
      </c>
      <c r="AH307" s="19">
        <v>24.14</v>
      </c>
      <c r="AI307" s="19" t="str">
        <f t="shared" si="29"/>
        <v>Normal Weight</v>
      </c>
      <c r="AP307" s="19" t="s">
        <v>1134</v>
      </c>
      <c r="AQ307" s="19">
        <v>5.87</v>
      </c>
      <c r="AR307" s="19" t="str">
        <f t="shared" si="30"/>
        <v>Prediabetes</v>
      </c>
    </row>
    <row r="308" spans="1:44">
      <c r="A308" s="19" t="s">
        <v>1183</v>
      </c>
      <c r="B308" s="19">
        <v>24.56</v>
      </c>
      <c r="C308" s="19">
        <v>6.18</v>
      </c>
      <c r="D308" s="19" t="s">
        <v>8324</v>
      </c>
      <c r="E308" s="19" t="s">
        <v>8336</v>
      </c>
      <c r="F308" s="19" t="s">
        <v>8375</v>
      </c>
      <c r="G308" s="19">
        <v>1</v>
      </c>
      <c r="H308" s="19">
        <v>1</v>
      </c>
      <c r="I308" s="19" t="s">
        <v>8324</v>
      </c>
      <c r="J308" s="19" t="s">
        <v>8324</v>
      </c>
      <c r="K308" s="19" t="str">
        <f t="shared" si="25"/>
        <v>Normal Weight</v>
      </c>
      <c r="L308" s="19" t="str">
        <f t="shared" si="26"/>
        <v>Prediabetes</v>
      </c>
      <c r="P308" s="19">
        <v>1</v>
      </c>
      <c r="Q308" s="19">
        <v>1</v>
      </c>
      <c r="Y308" s="32" t="s">
        <v>1161</v>
      </c>
      <c r="Z308" s="19" t="s">
        <v>8324</v>
      </c>
      <c r="AA308" t="s">
        <v>8324</v>
      </c>
      <c r="AB308" s="19" t="str">
        <f t="shared" si="27"/>
        <v>Yes</v>
      </c>
      <c r="AC308" s="19" t="str">
        <f t="shared" si="28"/>
        <v>Yes</v>
      </c>
      <c r="AG308" s="19" t="s">
        <v>1137</v>
      </c>
      <c r="AH308" s="19">
        <v>25.15</v>
      </c>
      <c r="AI308" s="19" t="str">
        <f t="shared" si="29"/>
        <v>Over Weight</v>
      </c>
      <c r="AP308" s="19" t="s">
        <v>1137</v>
      </c>
      <c r="AQ308" s="19">
        <v>9.08</v>
      </c>
      <c r="AR308" s="19" t="str">
        <f t="shared" si="30"/>
        <v>Diabetes</v>
      </c>
    </row>
    <row r="309" spans="1:44">
      <c r="A309" s="19" t="s">
        <v>1187</v>
      </c>
      <c r="B309" s="19">
        <v>41.19</v>
      </c>
      <c r="C309" s="19">
        <v>6.37</v>
      </c>
      <c r="D309" s="19" t="s">
        <v>8336</v>
      </c>
      <c r="E309" s="19" t="s">
        <v>8336</v>
      </c>
      <c r="F309" s="19" t="s">
        <v>8336</v>
      </c>
      <c r="G309" s="19" t="s">
        <v>8355</v>
      </c>
      <c r="H309" s="19">
        <v>0</v>
      </c>
      <c r="I309" s="19" t="s">
        <v>8324</v>
      </c>
      <c r="J309" s="19" t="s">
        <v>8324</v>
      </c>
      <c r="K309" s="19" t="str">
        <f t="shared" si="25"/>
        <v>Obesity</v>
      </c>
      <c r="L309" s="19" t="str">
        <f t="shared" si="26"/>
        <v>Prediabetes</v>
      </c>
      <c r="P309" s="19" t="s">
        <v>8355</v>
      </c>
      <c r="Q309" s="19">
        <v>0</v>
      </c>
      <c r="Y309" s="32" t="s">
        <v>1165</v>
      </c>
      <c r="Z309" s="19" t="s">
        <v>8336</v>
      </c>
      <c r="AA309" t="s">
        <v>8324</v>
      </c>
      <c r="AB309" s="19" t="str">
        <f t="shared" si="27"/>
        <v>No</v>
      </c>
      <c r="AC309" s="19" t="str">
        <f t="shared" si="28"/>
        <v>Yes</v>
      </c>
      <c r="AG309" s="19" t="s">
        <v>1141</v>
      </c>
      <c r="AH309" s="19">
        <v>28.71</v>
      </c>
      <c r="AI309" s="19" t="str">
        <f t="shared" si="29"/>
        <v>Over Weight</v>
      </c>
      <c r="AP309" s="19" t="s">
        <v>1141</v>
      </c>
      <c r="AQ309" s="19">
        <v>5.2</v>
      </c>
      <c r="AR309" s="19" t="str">
        <f t="shared" si="30"/>
        <v>Normal</v>
      </c>
    </row>
    <row r="310" spans="1:44">
      <c r="A310" s="19" t="s">
        <v>1191</v>
      </c>
      <c r="B310" s="19">
        <v>18.63</v>
      </c>
      <c r="C310" s="19">
        <v>9.81</v>
      </c>
      <c r="D310" s="19" t="s">
        <v>8324</v>
      </c>
      <c r="E310" s="19" t="s">
        <v>8336</v>
      </c>
      <c r="F310" s="19" t="s">
        <v>8336</v>
      </c>
      <c r="G310" s="19">
        <v>2</v>
      </c>
      <c r="H310" s="19">
        <v>2</v>
      </c>
      <c r="I310" s="19" t="s">
        <v>8324</v>
      </c>
      <c r="J310" s="19" t="s">
        <v>8324</v>
      </c>
      <c r="K310" s="19" t="str">
        <f t="shared" si="25"/>
        <v>Normal Weight</v>
      </c>
      <c r="L310" s="19" t="str">
        <f t="shared" si="26"/>
        <v>Diabetes</v>
      </c>
      <c r="P310" s="19" t="s">
        <v>8355</v>
      </c>
      <c r="Q310" s="19">
        <v>0</v>
      </c>
      <c r="Y310" s="32" t="s">
        <v>1169</v>
      </c>
      <c r="Z310" s="19" t="s">
        <v>8324</v>
      </c>
      <c r="AA310" t="s">
        <v>8324</v>
      </c>
      <c r="AB310" s="19" t="str">
        <f t="shared" si="27"/>
        <v>Yes</v>
      </c>
      <c r="AC310" s="19" t="str">
        <f t="shared" si="28"/>
        <v>Yes</v>
      </c>
      <c r="AG310" s="19" t="s">
        <v>1145</v>
      </c>
      <c r="AH310" s="19">
        <v>23</v>
      </c>
      <c r="AI310" s="19" t="str">
        <f t="shared" si="29"/>
        <v>Normal Weight</v>
      </c>
      <c r="AP310" s="19" t="s">
        <v>1145</v>
      </c>
      <c r="AQ310" s="19">
        <v>5.48</v>
      </c>
      <c r="AR310" s="19" t="str">
        <f t="shared" si="30"/>
        <v>Normal</v>
      </c>
    </row>
    <row r="311" spans="1:44">
      <c r="A311" s="19" t="s">
        <v>1195</v>
      </c>
      <c r="B311" s="19">
        <v>26.26</v>
      </c>
      <c r="C311" s="19">
        <v>11.8</v>
      </c>
      <c r="D311" s="19" t="s">
        <v>8324</v>
      </c>
      <c r="E311" s="19" t="s">
        <v>8336</v>
      </c>
      <c r="F311" s="19" t="s">
        <v>8336</v>
      </c>
      <c r="G311" s="19">
        <v>1</v>
      </c>
      <c r="H311" s="19">
        <v>1</v>
      </c>
      <c r="I311" s="19" t="s">
        <v>8324</v>
      </c>
      <c r="J311" s="19" t="s">
        <v>8324</v>
      </c>
      <c r="K311" s="19" t="str">
        <f t="shared" si="25"/>
        <v>Over Weight</v>
      </c>
      <c r="L311" s="19" t="str">
        <f t="shared" si="26"/>
        <v>Diabetes</v>
      </c>
      <c r="P311" s="19">
        <v>1</v>
      </c>
      <c r="Q311" s="19">
        <v>1</v>
      </c>
      <c r="Y311" s="32" t="s">
        <v>1173</v>
      </c>
      <c r="Z311" s="19" t="s">
        <v>8336</v>
      </c>
      <c r="AA311" t="s">
        <v>8324</v>
      </c>
      <c r="AB311" s="19" t="str">
        <f t="shared" si="27"/>
        <v>No</v>
      </c>
      <c r="AC311" s="19" t="str">
        <f t="shared" si="28"/>
        <v>Yes</v>
      </c>
      <c r="AG311" s="19" t="s">
        <v>1149</v>
      </c>
      <c r="AH311" s="19">
        <v>36.86</v>
      </c>
      <c r="AI311" s="19" t="str">
        <f t="shared" si="29"/>
        <v>Obesity</v>
      </c>
      <c r="AP311" s="19" t="s">
        <v>1149</v>
      </c>
      <c r="AQ311" s="19">
        <v>11.95</v>
      </c>
      <c r="AR311" s="19" t="str">
        <f t="shared" si="30"/>
        <v>Diabetes</v>
      </c>
    </row>
    <row r="312" spans="1:44">
      <c r="A312" s="19" t="s">
        <v>1198</v>
      </c>
      <c r="B312" s="19">
        <v>22.37</v>
      </c>
      <c r="C312" s="19">
        <v>5.86</v>
      </c>
      <c r="D312" s="19" t="s">
        <v>8324</v>
      </c>
      <c r="E312" s="19" t="s">
        <v>8336</v>
      </c>
      <c r="F312" s="19" t="s">
        <v>8375</v>
      </c>
      <c r="G312" s="19">
        <v>1</v>
      </c>
      <c r="H312" s="19">
        <v>1</v>
      </c>
      <c r="I312" s="19" t="s">
        <v>8324</v>
      </c>
      <c r="J312" s="19" t="s">
        <v>8324</v>
      </c>
      <c r="K312" s="19" t="str">
        <f t="shared" si="25"/>
        <v>Normal Weight</v>
      </c>
      <c r="L312" s="19" t="str">
        <f t="shared" si="26"/>
        <v>Prediabetes</v>
      </c>
      <c r="P312" s="19" t="s">
        <v>8355</v>
      </c>
      <c r="Q312" s="19">
        <v>0</v>
      </c>
      <c r="Y312" s="32" t="s">
        <v>1177</v>
      </c>
      <c r="Z312" s="19" t="s">
        <v>8324</v>
      </c>
      <c r="AA312" t="s">
        <v>8324</v>
      </c>
      <c r="AB312" s="19" t="str">
        <f t="shared" si="27"/>
        <v>Yes</v>
      </c>
      <c r="AC312" s="19" t="str">
        <f t="shared" si="28"/>
        <v>Yes</v>
      </c>
      <c r="AG312" s="19" t="s">
        <v>1153</v>
      </c>
      <c r="AH312" s="19">
        <v>24.25</v>
      </c>
      <c r="AI312" s="19" t="str">
        <f t="shared" si="29"/>
        <v>Normal Weight</v>
      </c>
      <c r="AP312" s="19" t="s">
        <v>1153</v>
      </c>
      <c r="AQ312" s="19">
        <v>8.7</v>
      </c>
      <c r="AR312" s="19" t="str">
        <f t="shared" si="30"/>
        <v>Diabetes</v>
      </c>
    </row>
    <row r="313" spans="1:44">
      <c r="A313" s="19" t="s">
        <v>1201</v>
      </c>
      <c r="B313" s="19">
        <v>39.62</v>
      </c>
      <c r="C313" s="19">
        <v>4.28</v>
      </c>
      <c r="D313" s="19" t="s">
        <v>8336</v>
      </c>
      <c r="E313" s="19" t="s">
        <v>8336</v>
      </c>
      <c r="F313" s="19" t="s">
        <v>8336</v>
      </c>
      <c r="G313" s="19">
        <v>1</v>
      </c>
      <c r="H313" s="19">
        <v>1</v>
      </c>
      <c r="I313" s="19" t="s">
        <v>8324</v>
      </c>
      <c r="J313" s="19" t="s">
        <v>8324</v>
      </c>
      <c r="K313" s="19" t="str">
        <f t="shared" si="25"/>
        <v>Obesity</v>
      </c>
      <c r="L313" s="19" t="str">
        <f t="shared" si="26"/>
        <v>Normal</v>
      </c>
      <c r="P313" s="19">
        <v>1</v>
      </c>
      <c r="Q313" s="19">
        <v>1</v>
      </c>
      <c r="Y313" s="32" t="s">
        <v>1180</v>
      </c>
      <c r="Z313" s="19" t="s">
        <v>8324</v>
      </c>
      <c r="AA313" t="s">
        <v>8324</v>
      </c>
      <c r="AB313" s="19" t="str">
        <f t="shared" si="27"/>
        <v>Yes</v>
      </c>
      <c r="AC313" s="19" t="str">
        <f t="shared" si="28"/>
        <v>Yes</v>
      </c>
      <c r="AG313" s="19" t="s">
        <v>1157</v>
      </c>
      <c r="AH313" s="19">
        <v>23.85</v>
      </c>
      <c r="AI313" s="19" t="str">
        <f t="shared" si="29"/>
        <v>Normal Weight</v>
      </c>
      <c r="AP313" s="19" t="s">
        <v>1157</v>
      </c>
      <c r="AQ313" s="19">
        <v>7.84</v>
      </c>
      <c r="AR313" s="19" t="str">
        <f t="shared" si="30"/>
        <v>Diabetes</v>
      </c>
    </row>
    <row r="314" spans="1:44">
      <c r="A314" s="19" t="s">
        <v>1205</v>
      </c>
      <c r="B314" s="19">
        <v>18.33</v>
      </c>
      <c r="C314" s="19">
        <v>4.16</v>
      </c>
      <c r="D314" s="19" t="s">
        <v>8324</v>
      </c>
      <c r="E314" s="19" t="s">
        <v>8336</v>
      </c>
      <c r="F314" s="19" t="s">
        <v>8336</v>
      </c>
      <c r="G314" s="19" t="s">
        <v>8355</v>
      </c>
      <c r="H314" s="19">
        <v>0</v>
      </c>
      <c r="I314" s="19" t="s">
        <v>8324</v>
      </c>
      <c r="J314" s="19" t="s">
        <v>8324</v>
      </c>
      <c r="K314" s="19" t="str">
        <f t="shared" si="25"/>
        <v>Under Weight</v>
      </c>
      <c r="L314" s="19" t="str">
        <f t="shared" si="26"/>
        <v>Normal</v>
      </c>
      <c r="P314" s="19" t="s">
        <v>8355</v>
      </c>
      <c r="Q314" s="19">
        <v>0</v>
      </c>
      <c r="Y314" s="32" t="s">
        <v>1183</v>
      </c>
      <c r="Z314" s="19" t="s">
        <v>8324</v>
      </c>
      <c r="AA314" t="s">
        <v>8324</v>
      </c>
      <c r="AB314" s="19" t="str">
        <f t="shared" si="27"/>
        <v>Yes</v>
      </c>
      <c r="AC314" s="19" t="str">
        <f t="shared" si="28"/>
        <v>Yes</v>
      </c>
      <c r="AG314" s="19" t="s">
        <v>1161</v>
      </c>
      <c r="AH314" s="19">
        <v>40.02</v>
      </c>
      <c r="AI314" s="19" t="str">
        <f t="shared" si="29"/>
        <v>Obesity</v>
      </c>
      <c r="AP314" s="19" t="s">
        <v>1161</v>
      </c>
      <c r="AQ314" s="19">
        <v>5.19</v>
      </c>
      <c r="AR314" s="19" t="str">
        <f t="shared" si="30"/>
        <v>Normal</v>
      </c>
    </row>
    <row r="315" spans="1:44">
      <c r="A315" s="19" t="s">
        <v>1209</v>
      </c>
      <c r="B315" s="19">
        <v>17.11</v>
      </c>
      <c r="C315" s="19">
        <v>4.98</v>
      </c>
      <c r="D315" s="19" t="s">
        <v>8324</v>
      </c>
      <c r="E315" s="19" t="s">
        <v>8336</v>
      </c>
      <c r="F315" s="19" t="s">
        <v>8375</v>
      </c>
      <c r="G315" s="19">
        <v>1</v>
      </c>
      <c r="H315" s="19">
        <v>1</v>
      </c>
      <c r="I315" s="19" t="s">
        <v>8324</v>
      </c>
      <c r="J315" s="19" t="s">
        <v>8324</v>
      </c>
      <c r="K315" s="19" t="str">
        <f t="shared" si="25"/>
        <v>Under Weight</v>
      </c>
      <c r="L315" s="19" t="str">
        <f t="shared" si="26"/>
        <v>Normal</v>
      </c>
      <c r="P315" s="19">
        <v>2</v>
      </c>
      <c r="Q315" s="19">
        <v>2</v>
      </c>
      <c r="Y315" s="32" t="s">
        <v>1187</v>
      </c>
      <c r="Z315" s="19" t="s">
        <v>8336</v>
      </c>
      <c r="AA315" t="s">
        <v>8324</v>
      </c>
      <c r="AB315" s="19" t="str">
        <f t="shared" si="27"/>
        <v>No</v>
      </c>
      <c r="AC315" s="19" t="str">
        <f t="shared" si="28"/>
        <v>Yes</v>
      </c>
      <c r="AG315" s="19" t="s">
        <v>1165</v>
      </c>
      <c r="AH315" s="19">
        <v>19.17</v>
      </c>
      <c r="AI315" s="19" t="str">
        <f t="shared" si="29"/>
        <v>Normal Weight</v>
      </c>
      <c r="AP315" s="19" t="s">
        <v>1165</v>
      </c>
      <c r="AQ315" s="19">
        <v>8.41</v>
      </c>
      <c r="AR315" s="19" t="str">
        <f t="shared" si="30"/>
        <v>Diabetes</v>
      </c>
    </row>
    <row r="316" spans="1:44">
      <c r="A316" s="19" t="s">
        <v>1213</v>
      </c>
      <c r="B316" s="19">
        <v>43.5</v>
      </c>
      <c r="C316" s="19">
        <v>6.38</v>
      </c>
      <c r="D316" s="19" t="s">
        <v>8336</v>
      </c>
      <c r="E316" s="19" t="s">
        <v>8324</v>
      </c>
      <c r="F316" s="19" t="s">
        <v>8336</v>
      </c>
      <c r="G316" s="19">
        <v>1</v>
      </c>
      <c r="H316" s="19">
        <v>1</v>
      </c>
      <c r="I316" s="19" t="s">
        <v>8324</v>
      </c>
      <c r="J316" s="19" t="s">
        <v>8324</v>
      </c>
      <c r="K316" s="19" t="str">
        <f t="shared" si="25"/>
        <v>Obesity</v>
      </c>
      <c r="L316" s="19" t="str">
        <f t="shared" si="26"/>
        <v>Prediabetes</v>
      </c>
      <c r="P316" s="19">
        <v>1</v>
      </c>
      <c r="Q316" s="19">
        <v>1</v>
      </c>
      <c r="Y316" s="32" t="s">
        <v>1191</v>
      </c>
      <c r="Z316" s="19" t="s">
        <v>8324</v>
      </c>
      <c r="AA316" t="s">
        <v>8324</v>
      </c>
      <c r="AB316" s="19" t="str">
        <f t="shared" si="27"/>
        <v>Yes</v>
      </c>
      <c r="AC316" s="19" t="str">
        <f t="shared" si="28"/>
        <v>Yes</v>
      </c>
      <c r="AG316" s="19" t="s">
        <v>1169</v>
      </c>
      <c r="AH316" s="19">
        <v>43.53</v>
      </c>
      <c r="AI316" s="19" t="str">
        <f t="shared" si="29"/>
        <v>Obesity</v>
      </c>
      <c r="AP316" s="19" t="s">
        <v>1169</v>
      </c>
      <c r="AQ316" s="19">
        <v>5.86</v>
      </c>
      <c r="AR316" s="19" t="str">
        <f t="shared" si="30"/>
        <v>Prediabetes</v>
      </c>
    </row>
    <row r="317" spans="1:44">
      <c r="A317" s="19" t="s">
        <v>1216</v>
      </c>
      <c r="B317" s="19">
        <v>25.365</v>
      </c>
      <c r="C317" s="19">
        <v>5.19</v>
      </c>
      <c r="D317" s="19" t="s">
        <v>8336</v>
      </c>
      <c r="E317" s="19" t="s">
        <v>8336</v>
      </c>
      <c r="F317" s="19" t="s">
        <v>8336</v>
      </c>
      <c r="G317" s="19">
        <v>2</v>
      </c>
      <c r="H317" s="19">
        <v>2</v>
      </c>
      <c r="I317" s="19" t="s">
        <v>8336</v>
      </c>
      <c r="J317" s="19" t="s">
        <v>8336</v>
      </c>
      <c r="K317" s="19" t="str">
        <f t="shared" si="25"/>
        <v>Over Weight</v>
      </c>
      <c r="L317" s="19" t="str">
        <f t="shared" si="26"/>
        <v>Normal</v>
      </c>
      <c r="P317" s="19">
        <v>2</v>
      </c>
      <c r="Q317" s="19">
        <v>2</v>
      </c>
      <c r="Y317" s="32" t="s">
        <v>1195</v>
      </c>
      <c r="Z317" s="19" t="s">
        <v>8324</v>
      </c>
      <c r="AA317" t="s">
        <v>8324</v>
      </c>
      <c r="AB317" s="19" t="str">
        <f t="shared" si="27"/>
        <v>Yes</v>
      </c>
      <c r="AC317" s="19" t="str">
        <f t="shared" si="28"/>
        <v>Yes</v>
      </c>
      <c r="AG317" s="19" t="s">
        <v>1173</v>
      </c>
      <c r="AH317" s="19">
        <v>46.06</v>
      </c>
      <c r="AI317" s="19" t="str">
        <f t="shared" si="29"/>
        <v>Obesity</v>
      </c>
      <c r="AP317" s="19" t="s">
        <v>1173</v>
      </c>
      <c r="AQ317" s="19">
        <v>4.18</v>
      </c>
      <c r="AR317" s="19" t="str">
        <f t="shared" si="30"/>
        <v>Normal</v>
      </c>
    </row>
    <row r="318" spans="1:44">
      <c r="A318" s="19" t="s">
        <v>1220</v>
      </c>
      <c r="B318" s="19">
        <v>28.595</v>
      </c>
      <c r="C318" s="19">
        <v>10.21</v>
      </c>
      <c r="D318" s="19" t="s">
        <v>8336</v>
      </c>
      <c r="E318" s="19" t="s">
        <v>8336</v>
      </c>
      <c r="F318" s="19" t="s">
        <v>8336</v>
      </c>
      <c r="G318" s="19" t="s">
        <v>8355</v>
      </c>
      <c r="H318" s="19">
        <v>0</v>
      </c>
      <c r="I318" s="19" t="s">
        <v>8336</v>
      </c>
      <c r="J318" s="19" t="s">
        <v>8336</v>
      </c>
      <c r="K318" s="19" t="str">
        <f t="shared" si="25"/>
        <v>Over Weight</v>
      </c>
      <c r="L318" s="19" t="str">
        <f t="shared" si="26"/>
        <v>Diabetes</v>
      </c>
      <c r="P318" s="19">
        <v>1</v>
      </c>
      <c r="Q318" s="19">
        <v>1</v>
      </c>
      <c r="Y318" s="32" t="s">
        <v>1198</v>
      </c>
      <c r="Z318" s="19" t="s">
        <v>8324</v>
      </c>
      <c r="AA318" t="s">
        <v>8324</v>
      </c>
      <c r="AB318" s="19" t="str">
        <f t="shared" si="27"/>
        <v>Yes</v>
      </c>
      <c r="AC318" s="19" t="str">
        <f t="shared" si="28"/>
        <v>Yes</v>
      </c>
      <c r="AG318" s="19" t="s">
        <v>1177</v>
      </c>
      <c r="AH318" s="19">
        <v>29.92</v>
      </c>
      <c r="AI318" s="19" t="str">
        <f t="shared" si="29"/>
        <v>Obesity</v>
      </c>
      <c r="AP318" s="19" t="s">
        <v>1177</v>
      </c>
      <c r="AQ318" s="19">
        <v>11.99</v>
      </c>
      <c r="AR318" s="19" t="str">
        <f t="shared" si="30"/>
        <v>Diabetes</v>
      </c>
    </row>
    <row r="319" spans="1:44">
      <c r="A319" s="19" t="s">
        <v>1224</v>
      </c>
      <c r="B319" s="19">
        <v>29.83</v>
      </c>
      <c r="C319" s="19">
        <v>9.7</v>
      </c>
      <c r="D319" s="19" t="s">
        <v>8324</v>
      </c>
      <c r="E319" s="19" t="s">
        <v>8336</v>
      </c>
      <c r="F319" s="19" t="s">
        <v>8375</v>
      </c>
      <c r="G319" s="19">
        <v>1</v>
      </c>
      <c r="H319" s="19">
        <v>1</v>
      </c>
      <c r="I319" s="19" t="s">
        <v>8324</v>
      </c>
      <c r="J319" s="19" t="s">
        <v>8324</v>
      </c>
      <c r="K319" s="19" t="str">
        <f t="shared" si="25"/>
        <v>Over Weight</v>
      </c>
      <c r="L319" s="19" t="str">
        <f t="shared" si="26"/>
        <v>Diabetes</v>
      </c>
      <c r="P319" s="19">
        <v>1</v>
      </c>
      <c r="Q319" s="19">
        <v>1</v>
      </c>
      <c r="Y319" s="32" t="s">
        <v>1201</v>
      </c>
      <c r="Z319" s="19" t="s">
        <v>8336</v>
      </c>
      <c r="AA319" t="s">
        <v>8324</v>
      </c>
      <c r="AB319" s="19" t="str">
        <f t="shared" si="27"/>
        <v>No</v>
      </c>
      <c r="AC319" s="19" t="str">
        <f t="shared" si="28"/>
        <v>Yes</v>
      </c>
      <c r="AG319" s="19" t="s">
        <v>1180</v>
      </c>
      <c r="AH319" s="19">
        <v>28.46</v>
      </c>
      <c r="AI319" s="19" t="str">
        <f t="shared" si="29"/>
        <v>Over Weight</v>
      </c>
      <c r="AP319" s="19" t="s">
        <v>1180</v>
      </c>
      <c r="AQ319" s="19">
        <v>4.85</v>
      </c>
      <c r="AR319" s="19" t="str">
        <f t="shared" si="30"/>
        <v>Normal</v>
      </c>
    </row>
    <row r="320" spans="1:44">
      <c r="A320" s="19" t="s">
        <v>1228</v>
      </c>
      <c r="B320" s="19">
        <v>24.7</v>
      </c>
      <c r="C320" s="19">
        <v>10.25</v>
      </c>
      <c r="D320" s="19" t="s">
        <v>8336</v>
      </c>
      <c r="E320" s="19" t="s">
        <v>8336</v>
      </c>
      <c r="F320" s="19" t="s">
        <v>8336</v>
      </c>
      <c r="G320" s="19">
        <v>3</v>
      </c>
      <c r="H320" s="19">
        <v>3</v>
      </c>
      <c r="I320" s="19" t="s">
        <v>8336</v>
      </c>
      <c r="J320" s="19" t="s">
        <v>8336</v>
      </c>
      <c r="K320" s="19" t="str">
        <f t="shared" si="25"/>
        <v>Normal Weight</v>
      </c>
      <c r="L320" s="19" t="str">
        <f t="shared" si="26"/>
        <v>Diabetes</v>
      </c>
      <c r="P320" s="19" t="s">
        <v>8355</v>
      </c>
      <c r="Q320" s="19">
        <v>0</v>
      </c>
      <c r="Y320" s="32" t="s">
        <v>1205</v>
      </c>
      <c r="Z320" s="19" t="s">
        <v>8324</v>
      </c>
      <c r="AA320" t="s">
        <v>8324</v>
      </c>
      <c r="AB320" s="19" t="str">
        <f t="shared" si="27"/>
        <v>Yes</v>
      </c>
      <c r="AC320" s="19" t="str">
        <f t="shared" si="28"/>
        <v>Yes</v>
      </c>
      <c r="AG320" s="19" t="s">
        <v>1183</v>
      </c>
      <c r="AH320" s="19">
        <v>24.56</v>
      </c>
      <c r="AI320" s="19" t="str">
        <f t="shared" si="29"/>
        <v>Normal Weight</v>
      </c>
      <c r="AP320" s="19" t="s">
        <v>1183</v>
      </c>
      <c r="AQ320" s="19">
        <v>6.18</v>
      </c>
      <c r="AR320" s="19" t="str">
        <f t="shared" si="30"/>
        <v>Prediabetes</v>
      </c>
    </row>
    <row r="321" spans="1:44">
      <c r="A321" s="19" t="s">
        <v>1232</v>
      </c>
      <c r="B321" s="19">
        <v>17.94</v>
      </c>
      <c r="C321" s="19">
        <v>9.77</v>
      </c>
      <c r="D321" s="19" t="s">
        <v>8336</v>
      </c>
      <c r="E321" s="19" t="s">
        <v>8336</v>
      </c>
      <c r="F321" s="19" t="s">
        <v>8336</v>
      </c>
      <c r="G321" s="19" t="s">
        <v>8355</v>
      </c>
      <c r="H321" s="19">
        <v>0</v>
      </c>
      <c r="I321" s="19" t="s">
        <v>8324</v>
      </c>
      <c r="J321" s="19" t="s">
        <v>8324</v>
      </c>
      <c r="K321" s="19" t="str">
        <f t="shared" si="25"/>
        <v>Under Weight</v>
      </c>
      <c r="L321" s="19" t="str">
        <f t="shared" si="26"/>
        <v>Diabetes</v>
      </c>
      <c r="P321" s="19">
        <v>2</v>
      </c>
      <c r="Q321" s="19">
        <v>2</v>
      </c>
      <c r="Y321" s="32" t="s">
        <v>1209</v>
      </c>
      <c r="Z321" s="19" t="s">
        <v>8324</v>
      </c>
      <c r="AA321" t="s">
        <v>8324</v>
      </c>
      <c r="AB321" s="19" t="str">
        <f t="shared" si="27"/>
        <v>Yes</v>
      </c>
      <c r="AC321" s="19" t="str">
        <f t="shared" si="28"/>
        <v>Yes</v>
      </c>
      <c r="AG321" s="19" t="s">
        <v>1187</v>
      </c>
      <c r="AH321" s="19">
        <v>41.19</v>
      </c>
      <c r="AI321" s="19" t="str">
        <f t="shared" si="29"/>
        <v>Obesity</v>
      </c>
      <c r="AP321" s="19" t="s">
        <v>1187</v>
      </c>
      <c r="AQ321" s="19">
        <v>6.37</v>
      </c>
      <c r="AR321" s="19" t="str">
        <f t="shared" si="30"/>
        <v>Prediabetes</v>
      </c>
    </row>
    <row r="322" spans="1:44">
      <c r="A322" s="19" t="s">
        <v>1235</v>
      </c>
      <c r="B322" s="19">
        <v>21.08</v>
      </c>
      <c r="C322" s="19">
        <v>4.83</v>
      </c>
      <c r="D322" s="19" t="s">
        <v>8336</v>
      </c>
      <c r="E322" s="19" t="s">
        <v>8336</v>
      </c>
      <c r="F322" s="19" t="s">
        <v>8375</v>
      </c>
      <c r="G322" s="19">
        <v>1</v>
      </c>
      <c r="H322" s="19">
        <v>1</v>
      </c>
      <c r="I322" s="19" t="s">
        <v>8324</v>
      </c>
      <c r="J322" s="19" t="s">
        <v>8324</v>
      </c>
      <c r="K322" s="19" t="str">
        <f t="shared" si="25"/>
        <v>Normal Weight</v>
      </c>
      <c r="L322" s="19" t="str">
        <f t="shared" si="26"/>
        <v>Normal</v>
      </c>
      <c r="P322" s="19">
        <v>1</v>
      </c>
      <c r="Q322" s="19">
        <v>1</v>
      </c>
      <c r="Y322" s="32" t="s">
        <v>1213</v>
      </c>
      <c r="Z322" s="19" t="s">
        <v>8336</v>
      </c>
      <c r="AA322" t="s">
        <v>8324</v>
      </c>
      <c r="AB322" s="19" t="str">
        <f t="shared" si="27"/>
        <v>No</v>
      </c>
      <c r="AC322" s="19" t="str">
        <f t="shared" si="28"/>
        <v>Yes</v>
      </c>
      <c r="AG322" s="19" t="s">
        <v>1191</v>
      </c>
      <c r="AH322" s="19">
        <v>18.63</v>
      </c>
      <c r="AI322" s="19" t="str">
        <f t="shared" si="29"/>
        <v>Normal Weight</v>
      </c>
      <c r="AP322" s="19" t="s">
        <v>1191</v>
      </c>
      <c r="AQ322" s="19">
        <v>9.81</v>
      </c>
      <c r="AR322" s="19" t="str">
        <f t="shared" si="30"/>
        <v>Diabetes</v>
      </c>
    </row>
    <row r="323" spans="1:44">
      <c r="A323" s="19" t="s">
        <v>1238</v>
      </c>
      <c r="B323" s="19">
        <v>37.715</v>
      </c>
      <c r="C323" s="19">
        <v>10.86</v>
      </c>
      <c r="D323" s="19" t="s">
        <v>8324</v>
      </c>
      <c r="E323" s="19" t="s">
        <v>8336</v>
      </c>
      <c r="F323" s="19" t="s">
        <v>8336</v>
      </c>
      <c r="G323" s="19" t="s">
        <v>8355</v>
      </c>
      <c r="H323" s="19">
        <v>0</v>
      </c>
      <c r="I323" s="19" t="s">
        <v>8336</v>
      </c>
      <c r="J323" s="19" t="s">
        <v>8336</v>
      </c>
      <c r="K323" s="19" t="str">
        <f t="shared" ref="K323:K386" si="31">IF(B323&lt;18.5,"Under Weight",IF(B323&lt;=24.9,"Normal Weight",IF(B323&lt;=29.9,"Over Weight","Obesity")))</f>
        <v>Obesity</v>
      </c>
      <c r="L323" s="19" t="str">
        <f t="shared" ref="L323:L386" si="32">IF(C323&lt;5.7,"Normal",IF(C323&lt;=6.4,"Prediabetes","Diabetes"))</f>
        <v>Diabetes</v>
      </c>
      <c r="P323" s="19">
        <v>1</v>
      </c>
      <c r="Q323" s="19">
        <v>1</v>
      </c>
      <c r="Y323" s="32" t="s">
        <v>1216</v>
      </c>
      <c r="Z323" s="19" t="s">
        <v>8336</v>
      </c>
      <c r="AA323" t="s">
        <v>8336</v>
      </c>
      <c r="AB323" s="19" t="str">
        <f t="shared" si="27"/>
        <v>No</v>
      </c>
      <c r="AC323" s="19" t="str">
        <f t="shared" si="28"/>
        <v>No</v>
      </c>
      <c r="AG323" s="19" t="s">
        <v>1195</v>
      </c>
      <c r="AH323" s="19">
        <v>26.26</v>
      </c>
      <c r="AI323" s="19" t="str">
        <f t="shared" si="29"/>
        <v>Over Weight</v>
      </c>
      <c r="AP323" s="19" t="s">
        <v>1195</v>
      </c>
      <c r="AQ323" s="19">
        <v>11.8</v>
      </c>
      <c r="AR323" s="19" t="str">
        <f t="shared" si="30"/>
        <v>Diabetes</v>
      </c>
    </row>
    <row r="324" spans="1:44">
      <c r="A324" s="19" t="s">
        <v>1242</v>
      </c>
      <c r="B324" s="19">
        <v>22.39</v>
      </c>
      <c r="C324" s="19">
        <v>9.53</v>
      </c>
      <c r="D324" s="19" t="s">
        <v>8324</v>
      </c>
      <c r="E324" s="19" t="s">
        <v>8336</v>
      </c>
      <c r="F324" s="19" t="s">
        <v>8336</v>
      </c>
      <c r="G324" s="19" t="s">
        <v>8355</v>
      </c>
      <c r="H324" s="19">
        <v>0</v>
      </c>
      <c r="I324" s="19" t="s">
        <v>8324</v>
      </c>
      <c r="J324" s="19" t="s">
        <v>8324</v>
      </c>
      <c r="K324" s="19" t="str">
        <f t="shared" si="31"/>
        <v>Normal Weight</v>
      </c>
      <c r="L324" s="19" t="str">
        <f t="shared" si="32"/>
        <v>Diabetes</v>
      </c>
      <c r="P324" s="19">
        <v>1</v>
      </c>
      <c r="Q324" s="19">
        <v>1</v>
      </c>
      <c r="Y324" s="32" t="s">
        <v>1220</v>
      </c>
      <c r="Z324" s="19" t="s">
        <v>8336</v>
      </c>
      <c r="AA324" t="s">
        <v>8336</v>
      </c>
      <c r="AB324" s="19" t="str">
        <f t="shared" si="27"/>
        <v>No</v>
      </c>
      <c r="AC324" s="19" t="str">
        <f t="shared" si="28"/>
        <v>No</v>
      </c>
      <c r="AG324" s="19" t="s">
        <v>1198</v>
      </c>
      <c r="AH324" s="19">
        <v>22.37</v>
      </c>
      <c r="AI324" s="19" t="str">
        <f t="shared" si="29"/>
        <v>Normal Weight</v>
      </c>
      <c r="AP324" s="19" t="s">
        <v>1198</v>
      </c>
      <c r="AQ324" s="19">
        <v>5.86</v>
      </c>
      <c r="AR324" s="19" t="str">
        <f t="shared" si="30"/>
        <v>Prediabetes</v>
      </c>
    </row>
    <row r="325" spans="1:44">
      <c r="A325" s="19" t="s">
        <v>1246</v>
      </c>
      <c r="B325" s="19">
        <v>28.78</v>
      </c>
      <c r="C325" s="19">
        <v>5.68</v>
      </c>
      <c r="D325" s="19" t="s">
        <v>8336</v>
      </c>
      <c r="E325" s="19" t="s">
        <v>8336</v>
      </c>
      <c r="F325" s="19" t="s">
        <v>8336</v>
      </c>
      <c r="G325" s="19" t="s">
        <v>8355</v>
      </c>
      <c r="H325" s="19">
        <v>0</v>
      </c>
      <c r="I325" s="19" t="s">
        <v>8324</v>
      </c>
      <c r="J325" s="19" t="s">
        <v>8324</v>
      </c>
      <c r="K325" s="19" t="str">
        <f t="shared" si="31"/>
        <v>Over Weight</v>
      </c>
      <c r="L325" s="19" t="str">
        <f t="shared" si="32"/>
        <v>Normal</v>
      </c>
      <c r="P325" s="19" t="s">
        <v>8355</v>
      </c>
      <c r="Q325" s="19">
        <v>0</v>
      </c>
      <c r="Y325" s="32" t="s">
        <v>1224</v>
      </c>
      <c r="Z325" s="19" t="s">
        <v>8324</v>
      </c>
      <c r="AA325" t="s">
        <v>8324</v>
      </c>
      <c r="AB325" s="19" t="str">
        <f t="shared" si="27"/>
        <v>Yes</v>
      </c>
      <c r="AC325" s="19" t="str">
        <f t="shared" si="28"/>
        <v>Yes</v>
      </c>
      <c r="AG325" s="19" t="s">
        <v>1201</v>
      </c>
      <c r="AH325" s="19">
        <v>39.62</v>
      </c>
      <c r="AI325" s="19" t="str">
        <f t="shared" si="29"/>
        <v>Obesity</v>
      </c>
      <c r="AP325" s="19" t="s">
        <v>1201</v>
      </c>
      <c r="AQ325" s="19">
        <v>4.28</v>
      </c>
      <c r="AR325" s="19" t="str">
        <f t="shared" si="30"/>
        <v>Normal</v>
      </c>
    </row>
    <row r="326" spans="1:44">
      <c r="A326" s="19" t="s">
        <v>1250</v>
      </c>
      <c r="B326" s="19">
        <v>18.33</v>
      </c>
      <c r="C326" s="19">
        <v>5.57</v>
      </c>
      <c r="D326" s="19" t="s">
        <v>8324</v>
      </c>
      <c r="E326" s="19" t="s">
        <v>8336</v>
      </c>
      <c r="F326" s="19" t="s">
        <v>8336</v>
      </c>
      <c r="G326" s="19" t="s">
        <v>8355</v>
      </c>
      <c r="H326" s="19">
        <v>0</v>
      </c>
      <c r="I326" s="19" t="s">
        <v>8324</v>
      </c>
      <c r="J326" s="19" t="s">
        <v>8324</v>
      </c>
      <c r="K326" s="19" t="str">
        <f t="shared" si="31"/>
        <v>Under Weight</v>
      </c>
      <c r="L326" s="19" t="str">
        <f t="shared" si="32"/>
        <v>Normal</v>
      </c>
      <c r="P326" s="19">
        <v>1</v>
      </c>
      <c r="Q326" s="19">
        <v>1</v>
      </c>
      <c r="Y326" s="32" t="s">
        <v>1228</v>
      </c>
      <c r="Z326" s="19" t="s">
        <v>8336</v>
      </c>
      <c r="AA326" t="s">
        <v>8336</v>
      </c>
      <c r="AB326" s="19" t="str">
        <f t="shared" si="27"/>
        <v>No</v>
      </c>
      <c r="AC326" s="19" t="str">
        <f t="shared" si="28"/>
        <v>No</v>
      </c>
      <c r="AG326" s="19" t="s">
        <v>1205</v>
      </c>
      <c r="AH326" s="19">
        <v>18.33</v>
      </c>
      <c r="AI326" s="19" t="str">
        <f t="shared" si="29"/>
        <v>Under Weight</v>
      </c>
      <c r="AP326" s="19" t="s">
        <v>1205</v>
      </c>
      <c r="AQ326" s="19">
        <v>4.16</v>
      </c>
      <c r="AR326" s="19" t="str">
        <f t="shared" si="30"/>
        <v>Normal</v>
      </c>
    </row>
    <row r="327" spans="1:44">
      <c r="A327" s="19" t="s">
        <v>1254</v>
      </c>
      <c r="B327" s="19">
        <v>26.39</v>
      </c>
      <c r="C327" s="19">
        <v>4.58</v>
      </c>
      <c r="D327" s="19" t="s">
        <v>8324</v>
      </c>
      <c r="E327" s="19" t="s">
        <v>8336</v>
      </c>
      <c r="F327" s="19" t="s">
        <v>8336</v>
      </c>
      <c r="G327" s="19">
        <v>1</v>
      </c>
      <c r="H327" s="19">
        <v>1</v>
      </c>
      <c r="I327" s="19" t="s">
        <v>8324</v>
      </c>
      <c r="J327" s="19" t="s">
        <v>8324</v>
      </c>
      <c r="K327" s="19" t="str">
        <f t="shared" si="31"/>
        <v>Over Weight</v>
      </c>
      <c r="L327" s="19" t="str">
        <f t="shared" si="32"/>
        <v>Normal</v>
      </c>
      <c r="P327" s="19">
        <v>1</v>
      </c>
      <c r="Q327" s="19">
        <v>1</v>
      </c>
      <c r="Y327" s="32" t="s">
        <v>1232</v>
      </c>
      <c r="Z327" s="19" t="s">
        <v>8336</v>
      </c>
      <c r="AA327" t="s">
        <v>8324</v>
      </c>
      <c r="AB327" s="19" t="str">
        <f t="shared" si="27"/>
        <v>No</v>
      </c>
      <c r="AC327" s="19" t="str">
        <f t="shared" si="28"/>
        <v>Yes</v>
      </c>
      <c r="AG327" s="19" t="s">
        <v>1209</v>
      </c>
      <c r="AH327" s="19">
        <v>17.11</v>
      </c>
      <c r="AI327" s="19" t="str">
        <f t="shared" si="29"/>
        <v>Under Weight</v>
      </c>
      <c r="AP327" s="19" t="s">
        <v>1209</v>
      </c>
      <c r="AQ327" s="19">
        <v>4.98</v>
      </c>
      <c r="AR327" s="19" t="str">
        <f t="shared" si="30"/>
        <v>Normal</v>
      </c>
    </row>
    <row r="328" spans="1:44">
      <c r="A328" s="19" t="s">
        <v>1258</v>
      </c>
      <c r="B328" s="19">
        <v>19.26</v>
      </c>
      <c r="C328" s="19">
        <v>8.96</v>
      </c>
      <c r="D328" s="19" t="s">
        <v>8324</v>
      </c>
      <c r="E328" s="19" t="s">
        <v>8336</v>
      </c>
      <c r="F328" s="19" t="s">
        <v>8336</v>
      </c>
      <c r="G328" s="19">
        <v>1</v>
      </c>
      <c r="H328" s="19">
        <v>1</v>
      </c>
      <c r="I328" s="19" t="s">
        <v>8324</v>
      </c>
      <c r="J328" s="19" t="s">
        <v>8324</v>
      </c>
      <c r="K328" s="19" t="str">
        <f t="shared" si="31"/>
        <v>Normal Weight</v>
      </c>
      <c r="L328" s="19" t="str">
        <f t="shared" si="32"/>
        <v>Diabetes</v>
      </c>
      <c r="P328" s="19">
        <v>2</v>
      </c>
      <c r="Q328" s="19">
        <v>2</v>
      </c>
      <c r="Y328" s="32" t="s">
        <v>1235</v>
      </c>
      <c r="Z328" s="19" t="s">
        <v>8336</v>
      </c>
      <c r="AA328" t="s">
        <v>8324</v>
      </c>
      <c r="AB328" s="19" t="str">
        <f t="shared" si="27"/>
        <v>No</v>
      </c>
      <c r="AC328" s="19" t="str">
        <f t="shared" si="28"/>
        <v>Yes</v>
      </c>
      <c r="AG328" s="19" t="s">
        <v>1213</v>
      </c>
      <c r="AH328" s="19">
        <v>43.5</v>
      </c>
      <c r="AI328" s="19" t="str">
        <f t="shared" si="29"/>
        <v>Obesity</v>
      </c>
      <c r="AP328" s="19" t="s">
        <v>1213</v>
      </c>
      <c r="AQ328" s="19">
        <v>6.38</v>
      </c>
      <c r="AR328" s="19" t="str">
        <f t="shared" si="30"/>
        <v>Prediabetes</v>
      </c>
    </row>
    <row r="329" spans="1:44">
      <c r="A329" s="19" t="s">
        <v>1261</v>
      </c>
      <c r="B329" s="19">
        <v>26.92</v>
      </c>
      <c r="C329" s="19">
        <v>6.09</v>
      </c>
      <c r="D329" s="19" t="s">
        <v>8336</v>
      </c>
      <c r="E329" s="19" t="s">
        <v>8336</v>
      </c>
      <c r="F329" s="19" t="s">
        <v>8336</v>
      </c>
      <c r="G329" s="19" t="s">
        <v>8355</v>
      </c>
      <c r="H329" s="19">
        <v>0</v>
      </c>
      <c r="I329" s="19" t="s">
        <v>8324</v>
      </c>
      <c r="J329" s="19" t="s">
        <v>8324</v>
      </c>
      <c r="K329" s="19" t="str">
        <f t="shared" si="31"/>
        <v>Over Weight</v>
      </c>
      <c r="L329" s="19" t="str">
        <f t="shared" si="32"/>
        <v>Prediabetes</v>
      </c>
      <c r="P329" s="19" t="s">
        <v>8355</v>
      </c>
      <c r="Q329" s="19">
        <v>0</v>
      </c>
      <c r="Y329" s="32" t="s">
        <v>1238</v>
      </c>
      <c r="Z329" s="19" t="s">
        <v>8324</v>
      </c>
      <c r="AA329" t="s">
        <v>8336</v>
      </c>
      <c r="AB329" s="19" t="str">
        <f t="shared" ref="AB329:AB392" si="33">PROPER(Z329)</f>
        <v>Yes</v>
      </c>
      <c r="AC329" s="19" t="str">
        <f t="shared" ref="AC329:AC392" si="34">PROPER(AA329)</f>
        <v>No</v>
      </c>
      <c r="AG329" s="19" t="s">
        <v>1216</v>
      </c>
      <c r="AH329" s="19">
        <v>25.365</v>
      </c>
      <c r="AI329" s="19" t="str">
        <f t="shared" si="29"/>
        <v>Over Weight</v>
      </c>
      <c r="AP329" s="19" t="s">
        <v>1216</v>
      </c>
      <c r="AQ329" s="19">
        <v>5.19</v>
      </c>
      <c r="AR329" s="19" t="str">
        <f t="shared" si="30"/>
        <v>Normal</v>
      </c>
    </row>
    <row r="330" spans="1:44">
      <c r="A330" s="19" t="s">
        <v>1264</v>
      </c>
      <c r="B330" s="19">
        <v>19.73</v>
      </c>
      <c r="C330" s="19">
        <v>4.36</v>
      </c>
      <c r="D330" s="19" t="s">
        <v>8336</v>
      </c>
      <c r="E330" s="19" t="s">
        <v>8336</v>
      </c>
      <c r="F330" s="19" t="s">
        <v>8336</v>
      </c>
      <c r="G330" s="19" t="s">
        <v>8355</v>
      </c>
      <c r="H330" s="19">
        <v>0</v>
      </c>
      <c r="I330" s="19" t="s">
        <v>8324</v>
      </c>
      <c r="J330" s="19" t="s">
        <v>8324</v>
      </c>
      <c r="K330" s="19" t="str">
        <f t="shared" si="31"/>
        <v>Normal Weight</v>
      </c>
      <c r="L330" s="19" t="str">
        <f t="shared" si="32"/>
        <v>Normal</v>
      </c>
      <c r="P330" s="19">
        <v>1</v>
      </c>
      <c r="Q330" s="19">
        <v>1</v>
      </c>
      <c r="Y330" s="32" t="s">
        <v>1242</v>
      </c>
      <c r="Z330" s="19" t="s">
        <v>8324</v>
      </c>
      <c r="AA330" t="s">
        <v>8324</v>
      </c>
      <c r="AB330" s="19" t="str">
        <f t="shared" si="33"/>
        <v>Yes</v>
      </c>
      <c r="AC330" s="19" t="str">
        <f t="shared" si="34"/>
        <v>Yes</v>
      </c>
      <c r="AG330" s="19" t="s">
        <v>1220</v>
      </c>
      <c r="AH330" s="19">
        <v>28.595</v>
      </c>
      <c r="AI330" s="19" t="str">
        <f t="shared" si="29"/>
        <v>Over Weight</v>
      </c>
      <c r="AP330" s="19" t="s">
        <v>1220</v>
      </c>
      <c r="AQ330" s="19">
        <v>10.21</v>
      </c>
      <c r="AR330" s="19" t="str">
        <f t="shared" si="30"/>
        <v>Diabetes</v>
      </c>
    </row>
    <row r="331" spans="1:44">
      <c r="A331" s="19" t="s">
        <v>1268</v>
      </c>
      <c r="B331" s="19">
        <v>23.56</v>
      </c>
      <c r="C331" s="19">
        <v>11.74</v>
      </c>
      <c r="D331" s="19" t="s">
        <v>8324</v>
      </c>
      <c r="E331" s="19" t="s">
        <v>8336</v>
      </c>
      <c r="F331" s="19" t="s">
        <v>8336</v>
      </c>
      <c r="G331" s="19" t="s">
        <v>8355</v>
      </c>
      <c r="H331" s="19">
        <v>0</v>
      </c>
      <c r="I331" s="19" t="s">
        <v>8324</v>
      </c>
      <c r="J331" s="19" t="s">
        <v>8324</v>
      </c>
      <c r="K331" s="19" t="str">
        <f t="shared" si="31"/>
        <v>Normal Weight</v>
      </c>
      <c r="L331" s="19" t="str">
        <f t="shared" si="32"/>
        <v>Diabetes</v>
      </c>
      <c r="P331" s="19">
        <v>3</v>
      </c>
      <c r="Q331" s="19">
        <v>3</v>
      </c>
      <c r="Y331" s="32" t="s">
        <v>1246</v>
      </c>
      <c r="Z331" s="19" t="s">
        <v>8336</v>
      </c>
      <c r="AA331" t="s">
        <v>8324</v>
      </c>
      <c r="AB331" s="19" t="str">
        <f t="shared" si="33"/>
        <v>No</v>
      </c>
      <c r="AC331" s="19" t="str">
        <f t="shared" si="34"/>
        <v>Yes</v>
      </c>
      <c r="AG331" s="19" t="s">
        <v>1224</v>
      </c>
      <c r="AH331" s="19">
        <v>29.83</v>
      </c>
      <c r="AI331" s="19" t="str">
        <f t="shared" si="29"/>
        <v>Over Weight</v>
      </c>
      <c r="AP331" s="19" t="s">
        <v>1224</v>
      </c>
      <c r="AQ331" s="19">
        <v>9.7</v>
      </c>
      <c r="AR331" s="19" t="str">
        <f t="shared" si="30"/>
        <v>Diabetes</v>
      </c>
    </row>
    <row r="332" spans="1:44">
      <c r="A332" s="19" t="s">
        <v>1272</v>
      </c>
      <c r="B332" s="19">
        <v>37.67</v>
      </c>
      <c r="C332" s="19">
        <v>5.89</v>
      </c>
      <c r="D332" s="19" t="s">
        <v>8336</v>
      </c>
      <c r="E332" s="19" t="s">
        <v>8336</v>
      </c>
      <c r="F332" s="19" t="s">
        <v>8336</v>
      </c>
      <c r="G332" s="19">
        <v>1</v>
      </c>
      <c r="H332" s="19">
        <v>1</v>
      </c>
      <c r="I332" s="19" t="s">
        <v>8324</v>
      </c>
      <c r="J332" s="19" t="s">
        <v>8324</v>
      </c>
      <c r="K332" s="19" t="str">
        <f t="shared" si="31"/>
        <v>Obesity</v>
      </c>
      <c r="L332" s="19" t="str">
        <f t="shared" si="32"/>
        <v>Prediabetes</v>
      </c>
      <c r="P332" s="19" t="s">
        <v>8355</v>
      </c>
      <c r="Q332" s="19">
        <v>0</v>
      </c>
      <c r="Y332" s="32" t="s">
        <v>1250</v>
      </c>
      <c r="Z332" s="19" t="s">
        <v>8324</v>
      </c>
      <c r="AA332" t="s">
        <v>8324</v>
      </c>
      <c r="AB332" s="19" t="str">
        <f t="shared" si="33"/>
        <v>Yes</v>
      </c>
      <c r="AC332" s="19" t="str">
        <f t="shared" si="34"/>
        <v>Yes</v>
      </c>
      <c r="AG332" s="19" t="s">
        <v>1228</v>
      </c>
      <c r="AH332" s="19">
        <v>24.7</v>
      </c>
      <c r="AI332" s="19" t="str">
        <f t="shared" si="29"/>
        <v>Normal Weight</v>
      </c>
      <c r="AP332" s="19" t="s">
        <v>1228</v>
      </c>
      <c r="AQ332" s="19">
        <v>10.25</v>
      </c>
      <c r="AR332" s="19" t="str">
        <f t="shared" si="30"/>
        <v>Diabetes</v>
      </c>
    </row>
    <row r="333" spans="1:44">
      <c r="A333" s="19" t="s">
        <v>1275</v>
      </c>
      <c r="B333" s="19">
        <v>18.73</v>
      </c>
      <c r="C333" s="19">
        <v>10.64</v>
      </c>
      <c r="D333" s="19" t="s">
        <v>8336</v>
      </c>
      <c r="E333" s="19" t="s">
        <v>8336</v>
      </c>
      <c r="F333" s="19" t="s">
        <v>8336</v>
      </c>
      <c r="G333" s="19">
        <v>2</v>
      </c>
      <c r="H333" s="19">
        <v>2</v>
      </c>
      <c r="I333" s="19" t="s">
        <v>8324</v>
      </c>
      <c r="J333" s="19" t="s">
        <v>8324</v>
      </c>
      <c r="K333" s="19" t="str">
        <f t="shared" si="31"/>
        <v>Normal Weight</v>
      </c>
      <c r="L333" s="19" t="str">
        <f t="shared" si="32"/>
        <v>Diabetes</v>
      </c>
      <c r="P333" s="19">
        <v>1</v>
      </c>
      <c r="Q333" s="19">
        <v>1</v>
      </c>
      <c r="Y333" s="32" t="s">
        <v>1254</v>
      </c>
      <c r="Z333" s="19" t="s">
        <v>8324</v>
      </c>
      <c r="AA333" t="s">
        <v>8324</v>
      </c>
      <c r="AB333" s="19" t="str">
        <f t="shared" si="33"/>
        <v>Yes</v>
      </c>
      <c r="AC333" s="19" t="str">
        <f t="shared" si="34"/>
        <v>Yes</v>
      </c>
      <c r="AG333" s="19" t="s">
        <v>1232</v>
      </c>
      <c r="AH333" s="19">
        <v>17.94</v>
      </c>
      <c r="AI333" s="19" t="str">
        <f t="shared" si="29"/>
        <v>Under Weight</v>
      </c>
      <c r="AP333" s="19" t="s">
        <v>1232</v>
      </c>
      <c r="AQ333" s="19">
        <v>9.77</v>
      </c>
      <c r="AR333" s="19" t="str">
        <f t="shared" si="30"/>
        <v>Diabetes</v>
      </c>
    </row>
    <row r="334" spans="1:44">
      <c r="A334" s="19" t="s">
        <v>1279</v>
      </c>
      <c r="B334" s="19">
        <v>33.09</v>
      </c>
      <c r="C334" s="19">
        <v>6.06</v>
      </c>
      <c r="D334" s="19" t="s">
        <v>8336</v>
      </c>
      <c r="E334" s="19" t="s">
        <v>8336</v>
      </c>
      <c r="F334" s="19" t="s">
        <v>8375</v>
      </c>
      <c r="G334" s="19">
        <v>1</v>
      </c>
      <c r="H334" s="19">
        <v>1</v>
      </c>
      <c r="I334" s="19" t="s">
        <v>8324</v>
      </c>
      <c r="J334" s="19" t="s">
        <v>8324</v>
      </c>
      <c r="K334" s="19" t="str">
        <f t="shared" si="31"/>
        <v>Obesity</v>
      </c>
      <c r="L334" s="19" t="str">
        <f t="shared" si="32"/>
        <v>Prediabetes</v>
      </c>
      <c r="P334" s="19" t="s">
        <v>8355</v>
      </c>
      <c r="Q334" s="19">
        <v>0</v>
      </c>
      <c r="Y334" s="32" t="s">
        <v>1258</v>
      </c>
      <c r="Z334" s="19" t="s">
        <v>8324</v>
      </c>
      <c r="AA334" t="s">
        <v>8324</v>
      </c>
      <c r="AB334" s="19" t="str">
        <f t="shared" si="33"/>
        <v>Yes</v>
      </c>
      <c r="AC334" s="19" t="str">
        <f t="shared" si="34"/>
        <v>Yes</v>
      </c>
      <c r="AG334" s="19" t="s">
        <v>1235</v>
      </c>
      <c r="AH334" s="19">
        <v>21.08</v>
      </c>
      <c r="AI334" s="19" t="str">
        <f t="shared" si="29"/>
        <v>Normal Weight</v>
      </c>
      <c r="AP334" s="19" t="s">
        <v>1235</v>
      </c>
      <c r="AQ334" s="19">
        <v>4.83</v>
      </c>
      <c r="AR334" s="19" t="str">
        <f t="shared" si="30"/>
        <v>Normal</v>
      </c>
    </row>
    <row r="335" spans="1:44">
      <c r="A335" s="19" t="s">
        <v>1282</v>
      </c>
      <c r="B335" s="19">
        <v>18.33</v>
      </c>
      <c r="C335" s="19">
        <v>7.46</v>
      </c>
      <c r="D335" s="19" t="s">
        <v>8324</v>
      </c>
      <c r="E335" s="19" t="s">
        <v>8336</v>
      </c>
      <c r="F335" s="19" t="s">
        <v>8336</v>
      </c>
      <c r="G335" s="19">
        <v>1</v>
      </c>
      <c r="H335" s="19">
        <v>1</v>
      </c>
      <c r="I335" s="19" t="s">
        <v>8324</v>
      </c>
      <c r="J335" s="19" t="s">
        <v>8324</v>
      </c>
      <c r="K335" s="19" t="str">
        <f t="shared" si="31"/>
        <v>Under Weight</v>
      </c>
      <c r="L335" s="19" t="str">
        <f t="shared" si="32"/>
        <v>Diabetes</v>
      </c>
      <c r="P335" s="19" t="s">
        <v>8355</v>
      </c>
      <c r="Q335" s="19">
        <v>0</v>
      </c>
      <c r="Y335" s="32" t="s">
        <v>1261</v>
      </c>
      <c r="Z335" s="19" t="s">
        <v>8336</v>
      </c>
      <c r="AA335" t="s">
        <v>8324</v>
      </c>
      <c r="AB335" s="19" t="str">
        <f t="shared" si="33"/>
        <v>No</v>
      </c>
      <c r="AC335" s="19" t="str">
        <f t="shared" si="34"/>
        <v>Yes</v>
      </c>
      <c r="AG335" s="19" t="s">
        <v>1238</v>
      </c>
      <c r="AH335" s="19">
        <v>37.715</v>
      </c>
      <c r="AI335" s="19" t="str">
        <f t="shared" ref="AI335:AI398" si="35">IF(AH335&lt;18.5,"Under Weight",IF(AH335&lt;=24.9,"Normal Weight",IF(AH335&lt;=29.9,"Over Weight","Obesity")))</f>
        <v>Obesity</v>
      </c>
      <c r="AP335" s="19" t="s">
        <v>1238</v>
      </c>
      <c r="AQ335" s="19">
        <v>10.86</v>
      </c>
      <c r="AR335" s="19" t="str">
        <f t="shared" ref="AR335:AR398" si="36">IF(AQ335&lt;5.7,"Normal",IF(AQ335&lt;=6.5,"Prediabetes","Diabetes"))</f>
        <v>Diabetes</v>
      </c>
    </row>
    <row r="336" spans="1:44">
      <c r="A336" s="19" t="s">
        <v>1286</v>
      </c>
      <c r="B336" s="19">
        <v>27.74</v>
      </c>
      <c r="C336" s="19">
        <v>4.68</v>
      </c>
      <c r="D336" s="19" t="s">
        <v>8324</v>
      </c>
      <c r="E336" s="19" t="s">
        <v>8336</v>
      </c>
      <c r="F336" s="19" t="s">
        <v>8336</v>
      </c>
      <c r="G336" s="19">
        <v>2</v>
      </c>
      <c r="H336" s="19">
        <v>2</v>
      </c>
      <c r="I336" s="19" t="s">
        <v>8324</v>
      </c>
      <c r="J336" s="19" t="s">
        <v>8324</v>
      </c>
      <c r="K336" s="19" t="str">
        <f t="shared" si="31"/>
        <v>Over Weight</v>
      </c>
      <c r="L336" s="19" t="str">
        <f t="shared" si="32"/>
        <v>Normal</v>
      </c>
      <c r="P336" s="19" t="s">
        <v>8355</v>
      </c>
      <c r="Q336" s="19">
        <v>0</v>
      </c>
      <c r="Y336" s="32" t="s">
        <v>1264</v>
      </c>
      <c r="Z336" s="19" t="s">
        <v>8336</v>
      </c>
      <c r="AA336" t="s">
        <v>8324</v>
      </c>
      <c r="AB336" s="19" t="str">
        <f t="shared" si="33"/>
        <v>No</v>
      </c>
      <c r="AC336" s="19" t="str">
        <f t="shared" si="34"/>
        <v>Yes</v>
      </c>
      <c r="AG336" s="19" t="s">
        <v>1242</v>
      </c>
      <c r="AH336" s="19">
        <v>22.39</v>
      </c>
      <c r="AI336" s="19" t="str">
        <f t="shared" si="35"/>
        <v>Normal Weight</v>
      </c>
      <c r="AP336" s="19" t="s">
        <v>1242</v>
      </c>
      <c r="AQ336" s="19">
        <v>9.53</v>
      </c>
      <c r="AR336" s="19" t="str">
        <f t="shared" si="36"/>
        <v>Diabetes</v>
      </c>
    </row>
    <row r="337" spans="1:44">
      <c r="A337" s="19" t="s">
        <v>1290</v>
      </c>
      <c r="B337" s="19">
        <v>24.2</v>
      </c>
      <c r="C337" s="19">
        <v>6.15</v>
      </c>
      <c r="D337" s="19" t="s">
        <v>8336</v>
      </c>
      <c r="E337" s="19" t="s">
        <v>8336</v>
      </c>
      <c r="F337" s="19" t="s">
        <v>8336</v>
      </c>
      <c r="G337" s="19">
        <v>1</v>
      </c>
      <c r="H337" s="19">
        <v>1</v>
      </c>
      <c r="I337" s="19" t="s">
        <v>8324</v>
      </c>
      <c r="J337" s="19" t="s">
        <v>8324</v>
      </c>
      <c r="K337" s="19" t="str">
        <f t="shared" si="31"/>
        <v>Normal Weight</v>
      </c>
      <c r="L337" s="19" t="str">
        <f t="shared" si="32"/>
        <v>Prediabetes</v>
      </c>
      <c r="P337" s="19" t="s">
        <v>8355</v>
      </c>
      <c r="Q337" s="19">
        <v>0</v>
      </c>
      <c r="Y337" s="32" t="s">
        <v>1268</v>
      </c>
      <c r="Z337" s="19" t="s">
        <v>8324</v>
      </c>
      <c r="AA337" t="s">
        <v>8324</v>
      </c>
      <c r="AB337" s="19" t="str">
        <f t="shared" si="33"/>
        <v>Yes</v>
      </c>
      <c r="AC337" s="19" t="str">
        <f t="shared" si="34"/>
        <v>Yes</v>
      </c>
      <c r="AG337" s="19" t="s">
        <v>1246</v>
      </c>
      <c r="AH337" s="19">
        <v>28.78</v>
      </c>
      <c r="AI337" s="19" t="str">
        <f t="shared" si="35"/>
        <v>Over Weight</v>
      </c>
      <c r="AP337" s="19" t="s">
        <v>1246</v>
      </c>
      <c r="AQ337" s="19">
        <v>5.68</v>
      </c>
      <c r="AR337" s="19" t="str">
        <f t="shared" si="36"/>
        <v>Normal</v>
      </c>
    </row>
    <row r="338" spans="1:44">
      <c r="A338" s="19" t="s">
        <v>1293</v>
      </c>
      <c r="B338" s="19">
        <v>22.03</v>
      </c>
      <c r="C338" s="19">
        <v>4.28</v>
      </c>
      <c r="D338" s="19" t="s">
        <v>8324</v>
      </c>
      <c r="E338" s="19" t="s">
        <v>8336</v>
      </c>
      <c r="F338" s="19" t="s">
        <v>8336</v>
      </c>
      <c r="G338" s="19" t="s">
        <v>8355</v>
      </c>
      <c r="H338" s="19">
        <v>0</v>
      </c>
      <c r="I338" s="19" t="s">
        <v>8324</v>
      </c>
      <c r="J338" s="19" t="s">
        <v>8324</v>
      </c>
      <c r="K338" s="19" t="str">
        <f t="shared" si="31"/>
        <v>Normal Weight</v>
      </c>
      <c r="L338" s="19" t="str">
        <f t="shared" si="32"/>
        <v>Normal</v>
      </c>
      <c r="P338" s="19">
        <v>1</v>
      </c>
      <c r="Q338" s="19">
        <v>1</v>
      </c>
      <c r="Y338" s="32" t="s">
        <v>1272</v>
      </c>
      <c r="Z338" s="19" t="s">
        <v>8336</v>
      </c>
      <c r="AA338" t="s">
        <v>8324</v>
      </c>
      <c r="AB338" s="19" t="str">
        <f t="shared" si="33"/>
        <v>No</v>
      </c>
      <c r="AC338" s="19" t="str">
        <f t="shared" si="34"/>
        <v>Yes</v>
      </c>
      <c r="AG338" s="19" t="s">
        <v>1250</v>
      </c>
      <c r="AH338" s="19">
        <v>18.33</v>
      </c>
      <c r="AI338" s="19" t="str">
        <f t="shared" si="35"/>
        <v>Under Weight</v>
      </c>
      <c r="AP338" s="19" t="s">
        <v>1250</v>
      </c>
      <c r="AQ338" s="19">
        <v>5.57</v>
      </c>
      <c r="AR338" s="19" t="str">
        <f t="shared" si="36"/>
        <v>Normal</v>
      </c>
    </row>
    <row r="339" spans="1:44">
      <c r="A339" s="19" t="s">
        <v>1297</v>
      </c>
      <c r="B339" s="19">
        <v>26.885</v>
      </c>
      <c r="C339" s="19">
        <v>9.86</v>
      </c>
      <c r="D339" s="19" t="s">
        <v>8336</v>
      </c>
      <c r="E339" s="19" t="s">
        <v>8336</v>
      </c>
      <c r="F339" s="19" t="s">
        <v>8336</v>
      </c>
      <c r="G339" s="19">
        <v>3</v>
      </c>
      <c r="H339" s="19">
        <v>3</v>
      </c>
      <c r="I339" s="19" t="s">
        <v>8324</v>
      </c>
      <c r="J339" s="19" t="s">
        <v>8324</v>
      </c>
      <c r="K339" s="19" t="str">
        <f t="shared" si="31"/>
        <v>Over Weight</v>
      </c>
      <c r="L339" s="19" t="str">
        <f t="shared" si="32"/>
        <v>Diabetes</v>
      </c>
      <c r="P339" s="19">
        <v>1</v>
      </c>
      <c r="Q339" s="19">
        <v>1</v>
      </c>
      <c r="Y339" s="32" t="s">
        <v>1275</v>
      </c>
      <c r="Z339" s="19" t="s">
        <v>8336</v>
      </c>
      <c r="AA339" t="s">
        <v>8324</v>
      </c>
      <c r="AB339" s="19" t="str">
        <f t="shared" si="33"/>
        <v>No</v>
      </c>
      <c r="AC339" s="19" t="str">
        <f t="shared" si="34"/>
        <v>Yes</v>
      </c>
      <c r="AG339" s="19" t="s">
        <v>1254</v>
      </c>
      <c r="AH339" s="19">
        <v>26.39</v>
      </c>
      <c r="AI339" s="19" t="str">
        <f t="shared" si="35"/>
        <v>Over Weight</v>
      </c>
      <c r="AP339" s="19" t="s">
        <v>1254</v>
      </c>
      <c r="AQ339" s="19">
        <v>4.58</v>
      </c>
      <c r="AR339" s="19" t="str">
        <f t="shared" si="36"/>
        <v>Normal</v>
      </c>
    </row>
    <row r="340" spans="1:44">
      <c r="A340" s="19" t="s">
        <v>1301</v>
      </c>
      <c r="B340" s="19">
        <v>16.36</v>
      </c>
      <c r="C340" s="19">
        <v>11.19</v>
      </c>
      <c r="D340" s="19" t="s">
        <v>8336</v>
      </c>
      <c r="E340" s="19" t="s">
        <v>8336</v>
      </c>
      <c r="F340" s="19" t="s">
        <v>8336</v>
      </c>
      <c r="G340" s="19" t="s">
        <v>8355</v>
      </c>
      <c r="H340" s="19">
        <v>0</v>
      </c>
      <c r="I340" s="19" t="s">
        <v>8324</v>
      </c>
      <c r="J340" s="19" t="s">
        <v>8324</v>
      </c>
      <c r="K340" s="19" t="str">
        <f t="shared" si="31"/>
        <v>Under Weight</v>
      </c>
      <c r="L340" s="19" t="str">
        <f t="shared" si="32"/>
        <v>Diabetes</v>
      </c>
      <c r="P340" s="19" t="s">
        <v>8355</v>
      </c>
      <c r="Q340" s="19">
        <v>0</v>
      </c>
      <c r="Y340" s="32" t="s">
        <v>1279</v>
      </c>
      <c r="Z340" s="19" t="s">
        <v>8336</v>
      </c>
      <c r="AA340" t="s">
        <v>8324</v>
      </c>
      <c r="AB340" s="19" t="str">
        <f t="shared" si="33"/>
        <v>No</v>
      </c>
      <c r="AC340" s="19" t="str">
        <f t="shared" si="34"/>
        <v>Yes</v>
      </c>
      <c r="AG340" s="19" t="s">
        <v>1258</v>
      </c>
      <c r="AH340" s="19">
        <v>19.26</v>
      </c>
      <c r="AI340" s="19" t="str">
        <f t="shared" si="35"/>
        <v>Normal Weight</v>
      </c>
      <c r="AP340" s="19" t="s">
        <v>1258</v>
      </c>
      <c r="AQ340" s="19">
        <v>8.96</v>
      </c>
      <c r="AR340" s="19" t="str">
        <f t="shared" si="36"/>
        <v>Diabetes</v>
      </c>
    </row>
    <row r="341" spans="1:44">
      <c r="A341" s="19" t="s">
        <v>1305</v>
      </c>
      <c r="B341" s="19">
        <v>32.3</v>
      </c>
      <c r="C341" s="19">
        <v>4.89</v>
      </c>
      <c r="D341" s="19" t="s">
        <v>8324</v>
      </c>
      <c r="E341" s="19" t="s">
        <v>8336</v>
      </c>
      <c r="F341" s="19" t="s">
        <v>8375</v>
      </c>
      <c r="G341" s="19">
        <v>1</v>
      </c>
      <c r="H341" s="19">
        <v>1</v>
      </c>
      <c r="I341" s="19" t="s">
        <v>8336</v>
      </c>
      <c r="J341" s="19" t="s">
        <v>8336</v>
      </c>
      <c r="K341" s="19" t="str">
        <f t="shared" si="31"/>
        <v>Obesity</v>
      </c>
      <c r="L341" s="19" t="str">
        <f t="shared" si="32"/>
        <v>Normal</v>
      </c>
      <c r="P341" s="19" t="s">
        <v>8355</v>
      </c>
      <c r="Q341" s="19">
        <v>0</v>
      </c>
      <c r="Y341" s="32" t="s">
        <v>1282</v>
      </c>
      <c r="Z341" s="19" t="s">
        <v>8324</v>
      </c>
      <c r="AA341" t="s">
        <v>8324</v>
      </c>
      <c r="AB341" s="19" t="str">
        <f t="shared" si="33"/>
        <v>Yes</v>
      </c>
      <c r="AC341" s="19" t="str">
        <f t="shared" si="34"/>
        <v>Yes</v>
      </c>
      <c r="AG341" s="19" t="s">
        <v>1261</v>
      </c>
      <c r="AH341" s="19">
        <v>26.92</v>
      </c>
      <c r="AI341" s="19" t="str">
        <f t="shared" si="35"/>
        <v>Over Weight</v>
      </c>
      <c r="AP341" s="19" t="s">
        <v>1261</v>
      </c>
      <c r="AQ341" s="19">
        <v>6.09</v>
      </c>
      <c r="AR341" s="19" t="str">
        <f t="shared" si="36"/>
        <v>Prediabetes</v>
      </c>
    </row>
    <row r="342" spans="1:44">
      <c r="A342" s="19" t="s">
        <v>1309</v>
      </c>
      <c r="B342" s="19">
        <v>16.05</v>
      </c>
      <c r="C342" s="19">
        <v>4.35</v>
      </c>
      <c r="D342" s="19" t="s">
        <v>8324</v>
      </c>
      <c r="E342" s="19" t="s">
        <v>8336</v>
      </c>
      <c r="F342" s="19" t="s">
        <v>8336</v>
      </c>
      <c r="G342" s="19" t="s">
        <v>8355</v>
      </c>
      <c r="H342" s="19">
        <v>0</v>
      </c>
      <c r="I342" s="19" t="s">
        <v>8324</v>
      </c>
      <c r="J342" s="19" t="s">
        <v>8324</v>
      </c>
      <c r="K342" s="19" t="str">
        <f t="shared" si="31"/>
        <v>Under Weight</v>
      </c>
      <c r="L342" s="19" t="str">
        <f t="shared" si="32"/>
        <v>Normal</v>
      </c>
      <c r="P342" s="19" t="s">
        <v>8355</v>
      </c>
      <c r="Q342" s="19">
        <v>0</v>
      </c>
      <c r="Y342" s="32" t="s">
        <v>1286</v>
      </c>
      <c r="Z342" s="19" t="s">
        <v>8324</v>
      </c>
      <c r="AA342" t="s">
        <v>8324</v>
      </c>
      <c r="AB342" s="19" t="str">
        <f t="shared" si="33"/>
        <v>Yes</v>
      </c>
      <c r="AC342" s="19" t="str">
        <f t="shared" si="34"/>
        <v>Yes</v>
      </c>
      <c r="AG342" s="19" t="s">
        <v>1264</v>
      </c>
      <c r="AH342" s="19">
        <v>19.73</v>
      </c>
      <c r="AI342" s="19" t="str">
        <f t="shared" si="35"/>
        <v>Normal Weight</v>
      </c>
      <c r="AP342" s="19" t="s">
        <v>1264</v>
      </c>
      <c r="AQ342" s="19">
        <v>4.36</v>
      </c>
      <c r="AR342" s="19" t="str">
        <f t="shared" si="36"/>
        <v>Normal</v>
      </c>
    </row>
    <row r="343" spans="1:44">
      <c r="A343" s="19" t="s">
        <v>1313</v>
      </c>
      <c r="B343" s="19">
        <v>29.07</v>
      </c>
      <c r="C343" s="19">
        <v>8.66</v>
      </c>
      <c r="D343" s="19" t="s">
        <v>8324</v>
      </c>
      <c r="E343" s="19" t="s">
        <v>8336</v>
      </c>
      <c r="F343" s="19" t="s">
        <v>8336</v>
      </c>
      <c r="G343" s="19">
        <v>2</v>
      </c>
      <c r="H343" s="19">
        <v>2</v>
      </c>
      <c r="I343" s="19" t="s">
        <v>8324</v>
      </c>
      <c r="J343" s="19" t="s">
        <v>8324</v>
      </c>
      <c r="K343" s="19" t="str">
        <f t="shared" si="31"/>
        <v>Over Weight</v>
      </c>
      <c r="L343" s="19" t="str">
        <f t="shared" si="32"/>
        <v>Diabetes</v>
      </c>
      <c r="P343" s="19">
        <v>1</v>
      </c>
      <c r="Q343" s="19">
        <v>1</v>
      </c>
      <c r="Y343" s="32" t="s">
        <v>1290</v>
      </c>
      <c r="Z343" s="19" t="s">
        <v>8336</v>
      </c>
      <c r="AA343" t="s">
        <v>8324</v>
      </c>
      <c r="AB343" s="19" t="str">
        <f t="shared" si="33"/>
        <v>No</v>
      </c>
      <c r="AC343" s="19" t="str">
        <f t="shared" si="34"/>
        <v>Yes</v>
      </c>
      <c r="AG343" s="19" t="s">
        <v>1268</v>
      </c>
      <c r="AH343" s="19">
        <v>23.56</v>
      </c>
      <c r="AI343" s="19" t="str">
        <f t="shared" si="35"/>
        <v>Normal Weight</v>
      </c>
      <c r="AP343" s="19" t="s">
        <v>1268</v>
      </c>
      <c r="AQ343" s="19">
        <v>11.74</v>
      </c>
      <c r="AR343" s="19" t="str">
        <f t="shared" si="36"/>
        <v>Diabetes</v>
      </c>
    </row>
    <row r="344" spans="1:44">
      <c r="A344" s="19" t="s">
        <v>1316</v>
      </c>
      <c r="B344" s="19">
        <v>17.43</v>
      </c>
      <c r="C344" s="19">
        <v>8.64</v>
      </c>
      <c r="D344" s="19" t="s">
        <v>8336</v>
      </c>
      <c r="E344" s="19" t="s">
        <v>8336</v>
      </c>
      <c r="F344" s="19" t="s">
        <v>8336</v>
      </c>
      <c r="G344" s="19" t="s">
        <v>8355</v>
      </c>
      <c r="H344" s="19">
        <v>0</v>
      </c>
      <c r="I344" s="19" t="s">
        <v>8324</v>
      </c>
      <c r="J344" s="19" t="s">
        <v>8324</v>
      </c>
      <c r="K344" s="19" t="str">
        <f t="shared" si="31"/>
        <v>Under Weight</v>
      </c>
      <c r="L344" s="19" t="str">
        <f t="shared" si="32"/>
        <v>Diabetes</v>
      </c>
      <c r="P344" s="19">
        <v>2</v>
      </c>
      <c r="Q344" s="19">
        <v>2</v>
      </c>
      <c r="Y344" s="32" t="s">
        <v>1293</v>
      </c>
      <c r="Z344" s="19" t="s">
        <v>8324</v>
      </c>
      <c r="AA344" t="s">
        <v>8324</v>
      </c>
      <c r="AB344" s="19" t="str">
        <f t="shared" si="33"/>
        <v>Yes</v>
      </c>
      <c r="AC344" s="19" t="str">
        <f t="shared" si="34"/>
        <v>Yes</v>
      </c>
      <c r="AG344" s="19" t="s">
        <v>1272</v>
      </c>
      <c r="AH344" s="19">
        <v>37.67</v>
      </c>
      <c r="AI344" s="19" t="str">
        <f t="shared" si="35"/>
        <v>Obesity</v>
      </c>
      <c r="AP344" s="19" t="s">
        <v>1272</v>
      </c>
      <c r="AQ344" s="19">
        <v>5.89</v>
      </c>
      <c r="AR344" s="19" t="str">
        <f t="shared" si="36"/>
        <v>Prediabetes</v>
      </c>
    </row>
    <row r="345" spans="1:44">
      <c r="A345" s="19" t="s">
        <v>1319</v>
      </c>
      <c r="B345" s="19">
        <v>19.33</v>
      </c>
      <c r="C345" s="19">
        <v>4.27</v>
      </c>
      <c r="D345" s="19" t="s">
        <v>8336</v>
      </c>
      <c r="E345" s="19" t="s">
        <v>8336</v>
      </c>
      <c r="F345" s="19" t="s">
        <v>8336</v>
      </c>
      <c r="G345" s="19" t="s">
        <v>8355</v>
      </c>
      <c r="H345" s="19">
        <v>0</v>
      </c>
      <c r="I345" s="19" t="s">
        <v>8324</v>
      </c>
      <c r="J345" s="19" t="s">
        <v>8324</v>
      </c>
      <c r="K345" s="19" t="str">
        <f t="shared" si="31"/>
        <v>Normal Weight</v>
      </c>
      <c r="L345" s="19" t="str">
        <f t="shared" si="32"/>
        <v>Normal</v>
      </c>
      <c r="P345" s="19">
        <v>1</v>
      </c>
      <c r="Q345" s="19">
        <v>1</v>
      </c>
      <c r="Y345" s="32" t="s">
        <v>1297</v>
      </c>
      <c r="Z345" s="19" t="s">
        <v>8336</v>
      </c>
      <c r="AA345" t="s">
        <v>8324</v>
      </c>
      <c r="AB345" s="19" t="str">
        <f t="shared" si="33"/>
        <v>No</v>
      </c>
      <c r="AC345" s="19" t="str">
        <f t="shared" si="34"/>
        <v>Yes</v>
      </c>
      <c r="AG345" s="19" t="s">
        <v>1275</v>
      </c>
      <c r="AH345" s="19">
        <v>18.73</v>
      </c>
      <c r="AI345" s="19" t="str">
        <f t="shared" si="35"/>
        <v>Normal Weight</v>
      </c>
      <c r="AP345" s="19" t="s">
        <v>1275</v>
      </c>
      <c r="AQ345" s="19">
        <v>10.64</v>
      </c>
      <c r="AR345" s="19" t="str">
        <f t="shared" si="36"/>
        <v>Diabetes</v>
      </c>
    </row>
    <row r="346" spans="1:44">
      <c r="A346" s="19" t="s">
        <v>1323</v>
      </c>
      <c r="B346" s="19">
        <v>30.52</v>
      </c>
      <c r="C346" s="19">
        <v>4.21</v>
      </c>
      <c r="D346" s="19" t="s">
        <v>8336</v>
      </c>
      <c r="E346" s="19" t="s">
        <v>8336</v>
      </c>
      <c r="F346" s="19" t="s">
        <v>8336</v>
      </c>
      <c r="G346" s="19">
        <v>1</v>
      </c>
      <c r="H346" s="19">
        <v>1</v>
      </c>
      <c r="I346" s="19" t="s">
        <v>8324</v>
      </c>
      <c r="J346" s="19" t="s">
        <v>8324</v>
      </c>
      <c r="K346" s="19" t="str">
        <f t="shared" si="31"/>
        <v>Obesity</v>
      </c>
      <c r="L346" s="19" t="str">
        <f t="shared" si="32"/>
        <v>Normal</v>
      </c>
      <c r="P346" s="19">
        <v>1</v>
      </c>
      <c r="Q346" s="19">
        <v>1</v>
      </c>
      <c r="Y346" s="32" t="s">
        <v>1301</v>
      </c>
      <c r="Z346" s="19" t="s">
        <v>8336</v>
      </c>
      <c r="AA346" t="s">
        <v>8324</v>
      </c>
      <c r="AB346" s="19" t="str">
        <f t="shared" si="33"/>
        <v>No</v>
      </c>
      <c r="AC346" s="19" t="str">
        <f t="shared" si="34"/>
        <v>Yes</v>
      </c>
      <c r="AG346" s="19" t="s">
        <v>1279</v>
      </c>
      <c r="AH346" s="19">
        <v>33.09</v>
      </c>
      <c r="AI346" s="19" t="str">
        <f t="shared" si="35"/>
        <v>Obesity</v>
      </c>
      <c r="AP346" s="19" t="s">
        <v>1279</v>
      </c>
      <c r="AQ346" s="19">
        <v>6.06</v>
      </c>
      <c r="AR346" s="19" t="str">
        <f t="shared" si="36"/>
        <v>Prediabetes</v>
      </c>
    </row>
    <row r="347" spans="1:44">
      <c r="A347" s="19" t="s">
        <v>1327</v>
      </c>
      <c r="B347" s="19">
        <v>39.21</v>
      </c>
      <c r="C347" s="19">
        <v>5.04</v>
      </c>
      <c r="D347" s="19" t="s">
        <v>8336</v>
      </c>
      <c r="E347" s="19" t="s">
        <v>8336</v>
      </c>
      <c r="F347" s="19" t="s">
        <v>8375</v>
      </c>
      <c r="G347" s="19">
        <v>1</v>
      </c>
      <c r="H347" s="19">
        <v>1</v>
      </c>
      <c r="I347" s="19" t="s">
        <v>8324</v>
      </c>
      <c r="J347" s="19" t="s">
        <v>8324</v>
      </c>
      <c r="K347" s="19" t="str">
        <f t="shared" si="31"/>
        <v>Obesity</v>
      </c>
      <c r="L347" s="19" t="str">
        <f t="shared" si="32"/>
        <v>Normal</v>
      </c>
      <c r="P347" s="19">
        <v>2</v>
      </c>
      <c r="Q347" s="19">
        <v>2</v>
      </c>
      <c r="Y347" s="32" t="s">
        <v>1305</v>
      </c>
      <c r="Z347" s="19" t="s">
        <v>8324</v>
      </c>
      <c r="AA347" t="s">
        <v>8336</v>
      </c>
      <c r="AB347" s="19" t="str">
        <f t="shared" si="33"/>
        <v>Yes</v>
      </c>
      <c r="AC347" s="19" t="str">
        <f t="shared" si="34"/>
        <v>No</v>
      </c>
      <c r="AG347" s="19" t="s">
        <v>1282</v>
      </c>
      <c r="AH347" s="19">
        <v>18.33</v>
      </c>
      <c r="AI347" s="19" t="str">
        <f t="shared" si="35"/>
        <v>Under Weight</v>
      </c>
      <c r="AP347" s="19" t="s">
        <v>1282</v>
      </c>
      <c r="AQ347" s="19">
        <v>7.46</v>
      </c>
      <c r="AR347" s="19" t="str">
        <f t="shared" si="36"/>
        <v>Diabetes</v>
      </c>
    </row>
    <row r="348" spans="1:44">
      <c r="A348" s="19" t="s">
        <v>1331</v>
      </c>
      <c r="B348" s="19">
        <v>26.98</v>
      </c>
      <c r="C348" s="19">
        <v>5.21</v>
      </c>
      <c r="D348" s="19" t="s">
        <v>8324</v>
      </c>
      <c r="E348" s="19" t="s">
        <v>8336</v>
      </c>
      <c r="F348" s="19" t="s">
        <v>8336</v>
      </c>
      <c r="G348" s="19">
        <v>2</v>
      </c>
      <c r="H348" s="19">
        <v>2</v>
      </c>
      <c r="I348" s="19" t="s">
        <v>8324</v>
      </c>
      <c r="J348" s="19" t="s">
        <v>8324</v>
      </c>
      <c r="K348" s="19" t="str">
        <f t="shared" si="31"/>
        <v>Over Weight</v>
      </c>
      <c r="L348" s="19" t="str">
        <f t="shared" si="32"/>
        <v>Normal</v>
      </c>
      <c r="P348" s="19">
        <v>1</v>
      </c>
      <c r="Q348" s="19">
        <v>1</v>
      </c>
      <c r="Y348" s="32" t="s">
        <v>1309</v>
      </c>
      <c r="Z348" s="19" t="s">
        <v>8324</v>
      </c>
      <c r="AA348" t="s">
        <v>8324</v>
      </c>
      <c r="AB348" s="19" t="str">
        <f t="shared" si="33"/>
        <v>Yes</v>
      </c>
      <c r="AC348" s="19" t="str">
        <f t="shared" si="34"/>
        <v>Yes</v>
      </c>
      <c r="AG348" s="19" t="s">
        <v>1286</v>
      </c>
      <c r="AH348" s="19">
        <v>27.74</v>
      </c>
      <c r="AI348" s="19" t="str">
        <f t="shared" si="35"/>
        <v>Over Weight</v>
      </c>
      <c r="AP348" s="19" t="s">
        <v>1286</v>
      </c>
      <c r="AQ348" s="19">
        <v>4.68</v>
      </c>
      <c r="AR348" s="19" t="str">
        <f t="shared" si="36"/>
        <v>Normal</v>
      </c>
    </row>
    <row r="349" spans="1:44">
      <c r="A349" s="19" t="s">
        <v>1334</v>
      </c>
      <c r="B349" s="19">
        <v>25.84</v>
      </c>
      <c r="C349" s="19">
        <v>8.83</v>
      </c>
      <c r="D349" s="19" t="s">
        <v>8336</v>
      </c>
      <c r="E349" s="19" t="s">
        <v>8336</v>
      </c>
      <c r="F349" s="19" t="s">
        <v>8336</v>
      </c>
      <c r="G349" s="19" t="s">
        <v>8355</v>
      </c>
      <c r="H349" s="19">
        <v>0</v>
      </c>
      <c r="I349" s="19" t="s">
        <v>8336</v>
      </c>
      <c r="J349" s="19" t="s">
        <v>8336</v>
      </c>
      <c r="K349" s="19" t="str">
        <f t="shared" si="31"/>
        <v>Over Weight</v>
      </c>
      <c r="L349" s="19" t="str">
        <f t="shared" si="32"/>
        <v>Diabetes</v>
      </c>
      <c r="P349" s="19" t="s">
        <v>8355</v>
      </c>
      <c r="Q349" s="19">
        <v>0</v>
      </c>
      <c r="Y349" s="32" t="s">
        <v>1313</v>
      </c>
      <c r="Z349" s="19" t="s">
        <v>8324</v>
      </c>
      <c r="AA349" t="s">
        <v>8324</v>
      </c>
      <c r="AB349" s="19" t="str">
        <f t="shared" si="33"/>
        <v>Yes</v>
      </c>
      <c r="AC349" s="19" t="str">
        <f t="shared" si="34"/>
        <v>Yes</v>
      </c>
      <c r="AG349" s="19" t="s">
        <v>1290</v>
      </c>
      <c r="AH349" s="19">
        <v>24.2</v>
      </c>
      <c r="AI349" s="19" t="str">
        <f t="shared" si="35"/>
        <v>Normal Weight</v>
      </c>
      <c r="AP349" s="19" t="s">
        <v>1290</v>
      </c>
      <c r="AQ349" s="19">
        <v>6.15</v>
      </c>
      <c r="AR349" s="19" t="str">
        <f t="shared" si="36"/>
        <v>Prediabetes</v>
      </c>
    </row>
    <row r="350" spans="1:44">
      <c r="A350" s="19" t="s">
        <v>1338</v>
      </c>
      <c r="B350" s="19">
        <v>28.31</v>
      </c>
      <c r="C350" s="19">
        <v>8.47</v>
      </c>
      <c r="D350" s="19" t="s">
        <v>8324</v>
      </c>
      <c r="E350" s="19" t="s">
        <v>8336</v>
      </c>
      <c r="F350" s="19" t="s">
        <v>8336</v>
      </c>
      <c r="G350" s="19">
        <v>2</v>
      </c>
      <c r="H350" s="19">
        <v>2</v>
      </c>
      <c r="I350" s="19" t="s">
        <v>8324</v>
      </c>
      <c r="J350" s="19" t="s">
        <v>8324</v>
      </c>
      <c r="K350" s="19" t="str">
        <f t="shared" si="31"/>
        <v>Over Weight</v>
      </c>
      <c r="L350" s="19" t="str">
        <f t="shared" si="32"/>
        <v>Diabetes</v>
      </c>
      <c r="P350" s="19">
        <v>3</v>
      </c>
      <c r="Q350" s="19">
        <v>3</v>
      </c>
      <c r="Y350" s="32" t="s">
        <v>1316</v>
      </c>
      <c r="Z350" s="19" t="s">
        <v>8336</v>
      </c>
      <c r="AA350" t="s">
        <v>8324</v>
      </c>
      <c r="AB350" s="19" t="str">
        <f t="shared" si="33"/>
        <v>No</v>
      </c>
      <c r="AC350" s="19" t="str">
        <f t="shared" si="34"/>
        <v>Yes</v>
      </c>
      <c r="AG350" s="19" t="s">
        <v>1293</v>
      </c>
      <c r="AH350" s="19">
        <v>22.03</v>
      </c>
      <c r="AI350" s="19" t="str">
        <f t="shared" si="35"/>
        <v>Normal Weight</v>
      </c>
      <c r="AP350" s="19" t="s">
        <v>1293</v>
      </c>
      <c r="AQ350" s="19">
        <v>4.28</v>
      </c>
      <c r="AR350" s="19" t="str">
        <f t="shared" si="36"/>
        <v>Normal</v>
      </c>
    </row>
    <row r="351" spans="1:44">
      <c r="A351" s="19" t="s">
        <v>1342</v>
      </c>
      <c r="B351" s="19">
        <v>23.94</v>
      </c>
      <c r="C351" s="19">
        <v>4.2</v>
      </c>
      <c r="D351" s="19" t="s">
        <v>8336</v>
      </c>
      <c r="E351" s="19" t="s">
        <v>8336</v>
      </c>
      <c r="F351" s="19" t="s">
        <v>8336</v>
      </c>
      <c r="G351" s="19" t="s">
        <v>8355</v>
      </c>
      <c r="H351" s="19">
        <v>0</v>
      </c>
      <c r="I351" s="19" t="s">
        <v>8324</v>
      </c>
      <c r="J351" s="19" t="s">
        <v>8324</v>
      </c>
      <c r="K351" s="19" t="str">
        <f t="shared" si="31"/>
        <v>Normal Weight</v>
      </c>
      <c r="L351" s="19" t="str">
        <f t="shared" si="32"/>
        <v>Normal</v>
      </c>
      <c r="P351" s="19" t="s">
        <v>8355</v>
      </c>
      <c r="Q351" s="19">
        <v>0</v>
      </c>
      <c r="Y351" s="32" t="s">
        <v>1319</v>
      </c>
      <c r="Z351" s="19" t="s">
        <v>8336</v>
      </c>
      <c r="AA351" t="s">
        <v>8324</v>
      </c>
      <c r="AB351" s="19" t="str">
        <f t="shared" si="33"/>
        <v>No</v>
      </c>
      <c r="AC351" s="19" t="str">
        <f t="shared" si="34"/>
        <v>Yes</v>
      </c>
      <c r="AG351" s="19" t="s">
        <v>1297</v>
      </c>
      <c r="AH351" s="19">
        <v>26.885</v>
      </c>
      <c r="AI351" s="19" t="str">
        <f t="shared" si="35"/>
        <v>Over Weight</v>
      </c>
      <c r="AP351" s="19" t="s">
        <v>1297</v>
      </c>
      <c r="AQ351" s="19">
        <v>9.86</v>
      </c>
      <c r="AR351" s="19" t="str">
        <f t="shared" si="36"/>
        <v>Diabetes</v>
      </c>
    </row>
    <row r="352" spans="1:44">
      <c r="A352" s="19" t="s">
        <v>1345</v>
      </c>
      <c r="B352" s="19">
        <v>20.03</v>
      </c>
      <c r="C352" s="19">
        <v>6.14</v>
      </c>
      <c r="D352" s="19" t="s">
        <v>8324</v>
      </c>
      <c r="E352" s="19" t="s">
        <v>8336</v>
      </c>
      <c r="F352" s="19" t="s">
        <v>8336</v>
      </c>
      <c r="G352" s="19" t="s">
        <v>8355</v>
      </c>
      <c r="H352" s="19">
        <v>0</v>
      </c>
      <c r="I352" s="19" t="s">
        <v>8324</v>
      </c>
      <c r="J352" s="19" t="s">
        <v>8324</v>
      </c>
      <c r="K352" s="19" t="str">
        <f t="shared" si="31"/>
        <v>Normal Weight</v>
      </c>
      <c r="L352" s="19" t="str">
        <f t="shared" si="32"/>
        <v>Prediabetes</v>
      </c>
      <c r="P352" s="19">
        <v>1</v>
      </c>
      <c r="Q352" s="19">
        <v>1</v>
      </c>
      <c r="Y352" s="32" t="s">
        <v>1323</v>
      </c>
      <c r="Z352" s="19" t="s">
        <v>8336</v>
      </c>
      <c r="AA352" t="s">
        <v>8324</v>
      </c>
      <c r="AB352" s="19" t="str">
        <f t="shared" si="33"/>
        <v>No</v>
      </c>
      <c r="AC352" s="19" t="str">
        <f t="shared" si="34"/>
        <v>Yes</v>
      </c>
      <c r="AG352" s="19" t="s">
        <v>1301</v>
      </c>
      <c r="AH352" s="19">
        <v>16.36</v>
      </c>
      <c r="AI352" s="19" t="str">
        <f t="shared" si="35"/>
        <v>Under Weight</v>
      </c>
      <c r="AP352" s="19" t="s">
        <v>1301</v>
      </c>
      <c r="AQ352" s="19">
        <v>11.19</v>
      </c>
      <c r="AR352" s="19" t="str">
        <f t="shared" si="36"/>
        <v>Diabetes</v>
      </c>
    </row>
    <row r="353" spans="1:44">
      <c r="A353" s="19" t="s">
        <v>1349</v>
      </c>
      <c r="B353" s="19">
        <v>41.42</v>
      </c>
      <c r="C353" s="19">
        <v>6.07</v>
      </c>
      <c r="D353" s="19" t="s">
        <v>8336</v>
      </c>
      <c r="E353" s="19" t="s">
        <v>8336</v>
      </c>
      <c r="F353" s="19" t="s">
        <v>8336</v>
      </c>
      <c r="G353" s="19" t="s">
        <v>8355</v>
      </c>
      <c r="H353" s="19">
        <v>0</v>
      </c>
      <c r="I353" s="19" t="s">
        <v>8336</v>
      </c>
      <c r="J353" s="19" t="s">
        <v>8336</v>
      </c>
      <c r="K353" s="19" t="str">
        <f t="shared" si="31"/>
        <v>Obesity</v>
      </c>
      <c r="L353" s="19" t="str">
        <f t="shared" si="32"/>
        <v>Prediabetes</v>
      </c>
      <c r="P353" s="19" t="s">
        <v>8355</v>
      </c>
      <c r="Q353" s="19">
        <v>0</v>
      </c>
      <c r="Y353" s="32" t="s">
        <v>1327</v>
      </c>
      <c r="Z353" s="19" t="s">
        <v>8336</v>
      </c>
      <c r="AA353" t="s">
        <v>8324</v>
      </c>
      <c r="AB353" s="19" t="str">
        <f t="shared" si="33"/>
        <v>No</v>
      </c>
      <c r="AC353" s="19" t="str">
        <f t="shared" si="34"/>
        <v>Yes</v>
      </c>
      <c r="AG353" s="19" t="s">
        <v>1305</v>
      </c>
      <c r="AH353" s="19">
        <v>32.3</v>
      </c>
      <c r="AI353" s="19" t="str">
        <f t="shared" si="35"/>
        <v>Obesity</v>
      </c>
      <c r="AP353" s="19" t="s">
        <v>1305</v>
      </c>
      <c r="AQ353" s="19">
        <v>4.89</v>
      </c>
      <c r="AR353" s="19" t="str">
        <f t="shared" si="36"/>
        <v>Normal</v>
      </c>
    </row>
    <row r="354" spans="1:44">
      <c r="A354" s="19" t="s">
        <v>1353</v>
      </c>
      <c r="B354" s="19">
        <v>36.67</v>
      </c>
      <c r="C354" s="19">
        <v>10.21</v>
      </c>
      <c r="D354" s="19" t="s">
        <v>8336</v>
      </c>
      <c r="E354" s="19" t="s">
        <v>8336</v>
      </c>
      <c r="F354" s="19" t="s">
        <v>8336</v>
      </c>
      <c r="G354" s="19" t="s">
        <v>8355</v>
      </c>
      <c r="H354" s="19">
        <v>0</v>
      </c>
      <c r="I354" s="19" t="s">
        <v>8336</v>
      </c>
      <c r="J354" s="19" t="s">
        <v>8336</v>
      </c>
      <c r="K354" s="19" t="str">
        <f t="shared" si="31"/>
        <v>Obesity</v>
      </c>
      <c r="L354" s="19" t="str">
        <f t="shared" si="32"/>
        <v>Diabetes</v>
      </c>
      <c r="P354" s="19">
        <v>2</v>
      </c>
      <c r="Q354" s="19">
        <v>2</v>
      </c>
      <c r="Y354" s="32" t="s">
        <v>1331</v>
      </c>
      <c r="Z354" s="19" t="s">
        <v>8324</v>
      </c>
      <c r="AA354" t="s">
        <v>8324</v>
      </c>
      <c r="AB354" s="19" t="str">
        <f t="shared" si="33"/>
        <v>Yes</v>
      </c>
      <c r="AC354" s="19" t="str">
        <f t="shared" si="34"/>
        <v>Yes</v>
      </c>
      <c r="AG354" s="19" t="s">
        <v>1309</v>
      </c>
      <c r="AH354" s="19">
        <v>16.05</v>
      </c>
      <c r="AI354" s="19" t="str">
        <f t="shared" si="35"/>
        <v>Under Weight</v>
      </c>
      <c r="AP354" s="19" t="s">
        <v>1309</v>
      </c>
      <c r="AQ354" s="19">
        <v>4.35</v>
      </c>
      <c r="AR354" s="19" t="str">
        <f t="shared" si="36"/>
        <v>Normal</v>
      </c>
    </row>
    <row r="355" spans="1:44">
      <c r="A355" s="19" t="s">
        <v>1357</v>
      </c>
      <c r="B355" s="19">
        <v>27.645</v>
      </c>
      <c r="C355" s="19">
        <v>4.69</v>
      </c>
      <c r="D355" s="19" t="s">
        <v>8336</v>
      </c>
      <c r="E355" s="19" t="s">
        <v>8336</v>
      </c>
      <c r="F355" s="19" t="s">
        <v>8336</v>
      </c>
      <c r="G355" s="19" t="s">
        <v>8355</v>
      </c>
      <c r="H355" s="19">
        <v>0</v>
      </c>
      <c r="I355" s="19" t="s">
        <v>8336</v>
      </c>
      <c r="J355" s="19" t="s">
        <v>8336</v>
      </c>
      <c r="K355" s="19" t="str">
        <f t="shared" si="31"/>
        <v>Over Weight</v>
      </c>
      <c r="L355" s="19" t="str">
        <f t="shared" si="32"/>
        <v>Normal</v>
      </c>
      <c r="P355" s="19" t="s">
        <v>8355</v>
      </c>
      <c r="Q355" s="19">
        <v>0</v>
      </c>
      <c r="Y355" s="32" t="s">
        <v>1334</v>
      </c>
      <c r="Z355" s="19" t="s">
        <v>8336</v>
      </c>
      <c r="AA355" t="s">
        <v>8336</v>
      </c>
      <c r="AB355" s="19" t="str">
        <f t="shared" si="33"/>
        <v>No</v>
      </c>
      <c r="AC355" s="19" t="str">
        <f t="shared" si="34"/>
        <v>No</v>
      </c>
      <c r="AG355" s="19" t="s">
        <v>1313</v>
      </c>
      <c r="AH355" s="19">
        <v>29.07</v>
      </c>
      <c r="AI355" s="19" t="str">
        <f t="shared" si="35"/>
        <v>Over Weight</v>
      </c>
      <c r="AP355" s="19" t="s">
        <v>1313</v>
      </c>
      <c r="AQ355" s="19">
        <v>8.66</v>
      </c>
      <c r="AR355" s="19" t="str">
        <f t="shared" si="36"/>
        <v>Diabetes</v>
      </c>
    </row>
    <row r="356" spans="1:44">
      <c r="A356" s="19" t="s">
        <v>1361</v>
      </c>
      <c r="B356" s="19">
        <v>22.72</v>
      </c>
      <c r="C356" s="19">
        <v>5.71</v>
      </c>
      <c r="D356" s="19" t="s">
        <v>8336</v>
      </c>
      <c r="E356" s="19" t="s">
        <v>8336</v>
      </c>
      <c r="F356" s="19" t="s">
        <v>8336</v>
      </c>
      <c r="G356" s="19" t="s">
        <v>8355</v>
      </c>
      <c r="H356" s="19">
        <v>0</v>
      </c>
      <c r="I356" s="19" t="s">
        <v>8324</v>
      </c>
      <c r="J356" s="19" t="s">
        <v>8324</v>
      </c>
      <c r="K356" s="19" t="str">
        <f t="shared" si="31"/>
        <v>Normal Weight</v>
      </c>
      <c r="L356" s="19" t="str">
        <f t="shared" si="32"/>
        <v>Prediabetes</v>
      </c>
      <c r="P356" s="19" t="s">
        <v>8355</v>
      </c>
      <c r="Q356" s="19">
        <v>0</v>
      </c>
      <c r="Y356" s="32" t="s">
        <v>1338</v>
      </c>
      <c r="Z356" s="19" t="s">
        <v>8324</v>
      </c>
      <c r="AA356" t="s">
        <v>8324</v>
      </c>
      <c r="AB356" s="19" t="str">
        <f t="shared" si="33"/>
        <v>Yes</v>
      </c>
      <c r="AC356" s="19" t="str">
        <f t="shared" si="34"/>
        <v>Yes</v>
      </c>
      <c r="AG356" s="19" t="s">
        <v>1316</v>
      </c>
      <c r="AH356" s="19">
        <v>17.43</v>
      </c>
      <c r="AI356" s="19" t="str">
        <f t="shared" si="35"/>
        <v>Under Weight</v>
      </c>
      <c r="AP356" s="19" t="s">
        <v>1316</v>
      </c>
      <c r="AQ356" s="19">
        <v>8.64</v>
      </c>
      <c r="AR356" s="19" t="str">
        <f t="shared" si="36"/>
        <v>Diabetes</v>
      </c>
    </row>
    <row r="357" spans="1:44">
      <c r="A357" s="19" t="s">
        <v>1365</v>
      </c>
      <c r="B357" s="19">
        <v>36.52</v>
      </c>
      <c r="C357" s="19">
        <v>9.07</v>
      </c>
      <c r="D357" s="19" t="s">
        <v>8324</v>
      </c>
      <c r="E357" s="19" t="s">
        <v>8336</v>
      </c>
      <c r="F357" s="19" t="s">
        <v>8375</v>
      </c>
      <c r="G357" s="19">
        <v>1</v>
      </c>
      <c r="H357" s="19">
        <v>1</v>
      </c>
      <c r="I357" s="19" t="s">
        <v>8336</v>
      </c>
      <c r="J357" s="19" t="s">
        <v>8336</v>
      </c>
      <c r="K357" s="19" t="str">
        <f t="shared" si="31"/>
        <v>Obesity</v>
      </c>
      <c r="L357" s="19" t="str">
        <f t="shared" si="32"/>
        <v>Diabetes</v>
      </c>
      <c r="P357" s="19">
        <v>1</v>
      </c>
      <c r="Q357" s="19">
        <v>1</v>
      </c>
      <c r="Y357" s="32" t="s">
        <v>1342</v>
      </c>
      <c r="Z357" s="19" t="s">
        <v>8336</v>
      </c>
      <c r="AA357" t="s">
        <v>8324</v>
      </c>
      <c r="AB357" s="19" t="str">
        <f t="shared" si="33"/>
        <v>No</v>
      </c>
      <c r="AC357" s="19" t="str">
        <f t="shared" si="34"/>
        <v>Yes</v>
      </c>
      <c r="AG357" s="19" t="s">
        <v>1319</v>
      </c>
      <c r="AH357" s="19">
        <v>19.33</v>
      </c>
      <c r="AI357" s="19" t="str">
        <f t="shared" si="35"/>
        <v>Normal Weight</v>
      </c>
      <c r="AP357" s="19" t="s">
        <v>1319</v>
      </c>
      <c r="AQ357" s="19">
        <v>4.27</v>
      </c>
      <c r="AR357" s="19" t="str">
        <f t="shared" si="36"/>
        <v>Normal</v>
      </c>
    </row>
    <row r="358" spans="1:44">
      <c r="A358" s="19" t="s">
        <v>1369</v>
      </c>
      <c r="B358" s="19">
        <v>33.96</v>
      </c>
      <c r="C358" s="19">
        <v>4.99</v>
      </c>
      <c r="D358" s="19" t="s">
        <v>8336</v>
      </c>
      <c r="E358" s="19" t="s">
        <v>8336</v>
      </c>
      <c r="F358" s="19" t="s">
        <v>8336</v>
      </c>
      <c r="G358" s="19" t="s">
        <v>8355</v>
      </c>
      <c r="H358" s="19">
        <v>0</v>
      </c>
      <c r="I358" s="19" t="s">
        <v>8324</v>
      </c>
      <c r="J358" s="19" t="s">
        <v>8324</v>
      </c>
      <c r="K358" s="19" t="str">
        <f t="shared" si="31"/>
        <v>Obesity</v>
      </c>
      <c r="L358" s="19" t="str">
        <f t="shared" si="32"/>
        <v>Normal</v>
      </c>
      <c r="P358" s="19">
        <v>1</v>
      </c>
      <c r="Q358" s="19">
        <v>1</v>
      </c>
      <c r="Y358" s="32" t="s">
        <v>1345</v>
      </c>
      <c r="Z358" s="19" t="s">
        <v>8324</v>
      </c>
      <c r="AA358" t="s">
        <v>8324</v>
      </c>
      <c r="AB358" s="19" t="str">
        <f t="shared" si="33"/>
        <v>Yes</v>
      </c>
      <c r="AC358" s="19" t="str">
        <f t="shared" si="34"/>
        <v>Yes</v>
      </c>
      <c r="AG358" s="19" t="s">
        <v>1323</v>
      </c>
      <c r="AH358" s="19">
        <v>30.52</v>
      </c>
      <c r="AI358" s="19" t="str">
        <f t="shared" si="35"/>
        <v>Obesity</v>
      </c>
      <c r="AP358" s="19" t="s">
        <v>1323</v>
      </c>
      <c r="AQ358" s="19">
        <v>4.21</v>
      </c>
      <c r="AR358" s="19" t="str">
        <f t="shared" si="36"/>
        <v>Normal</v>
      </c>
    </row>
    <row r="359" spans="1:44">
      <c r="A359" s="19" t="s">
        <v>1372</v>
      </c>
      <c r="B359" s="19">
        <v>26.695</v>
      </c>
      <c r="C359" s="19">
        <v>8.31</v>
      </c>
      <c r="D359" s="19" t="s">
        <v>8336</v>
      </c>
      <c r="E359" s="19" t="s">
        <v>8336</v>
      </c>
      <c r="F359" s="19" t="s">
        <v>8336</v>
      </c>
      <c r="G359" s="19" t="s">
        <v>8355</v>
      </c>
      <c r="H359" s="19">
        <v>0</v>
      </c>
      <c r="I359" s="19" t="s">
        <v>8324</v>
      </c>
      <c r="J359" s="19" t="s">
        <v>8324</v>
      </c>
      <c r="K359" s="19" t="str">
        <f t="shared" si="31"/>
        <v>Over Weight</v>
      </c>
      <c r="L359" s="19" t="str">
        <f t="shared" si="32"/>
        <v>Diabetes</v>
      </c>
      <c r="P359" s="19">
        <v>2</v>
      </c>
      <c r="Q359" s="19">
        <v>2</v>
      </c>
      <c r="Y359" s="32" t="s">
        <v>1349</v>
      </c>
      <c r="Z359" s="19" t="s">
        <v>8336</v>
      </c>
      <c r="AA359" t="s">
        <v>8336</v>
      </c>
      <c r="AB359" s="19" t="str">
        <f t="shared" si="33"/>
        <v>No</v>
      </c>
      <c r="AC359" s="19" t="str">
        <f t="shared" si="34"/>
        <v>No</v>
      </c>
      <c r="AG359" s="19" t="s">
        <v>1327</v>
      </c>
      <c r="AH359" s="19">
        <v>39.21</v>
      </c>
      <c r="AI359" s="19" t="str">
        <f t="shared" si="35"/>
        <v>Obesity</v>
      </c>
      <c r="AP359" s="19" t="s">
        <v>1327</v>
      </c>
      <c r="AQ359" s="19">
        <v>5.04</v>
      </c>
      <c r="AR359" s="19" t="str">
        <f t="shared" si="36"/>
        <v>Normal</v>
      </c>
    </row>
    <row r="360" spans="1:44">
      <c r="A360" s="19" t="s">
        <v>1376</v>
      </c>
      <c r="B360" s="19">
        <v>18.45</v>
      </c>
      <c r="C360" s="19">
        <v>5.07</v>
      </c>
      <c r="D360" s="19" t="s">
        <v>8324</v>
      </c>
      <c r="E360" s="19" t="s">
        <v>8336</v>
      </c>
      <c r="F360" s="19" t="s">
        <v>8336</v>
      </c>
      <c r="G360" s="19" t="s">
        <v>8355</v>
      </c>
      <c r="H360" s="19">
        <v>0</v>
      </c>
      <c r="I360" s="19" t="s">
        <v>8324</v>
      </c>
      <c r="J360" s="19" t="s">
        <v>8324</v>
      </c>
      <c r="K360" s="19" t="str">
        <f t="shared" si="31"/>
        <v>Under Weight</v>
      </c>
      <c r="L360" s="19" t="str">
        <f t="shared" si="32"/>
        <v>Normal</v>
      </c>
      <c r="P360" s="19" t="s">
        <v>8355</v>
      </c>
      <c r="Q360" s="19">
        <v>0</v>
      </c>
      <c r="Y360" s="32" t="s">
        <v>1353</v>
      </c>
      <c r="Z360" s="19" t="s">
        <v>8336</v>
      </c>
      <c r="AA360" t="s">
        <v>8336</v>
      </c>
      <c r="AB360" s="19" t="str">
        <f t="shared" si="33"/>
        <v>No</v>
      </c>
      <c r="AC360" s="19" t="str">
        <f t="shared" si="34"/>
        <v>No</v>
      </c>
      <c r="AG360" s="19" t="s">
        <v>1331</v>
      </c>
      <c r="AH360" s="19">
        <v>26.98</v>
      </c>
      <c r="AI360" s="19" t="str">
        <f t="shared" si="35"/>
        <v>Over Weight</v>
      </c>
      <c r="AP360" s="19" t="s">
        <v>1331</v>
      </c>
      <c r="AQ360" s="19">
        <v>5.21</v>
      </c>
      <c r="AR360" s="19" t="str">
        <f t="shared" si="36"/>
        <v>Normal</v>
      </c>
    </row>
    <row r="361" spans="1:44">
      <c r="A361" s="19" t="s">
        <v>1380</v>
      </c>
      <c r="B361" s="19">
        <v>33.18</v>
      </c>
      <c r="C361" s="19">
        <v>4.79</v>
      </c>
      <c r="D361" s="19" t="s">
        <v>8336</v>
      </c>
      <c r="E361" s="19" t="s">
        <v>8336</v>
      </c>
      <c r="F361" s="19" t="s">
        <v>8336</v>
      </c>
      <c r="G361" s="19" t="s">
        <v>8355</v>
      </c>
      <c r="H361" s="19">
        <v>0</v>
      </c>
      <c r="I361" s="19" t="s">
        <v>8324</v>
      </c>
      <c r="J361" s="19" t="s">
        <v>8324</v>
      </c>
      <c r="K361" s="19" t="str">
        <f t="shared" si="31"/>
        <v>Obesity</v>
      </c>
      <c r="L361" s="19" t="str">
        <f t="shared" si="32"/>
        <v>Normal</v>
      </c>
      <c r="P361" s="19">
        <v>2</v>
      </c>
      <c r="Q361" s="19">
        <v>2</v>
      </c>
      <c r="Y361" s="32" t="s">
        <v>1357</v>
      </c>
      <c r="Z361" s="19" t="s">
        <v>8336</v>
      </c>
      <c r="AA361" t="s">
        <v>8336</v>
      </c>
      <c r="AB361" s="19" t="str">
        <f t="shared" si="33"/>
        <v>No</v>
      </c>
      <c r="AC361" s="19" t="str">
        <f t="shared" si="34"/>
        <v>No</v>
      </c>
      <c r="AG361" s="19" t="s">
        <v>1334</v>
      </c>
      <c r="AH361" s="19">
        <v>25.84</v>
      </c>
      <c r="AI361" s="19" t="str">
        <f t="shared" si="35"/>
        <v>Over Weight</v>
      </c>
      <c r="AP361" s="19" t="s">
        <v>1334</v>
      </c>
      <c r="AQ361" s="19">
        <v>8.83</v>
      </c>
      <c r="AR361" s="19" t="str">
        <f t="shared" si="36"/>
        <v>Diabetes</v>
      </c>
    </row>
    <row r="362" spans="1:44">
      <c r="A362" s="19" t="s">
        <v>1384</v>
      </c>
      <c r="B362" s="19">
        <v>36.1</v>
      </c>
      <c r="C362" s="19">
        <v>11.39</v>
      </c>
      <c r="D362" s="19" t="s">
        <v>8324</v>
      </c>
      <c r="E362" s="19" t="s">
        <v>8336</v>
      </c>
      <c r="F362" s="19" t="s">
        <v>8336</v>
      </c>
      <c r="G362" s="19">
        <v>2</v>
      </c>
      <c r="H362" s="19">
        <v>2</v>
      </c>
      <c r="I362" s="19" t="s">
        <v>8336</v>
      </c>
      <c r="J362" s="19" t="s">
        <v>8336</v>
      </c>
      <c r="K362" s="19" t="str">
        <f t="shared" si="31"/>
        <v>Obesity</v>
      </c>
      <c r="L362" s="19" t="str">
        <f t="shared" si="32"/>
        <v>Diabetes</v>
      </c>
      <c r="P362" s="19" t="s">
        <v>8355</v>
      </c>
      <c r="Q362" s="19">
        <v>0</v>
      </c>
      <c r="Y362" s="32" t="s">
        <v>1361</v>
      </c>
      <c r="Z362" s="19" t="s">
        <v>8336</v>
      </c>
      <c r="AA362" t="s">
        <v>8324</v>
      </c>
      <c r="AB362" s="19" t="str">
        <f t="shared" si="33"/>
        <v>No</v>
      </c>
      <c r="AC362" s="19" t="str">
        <f t="shared" si="34"/>
        <v>Yes</v>
      </c>
      <c r="AG362" s="19" t="s">
        <v>1338</v>
      </c>
      <c r="AH362" s="19">
        <v>28.31</v>
      </c>
      <c r="AI362" s="19" t="str">
        <f t="shared" si="35"/>
        <v>Over Weight</v>
      </c>
      <c r="AP362" s="19" t="s">
        <v>1338</v>
      </c>
      <c r="AQ362" s="19">
        <v>8.47</v>
      </c>
      <c r="AR362" s="19" t="str">
        <f t="shared" si="36"/>
        <v>Diabetes</v>
      </c>
    </row>
    <row r="363" spans="1:44">
      <c r="A363" s="19" t="s">
        <v>1388</v>
      </c>
      <c r="B363" s="19">
        <v>22.77</v>
      </c>
      <c r="C363" s="19">
        <v>6</v>
      </c>
      <c r="D363" s="19" t="s">
        <v>8336</v>
      </c>
      <c r="E363" s="19" t="s">
        <v>8336</v>
      </c>
      <c r="F363" s="19" t="s">
        <v>8336</v>
      </c>
      <c r="G363" s="19" t="s">
        <v>8355</v>
      </c>
      <c r="H363" s="19">
        <v>0</v>
      </c>
      <c r="I363" s="19" t="s">
        <v>8324</v>
      </c>
      <c r="J363" s="19" t="s">
        <v>8324</v>
      </c>
      <c r="K363" s="19" t="str">
        <f t="shared" si="31"/>
        <v>Normal Weight</v>
      </c>
      <c r="L363" s="19" t="str">
        <f t="shared" si="32"/>
        <v>Prediabetes</v>
      </c>
      <c r="P363" s="19" t="s">
        <v>8355</v>
      </c>
      <c r="Q363" s="19">
        <v>0</v>
      </c>
      <c r="Y363" s="32" t="s">
        <v>1365</v>
      </c>
      <c r="Z363" s="19" t="s">
        <v>8324</v>
      </c>
      <c r="AA363" t="s">
        <v>8336</v>
      </c>
      <c r="AB363" s="19" t="str">
        <f t="shared" si="33"/>
        <v>Yes</v>
      </c>
      <c r="AC363" s="19" t="str">
        <f t="shared" si="34"/>
        <v>No</v>
      </c>
      <c r="AG363" s="19" t="s">
        <v>1342</v>
      </c>
      <c r="AH363" s="19">
        <v>23.94</v>
      </c>
      <c r="AI363" s="19" t="str">
        <f t="shared" si="35"/>
        <v>Normal Weight</v>
      </c>
      <c r="AP363" s="19" t="s">
        <v>1342</v>
      </c>
      <c r="AQ363" s="19">
        <v>4.2</v>
      </c>
      <c r="AR363" s="19" t="str">
        <f t="shared" si="36"/>
        <v>Normal</v>
      </c>
    </row>
    <row r="364" spans="1:44">
      <c r="A364" s="19" t="s">
        <v>1392</v>
      </c>
      <c r="B364" s="19">
        <v>21.24</v>
      </c>
      <c r="C364" s="19">
        <v>5.13</v>
      </c>
      <c r="D364" s="19" t="s">
        <v>8336</v>
      </c>
      <c r="E364" s="19" t="s">
        <v>8336</v>
      </c>
      <c r="F364" s="19" t="s">
        <v>8336</v>
      </c>
      <c r="G364" s="19" t="s">
        <v>8355</v>
      </c>
      <c r="H364" s="19">
        <v>0</v>
      </c>
      <c r="I364" s="19" t="s">
        <v>8324</v>
      </c>
      <c r="J364" s="19" t="s">
        <v>8324</v>
      </c>
      <c r="K364" s="19" t="str">
        <f t="shared" si="31"/>
        <v>Normal Weight</v>
      </c>
      <c r="L364" s="19" t="str">
        <f t="shared" si="32"/>
        <v>Normal</v>
      </c>
      <c r="P364" s="19" t="s">
        <v>8355</v>
      </c>
      <c r="Q364" s="19">
        <v>0</v>
      </c>
      <c r="Y364" s="32" t="s">
        <v>1369</v>
      </c>
      <c r="Z364" s="19" t="s">
        <v>8336</v>
      </c>
      <c r="AA364" t="s">
        <v>8324</v>
      </c>
      <c r="AB364" s="19" t="str">
        <f t="shared" si="33"/>
        <v>No</v>
      </c>
      <c r="AC364" s="19" t="str">
        <f t="shared" si="34"/>
        <v>Yes</v>
      </c>
      <c r="AG364" s="19" t="s">
        <v>1345</v>
      </c>
      <c r="AH364" s="19">
        <v>20.03</v>
      </c>
      <c r="AI364" s="19" t="str">
        <f t="shared" si="35"/>
        <v>Normal Weight</v>
      </c>
      <c r="AP364" s="19" t="s">
        <v>1345</v>
      </c>
      <c r="AQ364" s="19">
        <v>6.14</v>
      </c>
      <c r="AR364" s="19" t="str">
        <f t="shared" si="36"/>
        <v>Prediabetes</v>
      </c>
    </row>
    <row r="365" spans="1:44">
      <c r="A365" s="19" t="s">
        <v>1396</v>
      </c>
      <c r="B365" s="19">
        <v>17.6</v>
      </c>
      <c r="C365" s="19">
        <v>5.26</v>
      </c>
      <c r="D365" s="19" t="s">
        <v>8324</v>
      </c>
      <c r="E365" s="19" t="s">
        <v>8336</v>
      </c>
      <c r="F365" s="19" t="s">
        <v>8336</v>
      </c>
      <c r="G365" s="19" t="s">
        <v>8355</v>
      </c>
      <c r="H365" s="19">
        <v>0</v>
      </c>
      <c r="I365" s="19" t="s">
        <v>8324</v>
      </c>
      <c r="J365" s="19" t="s">
        <v>8324</v>
      </c>
      <c r="K365" s="19" t="str">
        <f t="shared" si="31"/>
        <v>Under Weight</v>
      </c>
      <c r="L365" s="19" t="str">
        <f t="shared" si="32"/>
        <v>Normal</v>
      </c>
      <c r="P365" s="19" t="s">
        <v>8355</v>
      </c>
      <c r="Q365" s="19">
        <v>0</v>
      </c>
      <c r="Y365" s="32" t="s">
        <v>1372</v>
      </c>
      <c r="Z365" s="19" t="s">
        <v>8336</v>
      </c>
      <c r="AA365" t="s">
        <v>8324</v>
      </c>
      <c r="AB365" s="19" t="str">
        <f t="shared" si="33"/>
        <v>No</v>
      </c>
      <c r="AC365" s="19" t="str">
        <f t="shared" si="34"/>
        <v>Yes</v>
      </c>
      <c r="AG365" s="19" t="s">
        <v>1349</v>
      </c>
      <c r="AH365" s="19">
        <v>41.42</v>
      </c>
      <c r="AI365" s="19" t="str">
        <f t="shared" si="35"/>
        <v>Obesity</v>
      </c>
      <c r="AP365" s="19" t="s">
        <v>1349</v>
      </c>
      <c r="AQ365" s="19">
        <v>6.07</v>
      </c>
      <c r="AR365" s="19" t="str">
        <f t="shared" si="36"/>
        <v>Prediabetes</v>
      </c>
    </row>
    <row r="366" spans="1:44">
      <c r="A366" s="19" t="s">
        <v>1399</v>
      </c>
      <c r="B366" s="19">
        <v>26.29</v>
      </c>
      <c r="C366" s="19">
        <v>6.84</v>
      </c>
      <c r="D366" s="19" t="s">
        <v>8336</v>
      </c>
      <c r="E366" s="19" t="s">
        <v>8336</v>
      </c>
      <c r="F366" s="19" t="s">
        <v>8336</v>
      </c>
      <c r="G366" s="19" t="s">
        <v>8355</v>
      </c>
      <c r="H366" s="19">
        <v>0</v>
      </c>
      <c r="I366" s="19" t="s">
        <v>8324</v>
      </c>
      <c r="J366" s="19" t="s">
        <v>8324</v>
      </c>
      <c r="K366" s="19" t="str">
        <f t="shared" si="31"/>
        <v>Over Weight</v>
      </c>
      <c r="L366" s="19" t="str">
        <f t="shared" si="32"/>
        <v>Diabetes</v>
      </c>
      <c r="P366" s="19" t="s">
        <v>8355</v>
      </c>
      <c r="Q366" s="19">
        <v>0</v>
      </c>
      <c r="Y366" s="32" t="s">
        <v>1376</v>
      </c>
      <c r="Z366" s="19" t="s">
        <v>8324</v>
      </c>
      <c r="AA366" t="s">
        <v>8324</v>
      </c>
      <c r="AB366" s="19" t="str">
        <f t="shared" si="33"/>
        <v>Yes</v>
      </c>
      <c r="AC366" s="19" t="str">
        <f t="shared" si="34"/>
        <v>Yes</v>
      </c>
      <c r="AG366" s="19" t="s">
        <v>1353</v>
      </c>
      <c r="AH366" s="19">
        <v>36.67</v>
      </c>
      <c r="AI366" s="19" t="str">
        <f t="shared" si="35"/>
        <v>Obesity</v>
      </c>
      <c r="AP366" s="19" t="s">
        <v>1353</v>
      </c>
      <c r="AQ366" s="19">
        <v>10.21</v>
      </c>
      <c r="AR366" s="19" t="str">
        <f t="shared" si="36"/>
        <v>Diabetes</v>
      </c>
    </row>
    <row r="367" spans="1:44">
      <c r="A367" s="19" t="s">
        <v>1403</v>
      </c>
      <c r="B367" s="19">
        <v>35.31</v>
      </c>
      <c r="C367" s="19">
        <v>9.04</v>
      </c>
      <c r="D367" s="19" t="s">
        <v>8336</v>
      </c>
      <c r="E367" s="19" t="s">
        <v>8336</v>
      </c>
      <c r="F367" s="19" t="s">
        <v>8336</v>
      </c>
      <c r="G367" s="19" t="s">
        <v>8355</v>
      </c>
      <c r="H367" s="19">
        <v>0</v>
      </c>
      <c r="I367" s="19" t="s">
        <v>8336</v>
      </c>
      <c r="J367" s="19" t="s">
        <v>8336</v>
      </c>
      <c r="K367" s="19" t="str">
        <f t="shared" si="31"/>
        <v>Obesity</v>
      </c>
      <c r="L367" s="19" t="str">
        <f t="shared" si="32"/>
        <v>Diabetes</v>
      </c>
      <c r="P367" s="19" t="s">
        <v>8355</v>
      </c>
      <c r="Q367" s="19">
        <v>0</v>
      </c>
      <c r="Y367" s="32" t="s">
        <v>1380</v>
      </c>
      <c r="Z367" s="19" t="s">
        <v>8336</v>
      </c>
      <c r="AA367" t="s">
        <v>8324</v>
      </c>
      <c r="AB367" s="19" t="str">
        <f t="shared" si="33"/>
        <v>No</v>
      </c>
      <c r="AC367" s="19" t="str">
        <f t="shared" si="34"/>
        <v>Yes</v>
      </c>
      <c r="AG367" s="19" t="s">
        <v>1357</v>
      </c>
      <c r="AH367" s="19">
        <v>27.645</v>
      </c>
      <c r="AI367" s="19" t="str">
        <f t="shared" si="35"/>
        <v>Over Weight</v>
      </c>
      <c r="AP367" s="19" t="s">
        <v>1357</v>
      </c>
      <c r="AQ367" s="19">
        <v>4.69</v>
      </c>
      <c r="AR367" s="19" t="str">
        <f t="shared" si="36"/>
        <v>Normal</v>
      </c>
    </row>
    <row r="368" spans="1:44">
      <c r="A368" s="19" t="s">
        <v>1406</v>
      </c>
      <c r="B368" s="19">
        <v>27.04</v>
      </c>
      <c r="C368" s="19">
        <v>4.1</v>
      </c>
      <c r="D368" s="19" t="s">
        <v>8336</v>
      </c>
      <c r="E368" s="19" t="s">
        <v>8336</v>
      </c>
      <c r="F368" s="19" t="s">
        <v>8336</v>
      </c>
      <c r="G368" s="19">
        <v>1</v>
      </c>
      <c r="H368" s="19">
        <v>1</v>
      </c>
      <c r="I368" s="19" t="s">
        <v>8324</v>
      </c>
      <c r="J368" s="19" t="s">
        <v>8324</v>
      </c>
      <c r="K368" s="19" t="str">
        <f t="shared" si="31"/>
        <v>Over Weight</v>
      </c>
      <c r="L368" s="19" t="str">
        <f t="shared" si="32"/>
        <v>Normal</v>
      </c>
      <c r="P368" s="19">
        <v>1</v>
      </c>
      <c r="Q368" s="19">
        <v>1</v>
      </c>
      <c r="Y368" s="32" t="s">
        <v>1384</v>
      </c>
      <c r="Z368" s="19" t="s">
        <v>8324</v>
      </c>
      <c r="AA368" t="s">
        <v>8336</v>
      </c>
      <c r="AB368" s="19" t="str">
        <f t="shared" si="33"/>
        <v>Yes</v>
      </c>
      <c r="AC368" s="19" t="str">
        <f t="shared" si="34"/>
        <v>No</v>
      </c>
      <c r="AG368" s="19" t="s">
        <v>1361</v>
      </c>
      <c r="AH368" s="19">
        <v>22.72</v>
      </c>
      <c r="AI368" s="19" t="str">
        <f t="shared" si="35"/>
        <v>Normal Weight</v>
      </c>
      <c r="AP368" s="19" t="s">
        <v>1361</v>
      </c>
      <c r="AQ368" s="19">
        <v>5.71</v>
      </c>
      <c r="AR368" s="19" t="str">
        <f t="shared" si="36"/>
        <v>Prediabetes</v>
      </c>
    </row>
    <row r="369" spans="1:44">
      <c r="A369" s="19" t="s">
        <v>1410</v>
      </c>
      <c r="B369" s="19">
        <v>30.23</v>
      </c>
      <c r="C369" s="19">
        <v>4.23</v>
      </c>
      <c r="D369" s="19" t="s">
        <v>8324</v>
      </c>
      <c r="E369" s="19" t="s">
        <v>8336</v>
      </c>
      <c r="F369" s="19" t="s">
        <v>8375</v>
      </c>
      <c r="G369" s="19">
        <v>1</v>
      </c>
      <c r="H369" s="19">
        <v>1</v>
      </c>
      <c r="I369" s="19" t="s">
        <v>8324</v>
      </c>
      <c r="J369" s="19" t="s">
        <v>8324</v>
      </c>
      <c r="K369" s="19" t="str">
        <f t="shared" si="31"/>
        <v>Obesity</v>
      </c>
      <c r="L369" s="19" t="str">
        <f t="shared" si="32"/>
        <v>Normal</v>
      </c>
      <c r="P369" s="19" t="s">
        <v>8355</v>
      </c>
      <c r="Q369" s="19">
        <v>0</v>
      </c>
      <c r="Y369" s="32" t="s">
        <v>1388</v>
      </c>
      <c r="Z369" s="19" t="s">
        <v>8336</v>
      </c>
      <c r="AA369" t="s">
        <v>8324</v>
      </c>
      <c r="AB369" s="19" t="str">
        <f t="shared" si="33"/>
        <v>No</v>
      </c>
      <c r="AC369" s="19" t="str">
        <f t="shared" si="34"/>
        <v>Yes</v>
      </c>
      <c r="AG369" s="19" t="s">
        <v>1365</v>
      </c>
      <c r="AH369" s="19">
        <v>36.52</v>
      </c>
      <c r="AI369" s="19" t="str">
        <f t="shared" si="35"/>
        <v>Obesity</v>
      </c>
      <c r="AP369" s="19" t="s">
        <v>1365</v>
      </c>
      <c r="AQ369" s="19">
        <v>9.07</v>
      </c>
      <c r="AR369" s="19" t="str">
        <f t="shared" si="36"/>
        <v>Diabetes</v>
      </c>
    </row>
    <row r="370" spans="1:44">
      <c r="A370" s="19" t="s">
        <v>1414</v>
      </c>
      <c r="B370" s="19">
        <v>30.6</v>
      </c>
      <c r="C370" s="19">
        <v>6.48</v>
      </c>
      <c r="D370" s="19" t="s">
        <v>8324</v>
      </c>
      <c r="E370" s="19" t="s">
        <v>8336</v>
      </c>
      <c r="F370" s="19" t="s">
        <v>8375</v>
      </c>
      <c r="G370" s="19">
        <v>1</v>
      </c>
      <c r="H370" s="19">
        <v>1</v>
      </c>
      <c r="I370" s="19" t="s">
        <v>8324</v>
      </c>
      <c r="J370" s="19" t="s">
        <v>8324</v>
      </c>
      <c r="K370" s="19" t="str">
        <f t="shared" si="31"/>
        <v>Obesity</v>
      </c>
      <c r="L370" s="19" t="str">
        <f t="shared" si="32"/>
        <v>Diabetes</v>
      </c>
      <c r="P370" s="19" t="s">
        <v>8355</v>
      </c>
      <c r="Q370" s="19">
        <v>0</v>
      </c>
      <c r="Y370" s="32" t="s">
        <v>1392</v>
      </c>
      <c r="Z370" s="19" t="s">
        <v>8336</v>
      </c>
      <c r="AA370" t="s">
        <v>8324</v>
      </c>
      <c r="AB370" s="19" t="str">
        <f t="shared" si="33"/>
        <v>No</v>
      </c>
      <c r="AC370" s="19" t="str">
        <f t="shared" si="34"/>
        <v>Yes</v>
      </c>
      <c r="AG370" s="19" t="s">
        <v>1369</v>
      </c>
      <c r="AH370" s="19">
        <v>33.96</v>
      </c>
      <c r="AI370" s="19" t="str">
        <f t="shared" si="35"/>
        <v>Obesity</v>
      </c>
      <c r="AP370" s="19" t="s">
        <v>1369</v>
      </c>
      <c r="AQ370" s="19">
        <v>4.99</v>
      </c>
      <c r="AR370" s="19" t="str">
        <f t="shared" si="36"/>
        <v>Normal</v>
      </c>
    </row>
    <row r="371" spans="1:44">
      <c r="A371" s="19" t="s">
        <v>1418</v>
      </c>
      <c r="B371" s="19">
        <v>26.8</v>
      </c>
      <c r="C371" s="19">
        <v>5.53</v>
      </c>
      <c r="D371" s="19" t="s">
        <v>8336</v>
      </c>
      <c r="E371" s="19" t="s">
        <v>8336</v>
      </c>
      <c r="F371" s="19" t="s">
        <v>8336</v>
      </c>
      <c r="G371" s="19">
        <v>1</v>
      </c>
      <c r="H371" s="19">
        <v>1</v>
      </c>
      <c r="I371" s="19" t="s">
        <v>8324</v>
      </c>
      <c r="J371" s="19" t="s">
        <v>8324</v>
      </c>
      <c r="K371" s="19" t="str">
        <f t="shared" si="31"/>
        <v>Over Weight</v>
      </c>
      <c r="L371" s="19" t="str">
        <f t="shared" si="32"/>
        <v>Normal</v>
      </c>
      <c r="P371" s="19" t="s">
        <v>8355</v>
      </c>
      <c r="Q371" s="19">
        <v>0</v>
      </c>
      <c r="Y371" s="32" t="s">
        <v>1396</v>
      </c>
      <c r="Z371" s="19" t="s">
        <v>8324</v>
      </c>
      <c r="AA371" t="s">
        <v>8324</v>
      </c>
      <c r="AB371" s="19" t="str">
        <f t="shared" si="33"/>
        <v>Yes</v>
      </c>
      <c r="AC371" s="19" t="str">
        <f t="shared" si="34"/>
        <v>Yes</v>
      </c>
      <c r="AG371" s="19" t="s">
        <v>1372</v>
      </c>
      <c r="AH371" s="19">
        <v>26.695</v>
      </c>
      <c r="AI371" s="19" t="str">
        <f t="shared" si="35"/>
        <v>Over Weight</v>
      </c>
      <c r="AP371" s="19" t="s">
        <v>1372</v>
      </c>
      <c r="AQ371" s="19">
        <v>8.31</v>
      </c>
      <c r="AR371" s="19" t="str">
        <f t="shared" si="36"/>
        <v>Diabetes</v>
      </c>
    </row>
    <row r="372" spans="1:44">
      <c r="A372" s="19" t="s">
        <v>1422</v>
      </c>
      <c r="B372" s="19">
        <v>16.86</v>
      </c>
      <c r="C372" s="19">
        <v>4.07</v>
      </c>
      <c r="D372" s="19" t="s">
        <v>8324</v>
      </c>
      <c r="E372" s="19" t="s">
        <v>8336</v>
      </c>
      <c r="F372" s="19" t="s">
        <v>8336</v>
      </c>
      <c r="G372" s="19" t="s">
        <v>8355</v>
      </c>
      <c r="H372" s="19">
        <v>0</v>
      </c>
      <c r="I372" s="19" t="s">
        <v>8324</v>
      </c>
      <c r="J372" s="19" t="s">
        <v>8324</v>
      </c>
      <c r="K372" s="19" t="str">
        <f t="shared" si="31"/>
        <v>Under Weight</v>
      </c>
      <c r="L372" s="19" t="str">
        <f t="shared" si="32"/>
        <v>Normal</v>
      </c>
      <c r="P372" s="19" t="s">
        <v>8355</v>
      </c>
      <c r="Q372" s="19">
        <v>0</v>
      </c>
      <c r="Y372" s="32" t="s">
        <v>1399</v>
      </c>
      <c r="Z372" s="19" t="s">
        <v>8336</v>
      </c>
      <c r="AA372" t="s">
        <v>8324</v>
      </c>
      <c r="AB372" s="19" t="str">
        <f t="shared" si="33"/>
        <v>No</v>
      </c>
      <c r="AC372" s="19" t="str">
        <f t="shared" si="34"/>
        <v>Yes</v>
      </c>
      <c r="AG372" s="19" t="s">
        <v>1376</v>
      </c>
      <c r="AH372" s="19">
        <v>18.45</v>
      </c>
      <c r="AI372" s="19" t="str">
        <f t="shared" si="35"/>
        <v>Under Weight</v>
      </c>
      <c r="AP372" s="19" t="s">
        <v>1376</v>
      </c>
      <c r="AQ372" s="19">
        <v>5.07</v>
      </c>
      <c r="AR372" s="19" t="str">
        <f t="shared" si="36"/>
        <v>Normal</v>
      </c>
    </row>
    <row r="373" spans="1:44">
      <c r="A373" s="19" t="s">
        <v>1426</v>
      </c>
      <c r="B373" s="19">
        <v>16.3</v>
      </c>
      <c r="C373" s="19">
        <v>5.51</v>
      </c>
      <c r="D373" s="19" t="s">
        <v>8336</v>
      </c>
      <c r="E373" s="19" t="s">
        <v>8336</v>
      </c>
      <c r="F373" s="19" t="s">
        <v>8336</v>
      </c>
      <c r="G373" s="19">
        <v>1</v>
      </c>
      <c r="H373" s="19">
        <v>1</v>
      </c>
      <c r="I373" s="19" t="s">
        <v>8324</v>
      </c>
      <c r="J373" s="19" t="s">
        <v>8324</v>
      </c>
      <c r="K373" s="19" t="str">
        <f t="shared" si="31"/>
        <v>Under Weight</v>
      </c>
      <c r="L373" s="19" t="str">
        <f t="shared" si="32"/>
        <v>Normal</v>
      </c>
      <c r="P373" s="19">
        <v>2</v>
      </c>
      <c r="Q373" s="19">
        <v>2</v>
      </c>
      <c r="Y373" s="32" t="s">
        <v>1403</v>
      </c>
      <c r="Z373" s="19" t="s">
        <v>8336</v>
      </c>
      <c r="AA373" t="s">
        <v>8336</v>
      </c>
      <c r="AB373" s="19" t="str">
        <f t="shared" si="33"/>
        <v>No</v>
      </c>
      <c r="AC373" s="19" t="str">
        <f t="shared" si="34"/>
        <v>No</v>
      </c>
      <c r="AG373" s="19" t="s">
        <v>1380</v>
      </c>
      <c r="AH373" s="19">
        <v>33.18</v>
      </c>
      <c r="AI373" s="19" t="str">
        <f t="shared" si="35"/>
        <v>Obesity</v>
      </c>
      <c r="AP373" s="19" t="s">
        <v>1380</v>
      </c>
      <c r="AQ373" s="19">
        <v>4.79</v>
      </c>
      <c r="AR373" s="19" t="str">
        <f t="shared" si="36"/>
        <v>Normal</v>
      </c>
    </row>
    <row r="374" spans="1:44">
      <c r="A374" s="19" t="s">
        <v>1430</v>
      </c>
      <c r="B374" s="19">
        <v>29.81</v>
      </c>
      <c r="C374" s="19">
        <v>11.66</v>
      </c>
      <c r="D374" s="19" t="s">
        <v>8336</v>
      </c>
      <c r="E374" s="19" t="s">
        <v>8336</v>
      </c>
      <c r="F374" s="19" t="s">
        <v>8336</v>
      </c>
      <c r="G374" s="19" t="s">
        <v>8355</v>
      </c>
      <c r="H374" s="19">
        <v>0</v>
      </c>
      <c r="I374" s="19" t="s">
        <v>8324</v>
      </c>
      <c r="J374" s="19" t="s">
        <v>8324</v>
      </c>
      <c r="K374" s="19" t="str">
        <f t="shared" si="31"/>
        <v>Over Weight</v>
      </c>
      <c r="L374" s="19" t="str">
        <f t="shared" si="32"/>
        <v>Diabetes</v>
      </c>
      <c r="P374" s="19" t="s">
        <v>8355</v>
      </c>
      <c r="Q374" s="19">
        <v>0</v>
      </c>
      <c r="Y374" s="32" t="s">
        <v>1406</v>
      </c>
      <c r="Z374" s="19" t="s">
        <v>8336</v>
      </c>
      <c r="AA374" t="s">
        <v>8324</v>
      </c>
      <c r="AB374" s="19" t="str">
        <f t="shared" si="33"/>
        <v>No</v>
      </c>
      <c r="AC374" s="19" t="str">
        <f t="shared" si="34"/>
        <v>Yes</v>
      </c>
      <c r="AG374" s="19" t="s">
        <v>1384</v>
      </c>
      <c r="AH374" s="19">
        <v>36.1</v>
      </c>
      <c r="AI374" s="19" t="str">
        <f t="shared" si="35"/>
        <v>Obesity</v>
      </c>
      <c r="AP374" s="19" t="s">
        <v>1384</v>
      </c>
      <c r="AQ374" s="19">
        <v>11.39</v>
      </c>
      <c r="AR374" s="19" t="str">
        <f t="shared" si="36"/>
        <v>Diabetes</v>
      </c>
    </row>
    <row r="375" spans="1:44">
      <c r="A375" s="19" t="s">
        <v>1434</v>
      </c>
      <c r="B375" s="19">
        <v>16.33</v>
      </c>
      <c r="C375" s="19">
        <v>7.26</v>
      </c>
      <c r="D375" s="19" t="s">
        <v>8324</v>
      </c>
      <c r="E375" s="19" t="s">
        <v>8336</v>
      </c>
      <c r="F375" s="19" t="s">
        <v>8336</v>
      </c>
      <c r="G375" s="19" t="s">
        <v>8355</v>
      </c>
      <c r="H375" s="19">
        <v>0</v>
      </c>
      <c r="I375" s="19" t="s">
        <v>8324</v>
      </c>
      <c r="J375" s="19" t="s">
        <v>8324</v>
      </c>
      <c r="K375" s="19" t="str">
        <f t="shared" si="31"/>
        <v>Under Weight</v>
      </c>
      <c r="L375" s="19" t="str">
        <f t="shared" si="32"/>
        <v>Diabetes</v>
      </c>
      <c r="P375" s="19" t="s">
        <v>8355</v>
      </c>
      <c r="Q375" s="19">
        <v>0</v>
      </c>
      <c r="Y375" s="32" t="s">
        <v>1410</v>
      </c>
      <c r="Z375" s="19" t="s">
        <v>8324</v>
      </c>
      <c r="AA375" t="s">
        <v>8324</v>
      </c>
      <c r="AB375" s="19" t="str">
        <f t="shared" si="33"/>
        <v>Yes</v>
      </c>
      <c r="AC375" s="19" t="str">
        <f t="shared" si="34"/>
        <v>Yes</v>
      </c>
      <c r="AG375" s="19" t="s">
        <v>1388</v>
      </c>
      <c r="AH375" s="19">
        <v>22.77</v>
      </c>
      <c r="AI375" s="19" t="str">
        <f t="shared" si="35"/>
        <v>Normal Weight</v>
      </c>
      <c r="AP375" s="19" t="s">
        <v>1388</v>
      </c>
      <c r="AQ375" s="19">
        <v>6</v>
      </c>
      <c r="AR375" s="19" t="str">
        <f t="shared" si="36"/>
        <v>Prediabetes</v>
      </c>
    </row>
    <row r="376" spans="1:44">
      <c r="A376" s="19" t="s">
        <v>1438</v>
      </c>
      <c r="B376" s="19">
        <v>16.37</v>
      </c>
      <c r="C376" s="19">
        <v>4.79</v>
      </c>
      <c r="D376" s="19" t="s">
        <v>8324</v>
      </c>
      <c r="E376" s="19" t="s">
        <v>8336</v>
      </c>
      <c r="F376" s="19" t="s">
        <v>8336</v>
      </c>
      <c r="G376" s="19" t="s">
        <v>8355</v>
      </c>
      <c r="H376" s="19">
        <v>0</v>
      </c>
      <c r="I376" s="19" t="s">
        <v>8324</v>
      </c>
      <c r="J376" s="19" t="s">
        <v>8324</v>
      </c>
      <c r="K376" s="19" t="str">
        <f t="shared" si="31"/>
        <v>Under Weight</v>
      </c>
      <c r="L376" s="19" t="str">
        <f t="shared" si="32"/>
        <v>Normal</v>
      </c>
      <c r="P376" s="19" t="s">
        <v>8355</v>
      </c>
      <c r="Q376" s="19">
        <v>0</v>
      </c>
      <c r="Y376" s="32" t="s">
        <v>1414</v>
      </c>
      <c r="Z376" s="19" t="s">
        <v>8324</v>
      </c>
      <c r="AA376" t="s">
        <v>8324</v>
      </c>
      <c r="AB376" s="19" t="str">
        <f t="shared" si="33"/>
        <v>Yes</v>
      </c>
      <c r="AC376" s="19" t="str">
        <f t="shared" si="34"/>
        <v>Yes</v>
      </c>
      <c r="AG376" s="19" t="s">
        <v>1392</v>
      </c>
      <c r="AH376" s="19">
        <v>21.24</v>
      </c>
      <c r="AI376" s="19" t="str">
        <f t="shared" si="35"/>
        <v>Normal Weight</v>
      </c>
      <c r="AP376" s="19" t="s">
        <v>1392</v>
      </c>
      <c r="AQ376" s="19">
        <v>5.13</v>
      </c>
      <c r="AR376" s="19" t="str">
        <f t="shared" si="36"/>
        <v>Normal</v>
      </c>
    </row>
    <row r="377" spans="1:44">
      <c r="A377" s="19" t="s">
        <v>1442</v>
      </c>
      <c r="B377" s="19">
        <v>22.42</v>
      </c>
      <c r="C377" s="19">
        <v>4.68</v>
      </c>
      <c r="D377" s="19" t="s">
        <v>8324</v>
      </c>
      <c r="E377" s="19" t="s">
        <v>8336</v>
      </c>
      <c r="F377" s="19" t="s">
        <v>8336</v>
      </c>
      <c r="G377" s="19">
        <v>1</v>
      </c>
      <c r="H377" s="19">
        <v>1</v>
      </c>
      <c r="I377" s="19" t="s">
        <v>8336</v>
      </c>
      <c r="J377" s="19" t="s">
        <v>8336</v>
      </c>
      <c r="K377" s="19" t="str">
        <f t="shared" si="31"/>
        <v>Normal Weight</v>
      </c>
      <c r="L377" s="19" t="str">
        <f t="shared" si="32"/>
        <v>Normal</v>
      </c>
      <c r="P377" s="19" t="s">
        <v>8355</v>
      </c>
      <c r="Q377" s="19">
        <v>0</v>
      </c>
      <c r="Y377" s="32" t="s">
        <v>1418</v>
      </c>
      <c r="Z377" s="19" t="s">
        <v>8336</v>
      </c>
      <c r="AA377" t="s">
        <v>8324</v>
      </c>
      <c r="AB377" s="19" t="str">
        <f t="shared" si="33"/>
        <v>No</v>
      </c>
      <c r="AC377" s="19" t="str">
        <f t="shared" si="34"/>
        <v>Yes</v>
      </c>
      <c r="AG377" s="19" t="s">
        <v>1396</v>
      </c>
      <c r="AH377" s="19">
        <v>17.6</v>
      </c>
      <c r="AI377" s="19" t="str">
        <f t="shared" si="35"/>
        <v>Under Weight</v>
      </c>
      <c r="AP377" s="19" t="s">
        <v>1396</v>
      </c>
      <c r="AQ377" s="19">
        <v>5.26</v>
      </c>
      <c r="AR377" s="19" t="str">
        <f t="shared" si="36"/>
        <v>Normal</v>
      </c>
    </row>
    <row r="378" spans="1:44">
      <c r="A378" s="19" t="s">
        <v>1446</v>
      </c>
      <c r="B378" s="19">
        <v>31.35</v>
      </c>
      <c r="C378" s="19">
        <v>4.33</v>
      </c>
      <c r="D378" s="19" t="s">
        <v>8324</v>
      </c>
      <c r="E378" s="19" t="s">
        <v>8336</v>
      </c>
      <c r="F378" s="19" t="s">
        <v>8375</v>
      </c>
      <c r="G378" s="19">
        <v>1</v>
      </c>
      <c r="H378" s="19">
        <v>1</v>
      </c>
      <c r="I378" s="19" t="s">
        <v>8336</v>
      </c>
      <c r="J378" s="19" t="s">
        <v>8336</v>
      </c>
      <c r="K378" s="19" t="str">
        <f t="shared" si="31"/>
        <v>Obesity</v>
      </c>
      <c r="L378" s="19" t="str">
        <f t="shared" si="32"/>
        <v>Normal</v>
      </c>
      <c r="P378" s="19" t="s">
        <v>8355</v>
      </c>
      <c r="Q378" s="19">
        <v>0</v>
      </c>
      <c r="Y378" s="32" t="s">
        <v>1422</v>
      </c>
      <c r="Z378" s="19" t="s">
        <v>8324</v>
      </c>
      <c r="AA378" t="s">
        <v>8324</v>
      </c>
      <c r="AB378" s="19" t="str">
        <f t="shared" si="33"/>
        <v>Yes</v>
      </c>
      <c r="AC378" s="19" t="str">
        <f t="shared" si="34"/>
        <v>Yes</v>
      </c>
      <c r="AG378" s="19" t="s">
        <v>1399</v>
      </c>
      <c r="AH378" s="19">
        <v>26.29</v>
      </c>
      <c r="AI378" s="19" t="str">
        <f t="shared" si="35"/>
        <v>Over Weight</v>
      </c>
      <c r="AP378" s="19" t="s">
        <v>1399</v>
      </c>
      <c r="AQ378" s="19">
        <v>6.84</v>
      </c>
      <c r="AR378" s="19" t="str">
        <f t="shared" si="36"/>
        <v>Diabetes</v>
      </c>
    </row>
    <row r="379" spans="1:44">
      <c r="A379" s="19" t="s">
        <v>1450</v>
      </c>
      <c r="B379" s="19">
        <v>31.9</v>
      </c>
      <c r="C379" s="19">
        <v>11.89</v>
      </c>
      <c r="D379" s="19" t="s">
        <v>8336</v>
      </c>
      <c r="E379" s="19" t="s">
        <v>8336</v>
      </c>
      <c r="F379" s="19" t="s">
        <v>8336</v>
      </c>
      <c r="G379" s="19" t="s">
        <v>8355</v>
      </c>
      <c r="H379" s="19">
        <v>0</v>
      </c>
      <c r="I379" s="19" t="s">
        <v>8336</v>
      </c>
      <c r="J379" s="19" t="s">
        <v>8336</v>
      </c>
      <c r="K379" s="19" t="str">
        <f t="shared" si="31"/>
        <v>Obesity</v>
      </c>
      <c r="L379" s="19" t="str">
        <f t="shared" si="32"/>
        <v>Diabetes</v>
      </c>
      <c r="P379" s="19">
        <v>1</v>
      </c>
      <c r="Q379" s="19">
        <v>1</v>
      </c>
      <c r="Y379" s="32" t="s">
        <v>1426</v>
      </c>
      <c r="Z379" s="19" t="s">
        <v>8336</v>
      </c>
      <c r="AA379" t="s">
        <v>8324</v>
      </c>
      <c r="AB379" s="19" t="str">
        <f t="shared" si="33"/>
        <v>No</v>
      </c>
      <c r="AC379" s="19" t="str">
        <f t="shared" si="34"/>
        <v>Yes</v>
      </c>
      <c r="AG379" s="19" t="s">
        <v>1403</v>
      </c>
      <c r="AH379" s="19">
        <v>35.31</v>
      </c>
      <c r="AI379" s="19" t="str">
        <f t="shared" si="35"/>
        <v>Obesity</v>
      </c>
      <c r="AP379" s="19" t="s">
        <v>1403</v>
      </c>
      <c r="AQ379" s="19">
        <v>9.04</v>
      </c>
      <c r="AR379" s="19" t="str">
        <f t="shared" si="36"/>
        <v>Diabetes</v>
      </c>
    </row>
    <row r="380" spans="1:44">
      <c r="A380" s="19" t="s">
        <v>1453</v>
      </c>
      <c r="B380" s="19">
        <v>30.6</v>
      </c>
      <c r="C380" s="19">
        <v>5.24</v>
      </c>
      <c r="D380" s="19" t="s">
        <v>8336</v>
      </c>
      <c r="E380" s="19" t="s">
        <v>8336</v>
      </c>
      <c r="F380" s="19" t="s">
        <v>8336</v>
      </c>
      <c r="G380" s="19" t="s">
        <v>8355</v>
      </c>
      <c r="H380" s="19">
        <v>0</v>
      </c>
      <c r="I380" s="19" t="s">
        <v>8324</v>
      </c>
      <c r="J380" s="19" t="s">
        <v>8324</v>
      </c>
      <c r="K380" s="19" t="str">
        <f t="shared" si="31"/>
        <v>Obesity</v>
      </c>
      <c r="L380" s="19" t="str">
        <f t="shared" si="32"/>
        <v>Normal</v>
      </c>
      <c r="P380" s="19">
        <v>1</v>
      </c>
      <c r="Q380" s="19">
        <v>1</v>
      </c>
      <c r="Y380" s="32" t="s">
        <v>1430</v>
      </c>
      <c r="Z380" s="19" t="s">
        <v>8336</v>
      </c>
      <c r="AA380" t="s">
        <v>8324</v>
      </c>
      <c r="AB380" s="19" t="str">
        <f t="shared" si="33"/>
        <v>No</v>
      </c>
      <c r="AC380" s="19" t="str">
        <f t="shared" si="34"/>
        <v>Yes</v>
      </c>
      <c r="AG380" s="19" t="s">
        <v>1406</v>
      </c>
      <c r="AH380" s="19">
        <v>27.04</v>
      </c>
      <c r="AI380" s="19" t="str">
        <f t="shared" si="35"/>
        <v>Over Weight</v>
      </c>
      <c r="AP380" s="19" t="s">
        <v>1406</v>
      </c>
      <c r="AQ380" s="19">
        <v>4.1</v>
      </c>
      <c r="AR380" s="19" t="str">
        <f t="shared" si="36"/>
        <v>Normal</v>
      </c>
    </row>
    <row r="381" spans="1:44">
      <c r="A381" s="19" t="s">
        <v>1457</v>
      </c>
      <c r="B381" s="19">
        <v>28.975</v>
      </c>
      <c r="C381" s="19">
        <v>7.63</v>
      </c>
      <c r="D381" s="19" t="s">
        <v>8336</v>
      </c>
      <c r="E381" s="19" t="s">
        <v>8336</v>
      </c>
      <c r="F381" s="19" t="s">
        <v>8336</v>
      </c>
      <c r="G381" s="19" t="s">
        <v>8355</v>
      </c>
      <c r="H381" s="19">
        <v>0</v>
      </c>
      <c r="I381" s="19" t="s">
        <v>8324</v>
      </c>
      <c r="J381" s="19" t="s">
        <v>8324</v>
      </c>
      <c r="K381" s="19" t="str">
        <f t="shared" si="31"/>
        <v>Over Weight</v>
      </c>
      <c r="L381" s="19" t="str">
        <f t="shared" si="32"/>
        <v>Diabetes</v>
      </c>
      <c r="P381" s="19">
        <v>1</v>
      </c>
      <c r="Q381" s="19">
        <v>1</v>
      </c>
      <c r="Y381" s="32" t="s">
        <v>1434</v>
      </c>
      <c r="Z381" s="19" t="s">
        <v>8324</v>
      </c>
      <c r="AA381" t="s">
        <v>8324</v>
      </c>
      <c r="AB381" s="19" t="str">
        <f t="shared" si="33"/>
        <v>Yes</v>
      </c>
      <c r="AC381" s="19" t="str">
        <f t="shared" si="34"/>
        <v>Yes</v>
      </c>
      <c r="AG381" s="19" t="s">
        <v>1410</v>
      </c>
      <c r="AH381" s="19">
        <v>30.23</v>
      </c>
      <c r="AI381" s="19" t="str">
        <f t="shared" si="35"/>
        <v>Obesity</v>
      </c>
      <c r="AP381" s="19" t="s">
        <v>1410</v>
      </c>
      <c r="AQ381" s="19">
        <v>4.23</v>
      </c>
      <c r="AR381" s="19" t="str">
        <f t="shared" si="36"/>
        <v>Normal</v>
      </c>
    </row>
    <row r="382" spans="1:44">
      <c r="A382" s="19" t="s">
        <v>1461</v>
      </c>
      <c r="B382" s="19">
        <v>24.86</v>
      </c>
      <c r="C382" s="19">
        <v>8.92</v>
      </c>
      <c r="D382" s="19" t="s">
        <v>8324</v>
      </c>
      <c r="E382" s="19" t="s">
        <v>8336</v>
      </c>
      <c r="F382" s="19" t="s">
        <v>8336</v>
      </c>
      <c r="G382" s="19">
        <v>2</v>
      </c>
      <c r="H382" s="19">
        <v>2</v>
      </c>
      <c r="I382" s="19" t="s">
        <v>8336</v>
      </c>
      <c r="J382" s="19" t="s">
        <v>8336</v>
      </c>
      <c r="K382" s="19" t="str">
        <f t="shared" si="31"/>
        <v>Normal Weight</v>
      </c>
      <c r="L382" s="19" t="str">
        <f t="shared" si="32"/>
        <v>Diabetes</v>
      </c>
      <c r="P382" s="19">
        <v>1</v>
      </c>
      <c r="Q382" s="19">
        <v>1</v>
      </c>
      <c r="Y382" s="32" t="s">
        <v>1438</v>
      </c>
      <c r="Z382" s="19" t="s">
        <v>8324</v>
      </c>
      <c r="AA382" t="s">
        <v>8324</v>
      </c>
      <c r="AB382" s="19" t="str">
        <f t="shared" si="33"/>
        <v>Yes</v>
      </c>
      <c r="AC382" s="19" t="str">
        <f t="shared" si="34"/>
        <v>Yes</v>
      </c>
      <c r="AG382" s="19" t="s">
        <v>1414</v>
      </c>
      <c r="AH382" s="19">
        <v>30.6</v>
      </c>
      <c r="AI382" s="19" t="str">
        <f t="shared" si="35"/>
        <v>Obesity</v>
      </c>
      <c r="AP382" s="19" t="s">
        <v>1414</v>
      </c>
      <c r="AQ382" s="19">
        <v>6.48</v>
      </c>
      <c r="AR382" s="19" t="str">
        <f t="shared" si="36"/>
        <v>Prediabetes</v>
      </c>
    </row>
    <row r="383" spans="1:44">
      <c r="A383" s="19" t="s">
        <v>1464</v>
      </c>
      <c r="B383" s="19">
        <v>19.54</v>
      </c>
      <c r="C383" s="19">
        <v>5.37</v>
      </c>
      <c r="D383" s="19" t="s">
        <v>8336</v>
      </c>
      <c r="E383" s="19" t="s">
        <v>8336</v>
      </c>
      <c r="F383" s="19" t="s">
        <v>8336</v>
      </c>
      <c r="G383" s="19" t="s">
        <v>8355</v>
      </c>
      <c r="H383" s="19">
        <v>0</v>
      </c>
      <c r="I383" s="19" t="s">
        <v>8324</v>
      </c>
      <c r="J383" s="19" t="s">
        <v>8324</v>
      </c>
      <c r="K383" s="19" t="str">
        <f t="shared" si="31"/>
        <v>Normal Weight</v>
      </c>
      <c r="L383" s="19" t="str">
        <f t="shared" si="32"/>
        <v>Normal</v>
      </c>
      <c r="P383" s="19" t="s">
        <v>8355</v>
      </c>
      <c r="Q383" s="19">
        <v>0</v>
      </c>
      <c r="Y383" s="32" t="s">
        <v>1442</v>
      </c>
      <c r="Z383" s="19" t="s">
        <v>8324</v>
      </c>
      <c r="AA383" t="s">
        <v>8336</v>
      </c>
      <c r="AB383" s="19" t="str">
        <f t="shared" si="33"/>
        <v>Yes</v>
      </c>
      <c r="AC383" s="19" t="str">
        <f t="shared" si="34"/>
        <v>No</v>
      </c>
      <c r="AG383" s="19" t="s">
        <v>1418</v>
      </c>
      <c r="AH383" s="19">
        <v>26.8</v>
      </c>
      <c r="AI383" s="19" t="str">
        <f t="shared" si="35"/>
        <v>Over Weight</v>
      </c>
      <c r="AP383" s="19" t="s">
        <v>1418</v>
      </c>
      <c r="AQ383" s="19">
        <v>5.53</v>
      </c>
      <c r="AR383" s="19" t="str">
        <f t="shared" si="36"/>
        <v>Normal</v>
      </c>
    </row>
    <row r="384" spans="1:44">
      <c r="A384" s="19" t="s">
        <v>1468</v>
      </c>
      <c r="B384" s="19">
        <v>26.74</v>
      </c>
      <c r="C384" s="19">
        <v>4.31</v>
      </c>
      <c r="D384" s="19" t="s">
        <v>8336</v>
      </c>
      <c r="E384" s="19" t="s">
        <v>8336</v>
      </c>
      <c r="F384" s="19" t="s">
        <v>8336</v>
      </c>
      <c r="G384" s="19" t="s">
        <v>8355</v>
      </c>
      <c r="H384" s="19">
        <v>0</v>
      </c>
      <c r="I384" s="19" t="s">
        <v>8324</v>
      </c>
      <c r="J384" s="19" t="s">
        <v>8324</v>
      </c>
      <c r="K384" s="19" t="str">
        <f t="shared" si="31"/>
        <v>Over Weight</v>
      </c>
      <c r="L384" s="19" t="str">
        <f t="shared" si="32"/>
        <v>Normal</v>
      </c>
      <c r="P384" s="19">
        <v>1</v>
      </c>
      <c r="Q384" s="19">
        <v>1</v>
      </c>
      <c r="Y384" s="32" t="s">
        <v>1446</v>
      </c>
      <c r="Z384" s="19" t="s">
        <v>8324</v>
      </c>
      <c r="AA384" t="s">
        <v>8336</v>
      </c>
      <c r="AB384" s="19" t="str">
        <f t="shared" si="33"/>
        <v>Yes</v>
      </c>
      <c r="AC384" s="19" t="str">
        <f t="shared" si="34"/>
        <v>No</v>
      </c>
      <c r="AG384" s="19" t="s">
        <v>1422</v>
      </c>
      <c r="AH384" s="19">
        <v>16.86</v>
      </c>
      <c r="AI384" s="19" t="str">
        <f t="shared" si="35"/>
        <v>Under Weight</v>
      </c>
      <c r="AP384" s="19" t="s">
        <v>1422</v>
      </c>
      <c r="AQ384" s="19">
        <v>4.07</v>
      </c>
      <c r="AR384" s="19" t="str">
        <f t="shared" si="36"/>
        <v>Normal</v>
      </c>
    </row>
    <row r="385" spans="1:44">
      <c r="A385" s="19" t="s">
        <v>1471</v>
      </c>
      <c r="B385" s="19">
        <v>22.99</v>
      </c>
      <c r="C385" s="19">
        <v>10.46</v>
      </c>
      <c r="D385" s="19" t="s">
        <v>8336</v>
      </c>
      <c r="E385" s="19" t="s">
        <v>8336</v>
      </c>
      <c r="F385" s="19" t="s">
        <v>8336</v>
      </c>
      <c r="G385" s="19">
        <v>3</v>
      </c>
      <c r="H385" s="19">
        <v>3</v>
      </c>
      <c r="I385" s="19" t="s">
        <v>8324</v>
      </c>
      <c r="J385" s="19" t="s">
        <v>8324</v>
      </c>
      <c r="K385" s="19" t="str">
        <f t="shared" si="31"/>
        <v>Normal Weight</v>
      </c>
      <c r="L385" s="19" t="str">
        <f t="shared" si="32"/>
        <v>Diabetes</v>
      </c>
      <c r="P385" s="19" t="s">
        <v>8355</v>
      </c>
      <c r="Q385" s="19">
        <v>0</v>
      </c>
      <c r="Y385" s="32" t="s">
        <v>1450</v>
      </c>
      <c r="Z385" s="19" t="s">
        <v>8336</v>
      </c>
      <c r="AA385" t="s">
        <v>8336</v>
      </c>
      <c r="AB385" s="19" t="str">
        <f t="shared" si="33"/>
        <v>No</v>
      </c>
      <c r="AC385" s="19" t="str">
        <f t="shared" si="34"/>
        <v>No</v>
      </c>
      <c r="AG385" s="19" t="s">
        <v>1426</v>
      </c>
      <c r="AH385" s="19">
        <v>16.3</v>
      </c>
      <c r="AI385" s="19" t="str">
        <f t="shared" si="35"/>
        <v>Under Weight</v>
      </c>
      <c r="AP385" s="19" t="s">
        <v>1426</v>
      </c>
      <c r="AQ385" s="19">
        <v>5.51</v>
      </c>
      <c r="AR385" s="19" t="str">
        <f t="shared" si="36"/>
        <v>Normal</v>
      </c>
    </row>
    <row r="386" spans="1:44">
      <c r="A386" s="19" t="s">
        <v>1475</v>
      </c>
      <c r="B386" s="19">
        <v>31.46</v>
      </c>
      <c r="C386" s="19">
        <v>7.39</v>
      </c>
      <c r="D386" s="19" t="s">
        <v>8336</v>
      </c>
      <c r="E386" s="19" t="s">
        <v>8336</v>
      </c>
      <c r="F386" s="19" t="s">
        <v>8336</v>
      </c>
      <c r="G386" s="19" t="s">
        <v>8355</v>
      </c>
      <c r="H386" s="19">
        <v>0</v>
      </c>
      <c r="I386" s="19" t="s">
        <v>8336</v>
      </c>
      <c r="J386" s="19" t="s">
        <v>8336</v>
      </c>
      <c r="K386" s="19" t="str">
        <f t="shared" si="31"/>
        <v>Obesity</v>
      </c>
      <c r="L386" s="19" t="str">
        <f t="shared" si="32"/>
        <v>Diabetes</v>
      </c>
      <c r="P386" s="19" t="s">
        <v>8355</v>
      </c>
      <c r="Q386" s="19">
        <v>0</v>
      </c>
      <c r="Y386" s="32" t="s">
        <v>1453</v>
      </c>
      <c r="Z386" s="19" t="s">
        <v>8336</v>
      </c>
      <c r="AA386" t="s">
        <v>8324</v>
      </c>
      <c r="AB386" s="19" t="str">
        <f t="shared" si="33"/>
        <v>No</v>
      </c>
      <c r="AC386" s="19" t="str">
        <f t="shared" si="34"/>
        <v>Yes</v>
      </c>
      <c r="AG386" s="19" t="s">
        <v>1430</v>
      </c>
      <c r="AH386" s="19">
        <v>29.81</v>
      </c>
      <c r="AI386" s="19" t="str">
        <f t="shared" si="35"/>
        <v>Over Weight</v>
      </c>
      <c r="AP386" s="19" t="s">
        <v>1430</v>
      </c>
      <c r="AQ386" s="19">
        <v>11.66</v>
      </c>
      <c r="AR386" s="19" t="str">
        <f t="shared" si="36"/>
        <v>Diabetes</v>
      </c>
    </row>
    <row r="387" spans="1:44">
      <c r="A387" s="19" t="s">
        <v>1479</v>
      </c>
      <c r="B387" s="19">
        <v>30.86</v>
      </c>
      <c r="C387" s="19">
        <v>6.18</v>
      </c>
      <c r="D387" s="19" t="s">
        <v>8336</v>
      </c>
      <c r="E387" s="19" t="s">
        <v>8324</v>
      </c>
      <c r="F387" s="19" t="s">
        <v>8336</v>
      </c>
      <c r="G387" s="19">
        <v>2</v>
      </c>
      <c r="H387" s="19">
        <v>2</v>
      </c>
      <c r="I387" s="19" t="s">
        <v>8324</v>
      </c>
      <c r="J387" s="19" t="s">
        <v>8324</v>
      </c>
      <c r="K387" s="19" t="str">
        <f t="shared" ref="K387:K450" si="37">IF(B387&lt;18.5,"Under Weight",IF(B387&lt;=24.9,"Normal Weight",IF(B387&lt;=29.9,"Over Weight","Obesity")))</f>
        <v>Obesity</v>
      </c>
      <c r="L387" s="19" t="str">
        <f t="shared" ref="L387:L450" si="38">IF(C387&lt;5.7,"Normal",IF(C387&lt;=6.4,"Prediabetes","Diabetes"))</f>
        <v>Prediabetes</v>
      </c>
      <c r="P387" s="19" t="s">
        <v>8355</v>
      </c>
      <c r="Q387" s="19">
        <v>0</v>
      </c>
      <c r="Y387" s="32" t="s">
        <v>1457</v>
      </c>
      <c r="Z387" s="19" t="s">
        <v>8336</v>
      </c>
      <c r="AA387" t="s">
        <v>8324</v>
      </c>
      <c r="AB387" s="19" t="str">
        <f t="shared" si="33"/>
        <v>No</v>
      </c>
      <c r="AC387" s="19" t="str">
        <f t="shared" si="34"/>
        <v>Yes</v>
      </c>
      <c r="AG387" s="19" t="s">
        <v>1434</v>
      </c>
      <c r="AH387" s="19">
        <v>16.33</v>
      </c>
      <c r="AI387" s="19" t="str">
        <f t="shared" si="35"/>
        <v>Under Weight</v>
      </c>
      <c r="AP387" s="19" t="s">
        <v>1434</v>
      </c>
      <c r="AQ387" s="19">
        <v>7.26</v>
      </c>
      <c r="AR387" s="19" t="str">
        <f t="shared" si="36"/>
        <v>Diabetes</v>
      </c>
    </row>
    <row r="388" spans="1:44">
      <c r="A388" s="19" t="s">
        <v>1482</v>
      </c>
      <c r="B388" s="19">
        <v>31.96</v>
      </c>
      <c r="C388" s="19">
        <v>8.86</v>
      </c>
      <c r="D388" s="19" t="s">
        <v>8336</v>
      </c>
      <c r="E388" s="19" t="s">
        <v>8336</v>
      </c>
      <c r="F388" s="19" t="s">
        <v>8336</v>
      </c>
      <c r="G388" s="19" t="s">
        <v>8355</v>
      </c>
      <c r="H388" s="19">
        <v>0</v>
      </c>
      <c r="I388" s="19" t="s">
        <v>8324</v>
      </c>
      <c r="J388" s="19" t="s">
        <v>8324</v>
      </c>
      <c r="K388" s="19" t="str">
        <f t="shared" si="37"/>
        <v>Obesity</v>
      </c>
      <c r="L388" s="19" t="str">
        <f t="shared" si="38"/>
        <v>Diabetes</v>
      </c>
      <c r="P388" s="19">
        <v>1</v>
      </c>
      <c r="Q388" s="19">
        <v>1</v>
      </c>
      <c r="Y388" s="32" t="s">
        <v>1461</v>
      </c>
      <c r="Z388" s="19" t="s">
        <v>8324</v>
      </c>
      <c r="AA388" t="s">
        <v>8336</v>
      </c>
      <c r="AB388" s="19" t="str">
        <f t="shared" si="33"/>
        <v>Yes</v>
      </c>
      <c r="AC388" s="19" t="str">
        <f t="shared" si="34"/>
        <v>No</v>
      </c>
      <c r="AG388" s="19" t="s">
        <v>1438</v>
      </c>
      <c r="AH388" s="19">
        <v>16.37</v>
      </c>
      <c r="AI388" s="19" t="str">
        <f t="shared" si="35"/>
        <v>Under Weight</v>
      </c>
      <c r="AP388" s="19" t="s">
        <v>1438</v>
      </c>
      <c r="AQ388" s="19">
        <v>4.79</v>
      </c>
      <c r="AR388" s="19" t="str">
        <f t="shared" si="36"/>
        <v>Normal</v>
      </c>
    </row>
    <row r="389" spans="1:44">
      <c r="A389" s="19" t="s">
        <v>1485</v>
      </c>
      <c r="B389" s="19">
        <v>23.76</v>
      </c>
      <c r="C389" s="19">
        <v>10.96</v>
      </c>
      <c r="D389" s="19" t="s">
        <v>8336</v>
      </c>
      <c r="E389" s="19" t="s">
        <v>8336</v>
      </c>
      <c r="F389" s="19" t="s">
        <v>8336</v>
      </c>
      <c r="G389" s="19">
        <v>3</v>
      </c>
      <c r="H389" s="19">
        <v>3</v>
      </c>
      <c r="I389" s="19" t="s">
        <v>8324</v>
      </c>
      <c r="J389" s="19" t="s">
        <v>8324</v>
      </c>
      <c r="K389" s="19" t="str">
        <f t="shared" si="37"/>
        <v>Normal Weight</v>
      </c>
      <c r="L389" s="19" t="str">
        <f t="shared" si="38"/>
        <v>Diabetes</v>
      </c>
      <c r="P389" s="19">
        <v>1</v>
      </c>
      <c r="Q389" s="19">
        <v>1</v>
      </c>
      <c r="Y389" s="32" t="s">
        <v>1464</v>
      </c>
      <c r="Z389" s="19" t="s">
        <v>8336</v>
      </c>
      <c r="AA389" t="s">
        <v>8324</v>
      </c>
      <c r="AB389" s="19" t="str">
        <f t="shared" si="33"/>
        <v>No</v>
      </c>
      <c r="AC389" s="19" t="str">
        <f t="shared" si="34"/>
        <v>Yes</v>
      </c>
      <c r="AG389" s="19" t="s">
        <v>1442</v>
      </c>
      <c r="AH389" s="19">
        <v>22.42</v>
      </c>
      <c r="AI389" s="19" t="str">
        <f t="shared" si="35"/>
        <v>Normal Weight</v>
      </c>
      <c r="AP389" s="19" t="s">
        <v>1442</v>
      </c>
      <c r="AQ389" s="19">
        <v>4.68</v>
      </c>
      <c r="AR389" s="19" t="str">
        <f t="shared" si="36"/>
        <v>Normal</v>
      </c>
    </row>
    <row r="390" spans="1:44">
      <c r="A390" s="19" t="s">
        <v>1488</v>
      </c>
      <c r="B390" s="19">
        <v>19.38</v>
      </c>
      <c r="C390" s="19">
        <v>6.28</v>
      </c>
      <c r="D390" s="19" t="s">
        <v>8336</v>
      </c>
      <c r="E390" s="19" t="s">
        <v>8336</v>
      </c>
      <c r="F390" s="19" t="s">
        <v>8336</v>
      </c>
      <c r="G390" s="19" t="s">
        <v>8355</v>
      </c>
      <c r="H390" s="19">
        <v>0</v>
      </c>
      <c r="I390" s="19" t="s">
        <v>8324</v>
      </c>
      <c r="J390" s="19" t="s">
        <v>8324</v>
      </c>
      <c r="K390" s="19" t="str">
        <f t="shared" si="37"/>
        <v>Normal Weight</v>
      </c>
      <c r="L390" s="19" t="str">
        <f t="shared" si="38"/>
        <v>Prediabetes</v>
      </c>
      <c r="P390" s="19" t="s">
        <v>8355</v>
      </c>
      <c r="Q390" s="19">
        <v>0</v>
      </c>
      <c r="Y390" s="32" t="s">
        <v>1468</v>
      </c>
      <c r="Z390" s="19" t="s">
        <v>8336</v>
      </c>
      <c r="AA390" t="s">
        <v>8324</v>
      </c>
      <c r="AB390" s="19" t="str">
        <f t="shared" si="33"/>
        <v>No</v>
      </c>
      <c r="AC390" s="19" t="str">
        <f t="shared" si="34"/>
        <v>Yes</v>
      </c>
      <c r="AG390" s="19" t="s">
        <v>1446</v>
      </c>
      <c r="AH390" s="19">
        <v>31.35</v>
      </c>
      <c r="AI390" s="19" t="str">
        <f t="shared" si="35"/>
        <v>Obesity</v>
      </c>
      <c r="AP390" s="19" t="s">
        <v>1446</v>
      </c>
      <c r="AQ390" s="19">
        <v>4.33</v>
      </c>
      <c r="AR390" s="19" t="str">
        <f t="shared" si="36"/>
        <v>Normal</v>
      </c>
    </row>
    <row r="391" spans="1:44">
      <c r="A391" s="19" t="s">
        <v>1492</v>
      </c>
      <c r="B391" s="19">
        <v>16.21</v>
      </c>
      <c r="C391" s="19">
        <v>6.29</v>
      </c>
      <c r="D391" s="19" t="s">
        <v>8324</v>
      </c>
      <c r="E391" s="19" t="s">
        <v>8336</v>
      </c>
      <c r="F391" s="19" t="s">
        <v>8336</v>
      </c>
      <c r="G391" s="19">
        <v>1</v>
      </c>
      <c r="H391" s="19">
        <v>1</v>
      </c>
      <c r="I391" s="19" t="s">
        <v>8324</v>
      </c>
      <c r="J391" s="19" t="s">
        <v>8324</v>
      </c>
      <c r="K391" s="19" t="str">
        <f t="shared" si="37"/>
        <v>Under Weight</v>
      </c>
      <c r="L391" s="19" t="str">
        <f t="shared" si="38"/>
        <v>Prediabetes</v>
      </c>
      <c r="P391" s="19" t="s">
        <v>8355</v>
      </c>
      <c r="Q391" s="19">
        <v>0</v>
      </c>
      <c r="Y391" s="32" t="s">
        <v>1471</v>
      </c>
      <c r="Z391" s="19" t="s">
        <v>8336</v>
      </c>
      <c r="AA391" t="s">
        <v>8324</v>
      </c>
      <c r="AB391" s="19" t="str">
        <f t="shared" si="33"/>
        <v>No</v>
      </c>
      <c r="AC391" s="19" t="str">
        <f t="shared" si="34"/>
        <v>Yes</v>
      </c>
      <c r="AG391" s="19" t="s">
        <v>1450</v>
      </c>
      <c r="AH391" s="19">
        <v>31.9</v>
      </c>
      <c r="AI391" s="19" t="str">
        <f t="shared" si="35"/>
        <v>Obesity</v>
      </c>
      <c r="AP391" s="19" t="s">
        <v>1450</v>
      </c>
      <c r="AQ391" s="19">
        <v>11.89</v>
      </c>
      <c r="AR391" s="19" t="str">
        <f t="shared" si="36"/>
        <v>Diabetes</v>
      </c>
    </row>
    <row r="392" spans="1:44">
      <c r="A392" s="19" t="s">
        <v>1496</v>
      </c>
      <c r="B392" s="19">
        <v>32.54</v>
      </c>
      <c r="C392" s="19">
        <v>4.02</v>
      </c>
      <c r="D392" s="19" t="s">
        <v>8336</v>
      </c>
      <c r="E392" s="19" t="s">
        <v>8324</v>
      </c>
      <c r="F392" s="19" t="s">
        <v>8336</v>
      </c>
      <c r="G392" s="19">
        <v>1</v>
      </c>
      <c r="H392" s="19">
        <v>1</v>
      </c>
      <c r="I392" s="19" t="s">
        <v>8324</v>
      </c>
      <c r="J392" s="19" t="s">
        <v>8324</v>
      </c>
      <c r="K392" s="19" t="str">
        <f t="shared" si="37"/>
        <v>Obesity</v>
      </c>
      <c r="L392" s="19" t="str">
        <f t="shared" si="38"/>
        <v>Normal</v>
      </c>
      <c r="P392" s="19" t="s">
        <v>8355</v>
      </c>
      <c r="Q392" s="19">
        <v>0</v>
      </c>
      <c r="Y392" s="32" t="s">
        <v>1475</v>
      </c>
      <c r="Z392" s="19" t="s">
        <v>8336</v>
      </c>
      <c r="AA392" t="s">
        <v>8336</v>
      </c>
      <c r="AB392" s="19" t="str">
        <f t="shared" si="33"/>
        <v>No</v>
      </c>
      <c r="AC392" s="19" t="str">
        <f t="shared" si="34"/>
        <v>No</v>
      </c>
      <c r="AG392" s="19" t="s">
        <v>1453</v>
      </c>
      <c r="AH392" s="19">
        <v>30.6</v>
      </c>
      <c r="AI392" s="19" t="str">
        <f t="shared" si="35"/>
        <v>Obesity</v>
      </c>
      <c r="AP392" s="19" t="s">
        <v>1453</v>
      </c>
      <c r="AQ392" s="19">
        <v>5.24</v>
      </c>
      <c r="AR392" s="19" t="str">
        <f t="shared" si="36"/>
        <v>Normal</v>
      </c>
    </row>
    <row r="393" spans="1:44">
      <c r="A393" s="19" t="s">
        <v>1500</v>
      </c>
      <c r="B393" s="19">
        <v>36.765</v>
      </c>
      <c r="C393" s="19">
        <v>11.95</v>
      </c>
      <c r="D393" s="19" t="s">
        <v>8324</v>
      </c>
      <c r="E393" s="19" t="s">
        <v>8336</v>
      </c>
      <c r="F393" s="19" t="s">
        <v>8336</v>
      </c>
      <c r="G393" s="19">
        <v>2</v>
      </c>
      <c r="H393" s="19">
        <v>2</v>
      </c>
      <c r="I393" s="19" t="s">
        <v>8336</v>
      </c>
      <c r="J393" s="19" t="s">
        <v>8336</v>
      </c>
      <c r="K393" s="19" t="str">
        <f t="shared" si="37"/>
        <v>Obesity</v>
      </c>
      <c r="L393" s="19" t="str">
        <f t="shared" si="38"/>
        <v>Diabetes</v>
      </c>
      <c r="P393" s="19">
        <v>2</v>
      </c>
      <c r="Q393" s="19">
        <v>2</v>
      </c>
      <c r="Y393" s="32" t="s">
        <v>1479</v>
      </c>
      <c r="Z393" s="19" t="s">
        <v>8336</v>
      </c>
      <c r="AA393" t="s">
        <v>8324</v>
      </c>
      <c r="AB393" s="19" t="str">
        <f t="shared" ref="AB393:AB456" si="39">PROPER(Z393)</f>
        <v>No</v>
      </c>
      <c r="AC393" s="19" t="str">
        <f t="shared" ref="AC393:AC456" si="40">PROPER(AA393)</f>
        <v>Yes</v>
      </c>
      <c r="AG393" s="19" t="s">
        <v>1457</v>
      </c>
      <c r="AH393" s="19">
        <v>28.975</v>
      </c>
      <c r="AI393" s="19" t="str">
        <f t="shared" si="35"/>
        <v>Over Weight</v>
      </c>
      <c r="AP393" s="19" t="s">
        <v>1457</v>
      </c>
      <c r="AQ393" s="19">
        <v>7.63</v>
      </c>
      <c r="AR393" s="19" t="str">
        <f t="shared" si="36"/>
        <v>Diabetes</v>
      </c>
    </row>
    <row r="394" spans="1:44">
      <c r="A394" s="19" t="s">
        <v>1504</v>
      </c>
      <c r="B394" s="19">
        <v>35.91</v>
      </c>
      <c r="C394" s="19">
        <v>8.71</v>
      </c>
      <c r="D394" s="19" t="s">
        <v>8336</v>
      </c>
      <c r="E394" s="19" t="s">
        <v>8336</v>
      </c>
      <c r="F394" s="19" t="s">
        <v>8336</v>
      </c>
      <c r="G394" s="19" t="s">
        <v>8355</v>
      </c>
      <c r="H394" s="19">
        <v>0</v>
      </c>
      <c r="I394" s="19" t="s">
        <v>8336</v>
      </c>
      <c r="J394" s="19" t="s">
        <v>8336</v>
      </c>
      <c r="K394" s="19" t="str">
        <f t="shared" si="37"/>
        <v>Obesity</v>
      </c>
      <c r="L394" s="19" t="str">
        <f t="shared" si="38"/>
        <v>Diabetes</v>
      </c>
      <c r="P394" s="19" t="s">
        <v>8355</v>
      </c>
      <c r="Q394" s="19">
        <v>0</v>
      </c>
      <c r="Y394" s="32" t="s">
        <v>1482</v>
      </c>
      <c r="Z394" s="19" t="s">
        <v>8336</v>
      </c>
      <c r="AA394" t="s">
        <v>8324</v>
      </c>
      <c r="AB394" s="19" t="str">
        <f t="shared" si="39"/>
        <v>No</v>
      </c>
      <c r="AC394" s="19" t="str">
        <f t="shared" si="40"/>
        <v>Yes</v>
      </c>
      <c r="AG394" s="19" t="s">
        <v>1461</v>
      </c>
      <c r="AH394" s="19">
        <v>24.86</v>
      </c>
      <c r="AI394" s="19" t="str">
        <f t="shared" si="35"/>
        <v>Normal Weight</v>
      </c>
      <c r="AP394" s="19" t="s">
        <v>1461</v>
      </c>
      <c r="AQ394" s="19">
        <v>8.92</v>
      </c>
      <c r="AR394" s="19" t="str">
        <f t="shared" si="36"/>
        <v>Diabetes</v>
      </c>
    </row>
    <row r="395" spans="1:44">
      <c r="A395" s="19" t="s">
        <v>1507</v>
      </c>
      <c r="B395" s="19">
        <v>32.06</v>
      </c>
      <c r="C395" s="19">
        <v>4.67</v>
      </c>
      <c r="D395" s="19" t="s">
        <v>8336</v>
      </c>
      <c r="E395" s="19" t="s">
        <v>8324</v>
      </c>
      <c r="F395" s="19" t="s">
        <v>8336</v>
      </c>
      <c r="G395" s="19">
        <v>1</v>
      </c>
      <c r="H395" s="19">
        <v>1</v>
      </c>
      <c r="I395" s="19" t="s">
        <v>8324</v>
      </c>
      <c r="J395" s="19" t="s">
        <v>8324</v>
      </c>
      <c r="K395" s="19" t="str">
        <f t="shared" si="37"/>
        <v>Obesity</v>
      </c>
      <c r="L395" s="19" t="str">
        <f t="shared" si="38"/>
        <v>Normal</v>
      </c>
      <c r="P395" s="19" t="s">
        <v>8355</v>
      </c>
      <c r="Q395" s="19">
        <v>0</v>
      </c>
      <c r="Y395" s="32" t="s">
        <v>1485</v>
      </c>
      <c r="Z395" s="19" t="s">
        <v>8336</v>
      </c>
      <c r="AA395" t="s">
        <v>8324</v>
      </c>
      <c r="AB395" s="19" t="str">
        <f t="shared" si="39"/>
        <v>No</v>
      </c>
      <c r="AC395" s="19" t="str">
        <f t="shared" si="40"/>
        <v>Yes</v>
      </c>
      <c r="AG395" s="19" t="s">
        <v>1464</v>
      </c>
      <c r="AH395" s="19">
        <v>19.54</v>
      </c>
      <c r="AI395" s="19" t="str">
        <f t="shared" si="35"/>
        <v>Normal Weight</v>
      </c>
      <c r="AP395" s="19" t="s">
        <v>1464</v>
      </c>
      <c r="AQ395" s="19">
        <v>5.37</v>
      </c>
      <c r="AR395" s="19" t="str">
        <f t="shared" si="36"/>
        <v>Normal</v>
      </c>
    </row>
    <row r="396" spans="1:44">
      <c r="A396" s="19" t="s">
        <v>1511</v>
      </c>
      <c r="B396" s="19">
        <v>24.1</v>
      </c>
      <c r="C396" s="19">
        <v>11.14</v>
      </c>
      <c r="D396" s="19" t="s">
        <v>8324</v>
      </c>
      <c r="E396" s="19" t="s">
        <v>8336</v>
      </c>
      <c r="F396" s="19" t="s">
        <v>8336</v>
      </c>
      <c r="G396" s="19">
        <v>1</v>
      </c>
      <c r="H396" s="19">
        <v>1</v>
      </c>
      <c r="I396" s="19" t="s">
        <v>8336</v>
      </c>
      <c r="J396" s="19" t="s">
        <v>8336</v>
      </c>
      <c r="K396" s="19" t="str">
        <f t="shared" si="37"/>
        <v>Normal Weight</v>
      </c>
      <c r="L396" s="19" t="str">
        <f t="shared" si="38"/>
        <v>Diabetes</v>
      </c>
      <c r="P396" s="19">
        <v>3</v>
      </c>
      <c r="Q396" s="19">
        <v>3</v>
      </c>
      <c r="Y396" s="32" t="s">
        <v>1488</v>
      </c>
      <c r="Z396" s="19" t="s">
        <v>8336</v>
      </c>
      <c r="AA396" t="s">
        <v>8324</v>
      </c>
      <c r="AB396" s="19" t="str">
        <f t="shared" si="39"/>
        <v>No</v>
      </c>
      <c r="AC396" s="19" t="str">
        <f t="shared" si="40"/>
        <v>Yes</v>
      </c>
      <c r="AG396" s="19" t="s">
        <v>1468</v>
      </c>
      <c r="AH396" s="19">
        <v>26.74</v>
      </c>
      <c r="AI396" s="19" t="str">
        <f t="shared" si="35"/>
        <v>Over Weight</v>
      </c>
      <c r="AP396" s="19" t="s">
        <v>1468</v>
      </c>
      <c r="AQ396" s="19">
        <v>4.31</v>
      </c>
      <c r="AR396" s="19" t="str">
        <f t="shared" si="36"/>
        <v>Normal</v>
      </c>
    </row>
    <row r="397" spans="1:44">
      <c r="A397" s="19" t="s">
        <v>1515</v>
      </c>
      <c r="B397" s="19">
        <v>27.1</v>
      </c>
      <c r="C397" s="19">
        <v>9.05</v>
      </c>
      <c r="D397" s="19" t="s">
        <v>8336</v>
      </c>
      <c r="E397" s="19" t="s">
        <v>8336</v>
      </c>
      <c r="F397" s="19" t="s">
        <v>8336</v>
      </c>
      <c r="G397" s="19">
        <v>2</v>
      </c>
      <c r="H397" s="19">
        <v>2</v>
      </c>
      <c r="I397" s="19" t="s">
        <v>8336</v>
      </c>
      <c r="J397" s="19" t="s">
        <v>8336</v>
      </c>
      <c r="K397" s="19" t="str">
        <f t="shared" si="37"/>
        <v>Over Weight</v>
      </c>
      <c r="L397" s="19" t="str">
        <f t="shared" si="38"/>
        <v>Diabetes</v>
      </c>
      <c r="P397" s="19" t="s">
        <v>8355</v>
      </c>
      <c r="Q397" s="19">
        <v>0</v>
      </c>
      <c r="Y397" s="32" t="s">
        <v>1492</v>
      </c>
      <c r="Z397" s="19" t="s">
        <v>8324</v>
      </c>
      <c r="AA397" t="s">
        <v>8324</v>
      </c>
      <c r="AB397" s="19" t="str">
        <f t="shared" si="39"/>
        <v>Yes</v>
      </c>
      <c r="AC397" s="19" t="str">
        <f t="shared" si="40"/>
        <v>Yes</v>
      </c>
      <c r="AG397" s="19" t="s">
        <v>1471</v>
      </c>
      <c r="AH397" s="19">
        <v>22.99</v>
      </c>
      <c r="AI397" s="19" t="str">
        <f t="shared" si="35"/>
        <v>Normal Weight</v>
      </c>
      <c r="AP397" s="19" t="s">
        <v>1471</v>
      </c>
      <c r="AQ397" s="19">
        <v>10.46</v>
      </c>
      <c r="AR397" s="19" t="str">
        <f t="shared" si="36"/>
        <v>Diabetes</v>
      </c>
    </row>
    <row r="398" spans="1:44">
      <c r="A398" s="19" t="s">
        <v>1518</v>
      </c>
      <c r="B398" s="19">
        <v>24.42</v>
      </c>
      <c r="C398" s="19">
        <v>11.31</v>
      </c>
      <c r="D398" s="19" t="s">
        <v>8336</v>
      </c>
      <c r="E398" s="19" t="s">
        <v>8336</v>
      </c>
      <c r="F398" s="19" t="s">
        <v>8336</v>
      </c>
      <c r="G398" s="19" t="s">
        <v>8355</v>
      </c>
      <c r="H398" s="19">
        <v>0</v>
      </c>
      <c r="I398" s="19" t="s">
        <v>8324</v>
      </c>
      <c r="J398" s="19" t="s">
        <v>8324</v>
      </c>
      <c r="K398" s="19" t="str">
        <f t="shared" si="37"/>
        <v>Normal Weight</v>
      </c>
      <c r="L398" s="19" t="str">
        <f t="shared" si="38"/>
        <v>Diabetes</v>
      </c>
      <c r="P398" s="19">
        <v>2</v>
      </c>
      <c r="Q398" s="19">
        <v>2</v>
      </c>
      <c r="Y398" s="32" t="s">
        <v>1496</v>
      </c>
      <c r="Z398" s="19" t="s">
        <v>8336</v>
      </c>
      <c r="AA398" t="s">
        <v>8324</v>
      </c>
      <c r="AB398" s="19" t="str">
        <f t="shared" si="39"/>
        <v>No</v>
      </c>
      <c r="AC398" s="19" t="str">
        <f t="shared" si="40"/>
        <v>Yes</v>
      </c>
      <c r="AG398" s="19" t="s">
        <v>1475</v>
      </c>
      <c r="AH398" s="19">
        <v>31.46</v>
      </c>
      <c r="AI398" s="19" t="str">
        <f t="shared" si="35"/>
        <v>Obesity</v>
      </c>
      <c r="AP398" s="19" t="s">
        <v>1475</v>
      </c>
      <c r="AQ398" s="19">
        <v>7.39</v>
      </c>
      <c r="AR398" s="19" t="str">
        <f t="shared" si="36"/>
        <v>Diabetes</v>
      </c>
    </row>
    <row r="399" spans="1:44">
      <c r="A399" s="19" t="s">
        <v>1522</v>
      </c>
      <c r="B399" s="19">
        <v>26.695</v>
      </c>
      <c r="C399" s="19">
        <v>4.68</v>
      </c>
      <c r="D399" s="19" t="s">
        <v>8324</v>
      </c>
      <c r="E399" s="19" t="s">
        <v>8336</v>
      </c>
      <c r="F399" s="19" t="s">
        <v>8336</v>
      </c>
      <c r="G399" s="19">
        <v>2</v>
      </c>
      <c r="H399" s="19">
        <v>2</v>
      </c>
      <c r="I399" s="19" t="s">
        <v>8324</v>
      </c>
      <c r="J399" s="19" t="s">
        <v>8324</v>
      </c>
      <c r="K399" s="19" t="str">
        <f t="shared" si="37"/>
        <v>Over Weight</v>
      </c>
      <c r="L399" s="19" t="str">
        <f t="shared" si="38"/>
        <v>Normal</v>
      </c>
      <c r="P399" s="19" t="s">
        <v>8355</v>
      </c>
      <c r="Q399" s="19">
        <v>0</v>
      </c>
      <c r="Y399" s="32" t="s">
        <v>1500</v>
      </c>
      <c r="Z399" s="19" t="s">
        <v>8324</v>
      </c>
      <c r="AA399" t="s">
        <v>8336</v>
      </c>
      <c r="AB399" s="19" t="str">
        <f t="shared" si="39"/>
        <v>Yes</v>
      </c>
      <c r="AC399" s="19" t="str">
        <f t="shared" si="40"/>
        <v>No</v>
      </c>
      <c r="AG399" s="19" t="s">
        <v>1479</v>
      </c>
      <c r="AH399" s="19">
        <v>30.86</v>
      </c>
      <c r="AI399" s="19" t="str">
        <f t="shared" ref="AI399:AI462" si="41">IF(AH399&lt;18.5,"Under Weight",IF(AH399&lt;=24.9,"Normal Weight",IF(AH399&lt;=29.9,"Over Weight","Obesity")))</f>
        <v>Obesity</v>
      </c>
      <c r="AP399" s="19" t="s">
        <v>1479</v>
      </c>
      <c r="AQ399" s="19">
        <v>6.18</v>
      </c>
      <c r="AR399" s="19" t="str">
        <f t="shared" ref="AR399:AR462" si="42">IF(AQ399&lt;5.7,"Normal",IF(AQ399&lt;=6.5,"Prediabetes","Diabetes"))</f>
        <v>Prediabetes</v>
      </c>
    </row>
    <row r="400" spans="1:44">
      <c r="A400" s="19" t="s">
        <v>1525</v>
      </c>
      <c r="B400" s="19">
        <v>27.79</v>
      </c>
      <c r="C400" s="19">
        <v>6.05</v>
      </c>
      <c r="D400" s="19" t="s">
        <v>8324</v>
      </c>
      <c r="E400" s="19" t="s">
        <v>8324</v>
      </c>
      <c r="F400" s="19" t="s">
        <v>8336</v>
      </c>
      <c r="G400" s="19">
        <v>1</v>
      </c>
      <c r="H400" s="19">
        <v>1</v>
      </c>
      <c r="I400" s="19" t="s">
        <v>8324</v>
      </c>
      <c r="J400" s="19" t="s">
        <v>8324</v>
      </c>
      <c r="K400" s="19" t="str">
        <f t="shared" si="37"/>
        <v>Over Weight</v>
      </c>
      <c r="L400" s="19" t="str">
        <f t="shared" si="38"/>
        <v>Prediabetes</v>
      </c>
      <c r="P400" s="19">
        <v>3</v>
      </c>
      <c r="Q400" s="19">
        <v>3</v>
      </c>
      <c r="Y400" s="32" t="s">
        <v>1504</v>
      </c>
      <c r="Z400" s="19" t="s">
        <v>8336</v>
      </c>
      <c r="AA400" t="s">
        <v>8336</v>
      </c>
      <c r="AB400" s="19" t="str">
        <f t="shared" si="39"/>
        <v>No</v>
      </c>
      <c r="AC400" s="19" t="str">
        <f t="shared" si="40"/>
        <v>No</v>
      </c>
      <c r="AG400" s="19" t="s">
        <v>1482</v>
      </c>
      <c r="AH400" s="19">
        <v>31.96</v>
      </c>
      <c r="AI400" s="19" t="str">
        <f t="shared" si="41"/>
        <v>Obesity</v>
      </c>
      <c r="AP400" s="19" t="s">
        <v>1482</v>
      </c>
      <c r="AQ400" s="19">
        <v>8.86</v>
      </c>
      <c r="AR400" s="19" t="str">
        <f t="shared" si="42"/>
        <v>Diabetes</v>
      </c>
    </row>
    <row r="401" spans="1:44">
      <c r="A401" s="19" t="s">
        <v>1529</v>
      </c>
      <c r="B401" s="19">
        <v>32.68</v>
      </c>
      <c r="C401" s="19">
        <v>4.68</v>
      </c>
      <c r="D401" s="19" t="s">
        <v>8324</v>
      </c>
      <c r="E401" s="19" t="s">
        <v>8336</v>
      </c>
      <c r="F401" s="19" t="s">
        <v>8336</v>
      </c>
      <c r="G401" s="19" t="s">
        <v>8355</v>
      </c>
      <c r="H401" s="19">
        <v>0</v>
      </c>
      <c r="I401" s="19" t="s">
        <v>8336</v>
      </c>
      <c r="J401" s="19" t="s">
        <v>8336</v>
      </c>
      <c r="K401" s="19" t="str">
        <f t="shared" si="37"/>
        <v>Obesity</v>
      </c>
      <c r="L401" s="19" t="str">
        <f t="shared" si="38"/>
        <v>Normal</v>
      </c>
      <c r="P401" s="19" t="s">
        <v>8355</v>
      </c>
      <c r="Q401" s="19">
        <v>0</v>
      </c>
      <c r="Y401" s="32" t="s">
        <v>1507</v>
      </c>
      <c r="Z401" s="19" t="s">
        <v>8336</v>
      </c>
      <c r="AA401" t="s">
        <v>8324</v>
      </c>
      <c r="AB401" s="19" t="str">
        <f t="shared" si="39"/>
        <v>No</v>
      </c>
      <c r="AC401" s="19" t="str">
        <f t="shared" si="40"/>
        <v>Yes</v>
      </c>
      <c r="AG401" s="19" t="s">
        <v>1485</v>
      </c>
      <c r="AH401" s="19">
        <v>23.76</v>
      </c>
      <c r="AI401" s="19" t="str">
        <f t="shared" si="41"/>
        <v>Normal Weight</v>
      </c>
      <c r="AP401" s="19" t="s">
        <v>1485</v>
      </c>
      <c r="AQ401" s="19">
        <v>10.96</v>
      </c>
      <c r="AR401" s="19" t="str">
        <f t="shared" si="42"/>
        <v>Diabetes</v>
      </c>
    </row>
    <row r="402" spans="1:44">
      <c r="A402" s="19" t="s">
        <v>1533</v>
      </c>
      <c r="B402" s="19">
        <v>26.4</v>
      </c>
      <c r="C402" s="19">
        <v>9.5</v>
      </c>
      <c r="D402" s="19" t="s">
        <v>8324</v>
      </c>
      <c r="E402" s="19" t="s">
        <v>8336</v>
      </c>
      <c r="F402" s="19" t="s">
        <v>8336</v>
      </c>
      <c r="G402" s="19">
        <v>2</v>
      </c>
      <c r="H402" s="19">
        <v>2</v>
      </c>
      <c r="I402" s="19" t="s">
        <v>8336</v>
      </c>
      <c r="J402" s="19" t="s">
        <v>8336</v>
      </c>
      <c r="K402" s="19" t="str">
        <f t="shared" si="37"/>
        <v>Over Weight</v>
      </c>
      <c r="L402" s="19" t="str">
        <f t="shared" si="38"/>
        <v>Diabetes</v>
      </c>
      <c r="P402" s="19">
        <v>1</v>
      </c>
      <c r="Q402" s="19">
        <v>1</v>
      </c>
      <c r="Y402" s="32" t="s">
        <v>1511</v>
      </c>
      <c r="Z402" s="19" t="s">
        <v>8324</v>
      </c>
      <c r="AA402" t="s">
        <v>8336</v>
      </c>
      <c r="AB402" s="19" t="str">
        <f t="shared" si="39"/>
        <v>Yes</v>
      </c>
      <c r="AC402" s="19" t="str">
        <f t="shared" si="40"/>
        <v>No</v>
      </c>
      <c r="AG402" s="19" t="s">
        <v>1488</v>
      </c>
      <c r="AH402" s="19">
        <v>19.38</v>
      </c>
      <c r="AI402" s="19" t="str">
        <f t="shared" si="41"/>
        <v>Normal Weight</v>
      </c>
      <c r="AP402" s="19" t="s">
        <v>1488</v>
      </c>
      <c r="AQ402" s="19">
        <v>6.28</v>
      </c>
      <c r="AR402" s="19" t="str">
        <f t="shared" si="42"/>
        <v>Prediabetes</v>
      </c>
    </row>
    <row r="403" spans="1:44">
      <c r="A403" s="19" t="s">
        <v>1537</v>
      </c>
      <c r="B403" s="19">
        <v>23.655</v>
      </c>
      <c r="C403" s="19">
        <v>10.84</v>
      </c>
      <c r="D403" s="19" t="s">
        <v>8324</v>
      </c>
      <c r="E403" s="19" t="s">
        <v>8336</v>
      </c>
      <c r="F403" s="19" t="s">
        <v>8375</v>
      </c>
      <c r="G403" s="19">
        <v>1</v>
      </c>
      <c r="H403" s="19">
        <v>1</v>
      </c>
      <c r="I403" s="19" t="s">
        <v>8324</v>
      </c>
      <c r="J403" s="19" t="s">
        <v>8324</v>
      </c>
      <c r="K403" s="19" t="str">
        <f t="shared" si="37"/>
        <v>Normal Weight</v>
      </c>
      <c r="L403" s="19" t="str">
        <f t="shared" si="38"/>
        <v>Diabetes</v>
      </c>
      <c r="P403" s="19">
        <v>1</v>
      </c>
      <c r="Q403" s="19">
        <v>1</v>
      </c>
      <c r="Y403" s="32" t="s">
        <v>1515</v>
      </c>
      <c r="Z403" s="19" t="s">
        <v>8336</v>
      </c>
      <c r="AA403" t="s">
        <v>8336</v>
      </c>
      <c r="AB403" s="19" t="str">
        <f t="shared" si="39"/>
        <v>No</v>
      </c>
      <c r="AC403" s="19" t="str">
        <f t="shared" si="40"/>
        <v>No</v>
      </c>
      <c r="AG403" s="19" t="s">
        <v>1492</v>
      </c>
      <c r="AH403" s="19">
        <v>16.21</v>
      </c>
      <c r="AI403" s="19" t="str">
        <f t="shared" si="41"/>
        <v>Under Weight</v>
      </c>
      <c r="AP403" s="19" t="s">
        <v>1492</v>
      </c>
      <c r="AQ403" s="19">
        <v>6.29</v>
      </c>
      <c r="AR403" s="19" t="str">
        <f t="shared" si="42"/>
        <v>Prediabetes</v>
      </c>
    </row>
    <row r="404" spans="1:44">
      <c r="A404" s="19" t="s">
        <v>1541</v>
      </c>
      <c r="B404" s="19">
        <v>27.36</v>
      </c>
      <c r="C404" s="19">
        <v>5.88</v>
      </c>
      <c r="D404" s="19" t="s">
        <v>8336</v>
      </c>
      <c r="E404" s="19" t="s">
        <v>8336</v>
      </c>
      <c r="F404" s="19" t="s">
        <v>8336</v>
      </c>
      <c r="G404" s="19">
        <v>2</v>
      </c>
      <c r="H404" s="19">
        <v>2</v>
      </c>
      <c r="I404" s="19" t="s">
        <v>8336</v>
      </c>
      <c r="J404" s="19" t="s">
        <v>8336</v>
      </c>
      <c r="K404" s="19" t="str">
        <f t="shared" si="37"/>
        <v>Over Weight</v>
      </c>
      <c r="L404" s="19" t="str">
        <f t="shared" si="38"/>
        <v>Prediabetes</v>
      </c>
      <c r="P404" s="19">
        <v>2</v>
      </c>
      <c r="Q404" s="19">
        <v>2</v>
      </c>
      <c r="Y404" s="32" t="s">
        <v>1518</v>
      </c>
      <c r="Z404" s="19" t="s">
        <v>8336</v>
      </c>
      <c r="AA404" t="s">
        <v>8324</v>
      </c>
      <c r="AB404" s="19" t="str">
        <f t="shared" si="39"/>
        <v>No</v>
      </c>
      <c r="AC404" s="19" t="str">
        <f t="shared" si="40"/>
        <v>Yes</v>
      </c>
      <c r="AG404" s="19" t="s">
        <v>1496</v>
      </c>
      <c r="AH404" s="19">
        <v>32.54</v>
      </c>
      <c r="AI404" s="19" t="str">
        <f t="shared" si="41"/>
        <v>Obesity</v>
      </c>
      <c r="AP404" s="19" t="s">
        <v>1496</v>
      </c>
      <c r="AQ404" s="19">
        <v>4.02</v>
      </c>
      <c r="AR404" s="19" t="str">
        <f t="shared" si="42"/>
        <v>Normal</v>
      </c>
    </row>
    <row r="405" spans="1:44">
      <c r="A405" s="19" t="s">
        <v>1544</v>
      </c>
      <c r="B405" s="19">
        <v>27.82</v>
      </c>
      <c r="C405" s="19">
        <v>5.24</v>
      </c>
      <c r="D405" s="19" t="s">
        <v>8324</v>
      </c>
      <c r="E405" s="19" t="s">
        <v>8336</v>
      </c>
      <c r="F405" s="19" t="s">
        <v>8336</v>
      </c>
      <c r="G405" s="19" t="s">
        <v>8355</v>
      </c>
      <c r="H405" s="19">
        <v>0</v>
      </c>
      <c r="I405" s="19" t="s">
        <v>8324</v>
      </c>
      <c r="J405" s="19" t="s">
        <v>8324</v>
      </c>
      <c r="K405" s="19" t="str">
        <f t="shared" si="37"/>
        <v>Over Weight</v>
      </c>
      <c r="L405" s="19" t="str">
        <f t="shared" si="38"/>
        <v>Normal</v>
      </c>
      <c r="P405" s="19" t="s">
        <v>8355</v>
      </c>
      <c r="Q405" s="19">
        <v>0</v>
      </c>
      <c r="Y405" s="32" t="s">
        <v>1522</v>
      </c>
      <c r="Z405" s="19" t="s">
        <v>8324</v>
      </c>
      <c r="AA405" t="s">
        <v>8324</v>
      </c>
      <c r="AB405" s="19" t="str">
        <f t="shared" si="39"/>
        <v>Yes</v>
      </c>
      <c r="AC405" s="19" t="str">
        <f t="shared" si="40"/>
        <v>Yes</v>
      </c>
      <c r="AG405" s="19" t="s">
        <v>1500</v>
      </c>
      <c r="AH405" s="19">
        <v>36.765</v>
      </c>
      <c r="AI405" s="19" t="str">
        <f t="shared" si="41"/>
        <v>Obesity</v>
      </c>
      <c r="AP405" s="19" t="s">
        <v>1500</v>
      </c>
      <c r="AQ405" s="19">
        <v>11.95</v>
      </c>
      <c r="AR405" s="19" t="str">
        <f t="shared" si="42"/>
        <v>Diabetes</v>
      </c>
    </row>
    <row r="406" spans="1:44">
      <c r="A406" s="19" t="s">
        <v>1548</v>
      </c>
      <c r="B406" s="19">
        <v>25.46</v>
      </c>
      <c r="C406" s="19">
        <v>11.75</v>
      </c>
      <c r="D406" s="19" t="s">
        <v>8336</v>
      </c>
      <c r="E406" s="19" t="s">
        <v>8336</v>
      </c>
      <c r="F406" s="19" t="s">
        <v>8336</v>
      </c>
      <c r="G406" s="19" t="s">
        <v>8355</v>
      </c>
      <c r="H406" s="19">
        <v>0</v>
      </c>
      <c r="I406" s="19" t="s">
        <v>8336</v>
      </c>
      <c r="J406" s="19" t="s">
        <v>8336</v>
      </c>
      <c r="K406" s="19" t="str">
        <f t="shared" si="37"/>
        <v>Over Weight</v>
      </c>
      <c r="L406" s="19" t="str">
        <f t="shared" si="38"/>
        <v>Diabetes</v>
      </c>
      <c r="P406" s="19">
        <v>1</v>
      </c>
      <c r="Q406" s="19">
        <v>1</v>
      </c>
      <c r="Y406" s="32" t="s">
        <v>1525</v>
      </c>
      <c r="Z406" s="19" t="s">
        <v>8324</v>
      </c>
      <c r="AA406" t="s">
        <v>8324</v>
      </c>
      <c r="AB406" s="19" t="str">
        <f t="shared" si="39"/>
        <v>Yes</v>
      </c>
      <c r="AC406" s="19" t="str">
        <f t="shared" si="40"/>
        <v>Yes</v>
      </c>
      <c r="AG406" s="19" t="s">
        <v>1504</v>
      </c>
      <c r="AH406" s="19">
        <v>35.91</v>
      </c>
      <c r="AI406" s="19" t="str">
        <f t="shared" si="41"/>
        <v>Obesity</v>
      </c>
      <c r="AP406" s="19" t="s">
        <v>1504</v>
      </c>
      <c r="AQ406" s="19">
        <v>8.71</v>
      </c>
      <c r="AR406" s="19" t="str">
        <f t="shared" si="42"/>
        <v>Diabetes</v>
      </c>
    </row>
    <row r="407" spans="1:44">
      <c r="A407" s="19" t="s">
        <v>1552</v>
      </c>
      <c r="B407" s="19">
        <v>25.1</v>
      </c>
      <c r="C407" s="19">
        <v>6.97</v>
      </c>
      <c r="D407" s="19" t="s">
        <v>8336</v>
      </c>
      <c r="E407" s="19" t="s">
        <v>8336</v>
      </c>
      <c r="F407" s="19" t="s">
        <v>8336</v>
      </c>
      <c r="G407" s="19" t="s">
        <v>8355</v>
      </c>
      <c r="H407" s="19">
        <v>0</v>
      </c>
      <c r="I407" s="19" t="s">
        <v>8324</v>
      </c>
      <c r="J407" s="19" t="s">
        <v>8324</v>
      </c>
      <c r="K407" s="19" t="str">
        <f t="shared" si="37"/>
        <v>Over Weight</v>
      </c>
      <c r="L407" s="19" t="str">
        <f t="shared" si="38"/>
        <v>Diabetes</v>
      </c>
      <c r="P407" s="19">
        <v>1</v>
      </c>
      <c r="Q407" s="19">
        <v>1</v>
      </c>
      <c r="Y407" s="32" t="s">
        <v>1529</v>
      </c>
      <c r="Z407" s="19" t="s">
        <v>8324</v>
      </c>
      <c r="AA407" t="s">
        <v>8336</v>
      </c>
      <c r="AB407" s="19" t="str">
        <f t="shared" si="39"/>
        <v>Yes</v>
      </c>
      <c r="AC407" s="19" t="str">
        <f t="shared" si="40"/>
        <v>No</v>
      </c>
      <c r="AG407" s="19" t="s">
        <v>1507</v>
      </c>
      <c r="AH407" s="19">
        <v>32.06</v>
      </c>
      <c r="AI407" s="19" t="str">
        <f t="shared" si="41"/>
        <v>Obesity</v>
      </c>
      <c r="AP407" s="19" t="s">
        <v>1507</v>
      </c>
      <c r="AQ407" s="19">
        <v>4.67</v>
      </c>
      <c r="AR407" s="19" t="str">
        <f t="shared" si="42"/>
        <v>Normal</v>
      </c>
    </row>
    <row r="408" spans="1:44">
      <c r="A408" s="19" t="s">
        <v>1556</v>
      </c>
      <c r="B408" s="19">
        <v>32.11</v>
      </c>
      <c r="C408" s="19">
        <v>4.76</v>
      </c>
      <c r="D408" s="19" t="s">
        <v>8336</v>
      </c>
      <c r="E408" s="19" t="s">
        <v>8336</v>
      </c>
      <c r="F408" s="19" t="s">
        <v>8336</v>
      </c>
      <c r="G408" s="19">
        <v>2</v>
      </c>
      <c r="H408" s="19">
        <v>2</v>
      </c>
      <c r="I408" s="19" t="s">
        <v>8336</v>
      </c>
      <c r="J408" s="19" t="s">
        <v>8336</v>
      </c>
      <c r="K408" s="19" t="str">
        <f t="shared" si="37"/>
        <v>Obesity</v>
      </c>
      <c r="L408" s="19" t="str">
        <f t="shared" si="38"/>
        <v>Normal</v>
      </c>
      <c r="P408" s="19">
        <v>2</v>
      </c>
      <c r="Q408" s="19">
        <v>2</v>
      </c>
      <c r="Y408" s="32" t="s">
        <v>1533</v>
      </c>
      <c r="Z408" s="19" t="s">
        <v>8324</v>
      </c>
      <c r="AA408" t="s">
        <v>8336</v>
      </c>
      <c r="AB408" s="19" t="str">
        <f t="shared" si="39"/>
        <v>Yes</v>
      </c>
      <c r="AC408" s="19" t="str">
        <f t="shared" si="40"/>
        <v>No</v>
      </c>
      <c r="AG408" s="19" t="s">
        <v>1511</v>
      </c>
      <c r="AH408" s="19">
        <v>24.1</v>
      </c>
      <c r="AI408" s="19" t="str">
        <f t="shared" si="41"/>
        <v>Normal Weight</v>
      </c>
      <c r="AP408" s="19" t="s">
        <v>1511</v>
      </c>
      <c r="AQ408" s="19">
        <v>11.14</v>
      </c>
      <c r="AR408" s="19" t="str">
        <f t="shared" si="42"/>
        <v>Diabetes</v>
      </c>
    </row>
    <row r="409" spans="1:44">
      <c r="A409" s="19" t="s">
        <v>1560</v>
      </c>
      <c r="B409" s="19">
        <v>29.8</v>
      </c>
      <c r="C409" s="19">
        <v>8.24</v>
      </c>
      <c r="D409" s="19" t="s">
        <v>8324</v>
      </c>
      <c r="E409" s="19" t="s">
        <v>8336</v>
      </c>
      <c r="F409" s="19" t="s">
        <v>8336</v>
      </c>
      <c r="G409" s="19">
        <v>1</v>
      </c>
      <c r="H409" s="19">
        <v>1</v>
      </c>
      <c r="I409" s="19" t="s">
        <v>8324</v>
      </c>
      <c r="J409" s="19" t="s">
        <v>8324</v>
      </c>
      <c r="K409" s="19" t="str">
        <f t="shared" si="37"/>
        <v>Over Weight</v>
      </c>
      <c r="L409" s="19" t="str">
        <f t="shared" si="38"/>
        <v>Diabetes</v>
      </c>
      <c r="P409" s="19" t="s">
        <v>8355</v>
      </c>
      <c r="Q409" s="19">
        <v>0</v>
      </c>
      <c r="Y409" s="32" t="s">
        <v>1537</v>
      </c>
      <c r="Z409" s="19" t="s">
        <v>8324</v>
      </c>
      <c r="AA409" t="s">
        <v>8324</v>
      </c>
      <c r="AB409" s="19" t="str">
        <f t="shared" si="39"/>
        <v>Yes</v>
      </c>
      <c r="AC409" s="19" t="str">
        <f t="shared" si="40"/>
        <v>Yes</v>
      </c>
      <c r="AG409" s="19" t="s">
        <v>1515</v>
      </c>
      <c r="AH409" s="19">
        <v>27.1</v>
      </c>
      <c r="AI409" s="19" t="str">
        <f t="shared" si="41"/>
        <v>Over Weight</v>
      </c>
      <c r="AP409" s="19" t="s">
        <v>1515</v>
      </c>
      <c r="AQ409" s="19">
        <v>9.05</v>
      </c>
      <c r="AR409" s="19" t="str">
        <f t="shared" si="42"/>
        <v>Diabetes</v>
      </c>
    </row>
    <row r="410" spans="1:44">
      <c r="A410" s="19" t="s">
        <v>1564</v>
      </c>
      <c r="B410" s="19">
        <v>24.01</v>
      </c>
      <c r="C410" s="19">
        <v>4.76</v>
      </c>
      <c r="D410" s="19" t="s">
        <v>8336</v>
      </c>
      <c r="E410" s="19" t="s">
        <v>8336</v>
      </c>
      <c r="F410" s="19" t="s">
        <v>8336</v>
      </c>
      <c r="G410" s="19">
        <v>1</v>
      </c>
      <c r="H410" s="19">
        <v>1</v>
      </c>
      <c r="I410" s="19" t="s">
        <v>8324</v>
      </c>
      <c r="J410" s="19" t="s">
        <v>8324</v>
      </c>
      <c r="K410" s="19" t="str">
        <f t="shared" si="37"/>
        <v>Normal Weight</v>
      </c>
      <c r="L410" s="19" t="str">
        <f t="shared" si="38"/>
        <v>Normal</v>
      </c>
      <c r="P410" s="19">
        <v>2</v>
      </c>
      <c r="Q410" s="19">
        <v>2</v>
      </c>
      <c r="Y410" s="32" t="s">
        <v>1541</v>
      </c>
      <c r="Z410" s="19" t="s">
        <v>8336</v>
      </c>
      <c r="AA410" t="s">
        <v>8336</v>
      </c>
      <c r="AB410" s="19" t="str">
        <f t="shared" si="39"/>
        <v>No</v>
      </c>
      <c r="AC410" s="19" t="str">
        <f t="shared" si="40"/>
        <v>No</v>
      </c>
      <c r="AG410" s="19" t="s">
        <v>1518</v>
      </c>
      <c r="AH410" s="19">
        <v>24.42</v>
      </c>
      <c r="AI410" s="19" t="str">
        <f t="shared" si="41"/>
        <v>Normal Weight</v>
      </c>
      <c r="AP410" s="19" t="s">
        <v>1518</v>
      </c>
      <c r="AQ410" s="19">
        <v>11.31</v>
      </c>
      <c r="AR410" s="19" t="str">
        <f t="shared" si="42"/>
        <v>Diabetes</v>
      </c>
    </row>
    <row r="411" spans="1:44">
      <c r="A411" s="19" t="s">
        <v>1568</v>
      </c>
      <c r="B411" s="19">
        <v>23.21</v>
      </c>
      <c r="C411" s="19">
        <v>6.03</v>
      </c>
      <c r="D411" s="19" t="s">
        <v>8336</v>
      </c>
      <c r="E411" s="19" t="s">
        <v>8336</v>
      </c>
      <c r="F411" s="19" t="s">
        <v>8336</v>
      </c>
      <c r="G411" s="19">
        <v>1</v>
      </c>
      <c r="H411" s="19">
        <v>1</v>
      </c>
      <c r="I411" s="19" t="s">
        <v>8336</v>
      </c>
      <c r="J411" s="19" t="s">
        <v>8336</v>
      </c>
      <c r="K411" s="19" t="str">
        <f t="shared" si="37"/>
        <v>Normal Weight</v>
      </c>
      <c r="L411" s="19" t="str">
        <f t="shared" si="38"/>
        <v>Prediabetes</v>
      </c>
      <c r="P411" s="19">
        <v>1</v>
      </c>
      <c r="Q411" s="19">
        <v>1</v>
      </c>
      <c r="Y411" s="32" t="s">
        <v>1544</v>
      </c>
      <c r="Z411" s="19" t="s">
        <v>8324</v>
      </c>
      <c r="AA411" t="s">
        <v>8324</v>
      </c>
      <c r="AB411" s="19" t="str">
        <f t="shared" si="39"/>
        <v>Yes</v>
      </c>
      <c r="AC411" s="19" t="str">
        <f t="shared" si="40"/>
        <v>Yes</v>
      </c>
      <c r="AG411" s="19" t="s">
        <v>1522</v>
      </c>
      <c r="AH411" s="19">
        <v>26.695</v>
      </c>
      <c r="AI411" s="19" t="str">
        <f t="shared" si="41"/>
        <v>Over Weight</v>
      </c>
      <c r="AP411" s="19" t="s">
        <v>1522</v>
      </c>
      <c r="AQ411" s="19">
        <v>4.68</v>
      </c>
      <c r="AR411" s="19" t="str">
        <f t="shared" si="42"/>
        <v>Normal</v>
      </c>
    </row>
    <row r="412" spans="1:44">
      <c r="A412" s="19" t="s">
        <v>1572</v>
      </c>
      <c r="B412" s="19">
        <v>21.2</v>
      </c>
      <c r="C412" s="19">
        <v>4.07</v>
      </c>
      <c r="D412" s="19" t="s">
        <v>8324</v>
      </c>
      <c r="E412" s="19" t="s">
        <v>8336</v>
      </c>
      <c r="F412" s="19" t="s">
        <v>8336</v>
      </c>
      <c r="G412" s="19">
        <v>1</v>
      </c>
      <c r="H412" s="19">
        <v>1</v>
      </c>
      <c r="I412" s="19" t="s">
        <v>8324</v>
      </c>
      <c r="J412" s="19" t="s">
        <v>8324</v>
      </c>
      <c r="K412" s="19" t="str">
        <f t="shared" si="37"/>
        <v>Normal Weight</v>
      </c>
      <c r="L412" s="19" t="str">
        <f t="shared" si="38"/>
        <v>Normal</v>
      </c>
      <c r="P412" s="19" t="s">
        <v>8355</v>
      </c>
      <c r="Q412" s="19">
        <v>0</v>
      </c>
      <c r="Y412" s="32" t="s">
        <v>1548</v>
      </c>
      <c r="Z412" s="19" t="s">
        <v>8336</v>
      </c>
      <c r="AA412" t="s">
        <v>8336</v>
      </c>
      <c r="AB412" s="19" t="str">
        <f t="shared" si="39"/>
        <v>No</v>
      </c>
      <c r="AC412" s="19" t="str">
        <f t="shared" si="40"/>
        <v>No</v>
      </c>
      <c r="AG412" s="19" t="s">
        <v>1525</v>
      </c>
      <c r="AH412" s="19">
        <v>27.79</v>
      </c>
      <c r="AI412" s="19" t="str">
        <f t="shared" si="41"/>
        <v>Over Weight</v>
      </c>
      <c r="AP412" s="19" t="s">
        <v>1525</v>
      </c>
      <c r="AQ412" s="19">
        <v>6.05</v>
      </c>
      <c r="AR412" s="19" t="str">
        <f t="shared" si="42"/>
        <v>Prediabetes</v>
      </c>
    </row>
    <row r="413" spans="1:44">
      <c r="A413" s="19" t="s">
        <v>1576</v>
      </c>
      <c r="B413" s="19">
        <v>28.215</v>
      </c>
      <c r="C413" s="19">
        <v>8.26</v>
      </c>
      <c r="D413" s="19" t="s">
        <v>8324</v>
      </c>
      <c r="E413" s="19" t="s">
        <v>8336</v>
      </c>
      <c r="F413" s="19" t="s">
        <v>8336</v>
      </c>
      <c r="G413" s="19">
        <v>1</v>
      </c>
      <c r="H413" s="19">
        <v>1</v>
      </c>
      <c r="I413" s="19" t="s">
        <v>8324</v>
      </c>
      <c r="J413" s="19" t="s">
        <v>8324</v>
      </c>
      <c r="K413" s="19" t="str">
        <f t="shared" si="37"/>
        <v>Over Weight</v>
      </c>
      <c r="L413" s="19" t="str">
        <f t="shared" si="38"/>
        <v>Diabetes</v>
      </c>
      <c r="P413" s="19">
        <v>2</v>
      </c>
      <c r="Q413" s="19">
        <v>2</v>
      </c>
      <c r="Y413" s="32" t="s">
        <v>1552</v>
      </c>
      <c r="Z413" s="19" t="s">
        <v>8336</v>
      </c>
      <c r="AA413" t="s">
        <v>8324</v>
      </c>
      <c r="AB413" s="19" t="str">
        <f t="shared" si="39"/>
        <v>No</v>
      </c>
      <c r="AC413" s="19" t="str">
        <f t="shared" si="40"/>
        <v>Yes</v>
      </c>
      <c r="AG413" s="19" t="s">
        <v>1529</v>
      </c>
      <c r="AH413" s="19">
        <v>32.68</v>
      </c>
      <c r="AI413" s="19" t="str">
        <f t="shared" si="41"/>
        <v>Obesity</v>
      </c>
      <c r="AP413" s="19" t="s">
        <v>1529</v>
      </c>
      <c r="AQ413" s="19">
        <v>4.68</v>
      </c>
      <c r="AR413" s="19" t="str">
        <f t="shared" si="42"/>
        <v>Normal</v>
      </c>
    </row>
    <row r="414" spans="1:44">
      <c r="A414" s="19" t="s">
        <v>1580</v>
      </c>
      <c r="B414" s="19">
        <v>38.095</v>
      </c>
      <c r="C414" s="19">
        <v>4.76</v>
      </c>
      <c r="D414" s="19" t="s">
        <v>8336</v>
      </c>
      <c r="E414" s="19" t="s">
        <v>8336</v>
      </c>
      <c r="F414" s="19" t="s">
        <v>8336</v>
      </c>
      <c r="G414" s="19">
        <v>1</v>
      </c>
      <c r="H414" s="19">
        <v>1</v>
      </c>
      <c r="I414" s="19" t="s">
        <v>8336</v>
      </c>
      <c r="J414" s="19" t="s">
        <v>8336</v>
      </c>
      <c r="K414" s="19" t="str">
        <f t="shared" si="37"/>
        <v>Obesity</v>
      </c>
      <c r="L414" s="19" t="str">
        <f t="shared" si="38"/>
        <v>Normal</v>
      </c>
      <c r="P414" s="19">
        <v>1</v>
      </c>
      <c r="Q414" s="19">
        <v>1</v>
      </c>
      <c r="Y414" s="32" t="s">
        <v>1556</v>
      </c>
      <c r="Z414" s="19" t="s">
        <v>8336</v>
      </c>
      <c r="AA414" t="s">
        <v>8336</v>
      </c>
      <c r="AB414" s="19" t="str">
        <f t="shared" si="39"/>
        <v>No</v>
      </c>
      <c r="AC414" s="19" t="str">
        <f t="shared" si="40"/>
        <v>No</v>
      </c>
      <c r="AG414" s="19" t="s">
        <v>1533</v>
      </c>
      <c r="AH414" s="19">
        <v>26.4</v>
      </c>
      <c r="AI414" s="19" t="str">
        <f t="shared" si="41"/>
        <v>Over Weight</v>
      </c>
      <c r="AP414" s="19" t="s">
        <v>1533</v>
      </c>
      <c r="AQ414" s="19">
        <v>9.5</v>
      </c>
      <c r="AR414" s="19" t="str">
        <f t="shared" si="42"/>
        <v>Diabetes</v>
      </c>
    </row>
    <row r="415" spans="1:44">
      <c r="A415" s="19" t="s">
        <v>1584</v>
      </c>
      <c r="B415" s="19">
        <v>22.61</v>
      </c>
      <c r="C415" s="19">
        <v>6.13</v>
      </c>
      <c r="D415" s="19" t="s">
        <v>8324</v>
      </c>
      <c r="E415" s="19" t="s">
        <v>8336</v>
      </c>
      <c r="F415" s="19" t="s">
        <v>8375</v>
      </c>
      <c r="G415" s="19">
        <v>1</v>
      </c>
      <c r="H415" s="19">
        <v>1</v>
      </c>
      <c r="I415" s="19" t="s">
        <v>8324</v>
      </c>
      <c r="J415" s="19" t="s">
        <v>8324</v>
      </c>
      <c r="K415" s="19" t="str">
        <f t="shared" si="37"/>
        <v>Normal Weight</v>
      </c>
      <c r="L415" s="19" t="str">
        <f t="shared" si="38"/>
        <v>Prediabetes</v>
      </c>
      <c r="P415" s="19">
        <v>2</v>
      </c>
      <c r="Q415" s="19">
        <v>2</v>
      </c>
      <c r="Y415" s="32" t="s">
        <v>1560</v>
      </c>
      <c r="Z415" s="19" t="s">
        <v>8324</v>
      </c>
      <c r="AA415" t="s">
        <v>8324</v>
      </c>
      <c r="AB415" s="19" t="str">
        <f t="shared" si="39"/>
        <v>Yes</v>
      </c>
      <c r="AC415" s="19" t="str">
        <f t="shared" si="40"/>
        <v>Yes</v>
      </c>
      <c r="AG415" s="19" t="s">
        <v>1537</v>
      </c>
      <c r="AH415" s="19">
        <v>23.655</v>
      </c>
      <c r="AI415" s="19" t="str">
        <f t="shared" si="41"/>
        <v>Normal Weight</v>
      </c>
      <c r="AP415" s="19" t="s">
        <v>1537</v>
      </c>
      <c r="AQ415" s="19">
        <v>10.84</v>
      </c>
      <c r="AR415" s="19" t="str">
        <f t="shared" si="42"/>
        <v>Diabetes</v>
      </c>
    </row>
    <row r="416" spans="1:44">
      <c r="A416" s="19" t="s">
        <v>1588</v>
      </c>
      <c r="B416" s="19">
        <v>24.32</v>
      </c>
      <c r="C416" s="19">
        <v>10.47</v>
      </c>
      <c r="D416" s="19" t="s">
        <v>8324</v>
      </c>
      <c r="E416" s="19" t="s">
        <v>8336</v>
      </c>
      <c r="F416" s="19" t="s">
        <v>8336</v>
      </c>
      <c r="G416" s="19">
        <v>2</v>
      </c>
      <c r="H416" s="19">
        <v>2</v>
      </c>
      <c r="I416" s="19" t="s">
        <v>8324</v>
      </c>
      <c r="J416" s="19" t="s">
        <v>8324</v>
      </c>
      <c r="K416" s="19" t="str">
        <f t="shared" si="37"/>
        <v>Normal Weight</v>
      </c>
      <c r="L416" s="19" t="str">
        <f t="shared" si="38"/>
        <v>Diabetes</v>
      </c>
      <c r="P416" s="19" t="s">
        <v>8355</v>
      </c>
      <c r="Q416" s="19">
        <v>0</v>
      </c>
      <c r="Y416" s="32" t="s">
        <v>1564</v>
      </c>
      <c r="Z416" s="19" t="s">
        <v>8336</v>
      </c>
      <c r="AA416" t="s">
        <v>8324</v>
      </c>
      <c r="AB416" s="19" t="str">
        <f t="shared" si="39"/>
        <v>No</v>
      </c>
      <c r="AC416" s="19" t="str">
        <f t="shared" si="40"/>
        <v>Yes</v>
      </c>
      <c r="AG416" s="19" t="s">
        <v>1541</v>
      </c>
      <c r="AH416" s="19">
        <v>27.36</v>
      </c>
      <c r="AI416" s="19" t="str">
        <f t="shared" si="41"/>
        <v>Over Weight</v>
      </c>
      <c r="AP416" s="19" t="s">
        <v>1541</v>
      </c>
      <c r="AQ416" s="19">
        <v>5.88</v>
      </c>
      <c r="AR416" s="19" t="str">
        <f t="shared" si="42"/>
        <v>Prediabetes</v>
      </c>
    </row>
    <row r="417" spans="1:44">
      <c r="A417" s="19" t="s">
        <v>1592</v>
      </c>
      <c r="B417" s="19">
        <v>20.96</v>
      </c>
      <c r="C417" s="19">
        <v>4.04</v>
      </c>
      <c r="D417" s="19" t="s">
        <v>8324</v>
      </c>
      <c r="E417" s="19" t="s">
        <v>8336</v>
      </c>
      <c r="F417" s="19" t="s">
        <v>8336</v>
      </c>
      <c r="G417" s="19">
        <v>1</v>
      </c>
      <c r="H417" s="19">
        <v>1</v>
      </c>
      <c r="I417" s="19" t="s">
        <v>8324</v>
      </c>
      <c r="J417" s="19" t="s">
        <v>8324</v>
      </c>
      <c r="K417" s="19" t="str">
        <f t="shared" si="37"/>
        <v>Normal Weight</v>
      </c>
      <c r="L417" s="19" t="str">
        <f t="shared" si="38"/>
        <v>Normal</v>
      </c>
      <c r="P417" s="19" t="s">
        <v>8355</v>
      </c>
      <c r="Q417" s="19">
        <v>0</v>
      </c>
      <c r="Y417" s="32" t="s">
        <v>1568</v>
      </c>
      <c r="Z417" s="19" t="s">
        <v>8336</v>
      </c>
      <c r="AA417" t="s">
        <v>8336</v>
      </c>
      <c r="AB417" s="19" t="str">
        <f t="shared" si="39"/>
        <v>No</v>
      </c>
      <c r="AC417" s="19" t="str">
        <f t="shared" si="40"/>
        <v>No</v>
      </c>
      <c r="AG417" s="19" t="s">
        <v>1544</v>
      </c>
      <c r="AH417" s="19">
        <v>27.82</v>
      </c>
      <c r="AI417" s="19" t="str">
        <f t="shared" si="41"/>
        <v>Over Weight</v>
      </c>
      <c r="AP417" s="19" t="s">
        <v>1544</v>
      </c>
      <c r="AQ417" s="19">
        <v>5.24</v>
      </c>
      <c r="AR417" s="19" t="str">
        <f t="shared" si="42"/>
        <v>Normal</v>
      </c>
    </row>
    <row r="418" spans="1:44">
      <c r="A418" s="19" t="s">
        <v>1596</v>
      </c>
      <c r="B418" s="19">
        <v>19.68</v>
      </c>
      <c r="C418" s="19">
        <v>5.74</v>
      </c>
      <c r="D418" s="19" t="s">
        <v>8336</v>
      </c>
      <c r="E418" s="19" t="s">
        <v>8336</v>
      </c>
      <c r="F418" s="19" t="s">
        <v>8336</v>
      </c>
      <c r="G418" s="19" t="s">
        <v>8355</v>
      </c>
      <c r="H418" s="19">
        <v>0</v>
      </c>
      <c r="I418" s="19" t="s">
        <v>8324</v>
      </c>
      <c r="J418" s="19" t="s">
        <v>8324</v>
      </c>
      <c r="K418" s="19" t="str">
        <f t="shared" si="37"/>
        <v>Normal Weight</v>
      </c>
      <c r="L418" s="19" t="str">
        <f t="shared" si="38"/>
        <v>Prediabetes</v>
      </c>
      <c r="P418" s="19" t="s">
        <v>8355</v>
      </c>
      <c r="Q418" s="19">
        <v>0</v>
      </c>
      <c r="Y418" s="32" t="s">
        <v>1572</v>
      </c>
      <c r="Z418" s="19" t="s">
        <v>8324</v>
      </c>
      <c r="AA418" t="s">
        <v>8324</v>
      </c>
      <c r="AB418" s="19" t="str">
        <f t="shared" si="39"/>
        <v>Yes</v>
      </c>
      <c r="AC418" s="19" t="str">
        <f t="shared" si="40"/>
        <v>Yes</v>
      </c>
      <c r="AG418" s="19" t="s">
        <v>1548</v>
      </c>
      <c r="AH418" s="19">
        <v>25.46</v>
      </c>
      <c r="AI418" s="19" t="str">
        <f t="shared" si="41"/>
        <v>Over Weight</v>
      </c>
      <c r="AP418" s="19" t="s">
        <v>1548</v>
      </c>
      <c r="AQ418" s="19">
        <v>11.75</v>
      </c>
      <c r="AR418" s="19" t="str">
        <f t="shared" si="42"/>
        <v>Diabetes</v>
      </c>
    </row>
    <row r="419" spans="1:44">
      <c r="A419" s="19" t="s">
        <v>1600</v>
      </c>
      <c r="B419" s="19">
        <v>18.1</v>
      </c>
      <c r="C419" s="19">
        <v>6.33</v>
      </c>
      <c r="D419" s="19" t="s">
        <v>8336</v>
      </c>
      <c r="E419" s="19" t="s">
        <v>8336</v>
      </c>
      <c r="F419" s="19" t="s">
        <v>8336</v>
      </c>
      <c r="G419" s="19">
        <v>1</v>
      </c>
      <c r="H419" s="19">
        <v>1</v>
      </c>
      <c r="I419" s="19" t="s">
        <v>8324</v>
      </c>
      <c r="J419" s="19" t="s">
        <v>8324</v>
      </c>
      <c r="K419" s="19" t="str">
        <f t="shared" si="37"/>
        <v>Under Weight</v>
      </c>
      <c r="L419" s="19" t="str">
        <f t="shared" si="38"/>
        <v>Prediabetes</v>
      </c>
      <c r="P419" s="19">
        <v>2</v>
      </c>
      <c r="Q419" s="19">
        <v>2</v>
      </c>
      <c r="Y419" s="32" t="s">
        <v>1576</v>
      </c>
      <c r="Z419" s="19" t="s">
        <v>8324</v>
      </c>
      <c r="AA419" t="s">
        <v>8324</v>
      </c>
      <c r="AB419" s="19" t="str">
        <f t="shared" si="39"/>
        <v>Yes</v>
      </c>
      <c r="AC419" s="19" t="str">
        <f t="shared" si="40"/>
        <v>Yes</v>
      </c>
      <c r="AG419" s="19" t="s">
        <v>1552</v>
      </c>
      <c r="AH419" s="19">
        <v>25.1</v>
      </c>
      <c r="AI419" s="19" t="str">
        <f t="shared" si="41"/>
        <v>Over Weight</v>
      </c>
      <c r="AP419" s="19" t="s">
        <v>1552</v>
      </c>
      <c r="AQ419" s="19">
        <v>6.97</v>
      </c>
      <c r="AR419" s="19" t="str">
        <f t="shared" si="42"/>
        <v>Diabetes</v>
      </c>
    </row>
    <row r="420" spans="1:44">
      <c r="A420" s="19" t="s">
        <v>1604</v>
      </c>
      <c r="B420" s="19">
        <v>29.64</v>
      </c>
      <c r="C420" s="19">
        <v>4.28</v>
      </c>
      <c r="D420" s="19" t="s">
        <v>8324</v>
      </c>
      <c r="E420" s="19" t="s">
        <v>8336</v>
      </c>
      <c r="F420" s="19" t="s">
        <v>8336</v>
      </c>
      <c r="G420" s="19" t="s">
        <v>8355</v>
      </c>
      <c r="H420" s="19">
        <v>0</v>
      </c>
      <c r="I420" s="19" t="s">
        <v>8336</v>
      </c>
      <c r="J420" s="19" t="s">
        <v>8336</v>
      </c>
      <c r="K420" s="19" t="str">
        <f t="shared" si="37"/>
        <v>Over Weight</v>
      </c>
      <c r="L420" s="19" t="str">
        <f t="shared" si="38"/>
        <v>Normal</v>
      </c>
      <c r="P420" s="19">
        <v>1</v>
      </c>
      <c r="Q420" s="19">
        <v>1</v>
      </c>
      <c r="Y420" s="32" t="s">
        <v>1580</v>
      </c>
      <c r="Z420" s="19" t="s">
        <v>8336</v>
      </c>
      <c r="AA420" t="s">
        <v>8336</v>
      </c>
      <c r="AB420" s="19" t="str">
        <f t="shared" si="39"/>
        <v>No</v>
      </c>
      <c r="AC420" s="19" t="str">
        <f t="shared" si="40"/>
        <v>No</v>
      </c>
      <c r="AG420" s="19" t="s">
        <v>1556</v>
      </c>
      <c r="AH420" s="19">
        <v>32.11</v>
      </c>
      <c r="AI420" s="19" t="str">
        <f t="shared" si="41"/>
        <v>Obesity</v>
      </c>
      <c r="AP420" s="19" t="s">
        <v>1556</v>
      </c>
      <c r="AQ420" s="19">
        <v>4.76</v>
      </c>
      <c r="AR420" s="19" t="str">
        <f t="shared" si="42"/>
        <v>Normal</v>
      </c>
    </row>
    <row r="421" spans="1:44">
      <c r="A421" s="19" t="s">
        <v>1608</v>
      </c>
      <c r="B421" s="19">
        <v>25.3</v>
      </c>
      <c r="C421" s="19">
        <v>9.47</v>
      </c>
      <c r="D421" s="19" t="s">
        <v>8324</v>
      </c>
      <c r="E421" s="19" t="s">
        <v>8336</v>
      </c>
      <c r="F421" s="19" t="s">
        <v>8336</v>
      </c>
      <c r="G421" s="19">
        <v>2</v>
      </c>
      <c r="H421" s="19">
        <v>2</v>
      </c>
      <c r="I421" s="19" t="s">
        <v>8324</v>
      </c>
      <c r="J421" s="19" t="s">
        <v>8324</v>
      </c>
      <c r="K421" s="19" t="str">
        <f t="shared" si="37"/>
        <v>Over Weight</v>
      </c>
      <c r="L421" s="19" t="str">
        <f t="shared" si="38"/>
        <v>Diabetes</v>
      </c>
      <c r="P421" s="19">
        <v>1</v>
      </c>
      <c r="Q421" s="19">
        <v>1</v>
      </c>
      <c r="Y421" s="32" t="s">
        <v>1584</v>
      </c>
      <c r="Z421" s="19" t="s">
        <v>8324</v>
      </c>
      <c r="AA421" t="s">
        <v>8324</v>
      </c>
      <c r="AB421" s="19" t="str">
        <f t="shared" si="39"/>
        <v>Yes</v>
      </c>
      <c r="AC421" s="19" t="str">
        <f t="shared" si="40"/>
        <v>Yes</v>
      </c>
      <c r="AG421" s="19" t="s">
        <v>1560</v>
      </c>
      <c r="AH421" s="19">
        <v>29.8</v>
      </c>
      <c r="AI421" s="19" t="str">
        <f t="shared" si="41"/>
        <v>Over Weight</v>
      </c>
      <c r="AP421" s="19" t="s">
        <v>1560</v>
      </c>
      <c r="AQ421" s="19">
        <v>8.24</v>
      </c>
      <c r="AR421" s="19" t="str">
        <f t="shared" si="42"/>
        <v>Diabetes</v>
      </c>
    </row>
    <row r="422" spans="1:44">
      <c r="A422" s="19" t="s">
        <v>1611</v>
      </c>
      <c r="B422" s="19">
        <v>27.6</v>
      </c>
      <c r="C422" s="19">
        <v>4.85</v>
      </c>
      <c r="D422" s="19" t="s">
        <v>8324</v>
      </c>
      <c r="E422" s="19" t="s">
        <v>8336</v>
      </c>
      <c r="F422" s="19" t="s">
        <v>8336</v>
      </c>
      <c r="G422" s="19" t="s">
        <v>8355</v>
      </c>
      <c r="H422" s="19">
        <v>0</v>
      </c>
      <c r="I422" s="19" t="s">
        <v>8336</v>
      </c>
      <c r="J422" s="19" t="s">
        <v>8336</v>
      </c>
      <c r="K422" s="19" t="str">
        <f t="shared" si="37"/>
        <v>Over Weight</v>
      </c>
      <c r="L422" s="19" t="str">
        <f t="shared" si="38"/>
        <v>Normal</v>
      </c>
      <c r="P422" s="19">
        <v>1</v>
      </c>
      <c r="Q422" s="19">
        <v>1</v>
      </c>
      <c r="Y422" s="32" t="s">
        <v>1588</v>
      </c>
      <c r="Z422" s="19" t="s">
        <v>8324</v>
      </c>
      <c r="AA422" t="s">
        <v>8324</v>
      </c>
      <c r="AB422" s="19" t="str">
        <f t="shared" si="39"/>
        <v>Yes</v>
      </c>
      <c r="AC422" s="19" t="str">
        <f t="shared" si="40"/>
        <v>Yes</v>
      </c>
      <c r="AG422" s="19" t="s">
        <v>1564</v>
      </c>
      <c r="AH422" s="19">
        <v>24.01</v>
      </c>
      <c r="AI422" s="19" t="str">
        <f t="shared" si="41"/>
        <v>Normal Weight</v>
      </c>
      <c r="AP422" s="19" t="s">
        <v>1564</v>
      </c>
      <c r="AQ422" s="19">
        <v>4.76</v>
      </c>
      <c r="AR422" s="19" t="str">
        <f t="shared" si="42"/>
        <v>Normal</v>
      </c>
    </row>
    <row r="423" spans="1:44">
      <c r="A423" s="19" t="s">
        <v>1615</v>
      </c>
      <c r="B423" s="19">
        <v>27.645</v>
      </c>
      <c r="C423" s="19">
        <v>11.03</v>
      </c>
      <c r="D423" s="19" t="s">
        <v>8324</v>
      </c>
      <c r="E423" s="19" t="s">
        <v>8336</v>
      </c>
      <c r="F423" s="19" t="s">
        <v>8336</v>
      </c>
      <c r="G423" s="19">
        <v>1</v>
      </c>
      <c r="H423" s="19">
        <v>1</v>
      </c>
      <c r="I423" s="19" t="s">
        <v>8324</v>
      </c>
      <c r="J423" s="19" t="s">
        <v>8324</v>
      </c>
      <c r="K423" s="19" t="str">
        <f t="shared" si="37"/>
        <v>Over Weight</v>
      </c>
      <c r="L423" s="19" t="str">
        <f t="shared" si="38"/>
        <v>Diabetes</v>
      </c>
      <c r="P423" s="19">
        <v>1</v>
      </c>
      <c r="Q423" s="19">
        <v>1</v>
      </c>
      <c r="Y423" s="32" t="s">
        <v>1592</v>
      </c>
      <c r="Z423" s="19" t="s">
        <v>8324</v>
      </c>
      <c r="AA423" t="s">
        <v>8324</v>
      </c>
      <c r="AB423" s="19" t="str">
        <f t="shared" si="39"/>
        <v>Yes</v>
      </c>
      <c r="AC423" s="19" t="str">
        <f t="shared" si="40"/>
        <v>Yes</v>
      </c>
      <c r="AG423" s="19" t="s">
        <v>1568</v>
      </c>
      <c r="AH423" s="19">
        <v>23.21</v>
      </c>
      <c r="AI423" s="19" t="str">
        <f t="shared" si="41"/>
        <v>Normal Weight</v>
      </c>
      <c r="AP423" s="19" t="s">
        <v>1568</v>
      </c>
      <c r="AQ423" s="19">
        <v>6.03</v>
      </c>
      <c r="AR423" s="19" t="str">
        <f t="shared" si="42"/>
        <v>Prediabetes</v>
      </c>
    </row>
    <row r="424" spans="1:44">
      <c r="A424" s="19" t="s">
        <v>1618</v>
      </c>
      <c r="B424" s="19">
        <v>27.6</v>
      </c>
      <c r="C424" s="19">
        <v>5.22</v>
      </c>
      <c r="D424" s="19" t="s">
        <v>8336</v>
      </c>
      <c r="E424" s="19" t="s">
        <v>8336</v>
      </c>
      <c r="F424" s="19" t="s">
        <v>8336</v>
      </c>
      <c r="G424" s="19">
        <v>2</v>
      </c>
      <c r="H424" s="19">
        <v>2</v>
      </c>
      <c r="I424" s="19" t="s">
        <v>8324</v>
      </c>
      <c r="J424" s="19" t="s">
        <v>8324</v>
      </c>
      <c r="K424" s="19" t="str">
        <f t="shared" si="37"/>
        <v>Over Weight</v>
      </c>
      <c r="L424" s="19" t="str">
        <f t="shared" si="38"/>
        <v>Normal</v>
      </c>
      <c r="P424" s="19">
        <v>1</v>
      </c>
      <c r="Q424" s="19">
        <v>1</v>
      </c>
      <c r="Y424" s="32" t="s">
        <v>1596</v>
      </c>
      <c r="Z424" s="19" t="s">
        <v>8336</v>
      </c>
      <c r="AA424" t="s">
        <v>8324</v>
      </c>
      <c r="AB424" s="19" t="str">
        <f t="shared" si="39"/>
        <v>No</v>
      </c>
      <c r="AC424" s="19" t="str">
        <f t="shared" si="40"/>
        <v>Yes</v>
      </c>
      <c r="AG424" s="19" t="s">
        <v>1572</v>
      </c>
      <c r="AH424" s="19">
        <v>21.2</v>
      </c>
      <c r="AI424" s="19" t="str">
        <f t="shared" si="41"/>
        <v>Normal Weight</v>
      </c>
      <c r="AP424" s="19" t="s">
        <v>1572</v>
      </c>
      <c r="AQ424" s="19">
        <v>4.07</v>
      </c>
      <c r="AR424" s="19" t="str">
        <f t="shared" si="42"/>
        <v>Normal</v>
      </c>
    </row>
    <row r="425" spans="1:44">
      <c r="A425" s="19" t="s">
        <v>1622</v>
      </c>
      <c r="B425" s="19">
        <v>25.08</v>
      </c>
      <c r="C425" s="19">
        <v>9.52</v>
      </c>
      <c r="D425" s="19" t="s">
        <v>8324</v>
      </c>
      <c r="E425" s="19" t="s">
        <v>8336</v>
      </c>
      <c r="F425" s="19" t="s">
        <v>8336</v>
      </c>
      <c r="G425" s="19">
        <v>2</v>
      </c>
      <c r="H425" s="19">
        <v>2</v>
      </c>
      <c r="I425" s="19" t="s">
        <v>8336</v>
      </c>
      <c r="J425" s="19" t="s">
        <v>8336</v>
      </c>
      <c r="K425" s="19" t="str">
        <f t="shared" si="37"/>
        <v>Over Weight</v>
      </c>
      <c r="L425" s="19" t="str">
        <f t="shared" si="38"/>
        <v>Diabetes</v>
      </c>
      <c r="P425" s="19">
        <v>1</v>
      </c>
      <c r="Q425" s="19">
        <v>1</v>
      </c>
      <c r="Y425" s="32" t="s">
        <v>1600</v>
      </c>
      <c r="Z425" s="19" t="s">
        <v>8336</v>
      </c>
      <c r="AA425" t="s">
        <v>8324</v>
      </c>
      <c r="AB425" s="19" t="str">
        <f t="shared" si="39"/>
        <v>No</v>
      </c>
      <c r="AC425" s="19" t="str">
        <f t="shared" si="40"/>
        <v>Yes</v>
      </c>
      <c r="AG425" s="19" t="s">
        <v>1576</v>
      </c>
      <c r="AH425" s="19">
        <v>28.215</v>
      </c>
      <c r="AI425" s="19" t="str">
        <f t="shared" si="41"/>
        <v>Over Weight</v>
      </c>
      <c r="AP425" s="19" t="s">
        <v>1576</v>
      </c>
      <c r="AQ425" s="19">
        <v>8.26</v>
      </c>
      <c r="AR425" s="19" t="str">
        <f t="shared" si="42"/>
        <v>Diabetes</v>
      </c>
    </row>
    <row r="426" spans="1:44">
      <c r="A426" s="19" t="s">
        <v>1626</v>
      </c>
      <c r="B426" s="19">
        <v>30.02</v>
      </c>
      <c r="C426" s="19">
        <v>11.09</v>
      </c>
      <c r="D426" s="19" t="s">
        <v>8336</v>
      </c>
      <c r="E426" s="19" t="s">
        <v>8336</v>
      </c>
      <c r="F426" s="19" t="s">
        <v>8336</v>
      </c>
      <c r="G426" s="19" t="s">
        <v>8355</v>
      </c>
      <c r="H426" s="19">
        <v>0</v>
      </c>
      <c r="I426" s="19" t="s">
        <v>8336</v>
      </c>
      <c r="J426" s="19" t="s">
        <v>8336</v>
      </c>
      <c r="K426" s="19" t="str">
        <f t="shared" si="37"/>
        <v>Obesity</v>
      </c>
      <c r="L426" s="19" t="str">
        <f t="shared" si="38"/>
        <v>Diabetes</v>
      </c>
      <c r="P426" s="19">
        <v>1</v>
      </c>
      <c r="Q426" s="19">
        <v>1</v>
      </c>
      <c r="Y426" s="32" t="s">
        <v>1604</v>
      </c>
      <c r="Z426" s="19" t="s">
        <v>8324</v>
      </c>
      <c r="AA426" t="s">
        <v>8336</v>
      </c>
      <c r="AB426" s="19" t="str">
        <f t="shared" si="39"/>
        <v>Yes</v>
      </c>
      <c r="AC426" s="19" t="str">
        <f t="shared" si="40"/>
        <v>No</v>
      </c>
      <c r="AG426" s="19" t="s">
        <v>1580</v>
      </c>
      <c r="AH426" s="19">
        <v>38.095</v>
      </c>
      <c r="AI426" s="19" t="str">
        <f t="shared" si="41"/>
        <v>Obesity</v>
      </c>
      <c r="AP426" s="19" t="s">
        <v>1580</v>
      </c>
      <c r="AQ426" s="19">
        <v>4.76</v>
      </c>
      <c r="AR426" s="19" t="str">
        <f t="shared" si="42"/>
        <v>Normal</v>
      </c>
    </row>
    <row r="427" spans="1:44">
      <c r="A427" s="19" t="s">
        <v>1630</v>
      </c>
      <c r="B427" s="19">
        <v>27.36</v>
      </c>
      <c r="C427" s="19">
        <v>9.45</v>
      </c>
      <c r="D427" s="19" t="s">
        <v>8324</v>
      </c>
      <c r="E427" s="19" t="s">
        <v>8336</v>
      </c>
      <c r="F427" s="19" t="s">
        <v>8336</v>
      </c>
      <c r="G427" s="19">
        <v>2</v>
      </c>
      <c r="H427" s="19">
        <v>2</v>
      </c>
      <c r="I427" s="19" t="s">
        <v>8324</v>
      </c>
      <c r="J427" s="19" t="s">
        <v>8324</v>
      </c>
      <c r="K427" s="19" t="str">
        <f t="shared" si="37"/>
        <v>Over Weight</v>
      </c>
      <c r="L427" s="19" t="str">
        <f t="shared" si="38"/>
        <v>Diabetes</v>
      </c>
      <c r="P427" s="19">
        <v>2</v>
      </c>
      <c r="Q427" s="19">
        <v>2</v>
      </c>
      <c r="Y427" s="32" t="s">
        <v>1608</v>
      </c>
      <c r="Z427" s="19" t="s">
        <v>8324</v>
      </c>
      <c r="AA427" t="s">
        <v>8324</v>
      </c>
      <c r="AB427" s="19" t="str">
        <f t="shared" si="39"/>
        <v>Yes</v>
      </c>
      <c r="AC427" s="19" t="str">
        <f t="shared" si="40"/>
        <v>Yes</v>
      </c>
      <c r="AG427" s="19" t="s">
        <v>1584</v>
      </c>
      <c r="AH427" s="19">
        <v>22.61</v>
      </c>
      <c r="AI427" s="19" t="str">
        <f t="shared" si="41"/>
        <v>Normal Weight</v>
      </c>
      <c r="AP427" s="19" t="s">
        <v>1584</v>
      </c>
      <c r="AQ427" s="19">
        <v>6.13</v>
      </c>
      <c r="AR427" s="19" t="str">
        <f t="shared" si="42"/>
        <v>Prediabetes</v>
      </c>
    </row>
    <row r="428" spans="1:44">
      <c r="A428" s="19" t="s">
        <v>1633</v>
      </c>
      <c r="B428" s="19">
        <v>22.2</v>
      </c>
      <c r="C428" s="19">
        <v>5.51</v>
      </c>
      <c r="D428" s="19" t="s">
        <v>8336</v>
      </c>
      <c r="E428" s="19" t="s">
        <v>8336</v>
      </c>
      <c r="F428" s="19" t="s">
        <v>8336</v>
      </c>
      <c r="G428" s="19" t="s">
        <v>8355</v>
      </c>
      <c r="H428" s="19">
        <v>0</v>
      </c>
      <c r="I428" s="19" t="s">
        <v>8324</v>
      </c>
      <c r="J428" s="19" t="s">
        <v>8324</v>
      </c>
      <c r="K428" s="19" t="str">
        <f t="shared" si="37"/>
        <v>Normal Weight</v>
      </c>
      <c r="L428" s="19" t="str">
        <f t="shared" si="38"/>
        <v>Normal</v>
      </c>
      <c r="P428" s="19">
        <v>1</v>
      </c>
      <c r="Q428" s="19">
        <v>1</v>
      </c>
      <c r="Y428" s="32" t="s">
        <v>1611</v>
      </c>
      <c r="Z428" s="19" t="s">
        <v>8324</v>
      </c>
      <c r="AA428" t="s">
        <v>8336</v>
      </c>
      <c r="AB428" s="19" t="str">
        <f t="shared" si="39"/>
        <v>Yes</v>
      </c>
      <c r="AC428" s="19" t="str">
        <f t="shared" si="40"/>
        <v>No</v>
      </c>
      <c r="AG428" s="19" t="s">
        <v>1588</v>
      </c>
      <c r="AH428" s="19">
        <v>24.32</v>
      </c>
      <c r="AI428" s="19" t="str">
        <f t="shared" si="41"/>
        <v>Normal Weight</v>
      </c>
      <c r="AP428" s="19" t="s">
        <v>1588</v>
      </c>
      <c r="AQ428" s="19">
        <v>10.47</v>
      </c>
      <c r="AR428" s="19" t="str">
        <f t="shared" si="42"/>
        <v>Diabetes</v>
      </c>
    </row>
    <row r="429" spans="1:44">
      <c r="A429" s="19" t="s">
        <v>1637</v>
      </c>
      <c r="B429" s="19">
        <v>25.71</v>
      </c>
      <c r="C429" s="19">
        <v>4.18</v>
      </c>
      <c r="D429" s="19" t="s">
        <v>8336</v>
      </c>
      <c r="E429" s="19" t="s">
        <v>8324</v>
      </c>
      <c r="F429" s="19" t="s">
        <v>8336</v>
      </c>
      <c r="G429" s="19">
        <v>1</v>
      </c>
      <c r="H429" s="19">
        <v>1</v>
      </c>
      <c r="I429" s="19" t="s">
        <v>8324</v>
      </c>
      <c r="J429" s="19" t="s">
        <v>8324</v>
      </c>
      <c r="K429" s="19" t="str">
        <f t="shared" si="37"/>
        <v>Over Weight</v>
      </c>
      <c r="L429" s="19" t="str">
        <f t="shared" si="38"/>
        <v>Normal</v>
      </c>
      <c r="P429" s="19" t="s">
        <v>8355</v>
      </c>
      <c r="Q429" s="19">
        <v>0</v>
      </c>
      <c r="Y429" s="32" t="s">
        <v>1615</v>
      </c>
      <c r="Z429" s="19" t="s">
        <v>8324</v>
      </c>
      <c r="AA429" t="s">
        <v>8324</v>
      </c>
      <c r="AB429" s="19" t="str">
        <f t="shared" si="39"/>
        <v>Yes</v>
      </c>
      <c r="AC429" s="19" t="str">
        <f t="shared" si="40"/>
        <v>Yes</v>
      </c>
      <c r="AG429" s="19" t="s">
        <v>1592</v>
      </c>
      <c r="AH429" s="19">
        <v>20.96</v>
      </c>
      <c r="AI429" s="19" t="str">
        <f t="shared" si="41"/>
        <v>Normal Weight</v>
      </c>
      <c r="AP429" s="19" t="s">
        <v>1592</v>
      </c>
      <c r="AQ429" s="19">
        <v>4.04</v>
      </c>
      <c r="AR429" s="19" t="str">
        <f t="shared" si="42"/>
        <v>Normal</v>
      </c>
    </row>
    <row r="430" spans="1:44">
      <c r="A430" s="19" t="s">
        <v>1641</v>
      </c>
      <c r="B430" s="19">
        <v>41.91</v>
      </c>
      <c r="C430" s="19">
        <v>5.98</v>
      </c>
      <c r="D430" s="19" t="s">
        <v>8324</v>
      </c>
      <c r="E430" s="19" t="s">
        <v>8336</v>
      </c>
      <c r="F430" s="19" t="s">
        <v>8336</v>
      </c>
      <c r="G430" s="19">
        <v>1</v>
      </c>
      <c r="H430" s="19">
        <v>1</v>
      </c>
      <c r="I430" s="19" t="s">
        <v>8336</v>
      </c>
      <c r="J430" s="19" t="s">
        <v>8336</v>
      </c>
      <c r="K430" s="19" t="str">
        <f t="shared" si="37"/>
        <v>Obesity</v>
      </c>
      <c r="L430" s="19" t="str">
        <f t="shared" si="38"/>
        <v>Prediabetes</v>
      </c>
      <c r="P430" s="19">
        <v>1</v>
      </c>
      <c r="Q430" s="19">
        <v>1</v>
      </c>
      <c r="Y430" s="32" t="s">
        <v>1618</v>
      </c>
      <c r="Z430" s="19" t="s">
        <v>8336</v>
      </c>
      <c r="AA430" t="s">
        <v>8324</v>
      </c>
      <c r="AB430" s="19" t="str">
        <f t="shared" si="39"/>
        <v>No</v>
      </c>
      <c r="AC430" s="19" t="str">
        <f t="shared" si="40"/>
        <v>Yes</v>
      </c>
      <c r="AG430" s="19" t="s">
        <v>1596</v>
      </c>
      <c r="AH430" s="19">
        <v>19.68</v>
      </c>
      <c r="AI430" s="19" t="str">
        <f t="shared" si="41"/>
        <v>Normal Weight</v>
      </c>
      <c r="AP430" s="19" t="s">
        <v>1596</v>
      </c>
      <c r="AQ430" s="19">
        <v>5.74</v>
      </c>
      <c r="AR430" s="19" t="str">
        <f t="shared" si="42"/>
        <v>Prediabetes</v>
      </c>
    </row>
    <row r="431" spans="1:44">
      <c r="A431" s="19" t="s">
        <v>1644</v>
      </c>
      <c r="B431" s="19">
        <v>25.85</v>
      </c>
      <c r="C431" s="19">
        <v>10.16</v>
      </c>
      <c r="D431" s="19" t="s">
        <v>8336</v>
      </c>
      <c r="E431" s="19" t="s">
        <v>8336</v>
      </c>
      <c r="F431" s="19" t="s">
        <v>8336</v>
      </c>
      <c r="G431" s="19" t="s">
        <v>8355</v>
      </c>
      <c r="H431" s="19">
        <v>0</v>
      </c>
      <c r="I431" s="19" t="s">
        <v>8324</v>
      </c>
      <c r="J431" s="19" t="s">
        <v>8324</v>
      </c>
      <c r="K431" s="19" t="str">
        <f t="shared" si="37"/>
        <v>Over Weight</v>
      </c>
      <c r="L431" s="19" t="str">
        <f t="shared" si="38"/>
        <v>Diabetes</v>
      </c>
      <c r="P431" s="19" t="s">
        <v>8355</v>
      </c>
      <c r="Q431" s="19">
        <v>0</v>
      </c>
      <c r="Y431" s="32" t="s">
        <v>1622</v>
      </c>
      <c r="Z431" s="19" t="s">
        <v>8324</v>
      </c>
      <c r="AA431" t="s">
        <v>8336</v>
      </c>
      <c r="AB431" s="19" t="str">
        <f t="shared" si="39"/>
        <v>Yes</v>
      </c>
      <c r="AC431" s="19" t="str">
        <f t="shared" si="40"/>
        <v>No</v>
      </c>
      <c r="AG431" s="19" t="s">
        <v>1600</v>
      </c>
      <c r="AH431" s="19">
        <v>18.1</v>
      </c>
      <c r="AI431" s="19" t="str">
        <f t="shared" si="41"/>
        <v>Under Weight</v>
      </c>
      <c r="AP431" s="19" t="s">
        <v>1600</v>
      </c>
      <c r="AQ431" s="19">
        <v>6.33</v>
      </c>
      <c r="AR431" s="19" t="str">
        <f t="shared" si="42"/>
        <v>Prediabetes</v>
      </c>
    </row>
    <row r="432" spans="1:44">
      <c r="A432" s="19" t="s">
        <v>1647</v>
      </c>
      <c r="B432" s="19">
        <v>23.845</v>
      </c>
      <c r="C432" s="19">
        <v>11.71</v>
      </c>
      <c r="D432" s="19" t="s">
        <v>8336</v>
      </c>
      <c r="E432" s="19" t="s">
        <v>8336</v>
      </c>
      <c r="F432" s="19" t="s">
        <v>8336</v>
      </c>
      <c r="G432" s="19">
        <v>2</v>
      </c>
      <c r="H432" s="19">
        <v>2</v>
      </c>
      <c r="I432" s="19" t="s">
        <v>8324</v>
      </c>
      <c r="J432" s="19" t="s">
        <v>8324</v>
      </c>
      <c r="K432" s="19" t="str">
        <f t="shared" si="37"/>
        <v>Normal Weight</v>
      </c>
      <c r="L432" s="19" t="str">
        <f t="shared" si="38"/>
        <v>Diabetes</v>
      </c>
      <c r="P432" s="19">
        <v>2</v>
      </c>
      <c r="Q432" s="19">
        <v>2</v>
      </c>
      <c r="Y432" s="32" t="s">
        <v>1626</v>
      </c>
      <c r="Z432" s="19" t="s">
        <v>8336</v>
      </c>
      <c r="AA432" t="s">
        <v>8336</v>
      </c>
      <c r="AB432" s="19" t="str">
        <f t="shared" si="39"/>
        <v>No</v>
      </c>
      <c r="AC432" s="19" t="str">
        <f t="shared" si="40"/>
        <v>No</v>
      </c>
      <c r="AG432" s="19" t="s">
        <v>1604</v>
      </c>
      <c r="AH432" s="19">
        <v>29.64</v>
      </c>
      <c r="AI432" s="19" t="str">
        <f t="shared" si="41"/>
        <v>Over Weight</v>
      </c>
      <c r="AP432" s="19" t="s">
        <v>1604</v>
      </c>
      <c r="AQ432" s="19">
        <v>4.28</v>
      </c>
      <c r="AR432" s="19" t="str">
        <f t="shared" si="42"/>
        <v>Normal</v>
      </c>
    </row>
    <row r="433" spans="1:44">
      <c r="A433" s="19" t="s">
        <v>1651</v>
      </c>
      <c r="B433" s="19">
        <v>30.59</v>
      </c>
      <c r="C433" s="19">
        <v>5.23</v>
      </c>
      <c r="D433" s="19" t="s">
        <v>8336</v>
      </c>
      <c r="E433" s="19" t="s">
        <v>8336</v>
      </c>
      <c r="F433" s="19" t="s">
        <v>8375</v>
      </c>
      <c r="G433" s="19">
        <v>1</v>
      </c>
      <c r="H433" s="19">
        <v>1</v>
      </c>
      <c r="I433" s="19" t="s">
        <v>8336</v>
      </c>
      <c r="J433" s="19" t="s">
        <v>8336</v>
      </c>
      <c r="K433" s="19" t="str">
        <f t="shared" si="37"/>
        <v>Obesity</v>
      </c>
      <c r="L433" s="19" t="str">
        <f t="shared" si="38"/>
        <v>Normal</v>
      </c>
      <c r="P433" s="19" t="s">
        <v>8355</v>
      </c>
      <c r="Q433" s="19">
        <v>0</v>
      </c>
      <c r="Y433" s="32" t="s">
        <v>1630</v>
      </c>
      <c r="Z433" s="19" t="s">
        <v>8324</v>
      </c>
      <c r="AA433" t="s">
        <v>8324</v>
      </c>
      <c r="AB433" s="19" t="str">
        <f t="shared" si="39"/>
        <v>Yes</v>
      </c>
      <c r="AC433" s="19" t="str">
        <f t="shared" si="40"/>
        <v>Yes</v>
      </c>
      <c r="AG433" s="19" t="s">
        <v>1608</v>
      </c>
      <c r="AH433" s="19">
        <v>25.3</v>
      </c>
      <c r="AI433" s="19" t="str">
        <f t="shared" si="41"/>
        <v>Over Weight</v>
      </c>
      <c r="AP433" s="19" t="s">
        <v>1608</v>
      </c>
      <c r="AQ433" s="19">
        <v>9.47</v>
      </c>
      <c r="AR433" s="19" t="str">
        <f t="shared" si="42"/>
        <v>Diabetes</v>
      </c>
    </row>
    <row r="434" spans="1:44">
      <c r="A434" s="19" t="s">
        <v>1655</v>
      </c>
      <c r="B434" s="19">
        <v>24.795</v>
      </c>
      <c r="C434" s="19">
        <v>6.85</v>
      </c>
      <c r="D434" s="19" t="s">
        <v>8336</v>
      </c>
      <c r="E434" s="19" t="s">
        <v>8336</v>
      </c>
      <c r="F434" s="19" t="s">
        <v>8336</v>
      </c>
      <c r="G434" s="19" t="s">
        <v>8355</v>
      </c>
      <c r="H434" s="19">
        <v>0</v>
      </c>
      <c r="I434" s="19" t="s">
        <v>8324</v>
      </c>
      <c r="J434" s="19" t="s">
        <v>8324</v>
      </c>
      <c r="K434" s="19" t="str">
        <f t="shared" si="37"/>
        <v>Normal Weight</v>
      </c>
      <c r="L434" s="19" t="str">
        <f t="shared" si="38"/>
        <v>Diabetes</v>
      </c>
      <c r="P434" s="19">
        <v>1</v>
      </c>
      <c r="Q434" s="19">
        <v>1</v>
      </c>
      <c r="Y434" s="32" t="s">
        <v>1633</v>
      </c>
      <c r="Z434" s="19" t="s">
        <v>8336</v>
      </c>
      <c r="AA434" t="s">
        <v>8324</v>
      </c>
      <c r="AB434" s="19" t="str">
        <f t="shared" si="39"/>
        <v>No</v>
      </c>
      <c r="AC434" s="19" t="str">
        <f t="shared" si="40"/>
        <v>Yes</v>
      </c>
      <c r="AG434" s="19" t="s">
        <v>1611</v>
      </c>
      <c r="AH434" s="19">
        <v>27.6</v>
      </c>
      <c r="AI434" s="19" t="str">
        <f t="shared" si="41"/>
        <v>Over Weight</v>
      </c>
      <c r="AP434" s="19" t="s">
        <v>1611</v>
      </c>
      <c r="AQ434" s="19">
        <v>4.85</v>
      </c>
      <c r="AR434" s="19" t="str">
        <f t="shared" si="42"/>
        <v>Normal</v>
      </c>
    </row>
    <row r="435" spans="1:44">
      <c r="A435" s="19" t="s">
        <v>1658</v>
      </c>
      <c r="B435" s="19">
        <v>24.13</v>
      </c>
      <c r="C435" s="19">
        <v>7.05</v>
      </c>
      <c r="D435" s="19" t="s">
        <v>8324</v>
      </c>
      <c r="E435" s="19" t="s">
        <v>8336</v>
      </c>
      <c r="F435" s="19" t="s">
        <v>8336</v>
      </c>
      <c r="G435" s="19">
        <v>2</v>
      </c>
      <c r="H435" s="19">
        <v>2</v>
      </c>
      <c r="I435" s="19" t="s">
        <v>8324</v>
      </c>
      <c r="J435" s="19" t="s">
        <v>8324</v>
      </c>
      <c r="K435" s="19" t="str">
        <f t="shared" si="37"/>
        <v>Normal Weight</v>
      </c>
      <c r="L435" s="19" t="str">
        <f t="shared" si="38"/>
        <v>Diabetes</v>
      </c>
      <c r="P435" s="19">
        <v>2</v>
      </c>
      <c r="Q435" s="19">
        <v>2</v>
      </c>
      <c r="Y435" s="32" t="s">
        <v>1637</v>
      </c>
      <c r="Z435" s="19" t="s">
        <v>8336</v>
      </c>
      <c r="AA435" t="s">
        <v>8324</v>
      </c>
      <c r="AB435" s="19" t="str">
        <f t="shared" si="39"/>
        <v>No</v>
      </c>
      <c r="AC435" s="19" t="str">
        <f t="shared" si="40"/>
        <v>Yes</v>
      </c>
      <c r="AG435" s="19" t="s">
        <v>1615</v>
      </c>
      <c r="AH435" s="19">
        <v>27.645</v>
      </c>
      <c r="AI435" s="19" t="str">
        <f t="shared" si="41"/>
        <v>Over Weight</v>
      </c>
      <c r="AP435" s="19" t="s">
        <v>1615</v>
      </c>
      <c r="AQ435" s="19">
        <v>11.03</v>
      </c>
      <c r="AR435" s="19" t="str">
        <f t="shared" si="42"/>
        <v>Diabetes</v>
      </c>
    </row>
    <row r="436" spans="1:44">
      <c r="A436" s="19" t="s">
        <v>1662</v>
      </c>
      <c r="B436" s="19">
        <v>25.84</v>
      </c>
      <c r="C436" s="19">
        <v>11.64</v>
      </c>
      <c r="D436" s="19" t="s">
        <v>8336</v>
      </c>
      <c r="E436" s="19" t="s">
        <v>8336</v>
      </c>
      <c r="F436" s="19" t="s">
        <v>8336</v>
      </c>
      <c r="G436" s="19">
        <v>2</v>
      </c>
      <c r="H436" s="19">
        <v>2</v>
      </c>
      <c r="I436" s="19" t="s">
        <v>8324</v>
      </c>
      <c r="J436" s="19" t="s">
        <v>8324</v>
      </c>
      <c r="K436" s="19" t="str">
        <f t="shared" si="37"/>
        <v>Over Weight</v>
      </c>
      <c r="L436" s="19" t="str">
        <f t="shared" si="38"/>
        <v>Diabetes</v>
      </c>
      <c r="P436" s="19">
        <v>2</v>
      </c>
      <c r="Q436" s="19">
        <v>2</v>
      </c>
      <c r="Y436" s="32" t="s">
        <v>1641</v>
      </c>
      <c r="Z436" s="19" t="s">
        <v>8324</v>
      </c>
      <c r="AA436" t="s">
        <v>8336</v>
      </c>
      <c r="AB436" s="19" t="str">
        <f t="shared" si="39"/>
        <v>Yes</v>
      </c>
      <c r="AC436" s="19" t="str">
        <f t="shared" si="40"/>
        <v>No</v>
      </c>
      <c r="AG436" s="19" t="s">
        <v>1618</v>
      </c>
      <c r="AH436" s="19">
        <v>27.6</v>
      </c>
      <c r="AI436" s="19" t="str">
        <f t="shared" si="41"/>
        <v>Over Weight</v>
      </c>
      <c r="AP436" s="19" t="s">
        <v>1618</v>
      </c>
      <c r="AQ436" s="19">
        <v>5.22</v>
      </c>
      <c r="AR436" s="19" t="str">
        <f t="shared" si="42"/>
        <v>Normal</v>
      </c>
    </row>
    <row r="437" spans="1:44">
      <c r="A437" s="19" t="s">
        <v>1666</v>
      </c>
      <c r="B437" s="19">
        <v>28</v>
      </c>
      <c r="C437" s="19">
        <v>10.52</v>
      </c>
      <c r="D437" s="19" t="s">
        <v>8336</v>
      </c>
      <c r="E437" s="19" t="s">
        <v>8336</v>
      </c>
      <c r="F437" s="19" t="s">
        <v>8336</v>
      </c>
      <c r="G437" s="19" t="s">
        <v>8355</v>
      </c>
      <c r="H437" s="19">
        <v>0</v>
      </c>
      <c r="I437" s="19" t="s">
        <v>8324</v>
      </c>
      <c r="J437" s="19" t="s">
        <v>8324</v>
      </c>
      <c r="K437" s="19" t="str">
        <f t="shared" si="37"/>
        <v>Over Weight</v>
      </c>
      <c r="L437" s="19" t="str">
        <f t="shared" si="38"/>
        <v>Diabetes</v>
      </c>
      <c r="P437" s="19" t="s">
        <v>8355</v>
      </c>
      <c r="Q437" s="19">
        <v>0</v>
      </c>
      <c r="Y437" s="32" t="s">
        <v>1644</v>
      </c>
      <c r="Z437" s="19" t="s">
        <v>8336</v>
      </c>
      <c r="AA437" t="s">
        <v>8324</v>
      </c>
      <c r="AB437" s="19" t="str">
        <f t="shared" si="39"/>
        <v>No</v>
      </c>
      <c r="AC437" s="19" t="str">
        <f t="shared" si="40"/>
        <v>Yes</v>
      </c>
      <c r="AG437" s="19" t="s">
        <v>1622</v>
      </c>
      <c r="AH437" s="19">
        <v>25.08</v>
      </c>
      <c r="AI437" s="19" t="str">
        <f t="shared" si="41"/>
        <v>Over Weight</v>
      </c>
      <c r="AP437" s="19" t="s">
        <v>1622</v>
      </c>
      <c r="AQ437" s="19">
        <v>9.52</v>
      </c>
      <c r="AR437" s="19" t="str">
        <f t="shared" si="42"/>
        <v>Diabetes</v>
      </c>
    </row>
    <row r="438" spans="1:44">
      <c r="A438" s="19" t="s">
        <v>1670</v>
      </c>
      <c r="B438" s="19">
        <v>34.1</v>
      </c>
      <c r="C438" s="19">
        <v>4.01</v>
      </c>
      <c r="D438" s="19" t="s">
        <v>8324</v>
      </c>
      <c r="E438" s="19" t="s">
        <v>8336</v>
      </c>
      <c r="F438" s="19" t="s">
        <v>8375</v>
      </c>
      <c r="G438" s="19">
        <v>1</v>
      </c>
      <c r="H438" s="19">
        <v>1</v>
      </c>
      <c r="I438" s="19" t="s">
        <v>8336</v>
      </c>
      <c r="J438" s="19" t="s">
        <v>8336</v>
      </c>
      <c r="K438" s="19" t="str">
        <f t="shared" si="37"/>
        <v>Obesity</v>
      </c>
      <c r="L438" s="19" t="str">
        <f t="shared" si="38"/>
        <v>Normal</v>
      </c>
      <c r="P438" s="19">
        <v>2</v>
      </c>
      <c r="Q438" s="19">
        <v>2</v>
      </c>
      <c r="Y438" s="32" t="s">
        <v>1647</v>
      </c>
      <c r="Z438" s="19" t="s">
        <v>8336</v>
      </c>
      <c r="AA438" t="s">
        <v>8324</v>
      </c>
      <c r="AB438" s="19" t="str">
        <f t="shared" si="39"/>
        <v>No</v>
      </c>
      <c r="AC438" s="19" t="str">
        <f t="shared" si="40"/>
        <v>Yes</v>
      </c>
      <c r="AG438" s="19" t="s">
        <v>1626</v>
      </c>
      <c r="AH438" s="19">
        <v>30.02</v>
      </c>
      <c r="AI438" s="19" t="str">
        <f t="shared" si="41"/>
        <v>Obesity</v>
      </c>
      <c r="AP438" s="19" t="s">
        <v>1626</v>
      </c>
      <c r="AQ438" s="19">
        <v>11.09</v>
      </c>
      <c r="AR438" s="19" t="str">
        <f t="shared" si="42"/>
        <v>Diabetes</v>
      </c>
    </row>
    <row r="439" spans="1:44">
      <c r="A439" s="19" t="s">
        <v>1673</v>
      </c>
      <c r="B439" s="19">
        <v>26.125</v>
      </c>
      <c r="C439" s="19">
        <v>8.56</v>
      </c>
      <c r="D439" s="19" t="s">
        <v>8324</v>
      </c>
      <c r="E439" s="19" t="s">
        <v>8336</v>
      </c>
      <c r="F439" s="19" t="s">
        <v>8336</v>
      </c>
      <c r="G439" s="19">
        <v>1</v>
      </c>
      <c r="H439" s="19">
        <v>1</v>
      </c>
      <c r="I439" s="19" t="s">
        <v>8324</v>
      </c>
      <c r="J439" s="19" t="s">
        <v>8324</v>
      </c>
      <c r="K439" s="19" t="str">
        <f t="shared" si="37"/>
        <v>Over Weight</v>
      </c>
      <c r="L439" s="19" t="str">
        <f t="shared" si="38"/>
        <v>Diabetes</v>
      </c>
      <c r="P439" s="19" t="s">
        <v>8355</v>
      </c>
      <c r="Q439" s="19">
        <v>0</v>
      </c>
      <c r="Y439" s="32" t="s">
        <v>1651</v>
      </c>
      <c r="Z439" s="19" t="s">
        <v>8336</v>
      </c>
      <c r="AA439" t="s">
        <v>8336</v>
      </c>
      <c r="AB439" s="19" t="str">
        <f t="shared" si="39"/>
        <v>No</v>
      </c>
      <c r="AC439" s="19" t="str">
        <f t="shared" si="40"/>
        <v>No</v>
      </c>
      <c r="AG439" s="19" t="s">
        <v>1630</v>
      </c>
      <c r="AH439" s="19">
        <v>27.36</v>
      </c>
      <c r="AI439" s="19" t="str">
        <f t="shared" si="41"/>
        <v>Over Weight</v>
      </c>
      <c r="AP439" s="19" t="s">
        <v>1630</v>
      </c>
      <c r="AQ439" s="19">
        <v>9.45</v>
      </c>
      <c r="AR439" s="19" t="str">
        <f t="shared" si="42"/>
        <v>Diabetes</v>
      </c>
    </row>
    <row r="440" spans="1:44">
      <c r="A440" s="19" t="s">
        <v>1676</v>
      </c>
      <c r="B440" s="19">
        <v>25.6</v>
      </c>
      <c r="C440" s="19">
        <v>10.5</v>
      </c>
      <c r="D440" s="19" t="s">
        <v>8336</v>
      </c>
      <c r="E440" s="19" t="s">
        <v>8336</v>
      </c>
      <c r="F440" s="19" t="s">
        <v>8336</v>
      </c>
      <c r="G440" s="19">
        <v>2</v>
      </c>
      <c r="H440" s="19">
        <v>2</v>
      </c>
      <c r="I440" s="19" t="s">
        <v>8324</v>
      </c>
      <c r="J440" s="19" t="s">
        <v>8324</v>
      </c>
      <c r="K440" s="19" t="str">
        <f t="shared" si="37"/>
        <v>Over Weight</v>
      </c>
      <c r="L440" s="19" t="str">
        <f t="shared" si="38"/>
        <v>Diabetes</v>
      </c>
      <c r="P440" s="19">
        <v>1</v>
      </c>
      <c r="Q440" s="19">
        <v>1</v>
      </c>
      <c r="Y440" s="32" t="s">
        <v>1655</v>
      </c>
      <c r="Z440" s="19" t="s">
        <v>8336</v>
      </c>
      <c r="AA440" t="s">
        <v>8324</v>
      </c>
      <c r="AB440" s="19" t="str">
        <f t="shared" si="39"/>
        <v>No</v>
      </c>
      <c r="AC440" s="19" t="str">
        <f t="shared" si="40"/>
        <v>Yes</v>
      </c>
      <c r="AG440" s="19" t="s">
        <v>1633</v>
      </c>
      <c r="AH440" s="19">
        <v>22.2</v>
      </c>
      <c r="AI440" s="19" t="str">
        <f t="shared" si="41"/>
        <v>Normal Weight</v>
      </c>
      <c r="AP440" s="19" t="s">
        <v>1633</v>
      </c>
      <c r="AQ440" s="19">
        <v>5.51</v>
      </c>
      <c r="AR440" s="19" t="str">
        <f t="shared" si="42"/>
        <v>Normal</v>
      </c>
    </row>
    <row r="441" spans="1:44">
      <c r="A441" s="19" t="s">
        <v>1680</v>
      </c>
      <c r="B441" s="19">
        <v>24.32</v>
      </c>
      <c r="C441" s="19">
        <v>6.39</v>
      </c>
      <c r="D441" s="19" t="s">
        <v>8336</v>
      </c>
      <c r="E441" s="19" t="s">
        <v>8336</v>
      </c>
      <c r="F441" s="19" t="s">
        <v>8336</v>
      </c>
      <c r="G441" s="19" t="s">
        <v>8355</v>
      </c>
      <c r="H441" s="19">
        <v>0</v>
      </c>
      <c r="I441" s="19" t="s">
        <v>8336</v>
      </c>
      <c r="J441" s="19" t="s">
        <v>8336</v>
      </c>
      <c r="K441" s="19" t="str">
        <f t="shared" si="37"/>
        <v>Normal Weight</v>
      </c>
      <c r="L441" s="19" t="str">
        <f t="shared" si="38"/>
        <v>Prediabetes</v>
      </c>
      <c r="P441" s="19">
        <v>1</v>
      </c>
      <c r="Q441" s="19">
        <v>1</v>
      </c>
      <c r="Y441" s="32" t="s">
        <v>1658</v>
      </c>
      <c r="Z441" s="19" t="s">
        <v>8324</v>
      </c>
      <c r="AA441" t="s">
        <v>8324</v>
      </c>
      <c r="AB441" s="19" t="str">
        <f t="shared" si="39"/>
        <v>Yes</v>
      </c>
      <c r="AC441" s="19" t="str">
        <f t="shared" si="40"/>
        <v>Yes</v>
      </c>
      <c r="AG441" s="19" t="s">
        <v>1637</v>
      </c>
      <c r="AH441" s="19">
        <v>25.71</v>
      </c>
      <c r="AI441" s="19" t="str">
        <f t="shared" si="41"/>
        <v>Over Weight</v>
      </c>
      <c r="AP441" s="19" t="s">
        <v>1637</v>
      </c>
      <c r="AQ441" s="19">
        <v>4.18</v>
      </c>
      <c r="AR441" s="19" t="str">
        <f t="shared" si="42"/>
        <v>Normal</v>
      </c>
    </row>
    <row r="442" spans="1:44">
      <c r="A442" s="19" t="s">
        <v>1684</v>
      </c>
      <c r="B442" s="19">
        <v>22.88</v>
      </c>
      <c r="C442" s="19">
        <v>5.71</v>
      </c>
      <c r="D442" s="19" t="s">
        <v>8324</v>
      </c>
      <c r="E442" s="19" t="s">
        <v>8336</v>
      </c>
      <c r="F442" s="19" t="s">
        <v>8375</v>
      </c>
      <c r="G442" s="19">
        <v>1</v>
      </c>
      <c r="H442" s="19">
        <v>1</v>
      </c>
      <c r="I442" s="19" t="s">
        <v>8324</v>
      </c>
      <c r="J442" s="19" t="s">
        <v>8324</v>
      </c>
      <c r="K442" s="19" t="str">
        <f t="shared" si="37"/>
        <v>Normal Weight</v>
      </c>
      <c r="L442" s="19" t="str">
        <f t="shared" si="38"/>
        <v>Prediabetes</v>
      </c>
      <c r="P442" s="19" t="s">
        <v>8355</v>
      </c>
      <c r="Q442" s="19">
        <v>0</v>
      </c>
      <c r="Y442" s="32" t="s">
        <v>1662</v>
      </c>
      <c r="Z442" s="19" t="s">
        <v>8336</v>
      </c>
      <c r="AA442" t="s">
        <v>8324</v>
      </c>
      <c r="AB442" s="19" t="str">
        <f t="shared" si="39"/>
        <v>No</v>
      </c>
      <c r="AC442" s="19" t="str">
        <f t="shared" si="40"/>
        <v>Yes</v>
      </c>
      <c r="AG442" s="19" t="s">
        <v>1641</v>
      </c>
      <c r="AH442" s="19">
        <v>41.91</v>
      </c>
      <c r="AI442" s="19" t="str">
        <f t="shared" si="41"/>
        <v>Obesity</v>
      </c>
      <c r="AP442" s="19" t="s">
        <v>1641</v>
      </c>
      <c r="AQ442" s="19">
        <v>5.98</v>
      </c>
      <c r="AR442" s="19" t="str">
        <f t="shared" si="42"/>
        <v>Prediabetes</v>
      </c>
    </row>
    <row r="443" spans="1:44">
      <c r="A443" s="19" t="s">
        <v>1688</v>
      </c>
      <c r="B443" s="19">
        <v>24.985</v>
      </c>
      <c r="C443" s="19">
        <v>4.43</v>
      </c>
      <c r="D443" s="19" t="s">
        <v>8324</v>
      </c>
      <c r="E443" s="19" t="s">
        <v>8336</v>
      </c>
      <c r="F443" s="19" t="s">
        <v>8375</v>
      </c>
      <c r="G443" s="19">
        <v>1</v>
      </c>
      <c r="H443" s="19">
        <v>1</v>
      </c>
      <c r="I443" s="19" t="s">
        <v>8336</v>
      </c>
      <c r="J443" s="19" t="s">
        <v>8336</v>
      </c>
      <c r="K443" s="19" t="str">
        <f t="shared" si="37"/>
        <v>Over Weight</v>
      </c>
      <c r="L443" s="19" t="str">
        <f t="shared" si="38"/>
        <v>Normal</v>
      </c>
      <c r="P443" s="19">
        <v>2</v>
      </c>
      <c r="Q443" s="19">
        <v>2</v>
      </c>
      <c r="Y443" s="32" t="s">
        <v>1666</v>
      </c>
      <c r="Z443" s="19" t="s">
        <v>8336</v>
      </c>
      <c r="AA443" t="s">
        <v>8324</v>
      </c>
      <c r="AB443" s="19" t="str">
        <f t="shared" si="39"/>
        <v>No</v>
      </c>
      <c r="AC443" s="19" t="str">
        <f t="shared" si="40"/>
        <v>Yes</v>
      </c>
      <c r="AG443" s="19" t="s">
        <v>1644</v>
      </c>
      <c r="AH443" s="19">
        <v>25.85</v>
      </c>
      <c r="AI443" s="19" t="str">
        <f t="shared" si="41"/>
        <v>Over Weight</v>
      </c>
      <c r="AP443" s="19" t="s">
        <v>1644</v>
      </c>
      <c r="AQ443" s="19">
        <v>10.16</v>
      </c>
      <c r="AR443" s="19" t="str">
        <f t="shared" si="42"/>
        <v>Diabetes</v>
      </c>
    </row>
    <row r="444" spans="1:44">
      <c r="A444" s="19" t="s">
        <v>1691</v>
      </c>
      <c r="B444" s="19">
        <v>33.1</v>
      </c>
      <c r="C444" s="19">
        <v>5.52</v>
      </c>
      <c r="D444" s="19" t="s">
        <v>8336</v>
      </c>
      <c r="E444" s="19" t="s">
        <v>8336</v>
      </c>
      <c r="F444" s="19" t="s">
        <v>8375</v>
      </c>
      <c r="G444" s="19">
        <v>1</v>
      </c>
      <c r="H444" s="19">
        <v>1</v>
      </c>
      <c r="I444" s="19" t="s">
        <v>8336</v>
      </c>
      <c r="J444" s="19" t="s">
        <v>8336</v>
      </c>
      <c r="K444" s="19" t="str">
        <f t="shared" si="37"/>
        <v>Obesity</v>
      </c>
      <c r="L444" s="19" t="str">
        <f t="shared" si="38"/>
        <v>Normal</v>
      </c>
      <c r="P444" s="19">
        <v>1</v>
      </c>
      <c r="Q444" s="19">
        <v>1</v>
      </c>
      <c r="Y444" s="32" t="s">
        <v>1670</v>
      </c>
      <c r="Z444" s="19" t="s">
        <v>8324</v>
      </c>
      <c r="AA444" t="s">
        <v>8336</v>
      </c>
      <c r="AB444" s="19" t="str">
        <f t="shared" si="39"/>
        <v>Yes</v>
      </c>
      <c r="AC444" s="19" t="str">
        <f t="shared" si="40"/>
        <v>No</v>
      </c>
      <c r="AG444" s="19" t="s">
        <v>1647</v>
      </c>
      <c r="AH444" s="19">
        <v>23.845</v>
      </c>
      <c r="AI444" s="19" t="str">
        <f t="shared" si="41"/>
        <v>Normal Weight</v>
      </c>
      <c r="AP444" s="19" t="s">
        <v>1647</v>
      </c>
      <c r="AQ444" s="19">
        <v>11.71</v>
      </c>
      <c r="AR444" s="19" t="str">
        <f t="shared" si="42"/>
        <v>Diabetes</v>
      </c>
    </row>
    <row r="445" spans="1:44">
      <c r="A445" s="19" t="s">
        <v>1695</v>
      </c>
      <c r="B445" s="19">
        <v>27.83</v>
      </c>
      <c r="C445" s="19">
        <v>9.2</v>
      </c>
      <c r="D445" s="19" t="s">
        <v>8324</v>
      </c>
      <c r="E445" s="19" t="s">
        <v>8336</v>
      </c>
      <c r="F445" s="19" t="s">
        <v>8336</v>
      </c>
      <c r="G445" s="19">
        <v>1</v>
      </c>
      <c r="H445" s="19">
        <v>1</v>
      </c>
      <c r="I445" s="19" t="s">
        <v>8324</v>
      </c>
      <c r="J445" s="19" t="s">
        <v>8324</v>
      </c>
      <c r="K445" s="19" t="str">
        <f t="shared" si="37"/>
        <v>Over Weight</v>
      </c>
      <c r="L445" s="19" t="str">
        <f t="shared" si="38"/>
        <v>Diabetes</v>
      </c>
      <c r="P445" s="19" t="s">
        <v>8355</v>
      </c>
      <c r="Q445" s="19">
        <v>0</v>
      </c>
      <c r="Y445" s="32" t="s">
        <v>1673</v>
      </c>
      <c r="Z445" s="19" t="s">
        <v>8324</v>
      </c>
      <c r="AA445" t="s">
        <v>8324</v>
      </c>
      <c r="AB445" s="19" t="str">
        <f t="shared" si="39"/>
        <v>Yes</v>
      </c>
      <c r="AC445" s="19" t="str">
        <f t="shared" si="40"/>
        <v>Yes</v>
      </c>
      <c r="AG445" s="19" t="s">
        <v>1651</v>
      </c>
      <c r="AH445" s="19">
        <v>30.59</v>
      </c>
      <c r="AI445" s="19" t="str">
        <f t="shared" si="41"/>
        <v>Obesity</v>
      </c>
      <c r="AP445" s="19" t="s">
        <v>1651</v>
      </c>
      <c r="AQ445" s="19">
        <v>5.23</v>
      </c>
      <c r="AR445" s="19" t="str">
        <f t="shared" si="42"/>
        <v>Normal</v>
      </c>
    </row>
    <row r="446" spans="1:44">
      <c r="A446" s="19" t="s">
        <v>1699</v>
      </c>
      <c r="B446" s="19">
        <v>30.875</v>
      </c>
      <c r="C446" s="19">
        <v>10.97</v>
      </c>
      <c r="D446" s="19" t="s">
        <v>8324</v>
      </c>
      <c r="E446" s="19" t="s">
        <v>8336</v>
      </c>
      <c r="F446" s="19" t="s">
        <v>8336</v>
      </c>
      <c r="G446" s="19">
        <v>2</v>
      </c>
      <c r="H446" s="19">
        <v>2</v>
      </c>
      <c r="I446" s="19" t="s">
        <v>8336</v>
      </c>
      <c r="J446" s="19" t="s">
        <v>8336</v>
      </c>
      <c r="K446" s="19" t="str">
        <f t="shared" si="37"/>
        <v>Obesity</v>
      </c>
      <c r="L446" s="19" t="str">
        <f t="shared" si="38"/>
        <v>Diabetes</v>
      </c>
      <c r="P446" s="19">
        <v>2</v>
      </c>
      <c r="Q446" s="19">
        <v>2</v>
      </c>
      <c r="Y446" s="32" t="s">
        <v>1676</v>
      </c>
      <c r="Z446" s="19" t="s">
        <v>8336</v>
      </c>
      <c r="AA446" t="s">
        <v>8324</v>
      </c>
      <c r="AB446" s="19" t="str">
        <f t="shared" si="39"/>
        <v>No</v>
      </c>
      <c r="AC446" s="19" t="str">
        <f t="shared" si="40"/>
        <v>Yes</v>
      </c>
      <c r="AG446" s="19" t="s">
        <v>1655</v>
      </c>
      <c r="AH446" s="19">
        <v>24.795</v>
      </c>
      <c r="AI446" s="19" t="str">
        <f t="shared" si="41"/>
        <v>Normal Weight</v>
      </c>
      <c r="AP446" s="19" t="s">
        <v>1655</v>
      </c>
      <c r="AQ446" s="19">
        <v>6.85</v>
      </c>
      <c r="AR446" s="19" t="str">
        <f t="shared" si="42"/>
        <v>Diabetes</v>
      </c>
    </row>
    <row r="447" spans="1:44">
      <c r="A447" s="19" t="s">
        <v>1703</v>
      </c>
      <c r="B447" s="19">
        <v>27.265</v>
      </c>
      <c r="C447" s="19">
        <v>4.25</v>
      </c>
      <c r="D447" s="19" t="s">
        <v>8336</v>
      </c>
      <c r="E447" s="19" t="s">
        <v>8336</v>
      </c>
      <c r="F447" s="19" t="s">
        <v>8375</v>
      </c>
      <c r="G447" s="19">
        <v>1</v>
      </c>
      <c r="H447" s="19">
        <v>1</v>
      </c>
      <c r="I447" s="19" t="s">
        <v>8336</v>
      </c>
      <c r="J447" s="19" t="s">
        <v>8336</v>
      </c>
      <c r="K447" s="19" t="str">
        <f t="shared" si="37"/>
        <v>Over Weight</v>
      </c>
      <c r="L447" s="19" t="str">
        <f t="shared" si="38"/>
        <v>Normal</v>
      </c>
      <c r="P447" s="19">
        <v>2</v>
      </c>
      <c r="Q447" s="19">
        <v>2</v>
      </c>
      <c r="Y447" s="32" t="s">
        <v>1680</v>
      </c>
      <c r="Z447" s="19" t="s">
        <v>8336</v>
      </c>
      <c r="AA447" t="s">
        <v>8336</v>
      </c>
      <c r="AB447" s="19" t="str">
        <f t="shared" si="39"/>
        <v>No</v>
      </c>
      <c r="AC447" s="19" t="str">
        <f t="shared" si="40"/>
        <v>No</v>
      </c>
      <c r="AG447" s="19" t="s">
        <v>1658</v>
      </c>
      <c r="AH447" s="19">
        <v>24.13</v>
      </c>
      <c r="AI447" s="19" t="str">
        <f t="shared" si="41"/>
        <v>Normal Weight</v>
      </c>
      <c r="AP447" s="19" t="s">
        <v>1658</v>
      </c>
      <c r="AQ447" s="19">
        <v>7.05</v>
      </c>
      <c r="AR447" s="19" t="str">
        <f t="shared" si="42"/>
        <v>Diabetes</v>
      </c>
    </row>
    <row r="448" spans="1:44">
      <c r="A448" s="19" t="s">
        <v>1707</v>
      </c>
      <c r="B448" s="19">
        <v>26.7</v>
      </c>
      <c r="C448" s="19">
        <v>5.23</v>
      </c>
      <c r="D448" s="19" t="s">
        <v>8336</v>
      </c>
      <c r="E448" s="19" t="s">
        <v>8336</v>
      </c>
      <c r="F448" s="19" t="s">
        <v>8375</v>
      </c>
      <c r="G448" s="19">
        <v>1</v>
      </c>
      <c r="H448" s="19">
        <v>1</v>
      </c>
      <c r="I448" s="19" t="s">
        <v>8324</v>
      </c>
      <c r="J448" s="19" t="s">
        <v>8324</v>
      </c>
      <c r="K448" s="19" t="str">
        <f t="shared" si="37"/>
        <v>Over Weight</v>
      </c>
      <c r="L448" s="19" t="str">
        <f t="shared" si="38"/>
        <v>Normal</v>
      </c>
      <c r="P448" s="19" t="s">
        <v>8355</v>
      </c>
      <c r="Q448" s="19">
        <v>0</v>
      </c>
      <c r="Y448" s="32" t="s">
        <v>1684</v>
      </c>
      <c r="Z448" s="19" t="s">
        <v>8324</v>
      </c>
      <c r="AA448" t="s">
        <v>8324</v>
      </c>
      <c r="AB448" s="19" t="str">
        <f t="shared" si="39"/>
        <v>Yes</v>
      </c>
      <c r="AC448" s="19" t="str">
        <f t="shared" si="40"/>
        <v>Yes</v>
      </c>
      <c r="AG448" s="19" t="s">
        <v>1662</v>
      </c>
      <c r="AH448" s="19">
        <v>25.84</v>
      </c>
      <c r="AI448" s="19" t="str">
        <f t="shared" si="41"/>
        <v>Over Weight</v>
      </c>
      <c r="AP448" s="19" t="s">
        <v>1662</v>
      </c>
      <c r="AQ448" s="19">
        <v>11.64</v>
      </c>
      <c r="AR448" s="19" t="str">
        <f t="shared" si="42"/>
        <v>Diabetes</v>
      </c>
    </row>
    <row r="449" spans="1:44">
      <c r="A449" s="19" t="s">
        <v>1710</v>
      </c>
      <c r="B449" s="19">
        <v>29.925</v>
      </c>
      <c r="C449" s="19">
        <v>5.96</v>
      </c>
      <c r="D449" s="19" t="s">
        <v>8324</v>
      </c>
      <c r="E449" s="19" t="s">
        <v>8336</v>
      </c>
      <c r="F449" s="19" t="s">
        <v>8375</v>
      </c>
      <c r="G449" s="19">
        <v>1</v>
      </c>
      <c r="H449" s="19">
        <v>1</v>
      </c>
      <c r="I449" s="19" t="s">
        <v>8324</v>
      </c>
      <c r="J449" s="19" t="s">
        <v>8324</v>
      </c>
      <c r="K449" s="19" t="str">
        <f t="shared" si="37"/>
        <v>Obesity</v>
      </c>
      <c r="L449" s="19" t="str">
        <f t="shared" si="38"/>
        <v>Prediabetes</v>
      </c>
      <c r="P449" s="19">
        <v>1</v>
      </c>
      <c r="Q449" s="19">
        <v>1</v>
      </c>
      <c r="Y449" s="32" t="s">
        <v>1688</v>
      </c>
      <c r="Z449" s="19" t="s">
        <v>8324</v>
      </c>
      <c r="AA449" t="s">
        <v>8336</v>
      </c>
      <c r="AB449" s="19" t="str">
        <f t="shared" si="39"/>
        <v>Yes</v>
      </c>
      <c r="AC449" s="19" t="str">
        <f t="shared" si="40"/>
        <v>No</v>
      </c>
      <c r="AG449" s="19" t="s">
        <v>1666</v>
      </c>
      <c r="AH449" s="19">
        <v>28</v>
      </c>
      <c r="AI449" s="19" t="str">
        <f t="shared" si="41"/>
        <v>Over Weight</v>
      </c>
      <c r="AP449" s="19" t="s">
        <v>1666</v>
      </c>
      <c r="AQ449" s="19">
        <v>10.52</v>
      </c>
      <c r="AR449" s="19" t="str">
        <f t="shared" si="42"/>
        <v>Diabetes</v>
      </c>
    </row>
    <row r="450" spans="1:44">
      <c r="A450" s="19" t="s">
        <v>1714</v>
      </c>
      <c r="B450" s="19">
        <v>19.95</v>
      </c>
      <c r="C450" s="19">
        <v>4.29</v>
      </c>
      <c r="D450" s="19" t="s">
        <v>8324</v>
      </c>
      <c r="E450" s="19" t="s">
        <v>8336</v>
      </c>
      <c r="F450" s="19" t="s">
        <v>8336</v>
      </c>
      <c r="G450" s="19">
        <v>2</v>
      </c>
      <c r="H450" s="19">
        <v>2</v>
      </c>
      <c r="I450" s="19" t="s">
        <v>8324</v>
      </c>
      <c r="J450" s="19" t="s">
        <v>8324</v>
      </c>
      <c r="K450" s="19" t="str">
        <f t="shared" si="37"/>
        <v>Normal Weight</v>
      </c>
      <c r="L450" s="19" t="str">
        <f t="shared" si="38"/>
        <v>Normal</v>
      </c>
      <c r="P450" s="19">
        <v>1</v>
      </c>
      <c r="Q450" s="19">
        <v>1</v>
      </c>
      <c r="Y450" s="32" t="s">
        <v>1691</v>
      </c>
      <c r="Z450" s="19" t="s">
        <v>8336</v>
      </c>
      <c r="AA450" t="s">
        <v>8336</v>
      </c>
      <c r="AB450" s="19" t="str">
        <f t="shared" si="39"/>
        <v>No</v>
      </c>
      <c r="AC450" s="19" t="str">
        <f t="shared" si="40"/>
        <v>No</v>
      </c>
      <c r="AG450" s="19" t="s">
        <v>1670</v>
      </c>
      <c r="AH450" s="19">
        <v>34.1</v>
      </c>
      <c r="AI450" s="19" t="str">
        <f t="shared" si="41"/>
        <v>Obesity</v>
      </c>
      <c r="AP450" s="19" t="s">
        <v>1670</v>
      </c>
      <c r="AQ450" s="19">
        <v>4.01</v>
      </c>
      <c r="AR450" s="19" t="str">
        <f t="shared" si="42"/>
        <v>Normal</v>
      </c>
    </row>
    <row r="451" spans="1:44">
      <c r="A451" s="19" t="s">
        <v>1718</v>
      </c>
      <c r="B451" s="19">
        <v>24.225</v>
      </c>
      <c r="C451" s="19">
        <v>4.09</v>
      </c>
      <c r="D451" s="19" t="s">
        <v>8336</v>
      </c>
      <c r="E451" s="19" t="s">
        <v>8336</v>
      </c>
      <c r="F451" s="19" t="s">
        <v>8336</v>
      </c>
      <c r="G451" s="19" t="s">
        <v>8355</v>
      </c>
      <c r="H451" s="19">
        <v>0</v>
      </c>
      <c r="I451" s="19" t="s">
        <v>8336</v>
      </c>
      <c r="J451" s="19" t="s">
        <v>8336</v>
      </c>
      <c r="K451" s="19" t="str">
        <f t="shared" ref="K451:K514" si="43">IF(B451&lt;18.5,"Under Weight",IF(B451&lt;=24.9,"Normal Weight",IF(B451&lt;=29.9,"Over Weight","Obesity")))</f>
        <v>Normal Weight</v>
      </c>
      <c r="L451" s="19" t="str">
        <f t="shared" ref="L451:L514" si="44">IF(C451&lt;5.7,"Normal",IF(C451&lt;=6.4,"Prediabetes","Diabetes"))</f>
        <v>Normal</v>
      </c>
      <c r="P451" s="19">
        <v>2</v>
      </c>
      <c r="Q451" s="19">
        <v>2</v>
      </c>
      <c r="Y451" s="32" t="s">
        <v>1695</v>
      </c>
      <c r="Z451" s="19" t="s">
        <v>8324</v>
      </c>
      <c r="AA451" t="s">
        <v>8324</v>
      </c>
      <c r="AB451" s="19" t="str">
        <f t="shared" si="39"/>
        <v>Yes</v>
      </c>
      <c r="AC451" s="19" t="str">
        <f t="shared" si="40"/>
        <v>Yes</v>
      </c>
      <c r="AG451" s="19" t="s">
        <v>1673</v>
      </c>
      <c r="AH451" s="19">
        <v>26.125</v>
      </c>
      <c r="AI451" s="19" t="str">
        <f t="shared" si="41"/>
        <v>Over Weight</v>
      </c>
      <c r="AP451" s="19" t="s">
        <v>1673</v>
      </c>
      <c r="AQ451" s="19">
        <v>8.56</v>
      </c>
      <c r="AR451" s="19" t="str">
        <f t="shared" si="42"/>
        <v>Diabetes</v>
      </c>
    </row>
    <row r="452" spans="1:44">
      <c r="A452" s="19" t="s">
        <v>1721</v>
      </c>
      <c r="B452" s="19">
        <v>28.12</v>
      </c>
      <c r="C452" s="19">
        <v>4.88</v>
      </c>
      <c r="D452" s="19" t="s">
        <v>8336</v>
      </c>
      <c r="E452" s="19" t="s">
        <v>8336</v>
      </c>
      <c r="F452" s="19" t="s">
        <v>8336</v>
      </c>
      <c r="G452" s="19" t="s">
        <v>8355</v>
      </c>
      <c r="H452" s="19">
        <v>0</v>
      </c>
      <c r="I452" s="19" t="s">
        <v>8324</v>
      </c>
      <c r="J452" s="19" t="s">
        <v>8324</v>
      </c>
      <c r="K452" s="19" t="str">
        <f t="shared" si="43"/>
        <v>Over Weight</v>
      </c>
      <c r="L452" s="19" t="str">
        <f t="shared" si="44"/>
        <v>Normal</v>
      </c>
      <c r="P452" s="19" t="s">
        <v>8355</v>
      </c>
      <c r="Q452" s="19">
        <v>0</v>
      </c>
      <c r="Y452" s="32" t="s">
        <v>1699</v>
      </c>
      <c r="Z452" s="19" t="s">
        <v>8324</v>
      </c>
      <c r="AA452" t="s">
        <v>8336</v>
      </c>
      <c r="AB452" s="19" t="str">
        <f t="shared" si="39"/>
        <v>Yes</v>
      </c>
      <c r="AC452" s="19" t="str">
        <f t="shared" si="40"/>
        <v>No</v>
      </c>
      <c r="AG452" s="19" t="s">
        <v>1676</v>
      </c>
      <c r="AH452" s="19">
        <v>25.6</v>
      </c>
      <c r="AI452" s="19" t="str">
        <f t="shared" si="41"/>
        <v>Over Weight</v>
      </c>
      <c r="AP452" s="19" t="s">
        <v>1676</v>
      </c>
      <c r="AQ452" s="19">
        <v>10.5</v>
      </c>
      <c r="AR452" s="19" t="str">
        <f t="shared" si="42"/>
        <v>Diabetes</v>
      </c>
    </row>
    <row r="453" spans="1:44">
      <c r="A453" s="19" t="s">
        <v>1725</v>
      </c>
      <c r="B453" s="19">
        <v>23.21</v>
      </c>
      <c r="C453" s="19">
        <v>6.76</v>
      </c>
      <c r="D453" s="19" t="s">
        <v>8336</v>
      </c>
      <c r="E453" s="19" t="s">
        <v>8336</v>
      </c>
      <c r="F453" s="19" t="s">
        <v>8336</v>
      </c>
      <c r="G453" s="19" t="s">
        <v>8355</v>
      </c>
      <c r="H453" s="19">
        <v>0</v>
      </c>
      <c r="I453" s="19" t="s">
        <v>8324</v>
      </c>
      <c r="J453" s="19" t="s">
        <v>8324</v>
      </c>
      <c r="K453" s="19" t="str">
        <f t="shared" si="43"/>
        <v>Normal Weight</v>
      </c>
      <c r="L453" s="19" t="str">
        <f t="shared" si="44"/>
        <v>Diabetes</v>
      </c>
      <c r="P453" s="19">
        <v>1</v>
      </c>
      <c r="Q453" s="19">
        <v>1</v>
      </c>
      <c r="Y453" s="32" t="s">
        <v>1703</v>
      </c>
      <c r="Z453" s="19" t="s">
        <v>8336</v>
      </c>
      <c r="AA453" t="s">
        <v>8336</v>
      </c>
      <c r="AB453" s="19" t="str">
        <f t="shared" si="39"/>
        <v>No</v>
      </c>
      <c r="AC453" s="19" t="str">
        <f t="shared" si="40"/>
        <v>No</v>
      </c>
      <c r="AG453" s="19" t="s">
        <v>1680</v>
      </c>
      <c r="AH453" s="19">
        <v>24.32</v>
      </c>
      <c r="AI453" s="19" t="str">
        <f t="shared" si="41"/>
        <v>Normal Weight</v>
      </c>
      <c r="AP453" s="19" t="s">
        <v>1680</v>
      </c>
      <c r="AQ453" s="19">
        <v>6.39</v>
      </c>
      <c r="AR453" s="19" t="str">
        <f t="shared" si="42"/>
        <v>Prediabetes</v>
      </c>
    </row>
    <row r="454" spans="1:44">
      <c r="A454" s="19" t="s">
        <v>1729</v>
      </c>
      <c r="B454" s="19">
        <v>23.98</v>
      </c>
      <c r="C454" s="19">
        <v>10.67</v>
      </c>
      <c r="D454" s="19" t="s">
        <v>8336</v>
      </c>
      <c r="E454" s="19" t="s">
        <v>8336</v>
      </c>
      <c r="F454" s="19" t="s">
        <v>8336</v>
      </c>
      <c r="G454" s="19" t="s">
        <v>8355</v>
      </c>
      <c r="H454" s="19">
        <v>0</v>
      </c>
      <c r="I454" s="19" t="s">
        <v>8336</v>
      </c>
      <c r="J454" s="19" t="s">
        <v>8336</v>
      </c>
      <c r="K454" s="19" t="str">
        <f t="shared" si="43"/>
        <v>Normal Weight</v>
      </c>
      <c r="L454" s="19" t="str">
        <f t="shared" si="44"/>
        <v>Diabetes</v>
      </c>
      <c r="P454" s="19">
        <v>1</v>
      </c>
      <c r="Q454" s="19">
        <v>1</v>
      </c>
      <c r="Y454" s="32" t="s">
        <v>1707</v>
      </c>
      <c r="Z454" s="19" t="s">
        <v>8336</v>
      </c>
      <c r="AA454" t="s">
        <v>8324</v>
      </c>
      <c r="AB454" s="19" t="str">
        <f t="shared" si="39"/>
        <v>No</v>
      </c>
      <c r="AC454" s="19" t="str">
        <f t="shared" si="40"/>
        <v>Yes</v>
      </c>
      <c r="AG454" s="19" t="s">
        <v>1684</v>
      </c>
      <c r="AH454" s="19">
        <v>22.88</v>
      </c>
      <c r="AI454" s="19" t="str">
        <f t="shared" si="41"/>
        <v>Normal Weight</v>
      </c>
      <c r="AP454" s="19" t="s">
        <v>1684</v>
      </c>
      <c r="AQ454" s="19">
        <v>5.71</v>
      </c>
      <c r="AR454" s="19" t="str">
        <f t="shared" si="42"/>
        <v>Prediabetes</v>
      </c>
    </row>
    <row r="455" spans="1:44">
      <c r="A455" s="19" t="s">
        <v>1733</v>
      </c>
      <c r="B455" s="19">
        <v>30</v>
      </c>
      <c r="C455" s="19">
        <v>6.21</v>
      </c>
      <c r="D455" s="19" t="s">
        <v>8336</v>
      </c>
      <c r="E455" s="19" t="s">
        <v>8336</v>
      </c>
      <c r="F455" s="19" t="s">
        <v>8336</v>
      </c>
      <c r="G455" s="19" t="s">
        <v>8355</v>
      </c>
      <c r="H455" s="19">
        <v>0</v>
      </c>
      <c r="I455" s="19" t="s">
        <v>8324</v>
      </c>
      <c r="J455" s="19" t="s">
        <v>8324</v>
      </c>
      <c r="K455" s="19" t="str">
        <f t="shared" si="43"/>
        <v>Obesity</v>
      </c>
      <c r="L455" s="19" t="str">
        <f t="shared" si="44"/>
        <v>Prediabetes</v>
      </c>
      <c r="P455" s="19">
        <v>1</v>
      </c>
      <c r="Q455" s="19">
        <v>1</v>
      </c>
      <c r="Y455" s="32" t="s">
        <v>1710</v>
      </c>
      <c r="Z455" s="19" t="s">
        <v>8324</v>
      </c>
      <c r="AA455" t="s">
        <v>8324</v>
      </c>
      <c r="AB455" s="19" t="str">
        <f t="shared" si="39"/>
        <v>Yes</v>
      </c>
      <c r="AC455" s="19" t="str">
        <f t="shared" si="40"/>
        <v>Yes</v>
      </c>
      <c r="AG455" s="19" t="s">
        <v>1688</v>
      </c>
      <c r="AH455" s="19">
        <v>24.985</v>
      </c>
      <c r="AI455" s="19" t="str">
        <f t="shared" si="41"/>
        <v>Over Weight</v>
      </c>
      <c r="AP455" s="19" t="s">
        <v>1688</v>
      </c>
      <c r="AQ455" s="19">
        <v>4.43</v>
      </c>
      <c r="AR455" s="19" t="str">
        <f t="shared" si="42"/>
        <v>Normal</v>
      </c>
    </row>
    <row r="456" spans="1:44">
      <c r="A456" s="19" t="s">
        <v>1737</v>
      </c>
      <c r="B456" s="19">
        <v>17.35</v>
      </c>
      <c r="C456" s="19">
        <v>5.03</v>
      </c>
      <c r="D456" s="19" t="s">
        <v>8324</v>
      </c>
      <c r="E456" s="19" t="s">
        <v>8336</v>
      </c>
      <c r="F456" s="19" t="s">
        <v>8336</v>
      </c>
      <c r="G456" s="19" t="s">
        <v>8355</v>
      </c>
      <c r="H456" s="19">
        <v>0</v>
      </c>
      <c r="I456" s="19" t="s">
        <v>8324</v>
      </c>
      <c r="J456" s="19" t="s">
        <v>8324</v>
      </c>
      <c r="K456" s="19" t="str">
        <f t="shared" si="43"/>
        <v>Under Weight</v>
      </c>
      <c r="L456" s="19" t="str">
        <f t="shared" si="44"/>
        <v>Normal</v>
      </c>
      <c r="P456" s="19">
        <v>1</v>
      </c>
      <c r="Q456" s="19">
        <v>1</v>
      </c>
      <c r="Y456" s="32" t="s">
        <v>1714</v>
      </c>
      <c r="Z456" s="19" t="s">
        <v>8324</v>
      </c>
      <c r="AA456" t="s">
        <v>8324</v>
      </c>
      <c r="AB456" s="19" t="str">
        <f t="shared" si="39"/>
        <v>Yes</v>
      </c>
      <c r="AC456" s="19" t="str">
        <f t="shared" si="40"/>
        <v>Yes</v>
      </c>
      <c r="AG456" s="19" t="s">
        <v>1691</v>
      </c>
      <c r="AH456" s="19">
        <v>33.1</v>
      </c>
      <c r="AI456" s="19" t="str">
        <f t="shared" si="41"/>
        <v>Obesity</v>
      </c>
      <c r="AP456" s="19" t="s">
        <v>1691</v>
      </c>
      <c r="AQ456" s="19">
        <v>5.52</v>
      </c>
      <c r="AR456" s="19" t="str">
        <f t="shared" si="42"/>
        <v>Normal</v>
      </c>
    </row>
    <row r="457" spans="1:44">
      <c r="A457" s="19" t="s">
        <v>1740</v>
      </c>
      <c r="B457" s="19">
        <v>22.705</v>
      </c>
      <c r="C457" s="19">
        <v>5.27</v>
      </c>
      <c r="D457" s="19" t="s">
        <v>8336</v>
      </c>
      <c r="E457" s="19" t="s">
        <v>8336</v>
      </c>
      <c r="F457" s="19" t="s">
        <v>8336</v>
      </c>
      <c r="G457" s="19" t="s">
        <v>8355</v>
      </c>
      <c r="H457" s="19">
        <v>0</v>
      </c>
      <c r="I457" s="19" t="s">
        <v>8336</v>
      </c>
      <c r="J457" s="19" t="s">
        <v>8336</v>
      </c>
      <c r="K457" s="19" t="str">
        <f t="shared" si="43"/>
        <v>Normal Weight</v>
      </c>
      <c r="L457" s="19" t="str">
        <f t="shared" si="44"/>
        <v>Normal</v>
      </c>
      <c r="P457" s="19">
        <v>2</v>
      </c>
      <c r="Q457" s="19">
        <v>2</v>
      </c>
      <c r="Y457" s="32" t="s">
        <v>1718</v>
      </c>
      <c r="Z457" s="19" t="s">
        <v>8336</v>
      </c>
      <c r="AA457" t="s">
        <v>8336</v>
      </c>
      <c r="AB457" s="19" t="str">
        <f t="shared" ref="AB457:AB520" si="45">PROPER(Z457)</f>
        <v>No</v>
      </c>
      <c r="AC457" s="19" t="str">
        <f t="shared" ref="AC457:AC520" si="46">PROPER(AA457)</f>
        <v>No</v>
      </c>
      <c r="AG457" s="19" t="s">
        <v>1695</v>
      </c>
      <c r="AH457" s="19">
        <v>27.83</v>
      </c>
      <c r="AI457" s="19" t="str">
        <f t="shared" si="41"/>
        <v>Over Weight</v>
      </c>
      <c r="AP457" s="19" t="s">
        <v>1695</v>
      </c>
      <c r="AQ457" s="19">
        <v>9.2</v>
      </c>
      <c r="AR457" s="19" t="str">
        <f t="shared" si="42"/>
        <v>Diabetes</v>
      </c>
    </row>
    <row r="458" spans="1:44">
      <c r="A458" s="19" t="s">
        <v>1743</v>
      </c>
      <c r="B458" s="19">
        <v>25.41</v>
      </c>
      <c r="C458" s="19">
        <v>10.53</v>
      </c>
      <c r="D458" s="19" t="s">
        <v>8324</v>
      </c>
      <c r="E458" s="19" t="s">
        <v>8336</v>
      </c>
      <c r="F458" s="19" t="s">
        <v>8336</v>
      </c>
      <c r="G458" s="19">
        <v>1</v>
      </c>
      <c r="H458" s="19">
        <v>1</v>
      </c>
      <c r="I458" s="19" t="s">
        <v>8324</v>
      </c>
      <c r="J458" s="19" t="s">
        <v>8324</v>
      </c>
      <c r="K458" s="19" t="str">
        <f t="shared" si="43"/>
        <v>Over Weight</v>
      </c>
      <c r="L458" s="19" t="str">
        <f t="shared" si="44"/>
        <v>Diabetes</v>
      </c>
      <c r="P458" s="19">
        <v>1</v>
      </c>
      <c r="Q458" s="19">
        <v>1</v>
      </c>
      <c r="Y458" s="32" t="s">
        <v>1721</v>
      </c>
      <c r="Z458" s="19" t="s">
        <v>8336</v>
      </c>
      <c r="AA458" t="s">
        <v>8324</v>
      </c>
      <c r="AB458" s="19" t="str">
        <f t="shared" si="45"/>
        <v>No</v>
      </c>
      <c r="AC458" s="19" t="str">
        <f t="shared" si="46"/>
        <v>Yes</v>
      </c>
      <c r="AG458" s="19" t="s">
        <v>1699</v>
      </c>
      <c r="AH458" s="19">
        <v>30.875</v>
      </c>
      <c r="AI458" s="19" t="str">
        <f t="shared" si="41"/>
        <v>Obesity</v>
      </c>
      <c r="AP458" s="19" t="s">
        <v>1699</v>
      </c>
      <c r="AQ458" s="19">
        <v>10.97</v>
      </c>
      <c r="AR458" s="19" t="str">
        <f t="shared" si="42"/>
        <v>Diabetes</v>
      </c>
    </row>
    <row r="459" spans="1:44">
      <c r="A459" s="19" t="s">
        <v>1747</v>
      </c>
      <c r="B459" s="19">
        <v>18.23</v>
      </c>
      <c r="C459" s="19">
        <v>5.78</v>
      </c>
      <c r="D459" s="19" t="s">
        <v>8336</v>
      </c>
      <c r="E459" s="19" t="s">
        <v>8336</v>
      </c>
      <c r="F459" s="19" t="s">
        <v>8375</v>
      </c>
      <c r="G459" s="19">
        <v>1</v>
      </c>
      <c r="H459" s="19">
        <v>1</v>
      </c>
      <c r="I459" s="19" t="s">
        <v>8324</v>
      </c>
      <c r="J459" s="19" t="s">
        <v>8324</v>
      </c>
      <c r="K459" s="19" t="str">
        <f t="shared" si="43"/>
        <v>Under Weight</v>
      </c>
      <c r="L459" s="19" t="str">
        <f t="shared" si="44"/>
        <v>Prediabetes</v>
      </c>
      <c r="P459" s="19">
        <v>1</v>
      </c>
      <c r="Q459" s="19">
        <v>1</v>
      </c>
      <c r="Y459" s="32" t="s">
        <v>1725</v>
      </c>
      <c r="Z459" s="19" t="s">
        <v>8336</v>
      </c>
      <c r="AA459" t="s">
        <v>8324</v>
      </c>
      <c r="AB459" s="19" t="str">
        <f t="shared" si="45"/>
        <v>No</v>
      </c>
      <c r="AC459" s="19" t="str">
        <f t="shared" si="46"/>
        <v>Yes</v>
      </c>
      <c r="AG459" s="19" t="s">
        <v>1703</v>
      </c>
      <c r="AH459" s="19">
        <v>27.265</v>
      </c>
      <c r="AI459" s="19" t="str">
        <f t="shared" si="41"/>
        <v>Over Weight</v>
      </c>
      <c r="AP459" s="19" t="s">
        <v>1703</v>
      </c>
      <c r="AQ459" s="19">
        <v>4.25</v>
      </c>
      <c r="AR459" s="19" t="str">
        <f t="shared" si="42"/>
        <v>Normal</v>
      </c>
    </row>
    <row r="460" spans="1:44">
      <c r="A460" s="19" t="s">
        <v>1750</v>
      </c>
      <c r="B460" s="19">
        <v>24.7</v>
      </c>
      <c r="C460" s="19">
        <v>4.36</v>
      </c>
      <c r="D460" s="19" t="s">
        <v>8336</v>
      </c>
      <c r="E460" s="19" t="s">
        <v>8336</v>
      </c>
      <c r="F460" s="19" t="s">
        <v>8375</v>
      </c>
      <c r="G460" s="19">
        <v>1</v>
      </c>
      <c r="H460" s="19">
        <v>1</v>
      </c>
      <c r="I460" s="19" t="s">
        <v>8324</v>
      </c>
      <c r="J460" s="19" t="s">
        <v>8324</v>
      </c>
      <c r="K460" s="19" t="str">
        <f t="shared" si="43"/>
        <v>Normal Weight</v>
      </c>
      <c r="L460" s="19" t="str">
        <f t="shared" si="44"/>
        <v>Normal</v>
      </c>
      <c r="P460" s="19">
        <v>1</v>
      </c>
      <c r="Q460" s="19">
        <v>1</v>
      </c>
      <c r="Y460" s="32" t="s">
        <v>1729</v>
      </c>
      <c r="Z460" s="19" t="s">
        <v>8336</v>
      </c>
      <c r="AA460" t="s">
        <v>8336</v>
      </c>
      <c r="AB460" s="19" t="str">
        <f t="shared" si="45"/>
        <v>No</v>
      </c>
      <c r="AC460" s="19" t="str">
        <f t="shared" si="46"/>
        <v>No</v>
      </c>
      <c r="AG460" s="19" t="s">
        <v>1707</v>
      </c>
      <c r="AH460" s="19">
        <v>26.7</v>
      </c>
      <c r="AI460" s="19" t="str">
        <f t="shared" si="41"/>
        <v>Over Weight</v>
      </c>
      <c r="AP460" s="19" t="s">
        <v>1707</v>
      </c>
      <c r="AQ460" s="19">
        <v>5.23</v>
      </c>
      <c r="AR460" s="19" t="str">
        <f t="shared" si="42"/>
        <v>Normal</v>
      </c>
    </row>
    <row r="461" spans="1:44">
      <c r="A461" s="19" t="s">
        <v>1753</v>
      </c>
      <c r="B461" s="19">
        <v>37.4</v>
      </c>
      <c r="C461" s="19">
        <v>9.72</v>
      </c>
      <c r="D461" s="19" t="s">
        <v>8324</v>
      </c>
      <c r="E461" s="19" t="s">
        <v>8336</v>
      </c>
      <c r="F461" s="19" t="s">
        <v>8375</v>
      </c>
      <c r="G461" s="19">
        <v>1</v>
      </c>
      <c r="H461" s="19">
        <v>1</v>
      </c>
      <c r="I461" s="19" t="s">
        <v>8336</v>
      </c>
      <c r="J461" s="19" t="s">
        <v>8336</v>
      </c>
      <c r="K461" s="19" t="str">
        <f t="shared" si="43"/>
        <v>Obesity</v>
      </c>
      <c r="L461" s="19" t="str">
        <f t="shared" si="44"/>
        <v>Diabetes</v>
      </c>
      <c r="P461" s="19">
        <v>2</v>
      </c>
      <c r="Q461" s="19">
        <v>2</v>
      </c>
      <c r="Y461" s="32" t="s">
        <v>1733</v>
      </c>
      <c r="Z461" s="19" t="s">
        <v>8336</v>
      </c>
      <c r="AA461" t="s">
        <v>8324</v>
      </c>
      <c r="AB461" s="19" t="str">
        <f t="shared" si="45"/>
        <v>No</v>
      </c>
      <c r="AC461" s="19" t="str">
        <f t="shared" si="46"/>
        <v>Yes</v>
      </c>
      <c r="AG461" s="19" t="s">
        <v>1710</v>
      </c>
      <c r="AH461" s="19">
        <v>29.925</v>
      </c>
      <c r="AI461" s="19" t="str">
        <f t="shared" si="41"/>
        <v>Obesity</v>
      </c>
      <c r="AP461" s="19" t="s">
        <v>1710</v>
      </c>
      <c r="AQ461" s="19">
        <v>5.96</v>
      </c>
      <c r="AR461" s="19" t="str">
        <f t="shared" si="42"/>
        <v>Prediabetes</v>
      </c>
    </row>
    <row r="462" spans="1:44">
      <c r="A462" s="19" t="s">
        <v>1757</v>
      </c>
      <c r="B462" s="19">
        <v>26.885</v>
      </c>
      <c r="C462" s="19">
        <v>5.18</v>
      </c>
      <c r="D462" s="19" t="s">
        <v>8336</v>
      </c>
      <c r="E462" s="19" t="s">
        <v>8336</v>
      </c>
      <c r="F462" s="19" t="s">
        <v>8375</v>
      </c>
      <c r="G462" s="19">
        <v>1</v>
      </c>
      <c r="H462" s="19">
        <v>1</v>
      </c>
      <c r="I462" s="19" t="s">
        <v>8324</v>
      </c>
      <c r="J462" s="19" t="s">
        <v>8324</v>
      </c>
      <c r="K462" s="19" t="str">
        <f t="shared" si="43"/>
        <v>Over Weight</v>
      </c>
      <c r="L462" s="19" t="str">
        <f t="shared" si="44"/>
        <v>Normal</v>
      </c>
      <c r="P462" s="19" t="s">
        <v>8355</v>
      </c>
      <c r="Q462" s="19">
        <v>0</v>
      </c>
      <c r="Y462" s="32" t="s">
        <v>1737</v>
      </c>
      <c r="Z462" s="19" t="s">
        <v>8324</v>
      </c>
      <c r="AA462" t="s">
        <v>8324</v>
      </c>
      <c r="AB462" s="19" t="str">
        <f t="shared" si="45"/>
        <v>Yes</v>
      </c>
      <c r="AC462" s="19" t="str">
        <f t="shared" si="46"/>
        <v>Yes</v>
      </c>
      <c r="AG462" s="19" t="s">
        <v>1714</v>
      </c>
      <c r="AH462" s="19">
        <v>19.95</v>
      </c>
      <c r="AI462" s="19" t="str">
        <f t="shared" si="41"/>
        <v>Normal Weight</v>
      </c>
      <c r="AP462" s="19" t="s">
        <v>1714</v>
      </c>
      <c r="AQ462" s="19">
        <v>4.29</v>
      </c>
      <c r="AR462" s="19" t="str">
        <f t="shared" si="42"/>
        <v>Normal</v>
      </c>
    </row>
    <row r="463" spans="1:44">
      <c r="A463" s="19" t="s">
        <v>1760</v>
      </c>
      <c r="B463" s="19">
        <v>25.27</v>
      </c>
      <c r="C463" s="19">
        <v>5.29</v>
      </c>
      <c r="D463" s="19" t="s">
        <v>8336</v>
      </c>
      <c r="E463" s="19" t="s">
        <v>8336</v>
      </c>
      <c r="F463" s="19" t="s">
        <v>8375</v>
      </c>
      <c r="G463" s="19">
        <v>1</v>
      </c>
      <c r="H463" s="19">
        <v>1</v>
      </c>
      <c r="I463" s="19" t="s">
        <v>8324</v>
      </c>
      <c r="J463" s="19" t="s">
        <v>8324</v>
      </c>
      <c r="K463" s="19" t="str">
        <f t="shared" si="43"/>
        <v>Over Weight</v>
      </c>
      <c r="L463" s="19" t="str">
        <f t="shared" si="44"/>
        <v>Normal</v>
      </c>
      <c r="P463" s="19" t="s">
        <v>8355</v>
      </c>
      <c r="Q463" s="19">
        <v>0</v>
      </c>
      <c r="Y463" s="32" t="s">
        <v>1740</v>
      </c>
      <c r="Z463" s="19" t="s">
        <v>8336</v>
      </c>
      <c r="AA463" t="s">
        <v>8336</v>
      </c>
      <c r="AB463" s="19" t="str">
        <f t="shared" si="45"/>
        <v>No</v>
      </c>
      <c r="AC463" s="19" t="str">
        <f t="shared" si="46"/>
        <v>No</v>
      </c>
      <c r="AG463" s="19" t="s">
        <v>1718</v>
      </c>
      <c r="AH463" s="19">
        <v>24.225</v>
      </c>
      <c r="AI463" s="19" t="str">
        <f t="shared" ref="AI463:AI526" si="47">IF(AH463&lt;18.5,"Under Weight",IF(AH463&lt;=24.9,"Normal Weight",IF(AH463&lt;=29.9,"Over Weight","Obesity")))</f>
        <v>Normal Weight</v>
      </c>
      <c r="AP463" s="19" t="s">
        <v>1718</v>
      </c>
      <c r="AQ463" s="19">
        <v>4.09</v>
      </c>
      <c r="AR463" s="19" t="str">
        <f t="shared" ref="AR463:AR526" si="48">IF(AQ463&lt;5.7,"Normal",IF(AQ463&lt;=6.5,"Prediabetes","Diabetes"))</f>
        <v>Normal</v>
      </c>
    </row>
    <row r="464" spans="1:44">
      <c r="A464" s="19" t="s">
        <v>1764</v>
      </c>
      <c r="B464" s="19">
        <v>23.655</v>
      </c>
      <c r="C464" s="19">
        <v>4.86</v>
      </c>
      <c r="D464" s="19" t="s">
        <v>8324</v>
      </c>
      <c r="E464" s="19" t="s">
        <v>8336</v>
      </c>
      <c r="F464" s="19" t="s">
        <v>8336</v>
      </c>
      <c r="G464" s="19" t="s">
        <v>8355</v>
      </c>
      <c r="H464" s="19">
        <v>0</v>
      </c>
      <c r="I464" s="19" t="s">
        <v>8324</v>
      </c>
      <c r="J464" s="19" t="s">
        <v>8324</v>
      </c>
      <c r="K464" s="19" t="str">
        <f t="shared" si="43"/>
        <v>Normal Weight</v>
      </c>
      <c r="L464" s="19" t="str">
        <f t="shared" si="44"/>
        <v>Normal</v>
      </c>
      <c r="P464" s="19" t="s">
        <v>8355</v>
      </c>
      <c r="Q464" s="19">
        <v>0</v>
      </c>
      <c r="Y464" s="32" t="s">
        <v>1743</v>
      </c>
      <c r="Z464" s="19" t="s">
        <v>8324</v>
      </c>
      <c r="AA464" t="s">
        <v>8324</v>
      </c>
      <c r="AB464" s="19" t="str">
        <f t="shared" si="45"/>
        <v>Yes</v>
      </c>
      <c r="AC464" s="19" t="str">
        <f t="shared" si="46"/>
        <v>Yes</v>
      </c>
      <c r="AG464" s="19" t="s">
        <v>1721</v>
      </c>
      <c r="AH464" s="19">
        <v>28.12</v>
      </c>
      <c r="AI464" s="19" t="str">
        <f t="shared" si="47"/>
        <v>Over Weight</v>
      </c>
      <c r="AP464" s="19" t="s">
        <v>1721</v>
      </c>
      <c r="AQ464" s="19">
        <v>4.88</v>
      </c>
      <c r="AR464" s="19" t="str">
        <f t="shared" si="48"/>
        <v>Normal</v>
      </c>
    </row>
    <row r="465" spans="1:44">
      <c r="A465" s="19" t="s">
        <v>1768</v>
      </c>
      <c r="B465" s="19">
        <v>55.05</v>
      </c>
      <c r="C465" s="19">
        <v>7.66</v>
      </c>
      <c r="D465" s="19" t="s">
        <v>8336</v>
      </c>
      <c r="E465" s="19" t="s">
        <v>8336</v>
      </c>
      <c r="F465" s="19" t="s">
        <v>8336</v>
      </c>
      <c r="G465" s="19" t="s">
        <v>8355</v>
      </c>
      <c r="H465" s="19">
        <v>0</v>
      </c>
      <c r="I465" s="19" t="s">
        <v>8336</v>
      </c>
      <c r="J465" s="19" t="s">
        <v>8336</v>
      </c>
      <c r="K465" s="19" t="str">
        <f t="shared" si="43"/>
        <v>Obesity</v>
      </c>
      <c r="L465" s="19" t="str">
        <f t="shared" si="44"/>
        <v>Diabetes</v>
      </c>
      <c r="P465" s="19" t="s">
        <v>8355</v>
      </c>
      <c r="Q465" s="19">
        <v>0</v>
      </c>
      <c r="Y465" s="32" t="s">
        <v>1747</v>
      </c>
      <c r="Z465" s="19" t="s">
        <v>8336</v>
      </c>
      <c r="AA465" t="s">
        <v>8324</v>
      </c>
      <c r="AB465" s="19" t="str">
        <f t="shared" si="45"/>
        <v>No</v>
      </c>
      <c r="AC465" s="19" t="str">
        <f t="shared" si="46"/>
        <v>Yes</v>
      </c>
      <c r="AG465" s="19" t="s">
        <v>1725</v>
      </c>
      <c r="AH465" s="19">
        <v>23.21</v>
      </c>
      <c r="AI465" s="19" t="str">
        <f t="shared" si="47"/>
        <v>Normal Weight</v>
      </c>
      <c r="AP465" s="19" t="s">
        <v>1725</v>
      </c>
      <c r="AQ465" s="19">
        <v>6.76</v>
      </c>
      <c r="AR465" s="19" t="str">
        <f t="shared" si="48"/>
        <v>Diabetes</v>
      </c>
    </row>
    <row r="466" spans="1:44">
      <c r="A466" s="19" t="s">
        <v>1771</v>
      </c>
      <c r="B466" s="19">
        <v>24.89</v>
      </c>
      <c r="C466" s="19">
        <v>6.1</v>
      </c>
      <c r="D466" s="19" t="s">
        <v>8324</v>
      </c>
      <c r="E466" s="19" t="s">
        <v>8336</v>
      </c>
      <c r="F466" s="19" t="s">
        <v>8375</v>
      </c>
      <c r="G466" s="19">
        <v>1</v>
      </c>
      <c r="H466" s="19">
        <v>1</v>
      </c>
      <c r="I466" s="19" t="s">
        <v>8324</v>
      </c>
      <c r="J466" s="19" t="s">
        <v>8324</v>
      </c>
      <c r="K466" s="19" t="str">
        <f t="shared" si="43"/>
        <v>Normal Weight</v>
      </c>
      <c r="L466" s="19" t="str">
        <f t="shared" si="44"/>
        <v>Prediabetes</v>
      </c>
      <c r="P466" s="19" t="s">
        <v>8355</v>
      </c>
      <c r="Q466" s="19">
        <v>0</v>
      </c>
      <c r="Y466" s="32" t="s">
        <v>1750</v>
      </c>
      <c r="Z466" s="19" t="s">
        <v>8336</v>
      </c>
      <c r="AA466" t="s">
        <v>8324</v>
      </c>
      <c r="AB466" s="19" t="str">
        <f t="shared" si="45"/>
        <v>No</v>
      </c>
      <c r="AC466" s="19" t="str">
        <f t="shared" si="46"/>
        <v>Yes</v>
      </c>
      <c r="AG466" s="19" t="s">
        <v>1729</v>
      </c>
      <c r="AH466" s="19">
        <v>23.98</v>
      </c>
      <c r="AI466" s="19" t="str">
        <f t="shared" si="47"/>
        <v>Normal Weight</v>
      </c>
      <c r="AP466" s="19" t="s">
        <v>1729</v>
      </c>
      <c r="AQ466" s="19">
        <v>10.67</v>
      </c>
      <c r="AR466" s="19" t="str">
        <f t="shared" si="48"/>
        <v>Diabetes</v>
      </c>
    </row>
    <row r="467" spans="1:44">
      <c r="A467" s="19" t="s">
        <v>1774</v>
      </c>
      <c r="B467" s="19">
        <v>18.715</v>
      </c>
      <c r="C467" s="19">
        <v>4.44</v>
      </c>
      <c r="D467" s="19" t="s">
        <v>8336</v>
      </c>
      <c r="E467" s="19" t="s">
        <v>8336</v>
      </c>
      <c r="F467" s="19" t="s">
        <v>8336</v>
      </c>
      <c r="G467" s="19" t="s">
        <v>8355</v>
      </c>
      <c r="H467" s="19">
        <v>0</v>
      </c>
      <c r="I467" s="19" t="s">
        <v>8336</v>
      </c>
      <c r="J467" s="19" t="s">
        <v>8336</v>
      </c>
      <c r="K467" s="19" t="str">
        <f t="shared" si="43"/>
        <v>Normal Weight</v>
      </c>
      <c r="L467" s="19" t="str">
        <f t="shared" si="44"/>
        <v>Normal</v>
      </c>
      <c r="P467" s="19" t="s">
        <v>8355</v>
      </c>
      <c r="Q467" s="19">
        <v>0</v>
      </c>
      <c r="Y467" s="32" t="s">
        <v>1753</v>
      </c>
      <c r="Z467" s="19" t="s">
        <v>8324</v>
      </c>
      <c r="AA467" t="s">
        <v>8336</v>
      </c>
      <c r="AB467" s="19" t="str">
        <f t="shared" si="45"/>
        <v>Yes</v>
      </c>
      <c r="AC467" s="19" t="str">
        <f t="shared" si="46"/>
        <v>No</v>
      </c>
      <c r="AG467" s="19" t="s">
        <v>1733</v>
      </c>
      <c r="AH467" s="19">
        <v>30</v>
      </c>
      <c r="AI467" s="19" t="str">
        <f t="shared" si="47"/>
        <v>Obesity</v>
      </c>
      <c r="AP467" s="19" t="s">
        <v>1733</v>
      </c>
      <c r="AQ467" s="19">
        <v>6.21</v>
      </c>
      <c r="AR467" s="19" t="str">
        <f t="shared" si="48"/>
        <v>Prediabetes</v>
      </c>
    </row>
    <row r="468" spans="1:44">
      <c r="A468" s="19" t="s">
        <v>1776</v>
      </c>
      <c r="B468" s="19">
        <v>28.12</v>
      </c>
      <c r="C468" s="19">
        <v>6.15</v>
      </c>
      <c r="D468" s="19" t="s">
        <v>8336</v>
      </c>
      <c r="E468" s="19" t="s">
        <v>8336</v>
      </c>
      <c r="F468" s="19" t="s">
        <v>8336</v>
      </c>
      <c r="G468" s="19" t="s">
        <v>8355</v>
      </c>
      <c r="H468" s="19">
        <v>0</v>
      </c>
      <c r="I468" s="19" t="s">
        <v>8324</v>
      </c>
      <c r="J468" s="19" t="s">
        <v>8324</v>
      </c>
      <c r="K468" s="19" t="str">
        <f t="shared" si="43"/>
        <v>Over Weight</v>
      </c>
      <c r="L468" s="19" t="str">
        <f t="shared" si="44"/>
        <v>Prediabetes</v>
      </c>
      <c r="P468" s="19" t="s">
        <v>8355</v>
      </c>
      <c r="Q468" s="19">
        <v>0</v>
      </c>
      <c r="Y468" s="32" t="s">
        <v>1757</v>
      </c>
      <c r="Z468" s="19" t="s">
        <v>8336</v>
      </c>
      <c r="AA468" t="s">
        <v>8324</v>
      </c>
      <c r="AB468" s="19" t="str">
        <f t="shared" si="45"/>
        <v>No</v>
      </c>
      <c r="AC468" s="19" t="str">
        <f t="shared" si="46"/>
        <v>Yes</v>
      </c>
      <c r="AG468" s="19" t="s">
        <v>1737</v>
      </c>
      <c r="AH468" s="19">
        <v>17.35</v>
      </c>
      <c r="AI468" s="19" t="str">
        <f t="shared" si="47"/>
        <v>Under Weight</v>
      </c>
      <c r="AP468" s="19" t="s">
        <v>1737</v>
      </c>
      <c r="AQ468" s="19">
        <v>5.03</v>
      </c>
      <c r="AR468" s="19" t="str">
        <f t="shared" si="48"/>
        <v>Normal</v>
      </c>
    </row>
    <row r="469" spans="1:44">
      <c r="A469" s="19" t="s">
        <v>1780</v>
      </c>
      <c r="B469" s="19">
        <v>26.6</v>
      </c>
      <c r="C469" s="19">
        <v>4.53</v>
      </c>
      <c r="D469" s="19" t="s">
        <v>8336</v>
      </c>
      <c r="E469" s="19" t="s">
        <v>8336</v>
      </c>
      <c r="F469" s="19" t="s">
        <v>8336</v>
      </c>
      <c r="G469" s="19" t="s">
        <v>8355</v>
      </c>
      <c r="H469" s="19">
        <v>0</v>
      </c>
      <c r="I469" s="19" t="s">
        <v>8324</v>
      </c>
      <c r="J469" s="19" t="s">
        <v>8324</v>
      </c>
      <c r="K469" s="19" t="str">
        <f t="shared" si="43"/>
        <v>Over Weight</v>
      </c>
      <c r="L469" s="19" t="str">
        <f t="shared" si="44"/>
        <v>Normal</v>
      </c>
      <c r="P469" s="19">
        <v>1</v>
      </c>
      <c r="Q469" s="19">
        <v>1</v>
      </c>
      <c r="Y469" s="32" t="s">
        <v>1760</v>
      </c>
      <c r="Z469" s="19" t="s">
        <v>8336</v>
      </c>
      <c r="AA469" t="s">
        <v>8324</v>
      </c>
      <c r="AB469" s="19" t="str">
        <f t="shared" si="45"/>
        <v>No</v>
      </c>
      <c r="AC469" s="19" t="str">
        <f t="shared" si="46"/>
        <v>Yes</v>
      </c>
      <c r="AG469" s="19" t="s">
        <v>1740</v>
      </c>
      <c r="AH469" s="19">
        <v>22.705</v>
      </c>
      <c r="AI469" s="19" t="str">
        <f t="shared" si="47"/>
        <v>Normal Weight</v>
      </c>
      <c r="AP469" s="19" t="s">
        <v>1740</v>
      </c>
      <c r="AQ469" s="19">
        <v>5.27</v>
      </c>
      <c r="AR469" s="19" t="str">
        <f t="shared" si="48"/>
        <v>Normal</v>
      </c>
    </row>
    <row r="470" spans="1:44">
      <c r="A470" s="19" t="s">
        <v>1784</v>
      </c>
      <c r="B470" s="19">
        <v>30.115</v>
      </c>
      <c r="C470" s="19">
        <v>5.48</v>
      </c>
      <c r="D470" s="19" t="s">
        <v>8336</v>
      </c>
      <c r="E470" s="19" t="s">
        <v>8324</v>
      </c>
      <c r="F470" s="19" t="s">
        <v>8336</v>
      </c>
      <c r="G470" s="19">
        <v>1</v>
      </c>
      <c r="H470" s="19">
        <v>1</v>
      </c>
      <c r="I470" s="19" t="s">
        <v>8336</v>
      </c>
      <c r="J470" s="19" t="s">
        <v>8336</v>
      </c>
      <c r="K470" s="19" t="str">
        <f t="shared" si="43"/>
        <v>Obesity</v>
      </c>
      <c r="L470" s="19" t="str">
        <f t="shared" si="44"/>
        <v>Normal</v>
      </c>
      <c r="P470" s="19">
        <v>1</v>
      </c>
      <c r="Q470" s="19">
        <v>1</v>
      </c>
      <c r="Y470" s="32" t="s">
        <v>1764</v>
      </c>
      <c r="Z470" s="19" t="s">
        <v>8324</v>
      </c>
      <c r="AA470" t="s">
        <v>8324</v>
      </c>
      <c r="AB470" s="19" t="str">
        <f t="shared" si="45"/>
        <v>Yes</v>
      </c>
      <c r="AC470" s="19" t="str">
        <f t="shared" si="46"/>
        <v>Yes</v>
      </c>
      <c r="AG470" s="19" t="s">
        <v>1743</v>
      </c>
      <c r="AH470" s="19">
        <v>25.41</v>
      </c>
      <c r="AI470" s="19" t="str">
        <f t="shared" si="47"/>
        <v>Over Weight</v>
      </c>
      <c r="AP470" s="19" t="s">
        <v>1743</v>
      </c>
      <c r="AQ470" s="19">
        <v>10.53</v>
      </c>
      <c r="AR470" s="19" t="str">
        <f t="shared" si="48"/>
        <v>Diabetes</v>
      </c>
    </row>
    <row r="471" spans="1:44">
      <c r="A471" s="19" t="s">
        <v>1787</v>
      </c>
      <c r="B471" s="19">
        <v>24.605</v>
      </c>
      <c r="C471" s="19">
        <v>5.48</v>
      </c>
      <c r="D471" s="19" t="s">
        <v>8336</v>
      </c>
      <c r="E471" s="19" t="s">
        <v>8336</v>
      </c>
      <c r="F471" s="19" t="s">
        <v>8336</v>
      </c>
      <c r="G471" s="19" t="s">
        <v>8355</v>
      </c>
      <c r="H471" s="19">
        <v>0</v>
      </c>
      <c r="I471" s="19" t="s">
        <v>8324</v>
      </c>
      <c r="J471" s="19" t="s">
        <v>8324</v>
      </c>
      <c r="K471" s="19" t="str">
        <f t="shared" si="43"/>
        <v>Normal Weight</v>
      </c>
      <c r="L471" s="19" t="str">
        <f t="shared" si="44"/>
        <v>Normal</v>
      </c>
      <c r="P471" s="19">
        <v>1</v>
      </c>
      <c r="Q471" s="19">
        <v>1</v>
      </c>
      <c r="Y471" s="32" t="s">
        <v>1768</v>
      </c>
      <c r="Z471" s="19" t="s">
        <v>8336</v>
      </c>
      <c r="AA471" t="s">
        <v>8336</v>
      </c>
      <c r="AB471" s="19" t="str">
        <f t="shared" si="45"/>
        <v>No</v>
      </c>
      <c r="AC471" s="19" t="str">
        <f t="shared" si="46"/>
        <v>No</v>
      </c>
      <c r="AG471" s="19" t="s">
        <v>1747</v>
      </c>
      <c r="AH471" s="19">
        <v>18.23</v>
      </c>
      <c r="AI471" s="19" t="str">
        <f t="shared" si="47"/>
        <v>Under Weight</v>
      </c>
      <c r="AP471" s="19" t="s">
        <v>1747</v>
      </c>
      <c r="AQ471" s="19">
        <v>5.78</v>
      </c>
      <c r="AR471" s="19" t="str">
        <f t="shared" si="48"/>
        <v>Prediabetes</v>
      </c>
    </row>
    <row r="472" spans="1:44">
      <c r="A472" s="19" t="s">
        <v>1791</v>
      </c>
      <c r="B472" s="19">
        <v>29.6</v>
      </c>
      <c r="C472" s="19">
        <v>8.1</v>
      </c>
      <c r="D472" s="19" t="s">
        <v>8336</v>
      </c>
      <c r="E472" s="19" t="s">
        <v>8336</v>
      </c>
      <c r="F472" s="19" t="s">
        <v>8336</v>
      </c>
      <c r="G472" s="19" t="s">
        <v>8355</v>
      </c>
      <c r="H472" s="19">
        <v>0</v>
      </c>
      <c r="I472" s="19" t="s">
        <v>8336</v>
      </c>
      <c r="J472" s="19" t="s">
        <v>8336</v>
      </c>
      <c r="K472" s="19" t="str">
        <f t="shared" si="43"/>
        <v>Over Weight</v>
      </c>
      <c r="L472" s="19" t="str">
        <f t="shared" si="44"/>
        <v>Diabetes</v>
      </c>
      <c r="P472" s="19">
        <v>1</v>
      </c>
      <c r="Q472" s="19">
        <v>1</v>
      </c>
      <c r="Y472" s="32" t="s">
        <v>1771</v>
      </c>
      <c r="Z472" s="19" t="s">
        <v>8324</v>
      </c>
      <c r="AA472" t="s">
        <v>8324</v>
      </c>
      <c r="AB472" s="19" t="str">
        <f t="shared" si="45"/>
        <v>Yes</v>
      </c>
      <c r="AC472" s="19" t="str">
        <f t="shared" si="46"/>
        <v>Yes</v>
      </c>
      <c r="AG472" s="19" t="s">
        <v>1750</v>
      </c>
      <c r="AH472" s="19">
        <v>24.7</v>
      </c>
      <c r="AI472" s="19" t="str">
        <f t="shared" si="47"/>
        <v>Normal Weight</v>
      </c>
      <c r="AP472" s="19" t="s">
        <v>1750</v>
      </c>
      <c r="AQ472" s="19">
        <v>4.36</v>
      </c>
      <c r="AR472" s="19" t="str">
        <f t="shared" si="48"/>
        <v>Normal</v>
      </c>
    </row>
    <row r="473" spans="1:44">
      <c r="A473" s="19" t="s">
        <v>1794</v>
      </c>
      <c r="B473" s="19">
        <v>24.42</v>
      </c>
      <c r="C473" s="19">
        <v>7.16</v>
      </c>
      <c r="D473" s="19" t="s">
        <v>8336</v>
      </c>
      <c r="E473" s="19" t="s">
        <v>8336</v>
      </c>
      <c r="F473" s="19" t="s">
        <v>8336</v>
      </c>
      <c r="G473" s="19" t="s">
        <v>8355</v>
      </c>
      <c r="H473" s="19">
        <v>0</v>
      </c>
      <c r="I473" s="19" t="s">
        <v>8324</v>
      </c>
      <c r="J473" s="19" t="s">
        <v>8324</v>
      </c>
      <c r="K473" s="19" t="str">
        <f t="shared" si="43"/>
        <v>Normal Weight</v>
      </c>
      <c r="L473" s="19" t="str">
        <f t="shared" si="44"/>
        <v>Diabetes</v>
      </c>
      <c r="P473" s="19">
        <v>1</v>
      </c>
      <c r="Q473" s="19">
        <v>1</v>
      </c>
      <c r="Y473" s="32" t="s">
        <v>1774</v>
      </c>
      <c r="Z473" s="19" t="s">
        <v>8336</v>
      </c>
      <c r="AA473" t="s">
        <v>8336</v>
      </c>
      <c r="AB473" s="19" t="str">
        <f t="shared" si="45"/>
        <v>No</v>
      </c>
      <c r="AC473" s="19" t="str">
        <f t="shared" si="46"/>
        <v>No</v>
      </c>
      <c r="AG473" s="19" t="s">
        <v>1753</v>
      </c>
      <c r="AH473" s="19">
        <v>37.4</v>
      </c>
      <c r="AI473" s="19" t="str">
        <f t="shared" si="47"/>
        <v>Obesity</v>
      </c>
      <c r="AP473" s="19" t="s">
        <v>1753</v>
      </c>
      <c r="AQ473" s="19">
        <v>9.72</v>
      </c>
      <c r="AR473" s="19" t="str">
        <f t="shared" si="48"/>
        <v>Diabetes</v>
      </c>
    </row>
    <row r="474" spans="1:44">
      <c r="A474" s="19" t="s">
        <v>1798</v>
      </c>
      <c r="B474" s="19">
        <v>20.9</v>
      </c>
      <c r="C474" s="19">
        <v>4.55</v>
      </c>
      <c r="D474" s="19" t="s">
        <v>8324</v>
      </c>
      <c r="E474" s="19" t="s">
        <v>8336</v>
      </c>
      <c r="F474" s="19" t="s">
        <v>8375</v>
      </c>
      <c r="G474" s="19">
        <v>1</v>
      </c>
      <c r="H474" s="19">
        <v>1</v>
      </c>
      <c r="I474" s="19" t="s">
        <v>8324</v>
      </c>
      <c r="J474" s="19" t="s">
        <v>8324</v>
      </c>
      <c r="K474" s="19" t="str">
        <f t="shared" si="43"/>
        <v>Normal Weight</v>
      </c>
      <c r="L474" s="19" t="str">
        <f t="shared" si="44"/>
        <v>Normal</v>
      </c>
      <c r="P474" s="19">
        <v>1</v>
      </c>
      <c r="Q474" s="19">
        <v>1</v>
      </c>
      <c r="Y474" s="32" t="s">
        <v>1776</v>
      </c>
      <c r="Z474" s="19" t="s">
        <v>8336</v>
      </c>
      <c r="AA474" t="s">
        <v>8324</v>
      </c>
      <c r="AB474" s="19" t="str">
        <f t="shared" si="45"/>
        <v>No</v>
      </c>
      <c r="AC474" s="19" t="str">
        <f t="shared" si="46"/>
        <v>Yes</v>
      </c>
      <c r="AG474" s="19" t="s">
        <v>1757</v>
      </c>
      <c r="AH474" s="19">
        <v>26.885</v>
      </c>
      <c r="AI474" s="19" t="str">
        <f t="shared" si="47"/>
        <v>Over Weight</v>
      </c>
      <c r="AP474" s="19" t="s">
        <v>1757</v>
      </c>
      <c r="AQ474" s="19">
        <v>5.18</v>
      </c>
      <c r="AR474" s="19" t="str">
        <f t="shared" si="48"/>
        <v>Normal</v>
      </c>
    </row>
    <row r="475" spans="1:44">
      <c r="A475" s="19" t="s">
        <v>1802</v>
      </c>
      <c r="B475" s="19">
        <v>22.895</v>
      </c>
      <c r="C475" s="19">
        <v>6.03</v>
      </c>
      <c r="D475" s="19" t="s">
        <v>8336</v>
      </c>
      <c r="E475" s="19" t="s">
        <v>8336</v>
      </c>
      <c r="F475" s="19" t="s">
        <v>8336</v>
      </c>
      <c r="G475" s="19" t="s">
        <v>8355</v>
      </c>
      <c r="H475" s="19">
        <v>0</v>
      </c>
      <c r="I475" s="19" t="s">
        <v>8324</v>
      </c>
      <c r="J475" s="19" t="s">
        <v>8324</v>
      </c>
      <c r="K475" s="19" t="str">
        <f t="shared" si="43"/>
        <v>Normal Weight</v>
      </c>
      <c r="L475" s="19" t="str">
        <f t="shared" si="44"/>
        <v>Prediabetes</v>
      </c>
      <c r="P475" s="19" t="s">
        <v>8355</v>
      </c>
      <c r="Q475" s="19">
        <v>0</v>
      </c>
      <c r="Y475" s="32" t="s">
        <v>1780</v>
      </c>
      <c r="Z475" s="19" t="s">
        <v>8336</v>
      </c>
      <c r="AA475" t="s">
        <v>8324</v>
      </c>
      <c r="AB475" s="19" t="str">
        <f t="shared" si="45"/>
        <v>No</v>
      </c>
      <c r="AC475" s="19" t="str">
        <f t="shared" si="46"/>
        <v>Yes</v>
      </c>
      <c r="AG475" s="19" t="s">
        <v>1760</v>
      </c>
      <c r="AH475" s="19">
        <v>25.27</v>
      </c>
      <c r="AI475" s="19" t="str">
        <f t="shared" si="47"/>
        <v>Over Weight</v>
      </c>
      <c r="AP475" s="19" t="s">
        <v>1760</v>
      </c>
      <c r="AQ475" s="19">
        <v>5.29</v>
      </c>
      <c r="AR475" s="19" t="str">
        <f t="shared" si="48"/>
        <v>Normal</v>
      </c>
    </row>
    <row r="476" spans="1:44">
      <c r="A476" s="19" t="s">
        <v>1806</v>
      </c>
      <c r="B476" s="19">
        <v>28.3</v>
      </c>
      <c r="C476" s="19">
        <v>5.47</v>
      </c>
      <c r="D476" s="19" t="s">
        <v>8324</v>
      </c>
      <c r="E476" s="19" t="s">
        <v>8336</v>
      </c>
      <c r="F476" s="19" t="s">
        <v>8375</v>
      </c>
      <c r="G476" s="19">
        <v>1</v>
      </c>
      <c r="H476" s="19">
        <v>1</v>
      </c>
      <c r="I476" s="19" t="s">
        <v>8324</v>
      </c>
      <c r="J476" s="19" t="s">
        <v>8324</v>
      </c>
      <c r="K476" s="19" t="str">
        <f t="shared" si="43"/>
        <v>Over Weight</v>
      </c>
      <c r="L476" s="19" t="str">
        <f t="shared" si="44"/>
        <v>Normal</v>
      </c>
      <c r="P476" s="19" t="s">
        <v>8355</v>
      </c>
      <c r="Q476" s="19">
        <v>0</v>
      </c>
      <c r="Y476" s="32" t="s">
        <v>1784</v>
      </c>
      <c r="Z476" s="19" t="s">
        <v>8336</v>
      </c>
      <c r="AA476" t="s">
        <v>8336</v>
      </c>
      <c r="AB476" s="19" t="str">
        <f t="shared" si="45"/>
        <v>No</v>
      </c>
      <c r="AC476" s="19" t="str">
        <f t="shared" si="46"/>
        <v>No</v>
      </c>
      <c r="AG476" s="19" t="s">
        <v>1764</v>
      </c>
      <c r="AH476" s="19">
        <v>23.655</v>
      </c>
      <c r="AI476" s="19" t="str">
        <f t="shared" si="47"/>
        <v>Normal Weight</v>
      </c>
      <c r="AP476" s="19" t="s">
        <v>1764</v>
      </c>
      <c r="AQ476" s="19">
        <v>4.86</v>
      </c>
      <c r="AR476" s="19" t="str">
        <f t="shared" si="48"/>
        <v>Normal</v>
      </c>
    </row>
    <row r="477" spans="1:44">
      <c r="A477" s="19" t="s">
        <v>1810</v>
      </c>
      <c r="B477" s="19">
        <v>54.3</v>
      </c>
      <c r="C477" s="19">
        <v>4.15</v>
      </c>
      <c r="D477" s="19" t="s">
        <v>8324</v>
      </c>
      <c r="E477" s="19" t="s">
        <v>8336</v>
      </c>
      <c r="F477" s="19" t="s">
        <v>8336</v>
      </c>
      <c r="G477" s="19">
        <v>1</v>
      </c>
      <c r="H477" s="19">
        <v>1</v>
      </c>
      <c r="I477" s="19" t="s">
        <v>8336</v>
      </c>
      <c r="J477" s="19" t="s">
        <v>8336</v>
      </c>
      <c r="K477" s="19" t="str">
        <f t="shared" si="43"/>
        <v>Obesity</v>
      </c>
      <c r="L477" s="19" t="str">
        <f t="shared" si="44"/>
        <v>Normal</v>
      </c>
      <c r="P477" s="19">
        <v>1</v>
      </c>
      <c r="Q477" s="19">
        <v>1</v>
      </c>
      <c r="Y477" s="32" t="s">
        <v>1787</v>
      </c>
      <c r="Z477" s="19" t="s">
        <v>8336</v>
      </c>
      <c r="AA477" t="s">
        <v>8324</v>
      </c>
      <c r="AB477" s="19" t="str">
        <f t="shared" si="45"/>
        <v>No</v>
      </c>
      <c r="AC477" s="19" t="str">
        <f t="shared" si="46"/>
        <v>Yes</v>
      </c>
      <c r="AG477" s="19" t="s">
        <v>1768</v>
      </c>
      <c r="AH477" s="19">
        <v>55.05</v>
      </c>
      <c r="AI477" s="19" t="str">
        <f t="shared" si="47"/>
        <v>Obesity</v>
      </c>
      <c r="AP477" s="19" t="s">
        <v>1768</v>
      </c>
      <c r="AQ477" s="19">
        <v>7.66</v>
      </c>
      <c r="AR477" s="19" t="str">
        <f t="shared" si="48"/>
        <v>Diabetes</v>
      </c>
    </row>
    <row r="478" spans="1:44">
      <c r="A478" s="19" t="s">
        <v>1813</v>
      </c>
      <c r="B478" s="19">
        <v>33.345</v>
      </c>
      <c r="C478" s="19">
        <v>11.32</v>
      </c>
      <c r="D478" s="19" t="s">
        <v>8324</v>
      </c>
      <c r="E478" s="19" t="s">
        <v>8336</v>
      </c>
      <c r="F478" s="19" t="s">
        <v>8336</v>
      </c>
      <c r="G478" s="19">
        <v>1</v>
      </c>
      <c r="H478" s="19">
        <v>1</v>
      </c>
      <c r="I478" s="19" t="s">
        <v>8336</v>
      </c>
      <c r="J478" s="19" t="s">
        <v>8336</v>
      </c>
      <c r="K478" s="19" t="str">
        <f t="shared" si="43"/>
        <v>Obesity</v>
      </c>
      <c r="L478" s="19" t="str">
        <f t="shared" si="44"/>
        <v>Diabetes</v>
      </c>
      <c r="P478" s="19" t="s">
        <v>8355</v>
      </c>
      <c r="Q478" s="19">
        <v>0</v>
      </c>
      <c r="Y478" s="32" t="s">
        <v>1791</v>
      </c>
      <c r="Z478" s="19" t="s">
        <v>8336</v>
      </c>
      <c r="AA478" t="s">
        <v>8336</v>
      </c>
      <c r="AB478" s="19" t="str">
        <f t="shared" si="45"/>
        <v>No</v>
      </c>
      <c r="AC478" s="19" t="str">
        <f t="shared" si="46"/>
        <v>No</v>
      </c>
      <c r="AG478" s="19" t="s">
        <v>1771</v>
      </c>
      <c r="AH478" s="19">
        <v>24.89</v>
      </c>
      <c r="AI478" s="19" t="str">
        <f t="shared" si="47"/>
        <v>Normal Weight</v>
      </c>
      <c r="AP478" s="19" t="s">
        <v>1771</v>
      </c>
      <c r="AQ478" s="19">
        <v>6.1</v>
      </c>
      <c r="AR478" s="19" t="str">
        <f t="shared" si="48"/>
        <v>Prediabetes</v>
      </c>
    </row>
    <row r="479" spans="1:44">
      <c r="A479" s="19" t="s">
        <v>1816</v>
      </c>
      <c r="B479" s="19">
        <v>33</v>
      </c>
      <c r="C479" s="19">
        <v>9.51</v>
      </c>
      <c r="D479" s="19" t="s">
        <v>8324</v>
      </c>
      <c r="E479" s="19" t="s">
        <v>8336</v>
      </c>
      <c r="F479" s="19" t="s">
        <v>8336</v>
      </c>
      <c r="G479" s="19" t="s">
        <v>8355</v>
      </c>
      <c r="H479" s="19">
        <v>0</v>
      </c>
      <c r="I479" s="19" t="s">
        <v>8336</v>
      </c>
      <c r="J479" s="19" t="s">
        <v>8336</v>
      </c>
      <c r="K479" s="19" t="str">
        <f t="shared" si="43"/>
        <v>Obesity</v>
      </c>
      <c r="L479" s="19" t="str">
        <f t="shared" si="44"/>
        <v>Diabetes</v>
      </c>
      <c r="P479" s="19" t="s">
        <v>8355</v>
      </c>
      <c r="Q479" s="19">
        <v>0</v>
      </c>
      <c r="Y479" s="32" t="s">
        <v>1794</v>
      </c>
      <c r="Z479" s="19" t="s">
        <v>8336</v>
      </c>
      <c r="AA479" t="s">
        <v>8324</v>
      </c>
      <c r="AB479" s="19" t="str">
        <f t="shared" si="45"/>
        <v>No</v>
      </c>
      <c r="AC479" s="19" t="str">
        <f t="shared" si="46"/>
        <v>Yes</v>
      </c>
      <c r="AG479" s="19" t="s">
        <v>1774</v>
      </c>
      <c r="AH479" s="19">
        <v>18.715</v>
      </c>
      <c r="AI479" s="19" t="str">
        <f t="shared" si="47"/>
        <v>Normal Weight</v>
      </c>
      <c r="AP479" s="19" t="s">
        <v>1774</v>
      </c>
      <c r="AQ479" s="19">
        <v>4.44</v>
      </c>
      <c r="AR479" s="19" t="str">
        <f t="shared" si="48"/>
        <v>Normal</v>
      </c>
    </row>
    <row r="480" spans="1:44">
      <c r="A480" s="19" t="s">
        <v>1819</v>
      </c>
      <c r="B480" s="19">
        <v>28.025</v>
      </c>
      <c r="C480" s="19">
        <v>7.67</v>
      </c>
      <c r="D480" s="19" t="s">
        <v>8324</v>
      </c>
      <c r="E480" s="19" t="s">
        <v>8336</v>
      </c>
      <c r="F480" s="19" t="s">
        <v>8336</v>
      </c>
      <c r="G480" s="19">
        <v>1</v>
      </c>
      <c r="H480" s="19">
        <v>1</v>
      </c>
      <c r="I480" s="19" t="s">
        <v>8324</v>
      </c>
      <c r="J480" s="19" t="s">
        <v>8324</v>
      </c>
      <c r="K480" s="19" t="str">
        <f t="shared" si="43"/>
        <v>Over Weight</v>
      </c>
      <c r="L480" s="19" t="str">
        <f t="shared" si="44"/>
        <v>Diabetes</v>
      </c>
      <c r="P480" s="19" t="s">
        <v>8355</v>
      </c>
      <c r="Q480" s="19">
        <v>0</v>
      </c>
      <c r="Y480" s="32" t="s">
        <v>1798</v>
      </c>
      <c r="Z480" s="19" t="s">
        <v>8324</v>
      </c>
      <c r="AA480" t="s">
        <v>8324</v>
      </c>
      <c r="AB480" s="19" t="str">
        <f t="shared" si="45"/>
        <v>Yes</v>
      </c>
      <c r="AC480" s="19" t="str">
        <f t="shared" si="46"/>
        <v>Yes</v>
      </c>
      <c r="AG480" s="19" t="s">
        <v>1776</v>
      </c>
      <c r="AH480" s="19">
        <v>28.12</v>
      </c>
      <c r="AI480" s="19" t="str">
        <f t="shared" si="47"/>
        <v>Over Weight</v>
      </c>
      <c r="AP480" s="19" t="s">
        <v>1776</v>
      </c>
      <c r="AQ480" s="19">
        <v>6.15</v>
      </c>
      <c r="AR480" s="19" t="str">
        <f t="shared" si="48"/>
        <v>Prediabetes</v>
      </c>
    </row>
    <row r="481" spans="1:44">
      <c r="A481" s="19" t="s">
        <v>1823</v>
      </c>
      <c r="B481" s="19">
        <v>28.69</v>
      </c>
      <c r="C481" s="19">
        <v>6.23</v>
      </c>
      <c r="D481" s="19" t="s">
        <v>8336</v>
      </c>
      <c r="E481" s="19" t="s">
        <v>8336</v>
      </c>
      <c r="F481" s="19" t="s">
        <v>8336</v>
      </c>
      <c r="G481" s="19">
        <v>1</v>
      </c>
      <c r="H481" s="19">
        <v>1</v>
      </c>
      <c r="I481" s="19" t="s">
        <v>8324</v>
      </c>
      <c r="J481" s="19" t="s">
        <v>8324</v>
      </c>
      <c r="K481" s="19" t="str">
        <f t="shared" si="43"/>
        <v>Over Weight</v>
      </c>
      <c r="L481" s="19" t="str">
        <f t="shared" si="44"/>
        <v>Prediabetes</v>
      </c>
      <c r="P481" s="19">
        <v>1</v>
      </c>
      <c r="Q481" s="19">
        <v>1</v>
      </c>
      <c r="Y481" s="32" t="s">
        <v>1802</v>
      </c>
      <c r="Z481" s="19" t="s">
        <v>8336</v>
      </c>
      <c r="AA481" t="s">
        <v>8324</v>
      </c>
      <c r="AB481" s="19" t="str">
        <f t="shared" si="45"/>
        <v>No</v>
      </c>
      <c r="AC481" s="19" t="str">
        <f t="shared" si="46"/>
        <v>Yes</v>
      </c>
      <c r="AG481" s="19" t="s">
        <v>1780</v>
      </c>
      <c r="AH481" s="19">
        <v>26.6</v>
      </c>
      <c r="AI481" s="19" t="str">
        <f t="shared" si="47"/>
        <v>Over Weight</v>
      </c>
      <c r="AP481" s="19" t="s">
        <v>1780</v>
      </c>
      <c r="AQ481" s="19">
        <v>4.53</v>
      </c>
      <c r="AR481" s="19" t="str">
        <f t="shared" si="48"/>
        <v>Normal</v>
      </c>
    </row>
    <row r="482" spans="1:44">
      <c r="A482" s="19" t="s">
        <v>1827</v>
      </c>
      <c r="B482" s="19">
        <v>40.28</v>
      </c>
      <c r="C482" s="19">
        <v>8.9</v>
      </c>
      <c r="D482" s="19" t="s">
        <v>8336</v>
      </c>
      <c r="E482" s="19" t="s">
        <v>8336</v>
      </c>
      <c r="F482" s="19" t="s">
        <v>8336</v>
      </c>
      <c r="G482" s="19" t="s">
        <v>8355</v>
      </c>
      <c r="H482" s="19">
        <v>0</v>
      </c>
      <c r="I482" s="19" t="s">
        <v>8336</v>
      </c>
      <c r="J482" s="19" t="s">
        <v>8336</v>
      </c>
      <c r="K482" s="19" t="str">
        <f t="shared" si="43"/>
        <v>Obesity</v>
      </c>
      <c r="L482" s="19" t="str">
        <f t="shared" si="44"/>
        <v>Diabetes</v>
      </c>
      <c r="P482" s="19" t="s">
        <v>8355</v>
      </c>
      <c r="Q482" s="19">
        <v>0</v>
      </c>
      <c r="Y482" s="32" t="s">
        <v>1806</v>
      </c>
      <c r="Z482" s="19" t="s">
        <v>8324</v>
      </c>
      <c r="AA482" t="s">
        <v>8324</v>
      </c>
      <c r="AB482" s="19" t="str">
        <f t="shared" si="45"/>
        <v>Yes</v>
      </c>
      <c r="AC482" s="19" t="str">
        <f t="shared" si="46"/>
        <v>Yes</v>
      </c>
      <c r="AG482" s="19" t="s">
        <v>1784</v>
      </c>
      <c r="AH482" s="19">
        <v>30.115</v>
      </c>
      <c r="AI482" s="19" t="str">
        <f t="shared" si="47"/>
        <v>Obesity</v>
      </c>
      <c r="AP482" s="19" t="s">
        <v>1784</v>
      </c>
      <c r="AQ482" s="19">
        <v>5.48</v>
      </c>
      <c r="AR482" s="19" t="str">
        <f t="shared" si="48"/>
        <v>Normal</v>
      </c>
    </row>
    <row r="483" spans="1:44">
      <c r="A483" s="19" t="s">
        <v>1831</v>
      </c>
      <c r="B483" s="19">
        <v>37.3</v>
      </c>
      <c r="C483" s="19">
        <v>7.79</v>
      </c>
      <c r="D483" s="19" t="s">
        <v>8324</v>
      </c>
      <c r="E483" s="19" t="s">
        <v>8336</v>
      </c>
      <c r="F483" s="19" t="s">
        <v>8336</v>
      </c>
      <c r="G483" s="19" t="s">
        <v>8355</v>
      </c>
      <c r="H483" s="19">
        <v>0</v>
      </c>
      <c r="I483" s="19" t="s">
        <v>8336</v>
      </c>
      <c r="J483" s="19" t="s">
        <v>8336</v>
      </c>
      <c r="K483" s="19" t="str">
        <f t="shared" si="43"/>
        <v>Obesity</v>
      </c>
      <c r="L483" s="19" t="str">
        <f t="shared" si="44"/>
        <v>Diabetes</v>
      </c>
      <c r="P483" s="19" t="s">
        <v>8355</v>
      </c>
      <c r="Q483" s="19">
        <v>0</v>
      </c>
      <c r="Y483" s="32" t="s">
        <v>1810</v>
      </c>
      <c r="Z483" s="19" t="s">
        <v>8324</v>
      </c>
      <c r="AA483" t="s">
        <v>8336</v>
      </c>
      <c r="AB483" s="19" t="str">
        <f t="shared" si="45"/>
        <v>Yes</v>
      </c>
      <c r="AC483" s="19" t="str">
        <f t="shared" si="46"/>
        <v>No</v>
      </c>
      <c r="AG483" s="19" t="s">
        <v>1787</v>
      </c>
      <c r="AH483" s="19">
        <v>24.605</v>
      </c>
      <c r="AI483" s="19" t="str">
        <f t="shared" si="47"/>
        <v>Normal Weight</v>
      </c>
      <c r="AP483" s="19" t="s">
        <v>1787</v>
      </c>
      <c r="AQ483" s="19">
        <v>5.48</v>
      </c>
      <c r="AR483" s="19" t="str">
        <f t="shared" si="48"/>
        <v>Normal</v>
      </c>
    </row>
    <row r="484" spans="1:44">
      <c r="A484" s="19" t="s">
        <v>1835</v>
      </c>
      <c r="B484" s="19">
        <v>54.47</v>
      </c>
      <c r="C484" s="19">
        <v>4.49</v>
      </c>
      <c r="D484" s="19" t="s">
        <v>8324</v>
      </c>
      <c r="E484" s="19" t="s">
        <v>8336</v>
      </c>
      <c r="F484" s="19" t="s">
        <v>8336</v>
      </c>
      <c r="G484" s="19">
        <v>2</v>
      </c>
      <c r="H484" s="19">
        <v>2</v>
      </c>
      <c r="I484" s="19" t="s">
        <v>8336</v>
      </c>
      <c r="J484" s="19" t="s">
        <v>8336</v>
      </c>
      <c r="K484" s="19" t="str">
        <f t="shared" si="43"/>
        <v>Obesity</v>
      </c>
      <c r="L484" s="19" t="str">
        <f t="shared" si="44"/>
        <v>Normal</v>
      </c>
      <c r="P484" s="19" t="s">
        <v>8355</v>
      </c>
      <c r="Q484" s="19">
        <v>0</v>
      </c>
      <c r="Y484" s="32" t="s">
        <v>1813</v>
      </c>
      <c r="Z484" s="19" t="s">
        <v>8324</v>
      </c>
      <c r="AA484" t="s">
        <v>8336</v>
      </c>
      <c r="AB484" s="19" t="str">
        <f t="shared" si="45"/>
        <v>Yes</v>
      </c>
      <c r="AC484" s="19" t="str">
        <f t="shared" si="46"/>
        <v>No</v>
      </c>
      <c r="AG484" s="19" t="s">
        <v>1791</v>
      </c>
      <c r="AH484" s="19">
        <v>29.6</v>
      </c>
      <c r="AI484" s="19" t="str">
        <f t="shared" si="47"/>
        <v>Over Weight</v>
      </c>
      <c r="AP484" s="19" t="s">
        <v>1791</v>
      </c>
      <c r="AQ484" s="19">
        <v>8.1</v>
      </c>
      <c r="AR484" s="19" t="str">
        <f t="shared" si="48"/>
        <v>Diabetes</v>
      </c>
    </row>
    <row r="485" spans="1:44">
      <c r="A485" s="19" t="s">
        <v>1839</v>
      </c>
      <c r="B485" s="19">
        <v>38.06</v>
      </c>
      <c r="C485" s="19">
        <v>5.24</v>
      </c>
      <c r="D485" s="19" t="s">
        <v>8324</v>
      </c>
      <c r="E485" s="19" t="s">
        <v>8336</v>
      </c>
      <c r="F485" s="19" t="s">
        <v>8375</v>
      </c>
      <c r="G485" s="19">
        <v>1</v>
      </c>
      <c r="H485" s="19">
        <v>1</v>
      </c>
      <c r="I485" s="19" t="s">
        <v>8336</v>
      </c>
      <c r="J485" s="19" t="s">
        <v>8336</v>
      </c>
      <c r="K485" s="19" t="str">
        <f t="shared" si="43"/>
        <v>Obesity</v>
      </c>
      <c r="L485" s="19" t="str">
        <f t="shared" si="44"/>
        <v>Normal</v>
      </c>
      <c r="P485" s="19">
        <v>1</v>
      </c>
      <c r="Q485" s="19">
        <v>1</v>
      </c>
      <c r="Y485" s="32" t="s">
        <v>1816</v>
      </c>
      <c r="Z485" s="19" t="s">
        <v>8324</v>
      </c>
      <c r="AA485" t="s">
        <v>8336</v>
      </c>
      <c r="AB485" s="19" t="str">
        <f t="shared" si="45"/>
        <v>Yes</v>
      </c>
      <c r="AC485" s="19" t="str">
        <f t="shared" si="46"/>
        <v>No</v>
      </c>
      <c r="AG485" s="19" t="s">
        <v>1794</v>
      </c>
      <c r="AH485" s="19">
        <v>24.42</v>
      </c>
      <c r="AI485" s="19" t="str">
        <f t="shared" si="47"/>
        <v>Normal Weight</v>
      </c>
      <c r="AP485" s="19" t="s">
        <v>1794</v>
      </c>
      <c r="AQ485" s="19">
        <v>7.16</v>
      </c>
      <c r="AR485" s="19" t="str">
        <f t="shared" si="48"/>
        <v>Diabetes</v>
      </c>
    </row>
    <row r="486" spans="1:44">
      <c r="A486" s="19" t="s">
        <v>1843</v>
      </c>
      <c r="B486" s="19">
        <v>51.47</v>
      </c>
      <c r="C486" s="19">
        <v>9.6</v>
      </c>
      <c r="D486" s="19" t="s">
        <v>8336</v>
      </c>
      <c r="E486" s="19" t="s">
        <v>8336</v>
      </c>
      <c r="F486" s="19" t="s">
        <v>8336</v>
      </c>
      <c r="G486" s="19" t="s">
        <v>8355</v>
      </c>
      <c r="H486" s="19">
        <v>0</v>
      </c>
      <c r="I486" s="19" t="s">
        <v>8336</v>
      </c>
      <c r="J486" s="19" t="s">
        <v>8336</v>
      </c>
      <c r="K486" s="19" t="str">
        <f t="shared" si="43"/>
        <v>Obesity</v>
      </c>
      <c r="L486" s="19" t="str">
        <f t="shared" si="44"/>
        <v>Diabetes</v>
      </c>
      <c r="P486" s="19" t="s">
        <v>8355</v>
      </c>
      <c r="Q486" s="19">
        <v>0</v>
      </c>
      <c r="Y486" s="32" t="s">
        <v>1819</v>
      </c>
      <c r="Z486" s="19" t="s">
        <v>8324</v>
      </c>
      <c r="AA486" t="s">
        <v>8324</v>
      </c>
      <c r="AB486" s="19" t="str">
        <f t="shared" si="45"/>
        <v>Yes</v>
      </c>
      <c r="AC486" s="19" t="str">
        <f t="shared" si="46"/>
        <v>Yes</v>
      </c>
      <c r="AG486" s="19" t="s">
        <v>1798</v>
      </c>
      <c r="AH486" s="19">
        <v>20.9</v>
      </c>
      <c r="AI486" s="19" t="str">
        <f t="shared" si="47"/>
        <v>Normal Weight</v>
      </c>
      <c r="AP486" s="19" t="s">
        <v>1798</v>
      </c>
      <c r="AQ486" s="19">
        <v>4.55</v>
      </c>
      <c r="AR486" s="19" t="str">
        <f t="shared" si="48"/>
        <v>Normal</v>
      </c>
    </row>
    <row r="487" spans="1:44">
      <c r="A487" s="19" t="s">
        <v>1846</v>
      </c>
      <c r="B487" s="19">
        <v>29.8</v>
      </c>
      <c r="C487" s="19">
        <v>5.78</v>
      </c>
      <c r="D487" s="19" t="s">
        <v>8324</v>
      </c>
      <c r="E487" s="19" t="s">
        <v>8336</v>
      </c>
      <c r="F487" s="19" t="s">
        <v>8336</v>
      </c>
      <c r="G487" s="19" t="s">
        <v>8355</v>
      </c>
      <c r="H487" s="19">
        <v>0</v>
      </c>
      <c r="I487" s="19" t="s">
        <v>8336</v>
      </c>
      <c r="J487" s="19" t="s">
        <v>8336</v>
      </c>
      <c r="K487" s="19" t="str">
        <f t="shared" si="43"/>
        <v>Over Weight</v>
      </c>
      <c r="L487" s="19" t="str">
        <f t="shared" si="44"/>
        <v>Prediabetes</v>
      </c>
      <c r="P487" s="19">
        <v>1</v>
      </c>
      <c r="Q487" s="19">
        <v>1</v>
      </c>
      <c r="Y487" s="32" t="s">
        <v>1823</v>
      </c>
      <c r="Z487" s="19" t="s">
        <v>8336</v>
      </c>
      <c r="AA487" t="s">
        <v>8324</v>
      </c>
      <c r="AB487" s="19" t="str">
        <f t="shared" si="45"/>
        <v>No</v>
      </c>
      <c r="AC487" s="19" t="str">
        <f t="shared" si="46"/>
        <v>Yes</v>
      </c>
      <c r="AG487" s="19" t="s">
        <v>1802</v>
      </c>
      <c r="AH487" s="19">
        <v>22.895</v>
      </c>
      <c r="AI487" s="19" t="str">
        <f t="shared" si="47"/>
        <v>Normal Weight</v>
      </c>
      <c r="AP487" s="19" t="s">
        <v>1802</v>
      </c>
      <c r="AQ487" s="19">
        <v>6.03</v>
      </c>
      <c r="AR487" s="19" t="str">
        <f t="shared" si="48"/>
        <v>Prediabetes</v>
      </c>
    </row>
    <row r="488" spans="1:44">
      <c r="A488" s="19" t="s">
        <v>1850</v>
      </c>
      <c r="B488" s="19">
        <v>49.77</v>
      </c>
      <c r="C488" s="19">
        <v>7.02</v>
      </c>
      <c r="D488" s="19" t="s">
        <v>8336</v>
      </c>
      <c r="E488" s="19" t="s">
        <v>8336</v>
      </c>
      <c r="F488" s="19" t="s">
        <v>8336</v>
      </c>
      <c r="G488" s="19" t="s">
        <v>8355</v>
      </c>
      <c r="H488" s="19">
        <v>0</v>
      </c>
      <c r="I488" s="19" t="s">
        <v>8336</v>
      </c>
      <c r="J488" s="19" t="s">
        <v>8336</v>
      </c>
      <c r="K488" s="19" t="str">
        <f t="shared" si="43"/>
        <v>Obesity</v>
      </c>
      <c r="L488" s="19" t="str">
        <f t="shared" si="44"/>
        <v>Diabetes</v>
      </c>
      <c r="P488" s="19">
        <v>1</v>
      </c>
      <c r="Q488" s="19">
        <v>1</v>
      </c>
      <c r="Y488" s="32" t="s">
        <v>1827</v>
      </c>
      <c r="Z488" s="19" t="s">
        <v>8336</v>
      </c>
      <c r="AA488" t="s">
        <v>8336</v>
      </c>
      <c r="AB488" s="19" t="str">
        <f t="shared" si="45"/>
        <v>No</v>
      </c>
      <c r="AC488" s="19" t="str">
        <f t="shared" si="46"/>
        <v>No</v>
      </c>
      <c r="AG488" s="19" t="s">
        <v>1806</v>
      </c>
      <c r="AH488" s="19">
        <v>28.3</v>
      </c>
      <c r="AI488" s="19" t="str">
        <f t="shared" si="47"/>
        <v>Over Weight</v>
      </c>
      <c r="AP488" s="19" t="s">
        <v>1806</v>
      </c>
      <c r="AQ488" s="19">
        <v>5.47</v>
      </c>
      <c r="AR488" s="19" t="str">
        <f t="shared" si="48"/>
        <v>Normal</v>
      </c>
    </row>
    <row r="489" spans="1:44">
      <c r="A489" s="19" t="s">
        <v>1854</v>
      </c>
      <c r="B489" s="19">
        <v>25.555</v>
      </c>
      <c r="C489" s="19">
        <v>4.09</v>
      </c>
      <c r="D489" s="19" t="s">
        <v>8324</v>
      </c>
      <c r="E489" s="19" t="s">
        <v>8336</v>
      </c>
      <c r="F489" s="19" t="s">
        <v>8336</v>
      </c>
      <c r="G489" s="19" t="s">
        <v>8355</v>
      </c>
      <c r="H489" s="19">
        <v>0</v>
      </c>
      <c r="I489" s="19" t="s">
        <v>8324</v>
      </c>
      <c r="J489" s="19" t="s">
        <v>8324</v>
      </c>
      <c r="K489" s="19" t="str">
        <f t="shared" si="43"/>
        <v>Over Weight</v>
      </c>
      <c r="L489" s="19" t="str">
        <f t="shared" si="44"/>
        <v>Normal</v>
      </c>
      <c r="P489" s="19">
        <v>1</v>
      </c>
      <c r="Q489" s="19">
        <v>1</v>
      </c>
      <c r="Y489" s="32" t="s">
        <v>1831</v>
      </c>
      <c r="Z489" s="19" t="s">
        <v>8324</v>
      </c>
      <c r="AA489" t="s">
        <v>8336</v>
      </c>
      <c r="AB489" s="19" t="str">
        <f t="shared" si="45"/>
        <v>Yes</v>
      </c>
      <c r="AC489" s="19" t="str">
        <f t="shared" si="46"/>
        <v>No</v>
      </c>
      <c r="AG489" s="19" t="s">
        <v>1810</v>
      </c>
      <c r="AH489" s="19">
        <v>54.3</v>
      </c>
      <c r="AI489" s="19" t="str">
        <f t="shared" si="47"/>
        <v>Obesity</v>
      </c>
      <c r="AP489" s="19" t="s">
        <v>1810</v>
      </c>
      <c r="AQ489" s="19">
        <v>4.15</v>
      </c>
      <c r="AR489" s="19" t="str">
        <f t="shared" si="48"/>
        <v>Normal</v>
      </c>
    </row>
    <row r="490" spans="1:44">
      <c r="A490" s="19" t="s">
        <v>1857</v>
      </c>
      <c r="B490" s="19">
        <v>29.64</v>
      </c>
      <c r="C490" s="19">
        <v>4.93</v>
      </c>
      <c r="D490" s="19" t="s">
        <v>8336</v>
      </c>
      <c r="E490" s="19" t="s">
        <v>8336</v>
      </c>
      <c r="F490" s="19" t="s">
        <v>8375</v>
      </c>
      <c r="G490" s="19">
        <v>1</v>
      </c>
      <c r="H490" s="19">
        <v>1</v>
      </c>
      <c r="I490" s="19" t="s">
        <v>8336</v>
      </c>
      <c r="J490" s="19" t="s">
        <v>8336</v>
      </c>
      <c r="K490" s="19" t="str">
        <f t="shared" si="43"/>
        <v>Over Weight</v>
      </c>
      <c r="L490" s="19" t="str">
        <f t="shared" si="44"/>
        <v>Normal</v>
      </c>
      <c r="P490" s="19" t="s">
        <v>8355</v>
      </c>
      <c r="Q490" s="19">
        <v>0</v>
      </c>
      <c r="Y490" s="32" t="s">
        <v>1835</v>
      </c>
      <c r="Z490" s="19" t="s">
        <v>8324</v>
      </c>
      <c r="AA490" t="s">
        <v>8336</v>
      </c>
      <c r="AB490" s="19" t="str">
        <f t="shared" si="45"/>
        <v>Yes</v>
      </c>
      <c r="AC490" s="19" t="str">
        <f t="shared" si="46"/>
        <v>No</v>
      </c>
      <c r="AG490" s="19" t="s">
        <v>1813</v>
      </c>
      <c r="AH490" s="19">
        <v>33.345</v>
      </c>
      <c r="AI490" s="19" t="str">
        <f t="shared" si="47"/>
        <v>Obesity</v>
      </c>
      <c r="AP490" s="19" t="s">
        <v>1813</v>
      </c>
      <c r="AQ490" s="19">
        <v>11.32</v>
      </c>
      <c r="AR490" s="19" t="str">
        <f t="shared" si="48"/>
        <v>Diabetes</v>
      </c>
    </row>
    <row r="491" spans="1:44">
      <c r="A491" s="19" t="s">
        <v>1860</v>
      </c>
      <c r="B491" s="19">
        <v>53.93</v>
      </c>
      <c r="C491" s="19">
        <v>5.34</v>
      </c>
      <c r="D491" s="19" t="s">
        <v>8324</v>
      </c>
      <c r="E491" s="19" t="s">
        <v>8336</v>
      </c>
      <c r="F491" s="19" t="s">
        <v>8336</v>
      </c>
      <c r="G491" s="19">
        <v>2</v>
      </c>
      <c r="H491" s="19">
        <v>2</v>
      </c>
      <c r="I491" s="19" t="s">
        <v>8336</v>
      </c>
      <c r="J491" s="19" t="s">
        <v>8336</v>
      </c>
      <c r="K491" s="19" t="str">
        <f t="shared" si="43"/>
        <v>Obesity</v>
      </c>
      <c r="L491" s="19" t="str">
        <f t="shared" si="44"/>
        <v>Normal</v>
      </c>
      <c r="P491" s="19">
        <v>1</v>
      </c>
      <c r="Q491" s="19">
        <v>1</v>
      </c>
      <c r="Y491" s="32" t="s">
        <v>1839</v>
      </c>
      <c r="Z491" s="19" t="s">
        <v>8324</v>
      </c>
      <c r="AA491" t="s">
        <v>8336</v>
      </c>
      <c r="AB491" s="19" t="str">
        <f t="shared" si="45"/>
        <v>Yes</v>
      </c>
      <c r="AC491" s="19" t="str">
        <f t="shared" si="46"/>
        <v>No</v>
      </c>
      <c r="AG491" s="19" t="s">
        <v>1816</v>
      </c>
      <c r="AH491" s="19">
        <v>33</v>
      </c>
      <c r="AI491" s="19" t="str">
        <f t="shared" si="47"/>
        <v>Obesity</v>
      </c>
      <c r="AP491" s="19" t="s">
        <v>1816</v>
      </c>
      <c r="AQ491" s="19">
        <v>9.51</v>
      </c>
      <c r="AR491" s="19" t="str">
        <f t="shared" si="48"/>
        <v>Diabetes</v>
      </c>
    </row>
    <row r="492" spans="1:44">
      <c r="A492" s="19" t="s">
        <v>1862</v>
      </c>
      <c r="B492" s="19">
        <v>28.025</v>
      </c>
      <c r="C492" s="19">
        <v>5.65</v>
      </c>
      <c r="D492" s="19" t="s">
        <v>8336</v>
      </c>
      <c r="E492" s="19" t="s">
        <v>8336</v>
      </c>
      <c r="F492" s="19" t="s">
        <v>8336</v>
      </c>
      <c r="G492" s="19">
        <v>1</v>
      </c>
      <c r="H492" s="19">
        <v>1</v>
      </c>
      <c r="I492" s="19" t="s">
        <v>8324</v>
      </c>
      <c r="J492" s="19" t="s">
        <v>8324</v>
      </c>
      <c r="K492" s="19" t="str">
        <f t="shared" si="43"/>
        <v>Over Weight</v>
      </c>
      <c r="L492" s="19" t="str">
        <f t="shared" si="44"/>
        <v>Normal</v>
      </c>
      <c r="P492" s="19">
        <v>1</v>
      </c>
      <c r="Q492" s="19">
        <v>1</v>
      </c>
      <c r="Y492" s="32" t="s">
        <v>1843</v>
      </c>
      <c r="Z492" s="19" t="s">
        <v>8336</v>
      </c>
      <c r="AA492" t="s">
        <v>8336</v>
      </c>
      <c r="AB492" s="19" t="str">
        <f t="shared" si="45"/>
        <v>No</v>
      </c>
      <c r="AC492" s="19" t="str">
        <f t="shared" si="46"/>
        <v>No</v>
      </c>
      <c r="AG492" s="19" t="s">
        <v>1819</v>
      </c>
      <c r="AH492" s="19">
        <v>28.025</v>
      </c>
      <c r="AI492" s="19" t="str">
        <f t="shared" si="47"/>
        <v>Over Weight</v>
      </c>
      <c r="AP492" s="19" t="s">
        <v>1819</v>
      </c>
      <c r="AQ492" s="19">
        <v>7.67</v>
      </c>
      <c r="AR492" s="19" t="str">
        <f t="shared" si="48"/>
        <v>Diabetes</v>
      </c>
    </row>
    <row r="493" spans="1:44">
      <c r="A493" s="19" t="s">
        <v>1867</v>
      </c>
      <c r="B493" s="19">
        <v>27.5</v>
      </c>
      <c r="C493" s="19">
        <v>4.49</v>
      </c>
      <c r="D493" s="19" t="s">
        <v>8336</v>
      </c>
      <c r="E493" s="19" t="s">
        <v>8336</v>
      </c>
      <c r="F493" s="19" t="s">
        <v>8336</v>
      </c>
      <c r="G493" s="19" t="s">
        <v>8355</v>
      </c>
      <c r="H493" s="19">
        <v>0</v>
      </c>
      <c r="I493" s="19" t="s">
        <v>8336</v>
      </c>
      <c r="J493" s="19" t="s">
        <v>8336</v>
      </c>
      <c r="K493" s="19" t="str">
        <f t="shared" si="43"/>
        <v>Over Weight</v>
      </c>
      <c r="L493" s="19" t="str">
        <f t="shared" si="44"/>
        <v>Normal</v>
      </c>
      <c r="P493" s="19" t="s">
        <v>8355</v>
      </c>
      <c r="Q493" s="19">
        <v>0</v>
      </c>
      <c r="Y493" s="32" t="s">
        <v>1846</v>
      </c>
      <c r="Z493" s="19" t="s">
        <v>8324</v>
      </c>
      <c r="AA493" t="s">
        <v>8336</v>
      </c>
      <c r="AB493" s="19" t="str">
        <f t="shared" si="45"/>
        <v>Yes</v>
      </c>
      <c r="AC493" s="19" t="str">
        <f t="shared" si="46"/>
        <v>No</v>
      </c>
      <c r="AG493" s="19" t="s">
        <v>1823</v>
      </c>
      <c r="AH493" s="19">
        <v>28.69</v>
      </c>
      <c r="AI493" s="19" t="str">
        <f t="shared" si="47"/>
        <v>Over Weight</v>
      </c>
      <c r="AP493" s="19" t="s">
        <v>1823</v>
      </c>
      <c r="AQ493" s="19">
        <v>6.23</v>
      </c>
      <c r="AR493" s="19" t="str">
        <f t="shared" si="48"/>
        <v>Prediabetes</v>
      </c>
    </row>
    <row r="494" spans="1:44">
      <c r="A494" s="19" t="s">
        <v>1871</v>
      </c>
      <c r="B494" s="19">
        <v>21.8</v>
      </c>
      <c r="C494" s="19">
        <v>10.55</v>
      </c>
      <c r="D494" s="19" t="s">
        <v>8336</v>
      </c>
      <c r="E494" s="19" t="s">
        <v>8336</v>
      </c>
      <c r="F494" s="19" t="s">
        <v>8336</v>
      </c>
      <c r="G494" s="19" t="s">
        <v>8355</v>
      </c>
      <c r="H494" s="19">
        <v>0</v>
      </c>
      <c r="I494" s="19" t="s">
        <v>8324</v>
      </c>
      <c r="J494" s="19" t="s">
        <v>8324</v>
      </c>
      <c r="K494" s="19" t="str">
        <f t="shared" si="43"/>
        <v>Normal Weight</v>
      </c>
      <c r="L494" s="19" t="str">
        <f t="shared" si="44"/>
        <v>Diabetes</v>
      </c>
      <c r="P494" s="19" t="s">
        <v>8355</v>
      </c>
      <c r="Q494" s="19">
        <v>0</v>
      </c>
      <c r="Y494" s="32" t="s">
        <v>1850</v>
      </c>
      <c r="Z494" s="19" t="s">
        <v>8336</v>
      </c>
      <c r="AA494" t="s">
        <v>8336</v>
      </c>
      <c r="AB494" s="19" t="str">
        <f t="shared" si="45"/>
        <v>No</v>
      </c>
      <c r="AC494" s="19" t="str">
        <f t="shared" si="46"/>
        <v>No</v>
      </c>
      <c r="AG494" s="19" t="s">
        <v>1827</v>
      </c>
      <c r="AH494" s="19">
        <v>40.28</v>
      </c>
      <c r="AI494" s="19" t="str">
        <f t="shared" si="47"/>
        <v>Obesity</v>
      </c>
      <c r="AP494" s="19" t="s">
        <v>1827</v>
      </c>
      <c r="AQ494" s="19">
        <v>8.9</v>
      </c>
      <c r="AR494" s="19" t="str">
        <f t="shared" si="48"/>
        <v>Diabetes</v>
      </c>
    </row>
    <row r="495" spans="1:44">
      <c r="A495" s="19" t="s">
        <v>1874</v>
      </c>
      <c r="B495" s="19">
        <v>26.41</v>
      </c>
      <c r="C495" s="19">
        <v>4.92</v>
      </c>
      <c r="D495" s="19" t="s">
        <v>8324</v>
      </c>
      <c r="E495" s="19" t="s">
        <v>8336</v>
      </c>
      <c r="F495" s="19" t="s">
        <v>8375</v>
      </c>
      <c r="G495" s="19">
        <v>1</v>
      </c>
      <c r="H495" s="19">
        <v>1</v>
      </c>
      <c r="I495" s="19" t="s">
        <v>8324</v>
      </c>
      <c r="J495" s="19" t="s">
        <v>8324</v>
      </c>
      <c r="K495" s="19" t="str">
        <f t="shared" si="43"/>
        <v>Over Weight</v>
      </c>
      <c r="L495" s="19" t="str">
        <f t="shared" si="44"/>
        <v>Normal</v>
      </c>
      <c r="P495" s="19">
        <v>2</v>
      </c>
      <c r="Q495" s="19">
        <v>2</v>
      </c>
      <c r="Y495" s="32" t="s">
        <v>1854</v>
      </c>
      <c r="Z495" s="19" t="s">
        <v>8324</v>
      </c>
      <c r="AA495" t="s">
        <v>8324</v>
      </c>
      <c r="AB495" s="19" t="str">
        <f t="shared" si="45"/>
        <v>Yes</v>
      </c>
      <c r="AC495" s="19" t="str">
        <f t="shared" si="46"/>
        <v>Yes</v>
      </c>
      <c r="AG495" s="19" t="s">
        <v>1831</v>
      </c>
      <c r="AH495" s="19">
        <v>37.3</v>
      </c>
      <c r="AI495" s="19" t="str">
        <f t="shared" si="47"/>
        <v>Obesity</v>
      </c>
      <c r="AP495" s="19" t="s">
        <v>1831</v>
      </c>
      <c r="AQ495" s="19">
        <v>7.79</v>
      </c>
      <c r="AR495" s="19" t="str">
        <f t="shared" si="48"/>
        <v>Diabetes</v>
      </c>
    </row>
    <row r="496" spans="1:44">
      <c r="A496" s="19" t="s">
        <v>1877</v>
      </c>
      <c r="B496" s="19">
        <v>27.835</v>
      </c>
      <c r="C496" s="19">
        <v>5.9</v>
      </c>
      <c r="D496" s="19" t="s">
        <v>8324</v>
      </c>
      <c r="E496" s="19" t="s">
        <v>8336</v>
      </c>
      <c r="F496" s="19" t="s">
        <v>8336</v>
      </c>
      <c r="G496" s="19">
        <v>1</v>
      </c>
      <c r="H496" s="19">
        <v>1</v>
      </c>
      <c r="I496" s="19" t="s">
        <v>8324</v>
      </c>
      <c r="J496" s="19" t="s">
        <v>8324</v>
      </c>
      <c r="K496" s="19" t="str">
        <f t="shared" si="43"/>
        <v>Over Weight</v>
      </c>
      <c r="L496" s="19" t="str">
        <f t="shared" si="44"/>
        <v>Prediabetes</v>
      </c>
      <c r="P496" s="19">
        <v>1</v>
      </c>
      <c r="Q496" s="19">
        <v>1</v>
      </c>
      <c r="Y496" s="32" t="s">
        <v>1857</v>
      </c>
      <c r="Z496" s="19" t="s">
        <v>8336</v>
      </c>
      <c r="AA496" t="s">
        <v>8336</v>
      </c>
      <c r="AB496" s="19" t="str">
        <f t="shared" si="45"/>
        <v>No</v>
      </c>
      <c r="AC496" s="19" t="str">
        <f t="shared" si="46"/>
        <v>No</v>
      </c>
      <c r="AG496" s="19" t="s">
        <v>1835</v>
      </c>
      <c r="AH496" s="19">
        <v>54.47</v>
      </c>
      <c r="AI496" s="19" t="str">
        <f t="shared" si="47"/>
        <v>Obesity</v>
      </c>
      <c r="AP496" s="19" t="s">
        <v>1835</v>
      </c>
      <c r="AQ496" s="19">
        <v>4.49</v>
      </c>
      <c r="AR496" s="19" t="str">
        <f t="shared" si="48"/>
        <v>Normal</v>
      </c>
    </row>
    <row r="497" spans="1:44">
      <c r="A497" s="19" t="s">
        <v>1881</v>
      </c>
      <c r="B497" s="19">
        <v>51.74</v>
      </c>
      <c r="C497" s="19">
        <v>4.98</v>
      </c>
      <c r="D497" s="19" t="s">
        <v>8324</v>
      </c>
      <c r="E497" s="19" t="s">
        <v>8336</v>
      </c>
      <c r="F497" s="19" t="s">
        <v>8336</v>
      </c>
      <c r="G497" s="19">
        <v>2</v>
      </c>
      <c r="H497" s="19">
        <v>2</v>
      </c>
      <c r="I497" s="19" t="s">
        <v>8336</v>
      </c>
      <c r="J497" s="19" t="s">
        <v>8336</v>
      </c>
      <c r="K497" s="19" t="str">
        <f t="shared" si="43"/>
        <v>Obesity</v>
      </c>
      <c r="L497" s="19" t="str">
        <f t="shared" si="44"/>
        <v>Normal</v>
      </c>
      <c r="P497" s="19" t="s">
        <v>8355</v>
      </c>
      <c r="Q497" s="19">
        <v>0</v>
      </c>
      <c r="Y497" s="32" t="s">
        <v>1860</v>
      </c>
      <c r="Z497" s="19" t="s">
        <v>8324</v>
      </c>
      <c r="AA497" t="s">
        <v>8336</v>
      </c>
      <c r="AB497" s="19" t="str">
        <f t="shared" si="45"/>
        <v>Yes</v>
      </c>
      <c r="AC497" s="19" t="str">
        <f t="shared" si="46"/>
        <v>No</v>
      </c>
      <c r="AG497" s="19" t="s">
        <v>1839</v>
      </c>
      <c r="AH497" s="19">
        <v>38.06</v>
      </c>
      <c r="AI497" s="19" t="str">
        <f t="shared" si="47"/>
        <v>Obesity</v>
      </c>
      <c r="AP497" s="19" t="s">
        <v>1839</v>
      </c>
      <c r="AQ497" s="19">
        <v>5.24</v>
      </c>
      <c r="AR497" s="19" t="str">
        <f t="shared" si="48"/>
        <v>Normal</v>
      </c>
    </row>
    <row r="498" spans="1:44">
      <c r="A498" s="19" t="s">
        <v>1885</v>
      </c>
      <c r="B498" s="19">
        <v>23.37</v>
      </c>
      <c r="C498" s="19">
        <v>5.8</v>
      </c>
      <c r="D498" s="19" t="s">
        <v>8336</v>
      </c>
      <c r="E498" s="19" t="s">
        <v>8336</v>
      </c>
      <c r="F498" s="19" t="s">
        <v>8336</v>
      </c>
      <c r="G498" s="19" t="s">
        <v>8355</v>
      </c>
      <c r="H498" s="19">
        <v>0</v>
      </c>
      <c r="I498" s="19" t="s">
        <v>8324</v>
      </c>
      <c r="J498" s="19" t="s">
        <v>8324</v>
      </c>
      <c r="K498" s="19" t="str">
        <f t="shared" si="43"/>
        <v>Normal Weight</v>
      </c>
      <c r="L498" s="19" t="str">
        <f t="shared" si="44"/>
        <v>Prediabetes</v>
      </c>
      <c r="P498" s="19" t="s">
        <v>8355</v>
      </c>
      <c r="Q498" s="19">
        <v>0</v>
      </c>
      <c r="Y498" s="32" t="s">
        <v>1862</v>
      </c>
      <c r="Z498" s="19" t="s">
        <v>8336</v>
      </c>
      <c r="AA498" t="s">
        <v>8324</v>
      </c>
      <c r="AB498" s="19" t="str">
        <f t="shared" si="45"/>
        <v>No</v>
      </c>
      <c r="AC498" s="19" t="str">
        <f t="shared" si="46"/>
        <v>Yes</v>
      </c>
      <c r="AG498" s="19" t="s">
        <v>1843</v>
      </c>
      <c r="AH498" s="19">
        <v>51.47</v>
      </c>
      <c r="AI498" s="19" t="str">
        <f t="shared" si="47"/>
        <v>Obesity</v>
      </c>
      <c r="AP498" s="19" t="s">
        <v>1843</v>
      </c>
      <c r="AQ498" s="19">
        <v>9.6</v>
      </c>
      <c r="AR498" s="19" t="str">
        <f t="shared" si="48"/>
        <v>Diabetes</v>
      </c>
    </row>
    <row r="499" spans="1:44">
      <c r="A499" s="19" t="s">
        <v>1888</v>
      </c>
      <c r="B499" s="19">
        <v>29.7</v>
      </c>
      <c r="C499" s="19">
        <v>6.21</v>
      </c>
      <c r="D499" s="19" t="s">
        <v>8324</v>
      </c>
      <c r="E499" s="19" t="s">
        <v>8336</v>
      </c>
      <c r="F499" s="19" t="s">
        <v>8375</v>
      </c>
      <c r="G499" s="19">
        <v>1</v>
      </c>
      <c r="H499" s="19">
        <v>1</v>
      </c>
      <c r="I499" s="19" t="s">
        <v>8324</v>
      </c>
      <c r="J499" s="19" t="s">
        <v>8324</v>
      </c>
      <c r="K499" s="19" t="str">
        <f t="shared" si="43"/>
        <v>Over Weight</v>
      </c>
      <c r="L499" s="19" t="str">
        <f t="shared" si="44"/>
        <v>Prediabetes</v>
      </c>
      <c r="P499" s="19" t="s">
        <v>8355</v>
      </c>
      <c r="Q499" s="19">
        <v>0</v>
      </c>
      <c r="Y499" s="32" t="s">
        <v>1867</v>
      </c>
      <c r="Z499" s="19" t="s">
        <v>8336</v>
      </c>
      <c r="AA499" t="s">
        <v>8336</v>
      </c>
      <c r="AB499" s="19" t="str">
        <f t="shared" si="45"/>
        <v>No</v>
      </c>
      <c r="AC499" s="19" t="str">
        <f t="shared" si="46"/>
        <v>No</v>
      </c>
      <c r="AG499" s="19" t="s">
        <v>1846</v>
      </c>
      <c r="AH499" s="19">
        <v>29.8</v>
      </c>
      <c r="AI499" s="19" t="str">
        <f t="shared" si="47"/>
        <v>Over Weight</v>
      </c>
      <c r="AP499" s="19" t="s">
        <v>1846</v>
      </c>
      <c r="AQ499" s="19">
        <v>5.78</v>
      </c>
      <c r="AR499" s="19" t="str">
        <f t="shared" si="48"/>
        <v>Prediabetes</v>
      </c>
    </row>
    <row r="500" spans="1:44">
      <c r="A500" s="19" t="s">
        <v>1892</v>
      </c>
      <c r="B500" s="19">
        <v>20.045</v>
      </c>
      <c r="C500" s="19">
        <v>6.17</v>
      </c>
      <c r="D500" s="19" t="s">
        <v>8336</v>
      </c>
      <c r="E500" s="19" t="s">
        <v>8336</v>
      </c>
      <c r="F500" s="19" t="s">
        <v>8375</v>
      </c>
      <c r="G500" s="19">
        <v>1</v>
      </c>
      <c r="H500" s="19">
        <v>1</v>
      </c>
      <c r="I500" s="19" t="s">
        <v>8324</v>
      </c>
      <c r="J500" s="19" t="s">
        <v>8324</v>
      </c>
      <c r="K500" s="19" t="str">
        <f t="shared" si="43"/>
        <v>Normal Weight</v>
      </c>
      <c r="L500" s="19" t="str">
        <f t="shared" si="44"/>
        <v>Prediabetes</v>
      </c>
      <c r="P500" s="19" t="s">
        <v>8355</v>
      </c>
      <c r="Q500" s="19">
        <v>0</v>
      </c>
      <c r="Y500" s="32" t="s">
        <v>1871</v>
      </c>
      <c r="Z500" s="19" t="s">
        <v>8336</v>
      </c>
      <c r="AA500" t="s">
        <v>8324</v>
      </c>
      <c r="AB500" s="19" t="str">
        <f t="shared" si="45"/>
        <v>No</v>
      </c>
      <c r="AC500" s="19" t="str">
        <f t="shared" si="46"/>
        <v>Yes</v>
      </c>
      <c r="AG500" s="19" t="s">
        <v>1850</v>
      </c>
      <c r="AH500" s="19">
        <v>49.77</v>
      </c>
      <c r="AI500" s="19" t="str">
        <f t="shared" si="47"/>
        <v>Obesity</v>
      </c>
      <c r="AP500" s="19" t="s">
        <v>1850</v>
      </c>
      <c r="AQ500" s="19">
        <v>7.02</v>
      </c>
      <c r="AR500" s="19" t="str">
        <f t="shared" si="48"/>
        <v>Diabetes</v>
      </c>
    </row>
    <row r="501" spans="1:44">
      <c r="A501" s="19" t="s">
        <v>1895</v>
      </c>
      <c r="B501" s="19">
        <v>27.83</v>
      </c>
      <c r="C501" s="19">
        <v>5.36</v>
      </c>
      <c r="D501" s="19" t="s">
        <v>8336</v>
      </c>
      <c r="E501" s="19" t="s">
        <v>8336</v>
      </c>
      <c r="F501" s="19" t="s">
        <v>8336</v>
      </c>
      <c r="G501" s="19">
        <v>2</v>
      </c>
      <c r="H501" s="19">
        <v>2</v>
      </c>
      <c r="I501" s="19" t="s">
        <v>8336</v>
      </c>
      <c r="J501" s="19" t="s">
        <v>8336</v>
      </c>
      <c r="K501" s="19" t="str">
        <f t="shared" si="43"/>
        <v>Over Weight</v>
      </c>
      <c r="L501" s="19" t="str">
        <f t="shared" si="44"/>
        <v>Normal</v>
      </c>
      <c r="P501" s="19">
        <v>1</v>
      </c>
      <c r="Q501" s="19">
        <v>1</v>
      </c>
      <c r="Y501" s="32" t="s">
        <v>1874</v>
      </c>
      <c r="Z501" s="19" t="s">
        <v>8324</v>
      </c>
      <c r="AA501" t="s">
        <v>8324</v>
      </c>
      <c r="AB501" s="19" t="str">
        <f t="shared" si="45"/>
        <v>Yes</v>
      </c>
      <c r="AC501" s="19" t="str">
        <f t="shared" si="46"/>
        <v>Yes</v>
      </c>
      <c r="AG501" s="19" t="s">
        <v>1854</v>
      </c>
      <c r="AH501" s="19">
        <v>25.555</v>
      </c>
      <c r="AI501" s="19" t="str">
        <f t="shared" si="47"/>
        <v>Over Weight</v>
      </c>
      <c r="AP501" s="19" t="s">
        <v>1854</v>
      </c>
      <c r="AQ501" s="19">
        <v>4.09</v>
      </c>
      <c r="AR501" s="19" t="str">
        <f t="shared" si="48"/>
        <v>Normal</v>
      </c>
    </row>
    <row r="502" spans="1:44">
      <c r="A502" s="19" t="s">
        <v>1898</v>
      </c>
      <c r="B502" s="19">
        <v>28.93</v>
      </c>
      <c r="C502" s="19">
        <v>5.2</v>
      </c>
      <c r="D502" s="19" t="s">
        <v>8336</v>
      </c>
      <c r="E502" s="19" t="s">
        <v>8336</v>
      </c>
      <c r="F502" s="19" t="s">
        <v>8336</v>
      </c>
      <c r="G502" s="19" t="s">
        <v>8355</v>
      </c>
      <c r="H502" s="19">
        <v>0</v>
      </c>
      <c r="I502" s="19" t="s">
        <v>8324</v>
      </c>
      <c r="J502" s="19" t="s">
        <v>8324</v>
      </c>
      <c r="K502" s="19" t="str">
        <f t="shared" si="43"/>
        <v>Over Weight</v>
      </c>
      <c r="L502" s="19" t="str">
        <f t="shared" si="44"/>
        <v>Normal</v>
      </c>
      <c r="P502" s="19">
        <v>2</v>
      </c>
      <c r="Q502" s="19">
        <v>2</v>
      </c>
      <c r="Y502" s="32" t="s">
        <v>1877</v>
      </c>
      <c r="Z502" s="19" t="s">
        <v>8324</v>
      </c>
      <c r="AA502" t="s">
        <v>8324</v>
      </c>
      <c r="AB502" s="19" t="str">
        <f t="shared" si="45"/>
        <v>Yes</v>
      </c>
      <c r="AC502" s="19" t="str">
        <f t="shared" si="46"/>
        <v>Yes</v>
      </c>
      <c r="AG502" s="19" t="s">
        <v>1857</v>
      </c>
      <c r="AH502" s="19">
        <v>29.64</v>
      </c>
      <c r="AI502" s="19" t="str">
        <f t="shared" si="47"/>
        <v>Over Weight</v>
      </c>
      <c r="AP502" s="19" t="s">
        <v>1857</v>
      </c>
      <c r="AQ502" s="19">
        <v>4.93</v>
      </c>
      <c r="AR502" s="19" t="str">
        <f t="shared" si="48"/>
        <v>Normal</v>
      </c>
    </row>
    <row r="503" spans="1:44">
      <c r="A503" s="19" t="s">
        <v>1902</v>
      </c>
      <c r="B503" s="19">
        <v>33.82</v>
      </c>
      <c r="C503" s="19">
        <v>5.42</v>
      </c>
      <c r="D503" s="19" t="s">
        <v>8336</v>
      </c>
      <c r="E503" s="19" t="s">
        <v>8336</v>
      </c>
      <c r="F503" s="19" t="s">
        <v>8336</v>
      </c>
      <c r="G503" s="19" t="s">
        <v>8355</v>
      </c>
      <c r="H503" s="19">
        <v>0</v>
      </c>
      <c r="I503" s="19" t="s">
        <v>8336</v>
      </c>
      <c r="J503" s="19" t="s">
        <v>8336</v>
      </c>
      <c r="K503" s="19" t="str">
        <f t="shared" si="43"/>
        <v>Obesity</v>
      </c>
      <c r="L503" s="19" t="str">
        <f t="shared" si="44"/>
        <v>Normal</v>
      </c>
      <c r="P503" s="19">
        <v>1</v>
      </c>
      <c r="Q503" s="19">
        <v>1</v>
      </c>
      <c r="Y503" s="32" t="s">
        <v>1881</v>
      </c>
      <c r="Z503" s="19" t="s">
        <v>8324</v>
      </c>
      <c r="AA503" t="s">
        <v>8336</v>
      </c>
      <c r="AB503" s="19" t="str">
        <f t="shared" si="45"/>
        <v>Yes</v>
      </c>
      <c r="AC503" s="19" t="str">
        <f t="shared" si="46"/>
        <v>No</v>
      </c>
      <c r="AG503" s="19" t="s">
        <v>1860</v>
      </c>
      <c r="AH503" s="19">
        <v>53.93</v>
      </c>
      <c r="AI503" s="19" t="str">
        <f t="shared" si="47"/>
        <v>Obesity</v>
      </c>
      <c r="AP503" s="19" t="s">
        <v>1860</v>
      </c>
      <c r="AQ503" s="19">
        <v>5.34</v>
      </c>
      <c r="AR503" s="19" t="str">
        <f t="shared" si="48"/>
        <v>Normal</v>
      </c>
    </row>
    <row r="504" spans="1:44">
      <c r="A504" s="19" t="s">
        <v>1905</v>
      </c>
      <c r="B504" s="19">
        <v>20.235</v>
      </c>
      <c r="C504" s="19">
        <v>6.84</v>
      </c>
      <c r="D504" s="19" t="s">
        <v>8336</v>
      </c>
      <c r="E504" s="19" t="s">
        <v>8336</v>
      </c>
      <c r="F504" s="19" t="s">
        <v>8336</v>
      </c>
      <c r="G504" s="19" t="s">
        <v>8355</v>
      </c>
      <c r="H504" s="19">
        <v>0</v>
      </c>
      <c r="I504" s="19" t="s">
        <v>8324</v>
      </c>
      <c r="J504" s="19" t="s">
        <v>8324</v>
      </c>
      <c r="K504" s="19" t="str">
        <f t="shared" si="43"/>
        <v>Normal Weight</v>
      </c>
      <c r="L504" s="19" t="str">
        <f t="shared" si="44"/>
        <v>Diabetes</v>
      </c>
      <c r="P504" s="19" t="s">
        <v>8355</v>
      </c>
      <c r="Q504" s="19">
        <v>0</v>
      </c>
      <c r="Y504" s="32" t="s">
        <v>1885</v>
      </c>
      <c r="Z504" s="19" t="s">
        <v>8336</v>
      </c>
      <c r="AA504" t="s">
        <v>8324</v>
      </c>
      <c r="AB504" s="19" t="str">
        <f t="shared" si="45"/>
        <v>No</v>
      </c>
      <c r="AC504" s="19" t="str">
        <f t="shared" si="46"/>
        <v>Yes</v>
      </c>
      <c r="AG504" s="19" t="s">
        <v>1862</v>
      </c>
      <c r="AH504" s="19">
        <v>28.025</v>
      </c>
      <c r="AI504" s="19" t="str">
        <f t="shared" si="47"/>
        <v>Over Weight</v>
      </c>
      <c r="AP504" s="19" t="s">
        <v>1862</v>
      </c>
      <c r="AQ504" s="19">
        <v>5.65</v>
      </c>
      <c r="AR504" s="19" t="str">
        <f t="shared" si="48"/>
        <v>Normal</v>
      </c>
    </row>
    <row r="505" spans="1:44">
      <c r="A505" s="19" t="s">
        <v>1909</v>
      </c>
      <c r="B505" s="19">
        <v>49.2</v>
      </c>
      <c r="C505" s="19">
        <v>10.9</v>
      </c>
      <c r="D505" s="19" t="s">
        <v>8324</v>
      </c>
      <c r="E505" s="19" t="s">
        <v>8336</v>
      </c>
      <c r="F505" s="19" t="s">
        <v>8375</v>
      </c>
      <c r="G505" s="19">
        <v>1</v>
      </c>
      <c r="H505" s="19">
        <v>1</v>
      </c>
      <c r="I505" s="19" t="s">
        <v>8336</v>
      </c>
      <c r="J505" s="19" t="s">
        <v>8336</v>
      </c>
      <c r="K505" s="19" t="str">
        <f t="shared" si="43"/>
        <v>Obesity</v>
      </c>
      <c r="L505" s="19" t="str">
        <f t="shared" si="44"/>
        <v>Diabetes</v>
      </c>
      <c r="P505" s="19" t="s">
        <v>8355</v>
      </c>
      <c r="Q505" s="19">
        <v>0</v>
      </c>
      <c r="Y505" s="32" t="s">
        <v>1888</v>
      </c>
      <c r="Z505" s="19" t="s">
        <v>8324</v>
      </c>
      <c r="AA505" t="s">
        <v>8324</v>
      </c>
      <c r="AB505" s="19" t="str">
        <f t="shared" si="45"/>
        <v>Yes</v>
      </c>
      <c r="AC505" s="19" t="str">
        <f t="shared" si="46"/>
        <v>Yes</v>
      </c>
      <c r="AG505" s="19" t="s">
        <v>1867</v>
      </c>
      <c r="AH505" s="19">
        <v>27.5</v>
      </c>
      <c r="AI505" s="19" t="str">
        <f t="shared" si="47"/>
        <v>Over Weight</v>
      </c>
      <c r="AP505" s="19" t="s">
        <v>1867</v>
      </c>
      <c r="AQ505" s="19">
        <v>4.49</v>
      </c>
      <c r="AR505" s="19" t="str">
        <f t="shared" si="48"/>
        <v>Normal</v>
      </c>
    </row>
    <row r="506" spans="1:44">
      <c r="A506" s="19" t="s">
        <v>1912</v>
      </c>
      <c r="B506" s="19">
        <v>26.4</v>
      </c>
      <c r="C506" s="19">
        <v>4.87</v>
      </c>
      <c r="D506" s="19" t="s">
        <v>8324</v>
      </c>
      <c r="E506" s="19" t="s">
        <v>8336</v>
      </c>
      <c r="F506" s="19" t="s">
        <v>8336</v>
      </c>
      <c r="G506" s="19" t="s">
        <v>8355</v>
      </c>
      <c r="H506" s="19">
        <v>0</v>
      </c>
      <c r="I506" s="19" t="s">
        <v>8324</v>
      </c>
      <c r="J506" s="19" t="s">
        <v>8324</v>
      </c>
      <c r="K506" s="19" t="str">
        <f t="shared" si="43"/>
        <v>Over Weight</v>
      </c>
      <c r="L506" s="19" t="str">
        <f t="shared" si="44"/>
        <v>Normal</v>
      </c>
      <c r="P506" s="19">
        <v>1</v>
      </c>
      <c r="Q506" s="19">
        <v>1</v>
      </c>
      <c r="Y506" s="32" t="s">
        <v>1892</v>
      </c>
      <c r="Z506" s="19" t="s">
        <v>8336</v>
      </c>
      <c r="AA506" t="s">
        <v>8324</v>
      </c>
      <c r="AB506" s="19" t="str">
        <f t="shared" si="45"/>
        <v>No</v>
      </c>
      <c r="AC506" s="19" t="str">
        <f t="shared" si="46"/>
        <v>Yes</v>
      </c>
      <c r="AG506" s="19" t="s">
        <v>1871</v>
      </c>
      <c r="AH506" s="19">
        <v>21.8</v>
      </c>
      <c r="AI506" s="19" t="str">
        <f t="shared" si="47"/>
        <v>Normal Weight</v>
      </c>
      <c r="AP506" s="19" t="s">
        <v>1871</v>
      </c>
      <c r="AQ506" s="19">
        <v>10.55</v>
      </c>
      <c r="AR506" s="19" t="str">
        <f t="shared" si="48"/>
        <v>Diabetes</v>
      </c>
    </row>
    <row r="507" spans="1:44">
      <c r="A507" s="19" t="s">
        <v>1916</v>
      </c>
      <c r="B507" s="19">
        <v>28.38</v>
      </c>
      <c r="C507" s="19">
        <v>6.07</v>
      </c>
      <c r="D507" s="19" t="s">
        <v>8336</v>
      </c>
      <c r="E507" s="19" t="s">
        <v>8336</v>
      </c>
      <c r="F507" s="19" t="s">
        <v>8336</v>
      </c>
      <c r="G507" s="19">
        <v>1</v>
      </c>
      <c r="H507" s="19">
        <v>1</v>
      </c>
      <c r="I507" s="19" t="s">
        <v>8324</v>
      </c>
      <c r="J507" s="19" t="s">
        <v>8324</v>
      </c>
      <c r="K507" s="19" t="str">
        <f t="shared" si="43"/>
        <v>Over Weight</v>
      </c>
      <c r="L507" s="19" t="str">
        <f t="shared" si="44"/>
        <v>Prediabetes</v>
      </c>
      <c r="P507" s="19">
        <v>1</v>
      </c>
      <c r="Q507" s="19">
        <v>1</v>
      </c>
      <c r="Y507" s="32" t="s">
        <v>1895</v>
      </c>
      <c r="Z507" s="19" t="s">
        <v>8336</v>
      </c>
      <c r="AA507" t="s">
        <v>8336</v>
      </c>
      <c r="AB507" s="19" t="str">
        <f t="shared" si="45"/>
        <v>No</v>
      </c>
      <c r="AC507" s="19" t="str">
        <f t="shared" si="46"/>
        <v>No</v>
      </c>
      <c r="AG507" s="19" t="s">
        <v>1874</v>
      </c>
      <c r="AH507" s="19">
        <v>26.41</v>
      </c>
      <c r="AI507" s="19" t="str">
        <f t="shared" si="47"/>
        <v>Over Weight</v>
      </c>
      <c r="AP507" s="19" t="s">
        <v>1874</v>
      </c>
      <c r="AQ507" s="19">
        <v>4.92</v>
      </c>
      <c r="AR507" s="19" t="str">
        <f t="shared" si="48"/>
        <v>Normal</v>
      </c>
    </row>
    <row r="508" spans="1:44">
      <c r="A508" s="19" t="s">
        <v>1919</v>
      </c>
      <c r="B508" s="19">
        <v>24.64</v>
      </c>
      <c r="C508" s="19">
        <v>4.33</v>
      </c>
      <c r="D508" s="19" t="s">
        <v>8336</v>
      </c>
      <c r="E508" s="19" t="s">
        <v>8336</v>
      </c>
      <c r="F508" s="19" t="s">
        <v>8336</v>
      </c>
      <c r="G508" s="19" t="s">
        <v>8355</v>
      </c>
      <c r="H508" s="19">
        <v>0</v>
      </c>
      <c r="I508" s="19" t="s">
        <v>8324</v>
      </c>
      <c r="J508" s="19" t="s">
        <v>8324</v>
      </c>
      <c r="K508" s="19" t="str">
        <f t="shared" si="43"/>
        <v>Normal Weight</v>
      </c>
      <c r="L508" s="19" t="str">
        <f t="shared" si="44"/>
        <v>Normal</v>
      </c>
      <c r="P508" s="19">
        <v>2</v>
      </c>
      <c r="Q508" s="19">
        <v>2</v>
      </c>
      <c r="Y508" s="32" t="s">
        <v>1898</v>
      </c>
      <c r="Z508" s="19" t="s">
        <v>8336</v>
      </c>
      <c r="AA508" t="s">
        <v>8324</v>
      </c>
      <c r="AB508" s="19" t="str">
        <f t="shared" si="45"/>
        <v>No</v>
      </c>
      <c r="AC508" s="19" t="str">
        <f t="shared" si="46"/>
        <v>Yes</v>
      </c>
      <c r="AG508" s="19" t="s">
        <v>1877</v>
      </c>
      <c r="AH508" s="19">
        <v>27.835</v>
      </c>
      <c r="AI508" s="19" t="str">
        <f t="shared" si="47"/>
        <v>Over Weight</v>
      </c>
      <c r="AP508" s="19" t="s">
        <v>1877</v>
      </c>
      <c r="AQ508" s="19">
        <v>5.9</v>
      </c>
      <c r="AR508" s="19" t="str">
        <f t="shared" si="48"/>
        <v>Prediabetes</v>
      </c>
    </row>
    <row r="509" spans="1:44">
      <c r="A509" s="19" t="s">
        <v>1923</v>
      </c>
      <c r="B509" s="19">
        <v>39.71</v>
      </c>
      <c r="C509" s="19">
        <v>5.83</v>
      </c>
      <c r="D509" s="19" t="s">
        <v>8336</v>
      </c>
      <c r="E509" s="19" t="s">
        <v>8336</v>
      </c>
      <c r="F509" s="19" t="s">
        <v>8336</v>
      </c>
      <c r="G509" s="19">
        <v>1</v>
      </c>
      <c r="H509" s="19">
        <v>1</v>
      </c>
      <c r="I509" s="19" t="s">
        <v>8336</v>
      </c>
      <c r="J509" s="19" t="s">
        <v>8336</v>
      </c>
      <c r="K509" s="19" t="str">
        <f t="shared" si="43"/>
        <v>Obesity</v>
      </c>
      <c r="L509" s="19" t="str">
        <f t="shared" si="44"/>
        <v>Prediabetes</v>
      </c>
      <c r="P509" s="19" t="s">
        <v>8355</v>
      </c>
      <c r="Q509" s="19">
        <v>0</v>
      </c>
      <c r="Y509" s="32" t="s">
        <v>1902</v>
      </c>
      <c r="Z509" s="19" t="s">
        <v>8336</v>
      </c>
      <c r="AA509" t="s">
        <v>8336</v>
      </c>
      <c r="AB509" s="19" t="str">
        <f t="shared" si="45"/>
        <v>No</v>
      </c>
      <c r="AC509" s="19" t="str">
        <f t="shared" si="46"/>
        <v>No</v>
      </c>
      <c r="AG509" s="19" t="s">
        <v>1881</v>
      </c>
      <c r="AH509" s="19">
        <v>51.74</v>
      </c>
      <c r="AI509" s="19" t="str">
        <f t="shared" si="47"/>
        <v>Obesity</v>
      </c>
      <c r="AP509" s="19" t="s">
        <v>1881</v>
      </c>
      <c r="AQ509" s="19">
        <v>4.98</v>
      </c>
      <c r="AR509" s="19" t="str">
        <f t="shared" si="48"/>
        <v>Normal</v>
      </c>
    </row>
    <row r="510" spans="1:44">
      <c r="A510" s="19" t="s">
        <v>1927</v>
      </c>
      <c r="B510" s="19">
        <v>22.22</v>
      </c>
      <c r="C510" s="19">
        <v>5.5</v>
      </c>
      <c r="D510" s="19" t="s">
        <v>8336</v>
      </c>
      <c r="E510" s="19" t="s">
        <v>8336</v>
      </c>
      <c r="F510" s="19" t="s">
        <v>8336</v>
      </c>
      <c r="G510" s="19" t="s">
        <v>8355</v>
      </c>
      <c r="H510" s="19">
        <v>0</v>
      </c>
      <c r="I510" s="19" t="s">
        <v>8324</v>
      </c>
      <c r="J510" s="19" t="s">
        <v>8324</v>
      </c>
      <c r="K510" s="19" t="str">
        <f t="shared" si="43"/>
        <v>Normal Weight</v>
      </c>
      <c r="L510" s="19" t="str">
        <f t="shared" si="44"/>
        <v>Normal</v>
      </c>
      <c r="P510" s="19">
        <v>1</v>
      </c>
      <c r="Q510" s="19">
        <v>1</v>
      </c>
      <c r="Y510" s="32" t="s">
        <v>1905</v>
      </c>
      <c r="Z510" s="19" t="s">
        <v>8336</v>
      </c>
      <c r="AA510" t="s">
        <v>8324</v>
      </c>
      <c r="AB510" s="19" t="str">
        <f t="shared" si="45"/>
        <v>No</v>
      </c>
      <c r="AC510" s="19" t="str">
        <f t="shared" si="46"/>
        <v>Yes</v>
      </c>
      <c r="AG510" s="19" t="s">
        <v>1885</v>
      </c>
      <c r="AH510" s="19">
        <v>23.37</v>
      </c>
      <c r="AI510" s="19" t="str">
        <f t="shared" si="47"/>
        <v>Normal Weight</v>
      </c>
      <c r="AP510" s="19" t="s">
        <v>1885</v>
      </c>
      <c r="AQ510" s="19">
        <v>5.8</v>
      </c>
      <c r="AR510" s="19" t="str">
        <f t="shared" si="48"/>
        <v>Prediabetes</v>
      </c>
    </row>
    <row r="511" spans="1:44">
      <c r="A511" s="19" t="s">
        <v>1930</v>
      </c>
      <c r="B511" s="19">
        <v>33.345</v>
      </c>
      <c r="C511" s="19">
        <v>4.79</v>
      </c>
      <c r="D511" s="19" t="s">
        <v>8336</v>
      </c>
      <c r="E511" s="19" t="s">
        <v>8336</v>
      </c>
      <c r="F511" s="19" t="s">
        <v>8375</v>
      </c>
      <c r="G511" s="19">
        <v>1</v>
      </c>
      <c r="H511" s="19">
        <v>1</v>
      </c>
      <c r="I511" s="19" t="s">
        <v>8336</v>
      </c>
      <c r="J511" s="19" t="s">
        <v>8336</v>
      </c>
      <c r="K511" s="19" t="str">
        <f t="shared" si="43"/>
        <v>Obesity</v>
      </c>
      <c r="L511" s="19" t="str">
        <f t="shared" si="44"/>
        <v>Normal</v>
      </c>
      <c r="P511" s="19">
        <v>1</v>
      </c>
      <c r="Q511" s="19">
        <v>1</v>
      </c>
      <c r="Y511" s="32" t="s">
        <v>1909</v>
      </c>
      <c r="Z511" s="19" t="s">
        <v>8324</v>
      </c>
      <c r="AA511" t="s">
        <v>8336</v>
      </c>
      <c r="AB511" s="19" t="str">
        <f t="shared" si="45"/>
        <v>Yes</v>
      </c>
      <c r="AC511" s="19" t="str">
        <f t="shared" si="46"/>
        <v>No</v>
      </c>
      <c r="AG511" s="19" t="s">
        <v>1888</v>
      </c>
      <c r="AH511" s="19">
        <v>29.7</v>
      </c>
      <c r="AI511" s="19" t="str">
        <f t="shared" si="47"/>
        <v>Over Weight</v>
      </c>
      <c r="AP511" s="19" t="s">
        <v>1888</v>
      </c>
      <c r="AQ511" s="19">
        <v>6.21</v>
      </c>
      <c r="AR511" s="19" t="str">
        <f t="shared" si="48"/>
        <v>Prediabetes</v>
      </c>
    </row>
    <row r="512" spans="1:44">
      <c r="A512" s="19" t="s">
        <v>1934</v>
      </c>
      <c r="B512" s="19">
        <v>24.42</v>
      </c>
      <c r="C512" s="19">
        <v>5.81</v>
      </c>
      <c r="D512" s="19" t="s">
        <v>8336</v>
      </c>
      <c r="E512" s="19" t="s">
        <v>8336</v>
      </c>
      <c r="F512" s="19" t="s">
        <v>8336</v>
      </c>
      <c r="G512" s="19">
        <v>1</v>
      </c>
      <c r="H512" s="19">
        <v>1</v>
      </c>
      <c r="I512" s="19" t="s">
        <v>8324</v>
      </c>
      <c r="J512" s="19" t="s">
        <v>8324</v>
      </c>
      <c r="K512" s="19" t="str">
        <f t="shared" si="43"/>
        <v>Normal Weight</v>
      </c>
      <c r="L512" s="19" t="str">
        <f t="shared" si="44"/>
        <v>Prediabetes</v>
      </c>
      <c r="P512" s="19">
        <v>2</v>
      </c>
      <c r="Q512" s="19">
        <v>2</v>
      </c>
      <c r="Y512" s="32" t="s">
        <v>1912</v>
      </c>
      <c r="Z512" s="19" t="s">
        <v>8324</v>
      </c>
      <c r="AA512" t="s">
        <v>8324</v>
      </c>
      <c r="AB512" s="19" t="str">
        <f t="shared" si="45"/>
        <v>Yes</v>
      </c>
      <c r="AC512" s="19" t="str">
        <f t="shared" si="46"/>
        <v>Yes</v>
      </c>
      <c r="AG512" s="19" t="s">
        <v>1892</v>
      </c>
      <c r="AH512" s="19">
        <v>20.045</v>
      </c>
      <c r="AI512" s="19" t="str">
        <f t="shared" si="47"/>
        <v>Normal Weight</v>
      </c>
      <c r="AP512" s="19" t="s">
        <v>1892</v>
      </c>
      <c r="AQ512" s="19">
        <v>6.17</v>
      </c>
      <c r="AR512" s="19" t="str">
        <f t="shared" si="48"/>
        <v>Prediabetes</v>
      </c>
    </row>
    <row r="513" spans="1:44">
      <c r="A513" s="19" t="s">
        <v>1938</v>
      </c>
      <c r="B513" s="19">
        <v>29.81</v>
      </c>
      <c r="C513" s="19">
        <v>5.58</v>
      </c>
      <c r="D513" s="19" t="s">
        <v>8336</v>
      </c>
      <c r="E513" s="19" t="s">
        <v>8336</v>
      </c>
      <c r="F513" s="19" t="s">
        <v>8336</v>
      </c>
      <c r="G513" s="19" t="s">
        <v>8355</v>
      </c>
      <c r="H513" s="19">
        <v>0</v>
      </c>
      <c r="I513" s="19" t="s">
        <v>8324</v>
      </c>
      <c r="J513" s="19" t="s">
        <v>8324</v>
      </c>
      <c r="K513" s="19" t="str">
        <f t="shared" si="43"/>
        <v>Over Weight</v>
      </c>
      <c r="L513" s="19" t="str">
        <f t="shared" si="44"/>
        <v>Normal</v>
      </c>
      <c r="P513" s="19" t="s">
        <v>8355</v>
      </c>
      <c r="Q513" s="19">
        <v>0</v>
      </c>
      <c r="Y513" s="32" t="s">
        <v>1916</v>
      </c>
      <c r="Z513" s="19" t="s">
        <v>8336</v>
      </c>
      <c r="AA513" t="s">
        <v>8324</v>
      </c>
      <c r="AB513" s="19" t="str">
        <f t="shared" si="45"/>
        <v>No</v>
      </c>
      <c r="AC513" s="19" t="str">
        <f t="shared" si="46"/>
        <v>Yes</v>
      </c>
      <c r="AG513" s="19" t="s">
        <v>1895</v>
      </c>
      <c r="AH513" s="19">
        <v>27.83</v>
      </c>
      <c r="AI513" s="19" t="str">
        <f t="shared" si="47"/>
        <v>Over Weight</v>
      </c>
      <c r="AP513" s="19" t="s">
        <v>1895</v>
      </c>
      <c r="AQ513" s="19">
        <v>5.36</v>
      </c>
      <c r="AR513" s="19" t="str">
        <f t="shared" si="48"/>
        <v>Normal</v>
      </c>
    </row>
    <row r="514" spans="1:44">
      <c r="A514" s="19" t="s">
        <v>1942</v>
      </c>
      <c r="B514" s="19">
        <v>51.18</v>
      </c>
      <c r="C514" s="19">
        <v>4.4</v>
      </c>
      <c r="D514" s="19" t="s">
        <v>8324</v>
      </c>
      <c r="E514" s="19" t="s">
        <v>8336</v>
      </c>
      <c r="F514" s="19" t="s">
        <v>8336</v>
      </c>
      <c r="G514" s="19">
        <v>2</v>
      </c>
      <c r="H514" s="19">
        <v>2</v>
      </c>
      <c r="I514" s="19" t="s">
        <v>8336</v>
      </c>
      <c r="J514" s="19" t="s">
        <v>8336</v>
      </c>
      <c r="K514" s="19" t="str">
        <f t="shared" si="43"/>
        <v>Obesity</v>
      </c>
      <c r="L514" s="19" t="str">
        <f t="shared" si="44"/>
        <v>Normal</v>
      </c>
      <c r="P514" s="19" t="s">
        <v>8355</v>
      </c>
      <c r="Q514" s="19">
        <v>0</v>
      </c>
      <c r="Y514" s="32" t="s">
        <v>1919</v>
      </c>
      <c r="Z514" s="19" t="s">
        <v>8336</v>
      </c>
      <c r="AA514" t="s">
        <v>8324</v>
      </c>
      <c r="AB514" s="19" t="str">
        <f t="shared" si="45"/>
        <v>No</v>
      </c>
      <c r="AC514" s="19" t="str">
        <f t="shared" si="46"/>
        <v>Yes</v>
      </c>
      <c r="AG514" s="19" t="s">
        <v>1898</v>
      </c>
      <c r="AH514" s="19">
        <v>28.93</v>
      </c>
      <c r="AI514" s="19" t="str">
        <f t="shared" si="47"/>
        <v>Over Weight</v>
      </c>
      <c r="AP514" s="19" t="s">
        <v>1898</v>
      </c>
      <c r="AQ514" s="19">
        <v>5.2</v>
      </c>
      <c r="AR514" s="19" t="str">
        <f t="shared" si="48"/>
        <v>Normal</v>
      </c>
    </row>
    <row r="515" spans="1:44">
      <c r="A515" s="19" t="s">
        <v>1946</v>
      </c>
      <c r="B515" s="19">
        <v>51.37</v>
      </c>
      <c r="C515" s="19">
        <v>8.18</v>
      </c>
      <c r="D515" s="19" t="s">
        <v>8324</v>
      </c>
      <c r="E515" s="19" t="s">
        <v>8336</v>
      </c>
      <c r="F515" s="19" t="s">
        <v>8336</v>
      </c>
      <c r="G515" s="19" t="s">
        <v>8355</v>
      </c>
      <c r="H515" s="19">
        <v>0</v>
      </c>
      <c r="I515" s="19" t="s">
        <v>8336</v>
      </c>
      <c r="J515" s="19" t="s">
        <v>8336</v>
      </c>
      <c r="K515" s="19" t="str">
        <f t="shared" ref="K515:K578" si="49">IF(B515&lt;18.5,"Under Weight",IF(B515&lt;=24.9,"Normal Weight",IF(B515&lt;=29.9,"Over Weight","Obesity")))</f>
        <v>Obesity</v>
      </c>
      <c r="L515" s="19" t="str">
        <f t="shared" ref="L515:L578" si="50">IF(C515&lt;5.7,"Normal",IF(C515&lt;=6.4,"Prediabetes","Diabetes"))</f>
        <v>Diabetes</v>
      </c>
      <c r="P515" s="19" t="s">
        <v>8355</v>
      </c>
      <c r="Q515" s="19">
        <v>0</v>
      </c>
      <c r="Y515" s="32" t="s">
        <v>1923</v>
      </c>
      <c r="Z515" s="19" t="s">
        <v>8336</v>
      </c>
      <c r="AA515" t="s">
        <v>8336</v>
      </c>
      <c r="AB515" s="19" t="str">
        <f t="shared" si="45"/>
        <v>No</v>
      </c>
      <c r="AC515" s="19" t="str">
        <f t="shared" si="46"/>
        <v>No</v>
      </c>
      <c r="AG515" s="19" t="s">
        <v>1902</v>
      </c>
      <c r="AH515" s="19">
        <v>33.82</v>
      </c>
      <c r="AI515" s="19" t="str">
        <f t="shared" si="47"/>
        <v>Obesity</v>
      </c>
      <c r="AP515" s="19" t="s">
        <v>1902</v>
      </c>
      <c r="AQ515" s="19">
        <v>5.42</v>
      </c>
      <c r="AR515" s="19" t="str">
        <f t="shared" si="48"/>
        <v>Normal</v>
      </c>
    </row>
    <row r="516" spans="1:44">
      <c r="A516" s="19" t="s">
        <v>1950</v>
      </c>
      <c r="B516" s="19">
        <v>36.19</v>
      </c>
      <c r="C516" s="19">
        <v>5.52</v>
      </c>
      <c r="D516" s="19" t="s">
        <v>8324</v>
      </c>
      <c r="E516" s="19" t="s">
        <v>8336</v>
      </c>
      <c r="F516" s="19" t="s">
        <v>8336</v>
      </c>
      <c r="G516" s="19" t="s">
        <v>8355</v>
      </c>
      <c r="H516" s="19">
        <v>0</v>
      </c>
      <c r="I516" s="19" t="s">
        <v>8336</v>
      </c>
      <c r="J516" s="19" t="s">
        <v>8336</v>
      </c>
      <c r="K516" s="19" t="str">
        <f t="shared" si="49"/>
        <v>Obesity</v>
      </c>
      <c r="L516" s="19" t="str">
        <f t="shared" si="50"/>
        <v>Normal</v>
      </c>
      <c r="P516" s="19">
        <v>1</v>
      </c>
      <c r="Q516" s="19">
        <v>1</v>
      </c>
      <c r="Y516" s="32" t="s">
        <v>1927</v>
      </c>
      <c r="Z516" s="19" t="s">
        <v>8336</v>
      </c>
      <c r="AA516" t="s">
        <v>8324</v>
      </c>
      <c r="AB516" s="19" t="str">
        <f t="shared" si="45"/>
        <v>No</v>
      </c>
      <c r="AC516" s="19" t="str">
        <f t="shared" si="46"/>
        <v>Yes</v>
      </c>
      <c r="AG516" s="19" t="s">
        <v>1905</v>
      </c>
      <c r="AH516" s="19">
        <v>20.235</v>
      </c>
      <c r="AI516" s="19" t="str">
        <f t="shared" si="47"/>
        <v>Normal Weight</v>
      </c>
      <c r="AP516" s="19" t="s">
        <v>1905</v>
      </c>
      <c r="AQ516" s="19">
        <v>6.84</v>
      </c>
      <c r="AR516" s="19" t="str">
        <f t="shared" si="48"/>
        <v>Diabetes</v>
      </c>
    </row>
    <row r="517" spans="1:44">
      <c r="A517" s="19" t="s">
        <v>1953</v>
      </c>
      <c r="B517" s="19">
        <v>25.9</v>
      </c>
      <c r="C517" s="19">
        <v>4.84</v>
      </c>
      <c r="D517" s="19" t="s">
        <v>8336</v>
      </c>
      <c r="E517" s="19" t="s">
        <v>8336</v>
      </c>
      <c r="F517" s="19" t="s">
        <v>8336</v>
      </c>
      <c r="G517" s="19" t="s">
        <v>8355</v>
      </c>
      <c r="H517" s="19">
        <v>0</v>
      </c>
      <c r="I517" s="19" t="s">
        <v>8324</v>
      </c>
      <c r="J517" s="19" t="s">
        <v>8324</v>
      </c>
      <c r="K517" s="19" t="str">
        <f t="shared" si="49"/>
        <v>Over Weight</v>
      </c>
      <c r="L517" s="19" t="str">
        <f t="shared" si="50"/>
        <v>Normal</v>
      </c>
      <c r="P517" s="19" t="s">
        <v>8355</v>
      </c>
      <c r="Q517" s="19">
        <v>0</v>
      </c>
      <c r="Y517" s="32" t="s">
        <v>1930</v>
      </c>
      <c r="Z517" s="19" t="s">
        <v>8336</v>
      </c>
      <c r="AA517" t="s">
        <v>8336</v>
      </c>
      <c r="AB517" s="19" t="str">
        <f t="shared" si="45"/>
        <v>No</v>
      </c>
      <c r="AC517" s="19" t="str">
        <f t="shared" si="46"/>
        <v>No</v>
      </c>
      <c r="AG517" s="19" t="s">
        <v>1909</v>
      </c>
      <c r="AH517" s="19">
        <v>49.2</v>
      </c>
      <c r="AI517" s="19" t="str">
        <f t="shared" si="47"/>
        <v>Obesity</v>
      </c>
      <c r="AP517" s="19" t="s">
        <v>1909</v>
      </c>
      <c r="AQ517" s="19">
        <v>10.9</v>
      </c>
      <c r="AR517" s="19" t="str">
        <f t="shared" si="48"/>
        <v>Diabetes</v>
      </c>
    </row>
    <row r="518" spans="1:44">
      <c r="A518" s="19" t="s">
        <v>1956</v>
      </c>
      <c r="B518" s="19">
        <v>35.72</v>
      </c>
      <c r="C518" s="19">
        <v>4.08</v>
      </c>
      <c r="D518" s="19" t="s">
        <v>8336</v>
      </c>
      <c r="E518" s="19" t="s">
        <v>8336</v>
      </c>
      <c r="F518" s="19" t="s">
        <v>8375</v>
      </c>
      <c r="G518" s="19">
        <v>1</v>
      </c>
      <c r="H518" s="19">
        <v>1</v>
      </c>
      <c r="I518" s="19" t="s">
        <v>8336</v>
      </c>
      <c r="J518" s="19" t="s">
        <v>8336</v>
      </c>
      <c r="K518" s="19" t="str">
        <f t="shared" si="49"/>
        <v>Obesity</v>
      </c>
      <c r="L518" s="19" t="str">
        <f t="shared" si="50"/>
        <v>Normal</v>
      </c>
      <c r="P518" s="19">
        <v>1</v>
      </c>
      <c r="Q518" s="19">
        <v>1</v>
      </c>
      <c r="Y518" s="32" t="s">
        <v>1934</v>
      </c>
      <c r="Z518" s="19" t="s">
        <v>8336</v>
      </c>
      <c r="AA518" t="s">
        <v>8324</v>
      </c>
      <c r="AB518" s="19" t="str">
        <f t="shared" si="45"/>
        <v>No</v>
      </c>
      <c r="AC518" s="19" t="str">
        <f t="shared" si="46"/>
        <v>Yes</v>
      </c>
      <c r="AG518" s="19" t="s">
        <v>1912</v>
      </c>
      <c r="AH518" s="19">
        <v>26.4</v>
      </c>
      <c r="AI518" s="19" t="str">
        <f t="shared" si="47"/>
        <v>Over Weight</v>
      </c>
      <c r="AP518" s="19" t="s">
        <v>1912</v>
      </c>
      <c r="AQ518" s="19">
        <v>4.87</v>
      </c>
      <c r="AR518" s="19" t="str">
        <f t="shared" si="48"/>
        <v>Normal</v>
      </c>
    </row>
    <row r="519" spans="1:44">
      <c r="A519" s="19" t="s">
        <v>1960</v>
      </c>
      <c r="B519" s="19">
        <v>27.94</v>
      </c>
      <c r="C519" s="19">
        <v>4.48</v>
      </c>
      <c r="D519" s="19" t="s">
        <v>8336</v>
      </c>
      <c r="E519" s="19" t="s">
        <v>8336</v>
      </c>
      <c r="F519" s="19" t="s">
        <v>8375</v>
      </c>
      <c r="G519" s="19">
        <v>1</v>
      </c>
      <c r="H519" s="19">
        <v>1</v>
      </c>
      <c r="I519" s="19" t="s">
        <v>8324</v>
      </c>
      <c r="J519" s="19" t="s">
        <v>8324</v>
      </c>
      <c r="K519" s="19" t="str">
        <f t="shared" si="49"/>
        <v>Over Weight</v>
      </c>
      <c r="L519" s="19" t="str">
        <f t="shared" si="50"/>
        <v>Normal</v>
      </c>
      <c r="P519" s="19" t="s">
        <v>8355</v>
      </c>
      <c r="Q519" s="19">
        <v>0</v>
      </c>
      <c r="Y519" s="32" t="s">
        <v>1938</v>
      </c>
      <c r="Z519" s="19" t="s">
        <v>8336</v>
      </c>
      <c r="AA519" t="s">
        <v>8324</v>
      </c>
      <c r="AB519" s="19" t="str">
        <f t="shared" si="45"/>
        <v>No</v>
      </c>
      <c r="AC519" s="19" t="str">
        <f t="shared" si="46"/>
        <v>Yes</v>
      </c>
      <c r="AG519" s="19" t="s">
        <v>1916</v>
      </c>
      <c r="AH519" s="19">
        <v>28.38</v>
      </c>
      <c r="AI519" s="19" t="str">
        <f t="shared" si="47"/>
        <v>Over Weight</v>
      </c>
      <c r="AP519" s="19" t="s">
        <v>1916</v>
      </c>
      <c r="AQ519" s="19">
        <v>6.07</v>
      </c>
      <c r="AR519" s="19" t="str">
        <f t="shared" si="48"/>
        <v>Prediabetes</v>
      </c>
    </row>
    <row r="520" spans="1:44">
      <c r="A520" s="19" t="s">
        <v>1964</v>
      </c>
      <c r="B520" s="19">
        <v>27.1</v>
      </c>
      <c r="C520" s="19">
        <v>5.73</v>
      </c>
      <c r="D520" s="19" t="s">
        <v>8336</v>
      </c>
      <c r="E520" s="19" t="s">
        <v>8336</v>
      </c>
      <c r="F520" s="19" t="s">
        <v>8336</v>
      </c>
      <c r="G520" s="19" t="s">
        <v>8355</v>
      </c>
      <c r="H520" s="19">
        <v>0</v>
      </c>
      <c r="I520" s="19" t="s">
        <v>8324</v>
      </c>
      <c r="J520" s="19" t="s">
        <v>8324</v>
      </c>
      <c r="K520" s="19" t="str">
        <f t="shared" si="49"/>
        <v>Over Weight</v>
      </c>
      <c r="L520" s="19" t="str">
        <f t="shared" si="50"/>
        <v>Prediabetes</v>
      </c>
      <c r="P520" s="19">
        <v>1</v>
      </c>
      <c r="Q520" s="19">
        <v>1</v>
      </c>
      <c r="Y520" s="32" t="s">
        <v>1942</v>
      </c>
      <c r="Z520" s="19" t="s">
        <v>8324</v>
      </c>
      <c r="AA520" t="s">
        <v>8336</v>
      </c>
      <c r="AB520" s="19" t="str">
        <f t="shared" si="45"/>
        <v>Yes</v>
      </c>
      <c r="AC520" s="19" t="str">
        <f t="shared" si="46"/>
        <v>No</v>
      </c>
      <c r="AG520" s="19" t="s">
        <v>1919</v>
      </c>
      <c r="AH520" s="19">
        <v>24.64</v>
      </c>
      <c r="AI520" s="19" t="str">
        <f t="shared" si="47"/>
        <v>Normal Weight</v>
      </c>
      <c r="AP520" s="19" t="s">
        <v>1919</v>
      </c>
      <c r="AQ520" s="19">
        <v>4.33</v>
      </c>
      <c r="AR520" s="19" t="str">
        <f t="shared" si="48"/>
        <v>Normal</v>
      </c>
    </row>
    <row r="521" spans="1:44">
      <c r="A521" s="19" t="s">
        <v>1968</v>
      </c>
      <c r="B521" s="19">
        <v>18.3</v>
      </c>
      <c r="C521" s="19">
        <v>5.46</v>
      </c>
      <c r="D521" s="19" t="s">
        <v>8324</v>
      </c>
      <c r="E521" s="19" t="s">
        <v>8336</v>
      </c>
      <c r="F521" s="19" t="s">
        <v>8375</v>
      </c>
      <c r="G521" s="19">
        <v>1</v>
      </c>
      <c r="H521" s="19">
        <v>1</v>
      </c>
      <c r="I521" s="19" t="s">
        <v>8324</v>
      </c>
      <c r="J521" s="19" t="s">
        <v>8324</v>
      </c>
      <c r="K521" s="19" t="str">
        <f t="shared" si="49"/>
        <v>Under Weight</v>
      </c>
      <c r="L521" s="19" t="str">
        <f t="shared" si="50"/>
        <v>Normal</v>
      </c>
      <c r="P521" s="19" t="s">
        <v>8355</v>
      </c>
      <c r="Q521" s="19">
        <v>0</v>
      </c>
      <c r="Y521" s="32" t="s">
        <v>1946</v>
      </c>
      <c r="Z521" s="19" t="s">
        <v>8324</v>
      </c>
      <c r="AA521" t="s">
        <v>8336</v>
      </c>
      <c r="AB521" s="19" t="str">
        <f t="shared" ref="AB521:AB584" si="51">PROPER(Z521)</f>
        <v>Yes</v>
      </c>
      <c r="AC521" s="19" t="str">
        <f t="shared" ref="AC521:AC584" si="52">PROPER(AA521)</f>
        <v>No</v>
      </c>
      <c r="AG521" s="19" t="s">
        <v>1923</v>
      </c>
      <c r="AH521" s="19">
        <v>39.71</v>
      </c>
      <c r="AI521" s="19" t="str">
        <f t="shared" si="47"/>
        <v>Obesity</v>
      </c>
      <c r="AP521" s="19" t="s">
        <v>1923</v>
      </c>
      <c r="AQ521" s="19">
        <v>5.83</v>
      </c>
      <c r="AR521" s="19" t="str">
        <f t="shared" si="48"/>
        <v>Prediabetes</v>
      </c>
    </row>
    <row r="522" spans="1:44">
      <c r="A522" s="19" t="s">
        <v>1971</v>
      </c>
      <c r="B522" s="19">
        <v>25.3</v>
      </c>
      <c r="C522" s="19">
        <v>5.02</v>
      </c>
      <c r="D522" s="19" t="s">
        <v>8324</v>
      </c>
      <c r="E522" s="19" t="s">
        <v>8336</v>
      </c>
      <c r="F522" s="19" t="s">
        <v>8336</v>
      </c>
      <c r="G522" s="19">
        <v>1</v>
      </c>
      <c r="H522" s="19">
        <v>1</v>
      </c>
      <c r="I522" s="19" t="s">
        <v>8324</v>
      </c>
      <c r="J522" s="19" t="s">
        <v>8324</v>
      </c>
      <c r="K522" s="19" t="str">
        <f t="shared" si="49"/>
        <v>Over Weight</v>
      </c>
      <c r="L522" s="19" t="str">
        <f t="shared" si="50"/>
        <v>Normal</v>
      </c>
      <c r="P522" s="19">
        <v>1</v>
      </c>
      <c r="Q522" s="19">
        <v>1</v>
      </c>
      <c r="Y522" s="32" t="s">
        <v>1950</v>
      </c>
      <c r="Z522" s="19" t="s">
        <v>8324</v>
      </c>
      <c r="AA522" t="s">
        <v>8336</v>
      </c>
      <c r="AB522" s="19" t="str">
        <f t="shared" si="51"/>
        <v>Yes</v>
      </c>
      <c r="AC522" s="19" t="str">
        <f t="shared" si="52"/>
        <v>No</v>
      </c>
      <c r="AG522" s="19" t="s">
        <v>1927</v>
      </c>
      <c r="AH522" s="19">
        <v>22.22</v>
      </c>
      <c r="AI522" s="19" t="str">
        <f t="shared" si="47"/>
        <v>Normal Weight</v>
      </c>
      <c r="AP522" s="19" t="s">
        <v>1927</v>
      </c>
      <c r="AQ522" s="19">
        <v>5.5</v>
      </c>
      <c r="AR522" s="19" t="str">
        <f t="shared" si="48"/>
        <v>Normal</v>
      </c>
    </row>
    <row r="523" spans="1:44">
      <c r="A523" s="19" t="s">
        <v>1974</v>
      </c>
      <c r="B523" s="19">
        <v>38.83</v>
      </c>
      <c r="C523" s="19">
        <v>6.36</v>
      </c>
      <c r="D523" s="19" t="s">
        <v>8336</v>
      </c>
      <c r="E523" s="19" t="s">
        <v>8336</v>
      </c>
      <c r="F523" s="19" t="s">
        <v>8336</v>
      </c>
      <c r="G523" s="19">
        <v>1</v>
      </c>
      <c r="H523" s="19">
        <v>1</v>
      </c>
      <c r="I523" s="19" t="s">
        <v>8336</v>
      </c>
      <c r="J523" s="19" t="s">
        <v>8336</v>
      </c>
      <c r="K523" s="19" t="str">
        <f t="shared" si="49"/>
        <v>Obesity</v>
      </c>
      <c r="L523" s="19" t="str">
        <f t="shared" si="50"/>
        <v>Prediabetes</v>
      </c>
      <c r="P523" s="19">
        <v>1</v>
      </c>
      <c r="Q523" s="19">
        <v>1</v>
      </c>
      <c r="Y523" s="32" t="s">
        <v>1953</v>
      </c>
      <c r="Z523" s="19" t="s">
        <v>8336</v>
      </c>
      <c r="AA523" t="s">
        <v>8324</v>
      </c>
      <c r="AB523" s="19" t="str">
        <f t="shared" si="51"/>
        <v>No</v>
      </c>
      <c r="AC523" s="19" t="str">
        <f t="shared" si="52"/>
        <v>Yes</v>
      </c>
      <c r="AG523" s="19" t="s">
        <v>1930</v>
      </c>
      <c r="AH523" s="19">
        <v>33.345</v>
      </c>
      <c r="AI523" s="19" t="str">
        <f t="shared" si="47"/>
        <v>Obesity</v>
      </c>
      <c r="AP523" s="19" t="s">
        <v>1930</v>
      </c>
      <c r="AQ523" s="19">
        <v>4.79</v>
      </c>
      <c r="AR523" s="19" t="str">
        <f t="shared" si="48"/>
        <v>Normal</v>
      </c>
    </row>
    <row r="524" spans="1:44">
      <c r="A524" s="19" t="s">
        <v>1977</v>
      </c>
      <c r="B524" s="19">
        <v>27.6</v>
      </c>
      <c r="C524" s="19">
        <v>5.36</v>
      </c>
      <c r="D524" s="19" t="s">
        <v>8336</v>
      </c>
      <c r="E524" s="19" t="s">
        <v>8336</v>
      </c>
      <c r="F524" s="19" t="s">
        <v>8336</v>
      </c>
      <c r="G524" s="19">
        <v>1</v>
      </c>
      <c r="H524" s="19">
        <v>1</v>
      </c>
      <c r="I524" s="19" t="s">
        <v>8336</v>
      </c>
      <c r="J524" s="19" t="s">
        <v>8336</v>
      </c>
      <c r="K524" s="19" t="str">
        <f t="shared" si="49"/>
        <v>Over Weight</v>
      </c>
      <c r="L524" s="19" t="str">
        <f t="shared" si="50"/>
        <v>Normal</v>
      </c>
      <c r="P524" s="19" t="s">
        <v>8355</v>
      </c>
      <c r="Q524" s="19">
        <v>0</v>
      </c>
      <c r="Y524" s="32" t="s">
        <v>1956</v>
      </c>
      <c r="Z524" s="19" t="s">
        <v>8336</v>
      </c>
      <c r="AA524" t="s">
        <v>8336</v>
      </c>
      <c r="AB524" s="19" t="str">
        <f t="shared" si="51"/>
        <v>No</v>
      </c>
      <c r="AC524" s="19" t="str">
        <f t="shared" si="52"/>
        <v>No</v>
      </c>
      <c r="AG524" s="19" t="s">
        <v>1934</v>
      </c>
      <c r="AH524" s="19">
        <v>24.42</v>
      </c>
      <c r="AI524" s="19" t="str">
        <f t="shared" si="47"/>
        <v>Normal Weight</v>
      </c>
      <c r="AP524" s="19" t="s">
        <v>1934</v>
      </c>
      <c r="AQ524" s="19">
        <v>5.81</v>
      </c>
      <c r="AR524" s="19" t="str">
        <f t="shared" si="48"/>
        <v>Prediabetes</v>
      </c>
    </row>
    <row r="525" spans="1:44">
      <c r="A525" s="19" t="s">
        <v>1980</v>
      </c>
      <c r="B525" s="19">
        <v>46.4</v>
      </c>
      <c r="C525" s="19">
        <v>8.37</v>
      </c>
      <c r="D525" s="19" t="s">
        <v>8324</v>
      </c>
      <c r="E525" s="19" t="s">
        <v>8336</v>
      </c>
      <c r="F525" s="19" t="s">
        <v>8375</v>
      </c>
      <c r="G525" s="19">
        <v>1</v>
      </c>
      <c r="H525" s="19">
        <v>1</v>
      </c>
      <c r="I525" s="19" t="s">
        <v>8336</v>
      </c>
      <c r="J525" s="19" t="s">
        <v>8336</v>
      </c>
      <c r="K525" s="19" t="str">
        <f t="shared" si="49"/>
        <v>Obesity</v>
      </c>
      <c r="L525" s="19" t="str">
        <f t="shared" si="50"/>
        <v>Diabetes</v>
      </c>
      <c r="P525" s="19">
        <v>2</v>
      </c>
      <c r="Q525" s="19">
        <v>2</v>
      </c>
      <c r="Y525" s="32" t="s">
        <v>1960</v>
      </c>
      <c r="Z525" s="19" t="s">
        <v>8336</v>
      </c>
      <c r="AA525" t="s">
        <v>8324</v>
      </c>
      <c r="AB525" s="19" t="str">
        <f t="shared" si="51"/>
        <v>No</v>
      </c>
      <c r="AC525" s="19" t="str">
        <f t="shared" si="52"/>
        <v>Yes</v>
      </c>
      <c r="AG525" s="19" t="s">
        <v>1938</v>
      </c>
      <c r="AH525" s="19">
        <v>29.81</v>
      </c>
      <c r="AI525" s="19" t="str">
        <f t="shared" si="47"/>
        <v>Over Weight</v>
      </c>
      <c r="AP525" s="19" t="s">
        <v>1938</v>
      </c>
      <c r="AQ525" s="19">
        <v>5.58</v>
      </c>
      <c r="AR525" s="19" t="str">
        <f t="shared" si="48"/>
        <v>Normal</v>
      </c>
    </row>
    <row r="526" spans="1:44">
      <c r="A526" s="19" t="s">
        <v>1984</v>
      </c>
      <c r="B526" s="19">
        <v>51.92</v>
      </c>
      <c r="C526" s="19">
        <v>5.18</v>
      </c>
      <c r="D526" s="19" t="s">
        <v>8324</v>
      </c>
      <c r="E526" s="19" t="s">
        <v>8336</v>
      </c>
      <c r="F526" s="19" t="s">
        <v>8375</v>
      </c>
      <c r="G526" s="19">
        <v>1</v>
      </c>
      <c r="H526" s="19">
        <v>1</v>
      </c>
      <c r="I526" s="19" t="s">
        <v>8336</v>
      </c>
      <c r="J526" s="19" t="s">
        <v>8336</v>
      </c>
      <c r="K526" s="19" t="str">
        <f t="shared" si="49"/>
        <v>Obesity</v>
      </c>
      <c r="L526" s="19" t="str">
        <f t="shared" si="50"/>
        <v>Normal</v>
      </c>
      <c r="P526" s="19" t="s">
        <v>8355</v>
      </c>
      <c r="Q526" s="19">
        <v>0</v>
      </c>
      <c r="Y526" s="32" t="s">
        <v>1964</v>
      </c>
      <c r="Z526" s="19" t="s">
        <v>8336</v>
      </c>
      <c r="AA526" t="s">
        <v>8324</v>
      </c>
      <c r="AB526" s="19" t="str">
        <f t="shared" si="51"/>
        <v>No</v>
      </c>
      <c r="AC526" s="19" t="str">
        <f t="shared" si="52"/>
        <v>Yes</v>
      </c>
      <c r="AG526" s="19" t="s">
        <v>1942</v>
      </c>
      <c r="AH526" s="19">
        <v>51.18</v>
      </c>
      <c r="AI526" s="19" t="str">
        <f t="shared" si="47"/>
        <v>Obesity</v>
      </c>
      <c r="AP526" s="19" t="s">
        <v>1942</v>
      </c>
      <c r="AQ526" s="19">
        <v>4.4</v>
      </c>
      <c r="AR526" s="19" t="str">
        <f t="shared" si="48"/>
        <v>Normal</v>
      </c>
    </row>
    <row r="527" spans="1:44">
      <c r="A527" s="19" t="s">
        <v>1988</v>
      </c>
      <c r="B527" s="19">
        <v>32.395</v>
      </c>
      <c r="C527" s="19">
        <v>5.68</v>
      </c>
      <c r="D527" s="19" t="s">
        <v>8324</v>
      </c>
      <c r="E527" s="19" t="s">
        <v>8336</v>
      </c>
      <c r="F527" s="19" t="s">
        <v>8336</v>
      </c>
      <c r="G527" s="19">
        <v>1</v>
      </c>
      <c r="H527" s="19">
        <v>1</v>
      </c>
      <c r="I527" s="19" t="s">
        <v>8336</v>
      </c>
      <c r="J527" s="19" t="s">
        <v>8336</v>
      </c>
      <c r="K527" s="19" t="str">
        <f t="shared" si="49"/>
        <v>Obesity</v>
      </c>
      <c r="L527" s="19" t="str">
        <f t="shared" si="50"/>
        <v>Normal</v>
      </c>
      <c r="P527" s="19" t="s">
        <v>8355</v>
      </c>
      <c r="Q527" s="19">
        <v>0</v>
      </c>
      <c r="Y527" s="32" t="s">
        <v>1968</v>
      </c>
      <c r="Z527" s="19" t="s">
        <v>8324</v>
      </c>
      <c r="AA527" t="s">
        <v>8324</v>
      </c>
      <c r="AB527" s="19" t="str">
        <f t="shared" si="51"/>
        <v>Yes</v>
      </c>
      <c r="AC527" s="19" t="str">
        <f t="shared" si="52"/>
        <v>Yes</v>
      </c>
      <c r="AG527" s="19" t="s">
        <v>1946</v>
      </c>
      <c r="AH527" s="19">
        <v>51.37</v>
      </c>
      <c r="AI527" s="19" t="str">
        <f t="shared" ref="AI527:AI590" si="53">IF(AH527&lt;18.5,"Under Weight",IF(AH527&lt;=24.9,"Normal Weight",IF(AH527&lt;=29.9,"Over Weight","Obesity")))</f>
        <v>Obesity</v>
      </c>
      <c r="AP527" s="19" t="s">
        <v>1946</v>
      </c>
      <c r="AQ527" s="19">
        <v>8.18</v>
      </c>
      <c r="AR527" s="19" t="str">
        <f t="shared" ref="AR527:AR590" si="54">IF(AQ527&lt;5.7,"Normal",IF(AQ527&lt;=6.5,"Prediabetes","Diabetes"))</f>
        <v>Diabetes</v>
      </c>
    </row>
    <row r="528" spans="1:44">
      <c r="A528" s="19" t="s">
        <v>1991</v>
      </c>
      <c r="B528" s="19">
        <v>46.19</v>
      </c>
      <c r="C528" s="19">
        <v>7.31</v>
      </c>
      <c r="D528" s="19" t="s">
        <v>8324</v>
      </c>
      <c r="E528" s="19" t="s">
        <v>8336</v>
      </c>
      <c r="F528" s="19" t="s">
        <v>8375</v>
      </c>
      <c r="G528" s="19">
        <v>1</v>
      </c>
      <c r="H528" s="19">
        <v>1</v>
      </c>
      <c r="I528" s="19" t="s">
        <v>8336</v>
      </c>
      <c r="J528" s="19" t="s">
        <v>8336</v>
      </c>
      <c r="K528" s="19" t="str">
        <f t="shared" si="49"/>
        <v>Obesity</v>
      </c>
      <c r="L528" s="19" t="str">
        <f t="shared" si="50"/>
        <v>Diabetes</v>
      </c>
      <c r="P528" s="19" t="s">
        <v>8355</v>
      </c>
      <c r="Q528" s="19">
        <v>0</v>
      </c>
      <c r="Y528" s="32" t="s">
        <v>1971</v>
      </c>
      <c r="Z528" s="19" t="s">
        <v>8324</v>
      </c>
      <c r="AA528" t="s">
        <v>8324</v>
      </c>
      <c r="AB528" s="19" t="str">
        <f t="shared" si="51"/>
        <v>Yes</v>
      </c>
      <c r="AC528" s="19" t="str">
        <f t="shared" si="52"/>
        <v>Yes</v>
      </c>
      <c r="AG528" s="19" t="s">
        <v>1950</v>
      </c>
      <c r="AH528" s="19">
        <v>36.19</v>
      </c>
      <c r="AI528" s="19" t="str">
        <f t="shared" si="53"/>
        <v>Obesity</v>
      </c>
      <c r="AP528" s="19" t="s">
        <v>1950</v>
      </c>
      <c r="AQ528" s="19">
        <v>5.52</v>
      </c>
      <c r="AR528" s="19" t="str">
        <f t="shared" si="54"/>
        <v>Normal</v>
      </c>
    </row>
    <row r="529" spans="1:44">
      <c r="A529" s="19" t="s">
        <v>1995</v>
      </c>
      <c r="B529" s="19">
        <v>27.93</v>
      </c>
      <c r="C529" s="19">
        <v>4.67</v>
      </c>
      <c r="D529" s="19" t="s">
        <v>8336</v>
      </c>
      <c r="E529" s="19" t="s">
        <v>8336</v>
      </c>
      <c r="F529" s="19" t="s">
        <v>8375</v>
      </c>
      <c r="G529" s="19">
        <v>1</v>
      </c>
      <c r="H529" s="19">
        <v>1</v>
      </c>
      <c r="I529" s="19" t="s">
        <v>8336</v>
      </c>
      <c r="J529" s="19" t="s">
        <v>8336</v>
      </c>
      <c r="K529" s="19" t="str">
        <f t="shared" si="49"/>
        <v>Over Weight</v>
      </c>
      <c r="L529" s="19" t="str">
        <f t="shared" si="50"/>
        <v>Normal</v>
      </c>
      <c r="P529" s="19">
        <v>1</v>
      </c>
      <c r="Q529" s="19">
        <v>1</v>
      </c>
      <c r="Y529" s="32" t="s">
        <v>1974</v>
      </c>
      <c r="Z529" s="19" t="s">
        <v>8336</v>
      </c>
      <c r="AA529" t="s">
        <v>8336</v>
      </c>
      <c r="AB529" s="19" t="str">
        <f t="shared" si="51"/>
        <v>No</v>
      </c>
      <c r="AC529" s="19" t="str">
        <f t="shared" si="52"/>
        <v>No</v>
      </c>
      <c r="AG529" s="19" t="s">
        <v>1953</v>
      </c>
      <c r="AH529" s="19">
        <v>25.9</v>
      </c>
      <c r="AI529" s="19" t="str">
        <f t="shared" si="53"/>
        <v>Over Weight</v>
      </c>
      <c r="AP529" s="19" t="s">
        <v>1953</v>
      </c>
      <c r="AQ529" s="19">
        <v>4.84</v>
      </c>
      <c r="AR529" s="19" t="str">
        <f t="shared" si="54"/>
        <v>Normal</v>
      </c>
    </row>
    <row r="530" spans="1:44">
      <c r="A530" s="19" t="s">
        <v>1999</v>
      </c>
      <c r="B530" s="19">
        <v>45.62</v>
      </c>
      <c r="C530" s="19">
        <v>6.87</v>
      </c>
      <c r="D530" s="19" t="s">
        <v>8336</v>
      </c>
      <c r="E530" s="19" t="s">
        <v>8336</v>
      </c>
      <c r="F530" s="19" t="s">
        <v>8336</v>
      </c>
      <c r="G530" s="19" t="s">
        <v>8355</v>
      </c>
      <c r="H530" s="19">
        <v>0</v>
      </c>
      <c r="I530" s="19" t="s">
        <v>8336</v>
      </c>
      <c r="J530" s="19" t="s">
        <v>8336</v>
      </c>
      <c r="K530" s="19" t="str">
        <f t="shared" si="49"/>
        <v>Obesity</v>
      </c>
      <c r="L530" s="19" t="str">
        <f t="shared" si="50"/>
        <v>Diabetes</v>
      </c>
      <c r="P530" s="19">
        <v>1</v>
      </c>
      <c r="Q530" s="19">
        <v>1</v>
      </c>
      <c r="Y530" s="32" t="s">
        <v>1977</v>
      </c>
      <c r="Z530" s="19" t="s">
        <v>8336</v>
      </c>
      <c r="AA530" t="s">
        <v>8336</v>
      </c>
      <c r="AB530" s="19" t="str">
        <f t="shared" si="51"/>
        <v>No</v>
      </c>
      <c r="AC530" s="19" t="str">
        <f t="shared" si="52"/>
        <v>No</v>
      </c>
      <c r="AG530" s="19" t="s">
        <v>1956</v>
      </c>
      <c r="AH530" s="19">
        <v>35.72</v>
      </c>
      <c r="AI530" s="19" t="str">
        <f t="shared" si="53"/>
        <v>Obesity</v>
      </c>
      <c r="AP530" s="19" t="s">
        <v>1956</v>
      </c>
      <c r="AQ530" s="19">
        <v>4.08</v>
      </c>
      <c r="AR530" s="19" t="str">
        <f t="shared" si="54"/>
        <v>Normal</v>
      </c>
    </row>
    <row r="531" spans="1:44">
      <c r="A531" s="19" t="s">
        <v>2003</v>
      </c>
      <c r="B531" s="19">
        <v>35.31</v>
      </c>
      <c r="C531" s="19">
        <v>5.87</v>
      </c>
      <c r="D531" s="19" t="s">
        <v>8336</v>
      </c>
      <c r="E531" s="19" t="s">
        <v>8336</v>
      </c>
      <c r="F531" s="19" t="s">
        <v>8375</v>
      </c>
      <c r="G531" s="19">
        <v>1</v>
      </c>
      <c r="H531" s="19">
        <v>1</v>
      </c>
      <c r="I531" s="19" t="s">
        <v>8336</v>
      </c>
      <c r="J531" s="19" t="s">
        <v>8336</v>
      </c>
      <c r="K531" s="19" t="str">
        <f t="shared" si="49"/>
        <v>Obesity</v>
      </c>
      <c r="L531" s="19" t="str">
        <f t="shared" si="50"/>
        <v>Prediabetes</v>
      </c>
      <c r="P531" s="19" t="s">
        <v>8355</v>
      </c>
      <c r="Q531" s="19">
        <v>0</v>
      </c>
      <c r="Y531" s="32" t="s">
        <v>1980</v>
      </c>
      <c r="Z531" s="19" t="s">
        <v>8324</v>
      </c>
      <c r="AA531" t="s">
        <v>8336</v>
      </c>
      <c r="AB531" s="19" t="str">
        <f t="shared" si="51"/>
        <v>Yes</v>
      </c>
      <c r="AC531" s="19" t="str">
        <f t="shared" si="52"/>
        <v>No</v>
      </c>
      <c r="AG531" s="19" t="s">
        <v>1960</v>
      </c>
      <c r="AH531" s="19">
        <v>27.94</v>
      </c>
      <c r="AI531" s="19" t="str">
        <f t="shared" si="53"/>
        <v>Over Weight</v>
      </c>
      <c r="AP531" s="19" t="s">
        <v>1960</v>
      </c>
      <c r="AQ531" s="19">
        <v>4.48</v>
      </c>
      <c r="AR531" s="19" t="str">
        <f t="shared" si="54"/>
        <v>Normal</v>
      </c>
    </row>
    <row r="532" spans="1:44">
      <c r="A532" s="19" t="s">
        <v>2006</v>
      </c>
      <c r="B532" s="19">
        <v>30.4</v>
      </c>
      <c r="C532" s="19">
        <v>4.07</v>
      </c>
      <c r="D532" s="19" t="s">
        <v>8324</v>
      </c>
      <c r="E532" s="19" t="s">
        <v>8336</v>
      </c>
      <c r="F532" s="19" t="s">
        <v>8336</v>
      </c>
      <c r="G532" s="19">
        <v>1</v>
      </c>
      <c r="H532" s="19">
        <v>1</v>
      </c>
      <c r="I532" s="19" t="s">
        <v>8336</v>
      </c>
      <c r="J532" s="19" t="s">
        <v>8336</v>
      </c>
      <c r="K532" s="19" t="str">
        <f t="shared" si="49"/>
        <v>Obesity</v>
      </c>
      <c r="L532" s="19" t="str">
        <f t="shared" si="50"/>
        <v>Normal</v>
      </c>
      <c r="P532" s="19">
        <v>1</v>
      </c>
      <c r="Q532" s="19">
        <v>1</v>
      </c>
      <c r="Y532" s="32" t="s">
        <v>1984</v>
      </c>
      <c r="Z532" s="19" t="s">
        <v>8324</v>
      </c>
      <c r="AA532" t="s">
        <v>8336</v>
      </c>
      <c r="AB532" s="19" t="str">
        <f t="shared" si="51"/>
        <v>Yes</v>
      </c>
      <c r="AC532" s="19" t="str">
        <f t="shared" si="52"/>
        <v>No</v>
      </c>
      <c r="AG532" s="19" t="s">
        <v>1964</v>
      </c>
      <c r="AH532" s="19">
        <v>27.1</v>
      </c>
      <c r="AI532" s="19" t="str">
        <f t="shared" si="53"/>
        <v>Over Weight</v>
      </c>
      <c r="AP532" s="19" t="s">
        <v>1964</v>
      </c>
      <c r="AQ532" s="19">
        <v>5.73</v>
      </c>
      <c r="AR532" s="19" t="str">
        <f t="shared" si="54"/>
        <v>Prediabetes</v>
      </c>
    </row>
    <row r="533" spans="1:44">
      <c r="A533" s="19" t="s">
        <v>2010</v>
      </c>
      <c r="B533" s="19">
        <v>20.13</v>
      </c>
      <c r="C533" s="19">
        <v>6.47</v>
      </c>
      <c r="D533" s="19" t="s">
        <v>8336</v>
      </c>
      <c r="E533" s="19" t="s">
        <v>8336</v>
      </c>
      <c r="F533" s="19" t="s">
        <v>8375</v>
      </c>
      <c r="G533" s="19">
        <v>1</v>
      </c>
      <c r="H533" s="19">
        <v>1</v>
      </c>
      <c r="I533" s="19" t="s">
        <v>8324</v>
      </c>
      <c r="J533" s="19" t="s">
        <v>8324</v>
      </c>
      <c r="K533" s="19" t="str">
        <f t="shared" si="49"/>
        <v>Normal Weight</v>
      </c>
      <c r="L533" s="19" t="str">
        <f t="shared" si="50"/>
        <v>Diabetes</v>
      </c>
      <c r="P533" s="19">
        <v>1</v>
      </c>
      <c r="Q533" s="19">
        <v>1</v>
      </c>
      <c r="Y533" s="32" t="s">
        <v>1988</v>
      </c>
      <c r="Z533" s="19" t="s">
        <v>8324</v>
      </c>
      <c r="AA533" t="s">
        <v>8336</v>
      </c>
      <c r="AB533" s="19" t="str">
        <f t="shared" si="51"/>
        <v>Yes</v>
      </c>
      <c r="AC533" s="19" t="str">
        <f t="shared" si="52"/>
        <v>No</v>
      </c>
      <c r="AG533" s="19" t="s">
        <v>1968</v>
      </c>
      <c r="AH533" s="19">
        <v>18.3</v>
      </c>
      <c r="AI533" s="19" t="str">
        <f t="shared" si="53"/>
        <v>Under Weight</v>
      </c>
      <c r="AP533" s="19" t="s">
        <v>1968</v>
      </c>
      <c r="AQ533" s="19">
        <v>5.46</v>
      </c>
      <c r="AR533" s="19" t="str">
        <f t="shared" si="54"/>
        <v>Normal</v>
      </c>
    </row>
    <row r="534" spans="1:44">
      <c r="A534" s="19" t="s">
        <v>2013</v>
      </c>
      <c r="B534" s="19">
        <v>23.655</v>
      </c>
      <c r="C534" s="19">
        <v>5.14</v>
      </c>
      <c r="D534" s="19" t="s">
        <v>8336</v>
      </c>
      <c r="E534" s="19" t="s">
        <v>8336</v>
      </c>
      <c r="F534" s="19" t="s">
        <v>8336</v>
      </c>
      <c r="G534" s="19">
        <v>1</v>
      </c>
      <c r="H534" s="19">
        <v>1</v>
      </c>
      <c r="I534" s="19" t="s">
        <v>8324</v>
      </c>
      <c r="J534" s="19" t="s">
        <v>8324</v>
      </c>
      <c r="K534" s="19" t="str">
        <f t="shared" si="49"/>
        <v>Normal Weight</v>
      </c>
      <c r="L534" s="19" t="str">
        <f t="shared" si="50"/>
        <v>Normal</v>
      </c>
      <c r="P534" s="19">
        <v>1</v>
      </c>
      <c r="Q534" s="19">
        <v>1</v>
      </c>
      <c r="Y534" s="32" t="s">
        <v>1991</v>
      </c>
      <c r="Z534" s="19" t="s">
        <v>8324</v>
      </c>
      <c r="AA534" t="s">
        <v>8336</v>
      </c>
      <c r="AB534" s="19" t="str">
        <f t="shared" si="51"/>
        <v>Yes</v>
      </c>
      <c r="AC534" s="19" t="str">
        <f t="shared" si="52"/>
        <v>No</v>
      </c>
      <c r="AG534" s="19" t="s">
        <v>1971</v>
      </c>
      <c r="AH534" s="19">
        <v>25.3</v>
      </c>
      <c r="AI534" s="19" t="str">
        <f t="shared" si="53"/>
        <v>Over Weight</v>
      </c>
      <c r="AP534" s="19" t="s">
        <v>1971</v>
      </c>
      <c r="AQ534" s="19">
        <v>5.02</v>
      </c>
      <c r="AR534" s="19" t="str">
        <f t="shared" si="54"/>
        <v>Normal</v>
      </c>
    </row>
    <row r="535" spans="1:44">
      <c r="A535" s="19" t="s">
        <v>2016</v>
      </c>
      <c r="B535" s="19">
        <v>49.05</v>
      </c>
      <c r="C535" s="19">
        <v>9.77</v>
      </c>
      <c r="D535" s="19" t="s">
        <v>8324</v>
      </c>
      <c r="E535" s="19" t="s">
        <v>8336</v>
      </c>
      <c r="F535" s="19" t="s">
        <v>8336</v>
      </c>
      <c r="G535" s="19" t="s">
        <v>8355</v>
      </c>
      <c r="H535" s="19">
        <v>0</v>
      </c>
      <c r="I535" s="19" t="s">
        <v>8336</v>
      </c>
      <c r="J535" s="19" t="s">
        <v>8336</v>
      </c>
      <c r="K535" s="19" t="str">
        <f t="shared" si="49"/>
        <v>Obesity</v>
      </c>
      <c r="L535" s="19" t="str">
        <f t="shared" si="50"/>
        <v>Diabetes</v>
      </c>
      <c r="P535" s="19">
        <v>1</v>
      </c>
      <c r="Q535" s="19">
        <v>1</v>
      </c>
      <c r="Y535" s="32" t="s">
        <v>1995</v>
      </c>
      <c r="Z535" s="19" t="s">
        <v>8336</v>
      </c>
      <c r="AA535" t="s">
        <v>8336</v>
      </c>
      <c r="AB535" s="19" t="str">
        <f t="shared" si="51"/>
        <v>No</v>
      </c>
      <c r="AC535" s="19" t="str">
        <f t="shared" si="52"/>
        <v>No</v>
      </c>
      <c r="AG535" s="19" t="s">
        <v>1974</v>
      </c>
      <c r="AH535" s="19">
        <v>38.83</v>
      </c>
      <c r="AI535" s="19" t="str">
        <f t="shared" si="53"/>
        <v>Obesity</v>
      </c>
      <c r="AP535" s="19" t="s">
        <v>1974</v>
      </c>
      <c r="AQ535" s="19">
        <v>6.36</v>
      </c>
      <c r="AR535" s="19" t="str">
        <f t="shared" si="54"/>
        <v>Prediabetes</v>
      </c>
    </row>
    <row r="536" spans="1:44">
      <c r="A536" s="19" t="s">
        <v>2020</v>
      </c>
      <c r="B536" s="19">
        <v>51.94</v>
      </c>
      <c r="C536" s="19">
        <v>8.8</v>
      </c>
      <c r="D536" s="19" t="s">
        <v>8324</v>
      </c>
      <c r="E536" s="19" t="s">
        <v>8336</v>
      </c>
      <c r="F536" s="19" t="s">
        <v>8336</v>
      </c>
      <c r="G536" s="19">
        <v>2</v>
      </c>
      <c r="H536" s="19">
        <v>2</v>
      </c>
      <c r="I536" s="19" t="s">
        <v>8336</v>
      </c>
      <c r="J536" s="19" t="s">
        <v>8336</v>
      </c>
      <c r="K536" s="19" t="str">
        <f t="shared" si="49"/>
        <v>Obesity</v>
      </c>
      <c r="L536" s="19" t="str">
        <f t="shared" si="50"/>
        <v>Diabetes</v>
      </c>
      <c r="P536" s="19">
        <v>1</v>
      </c>
      <c r="Q536" s="19">
        <v>1</v>
      </c>
      <c r="Y536" s="32" t="s">
        <v>1999</v>
      </c>
      <c r="Z536" s="19" t="s">
        <v>8336</v>
      </c>
      <c r="AA536" t="s">
        <v>8336</v>
      </c>
      <c r="AB536" s="19" t="str">
        <f t="shared" si="51"/>
        <v>No</v>
      </c>
      <c r="AC536" s="19" t="str">
        <f t="shared" si="52"/>
        <v>No</v>
      </c>
      <c r="AG536" s="19" t="s">
        <v>1977</v>
      </c>
      <c r="AH536" s="19">
        <v>27.6</v>
      </c>
      <c r="AI536" s="19" t="str">
        <f t="shared" si="53"/>
        <v>Over Weight</v>
      </c>
      <c r="AP536" s="19" t="s">
        <v>1977</v>
      </c>
      <c r="AQ536" s="19">
        <v>5.36</v>
      </c>
      <c r="AR536" s="19" t="str">
        <f t="shared" si="54"/>
        <v>Normal</v>
      </c>
    </row>
    <row r="537" spans="1:44">
      <c r="A537" s="19" t="s">
        <v>2024</v>
      </c>
      <c r="B537" s="19">
        <v>29.83</v>
      </c>
      <c r="C537" s="19">
        <v>5.84</v>
      </c>
      <c r="D537" s="19" t="s">
        <v>8336</v>
      </c>
      <c r="E537" s="19" t="s">
        <v>8336</v>
      </c>
      <c r="F537" s="19" t="s">
        <v>8336</v>
      </c>
      <c r="G537" s="19">
        <v>1</v>
      </c>
      <c r="H537" s="19">
        <v>1</v>
      </c>
      <c r="I537" s="19" t="s">
        <v>8324</v>
      </c>
      <c r="J537" s="19" t="s">
        <v>8324</v>
      </c>
      <c r="K537" s="19" t="str">
        <f t="shared" si="49"/>
        <v>Over Weight</v>
      </c>
      <c r="L537" s="19" t="str">
        <f t="shared" si="50"/>
        <v>Prediabetes</v>
      </c>
      <c r="P537" s="19">
        <v>1</v>
      </c>
      <c r="Q537" s="19">
        <v>1</v>
      </c>
      <c r="Y537" s="32" t="s">
        <v>2003</v>
      </c>
      <c r="Z537" s="19" t="s">
        <v>8336</v>
      </c>
      <c r="AA537" t="s">
        <v>8336</v>
      </c>
      <c r="AB537" s="19" t="str">
        <f t="shared" si="51"/>
        <v>No</v>
      </c>
      <c r="AC537" s="19" t="str">
        <f t="shared" si="52"/>
        <v>No</v>
      </c>
      <c r="AG537" s="19" t="s">
        <v>1980</v>
      </c>
      <c r="AH537" s="19">
        <v>46.4</v>
      </c>
      <c r="AI537" s="19" t="str">
        <f t="shared" si="53"/>
        <v>Obesity</v>
      </c>
      <c r="AP537" s="19" t="s">
        <v>1980</v>
      </c>
      <c r="AQ537" s="19">
        <v>8.37</v>
      </c>
      <c r="AR537" s="19" t="str">
        <f t="shared" si="54"/>
        <v>Diabetes</v>
      </c>
    </row>
    <row r="538" spans="1:44">
      <c r="A538" s="19" t="s">
        <v>2027</v>
      </c>
      <c r="B538" s="19">
        <v>22.6</v>
      </c>
      <c r="C538" s="19">
        <v>10.43</v>
      </c>
      <c r="D538" s="19" t="s">
        <v>8324</v>
      </c>
      <c r="E538" s="19" t="s">
        <v>8336</v>
      </c>
      <c r="F538" s="19" t="s">
        <v>8336</v>
      </c>
      <c r="G538" s="19">
        <v>1</v>
      </c>
      <c r="H538" s="19">
        <v>1</v>
      </c>
      <c r="I538" s="19" t="s">
        <v>8324</v>
      </c>
      <c r="J538" s="19" t="s">
        <v>8324</v>
      </c>
      <c r="K538" s="19" t="str">
        <f t="shared" si="49"/>
        <v>Normal Weight</v>
      </c>
      <c r="L538" s="19" t="str">
        <f t="shared" si="50"/>
        <v>Diabetes</v>
      </c>
      <c r="P538" s="19">
        <v>1</v>
      </c>
      <c r="Q538" s="19">
        <v>1</v>
      </c>
      <c r="Y538" s="32" t="s">
        <v>2006</v>
      </c>
      <c r="Z538" s="19" t="s">
        <v>8324</v>
      </c>
      <c r="AA538" t="s">
        <v>8336</v>
      </c>
      <c r="AB538" s="19" t="str">
        <f t="shared" si="51"/>
        <v>Yes</v>
      </c>
      <c r="AC538" s="19" t="str">
        <f t="shared" si="52"/>
        <v>No</v>
      </c>
      <c r="AG538" s="19" t="s">
        <v>1984</v>
      </c>
      <c r="AH538" s="19">
        <v>51.92</v>
      </c>
      <c r="AI538" s="19" t="str">
        <f t="shared" si="53"/>
        <v>Obesity</v>
      </c>
      <c r="AP538" s="19" t="s">
        <v>1984</v>
      </c>
      <c r="AQ538" s="19">
        <v>5.18</v>
      </c>
      <c r="AR538" s="19" t="str">
        <f t="shared" si="54"/>
        <v>Normal</v>
      </c>
    </row>
    <row r="539" spans="1:44">
      <c r="A539" s="19" t="s">
        <v>2031</v>
      </c>
      <c r="B539" s="19">
        <v>46.69</v>
      </c>
      <c r="C539" s="19">
        <v>4.25</v>
      </c>
      <c r="D539" s="19" t="s">
        <v>8324</v>
      </c>
      <c r="E539" s="19" t="s">
        <v>8336</v>
      </c>
      <c r="F539" s="19" t="s">
        <v>8336</v>
      </c>
      <c r="G539" s="19">
        <v>1</v>
      </c>
      <c r="H539" s="19">
        <v>1</v>
      </c>
      <c r="I539" s="19" t="s">
        <v>8336</v>
      </c>
      <c r="J539" s="19" t="s">
        <v>8336</v>
      </c>
      <c r="K539" s="19" t="str">
        <f t="shared" si="49"/>
        <v>Obesity</v>
      </c>
      <c r="L539" s="19" t="str">
        <f t="shared" si="50"/>
        <v>Normal</v>
      </c>
      <c r="P539" s="19">
        <v>1</v>
      </c>
      <c r="Q539" s="19">
        <v>1</v>
      </c>
      <c r="Y539" s="32" t="s">
        <v>2010</v>
      </c>
      <c r="Z539" s="19" t="s">
        <v>8336</v>
      </c>
      <c r="AA539" t="s">
        <v>8324</v>
      </c>
      <c r="AB539" s="19" t="str">
        <f t="shared" si="51"/>
        <v>No</v>
      </c>
      <c r="AC539" s="19" t="str">
        <f t="shared" si="52"/>
        <v>Yes</v>
      </c>
      <c r="AG539" s="19" t="s">
        <v>1988</v>
      </c>
      <c r="AH539" s="19">
        <v>32.395</v>
      </c>
      <c r="AI539" s="19" t="str">
        <f t="shared" si="53"/>
        <v>Obesity</v>
      </c>
      <c r="AP539" s="19" t="s">
        <v>1988</v>
      </c>
      <c r="AQ539" s="19">
        <v>5.68</v>
      </c>
      <c r="AR539" s="19" t="str">
        <f t="shared" si="54"/>
        <v>Normal</v>
      </c>
    </row>
    <row r="540" spans="1:44">
      <c r="A540" s="19" t="s">
        <v>2034</v>
      </c>
      <c r="B540" s="19">
        <v>28.49</v>
      </c>
      <c r="C540" s="19">
        <v>4.89</v>
      </c>
      <c r="D540" s="19" t="s">
        <v>8336</v>
      </c>
      <c r="E540" s="19" t="s">
        <v>8336</v>
      </c>
      <c r="F540" s="19" t="s">
        <v>8336</v>
      </c>
      <c r="G540" s="19" t="s">
        <v>8355</v>
      </c>
      <c r="H540" s="19">
        <v>0</v>
      </c>
      <c r="I540" s="19" t="s">
        <v>8324</v>
      </c>
      <c r="J540" s="19" t="s">
        <v>8324</v>
      </c>
      <c r="K540" s="19" t="str">
        <f t="shared" si="49"/>
        <v>Over Weight</v>
      </c>
      <c r="L540" s="19" t="str">
        <f t="shared" si="50"/>
        <v>Normal</v>
      </c>
      <c r="P540" s="19">
        <v>1</v>
      </c>
      <c r="Q540" s="19">
        <v>1</v>
      </c>
      <c r="Y540" s="32" t="s">
        <v>2013</v>
      </c>
      <c r="Z540" s="19" t="s">
        <v>8336</v>
      </c>
      <c r="AA540" t="s">
        <v>8324</v>
      </c>
      <c r="AB540" s="19" t="str">
        <f t="shared" si="51"/>
        <v>No</v>
      </c>
      <c r="AC540" s="19" t="str">
        <f t="shared" si="52"/>
        <v>Yes</v>
      </c>
      <c r="AG540" s="19" t="s">
        <v>1991</v>
      </c>
      <c r="AH540" s="19">
        <v>46.19</v>
      </c>
      <c r="AI540" s="19" t="str">
        <f t="shared" si="53"/>
        <v>Obesity</v>
      </c>
      <c r="AP540" s="19" t="s">
        <v>1991</v>
      </c>
      <c r="AQ540" s="19">
        <v>7.31</v>
      </c>
      <c r="AR540" s="19" t="str">
        <f t="shared" si="54"/>
        <v>Diabetes</v>
      </c>
    </row>
    <row r="541" spans="1:44">
      <c r="A541" s="19" t="s">
        <v>2038</v>
      </c>
      <c r="B541" s="19">
        <v>28.5</v>
      </c>
      <c r="C541" s="19">
        <v>5.55</v>
      </c>
      <c r="D541" s="19" t="s">
        <v>8324</v>
      </c>
      <c r="E541" s="19" t="s">
        <v>8336</v>
      </c>
      <c r="F541" s="19" t="s">
        <v>8336</v>
      </c>
      <c r="G541" s="19">
        <v>1</v>
      </c>
      <c r="H541" s="19">
        <v>1</v>
      </c>
      <c r="I541" s="19" t="s">
        <v>8324</v>
      </c>
      <c r="J541" s="19" t="s">
        <v>8324</v>
      </c>
      <c r="K541" s="19" t="str">
        <f t="shared" si="49"/>
        <v>Over Weight</v>
      </c>
      <c r="L541" s="19" t="str">
        <f t="shared" si="50"/>
        <v>Normal</v>
      </c>
      <c r="P541" s="19" t="s">
        <v>8355</v>
      </c>
      <c r="Q541" s="19">
        <v>0</v>
      </c>
      <c r="Y541" s="32" t="s">
        <v>2016</v>
      </c>
      <c r="Z541" s="19" t="s">
        <v>8324</v>
      </c>
      <c r="AA541" t="s">
        <v>8336</v>
      </c>
      <c r="AB541" s="19" t="str">
        <f t="shared" si="51"/>
        <v>Yes</v>
      </c>
      <c r="AC541" s="19" t="str">
        <f t="shared" si="52"/>
        <v>No</v>
      </c>
      <c r="AG541" s="19" t="s">
        <v>1995</v>
      </c>
      <c r="AH541" s="19">
        <v>27.93</v>
      </c>
      <c r="AI541" s="19" t="str">
        <f t="shared" si="53"/>
        <v>Over Weight</v>
      </c>
      <c r="AP541" s="19" t="s">
        <v>1995</v>
      </c>
      <c r="AQ541" s="19">
        <v>4.67</v>
      </c>
      <c r="AR541" s="19" t="str">
        <f t="shared" si="54"/>
        <v>Normal</v>
      </c>
    </row>
    <row r="542" spans="1:44">
      <c r="A542" s="19" t="s">
        <v>2041</v>
      </c>
      <c r="B542" s="19">
        <v>24.4</v>
      </c>
      <c r="C542" s="19">
        <v>4.52</v>
      </c>
      <c r="D542" s="19" t="s">
        <v>8336</v>
      </c>
      <c r="E542" s="19" t="s">
        <v>8336</v>
      </c>
      <c r="F542" s="19" t="s">
        <v>8336</v>
      </c>
      <c r="G542" s="19">
        <v>1</v>
      </c>
      <c r="H542" s="19">
        <v>1</v>
      </c>
      <c r="I542" s="19" t="s">
        <v>8324</v>
      </c>
      <c r="J542" s="19" t="s">
        <v>8324</v>
      </c>
      <c r="K542" s="19" t="str">
        <f t="shared" si="49"/>
        <v>Normal Weight</v>
      </c>
      <c r="L542" s="19" t="str">
        <f t="shared" si="50"/>
        <v>Normal</v>
      </c>
      <c r="P542" s="19">
        <v>1</v>
      </c>
      <c r="Q542" s="19">
        <v>1</v>
      </c>
      <c r="Y542" s="32" t="s">
        <v>2020</v>
      </c>
      <c r="Z542" s="19" t="s">
        <v>8324</v>
      </c>
      <c r="AA542" t="s">
        <v>8336</v>
      </c>
      <c r="AB542" s="19" t="str">
        <f t="shared" si="51"/>
        <v>Yes</v>
      </c>
      <c r="AC542" s="19" t="str">
        <f t="shared" si="52"/>
        <v>No</v>
      </c>
      <c r="AG542" s="19" t="s">
        <v>1999</v>
      </c>
      <c r="AH542" s="19">
        <v>45.62</v>
      </c>
      <c r="AI542" s="19" t="str">
        <f t="shared" si="53"/>
        <v>Obesity</v>
      </c>
      <c r="AP542" s="19" t="s">
        <v>1999</v>
      </c>
      <c r="AQ542" s="19">
        <v>6.87</v>
      </c>
      <c r="AR542" s="19" t="str">
        <f t="shared" si="54"/>
        <v>Diabetes</v>
      </c>
    </row>
    <row r="543" spans="1:44">
      <c r="A543" s="19" t="s">
        <v>2045</v>
      </c>
      <c r="B543" s="19">
        <v>29.15</v>
      </c>
      <c r="C543" s="19">
        <v>4.45</v>
      </c>
      <c r="D543" s="19" t="s">
        <v>8324</v>
      </c>
      <c r="E543" s="19" t="s">
        <v>8336</v>
      </c>
      <c r="F543" s="19" t="s">
        <v>8336</v>
      </c>
      <c r="G543" s="19">
        <v>1</v>
      </c>
      <c r="H543" s="19">
        <v>1</v>
      </c>
      <c r="I543" s="19" t="s">
        <v>8324</v>
      </c>
      <c r="J543" s="19" t="s">
        <v>8324</v>
      </c>
      <c r="K543" s="19" t="str">
        <f t="shared" si="49"/>
        <v>Over Weight</v>
      </c>
      <c r="L543" s="19" t="str">
        <f t="shared" si="50"/>
        <v>Normal</v>
      </c>
      <c r="P543" s="19">
        <v>1</v>
      </c>
      <c r="Q543" s="19">
        <v>1</v>
      </c>
      <c r="Y543" s="32" t="s">
        <v>2024</v>
      </c>
      <c r="Z543" s="19" t="s">
        <v>8336</v>
      </c>
      <c r="AA543" t="s">
        <v>8324</v>
      </c>
      <c r="AB543" s="19" t="str">
        <f t="shared" si="51"/>
        <v>No</v>
      </c>
      <c r="AC543" s="19" t="str">
        <f t="shared" si="52"/>
        <v>Yes</v>
      </c>
      <c r="AG543" s="19" t="s">
        <v>2003</v>
      </c>
      <c r="AH543" s="19">
        <v>35.31</v>
      </c>
      <c r="AI543" s="19" t="str">
        <f t="shared" si="53"/>
        <v>Obesity</v>
      </c>
      <c r="AP543" s="19" t="s">
        <v>2003</v>
      </c>
      <c r="AQ543" s="19">
        <v>5.87</v>
      </c>
      <c r="AR543" s="19" t="str">
        <f t="shared" si="54"/>
        <v>Prediabetes</v>
      </c>
    </row>
    <row r="544" spans="1:44">
      <c r="A544" s="19" t="s">
        <v>2049</v>
      </c>
      <c r="B544" s="19">
        <v>27.28</v>
      </c>
      <c r="C544" s="19">
        <v>4.72</v>
      </c>
      <c r="D544" s="19" t="s">
        <v>8336</v>
      </c>
      <c r="E544" s="19" t="s">
        <v>8324</v>
      </c>
      <c r="F544" s="19" t="s">
        <v>8336</v>
      </c>
      <c r="G544" s="19">
        <v>1</v>
      </c>
      <c r="H544" s="19">
        <v>1</v>
      </c>
      <c r="I544" s="19" t="s">
        <v>8324</v>
      </c>
      <c r="J544" s="19" t="s">
        <v>8324</v>
      </c>
      <c r="K544" s="19" t="str">
        <f t="shared" si="49"/>
        <v>Over Weight</v>
      </c>
      <c r="L544" s="19" t="str">
        <f t="shared" si="50"/>
        <v>Normal</v>
      </c>
      <c r="P544" s="19">
        <v>1</v>
      </c>
      <c r="Q544" s="19">
        <v>1</v>
      </c>
      <c r="Y544" s="32" t="s">
        <v>2027</v>
      </c>
      <c r="Z544" s="19" t="s">
        <v>8324</v>
      </c>
      <c r="AA544" t="s">
        <v>8324</v>
      </c>
      <c r="AB544" s="19" t="str">
        <f t="shared" si="51"/>
        <v>Yes</v>
      </c>
      <c r="AC544" s="19" t="str">
        <f t="shared" si="52"/>
        <v>Yes</v>
      </c>
      <c r="AG544" s="19" t="s">
        <v>2006</v>
      </c>
      <c r="AH544" s="19">
        <v>30.4</v>
      </c>
      <c r="AI544" s="19" t="str">
        <f t="shared" si="53"/>
        <v>Obesity</v>
      </c>
      <c r="AP544" s="19" t="s">
        <v>2006</v>
      </c>
      <c r="AQ544" s="19">
        <v>4.07</v>
      </c>
      <c r="AR544" s="19" t="str">
        <f t="shared" si="54"/>
        <v>Normal</v>
      </c>
    </row>
    <row r="545" spans="1:44">
      <c r="A545" s="19" t="s">
        <v>2052</v>
      </c>
      <c r="B545" s="19">
        <v>32.23</v>
      </c>
      <c r="C545" s="19">
        <v>4.65</v>
      </c>
      <c r="D545" s="19" t="s">
        <v>8324</v>
      </c>
      <c r="E545" s="19" t="s">
        <v>8336</v>
      </c>
      <c r="F545" s="19" t="s">
        <v>8375</v>
      </c>
      <c r="G545" s="19">
        <v>1</v>
      </c>
      <c r="H545" s="19">
        <v>1</v>
      </c>
      <c r="I545" s="19" t="s">
        <v>8336</v>
      </c>
      <c r="J545" s="19" t="s">
        <v>8336</v>
      </c>
      <c r="K545" s="19" t="str">
        <f t="shared" si="49"/>
        <v>Obesity</v>
      </c>
      <c r="L545" s="19" t="str">
        <f t="shared" si="50"/>
        <v>Normal</v>
      </c>
      <c r="P545" s="19">
        <v>1</v>
      </c>
      <c r="Q545" s="19">
        <v>1</v>
      </c>
      <c r="Y545" s="32" t="s">
        <v>2031</v>
      </c>
      <c r="Z545" s="19" t="s">
        <v>8324</v>
      </c>
      <c r="AA545" t="s">
        <v>8336</v>
      </c>
      <c r="AB545" s="19" t="str">
        <f t="shared" si="51"/>
        <v>Yes</v>
      </c>
      <c r="AC545" s="19" t="str">
        <f t="shared" si="52"/>
        <v>No</v>
      </c>
      <c r="AG545" s="19" t="s">
        <v>2010</v>
      </c>
      <c r="AH545" s="19">
        <v>20.13</v>
      </c>
      <c r="AI545" s="19" t="str">
        <f t="shared" si="53"/>
        <v>Normal Weight</v>
      </c>
      <c r="AP545" s="19" t="s">
        <v>2010</v>
      </c>
      <c r="AQ545" s="19">
        <v>6.47</v>
      </c>
      <c r="AR545" s="19" t="str">
        <f t="shared" si="54"/>
        <v>Prediabetes</v>
      </c>
    </row>
    <row r="546" spans="1:44">
      <c r="A546" s="19" t="s">
        <v>2055</v>
      </c>
      <c r="B546" s="19">
        <v>44.2</v>
      </c>
      <c r="C546" s="19">
        <v>11.34</v>
      </c>
      <c r="D546" s="19" t="s">
        <v>8324</v>
      </c>
      <c r="E546" s="19" t="s">
        <v>8336</v>
      </c>
      <c r="F546" s="19" t="s">
        <v>8375</v>
      </c>
      <c r="G546" s="19">
        <v>1</v>
      </c>
      <c r="H546" s="19">
        <v>1</v>
      </c>
      <c r="I546" s="19" t="s">
        <v>8336</v>
      </c>
      <c r="J546" s="19" t="s">
        <v>8336</v>
      </c>
      <c r="K546" s="19" t="str">
        <f t="shared" si="49"/>
        <v>Obesity</v>
      </c>
      <c r="L546" s="19" t="str">
        <f t="shared" si="50"/>
        <v>Diabetes</v>
      </c>
      <c r="P546" s="19" t="s">
        <v>8355</v>
      </c>
      <c r="Q546" s="19">
        <v>0</v>
      </c>
      <c r="Y546" s="32" t="s">
        <v>2034</v>
      </c>
      <c r="Z546" s="19" t="s">
        <v>8336</v>
      </c>
      <c r="AA546" t="s">
        <v>8324</v>
      </c>
      <c r="AB546" s="19" t="str">
        <f t="shared" si="51"/>
        <v>No</v>
      </c>
      <c r="AC546" s="19" t="str">
        <f t="shared" si="52"/>
        <v>Yes</v>
      </c>
      <c r="AG546" s="19" t="s">
        <v>2013</v>
      </c>
      <c r="AH546" s="19">
        <v>23.655</v>
      </c>
      <c r="AI546" s="19" t="str">
        <f t="shared" si="53"/>
        <v>Normal Weight</v>
      </c>
      <c r="AP546" s="19" t="s">
        <v>2013</v>
      </c>
      <c r="AQ546" s="19">
        <v>5.14</v>
      </c>
      <c r="AR546" s="19" t="str">
        <f t="shared" si="54"/>
        <v>Normal</v>
      </c>
    </row>
    <row r="547" spans="1:44">
      <c r="A547" s="19" t="s">
        <v>2059</v>
      </c>
      <c r="B547" s="19">
        <v>29.735</v>
      </c>
      <c r="C547" s="19">
        <v>4.53</v>
      </c>
      <c r="D547" s="19" t="s">
        <v>8336</v>
      </c>
      <c r="E547" s="19" t="s">
        <v>8336</v>
      </c>
      <c r="F547" s="19" t="s">
        <v>8375</v>
      </c>
      <c r="G547" s="19">
        <v>1</v>
      </c>
      <c r="H547" s="19">
        <v>1</v>
      </c>
      <c r="I547" s="19" t="s">
        <v>8336</v>
      </c>
      <c r="J547" s="19" t="s">
        <v>8336</v>
      </c>
      <c r="K547" s="19" t="str">
        <f t="shared" si="49"/>
        <v>Over Weight</v>
      </c>
      <c r="L547" s="19" t="str">
        <f t="shared" si="50"/>
        <v>Normal</v>
      </c>
      <c r="P547" s="19">
        <v>2</v>
      </c>
      <c r="Q547" s="19">
        <v>2</v>
      </c>
      <c r="Y547" s="32" t="s">
        <v>2038</v>
      </c>
      <c r="Z547" s="19" t="s">
        <v>8324</v>
      </c>
      <c r="AA547" t="s">
        <v>8324</v>
      </c>
      <c r="AB547" s="19" t="str">
        <f t="shared" si="51"/>
        <v>Yes</v>
      </c>
      <c r="AC547" s="19" t="str">
        <f t="shared" si="52"/>
        <v>Yes</v>
      </c>
      <c r="AG547" s="19" t="s">
        <v>2016</v>
      </c>
      <c r="AH547" s="19">
        <v>49.05</v>
      </c>
      <c r="AI547" s="19" t="str">
        <f t="shared" si="53"/>
        <v>Obesity</v>
      </c>
      <c r="AP547" s="19" t="s">
        <v>2016</v>
      </c>
      <c r="AQ547" s="19">
        <v>9.77</v>
      </c>
      <c r="AR547" s="19" t="str">
        <f t="shared" si="54"/>
        <v>Diabetes</v>
      </c>
    </row>
    <row r="548" spans="1:44">
      <c r="A548" s="19" t="s">
        <v>2063</v>
      </c>
      <c r="B548" s="19">
        <v>28.31</v>
      </c>
      <c r="C548" s="19">
        <v>6.35</v>
      </c>
      <c r="D548" s="19" t="s">
        <v>8336</v>
      </c>
      <c r="E548" s="19" t="s">
        <v>8336</v>
      </c>
      <c r="F548" s="19" t="s">
        <v>8336</v>
      </c>
      <c r="G548" s="19" t="s">
        <v>8355</v>
      </c>
      <c r="H548" s="19">
        <v>0</v>
      </c>
      <c r="I548" s="19" t="s">
        <v>8324</v>
      </c>
      <c r="J548" s="19" t="s">
        <v>8324</v>
      </c>
      <c r="K548" s="19" t="str">
        <f t="shared" si="49"/>
        <v>Over Weight</v>
      </c>
      <c r="L548" s="19" t="str">
        <f t="shared" si="50"/>
        <v>Prediabetes</v>
      </c>
      <c r="P548" s="19">
        <v>1</v>
      </c>
      <c r="Q548" s="19">
        <v>1</v>
      </c>
      <c r="Y548" s="32" t="s">
        <v>2041</v>
      </c>
      <c r="Z548" s="19" t="s">
        <v>8336</v>
      </c>
      <c r="AA548" t="s">
        <v>8324</v>
      </c>
      <c r="AB548" s="19" t="str">
        <f t="shared" si="51"/>
        <v>No</v>
      </c>
      <c r="AC548" s="19" t="str">
        <f t="shared" si="52"/>
        <v>Yes</v>
      </c>
      <c r="AG548" s="19" t="s">
        <v>2020</v>
      </c>
      <c r="AH548" s="19">
        <v>51.94</v>
      </c>
      <c r="AI548" s="19" t="str">
        <f t="shared" si="53"/>
        <v>Obesity</v>
      </c>
      <c r="AP548" s="19" t="s">
        <v>2020</v>
      </c>
      <c r="AQ548" s="19">
        <v>8.8</v>
      </c>
      <c r="AR548" s="19" t="str">
        <f t="shared" si="54"/>
        <v>Diabetes</v>
      </c>
    </row>
    <row r="549" spans="1:44">
      <c r="A549" s="19" t="s">
        <v>2066</v>
      </c>
      <c r="B549" s="19">
        <v>46.62</v>
      </c>
      <c r="C549" s="19">
        <v>8.51</v>
      </c>
      <c r="D549" s="19" t="s">
        <v>8336</v>
      </c>
      <c r="E549" s="19" t="s">
        <v>8336</v>
      </c>
      <c r="F549" s="19" t="s">
        <v>8336</v>
      </c>
      <c r="G549" s="19" t="s">
        <v>8355</v>
      </c>
      <c r="H549" s="19">
        <v>0</v>
      </c>
      <c r="I549" s="19" t="s">
        <v>8336</v>
      </c>
      <c r="J549" s="19" t="s">
        <v>8336</v>
      </c>
      <c r="K549" s="19" t="str">
        <f t="shared" si="49"/>
        <v>Obesity</v>
      </c>
      <c r="L549" s="19" t="str">
        <f t="shared" si="50"/>
        <v>Diabetes</v>
      </c>
      <c r="P549" s="19">
        <v>1</v>
      </c>
      <c r="Q549" s="19">
        <v>1</v>
      </c>
      <c r="Y549" s="32" t="s">
        <v>2045</v>
      </c>
      <c r="Z549" s="19" t="s">
        <v>8324</v>
      </c>
      <c r="AA549" t="s">
        <v>8324</v>
      </c>
      <c r="AB549" s="19" t="str">
        <f t="shared" si="51"/>
        <v>Yes</v>
      </c>
      <c r="AC549" s="19" t="str">
        <f t="shared" si="52"/>
        <v>Yes</v>
      </c>
      <c r="AG549" s="19" t="s">
        <v>2024</v>
      </c>
      <c r="AH549" s="19">
        <v>29.83</v>
      </c>
      <c r="AI549" s="19" t="str">
        <f t="shared" si="53"/>
        <v>Over Weight</v>
      </c>
      <c r="AP549" s="19" t="s">
        <v>2024</v>
      </c>
      <c r="AQ549" s="19">
        <v>5.84</v>
      </c>
      <c r="AR549" s="19" t="str">
        <f t="shared" si="54"/>
        <v>Prediabetes</v>
      </c>
    </row>
    <row r="550" spans="1:44">
      <c r="A550" s="19" t="s">
        <v>2070</v>
      </c>
      <c r="B550" s="19">
        <v>51.75</v>
      </c>
      <c r="C550" s="19">
        <v>8.59</v>
      </c>
      <c r="D550" s="19" t="s">
        <v>8324</v>
      </c>
      <c r="E550" s="19" t="s">
        <v>8336</v>
      </c>
      <c r="F550" s="19" t="s">
        <v>8336</v>
      </c>
      <c r="G550" s="19">
        <v>1</v>
      </c>
      <c r="H550" s="19">
        <v>1</v>
      </c>
      <c r="I550" s="19" t="s">
        <v>8336</v>
      </c>
      <c r="J550" s="19" t="s">
        <v>8336</v>
      </c>
      <c r="K550" s="19" t="str">
        <f t="shared" si="49"/>
        <v>Obesity</v>
      </c>
      <c r="L550" s="19" t="str">
        <f t="shared" si="50"/>
        <v>Diabetes</v>
      </c>
      <c r="P550" s="19">
        <v>1</v>
      </c>
      <c r="Q550" s="19">
        <v>1</v>
      </c>
      <c r="Y550" s="32" t="s">
        <v>2049</v>
      </c>
      <c r="Z550" s="19" t="s">
        <v>8336</v>
      </c>
      <c r="AA550" t="s">
        <v>8324</v>
      </c>
      <c r="AB550" s="19" t="str">
        <f t="shared" si="51"/>
        <v>No</v>
      </c>
      <c r="AC550" s="19" t="str">
        <f t="shared" si="52"/>
        <v>Yes</v>
      </c>
      <c r="AG550" s="19" t="s">
        <v>2027</v>
      </c>
      <c r="AH550" s="19">
        <v>22.6</v>
      </c>
      <c r="AI550" s="19" t="str">
        <f t="shared" si="53"/>
        <v>Normal Weight</v>
      </c>
      <c r="AP550" s="19" t="s">
        <v>2027</v>
      </c>
      <c r="AQ550" s="19">
        <v>10.43</v>
      </c>
      <c r="AR550" s="19" t="str">
        <f t="shared" si="54"/>
        <v>Diabetes</v>
      </c>
    </row>
    <row r="551" spans="1:44">
      <c r="A551" s="19" t="s">
        <v>2074</v>
      </c>
      <c r="B551" s="19">
        <v>25.7</v>
      </c>
      <c r="C551" s="19">
        <v>4.13</v>
      </c>
      <c r="D551" s="19" t="s">
        <v>8324</v>
      </c>
      <c r="E551" s="19" t="s">
        <v>8336</v>
      </c>
      <c r="F551" s="19" t="s">
        <v>8336</v>
      </c>
      <c r="G551" s="19" t="s">
        <v>8355</v>
      </c>
      <c r="H551" s="19">
        <v>0</v>
      </c>
      <c r="I551" s="19" t="s">
        <v>8324</v>
      </c>
      <c r="J551" s="19" t="s">
        <v>8324</v>
      </c>
      <c r="K551" s="19" t="str">
        <f t="shared" si="49"/>
        <v>Over Weight</v>
      </c>
      <c r="L551" s="19" t="str">
        <f t="shared" si="50"/>
        <v>Normal</v>
      </c>
      <c r="P551" s="19" t="s">
        <v>8355</v>
      </c>
      <c r="Q551" s="19">
        <v>0</v>
      </c>
      <c r="Y551" s="32" t="s">
        <v>2052</v>
      </c>
      <c r="Z551" s="19" t="s">
        <v>8324</v>
      </c>
      <c r="AA551" t="s">
        <v>8336</v>
      </c>
      <c r="AB551" s="19" t="str">
        <f t="shared" si="51"/>
        <v>Yes</v>
      </c>
      <c r="AC551" s="19" t="str">
        <f t="shared" si="52"/>
        <v>No</v>
      </c>
      <c r="AG551" s="19" t="s">
        <v>2031</v>
      </c>
      <c r="AH551" s="19">
        <v>46.69</v>
      </c>
      <c r="AI551" s="19" t="str">
        <f t="shared" si="53"/>
        <v>Obesity</v>
      </c>
      <c r="AP551" s="19" t="s">
        <v>2031</v>
      </c>
      <c r="AQ551" s="19">
        <v>4.25</v>
      </c>
      <c r="AR551" s="19" t="str">
        <f t="shared" si="54"/>
        <v>Normal</v>
      </c>
    </row>
    <row r="552" spans="1:44">
      <c r="A552" s="19" t="s">
        <v>2077</v>
      </c>
      <c r="B552" s="19">
        <v>31.79</v>
      </c>
      <c r="C552" s="19">
        <v>4.55</v>
      </c>
      <c r="D552" s="19" t="s">
        <v>8336</v>
      </c>
      <c r="E552" s="19" t="s">
        <v>8336</v>
      </c>
      <c r="F552" s="19" t="s">
        <v>8336</v>
      </c>
      <c r="G552" s="19" t="s">
        <v>8355</v>
      </c>
      <c r="H552" s="19">
        <v>0</v>
      </c>
      <c r="I552" s="19" t="s">
        <v>8336</v>
      </c>
      <c r="J552" s="19" t="s">
        <v>8336</v>
      </c>
      <c r="K552" s="19" t="str">
        <f t="shared" si="49"/>
        <v>Obesity</v>
      </c>
      <c r="L552" s="19" t="str">
        <f t="shared" si="50"/>
        <v>Normal</v>
      </c>
      <c r="P552" s="19">
        <v>1</v>
      </c>
      <c r="Q552" s="19">
        <v>1</v>
      </c>
      <c r="Y552" s="32" t="s">
        <v>2055</v>
      </c>
      <c r="Z552" s="19" t="s">
        <v>8324</v>
      </c>
      <c r="AA552" t="s">
        <v>8336</v>
      </c>
      <c r="AB552" s="19" t="str">
        <f t="shared" si="51"/>
        <v>Yes</v>
      </c>
      <c r="AC552" s="19" t="str">
        <f t="shared" si="52"/>
        <v>No</v>
      </c>
      <c r="AG552" s="19" t="s">
        <v>2034</v>
      </c>
      <c r="AH552" s="19">
        <v>28.49</v>
      </c>
      <c r="AI552" s="19" t="str">
        <f t="shared" si="53"/>
        <v>Over Weight</v>
      </c>
      <c r="AP552" s="19" t="s">
        <v>2034</v>
      </c>
      <c r="AQ552" s="19">
        <v>4.89</v>
      </c>
      <c r="AR552" s="19" t="str">
        <f t="shared" si="54"/>
        <v>Normal</v>
      </c>
    </row>
    <row r="553" spans="1:44">
      <c r="A553" s="19" t="s">
        <v>2081</v>
      </c>
      <c r="B553" s="19">
        <v>24.795</v>
      </c>
      <c r="C553" s="19">
        <v>4.52</v>
      </c>
      <c r="D553" s="19" t="s">
        <v>8336</v>
      </c>
      <c r="E553" s="19" t="s">
        <v>8336</v>
      </c>
      <c r="F553" s="19" t="s">
        <v>8336</v>
      </c>
      <c r="G553" s="19" t="s">
        <v>8355</v>
      </c>
      <c r="H553" s="19">
        <v>0</v>
      </c>
      <c r="I553" s="19" t="s">
        <v>8324</v>
      </c>
      <c r="J553" s="19" t="s">
        <v>8324</v>
      </c>
      <c r="K553" s="19" t="str">
        <f t="shared" si="49"/>
        <v>Normal Weight</v>
      </c>
      <c r="L553" s="19" t="str">
        <f t="shared" si="50"/>
        <v>Normal</v>
      </c>
      <c r="P553" s="19">
        <v>1</v>
      </c>
      <c r="Q553" s="19">
        <v>1</v>
      </c>
      <c r="Y553" s="32" t="s">
        <v>2059</v>
      </c>
      <c r="Z553" s="19" t="s">
        <v>8336</v>
      </c>
      <c r="AA553" t="s">
        <v>8336</v>
      </c>
      <c r="AB553" s="19" t="str">
        <f t="shared" si="51"/>
        <v>No</v>
      </c>
      <c r="AC553" s="19" t="str">
        <f t="shared" si="52"/>
        <v>No</v>
      </c>
      <c r="AG553" s="19" t="s">
        <v>2038</v>
      </c>
      <c r="AH553" s="19">
        <v>28.5</v>
      </c>
      <c r="AI553" s="19" t="str">
        <f t="shared" si="53"/>
        <v>Over Weight</v>
      </c>
      <c r="AP553" s="19" t="s">
        <v>2038</v>
      </c>
      <c r="AQ553" s="19">
        <v>5.55</v>
      </c>
      <c r="AR553" s="19" t="str">
        <f t="shared" si="54"/>
        <v>Normal</v>
      </c>
    </row>
    <row r="554" spans="1:44">
      <c r="A554" s="19" t="s">
        <v>2085</v>
      </c>
      <c r="B554" s="19">
        <v>53.98</v>
      </c>
      <c r="C554" s="19">
        <v>5.07</v>
      </c>
      <c r="D554" s="19" t="s">
        <v>8336</v>
      </c>
      <c r="E554" s="19" t="s">
        <v>8336</v>
      </c>
      <c r="F554" s="19" t="s">
        <v>8375</v>
      </c>
      <c r="G554" s="19">
        <v>1</v>
      </c>
      <c r="H554" s="19">
        <v>1</v>
      </c>
      <c r="I554" s="19" t="s">
        <v>8336</v>
      </c>
      <c r="J554" s="19" t="s">
        <v>8336</v>
      </c>
      <c r="K554" s="19" t="str">
        <f t="shared" si="49"/>
        <v>Obesity</v>
      </c>
      <c r="L554" s="19" t="str">
        <f t="shared" si="50"/>
        <v>Normal</v>
      </c>
      <c r="P554" s="19">
        <v>1</v>
      </c>
      <c r="Q554" s="19">
        <v>1</v>
      </c>
      <c r="Y554" s="32" t="s">
        <v>2063</v>
      </c>
      <c r="Z554" s="19" t="s">
        <v>8336</v>
      </c>
      <c r="AA554" t="s">
        <v>8324</v>
      </c>
      <c r="AB554" s="19" t="str">
        <f t="shared" si="51"/>
        <v>No</v>
      </c>
      <c r="AC554" s="19" t="str">
        <f t="shared" si="52"/>
        <v>Yes</v>
      </c>
      <c r="AG554" s="19" t="s">
        <v>2041</v>
      </c>
      <c r="AH554" s="19">
        <v>24.4</v>
      </c>
      <c r="AI554" s="19" t="str">
        <f t="shared" si="53"/>
        <v>Normal Weight</v>
      </c>
      <c r="AP554" s="19" t="s">
        <v>2041</v>
      </c>
      <c r="AQ554" s="19">
        <v>4.52</v>
      </c>
      <c r="AR554" s="19" t="str">
        <f t="shared" si="54"/>
        <v>Normal</v>
      </c>
    </row>
    <row r="555" spans="1:44">
      <c r="A555" s="19" t="s">
        <v>2089</v>
      </c>
      <c r="B555" s="19">
        <v>41.325</v>
      </c>
      <c r="C555" s="19">
        <v>4.04</v>
      </c>
      <c r="D555" s="19" t="s">
        <v>8324</v>
      </c>
      <c r="E555" s="19" t="s">
        <v>8336</v>
      </c>
      <c r="F555" s="19" t="s">
        <v>8375</v>
      </c>
      <c r="G555" s="19">
        <v>1</v>
      </c>
      <c r="H555" s="19">
        <v>1</v>
      </c>
      <c r="I555" s="19" t="s">
        <v>8336</v>
      </c>
      <c r="J555" s="19" t="s">
        <v>8336</v>
      </c>
      <c r="K555" s="19" t="str">
        <f t="shared" si="49"/>
        <v>Obesity</v>
      </c>
      <c r="L555" s="19" t="str">
        <f t="shared" si="50"/>
        <v>Normal</v>
      </c>
      <c r="P555" s="19">
        <v>1</v>
      </c>
      <c r="Q555" s="19">
        <v>1</v>
      </c>
      <c r="Y555" s="32" t="s">
        <v>2066</v>
      </c>
      <c r="Z555" s="19" t="s">
        <v>8336</v>
      </c>
      <c r="AA555" t="s">
        <v>8336</v>
      </c>
      <c r="AB555" s="19" t="str">
        <f t="shared" si="51"/>
        <v>No</v>
      </c>
      <c r="AC555" s="19" t="str">
        <f t="shared" si="52"/>
        <v>No</v>
      </c>
      <c r="AG555" s="19" t="s">
        <v>2045</v>
      </c>
      <c r="AH555" s="19">
        <v>29.15</v>
      </c>
      <c r="AI555" s="19" t="str">
        <f t="shared" si="53"/>
        <v>Over Weight</v>
      </c>
      <c r="AP555" s="19" t="s">
        <v>2045</v>
      </c>
      <c r="AQ555" s="19">
        <v>4.45</v>
      </c>
      <c r="AR555" s="19" t="str">
        <f t="shared" si="54"/>
        <v>Normal</v>
      </c>
    </row>
    <row r="556" spans="1:44">
      <c r="A556" s="19" t="s">
        <v>2093</v>
      </c>
      <c r="B556" s="19">
        <v>51.65</v>
      </c>
      <c r="C556" s="19">
        <v>5.3</v>
      </c>
      <c r="D556" s="19" t="s">
        <v>8324</v>
      </c>
      <c r="E556" s="19" t="s">
        <v>8336</v>
      </c>
      <c r="F556" s="19" t="s">
        <v>8336</v>
      </c>
      <c r="G556" s="19" t="s">
        <v>8355</v>
      </c>
      <c r="H556" s="19">
        <v>0</v>
      </c>
      <c r="I556" s="19" t="s">
        <v>8336</v>
      </c>
      <c r="J556" s="19" t="s">
        <v>8336</v>
      </c>
      <c r="K556" s="19" t="str">
        <f t="shared" si="49"/>
        <v>Obesity</v>
      </c>
      <c r="L556" s="19" t="str">
        <f t="shared" si="50"/>
        <v>Normal</v>
      </c>
      <c r="P556" s="19">
        <v>1</v>
      </c>
      <c r="Q556" s="19">
        <v>1</v>
      </c>
      <c r="Y556" s="32" t="s">
        <v>2070</v>
      </c>
      <c r="Z556" s="19" t="s">
        <v>8324</v>
      </c>
      <c r="AA556" t="s">
        <v>8336</v>
      </c>
      <c r="AB556" s="19" t="str">
        <f t="shared" si="51"/>
        <v>Yes</v>
      </c>
      <c r="AC556" s="19" t="str">
        <f t="shared" si="52"/>
        <v>No</v>
      </c>
      <c r="AG556" s="19" t="s">
        <v>2049</v>
      </c>
      <c r="AH556" s="19">
        <v>27.28</v>
      </c>
      <c r="AI556" s="19" t="str">
        <f t="shared" si="53"/>
        <v>Over Weight</v>
      </c>
      <c r="AP556" s="19" t="s">
        <v>2049</v>
      </c>
      <c r="AQ556" s="19">
        <v>4.72</v>
      </c>
      <c r="AR556" s="19" t="str">
        <f t="shared" si="54"/>
        <v>Normal</v>
      </c>
    </row>
    <row r="557" spans="1:44">
      <c r="A557" s="19" t="s">
        <v>2097</v>
      </c>
      <c r="B557" s="19">
        <v>44.52</v>
      </c>
      <c r="C557" s="19">
        <v>8.64</v>
      </c>
      <c r="D557" s="19" t="s">
        <v>8324</v>
      </c>
      <c r="E557" s="19" t="s">
        <v>8336</v>
      </c>
      <c r="F557" s="19" t="s">
        <v>8375</v>
      </c>
      <c r="G557" s="19">
        <v>1</v>
      </c>
      <c r="H557" s="19">
        <v>1</v>
      </c>
      <c r="I557" s="19" t="s">
        <v>8336</v>
      </c>
      <c r="J557" s="19" t="s">
        <v>8336</v>
      </c>
      <c r="K557" s="19" t="str">
        <f t="shared" si="49"/>
        <v>Obesity</v>
      </c>
      <c r="L557" s="19" t="str">
        <f t="shared" si="50"/>
        <v>Diabetes</v>
      </c>
      <c r="P557" s="19">
        <v>1</v>
      </c>
      <c r="Q557" s="19">
        <v>1</v>
      </c>
      <c r="Y557" s="32" t="s">
        <v>2074</v>
      </c>
      <c r="Z557" s="19" t="s">
        <v>8324</v>
      </c>
      <c r="AA557" t="s">
        <v>8324</v>
      </c>
      <c r="AB557" s="19" t="str">
        <f t="shared" si="51"/>
        <v>Yes</v>
      </c>
      <c r="AC557" s="19" t="str">
        <f t="shared" si="52"/>
        <v>Yes</v>
      </c>
      <c r="AG557" s="19" t="s">
        <v>2052</v>
      </c>
      <c r="AH557" s="19">
        <v>32.23</v>
      </c>
      <c r="AI557" s="19" t="str">
        <f t="shared" si="53"/>
        <v>Obesity</v>
      </c>
      <c r="AP557" s="19" t="s">
        <v>2052</v>
      </c>
      <c r="AQ557" s="19">
        <v>4.65</v>
      </c>
      <c r="AR557" s="19" t="str">
        <f t="shared" si="54"/>
        <v>Normal</v>
      </c>
    </row>
    <row r="558" spans="1:44">
      <c r="A558" s="19" t="s">
        <v>2099</v>
      </c>
      <c r="B558" s="19">
        <v>53.29</v>
      </c>
      <c r="C558" s="19">
        <v>4.03</v>
      </c>
      <c r="D558" s="19" t="s">
        <v>8336</v>
      </c>
      <c r="E558" s="19" t="s">
        <v>8336</v>
      </c>
      <c r="F558" s="19" t="s">
        <v>8375</v>
      </c>
      <c r="G558" s="19">
        <v>1</v>
      </c>
      <c r="H558" s="19">
        <v>1</v>
      </c>
      <c r="I558" s="19" t="s">
        <v>8336</v>
      </c>
      <c r="J558" s="19" t="s">
        <v>8336</v>
      </c>
      <c r="K558" s="19" t="str">
        <f t="shared" si="49"/>
        <v>Obesity</v>
      </c>
      <c r="L558" s="19" t="str">
        <f t="shared" si="50"/>
        <v>Normal</v>
      </c>
      <c r="P558" s="19">
        <v>1</v>
      </c>
      <c r="Q558" s="19">
        <v>1</v>
      </c>
      <c r="Y558" s="32" t="s">
        <v>2077</v>
      </c>
      <c r="Z558" s="19" t="s">
        <v>8336</v>
      </c>
      <c r="AA558" t="s">
        <v>8336</v>
      </c>
      <c r="AB558" s="19" t="str">
        <f t="shared" si="51"/>
        <v>No</v>
      </c>
      <c r="AC558" s="19" t="str">
        <f t="shared" si="52"/>
        <v>No</v>
      </c>
      <c r="AG558" s="19" t="s">
        <v>2055</v>
      </c>
      <c r="AH558" s="19">
        <v>44.2</v>
      </c>
      <c r="AI558" s="19" t="str">
        <f t="shared" si="53"/>
        <v>Obesity</v>
      </c>
      <c r="AP558" s="19" t="s">
        <v>2055</v>
      </c>
      <c r="AQ558" s="19">
        <v>11.34</v>
      </c>
      <c r="AR558" s="19" t="str">
        <f t="shared" si="54"/>
        <v>Diabetes</v>
      </c>
    </row>
    <row r="559" spans="1:44">
      <c r="A559" s="19" t="s">
        <v>2103</v>
      </c>
      <c r="B559" s="19">
        <v>46.63</v>
      </c>
      <c r="C559" s="19">
        <v>4.26</v>
      </c>
      <c r="D559" s="19" t="s">
        <v>8324</v>
      </c>
      <c r="E559" s="19" t="s">
        <v>8336</v>
      </c>
      <c r="F559" s="19" t="s">
        <v>8336</v>
      </c>
      <c r="G559" s="19">
        <v>2</v>
      </c>
      <c r="H559" s="19">
        <v>2</v>
      </c>
      <c r="I559" s="19" t="s">
        <v>8336</v>
      </c>
      <c r="J559" s="19" t="s">
        <v>8336</v>
      </c>
      <c r="K559" s="19" t="str">
        <f t="shared" si="49"/>
        <v>Obesity</v>
      </c>
      <c r="L559" s="19" t="str">
        <f t="shared" si="50"/>
        <v>Normal</v>
      </c>
      <c r="P559" s="19" t="s">
        <v>8355</v>
      </c>
      <c r="Q559" s="19">
        <v>0</v>
      </c>
      <c r="Y559" s="32" t="s">
        <v>2081</v>
      </c>
      <c r="Z559" s="19" t="s">
        <v>8336</v>
      </c>
      <c r="AA559" t="s">
        <v>8324</v>
      </c>
      <c r="AB559" s="19" t="str">
        <f t="shared" si="51"/>
        <v>No</v>
      </c>
      <c r="AC559" s="19" t="str">
        <f t="shared" si="52"/>
        <v>Yes</v>
      </c>
      <c r="AG559" s="19" t="s">
        <v>2059</v>
      </c>
      <c r="AH559" s="19">
        <v>29.735</v>
      </c>
      <c r="AI559" s="19" t="str">
        <f t="shared" si="53"/>
        <v>Over Weight</v>
      </c>
      <c r="AP559" s="19" t="s">
        <v>2059</v>
      </c>
      <c r="AQ559" s="19">
        <v>4.53</v>
      </c>
      <c r="AR559" s="19" t="str">
        <f t="shared" si="54"/>
        <v>Normal</v>
      </c>
    </row>
    <row r="560" spans="1:44">
      <c r="A560" s="19" t="s">
        <v>2107</v>
      </c>
      <c r="B560" s="19">
        <v>28.88</v>
      </c>
      <c r="C560" s="19">
        <v>5.35</v>
      </c>
      <c r="D560" s="19" t="s">
        <v>8336</v>
      </c>
      <c r="E560" s="19" t="s">
        <v>8336</v>
      </c>
      <c r="F560" s="19" t="s">
        <v>8375</v>
      </c>
      <c r="G560" s="19">
        <v>1</v>
      </c>
      <c r="H560" s="19">
        <v>1</v>
      </c>
      <c r="I560" s="19" t="s">
        <v>8324</v>
      </c>
      <c r="J560" s="19" t="s">
        <v>8324</v>
      </c>
      <c r="K560" s="19" t="str">
        <f t="shared" si="49"/>
        <v>Over Weight</v>
      </c>
      <c r="L560" s="19" t="str">
        <f t="shared" si="50"/>
        <v>Normal</v>
      </c>
      <c r="P560" s="19" t="s">
        <v>8355</v>
      </c>
      <c r="Q560" s="19">
        <v>0</v>
      </c>
      <c r="Y560" s="32" t="s">
        <v>2085</v>
      </c>
      <c r="Z560" s="19" t="s">
        <v>8336</v>
      </c>
      <c r="AA560" t="s">
        <v>8336</v>
      </c>
      <c r="AB560" s="19" t="str">
        <f t="shared" si="51"/>
        <v>No</v>
      </c>
      <c r="AC560" s="19" t="str">
        <f t="shared" si="52"/>
        <v>No</v>
      </c>
      <c r="AG560" s="19" t="s">
        <v>2063</v>
      </c>
      <c r="AH560" s="19">
        <v>28.31</v>
      </c>
      <c r="AI560" s="19" t="str">
        <f t="shared" si="53"/>
        <v>Over Weight</v>
      </c>
      <c r="AP560" s="19" t="s">
        <v>2063</v>
      </c>
      <c r="AQ560" s="19">
        <v>6.35</v>
      </c>
      <c r="AR560" s="19" t="str">
        <f t="shared" si="54"/>
        <v>Prediabetes</v>
      </c>
    </row>
    <row r="561" spans="1:44">
      <c r="A561" s="19" t="s">
        <v>2110</v>
      </c>
      <c r="B561" s="19">
        <v>23.98</v>
      </c>
      <c r="C561" s="19">
        <v>4.9</v>
      </c>
      <c r="D561" s="19" t="s">
        <v>8336</v>
      </c>
      <c r="E561" s="19" t="s">
        <v>8336</v>
      </c>
      <c r="F561" s="19" t="s">
        <v>8336</v>
      </c>
      <c r="G561" s="19" t="s">
        <v>8355</v>
      </c>
      <c r="H561" s="19">
        <v>0</v>
      </c>
      <c r="I561" s="19" t="s">
        <v>8327</v>
      </c>
      <c r="J561" s="19" t="s">
        <v>8383</v>
      </c>
      <c r="K561" s="19" t="str">
        <f t="shared" si="49"/>
        <v>Normal Weight</v>
      </c>
      <c r="L561" s="19" t="str">
        <f t="shared" si="50"/>
        <v>Normal</v>
      </c>
      <c r="P561" s="19">
        <v>1</v>
      </c>
      <c r="Q561" s="19">
        <v>1</v>
      </c>
      <c r="Y561" s="32" t="s">
        <v>2089</v>
      </c>
      <c r="Z561" s="19" t="s">
        <v>8324</v>
      </c>
      <c r="AA561" t="s">
        <v>8336</v>
      </c>
      <c r="AB561" s="19" t="str">
        <f t="shared" si="51"/>
        <v>Yes</v>
      </c>
      <c r="AC561" s="19" t="str">
        <f t="shared" si="52"/>
        <v>No</v>
      </c>
      <c r="AG561" s="19" t="s">
        <v>2066</v>
      </c>
      <c r="AH561" s="19">
        <v>46.62</v>
      </c>
      <c r="AI561" s="19" t="str">
        <f t="shared" si="53"/>
        <v>Obesity</v>
      </c>
      <c r="AP561" s="19" t="s">
        <v>2066</v>
      </c>
      <c r="AQ561" s="19">
        <v>8.51</v>
      </c>
      <c r="AR561" s="19" t="str">
        <f t="shared" si="54"/>
        <v>Diabetes</v>
      </c>
    </row>
    <row r="562" spans="1:44">
      <c r="A562" s="19" t="s">
        <v>2114</v>
      </c>
      <c r="B562" s="19">
        <v>23.65</v>
      </c>
      <c r="C562" s="19">
        <v>4.5</v>
      </c>
      <c r="D562" s="19" t="s">
        <v>8336</v>
      </c>
      <c r="E562" s="19" t="s">
        <v>8336</v>
      </c>
      <c r="F562" s="19" t="s">
        <v>8336</v>
      </c>
      <c r="G562" s="19" t="s">
        <v>8355</v>
      </c>
      <c r="H562" s="19">
        <v>0</v>
      </c>
      <c r="I562" s="19" t="s">
        <v>8336</v>
      </c>
      <c r="J562" s="19" t="s">
        <v>8336</v>
      </c>
      <c r="K562" s="19" t="str">
        <f t="shared" si="49"/>
        <v>Normal Weight</v>
      </c>
      <c r="L562" s="19" t="str">
        <f t="shared" si="50"/>
        <v>Normal</v>
      </c>
      <c r="P562" s="19" t="s">
        <v>8355</v>
      </c>
      <c r="Q562" s="19">
        <v>0</v>
      </c>
      <c r="Y562" s="32" t="s">
        <v>2093</v>
      </c>
      <c r="Z562" s="19" t="s">
        <v>8324</v>
      </c>
      <c r="AA562" t="s">
        <v>8336</v>
      </c>
      <c r="AB562" s="19" t="str">
        <f t="shared" si="51"/>
        <v>Yes</v>
      </c>
      <c r="AC562" s="19" t="str">
        <f t="shared" si="52"/>
        <v>No</v>
      </c>
      <c r="AG562" s="19" t="s">
        <v>2070</v>
      </c>
      <c r="AH562" s="19">
        <v>51.75</v>
      </c>
      <c r="AI562" s="19" t="str">
        <f t="shared" si="53"/>
        <v>Obesity</v>
      </c>
      <c r="AP562" s="19" t="s">
        <v>2070</v>
      </c>
      <c r="AQ562" s="19">
        <v>8.59</v>
      </c>
      <c r="AR562" s="19" t="str">
        <f t="shared" si="54"/>
        <v>Diabetes</v>
      </c>
    </row>
    <row r="563" spans="1:44">
      <c r="A563" s="19" t="s">
        <v>2118</v>
      </c>
      <c r="B563" s="19">
        <v>49.09</v>
      </c>
      <c r="C563" s="19">
        <v>8.38</v>
      </c>
      <c r="D563" s="19" t="s">
        <v>8324</v>
      </c>
      <c r="E563" s="19" t="s">
        <v>8336</v>
      </c>
      <c r="F563" s="19" t="s">
        <v>8336</v>
      </c>
      <c r="G563" s="19">
        <v>2</v>
      </c>
      <c r="H563" s="19">
        <v>2</v>
      </c>
      <c r="I563" s="19" t="s">
        <v>8336</v>
      </c>
      <c r="J563" s="19" t="s">
        <v>8336</v>
      </c>
      <c r="K563" s="19" t="str">
        <f t="shared" si="49"/>
        <v>Obesity</v>
      </c>
      <c r="L563" s="19" t="str">
        <f t="shared" si="50"/>
        <v>Diabetes</v>
      </c>
      <c r="P563" s="19" t="s">
        <v>8355</v>
      </c>
      <c r="Q563" s="19">
        <v>0</v>
      </c>
      <c r="Y563" s="32" t="s">
        <v>2097</v>
      </c>
      <c r="Z563" s="19" t="s">
        <v>8324</v>
      </c>
      <c r="AA563" t="s">
        <v>8336</v>
      </c>
      <c r="AB563" s="19" t="str">
        <f t="shared" si="51"/>
        <v>Yes</v>
      </c>
      <c r="AC563" s="19" t="str">
        <f t="shared" si="52"/>
        <v>No</v>
      </c>
      <c r="AG563" s="19" t="s">
        <v>2074</v>
      </c>
      <c r="AH563" s="19">
        <v>25.7</v>
      </c>
      <c r="AI563" s="19" t="str">
        <f t="shared" si="53"/>
        <v>Over Weight</v>
      </c>
      <c r="AP563" s="19" t="s">
        <v>2074</v>
      </c>
      <c r="AQ563" s="19">
        <v>4.13</v>
      </c>
      <c r="AR563" s="19" t="str">
        <f t="shared" si="54"/>
        <v>Normal</v>
      </c>
    </row>
    <row r="564" spans="1:44">
      <c r="A564" s="19" t="s">
        <v>2121</v>
      </c>
      <c r="B564" s="19">
        <v>28.025</v>
      </c>
      <c r="C564" s="19">
        <v>7.03</v>
      </c>
      <c r="D564" s="19" t="s">
        <v>8336</v>
      </c>
      <c r="E564" s="19" t="s">
        <v>8336</v>
      </c>
      <c r="F564" s="19" t="s">
        <v>8336</v>
      </c>
      <c r="G564" s="19" t="s">
        <v>8355</v>
      </c>
      <c r="H564" s="19">
        <v>0</v>
      </c>
      <c r="I564" s="19" t="s">
        <v>8324</v>
      </c>
      <c r="J564" s="19" t="s">
        <v>8324</v>
      </c>
      <c r="K564" s="19" t="str">
        <f t="shared" si="49"/>
        <v>Over Weight</v>
      </c>
      <c r="L564" s="19" t="str">
        <f t="shared" si="50"/>
        <v>Diabetes</v>
      </c>
      <c r="P564" s="19" t="s">
        <v>8355</v>
      </c>
      <c r="Q564" s="19">
        <v>0</v>
      </c>
      <c r="Y564" s="32" t="s">
        <v>2099</v>
      </c>
      <c r="Z564" s="19" t="s">
        <v>8336</v>
      </c>
      <c r="AA564" t="s">
        <v>8336</v>
      </c>
      <c r="AB564" s="19" t="str">
        <f t="shared" si="51"/>
        <v>No</v>
      </c>
      <c r="AC564" s="19" t="str">
        <f t="shared" si="52"/>
        <v>No</v>
      </c>
      <c r="AG564" s="19" t="s">
        <v>2077</v>
      </c>
      <c r="AH564" s="19">
        <v>31.79</v>
      </c>
      <c r="AI564" s="19" t="str">
        <f t="shared" si="53"/>
        <v>Obesity</v>
      </c>
      <c r="AP564" s="19" t="s">
        <v>2077</v>
      </c>
      <c r="AQ564" s="19">
        <v>4.55</v>
      </c>
      <c r="AR564" s="19" t="str">
        <f t="shared" si="54"/>
        <v>Normal</v>
      </c>
    </row>
    <row r="565" spans="1:44">
      <c r="A565" s="19" t="s">
        <v>2124</v>
      </c>
      <c r="B565" s="19">
        <v>43.32</v>
      </c>
      <c r="C565" s="19">
        <v>8.75</v>
      </c>
      <c r="D565" s="19" t="s">
        <v>8324</v>
      </c>
      <c r="E565" s="19" t="s">
        <v>8336</v>
      </c>
      <c r="F565" s="19" t="s">
        <v>8375</v>
      </c>
      <c r="G565" s="19">
        <v>1</v>
      </c>
      <c r="H565" s="19">
        <v>1</v>
      </c>
      <c r="I565" s="19" t="s">
        <v>8336</v>
      </c>
      <c r="J565" s="19" t="s">
        <v>8336</v>
      </c>
      <c r="K565" s="19" t="str">
        <f t="shared" si="49"/>
        <v>Obesity</v>
      </c>
      <c r="L565" s="19" t="str">
        <f t="shared" si="50"/>
        <v>Diabetes</v>
      </c>
      <c r="P565" s="19">
        <v>1</v>
      </c>
      <c r="Q565" s="19">
        <v>1</v>
      </c>
      <c r="Y565" s="32" t="s">
        <v>2103</v>
      </c>
      <c r="Z565" s="19" t="s">
        <v>8324</v>
      </c>
      <c r="AA565" t="s">
        <v>8336</v>
      </c>
      <c r="AB565" s="19" t="str">
        <f t="shared" si="51"/>
        <v>Yes</v>
      </c>
      <c r="AC565" s="19" t="str">
        <f t="shared" si="52"/>
        <v>No</v>
      </c>
      <c r="AG565" s="19" t="s">
        <v>2081</v>
      </c>
      <c r="AH565" s="19">
        <v>24.795</v>
      </c>
      <c r="AI565" s="19" t="str">
        <f t="shared" si="53"/>
        <v>Normal Weight</v>
      </c>
      <c r="AP565" s="19" t="s">
        <v>2081</v>
      </c>
      <c r="AQ565" s="19">
        <v>4.52</v>
      </c>
      <c r="AR565" s="19" t="str">
        <f t="shared" si="54"/>
        <v>Normal</v>
      </c>
    </row>
    <row r="566" spans="1:44">
      <c r="A566" s="19" t="s">
        <v>2128</v>
      </c>
      <c r="B566" s="19">
        <v>45.92</v>
      </c>
      <c r="C566" s="19">
        <v>9.51</v>
      </c>
      <c r="D566" s="19" t="s">
        <v>8336</v>
      </c>
      <c r="E566" s="19" t="s">
        <v>8336</v>
      </c>
      <c r="F566" s="19" t="s">
        <v>8336</v>
      </c>
      <c r="G566" s="19" t="s">
        <v>8355</v>
      </c>
      <c r="H566" s="19">
        <v>0</v>
      </c>
      <c r="I566" s="19" t="s">
        <v>8336</v>
      </c>
      <c r="J566" s="19" t="s">
        <v>8336</v>
      </c>
      <c r="K566" s="19" t="str">
        <f t="shared" si="49"/>
        <v>Obesity</v>
      </c>
      <c r="L566" s="19" t="str">
        <f t="shared" si="50"/>
        <v>Diabetes</v>
      </c>
      <c r="P566" s="19">
        <v>1</v>
      </c>
      <c r="Q566" s="19">
        <v>1</v>
      </c>
      <c r="Y566" s="32" t="s">
        <v>2107</v>
      </c>
      <c r="Z566" s="19" t="s">
        <v>8336</v>
      </c>
      <c r="AA566" t="s">
        <v>8324</v>
      </c>
      <c r="AB566" s="19" t="str">
        <f t="shared" si="51"/>
        <v>No</v>
      </c>
      <c r="AC566" s="19" t="str">
        <f t="shared" si="52"/>
        <v>Yes</v>
      </c>
      <c r="AG566" s="19" t="s">
        <v>2085</v>
      </c>
      <c r="AH566" s="19">
        <v>53.98</v>
      </c>
      <c r="AI566" s="19" t="str">
        <f t="shared" si="53"/>
        <v>Obesity</v>
      </c>
      <c r="AP566" s="19" t="s">
        <v>2085</v>
      </c>
      <c r="AQ566" s="19">
        <v>5.07</v>
      </c>
      <c r="AR566" s="19" t="str">
        <f t="shared" si="54"/>
        <v>Normal</v>
      </c>
    </row>
    <row r="567" spans="1:44">
      <c r="A567" s="19" t="s">
        <v>2132</v>
      </c>
      <c r="B567" s="19">
        <v>44.03</v>
      </c>
      <c r="C567" s="19">
        <v>9.36</v>
      </c>
      <c r="D567" s="19" t="s">
        <v>8336</v>
      </c>
      <c r="E567" s="19" t="s">
        <v>8336</v>
      </c>
      <c r="F567" s="19" t="s">
        <v>8336</v>
      </c>
      <c r="G567" s="19" t="s">
        <v>8355</v>
      </c>
      <c r="H567" s="19">
        <v>0</v>
      </c>
      <c r="I567" s="19" t="s">
        <v>8336</v>
      </c>
      <c r="J567" s="19" t="s">
        <v>8336</v>
      </c>
      <c r="K567" s="19" t="str">
        <f t="shared" si="49"/>
        <v>Obesity</v>
      </c>
      <c r="L567" s="19" t="str">
        <f t="shared" si="50"/>
        <v>Diabetes</v>
      </c>
      <c r="P567" s="19" t="s">
        <v>8355</v>
      </c>
      <c r="Q567" s="19">
        <v>0</v>
      </c>
      <c r="Y567" s="32" t="s">
        <v>2110</v>
      </c>
      <c r="Z567" s="19" t="s">
        <v>8336</v>
      </c>
      <c r="AA567" t="s">
        <v>8383</v>
      </c>
      <c r="AB567" s="19" t="str">
        <f t="shared" si="51"/>
        <v>No</v>
      </c>
      <c r="AC567" s="19" t="str">
        <f t="shared" si="52"/>
        <v>Nil</v>
      </c>
      <c r="AG567" s="19" t="s">
        <v>2089</v>
      </c>
      <c r="AH567" s="19">
        <v>41.325</v>
      </c>
      <c r="AI567" s="19" t="str">
        <f t="shared" si="53"/>
        <v>Obesity</v>
      </c>
      <c r="AP567" s="19" t="s">
        <v>2089</v>
      </c>
      <c r="AQ567" s="19">
        <v>4.04</v>
      </c>
      <c r="AR567" s="19" t="str">
        <f t="shared" si="54"/>
        <v>Normal</v>
      </c>
    </row>
    <row r="568" spans="1:44">
      <c r="A568" s="19" t="s">
        <v>2136</v>
      </c>
      <c r="B568" s="19">
        <v>24.6</v>
      </c>
      <c r="C568" s="19">
        <v>4.81</v>
      </c>
      <c r="D568" s="19" t="s">
        <v>8336</v>
      </c>
      <c r="E568" s="19" t="s">
        <v>8336</v>
      </c>
      <c r="F568" s="19" t="s">
        <v>8336</v>
      </c>
      <c r="G568" s="19" t="s">
        <v>8355</v>
      </c>
      <c r="H568" s="19">
        <v>0</v>
      </c>
      <c r="I568" s="19" t="s">
        <v>8324</v>
      </c>
      <c r="J568" s="19" t="s">
        <v>8324</v>
      </c>
      <c r="K568" s="19" t="str">
        <f t="shared" si="49"/>
        <v>Normal Weight</v>
      </c>
      <c r="L568" s="19" t="str">
        <f t="shared" si="50"/>
        <v>Normal</v>
      </c>
      <c r="P568" s="19">
        <v>1</v>
      </c>
      <c r="Q568" s="19">
        <v>1</v>
      </c>
      <c r="Y568" s="32" t="s">
        <v>2114</v>
      </c>
      <c r="Z568" s="19" t="s">
        <v>8336</v>
      </c>
      <c r="AA568" t="s">
        <v>8336</v>
      </c>
      <c r="AB568" s="19" t="str">
        <f t="shared" si="51"/>
        <v>No</v>
      </c>
      <c r="AC568" s="19" t="str">
        <f t="shared" si="52"/>
        <v>No</v>
      </c>
      <c r="AG568" s="19" t="s">
        <v>2093</v>
      </c>
      <c r="AH568" s="19">
        <v>51.65</v>
      </c>
      <c r="AI568" s="19" t="str">
        <f t="shared" si="53"/>
        <v>Obesity</v>
      </c>
      <c r="AP568" s="19" t="s">
        <v>2093</v>
      </c>
      <c r="AQ568" s="19">
        <v>5.3</v>
      </c>
      <c r="AR568" s="19" t="str">
        <f t="shared" si="54"/>
        <v>Normal</v>
      </c>
    </row>
    <row r="569" spans="1:44">
      <c r="A569" s="19" t="s">
        <v>2140</v>
      </c>
      <c r="B569" s="19">
        <v>49.15</v>
      </c>
      <c r="C569" s="19">
        <v>8.08</v>
      </c>
      <c r="D569" s="19" t="s">
        <v>8336</v>
      </c>
      <c r="E569" s="19" t="s">
        <v>8336</v>
      </c>
      <c r="F569" s="19" t="s">
        <v>8336</v>
      </c>
      <c r="G569" s="19" t="s">
        <v>8355</v>
      </c>
      <c r="H569" s="19">
        <v>0</v>
      </c>
      <c r="I569" s="19" t="s">
        <v>8336</v>
      </c>
      <c r="J569" s="19" t="s">
        <v>8336</v>
      </c>
      <c r="K569" s="19" t="str">
        <f t="shared" si="49"/>
        <v>Obesity</v>
      </c>
      <c r="L569" s="19" t="str">
        <f t="shared" si="50"/>
        <v>Diabetes</v>
      </c>
      <c r="P569" s="19">
        <v>1</v>
      </c>
      <c r="Q569" s="19">
        <v>1</v>
      </c>
      <c r="Y569" s="32" t="s">
        <v>2118</v>
      </c>
      <c r="Z569" s="19" t="s">
        <v>8324</v>
      </c>
      <c r="AA569" t="s">
        <v>8336</v>
      </c>
      <c r="AB569" s="19" t="str">
        <f t="shared" si="51"/>
        <v>Yes</v>
      </c>
      <c r="AC569" s="19" t="str">
        <f t="shared" si="52"/>
        <v>No</v>
      </c>
      <c r="AG569" s="19" t="s">
        <v>2097</v>
      </c>
      <c r="AH569" s="19">
        <v>44.52</v>
      </c>
      <c r="AI569" s="19" t="str">
        <f t="shared" si="53"/>
        <v>Obesity</v>
      </c>
      <c r="AP569" s="19" t="s">
        <v>2097</v>
      </c>
      <c r="AQ569" s="19">
        <v>8.64</v>
      </c>
      <c r="AR569" s="19" t="str">
        <f t="shared" si="54"/>
        <v>Diabetes</v>
      </c>
    </row>
    <row r="570" spans="1:44">
      <c r="A570" s="19" t="s">
        <v>2144</v>
      </c>
      <c r="B570" s="19">
        <v>28.31</v>
      </c>
      <c r="C570" s="19">
        <v>6.29</v>
      </c>
      <c r="D570" s="19" t="s">
        <v>8336</v>
      </c>
      <c r="E570" s="19" t="s">
        <v>8336</v>
      </c>
      <c r="F570" s="19" t="s">
        <v>8375</v>
      </c>
      <c r="G570" s="19">
        <v>1</v>
      </c>
      <c r="H570" s="19">
        <v>1</v>
      </c>
      <c r="I570" s="19" t="s">
        <v>8324</v>
      </c>
      <c r="J570" s="19" t="s">
        <v>8324</v>
      </c>
      <c r="K570" s="19" t="str">
        <f t="shared" si="49"/>
        <v>Over Weight</v>
      </c>
      <c r="L570" s="19" t="str">
        <f t="shared" si="50"/>
        <v>Prediabetes</v>
      </c>
      <c r="P570" s="19">
        <v>2</v>
      </c>
      <c r="Q570" s="19">
        <v>2</v>
      </c>
      <c r="Y570" s="32" t="s">
        <v>2121</v>
      </c>
      <c r="Z570" s="19" t="s">
        <v>8336</v>
      </c>
      <c r="AA570" t="s">
        <v>8324</v>
      </c>
      <c r="AB570" s="19" t="str">
        <f t="shared" si="51"/>
        <v>No</v>
      </c>
      <c r="AC570" s="19" t="str">
        <f t="shared" si="52"/>
        <v>Yes</v>
      </c>
      <c r="AG570" s="19" t="s">
        <v>2099</v>
      </c>
      <c r="AH570" s="19">
        <v>53.29</v>
      </c>
      <c r="AI570" s="19" t="str">
        <f t="shared" si="53"/>
        <v>Obesity</v>
      </c>
      <c r="AP570" s="19" t="s">
        <v>2099</v>
      </c>
      <c r="AQ570" s="19">
        <v>4.03</v>
      </c>
      <c r="AR570" s="19" t="str">
        <f t="shared" si="54"/>
        <v>Normal</v>
      </c>
    </row>
    <row r="571" spans="1:44">
      <c r="A571" s="19" t="s">
        <v>2147</v>
      </c>
      <c r="B571" s="19">
        <v>22.99</v>
      </c>
      <c r="C571" s="19">
        <v>6.29</v>
      </c>
      <c r="D571" s="19" t="s">
        <v>8336</v>
      </c>
      <c r="E571" s="19" t="s">
        <v>8336</v>
      </c>
      <c r="F571" s="19" t="s">
        <v>8336</v>
      </c>
      <c r="G571" s="19">
        <v>1</v>
      </c>
      <c r="H571" s="19">
        <v>1</v>
      </c>
      <c r="I571" s="19" t="s">
        <v>8324</v>
      </c>
      <c r="J571" s="19" t="s">
        <v>8324</v>
      </c>
      <c r="K571" s="19" t="str">
        <f t="shared" si="49"/>
        <v>Normal Weight</v>
      </c>
      <c r="L571" s="19" t="str">
        <f t="shared" si="50"/>
        <v>Prediabetes</v>
      </c>
      <c r="P571" s="19">
        <v>1</v>
      </c>
      <c r="Q571" s="19">
        <v>1</v>
      </c>
      <c r="Y571" s="32" t="s">
        <v>2124</v>
      </c>
      <c r="Z571" s="19" t="s">
        <v>8324</v>
      </c>
      <c r="AA571" t="s">
        <v>8336</v>
      </c>
      <c r="AB571" s="19" t="str">
        <f t="shared" si="51"/>
        <v>Yes</v>
      </c>
      <c r="AC571" s="19" t="str">
        <f t="shared" si="52"/>
        <v>No</v>
      </c>
      <c r="AG571" s="19" t="s">
        <v>2103</v>
      </c>
      <c r="AH571" s="19">
        <v>46.63</v>
      </c>
      <c r="AI571" s="19" t="str">
        <f t="shared" si="53"/>
        <v>Obesity</v>
      </c>
      <c r="AP571" s="19" t="s">
        <v>2103</v>
      </c>
      <c r="AQ571" s="19">
        <v>4.26</v>
      </c>
      <c r="AR571" s="19" t="str">
        <f t="shared" si="54"/>
        <v>Normal</v>
      </c>
    </row>
    <row r="572" spans="1:44">
      <c r="A572" s="19" t="s">
        <v>2151</v>
      </c>
      <c r="B572" s="19">
        <v>29.07</v>
      </c>
      <c r="C572" s="19">
        <v>5.12</v>
      </c>
      <c r="D572" s="19" t="s">
        <v>8336</v>
      </c>
      <c r="E572" s="19" t="s">
        <v>8336</v>
      </c>
      <c r="F572" s="19" t="s">
        <v>8375</v>
      </c>
      <c r="G572" s="19">
        <v>1</v>
      </c>
      <c r="H572" s="19">
        <v>1</v>
      </c>
      <c r="I572" s="19" t="s">
        <v>8324</v>
      </c>
      <c r="J572" s="19" t="s">
        <v>8324</v>
      </c>
      <c r="K572" s="19" t="str">
        <f t="shared" si="49"/>
        <v>Over Weight</v>
      </c>
      <c r="L572" s="19" t="str">
        <f t="shared" si="50"/>
        <v>Normal</v>
      </c>
      <c r="P572" s="19" t="s">
        <v>8355</v>
      </c>
      <c r="Q572" s="19">
        <v>0</v>
      </c>
      <c r="Y572" s="32" t="s">
        <v>2128</v>
      </c>
      <c r="Z572" s="19" t="s">
        <v>8336</v>
      </c>
      <c r="AA572" t="s">
        <v>8336</v>
      </c>
      <c r="AB572" s="19" t="str">
        <f t="shared" si="51"/>
        <v>No</v>
      </c>
      <c r="AC572" s="19" t="str">
        <f t="shared" si="52"/>
        <v>No</v>
      </c>
      <c r="AG572" s="19" t="s">
        <v>2107</v>
      </c>
      <c r="AH572" s="19">
        <v>28.88</v>
      </c>
      <c r="AI572" s="19" t="str">
        <f t="shared" si="53"/>
        <v>Over Weight</v>
      </c>
      <c r="AP572" s="19" t="s">
        <v>2107</v>
      </c>
      <c r="AQ572" s="19">
        <v>5.35</v>
      </c>
      <c r="AR572" s="19" t="str">
        <f t="shared" si="54"/>
        <v>Normal</v>
      </c>
    </row>
    <row r="573" spans="1:44">
      <c r="A573" s="19" t="s">
        <v>2155</v>
      </c>
      <c r="B573" s="19">
        <v>42.02</v>
      </c>
      <c r="C573" s="19">
        <v>9.95</v>
      </c>
      <c r="D573" s="19" t="s">
        <v>8324</v>
      </c>
      <c r="E573" s="19" t="s">
        <v>8336</v>
      </c>
      <c r="F573" s="19" t="s">
        <v>8375</v>
      </c>
      <c r="G573" s="19">
        <v>1</v>
      </c>
      <c r="H573" s="19">
        <v>1</v>
      </c>
      <c r="I573" s="19" t="s">
        <v>8336</v>
      </c>
      <c r="J573" s="19" t="s">
        <v>8336</v>
      </c>
      <c r="K573" s="19" t="str">
        <f t="shared" si="49"/>
        <v>Obesity</v>
      </c>
      <c r="L573" s="19" t="str">
        <f t="shared" si="50"/>
        <v>Diabetes</v>
      </c>
      <c r="P573" s="19" t="s">
        <v>8355</v>
      </c>
      <c r="Q573" s="19">
        <v>0</v>
      </c>
      <c r="Y573" s="32" t="s">
        <v>2132</v>
      </c>
      <c r="Z573" s="19" t="s">
        <v>8336</v>
      </c>
      <c r="AA573" t="s">
        <v>8336</v>
      </c>
      <c r="AB573" s="19" t="str">
        <f t="shared" si="51"/>
        <v>No</v>
      </c>
      <c r="AC573" s="19" t="str">
        <f t="shared" si="52"/>
        <v>No</v>
      </c>
      <c r="AG573" s="19" t="s">
        <v>2110</v>
      </c>
      <c r="AH573" s="19">
        <v>23.98</v>
      </c>
      <c r="AI573" s="19" t="str">
        <f t="shared" si="53"/>
        <v>Normal Weight</v>
      </c>
      <c r="AP573" s="19" t="s">
        <v>2110</v>
      </c>
      <c r="AQ573" s="19">
        <v>4.9</v>
      </c>
      <c r="AR573" s="19" t="str">
        <f t="shared" si="54"/>
        <v>Normal</v>
      </c>
    </row>
    <row r="574" spans="1:44">
      <c r="A574" s="19" t="s">
        <v>2159</v>
      </c>
      <c r="B574" s="19">
        <v>49.07</v>
      </c>
      <c r="C574" s="19">
        <v>9.08</v>
      </c>
      <c r="D574" s="19" t="s">
        <v>8324</v>
      </c>
      <c r="E574" s="19" t="s">
        <v>8336</v>
      </c>
      <c r="F574" s="19" t="s">
        <v>8336</v>
      </c>
      <c r="G574" s="19">
        <v>1</v>
      </c>
      <c r="H574" s="19">
        <v>1</v>
      </c>
      <c r="I574" s="19" t="s">
        <v>8336</v>
      </c>
      <c r="J574" s="19" t="s">
        <v>8336</v>
      </c>
      <c r="K574" s="19" t="str">
        <f t="shared" si="49"/>
        <v>Obesity</v>
      </c>
      <c r="L574" s="19" t="str">
        <f t="shared" si="50"/>
        <v>Diabetes</v>
      </c>
      <c r="P574" s="19">
        <v>2</v>
      </c>
      <c r="Q574" s="19">
        <v>2</v>
      </c>
      <c r="Y574" s="32" t="s">
        <v>2136</v>
      </c>
      <c r="Z574" s="19" t="s">
        <v>8336</v>
      </c>
      <c r="AA574" t="s">
        <v>8324</v>
      </c>
      <c r="AB574" s="19" t="str">
        <f t="shared" si="51"/>
        <v>No</v>
      </c>
      <c r="AC574" s="19" t="str">
        <f t="shared" si="52"/>
        <v>Yes</v>
      </c>
      <c r="AG574" s="19" t="s">
        <v>2114</v>
      </c>
      <c r="AH574" s="19">
        <v>23.65</v>
      </c>
      <c r="AI574" s="19" t="str">
        <f t="shared" si="53"/>
        <v>Normal Weight</v>
      </c>
      <c r="AP574" s="19" t="s">
        <v>2114</v>
      </c>
      <c r="AQ574" s="19">
        <v>4.5</v>
      </c>
      <c r="AR574" s="19" t="str">
        <f t="shared" si="54"/>
        <v>Normal</v>
      </c>
    </row>
    <row r="575" spans="1:44">
      <c r="A575" s="19" t="s">
        <v>2163</v>
      </c>
      <c r="B575" s="19">
        <v>19.8</v>
      </c>
      <c r="C575" s="19">
        <v>4.82</v>
      </c>
      <c r="D575" s="19" t="s">
        <v>8336</v>
      </c>
      <c r="E575" s="19" t="s">
        <v>8336</v>
      </c>
      <c r="F575" s="19" t="s">
        <v>8336</v>
      </c>
      <c r="G575" s="19" t="s">
        <v>8355</v>
      </c>
      <c r="H575" s="19">
        <v>0</v>
      </c>
      <c r="I575" s="19" t="s">
        <v>8324</v>
      </c>
      <c r="J575" s="19" t="s">
        <v>8324</v>
      </c>
      <c r="K575" s="19" t="str">
        <f t="shared" si="49"/>
        <v>Normal Weight</v>
      </c>
      <c r="L575" s="19" t="str">
        <f t="shared" si="50"/>
        <v>Normal</v>
      </c>
      <c r="P575" s="19" t="s">
        <v>8355</v>
      </c>
      <c r="Q575" s="19">
        <v>0</v>
      </c>
      <c r="Y575" s="32" t="s">
        <v>2140</v>
      </c>
      <c r="Z575" s="19" t="s">
        <v>8336</v>
      </c>
      <c r="AA575" t="s">
        <v>8336</v>
      </c>
      <c r="AB575" s="19" t="str">
        <f t="shared" si="51"/>
        <v>No</v>
      </c>
      <c r="AC575" s="19" t="str">
        <f t="shared" si="52"/>
        <v>No</v>
      </c>
      <c r="AG575" s="19" t="s">
        <v>2118</v>
      </c>
      <c r="AH575" s="19">
        <v>49.09</v>
      </c>
      <c r="AI575" s="19" t="str">
        <f t="shared" si="53"/>
        <v>Obesity</v>
      </c>
      <c r="AP575" s="19" t="s">
        <v>2118</v>
      </c>
      <c r="AQ575" s="19">
        <v>8.38</v>
      </c>
      <c r="AR575" s="19" t="str">
        <f t="shared" si="54"/>
        <v>Diabetes</v>
      </c>
    </row>
    <row r="576" spans="1:44">
      <c r="A576" s="19" t="s">
        <v>2167</v>
      </c>
      <c r="B576" s="19">
        <v>27.36</v>
      </c>
      <c r="C576" s="19">
        <v>4.65</v>
      </c>
      <c r="D576" s="19" t="s">
        <v>8336</v>
      </c>
      <c r="E576" s="19" t="s">
        <v>8324</v>
      </c>
      <c r="F576" s="19" t="s">
        <v>8336</v>
      </c>
      <c r="G576" s="19">
        <v>1</v>
      </c>
      <c r="H576" s="19">
        <v>1</v>
      </c>
      <c r="I576" s="19" t="s">
        <v>8324</v>
      </c>
      <c r="J576" s="19" t="s">
        <v>8324</v>
      </c>
      <c r="K576" s="19" t="str">
        <f t="shared" si="49"/>
        <v>Over Weight</v>
      </c>
      <c r="L576" s="19" t="str">
        <f t="shared" si="50"/>
        <v>Normal</v>
      </c>
      <c r="P576" s="19">
        <v>1</v>
      </c>
      <c r="Q576" s="19">
        <v>1</v>
      </c>
      <c r="Y576" s="32" t="s">
        <v>2144</v>
      </c>
      <c r="Z576" s="19" t="s">
        <v>8336</v>
      </c>
      <c r="AA576" t="s">
        <v>8324</v>
      </c>
      <c r="AB576" s="19" t="str">
        <f t="shared" si="51"/>
        <v>No</v>
      </c>
      <c r="AC576" s="19" t="str">
        <f t="shared" si="52"/>
        <v>Yes</v>
      </c>
      <c r="AG576" s="19" t="s">
        <v>2121</v>
      </c>
      <c r="AH576" s="19">
        <v>28.025</v>
      </c>
      <c r="AI576" s="19" t="str">
        <f t="shared" si="53"/>
        <v>Over Weight</v>
      </c>
      <c r="AP576" s="19" t="s">
        <v>2121</v>
      </c>
      <c r="AQ576" s="19">
        <v>7.03</v>
      </c>
      <c r="AR576" s="19" t="str">
        <f t="shared" si="54"/>
        <v>Diabetes</v>
      </c>
    </row>
    <row r="577" spans="1:44">
      <c r="A577" s="19" t="s">
        <v>2171</v>
      </c>
      <c r="B577" s="19">
        <v>42.95</v>
      </c>
      <c r="C577" s="19">
        <v>5.16</v>
      </c>
      <c r="D577" s="19" t="s">
        <v>8324</v>
      </c>
      <c r="E577" s="19" t="s">
        <v>8336</v>
      </c>
      <c r="F577" s="19" t="s">
        <v>8336</v>
      </c>
      <c r="G577" s="19">
        <v>1</v>
      </c>
      <c r="H577" s="19">
        <v>1</v>
      </c>
      <c r="I577" s="19" t="s">
        <v>8336</v>
      </c>
      <c r="J577" s="19" t="s">
        <v>8336</v>
      </c>
      <c r="K577" s="19" t="str">
        <f t="shared" si="49"/>
        <v>Obesity</v>
      </c>
      <c r="L577" s="19" t="str">
        <f t="shared" si="50"/>
        <v>Normal</v>
      </c>
      <c r="P577" s="19" t="s">
        <v>8355</v>
      </c>
      <c r="Q577" s="19">
        <v>0</v>
      </c>
      <c r="Y577" s="32" t="s">
        <v>2147</v>
      </c>
      <c r="Z577" s="19" t="s">
        <v>8336</v>
      </c>
      <c r="AA577" t="s">
        <v>8324</v>
      </c>
      <c r="AB577" s="19" t="str">
        <f t="shared" si="51"/>
        <v>No</v>
      </c>
      <c r="AC577" s="19" t="str">
        <f t="shared" si="52"/>
        <v>Yes</v>
      </c>
      <c r="AG577" s="19" t="s">
        <v>2124</v>
      </c>
      <c r="AH577" s="19">
        <v>43.32</v>
      </c>
      <c r="AI577" s="19" t="str">
        <f t="shared" si="53"/>
        <v>Obesity</v>
      </c>
      <c r="AP577" s="19" t="s">
        <v>2124</v>
      </c>
      <c r="AQ577" s="19">
        <v>8.75</v>
      </c>
      <c r="AR577" s="19" t="str">
        <f t="shared" si="54"/>
        <v>Diabetes</v>
      </c>
    </row>
    <row r="578" spans="1:44">
      <c r="A578" s="19" t="s">
        <v>2174</v>
      </c>
      <c r="B578" s="19">
        <v>42.66</v>
      </c>
      <c r="C578" s="19">
        <v>10.44</v>
      </c>
      <c r="D578" s="19" t="s">
        <v>8336</v>
      </c>
      <c r="E578" s="19" t="s">
        <v>8336</v>
      </c>
      <c r="F578" s="19" t="s">
        <v>8336</v>
      </c>
      <c r="G578" s="19" t="s">
        <v>8355</v>
      </c>
      <c r="H578" s="19">
        <v>0</v>
      </c>
      <c r="I578" s="19" t="s">
        <v>8336</v>
      </c>
      <c r="J578" s="19" t="s">
        <v>8336</v>
      </c>
      <c r="K578" s="19" t="str">
        <f t="shared" si="49"/>
        <v>Obesity</v>
      </c>
      <c r="L578" s="19" t="str">
        <f t="shared" si="50"/>
        <v>Diabetes</v>
      </c>
      <c r="P578" s="19" t="s">
        <v>8355</v>
      </c>
      <c r="Q578" s="19">
        <v>0</v>
      </c>
      <c r="Y578" s="32" t="s">
        <v>2151</v>
      </c>
      <c r="Z578" s="19" t="s">
        <v>8336</v>
      </c>
      <c r="AA578" t="s">
        <v>8324</v>
      </c>
      <c r="AB578" s="19" t="str">
        <f t="shared" si="51"/>
        <v>No</v>
      </c>
      <c r="AC578" s="19" t="str">
        <f t="shared" si="52"/>
        <v>Yes</v>
      </c>
      <c r="AG578" s="19" t="s">
        <v>2128</v>
      </c>
      <c r="AH578" s="19">
        <v>45.92</v>
      </c>
      <c r="AI578" s="19" t="str">
        <f t="shared" si="53"/>
        <v>Obesity</v>
      </c>
      <c r="AP578" s="19" t="s">
        <v>2128</v>
      </c>
      <c r="AQ578" s="19">
        <v>9.51</v>
      </c>
      <c r="AR578" s="19" t="str">
        <f t="shared" si="54"/>
        <v>Diabetes</v>
      </c>
    </row>
    <row r="579" spans="1:44">
      <c r="A579" s="19" t="s">
        <v>2178</v>
      </c>
      <c r="B579" s="19">
        <v>33.63</v>
      </c>
      <c r="C579" s="19">
        <v>5.69</v>
      </c>
      <c r="D579" s="19" t="s">
        <v>8336</v>
      </c>
      <c r="E579" s="19" t="s">
        <v>8336</v>
      </c>
      <c r="F579" s="19" t="s">
        <v>8336</v>
      </c>
      <c r="G579" s="19">
        <v>1</v>
      </c>
      <c r="H579" s="19">
        <v>1</v>
      </c>
      <c r="I579" s="19" t="s">
        <v>8336</v>
      </c>
      <c r="J579" s="19" t="s">
        <v>8336</v>
      </c>
      <c r="K579" s="19" t="str">
        <f t="shared" ref="K579:K642" si="55">IF(B579&lt;18.5,"Under Weight",IF(B579&lt;=24.9,"Normal Weight",IF(B579&lt;=29.9,"Over Weight","Obesity")))</f>
        <v>Obesity</v>
      </c>
      <c r="L579" s="19" t="str">
        <f t="shared" ref="L579:L642" si="56">IF(C579&lt;5.7,"Normal",IF(C579&lt;=6.4,"Prediabetes","Diabetes"))</f>
        <v>Normal</v>
      </c>
      <c r="P579" s="19" t="s">
        <v>8355</v>
      </c>
      <c r="Q579" s="19">
        <v>0</v>
      </c>
      <c r="Y579" s="32" t="s">
        <v>2155</v>
      </c>
      <c r="Z579" s="19" t="s">
        <v>8324</v>
      </c>
      <c r="AA579" t="s">
        <v>8336</v>
      </c>
      <c r="AB579" s="19" t="str">
        <f t="shared" si="51"/>
        <v>Yes</v>
      </c>
      <c r="AC579" s="19" t="str">
        <f t="shared" si="52"/>
        <v>No</v>
      </c>
      <c r="AG579" s="19" t="s">
        <v>2132</v>
      </c>
      <c r="AH579" s="19">
        <v>44.03</v>
      </c>
      <c r="AI579" s="19" t="str">
        <f t="shared" si="53"/>
        <v>Obesity</v>
      </c>
      <c r="AP579" s="19" t="s">
        <v>2132</v>
      </c>
      <c r="AQ579" s="19">
        <v>9.36</v>
      </c>
      <c r="AR579" s="19" t="str">
        <f t="shared" si="54"/>
        <v>Diabetes</v>
      </c>
    </row>
    <row r="580" spans="1:44">
      <c r="A580" s="19" t="s">
        <v>2182</v>
      </c>
      <c r="B580" s="19">
        <v>26.84</v>
      </c>
      <c r="C580" s="19">
        <v>6.5</v>
      </c>
      <c r="D580" s="19" t="s">
        <v>8336</v>
      </c>
      <c r="E580" s="19" t="s">
        <v>8336</v>
      </c>
      <c r="F580" s="19" t="s">
        <v>8336</v>
      </c>
      <c r="G580" s="19" t="s">
        <v>8355</v>
      </c>
      <c r="H580" s="19">
        <v>0</v>
      </c>
      <c r="I580" s="19" t="s">
        <v>8324</v>
      </c>
      <c r="J580" s="19" t="s">
        <v>8324</v>
      </c>
      <c r="K580" s="19" t="str">
        <f t="shared" si="55"/>
        <v>Over Weight</v>
      </c>
      <c r="L580" s="19" t="str">
        <f t="shared" si="56"/>
        <v>Diabetes</v>
      </c>
      <c r="P580" s="19" t="s">
        <v>8355</v>
      </c>
      <c r="Q580" s="19">
        <v>0</v>
      </c>
      <c r="Y580" s="32" t="s">
        <v>2159</v>
      </c>
      <c r="Z580" s="19" t="s">
        <v>8324</v>
      </c>
      <c r="AA580" t="s">
        <v>8336</v>
      </c>
      <c r="AB580" s="19" t="str">
        <f t="shared" si="51"/>
        <v>Yes</v>
      </c>
      <c r="AC580" s="19" t="str">
        <f t="shared" si="52"/>
        <v>No</v>
      </c>
      <c r="AG580" s="19" t="s">
        <v>2136</v>
      </c>
      <c r="AH580" s="19">
        <v>24.6</v>
      </c>
      <c r="AI580" s="19" t="str">
        <f t="shared" si="53"/>
        <v>Normal Weight</v>
      </c>
      <c r="AP580" s="19" t="s">
        <v>2136</v>
      </c>
      <c r="AQ580" s="19">
        <v>4.81</v>
      </c>
      <c r="AR580" s="19" t="str">
        <f t="shared" si="54"/>
        <v>Normal</v>
      </c>
    </row>
    <row r="581" spans="1:44">
      <c r="A581" s="19" t="s">
        <v>2186</v>
      </c>
      <c r="B581" s="19">
        <v>28.3</v>
      </c>
      <c r="C581" s="19">
        <v>5.73</v>
      </c>
      <c r="D581" s="19" t="s">
        <v>8336</v>
      </c>
      <c r="E581" s="19" t="s">
        <v>8336</v>
      </c>
      <c r="F581" s="19" t="s">
        <v>8375</v>
      </c>
      <c r="G581" s="19">
        <v>1</v>
      </c>
      <c r="H581" s="19">
        <v>1</v>
      </c>
      <c r="I581" s="19" t="s">
        <v>8324</v>
      </c>
      <c r="J581" s="19" t="s">
        <v>8324</v>
      </c>
      <c r="K581" s="19" t="str">
        <f t="shared" si="55"/>
        <v>Over Weight</v>
      </c>
      <c r="L581" s="19" t="str">
        <f t="shared" si="56"/>
        <v>Prediabetes</v>
      </c>
      <c r="P581" s="19">
        <v>1</v>
      </c>
      <c r="Q581" s="19">
        <v>1</v>
      </c>
      <c r="Y581" s="32" t="s">
        <v>2163</v>
      </c>
      <c r="Z581" s="19" t="s">
        <v>8336</v>
      </c>
      <c r="AA581" t="s">
        <v>8324</v>
      </c>
      <c r="AB581" s="19" t="str">
        <f t="shared" si="51"/>
        <v>No</v>
      </c>
      <c r="AC581" s="19" t="str">
        <f t="shared" si="52"/>
        <v>Yes</v>
      </c>
      <c r="AG581" s="19" t="s">
        <v>2140</v>
      </c>
      <c r="AH581" s="19">
        <v>49.15</v>
      </c>
      <c r="AI581" s="19" t="str">
        <f t="shared" si="53"/>
        <v>Obesity</v>
      </c>
      <c r="AP581" s="19" t="s">
        <v>2140</v>
      </c>
      <c r="AQ581" s="19">
        <v>8.08</v>
      </c>
      <c r="AR581" s="19" t="str">
        <f t="shared" si="54"/>
        <v>Diabetes</v>
      </c>
    </row>
    <row r="582" spans="1:44">
      <c r="A582" s="19" t="s">
        <v>2190</v>
      </c>
      <c r="B582" s="19">
        <v>27.06</v>
      </c>
      <c r="C582" s="19">
        <v>5.74</v>
      </c>
      <c r="D582" s="19" t="s">
        <v>8324</v>
      </c>
      <c r="E582" s="19" t="s">
        <v>8336</v>
      </c>
      <c r="F582" s="19" t="s">
        <v>8336</v>
      </c>
      <c r="G582" s="19" t="s">
        <v>8355</v>
      </c>
      <c r="H582" s="19">
        <v>0</v>
      </c>
      <c r="I582" s="19" t="s">
        <v>8324</v>
      </c>
      <c r="J582" s="19" t="s">
        <v>8324</v>
      </c>
      <c r="K582" s="19" t="str">
        <f t="shared" si="55"/>
        <v>Over Weight</v>
      </c>
      <c r="L582" s="19" t="str">
        <f t="shared" si="56"/>
        <v>Prediabetes</v>
      </c>
      <c r="P582" s="19">
        <v>1</v>
      </c>
      <c r="Q582" s="19">
        <v>1</v>
      </c>
      <c r="Y582" s="32" t="s">
        <v>2167</v>
      </c>
      <c r="Z582" s="19" t="s">
        <v>8336</v>
      </c>
      <c r="AA582" t="s">
        <v>8324</v>
      </c>
      <c r="AB582" s="19" t="str">
        <f t="shared" si="51"/>
        <v>No</v>
      </c>
      <c r="AC582" s="19" t="str">
        <f t="shared" si="52"/>
        <v>Yes</v>
      </c>
      <c r="AG582" s="19" t="s">
        <v>2144</v>
      </c>
      <c r="AH582" s="19">
        <v>28.31</v>
      </c>
      <c r="AI582" s="19" t="str">
        <f t="shared" si="53"/>
        <v>Over Weight</v>
      </c>
      <c r="AP582" s="19" t="s">
        <v>2144</v>
      </c>
      <c r="AQ582" s="19">
        <v>6.29</v>
      </c>
      <c r="AR582" s="19" t="str">
        <f t="shared" si="54"/>
        <v>Prediabetes</v>
      </c>
    </row>
    <row r="583" spans="1:44">
      <c r="A583" s="19" t="s">
        <v>2193</v>
      </c>
      <c r="B583" s="19">
        <v>47.13</v>
      </c>
      <c r="C583" s="19">
        <v>8.7</v>
      </c>
      <c r="D583" s="19" t="s">
        <v>8336</v>
      </c>
      <c r="E583" s="19" t="s">
        <v>8336</v>
      </c>
      <c r="F583" s="19" t="s">
        <v>8336</v>
      </c>
      <c r="G583" s="19" t="s">
        <v>8355</v>
      </c>
      <c r="H583" s="19">
        <v>0</v>
      </c>
      <c r="I583" s="19" t="s">
        <v>8336</v>
      </c>
      <c r="J583" s="19" t="s">
        <v>8336</v>
      </c>
      <c r="K583" s="19" t="str">
        <f t="shared" si="55"/>
        <v>Obesity</v>
      </c>
      <c r="L583" s="19" t="str">
        <f t="shared" si="56"/>
        <v>Diabetes</v>
      </c>
      <c r="P583" s="19">
        <v>1</v>
      </c>
      <c r="Q583" s="19">
        <v>1</v>
      </c>
      <c r="Y583" s="32" t="s">
        <v>2171</v>
      </c>
      <c r="Z583" s="19" t="s">
        <v>8324</v>
      </c>
      <c r="AA583" t="s">
        <v>8336</v>
      </c>
      <c r="AB583" s="19" t="str">
        <f t="shared" si="51"/>
        <v>Yes</v>
      </c>
      <c r="AC583" s="19" t="str">
        <f t="shared" si="52"/>
        <v>No</v>
      </c>
      <c r="AG583" s="19" t="s">
        <v>2147</v>
      </c>
      <c r="AH583" s="19">
        <v>22.99</v>
      </c>
      <c r="AI583" s="19" t="str">
        <f t="shared" si="53"/>
        <v>Normal Weight</v>
      </c>
      <c r="AP583" s="19" t="s">
        <v>2147</v>
      </c>
      <c r="AQ583" s="19">
        <v>6.29</v>
      </c>
      <c r="AR583" s="19" t="str">
        <f t="shared" si="54"/>
        <v>Prediabetes</v>
      </c>
    </row>
    <row r="584" spans="1:44">
      <c r="A584" s="19" t="s">
        <v>2197</v>
      </c>
      <c r="B584" s="19">
        <v>51.72</v>
      </c>
      <c r="C584" s="19">
        <v>5.09</v>
      </c>
      <c r="D584" s="19" t="s">
        <v>8336</v>
      </c>
      <c r="E584" s="19" t="s">
        <v>8336</v>
      </c>
      <c r="F584" s="19" t="s">
        <v>8336</v>
      </c>
      <c r="G584" s="19" t="s">
        <v>8355</v>
      </c>
      <c r="H584" s="19">
        <v>0</v>
      </c>
      <c r="I584" s="19" t="s">
        <v>8336</v>
      </c>
      <c r="J584" s="19" t="s">
        <v>8336</v>
      </c>
      <c r="K584" s="19" t="str">
        <f t="shared" si="55"/>
        <v>Obesity</v>
      </c>
      <c r="L584" s="19" t="str">
        <f t="shared" si="56"/>
        <v>Normal</v>
      </c>
      <c r="P584" s="19">
        <v>1</v>
      </c>
      <c r="Q584" s="19">
        <v>1</v>
      </c>
      <c r="Y584" s="32" t="s">
        <v>2174</v>
      </c>
      <c r="Z584" s="19" t="s">
        <v>8336</v>
      </c>
      <c r="AA584" t="s">
        <v>8336</v>
      </c>
      <c r="AB584" s="19" t="str">
        <f t="shared" si="51"/>
        <v>No</v>
      </c>
      <c r="AC584" s="19" t="str">
        <f t="shared" si="52"/>
        <v>No</v>
      </c>
      <c r="AG584" s="19" t="s">
        <v>2151</v>
      </c>
      <c r="AH584" s="19">
        <v>29.07</v>
      </c>
      <c r="AI584" s="19" t="str">
        <f t="shared" si="53"/>
        <v>Over Weight</v>
      </c>
      <c r="AP584" s="19" t="s">
        <v>2151</v>
      </c>
      <c r="AQ584" s="19">
        <v>5.12</v>
      </c>
      <c r="AR584" s="19" t="str">
        <f t="shared" si="54"/>
        <v>Normal</v>
      </c>
    </row>
    <row r="585" spans="1:44">
      <c r="A585" s="19" t="s">
        <v>2201</v>
      </c>
      <c r="B585" s="19">
        <v>48.59</v>
      </c>
      <c r="C585" s="19">
        <v>5.57</v>
      </c>
      <c r="D585" s="19" t="s">
        <v>8336</v>
      </c>
      <c r="E585" s="19" t="s">
        <v>8336</v>
      </c>
      <c r="F585" s="19" t="s">
        <v>8336</v>
      </c>
      <c r="G585" s="19" t="s">
        <v>8355</v>
      </c>
      <c r="H585" s="19">
        <v>0</v>
      </c>
      <c r="I585" s="19" t="s">
        <v>8336</v>
      </c>
      <c r="J585" s="19" t="s">
        <v>8336</v>
      </c>
      <c r="K585" s="19" t="str">
        <f t="shared" si="55"/>
        <v>Obesity</v>
      </c>
      <c r="L585" s="19" t="str">
        <f t="shared" si="56"/>
        <v>Normal</v>
      </c>
      <c r="P585" s="19">
        <v>1</v>
      </c>
      <c r="Q585" s="19">
        <v>1</v>
      </c>
      <c r="Y585" s="32" t="s">
        <v>2178</v>
      </c>
      <c r="Z585" s="19" t="s">
        <v>8336</v>
      </c>
      <c r="AA585" t="s">
        <v>8336</v>
      </c>
      <c r="AB585" s="19" t="str">
        <f t="shared" ref="AB585:AB648" si="57">PROPER(Z585)</f>
        <v>No</v>
      </c>
      <c r="AC585" s="19" t="str">
        <f t="shared" ref="AC585:AC648" si="58">PROPER(AA585)</f>
        <v>No</v>
      </c>
      <c r="AG585" s="19" t="s">
        <v>2155</v>
      </c>
      <c r="AH585" s="19">
        <v>42.02</v>
      </c>
      <c r="AI585" s="19" t="str">
        <f t="shared" si="53"/>
        <v>Obesity</v>
      </c>
      <c r="AP585" s="19" t="s">
        <v>2155</v>
      </c>
      <c r="AQ585" s="19">
        <v>9.95</v>
      </c>
      <c r="AR585" s="19" t="str">
        <f t="shared" si="54"/>
        <v>Diabetes</v>
      </c>
    </row>
    <row r="586" spans="1:44">
      <c r="A586" s="19" t="s">
        <v>2205</v>
      </c>
      <c r="B586" s="19">
        <v>45.18</v>
      </c>
      <c r="C586" s="19">
        <v>10.87</v>
      </c>
      <c r="D586" s="19" t="s">
        <v>8336</v>
      </c>
      <c r="E586" s="19" t="s">
        <v>8336</v>
      </c>
      <c r="F586" s="19" t="s">
        <v>8336</v>
      </c>
      <c r="G586" s="19" t="s">
        <v>8355</v>
      </c>
      <c r="H586" s="19">
        <v>0</v>
      </c>
      <c r="I586" s="19" t="s">
        <v>8336</v>
      </c>
      <c r="J586" s="19" t="s">
        <v>8336</v>
      </c>
      <c r="K586" s="19" t="str">
        <f t="shared" si="55"/>
        <v>Obesity</v>
      </c>
      <c r="L586" s="19" t="str">
        <f t="shared" si="56"/>
        <v>Diabetes</v>
      </c>
      <c r="P586" s="19" t="s">
        <v>8355</v>
      </c>
      <c r="Q586" s="19">
        <v>0</v>
      </c>
      <c r="Y586" s="32" t="s">
        <v>2182</v>
      </c>
      <c r="Z586" s="19" t="s">
        <v>8336</v>
      </c>
      <c r="AA586" t="s">
        <v>8324</v>
      </c>
      <c r="AB586" s="19" t="str">
        <f t="shared" si="57"/>
        <v>No</v>
      </c>
      <c r="AC586" s="19" t="str">
        <f t="shared" si="58"/>
        <v>Yes</v>
      </c>
      <c r="AG586" s="19" t="s">
        <v>2159</v>
      </c>
      <c r="AH586" s="19">
        <v>49.07</v>
      </c>
      <c r="AI586" s="19" t="str">
        <f t="shared" si="53"/>
        <v>Obesity</v>
      </c>
      <c r="AP586" s="19" t="s">
        <v>2159</v>
      </c>
      <c r="AQ586" s="19">
        <v>9.08</v>
      </c>
      <c r="AR586" s="19" t="str">
        <f t="shared" si="54"/>
        <v>Diabetes</v>
      </c>
    </row>
    <row r="587" spans="1:44">
      <c r="A587" s="19" t="s">
        <v>2209</v>
      </c>
      <c r="B587" s="19">
        <v>27.9</v>
      </c>
      <c r="C587" s="19">
        <v>6.02</v>
      </c>
      <c r="D587" s="19" t="s">
        <v>8336</v>
      </c>
      <c r="E587" s="19" t="s">
        <v>8336</v>
      </c>
      <c r="F587" s="19" t="s">
        <v>8375</v>
      </c>
      <c r="G587" s="19">
        <v>1</v>
      </c>
      <c r="H587" s="19">
        <v>1</v>
      </c>
      <c r="I587" s="19" t="s">
        <v>8324</v>
      </c>
      <c r="J587" s="19" t="s">
        <v>8324</v>
      </c>
      <c r="K587" s="19" t="str">
        <f t="shared" si="55"/>
        <v>Over Weight</v>
      </c>
      <c r="L587" s="19" t="str">
        <f t="shared" si="56"/>
        <v>Prediabetes</v>
      </c>
      <c r="P587" s="19">
        <v>1</v>
      </c>
      <c r="Q587" s="19">
        <v>1</v>
      </c>
      <c r="Y587" s="32" t="s">
        <v>2186</v>
      </c>
      <c r="Z587" s="19" t="s">
        <v>8336</v>
      </c>
      <c r="AA587" t="s">
        <v>8324</v>
      </c>
      <c r="AB587" s="19" t="str">
        <f t="shared" si="57"/>
        <v>No</v>
      </c>
      <c r="AC587" s="19" t="str">
        <f t="shared" si="58"/>
        <v>Yes</v>
      </c>
      <c r="AG587" s="19" t="s">
        <v>2163</v>
      </c>
      <c r="AH587" s="19">
        <v>19.8</v>
      </c>
      <c r="AI587" s="19" t="str">
        <f t="shared" si="53"/>
        <v>Normal Weight</v>
      </c>
      <c r="AP587" s="19" t="s">
        <v>2163</v>
      </c>
      <c r="AQ587" s="19">
        <v>4.82</v>
      </c>
      <c r="AR587" s="19" t="str">
        <f t="shared" si="54"/>
        <v>Normal</v>
      </c>
    </row>
    <row r="588" spans="1:44">
      <c r="A588" s="19" t="s">
        <v>2212</v>
      </c>
      <c r="B588" s="19">
        <v>51.33</v>
      </c>
      <c r="C588" s="19">
        <v>7</v>
      </c>
      <c r="D588" s="19" t="s">
        <v>8336</v>
      </c>
      <c r="E588" s="19" t="s">
        <v>8336</v>
      </c>
      <c r="F588" s="19" t="s">
        <v>8336</v>
      </c>
      <c r="G588" s="19" t="s">
        <v>8355</v>
      </c>
      <c r="H588" s="19">
        <v>0</v>
      </c>
      <c r="I588" s="19" t="s">
        <v>8336</v>
      </c>
      <c r="J588" s="19" t="s">
        <v>8336</v>
      </c>
      <c r="K588" s="19" t="str">
        <f t="shared" si="55"/>
        <v>Obesity</v>
      </c>
      <c r="L588" s="19" t="str">
        <f t="shared" si="56"/>
        <v>Diabetes</v>
      </c>
      <c r="P588" s="19">
        <v>1</v>
      </c>
      <c r="Q588" s="19">
        <v>1</v>
      </c>
      <c r="Y588" s="32" t="s">
        <v>2190</v>
      </c>
      <c r="Z588" s="19" t="s">
        <v>8324</v>
      </c>
      <c r="AA588" t="s">
        <v>8324</v>
      </c>
      <c r="AB588" s="19" t="str">
        <f t="shared" si="57"/>
        <v>Yes</v>
      </c>
      <c r="AC588" s="19" t="str">
        <f t="shared" si="58"/>
        <v>Yes</v>
      </c>
      <c r="AG588" s="19" t="s">
        <v>2167</v>
      </c>
      <c r="AH588" s="19">
        <v>27.36</v>
      </c>
      <c r="AI588" s="19" t="str">
        <f t="shared" si="53"/>
        <v>Over Weight</v>
      </c>
      <c r="AP588" s="19" t="s">
        <v>2167</v>
      </c>
      <c r="AQ588" s="19">
        <v>4.65</v>
      </c>
      <c r="AR588" s="19" t="str">
        <f t="shared" si="54"/>
        <v>Normal</v>
      </c>
    </row>
    <row r="589" spans="1:44">
      <c r="A589" s="19" t="s">
        <v>2216</v>
      </c>
      <c r="B589" s="19">
        <v>30.59</v>
      </c>
      <c r="C589" s="19">
        <v>5.56</v>
      </c>
      <c r="D589" s="19" t="s">
        <v>8324</v>
      </c>
      <c r="E589" s="19" t="s">
        <v>8336</v>
      </c>
      <c r="F589" s="19" t="s">
        <v>8336</v>
      </c>
      <c r="G589" s="19">
        <v>1</v>
      </c>
      <c r="H589" s="19">
        <v>1</v>
      </c>
      <c r="I589" s="19" t="s">
        <v>8336</v>
      </c>
      <c r="J589" s="19" t="s">
        <v>8336</v>
      </c>
      <c r="K589" s="19" t="str">
        <f t="shared" si="55"/>
        <v>Obesity</v>
      </c>
      <c r="L589" s="19" t="str">
        <f t="shared" si="56"/>
        <v>Normal</v>
      </c>
      <c r="P589" s="19" t="s">
        <v>8355</v>
      </c>
      <c r="Q589" s="19">
        <v>0</v>
      </c>
      <c r="Y589" s="32" t="s">
        <v>2193</v>
      </c>
      <c r="Z589" s="19" t="s">
        <v>8336</v>
      </c>
      <c r="AA589" t="s">
        <v>8336</v>
      </c>
      <c r="AB589" s="19" t="str">
        <f t="shared" si="57"/>
        <v>No</v>
      </c>
      <c r="AC589" s="19" t="str">
        <f t="shared" si="58"/>
        <v>No</v>
      </c>
      <c r="AG589" s="19" t="s">
        <v>2171</v>
      </c>
      <c r="AH589" s="19">
        <v>42.95</v>
      </c>
      <c r="AI589" s="19" t="str">
        <f t="shared" si="53"/>
        <v>Obesity</v>
      </c>
      <c r="AP589" s="19" t="s">
        <v>2171</v>
      </c>
      <c r="AQ589" s="19">
        <v>5.16</v>
      </c>
      <c r="AR589" s="19" t="str">
        <f t="shared" si="54"/>
        <v>Normal</v>
      </c>
    </row>
    <row r="590" spans="1:44">
      <c r="A590" s="19" t="s">
        <v>2219</v>
      </c>
      <c r="B590" s="19">
        <v>39.23</v>
      </c>
      <c r="C590" s="19">
        <v>8.45</v>
      </c>
      <c r="D590" s="19" t="s">
        <v>8336</v>
      </c>
      <c r="E590" s="19" t="s">
        <v>8336</v>
      </c>
      <c r="F590" s="19" t="s">
        <v>8336</v>
      </c>
      <c r="G590" s="19" t="s">
        <v>8355</v>
      </c>
      <c r="H590" s="19">
        <v>0</v>
      </c>
      <c r="I590" s="19" t="s">
        <v>8336</v>
      </c>
      <c r="J590" s="19" t="s">
        <v>8336</v>
      </c>
      <c r="K590" s="19" t="str">
        <f t="shared" si="55"/>
        <v>Obesity</v>
      </c>
      <c r="L590" s="19" t="str">
        <f t="shared" si="56"/>
        <v>Diabetes</v>
      </c>
      <c r="P590" s="19">
        <v>1</v>
      </c>
      <c r="Q590" s="19">
        <v>1</v>
      </c>
      <c r="Y590" s="32" t="s">
        <v>2197</v>
      </c>
      <c r="Z590" s="19" t="s">
        <v>8336</v>
      </c>
      <c r="AA590" t="s">
        <v>8336</v>
      </c>
      <c r="AB590" s="19" t="str">
        <f t="shared" si="57"/>
        <v>No</v>
      </c>
      <c r="AC590" s="19" t="str">
        <f t="shared" si="58"/>
        <v>No</v>
      </c>
      <c r="AG590" s="19" t="s">
        <v>2174</v>
      </c>
      <c r="AH590" s="19">
        <v>42.66</v>
      </c>
      <c r="AI590" s="19" t="str">
        <f t="shared" si="53"/>
        <v>Obesity</v>
      </c>
      <c r="AP590" s="19" t="s">
        <v>2174</v>
      </c>
      <c r="AQ590" s="19">
        <v>10.44</v>
      </c>
      <c r="AR590" s="19" t="str">
        <f t="shared" si="54"/>
        <v>Diabetes</v>
      </c>
    </row>
    <row r="591" spans="1:44">
      <c r="A591" s="19" t="s">
        <v>2223</v>
      </c>
      <c r="B591" s="19">
        <v>19.095</v>
      </c>
      <c r="C591" s="19">
        <v>6.19</v>
      </c>
      <c r="D591" s="19" t="s">
        <v>8336</v>
      </c>
      <c r="E591" s="19" t="s">
        <v>8336</v>
      </c>
      <c r="F591" s="19" t="s">
        <v>8336</v>
      </c>
      <c r="G591" s="19" t="s">
        <v>8355</v>
      </c>
      <c r="H591" s="19">
        <v>0</v>
      </c>
      <c r="I591" s="19" t="s">
        <v>8324</v>
      </c>
      <c r="J591" s="19" t="s">
        <v>8324</v>
      </c>
      <c r="K591" s="19" t="str">
        <f t="shared" si="55"/>
        <v>Normal Weight</v>
      </c>
      <c r="L591" s="19" t="str">
        <f t="shared" si="56"/>
        <v>Prediabetes</v>
      </c>
      <c r="P591" s="19" t="s">
        <v>8355</v>
      </c>
      <c r="Q591" s="19">
        <v>0</v>
      </c>
      <c r="Y591" s="32" t="s">
        <v>2201</v>
      </c>
      <c r="Z591" s="19" t="s">
        <v>8336</v>
      </c>
      <c r="AA591" t="s">
        <v>8336</v>
      </c>
      <c r="AB591" s="19" t="str">
        <f t="shared" si="57"/>
        <v>No</v>
      </c>
      <c r="AC591" s="19" t="str">
        <f t="shared" si="58"/>
        <v>No</v>
      </c>
      <c r="AG591" s="19" t="s">
        <v>2178</v>
      </c>
      <c r="AH591" s="19">
        <v>33.63</v>
      </c>
      <c r="AI591" s="19" t="str">
        <f t="shared" ref="AI591:AI654" si="59">IF(AH591&lt;18.5,"Under Weight",IF(AH591&lt;=24.9,"Normal Weight",IF(AH591&lt;=29.9,"Over Weight","Obesity")))</f>
        <v>Obesity</v>
      </c>
      <c r="AP591" s="19" t="s">
        <v>2178</v>
      </c>
      <c r="AQ591" s="19">
        <v>5.69</v>
      </c>
      <c r="AR591" s="19" t="str">
        <f t="shared" ref="AR591:AR654" si="60">IF(AQ591&lt;5.7,"Normal",IF(AQ591&lt;=6.5,"Prediabetes","Diabetes"))</f>
        <v>Normal</v>
      </c>
    </row>
    <row r="592" spans="1:44">
      <c r="A592" s="19" t="s">
        <v>2226</v>
      </c>
      <c r="B592" s="19">
        <v>49.72</v>
      </c>
      <c r="C592" s="19">
        <v>7.71</v>
      </c>
      <c r="D592" s="19" t="s">
        <v>8336</v>
      </c>
      <c r="E592" s="19" t="s">
        <v>8336</v>
      </c>
      <c r="F592" s="19" t="s">
        <v>8336</v>
      </c>
      <c r="G592" s="19" t="s">
        <v>8355</v>
      </c>
      <c r="H592" s="19">
        <v>0</v>
      </c>
      <c r="I592" s="19" t="s">
        <v>8336</v>
      </c>
      <c r="J592" s="19" t="s">
        <v>8336</v>
      </c>
      <c r="K592" s="19" t="str">
        <f t="shared" si="55"/>
        <v>Obesity</v>
      </c>
      <c r="L592" s="19" t="str">
        <f t="shared" si="56"/>
        <v>Diabetes</v>
      </c>
      <c r="P592" s="19">
        <v>1</v>
      </c>
      <c r="Q592" s="19">
        <v>1</v>
      </c>
      <c r="Y592" s="32" t="s">
        <v>2205</v>
      </c>
      <c r="Z592" s="19" t="s">
        <v>8336</v>
      </c>
      <c r="AA592" t="s">
        <v>8336</v>
      </c>
      <c r="AB592" s="19" t="str">
        <f t="shared" si="57"/>
        <v>No</v>
      </c>
      <c r="AC592" s="19" t="str">
        <f t="shared" si="58"/>
        <v>No</v>
      </c>
      <c r="AG592" s="19" t="s">
        <v>2182</v>
      </c>
      <c r="AH592" s="19">
        <v>26.84</v>
      </c>
      <c r="AI592" s="19" t="str">
        <f t="shared" si="59"/>
        <v>Over Weight</v>
      </c>
      <c r="AP592" s="19" t="s">
        <v>2182</v>
      </c>
      <c r="AQ592" s="19">
        <v>6.5</v>
      </c>
      <c r="AR592" s="19" t="str">
        <f t="shared" si="60"/>
        <v>Prediabetes</v>
      </c>
    </row>
    <row r="593" spans="1:44">
      <c r="A593" s="19" t="s">
        <v>2230</v>
      </c>
      <c r="B593" s="19">
        <v>21.755</v>
      </c>
      <c r="C593" s="19">
        <v>4.63</v>
      </c>
      <c r="D593" s="19" t="s">
        <v>8336</v>
      </c>
      <c r="E593" s="19" t="s">
        <v>8336</v>
      </c>
      <c r="F593" s="19" t="s">
        <v>8375</v>
      </c>
      <c r="G593" s="19">
        <v>1</v>
      </c>
      <c r="H593" s="19">
        <v>1</v>
      </c>
      <c r="I593" s="19" t="s">
        <v>8324</v>
      </c>
      <c r="J593" s="19" t="s">
        <v>8324</v>
      </c>
      <c r="K593" s="19" t="str">
        <f t="shared" si="55"/>
        <v>Normal Weight</v>
      </c>
      <c r="L593" s="19" t="str">
        <f t="shared" si="56"/>
        <v>Normal</v>
      </c>
      <c r="P593" s="19" t="s">
        <v>8355</v>
      </c>
      <c r="Q593" s="19">
        <v>0</v>
      </c>
      <c r="Y593" s="32" t="s">
        <v>2209</v>
      </c>
      <c r="Z593" s="19" t="s">
        <v>8336</v>
      </c>
      <c r="AA593" t="s">
        <v>8324</v>
      </c>
      <c r="AB593" s="19" t="str">
        <f t="shared" si="57"/>
        <v>No</v>
      </c>
      <c r="AC593" s="19" t="str">
        <f t="shared" si="58"/>
        <v>Yes</v>
      </c>
      <c r="AG593" s="19" t="s">
        <v>2186</v>
      </c>
      <c r="AH593" s="19">
        <v>28.3</v>
      </c>
      <c r="AI593" s="19" t="str">
        <f t="shared" si="59"/>
        <v>Over Weight</v>
      </c>
      <c r="AP593" s="19" t="s">
        <v>2186</v>
      </c>
      <c r="AQ593" s="19">
        <v>5.73</v>
      </c>
      <c r="AR593" s="19" t="str">
        <f t="shared" si="60"/>
        <v>Prediabetes</v>
      </c>
    </row>
    <row r="594" spans="1:44">
      <c r="A594" s="19" t="s">
        <v>2234</v>
      </c>
      <c r="B594" s="19">
        <v>48.39</v>
      </c>
      <c r="C594" s="19">
        <v>4.61</v>
      </c>
      <c r="D594" s="19" t="s">
        <v>8336</v>
      </c>
      <c r="E594" s="19" t="s">
        <v>8336</v>
      </c>
      <c r="F594" s="19" t="s">
        <v>8336</v>
      </c>
      <c r="G594" s="19" t="s">
        <v>8355</v>
      </c>
      <c r="H594" s="19">
        <v>0</v>
      </c>
      <c r="I594" s="19" t="s">
        <v>8336</v>
      </c>
      <c r="J594" s="19" t="s">
        <v>8336</v>
      </c>
      <c r="K594" s="19" t="str">
        <f t="shared" si="55"/>
        <v>Obesity</v>
      </c>
      <c r="L594" s="19" t="str">
        <f t="shared" si="56"/>
        <v>Normal</v>
      </c>
      <c r="P594" s="19" t="s">
        <v>8355</v>
      </c>
      <c r="Q594" s="19">
        <v>0</v>
      </c>
      <c r="Y594" s="32" t="s">
        <v>2212</v>
      </c>
      <c r="Z594" s="19" t="s">
        <v>8336</v>
      </c>
      <c r="AA594" t="s">
        <v>8336</v>
      </c>
      <c r="AB594" s="19" t="str">
        <f t="shared" si="57"/>
        <v>No</v>
      </c>
      <c r="AC594" s="19" t="str">
        <f t="shared" si="58"/>
        <v>No</v>
      </c>
      <c r="AG594" s="19" t="s">
        <v>2190</v>
      </c>
      <c r="AH594" s="19">
        <v>27.06</v>
      </c>
      <c r="AI594" s="19" t="str">
        <f t="shared" si="59"/>
        <v>Over Weight</v>
      </c>
      <c r="AP594" s="19" t="s">
        <v>2190</v>
      </c>
      <c r="AQ594" s="19">
        <v>5.74</v>
      </c>
      <c r="AR594" s="19" t="str">
        <f t="shared" si="60"/>
        <v>Prediabetes</v>
      </c>
    </row>
    <row r="595" spans="1:44">
      <c r="A595" s="19" t="s">
        <v>2237</v>
      </c>
      <c r="B595" s="19">
        <v>47.15</v>
      </c>
      <c r="C595" s="19">
        <v>9.53</v>
      </c>
      <c r="D595" s="19" t="s">
        <v>8324</v>
      </c>
      <c r="E595" s="19" t="s">
        <v>8336</v>
      </c>
      <c r="F595" s="19" t="s">
        <v>8336</v>
      </c>
      <c r="G595" s="19">
        <v>1</v>
      </c>
      <c r="H595" s="19">
        <v>1</v>
      </c>
      <c r="I595" s="19" t="s">
        <v>8336</v>
      </c>
      <c r="J595" s="19" t="s">
        <v>8336</v>
      </c>
      <c r="K595" s="19" t="str">
        <f t="shared" si="55"/>
        <v>Obesity</v>
      </c>
      <c r="L595" s="19" t="str">
        <f t="shared" si="56"/>
        <v>Diabetes</v>
      </c>
      <c r="P595" s="19" t="s">
        <v>8355</v>
      </c>
      <c r="Q595" s="19">
        <v>0</v>
      </c>
      <c r="Y595" s="32" t="s">
        <v>2216</v>
      </c>
      <c r="Z595" s="19" t="s">
        <v>8324</v>
      </c>
      <c r="AA595" t="s">
        <v>8336</v>
      </c>
      <c r="AB595" s="19" t="str">
        <f t="shared" si="57"/>
        <v>Yes</v>
      </c>
      <c r="AC595" s="19" t="str">
        <f t="shared" si="58"/>
        <v>No</v>
      </c>
      <c r="AG595" s="19" t="s">
        <v>2193</v>
      </c>
      <c r="AH595" s="19">
        <v>47.13</v>
      </c>
      <c r="AI595" s="19" t="str">
        <f t="shared" si="59"/>
        <v>Obesity</v>
      </c>
      <c r="AP595" s="19" t="s">
        <v>2193</v>
      </c>
      <c r="AQ595" s="19">
        <v>8.7</v>
      </c>
      <c r="AR595" s="19" t="str">
        <f t="shared" si="60"/>
        <v>Diabetes</v>
      </c>
    </row>
    <row r="596" spans="1:44">
      <c r="A596" s="19" t="s">
        <v>2241</v>
      </c>
      <c r="B596" s="19">
        <v>47.59</v>
      </c>
      <c r="C596" s="19">
        <v>11.43</v>
      </c>
      <c r="D596" s="19" t="s">
        <v>8324</v>
      </c>
      <c r="E596" s="19" t="s">
        <v>8336</v>
      </c>
      <c r="F596" s="19" t="s">
        <v>8336</v>
      </c>
      <c r="G596" s="19">
        <v>2</v>
      </c>
      <c r="H596" s="19">
        <v>2</v>
      </c>
      <c r="I596" s="19" t="s">
        <v>8336</v>
      </c>
      <c r="J596" s="19" t="s">
        <v>8336</v>
      </c>
      <c r="K596" s="19" t="str">
        <f t="shared" si="55"/>
        <v>Obesity</v>
      </c>
      <c r="L596" s="19" t="str">
        <f t="shared" si="56"/>
        <v>Diabetes</v>
      </c>
      <c r="P596" s="19" t="s">
        <v>8355</v>
      </c>
      <c r="Q596" s="19">
        <v>0</v>
      </c>
      <c r="Y596" s="32" t="s">
        <v>2219</v>
      </c>
      <c r="Z596" s="19" t="s">
        <v>8336</v>
      </c>
      <c r="AA596" t="s">
        <v>8336</v>
      </c>
      <c r="AB596" s="19" t="str">
        <f t="shared" si="57"/>
        <v>No</v>
      </c>
      <c r="AC596" s="19" t="str">
        <f t="shared" si="58"/>
        <v>No</v>
      </c>
      <c r="AG596" s="19" t="s">
        <v>2197</v>
      </c>
      <c r="AH596" s="19">
        <v>51.72</v>
      </c>
      <c r="AI596" s="19" t="str">
        <f t="shared" si="59"/>
        <v>Obesity</v>
      </c>
      <c r="AP596" s="19" t="s">
        <v>2197</v>
      </c>
      <c r="AQ596" s="19">
        <v>5.09</v>
      </c>
      <c r="AR596" s="19" t="str">
        <f t="shared" si="60"/>
        <v>Normal</v>
      </c>
    </row>
    <row r="597" spans="1:44">
      <c r="A597" s="19" t="s">
        <v>2244</v>
      </c>
      <c r="B597" s="19">
        <v>39.81</v>
      </c>
      <c r="C597" s="19">
        <v>7.65</v>
      </c>
      <c r="D597" s="19" t="s">
        <v>8324</v>
      </c>
      <c r="E597" s="19" t="s">
        <v>8336</v>
      </c>
      <c r="F597" s="19" t="s">
        <v>8375</v>
      </c>
      <c r="G597" s="19">
        <v>1</v>
      </c>
      <c r="H597" s="19">
        <v>1</v>
      </c>
      <c r="I597" s="19" t="s">
        <v>8336</v>
      </c>
      <c r="J597" s="19" t="s">
        <v>8336</v>
      </c>
      <c r="K597" s="19" t="str">
        <f t="shared" si="55"/>
        <v>Obesity</v>
      </c>
      <c r="L597" s="19" t="str">
        <f t="shared" si="56"/>
        <v>Diabetes</v>
      </c>
      <c r="P597" s="19" t="s">
        <v>8355</v>
      </c>
      <c r="Q597" s="19">
        <v>0</v>
      </c>
      <c r="Y597" s="32" t="s">
        <v>2223</v>
      </c>
      <c r="Z597" s="19" t="s">
        <v>8336</v>
      </c>
      <c r="AA597" t="s">
        <v>8324</v>
      </c>
      <c r="AB597" s="19" t="str">
        <f t="shared" si="57"/>
        <v>No</v>
      </c>
      <c r="AC597" s="19" t="str">
        <f t="shared" si="58"/>
        <v>Yes</v>
      </c>
      <c r="AG597" s="19" t="s">
        <v>2201</v>
      </c>
      <c r="AH597" s="19">
        <v>48.59</v>
      </c>
      <c r="AI597" s="19" t="str">
        <f t="shared" si="59"/>
        <v>Obesity</v>
      </c>
      <c r="AP597" s="19" t="s">
        <v>2201</v>
      </c>
      <c r="AQ597" s="19">
        <v>5.57</v>
      </c>
      <c r="AR597" s="19" t="str">
        <f t="shared" si="60"/>
        <v>Normal</v>
      </c>
    </row>
    <row r="598" spans="1:44">
      <c r="A598" s="19" t="s">
        <v>2247</v>
      </c>
      <c r="B598" s="19">
        <v>31.02</v>
      </c>
      <c r="C598" s="19">
        <v>5.87</v>
      </c>
      <c r="D598" s="19" t="s">
        <v>8324</v>
      </c>
      <c r="E598" s="19" t="s">
        <v>8336</v>
      </c>
      <c r="F598" s="19" t="s">
        <v>8336</v>
      </c>
      <c r="G598" s="19" t="s">
        <v>8355</v>
      </c>
      <c r="H598" s="19">
        <v>0</v>
      </c>
      <c r="I598" s="19" t="s">
        <v>8336</v>
      </c>
      <c r="J598" s="19" t="s">
        <v>8336</v>
      </c>
      <c r="K598" s="19" t="str">
        <f t="shared" si="55"/>
        <v>Obesity</v>
      </c>
      <c r="L598" s="19" t="str">
        <f t="shared" si="56"/>
        <v>Prediabetes</v>
      </c>
      <c r="P598" s="19">
        <v>1</v>
      </c>
      <c r="Q598" s="19">
        <v>1</v>
      </c>
      <c r="Y598" s="32" t="s">
        <v>2226</v>
      </c>
      <c r="Z598" s="19" t="s">
        <v>8336</v>
      </c>
      <c r="AA598" t="s">
        <v>8336</v>
      </c>
      <c r="AB598" s="19" t="str">
        <f t="shared" si="57"/>
        <v>No</v>
      </c>
      <c r="AC598" s="19" t="str">
        <f t="shared" si="58"/>
        <v>No</v>
      </c>
      <c r="AG598" s="19" t="s">
        <v>2205</v>
      </c>
      <c r="AH598" s="19">
        <v>45.18</v>
      </c>
      <c r="AI598" s="19" t="str">
        <f t="shared" si="59"/>
        <v>Obesity</v>
      </c>
      <c r="AP598" s="19" t="s">
        <v>2205</v>
      </c>
      <c r="AQ598" s="19">
        <v>10.87</v>
      </c>
      <c r="AR598" s="19" t="str">
        <f t="shared" si="60"/>
        <v>Diabetes</v>
      </c>
    </row>
    <row r="599" spans="1:44">
      <c r="A599" s="19" t="s">
        <v>2251</v>
      </c>
      <c r="B599" s="19">
        <v>24.75</v>
      </c>
      <c r="C599" s="19">
        <v>4.36</v>
      </c>
      <c r="D599" s="19" t="s">
        <v>8324</v>
      </c>
      <c r="E599" s="19" t="s">
        <v>8336</v>
      </c>
      <c r="F599" s="19" t="s">
        <v>8336</v>
      </c>
      <c r="G599" s="19">
        <v>1</v>
      </c>
      <c r="H599" s="19">
        <v>1</v>
      </c>
      <c r="I599" s="19" t="s">
        <v>8324</v>
      </c>
      <c r="J599" s="19" t="s">
        <v>8324</v>
      </c>
      <c r="K599" s="19" t="str">
        <f t="shared" si="55"/>
        <v>Normal Weight</v>
      </c>
      <c r="L599" s="19" t="str">
        <f t="shared" si="56"/>
        <v>Normal</v>
      </c>
      <c r="P599" s="19" t="s">
        <v>8355</v>
      </c>
      <c r="Q599" s="19">
        <v>0</v>
      </c>
      <c r="Y599" s="32" t="s">
        <v>2230</v>
      </c>
      <c r="Z599" s="19" t="s">
        <v>8336</v>
      </c>
      <c r="AA599" t="s">
        <v>8324</v>
      </c>
      <c r="AB599" s="19" t="str">
        <f t="shared" si="57"/>
        <v>No</v>
      </c>
      <c r="AC599" s="19" t="str">
        <f t="shared" si="58"/>
        <v>Yes</v>
      </c>
      <c r="AG599" s="19" t="s">
        <v>2209</v>
      </c>
      <c r="AH599" s="19">
        <v>27.9</v>
      </c>
      <c r="AI599" s="19" t="str">
        <f t="shared" si="59"/>
        <v>Over Weight</v>
      </c>
      <c r="AP599" s="19" t="s">
        <v>2209</v>
      </c>
      <c r="AQ599" s="19">
        <v>6.02</v>
      </c>
      <c r="AR599" s="19" t="str">
        <f t="shared" si="60"/>
        <v>Prediabetes</v>
      </c>
    </row>
    <row r="600" spans="1:44">
      <c r="A600" s="19" t="s">
        <v>2255</v>
      </c>
      <c r="B600" s="19">
        <v>30.115</v>
      </c>
      <c r="C600" s="19">
        <v>10.12</v>
      </c>
      <c r="D600" s="19" t="s">
        <v>8336</v>
      </c>
      <c r="E600" s="19" t="s">
        <v>8336</v>
      </c>
      <c r="F600" s="19" t="s">
        <v>8336</v>
      </c>
      <c r="G600" s="19">
        <v>3</v>
      </c>
      <c r="H600" s="19">
        <v>3</v>
      </c>
      <c r="I600" s="19" t="s">
        <v>8336</v>
      </c>
      <c r="J600" s="19" t="s">
        <v>8336</v>
      </c>
      <c r="K600" s="19" t="str">
        <f t="shared" si="55"/>
        <v>Obesity</v>
      </c>
      <c r="L600" s="19" t="str">
        <f t="shared" si="56"/>
        <v>Diabetes</v>
      </c>
      <c r="P600" s="19">
        <v>1</v>
      </c>
      <c r="Q600" s="19">
        <v>1</v>
      </c>
      <c r="Y600" s="32" t="s">
        <v>2234</v>
      </c>
      <c r="Z600" s="19" t="s">
        <v>8336</v>
      </c>
      <c r="AA600" t="s">
        <v>8336</v>
      </c>
      <c r="AB600" s="19" t="str">
        <f t="shared" si="57"/>
        <v>No</v>
      </c>
      <c r="AC600" s="19" t="str">
        <f t="shared" si="58"/>
        <v>No</v>
      </c>
      <c r="AG600" s="19" t="s">
        <v>2212</v>
      </c>
      <c r="AH600" s="19">
        <v>51.33</v>
      </c>
      <c r="AI600" s="19" t="str">
        <f t="shared" si="59"/>
        <v>Obesity</v>
      </c>
      <c r="AP600" s="19" t="s">
        <v>2212</v>
      </c>
      <c r="AQ600" s="19">
        <v>7</v>
      </c>
      <c r="AR600" s="19" t="str">
        <f t="shared" si="60"/>
        <v>Diabetes</v>
      </c>
    </row>
    <row r="601" spans="1:44">
      <c r="A601" s="19" t="s">
        <v>2259</v>
      </c>
      <c r="B601" s="19">
        <v>26.03</v>
      </c>
      <c r="C601" s="19">
        <v>4.01</v>
      </c>
      <c r="D601" s="19" t="s">
        <v>8336</v>
      </c>
      <c r="E601" s="19" t="s">
        <v>8336</v>
      </c>
      <c r="F601" s="19" t="s">
        <v>8375</v>
      </c>
      <c r="G601" s="19">
        <v>1</v>
      </c>
      <c r="H601" s="19">
        <v>1</v>
      </c>
      <c r="I601" s="19" t="s">
        <v>8324</v>
      </c>
      <c r="J601" s="19" t="s">
        <v>8324</v>
      </c>
      <c r="K601" s="19" t="str">
        <f t="shared" si="55"/>
        <v>Over Weight</v>
      </c>
      <c r="L601" s="19" t="str">
        <f t="shared" si="56"/>
        <v>Normal</v>
      </c>
      <c r="P601" s="19" t="s">
        <v>8355</v>
      </c>
      <c r="Q601" s="19">
        <v>0</v>
      </c>
      <c r="Y601" s="32" t="s">
        <v>2237</v>
      </c>
      <c r="Z601" s="19" t="s">
        <v>8324</v>
      </c>
      <c r="AA601" t="s">
        <v>8336</v>
      </c>
      <c r="AB601" s="19" t="str">
        <f t="shared" si="57"/>
        <v>Yes</v>
      </c>
      <c r="AC601" s="19" t="str">
        <f t="shared" si="58"/>
        <v>No</v>
      </c>
      <c r="AG601" s="19" t="s">
        <v>2216</v>
      </c>
      <c r="AH601" s="19">
        <v>30.59</v>
      </c>
      <c r="AI601" s="19" t="str">
        <f t="shared" si="59"/>
        <v>Obesity</v>
      </c>
      <c r="AP601" s="19" t="s">
        <v>2216</v>
      </c>
      <c r="AQ601" s="19">
        <v>5.56</v>
      </c>
      <c r="AR601" s="19" t="str">
        <f t="shared" si="60"/>
        <v>Normal</v>
      </c>
    </row>
    <row r="602" spans="1:44">
      <c r="A602" s="19" t="s">
        <v>2263</v>
      </c>
      <c r="B602" s="19">
        <v>20.045</v>
      </c>
      <c r="C602" s="19">
        <v>4.77</v>
      </c>
      <c r="D602" s="19" t="s">
        <v>8324</v>
      </c>
      <c r="E602" s="19" t="s">
        <v>8336</v>
      </c>
      <c r="F602" s="19" t="s">
        <v>8336</v>
      </c>
      <c r="G602" s="19">
        <v>1</v>
      </c>
      <c r="H602" s="19">
        <v>1</v>
      </c>
      <c r="I602" s="19" t="s">
        <v>8324</v>
      </c>
      <c r="J602" s="19" t="s">
        <v>8324</v>
      </c>
      <c r="K602" s="19" t="str">
        <f t="shared" si="55"/>
        <v>Normal Weight</v>
      </c>
      <c r="L602" s="19" t="str">
        <f t="shared" si="56"/>
        <v>Normal</v>
      </c>
      <c r="P602" s="19" t="s">
        <v>8355</v>
      </c>
      <c r="Q602" s="19">
        <v>0</v>
      </c>
      <c r="Y602" s="32" t="s">
        <v>2241</v>
      </c>
      <c r="Z602" s="19" t="s">
        <v>8324</v>
      </c>
      <c r="AA602" t="s">
        <v>8336</v>
      </c>
      <c r="AB602" s="19" t="str">
        <f t="shared" si="57"/>
        <v>Yes</v>
      </c>
      <c r="AC602" s="19" t="str">
        <f t="shared" si="58"/>
        <v>No</v>
      </c>
      <c r="AG602" s="19" t="s">
        <v>2219</v>
      </c>
      <c r="AH602" s="19">
        <v>39.23</v>
      </c>
      <c r="AI602" s="19" t="str">
        <f t="shared" si="59"/>
        <v>Obesity</v>
      </c>
      <c r="AP602" s="19" t="s">
        <v>2219</v>
      </c>
      <c r="AQ602" s="19">
        <v>8.45</v>
      </c>
      <c r="AR602" s="19" t="str">
        <f t="shared" si="60"/>
        <v>Diabetes</v>
      </c>
    </row>
    <row r="603" spans="1:44">
      <c r="A603" s="19" t="s">
        <v>2267</v>
      </c>
      <c r="B603" s="19">
        <v>40.24</v>
      </c>
      <c r="C603" s="19">
        <v>6.83</v>
      </c>
      <c r="D603" s="19" t="s">
        <v>8336</v>
      </c>
      <c r="E603" s="19" t="s">
        <v>8336</v>
      </c>
      <c r="F603" s="19" t="s">
        <v>8336</v>
      </c>
      <c r="G603" s="19" t="s">
        <v>8355</v>
      </c>
      <c r="H603" s="19">
        <v>0</v>
      </c>
      <c r="I603" s="19" t="s">
        <v>8336</v>
      </c>
      <c r="J603" s="19" t="s">
        <v>8336</v>
      </c>
      <c r="K603" s="19" t="str">
        <f t="shared" si="55"/>
        <v>Obesity</v>
      </c>
      <c r="L603" s="19" t="str">
        <f t="shared" si="56"/>
        <v>Diabetes</v>
      </c>
      <c r="P603" s="19" t="s">
        <v>8355</v>
      </c>
      <c r="Q603" s="19">
        <v>0</v>
      </c>
      <c r="Y603" s="32" t="s">
        <v>2244</v>
      </c>
      <c r="Z603" s="19" t="s">
        <v>8324</v>
      </c>
      <c r="AA603" t="s">
        <v>8336</v>
      </c>
      <c r="AB603" s="19" t="str">
        <f t="shared" si="57"/>
        <v>Yes</v>
      </c>
      <c r="AC603" s="19" t="str">
        <f t="shared" si="58"/>
        <v>No</v>
      </c>
      <c r="AG603" s="19" t="s">
        <v>2223</v>
      </c>
      <c r="AH603" s="19">
        <v>19.095</v>
      </c>
      <c r="AI603" s="19" t="str">
        <f t="shared" si="59"/>
        <v>Normal Weight</v>
      </c>
      <c r="AP603" s="19" t="s">
        <v>2223</v>
      </c>
      <c r="AQ603" s="19">
        <v>6.19</v>
      </c>
      <c r="AR603" s="19" t="str">
        <f t="shared" si="60"/>
        <v>Prediabetes</v>
      </c>
    </row>
    <row r="604" spans="1:44">
      <c r="A604" s="19" t="s">
        <v>2271</v>
      </c>
      <c r="B604" s="19">
        <v>43.15</v>
      </c>
      <c r="C604" s="19">
        <v>6.14</v>
      </c>
      <c r="D604" s="19" t="s">
        <v>8324</v>
      </c>
      <c r="E604" s="19" t="s">
        <v>8336</v>
      </c>
      <c r="F604" s="19" t="s">
        <v>8375</v>
      </c>
      <c r="G604" s="19">
        <v>1</v>
      </c>
      <c r="H604" s="19">
        <v>1</v>
      </c>
      <c r="I604" s="19" t="s">
        <v>8336</v>
      </c>
      <c r="J604" s="19" t="s">
        <v>8336</v>
      </c>
      <c r="K604" s="19" t="str">
        <f t="shared" si="55"/>
        <v>Obesity</v>
      </c>
      <c r="L604" s="19" t="str">
        <f t="shared" si="56"/>
        <v>Prediabetes</v>
      </c>
      <c r="P604" s="19">
        <v>1</v>
      </c>
      <c r="Q604" s="19">
        <v>1</v>
      </c>
      <c r="Y604" s="32" t="s">
        <v>2247</v>
      </c>
      <c r="Z604" s="19" t="s">
        <v>8324</v>
      </c>
      <c r="AA604" t="s">
        <v>8336</v>
      </c>
      <c r="AB604" s="19" t="str">
        <f t="shared" si="57"/>
        <v>Yes</v>
      </c>
      <c r="AC604" s="19" t="str">
        <f t="shared" si="58"/>
        <v>No</v>
      </c>
      <c r="AG604" s="19" t="s">
        <v>2226</v>
      </c>
      <c r="AH604" s="19">
        <v>49.72</v>
      </c>
      <c r="AI604" s="19" t="str">
        <f t="shared" si="59"/>
        <v>Obesity</v>
      </c>
      <c r="AP604" s="19" t="s">
        <v>2226</v>
      </c>
      <c r="AQ604" s="19">
        <v>7.71</v>
      </c>
      <c r="AR604" s="19" t="str">
        <f t="shared" si="60"/>
        <v>Diabetes</v>
      </c>
    </row>
    <row r="605" spans="1:44">
      <c r="A605" s="19" t="s">
        <v>2275</v>
      </c>
      <c r="B605" s="19">
        <v>27.7</v>
      </c>
      <c r="C605" s="19">
        <v>5.6</v>
      </c>
      <c r="D605" s="19" t="s">
        <v>8336</v>
      </c>
      <c r="E605" s="19" t="s">
        <v>8336</v>
      </c>
      <c r="F605" s="19" t="s">
        <v>8375</v>
      </c>
      <c r="G605" s="19">
        <v>1</v>
      </c>
      <c r="H605" s="19">
        <v>1</v>
      </c>
      <c r="I605" s="19" t="s">
        <v>8324</v>
      </c>
      <c r="J605" s="19" t="s">
        <v>8324</v>
      </c>
      <c r="K605" s="19" t="str">
        <f t="shared" si="55"/>
        <v>Over Weight</v>
      </c>
      <c r="L605" s="19" t="str">
        <f t="shared" si="56"/>
        <v>Normal</v>
      </c>
      <c r="P605" s="19" t="s">
        <v>8355</v>
      </c>
      <c r="Q605" s="19">
        <v>0</v>
      </c>
      <c r="Y605" s="32" t="s">
        <v>2251</v>
      </c>
      <c r="Z605" s="19" t="s">
        <v>8324</v>
      </c>
      <c r="AA605" t="s">
        <v>8324</v>
      </c>
      <c r="AB605" s="19" t="str">
        <f t="shared" si="57"/>
        <v>Yes</v>
      </c>
      <c r="AC605" s="19" t="str">
        <f t="shared" si="58"/>
        <v>Yes</v>
      </c>
      <c r="AG605" s="19" t="s">
        <v>2230</v>
      </c>
      <c r="AH605" s="19">
        <v>21.755</v>
      </c>
      <c r="AI605" s="19" t="str">
        <f t="shared" si="59"/>
        <v>Normal Weight</v>
      </c>
      <c r="AP605" s="19" t="s">
        <v>2230</v>
      </c>
      <c r="AQ605" s="19">
        <v>4.63</v>
      </c>
      <c r="AR605" s="19" t="str">
        <f t="shared" si="60"/>
        <v>Normal</v>
      </c>
    </row>
    <row r="606" spans="1:44">
      <c r="A606" s="19" t="s">
        <v>2279</v>
      </c>
      <c r="B606" s="19">
        <v>45.68</v>
      </c>
      <c r="C606" s="19">
        <v>4.8</v>
      </c>
      <c r="D606" s="19" t="s">
        <v>8336</v>
      </c>
      <c r="E606" s="19" t="s">
        <v>8336</v>
      </c>
      <c r="F606" s="19" t="s">
        <v>8336</v>
      </c>
      <c r="G606" s="19">
        <v>2</v>
      </c>
      <c r="H606" s="19">
        <v>2</v>
      </c>
      <c r="I606" s="19" t="s">
        <v>8336</v>
      </c>
      <c r="J606" s="19" t="s">
        <v>8336</v>
      </c>
      <c r="K606" s="19" t="str">
        <f t="shared" si="55"/>
        <v>Obesity</v>
      </c>
      <c r="L606" s="19" t="str">
        <f t="shared" si="56"/>
        <v>Normal</v>
      </c>
      <c r="P606" s="19">
        <v>1</v>
      </c>
      <c r="Q606" s="19">
        <v>1</v>
      </c>
      <c r="Y606" s="32" t="s">
        <v>2255</v>
      </c>
      <c r="Z606" s="19" t="s">
        <v>8336</v>
      </c>
      <c r="AA606" t="s">
        <v>8336</v>
      </c>
      <c r="AB606" s="19" t="str">
        <f t="shared" si="57"/>
        <v>No</v>
      </c>
      <c r="AC606" s="19" t="str">
        <f t="shared" si="58"/>
        <v>No</v>
      </c>
      <c r="AG606" s="19" t="s">
        <v>2234</v>
      </c>
      <c r="AH606" s="19">
        <v>48.39</v>
      </c>
      <c r="AI606" s="19" t="str">
        <f t="shared" si="59"/>
        <v>Obesity</v>
      </c>
      <c r="AP606" s="19" t="s">
        <v>2234</v>
      </c>
      <c r="AQ606" s="19">
        <v>4.61</v>
      </c>
      <c r="AR606" s="19" t="str">
        <f t="shared" si="60"/>
        <v>Normal</v>
      </c>
    </row>
    <row r="607" spans="1:44">
      <c r="A607" s="19" t="s">
        <v>2283</v>
      </c>
      <c r="B607" s="19">
        <v>27.3</v>
      </c>
      <c r="C607" s="19">
        <v>11.89</v>
      </c>
      <c r="D607" s="19" t="s">
        <v>8336</v>
      </c>
      <c r="E607" s="19" t="s">
        <v>8336</v>
      </c>
      <c r="F607" s="19" t="s">
        <v>8336</v>
      </c>
      <c r="G607" s="19" t="s">
        <v>8355</v>
      </c>
      <c r="H607" s="19">
        <v>0</v>
      </c>
      <c r="I607" s="19" t="s">
        <v>8324</v>
      </c>
      <c r="J607" s="19" t="s">
        <v>8324</v>
      </c>
      <c r="K607" s="19" t="str">
        <f t="shared" si="55"/>
        <v>Over Weight</v>
      </c>
      <c r="L607" s="19" t="str">
        <f t="shared" si="56"/>
        <v>Diabetes</v>
      </c>
      <c r="P607" s="19">
        <v>2</v>
      </c>
      <c r="Q607" s="19">
        <v>2</v>
      </c>
      <c r="Y607" s="32" t="s">
        <v>2259</v>
      </c>
      <c r="Z607" s="19" t="s">
        <v>8336</v>
      </c>
      <c r="AA607" t="s">
        <v>8324</v>
      </c>
      <c r="AB607" s="19" t="str">
        <f t="shared" si="57"/>
        <v>No</v>
      </c>
      <c r="AC607" s="19" t="str">
        <f t="shared" si="58"/>
        <v>Yes</v>
      </c>
      <c r="AG607" s="19" t="s">
        <v>2237</v>
      </c>
      <c r="AH607" s="19">
        <v>47.15</v>
      </c>
      <c r="AI607" s="19" t="str">
        <f t="shared" si="59"/>
        <v>Obesity</v>
      </c>
      <c r="AP607" s="19" t="s">
        <v>2237</v>
      </c>
      <c r="AQ607" s="19">
        <v>9.53</v>
      </c>
      <c r="AR607" s="19" t="str">
        <f t="shared" si="60"/>
        <v>Diabetes</v>
      </c>
    </row>
    <row r="608" spans="1:44">
      <c r="A608" s="19" t="s">
        <v>2286</v>
      </c>
      <c r="B608" s="19">
        <v>54.45</v>
      </c>
      <c r="C608" s="19">
        <v>4.73</v>
      </c>
      <c r="D608" s="19" t="s">
        <v>8324</v>
      </c>
      <c r="E608" s="19" t="s">
        <v>8336</v>
      </c>
      <c r="F608" s="19" t="s">
        <v>8336</v>
      </c>
      <c r="G608" s="19">
        <v>1</v>
      </c>
      <c r="H608" s="19">
        <v>1</v>
      </c>
      <c r="I608" s="19" t="s">
        <v>8336</v>
      </c>
      <c r="J608" s="19" t="s">
        <v>8336</v>
      </c>
      <c r="K608" s="19" t="str">
        <f t="shared" si="55"/>
        <v>Obesity</v>
      </c>
      <c r="L608" s="19" t="str">
        <f t="shared" si="56"/>
        <v>Normal</v>
      </c>
      <c r="P608" s="19">
        <v>1</v>
      </c>
      <c r="Q608" s="19">
        <v>1</v>
      </c>
      <c r="Y608" s="32" t="s">
        <v>2263</v>
      </c>
      <c r="Z608" s="19" t="s">
        <v>8324</v>
      </c>
      <c r="AA608" t="s">
        <v>8324</v>
      </c>
      <c r="AB608" s="19" t="str">
        <f t="shared" si="57"/>
        <v>Yes</v>
      </c>
      <c r="AC608" s="19" t="str">
        <f t="shared" si="58"/>
        <v>Yes</v>
      </c>
      <c r="AG608" s="19" t="s">
        <v>2241</v>
      </c>
      <c r="AH608" s="19">
        <v>47.59</v>
      </c>
      <c r="AI608" s="19" t="str">
        <f t="shared" si="59"/>
        <v>Obesity</v>
      </c>
      <c r="AP608" s="19" t="s">
        <v>2241</v>
      </c>
      <c r="AQ608" s="19">
        <v>11.43</v>
      </c>
      <c r="AR608" s="19" t="str">
        <f t="shared" si="60"/>
        <v>Diabetes</v>
      </c>
    </row>
    <row r="609" spans="1:44">
      <c r="A609" s="19" t="s">
        <v>2290</v>
      </c>
      <c r="B609" s="19">
        <v>54.43</v>
      </c>
      <c r="C609" s="19">
        <v>4.61</v>
      </c>
      <c r="D609" s="19" t="s">
        <v>8324</v>
      </c>
      <c r="E609" s="19" t="s">
        <v>8336</v>
      </c>
      <c r="F609" s="19" t="s">
        <v>8336</v>
      </c>
      <c r="G609" s="19">
        <v>1</v>
      </c>
      <c r="H609" s="19">
        <v>1</v>
      </c>
      <c r="I609" s="19" t="s">
        <v>8336</v>
      </c>
      <c r="J609" s="19" t="s">
        <v>8336</v>
      </c>
      <c r="K609" s="19" t="str">
        <f t="shared" si="55"/>
        <v>Obesity</v>
      </c>
      <c r="L609" s="19" t="str">
        <f t="shared" si="56"/>
        <v>Normal</v>
      </c>
      <c r="P609" s="19" t="s">
        <v>8355</v>
      </c>
      <c r="Q609" s="19">
        <v>0</v>
      </c>
      <c r="Y609" s="32" t="s">
        <v>2267</v>
      </c>
      <c r="Z609" s="19" t="s">
        <v>8336</v>
      </c>
      <c r="AA609" t="s">
        <v>8336</v>
      </c>
      <c r="AB609" s="19" t="str">
        <f t="shared" si="57"/>
        <v>No</v>
      </c>
      <c r="AC609" s="19" t="str">
        <f t="shared" si="58"/>
        <v>No</v>
      </c>
      <c r="AG609" s="19" t="s">
        <v>2244</v>
      </c>
      <c r="AH609" s="19">
        <v>39.81</v>
      </c>
      <c r="AI609" s="19" t="str">
        <f t="shared" si="59"/>
        <v>Obesity</v>
      </c>
      <c r="AP609" s="19" t="s">
        <v>2244</v>
      </c>
      <c r="AQ609" s="19">
        <v>7.65</v>
      </c>
      <c r="AR609" s="19" t="str">
        <f t="shared" si="60"/>
        <v>Diabetes</v>
      </c>
    </row>
    <row r="610" spans="1:44">
      <c r="A610" s="19" t="s">
        <v>2293</v>
      </c>
      <c r="B610" s="19">
        <v>48.01</v>
      </c>
      <c r="C610" s="19">
        <v>7.3</v>
      </c>
      <c r="D610" s="19" t="s">
        <v>8336</v>
      </c>
      <c r="E610" s="19" t="s">
        <v>8336</v>
      </c>
      <c r="F610" s="19" t="s">
        <v>8336</v>
      </c>
      <c r="G610" s="19" t="s">
        <v>8355</v>
      </c>
      <c r="H610" s="19">
        <v>0</v>
      </c>
      <c r="I610" s="19" t="s">
        <v>8336</v>
      </c>
      <c r="J610" s="19" t="s">
        <v>8336</v>
      </c>
      <c r="K610" s="19" t="str">
        <f t="shared" si="55"/>
        <v>Obesity</v>
      </c>
      <c r="L610" s="19" t="str">
        <f t="shared" si="56"/>
        <v>Diabetes</v>
      </c>
      <c r="P610" s="19">
        <v>1</v>
      </c>
      <c r="Q610" s="19">
        <v>1</v>
      </c>
      <c r="Y610" s="32" t="s">
        <v>2271</v>
      </c>
      <c r="Z610" s="19" t="s">
        <v>8324</v>
      </c>
      <c r="AA610" t="s">
        <v>8336</v>
      </c>
      <c r="AB610" s="19" t="str">
        <f t="shared" si="57"/>
        <v>Yes</v>
      </c>
      <c r="AC610" s="19" t="str">
        <f t="shared" si="58"/>
        <v>No</v>
      </c>
      <c r="AG610" s="19" t="s">
        <v>2247</v>
      </c>
      <c r="AH610" s="19">
        <v>31.02</v>
      </c>
      <c r="AI610" s="19" t="str">
        <f t="shared" si="59"/>
        <v>Obesity</v>
      </c>
      <c r="AP610" s="19" t="s">
        <v>2247</v>
      </c>
      <c r="AQ610" s="19">
        <v>5.87</v>
      </c>
      <c r="AR610" s="19" t="str">
        <f t="shared" si="60"/>
        <v>Prediabetes</v>
      </c>
    </row>
    <row r="611" spans="1:44">
      <c r="A611" s="19" t="s">
        <v>2296</v>
      </c>
      <c r="B611" s="19">
        <v>48.32</v>
      </c>
      <c r="C611" s="19">
        <v>5.88</v>
      </c>
      <c r="D611" s="19" t="s">
        <v>8336</v>
      </c>
      <c r="E611" s="19" t="s">
        <v>8336</v>
      </c>
      <c r="F611" s="19" t="s">
        <v>8336</v>
      </c>
      <c r="G611" s="19" t="s">
        <v>8355</v>
      </c>
      <c r="H611" s="19">
        <v>0</v>
      </c>
      <c r="I611" s="19" t="s">
        <v>8336</v>
      </c>
      <c r="J611" s="19" t="s">
        <v>8336</v>
      </c>
      <c r="K611" s="19" t="str">
        <f t="shared" si="55"/>
        <v>Obesity</v>
      </c>
      <c r="L611" s="19" t="str">
        <f t="shared" si="56"/>
        <v>Prediabetes</v>
      </c>
      <c r="P611" s="19">
        <v>3</v>
      </c>
      <c r="Q611" s="19">
        <v>3</v>
      </c>
      <c r="Y611" s="32" t="s">
        <v>2275</v>
      </c>
      <c r="Z611" s="19" t="s">
        <v>8336</v>
      </c>
      <c r="AA611" t="s">
        <v>8324</v>
      </c>
      <c r="AB611" s="19" t="str">
        <f t="shared" si="57"/>
        <v>No</v>
      </c>
      <c r="AC611" s="19" t="str">
        <f t="shared" si="58"/>
        <v>Yes</v>
      </c>
      <c r="AG611" s="19" t="s">
        <v>2251</v>
      </c>
      <c r="AH611" s="19">
        <v>24.75</v>
      </c>
      <c r="AI611" s="19" t="str">
        <f t="shared" si="59"/>
        <v>Normal Weight</v>
      </c>
      <c r="AP611" s="19" t="s">
        <v>2251</v>
      </c>
      <c r="AQ611" s="19">
        <v>4.36</v>
      </c>
      <c r="AR611" s="19" t="str">
        <f t="shared" si="60"/>
        <v>Normal</v>
      </c>
    </row>
    <row r="612" spans="1:44">
      <c r="A612" s="19" t="s">
        <v>2300</v>
      </c>
      <c r="B612" s="19">
        <v>22.895</v>
      </c>
      <c r="C612" s="19">
        <v>4.06</v>
      </c>
      <c r="D612" s="19" t="s">
        <v>8336</v>
      </c>
      <c r="E612" s="19" t="s">
        <v>8336</v>
      </c>
      <c r="F612" s="19" t="s">
        <v>8375</v>
      </c>
      <c r="G612" s="19">
        <v>1</v>
      </c>
      <c r="H612" s="19">
        <v>1</v>
      </c>
      <c r="I612" s="19" t="s">
        <v>8324</v>
      </c>
      <c r="J612" s="19" t="s">
        <v>8324</v>
      </c>
      <c r="K612" s="19" t="str">
        <f t="shared" si="55"/>
        <v>Normal Weight</v>
      </c>
      <c r="L612" s="19" t="str">
        <f t="shared" si="56"/>
        <v>Normal</v>
      </c>
      <c r="P612" s="19">
        <v>1</v>
      </c>
      <c r="Q612" s="19">
        <v>1</v>
      </c>
      <c r="Y612" s="32" t="s">
        <v>2279</v>
      </c>
      <c r="Z612" s="19" t="s">
        <v>8336</v>
      </c>
      <c r="AA612" t="s">
        <v>8336</v>
      </c>
      <c r="AB612" s="19" t="str">
        <f t="shared" si="57"/>
        <v>No</v>
      </c>
      <c r="AC612" s="19" t="str">
        <f t="shared" si="58"/>
        <v>No</v>
      </c>
      <c r="AG612" s="19" t="s">
        <v>2255</v>
      </c>
      <c r="AH612" s="19">
        <v>30.115</v>
      </c>
      <c r="AI612" s="19" t="str">
        <f t="shared" si="59"/>
        <v>Obesity</v>
      </c>
      <c r="AP612" s="19" t="s">
        <v>2255</v>
      </c>
      <c r="AQ612" s="19">
        <v>10.12</v>
      </c>
      <c r="AR612" s="19" t="str">
        <f t="shared" si="60"/>
        <v>Diabetes</v>
      </c>
    </row>
    <row r="613" spans="1:44">
      <c r="A613" s="19" t="s">
        <v>2304</v>
      </c>
      <c r="B613" s="19">
        <v>54.85</v>
      </c>
      <c r="C613" s="19">
        <v>4.9</v>
      </c>
      <c r="D613" s="19" t="s">
        <v>8336</v>
      </c>
      <c r="E613" s="19" t="s">
        <v>8336</v>
      </c>
      <c r="F613" s="19" t="s">
        <v>8336</v>
      </c>
      <c r="G613" s="19">
        <v>1</v>
      </c>
      <c r="H613" s="19">
        <v>1</v>
      </c>
      <c r="I613" s="19" t="s">
        <v>8336</v>
      </c>
      <c r="J613" s="19" t="s">
        <v>8336</v>
      </c>
      <c r="K613" s="19" t="str">
        <f t="shared" si="55"/>
        <v>Obesity</v>
      </c>
      <c r="L613" s="19" t="str">
        <f t="shared" si="56"/>
        <v>Normal</v>
      </c>
      <c r="P613" s="19">
        <v>1</v>
      </c>
      <c r="Q613" s="19">
        <v>1</v>
      </c>
      <c r="Y613" s="32" t="s">
        <v>2283</v>
      </c>
      <c r="Z613" s="19" t="s">
        <v>8336</v>
      </c>
      <c r="AA613" t="s">
        <v>8324</v>
      </c>
      <c r="AB613" s="19" t="str">
        <f t="shared" si="57"/>
        <v>No</v>
      </c>
      <c r="AC613" s="19" t="str">
        <f t="shared" si="58"/>
        <v>Yes</v>
      </c>
      <c r="AG613" s="19" t="s">
        <v>2259</v>
      </c>
      <c r="AH613" s="19">
        <v>26.03</v>
      </c>
      <c r="AI613" s="19" t="str">
        <f t="shared" si="59"/>
        <v>Over Weight</v>
      </c>
      <c r="AP613" s="19" t="s">
        <v>2259</v>
      </c>
      <c r="AQ613" s="19">
        <v>4.01</v>
      </c>
      <c r="AR613" s="19" t="str">
        <f t="shared" si="60"/>
        <v>Normal</v>
      </c>
    </row>
    <row r="614" spans="1:44">
      <c r="A614" s="19" t="s">
        <v>2308</v>
      </c>
      <c r="B614" s="19">
        <v>21.85</v>
      </c>
      <c r="C614" s="19">
        <v>5.52</v>
      </c>
      <c r="D614" s="19" t="s">
        <v>8336</v>
      </c>
      <c r="E614" s="19" t="s">
        <v>8336</v>
      </c>
      <c r="F614" s="19" t="s">
        <v>8375</v>
      </c>
      <c r="G614" s="19">
        <v>1</v>
      </c>
      <c r="H614" s="19">
        <v>1</v>
      </c>
      <c r="I614" s="19" t="s">
        <v>8324</v>
      </c>
      <c r="J614" s="19" t="s">
        <v>8324</v>
      </c>
      <c r="K614" s="19" t="str">
        <f t="shared" si="55"/>
        <v>Normal Weight</v>
      </c>
      <c r="L614" s="19" t="str">
        <f t="shared" si="56"/>
        <v>Normal</v>
      </c>
      <c r="P614" s="19" t="s">
        <v>8355</v>
      </c>
      <c r="Q614" s="19">
        <v>0</v>
      </c>
      <c r="Y614" s="32" t="s">
        <v>2286</v>
      </c>
      <c r="Z614" s="19" t="s">
        <v>8324</v>
      </c>
      <c r="AA614" t="s">
        <v>8336</v>
      </c>
      <c r="AB614" s="19" t="str">
        <f t="shared" si="57"/>
        <v>Yes</v>
      </c>
      <c r="AC614" s="19" t="str">
        <f t="shared" si="58"/>
        <v>No</v>
      </c>
      <c r="AG614" s="19" t="s">
        <v>2263</v>
      </c>
      <c r="AH614" s="19">
        <v>20.045</v>
      </c>
      <c r="AI614" s="19" t="str">
        <f t="shared" si="59"/>
        <v>Normal Weight</v>
      </c>
      <c r="AP614" s="19" t="s">
        <v>2263</v>
      </c>
      <c r="AQ614" s="19">
        <v>4.77</v>
      </c>
      <c r="AR614" s="19" t="str">
        <f t="shared" si="60"/>
        <v>Normal</v>
      </c>
    </row>
    <row r="615" spans="1:44">
      <c r="A615" s="19" t="s">
        <v>2312</v>
      </c>
      <c r="B615" s="19">
        <v>51.86</v>
      </c>
      <c r="C615" s="19">
        <v>5.2</v>
      </c>
      <c r="D615" s="19" t="s">
        <v>8324</v>
      </c>
      <c r="E615" s="19" t="s">
        <v>8336</v>
      </c>
      <c r="F615" s="19" t="s">
        <v>8336</v>
      </c>
      <c r="G615" s="19" t="s">
        <v>8355</v>
      </c>
      <c r="H615" s="19">
        <v>0</v>
      </c>
      <c r="I615" s="19" t="s">
        <v>8336</v>
      </c>
      <c r="J615" s="19" t="s">
        <v>8336</v>
      </c>
      <c r="K615" s="19" t="str">
        <f t="shared" si="55"/>
        <v>Obesity</v>
      </c>
      <c r="L615" s="19" t="str">
        <f t="shared" si="56"/>
        <v>Normal</v>
      </c>
      <c r="P615" s="19">
        <v>1</v>
      </c>
      <c r="Q615" s="19">
        <v>1</v>
      </c>
      <c r="Y615" s="32" t="s">
        <v>2290</v>
      </c>
      <c r="Z615" s="19" t="s">
        <v>8324</v>
      </c>
      <c r="AA615" t="s">
        <v>8336</v>
      </c>
      <c r="AB615" s="19" t="str">
        <f t="shared" si="57"/>
        <v>Yes</v>
      </c>
      <c r="AC615" s="19" t="str">
        <f t="shared" si="58"/>
        <v>No</v>
      </c>
      <c r="AG615" s="19" t="s">
        <v>2267</v>
      </c>
      <c r="AH615" s="19">
        <v>40.24</v>
      </c>
      <c r="AI615" s="19" t="str">
        <f t="shared" si="59"/>
        <v>Obesity</v>
      </c>
      <c r="AP615" s="19" t="s">
        <v>2267</v>
      </c>
      <c r="AQ615" s="19">
        <v>6.83</v>
      </c>
      <c r="AR615" s="19" t="str">
        <f t="shared" si="60"/>
        <v>Diabetes</v>
      </c>
    </row>
    <row r="616" spans="1:44">
      <c r="A616" s="19" t="s">
        <v>2316</v>
      </c>
      <c r="B616" s="19">
        <v>39.05</v>
      </c>
      <c r="C616" s="19">
        <v>7.59</v>
      </c>
      <c r="D616" s="19" t="s">
        <v>8336</v>
      </c>
      <c r="E616" s="19" t="s">
        <v>8336</v>
      </c>
      <c r="F616" s="19" t="s">
        <v>8336</v>
      </c>
      <c r="G616" s="19">
        <v>3</v>
      </c>
      <c r="H616" s="19">
        <v>3</v>
      </c>
      <c r="I616" s="19" t="s">
        <v>8336</v>
      </c>
      <c r="J616" s="19" t="s">
        <v>8336</v>
      </c>
      <c r="K616" s="19" t="str">
        <f t="shared" si="55"/>
        <v>Obesity</v>
      </c>
      <c r="L616" s="19" t="str">
        <f t="shared" si="56"/>
        <v>Diabetes</v>
      </c>
      <c r="P616" s="19">
        <v>1</v>
      </c>
      <c r="Q616" s="19">
        <v>1</v>
      </c>
      <c r="Y616" s="32" t="s">
        <v>2293</v>
      </c>
      <c r="Z616" s="19" t="s">
        <v>8336</v>
      </c>
      <c r="AA616" t="s">
        <v>8336</v>
      </c>
      <c r="AB616" s="19" t="str">
        <f t="shared" si="57"/>
        <v>No</v>
      </c>
      <c r="AC616" s="19" t="str">
        <f t="shared" si="58"/>
        <v>No</v>
      </c>
      <c r="AG616" s="19" t="s">
        <v>2271</v>
      </c>
      <c r="AH616" s="19">
        <v>43.15</v>
      </c>
      <c r="AI616" s="19" t="str">
        <f t="shared" si="59"/>
        <v>Obesity</v>
      </c>
      <c r="AP616" s="19" t="s">
        <v>2271</v>
      </c>
      <c r="AQ616" s="19">
        <v>6.14</v>
      </c>
      <c r="AR616" s="19" t="str">
        <f t="shared" si="60"/>
        <v>Prediabetes</v>
      </c>
    </row>
    <row r="617" spans="1:44">
      <c r="A617" s="19" t="s">
        <v>2320</v>
      </c>
      <c r="B617" s="19">
        <v>31.825</v>
      </c>
      <c r="C617" s="19">
        <v>8.28</v>
      </c>
      <c r="D617" s="19" t="s">
        <v>8336</v>
      </c>
      <c r="E617" s="19" t="s">
        <v>8336</v>
      </c>
      <c r="F617" s="19" t="s">
        <v>8336</v>
      </c>
      <c r="G617" s="19">
        <v>3</v>
      </c>
      <c r="H617" s="19">
        <v>3</v>
      </c>
      <c r="I617" s="19" t="s">
        <v>8336</v>
      </c>
      <c r="J617" s="19" t="s">
        <v>8336</v>
      </c>
      <c r="K617" s="19" t="str">
        <f t="shared" si="55"/>
        <v>Obesity</v>
      </c>
      <c r="L617" s="19" t="str">
        <f t="shared" si="56"/>
        <v>Diabetes</v>
      </c>
      <c r="P617" s="19">
        <v>2</v>
      </c>
      <c r="Q617" s="19">
        <v>2</v>
      </c>
      <c r="Y617" s="32" t="s">
        <v>2296</v>
      </c>
      <c r="Z617" s="19" t="s">
        <v>8336</v>
      </c>
      <c r="AA617" t="s">
        <v>8336</v>
      </c>
      <c r="AB617" s="19" t="str">
        <f t="shared" si="57"/>
        <v>No</v>
      </c>
      <c r="AC617" s="19" t="str">
        <f t="shared" si="58"/>
        <v>No</v>
      </c>
      <c r="AG617" s="19" t="s">
        <v>2275</v>
      </c>
      <c r="AH617" s="19">
        <v>27.7</v>
      </c>
      <c r="AI617" s="19" t="str">
        <f t="shared" si="59"/>
        <v>Over Weight</v>
      </c>
      <c r="AP617" s="19" t="s">
        <v>2275</v>
      </c>
      <c r="AQ617" s="19">
        <v>5.6</v>
      </c>
      <c r="AR617" s="19" t="str">
        <f t="shared" si="60"/>
        <v>Normal</v>
      </c>
    </row>
    <row r="618" spans="1:44">
      <c r="A618" s="19" t="s">
        <v>2323</v>
      </c>
      <c r="B618" s="19">
        <v>46.43</v>
      </c>
      <c r="C618" s="19">
        <v>6.72</v>
      </c>
      <c r="D618" s="19" t="s">
        <v>8336</v>
      </c>
      <c r="E618" s="19" t="s">
        <v>8336</v>
      </c>
      <c r="F618" s="19" t="s">
        <v>8336</v>
      </c>
      <c r="G618" s="19" t="s">
        <v>8355</v>
      </c>
      <c r="H618" s="19">
        <v>0</v>
      </c>
      <c r="I618" s="19" t="s">
        <v>8336</v>
      </c>
      <c r="J618" s="19" t="s">
        <v>8336</v>
      </c>
      <c r="K618" s="19" t="str">
        <f t="shared" si="55"/>
        <v>Obesity</v>
      </c>
      <c r="L618" s="19" t="str">
        <f t="shared" si="56"/>
        <v>Diabetes</v>
      </c>
      <c r="P618" s="19" t="s">
        <v>8355</v>
      </c>
      <c r="Q618" s="19">
        <v>0</v>
      </c>
      <c r="Y618" s="32" t="s">
        <v>2300</v>
      </c>
      <c r="Z618" s="19" t="s">
        <v>8336</v>
      </c>
      <c r="AA618" t="s">
        <v>8324</v>
      </c>
      <c r="AB618" s="19" t="str">
        <f t="shared" si="57"/>
        <v>No</v>
      </c>
      <c r="AC618" s="19" t="str">
        <f t="shared" si="58"/>
        <v>Yes</v>
      </c>
      <c r="AG618" s="19" t="s">
        <v>2279</v>
      </c>
      <c r="AH618" s="19">
        <v>45.68</v>
      </c>
      <c r="AI618" s="19" t="str">
        <f t="shared" si="59"/>
        <v>Obesity</v>
      </c>
      <c r="AP618" s="19" t="s">
        <v>2279</v>
      </c>
      <c r="AQ618" s="19">
        <v>4.8</v>
      </c>
      <c r="AR618" s="19" t="str">
        <f t="shared" si="60"/>
        <v>Normal</v>
      </c>
    </row>
    <row r="619" spans="1:44">
      <c r="A619" s="19" t="s">
        <v>2327</v>
      </c>
      <c r="B619" s="19">
        <v>53.63</v>
      </c>
      <c r="C619" s="19">
        <v>5.47</v>
      </c>
      <c r="D619" s="19" t="s">
        <v>8324</v>
      </c>
      <c r="E619" s="19" t="s">
        <v>8336</v>
      </c>
      <c r="F619" s="19" t="s">
        <v>8336</v>
      </c>
      <c r="G619" s="19">
        <v>1</v>
      </c>
      <c r="H619" s="19">
        <v>1</v>
      </c>
      <c r="I619" s="19" t="s">
        <v>8336</v>
      </c>
      <c r="J619" s="19" t="s">
        <v>8336</v>
      </c>
      <c r="K619" s="19" t="str">
        <f t="shared" si="55"/>
        <v>Obesity</v>
      </c>
      <c r="L619" s="19" t="str">
        <f t="shared" si="56"/>
        <v>Normal</v>
      </c>
      <c r="P619" s="19">
        <v>1</v>
      </c>
      <c r="Q619" s="19">
        <v>1</v>
      </c>
      <c r="Y619" s="32" t="s">
        <v>2304</v>
      </c>
      <c r="Z619" s="19" t="s">
        <v>8336</v>
      </c>
      <c r="AA619" t="s">
        <v>8336</v>
      </c>
      <c r="AB619" s="19" t="str">
        <f t="shared" si="57"/>
        <v>No</v>
      </c>
      <c r="AC619" s="19" t="str">
        <f t="shared" si="58"/>
        <v>No</v>
      </c>
      <c r="AG619" s="19" t="s">
        <v>2283</v>
      </c>
      <c r="AH619" s="19">
        <v>27.3</v>
      </c>
      <c r="AI619" s="19" t="str">
        <f t="shared" si="59"/>
        <v>Over Weight</v>
      </c>
      <c r="AP619" s="19" t="s">
        <v>2283</v>
      </c>
      <c r="AQ619" s="19">
        <v>11.89</v>
      </c>
      <c r="AR619" s="19" t="str">
        <f t="shared" si="60"/>
        <v>Diabetes</v>
      </c>
    </row>
    <row r="620" spans="1:44">
      <c r="A620" s="19" t="s">
        <v>2331</v>
      </c>
      <c r="B620" s="19">
        <v>48.7</v>
      </c>
      <c r="C620" s="19">
        <v>4.71</v>
      </c>
      <c r="D620" s="19" t="s">
        <v>8336</v>
      </c>
      <c r="E620" s="19" t="s">
        <v>8336</v>
      </c>
      <c r="F620" s="19" t="s">
        <v>8336</v>
      </c>
      <c r="G620" s="19" t="s">
        <v>8355</v>
      </c>
      <c r="H620" s="19">
        <v>0</v>
      </c>
      <c r="I620" s="19" t="s">
        <v>8336</v>
      </c>
      <c r="J620" s="19" t="s">
        <v>8336</v>
      </c>
      <c r="K620" s="19" t="str">
        <f t="shared" si="55"/>
        <v>Obesity</v>
      </c>
      <c r="L620" s="19" t="str">
        <f t="shared" si="56"/>
        <v>Normal</v>
      </c>
      <c r="P620" s="19">
        <v>1</v>
      </c>
      <c r="Q620" s="19">
        <v>1</v>
      </c>
      <c r="Y620" s="32" t="s">
        <v>2308</v>
      </c>
      <c r="Z620" s="19" t="s">
        <v>8336</v>
      </c>
      <c r="AA620" t="s">
        <v>8324</v>
      </c>
      <c r="AB620" s="19" t="str">
        <f t="shared" si="57"/>
        <v>No</v>
      </c>
      <c r="AC620" s="19" t="str">
        <f t="shared" si="58"/>
        <v>Yes</v>
      </c>
      <c r="AG620" s="19" t="s">
        <v>2286</v>
      </c>
      <c r="AH620" s="19">
        <v>54.45</v>
      </c>
      <c r="AI620" s="19" t="str">
        <f t="shared" si="59"/>
        <v>Obesity</v>
      </c>
      <c r="AP620" s="19" t="s">
        <v>2286</v>
      </c>
      <c r="AQ620" s="19">
        <v>4.73</v>
      </c>
      <c r="AR620" s="19" t="str">
        <f t="shared" si="60"/>
        <v>Normal</v>
      </c>
    </row>
    <row r="621" spans="1:44">
      <c r="A621" s="19" t="s">
        <v>2335</v>
      </c>
      <c r="B621" s="19">
        <v>48.81</v>
      </c>
      <c r="C621" s="19">
        <v>5.49</v>
      </c>
      <c r="D621" s="19" t="s">
        <v>8336</v>
      </c>
      <c r="E621" s="19" t="s">
        <v>8336</v>
      </c>
      <c r="F621" s="19" t="s">
        <v>8336</v>
      </c>
      <c r="G621" s="19" t="s">
        <v>8355</v>
      </c>
      <c r="H621" s="19">
        <v>0</v>
      </c>
      <c r="I621" s="19" t="s">
        <v>8336</v>
      </c>
      <c r="J621" s="19" t="s">
        <v>8336</v>
      </c>
      <c r="K621" s="19" t="str">
        <f t="shared" si="55"/>
        <v>Obesity</v>
      </c>
      <c r="L621" s="19" t="str">
        <f t="shared" si="56"/>
        <v>Normal</v>
      </c>
      <c r="P621" s="19" t="s">
        <v>8355</v>
      </c>
      <c r="Q621" s="19">
        <v>0</v>
      </c>
      <c r="Y621" s="32" t="s">
        <v>2312</v>
      </c>
      <c r="Z621" s="19" t="s">
        <v>8324</v>
      </c>
      <c r="AA621" t="s">
        <v>8336</v>
      </c>
      <c r="AB621" s="19" t="str">
        <f t="shared" si="57"/>
        <v>Yes</v>
      </c>
      <c r="AC621" s="19" t="str">
        <f t="shared" si="58"/>
        <v>No</v>
      </c>
      <c r="AG621" s="19" t="s">
        <v>2290</v>
      </c>
      <c r="AH621" s="19">
        <v>54.43</v>
      </c>
      <c r="AI621" s="19" t="str">
        <f t="shared" si="59"/>
        <v>Obesity</v>
      </c>
      <c r="AP621" s="19" t="s">
        <v>2290</v>
      </c>
      <c r="AQ621" s="19">
        <v>4.61</v>
      </c>
      <c r="AR621" s="19" t="str">
        <f t="shared" si="60"/>
        <v>Normal</v>
      </c>
    </row>
    <row r="622" spans="1:44">
      <c r="A622" s="19" t="s">
        <v>2338</v>
      </c>
      <c r="B622" s="19">
        <v>47.53</v>
      </c>
      <c r="C622" s="19">
        <v>4.72</v>
      </c>
      <c r="D622" s="19" t="s">
        <v>8336</v>
      </c>
      <c r="E622" s="19" t="s">
        <v>8336</v>
      </c>
      <c r="F622" s="19" t="s">
        <v>8336</v>
      </c>
      <c r="G622" s="19" t="s">
        <v>8355</v>
      </c>
      <c r="H622" s="19">
        <v>0</v>
      </c>
      <c r="I622" s="19" t="s">
        <v>8336</v>
      </c>
      <c r="J622" s="19" t="s">
        <v>8336</v>
      </c>
      <c r="K622" s="19" t="str">
        <f t="shared" si="55"/>
        <v>Obesity</v>
      </c>
      <c r="L622" s="19" t="str">
        <f t="shared" si="56"/>
        <v>Normal</v>
      </c>
      <c r="P622" s="19" t="s">
        <v>8355</v>
      </c>
      <c r="Q622" s="19">
        <v>0</v>
      </c>
      <c r="Y622" s="32" t="s">
        <v>2316</v>
      </c>
      <c r="Z622" s="19" t="s">
        <v>8336</v>
      </c>
      <c r="AA622" t="s">
        <v>8336</v>
      </c>
      <c r="AB622" s="19" t="str">
        <f t="shared" si="57"/>
        <v>No</v>
      </c>
      <c r="AC622" s="19" t="str">
        <f t="shared" si="58"/>
        <v>No</v>
      </c>
      <c r="AG622" s="19" t="s">
        <v>2293</v>
      </c>
      <c r="AH622" s="19">
        <v>48.01</v>
      </c>
      <c r="AI622" s="19" t="str">
        <f t="shared" si="59"/>
        <v>Obesity</v>
      </c>
      <c r="AP622" s="19" t="s">
        <v>2293</v>
      </c>
      <c r="AQ622" s="19">
        <v>7.3</v>
      </c>
      <c r="AR622" s="19" t="str">
        <f t="shared" si="60"/>
        <v>Diabetes</v>
      </c>
    </row>
    <row r="623" spans="1:44">
      <c r="A623" s="19" t="s">
        <v>2340</v>
      </c>
      <c r="B623" s="19">
        <v>36.85</v>
      </c>
      <c r="C623" s="19">
        <v>6.7</v>
      </c>
      <c r="D623" s="19" t="s">
        <v>8336</v>
      </c>
      <c r="E623" s="19" t="s">
        <v>8336</v>
      </c>
      <c r="F623" s="19" t="s">
        <v>8336</v>
      </c>
      <c r="G623" s="19" t="s">
        <v>8355</v>
      </c>
      <c r="H623" s="19">
        <v>0</v>
      </c>
      <c r="I623" s="19" t="s">
        <v>8336</v>
      </c>
      <c r="J623" s="19" t="s">
        <v>8336</v>
      </c>
      <c r="K623" s="19" t="str">
        <f t="shared" si="55"/>
        <v>Obesity</v>
      </c>
      <c r="L623" s="19" t="str">
        <f t="shared" si="56"/>
        <v>Diabetes</v>
      </c>
      <c r="P623" s="19">
        <v>1</v>
      </c>
      <c r="Q623" s="19">
        <v>1</v>
      </c>
      <c r="Y623" s="32" t="s">
        <v>2320</v>
      </c>
      <c r="Z623" s="19" t="s">
        <v>8336</v>
      </c>
      <c r="AA623" t="s">
        <v>8336</v>
      </c>
      <c r="AB623" s="19" t="str">
        <f t="shared" si="57"/>
        <v>No</v>
      </c>
      <c r="AC623" s="19" t="str">
        <f t="shared" si="58"/>
        <v>No</v>
      </c>
      <c r="AG623" s="19" t="s">
        <v>2296</v>
      </c>
      <c r="AH623" s="19">
        <v>48.32</v>
      </c>
      <c r="AI623" s="19" t="str">
        <f t="shared" si="59"/>
        <v>Obesity</v>
      </c>
      <c r="AP623" s="19" t="s">
        <v>2296</v>
      </c>
      <c r="AQ623" s="19">
        <v>5.88</v>
      </c>
      <c r="AR623" s="19" t="str">
        <f t="shared" si="60"/>
        <v>Prediabetes</v>
      </c>
    </row>
    <row r="624" spans="1:44">
      <c r="A624" s="19" t="s">
        <v>2343</v>
      </c>
      <c r="B624" s="19">
        <v>29.3</v>
      </c>
      <c r="C624" s="19">
        <v>5.5</v>
      </c>
      <c r="D624" s="19" t="s">
        <v>8336</v>
      </c>
      <c r="E624" s="19" t="s">
        <v>8336</v>
      </c>
      <c r="F624" s="19" t="s">
        <v>8336</v>
      </c>
      <c r="G624" s="19" t="s">
        <v>8355</v>
      </c>
      <c r="H624" s="19">
        <v>0</v>
      </c>
      <c r="I624" s="19" t="s">
        <v>8336</v>
      </c>
      <c r="J624" s="19" t="s">
        <v>8336</v>
      </c>
      <c r="K624" s="19" t="str">
        <f t="shared" si="55"/>
        <v>Over Weight</v>
      </c>
      <c r="L624" s="19" t="str">
        <f t="shared" si="56"/>
        <v>Normal</v>
      </c>
      <c r="P624" s="19">
        <v>1</v>
      </c>
      <c r="Q624" s="19">
        <v>1</v>
      </c>
      <c r="Y624" s="32" t="s">
        <v>2323</v>
      </c>
      <c r="Z624" s="19" t="s">
        <v>8336</v>
      </c>
      <c r="AA624" t="s">
        <v>8336</v>
      </c>
      <c r="AB624" s="19" t="str">
        <f t="shared" si="57"/>
        <v>No</v>
      </c>
      <c r="AC624" s="19" t="str">
        <f t="shared" si="58"/>
        <v>No</v>
      </c>
      <c r="AG624" s="19" t="s">
        <v>2300</v>
      </c>
      <c r="AH624" s="19">
        <v>22.895</v>
      </c>
      <c r="AI624" s="19" t="str">
        <f t="shared" si="59"/>
        <v>Normal Weight</v>
      </c>
      <c r="AP624" s="19" t="s">
        <v>2300</v>
      </c>
      <c r="AQ624" s="19">
        <v>4.06</v>
      </c>
      <c r="AR624" s="19" t="str">
        <f t="shared" si="60"/>
        <v>Normal</v>
      </c>
    </row>
    <row r="625" spans="1:44">
      <c r="A625" s="19" t="s">
        <v>2346</v>
      </c>
      <c r="B625" s="19">
        <v>19.3</v>
      </c>
      <c r="C625" s="19">
        <v>4.46</v>
      </c>
      <c r="D625" s="19" t="s">
        <v>8336</v>
      </c>
      <c r="E625" s="19" t="s">
        <v>8336</v>
      </c>
      <c r="F625" s="19" t="s">
        <v>8336</v>
      </c>
      <c r="G625" s="19">
        <v>1</v>
      </c>
      <c r="H625" s="19">
        <v>1</v>
      </c>
      <c r="I625" s="19" t="s">
        <v>8324</v>
      </c>
      <c r="J625" s="19" t="s">
        <v>8324</v>
      </c>
      <c r="K625" s="19" t="str">
        <f t="shared" si="55"/>
        <v>Normal Weight</v>
      </c>
      <c r="L625" s="19" t="str">
        <f t="shared" si="56"/>
        <v>Normal</v>
      </c>
      <c r="P625" s="19">
        <v>1</v>
      </c>
      <c r="Q625" s="19">
        <v>1</v>
      </c>
      <c r="Y625" s="32" t="s">
        <v>2327</v>
      </c>
      <c r="Z625" s="19" t="s">
        <v>8324</v>
      </c>
      <c r="AA625" t="s">
        <v>8336</v>
      </c>
      <c r="AB625" s="19" t="str">
        <f t="shared" si="57"/>
        <v>Yes</v>
      </c>
      <c r="AC625" s="19" t="str">
        <f t="shared" si="58"/>
        <v>No</v>
      </c>
      <c r="AG625" s="19" t="s">
        <v>2304</v>
      </c>
      <c r="AH625" s="19">
        <v>54.85</v>
      </c>
      <c r="AI625" s="19" t="str">
        <f t="shared" si="59"/>
        <v>Obesity</v>
      </c>
      <c r="AP625" s="19" t="s">
        <v>2304</v>
      </c>
      <c r="AQ625" s="19">
        <v>4.9</v>
      </c>
      <c r="AR625" s="19" t="str">
        <f t="shared" si="60"/>
        <v>Normal</v>
      </c>
    </row>
    <row r="626" spans="1:44">
      <c r="A626" s="19" t="s">
        <v>2350</v>
      </c>
      <c r="B626" s="19">
        <v>24.13</v>
      </c>
      <c r="C626" s="19">
        <v>5.29</v>
      </c>
      <c r="D626" s="19" t="s">
        <v>8324</v>
      </c>
      <c r="E626" s="19" t="s">
        <v>8336</v>
      </c>
      <c r="F626" s="19" t="s">
        <v>8375</v>
      </c>
      <c r="G626" s="19">
        <v>1</v>
      </c>
      <c r="H626" s="19">
        <v>1</v>
      </c>
      <c r="I626" s="19" t="s">
        <v>8324</v>
      </c>
      <c r="J626" s="19" t="s">
        <v>8324</v>
      </c>
      <c r="K626" s="19" t="str">
        <f t="shared" si="55"/>
        <v>Normal Weight</v>
      </c>
      <c r="L626" s="19" t="str">
        <f t="shared" si="56"/>
        <v>Normal</v>
      </c>
      <c r="P626" s="19" t="s">
        <v>8355</v>
      </c>
      <c r="Q626" s="19">
        <v>0</v>
      </c>
      <c r="Y626" s="32" t="s">
        <v>2331</v>
      </c>
      <c r="Z626" s="19" t="s">
        <v>8336</v>
      </c>
      <c r="AA626" t="s">
        <v>8336</v>
      </c>
      <c r="AB626" s="19" t="str">
        <f t="shared" si="57"/>
        <v>No</v>
      </c>
      <c r="AC626" s="19" t="str">
        <f t="shared" si="58"/>
        <v>No</v>
      </c>
      <c r="AG626" s="19" t="s">
        <v>2308</v>
      </c>
      <c r="AH626" s="19">
        <v>21.85</v>
      </c>
      <c r="AI626" s="19" t="str">
        <f t="shared" si="59"/>
        <v>Normal Weight</v>
      </c>
      <c r="AP626" s="19" t="s">
        <v>2308</v>
      </c>
      <c r="AQ626" s="19">
        <v>5.52</v>
      </c>
      <c r="AR626" s="19" t="str">
        <f t="shared" si="60"/>
        <v>Normal</v>
      </c>
    </row>
    <row r="627" spans="1:44">
      <c r="A627" s="19" t="s">
        <v>2354</v>
      </c>
      <c r="B627" s="19">
        <v>46.7</v>
      </c>
      <c r="C627" s="19">
        <v>10.99</v>
      </c>
      <c r="D627" s="19" t="s">
        <v>8336</v>
      </c>
      <c r="E627" s="19" t="s">
        <v>8336</v>
      </c>
      <c r="F627" s="19" t="s">
        <v>8336</v>
      </c>
      <c r="G627" s="19" t="s">
        <v>8355</v>
      </c>
      <c r="H627" s="19">
        <v>0</v>
      </c>
      <c r="I627" s="19" t="s">
        <v>8336</v>
      </c>
      <c r="J627" s="19" t="s">
        <v>8336</v>
      </c>
      <c r="K627" s="19" t="str">
        <f t="shared" si="55"/>
        <v>Obesity</v>
      </c>
      <c r="L627" s="19" t="str">
        <f t="shared" si="56"/>
        <v>Diabetes</v>
      </c>
      <c r="P627" s="19">
        <v>3</v>
      </c>
      <c r="Q627" s="19">
        <v>3</v>
      </c>
      <c r="Y627" s="32" t="s">
        <v>2335</v>
      </c>
      <c r="Z627" s="19" t="s">
        <v>8336</v>
      </c>
      <c r="AA627" t="s">
        <v>8336</v>
      </c>
      <c r="AB627" s="19" t="str">
        <f t="shared" si="57"/>
        <v>No</v>
      </c>
      <c r="AC627" s="19" t="str">
        <f t="shared" si="58"/>
        <v>No</v>
      </c>
      <c r="AG627" s="19" t="s">
        <v>2312</v>
      </c>
      <c r="AH627" s="19">
        <v>51.86</v>
      </c>
      <c r="AI627" s="19" t="str">
        <f t="shared" si="59"/>
        <v>Obesity</v>
      </c>
      <c r="AP627" s="19" t="s">
        <v>2312</v>
      </c>
      <c r="AQ627" s="19">
        <v>5.2</v>
      </c>
      <c r="AR627" s="19" t="str">
        <f t="shared" si="60"/>
        <v>Normal</v>
      </c>
    </row>
    <row r="628" spans="1:44">
      <c r="A628" s="19" t="s">
        <v>2358</v>
      </c>
      <c r="B628" s="19">
        <v>45.27</v>
      </c>
      <c r="C628" s="19">
        <v>5.2</v>
      </c>
      <c r="D628" s="19" t="s">
        <v>8324</v>
      </c>
      <c r="E628" s="19" t="s">
        <v>8336</v>
      </c>
      <c r="F628" s="19" t="s">
        <v>8336</v>
      </c>
      <c r="G628" s="19" t="s">
        <v>8355</v>
      </c>
      <c r="H628" s="19">
        <v>0</v>
      </c>
      <c r="I628" s="19" t="s">
        <v>8336</v>
      </c>
      <c r="J628" s="19" t="s">
        <v>8336</v>
      </c>
      <c r="K628" s="19" t="str">
        <f t="shared" si="55"/>
        <v>Obesity</v>
      </c>
      <c r="L628" s="19" t="str">
        <f t="shared" si="56"/>
        <v>Normal</v>
      </c>
      <c r="P628" s="19">
        <v>3</v>
      </c>
      <c r="Q628" s="19">
        <v>3</v>
      </c>
      <c r="Y628" s="32" t="s">
        <v>2338</v>
      </c>
      <c r="Z628" s="19" t="s">
        <v>8336</v>
      </c>
      <c r="AA628" t="s">
        <v>8336</v>
      </c>
      <c r="AB628" s="19" t="str">
        <f t="shared" si="57"/>
        <v>No</v>
      </c>
      <c r="AC628" s="19" t="str">
        <f t="shared" si="58"/>
        <v>No</v>
      </c>
      <c r="AG628" s="19" t="s">
        <v>2316</v>
      </c>
      <c r="AH628" s="19">
        <v>39.05</v>
      </c>
      <c r="AI628" s="19" t="str">
        <f t="shared" si="59"/>
        <v>Obesity</v>
      </c>
      <c r="AP628" s="19" t="s">
        <v>2316</v>
      </c>
      <c r="AQ628" s="19">
        <v>7.59</v>
      </c>
      <c r="AR628" s="19" t="str">
        <f t="shared" si="60"/>
        <v>Diabetes</v>
      </c>
    </row>
    <row r="629" spans="1:44">
      <c r="A629" s="19" t="s">
        <v>2362</v>
      </c>
      <c r="B629" s="19">
        <v>44.29</v>
      </c>
      <c r="C629" s="19">
        <v>9.66</v>
      </c>
      <c r="D629" s="19" t="s">
        <v>8336</v>
      </c>
      <c r="E629" s="19" t="s">
        <v>8336</v>
      </c>
      <c r="F629" s="19" t="s">
        <v>8336</v>
      </c>
      <c r="G629" s="19">
        <v>2</v>
      </c>
      <c r="H629" s="19">
        <v>2</v>
      </c>
      <c r="I629" s="19" t="s">
        <v>8336</v>
      </c>
      <c r="J629" s="19" t="s">
        <v>8336</v>
      </c>
      <c r="K629" s="19" t="str">
        <f t="shared" si="55"/>
        <v>Obesity</v>
      </c>
      <c r="L629" s="19" t="str">
        <f t="shared" si="56"/>
        <v>Diabetes</v>
      </c>
      <c r="P629" s="19" t="s">
        <v>8355</v>
      </c>
      <c r="Q629" s="19">
        <v>0</v>
      </c>
      <c r="Y629" s="32" t="s">
        <v>2340</v>
      </c>
      <c r="Z629" s="19" t="s">
        <v>8336</v>
      </c>
      <c r="AA629" t="s">
        <v>8336</v>
      </c>
      <c r="AB629" s="19" t="str">
        <f t="shared" si="57"/>
        <v>No</v>
      </c>
      <c r="AC629" s="19" t="str">
        <f t="shared" si="58"/>
        <v>No</v>
      </c>
      <c r="AG629" s="19" t="s">
        <v>2320</v>
      </c>
      <c r="AH629" s="19">
        <v>31.825</v>
      </c>
      <c r="AI629" s="19" t="str">
        <f t="shared" si="59"/>
        <v>Obesity</v>
      </c>
      <c r="AP629" s="19" t="s">
        <v>2320</v>
      </c>
      <c r="AQ629" s="19">
        <v>8.28</v>
      </c>
      <c r="AR629" s="19" t="str">
        <f t="shared" si="60"/>
        <v>Diabetes</v>
      </c>
    </row>
    <row r="630" spans="1:44">
      <c r="A630" s="19" t="s">
        <v>2366</v>
      </c>
      <c r="B630" s="19">
        <v>54.59</v>
      </c>
      <c r="C630" s="19">
        <v>4.22</v>
      </c>
      <c r="D630" s="19" t="s">
        <v>8324</v>
      </c>
      <c r="E630" s="19" t="s">
        <v>8336</v>
      </c>
      <c r="F630" s="19" t="s">
        <v>8336</v>
      </c>
      <c r="G630" s="19">
        <v>1</v>
      </c>
      <c r="H630" s="19">
        <v>1</v>
      </c>
      <c r="I630" s="19" t="s">
        <v>8336</v>
      </c>
      <c r="J630" s="19" t="s">
        <v>8336</v>
      </c>
      <c r="K630" s="19" t="str">
        <f t="shared" si="55"/>
        <v>Obesity</v>
      </c>
      <c r="L630" s="19" t="str">
        <f t="shared" si="56"/>
        <v>Normal</v>
      </c>
      <c r="P630" s="19">
        <v>1</v>
      </c>
      <c r="Q630" s="19">
        <v>1</v>
      </c>
      <c r="Y630" s="32" t="s">
        <v>2343</v>
      </c>
      <c r="Z630" s="19" t="s">
        <v>8336</v>
      </c>
      <c r="AA630" t="s">
        <v>8336</v>
      </c>
      <c r="AB630" s="19" t="str">
        <f t="shared" si="57"/>
        <v>No</v>
      </c>
      <c r="AC630" s="19" t="str">
        <f t="shared" si="58"/>
        <v>No</v>
      </c>
      <c r="AG630" s="19" t="s">
        <v>2323</v>
      </c>
      <c r="AH630" s="19">
        <v>46.43</v>
      </c>
      <c r="AI630" s="19" t="str">
        <f t="shared" si="59"/>
        <v>Obesity</v>
      </c>
      <c r="AP630" s="19" t="s">
        <v>2323</v>
      </c>
      <c r="AQ630" s="19">
        <v>6.72</v>
      </c>
      <c r="AR630" s="19" t="str">
        <f t="shared" si="60"/>
        <v>Diabetes</v>
      </c>
    </row>
    <row r="631" spans="1:44">
      <c r="A631" s="19" t="s">
        <v>2370</v>
      </c>
      <c r="B631" s="19">
        <v>32.965</v>
      </c>
      <c r="C631" s="19">
        <v>11.78</v>
      </c>
      <c r="D631" s="19" t="s">
        <v>8336</v>
      </c>
      <c r="E631" s="19" t="s">
        <v>8336</v>
      </c>
      <c r="F631" s="19" t="s">
        <v>8336</v>
      </c>
      <c r="G631" s="19" t="s">
        <v>8355</v>
      </c>
      <c r="H631" s="19">
        <v>0</v>
      </c>
      <c r="I631" s="19" t="s">
        <v>8336</v>
      </c>
      <c r="J631" s="19" t="s">
        <v>8336</v>
      </c>
      <c r="K631" s="19" t="str">
        <f t="shared" si="55"/>
        <v>Obesity</v>
      </c>
      <c r="L631" s="19" t="str">
        <f t="shared" si="56"/>
        <v>Diabetes</v>
      </c>
      <c r="P631" s="19" t="s">
        <v>8355</v>
      </c>
      <c r="Q631" s="19">
        <v>0</v>
      </c>
      <c r="Y631" s="32" t="s">
        <v>2346</v>
      </c>
      <c r="Z631" s="19" t="s">
        <v>8336</v>
      </c>
      <c r="AA631" t="s">
        <v>8324</v>
      </c>
      <c r="AB631" s="19" t="str">
        <f t="shared" si="57"/>
        <v>No</v>
      </c>
      <c r="AC631" s="19" t="str">
        <f t="shared" si="58"/>
        <v>Yes</v>
      </c>
      <c r="AG631" s="19" t="s">
        <v>2327</v>
      </c>
      <c r="AH631" s="19">
        <v>53.63</v>
      </c>
      <c r="AI631" s="19" t="str">
        <f t="shared" si="59"/>
        <v>Obesity</v>
      </c>
      <c r="AP631" s="19" t="s">
        <v>2327</v>
      </c>
      <c r="AQ631" s="19">
        <v>5.47</v>
      </c>
      <c r="AR631" s="19" t="str">
        <f t="shared" si="60"/>
        <v>Normal</v>
      </c>
    </row>
    <row r="632" spans="1:44">
      <c r="A632" s="19" t="s">
        <v>2374</v>
      </c>
      <c r="B632" s="19">
        <v>38.05</v>
      </c>
      <c r="C632" s="19">
        <v>9.62</v>
      </c>
      <c r="D632" s="19" t="s">
        <v>8336</v>
      </c>
      <c r="E632" s="19" t="s">
        <v>8336</v>
      </c>
      <c r="F632" s="19" t="s">
        <v>8336</v>
      </c>
      <c r="G632" s="19" t="s">
        <v>8355</v>
      </c>
      <c r="H632" s="19">
        <v>0</v>
      </c>
      <c r="I632" s="19" t="s">
        <v>8336</v>
      </c>
      <c r="J632" s="19" t="s">
        <v>8336</v>
      </c>
      <c r="K632" s="19" t="str">
        <f t="shared" si="55"/>
        <v>Obesity</v>
      </c>
      <c r="L632" s="19" t="str">
        <f t="shared" si="56"/>
        <v>Diabetes</v>
      </c>
      <c r="P632" s="19" t="s">
        <v>8355</v>
      </c>
      <c r="Q632" s="19">
        <v>0</v>
      </c>
      <c r="Y632" s="32" t="s">
        <v>2350</v>
      </c>
      <c r="Z632" s="19" t="s">
        <v>8324</v>
      </c>
      <c r="AA632" t="s">
        <v>8324</v>
      </c>
      <c r="AB632" s="19" t="str">
        <f t="shared" si="57"/>
        <v>Yes</v>
      </c>
      <c r="AC632" s="19" t="str">
        <f t="shared" si="58"/>
        <v>Yes</v>
      </c>
      <c r="AG632" s="19" t="s">
        <v>2331</v>
      </c>
      <c r="AH632" s="19">
        <v>48.7</v>
      </c>
      <c r="AI632" s="19" t="str">
        <f t="shared" si="59"/>
        <v>Obesity</v>
      </c>
      <c r="AP632" s="19" t="s">
        <v>2331</v>
      </c>
      <c r="AQ632" s="19">
        <v>4.71</v>
      </c>
      <c r="AR632" s="19" t="str">
        <f t="shared" si="60"/>
        <v>Normal</v>
      </c>
    </row>
    <row r="633" spans="1:44">
      <c r="A633" s="19" t="s">
        <v>2378</v>
      </c>
      <c r="B633" s="19">
        <v>46.14</v>
      </c>
      <c r="C633" s="19">
        <v>10.78</v>
      </c>
      <c r="D633" s="19" t="s">
        <v>8336</v>
      </c>
      <c r="E633" s="19" t="s">
        <v>8336</v>
      </c>
      <c r="F633" s="19" t="s">
        <v>8336</v>
      </c>
      <c r="G633" s="19" t="s">
        <v>8355</v>
      </c>
      <c r="H633" s="19">
        <v>0</v>
      </c>
      <c r="I633" s="19" t="s">
        <v>8336</v>
      </c>
      <c r="J633" s="19" t="s">
        <v>8336</v>
      </c>
      <c r="K633" s="19" t="str">
        <f t="shared" si="55"/>
        <v>Obesity</v>
      </c>
      <c r="L633" s="19" t="str">
        <f t="shared" si="56"/>
        <v>Diabetes</v>
      </c>
      <c r="P633" s="19" t="s">
        <v>8355</v>
      </c>
      <c r="Q633" s="19">
        <v>0</v>
      </c>
      <c r="Y633" s="32" t="s">
        <v>2354</v>
      </c>
      <c r="Z633" s="19" t="s">
        <v>8336</v>
      </c>
      <c r="AA633" t="s">
        <v>8336</v>
      </c>
      <c r="AB633" s="19" t="str">
        <f t="shared" si="57"/>
        <v>No</v>
      </c>
      <c r="AC633" s="19" t="str">
        <f t="shared" si="58"/>
        <v>No</v>
      </c>
      <c r="AG633" s="19" t="s">
        <v>2335</v>
      </c>
      <c r="AH633" s="19">
        <v>48.81</v>
      </c>
      <c r="AI633" s="19" t="str">
        <f t="shared" si="59"/>
        <v>Obesity</v>
      </c>
      <c r="AP633" s="19" t="s">
        <v>2335</v>
      </c>
      <c r="AQ633" s="19">
        <v>5.49</v>
      </c>
      <c r="AR633" s="19" t="str">
        <f t="shared" si="60"/>
        <v>Normal</v>
      </c>
    </row>
    <row r="634" spans="1:44">
      <c r="A634" s="19" t="s">
        <v>2382</v>
      </c>
      <c r="B634" s="19">
        <v>41.325</v>
      </c>
      <c r="C634" s="19">
        <v>5.11</v>
      </c>
      <c r="D634" s="19" t="s">
        <v>8324</v>
      </c>
      <c r="E634" s="19" t="s">
        <v>8336</v>
      </c>
      <c r="F634" s="19" t="s">
        <v>8336</v>
      </c>
      <c r="G634" s="19">
        <v>2</v>
      </c>
      <c r="H634" s="19">
        <v>2</v>
      </c>
      <c r="I634" s="19" t="s">
        <v>8336</v>
      </c>
      <c r="J634" s="19" t="s">
        <v>8336</v>
      </c>
      <c r="K634" s="19" t="str">
        <f t="shared" si="55"/>
        <v>Obesity</v>
      </c>
      <c r="L634" s="19" t="str">
        <f t="shared" si="56"/>
        <v>Normal</v>
      </c>
      <c r="P634" s="19" t="s">
        <v>8355</v>
      </c>
      <c r="Q634" s="19">
        <v>0</v>
      </c>
      <c r="Y634" s="32" t="s">
        <v>2358</v>
      </c>
      <c r="Z634" s="19" t="s">
        <v>8324</v>
      </c>
      <c r="AA634" t="s">
        <v>8336</v>
      </c>
      <c r="AB634" s="19" t="str">
        <f t="shared" si="57"/>
        <v>Yes</v>
      </c>
      <c r="AC634" s="19" t="str">
        <f t="shared" si="58"/>
        <v>No</v>
      </c>
      <c r="AG634" s="19" t="s">
        <v>2338</v>
      </c>
      <c r="AH634" s="19">
        <v>47.53</v>
      </c>
      <c r="AI634" s="19" t="str">
        <f t="shared" si="59"/>
        <v>Obesity</v>
      </c>
      <c r="AP634" s="19" t="s">
        <v>2338</v>
      </c>
      <c r="AQ634" s="19">
        <v>4.72</v>
      </c>
      <c r="AR634" s="19" t="str">
        <f t="shared" si="60"/>
        <v>Normal</v>
      </c>
    </row>
    <row r="635" spans="1:44">
      <c r="A635" s="19" t="s">
        <v>2386</v>
      </c>
      <c r="B635" s="19">
        <v>44.64</v>
      </c>
      <c r="C635" s="19">
        <v>7.18</v>
      </c>
      <c r="D635" s="19" t="s">
        <v>8336</v>
      </c>
      <c r="E635" s="19" t="s">
        <v>8336</v>
      </c>
      <c r="F635" s="19" t="s">
        <v>8336</v>
      </c>
      <c r="G635" s="19" t="s">
        <v>8355</v>
      </c>
      <c r="H635" s="19">
        <v>0</v>
      </c>
      <c r="I635" s="19" t="s">
        <v>8336</v>
      </c>
      <c r="J635" s="19" t="s">
        <v>8336</v>
      </c>
      <c r="K635" s="19" t="str">
        <f t="shared" si="55"/>
        <v>Obesity</v>
      </c>
      <c r="L635" s="19" t="str">
        <f t="shared" si="56"/>
        <v>Diabetes</v>
      </c>
      <c r="P635" s="19" t="s">
        <v>8355</v>
      </c>
      <c r="Q635" s="19">
        <v>0</v>
      </c>
      <c r="Y635" s="32" t="s">
        <v>2362</v>
      </c>
      <c r="Z635" s="19" t="s">
        <v>8336</v>
      </c>
      <c r="AA635" t="s">
        <v>8336</v>
      </c>
      <c r="AB635" s="19" t="str">
        <f t="shared" si="57"/>
        <v>No</v>
      </c>
      <c r="AC635" s="19" t="str">
        <f t="shared" si="58"/>
        <v>No</v>
      </c>
      <c r="AG635" s="19" t="s">
        <v>2340</v>
      </c>
      <c r="AH635" s="19">
        <v>36.85</v>
      </c>
      <c r="AI635" s="19" t="str">
        <f t="shared" si="59"/>
        <v>Obesity</v>
      </c>
      <c r="AP635" s="19" t="s">
        <v>2340</v>
      </c>
      <c r="AQ635" s="19">
        <v>6.7</v>
      </c>
      <c r="AR635" s="19" t="str">
        <f t="shared" si="60"/>
        <v>Diabetes</v>
      </c>
    </row>
    <row r="636" spans="1:44">
      <c r="A636" s="19" t="s">
        <v>2389</v>
      </c>
      <c r="B636" s="19">
        <v>25.175</v>
      </c>
      <c r="C636" s="19">
        <v>4.96</v>
      </c>
      <c r="D636" s="19" t="s">
        <v>8336</v>
      </c>
      <c r="E636" s="19" t="s">
        <v>8324</v>
      </c>
      <c r="F636" s="19" t="s">
        <v>8336</v>
      </c>
      <c r="G636" s="19">
        <v>1</v>
      </c>
      <c r="H636" s="19">
        <v>1</v>
      </c>
      <c r="I636" s="19" t="s">
        <v>8327</v>
      </c>
      <c r="J636" s="19" t="s">
        <v>8383</v>
      </c>
      <c r="K636" s="19" t="str">
        <f t="shared" si="55"/>
        <v>Over Weight</v>
      </c>
      <c r="L636" s="19" t="str">
        <f t="shared" si="56"/>
        <v>Normal</v>
      </c>
      <c r="P636" s="19">
        <v>1</v>
      </c>
      <c r="Q636" s="19">
        <v>1</v>
      </c>
      <c r="Y636" s="32" t="s">
        <v>2366</v>
      </c>
      <c r="Z636" s="19" t="s">
        <v>8324</v>
      </c>
      <c r="AA636" t="s">
        <v>8336</v>
      </c>
      <c r="AB636" s="19" t="str">
        <f t="shared" si="57"/>
        <v>Yes</v>
      </c>
      <c r="AC636" s="19" t="str">
        <f t="shared" si="58"/>
        <v>No</v>
      </c>
      <c r="AG636" s="19" t="s">
        <v>2343</v>
      </c>
      <c r="AH636" s="19">
        <v>29.3</v>
      </c>
      <c r="AI636" s="19" t="str">
        <f t="shared" si="59"/>
        <v>Over Weight</v>
      </c>
      <c r="AP636" s="19" t="s">
        <v>2343</v>
      </c>
      <c r="AQ636" s="19">
        <v>5.5</v>
      </c>
      <c r="AR636" s="19" t="str">
        <f t="shared" si="60"/>
        <v>Normal</v>
      </c>
    </row>
    <row r="637" spans="1:44">
      <c r="A637" s="19" t="s">
        <v>2393</v>
      </c>
      <c r="B637" s="19">
        <v>43.11</v>
      </c>
      <c r="C637" s="19">
        <v>4.67</v>
      </c>
      <c r="D637" s="19" t="s">
        <v>8324</v>
      </c>
      <c r="E637" s="19" t="s">
        <v>8336</v>
      </c>
      <c r="F637" s="19" t="s">
        <v>8336</v>
      </c>
      <c r="G637" s="19" t="s">
        <v>8355</v>
      </c>
      <c r="H637" s="19">
        <v>0</v>
      </c>
      <c r="I637" s="19" t="s">
        <v>8336</v>
      </c>
      <c r="J637" s="19" t="s">
        <v>8336</v>
      </c>
      <c r="K637" s="19" t="str">
        <f t="shared" si="55"/>
        <v>Obesity</v>
      </c>
      <c r="L637" s="19" t="str">
        <f t="shared" si="56"/>
        <v>Normal</v>
      </c>
      <c r="P637" s="19">
        <v>1</v>
      </c>
      <c r="Q637" s="19">
        <v>1</v>
      </c>
      <c r="Y637" s="32" t="s">
        <v>2370</v>
      </c>
      <c r="Z637" s="19" t="s">
        <v>8336</v>
      </c>
      <c r="AA637" t="s">
        <v>8336</v>
      </c>
      <c r="AB637" s="19" t="str">
        <f t="shared" si="57"/>
        <v>No</v>
      </c>
      <c r="AC637" s="19" t="str">
        <f t="shared" si="58"/>
        <v>No</v>
      </c>
      <c r="AG637" s="19" t="s">
        <v>2346</v>
      </c>
      <c r="AH637" s="19">
        <v>19.3</v>
      </c>
      <c r="AI637" s="19" t="str">
        <f t="shared" si="59"/>
        <v>Normal Weight</v>
      </c>
      <c r="AP637" s="19" t="s">
        <v>2346</v>
      </c>
      <c r="AQ637" s="19">
        <v>4.46</v>
      </c>
      <c r="AR637" s="19" t="str">
        <f t="shared" si="60"/>
        <v>Normal</v>
      </c>
    </row>
    <row r="638" spans="1:44">
      <c r="A638" s="19" t="s">
        <v>2396</v>
      </c>
      <c r="B638" s="19">
        <v>53.32</v>
      </c>
      <c r="C638" s="19">
        <v>5.06</v>
      </c>
      <c r="D638" s="19" t="s">
        <v>8336</v>
      </c>
      <c r="E638" s="19" t="s">
        <v>8336</v>
      </c>
      <c r="F638" s="19" t="s">
        <v>8336</v>
      </c>
      <c r="G638" s="19" t="s">
        <v>8355</v>
      </c>
      <c r="H638" s="19">
        <v>0</v>
      </c>
      <c r="I638" s="19" t="s">
        <v>8336</v>
      </c>
      <c r="J638" s="19" t="s">
        <v>8336</v>
      </c>
      <c r="K638" s="19" t="str">
        <f t="shared" si="55"/>
        <v>Obesity</v>
      </c>
      <c r="L638" s="19" t="str">
        <f t="shared" si="56"/>
        <v>Normal</v>
      </c>
      <c r="P638" s="19" t="s">
        <v>8355</v>
      </c>
      <c r="Q638" s="19">
        <v>0</v>
      </c>
      <c r="Y638" s="32" t="s">
        <v>2374</v>
      </c>
      <c r="Z638" s="19" t="s">
        <v>8336</v>
      </c>
      <c r="AA638" t="s">
        <v>8336</v>
      </c>
      <c r="AB638" s="19" t="str">
        <f t="shared" si="57"/>
        <v>No</v>
      </c>
      <c r="AC638" s="19" t="str">
        <f t="shared" si="58"/>
        <v>No</v>
      </c>
      <c r="AG638" s="19" t="s">
        <v>2350</v>
      </c>
      <c r="AH638" s="19">
        <v>24.13</v>
      </c>
      <c r="AI638" s="19" t="str">
        <f t="shared" si="59"/>
        <v>Normal Weight</v>
      </c>
      <c r="AP638" s="19" t="s">
        <v>2350</v>
      </c>
      <c r="AQ638" s="19">
        <v>5.29</v>
      </c>
      <c r="AR638" s="19" t="str">
        <f t="shared" si="60"/>
        <v>Normal</v>
      </c>
    </row>
    <row r="639" spans="1:44">
      <c r="A639" s="19" t="s">
        <v>2399</v>
      </c>
      <c r="B639" s="19">
        <v>38.04</v>
      </c>
      <c r="C639" s="19">
        <v>5.02</v>
      </c>
      <c r="D639" s="19" t="s">
        <v>8324</v>
      </c>
      <c r="E639" s="19" t="s">
        <v>8336</v>
      </c>
      <c r="F639" s="19" t="s">
        <v>8336</v>
      </c>
      <c r="G639" s="19">
        <v>1</v>
      </c>
      <c r="H639" s="19">
        <v>1</v>
      </c>
      <c r="I639" s="19" t="s">
        <v>8336</v>
      </c>
      <c r="J639" s="19" t="s">
        <v>8336</v>
      </c>
      <c r="K639" s="19" t="str">
        <f t="shared" si="55"/>
        <v>Obesity</v>
      </c>
      <c r="L639" s="19" t="str">
        <f t="shared" si="56"/>
        <v>Normal</v>
      </c>
      <c r="P639" s="19" t="s">
        <v>8355</v>
      </c>
      <c r="Q639" s="19">
        <v>0</v>
      </c>
      <c r="Y639" s="32" t="s">
        <v>2378</v>
      </c>
      <c r="Z639" s="19" t="s">
        <v>8336</v>
      </c>
      <c r="AA639" t="s">
        <v>8336</v>
      </c>
      <c r="AB639" s="19" t="str">
        <f t="shared" si="57"/>
        <v>No</v>
      </c>
      <c r="AC639" s="19" t="str">
        <f t="shared" si="58"/>
        <v>No</v>
      </c>
      <c r="AG639" s="19" t="s">
        <v>2354</v>
      </c>
      <c r="AH639" s="19">
        <v>46.7</v>
      </c>
      <c r="AI639" s="19" t="str">
        <f t="shared" si="59"/>
        <v>Obesity</v>
      </c>
      <c r="AP639" s="19" t="s">
        <v>2354</v>
      </c>
      <c r="AQ639" s="19">
        <v>10.99</v>
      </c>
      <c r="AR639" s="19" t="str">
        <f t="shared" si="60"/>
        <v>Diabetes</v>
      </c>
    </row>
    <row r="640" spans="1:44">
      <c r="A640" s="19" t="s">
        <v>2403</v>
      </c>
      <c r="B640" s="19">
        <v>37.9</v>
      </c>
      <c r="C640" s="19">
        <v>7.76</v>
      </c>
      <c r="D640" s="19" t="s">
        <v>8336</v>
      </c>
      <c r="E640" s="19" t="s">
        <v>8336</v>
      </c>
      <c r="F640" s="19" t="s">
        <v>8336</v>
      </c>
      <c r="G640" s="19" t="s">
        <v>8355</v>
      </c>
      <c r="H640" s="19">
        <v>0</v>
      </c>
      <c r="I640" s="19" t="s">
        <v>8336</v>
      </c>
      <c r="J640" s="19" t="s">
        <v>8336</v>
      </c>
      <c r="K640" s="19" t="str">
        <f t="shared" si="55"/>
        <v>Obesity</v>
      </c>
      <c r="L640" s="19" t="str">
        <f t="shared" si="56"/>
        <v>Diabetes</v>
      </c>
      <c r="P640" s="19">
        <v>2</v>
      </c>
      <c r="Q640" s="19">
        <v>2</v>
      </c>
      <c r="Y640" s="32" t="s">
        <v>2382</v>
      </c>
      <c r="Z640" s="19" t="s">
        <v>8324</v>
      </c>
      <c r="AA640" t="s">
        <v>8336</v>
      </c>
      <c r="AB640" s="19" t="str">
        <f t="shared" si="57"/>
        <v>Yes</v>
      </c>
      <c r="AC640" s="19" t="str">
        <f t="shared" si="58"/>
        <v>No</v>
      </c>
      <c r="AG640" s="19" t="s">
        <v>2358</v>
      </c>
      <c r="AH640" s="19">
        <v>45.27</v>
      </c>
      <c r="AI640" s="19" t="str">
        <f t="shared" si="59"/>
        <v>Obesity</v>
      </c>
      <c r="AP640" s="19" t="s">
        <v>2358</v>
      </c>
      <c r="AQ640" s="19">
        <v>5.2</v>
      </c>
      <c r="AR640" s="19" t="str">
        <f t="shared" si="60"/>
        <v>Normal</v>
      </c>
    </row>
    <row r="641" spans="1:44">
      <c r="A641" s="19" t="s">
        <v>2406</v>
      </c>
      <c r="B641" s="19">
        <v>39.6</v>
      </c>
      <c r="C641" s="19">
        <v>9.32</v>
      </c>
      <c r="D641" s="19" t="s">
        <v>8336</v>
      </c>
      <c r="E641" s="19" t="s">
        <v>8336</v>
      </c>
      <c r="F641" s="19" t="s">
        <v>8336</v>
      </c>
      <c r="G641" s="19" t="s">
        <v>8355</v>
      </c>
      <c r="H641" s="19">
        <v>0</v>
      </c>
      <c r="I641" s="19" t="s">
        <v>8336</v>
      </c>
      <c r="J641" s="19" t="s">
        <v>8336</v>
      </c>
      <c r="K641" s="19" t="str">
        <f t="shared" si="55"/>
        <v>Obesity</v>
      </c>
      <c r="L641" s="19" t="str">
        <f t="shared" si="56"/>
        <v>Diabetes</v>
      </c>
      <c r="P641" s="19">
        <v>1</v>
      </c>
      <c r="Q641" s="19">
        <v>1</v>
      </c>
      <c r="Y641" s="32" t="s">
        <v>2386</v>
      </c>
      <c r="Z641" s="19" t="s">
        <v>8336</v>
      </c>
      <c r="AA641" t="s">
        <v>8336</v>
      </c>
      <c r="AB641" s="19" t="str">
        <f t="shared" si="57"/>
        <v>No</v>
      </c>
      <c r="AC641" s="19" t="str">
        <f t="shared" si="58"/>
        <v>No</v>
      </c>
      <c r="AG641" s="19" t="s">
        <v>2362</v>
      </c>
      <c r="AH641" s="19">
        <v>44.29</v>
      </c>
      <c r="AI641" s="19" t="str">
        <f t="shared" si="59"/>
        <v>Obesity</v>
      </c>
      <c r="AP641" s="19" t="s">
        <v>2362</v>
      </c>
      <c r="AQ641" s="19">
        <v>9.66</v>
      </c>
      <c r="AR641" s="19" t="str">
        <f t="shared" si="60"/>
        <v>Diabetes</v>
      </c>
    </row>
    <row r="642" spans="1:44">
      <c r="A642" s="19" t="s">
        <v>2410</v>
      </c>
      <c r="B642" s="19">
        <v>50.92</v>
      </c>
      <c r="C642" s="19">
        <v>5.31</v>
      </c>
      <c r="D642" s="19" t="s">
        <v>8324</v>
      </c>
      <c r="E642" s="19" t="s">
        <v>8336</v>
      </c>
      <c r="F642" s="19" t="s">
        <v>8336</v>
      </c>
      <c r="G642" s="19">
        <v>1</v>
      </c>
      <c r="H642" s="19">
        <v>1</v>
      </c>
      <c r="I642" s="19" t="s">
        <v>8336</v>
      </c>
      <c r="J642" s="19" t="s">
        <v>8336</v>
      </c>
      <c r="K642" s="19" t="str">
        <f t="shared" si="55"/>
        <v>Obesity</v>
      </c>
      <c r="L642" s="19" t="str">
        <f t="shared" si="56"/>
        <v>Normal</v>
      </c>
      <c r="P642" s="19" t="s">
        <v>8355</v>
      </c>
      <c r="Q642" s="19">
        <v>0</v>
      </c>
      <c r="Y642" s="32" t="s">
        <v>2389</v>
      </c>
      <c r="Z642" s="19" t="s">
        <v>8336</v>
      </c>
      <c r="AA642" t="s">
        <v>8383</v>
      </c>
      <c r="AB642" s="19" t="str">
        <f t="shared" si="57"/>
        <v>No</v>
      </c>
      <c r="AC642" s="19" t="str">
        <f t="shared" si="58"/>
        <v>Nil</v>
      </c>
      <c r="AG642" s="19" t="s">
        <v>2366</v>
      </c>
      <c r="AH642" s="19">
        <v>54.59</v>
      </c>
      <c r="AI642" s="19" t="str">
        <f t="shared" si="59"/>
        <v>Obesity</v>
      </c>
      <c r="AP642" s="19" t="s">
        <v>2366</v>
      </c>
      <c r="AQ642" s="19">
        <v>4.22</v>
      </c>
      <c r="AR642" s="19" t="str">
        <f t="shared" si="60"/>
        <v>Normal</v>
      </c>
    </row>
    <row r="643" spans="1:44">
      <c r="A643" s="19" t="s">
        <v>2413</v>
      </c>
      <c r="B643" s="19">
        <v>21.85</v>
      </c>
      <c r="C643" s="19">
        <v>5.56</v>
      </c>
      <c r="D643" s="19" t="s">
        <v>8324</v>
      </c>
      <c r="E643" s="19" t="s">
        <v>8336</v>
      </c>
      <c r="F643" s="19" t="s">
        <v>8336</v>
      </c>
      <c r="G643" s="19" t="s">
        <v>8355</v>
      </c>
      <c r="H643" s="19">
        <v>0</v>
      </c>
      <c r="I643" s="19" t="s">
        <v>8324</v>
      </c>
      <c r="J643" s="19" t="s">
        <v>8324</v>
      </c>
      <c r="K643" s="19" t="str">
        <f t="shared" ref="K643:K706" si="61">IF(B643&lt;18.5,"Under Weight",IF(B643&lt;=24.9,"Normal Weight",IF(B643&lt;=29.9,"Over Weight","Obesity")))</f>
        <v>Normal Weight</v>
      </c>
      <c r="L643" s="19" t="str">
        <f t="shared" ref="L643:L706" si="62">IF(C643&lt;5.7,"Normal",IF(C643&lt;=6.4,"Prediabetes","Diabetes"))</f>
        <v>Normal</v>
      </c>
      <c r="P643" s="19" t="s">
        <v>8355</v>
      </c>
      <c r="Q643" s="19">
        <v>0</v>
      </c>
      <c r="Y643" s="32" t="s">
        <v>2393</v>
      </c>
      <c r="Z643" s="19" t="s">
        <v>8324</v>
      </c>
      <c r="AA643" t="s">
        <v>8336</v>
      </c>
      <c r="AB643" s="19" t="str">
        <f t="shared" si="57"/>
        <v>Yes</v>
      </c>
      <c r="AC643" s="19" t="str">
        <f t="shared" si="58"/>
        <v>No</v>
      </c>
      <c r="AG643" s="19" t="s">
        <v>2370</v>
      </c>
      <c r="AH643" s="19">
        <v>32.965</v>
      </c>
      <c r="AI643" s="19" t="str">
        <f t="shared" si="59"/>
        <v>Obesity</v>
      </c>
      <c r="AP643" s="19" t="s">
        <v>2370</v>
      </c>
      <c r="AQ643" s="19">
        <v>11.78</v>
      </c>
      <c r="AR643" s="19" t="str">
        <f t="shared" si="60"/>
        <v>Diabetes</v>
      </c>
    </row>
    <row r="644" spans="1:44">
      <c r="A644" s="19" t="s">
        <v>2416</v>
      </c>
      <c r="B644" s="19">
        <v>36.08</v>
      </c>
      <c r="C644" s="19">
        <v>7.11</v>
      </c>
      <c r="D644" s="19" t="s">
        <v>8324</v>
      </c>
      <c r="E644" s="19" t="s">
        <v>8336</v>
      </c>
      <c r="F644" s="19" t="s">
        <v>8375</v>
      </c>
      <c r="G644" s="19">
        <v>1</v>
      </c>
      <c r="H644" s="19">
        <v>1</v>
      </c>
      <c r="I644" s="19" t="s">
        <v>8336</v>
      </c>
      <c r="J644" s="19" t="s">
        <v>8336</v>
      </c>
      <c r="K644" s="19" t="str">
        <f t="shared" si="61"/>
        <v>Obesity</v>
      </c>
      <c r="L644" s="19" t="str">
        <f t="shared" si="62"/>
        <v>Diabetes</v>
      </c>
      <c r="P644" s="19" t="s">
        <v>8355</v>
      </c>
      <c r="Q644" s="19">
        <v>0</v>
      </c>
      <c r="Y644" s="32" t="s">
        <v>2396</v>
      </c>
      <c r="Z644" s="19" t="s">
        <v>8336</v>
      </c>
      <c r="AA644" t="s">
        <v>8336</v>
      </c>
      <c r="AB644" s="19" t="str">
        <f t="shared" si="57"/>
        <v>No</v>
      </c>
      <c r="AC644" s="19" t="str">
        <f t="shared" si="58"/>
        <v>No</v>
      </c>
      <c r="AG644" s="19" t="s">
        <v>2374</v>
      </c>
      <c r="AH644" s="19">
        <v>38.05</v>
      </c>
      <c r="AI644" s="19" t="str">
        <f t="shared" si="59"/>
        <v>Obesity</v>
      </c>
      <c r="AP644" s="19" t="s">
        <v>2374</v>
      </c>
      <c r="AQ644" s="19">
        <v>9.62</v>
      </c>
      <c r="AR644" s="19" t="str">
        <f t="shared" si="60"/>
        <v>Diabetes</v>
      </c>
    </row>
    <row r="645" spans="1:44">
      <c r="A645" s="19" t="s">
        <v>2420</v>
      </c>
      <c r="B645" s="19">
        <v>40.44</v>
      </c>
      <c r="C645" s="19">
        <v>5.13</v>
      </c>
      <c r="D645" s="19" t="s">
        <v>8324</v>
      </c>
      <c r="E645" s="19" t="s">
        <v>8336</v>
      </c>
      <c r="F645" s="19" t="s">
        <v>8375</v>
      </c>
      <c r="G645" s="19">
        <v>1</v>
      </c>
      <c r="H645" s="19">
        <v>1</v>
      </c>
      <c r="I645" s="19" t="s">
        <v>8336</v>
      </c>
      <c r="J645" s="19" t="s">
        <v>8336</v>
      </c>
      <c r="K645" s="19" t="str">
        <f t="shared" si="61"/>
        <v>Obesity</v>
      </c>
      <c r="L645" s="19" t="str">
        <f t="shared" si="62"/>
        <v>Normal</v>
      </c>
      <c r="P645" s="19">
        <v>2</v>
      </c>
      <c r="Q645" s="19">
        <v>2</v>
      </c>
      <c r="Y645" s="32" t="s">
        <v>2399</v>
      </c>
      <c r="Z645" s="19" t="s">
        <v>8324</v>
      </c>
      <c r="AA645" t="s">
        <v>8336</v>
      </c>
      <c r="AB645" s="19" t="str">
        <f t="shared" si="57"/>
        <v>Yes</v>
      </c>
      <c r="AC645" s="19" t="str">
        <f t="shared" si="58"/>
        <v>No</v>
      </c>
      <c r="AG645" s="19" t="s">
        <v>2378</v>
      </c>
      <c r="AH645" s="19">
        <v>46.14</v>
      </c>
      <c r="AI645" s="19" t="str">
        <f t="shared" si="59"/>
        <v>Obesity</v>
      </c>
      <c r="AP645" s="19" t="s">
        <v>2378</v>
      </c>
      <c r="AQ645" s="19">
        <v>10.78</v>
      </c>
      <c r="AR645" s="19" t="str">
        <f t="shared" si="60"/>
        <v>Diabetes</v>
      </c>
    </row>
    <row r="646" spans="1:44">
      <c r="A646" s="19" t="s">
        <v>2423</v>
      </c>
      <c r="B646" s="19">
        <v>38.095</v>
      </c>
      <c r="C646" s="19">
        <v>10.2</v>
      </c>
      <c r="D646" s="19" t="s">
        <v>8336</v>
      </c>
      <c r="E646" s="19" t="s">
        <v>8336</v>
      </c>
      <c r="F646" s="19" t="s">
        <v>8336</v>
      </c>
      <c r="G646" s="19" t="s">
        <v>8355</v>
      </c>
      <c r="H646" s="19">
        <v>0</v>
      </c>
      <c r="I646" s="19" t="s">
        <v>8336</v>
      </c>
      <c r="J646" s="19" t="s">
        <v>8336</v>
      </c>
      <c r="K646" s="19" t="str">
        <f t="shared" si="61"/>
        <v>Obesity</v>
      </c>
      <c r="L646" s="19" t="str">
        <f t="shared" si="62"/>
        <v>Diabetes</v>
      </c>
      <c r="P646" s="19" t="s">
        <v>8355</v>
      </c>
      <c r="Q646" s="19">
        <v>0</v>
      </c>
      <c r="Y646" s="32" t="s">
        <v>2403</v>
      </c>
      <c r="Z646" s="19" t="s">
        <v>8336</v>
      </c>
      <c r="AA646" t="s">
        <v>8336</v>
      </c>
      <c r="AB646" s="19" t="str">
        <f t="shared" si="57"/>
        <v>No</v>
      </c>
      <c r="AC646" s="19" t="str">
        <f t="shared" si="58"/>
        <v>No</v>
      </c>
      <c r="AG646" s="19" t="s">
        <v>2382</v>
      </c>
      <c r="AH646" s="19">
        <v>41.325</v>
      </c>
      <c r="AI646" s="19" t="str">
        <f t="shared" si="59"/>
        <v>Obesity</v>
      </c>
      <c r="AP646" s="19" t="s">
        <v>2382</v>
      </c>
      <c r="AQ646" s="19">
        <v>5.11</v>
      </c>
      <c r="AR646" s="19" t="str">
        <f t="shared" si="60"/>
        <v>Normal</v>
      </c>
    </row>
    <row r="647" spans="1:44">
      <c r="A647" s="19" t="s">
        <v>2427</v>
      </c>
      <c r="B647" s="19">
        <v>44.95</v>
      </c>
      <c r="C647" s="19">
        <v>10.4</v>
      </c>
      <c r="D647" s="19" t="s">
        <v>8336</v>
      </c>
      <c r="E647" s="19" t="s">
        <v>8336</v>
      </c>
      <c r="F647" s="19" t="s">
        <v>8336</v>
      </c>
      <c r="G647" s="19" t="s">
        <v>8355</v>
      </c>
      <c r="H647" s="19">
        <v>0</v>
      </c>
      <c r="I647" s="19" t="s">
        <v>8336</v>
      </c>
      <c r="J647" s="19" t="s">
        <v>8336</v>
      </c>
      <c r="K647" s="19" t="str">
        <f t="shared" si="61"/>
        <v>Obesity</v>
      </c>
      <c r="L647" s="19" t="str">
        <f t="shared" si="62"/>
        <v>Diabetes</v>
      </c>
      <c r="P647" s="19">
        <v>1</v>
      </c>
      <c r="Q647" s="19">
        <v>1</v>
      </c>
      <c r="Y647" s="32" t="s">
        <v>2406</v>
      </c>
      <c r="Z647" s="19" t="s">
        <v>8336</v>
      </c>
      <c r="AA647" t="s">
        <v>8336</v>
      </c>
      <c r="AB647" s="19" t="str">
        <f t="shared" si="57"/>
        <v>No</v>
      </c>
      <c r="AC647" s="19" t="str">
        <f t="shared" si="58"/>
        <v>No</v>
      </c>
      <c r="AG647" s="19" t="s">
        <v>2386</v>
      </c>
      <c r="AH647" s="19">
        <v>44.64</v>
      </c>
      <c r="AI647" s="19" t="str">
        <f t="shared" si="59"/>
        <v>Obesity</v>
      </c>
      <c r="AP647" s="19" t="s">
        <v>2386</v>
      </c>
      <c r="AQ647" s="19">
        <v>7.18</v>
      </c>
      <c r="AR647" s="19" t="str">
        <f t="shared" si="60"/>
        <v>Diabetes</v>
      </c>
    </row>
    <row r="648" spans="1:44">
      <c r="A648" s="19" t="s">
        <v>2430</v>
      </c>
      <c r="B648" s="19">
        <v>35.54</v>
      </c>
      <c r="C648" s="19">
        <v>10.67</v>
      </c>
      <c r="D648" s="19" t="s">
        <v>8336</v>
      </c>
      <c r="E648" s="19" t="s">
        <v>8336</v>
      </c>
      <c r="F648" s="19" t="s">
        <v>8336</v>
      </c>
      <c r="G648" s="19" t="s">
        <v>8355</v>
      </c>
      <c r="H648" s="19">
        <v>0</v>
      </c>
      <c r="I648" s="19" t="s">
        <v>8336</v>
      </c>
      <c r="J648" s="19" t="s">
        <v>8336</v>
      </c>
      <c r="K648" s="19" t="str">
        <f t="shared" si="61"/>
        <v>Obesity</v>
      </c>
      <c r="L648" s="19" t="str">
        <f t="shared" si="62"/>
        <v>Diabetes</v>
      </c>
      <c r="P648" s="19" t="s">
        <v>8355</v>
      </c>
      <c r="Q648" s="19">
        <v>0</v>
      </c>
      <c r="Y648" s="32" t="s">
        <v>2410</v>
      </c>
      <c r="Z648" s="19" t="s">
        <v>8324</v>
      </c>
      <c r="AA648" t="s">
        <v>8336</v>
      </c>
      <c r="AB648" s="19" t="str">
        <f t="shared" si="57"/>
        <v>Yes</v>
      </c>
      <c r="AC648" s="19" t="str">
        <f t="shared" si="58"/>
        <v>No</v>
      </c>
      <c r="AG648" s="19" t="s">
        <v>2389</v>
      </c>
      <c r="AH648" s="19">
        <v>25.175</v>
      </c>
      <c r="AI648" s="19" t="str">
        <f t="shared" si="59"/>
        <v>Over Weight</v>
      </c>
      <c r="AP648" s="19" t="s">
        <v>2389</v>
      </c>
      <c r="AQ648" s="19">
        <v>4.96</v>
      </c>
      <c r="AR648" s="19" t="str">
        <f t="shared" si="60"/>
        <v>Normal</v>
      </c>
    </row>
    <row r="649" spans="1:44">
      <c r="A649" s="19" t="s">
        <v>2433</v>
      </c>
      <c r="B649" s="19">
        <v>39.8</v>
      </c>
      <c r="C649" s="19">
        <v>4.65</v>
      </c>
      <c r="D649" s="19" t="s">
        <v>8324</v>
      </c>
      <c r="E649" s="19" t="s">
        <v>8336</v>
      </c>
      <c r="F649" s="19" t="s">
        <v>8336</v>
      </c>
      <c r="G649" s="19">
        <v>2</v>
      </c>
      <c r="H649" s="19">
        <v>2</v>
      </c>
      <c r="I649" s="19" t="s">
        <v>8336</v>
      </c>
      <c r="J649" s="19" t="s">
        <v>8336</v>
      </c>
      <c r="K649" s="19" t="str">
        <f t="shared" si="61"/>
        <v>Obesity</v>
      </c>
      <c r="L649" s="19" t="str">
        <f t="shared" si="62"/>
        <v>Normal</v>
      </c>
      <c r="P649" s="19" t="s">
        <v>8355</v>
      </c>
      <c r="Q649" s="19">
        <v>0</v>
      </c>
      <c r="Y649" s="32" t="s">
        <v>2413</v>
      </c>
      <c r="Z649" s="19" t="s">
        <v>8324</v>
      </c>
      <c r="AA649" t="s">
        <v>8324</v>
      </c>
      <c r="AB649" s="19" t="str">
        <f t="shared" ref="AB649:AB712" si="63">PROPER(Z649)</f>
        <v>Yes</v>
      </c>
      <c r="AC649" s="19" t="str">
        <f t="shared" ref="AC649:AC712" si="64">PROPER(AA649)</f>
        <v>Yes</v>
      </c>
      <c r="AG649" s="19" t="s">
        <v>2393</v>
      </c>
      <c r="AH649" s="19">
        <v>43.11</v>
      </c>
      <c r="AI649" s="19" t="str">
        <f t="shared" si="59"/>
        <v>Obesity</v>
      </c>
      <c r="AP649" s="19" t="s">
        <v>2393</v>
      </c>
      <c r="AQ649" s="19">
        <v>4.67</v>
      </c>
      <c r="AR649" s="19" t="str">
        <f t="shared" si="60"/>
        <v>Normal</v>
      </c>
    </row>
    <row r="650" spans="1:44">
      <c r="A650" s="19" t="s">
        <v>2437</v>
      </c>
      <c r="B650" s="19">
        <v>33.66</v>
      </c>
      <c r="C650" s="19">
        <v>5.65</v>
      </c>
      <c r="D650" s="19" t="s">
        <v>8324</v>
      </c>
      <c r="E650" s="19" t="s">
        <v>8336</v>
      </c>
      <c r="F650" s="19" t="s">
        <v>8336</v>
      </c>
      <c r="G650" s="19">
        <v>2</v>
      </c>
      <c r="H650" s="19">
        <v>2</v>
      </c>
      <c r="I650" s="19" t="s">
        <v>8336</v>
      </c>
      <c r="J650" s="19" t="s">
        <v>8336</v>
      </c>
      <c r="K650" s="19" t="str">
        <f t="shared" si="61"/>
        <v>Obesity</v>
      </c>
      <c r="L650" s="19" t="str">
        <f t="shared" si="62"/>
        <v>Normal</v>
      </c>
      <c r="P650" s="19">
        <v>1</v>
      </c>
      <c r="Q650" s="19">
        <v>1</v>
      </c>
      <c r="Y650" s="32" t="s">
        <v>2416</v>
      </c>
      <c r="Z650" s="19" t="s">
        <v>8324</v>
      </c>
      <c r="AA650" t="s">
        <v>8336</v>
      </c>
      <c r="AB650" s="19" t="str">
        <f t="shared" si="63"/>
        <v>Yes</v>
      </c>
      <c r="AC650" s="19" t="str">
        <f t="shared" si="64"/>
        <v>No</v>
      </c>
      <c r="AG650" s="19" t="s">
        <v>2396</v>
      </c>
      <c r="AH650" s="19">
        <v>53.32</v>
      </c>
      <c r="AI650" s="19" t="str">
        <f t="shared" si="59"/>
        <v>Obesity</v>
      </c>
      <c r="AP650" s="19" t="s">
        <v>2396</v>
      </c>
      <c r="AQ650" s="19">
        <v>5.06</v>
      </c>
      <c r="AR650" s="19" t="str">
        <f t="shared" si="60"/>
        <v>Normal</v>
      </c>
    </row>
    <row r="651" spans="1:44">
      <c r="A651" s="19" t="s">
        <v>2440</v>
      </c>
      <c r="B651" s="19">
        <v>35.5</v>
      </c>
      <c r="C651" s="19">
        <v>11.97</v>
      </c>
      <c r="D651" s="19" t="s">
        <v>8336</v>
      </c>
      <c r="E651" s="19" t="s">
        <v>8336</v>
      </c>
      <c r="F651" s="19" t="s">
        <v>8336</v>
      </c>
      <c r="G651" s="19" t="s">
        <v>8355</v>
      </c>
      <c r="H651" s="19">
        <v>0</v>
      </c>
      <c r="I651" s="19" t="s">
        <v>8336</v>
      </c>
      <c r="J651" s="19" t="s">
        <v>8336</v>
      </c>
      <c r="K651" s="19" t="str">
        <f t="shared" si="61"/>
        <v>Obesity</v>
      </c>
      <c r="L651" s="19" t="str">
        <f t="shared" si="62"/>
        <v>Diabetes</v>
      </c>
      <c r="P651" s="19" t="s">
        <v>8355</v>
      </c>
      <c r="Q651" s="19">
        <v>0</v>
      </c>
      <c r="Y651" s="32" t="s">
        <v>2420</v>
      </c>
      <c r="Z651" s="19" t="s">
        <v>8324</v>
      </c>
      <c r="AA651" t="s">
        <v>8336</v>
      </c>
      <c r="AB651" s="19" t="str">
        <f t="shared" si="63"/>
        <v>Yes</v>
      </c>
      <c r="AC651" s="19" t="str">
        <f t="shared" si="64"/>
        <v>No</v>
      </c>
      <c r="AG651" s="19" t="s">
        <v>2399</v>
      </c>
      <c r="AH651" s="19">
        <v>38.04</v>
      </c>
      <c r="AI651" s="19" t="str">
        <f t="shared" si="59"/>
        <v>Obesity</v>
      </c>
      <c r="AP651" s="19" t="s">
        <v>2399</v>
      </c>
      <c r="AQ651" s="19">
        <v>5.02</v>
      </c>
      <c r="AR651" s="19" t="str">
        <f t="shared" si="60"/>
        <v>Normal</v>
      </c>
    </row>
    <row r="652" spans="1:44">
      <c r="A652" s="19" t="s">
        <v>2444</v>
      </c>
      <c r="B652" s="19">
        <v>41.63</v>
      </c>
      <c r="C652" s="19">
        <v>6.71</v>
      </c>
      <c r="D652" s="19" t="s">
        <v>8336</v>
      </c>
      <c r="E652" s="19" t="s">
        <v>8336</v>
      </c>
      <c r="F652" s="19" t="s">
        <v>8336</v>
      </c>
      <c r="G652" s="19" t="s">
        <v>8355</v>
      </c>
      <c r="H652" s="19">
        <v>0</v>
      </c>
      <c r="I652" s="19" t="s">
        <v>8336</v>
      </c>
      <c r="J652" s="19" t="s">
        <v>8336</v>
      </c>
      <c r="K652" s="19" t="str">
        <f t="shared" si="61"/>
        <v>Obesity</v>
      </c>
      <c r="L652" s="19" t="str">
        <f t="shared" si="62"/>
        <v>Diabetes</v>
      </c>
      <c r="P652" s="19" t="s">
        <v>8355</v>
      </c>
      <c r="Q652" s="19">
        <v>0</v>
      </c>
      <c r="Y652" s="32" t="s">
        <v>2423</v>
      </c>
      <c r="Z652" s="19" t="s">
        <v>8336</v>
      </c>
      <c r="AA652" t="s">
        <v>8336</v>
      </c>
      <c r="AB652" s="19" t="str">
        <f t="shared" si="63"/>
        <v>No</v>
      </c>
      <c r="AC652" s="19" t="str">
        <f t="shared" si="64"/>
        <v>No</v>
      </c>
      <c r="AG652" s="19" t="s">
        <v>2403</v>
      </c>
      <c r="AH652" s="19">
        <v>37.9</v>
      </c>
      <c r="AI652" s="19" t="str">
        <f t="shared" si="59"/>
        <v>Obesity</v>
      </c>
      <c r="AP652" s="19" t="s">
        <v>2403</v>
      </c>
      <c r="AQ652" s="19">
        <v>7.76</v>
      </c>
      <c r="AR652" s="19" t="str">
        <f t="shared" si="60"/>
        <v>Diabetes</v>
      </c>
    </row>
    <row r="653" spans="1:44">
      <c r="A653" s="19" t="s">
        <v>2448</v>
      </c>
      <c r="B653" s="19">
        <v>46.49</v>
      </c>
      <c r="C653" s="19">
        <v>11.92</v>
      </c>
      <c r="D653" s="19" t="s">
        <v>8336</v>
      </c>
      <c r="E653" s="19" t="s">
        <v>8336</v>
      </c>
      <c r="F653" s="19" t="s">
        <v>8336</v>
      </c>
      <c r="G653" s="19" t="s">
        <v>8355</v>
      </c>
      <c r="H653" s="19">
        <v>0</v>
      </c>
      <c r="I653" s="19" t="s">
        <v>8336</v>
      </c>
      <c r="J653" s="19" t="s">
        <v>8336</v>
      </c>
      <c r="K653" s="19" t="str">
        <f t="shared" si="61"/>
        <v>Obesity</v>
      </c>
      <c r="L653" s="19" t="str">
        <f t="shared" si="62"/>
        <v>Diabetes</v>
      </c>
      <c r="P653" s="19">
        <v>1</v>
      </c>
      <c r="Q653" s="19">
        <v>1</v>
      </c>
      <c r="Y653" s="32" t="s">
        <v>2427</v>
      </c>
      <c r="Z653" s="19" t="s">
        <v>8336</v>
      </c>
      <c r="AA653" t="s">
        <v>8336</v>
      </c>
      <c r="AB653" s="19" t="str">
        <f t="shared" si="63"/>
        <v>No</v>
      </c>
      <c r="AC653" s="19" t="str">
        <f t="shared" si="64"/>
        <v>No</v>
      </c>
      <c r="AG653" s="19" t="s">
        <v>2406</v>
      </c>
      <c r="AH653" s="19">
        <v>39.6</v>
      </c>
      <c r="AI653" s="19" t="str">
        <f t="shared" si="59"/>
        <v>Obesity</v>
      </c>
      <c r="AP653" s="19" t="s">
        <v>2406</v>
      </c>
      <c r="AQ653" s="19">
        <v>9.32</v>
      </c>
      <c r="AR653" s="19" t="str">
        <f t="shared" si="60"/>
        <v>Diabetes</v>
      </c>
    </row>
    <row r="654" spans="1:44">
      <c r="A654" s="19" t="s">
        <v>2452</v>
      </c>
      <c r="B654" s="19">
        <v>43.29</v>
      </c>
      <c r="C654" s="19">
        <v>5.35</v>
      </c>
      <c r="D654" s="19" t="s">
        <v>8336</v>
      </c>
      <c r="E654" s="19" t="s">
        <v>8336</v>
      </c>
      <c r="F654" s="19" t="s">
        <v>8336</v>
      </c>
      <c r="G654" s="19">
        <v>2</v>
      </c>
      <c r="H654" s="19">
        <v>2</v>
      </c>
      <c r="I654" s="19" t="s">
        <v>8336</v>
      </c>
      <c r="J654" s="19" t="s">
        <v>8336</v>
      </c>
      <c r="K654" s="19" t="str">
        <f t="shared" si="61"/>
        <v>Obesity</v>
      </c>
      <c r="L654" s="19" t="str">
        <f t="shared" si="62"/>
        <v>Normal</v>
      </c>
      <c r="P654" s="19" t="s">
        <v>8355</v>
      </c>
      <c r="Q654" s="19">
        <v>0</v>
      </c>
      <c r="Y654" s="32" t="s">
        <v>2430</v>
      </c>
      <c r="Z654" s="19" t="s">
        <v>8336</v>
      </c>
      <c r="AA654" t="s">
        <v>8336</v>
      </c>
      <c r="AB654" s="19" t="str">
        <f t="shared" si="63"/>
        <v>No</v>
      </c>
      <c r="AC654" s="19" t="str">
        <f t="shared" si="64"/>
        <v>No</v>
      </c>
      <c r="AG654" s="19" t="s">
        <v>2410</v>
      </c>
      <c r="AH654" s="19">
        <v>50.92</v>
      </c>
      <c r="AI654" s="19" t="str">
        <f t="shared" si="59"/>
        <v>Obesity</v>
      </c>
      <c r="AP654" s="19" t="s">
        <v>2410</v>
      </c>
      <c r="AQ654" s="19">
        <v>5.31</v>
      </c>
      <c r="AR654" s="19" t="str">
        <f t="shared" si="60"/>
        <v>Normal</v>
      </c>
    </row>
    <row r="655" spans="1:44">
      <c r="A655" s="19" t="s">
        <v>2455</v>
      </c>
      <c r="B655" s="19">
        <v>43.08</v>
      </c>
      <c r="C655" s="19">
        <v>8.96</v>
      </c>
      <c r="D655" s="19" t="s">
        <v>8324</v>
      </c>
      <c r="E655" s="19" t="s">
        <v>8336</v>
      </c>
      <c r="F655" s="19" t="s">
        <v>8336</v>
      </c>
      <c r="G655" s="19">
        <v>1</v>
      </c>
      <c r="H655" s="19">
        <v>1</v>
      </c>
      <c r="I655" s="19" t="s">
        <v>8336</v>
      </c>
      <c r="J655" s="19" t="s">
        <v>8336</v>
      </c>
      <c r="K655" s="19" t="str">
        <f t="shared" si="61"/>
        <v>Obesity</v>
      </c>
      <c r="L655" s="19" t="str">
        <f t="shared" si="62"/>
        <v>Diabetes</v>
      </c>
      <c r="P655" s="19">
        <v>1</v>
      </c>
      <c r="Q655" s="19">
        <v>1</v>
      </c>
      <c r="Y655" s="32" t="s">
        <v>2433</v>
      </c>
      <c r="Z655" s="19" t="s">
        <v>8324</v>
      </c>
      <c r="AA655" t="s">
        <v>8336</v>
      </c>
      <c r="AB655" s="19" t="str">
        <f t="shared" si="63"/>
        <v>Yes</v>
      </c>
      <c r="AC655" s="19" t="str">
        <f t="shared" si="64"/>
        <v>No</v>
      </c>
      <c r="AG655" s="19" t="s">
        <v>2413</v>
      </c>
      <c r="AH655" s="19">
        <v>21.85</v>
      </c>
      <c r="AI655" s="19" t="str">
        <f t="shared" ref="AI655:AI718" si="65">IF(AH655&lt;18.5,"Under Weight",IF(AH655&lt;=24.9,"Normal Weight",IF(AH655&lt;=29.9,"Over Weight","Obesity")))</f>
        <v>Normal Weight</v>
      </c>
      <c r="AP655" s="19" t="s">
        <v>2413</v>
      </c>
      <c r="AQ655" s="19">
        <v>5.56</v>
      </c>
      <c r="AR655" s="19" t="str">
        <f t="shared" ref="AR655:AR718" si="66">IF(AQ655&lt;5.7,"Normal",IF(AQ655&lt;=6.5,"Prediabetes","Diabetes"))</f>
        <v>Normal</v>
      </c>
    </row>
    <row r="656" spans="1:44">
      <c r="A656" s="19" t="s">
        <v>2459</v>
      </c>
      <c r="B656" s="19">
        <v>39.07</v>
      </c>
      <c r="C656" s="19">
        <v>11.93</v>
      </c>
      <c r="D656" s="19" t="s">
        <v>8336</v>
      </c>
      <c r="E656" s="19" t="s">
        <v>8336</v>
      </c>
      <c r="F656" s="19" t="s">
        <v>8336</v>
      </c>
      <c r="G656" s="19" t="s">
        <v>8355</v>
      </c>
      <c r="H656" s="19">
        <v>0</v>
      </c>
      <c r="I656" s="19" t="s">
        <v>8336</v>
      </c>
      <c r="J656" s="19" t="s">
        <v>8336</v>
      </c>
      <c r="K656" s="19" t="str">
        <f t="shared" si="61"/>
        <v>Obesity</v>
      </c>
      <c r="L656" s="19" t="str">
        <f t="shared" si="62"/>
        <v>Diabetes</v>
      </c>
      <c r="P656" s="19">
        <v>1</v>
      </c>
      <c r="Q656" s="19">
        <v>1</v>
      </c>
      <c r="Y656" s="32" t="s">
        <v>2437</v>
      </c>
      <c r="Z656" s="19" t="s">
        <v>8324</v>
      </c>
      <c r="AA656" t="s">
        <v>8336</v>
      </c>
      <c r="AB656" s="19" t="str">
        <f t="shared" si="63"/>
        <v>Yes</v>
      </c>
      <c r="AC656" s="19" t="str">
        <f t="shared" si="64"/>
        <v>No</v>
      </c>
      <c r="AG656" s="19" t="s">
        <v>2416</v>
      </c>
      <c r="AH656" s="19">
        <v>36.08</v>
      </c>
      <c r="AI656" s="19" t="str">
        <f t="shared" si="65"/>
        <v>Obesity</v>
      </c>
      <c r="AP656" s="19" t="s">
        <v>2416</v>
      </c>
      <c r="AQ656" s="19">
        <v>7.11</v>
      </c>
      <c r="AR656" s="19" t="str">
        <f t="shared" si="66"/>
        <v>Diabetes</v>
      </c>
    </row>
    <row r="657" spans="1:44">
      <c r="A657" s="19" t="s">
        <v>2462</v>
      </c>
      <c r="B657" s="19">
        <v>41.3</v>
      </c>
      <c r="C657" s="19">
        <v>9.59</v>
      </c>
      <c r="D657" s="19" t="s">
        <v>8336</v>
      </c>
      <c r="E657" s="19" t="s">
        <v>8336</v>
      </c>
      <c r="F657" s="19" t="s">
        <v>8336</v>
      </c>
      <c r="G657" s="19" t="s">
        <v>8355</v>
      </c>
      <c r="H657" s="19">
        <v>0</v>
      </c>
      <c r="I657" s="19" t="s">
        <v>8336</v>
      </c>
      <c r="J657" s="19" t="s">
        <v>8336</v>
      </c>
      <c r="K657" s="19" t="str">
        <f t="shared" si="61"/>
        <v>Obesity</v>
      </c>
      <c r="L657" s="19" t="str">
        <f t="shared" si="62"/>
        <v>Diabetes</v>
      </c>
      <c r="P657" s="19" t="s">
        <v>8355</v>
      </c>
      <c r="Q657" s="19">
        <v>0</v>
      </c>
      <c r="Y657" s="32" t="s">
        <v>2440</v>
      </c>
      <c r="Z657" s="19" t="s">
        <v>8336</v>
      </c>
      <c r="AA657" t="s">
        <v>8336</v>
      </c>
      <c r="AB657" s="19" t="str">
        <f t="shared" si="63"/>
        <v>No</v>
      </c>
      <c r="AC657" s="19" t="str">
        <f t="shared" si="64"/>
        <v>No</v>
      </c>
      <c r="AG657" s="19" t="s">
        <v>2420</v>
      </c>
      <c r="AH657" s="19">
        <v>40.44</v>
      </c>
      <c r="AI657" s="19" t="str">
        <f t="shared" si="65"/>
        <v>Obesity</v>
      </c>
      <c r="AP657" s="19" t="s">
        <v>2420</v>
      </c>
      <c r="AQ657" s="19">
        <v>5.13</v>
      </c>
      <c r="AR657" s="19" t="str">
        <f t="shared" si="66"/>
        <v>Normal</v>
      </c>
    </row>
    <row r="658" spans="1:44">
      <c r="A658" s="19" t="s">
        <v>2466</v>
      </c>
      <c r="B658" s="19">
        <v>42.95</v>
      </c>
      <c r="C658" s="19">
        <v>11.88</v>
      </c>
      <c r="D658" s="19" t="s">
        <v>8324</v>
      </c>
      <c r="E658" s="19" t="s">
        <v>8336</v>
      </c>
      <c r="F658" s="19" t="s">
        <v>8336</v>
      </c>
      <c r="G658" s="19">
        <v>2</v>
      </c>
      <c r="H658" s="19">
        <v>2</v>
      </c>
      <c r="I658" s="19" t="s">
        <v>8336</v>
      </c>
      <c r="J658" s="19" t="s">
        <v>8336</v>
      </c>
      <c r="K658" s="19" t="str">
        <f t="shared" si="61"/>
        <v>Obesity</v>
      </c>
      <c r="L658" s="19" t="str">
        <f t="shared" si="62"/>
        <v>Diabetes</v>
      </c>
      <c r="P658" s="19" t="s">
        <v>8355</v>
      </c>
      <c r="Q658" s="19">
        <v>0</v>
      </c>
      <c r="Y658" s="32" t="s">
        <v>2444</v>
      </c>
      <c r="Z658" s="19" t="s">
        <v>8336</v>
      </c>
      <c r="AA658" t="s">
        <v>8336</v>
      </c>
      <c r="AB658" s="19" t="str">
        <f t="shared" si="63"/>
        <v>No</v>
      </c>
      <c r="AC658" s="19" t="str">
        <f t="shared" si="64"/>
        <v>No</v>
      </c>
      <c r="AG658" s="19" t="s">
        <v>2423</v>
      </c>
      <c r="AH658" s="19">
        <v>38.095</v>
      </c>
      <c r="AI658" s="19" t="str">
        <f t="shared" si="65"/>
        <v>Obesity</v>
      </c>
      <c r="AP658" s="19" t="s">
        <v>2423</v>
      </c>
      <c r="AQ658" s="19">
        <v>10.2</v>
      </c>
      <c r="AR658" s="19" t="str">
        <f t="shared" si="66"/>
        <v>Diabetes</v>
      </c>
    </row>
    <row r="659" spans="1:44">
      <c r="A659" s="19" t="s">
        <v>2470</v>
      </c>
      <c r="B659" s="19">
        <v>46.96</v>
      </c>
      <c r="C659" s="19">
        <v>4.64</v>
      </c>
      <c r="D659" s="19" t="s">
        <v>8336</v>
      </c>
      <c r="E659" s="19" t="s">
        <v>8336</v>
      </c>
      <c r="F659" s="19" t="s">
        <v>8375</v>
      </c>
      <c r="G659" s="19">
        <v>1</v>
      </c>
      <c r="H659" s="19">
        <v>1</v>
      </c>
      <c r="I659" s="19" t="s">
        <v>8336</v>
      </c>
      <c r="J659" s="19" t="s">
        <v>8336</v>
      </c>
      <c r="K659" s="19" t="str">
        <f t="shared" si="61"/>
        <v>Obesity</v>
      </c>
      <c r="L659" s="19" t="str">
        <f t="shared" si="62"/>
        <v>Normal</v>
      </c>
      <c r="P659" s="19" t="s">
        <v>8355</v>
      </c>
      <c r="Q659" s="19">
        <v>0</v>
      </c>
      <c r="Y659" s="32" t="s">
        <v>2448</v>
      </c>
      <c r="Z659" s="19" t="s">
        <v>8336</v>
      </c>
      <c r="AA659" t="s">
        <v>8336</v>
      </c>
      <c r="AB659" s="19" t="str">
        <f t="shared" si="63"/>
        <v>No</v>
      </c>
      <c r="AC659" s="19" t="str">
        <f t="shared" si="64"/>
        <v>No</v>
      </c>
      <c r="AG659" s="19" t="s">
        <v>2427</v>
      </c>
      <c r="AH659" s="19">
        <v>44.95</v>
      </c>
      <c r="AI659" s="19" t="str">
        <f t="shared" si="65"/>
        <v>Obesity</v>
      </c>
      <c r="AP659" s="19" t="s">
        <v>2427</v>
      </c>
      <c r="AQ659" s="19">
        <v>10.4</v>
      </c>
      <c r="AR659" s="19" t="str">
        <f t="shared" si="66"/>
        <v>Diabetes</v>
      </c>
    </row>
    <row r="660" spans="1:44">
      <c r="A660" s="19" t="s">
        <v>2473</v>
      </c>
      <c r="B660" s="19">
        <v>30.495</v>
      </c>
      <c r="C660" s="19">
        <v>9.53</v>
      </c>
      <c r="D660" s="19" t="s">
        <v>8336</v>
      </c>
      <c r="E660" s="19" t="s">
        <v>8336</v>
      </c>
      <c r="F660" s="19" t="s">
        <v>8336</v>
      </c>
      <c r="G660" s="19" t="s">
        <v>8355</v>
      </c>
      <c r="H660" s="19">
        <v>0</v>
      </c>
      <c r="I660" s="19" t="s">
        <v>8336</v>
      </c>
      <c r="J660" s="19" t="s">
        <v>8336</v>
      </c>
      <c r="K660" s="19" t="str">
        <f t="shared" si="61"/>
        <v>Obesity</v>
      </c>
      <c r="L660" s="19" t="str">
        <f t="shared" si="62"/>
        <v>Diabetes</v>
      </c>
      <c r="P660" s="19">
        <v>2</v>
      </c>
      <c r="Q660" s="19">
        <v>2</v>
      </c>
      <c r="Y660" s="32" t="s">
        <v>2452</v>
      </c>
      <c r="Z660" s="19" t="s">
        <v>8336</v>
      </c>
      <c r="AA660" t="s">
        <v>8336</v>
      </c>
      <c r="AB660" s="19" t="str">
        <f t="shared" si="63"/>
        <v>No</v>
      </c>
      <c r="AC660" s="19" t="str">
        <f t="shared" si="64"/>
        <v>No</v>
      </c>
      <c r="AG660" s="19" t="s">
        <v>2430</v>
      </c>
      <c r="AH660" s="19">
        <v>35.54</v>
      </c>
      <c r="AI660" s="19" t="str">
        <f t="shared" si="65"/>
        <v>Obesity</v>
      </c>
      <c r="AP660" s="19" t="s">
        <v>2430</v>
      </c>
      <c r="AQ660" s="19">
        <v>10.67</v>
      </c>
      <c r="AR660" s="19" t="str">
        <f t="shared" si="66"/>
        <v>Diabetes</v>
      </c>
    </row>
    <row r="661" spans="1:44">
      <c r="A661" s="19" t="s">
        <v>2477</v>
      </c>
      <c r="B661" s="19">
        <v>17.955</v>
      </c>
      <c r="C661" s="19">
        <v>5.29</v>
      </c>
      <c r="D661" s="19" t="s">
        <v>8324</v>
      </c>
      <c r="E661" s="19" t="s">
        <v>8336</v>
      </c>
      <c r="F661" s="19" t="s">
        <v>8336</v>
      </c>
      <c r="G661" s="19">
        <v>1</v>
      </c>
      <c r="H661" s="19">
        <v>1</v>
      </c>
      <c r="I661" s="19" t="s">
        <v>8324</v>
      </c>
      <c r="J661" s="19" t="s">
        <v>8324</v>
      </c>
      <c r="K661" s="19" t="str">
        <f t="shared" si="61"/>
        <v>Under Weight</v>
      </c>
      <c r="L661" s="19" t="str">
        <f t="shared" si="62"/>
        <v>Normal</v>
      </c>
      <c r="P661" s="19">
        <v>2</v>
      </c>
      <c r="Q661" s="19">
        <v>2</v>
      </c>
      <c r="Y661" s="32" t="s">
        <v>2455</v>
      </c>
      <c r="Z661" s="19" t="s">
        <v>8324</v>
      </c>
      <c r="AA661" t="s">
        <v>8336</v>
      </c>
      <c r="AB661" s="19" t="str">
        <f t="shared" si="63"/>
        <v>Yes</v>
      </c>
      <c r="AC661" s="19" t="str">
        <f t="shared" si="64"/>
        <v>No</v>
      </c>
      <c r="AG661" s="19" t="s">
        <v>2433</v>
      </c>
      <c r="AH661" s="19">
        <v>39.8</v>
      </c>
      <c r="AI661" s="19" t="str">
        <f t="shared" si="65"/>
        <v>Obesity</v>
      </c>
      <c r="AP661" s="19" t="s">
        <v>2433</v>
      </c>
      <c r="AQ661" s="19">
        <v>4.65</v>
      </c>
      <c r="AR661" s="19" t="str">
        <f t="shared" si="66"/>
        <v>Normal</v>
      </c>
    </row>
    <row r="662" spans="1:44">
      <c r="A662" s="19" t="s">
        <v>2481</v>
      </c>
      <c r="B662" s="19">
        <v>25.6</v>
      </c>
      <c r="C662" s="19">
        <v>10.95</v>
      </c>
      <c r="D662" s="19" t="s">
        <v>8336</v>
      </c>
      <c r="E662" s="19" t="s">
        <v>8336</v>
      </c>
      <c r="F662" s="19" t="s">
        <v>8336</v>
      </c>
      <c r="G662" s="19">
        <v>3</v>
      </c>
      <c r="H662" s="19">
        <v>3</v>
      </c>
      <c r="I662" s="19" t="s">
        <v>8336</v>
      </c>
      <c r="J662" s="19" t="s">
        <v>8336</v>
      </c>
      <c r="K662" s="19" t="str">
        <f t="shared" si="61"/>
        <v>Over Weight</v>
      </c>
      <c r="L662" s="19" t="str">
        <f t="shared" si="62"/>
        <v>Diabetes</v>
      </c>
      <c r="P662" s="19" t="s">
        <v>8355</v>
      </c>
      <c r="Q662" s="19">
        <v>0</v>
      </c>
      <c r="Y662" s="32" t="s">
        <v>2459</v>
      </c>
      <c r="Z662" s="19" t="s">
        <v>8336</v>
      </c>
      <c r="AA662" t="s">
        <v>8336</v>
      </c>
      <c r="AB662" s="19" t="str">
        <f t="shared" si="63"/>
        <v>No</v>
      </c>
      <c r="AC662" s="19" t="str">
        <f t="shared" si="64"/>
        <v>No</v>
      </c>
      <c r="AG662" s="19" t="s">
        <v>2437</v>
      </c>
      <c r="AH662" s="19">
        <v>33.66</v>
      </c>
      <c r="AI662" s="19" t="str">
        <f t="shared" si="65"/>
        <v>Obesity</v>
      </c>
      <c r="AP662" s="19" t="s">
        <v>2437</v>
      </c>
      <c r="AQ662" s="19">
        <v>5.65</v>
      </c>
      <c r="AR662" s="19" t="str">
        <f t="shared" si="66"/>
        <v>Normal</v>
      </c>
    </row>
    <row r="663" spans="1:44">
      <c r="A663" s="19" t="s">
        <v>2485</v>
      </c>
      <c r="B663" s="19">
        <v>34.21</v>
      </c>
      <c r="C663" s="19">
        <v>9.17</v>
      </c>
      <c r="D663" s="19" t="s">
        <v>8336</v>
      </c>
      <c r="E663" s="19" t="s">
        <v>8336</v>
      </c>
      <c r="F663" s="19" t="s">
        <v>8336</v>
      </c>
      <c r="G663" s="19" t="s">
        <v>8355</v>
      </c>
      <c r="H663" s="19">
        <v>0</v>
      </c>
      <c r="I663" s="19" t="s">
        <v>8336</v>
      </c>
      <c r="J663" s="19" t="s">
        <v>8336</v>
      </c>
      <c r="K663" s="19" t="str">
        <f t="shared" si="61"/>
        <v>Obesity</v>
      </c>
      <c r="L663" s="19" t="str">
        <f t="shared" si="62"/>
        <v>Diabetes</v>
      </c>
      <c r="P663" s="19" t="s">
        <v>8355</v>
      </c>
      <c r="Q663" s="19">
        <v>0</v>
      </c>
      <c r="Y663" s="32" t="s">
        <v>2462</v>
      </c>
      <c r="Z663" s="19" t="s">
        <v>8336</v>
      </c>
      <c r="AA663" t="s">
        <v>8336</v>
      </c>
      <c r="AB663" s="19" t="str">
        <f t="shared" si="63"/>
        <v>No</v>
      </c>
      <c r="AC663" s="19" t="str">
        <f t="shared" si="64"/>
        <v>No</v>
      </c>
      <c r="AG663" s="19" t="s">
        <v>2440</v>
      </c>
      <c r="AH663" s="19">
        <v>35.5</v>
      </c>
      <c r="AI663" s="19" t="str">
        <f t="shared" si="65"/>
        <v>Obesity</v>
      </c>
      <c r="AP663" s="19" t="s">
        <v>2440</v>
      </c>
      <c r="AQ663" s="19">
        <v>11.97</v>
      </c>
      <c r="AR663" s="19" t="str">
        <f t="shared" si="66"/>
        <v>Diabetes</v>
      </c>
    </row>
    <row r="664" spans="1:44">
      <c r="A664" s="19" t="s">
        <v>2489</v>
      </c>
      <c r="B664" s="19">
        <v>39.74</v>
      </c>
      <c r="C664" s="19">
        <v>7.39</v>
      </c>
      <c r="D664" s="19" t="s">
        <v>8336</v>
      </c>
      <c r="E664" s="19" t="s">
        <v>8336</v>
      </c>
      <c r="F664" s="19" t="s">
        <v>8336</v>
      </c>
      <c r="G664" s="19" t="s">
        <v>8355</v>
      </c>
      <c r="H664" s="19">
        <v>0</v>
      </c>
      <c r="I664" s="19" t="s">
        <v>8336</v>
      </c>
      <c r="J664" s="19" t="s">
        <v>8336</v>
      </c>
      <c r="K664" s="19" t="str">
        <f t="shared" si="61"/>
        <v>Obesity</v>
      </c>
      <c r="L664" s="19" t="str">
        <f t="shared" si="62"/>
        <v>Diabetes</v>
      </c>
      <c r="P664" s="19" t="s">
        <v>8355</v>
      </c>
      <c r="Q664" s="19">
        <v>0</v>
      </c>
      <c r="Y664" s="32" t="s">
        <v>2466</v>
      </c>
      <c r="Z664" s="19" t="s">
        <v>8324</v>
      </c>
      <c r="AA664" t="s">
        <v>8336</v>
      </c>
      <c r="AB664" s="19" t="str">
        <f t="shared" si="63"/>
        <v>Yes</v>
      </c>
      <c r="AC664" s="19" t="str">
        <f t="shared" si="64"/>
        <v>No</v>
      </c>
      <c r="AG664" s="19" t="s">
        <v>2444</v>
      </c>
      <c r="AH664" s="19">
        <v>41.63</v>
      </c>
      <c r="AI664" s="19" t="str">
        <f t="shared" si="65"/>
        <v>Obesity</v>
      </c>
      <c r="AP664" s="19" t="s">
        <v>2444</v>
      </c>
      <c r="AQ664" s="19">
        <v>6.71</v>
      </c>
      <c r="AR664" s="19" t="str">
        <f t="shared" si="66"/>
        <v>Diabetes</v>
      </c>
    </row>
    <row r="665" spans="1:44">
      <c r="A665" s="19" t="s">
        <v>2493</v>
      </c>
      <c r="B665" s="19">
        <v>49.53</v>
      </c>
      <c r="C665" s="19">
        <v>9.13</v>
      </c>
      <c r="D665" s="19" t="s">
        <v>8324</v>
      </c>
      <c r="E665" s="19" t="s">
        <v>8336</v>
      </c>
      <c r="F665" s="19" t="s">
        <v>8336</v>
      </c>
      <c r="G665" s="19" t="s">
        <v>8355</v>
      </c>
      <c r="H665" s="19">
        <v>0</v>
      </c>
      <c r="I665" s="19" t="s">
        <v>8336</v>
      </c>
      <c r="J665" s="19" t="s">
        <v>8336</v>
      </c>
      <c r="K665" s="19" t="str">
        <f t="shared" si="61"/>
        <v>Obesity</v>
      </c>
      <c r="L665" s="19" t="str">
        <f t="shared" si="62"/>
        <v>Diabetes</v>
      </c>
      <c r="P665" s="19">
        <v>2</v>
      </c>
      <c r="Q665" s="19">
        <v>2</v>
      </c>
      <c r="Y665" s="32" t="s">
        <v>2470</v>
      </c>
      <c r="Z665" s="19" t="s">
        <v>8336</v>
      </c>
      <c r="AA665" t="s">
        <v>8336</v>
      </c>
      <c r="AB665" s="19" t="str">
        <f t="shared" si="63"/>
        <v>No</v>
      </c>
      <c r="AC665" s="19" t="str">
        <f t="shared" si="64"/>
        <v>No</v>
      </c>
      <c r="AG665" s="19" t="s">
        <v>2448</v>
      </c>
      <c r="AH665" s="19">
        <v>46.49</v>
      </c>
      <c r="AI665" s="19" t="str">
        <f t="shared" si="65"/>
        <v>Obesity</v>
      </c>
      <c r="AP665" s="19" t="s">
        <v>2448</v>
      </c>
      <c r="AQ665" s="19">
        <v>11.92</v>
      </c>
      <c r="AR665" s="19" t="str">
        <f t="shared" si="66"/>
        <v>Diabetes</v>
      </c>
    </row>
    <row r="666" spans="1:44">
      <c r="A666" s="19" t="s">
        <v>2497</v>
      </c>
      <c r="B666" s="19">
        <v>39.33</v>
      </c>
      <c r="C666" s="19">
        <v>10.4</v>
      </c>
      <c r="D666" s="19" t="s">
        <v>8336</v>
      </c>
      <c r="E666" s="19" t="s">
        <v>8336</v>
      </c>
      <c r="F666" s="19" t="s">
        <v>8336</v>
      </c>
      <c r="G666" s="19">
        <v>3</v>
      </c>
      <c r="H666" s="19">
        <v>3</v>
      </c>
      <c r="I666" s="19" t="s">
        <v>8336</v>
      </c>
      <c r="J666" s="19" t="s">
        <v>8336</v>
      </c>
      <c r="K666" s="19" t="str">
        <f t="shared" si="61"/>
        <v>Obesity</v>
      </c>
      <c r="L666" s="19" t="str">
        <f t="shared" si="62"/>
        <v>Diabetes</v>
      </c>
      <c r="P666" s="19">
        <v>1</v>
      </c>
      <c r="Q666" s="19">
        <v>1</v>
      </c>
      <c r="Y666" s="32" t="s">
        <v>2473</v>
      </c>
      <c r="Z666" s="19" t="s">
        <v>8336</v>
      </c>
      <c r="AA666" t="s">
        <v>8336</v>
      </c>
      <c r="AB666" s="19" t="str">
        <f t="shared" si="63"/>
        <v>No</v>
      </c>
      <c r="AC666" s="19" t="str">
        <f t="shared" si="64"/>
        <v>No</v>
      </c>
      <c r="AG666" s="19" t="s">
        <v>2452</v>
      </c>
      <c r="AH666" s="19">
        <v>43.29</v>
      </c>
      <c r="AI666" s="19" t="str">
        <f t="shared" si="65"/>
        <v>Obesity</v>
      </c>
      <c r="AP666" s="19" t="s">
        <v>2452</v>
      </c>
      <c r="AQ666" s="19">
        <v>5.35</v>
      </c>
      <c r="AR666" s="19" t="str">
        <f t="shared" si="66"/>
        <v>Normal</v>
      </c>
    </row>
    <row r="667" spans="1:44">
      <c r="A667" s="19" t="s">
        <v>2501</v>
      </c>
      <c r="B667" s="19">
        <v>39.98</v>
      </c>
      <c r="C667" s="19">
        <v>9.46</v>
      </c>
      <c r="D667" s="19" t="s">
        <v>8324</v>
      </c>
      <c r="E667" s="19" t="s">
        <v>8336</v>
      </c>
      <c r="F667" s="19" t="s">
        <v>8336</v>
      </c>
      <c r="G667" s="19">
        <v>2</v>
      </c>
      <c r="H667" s="19">
        <v>2</v>
      </c>
      <c r="I667" s="19" t="s">
        <v>8336</v>
      </c>
      <c r="J667" s="19" t="s">
        <v>8336</v>
      </c>
      <c r="K667" s="19" t="str">
        <f t="shared" si="61"/>
        <v>Obesity</v>
      </c>
      <c r="L667" s="19" t="str">
        <f t="shared" si="62"/>
        <v>Diabetes</v>
      </c>
      <c r="P667" s="19" t="s">
        <v>8355</v>
      </c>
      <c r="Q667" s="19">
        <v>0</v>
      </c>
      <c r="Y667" s="32" t="s">
        <v>2477</v>
      </c>
      <c r="Z667" s="19" t="s">
        <v>8324</v>
      </c>
      <c r="AA667" t="s">
        <v>8324</v>
      </c>
      <c r="AB667" s="19" t="str">
        <f t="shared" si="63"/>
        <v>Yes</v>
      </c>
      <c r="AC667" s="19" t="str">
        <f t="shared" si="64"/>
        <v>Yes</v>
      </c>
      <c r="AG667" s="19" t="s">
        <v>2455</v>
      </c>
      <c r="AH667" s="19">
        <v>43.08</v>
      </c>
      <c r="AI667" s="19" t="str">
        <f t="shared" si="65"/>
        <v>Obesity</v>
      </c>
      <c r="AP667" s="19" t="s">
        <v>2455</v>
      </c>
      <c r="AQ667" s="19">
        <v>8.96</v>
      </c>
      <c r="AR667" s="19" t="str">
        <f t="shared" si="66"/>
        <v>Diabetes</v>
      </c>
    </row>
    <row r="668" spans="1:44">
      <c r="A668" s="19" t="s">
        <v>2505</v>
      </c>
      <c r="B668" s="19">
        <v>46.51</v>
      </c>
      <c r="C668" s="19">
        <v>8.69</v>
      </c>
      <c r="D668" s="19" t="s">
        <v>8324</v>
      </c>
      <c r="E668" s="19" t="s">
        <v>8336</v>
      </c>
      <c r="F668" s="19" t="s">
        <v>8336</v>
      </c>
      <c r="G668" s="19" t="s">
        <v>8355</v>
      </c>
      <c r="H668" s="19">
        <v>0</v>
      </c>
      <c r="I668" s="19" t="s">
        <v>8336</v>
      </c>
      <c r="J668" s="19" t="s">
        <v>8336</v>
      </c>
      <c r="K668" s="19" t="str">
        <f t="shared" si="61"/>
        <v>Obesity</v>
      </c>
      <c r="L668" s="19" t="str">
        <f t="shared" si="62"/>
        <v>Diabetes</v>
      </c>
      <c r="P668" s="19" t="s">
        <v>8355</v>
      </c>
      <c r="Q668" s="19">
        <v>0</v>
      </c>
      <c r="Y668" s="32" t="s">
        <v>2481</v>
      </c>
      <c r="Z668" s="19" t="s">
        <v>8336</v>
      </c>
      <c r="AA668" t="s">
        <v>8336</v>
      </c>
      <c r="AB668" s="19" t="str">
        <f t="shared" si="63"/>
        <v>No</v>
      </c>
      <c r="AC668" s="19" t="str">
        <f t="shared" si="64"/>
        <v>No</v>
      </c>
      <c r="AG668" s="19" t="s">
        <v>2459</v>
      </c>
      <c r="AH668" s="19">
        <v>39.07</v>
      </c>
      <c r="AI668" s="19" t="str">
        <f t="shared" si="65"/>
        <v>Obesity</v>
      </c>
      <c r="AP668" s="19" t="s">
        <v>2459</v>
      </c>
      <c r="AQ668" s="19">
        <v>11.93</v>
      </c>
      <c r="AR668" s="19" t="str">
        <f t="shared" si="66"/>
        <v>Diabetes</v>
      </c>
    </row>
    <row r="669" spans="1:44">
      <c r="A669" s="19" t="s">
        <v>2509</v>
      </c>
      <c r="B669" s="19">
        <v>43.58</v>
      </c>
      <c r="C669" s="19">
        <v>4.23</v>
      </c>
      <c r="D669" s="19" t="s">
        <v>8336</v>
      </c>
      <c r="E669" s="19" t="s">
        <v>8336</v>
      </c>
      <c r="F669" s="19" t="s">
        <v>8375</v>
      </c>
      <c r="G669" s="19">
        <v>1</v>
      </c>
      <c r="H669" s="19">
        <v>1</v>
      </c>
      <c r="I669" s="19" t="s">
        <v>8336</v>
      </c>
      <c r="J669" s="19" t="s">
        <v>8336</v>
      </c>
      <c r="K669" s="19" t="str">
        <f t="shared" si="61"/>
        <v>Obesity</v>
      </c>
      <c r="L669" s="19" t="str">
        <f t="shared" si="62"/>
        <v>Normal</v>
      </c>
      <c r="P669" s="19">
        <v>2</v>
      </c>
      <c r="Q669" s="19">
        <v>2</v>
      </c>
      <c r="Y669" s="32" t="s">
        <v>2485</v>
      </c>
      <c r="Z669" s="19" t="s">
        <v>8336</v>
      </c>
      <c r="AA669" t="s">
        <v>8336</v>
      </c>
      <c r="AB669" s="19" t="str">
        <f t="shared" si="63"/>
        <v>No</v>
      </c>
      <c r="AC669" s="19" t="str">
        <f t="shared" si="64"/>
        <v>No</v>
      </c>
      <c r="AG669" s="19" t="s">
        <v>2462</v>
      </c>
      <c r="AH669" s="19">
        <v>41.3</v>
      </c>
      <c r="AI669" s="19" t="str">
        <f t="shared" si="65"/>
        <v>Obesity</v>
      </c>
      <c r="AP669" s="19" t="s">
        <v>2462</v>
      </c>
      <c r="AQ669" s="19">
        <v>9.59</v>
      </c>
      <c r="AR669" s="19" t="str">
        <f t="shared" si="66"/>
        <v>Diabetes</v>
      </c>
    </row>
    <row r="670" spans="1:44">
      <c r="A670" s="19" t="s">
        <v>2513</v>
      </c>
      <c r="B670" s="19">
        <v>42.28</v>
      </c>
      <c r="C670" s="19">
        <v>9.16</v>
      </c>
      <c r="D670" s="19" t="s">
        <v>8324</v>
      </c>
      <c r="E670" s="19" t="s">
        <v>8336</v>
      </c>
      <c r="F670" s="19" t="s">
        <v>8336</v>
      </c>
      <c r="G670" s="19">
        <v>1</v>
      </c>
      <c r="H670" s="19">
        <v>1</v>
      </c>
      <c r="I670" s="19" t="s">
        <v>8336</v>
      </c>
      <c r="J670" s="19" t="s">
        <v>8336</v>
      </c>
      <c r="K670" s="19" t="str">
        <f t="shared" si="61"/>
        <v>Obesity</v>
      </c>
      <c r="L670" s="19" t="str">
        <f t="shared" si="62"/>
        <v>Diabetes</v>
      </c>
      <c r="P670" s="19">
        <v>1</v>
      </c>
      <c r="Q670" s="19">
        <v>1</v>
      </c>
      <c r="Y670" s="32" t="s">
        <v>2489</v>
      </c>
      <c r="Z670" s="19" t="s">
        <v>8336</v>
      </c>
      <c r="AA670" t="s">
        <v>8336</v>
      </c>
      <c r="AB670" s="19" t="str">
        <f t="shared" si="63"/>
        <v>No</v>
      </c>
      <c r="AC670" s="19" t="str">
        <f t="shared" si="64"/>
        <v>No</v>
      </c>
      <c r="AG670" s="19" t="s">
        <v>2466</v>
      </c>
      <c r="AH670" s="19">
        <v>42.95</v>
      </c>
      <c r="AI670" s="19" t="str">
        <f t="shared" si="65"/>
        <v>Obesity</v>
      </c>
      <c r="AP670" s="19" t="s">
        <v>2466</v>
      </c>
      <c r="AQ670" s="19">
        <v>11.88</v>
      </c>
      <c r="AR670" s="19" t="str">
        <f t="shared" si="66"/>
        <v>Diabetes</v>
      </c>
    </row>
    <row r="671" spans="1:44">
      <c r="A671" s="19" t="s">
        <v>2517</v>
      </c>
      <c r="B671" s="19">
        <v>35.52</v>
      </c>
      <c r="C671" s="19">
        <v>8.26</v>
      </c>
      <c r="D671" s="19" t="s">
        <v>8336</v>
      </c>
      <c r="E671" s="19" t="s">
        <v>8336</v>
      </c>
      <c r="F671" s="19" t="s">
        <v>8336</v>
      </c>
      <c r="G671" s="19" t="s">
        <v>8355</v>
      </c>
      <c r="H671" s="19">
        <v>0</v>
      </c>
      <c r="I671" s="19" t="s">
        <v>8336</v>
      </c>
      <c r="J671" s="19" t="s">
        <v>8336</v>
      </c>
      <c r="K671" s="19" t="str">
        <f t="shared" si="61"/>
        <v>Obesity</v>
      </c>
      <c r="L671" s="19" t="str">
        <f t="shared" si="62"/>
        <v>Diabetes</v>
      </c>
      <c r="P671" s="19" t="s">
        <v>8355</v>
      </c>
      <c r="Q671" s="19">
        <v>0</v>
      </c>
      <c r="Y671" s="32" t="s">
        <v>2493</v>
      </c>
      <c r="Z671" s="19" t="s">
        <v>8324</v>
      </c>
      <c r="AA671" t="s">
        <v>8336</v>
      </c>
      <c r="AB671" s="19" t="str">
        <f t="shared" si="63"/>
        <v>Yes</v>
      </c>
      <c r="AC671" s="19" t="str">
        <f t="shared" si="64"/>
        <v>No</v>
      </c>
      <c r="AG671" s="19" t="s">
        <v>2470</v>
      </c>
      <c r="AH671" s="19">
        <v>46.96</v>
      </c>
      <c r="AI671" s="19" t="str">
        <f t="shared" si="65"/>
        <v>Obesity</v>
      </c>
      <c r="AP671" s="19" t="s">
        <v>2470</v>
      </c>
      <c r="AQ671" s="19">
        <v>4.64</v>
      </c>
      <c r="AR671" s="19" t="str">
        <f t="shared" si="66"/>
        <v>Normal</v>
      </c>
    </row>
    <row r="672" spans="1:44">
      <c r="A672" s="19" t="s">
        <v>2521</v>
      </c>
      <c r="B672" s="19">
        <v>33.6</v>
      </c>
      <c r="C672" s="19">
        <v>11.25</v>
      </c>
      <c r="D672" s="19" t="s">
        <v>8336</v>
      </c>
      <c r="E672" s="19" t="s">
        <v>8336</v>
      </c>
      <c r="F672" s="19" t="s">
        <v>8336</v>
      </c>
      <c r="G672" s="19" t="s">
        <v>8355</v>
      </c>
      <c r="H672" s="19">
        <v>0</v>
      </c>
      <c r="I672" s="19" t="s">
        <v>8336</v>
      </c>
      <c r="J672" s="19" t="s">
        <v>8336</v>
      </c>
      <c r="K672" s="19" t="str">
        <f t="shared" si="61"/>
        <v>Obesity</v>
      </c>
      <c r="L672" s="19" t="str">
        <f t="shared" si="62"/>
        <v>Diabetes</v>
      </c>
      <c r="P672" s="19">
        <v>1</v>
      </c>
      <c r="Q672" s="19">
        <v>1</v>
      </c>
      <c r="Y672" s="32" t="s">
        <v>2497</v>
      </c>
      <c r="Z672" s="19" t="s">
        <v>8336</v>
      </c>
      <c r="AA672" t="s">
        <v>8336</v>
      </c>
      <c r="AB672" s="19" t="str">
        <f t="shared" si="63"/>
        <v>No</v>
      </c>
      <c r="AC672" s="19" t="str">
        <f t="shared" si="64"/>
        <v>No</v>
      </c>
      <c r="AG672" s="19" t="s">
        <v>2473</v>
      </c>
      <c r="AH672" s="19">
        <v>30.495</v>
      </c>
      <c r="AI672" s="19" t="str">
        <f t="shared" si="65"/>
        <v>Obesity</v>
      </c>
      <c r="AP672" s="19" t="s">
        <v>2473</v>
      </c>
      <c r="AQ672" s="19">
        <v>9.53</v>
      </c>
      <c r="AR672" s="19" t="str">
        <f t="shared" si="66"/>
        <v>Diabetes</v>
      </c>
    </row>
    <row r="673" spans="1:44">
      <c r="A673" s="19" t="s">
        <v>2524</v>
      </c>
      <c r="B673" s="19">
        <v>22.42</v>
      </c>
      <c r="C673" s="19">
        <v>6.74</v>
      </c>
      <c r="D673" s="19" t="s">
        <v>8336</v>
      </c>
      <c r="E673" s="19" t="s">
        <v>8336</v>
      </c>
      <c r="F673" s="19" t="s">
        <v>8336</v>
      </c>
      <c r="G673" s="19" t="s">
        <v>8355</v>
      </c>
      <c r="H673" s="19">
        <v>0</v>
      </c>
      <c r="I673" s="19" t="s">
        <v>8324</v>
      </c>
      <c r="J673" s="19" t="s">
        <v>8324</v>
      </c>
      <c r="K673" s="19" t="str">
        <f t="shared" si="61"/>
        <v>Normal Weight</v>
      </c>
      <c r="L673" s="19" t="str">
        <f t="shared" si="62"/>
        <v>Diabetes</v>
      </c>
      <c r="P673" s="19">
        <v>3</v>
      </c>
      <c r="Q673" s="19">
        <v>3</v>
      </c>
      <c r="Y673" s="32" t="s">
        <v>2501</v>
      </c>
      <c r="Z673" s="19" t="s">
        <v>8324</v>
      </c>
      <c r="AA673" t="s">
        <v>8336</v>
      </c>
      <c r="AB673" s="19" t="str">
        <f t="shared" si="63"/>
        <v>Yes</v>
      </c>
      <c r="AC673" s="19" t="str">
        <f t="shared" si="64"/>
        <v>No</v>
      </c>
      <c r="AG673" s="19" t="s">
        <v>2477</v>
      </c>
      <c r="AH673" s="19">
        <v>17.955</v>
      </c>
      <c r="AI673" s="19" t="str">
        <f t="shared" si="65"/>
        <v>Under Weight</v>
      </c>
      <c r="AP673" s="19" t="s">
        <v>2477</v>
      </c>
      <c r="AQ673" s="19">
        <v>5.29</v>
      </c>
      <c r="AR673" s="19" t="str">
        <f t="shared" si="66"/>
        <v>Normal</v>
      </c>
    </row>
    <row r="674" spans="1:44">
      <c r="A674" s="19" t="s">
        <v>2528</v>
      </c>
      <c r="B674" s="19">
        <v>46.86</v>
      </c>
      <c r="C674" s="19">
        <v>4.87</v>
      </c>
      <c r="D674" s="19" t="s">
        <v>8336</v>
      </c>
      <c r="E674" s="19" t="s">
        <v>8336</v>
      </c>
      <c r="F674" s="19" t="s">
        <v>8336</v>
      </c>
      <c r="G674" s="19" t="s">
        <v>8355</v>
      </c>
      <c r="H674" s="19">
        <v>0</v>
      </c>
      <c r="I674" s="19" t="s">
        <v>8336</v>
      </c>
      <c r="J674" s="19" t="s">
        <v>8336</v>
      </c>
      <c r="K674" s="19" t="str">
        <f t="shared" si="61"/>
        <v>Obesity</v>
      </c>
      <c r="L674" s="19" t="str">
        <f t="shared" si="62"/>
        <v>Normal</v>
      </c>
      <c r="P674" s="19" t="s">
        <v>8355</v>
      </c>
      <c r="Q674" s="19">
        <v>0</v>
      </c>
      <c r="Y674" s="32" t="s">
        <v>2505</v>
      </c>
      <c r="Z674" s="19" t="s">
        <v>8324</v>
      </c>
      <c r="AA674" t="s">
        <v>8336</v>
      </c>
      <c r="AB674" s="19" t="str">
        <f t="shared" si="63"/>
        <v>Yes</v>
      </c>
      <c r="AC674" s="19" t="str">
        <f t="shared" si="64"/>
        <v>No</v>
      </c>
      <c r="AG674" s="19" t="s">
        <v>2481</v>
      </c>
      <c r="AH674" s="19">
        <v>25.6</v>
      </c>
      <c r="AI674" s="19" t="str">
        <f t="shared" si="65"/>
        <v>Over Weight</v>
      </c>
      <c r="AP674" s="19" t="s">
        <v>2481</v>
      </c>
      <c r="AQ674" s="19">
        <v>10.95</v>
      </c>
      <c r="AR674" s="19" t="str">
        <f t="shared" si="66"/>
        <v>Diabetes</v>
      </c>
    </row>
    <row r="675" spans="1:44">
      <c r="A675" s="19" t="s">
        <v>2531</v>
      </c>
      <c r="B675" s="19">
        <v>32.965</v>
      </c>
      <c r="C675" s="19">
        <v>6.68</v>
      </c>
      <c r="D675" s="19" t="s">
        <v>8336</v>
      </c>
      <c r="E675" s="19" t="s">
        <v>8336</v>
      </c>
      <c r="F675" s="19" t="s">
        <v>8336</v>
      </c>
      <c r="G675" s="19">
        <v>3</v>
      </c>
      <c r="H675" s="19">
        <v>3</v>
      </c>
      <c r="I675" s="19" t="s">
        <v>8336</v>
      </c>
      <c r="J675" s="19" t="s">
        <v>8336</v>
      </c>
      <c r="K675" s="19" t="str">
        <f t="shared" si="61"/>
        <v>Obesity</v>
      </c>
      <c r="L675" s="19" t="str">
        <f t="shared" si="62"/>
        <v>Diabetes</v>
      </c>
      <c r="P675" s="19" t="s">
        <v>8355</v>
      </c>
      <c r="Q675" s="19">
        <v>0</v>
      </c>
      <c r="Y675" s="32" t="s">
        <v>2509</v>
      </c>
      <c r="Z675" s="19" t="s">
        <v>8336</v>
      </c>
      <c r="AA675" t="s">
        <v>8336</v>
      </c>
      <c r="AB675" s="19" t="str">
        <f t="shared" si="63"/>
        <v>No</v>
      </c>
      <c r="AC675" s="19" t="str">
        <f t="shared" si="64"/>
        <v>No</v>
      </c>
      <c r="AG675" s="19" t="s">
        <v>2485</v>
      </c>
      <c r="AH675" s="19">
        <v>34.21</v>
      </c>
      <c r="AI675" s="19" t="str">
        <f t="shared" si="65"/>
        <v>Obesity</v>
      </c>
      <c r="AP675" s="19" t="s">
        <v>2485</v>
      </c>
      <c r="AQ675" s="19">
        <v>9.17</v>
      </c>
      <c r="AR675" s="19" t="str">
        <f t="shared" si="66"/>
        <v>Diabetes</v>
      </c>
    </row>
    <row r="676" spans="1:44">
      <c r="A676" s="19" t="s">
        <v>2533</v>
      </c>
      <c r="B676" s="19">
        <v>39.34</v>
      </c>
      <c r="C676" s="19">
        <v>5.02</v>
      </c>
      <c r="D676" s="19" t="s">
        <v>8324</v>
      </c>
      <c r="E676" s="19" t="s">
        <v>8336</v>
      </c>
      <c r="F676" s="19" t="s">
        <v>8375</v>
      </c>
      <c r="G676" s="19">
        <v>1</v>
      </c>
      <c r="H676" s="19">
        <v>1</v>
      </c>
      <c r="I676" s="19" t="s">
        <v>8336</v>
      </c>
      <c r="J676" s="19" t="s">
        <v>8336</v>
      </c>
      <c r="K676" s="19" t="str">
        <f t="shared" si="61"/>
        <v>Obesity</v>
      </c>
      <c r="L676" s="19" t="str">
        <f t="shared" si="62"/>
        <v>Normal</v>
      </c>
      <c r="P676" s="19" t="s">
        <v>8355</v>
      </c>
      <c r="Q676" s="19">
        <v>0</v>
      </c>
      <c r="Y676" s="32" t="s">
        <v>2513</v>
      </c>
      <c r="Z676" s="19" t="s">
        <v>8324</v>
      </c>
      <c r="AA676" t="s">
        <v>8336</v>
      </c>
      <c r="AB676" s="19" t="str">
        <f t="shared" si="63"/>
        <v>Yes</v>
      </c>
      <c r="AC676" s="19" t="str">
        <f t="shared" si="64"/>
        <v>No</v>
      </c>
      <c r="AG676" s="19" t="s">
        <v>2489</v>
      </c>
      <c r="AH676" s="19">
        <v>39.74</v>
      </c>
      <c r="AI676" s="19" t="str">
        <f t="shared" si="65"/>
        <v>Obesity</v>
      </c>
      <c r="AP676" s="19" t="s">
        <v>2489</v>
      </c>
      <c r="AQ676" s="19">
        <v>7.39</v>
      </c>
      <c r="AR676" s="19" t="str">
        <f t="shared" si="66"/>
        <v>Diabetes</v>
      </c>
    </row>
    <row r="677" spans="1:44">
      <c r="A677" s="19" t="s">
        <v>2537</v>
      </c>
      <c r="B677" s="19">
        <v>47</v>
      </c>
      <c r="C677" s="19">
        <v>10.64</v>
      </c>
      <c r="D677" s="19" t="s">
        <v>8324</v>
      </c>
      <c r="E677" s="19" t="s">
        <v>8336</v>
      </c>
      <c r="F677" s="19" t="s">
        <v>8336</v>
      </c>
      <c r="G677" s="19" t="s">
        <v>8355</v>
      </c>
      <c r="H677" s="19">
        <v>0</v>
      </c>
      <c r="I677" s="19" t="s">
        <v>8336</v>
      </c>
      <c r="J677" s="19" t="s">
        <v>8336</v>
      </c>
      <c r="K677" s="19" t="str">
        <f t="shared" si="61"/>
        <v>Obesity</v>
      </c>
      <c r="L677" s="19" t="str">
        <f t="shared" si="62"/>
        <v>Diabetes</v>
      </c>
      <c r="P677" s="19">
        <v>3</v>
      </c>
      <c r="Q677" s="19">
        <v>3</v>
      </c>
      <c r="Y677" s="32" t="s">
        <v>2517</v>
      </c>
      <c r="Z677" s="19" t="s">
        <v>8336</v>
      </c>
      <c r="AA677" t="s">
        <v>8336</v>
      </c>
      <c r="AB677" s="19" t="str">
        <f t="shared" si="63"/>
        <v>No</v>
      </c>
      <c r="AC677" s="19" t="str">
        <f t="shared" si="64"/>
        <v>No</v>
      </c>
      <c r="AG677" s="19" t="s">
        <v>2493</v>
      </c>
      <c r="AH677" s="19">
        <v>49.53</v>
      </c>
      <c r="AI677" s="19" t="str">
        <f t="shared" si="65"/>
        <v>Obesity</v>
      </c>
      <c r="AP677" s="19" t="s">
        <v>2493</v>
      </c>
      <c r="AQ677" s="19">
        <v>9.13</v>
      </c>
      <c r="AR677" s="19" t="str">
        <f t="shared" si="66"/>
        <v>Diabetes</v>
      </c>
    </row>
    <row r="678" spans="1:44">
      <c r="A678" s="19" t="s">
        <v>2541</v>
      </c>
      <c r="B678" s="19">
        <v>36.71</v>
      </c>
      <c r="C678" s="19">
        <v>8.74</v>
      </c>
      <c r="D678" s="19" t="s">
        <v>8324</v>
      </c>
      <c r="E678" s="19" t="s">
        <v>8336</v>
      </c>
      <c r="F678" s="19" t="s">
        <v>8336</v>
      </c>
      <c r="G678" s="19" t="s">
        <v>8355</v>
      </c>
      <c r="H678" s="19">
        <v>0</v>
      </c>
      <c r="I678" s="19" t="s">
        <v>8336</v>
      </c>
      <c r="J678" s="19" t="s">
        <v>8336</v>
      </c>
      <c r="K678" s="19" t="str">
        <f t="shared" si="61"/>
        <v>Obesity</v>
      </c>
      <c r="L678" s="19" t="str">
        <f t="shared" si="62"/>
        <v>Diabetes</v>
      </c>
      <c r="P678" s="19">
        <v>2</v>
      </c>
      <c r="Q678" s="19">
        <v>2</v>
      </c>
      <c r="Y678" s="32" t="s">
        <v>2521</v>
      </c>
      <c r="Z678" s="19" t="s">
        <v>8336</v>
      </c>
      <c r="AA678" t="s">
        <v>8336</v>
      </c>
      <c r="AB678" s="19" t="str">
        <f t="shared" si="63"/>
        <v>No</v>
      </c>
      <c r="AC678" s="19" t="str">
        <f t="shared" si="64"/>
        <v>No</v>
      </c>
      <c r="AG678" s="19" t="s">
        <v>2497</v>
      </c>
      <c r="AH678" s="19">
        <v>39.33</v>
      </c>
      <c r="AI678" s="19" t="str">
        <f t="shared" si="65"/>
        <v>Obesity</v>
      </c>
      <c r="AP678" s="19" t="s">
        <v>2497</v>
      </c>
      <c r="AQ678" s="19">
        <v>10.4</v>
      </c>
      <c r="AR678" s="19" t="str">
        <f t="shared" si="66"/>
        <v>Diabetes</v>
      </c>
    </row>
    <row r="679" spans="1:44">
      <c r="A679" s="19" t="s">
        <v>2545</v>
      </c>
      <c r="B679" s="19">
        <v>53.48</v>
      </c>
      <c r="C679" s="19">
        <v>5.64</v>
      </c>
      <c r="D679" s="19" t="s">
        <v>8336</v>
      </c>
      <c r="E679" s="19" t="s">
        <v>8336</v>
      </c>
      <c r="F679" s="19" t="s">
        <v>8336</v>
      </c>
      <c r="G679" s="19" t="s">
        <v>8355</v>
      </c>
      <c r="H679" s="19">
        <v>0</v>
      </c>
      <c r="I679" s="19" t="s">
        <v>8336</v>
      </c>
      <c r="J679" s="19" t="s">
        <v>8336</v>
      </c>
      <c r="K679" s="19" t="str">
        <f t="shared" si="61"/>
        <v>Obesity</v>
      </c>
      <c r="L679" s="19" t="str">
        <f t="shared" si="62"/>
        <v>Normal</v>
      </c>
      <c r="P679" s="19" t="s">
        <v>8355</v>
      </c>
      <c r="Q679" s="19">
        <v>0</v>
      </c>
      <c r="Y679" s="32" t="s">
        <v>2524</v>
      </c>
      <c r="Z679" s="19" t="s">
        <v>8336</v>
      </c>
      <c r="AA679" t="s">
        <v>8324</v>
      </c>
      <c r="AB679" s="19" t="str">
        <f t="shared" si="63"/>
        <v>No</v>
      </c>
      <c r="AC679" s="19" t="str">
        <f t="shared" si="64"/>
        <v>Yes</v>
      </c>
      <c r="AG679" s="19" t="s">
        <v>2501</v>
      </c>
      <c r="AH679" s="19">
        <v>39.98</v>
      </c>
      <c r="AI679" s="19" t="str">
        <f t="shared" si="65"/>
        <v>Obesity</v>
      </c>
      <c r="AP679" s="19" t="s">
        <v>2501</v>
      </c>
      <c r="AQ679" s="19">
        <v>9.46</v>
      </c>
      <c r="AR679" s="19" t="str">
        <f t="shared" si="66"/>
        <v>Diabetes</v>
      </c>
    </row>
    <row r="680" spans="1:44">
      <c r="A680" s="19" t="s">
        <v>2549</v>
      </c>
      <c r="B680" s="19">
        <v>35.5</v>
      </c>
      <c r="C680" s="19">
        <v>10.37</v>
      </c>
      <c r="D680" s="19" t="s">
        <v>8336</v>
      </c>
      <c r="E680" s="19" t="s">
        <v>8336</v>
      </c>
      <c r="F680" s="19" t="s">
        <v>8336</v>
      </c>
      <c r="G680" s="19" t="s">
        <v>8355</v>
      </c>
      <c r="H680" s="19">
        <v>0</v>
      </c>
      <c r="I680" s="19" t="s">
        <v>8336</v>
      </c>
      <c r="J680" s="19" t="s">
        <v>8336</v>
      </c>
      <c r="K680" s="19" t="str">
        <f t="shared" si="61"/>
        <v>Obesity</v>
      </c>
      <c r="L680" s="19" t="str">
        <f t="shared" si="62"/>
        <v>Diabetes</v>
      </c>
      <c r="P680" s="19">
        <v>1</v>
      </c>
      <c r="Q680" s="19">
        <v>1</v>
      </c>
      <c r="Y680" s="32" t="s">
        <v>2528</v>
      </c>
      <c r="Z680" s="19" t="s">
        <v>8336</v>
      </c>
      <c r="AA680" t="s">
        <v>8336</v>
      </c>
      <c r="AB680" s="19" t="str">
        <f t="shared" si="63"/>
        <v>No</v>
      </c>
      <c r="AC680" s="19" t="str">
        <f t="shared" si="64"/>
        <v>No</v>
      </c>
      <c r="AG680" s="19" t="s">
        <v>2505</v>
      </c>
      <c r="AH680" s="19">
        <v>46.51</v>
      </c>
      <c r="AI680" s="19" t="str">
        <f t="shared" si="65"/>
        <v>Obesity</v>
      </c>
      <c r="AP680" s="19" t="s">
        <v>2505</v>
      </c>
      <c r="AQ680" s="19">
        <v>8.69</v>
      </c>
      <c r="AR680" s="19" t="str">
        <f t="shared" si="66"/>
        <v>Diabetes</v>
      </c>
    </row>
    <row r="681" spans="1:44">
      <c r="A681" s="19" t="s">
        <v>2553</v>
      </c>
      <c r="B681" s="19">
        <v>36.98</v>
      </c>
      <c r="C681" s="19">
        <v>9.56</v>
      </c>
      <c r="D681" s="19" t="s">
        <v>8324</v>
      </c>
      <c r="E681" s="19" t="s">
        <v>8336</v>
      </c>
      <c r="F681" s="19" t="s">
        <v>8336</v>
      </c>
      <c r="G681" s="19" t="s">
        <v>8355</v>
      </c>
      <c r="H681" s="19">
        <v>0</v>
      </c>
      <c r="I681" s="19" t="s">
        <v>8336</v>
      </c>
      <c r="J681" s="19" t="s">
        <v>8336</v>
      </c>
      <c r="K681" s="19" t="str">
        <f t="shared" si="61"/>
        <v>Obesity</v>
      </c>
      <c r="L681" s="19" t="str">
        <f t="shared" si="62"/>
        <v>Diabetes</v>
      </c>
      <c r="P681" s="19">
        <v>1</v>
      </c>
      <c r="Q681" s="19">
        <v>1</v>
      </c>
      <c r="Y681" s="32" t="s">
        <v>2531</v>
      </c>
      <c r="Z681" s="19" t="s">
        <v>8336</v>
      </c>
      <c r="AA681" t="s">
        <v>8336</v>
      </c>
      <c r="AB681" s="19" t="str">
        <f t="shared" si="63"/>
        <v>No</v>
      </c>
      <c r="AC681" s="19" t="str">
        <f t="shared" si="64"/>
        <v>No</v>
      </c>
      <c r="AG681" s="19" t="s">
        <v>2509</v>
      </c>
      <c r="AH681" s="19">
        <v>43.58</v>
      </c>
      <c r="AI681" s="19" t="str">
        <f t="shared" si="65"/>
        <v>Obesity</v>
      </c>
      <c r="AP681" s="19" t="s">
        <v>2509</v>
      </c>
      <c r="AQ681" s="19">
        <v>4.23</v>
      </c>
      <c r="AR681" s="19" t="str">
        <f t="shared" si="66"/>
        <v>Normal</v>
      </c>
    </row>
    <row r="682" spans="1:44">
      <c r="A682" s="19" t="s">
        <v>2557</v>
      </c>
      <c r="B682" s="19">
        <v>32.395</v>
      </c>
      <c r="C682" s="19">
        <v>8.23</v>
      </c>
      <c r="D682" s="19" t="s">
        <v>8324</v>
      </c>
      <c r="E682" s="19" t="s">
        <v>8336</v>
      </c>
      <c r="F682" s="19" t="s">
        <v>8375</v>
      </c>
      <c r="G682" s="19">
        <v>1</v>
      </c>
      <c r="H682" s="19">
        <v>1</v>
      </c>
      <c r="I682" s="19" t="s">
        <v>8336</v>
      </c>
      <c r="J682" s="19" t="s">
        <v>8336</v>
      </c>
      <c r="K682" s="19" t="str">
        <f t="shared" si="61"/>
        <v>Obesity</v>
      </c>
      <c r="L682" s="19" t="str">
        <f t="shared" si="62"/>
        <v>Diabetes</v>
      </c>
      <c r="P682" s="19" t="s">
        <v>8355</v>
      </c>
      <c r="Q682" s="19">
        <v>0</v>
      </c>
      <c r="Y682" s="32" t="s">
        <v>2533</v>
      </c>
      <c r="Z682" s="19" t="s">
        <v>8324</v>
      </c>
      <c r="AA682" t="s">
        <v>8336</v>
      </c>
      <c r="AB682" s="19" t="str">
        <f t="shared" si="63"/>
        <v>Yes</v>
      </c>
      <c r="AC682" s="19" t="str">
        <f t="shared" si="64"/>
        <v>No</v>
      </c>
      <c r="AG682" s="19" t="s">
        <v>2513</v>
      </c>
      <c r="AH682" s="19">
        <v>42.28</v>
      </c>
      <c r="AI682" s="19" t="str">
        <f t="shared" si="65"/>
        <v>Obesity</v>
      </c>
      <c r="AP682" s="19" t="s">
        <v>2513</v>
      </c>
      <c r="AQ682" s="19">
        <v>9.16</v>
      </c>
      <c r="AR682" s="19" t="str">
        <f t="shared" si="66"/>
        <v>Diabetes</v>
      </c>
    </row>
    <row r="683" spans="1:44">
      <c r="A683" s="19" t="s">
        <v>2561</v>
      </c>
      <c r="B683" s="19">
        <v>32.73</v>
      </c>
      <c r="C683" s="19">
        <v>7.03</v>
      </c>
      <c r="D683" s="19" t="s">
        <v>8336</v>
      </c>
      <c r="E683" s="19" t="s">
        <v>8336</v>
      </c>
      <c r="F683" s="19" t="s">
        <v>8336</v>
      </c>
      <c r="G683" s="19" t="s">
        <v>8355</v>
      </c>
      <c r="H683" s="19">
        <v>0</v>
      </c>
      <c r="I683" s="19" t="s">
        <v>8336</v>
      </c>
      <c r="J683" s="19" t="s">
        <v>8336</v>
      </c>
      <c r="K683" s="19" t="str">
        <f t="shared" si="61"/>
        <v>Obesity</v>
      </c>
      <c r="L683" s="19" t="str">
        <f t="shared" si="62"/>
        <v>Diabetes</v>
      </c>
      <c r="P683" s="19" t="s">
        <v>8355</v>
      </c>
      <c r="Q683" s="19">
        <v>0</v>
      </c>
      <c r="Y683" s="32" t="s">
        <v>2537</v>
      </c>
      <c r="Z683" s="19" t="s">
        <v>8324</v>
      </c>
      <c r="AA683" t="s">
        <v>8336</v>
      </c>
      <c r="AB683" s="19" t="str">
        <f t="shared" si="63"/>
        <v>Yes</v>
      </c>
      <c r="AC683" s="19" t="str">
        <f t="shared" si="64"/>
        <v>No</v>
      </c>
      <c r="AG683" s="19" t="s">
        <v>2517</v>
      </c>
      <c r="AH683" s="19">
        <v>35.52</v>
      </c>
      <c r="AI683" s="19" t="str">
        <f t="shared" si="65"/>
        <v>Obesity</v>
      </c>
      <c r="AP683" s="19" t="s">
        <v>2517</v>
      </c>
      <c r="AQ683" s="19">
        <v>8.26</v>
      </c>
      <c r="AR683" s="19" t="str">
        <f t="shared" si="66"/>
        <v>Diabetes</v>
      </c>
    </row>
    <row r="684" spans="1:44">
      <c r="A684" s="19" t="s">
        <v>2565</v>
      </c>
      <c r="B684" s="19">
        <v>20.52</v>
      </c>
      <c r="C684" s="19">
        <v>5.45</v>
      </c>
      <c r="D684" s="19" t="s">
        <v>8336</v>
      </c>
      <c r="E684" s="19" t="s">
        <v>8336</v>
      </c>
      <c r="F684" s="19" t="s">
        <v>8336</v>
      </c>
      <c r="G684" s="19">
        <v>1</v>
      </c>
      <c r="H684" s="19">
        <v>1</v>
      </c>
      <c r="I684" s="19" t="s">
        <v>8324</v>
      </c>
      <c r="J684" s="19" t="s">
        <v>8324</v>
      </c>
      <c r="K684" s="19" t="str">
        <f t="shared" si="61"/>
        <v>Normal Weight</v>
      </c>
      <c r="L684" s="19" t="str">
        <f t="shared" si="62"/>
        <v>Normal</v>
      </c>
      <c r="P684" s="19" t="s">
        <v>8355</v>
      </c>
      <c r="Q684" s="19">
        <v>0</v>
      </c>
      <c r="Y684" s="32" t="s">
        <v>2541</v>
      </c>
      <c r="Z684" s="19" t="s">
        <v>8324</v>
      </c>
      <c r="AA684" t="s">
        <v>8336</v>
      </c>
      <c r="AB684" s="19" t="str">
        <f t="shared" si="63"/>
        <v>Yes</v>
      </c>
      <c r="AC684" s="19" t="str">
        <f t="shared" si="64"/>
        <v>No</v>
      </c>
      <c r="AG684" s="19" t="s">
        <v>2521</v>
      </c>
      <c r="AH684" s="19">
        <v>33.6</v>
      </c>
      <c r="AI684" s="19" t="str">
        <f t="shared" si="65"/>
        <v>Obesity</v>
      </c>
      <c r="AP684" s="19" t="s">
        <v>2521</v>
      </c>
      <c r="AQ684" s="19">
        <v>11.25</v>
      </c>
      <c r="AR684" s="19" t="str">
        <f t="shared" si="66"/>
        <v>Diabetes</v>
      </c>
    </row>
    <row r="685" spans="1:44">
      <c r="A685" s="19" t="s">
        <v>2569</v>
      </c>
      <c r="B685" s="19">
        <v>51.72</v>
      </c>
      <c r="C685" s="19">
        <v>5.76</v>
      </c>
      <c r="D685" s="19" t="s">
        <v>8336</v>
      </c>
      <c r="E685" s="19" t="s">
        <v>8336</v>
      </c>
      <c r="F685" s="19" t="s">
        <v>8336</v>
      </c>
      <c r="G685" s="19" t="s">
        <v>8355</v>
      </c>
      <c r="H685" s="19">
        <v>0</v>
      </c>
      <c r="I685" s="19" t="s">
        <v>8336</v>
      </c>
      <c r="J685" s="19" t="s">
        <v>8336</v>
      </c>
      <c r="K685" s="19" t="str">
        <f t="shared" si="61"/>
        <v>Obesity</v>
      </c>
      <c r="L685" s="19" t="str">
        <f t="shared" si="62"/>
        <v>Prediabetes</v>
      </c>
      <c r="P685" s="19" t="s">
        <v>8355</v>
      </c>
      <c r="Q685" s="19">
        <v>0</v>
      </c>
      <c r="Y685" s="32" t="s">
        <v>2545</v>
      </c>
      <c r="Z685" s="19" t="s">
        <v>8336</v>
      </c>
      <c r="AA685" t="s">
        <v>8336</v>
      </c>
      <c r="AB685" s="19" t="str">
        <f t="shared" si="63"/>
        <v>No</v>
      </c>
      <c r="AC685" s="19" t="str">
        <f t="shared" si="64"/>
        <v>No</v>
      </c>
      <c r="AG685" s="19" t="s">
        <v>2524</v>
      </c>
      <c r="AH685" s="19">
        <v>22.42</v>
      </c>
      <c r="AI685" s="19" t="str">
        <f t="shared" si="65"/>
        <v>Normal Weight</v>
      </c>
      <c r="AP685" s="19" t="s">
        <v>2524</v>
      </c>
      <c r="AQ685" s="19">
        <v>6.74</v>
      </c>
      <c r="AR685" s="19" t="str">
        <f t="shared" si="66"/>
        <v>Diabetes</v>
      </c>
    </row>
    <row r="686" spans="1:44">
      <c r="A686" s="19" t="s">
        <v>2572</v>
      </c>
      <c r="B686" s="19">
        <v>50.2</v>
      </c>
      <c r="C686" s="19">
        <v>5.4</v>
      </c>
      <c r="D686" s="19" t="s">
        <v>8336</v>
      </c>
      <c r="E686" s="19" t="s">
        <v>8336</v>
      </c>
      <c r="F686" s="19" t="s">
        <v>8336</v>
      </c>
      <c r="G686" s="19" t="s">
        <v>8355</v>
      </c>
      <c r="H686" s="19">
        <v>0</v>
      </c>
      <c r="I686" s="19" t="s">
        <v>8336</v>
      </c>
      <c r="J686" s="19" t="s">
        <v>8336</v>
      </c>
      <c r="K686" s="19" t="str">
        <f t="shared" si="61"/>
        <v>Obesity</v>
      </c>
      <c r="L686" s="19" t="str">
        <f t="shared" si="62"/>
        <v>Normal</v>
      </c>
      <c r="P686" s="19">
        <v>3</v>
      </c>
      <c r="Q686" s="19">
        <v>3</v>
      </c>
      <c r="Y686" s="32" t="s">
        <v>2549</v>
      </c>
      <c r="Z686" s="19" t="s">
        <v>8336</v>
      </c>
      <c r="AA686" t="s">
        <v>8336</v>
      </c>
      <c r="AB686" s="19" t="str">
        <f t="shared" si="63"/>
        <v>No</v>
      </c>
      <c r="AC686" s="19" t="str">
        <f t="shared" si="64"/>
        <v>No</v>
      </c>
      <c r="AG686" s="19" t="s">
        <v>2528</v>
      </c>
      <c r="AH686" s="19">
        <v>46.86</v>
      </c>
      <c r="AI686" s="19" t="str">
        <f t="shared" si="65"/>
        <v>Obesity</v>
      </c>
      <c r="AP686" s="19" t="s">
        <v>2528</v>
      </c>
      <c r="AQ686" s="19">
        <v>4.87</v>
      </c>
      <c r="AR686" s="19" t="str">
        <f t="shared" si="66"/>
        <v>Normal</v>
      </c>
    </row>
    <row r="687" spans="1:44">
      <c r="A687" s="19" t="s">
        <v>2576</v>
      </c>
      <c r="B687" s="19">
        <v>25.52</v>
      </c>
      <c r="C687" s="19">
        <v>6.35</v>
      </c>
      <c r="D687" s="19" t="s">
        <v>8336</v>
      </c>
      <c r="E687" s="19" t="s">
        <v>8336</v>
      </c>
      <c r="F687" s="19" t="s">
        <v>8375</v>
      </c>
      <c r="G687" s="19">
        <v>1</v>
      </c>
      <c r="H687" s="19">
        <v>1</v>
      </c>
      <c r="I687" s="19" t="s">
        <v>8336</v>
      </c>
      <c r="J687" s="19" t="s">
        <v>8336</v>
      </c>
      <c r="K687" s="19" t="str">
        <f t="shared" si="61"/>
        <v>Over Weight</v>
      </c>
      <c r="L687" s="19" t="str">
        <f t="shared" si="62"/>
        <v>Prediabetes</v>
      </c>
      <c r="P687" s="19">
        <v>1</v>
      </c>
      <c r="Q687" s="19">
        <v>1</v>
      </c>
      <c r="Y687" s="32" t="s">
        <v>2553</v>
      </c>
      <c r="Z687" s="19" t="s">
        <v>8324</v>
      </c>
      <c r="AA687" t="s">
        <v>8336</v>
      </c>
      <c r="AB687" s="19" t="str">
        <f t="shared" si="63"/>
        <v>Yes</v>
      </c>
      <c r="AC687" s="19" t="str">
        <f t="shared" si="64"/>
        <v>No</v>
      </c>
      <c r="AG687" s="19" t="s">
        <v>2531</v>
      </c>
      <c r="AH687" s="19">
        <v>32.965</v>
      </c>
      <c r="AI687" s="19" t="str">
        <f t="shared" si="65"/>
        <v>Obesity</v>
      </c>
      <c r="AP687" s="19" t="s">
        <v>2531</v>
      </c>
      <c r="AQ687" s="19">
        <v>6.68</v>
      </c>
      <c r="AR687" s="19" t="str">
        <f t="shared" si="66"/>
        <v>Diabetes</v>
      </c>
    </row>
    <row r="688" spans="1:44">
      <c r="A688" s="19" t="s">
        <v>2580</v>
      </c>
      <c r="B688" s="19">
        <v>35.2</v>
      </c>
      <c r="C688" s="19">
        <v>6.26</v>
      </c>
      <c r="D688" s="19" t="s">
        <v>8324</v>
      </c>
      <c r="E688" s="19" t="s">
        <v>8336</v>
      </c>
      <c r="F688" s="19" t="s">
        <v>8336</v>
      </c>
      <c r="G688" s="19">
        <v>2</v>
      </c>
      <c r="H688" s="19">
        <v>2</v>
      </c>
      <c r="I688" s="19" t="s">
        <v>8336</v>
      </c>
      <c r="J688" s="19" t="s">
        <v>8336</v>
      </c>
      <c r="K688" s="19" t="str">
        <f t="shared" si="61"/>
        <v>Obesity</v>
      </c>
      <c r="L688" s="19" t="str">
        <f t="shared" si="62"/>
        <v>Prediabetes</v>
      </c>
      <c r="P688" s="19" t="s">
        <v>8355</v>
      </c>
      <c r="Q688" s="19">
        <v>0</v>
      </c>
      <c r="Y688" s="32" t="s">
        <v>2557</v>
      </c>
      <c r="Z688" s="19" t="s">
        <v>8324</v>
      </c>
      <c r="AA688" t="s">
        <v>8336</v>
      </c>
      <c r="AB688" s="19" t="str">
        <f t="shared" si="63"/>
        <v>Yes</v>
      </c>
      <c r="AC688" s="19" t="str">
        <f t="shared" si="64"/>
        <v>No</v>
      </c>
      <c r="AG688" s="19" t="s">
        <v>2533</v>
      </c>
      <c r="AH688" s="19">
        <v>39.34</v>
      </c>
      <c r="AI688" s="19" t="str">
        <f t="shared" si="65"/>
        <v>Obesity</v>
      </c>
      <c r="AP688" s="19" t="s">
        <v>2533</v>
      </c>
      <c r="AQ688" s="19">
        <v>5.02</v>
      </c>
      <c r="AR688" s="19" t="str">
        <f t="shared" si="66"/>
        <v>Normal</v>
      </c>
    </row>
    <row r="689" spans="1:44">
      <c r="A689" s="19" t="s">
        <v>2583</v>
      </c>
      <c r="B689" s="19">
        <v>41.26</v>
      </c>
      <c r="C689" s="19">
        <v>5.97</v>
      </c>
      <c r="D689" s="19" t="s">
        <v>8324</v>
      </c>
      <c r="E689" s="19" t="s">
        <v>8336</v>
      </c>
      <c r="F689" s="19" t="s">
        <v>8336</v>
      </c>
      <c r="G689" s="19" t="s">
        <v>8355</v>
      </c>
      <c r="H689" s="19">
        <v>0</v>
      </c>
      <c r="I689" s="19" t="s">
        <v>8336</v>
      </c>
      <c r="J689" s="19" t="s">
        <v>8336</v>
      </c>
      <c r="K689" s="19" t="str">
        <f t="shared" si="61"/>
        <v>Obesity</v>
      </c>
      <c r="L689" s="19" t="str">
        <f t="shared" si="62"/>
        <v>Prediabetes</v>
      </c>
      <c r="P689" s="19" t="s">
        <v>8355</v>
      </c>
      <c r="Q689" s="19">
        <v>0</v>
      </c>
      <c r="Y689" s="32" t="s">
        <v>2561</v>
      </c>
      <c r="Z689" s="19" t="s">
        <v>8336</v>
      </c>
      <c r="AA689" t="s">
        <v>8336</v>
      </c>
      <c r="AB689" s="19" t="str">
        <f t="shared" si="63"/>
        <v>No</v>
      </c>
      <c r="AC689" s="19" t="str">
        <f t="shared" si="64"/>
        <v>No</v>
      </c>
      <c r="AG689" s="19" t="s">
        <v>2537</v>
      </c>
      <c r="AH689" s="19">
        <v>47</v>
      </c>
      <c r="AI689" s="19" t="str">
        <f t="shared" si="65"/>
        <v>Obesity</v>
      </c>
      <c r="AP689" s="19" t="s">
        <v>2537</v>
      </c>
      <c r="AQ689" s="19">
        <v>10.64</v>
      </c>
      <c r="AR689" s="19" t="str">
        <f t="shared" si="66"/>
        <v>Diabetes</v>
      </c>
    </row>
    <row r="690" spans="1:44">
      <c r="A690" s="19" t="s">
        <v>2587</v>
      </c>
      <c r="B690" s="19">
        <v>17.195</v>
      </c>
      <c r="C690" s="19">
        <v>5.29</v>
      </c>
      <c r="D690" s="19" t="s">
        <v>8324</v>
      </c>
      <c r="E690" s="19" t="s">
        <v>8336</v>
      </c>
      <c r="F690" s="19" t="s">
        <v>8336</v>
      </c>
      <c r="G690" s="19" t="s">
        <v>8355</v>
      </c>
      <c r="H690" s="19">
        <v>0</v>
      </c>
      <c r="I690" s="19" t="s">
        <v>8324</v>
      </c>
      <c r="J690" s="19" t="s">
        <v>8324</v>
      </c>
      <c r="K690" s="19" t="str">
        <f t="shared" si="61"/>
        <v>Under Weight</v>
      </c>
      <c r="L690" s="19" t="str">
        <f t="shared" si="62"/>
        <v>Normal</v>
      </c>
      <c r="P690" s="19" t="s">
        <v>8355</v>
      </c>
      <c r="Q690" s="19">
        <v>0</v>
      </c>
      <c r="Y690" s="32" t="s">
        <v>2565</v>
      </c>
      <c r="Z690" s="19" t="s">
        <v>8336</v>
      </c>
      <c r="AA690" t="s">
        <v>8324</v>
      </c>
      <c r="AB690" s="19" t="str">
        <f t="shared" si="63"/>
        <v>No</v>
      </c>
      <c r="AC690" s="19" t="str">
        <f t="shared" si="64"/>
        <v>Yes</v>
      </c>
      <c r="AG690" s="19" t="s">
        <v>2541</v>
      </c>
      <c r="AH690" s="19">
        <v>36.71</v>
      </c>
      <c r="AI690" s="19" t="str">
        <f t="shared" si="65"/>
        <v>Obesity</v>
      </c>
      <c r="AP690" s="19" t="s">
        <v>2541</v>
      </c>
      <c r="AQ690" s="19">
        <v>8.74</v>
      </c>
      <c r="AR690" s="19" t="str">
        <f t="shared" si="66"/>
        <v>Diabetes</v>
      </c>
    </row>
    <row r="691" spans="1:44">
      <c r="A691" s="19" t="s">
        <v>2591</v>
      </c>
      <c r="B691" s="19">
        <v>23.085</v>
      </c>
      <c r="C691" s="19">
        <v>4.27</v>
      </c>
      <c r="D691" s="19" t="s">
        <v>8324</v>
      </c>
      <c r="E691" s="19" t="s">
        <v>8336</v>
      </c>
      <c r="F691" s="19" t="s">
        <v>8336</v>
      </c>
      <c r="G691" s="19">
        <v>2</v>
      </c>
      <c r="H691" s="19">
        <v>2</v>
      </c>
      <c r="I691" s="19" t="s">
        <v>8336</v>
      </c>
      <c r="J691" s="19" t="s">
        <v>8336</v>
      </c>
      <c r="K691" s="19" t="str">
        <f t="shared" si="61"/>
        <v>Normal Weight</v>
      </c>
      <c r="L691" s="19" t="str">
        <f t="shared" si="62"/>
        <v>Normal</v>
      </c>
      <c r="P691" s="19" t="s">
        <v>8355</v>
      </c>
      <c r="Q691" s="19">
        <v>0</v>
      </c>
      <c r="Y691" s="32" t="s">
        <v>2569</v>
      </c>
      <c r="Z691" s="19" t="s">
        <v>8336</v>
      </c>
      <c r="AA691" t="s">
        <v>8336</v>
      </c>
      <c r="AB691" s="19" t="str">
        <f t="shared" si="63"/>
        <v>No</v>
      </c>
      <c r="AC691" s="19" t="str">
        <f t="shared" si="64"/>
        <v>No</v>
      </c>
      <c r="AG691" s="19" t="s">
        <v>2545</v>
      </c>
      <c r="AH691" s="19">
        <v>53.48</v>
      </c>
      <c r="AI691" s="19" t="str">
        <f t="shared" si="65"/>
        <v>Obesity</v>
      </c>
      <c r="AP691" s="19" t="s">
        <v>2545</v>
      </c>
      <c r="AQ691" s="19">
        <v>5.64</v>
      </c>
      <c r="AR691" s="19" t="str">
        <f t="shared" si="66"/>
        <v>Normal</v>
      </c>
    </row>
    <row r="692" spans="1:44">
      <c r="A692" s="19" t="s">
        <v>2595</v>
      </c>
      <c r="B692" s="19">
        <v>21.66</v>
      </c>
      <c r="C692" s="19">
        <v>5.2</v>
      </c>
      <c r="D692" s="19" t="s">
        <v>8324</v>
      </c>
      <c r="E692" s="19" t="s">
        <v>8336</v>
      </c>
      <c r="F692" s="19" t="s">
        <v>8336</v>
      </c>
      <c r="G692" s="19">
        <v>2</v>
      </c>
      <c r="H692" s="19">
        <v>2</v>
      </c>
      <c r="I692" s="19" t="s">
        <v>8336</v>
      </c>
      <c r="J692" s="19" t="s">
        <v>8336</v>
      </c>
      <c r="K692" s="19" t="str">
        <f t="shared" si="61"/>
        <v>Normal Weight</v>
      </c>
      <c r="L692" s="19" t="str">
        <f t="shared" si="62"/>
        <v>Normal</v>
      </c>
      <c r="P692" s="19" t="s">
        <v>8355</v>
      </c>
      <c r="Q692" s="19">
        <v>0</v>
      </c>
      <c r="Y692" s="32" t="s">
        <v>2572</v>
      </c>
      <c r="Z692" s="19" t="s">
        <v>8336</v>
      </c>
      <c r="AA692" t="s">
        <v>8336</v>
      </c>
      <c r="AB692" s="19" t="str">
        <f t="shared" si="63"/>
        <v>No</v>
      </c>
      <c r="AC692" s="19" t="str">
        <f t="shared" si="64"/>
        <v>No</v>
      </c>
      <c r="AG692" s="19" t="s">
        <v>2549</v>
      </c>
      <c r="AH692" s="19">
        <v>35.5</v>
      </c>
      <c r="AI692" s="19" t="str">
        <f t="shared" si="65"/>
        <v>Obesity</v>
      </c>
      <c r="AP692" s="19" t="s">
        <v>2549</v>
      </c>
      <c r="AQ692" s="19">
        <v>10.37</v>
      </c>
      <c r="AR692" s="19" t="str">
        <f t="shared" si="66"/>
        <v>Diabetes</v>
      </c>
    </row>
    <row r="693" spans="1:44">
      <c r="A693" s="19" t="s">
        <v>2599</v>
      </c>
      <c r="B693" s="19">
        <v>36.47</v>
      </c>
      <c r="C693" s="19">
        <v>8.23</v>
      </c>
      <c r="D693" s="19" t="s">
        <v>8324</v>
      </c>
      <c r="E693" s="19" t="s">
        <v>8336</v>
      </c>
      <c r="F693" s="19" t="s">
        <v>8336</v>
      </c>
      <c r="G693" s="19" t="s">
        <v>8355</v>
      </c>
      <c r="H693" s="19">
        <v>0</v>
      </c>
      <c r="I693" s="19" t="s">
        <v>8336</v>
      </c>
      <c r="J693" s="19" t="s">
        <v>8336</v>
      </c>
      <c r="K693" s="19" t="str">
        <f t="shared" si="61"/>
        <v>Obesity</v>
      </c>
      <c r="L693" s="19" t="str">
        <f t="shared" si="62"/>
        <v>Diabetes</v>
      </c>
      <c r="P693" s="19">
        <v>1</v>
      </c>
      <c r="Q693" s="19">
        <v>1</v>
      </c>
      <c r="Y693" s="32" t="s">
        <v>2576</v>
      </c>
      <c r="Z693" s="19" t="s">
        <v>8336</v>
      </c>
      <c r="AA693" t="s">
        <v>8336</v>
      </c>
      <c r="AB693" s="19" t="str">
        <f t="shared" si="63"/>
        <v>No</v>
      </c>
      <c r="AC693" s="19" t="str">
        <f t="shared" si="64"/>
        <v>No</v>
      </c>
      <c r="AG693" s="19" t="s">
        <v>2553</v>
      </c>
      <c r="AH693" s="19">
        <v>36.98</v>
      </c>
      <c r="AI693" s="19" t="str">
        <f t="shared" si="65"/>
        <v>Obesity</v>
      </c>
      <c r="AP693" s="19" t="s">
        <v>2553</v>
      </c>
      <c r="AQ693" s="19">
        <v>9.56</v>
      </c>
      <c r="AR693" s="19" t="str">
        <f t="shared" si="66"/>
        <v>Diabetes</v>
      </c>
    </row>
    <row r="694" spans="1:44">
      <c r="A694" s="19" t="s">
        <v>2603</v>
      </c>
      <c r="B694" s="19">
        <v>36.08</v>
      </c>
      <c r="C694" s="19">
        <v>10.33</v>
      </c>
      <c r="D694" s="19" t="s">
        <v>8324</v>
      </c>
      <c r="E694" s="19" t="s">
        <v>8336</v>
      </c>
      <c r="F694" s="19" t="s">
        <v>8336</v>
      </c>
      <c r="G694" s="19" t="s">
        <v>8355</v>
      </c>
      <c r="H694" s="19">
        <v>0</v>
      </c>
      <c r="I694" s="19" t="s">
        <v>8336</v>
      </c>
      <c r="J694" s="19" t="s">
        <v>8336</v>
      </c>
      <c r="K694" s="19" t="str">
        <f t="shared" si="61"/>
        <v>Obesity</v>
      </c>
      <c r="L694" s="19" t="str">
        <f t="shared" si="62"/>
        <v>Diabetes</v>
      </c>
      <c r="P694" s="19" t="s">
        <v>8355</v>
      </c>
      <c r="Q694" s="19">
        <v>0</v>
      </c>
      <c r="Y694" s="32" t="s">
        <v>2580</v>
      </c>
      <c r="Z694" s="19" t="s">
        <v>8324</v>
      </c>
      <c r="AA694" t="s">
        <v>8336</v>
      </c>
      <c r="AB694" s="19" t="str">
        <f t="shared" si="63"/>
        <v>Yes</v>
      </c>
      <c r="AC694" s="19" t="str">
        <f t="shared" si="64"/>
        <v>No</v>
      </c>
      <c r="AG694" s="19" t="s">
        <v>2557</v>
      </c>
      <c r="AH694" s="19">
        <v>32.395</v>
      </c>
      <c r="AI694" s="19" t="str">
        <f t="shared" si="65"/>
        <v>Obesity</v>
      </c>
      <c r="AP694" s="19" t="s">
        <v>2557</v>
      </c>
      <c r="AQ694" s="19">
        <v>8.23</v>
      </c>
      <c r="AR694" s="19" t="str">
        <f t="shared" si="66"/>
        <v>Diabetes</v>
      </c>
    </row>
    <row r="695" spans="1:44">
      <c r="A695" s="19" t="s">
        <v>2607</v>
      </c>
      <c r="B695" s="19">
        <v>23.18</v>
      </c>
      <c r="C695" s="19">
        <v>6.13</v>
      </c>
      <c r="D695" s="19" t="s">
        <v>8336</v>
      </c>
      <c r="E695" s="19" t="s">
        <v>8336</v>
      </c>
      <c r="F695" s="19" t="s">
        <v>8336</v>
      </c>
      <c r="G695" s="19" t="s">
        <v>8355</v>
      </c>
      <c r="H695" s="19">
        <v>0</v>
      </c>
      <c r="I695" s="19" t="s">
        <v>8336</v>
      </c>
      <c r="J695" s="19" t="s">
        <v>8336</v>
      </c>
      <c r="K695" s="19" t="str">
        <f t="shared" si="61"/>
        <v>Normal Weight</v>
      </c>
      <c r="L695" s="19" t="str">
        <f t="shared" si="62"/>
        <v>Prediabetes</v>
      </c>
      <c r="P695" s="19">
        <v>1</v>
      </c>
      <c r="Q695" s="19">
        <v>1</v>
      </c>
      <c r="Y695" s="32" t="s">
        <v>2583</v>
      </c>
      <c r="Z695" s="19" t="s">
        <v>8324</v>
      </c>
      <c r="AA695" t="s">
        <v>8336</v>
      </c>
      <c r="AB695" s="19" t="str">
        <f t="shared" si="63"/>
        <v>Yes</v>
      </c>
      <c r="AC695" s="19" t="str">
        <f t="shared" si="64"/>
        <v>No</v>
      </c>
      <c r="AG695" s="19" t="s">
        <v>2561</v>
      </c>
      <c r="AH695" s="19">
        <v>32.73</v>
      </c>
      <c r="AI695" s="19" t="str">
        <f t="shared" si="65"/>
        <v>Obesity</v>
      </c>
      <c r="AP695" s="19" t="s">
        <v>2561</v>
      </c>
      <c r="AQ695" s="19">
        <v>7.03</v>
      </c>
      <c r="AR695" s="19" t="str">
        <f t="shared" si="66"/>
        <v>Diabetes</v>
      </c>
    </row>
    <row r="696" spans="1:44">
      <c r="A696" s="19" t="s">
        <v>2611</v>
      </c>
      <c r="B696" s="19">
        <v>39.16</v>
      </c>
      <c r="C696" s="19">
        <v>8.08</v>
      </c>
      <c r="D696" s="19" t="s">
        <v>8336</v>
      </c>
      <c r="E696" s="19" t="s">
        <v>8336</v>
      </c>
      <c r="F696" s="19" t="s">
        <v>8336</v>
      </c>
      <c r="G696" s="19">
        <v>3</v>
      </c>
      <c r="H696" s="19">
        <v>3</v>
      </c>
      <c r="I696" s="19" t="s">
        <v>8336</v>
      </c>
      <c r="J696" s="19" t="s">
        <v>8336</v>
      </c>
      <c r="K696" s="19" t="str">
        <f t="shared" si="61"/>
        <v>Obesity</v>
      </c>
      <c r="L696" s="19" t="str">
        <f t="shared" si="62"/>
        <v>Diabetes</v>
      </c>
      <c r="P696" s="19" t="s">
        <v>8355</v>
      </c>
      <c r="Q696" s="19">
        <v>0</v>
      </c>
      <c r="Y696" s="32" t="s">
        <v>2587</v>
      </c>
      <c r="Z696" s="19" t="s">
        <v>8324</v>
      </c>
      <c r="AA696" t="s">
        <v>8324</v>
      </c>
      <c r="AB696" s="19" t="str">
        <f t="shared" si="63"/>
        <v>Yes</v>
      </c>
      <c r="AC696" s="19" t="str">
        <f t="shared" si="64"/>
        <v>Yes</v>
      </c>
      <c r="AG696" s="19" t="s">
        <v>2565</v>
      </c>
      <c r="AH696" s="19">
        <v>20.52</v>
      </c>
      <c r="AI696" s="19" t="str">
        <f t="shared" si="65"/>
        <v>Normal Weight</v>
      </c>
      <c r="AP696" s="19" t="s">
        <v>2565</v>
      </c>
      <c r="AQ696" s="19">
        <v>5.45</v>
      </c>
      <c r="AR696" s="19" t="str">
        <f t="shared" si="66"/>
        <v>Normal</v>
      </c>
    </row>
    <row r="697" spans="1:44">
      <c r="A697" s="19" t="s">
        <v>2615</v>
      </c>
      <c r="B697" s="19">
        <v>38.19</v>
      </c>
      <c r="C697" s="19">
        <v>10.49</v>
      </c>
      <c r="D697" s="19" t="s">
        <v>8336</v>
      </c>
      <c r="E697" s="19" t="s">
        <v>8336</v>
      </c>
      <c r="F697" s="19" t="s">
        <v>8336</v>
      </c>
      <c r="G697" s="19">
        <v>3</v>
      </c>
      <c r="H697" s="19">
        <v>3</v>
      </c>
      <c r="I697" s="19" t="s">
        <v>8336</v>
      </c>
      <c r="J697" s="19" t="s">
        <v>8336</v>
      </c>
      <c r="K697" s="19" t="str">
        <f t="shared" si="61"/>
        <v>Obesity</v>
      </c>
      <c r="L697" s="19" t="str">
        <f t="shared" si="62"/>
        <v>Diabetes</v>
      </c>
      <c r="P697" s="19" t="s">
        <v>8355</v>
      </c>
      <c r="Q697" s="19">
        <v>0</v>
      </c>
      <c r="Y697" s="32" t="s">
        <v>2591</v>
      </c>
      <c r="Z697" s="19" t="s">
        <v>8324</v>
      </c>
      <c r="AA697" t="s">
        <v>8336</v>
      </c>
      <c r="AB697" s="19" t="str">
        <f t="shared" si="63"/>
        <v>Yes</v>
      </c>
      <c r="AC697" s="19" t="str">
        <f t="shared" si="64"/>
        <v>No</v>
      </c>
      <c r="AG697" s="19" t="s">
        <v>2569</v>
      </c>
      <c r="AH697" s="19">
        <v>51.72</v>
      </c>
      <c r="AI697" s="19" t="str">
        <f t="shared" si="65"/>
        <v>Obesity</v>
      </c>
      <c r="AP697" s="19" t="s">
        <v>2569</v>
      </c>
      <c r="AQ697" s="19">
        <v>5.76</v>
      </c>
      <c r="AR697" s="19" t="str">
        <f t="shared" si="66"/>
        <v>Prediabetes</v>
      </c>
    </row>
    <row r="698" spans="1:44">
      <c r="A698" s="19" t="s">
        <v>2619</v>
      </c>
      <c r="B698" s="19">
        <v>26.41</v>
      </c>
      <c r="C698" s="19">
        <v>8.11</v>
      </c>
      <c r="D698" s="19" t="s">
        <v>8336</v>
      </c>
      <c r="E698" s="19" t="s">
        <v>8336</v>
      </c>
      <c r="F698" s="19" t="s">
        <v>8336</v>
      </c>
      <c r="G698" s="19">
        <v>3</v>
      </c>
      <c r="H698" s="19">
        <v>3</v>
      </c>
      <c r="I698" s="19" t="s">
        <v>8336</v>
      </c>
      <c r="J698" s="19" t="s">
        <v>8336</v>
      </c>
      <c r="K698" s="19" t="str">
        <f t="shared" si="61"/>
        <v>Over Weight</v>
      </c>
      <c r="L698" s="19" t="str">
        <f t="shared" si="62"/>
        <v>Diabetes</v>
      </c>
      <c r="P698" s="19">
        <v>1</v>
      </c>
      <c r="Q698" s="19">
        <v>1</v>
      </c>
      <c r="Y698" s="32" t="s">
        <v>2595</v>
      </c>
      <c r="Z698" s="19" t="s">
        <v>8324</v>
      </c>
      <c r="AA698" t="s">
        <v>8336</v>
      </c>
      <c r="AB698" s="19" t="str">
        <f t="shared" si="63"/>
        <v>Yes</v>
      </c>
      <c r="AC698" s="19" t="str">
        <f t="shared" si="64"/>
        <v>No</v>
      </c>
      <c r="AG698" s="19" t="s">
        <v>2572</v>
      </c>
      <c r="AH698" s="19">
        <v>50.2</v>
      </c>
      <c r="AI698" s="19" t="str">
        <f t="shared" si="65"/>
        <v>Obesity</v>
      </c>
      <c r="AP698" s="19" t="s">
        <v>2572</v>
      </c>
      <c r="AQ698" s="19">
        <v>5.4</v>
      </c>
      <c r="AR698" s="19" t="str">
        <f t="shared" si="66"/>
        <v>Normal</v>
      </c>
    </row>
    <row r="699" spans="1:44">
      <c r="A699" s="19" t="s">
        <v>2623</v>
      </c>
      <c r="B699" s="19">
        <v>28.785</v>
      </c>
      <c r="C699" s="19">
        <v>6.6</v>
      </c>
      <c r="D699" s="19" t="s">
        <v>8336</v>
      </c>
      <c r="E699" s="19" t="s">
        <v>8336</v>
      </c>
      <c r="F699" s="19" t="s">
        <v>8336</v>
      </c>
      <c r="G699" s="19" t="s">
        <v>8355</v>
      </c>
      <c r="H699" s="19">
        <v>0</v>
      </c>
      <c r="I699" s="19" t="s">
        <v>8336</v>
      </c>
      <c r="J699" s="19" t="s">
        <v>8336</v>
      </c>
      <c r="K699" s="19" t="str">
        <f t="shared" si="61"/>
        <v>Over Weight</v>
      </c>
      <c r="L699" s="19" t="str">
        <f t="shared" si="62"/>
        <v>Diabetes</v>
      </c>
      <c r="P699" s="19">
        <v>2</v>
      </c>
      <c r="Q699" s="19">
        <v>2</v>
      </c>
      <c r="Y699" s="32" t="s">
        <v>2599</v>
      </c>
      <c r="Z699" s="19" t="s">
        <v>8324</v>
      </c>
      <c r="AA699" t="s">
        <v>8336</v>
      </c>
      <c r="AB699" s="19" t="str">
        <f t="shared" si="63"/>
        <v>Yes</v>
      </c>
      <c r="AC699" s="19" t="str">
        <f t="shared" si="64"/>
        <v>No</v>
      </c>
      <c r="AG699" s="19" t="s">
        <v>2576</v>
      </c>
      <c r="AH699" s="19">
        <v>25.52</v>
      </c>
      <c r="AI699" s="19" t="str">
        <f t="shared" si="65"/>
        <v>Over Weight</v>
      </c>
      <c r="AP699" s="19" t="s">
        <v>2576</v>
      </c>
      <c r="AQ699" s="19">
        <v>6.35</v>
      </c>
      <c r="AR699" s="19" t="str">
        <f t="shared" si="66"/>
        <v>Prediabetes</v>
      </c>
    </row>
    <row r="700" spans="1:44">
      <c r="A700" s="19" t="s">
        <v>2627</v>
      </c>
      <c r="B700" s="19">
        <v>26.695</v>
      </c>
      <c r="C700" s="19">
        <v>10.14</v>
      </c>
      <c r="D700" s="19" t="s">
        <v>8324</v>
      </c>
      <c r="E700" s="19" t="s">
        <v>8336</v>
      </c>
      <c r="F700" s="19" t="s">
        <v>8375</v>
      </c>
      <c r="G700" s="19">
        <v>1</v>
      </c>
      <c r="H700" s="19">
        <v>1</v>
      </c>
      <c r="I700" s="19" t="s">
        <v>8336</v>
      </c>
      <c r="J700" s="19" t="s">
        <v>8336</v>
      </c>
      <c r="K700" s="19" t="str">
        <f t="shared" si="61"/>
        <v>Over Weight</v>
      </c>
      <c r="L700" s="19" t="str">
        <f t="shared" si="62"/>
        <v>Diabetes</v>
      </c>
      <c r="P700" s="19" t="s">
        <v>8355</v>
      </c>
      <c r="Q700" s="19">
        <v>0</v>
      </c>
      <c r="Y700" s="32" t="s">
        <v>2603</v>
      </c>
      <c r="Z700" s="19" t="s">
        <v>8324</v>
      </c>
      <c r="AA700" t="s">
        <v>8336</v>
      </c>
      <c r="AB700" s="19" t="str">
        <f t="shared" si="63"/>
        <v>Yes</v>
      </c>
      <c r="AC700" s="19" t="str">
        <f t="shared" si="64"/>
        <v>No</v>
      </c>
      <c r="AG700" s="19" t="s">
        <v>2580</v>
      </c>
      <c r="AH700" s="19">
        <v>35.2</v>
      </c>
      <c r="AI700" s="19" t="str">
        <f t="shared" si="65"/>
        <v>Obesity</v>
      </c>
      <c r="AP700" s="19" t="s">
        <v>2580</v>
      </c>
      <c r="AQ700" s="19">
        <v>6.26</v>
      </c>
      <c r="AR700" s="19" t="str">
        <f t="shared" si="66"/>
        <v>Prediabetes</v>
      </c>
    </row>
    <row r="701" spans="1:44">
      <c r="A701" s="19" t="s">
        <v>2631</v>
      </c>
      <c r="B701" s="19">
        <v>32.8</v>
      </c>
      <c r="C701" s="19">
        <v>6.06</v>
      </c>
      <c r="D701" s="19" t="s">
        <v>8324</v>
      </c>
      <c r="E701" s="19" t="s">
        <v>8336</v>
      </c>
      <c r="F701" s="19" t="s">
        <v>8336</v>
      </c>
      <c r="G701" s="19">
        <v>1</v>
      </c>
      <c r="H701" s="19">
        <v>1</v>
      </c>
      <c r="I701" s="19" t="s">
        <v>8336</v>
      </c>
      <c r="J701" s="19" t="s">
        <v>8336</v>
      </c>
      <c r="K701" s="19" t="str">
        <f t="shared" si="61"/>
        <v>Obesity</v>
      </c>
      <c r="L701" s="19" t="str">
        <f t="shared" si="62"/>
        <v>Prediabetes</v>
      </c>
      <c r="P701" s="19" t="s">
        <v>8355</v>
      </c>
      <c r="Q701" s="19">
        <v>0</v>
      </c>
      <c r="Y701" s="32" t="s">
        <v>2607</v>
      </c>
      <c r="Z701" s="19" t="s">
        <v>8336</v>
      </c>
      <c r="AA701" t="s">
        <v>8336</v>
      </c>
      <c r="AB701" s="19" t="str">
        <f t="shared" si="63"/>
        <v>No</v>
      </c>
      <c r="AC701" s="19" t="str">
        <f t="shared" si="64"/>
        <v>No</v>
      </c>
      <c r="AG701" s="19" t="s">
        <v>2583</v>
      </c>
      <c r="AH701" s="19">
        <v>41.26</v>
      </c>
      <c r="AI701" s="19" t="str">
        <f t="shared" si="65"/>
        <v>Obesity</v>
      </c>
      <c r="AP701" s="19" t="s">
        <v>2583</v>
      </c>
      <c r="AQ701" s="19">
        <v>5.97</v>
      </c>
      <c r="AR701" s="19" t="str">
        <f t="shared" si="66"/>
        <v>Prediabetes</v>
      </c>
    </row>
    <row r="702" spans="1:44">
      <c r="A702" s="19" t="s">
        <v>2635</v>
      </c>
      <c r="B702" s="19">
        <v>35.87</v>
      </c>
      <c r="C702" s="19">
        <v>9.91</v>
      </c>
      <c r="D702" s="19" t="s">
        <v>8324</v>
      </c>
      <c r="E702" s="19" t="s">
        <v>8336</v>
      </c>
      <c r="F702" s="19" t="s">
        <v>8336</v>
      </c>
      <c r="G702" s="19" t="s">
        <v>8355</v>
      </c>
      <c r="H702" s="19">
        <v>0</v>
      </c>
      <c r="I702" s="19" t="s">
        <v>8336</v>
      </c>
      <c r="J702" s="19" t="s">
        <v>8336</v>
      </c>
      <c r="K702" s="19" t="str">
        <f t="shared" si="61"/>
        <v>Obesity</v>
      </c>
      <c r="L702" s="19" t="str">
        <f t="shared" si="62"/>
        <v>Diabetes</v>
      </c>
      <c r="P702" s="19">
        <v>2</v>
      </c>
      <c r="Q702" s="19">
        <v>2</v>
      </c>
      <c r="Y702" s="32" t="s">
        <v>2611</v>
      </c>
      <c r="Z702" s="19" t="s">
        <v>8336</v>
      </c>
      <c r="AA702" t="s">
        <v>8336</v>
      </c>
      <c r="AB702" s="19" t="str">
        <f t="shared" si="63"/>
        <v>No</v>
      </c>
      <c r="AC702" s="19" t="str">
        <f t="shared" si="64"/>
        <v>No</v>
      </c>
      <c r="AG702" s="19" t="s">
        <v>2587</v>
      </c>
      <c r="AH702" s="19">
        <v>17.195</v>
      </c>
      <c r="AI702" s="19" t="str">
        <f t="shared" si="65"/>
        <v>Under Weight</v>
      </c>
      <c r="AP702" s="19" t="s">
        <v>2587</v>
      </c>
      <c r="AQ702" s="19">
        <v>5.29</v>
      </c>
      <c r="AR702" s="19" t="str">
        <f t="shared" si="66"/>
        <v>Normal</v>
      </c>
    </row>
    <row r="703" spans="1:44">
      <c r="A703" s="19" t="s">
        <v>2639</v>
      </c>
      <c r="B703" s="19">
        <v>21.66</v>
      </c>
      <c r="C703" s="19">
        <v>4.14</v>
      </c>
      <c r="D703" s="19" t="s">
        <v>8324</v>
      </c>
      <c r="E703" s="19" t="s">
        <v>8336</v>
      </c>
      <c r="F703" s="19" t="s">
        <v>8336</v>
      </c>
      <c r="G703" s="19">
        <v>2</v>
      </c>
      <c r="H703" s="19">
        <v>2</v>
      </c>
      <c r="I703" s="19" t="s">
        <v>8336</v>
      </c>
      <c r="J703" s="19" t="s">
        <v>8336</v>
      </c>
      <c r="K703" s="19" t="str">
        <f t="shared" si="61"/>
        <v>Normal Weight</v>
      </c>
      <c r="L703" s="19" t="str">
        <f t="shared" si="62"/>
        <v>Normal</v>
      </c>
      <c r="P703" s="19">
        <v>2</v>
      </c>
      <c r="Q703" s="19">
        <v>2</v>
      </c>
      <c r="Y703" s="32" t="s">
        <v>2615</v>
      </c>
      <c r="Z703" s="19" t="s">
        <v>8336</v>
      </c>
      <c r="AA703" t="s">
        <v>8336</v>
      </c>
      <c r="AB703" s="19" t="str">
        <f t="shared" si="63"/>
        <v>No</v>
      </c>
      <c r="AC703" s="19" t="str">
        <f t="shared" si="64"/>
        <v>No</v>
      </c>
      <c r="AG703" s="19" t="s">
        <v>2591</v>
      </c>
      <c r="AH703" s="19">
        <v>23.085</v>
      </c>
      <c r="AI703" s="19" t="str">
        <f t="shared" si="65"/>
        <v>Normal Weight</v>
      </c>
      <c r="AP703" s="19" t="s">
        <v>2591</v>
      </c>
      <c r="AQ703" s="19">
        <v>4.27</v>
      </c>
      <c r="AR703" s="19" t="str">
        <f t="shared" si="66"/>
        <v>Normal</v>
      </c>
    </row>
    <row r="704" spans="1:44">
      <c r="A704" s="19" t="s">
        <v>2642</v>
      </c>
      <c r="B704" s="19">
        <v>37.72</v>
      </c>
      <c r="C704" s="19">
        <v>4.38</v>
      </c>
      <c r="D704" s="19" t="s">
        <v>8324</v>
      </c>
      <c r="E704" s="19" t="s">
        <v>8336</v>
      </c>
      <c r="F704" s="19" t="s">
        <v>8375</v>
      </c>
      <c r="G704" s="19">
        <v>1</v>
      </c>
      <c r="H704" s="19">
        <v>1</v>
      </c>
      <c r="I704" s="19" t="s">
        <v>8336</v>
      </c>
      <c r="J704" s="19" t="s">
        <v>8336</v>
      </c>
      <c r="K704" s="19" t="str">
        <f t="shared" si="61"/>
        <v>Obesity</v>
      </c>
      <c r="L704" s="19" t="str">
        <f t="shared" si="62"/>
        <v>Normal</v>
      </c>
      <c r="P704" s="19" t="s">
        <v>8355</v>
      </c>
      <c r="Q704" s="19">
        <v>0</v>
      </c>
      <c r="Y704" s="32" t="s">
        <v>2619</v>
      </c>
      <c r="Z704" s="19" t="s">
        <v>8336</v>
      </c>
      <c r="AA704" t="s">
        <v>8336</v>
      </c>
      <c r="AB704" s="19" t="str">
        <f t="shared" si="63"/>
        <v>No</v>
      </c>
      <c r="AC704" s="19" t="str">
        <f t="shared" si="64"/>
        <v>No</v>
      </c>
      <c r="AG704" s="19" t="s">
        <v>2595</v>
      </c>
      <c r="AH704" s="19">
        <v>21.66</v>
      </c>
      <c r="AI704" s="19" t="str">
        <f t="shared" si="65"/>
        <v>Normal Weight</v>
      </c>
      <c r="AP704" s="19" t="s">
        <v>2595</v>
      </c>
      <c r="AQ704" s="19">
        <v>5.2</v>
      </c>
      <c r="AR704" s="19" t="str">
        <f t="shared" si="66"/>
        <v>Normal</v>
      </c>
    </row>
    <row r="705" spans="1:44">
      <c r="A705" s="19" t="s">
        <v>2646</v>
      </c>
      <c r="B705" s="19">
        <v>39.7</v>
      </c>
      <c r="C705" s="19">
        <v>9.83</v>
      </c>
      <c r="D705" s="19" t="s">
        <v>8336</v>
      </c>
      <c r="E705" s="19" t="s">
        <v>8336</v>
      </c>
      <c r="F705" s="19" t="s">
        <v>8336</v>
      </c>
      <c r="G705" s="19">
        <v>3</v>
      </c>
      <c r="H705" s="19">
        <v>3</v>
      </c>
      <c r="I705" s="19" t="s">
        <v>8336</v>
      </c>
      <c r="J705" s="19" t="s">
        <v>8336</v>
      </c>
      <c r="K705" s="19" t="str">
        <f t="shared" si="61"/>
        <v>Obesity</v>
      </c>
      <c r="L705" s="19" t="str">
        <f t="shared" si="62"/>
        <v>Diabetes</v>
      </c>
      <c r="P705" s="19" t="s">
        <v>8355</v>
      </c>
      <c r="Q705" s="19">
        <v>0</v>
      </c>
      <c r="Y705" s="32" t="s">
        <v>2623</v>
      </c>
      <c r="Z705" s="19" t="s">
        <v>8336</v>
      </c>
      <c r="AA705" t="s">
        <v>8336</v>
      </c>
      <c r="AB705" s="19" t="str">
        <f t="shared" si="63"/>
        <v>No</v>
      </c>
      <c r="AC705" s="19" t="str">
        <f t="shared" si="64"/>
        <v>No</v>
      </c>
      <c r="AG705" s="19" t="s">
        <v>2599</v>
      </c>
      <c r="AH705" s="19">
        <v>36.47</v>
      </c>
      <c r="AI705" s="19" t="str">
        <f t="shared" si="65"/>
        <v>Obesity</v>
      </c>
      <c r="AP705" s="19" t="s">
        <v>2599</v>
      </c>
      <c r="AQ705" s="19">
        <v>8.23</v>
      </c>
      <c r="AR705" s="19" t="str">
        <f t="shared" si="66"/>
        <v>Diabetes</v>
      </c>
    </row>
    <row r="706" spans="1:44">
      <c r="A706" s="19" t="s">
        <v>2650</v>
      </c>
      <c r="B706" s="19">
        <v>35.97</v>
      </c>
      <c r="C706" s="19">
        <v>11.08</v>
      </c>
      <c r="D706" s="19" t="s">
        <v>8336</v>
      </c>
      <c r="E706" s="19" t="s">
        <v>8336</v>
      </c>
      <c r="F706" s="19" t="s">
        <v>8336</v>
      </c>
      <c r="G706" s="19">
        <v>3</v>
      </c>
      <c r="H706" s="19">
        <v>3</v>
      </c>
      <c r="I706" s="19" t="s">
        <v>8336</v>
      </c>
      <c r="J706" s="19" t="s">
        <v>8336</v>
      </c>
      <c r="K706" s="19" t="str">
        <f t="shared" si="61"/>
        <v>Obesity</v>
      </c>
      <c r="L706" s="19" t="str">
        <f t="shared" si="62"/>
        <v>Diabetes</v>
      </c>
      <c r="P706" s="19" t="s">
        <v>8355</v>
      </c>
      <c r="Q706" s="19">
        <v>0</v>
      </c>
      <c r="Y706" s="32" t="s">
        <v>2627</v>
      </c>
      <c r="Z706" s="19" t="s">
        <v>8324</v>
      </c>
      <c r="AA706" t="s">
        <v>8336</v>
      </c>
      <c r="AB706" s="19" t="str">
        <f t="shared" si="63"/>
        <v>Yes</v>
      </c>
      <c r="AC706" s="19" t="str">
        <f t="shared" si="64"/>
        <v>No</v>
      </c>
      <c r="AG706" s="19" t="s">
        <v>2603</v>
      </c>
      <c r="AH706" s="19">
        <v>36.08</v>
      </c>
      <c r="AI706" s="19" t="str">
        <f t="shared" si="65"/>
        <v>Obesity</v>
      </c>
      <c r="AP706" s="19" t="s">
        <v>2603</v>
      </c>
      <c r="AQ706" s="19">
        <v>10.33</v>
      </c>
      <c r="AR706" s="19" t="str">
        <f t="shared" si="66"/>
        <v>Diabetes</v>
      </c>
    </row>
    <row r="707" spans="1:44">
      <c r="A707" s="19" t="s">
        <v>2654</v>
      </c>
      <c r="B707" s="19">
        <v>37.85</v>
      </c>
      <c r="C707" s="19">
        <v>11.01</v>
      </c>
      <c r="D707" s="19" t="s">
        <v>8336</v>
      </c>
      <c r="E707" s="19" t="s">
        <v>8336</v>
      </c>
      <c r="F707" s="19" t="s">
        <v>8336</v>
      </c>
      <c r="G707" s="19" t="s">
        <v>8355</v>
      </c>
      <c r="H707" s="19">
        <v>0</v>
      </c>
      <c r="I707" s="19" t="s">
        <v>8336</v>
      </c>
      <c r="J707" s="19" t="s">
        <v>8336</v>
      </c>
      <c r="K707" s="19" t="str">
        <f t="shared" ref="K707:K770" si="67">IF(B707&lt;18.5,"Under Weight",IF(B707&lt;=24.9,"Normal Weight",IF(B707&lt;=29.9,"Over Weight","Obesity")))</f>
        <v>Obesity</v>
      </c>
      <c r="L707" s="19" t="str">
        <f t="shared" ref="L707:L770" si="68">IF(C707&lt;5.7,"Normal",IF(C707&lt;=6.4,"Prediabetes","Diabetes"))</f>
        <v>Diabetes</v>
      </c>
      <c r="P707" s="19">
        <v>3</v>
      </c>
      <c r="Q707" s="19">
        <v>3</v>
      </c>
      <c r="Y707" s="32" t="s">
        <v>2631</v>
      </c>
      <c r="Z707" s="19" t="s">
        <v>8324</v>
      </c>
      <c r="AA707" t="s">
        <v>8336</v>
      </c>
      <c r="AB707" s="19" t="str">
        <f t="shared" si="63"/>
        <v>Yes</v>
      </c>
      <c r="AC707" s="19" t="str">
        <f t="shared" si="64"/>
        <v>No</v>
      </c>
      <c r="AG707" s="19" t="s">
        <v>2607</v>
      </c>
      <c r="AH707" s="19">
        <v>23.18</v>
      </c>
      <c r="AI707" s="19" t="str">
        <f t="shared" si="65"/>
        <v>Normal Weight</v>
      </c>
      <c r="AP707" s="19" t="s">
        <v>2607</v>
      </c>
      <c r="AQ707" s="19">
        <v>6.13</v>
      </c>
      <c r="AR707" s="19" t="str">
        <f t="shared" si="66"/>
        <v>Prediabetes</v>
      </c>
    </row>
    <row r="708" spans="1:44">
      <c r="A708" s="19" t="s">
        <v>2658</v>
      </c>
      <c r="B708" s="19">
        <v>21.66</v>
      </c>
      <c r="C708" s="19">
        <v>4.37</v>
      </c>
      <c r="D708" s="19" t="s">
        <v>8336</v>
      </c>
      <c r="E708" s="19" t="s">
        <v>8324</v>
      </c>
      <c r="F708" s="19" t="s">
        <v>8336</v>
      </c>
      <c r="G708" s="19">
        <v>1</v>
      </c>
      <c r="H708" s="19">
        <v>1</v>
      </c>
      <c r="I708" s="19" t="s">
        <v>8324</v>
      </c>
      <c r="J708" s="19" t="s">
        <v>8324</v>
      </c>
      <c r="K708" s="19" t="str">
        <f t="shared" si="67"/>
        <v>Normal Weight</v>
      </c>
      <c r="L708" s="19" t="str">
        <f t="shared" si="68"/>
        <v>Normal</v>
      </c>
      <c r="P708" s="19">
        <v>3</v>
      </c>
      <c r="Q708" s="19">
        <v>3</v>
      </c>
      <c r="Y708" s="32" t="s">
        <v>2635</v>
      </c>
      <c r="Z708" s="19" t="s">
        <v>8324</v>
      </c>
      <c r="AA708" t="s">
        <v>8336</v>
      </c>
      <c r="AB708" s="19" t="str">
        <f t="shared" si="63"/>
        <v>Yes</v>
      </c>
      <c r="AC708" s="19" t="str">
        <f t="shared" si="64"/>
        <v>No</v>
      </c>
      <c r="AG708" s="19" t="s">
        <v>2611</v>
      </c>
      <c r="AH708" s="19">
        <v>39.16</v>
      </c>
      <c r="AI708" s="19" t="str">
        <f t="shared" si="65"/>
        <v>Obesity</v>
      </c>
      <c r="AP708" s="19" t="s">
        <v>2611</v>
      </c>
      <c r="AQ708" s="19">
        <v>8.08</v>
      </c>
      <c r="AR708" s="19" t="str">
        <f t="shared" si="66"/>
        <v>Diabetes</v>
      </c>
    </row>
    <row r="709" spans="1:44">
      <c r="A709" s="19" t="s">
        <v>2662</v>
      </c>
      <c r="B709" s="19">
        <v>39.37</v>
      </c>
      <c r="C709" s="19">
        <v>5.91</v>
      </c>
      <c r="D709" s="19" t="s">
        <v>8336</v>
      </c>
      <c r="E709" s="19" t="s">
        <v>8336</v>
      </c>
      <c r="F709" s="19" t="s">
        <v>8336</v>
      </c>
      <c r="G709" s="19">
        <v>2</v>
      </c>
      <c r="H709" s="19">
        <v>2</v>
      </c>
      <c r="I709" s="19" t="s">
        <v>8336</v>
      </c>
      <c r="J709" s="19" t="s">
        <v>8336</v>
      </c>
      <c r="K709" s="19" t="str">
        <f t="shared" si="67"/>
        <v>Obesity</v>
      </c>
      <c r="L709" s="19" t="str">
        <f t="shared" si="68"/>
        <v>Prediabetes</v>
      </c>
      <c r="P709" s="19">
        <v>3</v>
      </c>
      <c r="Q709" s="19">
        <v>3</v>
      </c>
      <c r="Y709" s="32" t="s">
        <v>2639</v>
      </c>
      <c r="Z709" s="19" t="s">
        <v>8324</v>
      </c>
      <c r="AA709" t="s">
        <v>8336</v>
      </c>
      <c r="AB709" s="19" t="str">
        <f t="shared" si="63"/>
        <v>Yes</v>
      </c>
      <c r="AC709" s="19" t="str">
        <f t="shared" si="64"/>
        <v>No</v>
      </c>
      <c r="AG709" s="19" t="s">
        <v>2615</v>
      </c>
      <c r="AH709" s="19">
        <v>38.19</v>
      </c>
      <c r="AI709" s="19" t="str">
        <f t="shared" si="65"/>
        <v>Obesity</v>
      </c>
      <c r="AP709" s="19" t="s">
        <v>2615</v>
      </c>
      <c r="AQ709" s="19">
        <v>10.49</v>
      </c>
      <c r="AR709" s="19" t="str">
        <f t="shared" si="66"/>
        <v>Diabetes</v>
      </c>
    </row>
    <row r="710" spans="1:44">
      <c r="A710" s="19" t="s">
        <v>2665</v>
      </c>
      <c r="B710" s="19">
        <v>40.88</v>
      </c>
      <c r="C710" s="19">
        <v>7.65</v>
      </c>
      <c r="D710" s="19" t="s">
        <v>8336</v>
      </c>
      <c r="E710" s="19" t="s">
        <v>8336</v>
      </c>
      <c r="F710" s="19" t="s">
        <v>8336</v>
      </c>
      <c r="G710" s="19" t="s">
        <v>8355</v>
      </c>
      <c r="H710" s="19">
        <v>0</v>
      </c>
      <c r="I710" s="19" t="s">
        <v>8336</v>
      </c>
      <c r="J710" s="19" t="s">
        <v>8336</v>
      </c>
      <c r="K710" s="19" t="str">
        <f t="shared" si="67"/>
        <v>Obesity</v>
      </c>
      <c r="L710" s="19" t="str">
        <f t="shared" si="68"/>
        <v>Diabetes</v>
      </c>
      <c r="P710" s="19" t="s">
        <v>8355</v>
      </c>
      <c r="Q710" s="19">
        <v>0</v>
      </c>
      <c r="Y710" s="32" t="s">
        <v>2642</v>
      </c>
      <c r="Z710" s="19" t="s">
        <v>8324</v>
      </c>
      <c r="AA710" t="s">
        <v>8336</v>
      </c>
      <c r="AB710" s="19" t="str">
        <f t="shared" si="63"/>
        <v>Yes</v>
      </c>
      <c r="AC710" s="19" t="str">
        <f t="shared" si="64"/>
        <v>No</v>
      </c>
      <c r="AG710" s="19" t="s">
        <v>2619</v>
      </c>
      <c r="AH710" s="19">
        <v>26.41</v>
      </c>
      <c r="AI710" s="19" t="str">
        <f t="shared" si="65"/>
        <v>Over Weight</v>
      </c>
      <c r="AP710" s="19" t="s">
        <v>2619</v>
      </c>
      <c r="AQ710" s="19">
        <v>8.11</v>
      </c>
      <c r="AR710" s="19" t="str">
        <f t="shared" si="66"/>
        <v>Diabetes</v>
      </c>
    </row>
    <row r="711" spans="1:44">
      <c r="A711" s="19" t="s">
        <v>2669</v>
      </c>
      <c r="B711" s="19">
        <v>26.22</v>
      </c>
      <c r="C711" s="19">
        <v>5.37</v>
      </c>
      <c r="D711" s="19" t="s">
        <v>8324</v>
      </c>
      <c r="E711" s="19" t="s">
        <v>8336</v>
      </c>
      <c r="F711" s="19" t="s">
        <v>8336</v>
      </c>
      <c r="G711" s="19">
        <v>2</v>
      </c>
      <c r="H711" s="19">
        <v>2</v>
      </c>
      <c r="I711" s="19" t="s">
        <v>8336</v>
      </c>
      <c r="J711" s="19" t="s">
        <v>8336</v>
      </c>
      <c r="K711" s="19" t="str">
        <f t="shared" si="67"/>
        <v>Over Weight</v>
      </c>
      <c r="L711" s="19" t="str">
        <f t="shared" si="68"/>
        <v>Normal</v>
      </c>
      <c r="P711" s="19">
        <v>1</v>
      </c>
      <c r="Q711" s="19">
        <v>1</v>
      </c>
      <c r="Y711" s="32" t="s">
        <v>2646</v>
      </c>
      <c r="Z711" s="19" t="s">
        <v>8336</v>
      </c>
      <c r="AA711" t="s">
        <v>8336</v>
      </c>
      <c r="AB711" s="19" t="str">
        <f t="shared" si="63"/>
        <v>No</v>
      </c>
      <c r="AC711" s="19" t="str">
        <f t="shared" si="64"/>
        <v>No</v>
      </c>
      <c r="AG711" s="19" t="s">
        <v>2623</v>
      </c>
      <c r="AH711" s="19">
        <v>28.785</v>
      </c>
      <c r="AI711" s="19" t="str">
        <f t="shared" si="65"/>
        <v>Over Weight</v>
      </c>
      <c r="AP711" s="19" t="s">
        <v>2623</v>
      </c>
      <c r="AQ711" s="19">
        <v>6.6</v>
      </c>
      <c r="AR711" s="19" t="str">
        <f t="shared" si="66"/>
        <v>Diabetes</v>
      </c>
    </row>
    <row r="712" spans="1:44">
      <c r="A712" s="19" t="s">
        <v>2673</v>
      </c>
      <c r="B712" s="19">
        <v>25.08</v>
      </c>
      <c r="C712" s="19">
        <v>5.75</v>
      </c>
      <c r="D712" s="19" t="s">
        <v>8324</v>
      </c>
      <c r="E712" s="19" t="s">
        <v>8336</v>
      </c>
      <c r="F712" s="19" t="s">
        <v>8336</v>
      </c>
      <c r="G712" s="19">
        <v>2</v>
      </c>
      <c r="H712" s="19">
        <v>2</v>
      </c>
      <c r="I712" s="19" t="s">
        <v>8336</v>
      </c>
      <c r="J712" s="19" t="s">
        <v>8336</v>
      </c>
      <c r="K712" s="19" t="str">
        <f t="shared" si="67"/>
        <v>Over Weight</v>
      </c>
      <c r="L712" s="19" t="str">
        <f t="shared" si="68"/>
        <v>Prediabetes</v>
      </c>
      <c r="P712" s="19">
        <v>1</v>
      </c>
      <c r="Q712" s="19">
        <v>1</v>
      </c>
      <c r="Y712" s="32" t="s">
        <v>2650</v>
      </c>
      <c r="Z712" s="19" t="s">
        <v>8336</v>
      </c>
      <c r="AA712" t="s">
        <v>8336</v>
      </c>
      <c r="AB712" s="19" t="str">
        <f t="shared" si="63"/>
        <v>No</v>
      </c>
      <c r="AC712" s="19" t="str">
        <f t="shared" si="64"/>
        <v>No</v>
      </c>
      <c r="AG712" s="19" t="s">
        <v>2627</v>
      </c>
      <c r="AH712" s="19">
        <v>26.695</v>
      </c>
      <c r="AI712" s="19" t="str">
        <f t="shared" si="65"/>
        <v>Over Weight</v>
      </c>
      <c r="AP712" s="19" t="s">
        <v>2627</v>
      </c>
      <c r="AQ712" s="19">
        <v>10.14</v>
      </c>
      <c r="AR712" s="19" t="str">
        <f t="shared" si="66"/>
        <v>Diabetes</v>
      </c>
    </row>
    <row r="713" spans="1:44">
      <c r="A713" s="19" t="s">
        <v>2676</v>
      </c>
      <c r="B713" s="19">
        <v>39.1</v>
      </c>
      <c r="C713" s="19">
        <v>6.79</v>
      </c>
      <c r="D713" s="19" t="s">
        <v>8324</v>
      </c>
      <c r="E713" s="19" t="s">
        <v>8336</v>
      </c>
      <c r="F713" s="19" t="s">
        <v>8336</v>
      </c>
      <c r="G713" s="19">
        <v>2</v>
      </c>
      <c r="H713" s="19">
        <v>2</v>
      </c>
      <c r="I713" s="19" t="s">
        <v>8336</v>
      </c>
      <c r="J713" s="19" t="s">
        <v>8336</v>
      </c>
      <c r="K713" s="19" t="str">
        <f t="shared" si="67"/>
        <v>Obesity</v>
      </c>
      <c r="L713" s="19" t="str">
        <f t="shared" si="68"/>
        <v>Diabetes</v>
      </c>
      <c r="P713" s="19" t="s">
        <v>8355</v>
      </c>
      <c r="Q713" s="19">
        <v>0</v>
      </c>
      <c r="Y713" s="32" t="s">
        <v>2654</v>
      </c>
      <c r="Z713" s="19" t="s">
        <v>8336</v>
      </c>
      <c r="AA713" t="s">
        <v>8336</v>
      </c>
      <c r="AB713" s="19" t="str">
        <f t="shared" ref="AB713:AB776" si="69">PROPER(Z713)</f>
        <v>No</v>
      </c>
      <c r="AC713" s="19" t="str">
        <f t="shared" ref="AC713:AC776" si="70">PROPER(AA713)</f>
        <v>No</v>
      </c>
      <c r="AG713" s="19" t="s">
        <v>2631</v>
      </c>
      <c r="AH713" s="19">
        <v>32.8</v>
      </c>
      <c r="AI713" s="19" t="str">
        <f t="shared" si="65"/>
        <v>Obesity</v>
      </c>
      <c r="AP713" s="19" t="s">
        <v>2631</v>
      </c>
      <c r="AQ713" s="19">
        <v>6.06</v>
      </c>
      <c r="AR713" s="19" t="str">
        <f t="shared" si="66"/>
        <v>Prediabetes</v>
      </c>
    </row>
    <row r="714" spans="1:44">
      <c r="A714" s="19" t="s">
        <v>2678</v>
      </c>
      <c r="B714" s="19">
        <v>37.905</v>
      </c>
      <c r="C714" s="19">
        <v>7.03</v>
      </c>
      <c r="D714" s="19" t="s">
        <v>8336</v>
      </c>
      <c r="E714" s="19" t="s">
        <v>8336</v>
      </c>
      <c r="F714" s="19" t="s">
        <v>8336</v>
      </c>
      <c r="G714" s="19">
        <v>3</v>
      </c>
      <c r="H714" s="19">
        <v>3</v>
      </c>
      <c r="I714" s="19" t="s">
        <v>8336</v>
      </c>
      <c r="J714" s="19" t="s">
        <v>8336</v>
      </c>
      <c r="K714" s="19" t="str">
        <f t="shared" si="67"/>
        <v>Obesity</v>
      </c>
      <c r="L714" s="19" t="str">
        <f t="shared" si="68"/>
        <v>Diabetes</v>
      </c>
      <c r="P714" s="19">
        <v>2</v>
      </c>
      <c r="Q714" s="19">
        <v>2</v>
      </c>
      <c r="Y714" s="32" t="s">
        <v>2658</v>
      </c>
      <c r="Z714" s="19" t="s">
        <v>8336</v>
      </c>
      <c r="AA714" t="s">
        <v>8324</v>
      </c>
      <c r="AB714" s="19" t="str">
        <f t="shared" si="69"/>
        <v>No</v>
      </c>
      <c r="AC714" s="19" t="str">
        <f t="shared" si="70"/>
        <v>Yes</v>
      </c>
      <c r="AG714" s="19" t="s">
        <v>2635</v>
      </c>
      <c r="AH714" s="19">
        <v>35.87</v>
      </c>
      <c r="AI714" s="19" t="str">
        <f t="shared" si="65"/>
        <v>Obesity</v>
      </c>
      <c r="AP714" s="19" t="s">
        <v>2635</v>
      </c>
      <c r="AQ714" s="19">
        <v>9.91</v>
      </c>
      <c r="AR714" s="19" t="str">
        <f t="shared" si="66"/>
        <v>Diabetes</v>
      </c>
    </row>
    <row r="715" spans="1:44">
      <c r="A715" s="19" t="s">
        <v>2682</v>
      </c>
      <c r="B715" s="19">
        <v>43.35</v>
      </c>
      <c r="C715" s="19">
        <v>5.41</v>
      </c>
      <c r="D715" s="19" t="s">
        <v>8324</v>
      </c>
      <c r="E715" s="19" t="s">
        <v>8336</v>
      </c>
      <c r="F715" s="19" t="s">
        <v>8375</v>
      </c>
      <c r="G715" s="19">
        <v>1</v>
      </c>
      <c r="H715" s="19">
        <v>1</v>
      </c>
      <c r="I715" s="19" t="s">
        <v>8336</v>
      </c>
      <c r="J715" s="19" t="s">
        <v>8336</v>
      </c>
      <c r="K715" s="19" t="str">
        <f t="shared" si="67"/>
        <v>Obesity</v>
      </c>
      <c r="L715" s="19" t="str">
        <f t="shared" si="68"/>
        <v>Normal</v>
      </c>
      <c r="P715" s="19">
        <v>1</v>
      </c>
      <c r="Q715" s="19">
        <v>1</v>
      </c>
      <c r="Y715" s="32" t="s">
        <v>2662</v>
      </c>
      <c r="Z715" s="19" t="s">
        <v>8336</v>
      </c>
      <c r="AA715" t="s">
        <v>8336</v>
      </c>
      <c r="AB715" s="19" t="str">
        <f t="shared" si="69"/>
        <v>No</v>
      </c>
      <c r="AC715" s="19" t="str">
        <f t="shared" si="70"/>
        <v>No</v>
      </c>
      <c r="AG715" s="19" t="s">
        <v>2639</v>
      </c>
      <c r="AH715" s="19">
        <v>21.66</v>
      </c>
      <c r="AI715" s="19" t="str">
        <f t="shared" si="65"/>
        <v>Normal Weight</v>
      </c>
      <c r="AP715" s="19" t="s">
        <v>2639</v>
      </c>
      <c r="AQ715" s="19">
        <v>4.14</v>
      </c>
      <c r="AR715" s="19" t="str">
        <f t="shared" si="66"/>
        <v>Normal</v>
      </c>
    </row>
    <row r="716" spans="1:44">
      <c r="A716" s="19" t="s">
        <v>2686</v>
      </c>
      <c r="B716" s="19">
        <v>36.15</v>
      </c>
      <c r="C716" s="19">
        <v>8.05</v>
      </c>
      <c r="D716" s="19" t="s">
        <v>8336</v>
      </c>
      <c r="E716" s="19" t="s">
        <v>8336</v>
      </c>
      <c r="F716" s="19" t="s">
        <v>8336</v>
      </c>
      <c r="G716" s="19" t="s">
        <v>8355</v>
      </c>
      <c r="H716" s="19">
        <v>0</v>
      </c>
      <c r="I716" s="19" t="s">
        <v>8336</v>
      </c>
      <c r="J716" s="19" t="s">
        <v>8336</v>
      </c>
      <c r="K716" s="19" t="str">
        <f t="shared" si="67"/>
        <v>Obesity</v>
      </c>
      <c r="L716" s="19" t="str">
        <f t="shared" si="68"/>
        <v>Diabetes</v>
      </c>
      <c r="P716" s="19">
        <v>3</v>
      </c>
      <c r="Q716" s="19">
        <v>3</v>
      </c>
      <c r="Y716" s="32" t="s">
        <v>2665</v>
      </c>
      <c r="Z716" s="19" t="s">
        <v>8336</v>
      </c>
      <c r="AA716" t="s">
        <v>8336</v>
      </c>
      <c r="AB716" s="19" t="str">
        <f t="shared" si="69"/>
        <v>No</v>
      </c>
      <c r="AC716" s="19" t="str">
        <f t="shared" si="70"/>
        <v>No</v>
      </c>
      <c r="AG716" s="19" t="s">
        <v>2642</v>
      </c>
      <c r="AH716" s="19">
        <v>37.72</v>
      </c>
      <c r="AI716" s="19" t="str">
        <f t="shared" si="65"/>
        <v>Obesity</v>
      </c>
      <c r="AP716" s="19" t="s">
        <v>2642</v>
      </c>
      <c r="AQ716" s="19">
        <v>4.38</v>
      </c>
      <c r="AR716" s="19" t="str">
        <f t="shared" si="66"/>
        <v>Normal</v>
      </c>
    </row>
    <row r="717" spans="1:44">
      <c r="A717" s="19" t="s">
        <v>2690</v>
      </c>
      <c r="B717" s="19">
        <v>44.98</v>
      </c>
      <c r="C717" s="19">
        <v>5.94</v>
      </c>
      <c r="D717" s="19" t="s">
        <v>8336</v>
      </c>
      <c r="E717" s="19" t="s">
        <v>8336</v>
      </c>
      <c r="F717" s="19" t="s">
        <v>8336</v>
      </c>
      <c r="G717" s="19">
        <v>1</v>
      </c>
      <c r="H717" s="19">
        <v>1</v>
      </c>
      <c r="I717" s="19" t="s">
        <v>8336</v>
      </c>
      <c r="J717" s="19" t="s">
        <v>8336</v>
      </c>
      <c r="K717" s="19" t="str">
        <f t="shared" si="67"/>
        <v>Obesity</v>
      </c>
      <c r="L717" s="19" t="str">
        <f t="shared" si="68"/>
        <v>Prediabetes</v>
      </c>
      <c r="P717" s="19">
        <v>3</v>
      </c>
      <c r="Q717" s="19">
        <v>3</v>
      </c>
      <c r="Y717" s="32" t="s">
        <v>2669</v>
      </c>
      <c r="Z717" s="19" t="s">
        <v>8324</v>
      </c>
      <c r="AA717" t="s">
        <v>8336</v>
      </c>
      <c r="AB717" s="19" t="str">
        <f t="shared" si="69"/>
        <v>Yes</v>
      </c>
      <c r="AC717" s="19" t="str">
        <f t="shared" si="70"/>
        <v>No</v>
      </c>
      <c r="AG717" s="19" t="s">
        <v>2646</v>
      </c>
      <c r="AH717" s="19">
        <v>39.7</v>
      </c>
      <c r="AI717" s="19" t="str">
        <f t="shared" si="65"/>
        <v>Obesity</v>
      </c>
      <c r="AP717" s="19" t="s">
        <v>2646</v>
      </c>
      <c r="AQ717" s="19">
        <v>9.83</v>
      </c>
      <c r="AR717" s="19" t="str">
        <f t="shared" si="66"/>
        <v>Diabetes</v>
      </c>
    </row>
    <row r="718" spans="1:44">
      <c r="A718" s="19" t="s">
        <v>2694</v>
      </c>
      <c r="B718" s="19">
        <v>38.28</v>
      </c>
      <c r="C718" s="19">
        <v>5.51</v>
      </c>
      <c r="D718" s="19" t="s">
        <v>8336</v>
      </c>
      <c r="E718" s="19" t="s">
        <v>8324</v>
      </c>
      <c r="F718" s="19" t="s">
        <v>8336</v>
      </c>
      <c r="G718" s="19">
        <v>1</v>
      </c>
      <c r="H718" s="19">
        <v>1</v>
      </c>
      <c r="I718" s="19" t="s">
        <v>8336</v>
      </c>
      <c r="J718" s="19" t="s">
        <v>8336</v>
      </c>
      <c r="K718" s="19" t="str">
        <f t="shared" si="67"/>
        <v>Obesity</v>
      </c>
      <c r="L718" s="19" t="str">
        <f t="shared" si="68"/>
        <v>Normal</v>
      </c>
      <c r="P718" s="19" t="s">
        <v>8355</v>
      </c>
      <c r="Q718" s="19">
        <v>0</v>
      </c>
      <c r="Y718" s="32" t="s">
        <v>2673</v>
      </c>
      <c r="Z718" s="19" t="s">
        <v>8324</v>
      </c>
      <c r="AA718" t="s">
        <v>8336</v>
      </c>
      <c r="AB718" s="19" t="str">
        <f t="shared" si="69"/>
        <v>Yes</v>
      </c>
      <c r="AC718" s="19" t="str">
        <f t="shared" si="70"/>
        <v>No</v>
      </c>
      <c r="AG718" s="19" t="s">
        <v>2650</v>
      </c>
      <c r="AH718" s="19">
        <v>35.97</v>
      </c>
      <c r="AI718" s="19" t="str">
        <f t="shared" si="65"/>
        <v>Obesity</v>
      </c>
      <c r="AP718" s="19" t="s">
        <v>2650</v>
      </c>
      <c r="AQ718" s="19">
        <v>11.08</v>
      </c>
      <c r="AR718" s="19" t="str">
        <f t="shared" si="66"/>
        <v>Diabetes</v>
      </c>
    </row>
    <row r="719" spans="1:44">
      <c r="A719" s="19" t="s">
        <v>2698</v>
      </c>
      <c r="B719" s="19">
        <v>32.3</v>
      </c>
      <c r="C719" s="19">
        <v>6.55</v>
      </c>
      <c r="D719" s="19" t="s">
        <v>8324</v>
      </c>
      <c r="E719" s="19" t="s">
        <v>8336</v>
      </c>
      <c r="F719" s="19" t="s">
        <v>8336</v>
      </c>
      <c r="G719" s="19">
        <v>2</v>
      </c>
      <c r="H719" s="19">
        <v>2</v>
      </c>
      <c r="I719" s="19" t="s">
        <v>8336</v>
      </c>
      <c r="J719" s="19" t="s">
        <v>8336</v>
      </c>
      <c r="K719" s="19" t="str">
        <f t="shared" si="67"/>
        <v>Obesity</v>
      </c>
      <c r="L719" s="19" t="str">
        <f t="shared" si="68"/>
        <v>Diabetes</v>
      </c>
      <c r="P719" s="19">
        <v>1</v>
      </c>
      <c r="Q719" s="19">
        <v>1</v>
      </c>
      <c r="Y719" s="32" t="s">
        <v>2676</v>
      </c>
      <c r="Z719" s="19" t="s">
        <v>8324</v>
      </c>
      <c r="AA719" t="s">
        <v>8336</v>
      </c>
      <c r="AB719" s="19" t="str">
        <f t="shared" si="69"/>
        <v>Yes</v>
      </c>
      <c r="AC719" s="19" t="str">
        <f t="shared" si="70"/>
        <v>No</v>
      </c>
      <c r="AG719" s="19" t="s">
        <v>2654</v>
      </c>
      <c r="AH719" s="19">
        <v>37.85</v>
      </c>
      <c r="AI719" s="19" t="str">
        <f t="shared" ref="AI719:AI782" si="71">IF(AH719&lt;18.5,"Under Weight",IF(AH719&lt;=24.9,"Normal Weight",IF(AH719&lt;=29.9,"Over Weight","Obesity")))</f>
        <v>Obesity</v>
      </c>
      <c r="AP719" s="19" t="s">
        <v>2654</v>
      </c>
      <c r="AQ719" s="19">
        <v>11.01</v>
      </c>
      <c r="AR719" s="19" t="str">
        <f t="shared" ref="AR719:AR782" si="72">IF(AQ719&lt;5.7,"Normal",IF(AQ719&lt;=6.5,"Prediabetes","Diabetes"))</f>
        <v>Diabetes</v>
      </c>
    </row>
    <row r="720" spans="1:44">
      <c r="A720" s="19" t="s">
        <v>2701</v>
      </c>
      <c r="B720" s="19">
        <v>39.51</v>
      </c>
      <c r="C720" s="19">
        <v>5.79</v>
      </c>
      <c r="D720" s="19" t="s">
        <v>8324</v>
      </c>
      <c r="E720" s="19" t="s">
        <v>8336</v>
      </c>
      <c r="F720" s="19" t="s">
        <v>8336</v>
      </c>
      <c r="G720" s="19" t="s">
        <v>8355</v>
      </c>
      <c r="H720" s="19">
        <v>0</v>
      </c>
      <c r="I720" s="19" t="s">
        <v>8336</v>
      </c>
      <c r="J720" s="19" t="s">
        <v>8336</v>
      </c>
      <c r="K720" s="19" t="str">
        <f t="shared" si="67"/>
        <v>Obesity</v>
      </c>
      <c r="L720" s="19" t="str">
        <f t="shared" si="68"/>
        <v>Prediabetes</v>
      </c>
      <c r="P720" s="19">
        <v>2</v>
      </c>
      <c r="Q720" s="19">
        <v>2</v>
      </c>
      <c r="Y720" s="32" t="s">
        <v>2678</v>
      </c>
      <c r="Z720" s="19" t="s">
        <v>8336</v>
      </c>
      <c r="AA720" t="s">
        <v>8336</v>
      </c>
      <c r="AB720" s="19" t="str">
        <f t="shared" si="69"/>
        <v>No</v>
      </c>
      <c r="AC720" s="19" t="str">
        <f t="shared" si="70"/>
        <v>No</v>
      </c>
      <c r="AG720" s="19" t="s">
        <v>2658</v>
      </c>
      <c r="AH720" s="19">
        <v>21.66</v>
      </c>
      <c r="AI720" s="19" t="str">
        <f t="shared" si="71"/>
        <v>Normal Weight</v>
      </c>
      <c r="AP720" s="19" t="s">
        <v>2658</v>
      </c>
      <c r="AQ720" s="19">
        <v>4.37</v>
      </c>
      <c r="AR720" s="19" t="str">
        <f t="shared" si="72"/>
        <v>Normal</v>
      </c>
    </row>
    <row r="721" spans="1:44">
      <c r="A721" s="19" t="s">
        <v>2704</v>
      </c>
      <c r="B721" s="19">
        <v>50.46</v>
      </c>
      <c r="C721" s="19">
        <v>4.56</v>
      </c>
      <c r="D721" s="19" t="s">
        <v>8336</v>
      </c>
      <c r="E721" s="19" t="s">
        <v>8336</v>
      </c>
      <c r="F721" s="19" t="s">
        <v>8336</v>
      </c>
      <c r="G721" s="19" t="s">
        <v>8355</v>
      </c>
      <c r="H721" s="19">
        <v>0</v>
      </c>
      <c r="I721" s="19" t="s">
        <v>8336</v>
      </c>
      <c r="J721" s="19" t="s">
        <v>8336</v>
      </c>
      <c r="K721" s="19" t="str">
        <f t="shared" si="67"/>
        <v>Obesity</v>
      </c>
      <c r="L721" s="19" t="str">
        <f t="shared" si="68"/>
        <v>Normal</v>
      </c>
      <c r="P721" s="19" t="s">
        <v>8355</v>
      </c>
      <c r="Q721" s="19">
        <v>0</v>
      </c>
      <c r="Y721" s="32" t="s">
        <v>2682</v>
      </c>
      <c r="Z721" s="19" t="s">
        <v>8324</v>
      </c>
      <c r="AA721" t="s">
        <v>8336</v>
      </c>
      <c r="AB721" s="19" t="str">
        <f t="shared" si="69"/>
        <v>Yes</v>
      </c>
      <c r="AC721" s="19" t="str">
        <f t="shared" si="70"/>
        <v>No</v>
      </c>
      <c r="AG721" s="19" t="s">
        <v>2662</v>
      </c>
      <c r="AH721" s="19">
        <v>39.37</v>
      </c>
      <c r="AI721" s="19" t="str">
        <f t="shared" si="71"/>
        <v>Obesity</v>
      </c>
      <c r="AP721" s="19" t="s">
        <v>2662</v>
      </c>
      <c r="AQ721" s="19">
        <v>5.91</v>
      </c>
      <c r="AR721" s="19" t="str">
        <f t="shared" si="72"/>
        <v>Prediabetes</v>
      </c>
    </row>
    <row r="722" spans="1:44">
      <c r="A722" s="19" t="s">
        <v>2708</v>
      </c>
      <c r="B722" s="19">
        <v>31.73</v>
      </c>
      <c r="C722" s="19">
        <v>7</v>
      </c>
      <c r="D722" s="19" t="s">
        <v>8336</v>
      </c>
      <c r="E722" s="19" t="s">
        <v>8336</v>
      </c>
      <c r="F722" s="19" t="s">
        <v>8336</v>
      </c>
      <c r="G722" s="19" t="s">
        <v>8355</v>
      </c>
      <c r="H722" s="19">
        <v>0</v>
      </c>
      <c r="I722" s="19" t="s">
        <v>8336</v>
      </c>
      <c r="J722" s="19" t="s">
        <v>8336</v>
      </c>
      <c r="K722" s="19" t="str">
        <f t="shared" si="67"/>
        <v>Obesity</v>
      </c>
      <c r="L722" s="19" t="str">
        <f t="shared" si="68"/>
        <v>Diabetes</v>
      </c>
      <c r="P722" s="19">
        <v>2</v>
      </c>
      <c r="Q722" s="19">
        <v>2</v>
      </c>
      <c r="Y722" s="32" t="s">
        <v>2686</v>
      </c>
      <c r="Z722" s="19" t="s">
        <v>8336</v>
      </c>
      <c r="AA722" t="s">
        <v>8336</v>
      </c>
      <c r="AB722" s="19" t="str">
        <f t="shared" si="69"/>
        <v>No</v>
      </c>
      <c r="AC722" s="19" t="str">
        <f t="shared" si="70"/>
        <v>No</v>
      </c>
      <c r="AG722" s="19" t="s">
        <v>2665</v>
      </c>
      <c r="AH722" s="19">
        <v>40.88</v>
      </c>
      <c r="AI722" s="19" t="str">
        <f t="shared" si="71"/>
        <v>Obesity</v>
      </c>
      <c r="AP722" s="19" t="s">
        <v>2665</v>
      </c>
      <c r="AQ722" s="19">
        <v>7.65</v>
      </c>
      <c r="AR722" s="19" t="str">
        <f t="shared" si="72"/>
        <v>Diabetes</v>
      </c>
    </row>
    <row r="723" spans="1:44">
      <c r="A723" s="19" t="s">
        <v>2712</v>
      </c>
      <c r="B723" s="19">
        <v>32.1</v>
      </c>
      <c r="C723" s="19">
        <v>6.57</v>
      </c>
      <c r="D723" s="19" t="s">
        <v>8324</v>
      </c>
      <c r="E723" s="19" t="s">
        <v>8336</v>
      </c>
      <c r="F723" s="19" t="s">
        <v>8375</v>
      </c>
      <c r="G723" s="19">
        <v>1</v>
      </c>
      <c r="H723" s="19">
        <v>1</v>
      </c>
      <c r="I723" s="19" t="s">
        <v>8336</v>
      </c>
      <c r="J723" s="19" t="s">
        <v>8336</v>
      </c>
      <c r="K723" s="19" t="str">
        <f t="shared" si="67"/>
        <v>Obesity</v>
      </c>
      <c r="L723" s="19" t="str">
        <f t="shared" si="68"/>
        <v>Diabetes</v>
      </c>
      <c r="P723" s="19">
        <v>2</v>
      </c>
      <c r="Q723" s="19">
        <v>2</v>
      </c>
      <c r="Y723" s="32" t="s">
        <v>2690</v>
      </c>
      <c r="Z723" s="19" t="s">
        <v>8336</v>
      </c>
      <c r="AA723" t="s">
        <v>8336</v>
      </c>
      <c r="AB723" s="19" t="str">
        <f t="shared" si="69"/>
        <v>No</v>
      </c>
      <c r="AC723" s="19" t="str">
        <f t="shared" si="70"/>
        <v>No</v>
      </c>
      <c r="AG723" s="19" t="s">
        <v>2669</v>
      </c>
      <c r="AH723" s="19">
        <v>26.22</v>
      </c>
      <c r="AI723" s="19" t="str">
        <f t="shared" si="71"/>
        <v>Over Weight</v>
      </c>
      <c r="AP723" s="19" t="s">
        <v>2669</v>
      </c>
      <c r="AQ723" s="19">
        <v>5.37</v>
      </c>
      <c r="AR723" s="19" t="str">
        <f t="shared" si="72"/>
        <v>Normal</v>
      </c>
    </row>
    <row r="724" spans="1:44">
      <c r="A724" s="19" t="s">
        <v>2716</v>
      </c>
      <c r="B724" s="19">
        <v>27.83</v>
      </c>
      <c r="C724" s="19">
        <v>11.61</v>
      </c>
      <c r="D724" s="19" t="s">
        <v>8324</v>
      </c>
      <c r="E724" s="19" t="s">
        <v>8336</v>
      </c>
      <c r="F724" s="19" t="s">
        <v>8375</v>
      </c>
      <c r="G724" s="19">
        <v>1</v>
      </c>
      <c r="H724" s="19">
        <v>1</v>
      </c>
      <c r="I724" s="19" t="s">
        <v>8336</v>
      </c>
      <c r="J724" s="19" t="s">
        <v>8336</v>
      </c>
      <c r="K724" s="19" t="str">
        <f t="shared" si="67"/>
        <v>Over Weight</v>
      </c>
      <c r="L724" s="19" t="str">
        <f t="shared" si="68"/>
        <v>Diabetes</v>
      </c>
      <c r="P724" s="19">
        <v>2</v>
      </c>
      <c r="Q724" s="19">
        <v>2</v>
      </c>
      <c r="Y724" s="32" t="s">
        <v>2694</v>
      </c>
      <c r="Z724" s="19" t="s">
        <v>8336</v>
      </c>
      <c r="AA724" t="s">
        <v>8336</v>
      </c>
      <c r="AB724" s="19" t="str">
        <f t="shared" si="69"/>
        <v>No</v>
      </c>
      <c r="AC724" s="19" t="str">
        <f t="shared" si="70"/>
        <v>No</v>
      </c>
      <c r="AG724" s="19" t="s">
        <v>2673</v>
      </c>
      <c r="AH724" s="19">
        <v>25.08</v>
      </c>
      <c r="AI724" s="19" t="str">
        <f t="shared" si="71"/>
        <v>Over Weight</v>
      </c>
      <c r="AP724" s="19" t="s">
        <v>2673</v>
      </c>
      <c r="AQ724" s="19">
        <v>5.75</v>
      </c>
      <c r="AR724" s="19" t="str">
        <f t="shared" si="72"/>
        <v>Prediabetes</v>
      </c>
    </row>
    <row r="725" spans="1:44">
      <c r="A725" s="19" t="s">
        <v>2720</v>
      </c>
      <c r="B725" s="19">
        <v>27.72</v>
      </c>
      <c r="C725" s="19">
        <v>8.16</v>
      </c>
      <c r="D725" s="19" t="s">
        <v>8324</v>
      </c>
      <c r="E725" s="19" t="s">
        <v>8336</v>
      </c>
      <c r="F725" s="19" t="s">
        <v>8375</v>
      </c>
      <c r="G725" s="19">
        <v>1</v>
      </c>
      <c r="H725" s="19">
        <v>1</v>
      </c>
      <c r="I725" s="19" t="s">
        <v>8336</v>
      </c>
      <c r="J725" s="19" t="s">
        <v>8336</v>
      </c>
      <c r="K725" s="19" t="str">
        <f t="shared" si="67"/>
        <v>Over Weight</v>
      </c>
      <c r="L725" s="19" t="str">
        <f t="shared" si="68"/>
        <v>Diabetes</v>
      </c>
      <c r="P725" s="19">
        <v>3</v>
      </c>
      <c r="Q725" s="19">
        <v>3</v>
      </c>
      <c r="Y725" s="32" t="s">
        <v>2698</v>
      </c>
      <c r="Z725" s="19" t="s">
        <v>8324</v>
      </c>
      <c r="AA725" t="s">
        <v>8336</v>
      </c>
      <c r="AB725" s="19" t="str">
        <f t="shared" si="69"/>
        <v>Yes</v>
      </c>
      <c r="AC725" s="19" t="str">
        <f t="shared" si="70"/>
        <v>No</v>
      </c>
      <c r="AG725" s="19" t="s">
        <v>2676</v>
      </c>
      <c r="AH725" s="19">
        <v>39.1</v>
      </c>
      <c r="AI725" s="19" t="str">
        <f t="shared" si="71"/>
        <v>Obesity</v>
      </c>
      <c r="AP725" s="19" t="s">
        <v>2676</v>
      </c>
      <c r="AQ725" s="19">
        <v>6.79</v>
      </c>
      <c r="AR725" s="19" t="str">
        <f t="shared" si="72"/>
        <v>Diabetes</v>
      </c>
    </row>
    <row r="726" spans="1:44">
      <c r="A726" s="19" t="s">
        <v>2724</v>
      </c>
      <c r="B726" s="19">
        <v>36.765</v>
      </c>
      <c r="C726" s="19">
        <v>4.48</v>
      </c>
      <c r="D726" s="19" t="s">
        <v>8324</v>
      </c>
      <c r="E726" s="19" t="s">
        <v>8336</v>
      </c>
      <c r="F726" s="19" t="s">
        <v>8336</v>
      </c>
      <c r="G726" s="19">
        <v>2</v>
      </c>
      <c r="H726" s="19">
        <v>2</v>
      </c>
      <c r="I726" s="19" t="s">
        <v>8336</v>
      </c>
      <c r="J726" s="19" t="s">
        <v>8336</v>
      </c>
      <c r="K726" s="19" t="str">
        <f t="shared" si="67"/>
        <v>Obesity</v>
      </c>
      <c r="L726" s="19" t="str">
        <f t="shared" si="68"/>
        <v>Normal</v>
      </c>
      <c r="P726" s="19">
        <v>1</v>
      </c>
      <c r="Q726" s="19">
        <v>1</v>
      </c>
      <c r="Y726" s="32" t="s">
        <v>2701</v>
      </c>
      <c r="Z726" s="19" t="s">
        <v>8324</v>
      </c>
      <c r="AA726" t="s">
        <v>8336</v>
      </c>
      <c r="AB726" s="19" t="str">
        <f t="shared" si="69"/>
        <v>Yes</v>
      </c>
      <c r="AC726" s="19" t="str">
        <f t="shared" si="70"/>
        <v>No</v>
      </c>
      <c r="AG726" s="19" t="s">
        <v>2678</v>
      </c>
      <c r="AH726" s="19">
        <v>37.905</v>
      </c>
      <c r="AI726" s="19" t="str">
        <f t="shared" si="71"/>
        <v>Obesity</v>
      </c>
      <c r="AP726" s="19" t="s">
        <v>2678</v>
      </c>
      <c r="AQ726" s="19">
        <v>7.03</v>
      </c>
      <c r="AR726" s="19" t="str">
        <f t="shared" si="72"/>
        <v>Diabetes</v>
      </c>
    </row>
    <row r="727" spans="1:44">
      <c r="A727" s="19" t="s">
        <v>2727</v>
      </c>
      <c r="B727" s="19">
        <v>48.36</v>
      </c>
      <c r="C727" s="19">
        <v>4.08</v>
      </c>
      <c r="D727" s="19" t="s">
        <v>8336</v>
      </c>
      <c r="E727" s="19" t="s">
        <v>8336</v>
      </c>
      <c r="F727" s="19" t="s">
        <v>8336</v>
      </c>
      <c r="G727" s="19" t="s">
        <v>8355</v>
      </c>
      <c r="H727" s="19">
        <v>0</v>
      </c>
      <c r="I727" s="19" t="s">
        <v>8336</v>
      </c>
      <c r="J727" s="19" t="s">
        <v>8336</v>
      </c>
      <c r="K727" s="19" t="str">
        <f t="shared" si="67"/>
        <v>Obesity</v>
      </c>
      <c r="L727" s="19" t="str">
        <f t="shared" si="68"/>
        <v>Normal</v>
      </c>
      <c r="P727" s="19" t="s">
        <v>8355</v>
      </c>
      <c r="Q727" s="19">
        <v>0</v>
      </c>
      <c r="Y727" s="32" t="s">
        <v>2704</v>
      </c>
      <c r="Z727" s="19" t="s">
        <v>8336</v>
      </c>
      <c r="AA727" t="s">
        <v>8336</v>
      </c>
      <c r="AB727" s="19" t="str">
        <f t="shared" si="69"/>
        <v>No</v>
      </c>
      <c r="AC727" s="19" t="str">
        <f t="shared" si="70"/>
        <v>No</v>
      </c>
      <c r="AG727" s="19" t="s">
        <v>2682</v>
      </c>
      <c r="AH727" s="19">
        <v>43.35</v>
      </c>
      <c r="AI727" s="19" t="str">
        <f t="shared" si="71"/>
        <v>Obesity</v>
      </c>
      <c r="AP727" s="19" t="s">
        <v>2682</v>
      </c>
      <c r="AQ727" s="19">
        <v>5.41</v>
      </c>
      <c r="AR727" s="19" t="str">
        <f t="shared" si="72"/>
        <v>Normal</v>
      </c>
    </row>
    <row r="728" spans="1:44">
      <c r="A728" s="19" t="s">
        <v>2730</v>
      </c>
      <c r="B728" s="19">
        <v>31.445</v>
      </c>
      <c r="C728" s="19">
        <v>4.4</v>
      </c>
      <c r="D728" s="19" t="s">
        <v>8324</v>
      </c>
      <c r="E728" s="19" t="s">
        <v>8336</v>
      </c>
      <c r="F728" s="19" t="s">
        <v>8336</v>
      </c>
      <c r="G728" s="19">
        <v>2</v>
      </c>
      <c r="H728" s="19">
        <v>2</v>
      </c>
      <c r="I728" s="19" t="s">
        <v>8336</v>
      </c>
      <c r="J728" s="19" t="s">
        <v>8336</v>
      </c>
      <c r="K728" s="19" t="str">
        <f t="shared" si="67"/>
        <v>Obesity</v>
      </c>
      <c r="L728" s="19" t="str">
        <f t="shared" si="68"/>
        <v>Normal</v>
      </c>
      <c r="P728" s="19">
        <v>1</v>
      </c>
      <c r="Q728" s="19">
        <v>1</v>
      </c>
      <c r="Y728" s="32" t="s">
        <v>2708</v>
      </c>
      <c r="Z728" s="19" t="s">
        <v>8336</v>
      </c>
      <c r="AA728" t="s">
        <v>8336</v>
      </c>
      <c r="AB728" s="19" t="str">
        <f t="shared" si="69"/>
        <v>No</v>
      </c>
      <c r="AC728" s="19" t="str">
        <f t="shared" si="70"/>
        <v>No</v>
      </c>
      <c r="AG728" s="19" t="s">
        <v>2686</v>
      </c>
      <c r="AH728" s="19">
        <v>36.15</v>
      </c>
      <c r="AI728" s="19" t="str">
        <f t="shared" si="71"/>
        <v>Obesity</v>
      </c>
      <c r="AP728" s="19" t="s">
        <v>2686</v>
      </c>
      <c r="AQ728" s="19">
        <v>8.05</v>
      </c>
      <c r="AR728" s="19" t="str">
        <f t="shared" si="72"/>
        <v>Diabetes</v>
      </c>
    </row>
    <row r="729" spans="1:44">
      <c r="A729" s="19" t="s">
        <v>2734</v>
      </c>
      <c r="B729" s="19">
        <v>27.55</v>
      </c>
      <c r="C729" s="19">
        <v>9.02</v>
      </c>
      <c r="D729" s="19" t="s">
        <v>8336</v>
      </c>
      <c r="E729" s="19" t="s">
        <v>8336</v>
      </c>
      <c r="F729" s="19" t="s">
        <v>8336</v>
      </c>
      <c r="G729" s="19" t="s">
        <v>8355</v>
      </c>
      <c r="H729" s="19">
        <v>0</v>
      </c>
      <c r="I729" s="19" t="s">
        <v>8336</v>
      </c>
      <c r="J729" s="19" t="s">
        <v>8336</v>
      </c>
      <c r="K729" s="19" t="str">
        <f t="shared" si="67"/>
        <v>Over Weight</v>
      </c>
      <c r="L729" s="19" t="str">
        <f t="shared" si="68"/>
        <v>Diabetes</v>
      </c>
      <c r="P729" s="19">
        <v>1</v>
      </c>
      <c r="Q729" s="19">
        <v>1</v>
      </c>
      <c r="Y729" s="32" t="s">
        <v>2712</v>
      </c>
      <c r="Z729" s="19" t="s">
        <v>8324</v>
      </c>
      <c r="AA729" t="s">
        <v>8336</v>
      </c>
      <c r="AB729" s="19" t="str">
        <f t="shared" si="69"/>
        <v>Yes</v>
      </c>
      <c r="AC729" s="19" t="str">
        <f t="shared" si="70"/>
        <v>No</v>
      </c>
      <c r="AG729" s="19" t="s">
        <v>2690</v>
      </c>
      <c r="AH729" s="19">
        <v>44.98</v>
      </c>
      <c r="AI729" s="19" t="str">
        <f t="shared" si="71"/>
        <v>Obesity</v>
      </c>
      <c r="AP729" s="19" t="s">
        <v>2690</v>
      </c>
      <c r="AQ729" s="19">
        <v>5.94</v>
      </c>
      <c r="AR729" s="19" t="str">
        <f t="shared" si="72"/>
        <v>Prediabetes</v>
      </c>
    </row>
    <row r="730" spans="1:44">
      <c r="A730" s="19" t="s">
        <v>2737</v>
      </c>
      <c r="B730" s="19">
        <v>33.11</v>
      </c>
      <c r="C730" s="19">
        <v>8.06</v>
      </c>
      <c r="D730" s="19" t="s">
        <v>8336</v>
      </c>
      <c r="E730" s="19" t="s">
        <v>8336</v>
      </c>
      <c r="F730" s="19" t="s">
        <v>8336</v>
      </c>
      <c r="G730" s="19" t="s">
        <v>8355</v>
      </c>
      <c r="H730" s="19">
        <v>0</v>
      </c>
      <c r="I730" s="19" t="s">
        <v>8336</v>
      </c>
      <c r="J730" s="19" t="s">
        <v>8336</v>
      </c>
      <c r="K730" s="19" t="str">
        <f t="shared" si="67"/>
        <v>Obesity</v>
      </c>
      <c r="L730" s="19" t="str">
        <f t="shared" si="68"/>
        <v>Diabetes</v>
      </c>
      <c r="P730" s="19">
        <v>2</v>
      </c>
      <c r="Q730" s="19">
        <v>2</v>
      </c>
      <c r="Y730" s="32" t="s">
        <v>2716</v>
      </c>
      <c r="Z730" s="19" t="s">
        <v>8324</v>
      </c>
      <c r="AA730" t="s">
        <v>8336</v>
      </c>
      <c r="AB730" s="19" t="str">
        <f t="shared" si="69"/>
        <v>Yes</v>
      </c>
      <c r="AC730" s="19" t="str">
        <f t="shared" si="70"/>
        <v>No</v>
      </c>
      <c r="AG730" s="19" t="s">
        <v>2694</v>
      </c>
      <c r="AH730" s="19">
        <v>38.28</v>
      </c>
      <c r="AI730" s="19" t="str">
        <f t="shared" si="71"/>
        <v>Obesity</v>
      </c>
      <c r="AP730" s="19" t="s">
        <v>2694</v>
      </c>
      <c r="AQ730" s="19">
        <v>5.51</v>
      </c>
      <c r="AR730" s="19" t="str">
        <f t="shared" si="72"/>
        <v>Normal</v>
      </c>
    </row>
    <row r="731" spans="1:44">
      <c r="A731" s="19" t="s">
        <v>2741</v>
      </c>
      <c r="B731" s="19">
        <v>36.85</v>
      </c>
      <c r="C731" s="19">
        <v>6.21</v>
      </c>
      <c r="D731" s="19" t="s">
        <v>8324</v>
      </c>
      <c r="E731" s="19" t="s">
        <v>8336</v>
      </c>
      <c r="F731" s="19" t="s">
        <v>8336</v>
      </c>
      <c r="G731" s="19">
        <v>2</v>
      </c>
      <c r="H731" s="19">
        <v>2</v>
      </c>
      <c r="I731" s="19" t="s">
        <v>8336</v>
      </c>
      <c r="J731" s="19" t="s">
        <v>8336</v>
      </c>
      <c r="K731" s="19" t="str">
        <f t="shared" si="67"/>
        <v>Obesity</v>
      </c>
      <c r="L731" s="19" t="str">
        <f t="shared" si="68"/>
        <v>Prediabetes</v>
      </c>
      <c r="P731" s="19" t="s">
        <v>8355</v>
      </c>
      <c r="Q731" s="19">
        <v>0</v>
      </c>
      <c r="Y731" s="32" t="s">
        <v>2720</v>
      </c>
      <c r="Z731" s="19" t="s">
        <v>8324</v>
      </c>
      <c r="AA731" t="s">
        <v>8336</v>
      </c>
      <c r="AB731" s="19" t="str">
        <f t="shared" si="69"/>
        <v>Yes</v>
      </c>
      <c r="AC731" s="19" t="str">
        <f t="shared" si="70"/>
        <v>No</v>
      </c>
      <c r="AG731" s="19" t="s">
        <v>2698</v>
      </c>
      <c r="AH731" s="19">
        <v>32.3</v>
      </c>
      <c r="AI731" s="19" t="str">
        <f t="shared" si="71"/>
        <v>Obesity</v>
      </c>
      <c r="AP731" s="19" t="s">
        <v>2698</v>
      </c>
      <c r="AQ731" s="19">
        <v>6.55</v>
      </c>
      <c r="AR731" s="19" t="str">
        <f t="shared" si="72"/>
        <v>Diabetes</v>
      </c>
    </row>
    <row r="732" spans="1:44">
      <c r="A732" s="19" t="s">
        <v>2743</v>
      </c>
      <c r="B732" s="19">
        <v>36.3</v>
      </c>
      <c r="C732" s="19">
        <v>5.79</v>
      </c>
      <c r="D732" s="19" t="s">
        <v>8324</v>
      </c>
      <c r="E732" s="19" t="s">
        <v>8336</v>
      </c>
      <c r="F732" s="19" t="s">
        <v>8336</v>
      </c>
      <c r="G732" s="19">
        <v>2</v>
      </c>
      <c r="H732" s="19">
        <v>2</v>
      </c>
      <c r="I732" s="19" t="s">
        <v>8336</v>
      </c>
      <c r="J732" s="19" t="s">
        <v>8336</v>
      </c>
      <c r="K732" s="19" t="str">
        <f t="shared" si="67"/>
        <v>Obesity</v>
      </c>
      <c r="L732" s="19" t="str">
        <f t="shared" si="68"/>
        <v>Prediabetes</v>
      </c>
      <c r="P732" s="19" t="s">
        <v>8355</v>
      </c>
      <c r="Q732" s="19">
        <v>0</v>
      </c>
      <c r="Y732" s="32" t="s">
        <v>2724</v>
      </c>
      <c r="Z732" s="19" t="s">
        <v>8324</v>
      </c>
      <c r="AA732" t="s">
        <v>8336</v>
      </c>
      <c r="AB732" s="19" t="str">
        <f t="shared" si="69"/>
        <v>Yes</v>
      </c>
      <c r="AC732" s="19" t="str">
        <f t="shared" si="70"/>
        <v>No</v>
      </c>
      <c r="AG732" s="19" t="s">
        <v>2701</v>
      </c>
      <c r="AH732" s="19">
        <v>39.51</v>
      </c>
      <c r="AI732" s="19" t="str">
        <f t="shared" si="71"/>
        <v>Obesity</v>
      </c>
      <c r="AP732" s="19" t="s">
        <v>2701</v>
      </c>
      <c r="AQ732" s="19">
        <v>5.79</v>
      </c>
      <c r="AR732" s="19" t="str">
        <f t="shared" si="72"/>
        <v>Prediabetes</v>
      </c>
    </row>
    <row r="733" spans="1:44">
      <c r="A733" s="19" t="s">
        <v>2746</v>
      </c>
      <c r="B733" s="19">
        <v>45.34</v>
      </c>
      <c r="C733" s="19">
        <v>5.69</v>
      </c>
      <c r="D733" s="19" t="s">
        <v>8324</v>
      </c>
      <c r="E733" s="19" t="s">
        <v>8336</v>
      </c>
      <c r="F733" s="19" t="s">
        <v>8336</v>
      </c>
      <c r="G733" s="19" t="s">
        <v>8355</v>
      </c>
      <c r="H733" s="19">
        <v>0</v>
      </c>
      <c r="I733" s="19" t="s">
        <v>8336</v>
      </c>
      <c r="J733" s="19" t="s">
        <v>8336</v>
      </c>
      <c r="K733" s="19" t="str">
        <f t="shared" si="67"/>
        <v>Obesity</v>
      </c>
      <c r="L733" s="19" t="str">
        <f t="shared" si="68"/>
        <v>Normal</v>
      </c>
      <c r="P733" s="19" t="s">
        <v>8355</v>
      </c>
      <c r="Q733" s="19">
        <v>0</v>
      </c>
      <c r="Y733" s="32" t="s">
        <v>2727</v>
      </c>
      <c r="Z733" s="19" t="s">
        <v>8336</v>
      </c>
      <c r="AA733" t="s">
        <v>8336</v>
      </c>
      <c r="AB733" s="19" t="str">
        <f t="shared" si="69"/>
        <v>No</v>
      </c>
      <c r="AC733" s="19" t="str">
        <f t="shared" si="70"/>
        <v>No</v>
      </c>
      <c r="AG733" s="19" t="s">
        <v>2704</v>
      </c>
      <c r="AH733" s="19">
        <v>50.46</v>
      </c>
      <c r="AI733" s="19" t="str">
        <f t="shared" si="71"/>
        <v>Obesity</v>
      </c>
      <c r="AP733" s="19" t="s">
        <v>2704</v>
      </c>
      <c r="AQ733" s="19">
        <v>4.56</v>
      </c>
      <c r="AR733" s="19" t="str">
        <f t="shared" si="72"/>
        <v>Normal</v>
      </c>
    </row>
    <row r="734" spans="1:44">
      <c r="A734" s="19" t="s">
        <v>2750</v>
      </c>
      <c r="B734" s="19">
        <v>31.8</v>
      </c>
      <c r="C734" s="19">
        <v>5.36</v>
      </c>
      <c r="D734" s="19" t="s">
        <v>8324</v>
      </c>
      <c r="E734" s="19" t="s">
        <v>8336</v>
      </c>
      <c r="F734" s="19" t="s">
        <v>8336</v>
      </c>
      <c r="G734" s="19">
        <v>2</v>
      </c>
      <c r="H734" s="19">
        <v>2</v>
      </c>
      <c r="I734" s="19" t="s">
        <v>8336</v>
      </c>
      <c r="J734" s="19" t="s">
        <v>8336</v>
      </c>
      <c r="K734" s="19" t="str">
        <f t="shared" si="67"/>
        <v>Obesity</v>
      </c>
      <c r="L734" s="19" t="str">
        <f t="shared" si="68"/>
        <v>Normal</v>
      </c>
      <c r="P734" s="19">
        <v>1</v>
      </c>
      <c r="Q734" s="19">
        <v>1</v>
      </c>
      <c r="Y734" s="32" t="s">
        <v>2730</v>
      </c>
      <c r="Z734" s="19" t="s">
        <v>8324</v>
      </c>
      <c r="AA734" t="s">
        <v>8336</v>
      </c>
      <c r="AB734" s="19" t="str">
        <f t="shared" si="69"/>
        <v>Yes</v>
      </c>
      <c r="AC734" s="19" t="str">
        <f t="shared" si="70"/>
        <v>No</v>
      </c>
      <c r="AG734" s="19" t="s">
        <v>2708</v>
      </c>
      <c r="AH734" s="19">
        <v>31.73</v>
      </c>
      <c r="AI734" s="19" t="str">
        <f t="shared" si="71"/>
        <v>Obesity</v>
      </c>
      <c r="AP734" s="19" t="s">
        <v>2708</v>
      </c>
      <c r="AQ734" s="19">
        <v>7</v>
      </c>
      <c r="AR734" s="19" t="str">
        <f t="shared" si="72"/>
        <v>Diabetes</v>
      </c>
    </row>
    <row r="735" spans="1:44">
      <c r="A735" s="19" t="s">
        <v>2753</v>
      </c>
      <c r="B735" s="19">
        <v>41.02</v>
      </c>
      <c r="C735" s="19">
        <v>11.37</v>
      </c>
      <c r="D735" s="19" t="s">
        <v>8336</v>
      </c>
      <c r="E735" s="19" t="s">
        <v>8336</v>
      </c>
      <c r="F735" s="19" t="s">
        <v>8336</v>
      </c>
      <c r="G735" s="19" t="s">
        <v>8355</v>
      </c>
      <c r="H735" s="19">
        <v>0</v>
      </c>
      <c r="I735" s="19" t="s">
        <v>8336</v>
      </c>
      <c r="J735" s="19" t="s">
        <v>8336</v>
      </c>
      <c r="K735" s="19" t="str">
        <f t="shared" si="67"/>
        <v>Obesity</v>
      </c>
      <c r="L735" s="19" t="str">
        <f t="shared" si="68"/>
        <v>Diabetes</v>
      </c>
      <c r="P735" s="19">
        <v>1</v>
      </c>
      <c r="Q735" s="19">
        <v>1</v>
      </c>
      <c r="Y735" s="32" t="s">
        <v>2734</v>
      </c>
      <c r="Z735" s="19" t="s">
        <v>8336</v>
      </c>
      <c r="AA735" t="s">
        <v>8336</v>
      </c>
      <c r="AB735" s="19" t="str">
        <f t="shared" si="69"/>
        <v>No</v>
      </c>
      <c r="AC735" s="19" t="str">
        <f t="shared" si="70"/>
        <v>No</v>
      </c>
      <c r="AG735" s="19" t="s">
        <v>2712</v>
      </c>
      <c r="AH735" s="19">
        <v>32.1</v>
      </c>
      <c r="AI735" s="19" t="str">
        <f t="shared" si="71"/>
        <v>Obesity</v>
      </c>
      <c r="AP735" s="19" t="s">
        <v>2712</v>
      </c>
      <c r="AQ735" s="19">
        <v>6.57</v>
      </c>
      <c r="AR735" s="19" t="str">
        <f t="shared" si="72"/>
        <v>Diabetes</v>
      </c>
    </row>
    <row r="736" spans="1:44">
      <c r="A736" s="19" t="s">
        <v>2757</v>
      </c>
      <c r="B736" s="19">
        <v>32.68</v>
      </c>
      <c r="C736" s="19">
        <v>11.87</v>
      </c>
      <c r="D736" s="19" t="s">
        <v>8336</v>
      </c>
      <c r="E736" s="19" t="s">
        <v>8336</v>
      </c>
      <c r="F736" s="19" t="s">
        <v>8336</v>
      </c>
      <c r="G736" s="19" t="s">
        <v>8355</v>
      </c>
      <c r="H736" s="19">
        <v>0</v>
      </c>
      <c r="I736" s="19" t="s">
        <v>8336</v>
      </c>
      <c r="J736" s="19" t="s">
        <v>8336</v>
      </c>
      <c r="K736" s="19" t="str">
        <f t="shared" si="67"/>
        <v>Obesity</v>
      </c>
      <c r="L736" s="19" t="str">
        <f t="shared" si="68"/>
        <v>Diabetes</v>
      </c>
      <c r="P736" s="19">
        <v>1</v>
      </c>
      <c r="Q736" s="19">
        <v>1</v>
      </c>
      <c r="Y736" s="32" t="s">
        <v>2737</v>
      </c>
      <c r="Z736" s="19" t="s">
        <v>8336</v>
      </c>
      <c r="AA736" t="s">
        <v>8336</v>
      </c>
      <c r="AB736" s="19" t="str">
        <f t="shared" si="69"/>
        <v>No</v>
      </c>
      <c r="AC736" s="19" t="str">
        <f t="shared" si="70"/>
        <v>No</v>
      </c>
      <c r="AG736" s="19" t="s">
        <v>2716</v>
      </c>
      <c r="AH736" s="19">
        <v>27.83</v>
      </c>
      <c r="AI736" s="19" t="str">
        <f t="shared" si="71"/>
        <v>Over Weight</v>
      </c>
      <c r="AP736" s="19" t="s">
        <v>2716</v>
      </c>
      <c r="AQ736" s="19">
        <v>11.61</v>
      </c>
      <c r="AR736" s="19" t="str">
        <f t="shared" si="72"/>
        <v>Diabetes</v>
      </c>
    </row>
    <row r="737" spans="1:44">
      <c r="A737" s="19" t="s">
        <v>2760</v>
      </c>
      <c r="B737" s="19">
        <v>21.7</v>
      </c>
      <c r="C737" s="19">
        <v>4.9</v>
      </c>
      <c r="D737" s="19" t="s">
        <v>8336</v>
      </c>
      <c r="E737" s="19" t="s">
        <v>8336</v>
      </c>
      <c r="F737" s="19" t="s">
        <v>8375</v>
      </c>
      <c r="G737" s="19">
        <v>1</v>
      </c>
      <c r="H737" s="19">
        <v>1</v>
      </c>
      <c r="I737" s="19" t="s">
        <v>8324</v>
      </c>
      <c r="J737" s="19" t="s">
        <v>8324</v>
      </c>
      <c r="K737" s="19" t="str">
        <f t="shared" si="67"/>
        <v>Normal Weight</v>
      </c>
      <c r="L737" s="19" t="str">
        <f t="shared" si="68"/>
        <v>Normal</v>
      </c>
      <c r="P737" s="19">
        <v>2</v>
      </c>
      <c r="Q737" s="19">
        <v>2</v>
      </c>
      <c r="Y737" s="32" t="s">
        <v>2741</v>
      </c>
      <c r="Z737" s="19" t="s">
        <v>8324</v>
      </c>
      <c r="AA737" t="s">
        <v>8336</v>
      </c>
      <c r="AB737" s="19" t="str">
        <f t="shared" si="69"/>
        <v>Yes</v>
      </c>
      <c r="AC737" s="19" t="str">
        <f t="shared" si="70"/>
        <v>No</v>
      </c>
      <c r="AG737" s="19" t="s">
        <v>2720</v>
      </c>
      <c r="AH737" s="19">
        <v>27.72</v>
      </c>
      <c r="AI737" s="19" t="str">
        <f t="shared" si="71"/>
        <v>Over Weight</v>
      </c>
      <c r="AP737" s="19" t="s">
        <v>2720</v>
      </c>
      <c r="AQ737" s="19">
        <v>8.16</v>
      </c>
      <c r="AR737" s="19" t="str">
        <f t="shared" si="72"/>
        <v>Diabetes</v>
      </c>
    </row>
    <row r="738" spans="1:44">
      <c r="A738" s="19" t="s">
        <v>2764</v>
      </c>
      <c r="B738" s="19">
        <v>40.48</v>
      </c>
      <c r="C738" s="19">
        <v>6.7</v>
      </c>
      <c r="D738" s="19" t="s">
        <v>8336</v>
      </c>
      <c r="E738" s="19" t="s">
        <v>8336</v>
      </c>
      <c r="F738" s="19" t="s">
        <v>8336</v>
      </c>
      <c r="G738" s="19">
        <v>3</v>
      </c>
      <c r="H738" s="19">
        <v>3</v>
      </c>
      <c r="I738" s="19" t="s">
        <v>8336</v>
      </c>
      <c r="J738" s="19" t="s">
        <v>8336</v>
      </c>
      <c r="K738" s="19" t="str">
        <f t="shared" si="67"/>
        <v>Obesity</v>
      </c>
      <c r="L738" s="19" t="str">
        <f t="shared" si="68"/>
        <v>Diabetes</v>
      </c>
      <c r="P738" s="19" t="s">
        <v>8355</v>
      </c>
      <c r="Q738" s="19">
        <v>0</v>
      </c>
      <c r="Y738" s="32" t="s">
        <v>2743</v>
      </c>
      <c r="Z738" s="19" t="s">
        <v>8324</v>
      </c>
      <c r="AA738" t="s">
        <v>8336</v>
      </c>
      <c r="AB738" s="19" t="str">
        <f t="shared" si="69"/>
        <v>Yes</v>
      </c>
      <c r="AC738" s="19" t="str">
        <f t="shared" si="70"/>
        <v>No</v>
      </c>
      <c r="AG738" s="19" t="s">
        <v>2724</v>
      </c>
      <c r="AH738" s="19">
        <v>36.765</v>
      </c>
      <c r="AI738" s="19" t="str">
        <f t="shared" si="71"/>
        <v>Obesity</v>
      </c>
      <c r="AP738" s="19" t="s">
        <v>2724</v>
      </c>
      <c r="AQ738" s="19">
        <v>4.48</v>
      </c>
      <c r="AR738" s="19" t="str">
        <f t="shared" si="72"/>
        <v>Normal</v>
      </c>
    </row>
    <row r="739" spans="1:44">
      <c r="A739" s="19" t="s">
        <v>2768</v>
      </c>
      <c r="B739" s="19">
        <v>34.5</v>
      </c>
      <c r="C739" s="19">
        <v>10.3</v>
      </c>
      <c r="D739" s="19" t="s">
        <v>8336</v>
      </c>
      <c r="E739" s="19" t="s">
        <v>8336</v>
      </c>
      <c r="F739" s="19" t="s">
        <v>8336</v>
      </c>
      <c r="G739" s="19">
        <v>3</v>
      </c>
      <c r="H739" s="19">
        <v>3</v>
      </c>
      <c r="I739" s="19" t="s">
        <v>8336</v>
      </c>
      <c r="J739" s="19" t="s">
        <v>8336</v>
      </c>
      <c r="K739" s="19" t="str">
        <f t="shared" si="67"/>
        <v>Obesity</v>
      </c>
      <c r="L739" s="19" t="str">
        <f t="shared" si="68"/>
        <v>Diabetes</v>
      </c>
      <c r="P739" s="19">
        <v>2</v>
      </c>
      <c r="Q739" s="19">
        <v>2</v>
      </c>
      <c r="Y739" s="32" t="s">
        <v>2746</v>
      </c>
      <c r="Z739" s="19" t="s">
        <v>8324</v>
      </c>
      <c r="AA739" t="s">
        <v>8336</v>
      </c>
      <c r="AB739" s="19" t="str">
        <f t="shared" si="69"/>
        <v>Yes</v>
      </c>
      <c r="AC739" s="19" t="str">
        <f t="shared" si="70"/>
        <v>No</v>
      </c>
      <c r="AG739" s="19" t="s">
        <v>2727</v>
      </c>
      <c r="AH739" s="19">
        <v>48.36</v>
      </c>
      <c r="AI739" s="19" t="str">
        <f t="shared" si="71"/>
        <v>Obesity</v>
      </c>
      <c r="AP739" s="19" t="s">
        <v>2727</v>
      </c>
      <c r="AQ739" s="19">
        <v>4.08</v>
      </c>
      <c r="AR739" s="19" t="str">
        <f t="shared" si="72"/>
        <v>Normal</v>
      </c>
    </row>
    <row r="740" spans="1:44">
      <c r="A740" s="19" t="s">
        <v>2771</v>
      </c>
      <c r="B740" s="19">
        <v>45.9</v>
      </c>
      <c r="C740" s="19">
        <v>11.14</v>
      </c>
      <c r="D740" s="19" t="s">
        <v>8324</v>
      </c>
      <c r="E740" s="19" t="s">
        <v>8336</v>
      </c>
      <c r="F740" s="19" t="s">
        <v>8336</v>
      </c>
      <c r="G740" s="19">
        <v>1</v>
      </c>
      <c r="H740" s="19">
        <v>1</v>
      </c>
      <c r="I740" s="19" t="s">
        <v>8336</v>
      </c>
      <c r="J740" s="19" t="s">
        <v>8336</v>
      </c>
      <c r="K740" s="19" t="str">
        <f t="shared" si="67"/>
        <v>Obesity</v>
      </c>
      <c r="L740" s="19" t="str">
        <f t="shared" si="68"/>
        <v>Diabetes</v>
      </c>
      <c r="P740" s="19" t="s">
        <v>8355</v>
      </c>
      <c r="Q740" s="19">
        <v>0</v>
      </c>
      <c r="Y740" s="32" t="s">
        <v>2750</v>
      </c>
      <c r="Z740" s="19" t="s">
        <v>8324</v>
      </c>
      <c r="AA740" t="s">
        <v>8336</v>
      </c>
      <c r="AB740" s="19" t="str">
        <f t="shared" si="69"/>
        <v>Yes</v>
      </c>
      <c r="AC740" s="19" t="str">
        <f t="shared" si="70"/>
        <v>No</v>
      </c>
      <c r="AG740" s="19" t="s">
        <v>2730</v>
      </c>
      <c r="AH740" s="19">
        <v>31.445</v>
      </c>
      <c r="AI740" s="19" t="str">
        <f t="shared" si="71"/>
        <v>Obesity</v>
      </c>
      <c r="AP740" s="19" t="s">
        <v>2730</v>
      </c>
      <c r="AQ740" s="19">
        <v>4.4</v>
      </c>
      <c r="AR740" s="19" t="str">
        <f t="shared" si="72"/>
        <v>Normal</v>
      </c>
    </row>
    <row r="741" spans="1:44">
      <c r="A741" s="19" t="s">
        <v>2775</v>
      </c>
      <c r="B741" s="19">
        <v>33.48</v>
      </c>
      <c r="C741" s="19">
        <v>4.74</v>
      </c>
      <c r="D741" s="19" t="s">
        <v>8324</v>
      </c>
      <c r="E741" s="19" t="s">
        <v>8336</v>
      </c>
      <c r="F741" s="19" t="s">
        <v>8336</v>
      </c>
      <c r="G741" s="19">
        <v>2</v>
      </c>
      <c r="H741" s="19">
        <v>2</v>
      </c>
      <c r="I741" s="19" t="s">
        <v>8336</v>
      </c>
      <c r="J741" s="19" t="s">
        <v>8336</v>
      </c>
      <c r="K741" s="19" t="str">
        <f t="shared" si="67"/>
        <v>Obesity</v>
      </c>
      <c r="L741" s="19" t="str">
        <f t="shared" si="68"/>
        <v>Normal</v>
      </c>
      <c r="P741" s="19" t="s">
        <v>8355</v>
      </c>
      <c r="Q741" s="19">
        <v>0</v>
      </c>
      <c r="Y741" s="32" t="s">
        <v>2753</v>
      </c>
      <c r="Z741" s="19" t="s">
        <v>8336</v>
      </c>
      <c r="AA741" t="s">
        <v>8336</v>
      </c>
      <c r="AB741" s="19" t="str">
        <f t="shared" si="69"/>
        <v>No</v>
      </c>
      <c r="AC741" s="19" t="str">
        <f t="shared" si="70"/>
        <v>No</v>
      </c>
      <c r="AG741" s="19" t="s">
        <v>2734</v>
      </c>
      <c r="AH741" s="19">
        <v>27.55</v>
      </c>
      <c r="AI741" s="19" t="str">
        <f t="shared" si="71"/>
        <v>Over Weight</v>
      </c>
      <c r="AP741" s="19" t="s">
        <v>2734</v>
      </c>
      <c r="AQ741" s="19">
        <v>9.02</v>
      </c>
      <c r="AR741" s="19" t="str">
        <f t="shared" si="72"/>
        <v>Diabetes</v>
      </c>
    </row>
    <row r="742" spans="1:44">
      <c r="A742" s="19" t="s">
        <v>2779</v>
      </c>
      <c r="B742" s="19">
        <v>28.31</v>
      </c>
      <c r="C742" s="19">
        <v>5.96</v>
      </c>
      <c r="D742" s="19" t="s">
        <v>8324</v>
      </c>
      <c r="E742" s="19" t="s">
        <v>8336</v>
      </c>
      <c r="F742" s="19" t="s">
        <v>8336</v>
      </c>
      <c r="G742" s="19">
        <v>2</v>
      </c>
      <c r="H742" s="19">
        <v>2</v>
      </c>
      <c r="I742" s="19" t="s">
        <v>8336</v>
      </c>
      <c r="J742" s="19" t="s">
        <v>8336</v>
      </c>
      <c r="K742" s="19" t="str">
        <f t="shared" si="67"/>
        <v>Over Weight</v>
      </c>
      <c r="L742" s="19" t="str">
        <f t="shared" si="68"/>
        <v>Prediabetes</v>
      </c>
      <c r="P742" s="19">
        <v>2</v>
      </c>
      <c r="Q742" s="19">
        <v>2</v>
      </c>
      <c r="Y742" s="32" t="s">
        <v>2757</v>
      </c>
      <c r="Z742" s="19" t="s">
        <v>8336</v>
      </c>
      <c r="AA742" t="s">
        <v>8336</v>
      </c>
      <c r="AB742" s="19" t="str">
        <f t="shared" si="69"/>
        <v>No</v>
      </c>
      <c r="AC742" s="19" t="str">
        <f t="shared" si="70"/>
        <v>No</v>
      </c>
      <c r="AG742" s="19" t="s">
        <v>2737</v>
      </c>
      <c r="AH742" s="19">
        <v>33.11</v>
      </c>
      <c r="AI742" s="19" t="str">
        <f t="shared" si="71"/>
        <v>Obesity</v>
      </c>
      <c r="AP742" s="19" t="s">
        <v>2737</v>
      </c>
      <c r="AQ742" s="19">
        <v>8.06</v>
      </c>
      <c r="AR742" s="19" t="str">
        <f t="shared" si="72"/>
        <v>Diabetes</v>
      </c>
    </row>
    <row r="743" spans="1:44">
      <c r="A743" s="19" t="s">
        <v>2782</v>
      </c>
      <c r="B743" s="19">
        <v>21.565</v>
      </c>
      <c r="C743" s="19">
        <v>4.95</v>
      </c>
      <c r="D743" s="19" t="s">
        <v>8336</v>
      </c>
      <c r="E743" s="19" t="s">
        <v>8324</v>
      </c>
      <c r="F743" s="19" t="s">
        <v>8336</v>
      </c>
      <c r="G743" s="19">
        <v>1</v>
      </c>
      <c r="H743" s="19">
        <v>1</v>
      </c>
      <c r="I743" s="19" t="s">
        <v>8324</v>
      </c>
      <c r="J743" s="19" t="s">
        <v>8324</v>
      </c>
      <c r="K743" s="19" t="str">
        <f t="shared" si="67"/>
        <v>Normal Weight</v>
      </c>
      <c r="L743" s="19" t="str">
        <f t="shared" si="68"/>
        <v>Normal</v>
      </c>
      <c r="P743" s="19">
        <v>2</v>
      </c>
      <c r="Q743" s="19">
        <v>2</v>
      </c>
      <c r="Y743" s="32" t="s">
        <v>2760</v>
      </c>
      <c r="Z743" s="19" t="s">
        <v>8336</v>
      </c>
      <c r="AA743" t="s">
        <v>8324</v>
      </c>
      <c r="AB743" s="19" t="str">
        <f t="shared" si="69"/>
        <v>No</v>
      </c>
      <c r="AC743" s="19" t="str">
        <f t="shared" si="70"/>
        <v>Yes</v>
      </c>
      <c r="AG743" s="19" t="s">
        <v>2741</v>
      </c>
      <c r="AH743" s="19">
        <v>36.85</v>
      </c>
      <c r="AI743" s="19" t="str">
        <f t="shared" si="71"/>
        <v>Obesity</v>
      </c>
      <c r="AP743" s="19" t="s">
        <v>2741</v>
      </c>
      <c r="AQ743" s="19">
        <v>6.21</v>
      </c>
      <c r="AR743" s="19" t="str">
        <f t="shared" si="72"/>
        <v>Prediabetes</v>
      </c>
    </row>
    <row r="744" spans="1:44">
      <c r="A744" s="19" t="s">
        <v>2786</v>
      </c>
      <c r="B744" s="19">
        <v>35.59</v>
      </c>
      <c r="C744" s="19">
        <v>5.21</v>
      </c>
      <c r="D744" s="19" t="s">
        <v>8324</v>
      </c>
      <c r="E744" s="19" t="s">
        <v>8336</v>
      </c>
      <c r="F744" s="19" t="s">
        <v>8375</v>
      </c>
      <c r="G744" s="19">
        <v>1</v>
      </c>
      <c r="H744" s="19">
        <v>1</v>
      </c>
      <c r="I744" s="19" t="s">
        <v>8336</v>
      </c>
      <c r="J744" s="19" t="s">
        <v>8336</v>
      </c>
      <c r="K744" s="19" t="str">
        <f t="shared" si="67"/>
        <v>Obesity</v>
      </c>
      <c r="L744" s="19" t="str">
        <f t="shared" si="68"/>
        <v>Normal</v>
      </c>
      <c r="P744" s="19" t="s">
        <v>8355</v>
      </c>
      <c r="Q744" s="19">
        <v>0</v>
      </c>
      <c r="Y744" s="32" t="s">
        <v>2764</v>
      </c>
      <c r="Z744" s="19" t="s">
        <v>8336</v>
      </c>
      <c r="AA744" t="s">
        <v>8336</v>
      </c>
      <c r="AB744" s="19" t="str">
        <f t="shared" si="69"/>
        <v>No</v>
      </c>
      <c r="AC744" s="19" t="str">
        <f t="shared" si="70"/>
        <v>No</v>
      </c>
      <c r="AG744" s="19" t="s">
        <v>2743</v>
      </c>
      <c r="AH744" s="19">
        <v>36.3</v>
      </c>
      <c r="AI744" s="19" t="str">
        <f t="shared" si="71"/>
        <v>Obesity</v>
      </c>
      <c r="AP744" s="19" t="s">
        <v>2743</v>
      </c>
      <c r="AQ744" s="19">
        <v>5.79</v>
      </c>
      <c r="AR744" s="19" t="str">
        <f t="shared" si="72"/>
        <v>Prediabetes</v>
      </c>
    </row>
    <row r="745" spans="1:44">
      <c r="A745" s="19" t="s">
        <v>2790</v>
      </c>
      <c r="B745" s="19">
        <v>43.44</v>
      </c>
      <c r="C745" s="19">
        <v>4.86</v>
      </c>
      <c r="D745" s="19" t="s">
        <v>8324</v>
      </c>
      <c r="E745" s="19" t="s">
        <v>8336</v>
      </c>
      <c r="F745" s="19" t="s">
        <v>8336</v>
      </c>
      <c r="G745" s="19" t="s">
        <v>8355</v>
      </c>
      <c r="H745" s="19">
        <v>0</v>
      </c>
      <c r="I745" s="19" t="s">
        <v>8336</v>
      </c>
      <c r="J745" s="19" t="s">
        <v>8336</v>
      </c>
      <c r="K745" s="19" t="str">
        <f t="shared" si="67"/>
        <v>Obesity</v>
      </c>
      <c r="L745" s="19" t="str">
        <f t="shared" si="68"/>
        <v>Normal</v>
      </c>
      <c r="P745" s="19">
        <v>2</v>
      </c>
      <c r="Q745" s="19">
        <v>2</v>
      </c>
      <c r="Y745" s="32" t="s">
        <v>2768</v>
      </c>
      <c r="Z745" s="19" t="s">
        <v>8336</v>
      </c>
      <c r="AA745" t="s">
        <v>8336</v>
      </c>
      <c r="AB745" s="19" t="str">
        <f t="shared" si="69"/>
        <v>No</v>
      </c>
      <c r="AC745" s="19" t="str">
        <f t="shared" si="70"/>
        <v>No</v>
      </c>
      <c r="AG745" s="19" t="s">
        <v>2746</v>
      </c>
      <c r="AH745" s="19">
        <v>45.34</v>
      </c>
      <c r="AI745" s="19" t="str">
        <f t="shared" si="71"/>
        <v>Obesity</v>
      </c>
      <c r="AP745" s="19" t="s">
        <v>2746</v>
      </c>
      <c r="AQ745" s="19">
        <v>5.69</v>
      </c>
      <c r="AR745" s="19" t="str">
        <f t="shared" si="72"/>
        <v>Normal</v>
      </c>
    </row>
    <row r="746" spans="1:44">
      <c r="A746" s="19" t="s">
        <v>2794</v>
      </c>
      <c r="B746" s="19">
        <v>21.755</v>
      </c>
      <c r="C746" s="19">
        <v>7.79</v>
      </c>
      <c r="D746" s="19" t="s">
        <v>8324</v>
      </c>
      <c r="E746" s="19" t="s">
        <v>8336</v>
      </c>
      <c r="F746" s="19" t="s">
        <v>8336</v>
      </c>
      <c r="G746" s="19" t="s">
        <v>8355</v>
      </c>
      <c r="H746" s="19">
        <v>0</v>
      </c>
      <c r="I746" s="19" t="s">
        <v>8336</v>
      </c>
      <c r="J746" s="19" t="s">
        <v>8336</v>
      </c>
      <c r="K746" s="19" t="str">
        <f t="shared" si="67"/>
        <v>Normal Weight</v>
      </c>
      <c r="L746" s="19" t="str">
        <f t="shared" si="68"/>
        <v>Diabetes</v>
      </c>
      <c r="P746" s="19" t="s">
        <v>8355</v>
      </c>
      <c r="Q746" s="19">
        <v>0</v>
      </c>
      <c r="Y746" s="32" t="s">
        <v>2771</v>
      </c>
      <c r="Z746" s="19" t="s">
        <v>8324</v>
      </c>
      <c r="AA746" t="s">
        <v>8336</v>
      </c>
      <c r="AB746" s="19" t="str">
        <f t="shared" si="69"/>
        <v>Yes</v>
      </c>
      <c r="AC746" s="19" t="str">
        <f t="shared" si="70"/>
        <v>No</v>
      </c>
      <c r="AG746" s="19" t="s">
        <v>2750</v>
      </c>
      <c r="AH746" s="19">
        <v>31.8</v>
      </c>
      <c r="AI746" s="19" t="str">
        <f t="shared" si="71"/>
        <v>Obesity</v>
      </c>
      <c r="AP746" s="19" t="s">
        <v>2750</v>
      </c>
      <c r="AQ746" s="19">
        <v>5.36</v>
      </c>
      <c r="AR746" s="19" t="str">
        <f t="shared" si="72"/>
        <v>Normal</v>
      </c>
    </row>
    <row r="747" spans="1:44">
      <c r="A747" s="19" t="s">
        <v>2797</v>
      </c>
      <c r="B747" s="19">
        <v>44.55</v>
      </c>
      <c r="C747" s="19">
        <v>7.12</v>
      </c>
      <c r="D747" s="19" t="s">
        <v>8324</v>
      </c>
      <c r="E747" s="19" t="s">
        <v>8336</v>
      </c>
      <c r="F747" s="19" t="s">
        <v>8336</v>
      </c>
      <c r="G747" s="19">
        <v>1</v>
      </c>
      <c r="H747" s="19">
        <v>1</v>
      </c>
      <c r="I747" s="19" t="s">
        <v>8336</v>
      </c>
      <c r="J747" s="19" t="s">
        <v>8336</v>
      </c>
      <c r="K747" s="19" t="str">
        <f t="shared" si="67"/>
        <v>Obesity</v>
      </c>
      <c r="L747" s="19" t="str">
        <f t="shared" si="68"/>
        <v>Diabetes</v>
      </c>
      <c r="P747" s="19" t="s">
        <v>8355</v>
      </c>
      <c r="Q747" s="19">
        <v>0</v>
      </c>
      <c r="Y747" s="32" t="s">
        <v>2775</v>
      </c>
      <c r="Z747" s="19" t="s">
        <v>8324</v>
      </c>
      <c r="AA747" t="s">
        <v>8336</v>
      </c>
      <c r="AB747" s="19" t="str">
        <f t="shared" si="69"/>
        <v>Yes</v>
      </c>
      <c r="AC747" s="19" t="str">
        <f t="shared" si="70"/>
        <v>No</v>
      </c>
      <c r="AG747" s="19" t="s">
        <v>2753</v>
      </c>
      <c r="AH747" s="19">
        <v>41.02</v>
      </c>
      <c r="AI747" s="19" t="str">
        <f t="shared" si="71"/>
        <v>Obesity</v>
      </c>
      <c r="AP747" s="19" t="s">
        <v>2753</v>
      </c>
      <c r="AQ747" s="19">
        <v>11.37</v>
      </c>
      <c r="AR747" s="19" t="str">
        <f t="shared" si="72"/>
        <v>Diabetes</v>
      </c>
    </row>
    <row r="748" spans="1:44">
      <c r="A748" s="19" t="s">
        <v>2801</v>
      </c>
      <c r="B748" s="19">
        <v>43.32</v>
      </c>
      <c r="C748" s="19">
        <v>4.67</v>
      </c>
      <c r="D748" s="19" t="s">
        <v>8324</v>
      </c>
      <c r="E748" s="19" t="s">
        <v>8336</v>
      </c>
      <c r="F748" s="19" t="s">
        <v>8336</v>
      </c>
      <c r="G748" s="19" t="s">
        <v>8355</v>
      </c>
      <c r="H748" s="19">
        <v>0</v>
      </c>
      <c r="I748" s="19" t="s">
        <v>8336</v>
      </c>
      <c r="J748" s="19" t="s">
        <v>8336</v>
      </c>
      <c r="K748" s="19" t="str">
        <f t="shared" si="67"/>
        <v>Obesity</v>
      </c>
      <c r="L748" s="19" t="str">
        <f t="shared" si="68"/>
        <v>Normal</v>
      </c>
      <c r="P748" s="19">
        <v>1</v>
      </c>
      <c r="Q748" s="19">
        <v>1</v>
      </c>
      <c r="Y748" s="32" t="s">
        <v>2779</v>
      </c>
      <c r="Z748" s="19" t="s">
        <v>8324</v>
      </c>
      <c r="AA748" t="s">
        <v>8336</v>
      </c>
      <c r="AB748" s="19" t="str">
        <f t="shared" si="69"/>
        <v>Yes</v>
      </c>
      <c r="AC748" s="19" t="str">
        <f t="shared" si="70"/>
        <v>No</v>
      </c>
      <c r="AG748" s="19" t="s">
        <v>2757</v>
      </c>
      <c r="AH748" s="19">
        <v>32.68</v>
      </c>
      <c r="AI748" s="19" t="str">
        <f t="shared" si="71"/>
        <v>Obesity</v>
      </c>
      <c r="AP748" s="19" t="s">
        <v>2757</v>
      </c>
      <c r="AQ748" s="19">
        <v>11.87</v>
      </c>
      <c r="AR748" s="19" t="str">
        <f t="shared" si="72"/>
        <v>Diabetes</v>
      </c>
    </row>
    <row r="749" spans="1:44">
      <c r="A749" s="19" t="s">
        <v>2804</v>
      </c>
      <c r="B749" s="19">
        <v>31.23</v>
      </c>
      <c r="C749" s="19">
        <v>9.12</v>
      </c>
      <c r="D749" s="19" t="s">
        <v>8324</v>
      </c>
      <c r="E749" s="19" t="s">
        <v>8336</v>
      </c>
      <c r="F749" s="19" t="s">
        <v>8375</v>
      </c>
      <c r="G749" s="19">
        <v>1</v>
      </c>
      <c r="H749" s="19">
        <v>1</v>
      </c>
      <c r="I749" s="19" t="s">
        <v>8336</v>
      </c>
      <c r="J749" s="19" t="s">
        <v>8336</v>
      </c>
      <c r="K749" s="19" t="str">
        <f t="shared" si="67"/>
        <v>Obesity</v>
      </c>
      <c r="L749" s="19" t="str">
        <f t="shared" si="68"/>
        <v>Diabetes</v>
      </c>
      <c r="P749" s="19">
        <v>3</v>
      </c>
      <c r="Q749" s="19">
        <v>3</v>
      </c>
      <c r="Y749" s="32" t="s">
        <v>2782</v>
      </c>
      <c r="Z749" s="19" t="s">
        <v>8336</v>
      </c>
      <c r="AA749" t="s">
        <v>8324</v>
      </c>
      <c r="AB749" s="19" t="str">
        <f t="shared" si="69"/>
        <v>No</v>
      </c>
      <c r="AC749" s="19" t="str">
        <f t="shared" si="70"/>
        <v>Yes</v>
      </c>
      <c r="AG749" s="19" t="s">
        <v>2760</v>
      </c>
      <c r="AH749" s="19">
        <v>21.7</v>
      </c>
      <c r="AI749" s="19" t="str">
        <f t="shared" si="71"/>
        <v>Normal Weight</v>
      </c>
      <c r="AP749" s="19" t="s">
        <v>2760</v>
      </c>
      <c r="AQ749" s="19">
        <v>4.9</v>
      </c>
      <c r="AR749" s="19" t="str">
        <f t="shared" si="72"/>
        <v>Normal</v>
      </c>
    </row>
    <row r="750" spans="1:44">
      <c r="A750" s="19" t="s">
        <v>2807</v>
      </c>
      <c r="B750" s="19">
        <v>42.81</v>
      </c>
      <c r="C750" s="19">
        <v>4.15</v>
      </c>
      <c r="D750" s="19" t="s">
        <v>8336</v>
      </c>
      <c r="E750" s="19" t="s">
        <v>8336</v>
      </c>
      <c r="F750" s="19" t="s">
        <v>8336</v>
      </c>
      <c r="G750" s="19">
        <v>1</v>
      </c>
      <c r="H750" s="19">
        <v>1</v>
      </c>
      <c r="I750" s="19" t="s">
        <v>8336</v>
      </c>
      <c r="J750" s="19" t="s">
        <v>8336</v>
      </c>
      <c r="K750" s="19" t="str">
        <f t="shared" si="67"/>
        <v>Obesity</v>
      </c>
      <c r="L750" s="19" t="str">
        <f t="shared" si="68"/>
        <v>Normal</v>
      </c>
      <c r="P750" s="19">
        <v>3</v>
      </c>
      <c r="Q750" s="19">
        <v>3</v>
      </c>
      <c r="Y750" s="32" t="s">
        <v>2786</v>
      </c>
      <c r="Z750" s="19" t="s">
        <v>8324</v>
      </c>
      <c r="AA750" t="s">
        <v>8336</v>
      </c>
      <c r="AB750" s="19" t="str">
        <f t="shared" si="69"/>
        <v>Yes</v>
      </c>
      <c r="AC750" s="19" t="str">
        <f t="shared" si="70"/>
        <v>No</v>
      </c>
      <c r="AG750" s="19" t="s">
        <v>2764</v>
      </c>
      <c r="AH750" s="19">
        <v>40.48</v>
      </c>
      <c r="AI750" s="19" t="str">
        <f t="shared" si="71"/>
        <v>Obesity</v>
      </c>
      <c r="AP750" s="19" t="s">
        <v>2764</v>
      </c>
      <c r="AQ750" s="19">
        <v>6.7</v>
      </c>
      <c r="AR750" s="19" t="str">
        <f t="shared" si="72"/>
        <v>Diabetes</v>
      </c>
    </row>
    <row r="751" spans="1:44">
      <c r="A751" s="19" t="s">
        <v>2811</v>
      </c>
      <c r="B751" s="19">
        <v>35.91</v>
      </c>
      <c r="C751" s="19">
        <v>6.72</v>
      </c>
      <c r="D751" s="19" t="s">
        <v>8324</v>
      </c>
      <c r="E751" s="19" t="s">
        <v>8336</v>
      </c>
      <c r="F751" s="19" t="s">
        <v>8336</v>
      </c>
      <c r="G751" s="19">
        <v>2</v>
      </c>
      <c r="H751" s="19">
        <v>2</v>
      </c>
      <c r="I751" s="19" t="s">
        <v>8336</v>
      </c>
      <c r="J751" s="19" t="s">
        <v>8336</v>
      </c>
      <c r="K751" s="19" t="str">
        <f t="shared" si="67"/>
        <v>Obesity</v>
      </c>
      <c r="L751" s="19" t="str">
        <f t="shared" si="68"/>
        <v>Diabetes</v>
      </c>
      <c r="P751" s="19">
        <v>1</v>
      </c>
      <c r="Q751" s="19">
        <v>1</v>
      </c>
      <c r="Y751" s="32" t="s">
        <v>2790</v>
      </c>
      <c r="Z751" s="19" t="s">
        <v>8324</v>
      </c>
      <c r="AA751" t="s">
        <v>8336</v>
      </c>
      <c r="AB751" s="19" t="str">
        <f t="shared" si="69"/>
        <v>Yes</v>
      </c>
      <c r="AC751" s="19" t="str">
        <f t="shared" si="70"/>
        <v>No</v>
      </c>
      <c r="AG751" s="19" t="s">
        <v>2768</v>
      </c>
      <c r="AH751" s="19">
        <v>34.5</v>
      </c>
      <c r="AI751" s="19" t="str">
        <f t="shared" si="71"/>
        <v>Obesity</v>
      </c>
      <c r="AP751" s="19" t="s">
        <v>2768</v>
      </c>
      <c r="AQ751" s="19">
        <v>10.3</v>
      </c>
      <c r="AR751" s="19" t="str">
        <f t="shared" si="72"/>
        <v>Diabetes</v>
      </c>
    </row>
    <row r="752" spans="1:44">
      <c r="A752" s="19" t="s">
        <v>2815</v>
      </c>
      <c r="B752" s="19">
        <v>36.65</v>
      </c>
      <c r="C752" s="19">
        <v>5.01</v>
      </c>
      <c r="D752" s="19" t="s">
        <v>8324</v>
      </c>
      <c r="E752" s="19" t="s">
        <v>8336</v>
      </c>
      <c r="F752" s="19" t="s">
        <v>8375</v>
      </c>
      <c r="G752" s="19">
        <v>1</v>
      </c>
      <c r="H752" s="19">
        <v>1</v>
      </c>
      <c r="I752" s="19" t="s">
        <v>8336</v>
      </c>
      <c r="J752" s="19" t="s">
        <v>8336</v>
      </c>
      <c r="K752" s="19" t="str">
        <f t="shared" si="67"/>
        <v>Obesity</v>
      </c>
      <c r="L752" s="19" t="str">
        <f t="shared" si="68"/>
        <v>Normal</v>
      </c>
      <c r="P752" s="19">
        <v>2</v>
      </c>
      <c r="Q752" s="19">
        <v>2</v>
      </c>
      <c r="Y752" s="32" t="s">
        <v>2794</v>
      </c>
      <c r="Z752" s="19" t="s">
        <v>8324</v>
      </c>
      <c r="AA752" t="s">
        <v>8336</v>
      </c>
      <c r="AB752" s="19" t="str">
        <f t="shared" si="69"/>
        <v>Yes</v>
      </c>
      <c r="AC752" s="19" t="str">
        <f t="shared" si="70"/>
        <v>No</v>
      </c>
      <c r="AG752" s="19" t="s">
        <v>2771</v>
      </c>
      <c r="AH752" s="19">
        <v>45.9</v>
      </c>
      <c r="AI752" s="19" t="str">
        <f t="shared" si="71"/>
        <v>Obesity</v>
      </c>
      <c r="AP752" s="19" t="s">
        <v>2771</v>
      </c>
      <c r="AQ752" s="19">
        <v>11.14</v>
      </c>
      <c r="AR752" s="19" t="str">
        <f t="shared" si="72"/>
        <v>Diabetes</v>
      </c>
    </row>
    <row r="753" spans="1:44">
      <c r="A753" s="19" t="s">
        <v>2819</v>
      </c>
      <c r="B753" s="19">
        <v>22.04</v>
      </c>
      <c r="C753" s="19">
        <v>10.9</v>
      </c>
      <c r="D753" s="19" t="s">
        <v>8324</v>
      </c>
      <c r="E753" s="19" t="s">
        <v>8336</v>
      </c>
      <c r="F753" s="19" t="s">
        <v>8336</v>
      </c>
      <c r="G753" s="19">
        <v>2</v>
      </c>
      <c r="H753" s="19">
        <v>2</v>
      </c>
      <c r="I753" s="19" t="s">
        <v>8336</v>
      </c>
      <c r="J753" s="19" t="s">
        <v>8336</v>
      </c>
      <c r="K753" s="19" t="str">
        <f t="shared" si="67"/>
        <v>Normal Weight</v>
      </c>
      <c r="L753" s="19" t="str">
        <f t="shared" si="68"/>
        <v>Diabetes</v>
      </c>
      <c r="P753" s="19">
        <v>2</v>
      </c>
      <c r="Q753" s="19">
        <v>2</v>
      </c>
      <c r="Y753" s="32" t="s">
        <v>2797</v>
      </c>
      <c r="Z753" s="19" t="s">
        <v>8324</v>
      </c>
      <c r="AA753" t="s">
        <v>8336</v>
      </c>
      <c r="AB753" s="19" t="str">
        <f t="shared" si="69"/>
        <v>Yes</v>
      </c>
      <c r="AC753" s="19" t="str">
        <f t="shared" si="70"/>
        <v>No</v>
      </c>
      <c r="AG753" s="19" t="s">
        <v>2775</v>
      </c>
      <c r="AH753" s="19">
        <v>33.48</v>
      </c>
      <c r="AI753" s="19" t="str">
        <f t="shared" si="71"/>
        <v>Obesity</v>
      </c>
      <c r="AP753" s="19" t="s">
        <v>2775</v>
      </c>
      <c r="AQ753" s="19">
        <v>4.74</v>
      </c>
      <c r="AR753" s="19" t="str">
        <f t="shared" si="72"/>
        <v>Normal</v>
      </c>
    </row>
    <row r="754" spans="1:44">
      <c r="A754" s="19" t="s">
        <v>2822</v>
      </c>
      <c r="B754" s="19">
        <v>31.825</v>
      </c>
      <c r="C754" s="19">
        <v>5.52</v>
      </c>
      <c r="D754" s="19" t="s">
        <v>8324</v>
      </c>
      <c r="E754" s="19" t="s">
        <v>8336</v>
      </c>
      <c r="F754" s="19" t="s">
        <v>8336</v>
      </c>
      <c r="G754" s="19">
        <v>1</v>
      </c>
      <c r="H754" s="19">
        <v>1</v>
      </c>
      <c r="I754" s="19" t="s">
        <v>8336</v>
      </c>
      <c r="J754" s="19" t="s">
        <v>8336</v>
      </c>
      <c r="K754" s="19" t="str">
        <f t="shared" si="67"/>
        <v>Obesity</v>
      </c>
      <c r="L754" s="19" t="str">
        <f t="shared" si="68"/>
        <v>Normal</v>
      </c>
      <c r="P754" s="19">
        <v>1</v>
      </c>
      <c r="Q754" s="19">
        <v>1</v>
      </c>
      <c r="Y754" s="32" t="s">
        <v>2801</v>
      </c>
      <c r="Z754" s="19" t="s">
        <v>8324</v>
      </c>
      <c r="AA754" t="s">
        <v>8336</v>
      </c>
      <c r="AB754" s="19" t="str">
        <f t="shared" si="69"/>
        <v>Yes</v>
      </c>
      <c r="AC754" s="19" t="str">
        <f t="shared" si="70"/>
        <v>No</v>
      </c>
      <c r="AG754" s="19" t="s">
        <v>2779</v>
      </c>
      <c r="AH754" s="19">
        <v>28.31</v>
      </c>
      <c r="AI754" s="19" t="str">
        <f t="shared" si="71"/>
        <v>Over Weight</v>
      </c>
      <c r="AP754" s="19" t="s">
        <v>2779</v>
      </c>
      <c r="AQ754" s="19">
        <v>5.96</v>
      </c>
      <c r="AR754" s="19" t="str">
        <f t="shared" si="72"/>
        <v>Prediabetes</v>
      </c>
    </row>
    <row r="755" spans="1:44">
      <c r="A755" s="19" t="s">
        <v>2825</v>
      </c>
      <c r="B755" s="19">
        <v>53.58</v>
      </c>
      <c r="C755" s="19">
        <v>4.55</v>
      </c>
      <c r="D755" s="19" t="s">
        <v>8336</v>
      </c>
      <c r="E755" s="19" t="s">
        <v>8336</v>
      </c>
      <c r="F755" s="19" t="s">
        <v>8336</v>
      </c>
      <c r="G755" s="19">
        <v>1</v>
      </c>
      <c r="H755" s="19">
        <v>1</v>
      </c>
      <c r="I755" s="19" t="s">
        <v>8336</v>
      </c>
      <c r="J755" s="19" t="s">
        <v>8336</v>
      </c>
      <c r="K755" s="19" t="str">
        <f t="shared" si="67"/>
        <v>Obesity</v>
      </c>
      <c r="L755" s="19" t="str">
        <f t="shared" si="68"/>
        <v>Normal</v>
      </c>
      <c r="P755" s="19">
        <v>1</v>
      </c>
      <c r="Q755" s="19">
        <v>1</v>
      </c>
      <c r="Y755" s="32" t="s">
        <v>2804</v>
      </c>
      <c r="Z755" s="19" t="s">
        <v>8324</v>
      </c>
      <c r="AA755" t="s">
        <v>8336</v>
      </c>
      <c r="AB755" s="19" t="str">
        <f t="shared" si="69"/>
        <v>Yes</v>
      </c>
      <c r="AC755" s="19" t="str">
        <f t="shared" si="70"/>
        <v>No</v>
      </c>
      <c r="AG755" s="19" t="s">
        <v>2782</v>
      </c>
      <c r="AH755" s="19">
        <v>21.565</v>
      </c>
      <c r="AI755" s="19" t="str">
        <f t="shared" si="71"/>
        <v>Normal Weight</v>
      </c>
      <c r="AP755" s="19" t="s">
        <v>2782</v>
      </c>
      <c r="AQ755" s="19">
        <v>4.95</v>
      </c>
      <c r="AR755" s="19" t="str">
        <f t="shared" si="72"/>
        <v>Normal</v>
      </c>
    </row>
    <row r="756" spans="1:44">
      <c r="A756" s="19" t="s">
        <v>2828</v>
      </c>
      <c r="B756" s="19">
        <v>34.3</v>
      </c>
      <c r="C756" s="19">
        <v>11.76</v>
      </c>
      <c r="D756" s="19" t="s">
        <v>8336</v>
      </c>
      <c r="E756" s="19" t="s">
        <v>8336</v>
      </c>
      <c r="F756" s="19" t="s">
        <v>8336</v>
      </c>
      <c r="G756" s="19" t="s">
        <v>8355</v>
      </c>
      <c r="H756" s="19">
        <v>0</v>
      </c>
      <c r="I756" s="19" t="s">
        <v>8336</v>
      </c>
      <c r="J756" s="19" t="s">
        <v>8336</v>
      </c>
      <c r="K756" s="19" t="str">
        <f t="shared" si="67"/>
        <v>Obesity</v>
      </c>
      <c r="L756" s="19" t="str">
        <f t="shared" si="68"/>
        <v>Diabetes</v>
      </c>
      <c r="P756" s="19" t="s">
        <v>8355</v>
      </c>
      <c r="Q756" s="19">
        <v>0</v>
      </c>
      <c r="Y756" s="32" t="s">
        <v>2807</v>
      </c>
      <c r="Z756" s="19" t="s">
        <v>8336</v>
      </c>
      <c r="AA756" t="s">
        <v>8336</v>
      </c>
      <c r="AB756" s="19" t="str">
        <f t="shared" si="69"/>
        <v>No</v>
      </c>
      <c r="AC756" s="19" t="str">
        <f t="shared" si="70"/>
        <v>No</v>
      </c>
      <c r="AG756" s="19" t="s">
        <v>2786</v>
      </c>
      <c r="AH756" s="19">
        <v>35.59</v>
      </c>
      <c r="AI756" s="19" t="str">
        <f t="shared" si="71"/>
        <v>Obesity</v>
      </c>
      <c r="AP756" s="19" t="s">
        <v>2786</v>
      </c>
      <c r="AQ756" s="19">
        <v>5.21</v>
      </c>
      <c r="AR756" s="19" t="str">
        <f t="shared" si="72"/>
        <v>Normal</v>
      </c>
    </row>
    <row r="757" spans="1:44">
      <c r="A757" s="19" t="s">
        <v>2831</v>
      </c>
      <c r="B757" s="19">
        <v>32.11</v>
      </c>
      <c r="C757" s="19">
        <v>7.06</v>
      </c>
      <c r="D757" s="19" t="s">
        <v>8336</v>
      </c>
      <c r="E757" s="19" t="s">
        <v>8336</v>
      </c>
      <c r="F757" s="19" t="s">
        <v>8336</v>
      </c>
      <c r="G757" s="19" t="s">
        <v>8355</v>
      </c>
      <c r="H757" s="19">
        <v>0</v>
      </c>
      <c r="I757" s="19" t="s">
        <v>8336</v>
      </c>
      <c r="J757" s="19" t="s">
        <v>8336</v>
      </c>
      <c r="K757" s="19" t="str">
        <f t="shared" si="67"/>
        <v>Obesity</v>
      </c>
      <c r="L757" s="19" t="str">
        <f t="shared" si="68"/>
        <v>Diabetes</v>
      </c>
      <c r="P757" s="19" t="s">
        <v>8355</v>
      </c>
      <c r="Q757" s="19">
        <v>0</v>
      </c>
      <c r="Y757" s="32" t="s">
        <v>2811</v>
      </c>
      <c r="Z757" s="19" t="s">
        <v>8324</v>
      </c>
      <c r="AA757" t="s">
        <v>8336</v>
      </c>
      <c r="AB757" s="19" t="str">
        <f t="shared" si="69"/>
        <v>Yes</v>
      </c>
      <c r="AC757" s="19" t="str">
        <f t="shared" si="70"/>
        <v>No</v>
      </c>
      <c r="AG757" s="19" t="s">
        <v>2790</v>
      </c>
      <c r="AH757" s="19">
        <v>43.44</v>
      </c>
      <c r="AI757" s="19" t="str">
        <f t="shared" si="71"/>
        <v>Obesity</v>
      </c>
      <c r="AP757" s="19" t="s">
        <v>2790</v>
      </c>
      <c r="AQ757" s="19">
        <v>4.86</v>
      </c>
      <c r="AR757" s="19" t="str">
        <f t="shared" si="72"/>
        <v>Normal</v>
      </c>
    </row>
    <row r="758" spans="1:44">
      <c r="A758" s="19" t="s">
        <v>2835</v>
      </c>
      <c r="B758" s="19">
        <v>31.78</v>
      </c>
      <c r="C758" s="19">
        <v>11.35</v>
      </c>
      <c r="D758" s="19" t="s">
        <v>8324</v>
      </c>
      <c r="E758" s="19" t="s">
        <v>8336</v>
      </c>
      <c r="F758" s="19" t="s">
        <v>8375</v>
      </c>
      <c r="G758" s="19">
        <v>1</v>
      </c>
      <c r="H758" s="19">
        <v>1</v>
      </c>
      <c r="I758" s="19" t="s">
        <v>8336</v>
      </c>
      <c r="J758" s="19" t="s">
        <v>8336</v>
      </c>
      <c r="K758" s="19" t="str">
        <f t="shared" si="67"/>
        <v>Obesity</v>
      </c>
      <c r="L758" s="19" t="str">
        <f t="shared" si="68"/>
        <v>Diabetes</v>
      </c>
      <c r="P758" s="19">
        <v>1</v>
      </c>
      <c r="Q758" s="19">
        <v>1</v>
      </c>
      <c r="Y758" s="32" t="s">
        <v>2815</v>
      </c>
      <c r="Z758" s="19" t="s">
        <v>8324</v>
      </c>
      <c r="AA758" t="s">
        <v>8336</v>
      </c>
      <c r="AB758" s="19" t="str">
        <f t="shared" si="69"/>
        <v>Yes</v>
      </c>
      <c r="AC758" s="19" t="str">
        <f t="shared" si="70"/>
        <v>No</v>
      </c>
      <c r="AG758" s="19" t="s">
        <v>2794</v>
      </c>
      <c r="AH758" s="19">
        <v>21.755</v>
      </c>
      <c r="AI758" s="19" t="str">
        <f t="shared" si="71"/>
        <v>Normal Weight</v>
      </c>
      <c r="AP758" s="19" t="s">
        <v>2794</v>
      </c>
      <c r="AQ758" s="19">
        <v>7.79</v>
      </c>
      <c r="AR758" s="19" t="str">
        <f t="shared" si="72"/>
        <v>Diabetes</v>
      </c>
    </row>
    <row r="759" spans="1:44">
      <c r="A759" s="19" t="s">
        <v>2839</v>
      </c>
      <c r="B759" s="19">
        <v>46.89</v>
      </c>
      <c r="C759" s="19">
        <v>5.52</v>
      </c>
      <c r="D759" s="19" t="s">
        <v>8336</v>
      </c>
      <c r="E759" s="19" t="s">
        <v>8336</v>
      </c>
      <c r="F759" s="19" t="s">
        <v>8336</v>
      </c>
      <c r="G759" s="19" t="s">
        <v>8355</v>
      </c>
      <c r="H759" s="19">
        <v>0</v>
      </c>
      <c r="I759" s="19" t="s">
        <v>8336</v>
      </c>
      <c r="J759" s="19" t="s">
        <v>8336</v>
      </c>
      <c r="K759" s="19" t="str">
        <f t="shared" si="67"/>
        <v>Obesity</v>
      </c>
      <c r="L759" s="19" t="str">
        <f t="shared" si="68"/>
        <v>Normal</v>
      </c>
      <c r="P759" s="19" t="s">
        <v>8355</v>
      </c>
      <c r="Q759" s="19">
        <v>0</v>
      </c>
      <c r="Y759" s="32" t="s">
        <v>2819</v>
      </c>
      <c r="Z759" s="19" t="s">
        <v>8324</v>
      </c>
      <c r="AA759" t="s">
        <v>8336</v>
      </c>
      <c r="AB759" s="19" t="str">
        <f t="shared" si="69"/>
        <v>Yes</v>
      </c>
      <c r="AC759" s="19" t="str">
        <f t="shared" si="70"/>
        <v>No</v>
      </c>
      <c r="AG759" s="19" t="s">
        <v>2797</v>
      </c>
      <c r="AH759" s="19">
        <v>44.55</v>
      </c>
      <c r="AI759" s="19" t="str">
        <f t="shared" si="71"/>
        <v>Obesity</v>
      </c>
      <c r="AP759" s="19" t="s">
        <v>2797</v>
      </c>
      <c r="AQ759" s="19">
        <v>7.12</v>
      </c>
      <c r="AR759" s="19" t="str">
        <f t="shared" si="72"/>
        <v>Diabetes</v>
      </c>
    </row>
    <row r="760" spans="1:44">
      <c r="A760" s="19" t="s">
        <v>2843</v>
      </c>
      <c r="B760" s="19">
        <v>39.35</v>
      </c>
      <c r="C760" s="19">
        <v>7.86</v>
      </c>
      <c r="D760" s="19" t="s">
        <v>8324</v>
      </c>
      <c r="E760" s="19" t="s">
        <v>8336</v>
      </c>
      <c r="F760" s="19" t="s">
        <v>8336</v>
      </c>
      <c r="G760" s="19">
        <v>1</v>
      </c>
      <c r="H760" s="19">
        <v>1</v>
      </c>
      <c r="I760" s="19" t="s">
        <v>8336</v>
      </c>
      <c r="J760" s="19" t="s">
        <v>8336</v>
      </c>
      <c r="K760" s="19" t="str">
        <f t="shared" si="67"/>
        <v>Obesity</v>
      </c>
      <c r="L760" s="19" t="str">
        <f t="shared" si="68"/>
        <v>Diabetes</v>
      </c>
      <c r="P760" s="19">
        <v>1</v>
      </c>
      <c r="Q760" s="19">
        <v>1</v>
      </c>
      <c r="Y760" s="32" t="s">
        <v>2822</v>
      </c>
      <c r="Z760" s="19" t="s">
        <v>8324</v>
      </c>
      <c r="AA760" t="s">
        <v>8336</v>
      </c>
      <c r="AB760" s="19" t="str">
        <f t="shared" si="69"/>
        <v>Yes</v>
      </c>
      <c r="AC760" s="19" t="str">
        <f t="shared" si="70"/>
        <v>No</v>
      </c>
      <c r="AG760" s="19" t="s">
        <v>2801</v>
      </c>
      <c r="AH760" s="19">
        <v>43.32</v>
      </c>
      <c r="AI760" s="19" t="str">
        <f t="shared" si="71"/>
        <v>Obesity</v>
      </c>
      <c r="AP760" s="19" t="s">
        <v>2801</v>
      </c>
      <c r="AQ760" s="19">
        <v>4.67</v>
      </c>
      <c r="AR760" s="19" t="str">
        <f t="shared" si="72"/>
        <v>Normal</v>
      </c>
    </row>
    <row r="761" spans="1:44">
      <c r="A761" s="19" t="s">
        <v>2847</v>
      </c>
      <c r="B761" s="19">
        <v>39.2</v>
      </c>
      <c r="C761" s="19">
        <v>11.38</v>
      </c>
      <c r="D761" s="19" t="s">
        <v>8336</v>
      </c>
      <c r="E761" s="19" t="s">
        <v>8336</v>
      </c>
      <c r="F761" s="19" t="s">
        <v>8336</v>
      </c>
      <c r="G761" s="19" t="s">
        <v>8355</v>
      </c>
      <c r="H761" s="19">
        <v>0</v>
      </c>
      <c r="I761" s="19" t="s">
        <v>8336</v>
      </c>
      <c r="J761" s="19" t="s">
        <v>8336</v>
      </c>
      <c r="K761" s="19" t="str">
        <f t="shared" si="67"/>
        <v>Obesity</v>
      </c>
      <c r="L761" s="19" t="str">
        <f t="shared" si="68"/>
        <v>Diabetes</v>
      </c>
      <c r="P761" s="19">
        <v>1</v>
      </c>
      <c r="Q761" s="19">
        <v>1</v>
      </c>
      <c r="Y761" s="32" t="s">
        <v>2825</v>
      </c>
      <c r="Z761" s="19" t="s">
        <v>8336</v>
      </c>
      <c r="AA761" t="s">
        <v>8336</v>
      </c>
      <c r="AB761" s="19" t="str">
        <f t="shared" si="69"/>
        <v>No</v>
      </c>
      <c r="AC761" s="19" t="str">
        <f t="shared" si="70"/>
        <v>No</v>
      </c>
      <c r="AG761" s="19" t="s">
        <v>2804</v>
      </c>
      <c r="AH761" s="19">
        <v>31.23</v>
      </c>
      <c r="AI761" s="19" t="str">
        <f t="shared" si="71"/>
        <v>Obesity</v>
      </c>
      <c r="AP761" s="19" t="s">
        <v>2804</v>
      </c>
      <c r="AQ761" s="19">
        <v>9.12</v>
      </c>
      <c r="AR761" s="19" t="str">
        <f t="shared" si="72"/>
        <v>Diabetes</v>
      </c>
    </row>
    <row r="762" spans="1:44">
      <c r="A762" s="19" t="s">
        <v>2851</v>
      </c>
      <c r="B762" s="19">
        <v>39.16</v>
      </c>
      <c r="C762" s="19">
        <v>10.48</v>
      </c>
      <c r="D762" s="19" t="s">
        <v>8336</v>
      </c>
      <c r="E762" s="19" t="s">
        <v>8336</v>
      </c>
      <c r="F762" s="19" t="s">
        <v>8336</v>
      </c>
      <c r="G762" s="19" t="s">
        <v>8355</v>
      </c>
      <c r="H762" s="19">
        <v>0</v>
      </c>
      <c r="I762" s="19" t="s">
        <v>8336</v>
      </c>
      <c r="J762" s="19" t="s">
        <v>8336</v>
      </c>
      <c r="K762" s="19" t="str">
        <f t="shared" si="67"/>
        <v>Obesity</v>
      </c>
      <c r="L762" s="19" t="str">
        <f t="shared" si="68"/>
        <v>Diabetes</v>
      </c>
      <c r="P762" s="19">
        <v>2</v>
      </c>
      <c r="Q762" s="19">
        <v>2</v>
      </c>
      <c r="Y762" s="32" t="s">
        <v>2828</v>
      </c>
      <c r="Z762" s="19" t="s">
        <v>8336</v>
      </c>
      <c r="AA762" t="s">
        <v>8336</v>
      </c>
      <c r="AB762" s="19" t="str">
        <f t="shared" si="69"/>
        <v>No</v>
      </c>
      <c r="AC762" s="19" t="str">
        <f t="shared" si="70"/>
        <v>No</v>
      </c>
      <c r="AG762" s="19" t="s">
        <v>2807</v>
      </c>
      <c r="AH762" s="19">
        <v>42.81</v>
      </c>
      <c r="AI762" s="19" t="str">
        <f t="shared" si="71"/>
        <v>Obesity</v>
      </c>
      <c r="AP762" s="19" t="s">
        <v>2807</v>
      </c>
      <c r="AQ762" s="19">
        <v>4.15</v>
      </c>
      <c r="AR762" s="19" t="str">
        <f t="shared" si="72"/>
        <v>Normal</v>
      </c>
    </row>
    <row r="763" spans="1:44">
      <c r="A763" s="19" t="s">
        <v>2855</v>
      </c>
      <c r="B763" s="19">
        <v>44.1</v>
      </c>
      <c r="C763" s="19">
        <v>5.04</v>
      </c>
      <c r="D763" s="19" t="s">
        <v>8324</v>
      </c>
      <c r="E763" s="19" t="s">
        <v>8336</v>
      </c>
      <c r="F763" s="19" t="s">
        <v>8336</v>
      </c>
      <c r="G763" s="19" t="s">
        <v>8355</v>
      </c>
      <c r="H763" s="19">
        <v>0</v>
      </c>
      <c r="I763" s="19" t="s">
        <v>8336</v>
      </c>
      <c r="J763" s="19" t="s">
        <v>8336</v>
      </c>
      <c r="K763" s="19" t="str">
        <f t="shared" si="67"/>
        <v>Obesity</v>
      </c>
      <c r="L763" s="19" t="str">
        <f t="shared" si="68"/>
        <v>Normal</v>
      </c>
      <c r="P763" s="19">
        <v>1</v>
      </c>
      <c r="Q763" s="19">
        <v>1</v>
      </c>
      <c r="Y763" s="32" t="s">
        <v>2831</v>
      </c>
      <c r="Z763" s="19" t="s">
        <v>8336</v>
      </c>
      <c r="AA763" t="s">
        <v>8336</v>
      </c>
      <c r="AB763" s="19" t="str">
        <f t="shared" si="69"/>
        <v>No</v>
      </c>
      <c r="AC763" s="19" t="str">
        <f t="shared" si="70"/>
        <v>No</v>
      </c>
      <c r="AG763" s="19" t="s">
        <v>2811</v>
      </c>
      <c r="AH763" s="19">
        <v>35.91</v>
      </c>
      <c r="AI763" s="19" t="str">
        <f t="shared" si="71"/>
        <v>Obesity</v>
      </c>
      <c r="AP763" s="19" t="s">
        <v>2811</v>
      </c>
      <c r="AQ763" s="19">
        <v>6.72</v>
      </c>
      <c r="AR763" s="19" t="str">
        <f t="shared" si="72"/>
        <v>Diabetes</v>
      </c>
    </row>
    <row r="764" spans="1:44">
      <c r="A764" s="19" t="s">
        <v>2858</v>
      </c>
      <c r="B764" s="19">
        <v>33.2</v>
      </c>
      <c r="C764" s="19">
        <v>9.06</v>
      </c>
      <c r="D764" s="19" t="s">
        <v>8336</v>
      </c>
      <c r="E764" s="19" t="s">
        <v>8336</v>
      </c>
      <c r="F764" s="19" t="s">
        <v>8336</v>
      </c>
      <c r="G764" s="19" t="s">
        <v>8355</v>
      </c>
      <c r="H764" s="19">
        <v>0</v>
      </c>
      <c r="I764" s="19" t="s">
        <v>8336</v>
      </c>
      <c r="J764" s="19" t="s">
        <v>8336</v>
      </c>
      <c r="K764" s="19" t="str">
        <f t="shared" si="67"/>
        <v>Obesity</v>
      </c>
      <c r="L764" s="19" t="str">
        <f t="shared" si="68"/>
        <v>Diabetes</v>
      </c>
      <c r="P764" s="19">
        <v>2</v>
      </c>
      <c r="Q764" s="19">
        <v>2</v>
      </c>
      <c r="Y764" s="32" t="s">
        <v>2835</v>
      </c>
      <c r="Z764" s="19" t="s">
        <v>8324</v>
      </c>
      <c r="AA764" t="s">
        <v>8336</v>
      </c>
      <c r="AB764" s="19" t="str">
        <f t="shared" si="69"/>
        <v>Yes</v>
      </c>
      <c r="AC764" s="19" t="str">
        <f t="shared" si="70"/>
        <v>No</v>
      </c>
      <c r="AG764" s="19" t="s">
        <v>2815</v>
      </c>
      <c r="AH764" s="19">
        <v>36.65</v>
      </c>
      <c r="AI764" s="19" t="str">
        <f t="shared" si="71"/>
        <v>Obesity</v>
      </c>
      <c r="AP764" s="19" t="s">
        <v>2815</v>
      </c>
      <c r="AQ764" s="19">
        <v>5.01</v>
      </c>
      <c r="AR764" s="19" t="str">
        <f t="shared" si="72"/>
        <v>Normal</v>
      </c>
    </row>
    <row r="765" spans="1:44">
      <c r="A765" s="19" t="s">
        <v>2862</v>
      </c>
      <c r="B765" s="19">
        <v>29.92</v>
      </c>
      <c r="C765" s="19">
        <v>11.07</v>
      </c>
      <c r="D765" s="19" t="s">
        <v>8336</v>
      </c>
      <c r="E765" s="19" t="s">
        <v>8336</v>
      </c>
      <c r="F765" s="19" t="s">
        <v>8336</v>
      </c>
      <c r="G765" s="19" t="s">
        <v>8355</v>
      </c>
      <c r="H765" s="19">
        <v>0</v>
      </c>
      <c r="I765" s="19" t="s">
        <v>8336</v>
      </c>
      <c r="J765" s="19" t="s">
        <v>8336</v>
      </c>
      <c r="K765" s="19" t="str">
        <f t="shared" si="67"/>
        <v>Obesity</v>
      </c>
      <c r="L765" s="19" t="str">
        <f t="shared" si="68"/>
        <v>Diabetes</v>
      </c>
      <c r="P765" s="19">
        <v>1</v>
      </c>
      <c r="Q765" s="19">
        <v>1</v>
      </c>
      <c r="Y765" s="32" t="s">
        <v>2839</v>
      </c>
      <c r="Z765" s="19" t="s">
        <v>8336</v>
      </c>
      <c r="AA765" t="s">
        <v>8336</v>
      </c>
      <c r="AB765" s="19" t="str">
        <f t="shared" si="69"/>
        <v>No</v>
      </c>
      <c r="AC765" s="19" t="str">
        <f t="shared" si="70"/>
        <v>No</v>
      </c>
      <c r="AG765" s="19" t="s">
        <v>2819</v>
      </c>
      <c r="AH765" s="19">
        <v>22.04</v>
      </c>
      <c r="AI765" s="19" t="str">
        <f t="shared" si="71"/>
        <v>Normal Weight</v>
      </c>
      <c r="AP765" s="19" t="s">
        <v>2819</v>
      </c>
      <c r="AQ765" s="19">
        <v>10.9</v>
      </c>
      <c r="AR765" s="19" t="str">
        <f t="shared" si="72"/>
        <v>Diabetes</v>
      </c>
    </row>
    <row r="766" spans="1:44">
      <c r="A766" s="19" t="s">
        <v>2866</v>
      </c>
      <c r="B766" s="19">
        <v>25</v>
      </c>
      <c r="C766" s="19">
        <v>10.45</v>
      </c>
      <c r="D766" s="19" t="s">
        <v>8336</v>
      </c>
      <c r="E766" s="19" t="s">
        <v>8336</v>
      </c>
      <c r="F766" s="19" t="s">
        <v>8336</v>
      </c>
      <c r="G766" s="19" t="s">
        <v>8355</v>
      </c>
      <c r="H766" s="19">
        <v>0</v>
      </c>
      <c r="I766" s="19" t="s">
        <v>8336</v>
      </c>
      <c r="J766" s="19" t="s">
        <v>8336</v>
      </c>
      <c r="K766" s="19" t="str">
        <f t="shared" si="67"/>
        <v>Over Weight</v>
      </c>
      <c r="L766" s="19" t="str">
        <f t="shared" si="68"/>
        <v>Diabetes</v>
      </c>
      <c r="P766" s="19">
        <v>1</v>
      </c>
      <c r="Q766" s="19">
        <v>1</v>
      </c>
      <c r="Y766" s="32" t="s">
        <v>2843</v>
      </c>
      <c r="Z766" s="19" t="s">
        <v>8324</v>
      </c>
      <c r="AA766" t="s">
        <v>8336</v>
      </c>
      <c r="AB766" s="19" t="str">
        <f t="shared" si="69"/>
        <v>Yes</v>
      </c>
      <c r="AC766" s="19" t="str">
        <f t="shared" si="70"/>
        <v>No</v>
      </c>
      <c r="AG766" s="19" t="s">
        <v>2822</v>
      </c>
      <c r="AH766" s="19">
        <v>31.825</v>
      </c>
      <c r="AI766" s="19" t="str">
        <f t="shared" si="71"/>
        <v>Obesity</v>
      </c>
      <c r="AP766" s="19" t="s">
        <v>2822</v>
      </c>
      <c r="AQ766" s="19">
        <v>5.52</v>
      </c>
      <c r="AR766" s="19" t="str">
        <f t="shared" si="72"/>
        <v>Normal</v>
      </c>
    </row>
    <row r="767" spans="1:44">
      <c r="A767" s="19" t="s">
        <v>2869</v>
      </c>
      <c r="B767" s="19">
        <v>38.87</v>
      </c>
      <c r="C767" s="19">
        <v>8.63</v>
      </c>
      <c r="D767" s="19" t="s">
        <v>8324</v>
      </c>
      <c r="E767" s="19" t="s">
        <v>8336</v>
      </c>
      <c r="F767" s="19" t="s">
        <v>8336</v>
      </c>
      <c r="G767" s="19">
        <v>1</v>
      </c>
      <c r="H767" s="19">
        <v>1</v>
      </c>
      <c r="I767" s="19" t="s">
        <v>8336</v>
      </c>
      <c r="J767" s="19" t="s">
        <v>8336</v>
      </c>
      <c r="K767" s="19" t="str">
        <f t="shared" si="67"/>
        <v>Obesity</v>
      </c>
      <c r="L767" s="19" t="str">
        <f t="shared" si="68"/>
        <v>Diabetes</v>
      </c>
      <c r="P767" s="19" t="s">
        <v>8355</v>
      </c>
      <c r="Q767" s="19">
        <v>0</v>
      </c>
      <c r="Y767" s="32" t="s">
        <v>2847</v>
      </c>
      <c r="Z767" s="19" t="s">
        <v>8336</v>
      </c>
      <c r="AA767" t="s">
        <v>8336</v>
      </c>
      <c r="AB767" s="19" t="str">
        <f t="shared" si="69"/>
        <v>No</v>
      </c>
      <c r="AC767" s="19" t="str">
        <f t="shared" si="70"/>
        <v>No</v>
      </c>
      <c r="AG767" s="19" t="s">
        <v>2825</v>
      </c>
      <c r="AH767" s="19">
        <v>53.58</v>
      </c>
      <c r="AI767" s="19" t="str">
        <f t="shared" si="71"/>
        <v>Obesity</v>
      </c>
      <c r="AP767" s="19" t="s">
        <v>2825</v>
      </c>
      <c r="AQ767" s="19">
        <v>4.55</v>
      </c>
      <c r="AR767" s="19" t="str">
        <f t="shared" si="72"/>
        <v>Normal</v>
      </c>
    </row>
    <row r="768" spans="1:44">
      <c r="A768" s="19" t="s">
        <v>2872</v>
      </c>
      <c r="B768" s="19">
        <v>32.3</v>
      </c>
      <c r="C768" s="19">
        <v>5.28</v>
      </c>
      <c r="D768" s="19" t="s">
        <v>8324</v>
      </c>
      <c r="E768" s="19" t="s">
        <v>8336</v>
      </c>
      <c r="F768" s="19" t="s">
        <v>8336</v>
      </c>
      <c r="G768" s="19">
        <v>2</v>
      </c>
      <c r="H768" s="19">
        <v>2</v>
      </c>
      <c r="I768" s="19" t="s">
        <v>8336</v>
      </c>
      <c r="J768" s="19" t="s">
        <v>8336</v>
      </c>
      <c r="K768" s="19" t="str">
        <f t="shared" si="67"/>
        <v>Obesity</v>
      </c>
      <c r="L768" s="19" t="str">
        <f t="shared" si="68"/>
        <v>Normal</v>
      </c>
      <c r="P768" s="19" t="s">
        <v>8355</v>
      </c>
      <c r="Q768" s="19">
        <v>0</v>
      </c>
      <c r="Y768" s="32" t="s">
        <v>2851</v>
      </c>
      <c r="Z768" s="19" t="s">
        <v>8336</v>
      </c>
      <c r="AA768" t="s">
        <v>8336</v>
      </c>
      <c r="AB768" s="19" t="str">
        <f t="shared" si="69"/>
        <v>No</v>
      </c>
      <c r="AC768" s="19" t="str">
        <f t="shared" si="70"/>
        <v>No</v>
      </c>
      <c r="AG768" s="19" t="s">
        <v>2828</v>
      </c>
      <c r="AH768" s="19">
        <v>34.3</v>
      </c>
      <c r="AI768" s="19" t="str">
        <f t="shared" si="71"/>
        <v>Obesity</v>
      </c>
      <c r="AP768" s="19" t="s">
        <v>2828</v>
      </c>
      <c r="AQ768" s="19">
        <v>11.76</v>
      </c>
      <c r="AR768" s="19" t="str">
        <f t="shared" si="72"/>
        <v>Diabetes</v>
      </c>
    </row>
    <row r="769" spans="1:44">
      <c r="A769" s="19" t="s">
        <v>2875</v>
      </c>
      <c r="B769" s="19">
        <v>31.16</v>
      </c>
      <c r="C769" s="19">
        <v>7.49</v>
      </c>
      <c r="D769" s="19" t="s">
        <v>8324</v>
      </c>
      <c r="E769" s="19" t="s">
        <v>8336</v>
      </c>
      <c r="F769" s="19" t="s">
        <v>8336</v>
      </c>
      <c r="G769" s="19">
        <v>2</v>
      </c>
      <c r="H769" s="19">
        <v>2</v>
      </c>
      <c r="I769" s="19" t="s">
        <v>8336</v>
      </c>
      <c r="J769" s="19" t="s">
        <v>8336</v>
      </c>
      <c r="K769" s="19" t="str">
        <f t="shared" si="67"/>
        <v>Obesity</v>
      </c>
      <c r="L769" s="19" t="str">
        <f t="shared" si="68"/>
        <v>Diabetes</v>
      </c>
      <c r="P769" s="19">
        <v>1</v>
      </c>
      <c r="Q769" s="19">
        <v>1</v>
      </c>
      <c r="Y769" s="32" t="s">
        <v>2855</v>
      </c>
      <c r="Z769" s="19" t="s">
        <v>8324</v>
      </c>
      <c r="AA769" t="s">
        <v>8336</v>
      </c>
      <c r="AB769" s="19" t="str">
        <f t="shared" si="69"/>
        <v>Yes</v>
      </c>
      <c r="AC769" s="19" t="str">
        <f t="shared" si="70"/>
        <v>No</v>
      </c>
      <c r="AG769" s="19" t="s">
        <v>2831</v>
      </c>
      <c r="AH769" s="19">
        <v>32.11</v>
      </c>
      <c r="AI769" s="19" t="str">
        <f t="shared" si="71"/>
        <v>Obesity</v>
      </c>
      <c r="AP769" s="19" t="s">
        <v>2831</v>
      </c>
      <c r="AQ769" s="19">
        <v>7.06</v>
      </c>
      <c r="AR769" s="19" t="str">
        <f t="shared" si="72"/>
        <v>Diabetes</v>
      </c>
    </row>
    <row r="770" spans="1:44">
      <c r="A770" s="19" t="s">
        <v>2879</v>
      </c>
      <c r="B770" s="19">
        <v>54.59</v>
      </c>
      <c r="C770" s="19">
        <v>4.27</v>
      </c>
      <c r="D770" s="19" t="s">
        <v>8336</v>
      </c>
      <c r="E770" s="19" t="s">
        <v>8336</v>
      </c>
      <c r="F770" s="19" t="s">
        <v>8336</v>
      </c>
      <c r="G770" s="19" t="s">
        <v>8355</v>
      </c>
      <c r="H770" s="19">
        <v>0</v>
      </c>
      <c r="I770" s="19" t="s">
        <v>8336</v>
      </c>
      <c r="J770" s="19" t="s">
        <v>8336</v>
      </c>
      <c r="K770" s="19" t="str">
        <f t="shared" si="67"/>
        <v>Obesity</v>
      </c>
      <c r="L770" s="19" t="str">
        <f t="shared" si="68"/>
        <v>Normal</v>
      </c>
      <c r="P770" s="19" t="s">
        <v>8355</v>
      </c>
      <c r="Q770" s="19">
        <v>0</v>
      </c>
      <c r="Y770" s="32" t="s">
        <v>2858</v>
      </c>
      <c r="Z770" s="19" t="s">
        <v>8336</v>
      </c>
      <c r="AA770" t="s">
        <v>8336</v>
      </c>
      <c r="AB770" s="19" t="str">
        <f t="shared" si="69"/>
        <v>No</v>
      </c>
      <c r="AC770" s="19" t="str">
        <f t="shared" si="70"/>
        <v>No</v>
      </c>
      <c r="AG770" s="19" t="s">
        <v>2835</v>
      </c>
      <c r="AH770" s="19">
        <v>31.78</v>
      </c>
      <c r="AI770" s="19" t="str">
        <f t="shared" si="71"/>
        <v>Obesity</v>
      </c>
      <c r="AP770" s="19" t="s">
        <v>2835</v>
      </c>
      <c r="AQ770" s="19">
        <v>11.35</v>
      </c>
      <c r="AR770" s="19" t="str">
        <f t="shared" si="72"/>
        <v>Diabetes</v>
      </c>
    </row>
    <row r="771" spans="1:44">
      <c r="A771" s="19" t="s">
        <v>2883</v>
      </c>
      <c r="B771" s="19">
        <v>21.09</v>
      </c>
      <c r="C771" s="19">
        <v>9.22</v>
      </c>
      <c r="D771" s="19" t="s">
        <v>8324</v>
      </c>
      <c r="E771" s="19" t="s">
        <v>8336</v>
      </c>
      <c r="F771" s="19" t="s">
        <v>8336</v>
      </c>
      <c r="G771" s="19">
        <v>2</v>
      </c>
      <c r="H771" s="19">
        <v>2</v>
      </c>
      <c r="I771" s="19" t="s">
        <v>8336</v>
      </c>
      <c r="J771" s="19" t="s">
        <v>8336</v>
      </c>
      <c r="K771" s="19" t="str">
        <f t="shared" ref="K771:K834" si="73">IF(B771&lt;18.5,"Under Weight",IF(B771&lt;=24.9,"Normal Weight",IF(B771&lt;=29.9,"Over Weight","Obesity")))</f>
        <v>Normal Weight</v>
      </c>
      <c r="L771" s="19" t="str">
        <f t="shared" ref="L771:L834" si="74">IF(C771&lt;5.7,"Normal",IF(C771&lt;=6.4,"Prediabetes","Diabetes"))</f>
        <v>Diabetes</v>
      </c>
      <c r="P771" s="19">
        <v>1</v>
      </c>
      <c r="Q771" s="19">
        <v>1</v>
      </c>
      <c r="Y771" s="32" t="s">
        <v>2862</v>
      </c>
      <c r="Z771" s="19" t="s">
        <v>8336</v>
      </c>
      <c r="AA771" t="s">
        <v>8336</v>
      </c>
      <c r="AB771" s="19" t="str">
        <f t="shared" si="69"/>
        <v>No</v>
      </c>
      <c r="AC771" s="19" t="str">
        <f t="shared" si="70"/>
        <v>No</v>
      </c>
      <c r="AG771" s="19" t="s">
        <v>2839</v>
      </c>
      <c r="AH771" s="19">
        <v>46.89</v>
      </c>
      <c r="AI771" s="19" t="str">
        <f t="shared" si="71"/>
        <v>Obesity</v>
      </c>
      <c r="AP771" s="19" t="s">
        <v>2839</v>
      </c>
      <c r="AQ771" s="19">
        <v>5.52</v>
      </c>
      <c r="AR771" s="19" t="str">
        <f t="shared" si="72"/>
        <v>Normal</v>
      </c>
    </row>
    <row r="772" spans="1:44">
      <c r="A772" s="19" t="s">
        <v>2887</v>
      </c>
      <c r="B772" s="19">
        <v>52.41</v>
      </c>
      <c r="C772" s="19">
        <v>5.99</v>
      </c>
      <c r="D772" s="19" t="s">
        <v>8336</v>
      </c>
      <c r="E772" s="19" t="s">
        <v>8336</v>
      </c>
      <c r="F772" s="19" t="s">
        <v>8336</v>
      </c>
      <c r="G772" s="19">
        <v>1</v>
      </c>
      <c r="H772" s="19">
        <v>1</v>
      </c>
      <c r="I772" s="19" t="s">
        <v>8336</v>
      </c>
      <c r="J772" s="19" t="s">
        <v>8336</v>
      </c>
      <c r="K772" s="19" t="str">
        <f t="shared" si="73"/>
        <v>Obesity</v>
      </c>
      <c r="L772" s="19" t="str">
        <f t="shared" si="74"/>
        <v>Prediabetes</v>
      </c>
      <c r="P772" s="19" t="s">
        <v>8355</v>
      </c>
      <c r="Q772" s="19">
        <v>0</v>
      </c>
      <c r="Y772" s="32" t="s">
        <v>2866</v>
      </c>
      <c r="Z772" s="19" t="s">
        <v>8336</v>
      </c>
      <c r="AA772" t="s">
        <v>8336</v>
      </c>
      <c r="AB772" s="19" t="str">
        <f t="shared" si="69"/>
        <v>No</v>
      </c>
      <c r="AC772" s="19" t="str">
        <f t="shared" si="70"/>
        <v>No</v>
      </c>
      <c r="AG772" s="19" t="s">
        <v>2843</v>
      </c>
      <c r="AH772" s="19">
        <v>39.35</v>
      </c>
      <c r="AI772" s="19" t="str">
        <f t="shared" si="71"/>
        <v>Obesity</v>
      </c>
      <c r="AP772" s="19" t="s">
        <v>2843</v>
      </c>
      <c r="AQ772" s="19">
        <v>7.86</v>
      </c>
      <c r="AR772" s="19" t="str">
        <f t="shared" si="72"/>
        <v>Diabetes</v>
      </c>
    </row>
    <row r="773" spans="1:44">
      <c r="A773" s="19" t="s">
        <v>2891</v>
      </c>
      <c r="B773" s="19">
        <v>41.47</v>
      </c>
      <c r="C773" s="19">
        <v>5.86</v>
      </c>
      <c r="D773" s="19" t="s">
        <v>8324</v>
      </c>
      <c r="E773" s="19" t="s">
        <v>8336</v>
      </c>
      <c r="F773" s="19" t="s">
        <v>8336</v>
      </c>
      <c r="G773" s="19">
        <v>2</v>
      </c>
      <c r="H773" s="19">
        <v>2</v>
      </c>
      <c r="I773" s="19" t="s">
        <v>8336</v>
      </c>
      <c r="J773" s="19" t="s">
        <v>8336</v>
      </c>
      <c r="K773" s="19" t="str">
        <f t="shared" si="73"/>
        <v>Obesity</v>
      </c>
      <c r="L773" s="19" t="str">
        <f t="shared" si="74"/>
        <v>Prediabetes</v>
      </c>
      <c r="P773" s="19" t="s">
        <v>8355</v>
      </c>
      <c r="Q773" s="19">
        <v>0</v>
      </c>
      <c r="Y773" s="32" t="s">
        <v>2869</v>
      </c>
      <c r="Z773" s="19" t="s">
        <v>8324</v>
      </c>
      <c r="AA773" t="s">
        <v>8336</v>
      </c>
      <c r="AB773" s="19" t="str">
        <f t="shared" si="69"/>
        <v>Yes</v>
      </c>
      <c r="AC773" s="19" t="str">
        <f t="shared" si="70"/>
        <v>No</v>
      </c>
      <c r="AG773" s="19" t="s">
        <v>2847</v>
      </c>
      <c r="AH773" s="19">
        <v>39.2</v>
      </c>
      <c r="AI773" s="19" t="str">
        <f t="shared" si="71"/>
        <v>Obesity</v>
      </c>
      <c r="AP773" s="19" t="s">
        <v>2847</v>
      </c>
      <c r="AQ773" s="19">
        <v>11.38</v>
      </c>
      <c r="AR773" s="19" t="str">
        <f t="shared" si="72"/>
        <v>Diabetes</v>
      </c>
    </row>
    <row r="774" spans="1:44">
      <c r="A774" s="19" t="s">
        <v>2895</v>
      </c>
      <c r="B774" s="19">
        <v>33.1</v>
      </c>
      <c r="C774" s="19">
        <v>5.19</v>
      </c>
      <c r="D774" s="19" t="s">
        <v>8324</v>
      </c>
      <c r="E774" s="19" t="s">
        <v>8336</v>
      </c>
      <c r="F774" s="19" t="s">
        <v>8336</v>
      </c>
      <c r="G774" s="19">
        <v>2</v>
      </c>
      <c r="H774" s="19">
        <v>2</v>
      </c>
      <c r="I774" s="19" t="s">
        <v>8336</v>
      </c>
      <c r="J774" s="19" t="s">
        <v>8336</v>
      </c>
      <c r="K774" s="19" t="str">
        <f t="shared" si="73"/>
        <v>Obesity</v>
      </c>
      <c r="L774" s="19" t="str">
        <f t="shared" si="74"/>
        <v>Normal</v>
      </c>
      <c r="P774" s="19" t="s">
        <v>8355</v>
      </c>
      <c r="Q774" s="19">
        <v>0</v>
      </c>
      <c r="Y774" s="32" t="s">
        <v>2872</v>
      </c>
      <c r="Z774" s="19" t="s">
        <v>8324</v>
      </c>
      <c r="AA774" t="s">
        <v>8336</v>
      </c>
      <c r="AB774" s="19" t="str">
        <f t="shared" si="69"/>
        <v>Yes</v>
      </c>
      <c r="AC774" s="19" t="str">
        <f t="shared" si="70"/>
        <v>No</v>
      </c>
      <c r="AG774" s="19" t="s">
        <v>2851</v>
      </c>
      <c r="AH774" s="19">
        <v>39.16</v>
      </c>
      <c r="AI774" s="19" t="str">
        <f t="shared" si="71"/>
        <v>Obesity</v>
      </c>
      <c r="AP774" s="19" t="s">
        <v>2851</v>
      </c>
      <c r="AQ774" s="19">
        <v>10.48</v>
      </c>
      <c r="AR774" s="19" t="str">
        <f t="shared" si="72"/>
        <v>Diabetes</v>
      </c>
    </row>
    <row r="775" spans="1:44">
      <c r="A775" s="19" t="s">
        <v>2898</v>
      </c>
      <c r="B775" s="19">
        <v>30.8</v>
      </c>
      <c r="C775" s="19">
        <v>4.37</v>
      </c>
      <c r="D775" s="19" t="s">
        <v>8324</v>
      </c>
      <c r="E775" s="19" t="s">
        <v>8336</v>
      </c>
      <c r="F775" s="19" t="s">
        <v>8336</v>
      </c>
      <c r="G775" s="19">
        <v>2</v>
      </c>
      <c r="H775" s="19">
        <v>2</v>
      </c>
      <c r="I775" s="19" t="s">
        <v>8336</v>
      </c>
      <c r="J775" s="19" t="s">
        <v>8336</v>
      </c>
      <c r="K775" s="19" t="str">
        <f t="shared" si="73"/>
        <v>Obesity</v>
      </c>
      <c r="L775" s="19" t="str">
        <f t="shared" si="74"/>
        <v>Normal</v>
      </c>
      <c r="P775" s="19" t="s">
        <v>8355</v>
      </c>
      <c r="Q775" s="19">
        <v>0</v>
      </c>
      <c r="Y775" s="32" t="s">
        <v>2875</v>
      </c>
      <c r="Z775" s="19" t="s">
        <v>8324</v>
      </c>
      <c r="AA775" t="s">
        <v>8336</v>
      </c>
      <c r="AB775" s="19" t="str">
        <f t="shared" si="69"/>
        <v>Yes</v>
      </c>
      <c r="AC775" s="19" t="str">
        <f t="shared" si="70"/>
        <v>No</v>
      </c>
      <c r="AG775" s="19" t="s">
        <v>2855</v>
      </c>
      <c r="AH775" s="19">
        <v>44.1</v>
      </c>
      <c r="AI775" s="19" t="str">
        <f t="shared" si="71"/>
        <v>Obesity</v>
      </c>
      <c r="AP775" s="19" t="s">
        <v>2855</v>
      </c>
      <c r="AQ775" s="19">
        <v>5.04</v>
      </c>
      <c r="AR775" s="19" t="str">
        <f t="shared" si="72"/>
        <v>Normal</v>
      </c>
    </row>
    <row r="776" spans="1:44">
      <c r="A776" s="19" t="s">
        <v>2902</v>
      </c>
      <c r="B776" s="19">
        <v>42.06</v>
      </c>
      <c r="C776" s="19">
        <v>5.32</v>
      </c>
      <c r="D776" s="19" t="s">
        <v>8336</v>
      </c>
      <c r="E776" s="19" t="s">
        <v>8336</v>
      </c>
      <c r="F776" s="19" t="s">
        <v>8336</v>
      </c>
      <c r="G776" s="19">
        <v>1</v>
      </c>
      <c r="H776" s="19">
        <v>1</v>
      </c>
      <c r="I776" s="19" t="s">
        <v>8336</v>
      </c>
      <c r="J776" s="19" t="s">
        <v>8336</v>
      </c>
      <c r="K776" s="19" t="str">
        <f t="shared" si="73"/>
        <v>Obesity</v>
      </c>
      <c r="L776" s="19" t="str">
        <f t="shared" si="74"/>
        <v>Normal</v>
      </c>
      <c r="P776" s="19" t="s">
        <v>8355</v>
      </c>
      <c r="Q776" s="19">
        <v>0</v>
      </c>
      <c r="Y776" s="32" t="s">
        <v>2879</v>
      </c>
      <c r="Z776" s="19" t="s">
        <v>8336</v>
      </c>
      <c r="AA776" t="s">
        <v>8336</v>
      </c>
      <c r="AB776" s="19" t="str">
        <f t="shared" si="69"/>
        <v>No</v>
      </c>
      <c r="AC776" s="19" t="str">
        <f t="shared" si="70"/>
        <v>No</v>
      </c>
      <c r="AG776" s="19" t="s">
        <v>2858</v>
      </c>
      <c r="AH776" s="19">
        <v>33.2</v>
      </c>
      <c r="AI776" s="19" t="str">
        <f t="shared" si="71"/>
        <v>Obesity</v>
      </c>
      <c r="AP776" s="19" t="s">
        <v>2858</v>
      </c>
      <c r="AQ776" s="19">
        <v>9.06</v>
      </c>
      <c r="AR776" s="19" t="str">
        <f t="shared" si="72"/>
        <v>Diabetes</v>
      </c>
    </row>
    <row r="777" spans="1:44">
      <c r="A777" s="19" t="s">
        <v>2905</v>
      </c>
      <c r="B777" s="19">
        <v>39.27</v>
      </c>
      <c r="C777" s="19">
        <v>5.64</v>
      </c>
      <c r="D777" s="19" t="s">
        <v>8336</v>
      </c>
      <c r="E777" s="19" t="s">
        <v>8336</v>
      </c>
      <c r="F777" s="19" t="s">
        <v>8375</v>
      </c>
      <c r="G777" s="19">
        <v>1</v>
      </c>
      <c r="H777" s="19">
        <v>1</v>
      </c>
      <c r="I777" s="19" t="s">
        <v>8336</v>
      </c>
      <c r="J777" s="19" t="s">
        <v>8336</v>
      </c>
      <c r="K777" s="19" t="str">
        <f t="shared" si="73"/>
        <v>Obesity</v>
      </c>
      <c r="L777" s="19" t="str">
        <f t="shared" si="74"/>
        <v>Normal</v>
      </c>
      <c r="P777" s="19" t="s">
        <v>8355</v>
      </c>
      <c r="Q777" s="19">
        <v>0</v>
      </c>
      <c r="Y777" s="32" t="s">
        <v>2883</v>
      </c>
      <c r="Z777" s="19" t="s">
        <v>8324</v>
      </c>
      <c r="AA777" t="s">
        <v>8336</v>
      </c>
      <c r="AB777" s="19" t="str">
        <f t="shared" ref="AB777:AB840" si="75">PROPER(Z777)</f>
        <v>Yes</v>
      </c>
      <c r="AC777" s="19" t="str">
        <f t="shared" ref="AC777:AC840" si="76">PROPER(AA777)</f>
        <v>No</v>
      </c>
      <c r="AG777" s="19" t="s">
        <v>2862</v>
      </c>
      <c r="AH777" s="19">
        <v>29.92</v>
      </c>
      <c r="AI777" s="19" t="str">
        <f t="shared" si="71"/>
        <v>Obesity</v>
      </c>
      <c r="AP777" s="19" t="s">
        <v>2862</v>
      </c>
      <c r="AQ777" s="19">
        <v>11.07</v>
      </c>
      <c r="AR777" s="19" t="str">
        <f t="shared" si="72"/>
        <v>Diabetes</v>
      </c>
    </row>
    <row r="778" spans="1:44">
      <c r="A778" s="19" t="s">
        <v>2908</v>
      </c>
      <c r="B778" s="19">
        <v>30.71</v>
      </c>
      <c r="C778" s="19">
        <v>5.59</v>
      </c>
      <c r="D778" s="19" t="s">
        <v>8324</v>
      </c>
      <c r="E778" s="19" t="s">
        <v>8336</v>
      </c>
      <c r="F778" s="19" t="s">
        <v>8336</v>
      </c>
      <c r="G778" s="19">
        <v>1</v>
      </c>
      <c r="H778" s="19">
        <v>1</v>
      </c>
      <c r="I778" s="19" t="s">
        <v>8336</v>
      </c>
      <c r="J778" s="19" t="s">
        <v>8336</v>
      </c>
      <c r="K778" s="19" t="str">
        <f t="shared" si="73"/>
        <v>Obesity</v>
      </c>
      <c r="L778" s="19" t="str">
        <f t="shared" si="74"/>
        <v>Normal</v>
      </c>
      <c r="P778" s="19">
        <v>1</v>
      </c>
      <c r="Q778" s="19">
        <v>1</v>
      </c>
      <c r="Y778" s="32" t="s">
        <v>2887</v>
      </c>
      <c r="Z778" s="19" t="s">
        <v>8336</v>
      </c>
      <c r="AA778" t="s">
        <v>8336</v>
      </c>
      <c r="AB778" s="19" t="str">
        <f t="shared" si="75"/>
        <v>No</v>
      </c>
      <c r="AC778" s="19" t="str">
        <f t="shared" si="76"/>
        <v>No</v>
      </c>
      <c r="AG778" s="19" t="s">
        <v>2866</v>
      </c>
      <c r="AH778" s="19">
        <v>25</v>
      </c>
      <c r="AI778" s="19" t="str">
        <f t="shared" si="71"/>
        <v>Over Weight</v>
      </c>
      <c r="AP778" s="19" t="s">
        <v>2866</v>
      </c>
      <c r="AQ778" s="19">
        <v>10.45</v>
      </c>
      <c r="AR778" s="19" t="str">
        <f t="shared" si="72"/>
        <v>Diabetes</v>
      </c>
    </row>
    <row r="779" spans="1:44">
      <c r="A779" s="19" t="s">
        <v>2911</v>
      </c>
      <c r="B779" s="19">
        <v>47.19</v>
      </c>
      <c r="C779" s="19">
        <v>5.29</v>
      </c>
      <c r="D779" s="19" t="s">
        <v>8336</v>
      </c>
      <c r="E779" s="19" t="s">
        <v>8336</v>
      </c>
      <c r="F779" s="19" t="s">
        <v>8336</v>
      </c>
      <c r="G779" s="19" t="s">
        <v>8355</v>
      </c>
      <c r="H779" s="19">
        <v>0</v>
      </c>
      <c r="I779" s="19" t="s">
        <v>8336</v>
      </c>
      <c r="J779" s="19" t="s">
        <v>8336</v>
      </c>
      <c r="K779" s="19" t="str">
        <f t="shared" si="73"/>
        <v>Obesity</v>
      </c>
      <c r="L779" s="19" t="str">
        <f t="shared" si="74"/>
        <v>Normal</v>
      </c>
      <c r="P779" s="19">
        <v>2</v>
      </c>
      <c r="Q779" s="19">
        <v>2</v>
      </c>
      <c r="Y779" s="32" t="s">
        <v>2891</v>
      </c>
      <c r="Z779" s="19" t="s">
        <v>8324</v>
      </c>
      <c r="AA779" t="s">
        <v>8336</v>
      </c>
      <c r="AB779" s="19" t="str">
        <f t="shared" si="75"/>
        <v>Yes</v>
      </c>
      <c r="AC779" s="19" t="str">
        <f t="shared" si="76"/>
        <v>No</v>
      </c>
      <c r="AG779" s="19" t="s">
        <v>2869</v>
      </c>
      <c r="AH779" s="19">
        <v>38.87</v>
      </c>
      <c r="AI779" s="19" t="str">
        <f t="shared" si="71"/>
        <v>Obesity</v>
      </c>
      <c r="AP779" s="19" t="s">
        <v>2869</v>
      </c>
      <c r="AQ779" s="19">
        <v>8.63</v>
      </c>
      <c r="AR779" s="19" t="str">
        <f t="shared" si="72"/>
        <v>Diabetes</v>
      </c>
    </row>
    <row r="780" spans="1:44">
      <c r="A780" s="19" t="s">
        <v>2914</v>
      </c>
      <c r="B780" s="19">
        <v>30.02</v>
      </c>
      <c r="C780" s="19">
        <v>6.65</v>
      </c>
      <c r="D780" s="19" t="s">
        <v>8336</v>
      </c>
      <c r="E780" s="19" t="s">
        <v>8336</v>
      </c>
      <c r="F780" s="19" t="s">
        <v>8336</v>
      </c>
      <c r="G780" s="19" t="s">
        <v>8355</v>
      </c>
      <c r="H780" s="19">
        <v>0</v>
      </c>
      <c r="I780" s="19" t="s">
        <v>8336</v>
      </c>
      <c r="J780" s="19" t="s">
        <v>8336</v>
      </c>
      <c r="K780" s="19" t="str">
        <f t="shared" si="73"/>
        <v>Obesity</v>
      </c>
      <c r="L780" s="19" t="str">
        <f t="shared" si="74"/>
        <v>Diabetes</v>
      </c>
      <c r="P780" s="19">
        <v>2</v>
      </c>
      <c r="Q780" s="19">
        <v>2</v>
      </c>
      <c r="Y780" s="32" t="s">
        <v>2895</v>
      </c>
      <c r="Z780" s="19" t="s">
        <v>8324</v>
      </c>
      <c r="AA780" t="s">
        <v>8336</v>
      </c>
      <c r="AB780" s="19" t="str">
        <f t="shared" si="75"/>
        <v>Yes</v>
      </c>
      <c r="AC780" s="19" t="str">
        <f t="shared" si="76"/>
        <v>No</v>
      </c>
      <c r="AG780" s="19" t="s">
        <v>2872</v>
      </c>
      <c r="AH780" s="19">
        <v>32.3</v>
      </c>
      <c r="AI780" s="19" t="str">
        <f t="shared" si="71"/>
        <v>Obesity</v>
      </c>
      <c r="AP780" s="19" t="s">
        <v>2872</v>
      </c>
      <c r="AQ780" s="19">
        <v>5.28</v>
      </c>
      <c r="AR780" s="19" t="str">
        <f t="shared" si="72"/>
        <v>Normal</v>
      </c>
    </row>
    <row r="781" spans="1:44">
      <c r="A781" s="19" t="s">
        <v>2918</v>
      </c>
      <c r="B781" s="19">
        <v>37.91</v>
      </c>
      <c r="C781" s="19">
        <v>5.68</v>
      </c>
      <c r="D781" s="19" t="s">
        <v>8324</v>
      </c>
      <c r="E781" s="19" t="s">
        <v>8336</v>
      </c>
      <c r="F781" s="19" t="s">
        <v>8336</v>
      </c>
      <c r="G781" s="19" t="s">
        <v>8355</v>
      </c>
      <c r="H781" s="19">
        <v>0</v>
      </c>
      <c r="I781" s="19" t="s">
        <v>8336</v>
      </c>
      <c r="J781" s="19" t="s">
        <v>8336</v>
      </c>
      <c r="K781" s="19" t="str">
        <f t="shared" si="73"/>
        <v>Obesity</v>
      </c>
      <c r="L781" s="19" t="str">
        <f t="shared" si="74"/>
        <v>Normal</v>
      </c>
      <c r="P781" s="19" t="s">
        <v>8355</v>
      </c>
      <c r="Q781" s="19">
        <v>0</v>
      </c>
      <c r="Y781" s="32" t="s">
        <v>2898</v>
      </c>
      <c r="Z781" s="19" t="s">
        <v>8324</v>
      </c>
      <c r="AA781" t="s">
        <v>8336</v>
      </c>
      <c r="AB781" s="19" t="str">
        <f t="shared" si="75"/>
        <v>Yes</v>
      </c>
      <c r="AC781" s="19" t="str">
        <f t="shared" si="76"/>
        <v>No</v>
      </c>
      <c r="AG781" s="19" t="s">
        <v>2875</v>
      </c>
      <c r="AH781" s="19">
        <v>31.16</v>
      </c>
      <c r="AI781" s="19" t="str">
        <f t="shared" si="71"/>
        <v>Obesity</v>
      </c>
      <c r="AP781" s="19" t="s">
        <v>2875</v>
      </c>
      <c r="AQ781" s="19">
        <v>7.49</v>
      </c>
      <c r="AR781" s="19" t="str">
        <f t="shared" si="72"/>
        <v>Diabetes</v>
      </c>
    </row>
    <row r="782" spans="1:44">
      <c r="A782" s="19" t="s">
        <v>2922</v>
      </c>
      <c r="B782" s="19">
        <v>54.61</v>
      </c>
      <c r="C782" s="19">
        <v>4.49</v>
      </c>
      <c r="D782" s="19" t="s">
        <v>8336</v>
      </c>
      <c r="E782" s="19" t="s">
        <v>8336</v>
      </c>
      <c r="F782" s="19" t="s">
        <v>8336</v>
      </c>
      <c r="G782" s="19" t="s">
        <v>8355</v>
      </c>
      <c r="H782" s="19">
        <v>0</v>
      </c>
      <c r="I782" s="19" t="s">
        <v>8336</v>
      </c>
      <c r="J782" s="19" t="s">
        <v>8336</v>
      </c>
      <c r="K782" s="19" t="str">
        <f t="shared" si="73"/>
        <v>Obesity</v>
      </c>
      <c r="L782" s="19" t="str">
        <f t="shared" si="74"/>
        <v>Normal</v>
      </c>
      <c r="P782" s="19">
        <v>2</v>
      </c>
      <c r="Q782" s="19">
        <v>2</v>
      </c>
      <c r="Y782" s="32" t="s">
        <v>2902</v>
      </c>
      <c r="Z782" s="19" t="s">
        <v>8336</v>
      </c>
      <c r="AA782" t="s">
        <v>8336</v>
      </c>
      <c r="AB782" s="19" t="str">
        <f t="shared" si="75"/>
        <v>No</v>
      </c>
      <c r="AC782" s="19" t="str">
        <f t="shared" si="76"/>
        <v>No</v>
      </c>
      <c r="AG782" s="19" t="s">
        <v>2879</v>
      </c>
      <c r="AH782" s="19">
        <v>54.59</v>
      </c>
      <c r="AI782" s="19" t="str">
        <f t="shared" si="71"/>
        <v>Obesity</v>
      </c>
      <c r="AP782" s="19" t="s">
        <v>2879</v>
      </c>
      <c r="AQ782" s="19">
        <v>4.27</v>
      </c>
      <c r="AR782" s="19" t="str">
        <f t="shared" si="72"/>
        <v>Normal</v>
      </c>
    </row>
    <row r="783" spans="1:44">
      <c r="A783" s="19" t="s">
        <v>2925</v>
      </c>
      <c r="B783" s="19">
        <v>36.005</v>
      </c>
      <c r="C783" s="19">
        <v>6.9</v>
      </c>
      <c r="D783" s="19" t="s">
        <v>8336</v>
      </c>
      <c r="E783" s="19" t="s">
        <v>8336</v>
      </c>
      <c r="F783" s="19" t="s">
        <v>8336</v>
      </c>
      <c r="G783" s="19" t="s">
        <v>8355</v>
      </c>
      <c r="H783" s="19">
        <v>0</v>
      </c>
      <c r="I783" s="19" t="s">
        <v>8336</v>
      </c>
      <c r="J783" s="19" t="s">
        <v>8336</v>
      </c>
      <c r="K783" s="19" t="str">
        <f t="shared" si="73"/>
        <v>Obesity</v>
      </c>
      <c r="L783" s="19" t="str">
        <f t="shared" si="74"/>
        <v>Diabetes</v>
      </c>
      <c r="P783" s="19">
        <v>1</v>
      </c>
      <c r="Q783" s="19">
        <v>1</v>
      </c>
      <c r="Y783" s="32" t="s">
        <v>2905</v>
      </c>
      <c r="Z783" s="19" t="s">
        <v>8336</v>
      </c>
      <c r="AA783" t="s">
        <v>8336</v>
      </c>
      <c r="AB783" s="19" t="str">
        <f t="shared" si="75"/>
        <v>No</v>
      </c>
      <c r="AC783" s="19" t="str">
        <f t="shared" si="76"/>
        <v>No</v>
      </c>
      <c r="AG783" s="19" t="s">
        <v>2883</v>
      </c>
      <c r="AH783" s="19">
        <v>21.09</v>
      </c>
      <c r="AI783" s="19" t="str">
        <f t="shared" ref="AI783:AI846" si="77">IF(AH783&lt;18.5,"Under Weight",IF(AH783&lt;=24.9,"Normal Weight",IF(AH783&lt;=29.9,"Over Weight","Obesity")))</f>
        <v>Normal Weight</v>
      </c>
      <c r="AP783" s="19" t="s">
        <v>2883</v>
      </c>
      <c r="AQ783" s="19">
        <v>9.22</v>
      </c>
      <c r="AR783" s="19" t="str">
        <f t="shared" ref="AR783:AR846" si="78">IF(AQ783&lt;5.7,"Normal",IF(AQ783&lt;=6.5,"Prediabetes","Diabetes"))</f>
        <v>Diabetes</v>
      </c>
    </row>
    <row r="784" spans="1:44">
      <c r="A784" s="19" t="s">
        <v>2929</v>
      </c>
      <c r="B784" s="19">
        <v>28.7</v>
      </c>
      <c r="C784" s="19">
        <v>11.52</v>
      </c>
      <c r="D784" s="19" t="s">
        <v>8336</v>
      </c>
      <c r="E784" s="19" t="s">
        <v>8336</v>
      </c>
      <c r="F784" s="19" t="s">
        <v>8336</v>
      </c>
      <c r="G784" s="19" t="s">
        <v>8355</v>
      </c>
      <c r="H784" s="19">
        <v>0</v>
      </c>
      <c r="I784" s="19" t="s">
        <v>8336</v>
      </c>
      <c r="J784" s="19" t="s">
        <v>8336</v>
      </c>
      <c r="K784" s="19" t="str">
        <f t="shared" si="73"/>
        <v>Over Weight</v>
      </c>
      <c r="L784" s="19" t="str">
        <f t="shared" si="74"/>
        <v>Diabetes</v>
      </c>
      <c r="P784" s="19">
        <v>2</v>
      </c>
      <c r="Q784" s="19">
        <v>2</v>
      </c>
      <c r="Y784" s="32" t="s">
        <v>2908</v>
      </c>
      <c r="Z784" s="19" t="s">
        <v>8324</v>
      </c>
      <c r="AA784" t="s">
        <v>8336</v>
      </c>
      <c r="AB784" s="19" t="str">
        <f t="shared" si="75"/>
        <v>Yes</v>
      </c>
      <c r="AC784" s="19" t="str">
        <f t="shared" si="76"/>
        <v>No</v>
      </c>
      <c r="AG784" s="19" t="s">
        <v>2887</v>
      </c>
      <c r="AH784" s="19">
        <v>52.41</v>
      </c>
      <c r="AI784" s="19" t="str">
        <f t="shared" si="77"/>
        <v>Obesity</v>
      </c>
      <c r="AP784" s="19" t="s">
        <v>2887</v>
      </c>
      <c r="AQ784" s="19">
        <v>5.99</v>
      </c>
      <c r="AR784" s="19" t="str">
        <f t="shared" si="78"/>
        <v>Prediabetes</v>
      </c>
    </row>
    <row r="785" spans="1:44">
      <c r="A785" s="19" t="s">
        <v>2932</v>
      </c>
      <c r="B785" s="19">
        <v>34.295</v>
      </c>
      <c r="C785" s="19">
        <v>11.24</v>
      </c>
      <c r="D785" s="19" t="s">
        <v>8336</v>
      </c>
      <c r="E785" s="19" t="s">
        <v>8336</v>
      </c>
      <c r="F785" s="19" t="s">
        <v>8336</v>
      </c>
      <c r="G785" s="19" t="s">
        <v>8355</v>
      </c>
      <c r="H785" s="19">
        <v>0</v>
      </c>
      <c r="I785" s="19" t="s">
        <v>8336</v>
      </c>
      <c r="J785" s="19" t="s">
        <v>8336</v>
      </c>
      <c r="K785" s="19" t="str">
        <f t="shared" si="73"/>
        <v>Obesity</v>
      </c>
      <c r="L785" s="19" t="str">
        <f t="shared" si="74"/>
        <v>Diabetes</v>
      </c>
      <c r="P785" s="19">
        <v>2</v>
      </c>
      <c r="Q785" s="19">
        <v>2</v>
      </c>
      <c r="Y785" s="32" t="s">
        <v>2911</v>
      </c>
      <c r="Z785" s="19" t="s">
        <v>8336</v>
      </c>
      <c r="AA785" t="s">
        <v>8336</v>
      </c>
      <c r="AB785" s="19" t="str">
        <f t="shared" si="75"/>
        <v>No</v>
      </c>
      <c r="AC785" s="19" t="str">
        <f t="shared" si="76"/>
        <v>No</v>
      </c>
      <c r="AG785" s="19" t="s">
        <v>2891</v>
      </c>
      <c r="AH785" s="19">
        <v>41.47</v>
      </c>
      <c r="AI785" s="19" t="str">
        <f t="shared" si="77"/>
        <v>Obesity</v>
      </c>
      <c r="AP785" s="19" t="s">
        <v>2891</v>
      </c>
      <c r="AQ785" s="19">
        <v>5.86</v>
      </c>
      <c r="AR785" s="19" t="str">
        <f t="shared" si="78"/>
        <v>Prediabetes</v>
      </c>
    </row>
    <row r="786" spans="1:44">
      <c r="A786" s="19" t="s">
        <v>2935</v>
      </c>
      <c r="B786" s="19">
        <v>27.55</v>
      </c>
      <c r="C786" s="19">
        <v>10.98</v>
      </c>
      <c r="D786" s="19" t="s">
        <v>8336</v>
      </c>
      <c r="E786" s="19" t="s">
        <v>8336</v>
      </c>
      <c r="F786" s="19" t="s">
        <v>8336</v>
      </c>
      <c r="G786" s="19" t="s">
        <v>8355</v>
      </c>
      <c r="H786" s="19">
        <v>0</v>
      </c>
      <c r="I786" s="19" t="s">
        <v>8336</v>
      </c>
      <c r="J786" s="19" t="s">
        <v>8336</v>
      </c>
      <c r="K786" s="19" t="str">
        <f t="shared" si="73"/>
        <v>Over Weight</v>
      </c>
      <c r="L786" s="19" t="str">
        <f t="shared" si="74"/>
        <v>Diabetes</v>
      </c>
      <c r="P786" s="19">
        <v>2</v>
      </c>
      <c r="Q786" s="19">
        <v>2</v>
      </c>
      <c r="Y786" s="32" t="s">
        <v>2914</v>
      </c>
      <c r="Z786" s="19" t="s">
        <v>8336</v>
      </c>
      <c r="AA786" t="s">
        <v>8336</v>
      </c>
      <c r="AB786" s="19" t="str">
        <f t="shared" si="75"/>
        <v>No</v>
      </c>
      <c r="AC786" s="19" t="str">
        <f t="shared" si="76"/>
        <v>No</v>
      </c>
      <c r="AG786" s="19" t="s">
        <v>2895</v>
      </c>
      <c r="AH786" s="19">
        <v>33.1</v>
      </c>
      <c r="AI786" s="19" t="str">
        <f t="shared" si="77"/>
        <v>Obesity</v>
      </c>
      <c r="AP786" s="19" t="s">
        <v>2895</v>
      </c>
      <c r="AQ786" s="19">
        <v>5.19</v>
      </c>
      <c r="AR786" s="19" t="str">
        <f t="shared" si="78"/>
        <v>Normal</v>
      </c>
    </row>
    <row r="787" spans="1:44">
      <c r="A787" s="19" t="s">
        <v>2939</v>
      </c>
      <c r="B787" s="19">
        <v>40.7</v>
      </c>
      <c r="C787" s="19">
        <v>5.42</v>
      </c>
      <c r="D787" s="19" t="s">
        <v>8336</v>
      </c>
      <c r="E787" s="19" t="s">
        <v>8336</v>
      </c>
      <c r="F787" s="19" t="s">
        <v>8336</v>
      </c>
      <c r="G787" s="19" t="s">
        <v>8355</v>
      </c>
      <c r="H787" s="19">
        <v>0</v>
      </c>
      <c r="I787" s="19" t="s">
        <v>8336</v>
      </c>
      <c r="J787" s="19" t="s">
        <v>8336</v>
      </c>
      <c r="K787" s="19" t="str">
        <f t="shared" si="73"/>
        <v>Obesity</v>
      </c>
      <c r="L787" s="19" t="str">
        <f t="shared" si="74"/>
        <v>Normal</v>
      </c>
      <c r="P787" s="19">
        <v>1</v>
      </c>
      <c r="Q787" s="19">
        <v>1</v>
      </c>
      <c r="Y787" s="32" t="s">
        <v>2918</v>
      </c>
      <c r="Z787" s="19" t="s">
        <v>8324</v>
      </c>
      <c r="AA787" t="s">
        <v>8336</v>
      </c>
      <c r="AB787" s="19" t="str">
        <f t="shared" si="75"/>
        <v>Yes</v>
      </c>
      <c r="AC787" s="19" t="str">
        <f t="shared" si="76"/>
        <v>No</v>
      </c>
      <c r="AG787" s="19" t="s">
        <v>2898</v>
      </c>
      <c r="AH787" s="19">
        <v>30.8</v>
      </c>
      <c r="AI787" s="19" t="str">
        <f t="shared" si="77"/>
        <v>Obesity</v>
      </c>
      <c r="AP787" s="19" t="s">
        <v>2898</v>
      </c>
      <c r="AQ787" s="19">
        <v>4.37</v>
      </c>
      <c r="AR787" s="19" t="str">
        <f t="shared" si="78"/>
        <v>Normal</v>
      </c>
    </row>
    <row r="788" spans="1:44">
      <c r="A788" s="19" t="s">
        <v>2942</v>
      </c>
      <c r="B788" s="19">
        <v>18.335</v>
      </c>
      <c r="C788" s="19">
        <v>10.97</v>
      </c>
      <c r="D788" s="19" t="s">
        <v>8336</v>
      </c>
      <c r="E788" s="19" t="s">
        <v>8336</v>
      </c>
      <c r="F788" s="19" t="s">
        <v>8336</v>
      </c>
      <c r="G788" s="19" t="s">
        <v>8355</v>
      </c>
      <c r="H788" s="19">
        <v>0</v>
      </c>
      <c r="I788" s="19" t="s">
        <v>8336</v>
      </c>
      <c r="J788" s="19" t="s">
        <v>8336</v>
      </c>
      <c r="K788" s="19" t="str">
        <f t="shared" si="73"/>
        <v>Under Weight</v>
      </c>
      <c r="L788" s="19" t="str">
        <f t="shared" si="74"/>
        <v>Diabetes</v>
      </c>
      <c r="P788" s="19">
        <v>1</v>
      </c>
      <c r="Q788" s="19">
        <v>1</v>
      </c>
      <c r="Y788" s="32" t="s">
        <v>2922</v>
      </c>
      <c r="Z788" s="19" t="s">
        <v>8336</v>
      </c>
      <c r="AA788" t="s">
        <v>8336</v>
      </c>
      <c r="AB788" s="19" t="str">
        <f t="shared" si="75"/>
        <v>No</v>
      </c>
      <c r="AC788" s="19" t="str">
        <f t="shared" si="76"/>
        <v>No</v>
      </c>
      <c r="AG788" s="19" t="s">
        <v>2902</v>
      </c>
      <c r="AH788" s="19">
        <v>42.06</v>
      </c>
      <c r="AI788" s="19" t="str">
        <f t="shared" si="77"/>
        <v>Obesity</v>
      </c>
      <c r="AP788" s="19" t="s">
        <v>2902</v>
      </c>
      <c r="AQ788" s="19">
        <v>5.32</v>
      </c>
      <c r="AR788" s="19" t="str">
        <f t="shared" si="78"/>
        <v>Normal</v>
      </c>
    </row>
    <row r="789" spans="1:44">
      <c r="A789" s="19" t="s">
        <v>2946</v>
      </c>
      <c r="B789" s="19">
        <v>33.915</v>
      </c>
      <c r="C789" s="19">
        <v>9.56</v>
      </c>
      <c r="D789" s="19" t="s">
        <v>8324</v>
      </c>
      <c r="E789" s="19" t="s">
        <v>8336</v>
      </c>
      <c r="F789" s="19" t="s">
        <v>8336</v>
      </c>
      <c r="G789" s="19">
        <v>2</v>
      </c>
      <c r="H789" s="19">
        <v>2</v>
      </c>
      <c r="I789" s="19" t="s">
        <v>8336</v>
      </c>
      <c r="J789" s="19" t="s">
        <v>8336</v>
      </c>
      <c r="K789" s="19" t="str">
        <f t="shared" si="73"/>
        <v>Obesity</v>
      </c>
      <c r="L789" s="19" t="str">
        <f t="shared" si="74"/>
        <v>Diabetes</v>
      </c>
      <c r="P789" s="19">
        <v>1</v>
      </c>
      <c r="Q789" s="19">
        <v>1</v>
      </c>
      <c r="Y789" s="32" t="s">
        <v>2925</v>
      </c>
      <c r="Z789" s="19" t="s">
        <v>8336</v>
      </c>
      <c r="AA789" t="s">
        <v>8336</v>
      </c>
      <c r="AB789" s="19" t="str">
        <f t="shared" si="75"/>
        <v>No</v>
      </c>
      <c r="AC789" s="19" t="str">
        <f t="shared" si="76"/>
        <v>No</v>
      </c>
      <c r="AG789" s="19" t="s">
        <v>2905</v>
      </c>
      <c r="AH789" s="19">
        <v>39.27</v>
      </c>
      <c r="AI789" s="19" t="str">
        <f t="shared" si="77"/>
        <v>Obesity</v>
      </c>
      <c r="AP789" s="19" t="s">
        <v>2905</v>
      </c>
      <c r="AQ789" s="19">
        <v>5.64</v>
      </c>
      <c r="AR789" s="19" t="str">
        <f t="shared" si="78"/>
        <v>Normal</v>
      </c>
    </row>
    <row r="790" spans="1:44">
      <c r="A790" s="19" t="s">
        <v>2950</v>
      </c>
      <c r="B790" s="19">
        <v>33.535</v>
      </c>
      <c r="C790" s="19">
        <v>9.4</v>
      </c>
      <c r="D790" s="19" t="s">
        <v>8324</v>
      </c>
      <c r="E790" s="19" t="s">
        <v>8336</v>
      </c>
      <c r="F790" s="19" t="s">
        <v>8336</v>
      </c>
      <c r="G790" s="19">
        <v>2</v>
      </c>
      <c r="H790" s="19">
        <v>2</v>
      </c>
      <c r="I790" s="19" t="s">
        <v>8336</v>
      </c>
      <c r="J790" s="19" t="s">
        <v>8336</v>
      </c>
      <c r="K790" s="19" t="str">
        <f t="shared" si="73"/>
        <v>Obesity</v>
      </c>
      <c r="L790" s="19" t="str">
        <f t="shared" si="74"/>
        <v>Diabetes</v>
      </c>
      <c r="P790" s="19" t="s">
        <v>8355</v>
      </c>
      <c r="Q790" s="19">
        <v>0</v>
      </c>
      <c r="Y790" s="32" t="s">
        <v>2929</v>
      </c>
      <c r="Z790" s="19" t="s">
        <v>8336</v>
      </c>
      <c r="AA790" t="s">
        <v>8336</v>
      </c>
      <c r="AB790" s="19" t="str">
        <f t="shared" si="75"/>
        <v>No</v>
      </c>
      <c r="AC790" s="19" t="str">
        <f t="shared" si="76"/>
        <v>No</v>
      </c>
      <c r="AG790" s="19" t="s">
        <v>2908</v>
      </c>
      <c r="AH790" s="19">
        <v>30.71</v>
      </c>
      <c r="AI790" s="19" t="str">
        <f t="shared" si="77"/>
        <v>Obesity</v>
      </c>
      <c r="AP790" s="19" t="s">
        <v>2908</v>
      </c>
      <c r="AQ790" s="19">
        <v>5.59</v>
      </c>
      <c r="AR790" s="19" t="str">
        <f t="shared" si="78"/>
        <v>Normal</v>
      </c>
    </row>
    <row r="791" spans="1:44">
      <c r="A791" s="19" t="s">
        <v>2954</v>
      </c>
      <c r="B791" s="19">
        <v>23.655</v>
      </c>
      <c r="C791" s="19">
        <v>8.48</v>
      </c>
      <c r="D791" s="19" t="s">
        <v>8324</v>
      </c>
      <c r="E791" s="19" t="s">
        <v>8336</v>
      </c>
      <c r="F791" s="19" t="s">
        <v>8336</v>
      </c>
      <c r="G791" s="19">
        <v>2</v>
      </c>
      <c r="H791" s="19">
        <v>2</v>
      </c>
      <c r="I791" s="19" t="s">
        <v>8336</v>
      </c>
      <c r="J791" s="19" t="s">
        <v>8336</v>
      </c>
      <c r="K791" s="19" t="str">
        <f t="shared" si="73"/>
        <v>Normal Weight</v>
      </c>
      <c r="L791" s="19" t="str">
        <f t="shared" si="74"/>
        <v>Diabetes</v>
      </c>
      <c r="P791" s="19" t="s">
        <v>8355</v>
      </c>
      <c r="Q791" s="19">
        <v>0</v>
      </c>
      <c r="Y791" s="32" t="s">
        <v>2932</v>
      </c>
      <c r="Z791" s="19" t="s">
        <v>8336</v>
      </c>
      <c r="AA791" t="s">
        <v>8336</v>
      </c>
      <c r="AB791" s="19" t="str">
        <f t="shared" si="75"/>
        <v>No</v>
      </c>
      <c r="AC791" s="19" t="str">
        <f t="shared" si="76"/>
        <v>No</v>
      </c>
      <c r="AG791" s="19" t="s">
        <v>2911</v>
      </c>
      <c r="AH791" s="19">
        <v>47.19</v>
      </c>
      <c r="AI791" s="19" t="str">
        <f t="shared" si="77"/>
        <v>Obesity</v>
      </c>
      <c r="AP791" s="19" t="s">
        <v>2911</v>
      </c>
      <c r="AQ791" s="19">
        <v>5.29</v>
      </c>
      <c r="AR791" s="19" t="str">
        <f t="shared" si="78"/>
        <v>Normal</v>
      </c>
    </row>
    <row r="792" spans="1:44">
      <c r="A792" s="19" t="s">
        <v>2958</v>
      </c>
      <c r="B792" s="19">
        <v>28</v>
      </c>
      <c r="C792" s="19">
        <v>5.57</v>
      </c>
      <c r="D792" s="19" t="s">
        <v>8336</v>
      </c>
      <c r="E792" s="19" t="s">
        <v>8336</v>
      </c>
      <c r="F792" s="19" t="s">
        <v>8336</v>
      </c>
      <c r="G792" s="19" t="s">
        <v>8355</v>
      </c>
      <c r="H792" s="19">
        <v>0</v>
      </c>
      <c r="I792" s="19" t="s">
        <v>8336</v>
      </c>
      <c r="J792" s="19" t="s">
        <v>8336</v>
      </c>
      <c r="K792" s="19" t="str">
        <f t="shared" si="73"/>
        <v>Over Weight</v>
      </c>
      <c r="L792" s="19" t="str">
        <f t="shared" si="74"/>
        <v>Normal</v>
      </c>
      <c r="P792" s="19" t="s">
        <v>8355</v>
      </c>
      <c r="Q792" s="19">
        <v>0</v>
      </c>
      <c r="Y792" s="32" t="s">
        <v>2935</v>
      </c>
      <c r="Z792" s="19" t="s">
        <v>8336</v>
      </c>
      <c r="AA792" t="s">
        <v>8336</v>
      </c>
      <c r="AB792" s="19" t="str">
        <f t="shared" si="75"/>
        <v>No</v>
      </c>
      <c r="AC792" s="19" t="str">
        <f t="shared" si="76"/>
        <v>No</v>
      </c>
      <c r="AG792" s="19" t="s">
        <v>2914</v>
      </c>
      <c r="AH792" s="19">
        <v>30.02</v>
      </c>
      <c r="AI792" s="19" t="str">
        <f t="shared" si="77"/>
        <v>Obesity</v>
      </c>
      <c r="AP792" s="19" t="s">
        <v>2914</v>
      </c>
      <c r="AQ792" s="19">
        <v>6.65</v>
      </c>
      <c r="AR792" s="19" t="str">
        <f t="shared" si="78"/>
        <v>Diabetes</v>
      </c>
    </row>
    <row r="793" spans="1:44">
      <c r="A793" s="19" t="s">
        <v>2962</v>
      </c>
      <c r="B793" s="19">
        <v>30.23</v>
      </c>
      <c r="C793" s="19">
        <v>6.94</v>
      </c>
      <c r="D793" s="19" t="s">
        <v>8324</v>
      </c>
      <c r="E793" s="19" t="s">
        <v>8336</v>
      </c>
      <c r="F793" s="19" t="s">
        <v>8375</v>
      </c>
      <c r="G793" s="19">
        <v>1</v>
      </c>
      <c r="H793" s="19">
        <v>1</v>
      </c>
      <c r="I793" s="19" t="s">
        <v>8336</v>
      </c>
      <c r="J793" s="19" t="s">
        <v>8336</v>
      </c>
      <c r="K793" s="19" t="str">
        <f t="shared" si="73"/>
        <v>Obesity</v>
      </c>
      <c r="L793" s="19" t="str">
        <f t="shared" si="74"/>
        <v>Diabetes</v>
      </c>
      <c r="P793" s="19" t="s">
        <v>8355</v>
      </c>
      <c r="Q793" s="19">
        <v>0</v>
      </c>
      <c r="Y793" s="32" t="s">
        <v>2939</v>
      </c>
      <c r="Z793" s="19" t="s">
        <v>8336</v>
      </c>
      <c r="AA793" t="s">
        <v>8336</v>
      </c>
      <c r="AB793" s="19" t="str">
        <f t="shared" si="75"/>
        <v>No</v>
      </c>
      <c r="AC793" s="19" t="str">
        <f t="shared" si="76"/>
        <v>No</v>
      </c>
      <c r="AG793" s="19" t="s">
        <v>2918</v>
      </c>
      <c r="AH793" s="19">
        <v>37.91</v>
      </c>
      <c r="AI793" s="19" t="str">
        <f t="shared" si="77"/>
        <v>Obesity</v>
      </c>
      <c r="AP793" s="19" t="s">
        <v>2918</v>
      </c>
      <c r="AQ793" s="19">
        <v>5.68</v>
      </c>
      <c r="AR793" s="19" t="str">
        <f t="shared" si="78"/>
        <v>Normal</v>
      </c>
    </row>
    <row r="794" spans="1:44">
      <c r="A794" s="19" t="s">
        <v>2965</v>
      </c>
      <c r="B794" s="19">
        <v>51.14</v>
      </c>
      <c r="C794" s="19">
        <v>4.05</v>
      </c>
      <c r="D794" s="19" t="s">
        <v>8336</v>
      </c>
      <c r="E794" s="19" t="s">
        <v>8336</v>
      </c>
      <c r="F794" s="19" t="s">
        <v>8336</v>
      </c>
      <c r="G794" s="19">
        <v>1</v>
      </c>
      <c r="H794" s="19">
        <v>1</v>
      </c>
      <c r="I794" s="19" t="s">
        <v>8336</v>
      </c>
      <c r="J794" s="19" t="s">
        <v>8336</v>
      </c>
      <c r="K794" s="19" t="str">
        <f t="shared" si="73"/>
        <v>Obesity</v>
      </c>
      <c r="L794" s="19" t="str">
        <f t="shared" si="74"/>
        <v>Normal</v>
      </c>
      <c r="P794" s="19" t="s">
        <v>8355</v>
      </c>
      <c r="Q794" s="19">
        <v>0</v>
      </c>
      <c r="Y794" s="32" t="s">
        <v>2942</v>
      </c>
      <c r="Z794" s="19" t="s">
        <v>8336</v>
      </c>
      <c r="AA794" t="s">
        <v>8336</v>
      </c>
      <c r="AB794" s="19" t="str">
        <f t="shared" si="75"/>
        <v>No</v>
      </c>
      <c r="AC794" s="19" t="str">
        <f t="shared" si="76"/>
        <v>No</v>
      </c>
      <c r="AG794" s="19" t="s">
        <v>2922</v>
      </c>
      <c r="AH794" s="19">
        <v>54.61</v>
      </c>
      <c r="AI794" s="19" t="str">
        <f t="shared" si="77"/>
        <v>Obesity</v>
      </c>
      <c r="AP794" s="19" t="s">
        <v>2922</v>
      </c>
      <c r="AQ794" s="19">
        <v>4.49</v>
      </c>
      <c r="AR794" s="19" t="str">
        <f t="shared" si="78"/>
        <v>Normal</v>
      </c>
    </row>
    <row r="795" spans="1:44">
      <c r="A795" s="19" t="s">
        <v>2969</v>
      </c>
      <c r="B795" s="19">
        <v>24.32</v>
      </c>
      <c r="C795" s="19">
        <v>10.22</v>
      </c>
      <c r="D795" s="19" t="s">
        <v>8336</v>
      </c>
      <c r="E795" s="19" t="s">
        <v>8336</v>
      </c>
      <c r="F795" s="19" t="s">
        <v>8336</v>
      </c>
      <c r="G795" s="19" t="s">
        <v>8355</v>
      </c>
      <c r="H795" s="19">
        <v>0</v>
      </c>
      <c r="I795" s="19" t="s">
        <v>8336</v>
      </c>
      <c r="J795" s="19" t="s">
        <v>8336</v>
      </c>
      <c r="K795" s="19" t="str">
        <f t="shared" si="73"/>
        <v>Normal Weight</v>
      </c>
      <c r="L795" s="19" t="str">
        <f t="shared" si="74"/>
        <v>Diabetes</v>
      </c>
      <c r="P795" s="19" t="s">
        <v>8355</v>
      </c>
      <c r="Q795" s="19">
        <v>0</v>
      </c>
      <c r="Y795" s="32" t="s">
        <v>2946</v>
      </c>
      <c r="Z795" s="19" t="s">
        <v>8324</v>
      </c>
      <c r="AA795" t="s">
        <v>8336</v>
      </c>
      <c r="AB795" s="19" t="str">
        <f t="shared" si="75"/>
        <v>Yes</v>
      </c>
      <c r="AC795" s="19" t="str">
        <f t="shared" si="76"/>
        <v>No</v>
      </c>
      <c r="AG795" s="19" t="s">
        <v>2925</v>
      </c>
      <c r="AH795" s="19">
        <v>36.005</v>
      </c>
      <c r="AI795" s="19" t="str">
        <f t="shared" si="77"/>
        <v>Obesity</v>
      </c>
      <c r="AP795" s="19" t="s">
        <v>2925</v>
      </c>
      <c r="AQ795" s="19">
        <v>6.9</v>
      </c>
      <c r="AR795" s="19" t="str">
        <f t="shared" si="78"/>
        <v>Diabetes</v>
      </c>
    </row>
    <row r="796" spans="1:44">
      <c r="A796" s="19" t="s">
        <v>2973</v>
      </c>
      <c r="B796" s="19">
        <v>38.06</v>
      </c>
      <c r="C796" s="19">
        <v>9.24</v>
      </c>
      <c r="D796" s="19" t="s">
        <v>8336</v>
      </c>
      <c r="E796" s="19" t="s">
        <v>8336</v>
      </c>
      <c r="F796" s="19" t="s">
        <v>8336</v>
      </c>
      <c r="G796" s="19" t="s">
        <v>8355</v>
      </c>
      <c r="H796" s="19">
        <v>0</v>
      </c>
      <c r="I796" s="19" t="s">
        <v>8336</v>
      </c>
      <c r="J796" s="19" t="s">
        <v>8336</v>
      </c>
      <c r="K796" s="19" t="str">
        <f t="shared" si="73"/>
        <v>Obesity</v>
      </c>
      <c r="L796" s="19" t="str">
        <f t="shared" si="74"/>
        <v>Diabetes</v>
      </c>
      <c r="P796" s="19" t="s">
        <v>8355</v>
      </c>
      <c r="Q796" s="19">
        <v>0</v>
      </c>
      <c r="Y796" s="32" t="s">
        <v>2950</v>
      </c>
      <c r="Z796" s="19" t="s">
        <v>8324</v>
      </c>
      <c r="AA796" t="s">
        <v>8336</v>
      </c>
      <c r="AB796" s="19" t="str">
        <f t="shared" si="75"/>
        <v>Yes</v>
      </c>
      <c r="AC796" s="19" t="str">
        <f t="shared" si="76"/>
        <v>No</v>
      </c>
      <c r="AG796" s="19" t="s">
        <v>2929</v>
      </c>
      <c r="AH796" s="19">
        <v>28.7</v>
      </c>
      <c r="AI796" s="19" t="str">
        <f t="shared" si="77"/>
        <v>Over Weight</v>
      </c>
      <c r="AP796" s="19" t="s">
        <v>2929</v>
      </c>
      <c r="AQ796" s="19">
        <v>11.52</v>
      </c>
      <c r="AR796" s="19" t="str">
        <f t="shared" si="78"/>
        <v>Diabetes</v>
      </c>
    </row>
    <row r="797" spans="1:44">
      <c r="A797" s="19" t="s">
        <v>2976</v>
      </c>
      <c r="B797" s="19">
        <v>37.7</v>
      </c>
      <c r="C797" s="19">
        <v>8.6</v>
      </c>
      <c r="D797" s="19" t="s">
        <v>8336</v>
      </c>
      <c r="E797" s="19" t="s">
        <v>8336</v>
      </c>
      <c r="F797" s="19" t="s">
        <v>8336</v>
      </c>
      <c r="G797" s="19" t="s">
        <v>8355</v>
      </c>
      <c r="H797" s="19">
        <v>0</v>
      </c>
      <c r="I797" s="19" t="s">
        <v>8336</v>
      </c>
      <c r="J797" s="19" t="s">
        <v>8336</v>
      </c>
      <c r="K797" s="19" t="str">
        <f t="shared" si="73"/>
        <v>Obesity</v>
      </c>
      <c r="L797" s="19" t="str">
        <f t="shared" si="74"/>
        <v>Diabetes</v>
      </c>
      <c r="P797" s="19" t="s">
        <v>8355</v>
      </c>
      <c r="Q797" s="19">
        <v>0</v>
      </c>
      <c r="Y797" s="32" t="s">
        <v>2954</v>
      </c>
      <c r="Z797" s="19" t="s">
        <v>8324</v>
      </c>
      <c r="AA797" t="s">
        <v>8336</v>
      </c>
      <c r="AB797" s="19" t="str">
        <f t="shared" si="75"/>
        <v>Yes</v>
      </c>
      <c r="AC797" s="19" t="str">
        <f t="shared" si="76"/>
        <v>No</v>
      </c>
      <c r="AG797" s="19" t="s">
        <v>2932</v>
      </c>
      <c r="AH797" s="19">
        <v>34.295</v>
      </c>
      <c r="AI797" s="19" t="str">
        <f t="shared" si="77"/>
        <v>Obesity</v>
      </c>
      <c r="AP797" s="19" t="s">
        <v>2932</v>
      </c>
      <c r="AQ797" s="19">
        <v>11.24</v>
      </c>
      <c r="AR797" s="19" t="str">
        <f t="shared" si="78"/>
        <v>Diabetes</v>
      </c>
    </row>
    <row r="798" spans="1:44">
      <c r="A798" s="19" t="s">
        <v>2980</v>
      </c>
      <c r="B798" s="19">
        <v>44</v>
      </c>
      <c r="C798" s="19">
        <v>9.32</v>
      </c>
      <c r="D798" s="19" t="s">
        <v>8324</v>
      </c>
      <c r="E798" s="19" t="s">
        <v>8336</v>
      </c>
      <c r="F798" s="19" t="s">
        <v>8336</v>
      </c>
      <c r="G798" s="19">
        <v>2</v>
      </c>
      <c r="H798" s="19">
        <v>2</v>
      </c>
      <c r="I798" s="19" t="s">
        <v>8336</v>
      </c>
      <c r="J798" s="19" t="s">
        <v>8336</v>
      </c>
      <c r="K798" s="19" t="str">
        <f t="shared" si="73"/>
        <v>Obesity</v>
      </c>
      <c r="L798" s="19" t="str">
        <f t="shared" si="74"/>
        <v>Diabetes</v>
      </c>
      <c r="P798" s="19" t="s">
        <v>8355</v>
      </c>
      <c r="Q798" s="19">
        <v>0</v>
      </c>
      <c r="Y798" s="32" t="s">
        <v>2958</v>
      </c>
      <c r="Z798" s="19" t="s">
        <v>8336</v>
      </c>
      <c r="AA798" t="s">
        <v>8336</v>
      </c>
      <c r="AB798" s="19" t="str">
        <f t="shared" si="75"/>
        <v>No</v>
      </c>
      <c r="AC798" s="19" t="str">
        <f t="shared" si="76"/>
        <v>No</v>
      </c>
      <c r="AG798" s="19" t="s">
        <v>2935</v>
      </c>
      <c r="AH798" s="19">
        <v>27.55</v>
      </c>
      <c r="AI798" s="19" t="str">
        <f t="shared" si="77"/>
        <v>Over Weight</v>
      </c>
      <c r="AP798" s="19" t="s">
        <v>2935</v>
      </c>
      <c r="AQ798" s="19">
        <v>10.98</v>
      </c>
      <c r="AR798" s="19" t="str">
        <f t="shared" si="78"/>
        <v>Diabetes</v>
      </c>
    </row>
    <row r="799" spans="1:44">
      <c r="A799" s="19" t="s">
        <v>2984</v>
      </c>
      <c r="B799" s="19">
        <v>41.45</v>
      </c>
      <c r="C799" s="19">
        <v>6.12</v>
      </c>
      <c r="D799" s="19" t="s">
        <v>8324</v>
      </c>
      <c r="E799" s="19" t="s">
        <v>8336</v>
      </c>
      <c r="F799" s="19" t="s">
        <v>8336</v>
      </c>
      <c r="G799" s="19" t="s">
        <v>8355</v>
      </c>
      <c r="H799" s="19">
        <v>0</v>
      </c>
      <c r="I799" s="19" t="s">
        <v>8336</v>
      </c>
      <c r="J799" s="19" t="s">
        <v>8336</v>
      </c>
      <c r="K799" s="19" t="str">
        <f t="shared" si="73"/>
        <v>Obesity</v>
      </c>
      <c r="L799" s="19" t="str">
        <f t="shared" si="74"/>
        <v>Prediabetes</v>
      </c>
      <c r="P799" s="19" t="s">
        <v>8355</v>
      </c>
      <c r="Q799" s="19">
        <v>0</v>
      </c>
      <c r="Y799" s="32" t="s">
        <v>2962</v>
      </c>
      <c r="Z799" s="19" t="s">
        <v>8324</v>
      </c>
      <c r="AA799" t="s">
        <v>8336</v>
      </c>
      <c r="AB799" s="19" t="str">
        <f t="shared" si="75"/>
        <v>Yes</v>
      </c>
      <c r="AC799" s="19" t="str">
        <f t="shared" si="76"/>
        <v>No</v>
      </c>
      <c r="AG799" s="19" t="s">
        <v>2939</v>
      </c>
      <c r="AH799" s="19">
        <v>40.7</v>
      </c>
      <c r="AI799" s="19" t="str">
        <f t="shared" si="77"/>
        <v>Obesity</v>
      </c>
      <c r="AP799" s="19" t="s">
        <v>2939</v>
      </c>
      <c r="AQ799" s="19">
        <v>5.42</v>
      </c>
      <c r="AR799" s="19" t="str">
        <f t="shared" si="78"/>
        <v>Normal</v>
      </c>
    </row>
    <row r="800" spans="1:44">
      <c r="A800" s="19" t="s">
        <v>2988</v>
      </c>
      <c r="B800" s="19">
        <v>25.365</v>
      </c>
      <c r="C800" s="19">
        <v>9.19</v>
      </c>
      <c r="D800" s="19" t="s">
        <v>8324</v>
      </c>
      <c r="E800" s="19" t="s">
        <v>8336</v>
      </c>
      <c r="F800" s="19" t="s">
        <v>8336</v>
      </c>
      <c r="G800" s="19" t="s">
        <v>8355</v>
      </c>
      <c r="H800" s="19">
        <v>0</v>
      </c>
      <c r="I800" s="19" t="s">
        <v>8336</v>
      </c>
      <c r="J800" s="19" t="s">
        <v>8336</v>
      </c>
      <c r="K800" s="19" t="str">
        <f t="shared" si="73"/>
        <v>Over Weight</v>
      </c>
      <c r="L800" s="19" t="str">
        <f t="shared" si="74"/>
        <v>Diabetes</v>
      </c>
      <c r="P800" s="19">
        <v>2</v>
      </c>
      <c r="Q800" s="19">
        <v>2</v>
      </c>
      <c r="Y800" s="32" t="s">
        <v>2965</v>
      </c>
      <c r="Z800" s="19" t="s">
        <v>8336</v>
      </c>
      <c r="AA800" t="s">
        <v>8336</v>
      </c>
      <c r="AB800" s="19" t="str">
        <f t="shared" si="75"/>
        <v>No</v>
      </c>
      <c r="AC800" s="19" t="str">
        <f t="shared" si="76"/>
        <v>No</v>
      </c>
      <c r="AG800" s="19" t="s">
        <v>2942</v>
      </c>
      <c r="AH800" s="19">
        <v>18.335</v>
      </c>
      <c r="AI800" s="19" t="str">
        <f t="shared" si="77"/>
        <v>Under Weight</v>
      </c>
      <c r="AP800" s="19" t="s">
        <v>2942</v>
      </c>
      <c r="AQ800" s="19">
        <v>10.97</v>
      </c>
      <c r="AR800" s="19" t="str">
        <f t="shared" si="78"/>
        <v>Diabetes</v>
      </c>
    </row>
    <row r="801" spans="1:44">
      <c r="A801" s="19" t="s">
        <v>2991</v>
      </c>
      <c r="B801" s="19">
        <v>34.56</v>
      </c>
      <c r="C801" s="19">
        <v>5.84</v>
      </c>
      <c r="D801" s="19" t="s">
        <v>8324</v>
      </c>
      <c r="E801" s="19" t="s">
        <v>8336</v>
      </c>
      <c r="F801" s="19" t="s">
        <v>8375</v>
      </c>
      <c r="G801" s="19">
        <v>1</v>
      </c>
      <c r="H801" s="19">
        <v>1</v>
      </c>
      <c r="I801" s="19" t="s">
        <v>8336</v>
      </c>
      <c r="J801" s="19" t="s">
        <v>8336</v>
      </c>
      <c r="K801" s="19" t="str">
        <f t="shared" si="73"/>
        <v>Obesity</v>
      </c>
      <c r="L801" s="19" t="str">
        <f t="shared" si="74"/>
        <v>Prediabetes</v>
      </c>
      <c r="P801" s="19">
        <v>2</v>
      </c>
      <c r="Q801" s="19">
        <v>2</v>
      </c>
      <c r="Y801" s="32" t="s">
        <v>2969</v>
      </c>
      <c r="Z801" s="19" t="s">
        <v>8336</v>
      </c>
      <c r="AA801" t="s">
        <v>8336</v>
      </c>
      <c r="AB801" s="19" t="str">
        <f t="shared" si="75"/>
        <v>No</v>
      </c>
      <c r="AC801" s="19" t="str">
        <f t="shared" si="76"/>
        <v>No</v>
      </c>
      <c r="AG801" s="19" t="s">
        <v>2946</v>
      </c>
      <c r="AH801" s="19">
        <v>33.915</v>
      </c>
      <c r="AI801" s="19" t="str">
        <f t="shared" si="77"/>
        <v>Obesity</v>
      </c>
      <c r="AP801" s="19" t="s">
        <v>2946</v>
      </c>
      <c r="AQ801" s="19">
        <v>9.56</v>
      </c>
      <c r="AR801" s="19" t="str">
        <f t="shared" si="78"/>
        <v>Diabetes</v>
      </c>
    </row>
    <row r="802" spans="1:44">
      <c r="A802" s="19" t="s">
        <v>2995</v>
      </c>
      <c r="B802" s="19">
        <v>28.2</v>
      </c>
      <c r="C802" s="19">
        <v>7.19</v>
      </c>
      <c r="D802" s="19" t="s">
        <v>8324</v>
      </c>
      <c r="E802" s="19" t="s">
        <v>8336</v>
      </c>
      <c r="F802" s="19" t="s">
        <v>8336</v>
      </c>
      <c r="G802" s="19">
        <v>2</v>
      </c>
      <c r="H802" s="19">
        <v>2</v>
      </c>
      <c r="I802" s="19" t="s">
        <v>8336</v>
      </c>
      <c r="J802" s="19" t="s">
        <v>8336</v>
      </c>
      <c r="K802" s="19" t="str">
        <f t="shared" si="73"/>
        <v>Over Weight</v>
      </c>
      <c r="L802" s="19" t="str">
        <f t="shared" si="74"/>
        <v>Diabetes</v>
      </c>
      <c r="P802" s="19">
        <v>2</v>
      </c>
      <c r="Q802" s="19">
        <v>2</v>
      </c>
      <c r="Y802" s="32" t="s">
        <v>2973</v>
      </c>
      <c r="Z802" s="19" t="s">
        <v>8336</v>
      </c>
      <c r="AA802" t="s">
        <v>8336</v>
      </c>
      <c r="AB802" s="19" t="str">
        <f t="shared" si="75"/>
        <v>No</v>
      </c>
      <c r="AC802" s="19" t="str">
        <f t="shared" si="76"/>
        <v>No</v>
      </c>
      <c r="AG802" s="19" t="s">
        <v>2950</v>
      </c>
      <c r="AH802" s="19">
        <v>33.535</v>
      </c>
      <c r="AI802" s="19" t="str">
        <f t="shared" si="77"/>
        <v>Obesity</v>
      </c>
      <c r="AP802" s="19" t="s">
        <v>2950</v>
      </c>
      <c r="AQ802" s="19">
        <v>9.4</v>
      </c>
      <c r="AR802" s="19" t="str">
        <f t="shared" si="78"/>
        <v>Diabetes</v>
      </c>
    </row>
    <row r="803" spans="1:44">
      <c r="A803" s="19" t="s">
        <v>2999</v>
      </c>
      <c r="B803" s="19">
        <v>30.43</v>
      </c>
      <c r="C803" s="19">
        <v>9.39</v>
      </c>
      <c r="D803" s="19" t="s">
        <v>8336</v>
      </c>
      <c r="E803" s="19" t="s">
        <v>8336</v>
      </c>
      <c r="F803" s="19" t="s">
        <v>8336</v>
      </c>
      <c r="G803" s="19" t="s">
        <v>8355</v>
      </c>
      <c r="H803" s="19">
        <v>0</v>
      </c>
      <c r="I803" s="19" t="s">
        <v>8336</v>
      </c>
      <c r="J803" s="19" t="s">
        <v>8336</v>
      </c>
      <c r="K803" s="19" t="str">
        <f t="shared" si="73"/>
        <v>Obesity</v>
      </c>
      <c r="L803" s="19" t="str">
        <f t="shared" si="74"/>
        <v>Diabetes</v>
      </c>
      <c r="P803" s="19" t="s">
        <v>8355</v>
      </c>
      <c r="Q803" s="19">
        <v>0</v>
      </c>
      <c r="Y803" s="32" t="s">
        <v>2976</v>
      </c>
      <c r="Z803" s="19" t="s">
        <v>8336</v>
      </c>
      <c r="AA803" t="s">
        <v>8336</v>
      </c>
      <c r="AB803" s="19" t="str">
        <f t="shared" si="75"/>
        <v>No</v>
      </c>
      <c r="AC803" s="19" t="str">
        <f t="shared" si="76"/>
        <v>No</v>
      </c>
      <c r="AG803" s="19" t="s">
        <v>2954</v>
      </c>
      <c r="AH803" s="19">
        <v>23.655</v>
      </c>
      <c r="AI803" s="19" t="str">
        <f t="shared" si="77"/>
        <v>Normal Weight</v>
      </c>
      <c r="AP803" s="19" t="s">
        <v>2954</v>
      </c>
      <c r="AQ803" s="19">
        <v>8.48</v>
      </c>
      <c r="AR803" s="19" t="str">
        <f t="shared" si="78"/>
        <v>Diabetes</v>
      </c>
    </row>
    <row r="804" spans="1:44">
      <c r="A804" s="19" t="s">
        <v>3003</v>
      </c>
      <c r="B804" s="19">
        <v>32.395</v>
      </c>
      <c r="C804" s="19">
        <v>4.27</v>
      </c>
      <c r="D804" s="19" t="s">
        <v>8324</v>
      </c>
      <c r="E804" s="19" t="s">
        <v>8336</v>
      </c>
      <c r="F804" s="19" t="s">
        <v>8336</v>
      </c>
      <c r="G804" s="19">
        <v>1</v>
      </c>
      <c r="H804" s="19">
        <v>1</v>
      </c>
      <c r="I804" s="19" t="s">
        <v>8336</v>
      </c>
      <c r="J804" s="19" t="s">
        <v>8336</v>
      </c>
      <c r="K804" s="19" t="str">
        <f t="shared" si="73"/>
        <v>Obesity</v>
      </c>
      <c r="L804" s="19" t="str">
        <f t="shared" si="74"/>
        <v>Normal</v>
      </c>
      <c r="P804" s="19">
        <v>1</v>
      </c>
      <c r="Q804" s="19">
        <v>1</v>
      </c>
      <c r="Y804" s="32" t="s">
        <v>2980</v>
      </c>
      <c r="Z804" s="19" t="s">
        <v>8324</v>
      </c>
      <c r="AA804" t="s">
        <v>8336</v>
      </c>
      <c r="AB804" s="19" t="str">
        <f t="shared" si="75"/>
        <v>Yes</v>
      </c>
      <c r="AC804" s="19" t="str">
        <f t="shared" si="76"/>
        <v>No</v>
      </c>
      <c r="AG804" s="19" t="s">
        <v>2958</v>
      </c>
      <c r="AH804" s="19">
        <v>28</v>
      </c>
      <c r="AI804" s="19" t="str">
        <f t="shared" si="77"/>
        <v>Over Weight</v>
      </c>
      <c r="AP804" s="19" t="s">
        <v>2958</v>
      </c>
      <c r="AQ804" s="19">
        <v>5.57</v>
      </c>
      <c r="AR804" s="19" t="str">
        <f t="shared" si="78"/>
        <v>Normal</v>
      </c>
    </row>
    <row r="805" spans="1:44">
      <c r="A805" s="19" t="s">
        <v>3006</v>
      </c>
      <c r="B805" s="19">
        <v>24.035</v>
      </c>
      <c r="C805" s="19">
        <v>11.71</v>
      </c>
      <c r="D805" s="19" t="s">
        <v>8336</v>
      </c>
      <c r="E805" s="19" t="s">
        <v>8336</v>
      </c>
      <c r="F805" s="19" t="s">
        <v>8336</v>
      </c>
      <c r="G805" s="19" t="s">
        <v>8355</v>
      </c>
      <c r="H805" s="19">
        <v>0</v>
      </c>
      <c r="I805" s="19" t="s">
        <v>8336</v>
      </c>
      <c r="J805" s="19" t="s">
        <v>8336</v>
      </c>
      <c r="K805" s="19" t="str">
        <f t="shared" si="73"/>
        <v>Normal Weight</v>
      </c>
      <c r="L805" s="19" t="str">
        <f t="shared" si="74"/>
        <v>Diabetes</v>
      </c>
      <c r="P805" s="19">
        <v>1</v>
      </c>
      <c r="Q805" s="19">
        <v>1</v>
      </c>
      <c r="Y805" s="32" t="s">
        <v>2984</v>
      </c>
      <c r="Z805" s="19" t="s">
        <v>8324</v>
      </c>
      <c r="AA805" t="s">
        <v>8336</v>
      </c>
      <c r="AB805" s="19" t="str">
        <f t="shared" si="75"/>
        <v>Yes</v>
      </c>
      <c r="AC805" s="19" t="str">
        <f t="shared" si="76"/>
        <v>No</v>
      </c>
      <c r="AG805" s="19" t="s">
        <v>2962</v>
      </c>
      <c r="AH805" s="19">
        <v>30.23</v>
      </c>
      <c r="AI805" s="19" t="str">
        <f t="shared" si="77"/>
        <v>Obesity</v>
      </c>
      <c r="AP805" s="19" t="s">
        <v>2962</v>
      </c>
      <c r="AQ805" s="19">
        <v>6.94</v>
      </c>
      <c r="AR805" s="19" t="str">
        <f t="shared" si="78"/>
        <v>Diabetes</v>
      </c>
    </row>
    <row r="806" spans="1:44">
      <c r="A806" s="19" t="s">
        <v>3009</v>
      </c>
      <c r="B806" s="19">
        <v>37.12</v>
      </c>
      <c r="C806" s="19">
        <v>5.29</v>
      </c>
      <c r="D806" s="19" t="s">
        <v>8336</v>
      </c>
      <c r="E806" s="19" t="s">
        <v>8336</v>
      </c>
      <c r="F806" s="19" t="s">
        <v>8336</v>
      </c>
      <c r="G806" s="19">
        <v>2</v>
      </c>
      <c r="H806" s="19">
        <v>2</v>
      </c>
      <c r="I806" s="19" t="s">
        <v>8336</v>
      </c>
      <c r="J806" s="19" t="s">
        <v>8336</v>
      </c>
      <c r="K806" s="19" t="str">
        <f t="shared" si="73"/>
        <v>Obesity</v>
      </c>
      <c r="L806" s="19" t="str">
        <f t="shared" si="74"/>
        <v>Normal</v>
      </c>
      <c r="P806" s="19" t="s">
        <v>8355</v>
      </c>
      <c r="Q806" s="19">
        <v>0</v>
      </c>
      <c r="Y806" s="32" t="s">
        <v>2988</v>
      </c>
      <c r="Z806" s="19" t="s">
        <v>8324</v>
      </c>
      <c r="AA806" t="s">
        <v>8336</v>
      </c>
      <c r="AB806" s="19" t="str">
        <f t="shared" si="75"/>
        <v>Yes</v>
      </c>
      <c r="AC806" s="19" t="str">
        <f t="shared" si="76"/>
        <v>No</v>
      </c>
      <c r="AG806" s="19" t="s">
        <v>2965</v>
      </c>
      <c r="AH806" s="19">
        <v>51.14</v>
      </c>
      <c r="AI806" s="19" t="str">
        <f t="shared" si="77"/>
        <v>Obesity</v>
      </c>
      <c r="AP806" s="19" t="s">
        <v>2965</v>
      </c>
      <c r="AQ806" s="19">
        <v>4.05</v>
      </c>
      <c r="AR806" s="19" t="str">
        <f t="shared" si="78"/>
        <v>Normal</v>
      </c>
    </row>
    <row r="807" spans="1:44">
      <c r="A807" s="19" t="s">
        <v>3013</v>
      </c>
      <c r="B807" s="19">
        <v>34.84</v>
      </c>
      <c r="C807" s="19">
        <v>6</v>
      </c>
      <c r="D807" s="19" t="s">
        <v>8324</v>
      </c>
      <c r="E807" s="19" t="s">
        <v>8336</v>
      </c>
      <c r="F807" s="19" t="s">
        <v>8375</v>
      </c>
      <c r="G807" s="19">
        <v>1</v>
      </c>
      <c r="H807" s="19">
        <v>1</v>
      </c>
      <c r="I807" s="19" t="s">
        <v>8336</v>
      </c>
      <c r="J807" s="19" t="s">
        <v>8336</v>
      </c>
      <c r="K807" s="19" t="str">
        <f t="shared" si="73"/>
        <v>Obesity</v>
      </c>
      <c r="L807" s="19" t="str">
        <f t="shared" si="74"/>
        <v>Prediabetes</v>
      </c>
      <c r="P807" s="19" t="s">
        <v>8355</v>
      </c>
      <c r="Q807" s="19">
        <v>0</v>
      </c>
      <c r="Y807" s="32" t="s">
        <v>2991</v>
      </c>
      <c r="Z807" s="19" t="s">
        <v>8324</v>
      </c>
      <c r="AA807" t="s">
        <v>8336</v>
      </c>
      <c r="AB807" s="19" t="str">
        <f t="shared" si="75"/>
        <v>Yes</v>
      </c>
      <c r="AC807" s="19" t="str">
        <f t="shared" si="76"/>
        <v>No</v>
      </c>
      <c r="AG807" s="19" t="s">
        <v>2969</v>
      </c>
      <c r="AH807" s="19">
        <v>24.32</v>
      </c>
      <c r="AI807" s="19" t="str">
        <f t="shared" si="77"/>
        <v>Normal Weight</v>
      </c>
      <c r="AP807" s="19" t="s">
        <v>2969</v>
      </c>
      <c r="AQ807" s="19">
        <v>10.22</v>
      </c>
      <c r="AR807" s="19" t="str">
        <f t="shared" si="78"/>
        <v>Diabetes</v>
      </c>
    </row>
    <row r="808" spans="1:44">
      <c r="A808" s="19" t="s">
        <v>3017</v>
      </c>
      <c r="B808" s="19">
        <v>29.53</v>
      </c>
      <c r="C808" s="19">
        <v>10.64</v>
      </c>
      <c r="D808" s="19" t="s">
        <v>8336</v>
      </c>
      <c r="E808" s="19" t="s">
        <v>8336</v>
      </c>
      <c r="F808" s="19" t="s">
        <v>8336</v>
      </c>
      <c r="G808" s="19" t="s">
        <v>8355</v>
      </c>
      <c r="H808" s="19">
        <v>0</v>
      </c>
      <c r="I808" s="19" t="s">
        <v>8336</v>
      </c>
      <c r="J808" s="19" t="s">
        <v>8336</v>
      </c>
      <c r="K808" s="19" t="str">
        <f t="shared" si="73"/>
        <v>Over Weight</v>
      </c>
      <c r="L808" s="19" t="str">
        <f t="shared" si="74"/>
        <v>Diabetes</v>
      </c>
      <c r="P808" s="19" t="s">
        <v>8355</v>
      </c>
      <c r="Q808" s="19">
        <v>0</v>
      </c>
      <c r="Y808" s="32" t="s">
        <v>2995</v>
      </c>
      <c r="Z808" s="19" t="s">
        <v>8324</v>
      </c>
      <c r="AA808" t="s">
        <v>8336</v>
      </c>
      <c r="AB808" s="19" t="str">
        <f t="shared" si="75"/>
        <v>Yes</v>
      </c>
      <c r="AC808" s="19" t="str">
        <f t="shared" si="76"/>
        <v>No</v>
      </c>
      <c r="AG808" s="19" t="s">
        <v>2973</v>
      </c>
      <c r="AH808" s="19">
        <v>38.06</v>
      </c>
      <c r="AI808" s="19" t="str">
        <f t="shared" si="77"/>
        <v>Obesity</v>
      </c>
      <c r="AP808" s="19" t="s">
        <v>2973</v>
      </c>
      <c r="AQ808" s="19">
        <v>9.24</v>
      </c>
      <c r="AR808" s="19" t="str">
        <f t="shared" si="78"/>
        <v>Diabetes</v>
      </c>
    </row>
    <row r="809" spans="1:44">
      <c r="A809" s="19" t="s">
        <v>3019</v>
      </c>
      <c r="B809" s="19">
        <v>42.51</v>
      </c>
      <c r="C809" s="19">
        <v>8.21</v>
      </c>
      <c r="D809" s="19" t="s">
        <v>8324</v>
      </c>
      <c r="E809" s="19" t="s">
        <v>8336</v>
      </c>
      <c r="F809" s="19" t="s">
        <v>8336</v>
      </c>
      <c r="G809" s="19" t="s">
        <v>8355</v>
      </c>
      <c r="H809" s="19">
        <v>0</v>
      </c>
      <c r="I809" s="19" t="s">
        <v>8336</v>
      </c>
      <c r="J809" s="19" t="s">
        <v>8336</v>
      </c>
      <c r="K809" s="19" t="str">
        <f t="shared" si="73"/>
        <v>Obesity</v>
      </c>
      <c r="L809" s="19" t="str">
        <f t="shared" si="74"/>
        <v>Diabetes</v>
      </c>
      <c r="P809" s="19">
        <v>2</v>
      </c>
      <c r="Q809" s="19">
        <v>2</v>
      </c>
      <c r="Y809" s="32" t="s">
        <v>2999</v>
      </c>
      <c r="Z809" s="19" t="s">
        <v>8336</v>
      </c>
      <c r="AA809" t="s">
        <v>8336</v>
      </c>
      <c r="AB809" s="19" t="str">
        <f t="shared" si="75"/>
        <v>No</v>
      </c>
      <c r="AC809" s="19" t="str">
        <f t="shared" si="76"/>
        <v>No</v>
      </c>
      <c r="AG809" s="19" t="s">
        <v>2976</v>
      </c>
      <c r="AH809" s="19">
        <v>37.7</v>
      </c>
      <c r="AI809" s="19" t="str">
        <f t="shared" si="77"/>
        <v>Obesity</v>
      </c>
      <c r="AP809" s="19" t="s">
        <v>2976</v>
      </c>
      <c r="AQ809" s="19">
        <v>8.6</v>
      </c>
      <c r="AR809" s="19" t="str">
        <f t="shared" si="78"/>
        <v>Diabetes</v>
      </c>
    </row>
    <row r="810" spans="1:44">
      <c r="A810" s="19" t="s">
        <v>3022</v>
      </c>
      <c r="B810" s="19">
        <v>38.14</v>
      </c>
      <c r="C810" s="19">
        <v>5.58</v>
      </c>
      <c r="D810" s="19" t="s">
        <v>8336</v>
      </c>
      <c r="E810" s="19" t="s">
        <v>8336</v>
      </c>
      <c r="F810" s="19" t="s">
        <v>8375</v>
      </c>
      <c r="G810" s="19">
        <v>1</v>
      </c>
      <c r="H810" s="19">
        <v>1</v>
      </c>
      <c r="I810" s="19" t="s">
        <v>8336</v>
      </c>
      <c r="J810" s="19" t="s">
        <v>8336</v>
      </c>
      <c r="K810" s="19" t="str">
        <f t="shared" si="73"/>
        <v>Obesity</v>
      </c>
      <c r="L810" s="19" t="str">
        <f t="shared" si="74"/>
        <v>Normal</v>
      </c>
      <c r="P810" s="19" t="s">
        <v>8355</v>
      </c>
      <c r="Q810" s="19">
        <v>0</v>
      </c>
      <c r="Y810" s="32" t="s">
        <v>3003</v>
      </c>
      <c r="Z810" s="19" t="s">
        <v>8324</v>
      </c>
      <c r="AA810" t="s">
        <v>8336</v>
      </c>
      <c r="AB810" s="19" t="str">
        <f t="shared" si="75"/>
        <v>Yes</v>
      </c>
      <c r="AC810" s="19" t="str">
        <f t="shared" si="76"/>
        <v>No</v>
      </c>
      <c r="AG810" s="19" t="s">
        <v>2980</v>
      </c>
      <c r="AH810" s="19">
        <v>44</v>
      </c>
      <c r="AI810" s="19" t="str">
        <f t="shared" si="77"/>
        <v>Obesity</v>
      </c>
      <c r="AP810" s="19" t="s">
        <v>2980</v>
      </c>
      <c r="AQ810" s="19">
        <v>9.32</v>
      </c>
      <c r="AR810" s="19" t="str">
        <f t="shared" si="78"/>
        <v>Diabetes</v>
      </c>
    </row>
    <row r="811" spans="1:44">
      <c r="A811" s="19" t="s">
        <v>3026</v>
      </c>
      <c r="B811" s="19">
        <v>39.93</v>
      </c>
      <c r="C811" s="19">
        <v>8.75</v>
      </c>
      <c r="D811" s="19" t="s">
        <v>8336</v>
      </c>
      <c r="E811" s="19" t="s">
        <v>8336</v>
      </c>
      <c r="F811" s="19" t="s">
        <v>8336</v>
      </c>
      <c r="G811" s="19" t="s">
        <v>8355</v>
      </c>
      <c r="H811" s="19">
        <v>0</v>
      </c>
      <c r="I811" s="19" t="s">
        <v>8336</v>
      </c>
      <c r="J811" s="19" t="s">
        <v>8336</v>
      </c>
      <c r="K811" s="19" t="str">
        <f t="shared" si="73"/>
        <v>Obesity</v>
      </c>
      <c r="L811" s="19" t="str">
        <f t="shared" si="74"/>
        <v>Diabetes</v>
      </c>
      <c r="P811" s="19" t="s">
        <v>8355</v>
      </c>
      <c r="Q811" s="19">
        <v>0</v>
      </c>
      <c r="Y811" s="32" t="s">
        <v>3006</v>
      </c>
      <c r="Z811" s="19" t="s">
        <v>8336</v>
      </c>
      <c r="AA811" t="s">
        <v>8336</v>
      </c>
      <c r="AB811" s="19" t="str">
        <f t="shared" si="75"/>
        <v>No</v>
      </c>
      <c r="AC811" s="19" t="str">
        <f t="shared" si="76"/>
        <v>No</v>
      </c>
      <c r="AG811" s="19" t="s">
        <v>2984</v>
      </c>
      <c r="AH811" s="19">
        <v>41.45</v>
      </c>
      <c r="AI811" s="19" t="str">
        <f t="shared" si="77"/>
        <v>Obesity</v>
      </c>
      <c r="AP811" s="19" t="s">
        <v>2984</v>
      </c>
      <c r="AQ811" s="19">
        <v>6.12</v>
      </c>
      <c r="AR811" s="19" t="str">
        <f t="shared" si="78"/>
        <v>Prediabetes</v>
      </c>
    </row>
    <row r="812" spans="1:44">
      <c r="A812" s="19" t="s">
        <v>3029</v>
      </c>
      <c r="B812" s="19">
        <v>38.83</v>
      </c>
      <c r="C812" s="19">
        <v>11.86</v>
      </c>
      <c r="D812" s="19" t="s">
        <v>8336</v>
      </c>
      <c r="E812" s="19" t="s">
        <v>8336</v>
      </c>
      <c r="F812" s="19" t="s">
        <v>8336</v>
      </c>
      <c r="G812" s="19" t="s">
        <v>8355</v>
      </c>
      <c r="H812" s="19">
        <v>0</v>
      </c>
      <c r="I812" s="19" t="s">
        <v>8336</v>
      </c>
      <c r="J812" s="19" t="s">
        <v>8336</v>
      </c>
      <c r="K812" s="19" t="str">
        <f t="shared" si="73"/>
        <v>Obesity</v>
      </c>
      <c r="L812" s="19" t="str">
        <f t="shared" si="74"/>
        <v>Diabetes</v>
      </c>
      <c r="P812" s="19">
        <v>1</v>
      </c>
      <c r="Q812" s="19">
        <v>1</v>
      </c>
      <c r="Y812" s="32" t="s">
        <v>3009</v>
      </c>
      <c r="Z812" s="19" t="s">
        <v>8336</v>
      </c>
      <c r="AA812" t="s">
        <v>8336</v>
      </c>
      <c r="AB812" s="19" t="str">
        <f t="shared" si="75"/>
        <v>No</v>
      </c>
      <c r="AC812" s="19" t="str">
        <f t="shared" si="76"/>
        <v>No</v>
      </c>
      <c r="AG812" s="19" t="s">
        <v>2988</v>
      </c>
      <c r="AH812" s="19">
        <v>25.365</v>
      </c>
      <c r="AI812" s="19" t="str">
        <f t="shared" si="77"/>
        <v>Over Weight</v>
      </c>
      <c r="AP812" s="19" t="s">
        <v>2988</v>
      </c>
      <c r="AQ812" s="19">
        <v>9.19</v>
      </c>
      <c r="AR812" s="19" t="str">
        <f t="shared" si="78"/>
        <v>Diabetes</v>
      </c>
    </row>
    <row r="813" spans="1:44">
      <c r="A813" s="19" t="s">
        <v>3033</v>
      </c>
      <c r="B813" s="19">
        <v>37.4</v>
      </c>
      <c r="C813" s="19">
        <v>11.46</v>
      </c>
      <c r="D813" s="19" t="s">
        <v>8336</v>
      </c>
      <c r="E813" s="19" t="s">
        <v>8336</v>
      </c>
      <c r="F813" s="19" t="s">
        <v>8336</v>
      </c>
      <c r="G813" s="19" t="s">
        <v>8355</v>
      </c>
      <c r="H813" s="19">
        <v>0</v>
      </c>
      <c r="I813" s="19" t="s">
        <v>8336</v>
      </c>
      <c r="J813" s="19" t="s">
        <v>8336</v>
      </c>
      <c r="K813" s="19" t="str">
        <f t="shared" si="73"/>
        <v>Obesity</v>
      </c>
      <c r="L813" s="19" t="str">
        <f t="shared" si="74"/>
        <v>Diabetes</v>
      </c>
      <c r="P813" s="19">
        <v>2</v>
      </c>
      <c r="Q813" s="19">
        <v>2</v>
      </c>
      <c r="Y813" s="32" t="s">
        <v>3013</v>
      </c>
      <c r="Z813" s="19" t="s">
        <v>8324</v>
      </c>
      <c r="AA813" t="s">
        <v>8336</v>
      </c>
      <c r="AB813" s="19" t="str">
        <f t="shared" si="75"/>
        <v>Yes</v>
      </c>
      <c r="AC813" s="19" t="str">
        <f t="shared" si="76"/>
        <v>No</v>
      </c>
      <c r="AG813" s="19" t="s">
        <v>2991</v>
      </c>
      <c r="AH813" s="19">
        <v>34.56</v>
      </c>
      <c r="AI813" s="19" t="str">
        <f t="shared" si="77"/>
        <v>Obesity</v>
      </c>
      <c r="AP813" s="19" t="s">
        <v>2991</v>
      </c>
      <c r="AQ813" s="19">
        <v>5.84</v>
      </c>
      <c r="AR813" s="19" t="str">
        <f t="shared" si="78"/>
        <v>Prediabetes</v>
      </c>
    </row>
    <row r="814" spans="1:44">
      <c r="A814" s="19" t="s">
        <v>3037</v>
      </c>
      <c r="B814" s="19">
        <v>21.4</v>
      </c>
      <c r="C814" s="19">
        <v>9.03</v>
      </c>
      <c r="D814" s="19" t="s">
        <v>8336</v>
      </c>
      <c r="E814" s="19" t="s">
        <v>8336</v>
      </c>
      <c r="F814" s="19" t="s">
        <v>8336</v>
      </c>
      <c r="G814" s="19" t="s">
        <v>8355</v>
      </c>
      <c r="H814" s="19">
        <v>0</v>
      </c>
      <c r="I814" s="19" t="s">
        <v>8336</v>
      </c>
      <c r="J814" s="19" t="s">
        <v>8336</v>
      </c>
      <c r="K814" s="19" t="str">
        <f t="shared" si="73"/>
        <v>Normal Weight</v>
      </c>
      <c r="L814" s="19" t="str">
        <f t="shared" si="74"/>
        <v>Diabetes</v>
      </c>
      <c r="P814" s="19" t="s">
        <v>8355</v>
      </c>
      <c r="Q814" s="19">
        <v>0</v>
      </c>
      <c r="Y814" s="32" t="s">
        <v>3017</v>
      </c>
      <c r="Z814" s="19" t="s">
        <v>8336</v>
      </c>
      <c r="AA814" t="s">
        <v>8336</v>
      </c>
      <c r="AB814" s="19" t="str">
        <f t="shared" si="75"/>
        <v>No</v>
      </c>
      <c r="AC814" s="19" t="str">
        <f t="shared" si="76"/>
        <v>No</v>
      </c>
      <c r="AG814" s="19" t="s">
        <v>2995</v>
      </c>
      <c r="AH814" s="19">
        <v>28.2</v>
      </c>
      <c r="AI814" s="19" t="str">
        <f t="shared" si="77"/>
        <v>Over Weight</v>
      </c>
      <c r="AP814" s="19" t="s">
        <v>2995</v>
      </c>
      <c r="AQ814" s="19">
        <v>7.19</v>
      </c>
      <c r="AR814" s="19" t="str">
        <f t="shared" si="78"/>
        <v>Diabetes</v>
      </c>
    </row>
    <row r="815" spans="1:44">
      <c r="A815" s="19" t="s">
        <v>3041</v>
      </c>
      <c r="B815" s="19">
        <v>38.38</v>
      </c>
      <c r="C815" s="19">
        <v>8.26</v>
      </c>
      <c r="D815" s="19" t="s">
        <v>8324</v>
      </c>
      <c r="E815" s="19" t="s">
        <v>8336</v>
      </c>
      <c r="F815" s="19" t="s">
        <v>8336</v>
      </c>
      <c r="G815" s="19">
        <v>2</v>
      </c>
      <c r="H815" s="19">
        <v>2</v>
      </c>
      <c r="I815" s="19" t="s">
        <v>8336</v>
      </c>
      <c r="J815" s="19" t="s">
        <v>8336</v>
      </c>
      <c r="K815" s="19" t="str">
        <f t="shared" si="73"/>
        <v>Obesity</v>
      </c>
      <c r="L815" s="19" t="str">
        <f t="shared" si="74"/>
        <v>Diabetes</v>
      </c>
      <c r="P815" s="19">
        <v>1</v>
      </c>
      <c r="Q815" s="19">
        <v>1</v>
      </c>
      <c r="Y815" s="32" t="s">
        <v>3019</v>
      </c>
      <c r="Z815" s="19" t="s">
        <v>8324</v>
      </c>
      <c r="AA815" t="s">
        <v>8336</v>
      </c>
      <c r="AB815" s="19" t="str">
        <f t="shared" si="75"/>
        <v>Yes</v>
      </c>
      <c r="AC815" s="19" t="str">
        <f t="shared" si="76"/>
        <v>No</v>
      </c>
      <c r="AG815" s="19" t="s">
        <v>2999</v>
      </c>
      <c r="AH815" s="19">
        <v>30.43</v>
      </c>
      <c r="AI815" s="19" t="str">
        <f t="shared" si="77"/>
        <v>Obesity</v>
      </c>
      <c r="AP815" s="19" t="s">
        <v>2999</v>
      </c>
      <c r="AQ815" s="19">
        <v>9.39</v>
      </c>
      <c r="AR815" s="19" t="str">
        <f t="shared" si="78"/>
        <v>Diabetes</v>
      </c>
    </row>
    <row r="816" spans="1:44">
      <c r="A816" s="19" t="s">
        <v>3045</v>
      </c>
      <c r="B816" s="19">
        <v>33.66</v>
      </c>
      <c r="C816" s="19">
        <v>5.42</v>
      </c>
      <c r="D816" s="19" t="s">
        <v>8324</v>
      </c>
      <c r="E816" s="19" t="s">
        <v>8336</v>
      </c>
      <c r="F816" s="19" t="s">
        <v>8336</v>
      </c>
      <c r="G816" s="19">
        <v>2</v>
      </c>
      <c r="H816" s="19">
        <v>2</v>
      </c>
      <c r="I816" s="19" t="s">
        <v>8336</v>
      </c>
      <c r="J816" s="19" t="s">
        <v>8336</v>
      </c>
      <c r="K816" s="19" t="str">
        <f t="shared" si="73"/>
        <v>Obesity</v>
      </c>
      <c r="L816" s="19" t="str">
        <f t="shared" si="74"/>
        <v>Normal</v>
      </c>
      <c r="P816" s="19" t="s">
        <v>8355</v>
      </c>
      <c r="Q816" s="19">
        <v>0</v>
      </c>
      <c r="Y816" s="32" t="s">
        <v>3022</v>
      </c>
      <c r="Z816" s="19" t="s">
        <v>8336</v>
      </c>
      <c r="AA816" t="s">
        <v>8336</v>
      </c>
      <c r="AB816" s="19" t="str">
        <f t="shared" si="75"/>
        <v>No</v>
      </c>
      <c r="AC816" s="19" t="str">
        <f t="shared" si="76"/>
        <v>No</v>
      </c>
      <c r="AG816" s="19" t="s">
        <v>3003</v>
      </c>
      <c r="AH816" s="19">
        <v>32.395</v>
      </c>
      <c r="AI816" s="19" t="str">
        <f t="shared" si="77"/>
        <v>Obesity</v>
      </c>
      <c r="AP816" s="19" t="s">
        <v>3003</v>
      </c>
      <c r="AQ816" s="19">
        <v>4.27</v>
      </c>
      <c r="AR816" s="19" t="str">
        <f t="shared" si="78"/>
        <v>Normal</v>
      </c>
    </row>
    <row r="817" spans="1:44">
      <c r="A817" s="19" t="s">
        <v>3048</v>
      </c>
      <c r="B817" s="19">
        <v>31.79</v>
      </c>
      <c r="C817" s="19">
        <v>11.33</v>
      </c>
      <c r="D817" s="19" t="s">
        <v>8324</v>
      </c>
      <c r="E817" s="19" t="s">
        <v>8336</v>
      </c>
      <c r="F817" s="19" t="s">
        <v>8375</v>
      </c>
      <c r="G817" s="19">
        <v>1</v>
      </c>
      <c r="H817" s="19">
        <v>1</v>
      </c>
      <c r="I817" s="19" t="s">
        <v>8336</v>
      </c>
      <c r="J817" s="19" t="s">
        <v>8336</v>
      </c>
      <c r="K817" s="19" t="str">
        <f t="shared" si="73"/>
        <v>Obesity</v>
      </c>
      <c r="L817" s="19" t="str">
        <f t="shared" si="74"/>
        <v>Diabetes</v>
      </c>
      <c r="P817" s="19">
        <v>2</v>
      </c>
      <c r="Q817" s="19">
        <v>2</v>
      </c>
      <c r="Y817" s="32" t="s">
        <v>3026</v>
      </c>
      <c r="Z817" s="19" t="s">
        <v>8336</v>
      </c>
      <c r="AA817" t="s">
        <v>8336</v>
      </c>
      <c r="AB817" s="19" t="str">
        <f t="shared" si="75"/>
        <v>No</v>
      </c>
      <c r="AC817" s="19" t="str">
        <f t="shared" si="76"/>
        <v>No</v>
      </c>
      <c r="AG817" s="19" t="s">
        <v>3006</v>
      </c>
      <c r="AH817" s="19">
        <v>24.035</v>
      </c>
      <c r="AI817" s="19" t="str">
        <f t="shared" si="77"/>
        <v>Normal Weight</v>
      </c>
      <c r="AP817" s="19" t="s">
        <v>3006</v>
      </c>
      <c r="AQ817" s="19">
        <v>11.71</v>
      </c>
      <c r="AR817" s="19" t="str">
        <f t="shared" si="78"/>
        <v>Diabetes</v>
      </c>
    </row>
    <row r="818" spans="1:44">
      <c r="A818" s="19" t="s">
        <v>3051</v>
      </c>
      <c r="B818" s="19">
        <v>29.7</v>
      </c>
      <c r="C818" s="19">
        <v>7.69</v>
      </c>
      <c r="D818" s="19" t="s">
        <v>8324</v>
      </c>
      <c r="E818" s="19" t="s">
        <v>8336</v>
      </c>
      <c r="F818" s="19" t="s">
        <v>8375</v>
      </c>
      <c r="G818" s="19">
        <v>1</v>
      </c>
      <c r="H818" s="19">
        <v>1</v>
      </c>
      <c r="I818" s="19" t="s">
        <v>8336</v>
      </c>
      <c r="J818" s="19" t="s">
        <v>8336</v>
      </c>
      <c r="K818" s="19" t="str">
        <f t="shared" si="73"/>
        <v>Over Weight</v>
      </c>
      <c r="L818" s="19" t="str">
        <f t="shared" si="74"/>
        <v>Diabetes</v>
      </c>
      <c r="P818" s="19">
        <v>1</v>
      </c>
      <c r="Q818" s="19">
        <v>1</v>
      </c>
      <c r="Y818" s="32" t="s">
        <v>3029</v>
      </c>
      <c r="Z818" s="19" t="s">
        <v>8336</v>
      </c>
      <c r="AA818" t="s">
        <v>8336</v>
      </c>
      <c r="AB818" s="19" t="str">
        <f t="shared" si="75"/>
        <v>No</v>
      </c>
      <c r="AC818" s="19" t="str">
        <f t="shared" si="76"/>
        <v>No</v>
      </c>
      <c r="AG818" s="19" t="s">
        <v>3009</v>
      </c>
      <c r="AH818" s="19">
        <v>37.12</v>
      </c>
      <c r="AI818" s="19" t="str">
        <f t="shared" si="77"/>
        <v>Obesity</v>
      </c>
      <c r="AP818" s="19" t="s">
        <v>3009</v>
      </c>
      <c r="AQ818" s="19">
        <v>5.29</v>
      </c>
      <c r="AR818" s="19" t="str">
        <f t="shared" si="78"/>
        <v>Normal</v>
      </c>
    </row>
    <row r="819" spans="1:44">
      <c r="A819" s="19" t="s">
        <v>3054</v>
      </c>
      <c r="B819" s="19">
        <v>25.46</v>
      </c>
      <c r="C819" s="19">
        <v>8.77</v>
      </c>
      <c r="D819" s="19" t="s">
        <v>8324</v>
      </c>
      <c r="E819" s="19" t="s">
        <v>8336</v>
      </c>
      <c r="F819" s="19" t="s">
        <v>8375</v>
      </c>
      <c r="G819" s="19">
        <v>1</v>
      </c>
      <c r="H819" s="19">
        <v>1</v>
      </c>
      <c r="I819" s="19" t="s">
        <v>8336</v>
      </c>
      <c r="J819" s="19" t="s">
        <v>8336</v>
      </c>
      <c r="K819" s="19" t="str">
        <f t="shared" si="73"/>
        <v>Over Weight</v>
      </c>
      <c r="L819" s="19" t="str">
        <f t="shared" si="74"/>
        <v>Diabetes</v>
      </c>
      <c r="P819" s="19" t="s">
        <v>8355</v>
      </c>
      <c r="Q819" s="19">
        <v>0</v>
      </c>
      <c r="Y819" s="32" t="s">
        <v>3033</v>
      </c>
      <c r="Z819" s="19" t="s">
        <v>8336</v>
      </c>
      <c r="AA819" t="s">
        <v>8336</v>
      </c>
      <c r="AB819" s="19" t="str">
        <f t="shared" si="75"/>
        <v>No</v>
      </c>
      <c r="AC819" s="19" t="str">
        <f t="shared" si="76"/>
        <v>No</v>
      </c>
      <c r="AG819" s="19" t="s">
        <v>3013</v>
      </c>
      <c r="AH819" s="19">
        <v>34.84</v>
      </c>
      <c r="AI819" s="19" t="str">
        <f t="shared" si="77"/>
        <v>Obesity</v>
      </c>
      <c r="AP819" s="19" t="s">
        <v>3013</v>
      </c>
      <c r="AQ819" s="19">
        <v>6</v>
      </c>
      <c r="AR819" s="19" t="str">
        <f t="shared" si="78"/>
        <v>Prediabetes</v>
      </c>
    </row>
    <row r="820" spans="1:44">
      <c r="A820" s="19" t="s">
        <v>3058</v>
      </c>
      <c r="B820" s="19">
        <v>39.14</v>
      </c>
      <c r="C820" s="19">
        <v>4.91</v>
      </c>
      <c r="D820" s="19" t="s">
        <v>8336</v>
      </c>
      <c r="E820" s="19" t="s">
        <v>8324</v>
      </c>
      <c r="F820" s="19" t="s">
        <v>8336</v>
      </c>
      <c r="G820" s="19">
        <v>1</v>
      </c>
      <c r="H820" s="19">
        <v>1</v>
      </c>
      <c r="I820" s="19" t="s">
        <v>8336</v>
      </c>
      <c r="J820" s="19" t="s">
        <v>8336</v>
      </c>
      <c r="K820" s="19" t="str">
        <f t="shared" si="73"/>
        <v>Obesity</v>
      </c>
      <c r="L820" s="19" t="str">
        <f t="shared" si="74"/>
        <v>Normal</v>
      </c>
      <c r="P820" s="19" t="s">
        <v>8355</v>
      </c>
      <c r="Q820" s="19">
        <v>0</v>
      </c>
      <c r="Y820" s="32" t="s">
        <v>3037</v>
      </c>
      <c r="Z820" s="19" t="s">
        <v>8336</v>
      </c>
      <c r="AA820" t="s">
        <v>8336</v>
      </c>
      <c r="AB820" s="19" t="str">
        <f t="shared" si="75"/>
        <v>No</v>
      </c>
      <c r="AC820" s="19" t="str">
        <f t="shared" si="76"/>
        <v>No</v>
      </c>
      <c r="AG820" s="19" t="s">
        <v>3017</v>
      </c>
      <c r="AH820" s="19">
        <v>29.53</v>
      </c>
      <c r="AI820" s="19" t="str">
        <f t="shared" si="77"/>
        <v>Over Weight</v>
      </c>
      <c r="AP820" s="19" t="s">
        <v>3017</v>
      </c>
      <c r="AQ820" s="19">
        <v>10.64</v>
      </c>
      <c r="AR820" s="19" t="str">
        <f t="shared" si="78"/>
        <v>Diabetes</v>
      </c>
    </row>
    <row r="821" spans="1:44">
      <c r="A821" s="19" t="s">
        <v>3062</v>
      </c>
      <c r="B821" s="19">
        <v>41.2</v>
      </c>
      <c r="C821" s="19">
        <v>4.95</v>
      </c>
      <c r="D821" s="19" t="s">
        <v>8336</v>
      </c>
      <c r="E821" s="19" t="s">
        <v>8336</v>
      </c>
      <c r="F821" s="19" t="s">
        <v>8336</v>
      </c>
      <c r="G821" s="19">
        <v>1</v>
      </c>
      <c r="H821" s="19">
        <v>1</v>
      </c>
      <c r="I821" s="19" t="s">
        <v>8336</v>
      </c>
      <c r="J821" s="19" t="s">
        <v>8336</v>
      </c>
      <c r="K821" s="19" t="str">
        <f t="shared" si="73"/>
        <v>Obesity</v>
      </c>
      <c r="L821" s="19" t="str">
        <f t="shared" si="74"/>
        <v>Normal</v>
      </c>
      <c r="P821" s="19">
        <v>1</v>
      </c>
      <c r="Q821" s="19">
        <v>1</v>
      </c>
      <c r="Y821" s="32" t="s">
        <v>3041</v>
      </c>
      <c r="Z821" s="19" t="s">
        <v>8324</v>
      </c>
      <c r="AA821" t="s">
        <v>8336</v>
      </c>
      <c r="AB821" s="19" t="str">
        <f t="shared" si="75"/>
        <v>Yes</v>
      </c>
      <c r="AC821" s="19" t="str">
        <f t="shared" si="76"/>
        <v>No</v>
      </c>
      <c r="AG821" s="19" t="s">
        <v>3019</v>
      </c>
      <c r="AH821" s="19">
        <v>42.51</v>
      </c>
      <c r="AI821" s="19" t="str">
        <f t="shared" si="77"/>
        <v>Obesity</v>
      </c>
      <c r="AP821" s="19" t="s">
        <v>3019</v>
      </c>
      <c r="AQ821" s="19">
        <v>8.21</v>
      </c>
      <c r="AR821" s="19" t="str">
        <f t="shared" si="78"/>
        <v>Diabetes</v>
      </c>
    </row>
    <row r="822" spans="1:44">
      <c r="A822" s="19" t="s">
        <v>3066</v>
      </c>
      <c r="B822" s="19">
        <v>28.81</v>
      </c>
      <c r="C822" s="19">
        <v>10.8</v>
      </c>
      <c r="D822" s="19" t="s">
        <v>8324</v>
      </c>
      <c r="E822" s="19" t="s">
        <v>8336</v>
      </c>
      <c r="F822" s="19" t="s">
        <v>8375</v>
      </c>
      <c r="G822" s="19">
        <v>1</v>
      </c>
      <c r="H822" s="19">
        <v>1</v>
      </c>
      <c r="I822" s="19" t="s">
        <v>8336</v>
      </c>
      <c r="J822" s="19" t="s">
        <v>8336</v>
      </c>
      <c r="K822" s="19" t="str">
        <f t="shared" si="73"/>
        <v>Over Weight</v>
      </c>
      <c r="L822" s="19" t="str">
        <f t="shared" si="74"/>
        <v>Diabetes</v>
      </c>
      <c r="P822" s="19" t="s">
        <v>8355</v>
      </c>
      <c r="Q822" s="19">
        <v>0</v>
      </c>
      <c r="Y822" s="32" t="s">
        <v>3045</v>
      </c>
      <c r="Z822" s="19" t="s">
        <v>8324</v>
      </c>
      <c r="AA822" t="s">
        <v>8336</v>
      </c>
      <c r="AB822" s="19" t="str">
        <f t="shared" si="75"/>
        <v>Yes</v>
      </c>
      <c r="AC822" s="19" t="str">
        <f t="shared" si="76"/>
        <v>No</v>
      </c>
      <c r="AG822" s="19" t="s">
        <v>3022</v>
      </c>
      <c r="AH822" s="19">
        <v>38.14</v>
      </c>
      <c r="AI822" s="19" t="str">
        <f t="shared" si="77"/>
        <v>Obesity</v>
      </c>
      <c r="AP822" s="19" t="s">
        <v>3022</v>
      </c>
      <c r="AQ822" s="19">
        <v>5.58</v>
      </c>
      <c r="AR822" s="19" t="str">
        <f t="shared" si="78"/>
        <v>Normal</v>
      </c>
    </row>
    <row r="823" spans="1:44">
      <c r="A823" s="19" t="s">
        <v>3070</v>
      </c>
      <c r="B823" s="19">
        <v>37.41</v>
      </c>
      <c r="C823" s="19">
        <v>7.21</v>
      </c>
      <c r="D823" s="19" t="s">
        <v>8336</v>
      </c>
      <c r="E823" s="19" t="s">
        <v>8336</v>
      </c>
      <c r="F823" s="19" t="s">
        <v>8336</v>
      </c>
      <c r="G823" s="19">
        <v>2</v>
      </c>
      <c r="H823" s="19">
        <v>2</v>
      </c>
      <c r="I823" s="19" t="s">
        <v>8336</v>
      </c>
      <c r="J823" s="19" t="s">
        <v>8336</v>
      </c>
      <c r="K823" s="19" t="str">
        <f t="shared" si="73"/>
        <v>Obesity</v>
      </c>
      <c r="L823" s="19" t="str">
        <f t="shared" si="74"/>
        <v>Diabetes</v>
      </c>
      <c r="P823" s="19" t="s">
        <v>8355</v>
      </c>
      <c r="Q823" s="19">
        <v>0</v>
      </c>
      <c r="Y823" s="32" t="s">
        <v>3048</v>
      </c>
      <c r="Z823" s="19" t="s">
        <v>8324</v>
      </c>
      <c r="AA823" t="s">
        <v>8336</v>
      </c>
      <c r="AB823" s="19" t="str">
        <f t="shared" si="75"/>
        <v>Yes</v>
      </c>
      <c r="AC823" s="19" t="str">
        <f t="shared" si="76"/>
        <v>No</v>
      </c>
      <c r="AG823" s="19" t="s">
        <v>3026</v>
      </c>
      <c r="AH823" s="19">
        <v>39.93</v>
      </c>
      <c r="AI823" s="19" t="str">
        <f t="shared" si="77"/>
        <v>Obesity</v>
      </c>
      <c r="AP823" s="19" t="s">
        <v>3026</v>
      </c>
      <c r="AQ823" s="19">
        <v>8.75</v>
      </c>
      <c r="AR823" s="19" t="str">
        <f t="shared" si="78"/>
        <v>Diabetes</v>
      </c>
    </row>
    <row r="824" spans="1:44">
      <c r="A824" s="19" t="s">
        <v>3072</v>
      </c>
      <c r="B824" s="19">
        <v>52.54</v>
      </c>
      <c r="C824" s="19">
        <v>5.12</v>
      </c>
      <c r="D824" s="19" t="s">
        <v>8336</v>
      </c>
      <c r="E824" s="19" t="s">
        <v>8336</v>
      </c>
      <c r="F824" s="19" t="s">
        <v>8375</v>
      </c>
      <c r="G824" s="19">
        <v>1</v>
      </c>
      <c r="H824" s="19">
        <v>1</v>
      </c>
      <c r="I824" s="19" t="s">
        <v>8336</v>
      </c>
      <c r="J824" s="19" t="s">
        <v>8336</v>
      </c>
      <c r="K824" s="19" t="str">
        <f t="shared" si="73"/>
        <v>Obesity</v>
      </c>
      <c r="L824" s="19" t="str">
        <f t="shared" si="74"/>
        <v>Normal</v>
      </c>
      <c r="P824" s="19" t="s">
        <v>8355</v>
      </c>
      <c r="Q824" s="19">
        <v>0</v>
      </c>
      <c r="Y824" s="32" t="s">
        <v>3051</v>
      </c>
      <c r="Z824" s="19" t="s">
        <v>8324</v>
      </c>
      <c r="AA824" t="s">
        <v>8336</v>
      </c>
      <c r="AB824" s="19" t="str">
        <f t="shared" si="75"/>
        <v>Yes</v>
      </c>
      <c r="AC824" s="19" t="str">
        <f t="shared" si="76"/>
        <v>No</v>
      </c>
      <c r="AG824" s="19" t="s">
        <v>3029</v>
      </c>
      <c r="AH824" s="19">
        <v>38.83</v>
      </c>
      <c r="AI824" s="19" t="str">
        <f t="shared" si="77"/>
        <v>Obesity</v>
      </c>
      <c r="AP824" s="19" t="s">
        <v>3029</v>
      </c>
      <c r="AQ824" s="19">
        <v>11.86</v>
      </c>
      <c r="AR824" s="19" t="str">
        <f t="shared" si="78"/>
        <v>Diabetes</v>
      </c>
    </row>
    <row r="825" spans="1:44">
      <c r="A825" s="19" t="s">
        <v>3076</v>
      </c>
      <c r="B825" s="19">
        <v>17.29</v>
      </c>
      <c r="C825" s="19">
        <v>4.62</v>
      </c>
      <c r="D825" s="19" t="s">
        <v>8336</v>
      </c>
      <c r="E825" s="19" t="s">
        <v>8324</v>
      </c>
      <c r="F825" s="19" t="s">
        <v>8336</v>
      </c>
      <c r="G825" s="19">
        <v>1</v>
      </c>
      <c r="H825" s="19">
        <v>1</v>
      </c>
      <c r="I825" s="19" t="s">
        <v>8324</v>
      </c>
      <c r="J825" s="19" t="s">
        <v>8324</v>
      </c>
      <c r="K825" s="19" t="str">
        <f t="shared" si="73"/>
        <v>Under Weight</v>
      </c>
      <c r="L825" s="19" t="str">
        <f t="shared" si="74"/>
        <v>Normal</v>
      </c>
      <c r="P825" s="19" t="s">
        <v>8355</v>
      </c>
      <c r="Q825" s="19">
        <v>0</v>
      </c>
      <c r="Y825" s="32" t="s">
        <v>3054</v>
      </c>
      <c r="Z825" s="19" t="s">
        <v>8324</v>
      </c>
      <c r="AA825" t="s">
        <v>8336</v>
      </c>
      <c r="AB825" s="19" t="str">
        <f t="shared" si="75"/>
        <v>Yes</v>
      </c>
      <c r="AC825" s="19" t="str">
        <f t="shared" si="76"/>
        <v>No</v>
      </c>
      <c r="AG825" s="19" t="s">
        <v>3033</v>
      </c>
      <c r="AH825" s="19">
        <v>37.4</v>
      </c>
      <c r="AI825" s="19" t="str">
        <f t="shared" si="77"/>
        <v>Obesity</v>
      </c>
      <c r="AP825" s="19" t="s">
        <v>3033</v>
      </c>
      <c r="AQ825" s="19">
        <v>11.46</v>
      </c>
      <c r="AR825" s="19" t="str">
        <f t="shared" si="78"/>
        <v>Diabetes</v>
      </c>
    </row>
    <row r="826" spans="1:44">
      <c r="A826" s="19" t="s">
        <v>3079</v>
      </c>
      <c r="B826" s="19">
        <v>31.74</v>
      </c>
      <c r="C826" s="19">
        <v>7.68</v>
      </c>
      <c r="D826" s="19" t="s">
        <v>8324</v>
      </c>
      <c r="E826" s="19" t="s">
        <v>8336</v>
      </c>
      <c r="F826" s="19" t="s">
        <v>8336</v>
      </c>
      <c r="G826" s="19" t="s">
        <v>8355</v>
      </c>
      <c r="H826" s="19">
        <v>0</v>
      </c>
      <c r="I826" s="19" t="s">
        <v>8336</v>
      </c>
      <c r="J826" s="19" t="s">
        <v>8336</v>
      </c>
      <c r="K826" s="19" t="str">
        <f t="shared" si="73"/>
        <v>Obesity</v>
      </c>
      <c r="L826" s="19" t="str">
        <f t="shared" si="74"/>
        <v>Diabetes</v>
      </c>
      <c r="P826" s="19">
        <v>2</v>
      </c>
      <c r="Q826" s="19">
        <v>2</v>
      </c>
      <c r="Y826" s="32" t="s">
        <v>3058</v>
      </c>
      <c r="Z826" s="19" t="s">
        <v>8336</v>
      </c>
      <c r="AA826" t="s">
        <v>8336</v>
      </c>
      <c r="AB826" s="19" t="str">
        <f t="shared" si="75"/>
        <v>No</v>
      </c>
      <c r="AC826" s="19" t="str">
        <f t="shared" si="76"/>
        <v>No</v>
      </c>
      <c r="AG826" s="19" t="s">
        <v>3037</v>
      </c>
      <c r="AH826" s="19">
        <v>21.4</v>
      </c>
      <c r="AI826" s="19" t="str">
        <f t="shared" si="77"/>
        <v>Normal Weight</v>
      </c>
      <c r="AP826" s="19" t="s">
        <v>3037</v>
      </c>
      <c r="AQ826" s="19">
        <v>9.03</v>
      </c>
      <c r="AR826" s="19" t="str">
        <f t="shared" si="78"/>
        <v>Diabetes</v>
      </c>
    </row>
    <row r="827" spans="1:44">
      <c r="A827" s="19" t="s">
        <v>3083</v>
      </c>
      <c r="B827" s="19">
        <v>26.505</v>
      </c>
      <c r="C827" s="19">
        <v>6.79</v>
      </c>
      <c r="D827" s="19" t="s">
        <v>8324</v>
      </c>
      <c r="E827" s="19" t="s">
        <v>8336</v>
      </c>
      <c r="F827" s="19" t="s">
        <v>8375</v>
      </c>
      <c r="G827" s="19">
        <v>1</v>
      </c>
      <c r="H827" s="19">
        <v>1</v>
      </c>
      <c r="I827" s="19" t="s">
        <v>8336</v>
      </c>
      <c r="J827" s="19" t="s">
        <v>8336</v>
      </c>
      <c r="K827" s="19" t="str">
        <f t="shared" si="73"/>
        <v>Over Weight</v>
      </c>
      <c r="L827" s="19" t="str">
        <f t="shared" si="74"/>
        <v>Diabetes</v>
      </c>
      <c r="P827" s="19">
        <v>2</v>
      </c>
      <c r="Q827" s="19">
        <v>2</v>
      </c>
      <c r="Y827" s="32" t="s">
        <v>3062</v>
      </c>
      <c r="Z827" s="19" t="s">
        <v>8336</v>
      </c>
      <c r="AA827" t="s">
        <v>8336</v>
      </c>
      <c r="AB827" s="19" t="str">
        <f t="shared" si="75"/>
        <v>No</v>
      </c>
      <c r="AC827" s="19" t="str">
        <f t="shared" si="76"/>
        <v>No</v>
      </c>
      <c r="AG827" s="19" t="s">
        <v>3041</v>
      </c>
      <c r="AH827" s="19">
        <v>38.38</v>
      </c>
      <c r="AI827" s="19" t="str">
        <f t="shared" si="77"/>
        <v>Obesity</v>
      </c>
      <c r="AP827" s="19" t="s">
        <v>3041</v>
      </c>
      <c r="AQ827" s="19">
        <v>8.26</v>
      </c>
      <c r="AR827" s="19" t="str">
        <f t="shared" si="78"/>
        <v>Diabetes</v>
      </c>
    </row>
    <row r="828" spans="1:44">
      <c r="A828" s="19" t="s">
        <v>3087</v>
      </c>
      <c r="B828" s="19">
        <v>36.48</v>
      </c>
      <c r="C828" s="19">
        <v>11.09</v>
      </c>
      <c r="D828" s="19" t="s">
        <v>8336</v>
      </c>
      <c r="E828" s="19" t="s">
        <v>8336</v>
      </c>
      <c r="F828" s="19" t="s">
        <v>8336</v>
      </c>
      <c r="G828" s="19" t="s">
        <v>8355</v>
      </c>
      <c r="H828" s="19">
        <v>0</v>
      </c>
      <c r="I828" s="19" t="s">
        <v>8336</v>
      </c>
      <c r="J828" s="19" t="s">
        <v>8336</v>
      </c>
      <c r="K828" s="19" t="str">
        <f t="shared" si="73"/>
        <v>Obesity</v>
      </c>
      <c r="L828" s="19" t="str">
        <f t="shared" si="74"/>
        <v>Diabetes</v>
      </c>
      <c r="P828" s="19">
        <v>1</v>
      </c>
      <c r="Q828" s="19">
        <v>1</v>
      </c>
      <c r="Y828" s="32" t="s">
        <v>3066</v>
      </c>
      <c r="Z828" s="19" t="s">
        <v>8324</v>
      </c>
      <c r="AA828" t="s">
        <v>8336</v>
      </c>
      <c r="AB828" s="19" t="str">
        <f t="shared" si="75"/>
        <v>Yes</v>
      </c>
      <c r="AC828" s="19" t="str">
        <f t="shared" si="76"/>
        <v>No</v>
      </c>
      <c r="AG828" s="19" t="s">
        <v>3045</v>
      </c>
      <c r="AH828" s="19">
        <v>33.66</v>
      </c>
      <c r="AI828" s="19" t="str">
        <f t="shared" si="77"/>
        <v>Obesity</v>
      </c>
      <c r="AP828" s="19" t="s">
        <v>3045</v>
      </c>
      <c r="AQ828" s="19">
        <v>5.42</v>
      </c>
      <c r="AR828" s="19" t="str">
        <f t="shared" si="78"/>
        <v>Normal</v>
      </c>
    </row>
    <row r="829" spans="1:44">
      <c r="A829" s="19" t="s">
        <v>3090</v>
      </c>
      <c r="B829" s="19">
        <v>39.16</v>
      </c>
      <c r="C829" s="19">
        <v>5.24</v>
      </c>
      <c r="D829" s="19" t="s">
        <v>8324</v>
      </c>
      <c r="E829" s="19" t="s">
        <v>8336</v>
      </c>
      <c r="F829" s="19" t="s">
        <v>8375</v>
      </c>
      <c r="G829" s="19">
        <v>1</v>
      </c>
      <c r="H829" s="19">
        <v>1</v>
      </c>
      <c r="I829" s="19" t="s">
        <v>8336</v>
      </c>
      <c r="J829" s="19" t="s">
        <v>8336</v>
      </c>
      <c r="K829" s="19" t="str">
        <f t="shared" si="73"/>
        <v>Obesity</v>
      </c>
      <c r="L829" s="19" t="str">
        <f t="shared" si="74"/>
        <v>Normal</v>
      </c>
      <c r="P829" s="19">
        <v>1</v>
      </c>
      <c r="Q829" s="19">
        <v>1</v>
      </c>
      <c r="Y829" s="32" t="s">
        <v>3070</v>
      </c>
      <c r="Z829" s="19" t="s">
        <v>8336</v>
      </c>
      <c r="AA829" t="s">
        <v>8336</v>
      </c>
      <c r="AB829" s="19" t="str">
        <f t="shared" si="75"/>
        <v>No</v>
      </c>
      <c r="AC829" s="19" t="str">
        <f t="shared" si="76"/>
        <v>No</v>
      </c>
      <c r="AG829" s="19" t="s">
        <v>3048</v>
      </c>
      <c r="AH829" s="19">
        <v>31.79</v>
      </c>
      <c r="AI829" s="19" t="str">
        <f t="shared" si="77"/>
        <v>Obesity</v>
      </c>
      <c r="AP829" s="19" t="s">
        <v>3048</v>
      </c>
      <c r="AQ829" s="19">
        <v>11.33</v>
      </c>
      <c r="AR829" s="19" t="str">
        <f t="shared" si="78"/>
        <v>Diabetes</v>
      </c>
    </row>
    <row r="830" spans="1:44">
      <c r="A830" s="19" t="s">
        <v>3093</v>
      </c>
      <c r="B830" s="19">
        <v>28.22</v>
      </c>
      <c r="C830" s="19">
        <v>7.51</v>
      </c>
      <c r="D830" s="19" t="s">
        <v>8324</v>
      </c>
      <c r="E830" s="19" t="s">
        <v>8336</v>
      </c>
      <c r="F830" s="19" t="s">
        <v>8375</v>
      </c>
      <c r="G830" s="19">
        <v>1</v>
      </c>
      <c r="H830" s="19">
        <v>1</v>
      </c>
      <c r="I830" s="19" t="s">
        <v>8336</v>
      </c>
      <c r="J830" s="19" t="s">
        <v>8336</v>
      </c>
      <c r="K830" s="19" t="str">
        <f t="shared" si="73"/>
        <v>Over Weight</v>
      </c>
      <c r="L830" s="19" t="str">
        <f t="shared" si="74"/>
        <v>Diabetes</v>
      </c>
      <c r="P830" s="19">
        <v>1</v>
      </c>
      <c r="Q830" s="19">
        <v>1</v>
      </c>
      <c r="Y830" s="32" t="s">
        <v>3072</v>
      </c>
      <c r="Z830" s="19" t="s">
        <v>8336</v>
      </c>
      <c r="AA830" t="s">
        <v>8336</v>
      </c>
      <c r="AB830" s="19" t="str">
        <f t="shared" si="75"/>
        <v>No</v>
      </c>
      <c r="AC830" s="19" t="str">
        <f t="shared" si="76"/>
        <v>No</v>
      </c>
      <c r="AG830" s="19" t="s">
        <v>3051</v>
      </c>
      <c r="AH830" s="19">
        <v>29.7</v>
      </c>
      <c r="AI830" s="19" t="str">
        <f t="shared" si="77"/>
        <v>Over Weight</v>
      </c>
      <c r="AP830" s="19" t="s">
        <v>3051</v>
      </c>
      <c r="AQ830" s="19">
        <v>7.69</v>
      </c>
      <c r="AR830" s="19" t="str">
        <f t="shared" si="78"/>
        <v>Diabetes</v>
      </c>
    </row>
    <row r="831" spans="1:44">
      <c r="A831" s="19" t="s">
        <v>3097</v>
      </c>
      <c r="B831" s="19">
        <v>35</v>
      </c>
      <c r="C831" s="19">
        <v>4.13</v>
      </c>
      <c r="D831" s="19" t="s">
        <v>8336</v>
      </c>
      <c r="E831" s="19" t="s">
        <v>8336</v>
      </c>
      <c r="F831" s="19" t="s">
        <v>8336</v>
      </c>
      <c r="G831" s="19">
        <v>2</v>
      </c>
      <c r="H831" s="19">
        <v>2</v>
      </c>
      <c r="I831" s="19" t="s">
        <v>8336</v>
      </c>
      <c r="J831" s="19" t="s">
        <v>8336</v>
      </c>
      <c r="K831" s="19" t="str">
        <f t="shared" si="73"/>
        <v>Obesity</v>
      </c>
      <c r="L831" s="19" t="str">
        <f t="shared" si="74"/>
        <v>Normal</v>
      </c>
      <c r="P831" s="19">
        <v>1</v>
      </c>
      <c r="Q831" s="19">
        <v>1</v>
      </c>
      <c r="Y831" s="32" t="s">
        <v>3076</v>
      </c>
      <c r="Z831" s="19" t="s">
        <v>8336</v>
      </c>
      <c r="AA831" t="s">
        <v>8324</v>
      </c>
      <c r="AB831" s="19" t="str">
        <f t="shared" si="75"/>
        <v>No</v>
      </c>
      <c r="AC831" s="19" t="str">
        <f t="shared" si="76"/>
        <v>Yes</v>
      </c>
      <c r="AG831" s="19" t="s">
        <v>3054</v>
      </c>
      <c r="AH831" s="19">
        <v>25.46</v>
      </c>
      <c r="AI831" s="19" t="str">
        <f t="shared" si="77"/>
        <v>Over Weight</v>
      </c>
      <c r="AP831" s="19" t="s">
        <v>3054</v>
      </c>
      <c r="AQ831" s="19">
        <v>8.77</v>
      </c>
      <c r="AR831" s="19" t="str">
        <f t="shared" si="78"/>
        <v>Diabetes</v>
      </c>
    </row>
    <row r="832" spans="1:44">
      <c r="A832" s="19" t="s">
        <v>3101</v>
      </c>
      <c r="B832" s="19">
        <v>36.24</v>
      </c>
      <c r="C832" s="19">
        <v>8.38</v>
      </c>
      <c r="D832" s="19" t="s">
        <v>8324</v>
      </c>
      <c r="E832" s="19" t="s">
        <v>8336</v>
      </c>
      <c r="F832" s="19" t="s">
        <v>8336</v>
      </c>
      <c r="G832" s="19">
        <v>1</v>
      </c>
      <c r="H832" s="19">
        <v>1</v>
      </c>
      <c r="I832" s="19" t="s">
        <v>8336</v>
      </c>
      <c r="J832" s="19" t="s">
        <v>8336</v>
      </c>
      <c r="K832" s="19" t="str">
        <f t="shared" si="73"/>
        <v>Obesity</v>
      </c>
      <c r="L832" s="19" t="str">
        <f t="shared" si="74"/>
        <v>Diabetes</v>
      </c>
      <c r="P832" s="19">
        <v>1</v>
      </c>
      <c r="Q832" s="19">
        <v>1</v>
      </c>
      <c r="Y832" s="32" t="s">
        <v>3079</v>
      </c>
      <c r="Z832" s="19" t="s">
        <v>8324</v>
      </c>
      <c r="AA832" t="s">
        <v>8336</v>
      </c>
      <c r="AB832" s="19" t="str">
        <f t="shared" si="75"/>
        <v>Yes</v>
      </c>
      <c r="AC832" s="19" t="str">
        <f t="shared" si="76"/>
        <v>No</v>
      </c>
      <c r="AG832" s="19" t="s">
        <v>3058</v>
      </c>
      <c r="AH832" s="19">
        <v>39.14</v>
      </c>
      <c r="AI832" s="19" t="str">
        <f t="shared" si="77"/>
        <v>Obesity</v>
      </c>
      <c r="AP832" s="19" t="s">
        <v>3058</v>
      </c>
      <c r="AQ832" s="19">
        <v>4.91</v>
      </c>
      <c r="AR832" s="19" t="str">
        <f t="shared" si="78"/>
        <v>Normal</v>
      </c>
    </row>
    <row r="833" spans="1:44">
      <c r="A833" s="19" t="s">
        <v>3105</v>
      </c>
      <c r="B833" s="19">
        <v>36.955</v>
      </c>
      <c r="C833" s="19">
        <v>8.07</v>
      </c>
      <c r="D833" s="19" t="s">
        <v>8336</v>
      </c>
      <c r="E833" s="19" t="s">
        <v>8336</v>
      </c>
      <c r="F833" s="19" t="s">
        <v>8336</v>
      </c>
      <c r="G833" s="19" t="s">
        <v>8355</v>
      </c>
      <c r="H833" s="19">
        <v>0</v>
      </c>
      <c r="I833" s="19" t="s">
        <v>8336</v>
      </c>
      <c r="J833" s="19" t="s">
        <v>8336</v>
      </c>
      <c r="K833" s="19" t="str">
        <f t="shared" si="73"/>
        <v>Obesity</v>
      </c>
      <c r="L833" s="19" t="str">
        <f t="shared" si="74"/>
        <v>Diabetes</v>
      </c>
      <c r="P833" s="19">
        <v>1</v>
      </c>
      <c r="Q833" s="19">
        <v>1</v>
      </c>
      <c r="Y833" s="32" t="s">
        <v>3083</v>
      </c>
      <c r="Z833" s="19" t="s">
        <v>8324</v>
      </c>
      <c r="AA833" t="s">
        <v>8336</v>
      </c>
      <c r="AB833" s="19" t="str">
        <f t="shared" si="75"/>
        <v>Yes</v>
      </c>
      <c r="AC833" s="19" t="str">
        <f t="shared" si="76"/>
        <v>No</v>
      </c>
      <c r="AG833" s="19" t="s">
        <v>3062</v>
      </c>
      <c r="AH833" s="19">
        <v>41.2</v>
      </c>
      <c r="AI833" s="19" t="str">
        <f t="shared" si="77"/>
        <v>Obesity</v>
      </c>
      <c r="AP833" s="19" t="s">
        <v>3062</v>
      </c>
      <c r="AQ833" s="19">
        <v>4.95</v>
      </c>
      <c r="AR833" s="19" t="str">
        <f t="shared" si="78"/>
        <v>Normal</v>
      </c>
    </row>
    <row r="834" spans="1:44">
      <c r="A834" s="19" t="s">
        <v>3108</v>
      </c>
      <c r="B834" s="19">
        <v>29.64</v>
      </c>
      <c r="C834" s="19">
        <v>8.95</v>
      </c>
      <c r="D834" s="19" t="s">
        <v>8336</v>
      </c>
      <c r="E834" s="19" t="s">
        <v>8336</v>
      </c>
      <c r="F834" s="19" t="s">
        <v>8336</v>
      </c>
      <c r="G834" s="19" t="s">
        <v>8355</v>
      </c>
      <c r="H834" s="19">
        <v>0</v>
      </c>
      <c r="I834" s="19" t="s">
        <v>8336</v>
      </c>
      <c r="J834" s="19" t="s">
        <v>8336</v>
      </c>
      <c r="K834" s="19" t="str">
        <f t="shared" si="73"/>
        <v>Over Weight</v>
      </c>
      <c r="L834" s="19" t="str">
        <f t="shared" si="74"/>
        <v>Diabetes</v>
      </c>
      <c r="P834" s="19">
        <v>2</v>
      </c>
      <c r="Q834" s="19">
        <v>2</v>
      </c>
      <c r="Y834" s="32" t="s">
        <v>3087</v>
      </c>
      <c r="Z834" s="19" t="s">
        <v>8336</v>
      </c>
      <c r="AA834" t="s">
        <v>8336</v>
      </c>
      <c r="AB834" s="19" t="str">
        <f t="shared" si="75"/>
        <v>No</v>
      </c>
      <c r="AC834" s="19" t="str">
        <f t="shared" si="76"/>
        <v>No</v>
      </c>
      <c r="AG834" s="19" t="s">
        <v>3066</v>
      </c>
      <c r="AH834" s="19">
        <v>28.81</v>
      </c>
      <c r="AI834" s="19" t="str">
        <f t="shared" si="77"/>
        <v>Over Weight</v>
      </c>
      <c r="AP834" s="19" t="s">
        <v>3066</v>
      </c>
      <c r="AQ834" s="19">
        <v>10.8</v>
      </c>
      <c r="AR834" s="19" t="str">
        <f t="shared" si="78"/>
        <v>Diabetes</v>
      </c>
    </row>
    <row r="835" spans="1:44">
      <c r="A835" s="19" t="s">
        <v>3111</v>
      </c>
      <c r="B835" s="19">
        <v>42.74</v>
      </c>
      <c r="C835" s="19">
        <v>6.31</v>
      </c>
      <c r="D835" s="19" t="s">
        <v>8324</v>
      </c>
      <c r="E835" s="19" t="s">
        <v>8336</v>
      </c>
      <c r="F835" s="19" t="s">
        <v>8336</v>
      </c>
      <c r="G835" s="19">
        <v>1</v>
      </c>
      <c r="H835" s="19">
        <v>1</v>
      </c>
      <c r="I835" s="19" t="s">
        <v>8336</v>
      </c>
      <c r="J835" s="19" t="s">
        <v>8336</v>
      </c>
      <c r="K835" s="19" t="str">
        <f t="shared" ref="K835:K898" si="79">IF(B835&lt;18.5,"Under Weight",IF(B835&lt;=24.9,"Normal Weight",IF(B835&lt;=29.9,"Over Weight","Obesity")))</f>
        <v>Obesity</v>
      </c>
      <c r="L835" s="19" t="str">
        <f t="shared" ref="L835:L898" si="80">IF(C835&lt;5.7,"Normal",IF(C835&lt;=6.4,"Prediabetes","Diabetes"))</f>
        <v>Prediabetes</v>
      </c>
      <c r="P835" s="19">
        <v>1</v>
      </c>
      <c r="Q835" s="19">
        <v>1</v>
      </c>
      <c r="Y835" s="32" t="s">
        <v>3090</v>
      </c>
      <c r="Z835" s="19" t="s">
        <v>8324</v>
      </c>
      <c r="AA835" t="s">
        <v>8336</v>
      </c>
      <c r="AB835" s="19" t="str">
        <f t="shared" si="75"/>
        <v>Yes</v>
      </c>
      <c r="AC835" s="19" t="str">
        <f t="shared" si="76"/>
        <v>No</v>
      </c>
      <c r="AG835" s="19" t="s">
        <v>3070</v>
      </c>
      <c r="AH835" s="19">
        <v>37.41</v>
      </c>
      <c r="AI835" s="19" t="str">
        <f t="shared" si="77"/>
        <v>Obesity</v>
      </c>
      <c r="AP835" s="19" t="s">
        <v>3070</v>
      </c>
      <c r="AQ835" s="19">
        <v>7.21</v>
      </c>
      <c r="AR835" s="19" t="str">
        <f t="shared" si="78"/>
        <v>Diabetes</v>
      </c>
    </row>
    <row r="836" spans="1:44">
      <c r="A836" s="19" t="s">
        <v>3115</v>
      </c>
      <c r="B836" s="19">
        <v>36.13</v>
      </c>
      <c r="C836" s="19">
        <v>7.19</v>
      </c>
      <c r="D836" s="19" t="s">
        <v>8324</v>
      </c>
      <c r="E836" s="19" t="s">
        <v>8336</v>
      </c>
      <c r="F836" s="19" t="s">
        <v>8336</v>
      </c>
      <c r="G836" s="19">
        <v>2</v>
      </c>
      <c r="H836" s="19">
        <v>2</v>
      </c>
      <c r="I836" s="19" t="s">
        <v>8336</v>
      </c>
      <c r="J836" s="19" t="s">
        <v>8336</v>
      </c>
      <c r="K836" s="19" t="str">
        <f t="shared" si="79"/>
        <v>Obesity</v>
      </c>
      <c r="L836" s="19" t="str">
        <f t="shared" si="80"/>
        <v>Diabetes</v>
      </c>
      <c r="P836" s="19">
        <v>1</v>
      </c>
      <c r="Q836" s="19">
        <v>1</v>
      </c>
      <c r="Y836" s="32" t="s">
        <v>3093</v>
      </c>
      <c r="Z836" s="19" t="s">
        <v>8324</v>
      </c>
      <c r="AA836" t="s">
        <v>8336</v>
      </c>
      <c r="AB836" s="19" t="str">
        <f t="shared" si="75"/>
        <v>Yes</v>
      </c>
      <c r="AC836" s="19" t="str">
        <f t="shared" si="76"/>
        <v>No</v>
      </c>
      <c r="AG836" s="19" t="s">
        <v>3072</v>
      </c>
      <c r="AH836" s="19">
        <v>52.54</v>
      </c>
      <c r="AI836" s="19" t="str">
        <f t="shared" si="77"/>
        <v>Obesity</v>
      </c>
      <c r="AP836" s="19" t="s">
        <v>3072</v>
      </c>
      <c r="AQ836" s="19">
        <v>5.12</v>
      </c>
      <c r="AR836" s="19" t="str">
        <f t="shared" si="78"/>
        <v>Normal</v>
      </c>
    </row>
    <row r="837" spans="1:44">
      <c r="A837" s="19" t="s">
        <v>3118</v>
      </c>
      <c r="B837" s="19">
        <v>31.55</v>
      </c>
      <c r="C837" s="19">
        <v>6.11</v>
      </c>
      <c r="D837" s="19" t="s">
        <v>8324</v>
      </c>
      <c r="E837" s="19" t="s">
        <v>8336</v>
      </c>
      <c r="F837" s="19" t="s">
        <v>8336</v>
      </c>
      <c r="G837" s="19">
        <v>1</v>
      </c>
      <c r="H837" s="19">
        <v>1</v>
      </c>
      <c r="I837" s="19" t="s">
        <v>8336</v>
      </c>
      <c r="J837" s="19" t="s">
        <v>8336</v>
      </c>
      <c r="K837" s="19" t="str">
        <f t="shared" si="79"/>
        <v>Obesity</v>
      </c>
      <c r="L837" s="19" t="str">
        <f t="shared" si="80"/>
        <v>Prediabetes</v>
      </c>
      <c r="P837" s="19" t="s">
        <v>8355</v>
      </c>
      <c r="Q837" s="19">
        <v>0</v>
      </c>
      <c r="Y837" s="32" t="s">
        <v>3097</v>
      </c>
      <c r="Z837" s="19" t="s">
        <v>8336</v>
      </c>
      <c r="AA837" t="s">
        <v>8336</v>
      </c>
      <c r="AB837" s="19" t="str">
        <f t="shared" si="75"/>
        <v>No</v>
      </c>
      <c r="AC837" s="19" t="str">
        <f t="shared" si="76"/>
        <v>No</v>
      </c>
      <c r="AG837" s="19" t="s">
        <v>3076</v>
      </c>
      <c r="AH837" s="19">
        <v>17.29</v>
      </c>
      <c r="AI837" s="19" t="str">
        <f t="shared" si="77"/>
        <v>Under Weight</v>
      </c>
      <c r="AP837" s="19" t="s">
        <v>3076</v>
      </c>
      <c r="AQ837" s="19">
        <v>4.62</v>
      </c>
      <c r="AR837" s="19" t="str">
        <f t="shared" si="78"/>
        <v>Normal</v>
      </c>
    </row>
    <row r="838" spans="1:44">
      <c r="A838" s="19" t="s">
        <v>3122</v>
      </c>
      <c r="B838" s="19">
        <v>52.75</v>
      </c>
      <c r="C838" s="19">
        <v>6.02</v>
      </c>
      <c r="D838" s="19" t="s">
        <v>8336</v>
      </c>
      <c r="E838" s="19" t="s">
        <v>8336</v>
      </c>
      <c r="F838" s="19" t="s">
        <v>8336</v>
      </c>
      <c r="G838" s="19">
        <v>1</v>
      </c>
      <c r="H838" s="19">
        <v>1</v>
      </c>
      <c r="I838" s="19" t="s">
        <v>8336</v>
      </c>
      <c r="J838" s="19" t="s">
        <v>8336</v>
      </c>
      <c r="K838" s="19" t="str">
        <f t="shared" si="79"/>
        <v>Obesity</v>
      </c>
      <c r="L838" s="19" t="str">
        <f t="shared" si="80"/>
        <v>Prediabetes</v>
      </c>
      <c r="P838" s="19">
        <v>1</v>
      </c>
      <c r="Q838" s="19">
        <v>1</v>
      </c>
      <c r="Y838" s="32" t="s">
        <v>3101</v>
      </c>
      <c r="Z838" s="19" t="s">
        <v>8324</v>
      </c>
      <c r="AA838" t="s">
        <v>8336</v>
      </c>
      <c r="AB838" s="19" t="str">
        <f t="shared" si="75"/>
        <v>Yes</v>
      </c>
      <c r="AC838" s="19" t="str">
        <f t="shared" si="76"/>
        <v>No</v>
      </c>
      <c r="AG838" s="19" t="s">
        <v>3079</v>
      </c>
      <c r="AH838" s="19">
        <v>31.74</v>
      </c>
      <c r="AI838" s="19" t="str">
        <f t="shared" si="77"/>
        <v>Obesity</v>
      </c>
      <c r="AP838" s="19" t="s">
        <v>3079</v>
      </c>
      <c r="AQ838" s="19">
        <v>7.68</v>
      </c>
      <c r="AR838" s="19" t="str">
        <f t="shared" si="78"/>
        <v>Diabetes</v>
      </c>
    </row>
    <row r="839" spans="1:44">
      <c r="A839" s="19" t="s">
        <v>3126</v>
      </c>
      <c r="B839" s="19">
        <v>36.67</v>
      </c>
      <c r="C839" s="19">
        <v>11.86</v>
      </c>
      <c r="D839" s="19" t="s">
        <v>8336</v>
      </c>
      <c r="E839" s="19" t="s">
        <v>8336</v>
      </c>
      <c r="F839" s="19" t="s">
        <v>8336</v>
      </c>
      <c r="G839" s="19" t="s">
        <v>8355</v>
      </c>
      <c r="H839" s="19">
        <v>0</v>
      </c>
      <c r="I839" s="19" t="s">
        <v>8336</v>
      </c>
      <c r="J839" s="19" t="s">
        <v>8336</v>
      </c>
      <c r="K839" s="19" t="str">
        <f t="shared" si="79"/>
        <v>Obesity</v>
      </c>
      <c r="L839" s="19" t="str">
        <f t="shared" si="80"/>
        <v>Diabetes</v>
      </c>
      <c r="P839" s="19" t="s">
        <v>8355</v>
      </c>
      <c r="Q839" s="19">
        <v>0</v>
      </c>
      <c r="Y839" s="32" t="s">
        <v>3105</v>
      </c>
      <c r="Z839" s="19" t="s">
        <v>8336</v>
      </c>
      <c r="AA839" t="s">
        <v>8336</v>
      </c>
      <c r="AB839" s="19" t="str">
        <f t="shared" si="75"/>
        <v>No</v>
      </c>
      <c r="AC839" s="19" t="str">
        <f t="shared" si="76"/>
        <v>No</v>
      </c>
      <c r="AG839" s="19" t="s">
        <v>3083</v>
      </c>
      <c r="AH839" s="19">
        <v>26.505</v>
      </c>
      <c r="AI839" s="19" t="str">
        <f t="shared" si="77"/>
        <v>Over Weight</v>
      </c>
      <c r="AP839" s="19" t="s">
        <v>3083</v>
      </c>
      <c r="AQ839" s="19">
        <v>6.79</v>
      </c>
      <c r="AR839" s="19" t="str">
        <f t="shared" si="78"/>
        <v>Diabetes</v>
      </c>
    </row>
    <row r="840" spans="1:44">
      <c r="A840" s="19" t="s">
        <v>3129</v>
      </c>
      <c r="B840" s="19">
        <v>38.06</v>
      </c>
      <c r="C840" s="19">
        <v>8.25</v>
      </c>
      <c r="D840" s="19" t="s">
        <v>8336</v>
      </c>
      <c r="E840" s="19" t="s">
        <v>8336</v>
      </c>
      <c r="F840" s="19" t="s">
        <v>8336</v>
      </c>
      <c r="G840" s="19" t="s">
        <v>8355</v>
      </c>
      <c r="H840" s="19">
        <v>0</v>
      </c>
      <c r="I840" s="19" t="s">
        <v>8336</v>
      </c>
      <c r="J840" s="19" t="s">
        <v>8336</v>
      </c>
      <c r="K840" s="19" t="str">
        <f t="shared" si="79"/>
        <v>Obesity</v>
      </c>
      <c r="L840" s="19" t="str">
        <f t="shared" si="80"/>
        <v>Diabetes</v>
      </c>
      <c r="P840" s="19">
        <v>1</v>
      </c>
      <c r="Q840" s="19">
        <v>1</v>
      </c>
      <c r="Y840" s="32" t="s">
        <v>3108</v>
      </c>
      <c r="Z840" s="19" t="s">
        <v>8336</v>
      </c>
      <c r="AA840" t="s">
        <v>8336</v>
      </c>
      <c r="AB840" s="19" t="str">
        <f t="shared" si="75"/>
        <v>No</v>
      </c>
      <c r="AC840" s="19" t="str">
        <f t="shared" si="76"/>
        <v>No</v>
      </c>
      <c r="AG840" s="19" t="s">
        <v>3087</v>
      </c>
      <c r="AH840" s="19">
        <v>36.48</v>
      </c>
      <c r="AI840" s="19" t="str">
        <f t="shared" si="77"/>
        <v>Obesity</v>
      </c>
      <c r="AP840" s="19" t="s">
        <v>3087</v>
      </c>
      <c r="AQ840" s="19">
        <v>11.09</v>
      </c>
      <c r="AR840" s="19" t="str">
        <f t="shared" si="78"/>
        <v>Diabetes</v>
      </c>
    </row>
    <row r="841" spans="1:44">
      <c r="A841" s="19" t="s">
        <v>3133</v>
      </c>
      <c r="B841" s="19">
        <v>38</v>
      </c>
      <c r="C841" s="19">
        <v>8.13</v>
      </c>
      <c r="D841" s="19" t="s">
        <v>8336</v>
      </c>
      <c r="E841" s="19" t="s">
        <v>8336</v>
      </c>
      <c r="F841" s="19" t="s">
        <v>8336</v>
      </c>
      <c r="G841" s="19" t="s">
        <v>8355</v>
      </c>
      <c r="H841" s="19">
        <v>0</v>
      </c>
      <c r="I841" s="19" t="s">
        <v>8336</v>
      </c>
      <c r="J841" s="19" t="s">
        <v>8336</v>
      </c>
      <c r="K841" s="19" t="str">
        <f t="shared" si="79"/>
        <v>Obesity</v>
      </c>
      <c r="L841" s="19" t="str">
        <f t="shared" si="80"/>
        <v>Diabetes</v>
      </c>
      <c r="P841" s="19">
        <v>1</v>
      </c>
      <c r="Q841" s="19">
        <v>1</v>
      </c>
      <c r="Y841" s="32" t="s">
        <v>3111</v>
      </c>
      <c r="Z841" s="19" t="s">
        <v>8324</v>
      </c>
      <c r="AA841" t="s">
        <v>8336</v>
      </c>
      <c r="AB841" s="19" t="str">
        <f t="shared" ref="AB841:AB904" si="81">PROPER(Z841)</f>
        <v>Yes</v>
      </c>
      <c r="AC841" s="19" t="str">
        <f t="shared" ref="AC841:AC904" si="82">PROPER(AA841)</f>
        <v>No</v>
      </c>
      <c r="AG841" s="19" t="s">
        <v>3090</v>
      </c>
      <c r="AH841" s="19">
        <v>39.16</v>
      </c>
      <c r="AI841" s="19" t="str">
        <f t="shared" si="77"/>
        <v>Obesity</v>
      </c>
      <c r="AP841" s="19" t="s">
        <v>3090</v>
      </c>
      <c r="AQ841" s="19">
        <v>5.24</v>
      </c>
      <c r="AR841" s="19" t="str">
        <f t="shared" si="78"/>
        <v>Normal</v>
      </c>
    </row>
    <row r="842" spans="1:44">
      <c r="A842" s="19" t="s">
        <v>3136</v>
      </c>
      <c r="B842" s="19">
        <v>35.1</v>
      </c>
      <c r="C842" s="19">
        <v>10.1</v>
      </c>
      <c r="D842" s="19" t="s">
        <v>8336</v>
      </c>
      <c r="E842" s="19" t="s">
        <v>8336</v>
      </c>
      <c r="F842" s="19" t="s">
        <v>8336</v>
      </c>
      <c r="G842" s="19" t="s">
        <v>8355</v>
      </c>
      <c r="H842" s="19">
        <v>0</v>
      </c>
      <c r="I842" s="19" t="s">
        <v>8336</v>
      </c>
      <c r="J842" s="19" t="s">
        <v>8336</v>
      </c>
      <c r="K842" s="19" t="str">
        <f t="shared" si="79"/>
        <v>Obesity</v>
      </c>
      <c r="L842" s="19" t="str">
        <f t="shared" si="80"/>
        <v>Diabetes</v>
      </c>
      <c r="P842" s="19">
        <v>2</v>
      </c>
      <c r="Q842" s="19">
        <v>2</v>
      </c>
      <c r="Y842" s="32" t="s">
        <v>3115</v>
      </c>
      <c r="Z842" s="19" t="s">
        <v>8324</v>
      </c>
      <c r="AA842" t="s">
        <v>8336</v>
      </c>
      <c r="AB842" s="19" t="str">
        <f t="shared" si="81"/>
        <v>Yes</v>
      </c>
      <c r="AC842" s="19" t="str">
        <f t="shared" si="82"/>
        <v>No</v>
      </c>
      <c r="AG842" s="19" t="s">
        <v>3093</v>
      </c>
      <c r="AH842" s="19">
        <v>28.22</v>
      </c>
      <c r="AI842" s="19" t="str">
        <f t="shared" si="77"/>
        <v>Over Weight</v>
      </c>
      <c r="AP842" s="19" t="s">
        <v>3093</v>
      </c>
      <c r="AQ842" s="19">
        <v>7.51</v>
      </c>
      <c r="AR842" s="19" t="str">
        <f t="shared" si="78"/>
        <v>Diabetes</v>
      </c>
    </row>
    <row r="843" spans="1:44">
      <c r="A843" s="19" t="s">
        <v>3140</v>
      </c>
      <c r="B843" s="19">
        <v>33.82</v>
      </c>
      <c r="C843" s="19">
        <v>5.89</v>
      </c>
      <c r="D843" s="19" t="s">
        <v>8324</v>
      </c>
      <c r="E843" s="19" t="s">
        <v>8336</v>
      </c>
      <c r="F843" s="19" t="s">
        <v>8336</v>
      </c>
      <c r="G843" s="19">
        <v>2</v>
      </c>
      <c r="H843" s="19">
        <v>2</v>
      </c>
      <c r="I843" s="19" t="s">
        <v>8336</v>
      </c>
      <c r="J843" s="19" t="s">
        <v>8336</v>
      </c>
      <c r="K843" s="19" t="str">
        <f t="shared" si="79"/>
        <v>Obesity</v>
      </c>
      <c r="L843" s="19" t="str">
        <f t="shared" si="80"/>
        <v>Prediabetes</v>
      </c>
      <c r="P843" s="19">
        <v>1</v>
      </c>
      <c r="Q843" s="19">
        <v>1</v>
      </c>
      <c r="Y843" s="32" t="s">
        <v>3118</v>
      </c>
      <c r="Z843" s="19" t="s">
        <v>8324</v>
      </c>
      <c r="AA843" t="s">
        <v>8336</v>
      </c>
      <c r="AB843" s="19" t="str">
        <f t="shared" si="81"/>
        <v>Yes</v>
      </c>
      <c r="AC843" s="19" t="str">
        <f t="shared" si="82"/>
        <v>No</v>
      </c>
      <c r="AG843" s="19" t="s">
        <v>3097</v>
      </c>
      <c r="AH843" s="19">
        <v>35</v>
      </c>
      <c r="AI843" s="19" t="str">
        <f t="shared" si="77"/>
        <v>Obesity</v>
      </c>
      <c r="AP843" s="19" t="s">
        <v>3097</v>
      </c>
      <c r="AQ843" s="19">
        <v>4.13</v>
      </c>
      <c r="AR843" s="19" t="str">
        <f t="shared" si="78"/>
        <v>Normal</v>
      </c>
    </row>
    <row r="844" spans="1:44">
      <c r="A844" s="19" t="s">
        <v>3142</v>
      </c>
      <c r="B844" s="19">
        <v>37.43</v>
      </c>
      <c r="C844" s="19">
        <v>4.97</v>
      </c>
      <c r="D844" s="19" t="s">
        <v>8336</v>
      </c>
      <c r="E844" s="19" t="s">
        <v>8336</v>
      </c>
      <c r="F844" s="19" t="s">
        <v>8336</v>
      </c>
      <c r="G844" s="19">
        <v>2</v>
      </c>
      <c r="H844" s="19">
        <v>2</v>
      </c>
      <c r="I844" s="19" t="s">
        <v>8336</v>
      </c>
      <c r="J844" s="19" t="s">
        <v>8336</v>
      </c>
      <c r="K844" s="19" t="str">
        <f t="shared" si="79"/>
        <v>Obesity</v>
      </c>
      <c r="L844" s="19" t="str">
        <f t="shared" si="80"/>
        <v>Normal</v>
      </c>
      <c r="P844" s="19" t="s">
        <v>8355</v>
      </c>
      <c r="Q844" s="19">
        <v>0</v>
      </c>
      <c r="Y844" s="32" t="s">
        <v>3122</v>
      </c>
      <c r="Z844" s="19" t="s">
        <v>8336</v>
      </c>
      <c r="AA844" t="s">
        <v>8336</v>
      </c>
      <c r="AB844" s="19" t="str">
        <f t="shared" si="81"/>
        <v>No</v>
      </c>
      <c r="AC844" s="19" t="str">
        <f t="shared" si="82"/>
        <v>No</v>
      </c>
      <c r="AG844" s="19" t="s">
        <v>3101</v>
      </c>
      <c r="AH844" s="19">
        <v>36.24</v>
      </c>
      <c r="AI844" s="19" t="str">
        <f t="shared" si="77"/>
        <v>Obesity</v>
      </c>
      <c r="AP844" s="19" t="s">
        <v>3101</v>
      </c>
      <c r="AQ844" s="19">
        <v>8.38</v>
      </c>
      <c r="AR844" s="19" t="str">
        <f t="shared" si="78"/>
        <v>Diabetes</v>
      </c>
    </row>
    <row r="845" spans="1:44">
      <c r="A845" s="19" t="s">
        <v>3145</v>
      </c>
      <c r="B845" s="19">
        <v>30.5</v>
      </c>
      <c r="C845" s="19">
        <v>9.9</v>
      </c>
      <c r="D845" s="19" t="s">
        <v>8336</v>
      </c>
      <c r="E845" s="19" t="s">
        <v>8336</v>
      </c>
      <c r="F845" s="19" t="s">
        <v>8336</v>
      </c>
      <c r="G845" s="19" t="s">
        <v>8355</v>
      </c>
      <c r="H845" s="19">
        <v>0</v>
      </c>
      <c r="I845" s="19" t="s">
        <v>8336</v>
      </c>
      <c r="J845" s="19" t="s">
        <v>8336</v>
      </c>
      <c r="K845" s="19" t="str">
        <f t="shared" si="79"/>
        <v>Obesity</v>
      </c>
      <c r="L845" s="19" t="str">
        <f t="shared" si="80"/>
        <v>Diabetes</v>
      </c>
      <c r="P845" s="19" t="s">
        <v>8355</v>
      </c>
      <c r="Q845" s="19">
        <v>0</v>
      </c>
      <c r="Y845" s="32" t="s">
        <v>3126</v>
      </c>
      <c r="Z845" s="19" t="s">
        <v>8336</v>
      </c>
      <c r="AA845" t="s">
        <v>8336</v>
      </c>
      <c r="AB845" s="19" t="str">
        <f t="shared" si="81"/>
        <v>No</v>
      </c>
      <c r="AC845" s="19" t="str">
        <f t="shared" si="82"/>
        <v>No</v>
      </c>
      <c r="AG845" s="19" t="s">
        <v>3105</v>
      </c>
      <c r="AH845" s="19">
        <v>36.955</v>
      </c>
      <c r="AI845" s="19" t="str">
        <f t="shared" si="77"/>
        <v>Obesity</v>
      </c>
      <c r="AP845" s="19" t="s">
        <v>3105</v>
      </c>
      <c r="AQ845" s="19">
        <v>8.07</v>
      </c>
      <c r="AR845" s="19" t="str">
        <f t="shared" si="78"/>
        <v>Diabetes</v>
      </c>
    </row>
    <row r="846" spans="1:44">
      <c r="A846" s="19" t="s">
        <v>3149</v>
      </c>
      <c r="B846" s="19">
        <v>24.53</v>
      </c>
      <c r="C846" s="19">
        <v>9.05</v>
      </c>
      <c r="D846" s="19" t="s">
        <v>8336</v>
      </c>
      <c r="E846" s="19" t="s">
        <v>8336</v>
      </c>
      <c r="F846" s="19" t="s">
        <v>8336</v>
      </c>
      <c r="G846" s="19" t="s">
        <v>8355</v>
      </c>
      <c r="H846" s="19">
        <v>0</v>
      </c>
      <c r="I846" s="19" t="s">
        <v>8336</v>
      </c>
      <c r="J846" s="19" t="s">
        <v>8336</v>
      </c>
      <c r="K846" s="19" t="str">
        <f t="shared" si="79"/>
        <v>Normal Weight</v>
      </c>
      <c r="L846" s="19" t="str">
        <f t="shared" si="80"/>
        <v>Diabetes</v>
      </c>
      <c r="P846" s="19">
        <v>1</v>
      </c>
      <c r="Q846" s="19">
        <v>1</v>
      </c>
      <c r="Y846" s="32" t="s">
        <v>3129</v>
      </c>
      <c r="Z846" s="19" t="s">
        <v>8336</v>
      </c>
      <c r="AA846" t="s">
        <v>8336</v>
      </c>
      <c r="AB846" s="19" t="str">
        <f t="shared" si="81"/>
        <v>No</v>
      </c>
      <c r="AC846" s="19" t="str">
        <f t="shared" si="82"/>
        <v>No</v>
      </c>
      <c r="AG846" s="19" t="s">
        <v>3108</v>
      </c>
      <c r="AH846" s="19">
        <v>29.64</v>
      </c>
      <c r="AI846" s="19" t="str">
        <f t="shared" si="77"/>
        <v>Over Weight</v>
      </c>
      <c r="AP846" s="19" t="s">
        <v>3108</v>
      </c>
      <c r="AQ846" s="19">
        <v>8.95</v>
      </c>
      <c r="AR846" s="19" t="str">
        <f t="shared" si="78"/>
        <v>Diabetes</v>
      </c>
    </row>
    <row r="847" spans="1:44">
      <c r="A847" s="19" t="s">
        <v>3153</v>
      </c>
      <c r="B847" s="19">
        <v>25.74</v>
      </c>
      <c r="C847" s="19">
        <v>10.93</v>
      </c>
      <c r="D847" s="19" t="s">
        <v>8336</v>
      </c>
      <c r="E847" s="19" t="s">
        <v>8336</v>
      </c>
      <c r="F847" s="19" t="s">
        <v>8336</v>
      </c>
      <c r="G847" s="19" t="s">
        <v>8355</v>
      </c>
      <c r="H847" s="19">
        <v>0</v>
      </c>
      <c r="I847" s="19" t="s">
        <v>8336</v>
      </c>
      <c r="J847" s="19" t="s">
        <v>8336</v>
      </c>
      <c r="K847" s="19" t="str">
        <f t="shared" si="79"/>
        <v>Over Weight</v>
      </c>
      <c r="L847" s="19" t="str">
        <f t="shared" si="80"/>
        <v>Diabetes</v>
      </c>
      <c r="P847" s="19">
        <v>2</v>
      </c>
      <c r="Q847" s="19">
        <v>2</v>
      </c>
      <c r="Y847" s="32" t="s">
        <v>3133</v>
      </c>
      <c r="Z847" s="19" t="s">
        <v>8336</v>
      </c>
      <c r="AA847" t="s">
        <v>8336</v>
      </c>
      <c r="AB847" s="19" t="str">
        <f t="shared" si="81"/>
        <v>No</v>
      </c>
      <c r="AC847" s="19" t="str">
        <f t="shared" si="82"/>
        <v>No</v>
      </c>
      <c r="AG847" s="19" t="s">
        <v>3111</v>
      </c>
      <c r="AH847" s="19">
        <v>42.74</v>
      </c>
      <c r="AI847" s="19" t="str">
        <f t="shared" ref="AI847:AI910" si="83">IF(AH847&lt;18.5,"Under Weight",IF(AH847&lt;=24.9,"Normal Weight",IF(AH847&lt;=29.9,"Over Weight","Obesity")))</f>
        <v>Obesity</v>
      </c>
      <c r="AP847" s="19" t="s">
        <v>3111</v>
      </c>
      <c r="AQ847" s="19">
        <v>6.31</v>
      </c>
      <c r="AR847" s="19" t="str">
        <f t="shared" ref="AR847:AR910" si="84">IF(AQ847&lt;5.7,"Normal",IF(AQ847&lt;=6.5,"Prediabetes","Diabetes"))</f>
        <v>Prediabetes</v>
      </c>
    </row>
    <row r="848" spans="1:44">
      <c r="A848" s="19" t="s">
        <v>3156</v>
      </c>
      <c r="B848" s="19">
        <v>34.08</v>
      </c>
      <c r="C848" s="19">
        <v>7.58</v>
      </c>
      <c r="D848" s="19" t="s">
        <v>8324</v>
      </c>
      <c r="E848" s="19" t="s">
        <v>8336</v>
      </c>
      <c r="F848" s="19" t="s">
        <v>8336</v>
      </c>
      <c r="G848" s="19">
        <v>2</v>
      </c>
      <c r="H848" s="19">
        <v>2</v>
      </c>
      <c r="I848" s="19" t="s">
        <v>8336</v>
      </c>
      <c r="J848" s="19" t="s">
        <v>8336</v>
      </c>
      <c r="K848" s="19" t="str">
        <f t="shared" si="79"/>
        <v>Obesity</v>
      </c>
      <c r="L848" s="19" t="str">
        <f t="shared" si="80"/>
        <v>Diabetes</v>
      </c>
      <c r="P848" s="19">
        <v>1</v>
      </c>
      <c r="Q848" s="19">
        <v>1</v>
      </c>
      <c r="Y848" s="32" t="s">
        <v>3136</v>
      </c>
      <c r="Z848" s="19" t="s">
        <v>8336</v>
      </c>
      <c r="AA848" t="s">
        <v>8336</v>
      </c>
      <c r="AB848" s="19" t="str">
        <f t="shared" si="81"/>
        <v>No</v>
      </c>
      <c r="AC848" s="19" t="str">
        <f t="shared" si="82"/>
        <v>No</v>
      </c>
      <c r="AG848" s="19" t="s">
        <v>3115</v>
      </c>
      <c r="AH848" s="19">
        <v>36.13</v>
      </c>
      <c r="AI848" s="19" t="str">
        <f t="shared" si="83"/>
        <v>Obesity</v>
      </c>
      <c r="AP848" s="19" t="s">
        <v>3115</v>
      </c>
      <c r="AQ848" s="19">
        <v>7.19</v>
      </c>
      <c r="AR848" s="19" t="str">
        <f t="shared" si="84"/>
        <v>Diabetes</v>
      </c>
    </row>
    <row r="849" spans="1:44">
      <c r="A849" s="19" t="s">
        <v>3160</v>
      </c>
      <c r="B849" s="19">
        <v>31.35</v>
      </c>
      <c r="C849" s="19">
        <v>11</v>
      </c>
      <c r="D849" s="19" t="s">
        <v>8324</v>
      </c>
      <c r="E849" s="19" t="s">
        <v>8336</v>
      </c>
      <c r="F849" s="19" t="s">
        <v>8375</v>
      </c>
      <c r="G849" s="19">
        <v>1</v>
      </c>
      <c r="H849" s="19">
        <v>1</v>
      </c>
      <c r="I849" s="19" t="s">
        <v>8336</v>
      </c>
      <c r="J849" s="19" t="s">
        <v>8336</v>
      </c>
      <c r="K849" s="19" t="str">
        <f t="shared" si="79"/>
        <v>Obesity</v>
      </c>
      <c r="L849" s="19" t="str">
        <f t="shared" si="80"/>
        <v>Diabetes</v>
      </c>
      <c r="P849" s="19">
        <v>1</v>
      </c>
      <c r="Q849" s="19">
        <v>1</v>
      </c>
      <c r="Y849" s="32" t="s">
        <v>3140</v>
      </c>
      <c r="Z849" s="19" t="s">
        <v>8324</v>
      </c>
      <c r="AA849" t="s">
        <v>8336</v>
      </c>
      <c r="AB849" s="19" t="str">
        <f t="shared" si="81"/>
        <v>Yes</v>
      </c>
      <c r="AC849" s="19" t="str">
        <f t="shared" si="82"/>
        <v>No</v>
      </c>
      <c r="AG849" s="19" t="s">
        <v>3118</v>
      </c>
      <c r="AH849" s="19">
        <v>31.55</v>
      </c>
      <c r="AI849" s="19" t="str">
        <f t="shared" si="83"/>
        <v>Obesity</v>
      </c>
      <c r="AP849" s="19" t="s">
        <v>3118</v>
      </c>
      <c r="AQ849" s="19">
        <v>6.11</v>
      </c>
      <c r="AR849" s="19" t="str">
        <f t="shared" si="84"/>
        <v>Prediabetes</v>
      </c>
    </row>
    <row r="850" spans="1:44">
      <c r="A850" s="19" t="s">
        <v>3162</v>
      </c>
      <c r="B850" s="19">
        <v>26.79</v>
      </c>
      <c r="C850" s="19">
        <v>5.06</v>
      </c>
      <c r="D850" s="19" t="s">
        <v>8336</v>
      </c>
      <c r="E850" s="19" t="s">
        <v>8336</v>
      </c>
      <c r="F850" s="19" t="s">
        <v>8336</v>
      </c>
      <c r="G850" s="19">
        <v>1</v>
      </c>
      <c r="H850" s="19">
        <v>1</v>
      </c>
      <c r="I850" s="19" t="s">
        <v>8336</v>
      </c>
      <c r="J850" s="19" t="s">
        <v>8336</v>
      </c>
      <c r="K850" s="19" t="str">
        <f t="shared" si="79"/>
        <v>Over Weight</v>
      </c>
      <c r="L850" s="19" t="str">
        <f t="shared" si="80"/>
        <v>Normal</v>
      </c>
      <c r="P850" s="19" t="s">
        <v>8355</v>
      </c>
      <c r="Q850" s="19">
        <v>0</v>
      </c>
      <c r="Y850" s="32" t="s">
        <v>3142</v>
      </c>
      <c r="Z850" s="19" t="s">
        <v>8336</v>
      </c>
      <c r="AA850" t="s">
        <v>8336</v>
      </c>
      <c r="AB850" s="19" t="str">
        <f t="shared" si="81"/>
        <v>No</v>
      </c>
      <c r="AC850" s="19" t="str">
        <f t="shared" si="82"/>
        <v>No</v>
      </c>
      <c r="AG850" s="19" t="s">
        <v>3122</v>
      </c>
      <c r="AH850" s="19">
        <v>52.75</v>
      </c>
      <c r="AI850" s="19" t="str">
        <f t="shared" si="83"/>
        <v>Obesity</v>
      </c>
      <c r="AP850" s="19" t="s">
        <v>3122</v>
      </c>
      <c r="AQ850" s="19">
        <v>6.02</v>
      </c>
      <c r="AR850" s="19" t="str">
        <f t="shared" si="84"/>
        <v>Prediabetes</v>
      </c>
    </row>
    <row r="851" spans="1:44">
      <c r="A851" s="19" t="s">
        <v>3166</v>
      </c>
      <c r="B851" s="19">
        <v>42.78</v>
      </c>
      <c r="C851" s="19">
        <v>6.11</v>
      </c>
      <c r="D851" s="19" t="s">
        <v>8324</v>
      </c>
      <c r="E851" s="19" t="s">
        <v>8336</v>
      </c>
      <c r="F851" s="19" t="s">
        <v>8336</v>
      </c>
      <c r="G851" s="19">
        <v>1</v>
      </c>
      <c r="H851" s="19">
        <v>1</v>
      </c>
      <c r="I851" s="19" t="s">
        <v>8336</v>
      </c>
      <c r="J851" s="19" t="s">
        <v>8336</v>
      </c>
      <c r="K851" s="19" t="str">
        <f t="shared" si="79"/>
        <v>Obesity</v>
      </c>
      <c r="L851" s="19" t="str">
        <f t="shared" si="80"/>
        <v>Prediabetes</v>
      </c>
      <c r="P851" s="19" t="s">
        <v>8355</v>
      </c>
      <c r="Q851" s="19">
        <v>0</v>
      </c>
      <c r="Y851" s="32" t="s">
        <v>3145</v>
      </c>
      <c r="Z851" s="19" t="s">
        <v>8336</v>
      </c>
      <c r="AA851" t="s">
        <v>8336</v>
      </c>
      <c r="AB851" s="19" t="str">
        <f t="shared" si="81"/>
        <v>No</v>
      </c>
      <c r="AC851" s="19" t="str">
        <f t="shared" si="82"/>
        <v>No</v>
      </c>
      <c r="AG851" s="19" t="s">
        <v>3126</v>
      </c>
      <c r="AH851" s="19">
        <v>36.67</v>
      </c>
      <c r="AI851" s="19" t="str">
        <f t="shared" si="83"/>
        <v>Obesity</v>
      </c>
      <c r="AP851" s="19" t="s">
        <v>3126</v>
      </c>
      <c r="AQ851" s="19">
        <v>11.86</v>
      </c>
      <c r="AR851" s="19" t="str">
        <f t="shared" si="84"/>
        <v>Diabetes</v>
      </c>
    </row>
    <row r="852" spans="1:44">
      <c r="A852" s="19" t="s">
        <v>3170</v>
      </c>
      <c r="B852" s="19">
        <v>46.75</v>
      </c>
      <c r="C852" s="19">
        <v>6.66</v>
      </c>
      <c r="D852" s="19" t="s">
        <v>8324</v>
      </c>
      <c r="E852" s="19" t="s">
        <v>8336</v>
      </c>
      <c r="F852" s="19" t="s">
        <v>8336</v>
      </c>
      <c r="G852" s="19">
        <v>2</v>
      </c>
      <c r="H852" s="19">
        <v>2</v>
      </c>
      <c r="I852" s="19" t="s">
        <v>8336</v>
      </c>
      <c r="J852" s="19" t="s">
        <v>8336</v>
      </c>
      <c r="K852" s="19" t="str">
        <f t="shared" si="79"/>
        <v>Obesity</v>
      </c>
      <c r="L852" s="19" t="str">
        <f t="shared" si="80"/>
        <v>Diabetes</v>
      </c>
      <c r="P852" s="19" t="s">
        <v>8355</v>
      </c>
      <c r="Q852" s="19">
        <v>0</v>
      </c>
      <c r="Y852" s="32" t="s">
        <v>3149</v>
      </c>
      <c r="Z852" s="19" t="s">
        <v>8336</v>
      </c>
      <c r="AA852" t="s">
        <v>8336</v>
      </c>
      <c r="AB852" s="19" t="str">
        <f t="shared" si="81"/>
        <v>No</v>
      </c>
      <c r="AC852" s="19" t="str">
        <f t="shared" si="82"/>
        <v>No</v>
      </c>
      <c r="AG852" s="19" t="s">
        <v>3129</v>
      </c>
      <c r="AH852" s="19">
        <v>38.06</v>
      </c>
      <c r="AI852" s="19" t="str">
        <f t="shared" si="83"/>
        <v>Obesity</v>
      </c>
      <c r="AP852" s="19" t="s">
        <v>3129</v>
      </c>
      <c r="AQ852" s="19">
        <v>8.25</v>
      </c>
      <c r="AR852" s="19" t="str">
        <f t="shared" si="84"/>
        <v>Diabetes</v>
      </c>
    </row>
    <row r="853" spans="1:44">
      <c r="A853" s="19" t="s">
        <v>3174</v>
      </c>
      <c r="B853" s="19">
        <v>32.15</v>
      </c>
      <c r="C853" s="19">
        <v>4.02</v>
      </c>
      <c r="D853" s="19" t="s">
        <v>8324</v>
      </c>
      <c r="E853" s="19" t="s">
        <v>8336</v>
      </c>
      <c r="F853" s="19" t="s">
        <v>8375</v>
      </c>
      <c r="G853" s="19">
        <v>1</v>
      </c>
      <c r="H853" s="19">
        <v>1</v>
      </c>
      <c r="I853" s="19" t="s">
        <v>8336</v>
      </c>
      <c r="J853" s="19" t="s">
        <v>8336</v>
      </c>
      <c r="K853" s="19" t="str">
        <f t="shared" si="79"/>
        <v>Obesity</v>
      </c>
      <c r="L853" s="19" t="str">
        <f t="shared" si="80"/>
        <v>Normal</v>
      </c>
      <c r="P853" s="19" t="s">
        <v>8355</v>
      </c>
      <c r="Q853" s="19">
        <v>0</v>
      </c>
      <c r="Y853" s="32" t="s">
        <v>3153</v>
      </c>
      <c r="Z853" s="19" t="s">
        <v>8336</v>
      </c>
      <c r="AA853" t="s">
        <v>8336</v>
      </c>
      <c r="AB853" s="19" t="str">
        <f t="shared" si="81"/>
        <v>No</v>
      </c>
      <c r="AC853" s="19" t="str">
        <f t="shared" si="82"/>
        <v>No</v>
      </c>
      <c r="AG853" s="19" t="s">
        <v>3133</v>
      </c>
      <c r="AH853" s="19">
        <v>38</v>
      </c>
      <c r="AI853" s="19" t="str">
        <f t="shared" si="83"/>
        <v>Obesity</v>
      </c>
      <c r="AP853" s="19" t="s">
        <v>3133</v>
      </c>
      <c r="AQ853" s="19">
        <v>8.13</v>
      </c>
      <c r="AR853" s="19" t="str">
        <f t="shared" si="84"/>
        <v>Diabetes</v>
      </c>
    </row>
    <row r="854" spans="1:44">
      <c r="A854" s="19" t="s">
        <v>3178</v>
      </c>
      <c r="B854" s="19">
        <v>43.4</v>
      </c>
      <c r="C854" s="19">
        <v>8.81</v>
      </c>
      <c r="D854" s="19" t="s">
        <v>8324</v>
      </c>
      <c r="E854" s="19" t="s">
        <v>8336</v>
      </c>
      <c r="F854" s="19" t="s">
        <v>8336</v>
      </c>
      <c r="G854" s="19">
        <v>2</v>
      </c>
      <c r="H854" s="19">
        <v>2</v>
      </c>
      <c r="I854" s="19" t="s">
        <v>8336</v>
      </c>
      <c r="J854" s="19" t="s">
        <v>8336</v>
      </c>
      <c r="K854" s="19" t="str">
        <f t="shared" si="79"/>
        <v>Obesity</v>
      </c>
      <c r="L854" s="19" t="str">
        <f t="shared" si="80"/>
        <v>Diabetes</v>
      </c>
      <c r="P854" s="19">
        <v>2</v>
      </c>
      <c r="Q854" s="19">
        <v>2</v>
      </c>
      <c r="Y854" s="32" t="s">
        <v>3156</v>
      </c>
      <c r="Z854" s="19" t="s">
        <v>8324</v>
      </c>
      <c r="AA854" t="s">
        <v>8336</v>
      </c>
      <c r="AB854" s="19" t="str">
        <f t="shared" si="81"/>
        <v>Yes</v>
      </c>
      <c r="AC854" s="19" t="str">
        <f t="shared" si="82"/>
        <v>No</v>
      </c>
      <c r="AG854" s="19" t="s">
        <v>3136</v>
      </c>
      <c r="AH854" s="19">
        <v>35.1</v>
      </c>
      <c r="AI854" s="19" t="str">
        <f t="shared" si="83"/>
        <v>Obesity</v>
      </c>
      <c r="AP854" s="19" t="s">
        <v>3136</v>
      </c>
      <c r="AQ854" s="19">
        <v>10.1</v>
      </c>
      <c r="AR854" s="19" t="str">
        <f t="shared" si="84"/>
        <v>Diabetes</v>
      </c>
    </row>
    <row r="855" spans="1:44">
      <c r="A855" s="19" t="s">
        <v>3181</v>
      </c>
      <c r="B855" s="19">
        <v>31.57</v>
      </c>
      <c r="C855" s="19">
        <v>7.92</v>
      </c>
      <c r="D855" s="19" t="s">
        <v>8324</v>
      </c>
      <c r="E855" s="19" t="s">
        <v>8336</v>
      </c>
      <c r="F855" s="19" t="s">
        <v>8336</v>
      </c>
      <c r="G855" s="19">
        <v>2</v>
      </c>
      <c r="H855" s="19">
        <v>2</v>
      </c>
      <c r="I855" s="19" t="s">
        <v>8336</v>
      </c>
      <c r="J855" s="19" t="s">
        <v>8336</v>
      </c>
      <c r="K855" s="19" t="str">
        <f t="shared" si="79"/>
        <v>Obesity</v>
      </c>
      <c r="L855" s="19" t="str">
        <f t="shared" si="80"/>
        <v>Diabetes</v>
      </c>
      <c r="P855" s="19">
        <v>2</v>
      </c>
      <c r="Q855" s="19">
        <v>2</v>
      </c>
      <c r="Y855" s="32" t="s">
        <v>3160</v>
      </c>
      <c r="Z855" s="19" t="s">
        <v>8324</v>
      </c>
      <c r="AA855" t="s">
        <v>8336</v>
      </c>
      <c r="AB855" s="19" t="str">
        <f t="shared" si="81"/>
        <v>Yes</v>
      </c>
      <c r="AC855" s="19" t="str">
        <f t="shared" si="82"/>
        <v>No</v>
      </c>
      <c r="AG855" s="19" t="s">
        <v>3140</v>
      </c>
      <c r="AH855" s="19">
        <v>33.82</v>
      </c>
      <c r="AI855" s="19" t="str">
        <f t="shared" si="83"/>
        <v>Obesity</v>
      </c>
      <c r="AP855" s="19" t="s">
        <v>3140</v>
      </c>
      <c r="AQ855" s="19">
        <v>5.89</v>
      </c>
      <c r="AR855" s="19" t="str">
        <f t="shared" si="84"/>
        <v>Prediabetes</v>
      </c>
    </row>
    <row r="856" spans="1:44">
      <c r="A856" s="19" t="s">
        <v>3184</v>
      </c>
      <c r="B856" s="19">
        <v>24.32</v>
      </c>
      <c r="C856" s="19">
        <v>7.48</v>
      </c>
      <c r="D856" s="19" t="s">
        <v>8336</v>
      </c>
      <c r="E856" s="19" t="s">
        <v>8336</v>
      </c>
      <c r="F856" s="19" t="s">
        <v>8336</v>
      </c>
      <c r="G856" s="19" t="s">
        <v>8355</v>
      </c>
      <c r="H856" s="19">
        <v>0</v>
      </c>
      <c r="I856" s="19" t="s">
        <v>8336</v>
      </c>
      <c r="J856" s="19" t="s">
        <v>8336</v>
      </c>
      <c r="K856" s="19" t="str">
        <f t="shared" si="79"/>
        <v>Normal Weight</v>
      </c>
      <c r="L856" s="19" t="str">
        <f t="shared" si="80"/>
        <v>Diabetes</v>
      </c>
      <c r="P856" s="19" t="s">
        <v>8355</v>
      </c>
      <c r="Q856" s="19">
        <v>0</v>
      </c>
      <c r="Y856" s="32" t="s">
        <v>3162</v>
      </c>
      <c r="Z856" s="19" t="s">
        <v>8336</v>
      </c>
      <c r="AA856" t="s">
        <v>8336</v>
      </c>
      <c r="AB856" s="19" t="str">
        <f t="shared" si="81"/>
        <v>No</v>
      </c>
      <c r="AC856" s="19" t="str">
        <f t="shared" si="82"/>
        <v>No</v>
      </c>
      <c r="AG856" s="19" t="s">
        <v>3142</v>
      </c>
      <c r="AH856" s="19">
        <v>37.43</v>
      </c>
      <c r="AI856" s="19" t="str">
        <f t="shared" si="83"/>
        <v>Obesity</v>
      </c>
      <c r="AP856" s="19" t="s">
        <v>3142</v>
      </c>
      <c r="AQ856" s="19">
        <v>4.97</v>
      </c>
      <c r="AR856" s="19" t="str">
        <f t="shared" si="84"/>
        <v>Normal</v>
      </c>
    </row>
    <row r="857" spans="1:44">
      <c r="A857" s="19" t="s">
        <v>3188</v>
      </c>
      <c r="B857" s="19">
        <v>31.07</v>
      </c>
      <c r="C857" s="19">
        <v>4.62</v>
      </c>
      <c r="D857" s="19" t="s">
        <v>8324</v>
      </c>
      <c r="E857" s="19" t="s">
        <v>8336</v>
      </c>
      <c r="F857" s="19" t="s">
        <v>8336</v>
      </c>
      <c r="G857" s="19">
        <v>2</v>
      </c>
      <c r="H857" s="19">
        <v>2</v>
      </c>
      <c r="I857" s="19" t="s">
        <v>8336</v>
      </c>
      <c r="J857" s="19" t="s">
        <v>8336</v>
      </c>
      <c r="K857" s="19" t="str">
        <f t="shared" si="79"/>
        <v>Obesity</v>
      </c>
      <c r="L857" s="19" t="str">
        <f t="shared" si="80"/>
        <v>Normal</v>
      </c>
      <c r="P857" s="19" t="s">
        <v>8355</v>
      </c>
      <c r="Q857" s="19">
        <v>0</v>
      </c>
      <c r="Y857" s="32" t="s">
        <v>3166</v>
      </c>
      <c r="Z857" s="19" t="s">
        <v>8324</v>
      </c>
      <c r="AA857" t="s">
        <v>8336</v>
      </c>
      <c r="AB857" s="19" t="str">
        <f t="shared" si="81"/>
        <v>Yes</v>
      </c>
      <c r="AC857" s="19" t="str">
        <f t="shared" si="82"/>
        <v>No</v>
      </c>
      <c r="AG857" s="19" t="s">
        <v>3145</v>
      </c>
      <c r="AH857" s="19">
        <v>30.5</v>
      </c>
      <c r="AI857" s="19" t="str">
        <f t="shared" si="83"/>
        <v>Obesity</v>
      </c>
      <c r="AP857" s="19" t="s">
        <v>3145</v>
      </c>
      <c r="AQ857" s="19">
        <v>9.9</v>
      </c>
      <c r="AR857" s="19" t="str">
        <f t="shared" si="84"/>
        <v>Diabetes</v>
      </c>
    </row>
    <row r="858" spans="1:44">
      <c r="A858" s="19" t="s">
        <v>3191</v>
      </c>
      <c r="B858" s="19">
        <v>35.815</v>
      </c>
      <c r="C858" s="19">
        <v>8.47</v>
      </c>
      <c r="D858" s="19" t="s">
        <v>8336</v>
      </c>
      <c r="E858" s="19" t="s">
        <v>8336</v>
      </c>
      <c r="F858" s="19" t="s">
        <v>8336</v>
      </c>
      <c r="G858" s="19" t="s">
        <v>8355</v>
      </c>
      <c r="H858" s="19">
        <v>0</v>
      </c>
      <c r="I858" s="19" t="s">
        <v>8336</v>
      </c>
      <c r="J858" s="19" t="s">
        <v>8336</v>
      </c>
      <c r="K858" s="19" t="str">
        <f t="shared" si="79"/>
        <v>Obesity</v>
      </c>
      <c r="L858" s="19" t="str">
        <f t="shared" si="80"/>
        <v>Diabetes</v>
      </c>
      <c r="P858" s="19" t="s">
        <v>8355</v>
      </c>
      <c r="Q858" s="19">
        <v>0</v>
      </c>
      <c r="Y858" s="32" t="s">
        <v>3170</v>
      </c>
      <c r="Z858" s="19" t="s">
        <v>8324</v>
      </c>
      <c r="AA858" t="s">
        <v>8336</v>
      </c>
      <c r="AB858" s="19" t="str">
        <f t="shared" si="81"/>
        <v>Yes</v>
      </c>
      <c r="AC858" s="19" t="str">
        <f t="shared" si="82"/>
        <v>No</v>
      </c>
      <c r="AG858" s="19" t="s">
        <v>3149</v>
      </c>
      <c r="AH858" s="19">
        <v>24.53</v>
      </c>
      <c r="AI858" s="19" t="str">
        <f t="shared" si="83"/>
        <v>Normal Weight</v>
      </c>
      <c r="AP858" s="19" t="s">
        <v>3149</v>
      </c>
      <c r="AQ858" s="19">
        <v>9.05</v>
      </c>
      <c r="AR858" s="19" t="str">
        <f t="shared" si="84"/>
        <v>Diabetes</v>
      </c>
    </row>
    <row r="859" spans="1:44">
      <c r="A859" s="19" t="s">
        <v>3193</v>
      </c>
      <c r="B859" s="19">
        <v>40.81</v>
      </c>
      <c r="C859" s="19">
        <v>10.58</v>
      </c>
      <c r="D859" s="19" t="s">
        <v>8324</v>
      </c>
      <c r="E859" s="19" t="s">
        <v>8336</v>
      </c>
      <c r="F859" s="19" t="s">
        <v>8336</v>
      </c>
      <c r="G859" s="19" t="s">
        <v>8355</v>
      </c>
      <c r="H859" s="19">
        <v>0</v>
      </c>
      <c r="I859" s="19" t="s">
        <v>8336</v>
      </c>
      <c r="J859" s="19" t="s">
        <v>8336</v>
      </c>
      <c r="K859" s="19" t="str">
        <f t="shared" si="79"/>
        <v>Obesity</v>
      </c>
      <c r="L859" s="19" t="str">
        <f t="shared" si="80"/>
        <v>Diabetes</v>
      </c>
      <c r="P859" s="19">
        <v>2</v>
      </c>
      <c r="Q859" s="19">
        <v>2</v>
      </c>
      <c r="Y859" s="32" t="s">
        <v>3174</v>
      </c>
      <c r="Z859" s="19" t="s">
        <v>8324</v>
      </c>
      <c r="AA859" t="s">
        <v>8336</v>
      </c>
      <c r="AB859" s="19" t="str">
        <f t="shared" si="81"/>
        <v>Yes</v>
      </c>
      <c r="AC859" s="19" t="str">
        <f t="shared" si="82"/>
        <v>No</v>
      </c>
      <c r="AG859" s="19" t="s">
        <v>3153</v>
      </c>
      <c r="AH859" s="19">
        <v>25.74</v>
      </c>
      <c r="AI859" s="19" t="str">
        <f t="shared" si="83"/>
        <v>Over Weight</v>
      </c>
      <c r="AP859" s="19" t="s">
        <v>3153</v>
      </c>
      <c r="AQ859" s="19">
        <v>10.93</v>
      </c>
      <c r="AR859" s="19" t="str">
        <f t="shared" si="84"/>
        <v>Diabetes</v>
      </c>
    </row>
    <row r="860" spans="1:44">
      <c r="A860" s="19" t="s">
        <v>3197</v>
      </c>
      <c r="B860" s="19">
        <v>24.605</v>
      </c>
      <c r="C860" s="19">
        <v>7.48</v>
      </c>
      <c r="D860" s="19" t="s">
        <v>8336</v>
      </c>
      <c r="E860" s="19" t="s">
        <v>8336</v>
      </c>
      <c r="F860" s="19" t="s">
        <v>8336</v>
      </c>
      <c r="G860" s="19" t="s">
        <v>8355</v>
      </c>
      <c r="H860" s="19">
        <v>0</v>
      </c>
      <c r="I860" s="19" t="s">
        <v>8336</v>
      </c>
      <c r="J860" s="19" t="s">
        <v>8336</v>
      </c>
      <c r="K860" s="19" t="str">
        <f t="shared" si="79"/>
        <v>Normal Weight</v>
      </c>
      <c r="L860" s="19" t="str">
        <f t="shared" si="80"/>
        <v>Diabetes</v>
      </c>
      <c r="P860" s="19">
        <v>1</v>
      </c>
      <c r="Q860" s="19">
        <v>1</v>
      </c>
      <c r="Y860" s="32" t="s">
        <v>3178</v>
      </c>
      <c r="Z860" s="19" t="s">
        <v>8324</v>
      </c>
      <c r="AA860" t="s">
        <v>8336</v>
      </c>
      <c r="AB860" s="19" t="str">
        <f t="shared" si="81"/>
        <v>Yes</v>
      </c>
      <c r="AC860" s="19" t="str">
        <f t="shared" si="82"/>
        <v>No</v>
      </c>
      <c r="AG860" s="19" t="s">
        <v>3156</v>
      </c>
      <c r="AH860" s="19">
        <v>34.08</v>
      </c>
      <c r="AI860" s="19" t="str">
        <f t="shared" si="83"/>
        <v>Obesity</v>
      </c>
      <c r="AP860" s="19" t="s">
        <v>3156</v>
      </c>
      <c r="AQ860" s="19">
        <v>7.58</v>
      </c>
      <c r="AR860" s="19" t="str">
        <f t="shared" si="84"/>
        <v>Diabetes</v>
      </c>
    </row>
    <row r="861" spans="1:44">
      <c r="A861" s="19" t="s">
        <v>3200</v>
      </c>
      <c r="B861" s="19">
        <v>21.47</v>
      </c>
      <c r="C861" s="19">
        <v>7.82</v>
      </c>
      <c r="D861" s="19" t="s">
        <v>8336</v>
      </c>
      <c r="E861" s="19" t="s">
        <v>8336</v>
      </c>
      <c r="F861" s="19" t="s">
        <v>8336</v>
      </c>
      <c r="G861" s="19" t="s">
        <v>8355</v>
      </c>
      <c r="H861" s="19">
        <v>0</v>
      </c>
      <c r="I861" s="19" t="s">
        <v>8336</v>
      </c>
      <c r="J861" s="19" t="s">
        <v>8336</v>
      </c>
      <c r="K861" s="19" t="str">
        <f t="shared" si="79"/>
        <v>Normal Weight</v>
      </c>
      <c r="L861" s="19" t="str">
        <f t="shared" si="80"/>
        <v>Diabetes</v>
      </c>
      <c r="P861" s="19">
        <v>1</v>
      </c>
      <c r="Q861" s="19">
        <v>1</v>
      </c>
      <c r="Y861" s="32" t="s">
        <v>3181</v>
      </c>
      <c r="Z861" s="19" t="s">
        <v>8324</v>
      </c>
      <c r="AA861" t="s">
        <v>8336</v>
      </c>
      <c r="AB861" s="19" t="str">
        <f t="shared" si="81"/>
        <v>Yes</v>
      </c>
      <c r="AC861" s="19" t="str">
        <f t="shared" si="82"/>
        <v>No</v>
      </c>
      <c r="AG861" s="19" t="s">
        <v>3160</v>
      </c>
      <c r="AH861" s="19">
        <v>31.35</v>
      </c>
      <c r="AI861" s="19" t="str">
        <f t="shared" si="83"/>
        <v>Obesity</v>
      </c>
      <c r="AP861" s="19" t="s">
        <v>3160</v>
      </c>
      <c r="AQ861" s="19">
        <v>11</v>
      </c>
      <c r="AR861" s="19" t="str">
        <f t="shared" si="84"/>
        <v>Diabetes</v>
      </c>
    </row>
    <row r="862" spans="1:44">
      <c r="A862" s="19" t="s">
        <v>3204</v>
      </c>
      <c r="B862" s="19">
        <v>52.89</v>
      </c>
      <c r="C862" s="19">
        <v>4.96</v>
      </c>
      <c r="D862" s="19" t="s">
        <v>8324</v>
      </c>
      <c r="E862" s="19" t="s">
        <v>8336</v>
      </c>
      <c r="F862" s="19" t="s">
        <v>8336</v>
      </c>
      <c r="G862" s="19">
        <v>1</v>
      </c>
      <c r="H862" s="19">
        <v>1</v>
      </c>
      <c r="I862" s="19" t="s">
        <v>8336</v>
      </c>
      <c r="J862" s="19" t="s">
        <v>8336</v>
      </c>
      <c r="K862" s="19" t="str">
        <f t="shared" si="79"/>
        <v>Obesity</v>
      </c>
      <c r="L862" s="19" t="str">
        <f t="shared" si="80"/>
        <v>Normal</v>
      </c>
      <c r="P862" s="19">
        <v>1</v>
      </c>
      <c r="Q862" s="19">
        <v>1</v>
      </c>
      <c r="Y862" s="32" t="s">
        <v>3184</v>
      </c>
      <c r="Z862" s="19" t="s">
        <v>8336</v>
      </c>
      <c r="AA862" t="s">
        <v>8336</v>
      </c>
      <c r="AB862" s="19" t="str">
        <f t="shared" si="81"/>
        <v>No</v>
      </c>
      <c r="AC862" s="19" t="str">
        <f t="shared" si="82"/>
        <v>No</v>
      </c>
      <c r="AG862" s="19" t="s">
        <v>3162</v>
      </c>
      <c r="AH862" s="19">
        <v>26.79</v>
      </c>
      <c r="AI862" s="19" t="str">
        <f t="shared" si="83"/>
        <v>Over Weight</v>
      </c>
      <c r="AP862" s="19" t="s">
        <v>3162</v>
      </c>
      <c r="AQ862" s="19">
        <v>5.06</v>
      </c>
      <c r="AR862" s="19" t="str">
        <f t="shared" si="84"/>
        <v>Normal</v>
      </c>
    </row>
    <row r="863" spans="1:44">
      <c r="A863" s="19" t="s">
        <v>3208</v>
      </c>
      <c r="B863" s="19">
        <v>32.965</v>
      </c>
      <c r="C863" s="19">
        <v>6.15</v>
      </c>
      <c r="D863" s="19" t="s">
        <v>8324</v>
      </c>
      <c r="E863" s="19" t="s">
        <v>8336</v>
      </c>
      <c r="F863" s="19" t="s">
        <v>8336</v>
      </c>
      <c r="G863" s="19">
        <v>1</v>
      </c>
      <c r="H863" s="19">
        <v>1</v>
      </c>
      <c r="I863" s="19" t="s">
        <v>8336</v>
      </c>
      <c r="J863" s="19" t="s">
        <v>8336</v>
      </c>
      <c r="K863" s="19" t="str">
        <f t="shared" si="79"/>
        <v>Obesity</v>
      </c>
      <c r="L863" s="19" t="str">
        <f t="shared" si="80"/>
        <v>Prediabetes</v>
      </c>
      <c r="P863" s="19">
        <v>2</v>
      </c>
      <c r="Q863" s="19">
        <v>2</v>
      </c>
      <c r="Y863" s="32" t="s">
        <v>3188</v>
      </c>
      <c r="Z863" s="19" t="s">
        <v>8324</v>
      </c>
      <c r="AA863" t="s">
        <v>8336</v>
      </c>
      <c r="AB863" s="19" t="str">
        <f t="shared" si="81"/>
        <v>Yes</v>
      </c>
      <c r="AC863" s="19" t="str">
        <f t="shared" si="82"/>
        <v>No</v>
      </c>
      <c r="AG863" s="19" t="s">
        <v>3166</v>
      </c>
      <c r="AH863" s="19">
        <v>42.78</v>
      </c>
      <c r="AI863" s="19" t="str">
        <f t="shared" si="83"/>
        <v>Obesity</v>
      </c>
      <c r="AP863" s="19" t="s">
        <v>3166</v>
      </c>
      <c r="AQ863" s="19">
        <v>6.11</v>
      </c>
      <c r="AR863" s="19" t="str">
        <f t="shared" si="84"/>
        <v>Prediabetes</v>
      </c>
    </row>
    <row r="864" spans="1:44">
      <c r="A864" s="19" t="s">
        <v>3211</v>
      </c>
      <c r="B864" s="19">
        <v>36.8</v>
      </c>
      <c r="C864" s="19">
        <v>4.62</v>
      </c>
      <c r="D864" s="19" t="s">
        <v>8336</v>
      </c>
      <c r="E864" s="19" t="s">
        <v>8336</v>
      </c>
      <c r="F864" s="19" t="s">
        <v>8375</v>
      </c>
      <c r="G864" s="19">
        <v>1</v>
      </c>
      <c r="H864" s="19">
        <v>1</v>
      </c>
      <c r="I864" s="19" t="s">
        <v>8336</v>
      </c>
      <c r="J864" s="19" t="s">
        <v>8336</v>
      </c>
      <c r="K864" s="19" t="str">
        <f t="shared" si="79"/>
        <v>Obesity</v>
      </c>
      <c r="L864" s="19" t="str">
        <f t="shared" si="80"/>
        <v>Normal</v>
      </c>
      <c r="P864" s="19">
        <v>1</v>
      </c>
      <c r="Q864" s="19">
        <v>1</v>
      </c>
      <c r="Y864" s="32" t="s">
        <v>3191</v>
      </c>
      <c r="Z864" s="19" t="s">
        <v>8336</v>
      </c>
      <c r="AA864" t="s">
        <v>8336</v>
      </c>
      <c r="AB864" s="19" t="str">
        <f t="shared" si="81"/>
        <v>No</v>
      </c>
      <c r="AC864" s="19" t="str">
        <f t="shared" si="82"/>
        <v>No</v>
      </c>
      <c r="AG864" s="19" t="s">
        <v>3170</v>
      </c>
      <c r="AH864" s="19">
        <v>46.75</v>
      </c>
      <c r="AI864" s="19" t="str">
        <f t="shared" si="83"/>
        <v>Obesity</v>
      </c>
      <c r="AP864" s="19" t="s">
        <v>3170</v>
      </c>
      <c r="AQ864" s="19">
        <v>6.66</v>
      </c>
      <c r="AR864" s="19" t="str">
        <f t="shared" si="84"/>
        <v>Diabetes</v>
      </c>
    </row>
    <row r="865" spans="1:44">
      <c r="A865" s="19" t="s">
        <v>3215</v>
      </c>
      <c r="B865" s="19">
        <v>34.3</v>
      </c>
      <c r="C865" s="19">
        <v>4.87</v>
      </c>
      <c r="D865" s="19" t="s">
        <v>8336</v>
      </c>
      <c r="E865" s="19" t="s">
        <v>8336</v>
      </c>
      <c r="F865" s="19" t="s">
        <v>8336</v>
      </c>
      <c r="G865" s="19">
        <v>2</v>
      </c>
      <c r="H865" s="19">
        <v>2</v>
      </c>
      <c r="I865" s="19" t="s">
        <v>8336</v>
      </c>
      <c r="J865" s="19" t="s">
        <v>8336</v>
      </c>
      <c r="K865" s="19" t="str">
        <f t="shared" si="79"/>
        <v>Obesity</v>
      </c>
      <c r="L865" s="19" t="str">
        <f t="shared" si="80"/>
        <v>Normal</v>
      </c>
      <c r="P865" s="19">
        <v>2</v>
      </c>
      <c r="Q865" s="19">
        <v>2</v>
      </c>
      <c r="Y865" s="32" t="s">
        <v>3193</v>
      </c>
      <c r="Z865" s="19" t="s">
        <v>8324</v>
      </c>
      <c r="AA865" t="s">
        <v>8336</v>
      </c>
      <c r="AB865" s="19" t="str">
        <f t="shared" si="81"/>
        <v>Yes</v>
      </c>
      <c r="AC865" s="19" t="str">
        <f t="shared" si="82"/>
        <v>No</v>
      </c>
      <c r="AG865" s="19" t="s">
        <v>3174</v>
      </c>
      <c r="AH865" s="19">
        <v>32.15</v>
      </c>
      <c r="AI865" s="19" t="str">
        <f t="shared" si="83"/>
        <v>Obesity</v>
      </c>
      <c r="AP865" s="19" t="s">
        <v>3174</v>
      </c>
      <c r="AQ865" s="19">
        <v>4.02</v>
      </c>
      <c r="AR865" s="19" t="str">
        <f t="shared" si="84"/>
        <v>Normal</v>
      </c>
    </row>
    <row r="866" spans="1:44">
      <c r="A866" s="19" t="s">
        <v>3219</v>
      </c>
      <c r="B866" s="19">
        <v>35.245</v>
      </c>
      <c r="C866" s="19">
        <v>4.63</v>
      </c>
      <c r="D866" s="19" t="s">
        <v>8336</v>
      </c>
      <c r="E866" s="19" t="s">
        <v>8336</v>
      </c>
      <c r="F866" s="19" t="s">
        <v>8336</v>
      </c>
      <c r="G866" s="19" t="s">
        <v>8355</v>
      </c>
      <c r="H866" s="19">
        <v>0</v>
      </c>
      <c r="I866" s="19" t="s">
        <v>8336</v>
      </c>
      <c r="J866" s="19" t="s">
        <v>8336</v>
      </c>
      <c r="K866" s="19" t="str">
        <f t="shared" si="79"/>
        <v>Obesity</v>
      </c>
      <c r="L866" s="19" t="str">
        <f t="shared" si="80"/>
        <v>Normal</v>
      </c>
      <c r="P866" s="19">
        <v>2</v>
      </c>
      <c r="Q866" s="19">
        <v>2</v>
      </c>
      <c r="Y866" s="32" t="s">
        <v>3197</v>
      </c>
      <c r="Z866" s="19" t="s">
        <v>8336</v>
      </c>
      <c r="AA866" t="s">
        <v>8336</v>
      </c>
      <c r="AB866" s="19" t="str">
        <f t="shared" si="81"/>
        <v>No</v>
      </c>
      <c r="AC866" s="19" t="str">
        <f t="shared" si="82"/>
        <v>No</v>
      </c>
      <c r="AG866" s="19" t="s">
        <v>3178</v>
      </c>
      <c r="AH866" s="19">
        <v>43.4</v>
      </c>
      <c r="AI866" s="19" t="str">
        <f t="shared" si="83"/>
        <v>Obesity</v>
      </c>
      <c r="AP866" s="19" t="s">
        <v>3178</v>
      </c>
      <c r="AQ866" s="19">
        <v>8.81</v>
      </c>
      <c r="AR866" s="19" t="str">
        <f t="shared" si="84"/>
        <v>Diabetes</v>
      </c>
    </row>
    <row r="867" spans="1:44">
      <c r="A867" s="19" t="s">
        <v>3222</v>
      </c>
      <c r="B867" s="19">
        <v>26.23</v>
      </c>
      <c r="C867" s="19">
        <v>11.93</v>
      </c>
      <c r="D867" s="19" t="s">
        <v>8336</v>
      </c>
      <c r="E867" s="19" t="s">
        <v>8336</v>
      </c>
      <c r="F867" s="19" t="s">
        <v>8336</v>
      </c>
      <c r="G867" s="19" t="s">
        <v>8355</v>
      </c>
      <c r="H867" s="19">
        <v>0</v>
      </c>
      <c r="I867" s="19" t="s">
        <v>8336</v>
      </c>
      <c r="J867" s="19" t="s">
        <v>8336</v>
      </c>
      <c r="K867" s="19" t="str">
        <f t="shared" si="79"/>
        <v>Over Weight</v>
      </c>
      <c r="L867" s="19" t="str">
        <f t="shared" si="80"/>
        <v>Diabetes</v>
      </c>
      <c r="P867" s="19" t="s">
        <v>8355</v>
      </c>
      <c r="Q867" s="19">
        <v>0</v>
      </c>
      <c r="Y867" s="32" t="s">
        <v>3200</v>
      </c>
      <c r="Z867" s="19" t="s">
        <v>8336</v>
      </c>
      <c r="AA867" t="s">
        <v>8336</v>
      </c>
      <c r="AB867" s="19" t="str">
        <f t="shared" si="81"/>
        <v>No</v>
      </c>
      <c r="AC867" s="19" t="str">
        <f t="shared" si="82"/>
        <v>No</v>
      </c>
      <c r="AG867" s="19" t="s">
        <v>3181</v>
      </c>
      <c r="AH867" s="19">
        <v>31.57</v>
      </c>
      <c r="AI867" s="19" t="str">
        <f t="shared" si="83"/>
        <v>Obesity</v>
      </c>
      <c r="AP867" s="19" t="s">
        <v>3181</v>
      </c>
      <c r="AQ867" s="19">
        <v>7.92</v>
      </c>
      <c r="AR867" s="19" t="str">
        <f t="shared" si="84"/>
        <v>Diabetes</v>
      </c>
    </row>
    <row r="868" spans="1:44">
      <c r="A868" s="19" t="s">
        <v>3225</v>
      </c>
      <c r="B868" s="19">
        <v>36.1</v>
      </c>
      <c r="C868" s="19">
        <v>5.65</v>
      </c>
      <c r="D868" s="19" t="s">
        <v>8324</v>
      </c>
      <c r="E868" s="19" t="s">
        <v>8336</v>
      </c>
      <c r="F868" s="19" t="s">
        <v>8336</v>
      </c>
      <c r="G868" s="19">
        <v>2</v>
      </c>
      <c r="H868" s="19">
        <v>2</v>
      </c>
      <c r="I868" s="19" t="s">
        <v>8336</v>
      </c>
      <c r="J868" s="19" t="s">
        <v>8336</v>
      </c>
      <c r="K868" s="19" t="str">
        <f t="shared" si="79"/>
        <v>Obesity</v>
      </c>
      <c r="L868" s="19" t="str">
        <f t="shared" si="80"/>
        <v>Normal</v>
      </c>
      <c r="P868" s="19">
        <v>2</v>
      </c>
      <c r="Q868" s="19">
        <v>2</v>
      </c>
      <c r="Y868" s="32" t="s">
        <v>3204</v>
      </c>
      <c r="Z868" s="19" t="s">
        <v>8324</v>
      </c>
      <c r="AA868" t="s">
        <v>8336</v>
      </c>
      <c r="AB868" s="19" t="str">
        <f t="shared" si="81"/>
        <v>Yes</v>
      </c>
      <c r="AC868" s="19" t="str">
        <f t="shared" si="82"/>
        <v>No</v>
      </c>
      <c r="AG868" s="19" t="s">
        <v>3184</v>
      </c>
      <c r="AH868" s="19">
        <v>24.32</v>
      </c>
      <c r="AI868" s="19" t="str">
        <f t="shared" si="83"/>
        <v>Normal Weight</v>
      </c>
      <c r="AP868" s="19" t="s">
        <v>3184</v>
      </c>
      <c r="AQ868" s="19">
        <v>7.48</v>
      </c>
      <c r="AR868" s="19" t="str">
        <f t="shared" si="84"/>
        <v>Diabetes</v>
      </c>
    </row>
    <row r="869" spans="1:44">
      <c r="A869" s="19" t="s">
        <v>3229</v>
      </c>
      <c r="B869" s="19">
        <v>37.1</v>
      </c>
      <c r="C869" s="19">
        <v>11.21</v>
      </c>
      <c r="D869" s="19" t="s">
        <v>8324</v>
      </c>
      <c r="E869" s="19" t="s">
        <v>8336</v>
      </c>
      <c r="F869" s="19" t="s">
        <v>8375</v>
      </c>
      <c r="G869" s="19">
        <v>1</v>
      </c>
      <c r="H869" s="19">
        <v>1</v>
      </c>
      <c r="I869" s="19" t="s">
        <v>8336</v>
      </c>
      <c r="J869" s="19" t="s">
        <v>8336</v>
      </c>
      <c r="K869" s="19" t="str">
        <f t="shared" si="79"/>
        <v>Obesity</v>
      </c>
      <c r="L869" s="19" t="str">
        <f t="shared" si="80"/>
        <v>Diabetes</v>
      </c>
      <c r="P869" s="19" t="s">
        <v>8355</v>
      </c>
      <c r="Q869" s="19">
        <v>0</v>
      </c>
      <c r="Y869" s="32" t="s">
        <v>3208</v>
      </c>
      <c r="Z869" s="19" t="s">
        <v>8324</v>
      </c>
      <c r="AA869" t="s">
        <v>8336</v>
      </c>
      <c r="AB869" s="19" t="str">
        <f t="shared" si="81"/>
        <v>Yes</v>
      </c>
      <c r="AC869" s="19" t="str">
        <f t="shared" si="82"/>
        <v>No</v>
      </c>
      <c r="AG869" s="19" t="s">
        <v>3188</v>
      </c>
      <c r="AH869" s="19">
        <v>31.07</v>
      </c>
      <c r="AI869" s="19" t="str">
        <f t="shared" si="83"/>
        <v>Obesity</v>
      </c>
      <c r="AP869" s="19" t="s">
        <v>3188</v>
      </c>
      <c r="AQ869" s="19">
        <v>4.62</v>
      </c>
      <c r="AR869" s="19" t="str">
        <f t="shared" si="84"/>
        <v>Normal</v>
      </c>
    </row>
    <row r="870" spans="1:44">
      <c r="A870" s="19" t="s">
        <v>3233</v>
      </c>
      <c r="B870" s="19">
        <v>27.5</v>
      </c>
      <c r="C870" s="19">
        <v>10.62</v>
      </c>
      <c r="D870" s="19" t="s">
        <v>8324</v>
      </c>
      <c r="E870" s="19" t="s">
        <v>8336</v>
      </c>
      <c r="F870" s="19" t="s">
        <v>8375</v>
      </c>
      <c r="G870" s="19">
        <v>1</v>
      </c>
      <c r="H870" s="19">
        <v>1</v>
      </c>
      <c r="I870" s="19" t="s">
        <v>8336</v>
      </c>
      <c r="J870" s="19" t="s">
        <v>8336</v>
      </c>
      <c r="K870" s="19" t="str">
        <f t="shared" si="79"/>
        <v>Over Weight</v>
      </c>
      <c r="L870" s="19" t="str">
        <f t="shared" si="80"/>
        <v>Diabetes</v>
      </c>
      <c r="P870" s="19" t="s">
        <v>8355</v>
      </c>
      <c r="Q870" s="19">
        <v>0</v>
      </c>
      <c r="Y870" s="32" t="s">
        <v>3211</v>
      </c>
      <c r="Z870" s="19" t="s">
        <v>8336</v>
      </c>
      <c r="AA870" t="s">
        <v>8336</v>
      </c>
      <c r="AB870" s="19" t="str">
        <f t="shared" si="81"/>
        <v>No</v>
      </c>
      <c r="AC870" s="19" t="str">
        <f t="shared" si="82"/>
        <v>No</v>
      </c>
      <c r="AG870" s="19" t="s">
        <v>3191</v>
      </c>
      <c r="AH870" s="19">
        <v>35.815</v>
      </c>
      <c r="AI870" s="19" t="str">
        <f t="shared" si="83"/>
        <v>Obesity</v>
      </c>
      <c r="AP870" s="19" t="s">
        <v>3191</v>
      </c>
      <c r="AQ870" s="19">
        <v>8.47</v>
      </c>
      <c r="AR870" s="19" t="str">
        <f t="shared" si="84"/>
        <v>Diabetes</v>
      </c>
    </row>
    <row r="871" spans="1:44">
      <c r="A871" s="19" t="s">
        <v>3236</v>
      </c>
      <c r="B871" s="19">
        <v>24.7</v>
      </c>
      <c r="C871" s="19">
        <v>10.7</v>
      </c>
      <c r="D871" s="19" t="s">
        <v>8324</v>
      </c>
      <c r="E871" s="19" t="s">
        <v>8336</v>
      </c>
      <c r="F871" s="19" t="s">
        <v>8375</v>
      </c>
      <c r="G871" s="19">
        <v>1</v>
      </c>
      <c r="H871" s="19">
        <v>1</v>
      </c>
      <c r="I871" s="19" t="s">
        <v>8336</v>
      </c>
      <c r="J871" s="19" t="s">
        <v>8336</v>
      </c>
      <c r="K871" s="19" t="str">
        <f t="shared" si="79"/>
        <v>Normal Weight</v>
      </c>
      <c r="L871" s="19" t="str">
        <f t="shared" si="80"/>
        <v>Diabetes</v>
      </c>
      <c r="P871" s="19" t="s">
        <v>8355</v>
      </c>
      <c r="Q871" s="19">
        <v>0</v>
      </c>
      <c r="Y871" s="32" t="s">
        <v>3215</v>
      </c>
      <c r="Z871" s="19" t="s">
        <v>8336</v>
      </c>
      <c r="AA871" t="s">
        <v>8336</v>
      </c>
      <c r="AB871" s="19" t="str">
        <f t="shared" si="81"/>
        <v>No</v>
      </c>
      <c r="AC871" s="19" t="str">
        <f t="shared" si="82"/>
        <v>No</v>
      </c>
      <c r="AG871" s="19" t="s">
        <v>3193</v>
      </c>
      <c r="AH871" s="19">
        <v>40.81</v>
      </c>
      <c r="AI871" s="19" t="str">
        <f t="shared" si="83"/>
        <v>Obesity</v>
      </c>
      <c r="AP871" s="19" t="s">
        <v>3193</v>
      </c>
      <c r="AQ871" s="19">
        <v>10.58</v>
      </c>
      <c r="AR871" s="19" t="str">
        <f t="shared" si="84"/>
        <v>Diabetes</v>
      </c>
    </row>
    <row r="872" spans="1:44">
      <c r="A872" s="19" t="s">
        <v>3240</v>
      </c>
      <c r="B872" s="19">
        <v>26.78</v>
      </c>
      <c r="C872" s="19">
        <v>10.02</v>
      </c>
      <c r="D872" s="19" t="s">
        <v>8324</v>
      </c>
      <c r="E872" s="19" t="s">
        <v>8336</v>
      </c>
      <c r="F872" s="19" t="s">
        <v>8375</v>
      </c>
      <c r="G872" s="19">
        <v>1</v>
      </c>
      <c r="H872" s="19">
        <v>1</v>
      </c>
      <c r="I872" s="19" t="s">
        <v>8336</v>
      </c>
      <c r="J872" s="19" t="s">
        <v>8336</v>
      </c>
      <c r="K872" s="19" t="str">
        <f t="shared" si="79"/>
        <v>Over Weight</v>
      </c>
      <c r="L872" s="19" t="str">
        <f t="shared" si="80"/>
        <v>Diabetes</v>
      </c>
      <c r="P872" s="19" t="s">
        <v>8355</v>
      </c>
      <c r="Q872" s="19">
        <v>0</v>
      </c>
      <c r="Y872" s="32" t="s">
        <v>3219</v>
      </c>
      <c r="Z872" s="19" t="s">
        <v>8336</v>
      </c>
      <c r="AA872" t="s">
        <v>8336</v>
      </c>
      <c r="AB872" s="19" t="str">
        <f t="shared" si="81"/>
        <v>No</v>
      </c>
      <c r="AC872" s="19" t="str">
        <f t="shared" si="82"/>
        <v>No</v>
      </c>
      <c r="AG872" s="19" t="s">
        <v>3197</v>
      </c>
      <c r="AH872" s="19">
        <v>24.605</v>
      </c>
      <c r="AI872" s="19" t="str">
        <f t="shared" si="83"/>
        <v>Normal Weight</v>
      </c>
      <c r="AP872" s="19" t="s">
        <v>3197</v>
      </c>
      <c r="AQ872" s="19">
        <v>7.48</v>
      </c>
      <c r="AR872" s="19" t="str">
        <f t="shared" si="84"/>
        <v>Diabetes</v>
      </c>
    </row>
    <row r="873" spans="1:44">
      <c r="A873" s="19" t="s">
        <v>3244</v>
      </c>
      <c r="B873" s="19">
        <v>45.8</v>
      </c>
      <c r="C873" s="19">
        <v>4.85</v>
      </c>
      <c r="D873" s="19" t="s">
        <v>8336</v>
      </c>
      <c r="E873" s="19" t="s">
        <v>8336</v>
      </c>
      <c r="F873" s="19" t="s">
        <v>8336</v>
      </c>
      <c r="G873" s="19" t="s">
        <v>8355</v>
      </c>
      <c r="H873" s="19">
        <v>0</v>
      </c>
      <c r="I873" s="19" t="s">
        <v>8336</v>
      </c>
      <c r="J873" s="19" t="s">
        <v>8336</v>
      </c>
      <c r="K873" s="19" t="str">
        <f t="shared" si="79"/>
        <v>Obesity</v>
      </c>
      <c r="L873" s="19" t="str">
        <f t="shared" si="80"/>
        <v>Normal</v>
      </c>
      <c r="P873" s="19">
        <v>1</v>
      </c>
      <c r="Q873" s="19">
        <v>1</v>
      </c>
      <c r="Y873" s="32" t="s">
        <v>3222</v>
      </c>
      <c r="Z873" s="19" t="s">
        <v>8336</v>
      </c>
      <c r="AA873" t="s">
        <v>8336</v>
      </c>
      <c r="AB873" s="19" t="str">
        <f t="shared" si="81"/>
        <v>No</v>
      </c>
      <c r="AC873" s="19" t="str">
        <f t="shared" si="82"/>
        <v>No</v>
      </c>
      <c r="AG873" s="19" t="s">
        <v>3200</v>
      </c>
      <c r="AH873" s="19">
        <v>21.47</v>
      </c>
      <c r="AI873" s="19" t="str">
        <f t="shared" si="83"/>
        <v>Normal Weight</v>
      </c>
      <c r="AP873" s="19" t="s">
        <v>3200</v>
      </c>
      <c r="AQ873" s="19">
        <v>7.82</v>
      </c>
      <c r="AR873" s="19" t="str">
        <f t="shared" si="84"/>
        <v>Diabetes</v>
      </c>
    </row>
    <row r="874" spans="1:44">
      <c r="A874" s="19" t="s">
        <v>3247</v>
      </c>
      <c r="B874" s="19">
        <v>29</v>
      </c>
      <c r="C874" s="19">
        <v>4.39</v>
      </c>
      <c r="D874" s="19" t="s">
        <v>8324</v>
      </c>
      <c r="E874" s="19" t="s">
        <v>8336</v>
      </c>
      <c r="F874" s="19" t="s">
        <v>8336</v>
      </c>
      <c r="G874" s="19">
        <v>2</v>
      </c>
      <c r="H874" s="19">
        <v>2</v>
      </c>
      <c r="I874" s="19" t="s">
        <v>8336</v>
      </c>
      <c r="J874" s="19" t="s">
        <v>8336</v>
      </c>
      <c r="K874" s="19" t="str">
        <f t="shared" si="79"/>
        <v>Over Weight</v>
      </c>
      <c r="L874" s="19" t="str">
        <f t="shared" si="80"/>
        <v>Normal</v>
      </c>
      <c r="P874" s="19">
        <v>1</v>
      </c>
      <c r="Q874" s="19">
        <v>1</v>
      </c>
      <c r="Y874" s="32" t="s">
        <v>3225</v>
      </c>
      <c r="Z874" s="19" t="s">
        <v>8324</v>
      </c>
      <c r="AA874" t="s">
        <v>8336</v>
      </c>
      <c r="AB874" s="19" t="str">
        <f t="shared" si="81"/>
        <v>Yes</v>
      </c>
      <c r="AC874" s="19" t="str">
        <f t="shared" si="82"/>
        <v>No</v>
      </c>
      <c r="AG874" s="19" t="s">
        <v>3204</v>
      </c>
      <c r="AH874" s="19">
        <v>52.89</v>
      </c>
      <c r="AI874" s="19" t="str">
        <f t="shared" si="83"/>
        <v>Obesity</v>
      </c>
      <c r="AP874" s="19" t="s">
        <v>3204</v>
      </c>
      <c r="AQ874" s="19">
        <v>4.96</v>
      </c>
      <c r="AR874" s="19" t="str">
        <f t="shared" si="84"/>
        <v>Normal</v>
      </c>
    </row>
    <row r="875" spans="1:44">
      <c r="A875" s="19" t="s">
        <v>3250</v>
      </c>
      <c r="B875" s="19">
        <v>33.535</v>
      </c>
      <c r="C875" s="19">
        <v>8.24</v>
      </c>
      <c r="D875" s="19" t="s">
        <v>8324</v>
      </c>
      <c r="E875" s="19" t="s">
        <v>8336</v>
      </c>
      <c r="F875" s="19" t="s">
        <v>8336</v>
      </c>
      <c r="G875" s="19" t="s">
        <v>8355</v>
      </c>
      <c r="H875" s="19">
        <v>0</v>
      </c>
      <c r="I875" s="19" t="s">
        <v>8336</v>
      </c>
      <c r="J875" s="19" t="s">
        <v>8336</v>
      </c>
      <c r="K875" s="19" t="str">
        <f t="shared" si="79"/>
        <v>Obesity</v>
      </c>
      <c r="L875" s="19" t="str">
        <f t="shared" si="80"/>
        <v>Diabetes</v>
      </c>
      <c r="P875" s="19">
        <v>1</v>
      </c>
      <c r="Q875" s="19">
        <v>1</v>
      </c>
      <c r="Y875" s="32" t="s">
        <v>3229</v>
      </c>
      <c r="Z875" s="19" t="s">
        <v>8324</v>
      </c>
      <c r="AA875" t="s">
        <v>8336</v>
      </c>
      <c r="AB875" s="19" t="str">
        <f t="shared" si="81"/>
        <v>Yes</v>
      </c>
      <c r="AC875" s="19" t="str">
        <f t="shared" si="82"/>
        <v>No</v>
      </c>
      <c r="AG875" s="19" t="s">
        <v>3208</v>
      </c>
      <c r="AH875" s="19">
        <v>32.965</v>
      </c>
      <c r="AI875" s="19" t="str">
        <f t="shared" si="83"/>
        <v>Obesity</v>
      </c>
      <c r="AP875" s="19" t="s">
        <v>3208</v>
      </c>
      <c r="AQ875" s="19">
        <v>6.15</v>
      </c>
      <c r="AR875" s="19" t="str">
        <f t="shared" si="84"/>
        <v>Prediabetes</v>
      </c>
    </row>
    <row r="876" spans="1:44">
      <c r="A876" s="19" t="s">
        <v>3254</v>
      </c>
      <c r="B876" s="19">
        <v>32.775</v>
      </c>
      <c r="C876" s="19">
        <v>9.77</v>
      </c>
      <c r="D876" s="19" t="s">
        <v>8324</v>
      </c>
      <c r="E876" s="19" t="s">
        <v>8336</v>
      </c>
      <c r="F876" s="19" t="s">
        <v>8336</v>
      </c>
      <c r="G876" s="19" t="s">
        <v>8355</v>
      </c>
      <c r="H876" s="19">
        <v>0</v>
      </c>
      <c r="I876" s="19" t="s">
        <v>8336</v>
      </c>
      <c r="J876" s="19" t="s">
        <v>8336</v>
      </c>
      <c r="K876" s="19" t="str">
        <f t="shared" si="79"/>
        <v>Obesity</v>
      </c>
      <c r="L876" s="19" t="str">
        <f t="shared" si="80"/>
        <v>Diabetes</v>
      </c>
      <c r="P876" s="19">
        <v>2</v>
      </c>
      <c r="Q876" s="19">
        <v>2</v>
      </c>
      <c r="Y876" s="32" t="s">
        <v>3233</v>
      </c>
      <c r="Z876" s="19" t="s">
        <v>8324</v>
      </c>
      <c r="AA876" t="s">
        <v>8336</v>
      </c>
      <c r="AB876" s="19" t="str">
        <f t="shared" si="81"/>
        <v>Yes</v>
      </c>
      <c r="AC876" s="19" t="str">
        <f t="shared" si="82"/>
        <v>No</v>
      </c>
      <c r="AG876" s="19" t="s">
        <v>3211</v>
      </c>
      <c r="AH876" s="19">
        <v>36.8</v>
      </c>
      <c r="AI876" s="19" t="str">
        <f t="shared" si="83"/>
        <v>Obesity</v>
      </c>
      <c r="AP876" s="19" t="s">
        <v>3211</v>
      </c>
      <c r="AQ876" s="19">
        <v>4.62</v>
      </c>
      <c r="AR876" s="19" t="str">
        <f t="shared" si="84"/>
        <v>Normal</v>
      </c>
    </row>
    <row r="877" spans="1:44">
      <c r="A877" s="19" t="s">
        <v>3258</v>
      </c>
      <c r="B877" s="19">
        <v>37.51</v>
      </c>
      <c r="C877" s="19">
        <v>5.5</v>
      </c>
      <c r="D877" s="19" t="s">
        <v>8324</v>
      </c>
      <c r="E877" s="19" t="s">
        <v>8336</v>
      </c>
      <c r="F877" s="19" t="s">
        <v>8336</v>
      </c>
      <c r="G877" s="19">
        <v>2</v>
      </c>
      <c r="H877" s="19">
        <v>2</v>
      </c>
      <c r="I877" s="19" t="s">
        <v>8336</v>
      </c>
      <c r="J877" s="19" t="s">
        <v>8336</v>
      </c>
      <c r="K877" s="19" t="str">
        <f t="shared" si="79"/>
        <v>Obesity</v>
      </c>
      <c r="L877" s="19" t="str">
        <f t="shared" si="80"/>
        <v>Normal</v>
      </c>
      <c r="P877" s="19" t="s">
        <v>8355</v>
      </c>
      <c r="Q877" s="19">
        <v>0</v>
      </c>
      <c r="Y877" s="32" t="s">
        <v>3236</v>
      </c>
      <c r="Z877" s="19" t="s">
        <v>8324</v>
      </c>
      <c r="AA877" t="s">
        <v>8336</v>
      </c>
      <c r="AB877" s="19" t="str">
        <f t="shared" si="81"/>
        <v>Yes</v>
      </c>
      <c r="AC877" s="19" t="str">
        <f t="shared" si="82"/>
        <v>No</v>
      </c>
      <c r="AG877" s="19" t="s">
        <v>3215</v>
      </c>
      <c r="AH877" s="19">
        <v>34.3</v>
      </c>
      <c r="AI877" s="19" t="str">
        <f t="shared" si="83"/>
        <v>Obesity</v>
      </c>
      <c r="AP877" s="19" t="s">
        <v>3215</v>
      </c>
      <c r="AQ877" s="19">
        <v>4.87</v>
      </c>
      <c r="AR877" s="19" t="str">
        <f t="shared" si="84"/>
        <v>Normal</v>
      </c>
    </row>
    <row r="878" spans="1:44">
      <c r="A878" s="19" t="s">
        <v>3262</v>
      </c>
      <c r="B878" s="19">
        <v>39.86</v>
      </c>
      <c r="C878" s="19">
        <v>11.84</v>
      </c>
      <c r="D878" s="19" t="s">
        <v>8324</v>
      </c>
      <c r="E878" s="19" t="s">
        <v>8336</v>
      </c>
      <c r="F878" s="19" t="s">
        <v>8336</v>
      </c>
      <c r="G878" s="19">
        <v>1</v>
      </c>
      <c r="H878" s="19">
        <v>1</v>
      </c>
      <c r="I878" s="19" t="s">
        <v>8336</v>
      </c>
      <c r="J878" s="19" t="s">
        <v>8336</v>
      </c>
      <c r="K878" s="19" t="str">
        <f t="shared" si="79"/>
        <v>Obesity</v>
      </c>
      <c r="L878" s="19" t="str">
        <f t="shared" si="80"/>
        <v>Diabetes</v>
      </c>
      <c r="P878" s="19" t="s">
        <v>8355</v>
      </c>
      <c r="Q878" s="19">
        <v>0</v>
      </c>
      <c r="Y878" s="32" t="s">
        <v>3240</v>
      </c>
      <c r="Z878" s="19" t="s">
        <v>8324</v>
      </c>
      <c r="AA878" t="s">
        <v>8336</v>
      </c>
      <c r="AB878" s="19" t="str">
        <f t="shared" si="81"/>
        <v>Yes</v>
      </c>
      <c r="AC878" s="19" t="str">
        <f t="shared" si="82"/>
        <v>No</v>
      </c>
      <c r="AG878" s="19" t="s">
        <v>3219</v>
      </c>
      <c r="AH878" s="19">
        <v>35.245</v>
      </c>
      <c r="AI878" s="19" t="str">
        <f t="shared" si="83"/>
        <v>Obesity</v>
      </c>
      <c r="AP878" s="19" t="s">
        <v>3219</v>
      </c>
      <c r="AQ878" s="19">
        <v>4.63</v>
      </c>
      <c r="AR878" s="19" t="str">
        <f t="shared" si="84"/>
        <v>Normal</v>
      </c>
    </row>
    <row r="879" spans="1:44">
      <c r="A879" s="19" t="s">
        <v>3265</v>
      </c>
      <c r="B879" s="19">
        <v>42.13</v>
      </c>
      <c r="C879" s="19">
        <v>4.66</v>
      </c>
      <c r="D879" s="19" t="s">
        <v>8336</v>
      </c>
      <c r="E879" s="19" t="s">
        <v>8336</v>
      </c>
      <c r="F879" s="19" t="s">
        <v>8336</v>
      </c>
      <c r="G879" s="19" t="s">
        <v>8355</v>
      </c>
      <c r="H879" s="19">
        <v>0</v>
      </c>
      <c r="I879" s="19" t="s">
        <v>8336</v>
      </c>
      <c r="J879" s="19" t="s">
        <v>8336</v>
      </c>
      <c r="K879" s="19" t="str">
        <f t="shared" si="79"/>
        <v>Obesity</v>
      </c>
      <c r="L879" s="19" t="str">
        <f t="shared" si="80"/>
        <v>Normal</v>
      </c>
      <c r="P879" s="19">
        <v>2</v>
      </c>
      <c r="Q879" s="19">
        <v>2</v>
      </c>
      <c r="Y879" s="32" t="s">
        <v>3244</v>
      </c>
      <c r="Z879" s="19" t="s">
        <v>8336</v>
      </c>
      <c r="AA879" t="s">
        <v>8336</v>
      </c>
      <c r="AB879" s="19" t="str">
        <f t="shared" si="81"/>
        <v>No</v>
      </c>
      <c r="AC879" s="19" t="str">
        <f t="shared" si="82"/>
        <v>No</v>
      </c>
      <c r="AG879" s="19" t="s">
        <v>3222</v>
      </c>
      <c r="AH879" s="19">
        <v>26.23</v>
      </c>
      <c r="AI879" s="19" t="str">
        <f t="shared" si="83"/>
        <v>Over Weight</v>
      </c>
      <c r="AP879" s="19" t="s">
        <v>3222</v>
      </c>
      <c r="AQ879" s="19">
        <v>11.93</v>
      </c>
      <c r="AR879" s="19" t="str">
        <f t="shared" si="84"/>
        <v>Diabetes</v>
      </c>
    </row>
    <row r="880" spans="1:44">
      <c r="A880" s="19" t="s">
        <v>3269</v>
      </c>
      <c r="B880" s="19">
        <v>35.99</v>
      </c>
      <c r="C880" s="19">
        <v>11.11</v>
      </c>
      <c r="D880" s="19" t="s">
        <v>8336</v>
      </c>
      <c r="E880" s="19" t="s">
        <v>8336</v>
      </c>
      <c r="F880" s="19" t="s">
        <v>8336</v>
      </c>
      <c r="G880" s="19" t="s">
        <v>8355</v>
      </c>
      <c r="H880" s="19">
        <v>0</v>
      </c>
      <c r="I880" s="19" t="s">
        <v>8336</v>
      </c>
      <c r="J880" s="19" t="s">
        <v>8336</v>
      </c>
      <c r="K880" s="19" t="str">
        <f t="shared" si="79"/>
        <v>Obesity</v>
      </c>
      <c r="L880" s="19" t="str">
        <f t="shared" si="80"/>
        <v>Diabetes</v>
      </c>
      <c r="P880" s="19">
        <v>1</v>
      </c>
      <c r="Q880" s="19">
        <v>1</v>
      </c>
      <c r="Y880" s="32" t="s">
        <v>3247</v>
      </c>
      <c r="Z880" s="19" t="s">
        <v>8324</v>
      </c>
      <c r="AA880" t="s">
        <v>8336</v>
      </c>
      <c r="AB880" s="19" t="str">
        <f t="shared" si="81"/>
        <v>Yes</v>
      </c>
      <c r="AC880" s="19" t="str">
        <f t="shared" si="82"/>
        <v>No</v>
      </c>
      <c r="AG880" s="19" t="s">
        <v>3225</v>
      </c>
      <c r="AH880" s="19">
        <v>36.1</v>
      </c>
      <c r="AI880" s="19" t="str">
        <f t="shared" si="83"/>
        <v>Obesity</v>
      </c>
      <c r="AP880" s="19" t="s">
        <v>3225</v>
      </c>
      <c r="AQ880" s="19">
        <v>5.65</v>
      </c>
      <c r="AR880" s="19" t="str">
        <f t="shared" si="84"/>
        <v>Normal</v>
      </c>
    </row>
    <row r="881" spans="1:44">
      <c r="A881" s="19" t="s">
        <v>3273</v>
      </c>
      <c r="B881" s="19">
        <v>35.2</v>
      </c>
      <c r="C881" s="19">
        <v>7.72</v>
      </c>
      <c r="D881" s="19" t="s">
        <v>8324</v>
      </c>
      <c r="E881" s="19" t="s">
        <v>8336</v>
      </c>
      <c r="F881" s="19" t="s">
        <v>8375</v>
      </c>
      <c r="G881" s="19">
        <v>1</v>
      </c>
      <c r="H881" s="19">
        <v>1</v>
      </c>
      <c r="I881" s="19" t="s">
        <v>8336</v>
      </c>
      <c r="J881" s="19" t="s">
        <v>8336</v>
      </c>
      <c r="K881" s="19" t="str">
        <f t="shared" si="79"/>
        <v>Obesity</v>
      </c>
      <c r="L881" s="19" t="str">
        <f t="shared" si="80"/>
        <v>Diabetes</v>
      </c>
      <c r="P881" s="19">
        <v>1</v>
      </c>
      <c r="Q881" s="19">
        <v>1</v>
      </c>
      <c r="Y881" s="32" t="s">
        <v>3250</v>
      </c>
      <c r="Z881" s="19" t="s">
        <v>8324</v>
      </c>
      <c r="AA881" t="s">
        <v>8336</v>
      </c>
      <c r="AB881" s="19" t="str">
        <f t="shared" si="81"/>
        <v>Yes</v>
      </c>
      <c r="AC881" s="19" t="str">
        <f t="shared" si="82"/>
        <v>No</v>
      </c>
      <c r="AG881" s="19" t="s">
        <v>3229</v>
      </c>
      <c r="AH881" s="19">
        <v>37.1</v>
      </c>
      <c r="AI881" s="19" t="str">
        <f t="shared" si="83"/>
        <v>Obesity</v>
      </c>
      <c r="AP881" s="19" t="s">
        <v>3229</v>
      </c>
      <c r="AQ881" s="19">
        <v>11.21</v>
      </c>
      <c r="AR881" s="19" t="str">
        <f t="shared" si="84"/>
        <v>Diabetes</v>
      </c>
    </row>
    <row r="882" spans="1:44">
      <c r="A882" s="19" t="s">
        <v>3277</v>
      </c>
      <c r="B882" s="19">
        <v>29.91</v>
      </c>
      <c r="C882" s="19">
        <v>5.55</v>
      </c>
      <c r="D882" s="19" t="s">
        <v>8324</v>
      </c>
      <c r="E882" s="19" t="s">
        <v>8336</v>
      </c>
      <c r="F882" s="19" t="s">
        <v>8336</v>
      </c>
      <c r="G882" s="19">
        <v>2</v>
      </c>
      <c r="H882" s="19">
        <v>2</v>
      </c>
      <c r="I882" s="19" t="s">
        <v>8336</v>
      </c>
      <c r="J882" s="19" t="s">
        <v>8336</v>
      </c>
      <c r="K882" s="19" t="str">
        <f t="shared" si="79"/>
        <v>Obesity</v>
      </c>
      <c r="L882" s="19" t="str">
        <f t="shared" si="80"/>
        <v>Normal</v>
      </c>
      <c r="P882" s="19">
        <v>1</v>
      </c>
      <c r="Q882" s="19">
        <v>1</v>
      </c>
      <c r="Y882" s="32" t="s">
        <v>3254</v>
      </c>
      <c r="Z882" s="19" t="s">
        <v>8324</v>
      </c>
      <c r="AA882" t="s">
        <v>8336</v>
      </c>
      <c r="AB882" s="19" t="str">
        <f t="shared" si="81"/>
        <v>Yes</v>
      </c>
      <c r="AC882" s="19" t="str">
        <f t="shared" si="82"/>
        <v>No</v>
      </c>
      <c r="AG882" s="19" t="s">
        <v>3233</v>
      </c>
      <c r="AH882" s="19">
        <v>27.5</v>
      </c>
      <c r="AI882" s="19" t="str">
        <f t="shared" si="83"/>
        <v>Over Weight</v>
      </c>
      <c r="AP882" s="19" t="s">
        <v>3233</v>
      </c>
      <c r="AQ882" s="19">
        <v>10.62</v>
      </c>
      <c r="AR882" s="19" t="str">
        <f t="shared" si="84"/>
        <v>Diabetes</v>
      </c>
    </row>
    <row r="883" spans="1:44">
      <c r="A883" s="19" t="s">
        <v>3280</v>
      </c>
      <c r="B883" s="19">
        <v>36.48</v>
      </c>
      <c r="C883" s="19">
        <v>5.05</v>
      </c>
      <c r="D883" s="19" t="s">
        <v>8324</v>
      </c>
      <c r="E883" s="19" t="s">
        <v>8336</v>
      </c>
      <c r="F883" s="19" t="s">
        <v>8336</v>
      </c>
      <c r="G883" s="19">
        <v>1</v>
      </c>
      <c r="H883" s="19">
        <v>1</v>
      </c>
      <c r="I883" s="19" t="s">
        <v>8336</v>
      </c>
      <c r="J883" s="19" t="s">
        <v>8336</v>
      </c>
      <c r="K883" s="19" t="str">
        <f t="shared" si="79"/>
        <v>Obesity</v>
      </c>
      <c r="L883" s="19" t="str">
        <f t="shared" si="80"/>
        <v>Normal</v>
      </c>
      <c r="P883" s="19">
        <v>1</v>
      </c>
      <c r="Q883" s="19">
        <v>1</v>
      </c>
      <c r="Y883" s="32" t="s">
        <v>3258</v>
      </c>
      <c r="Z883" s="19" t="s">
        <v>8324</v>
      </c>
      <c r="AA883" t="s">
        <v>8336</v>
      </c>
      <c r="AB883" s="19" t="str">
        <f t="shared" si="81"/>
        <v>Yes</v>
      </c>
      <c r="AC883" s="19" t="str">
        <f t="shared" si="82"/>
        <v>No</v>
      </c>
      <c r="AG883" s="19" t="s">
        <v>3236</v>
      </c>
      <c r="AH883" s="19">
        <v>24.7</v>
      </c>
      <c r="AI883" s="19" t="str">
        <f t="shared" si="83"/>
        <v>Normal Weight</v>
      </c>
      <c r="AP883" s="19" t="s">
        <v>3236</v>
      </c>
      <c r="AQ883" s="19">
        <v>10.7</v>
      </c>
      <c r="AR883" s="19" t="str">
        <f t="shared" si="84"/>
        <v>Diabetes</v>
      </c>
    </row>
    <row r="884" spans="1:44">
      <c r="A884" s="19" t="s">
        <v>3284</v>
      </c>
      <c r="B884" s="19">
        <v>27.5</v>
      </c>
      <c r="C884" s="19">
        <v>8.69</v>
      </c>
      <c r="D884" s="19" t="s">
        <v>8324</v>
      </c>
      <c r="E884" s="19" t="s">
        <v>8336</v>
      </c>
      <c r="F884" s="19" t="s">
        <v>8375</v>
      </c>
      <c r="G884" s="19">
        <v>1</v>
      </c>
      <c r="H884" s="19">
        <v>1</v>
      </c>
      <c r="I884" s="19" t="s">
        <v>8336</v>
      </c>
      <c r="J884" s="19" t="s">
        <v>8336</v>
      </c>
      <c r="K884" s="19" t="str">
        <f t="shared" si="79"/>
        <v>Over Weight</v>
      </c>
      <c r="L884" s="19" t="str">
        <f t="shared" si="80"/>
        <v>Diabetes</v>
      </c>
      <c r="P884" s="19" t="s">
        <v>8355</v>
      </c>
      <c r="Q884" s="19">
        <v>0</v>
      </c>
      <c r="Y884" s="32" t="s">
        <v>3262</v>
      </c>
      <c r="Z884" s="19" t="s">
        <v>8324</v>
      </c>
      <c r="AA884" t="s">
        <v>8336</v>
      </c>
      <c r="AB884" s="19" t="str">
        <f t="shared" si="81"/>
        <v>Yes</v>
      </c>
      <c r="AC884" s="19" t="str">
        <f t="shared" si="82"/>
        <v>No</v>
      </c>
      <c r="AG884" s="19" t="s">
        <v>3240</v>
      </c>
      <c r="AH884" s="19">
        <v>26.78</v>
      </c>
      <c r="AI884" s="19" t="str">
        <f t="shared" si="83"/>
        <v>Over Weight</v>
      </c>
      <c r="AP884" s="19" t="s">
        <v>3240</v>
      </c>
      <c r="AQ884" s="19">
        <v>10.02</v>
      </c>
      <c r="AR884" s="19" t="str">
        <f t="shared" si="84"/>
        <v>Diabetes</v>
      </c>
    </row>
    <row r="885" spans="1:44">
      <c r="A885" s="19" t="s">
        <v>3288</v>
      </c>
      <c r="B885" s="19">
        <v>33.44</v>
      </c>
      <c r="C885" s="19">
        <v>5.9</v>
      </c>
      <c r="D885" s="19" t="s">
        <v>8324</v>
      </c>
      <c r="E885" s="19" t="s">
        <v>8336</v>
      </c>
      <c r="F885" s="19" t="s">
        <v>8336</v>
      </c>
      <c r="G885" s="19">
        <v>1</v>
      </c>
      <c r="H885" s="19">
        <v>1</v>
      </c>
      <c r="I885" s="19" t="s">
        <v>8336</v>
      </c>
      <c r="J885" s="19" t="s">
        <v>8336</v>
      </c>
      <c r="K885" s="19" t="str">
        <f t="shared" si="79"/>
        <v>Obesity</v>
      </c>
      <c r="L885" s="19" t="str">
        <f t="shared" si="80"/>
        <v>Prediabetes</v>
      </c>
      <c r="P885" s="19">
        <v>2</v>
      </c>
      <c r="Q885" s="19">
        <v>2</v>
      </c>
      <c r="Y885" s="32" t="s">
        <v>3265</v>
      </c>
      <c r="Z885" s="19" t="s">
        <v>8336</v>
      </c>
      <c r="AA885" t="s">
        <v>8336</v>
      </c>
      <c r="AB885" s="19" t="str">
        <f t="shared" si="81"/>
        <v>No</v>
      </c>
      <c r="AC885" s="19" t="str">
        <f t="shared" si="82"/>
        <v>No</v>
      </c>
      <c r="AG885" s="19" t="s">
        <v>3244</v>
      </c>
      <c r="AH885" s="19">
        <v>45.8</v>
      </c>
      <c r="AI885" s="19" t="str">
        <f t="shared" si="83"/>
        <v>Obesity</v>
      </c>
      <c r="AP885" s="19" t="s">
        <v>3244</v>
      </c>
      <c r="AQ885" s="19">
        <v>4.85</v>
      </c>
      <c r="AR885" s="19" t="str">
        <f t="shared" si="84"/>
        <v>Normal</v>
      </c>
    </row>
    <row r="886" spans="1:44">
      <c r="A886" s="19" t="s">
        <v>3292</v>
      </c>
      <c r="B886" s="19">
        <v>28.215</v>
      </c>
      <c r="C886" s="19">
        <v>6.29</v>
      </c>
      <c r="D886" s="19" t="s">
        <v>8324</v>
      </c>
      <c r="E886" s="19" t="s">
        <v>8336</v>
      </c>
      <c r="F886" s="19" t="s">
        <v>8336</v>
      </c>
      <c r="G886" s="19">
        <v>1</v>
      </c>
      <c r="H886" s="19">
        <v>1</v>
      </c>
      <c r="I886" s="19" t="s">
        <v>8336</v>
      </c>
      <c r="J886" s="19" t="s">
        <v>8336</v>
      </c>
      <c r="K886" s="19" t="str">
        <f t="shared" si="79"/>
        <v>Over Weight</v>
      </c>
      <c r="L886" s="19" t="str">
        <f t="shared" si="80"/>
        <v>Prediabetes</v>
      </c>
      <c r="P886" s="19" t="s">
        <v>8355</v>
      </c>
      <c r="Q886" s="19">
        <v>0</v>
      </c>
      <c r="Y886" s="32" t="s">
        <v>3269</v>
      </c>
      <c r="Z886" s="19" t="s">
        <v>8336</v>
      </c>
      <c r="AA886" t="s">
        <v>8336</v>
      </c>
      <c r="AB886" s="19" t="str">
        <f t="shared" si="81"/>
        <v>No</v>
      </c>
      <c r="AC886" s="19" t="str">
        <f t="shared" si="82"/>
        <v>No</v>
      </c>
      <c r="AG886" s="19" t="s">
        <v>3247</v>
      </c>
      <c r="AH886" s="19">
        <v>29</v>
      </c>
      <c r="AI886" s="19" t="str">
        <f t="shared" si="83"/>
        <v>Over Weight</v>
      </c>
      <c r="AP886" s="19" t="s">
        <v>3247</v>
      </c>
      <c r="AQ886" s="19">
        <v>4.39</v>
      </c>
      <c r="AR886" s="19" t="str">
        <f t="shared" si="84"/>
        <v>Normal</v>
      </c>
    </row>
    <row r="887" spans="1:44">
      <c r="A887" s="19" t="s">
        <v>3296</v>
      </c>
      <c r="B887" s="19">
        <v>27.17</v>
      </c>
      <c r="C887" s="19">
        <v>5.84</v>
      </c>
      <c r="D887" s="19" t="s">
        <v>8324</v>
      </c>
      <c r="E887" s="19" t="s">
        <v>8336</v>
      </c>
      <c r="F887" s="19" t="s">
        <v>8336</v>
      </c>
      <c r="G887" s="19">
        <v>1</v>
      </c>
      <c r="H887" s="19">
        <v>1</v>
      </c>
      <c r="I887" s="19" t="s">
        <v>8336</v>
      </c>
      <c r="J887" s="19" t="s">
        <v>8336</v>
      </c>
      <c r="K887" s="19" t="str">
        <f t="shared" si="79"/>
        <v>Over Weight</v>
      </c>
      <c r="L887" s="19" t="str">
        <f t="shared" si="80"/>
        <v>Prediabetes</v>
      </c>
      <c r="P887" s="19" t="s">
        <v>8355</v>
      </c>
      <c r="Q887" s="19">
        <v>0</v>
      </c>
      <c r="Y887" s="32" t="s">
        <v>3273</v>
      </c>
      <c r="Z887" s="19" t="s">
        <v>8324</v>
      </c>
      <c r="AA887" t="s">
        <v>8336</v>
      </c>
      <c r="AB887" s="19" t="str">
        <f t="shared" si="81"/>
        <v>Yes</v>
      </c>
      <c r="AC887" s="19" t="str">
        <f t="shared" si="82"/>
        <v>No</v>
      </c>
      <c r="AG887" s="19" t="s">
        <v>3250</v>
      </c>
      <c r="AH887" s="19">
        <v>33.535</v>
      </c>
      <c r="AI887" s="19" t="str">
        <f t="shared" si="83"/>
        <v>Obesity</v>
      </c>
      <c r="AP887" s="19" t="s">
        <v>3250</v>
      </c>
      <c r="AQ887" s="19">
        <v>8.24</v>
      </c>
      <c r="AR887" s="19" t="str">
        <f t="shared" si="84"/>
        <v>Diabetes</v>
      </c>
    </row>
    <row r="888" spans="1:44">
      <c r="A888" s="19" t="s">
        <v>3299</v>
      </c>
      <c r="B888" s="19">
        <v>35.38</v>
      </c>
      <c r="C888" s="19">
        <v>6.12</v>
      </c>
      <c r="D888" s="19" t="s">
        <v>8336</v>
      </c>
      <c r="E888" s="19" t="s">
        <v>8336</v>
      </c>
      <c r="F888" s="19" t="s">
        <v>8336</v>
      </c>
      <c r="G888" s="19" t="s">
        <v>8355</v>
      </c>
      <c r="H888" s="19">
        <v>0</v>
      </c>
      <c r="I888" s="19" t="s">
        <v>8336</v>
      </c>
      <c r="J888" s="19" t="s">
        <v>8336</v>
      </c>
      <c r="K888" s="19" t="str">
        <f t="shared" si="79"/>
        <v>Obesity</v>
      </c>
      <c r="L888" s="19" t="str">
        <f t="shared" si="80"/>
        <v>Prediabetes</v>
      </c>
      <c r="P888" s="19">
        <v>2</v>
      </c>
      <c r="Q888" s="19">
        <v>2</v>
      </c>
      <c r="Y888" s="32" t="s">
        <v>3277</v>
      </c>
      <c r="Z888" s="19" t="s">
        <v>8324</v>
      </c>
      <c r="AA888" t="s">
        <v>8336</v>
      </c>
      <c r="AB888" s="19" t="str">
        <f t="shared" si="81"/>
        <v>Yes</v>
      </c>
      <c r="AC888" s="19" t="str">
        <f t="shared" si="82"/>
        <v>No</v>
      </c>
      <c r="AG888" s="19" t="s">
        <v>3254</v>
      </c>
      <c r="AH888" s="19">
        <v>32.775</v>
      </c>
      <c r="AI888" s="19" t="str">
        <f t="shared" si="83"/>
        <v>Obesity</v>
      </c>
      <c r="AP888" s="19" t="s">
        <v>3254</v>
      </c>
      <c r="AQ888" s="19">
        <v>9.77</v>
      </c>
      <c r="AR888" s="19" t="str">
        <f t="shared" si="84"/>
        <v>Diabetes</v>
      </c>
    </row>
    <row r="889" spans="1:44">
      <c r="A889" s="19" t="s">
        <v>3303</v>
      </c>
      <c r="B889" s="19">
        <v>43.48</v>
      </c>
      <c r="C889" s="19">
        <v>6.24</v>
      </c>
      <c r="D889" s="19" t="s">
        <v>8336</v>
      </c>
      <c r="E889" s="19" t="s">
        <v>8336</v>
      </c>
      <c r="F889" s="19" t="s">
        <v>8336</v>
      </c>
      <c r="G889" s="19" t="s">
        <v>8355</v>
      </c>
      <c r="H889" s="19">
        <v>0</v>
      </c>
      <c r="I889" s="19" t="s">
        <v>8336</v>
      </c>
      <c r="J889" s="19" t="s">
        <v>8336</v>
      </c>
      <c r="K889" s="19" t="str">
        <f t="shared" si="79"/>
        <v>Obesity</v>
      </c>
      <c r="L889" s="19" t="str">
        <f t="shared" si="80"/>
        <v>Prediabetes</v>
      </c>
      <c r="P889" s="19">
        <v>1</v>
      </c>
      <c r="Q889" s="19">
        <v>1</v>
      </c>
      <c r="Y889" s="32" t="s">
        <v>3280</v>
      </c>
      <c r="Z889" s="19" t="s">
        <v>8324</v>
      </c>
      <c r="AA889" t="s">
        <v>8336</v>
      </c>
      <c r="AB889" s="19" t="str">
        <f t="shared" si="81"/>
        <v>Yes</v>
      </c>
      <c r="AC889" s="19" t="str">
        <f t="shared" si="82"/>
        <v>No</v>
      </c>
      <c r="AG889" s="19" t="s">
        <v>3258</v>
      </c>
      <c r="AH889" s="19">
        <v>37.51</v>
      </c>
      <c r="AI889" s="19" t="str">
        <f t="shared" si="83"/>
        <v>Obesity</v>
      </c>
      <c r="AP889" s="19" t="s">
        <v>3258</v>
      </c>
      <c r="AQ889" s="19">
        <v>5.5</v>
      </c>
      <c r="AR889" s="19" t="str">
        <f t="shared" si="84"/>
        <v>Normal</v>
      </c>
    </row>
    <row r="890" spans="1:44">
      <c r="A890" s="19" t="s">
        <v>3307</v>
      </c>
      <c r="B890" s="19">
        <v>41.73</v>
      </c>
      <c r="C890" s="19">
        <v>6.25</v>
      </c>
      <c r="D890" s="19" t="s">
        <v>8336</v>
      </c>
      <c r="E890" s="19" t="s">
        <v>8336</v>
      </c>
      <c r="F890" s="19" t="s">
        <v>8336</v>
      </c>
      <c r="G890" s="19">
        <v>1</v>
      </c>
      <c r="H890" s="19">
        <v>1</v>
      </c>
      <c r="I890" s="19" t="s">
        <v>8336</v>
      </c>
      <c r="J890" s="19" t="s">
        <v>8336</v>
      </c>
      <c r="K890" s="19" t="str">
        <f t="shared" si="79"/>
        <v>Obesity</v>
      </c>
      <c r="L890" s="19" t="str">
        <f t="shared" si="80"/>
        <v>Prediabetes</v>
      </c>
      <c r="P890" s="19" t="s">
        <v>8355</v>
      </c>
      <c r="Q890" s="19">
        <v>0</v>
      </c>
      <c r="Y890" s="32" t="s">
        <v>3284</v>
      </c>
      <c r="Z890" s="19" t="s">
        <v>8324</v>
      </c>
      <c r="AA890" t="s">
        <v>8336</v>
      </c>
      <c r="AB890" s="19" t="str">
        <f t="shared" si="81"/>
        <v>Yes</v>
      </c>
      <c r="AC890" s="19" t="str">
        <f t="shared" si="82"/>
        <v>No</v>
      </c>
      <c r="AG890" s="19" t="s">
        <v>3262</v>
      </c>
      <c r="AH890" s="19">
        <v>39.86</v>
      </c>
      <c r="AI890" s="19" t="str">
        <f t="shared" si="83"/>
        <v>Obesity</v>
      </c>
      <c r="AP890" s="19" t="s">
        <v>3262</v>
      </c>
      <c r="AQ890" s="19">
        <v>11.84</v>
      </c>
      <c r="AR890" s="19" t="str">
        <f t="shared" si="84"/>
        <v>Diabetes</v>
      </c>
    </row>
    <row r="891" spans="1:44">
      <c r="A891" s="19" t="s">
        <v>3311</v>
      </c>
      <c r="B891" s="19">
        <v>28.9</v>
      </c>
      <c r="C891" s="19">
        <v>11.96</v>
      </c>
      <c r="D891" s="19" t="s">
        <v>8336</v>
      </c>
      <c r="E891" s="19" t="s">
        <v>8336</v>
      </c>
      <c r="F891" s="19" t="s">
        <v>8336</v>
      </c>
      <c r="G891" s="19" t="s">
        <v>8355</v>
      </c>
      <c r="H891" s="19">
        <v>0</v>
      </c>
      <c r="I891" s="19" t="s">
        <v>8336</v>
      </c>
      <c r="J891" s="19" t="s">
        <v>8336</v>
      </c>
      <c r="K891" s="19" t="str">
        <f t="shared" si="79"/>
        <v>Over Weight</v>
      </c>
      <c r="L891" s="19" t="str">
        <f t="shared" si="80"/>
        <v>Diabetes</v>
      </c>
      <c r="P891" s="19" t="s">
        <v>8355</v>
      </c>
      <c r="Q891" s="19">
        <v>0</v>
      </c>
      <c r="Y891" s="32" t="s">
        <v>3288</v>
      </c>
      <c r="Z891" s="19" t="s">
        <v>8324</v>
      </c>
      <c r="AA891" t="s">
        <v>8336</v>
      </c>
      <c r="AB891" s="19" t="str">
        <f t="shared" si="81"/>
        <v>Yes</v>
      </c>
      <c r="AC891" s="19" t="str">
        <f t="shared" si="82"/>
        <v>No</v>
      </c>
      <c r="AG891" s="19" t="s">
        <v>3265</v>
      </c>
      <c r="AH891" s="19">
        <v>42.13</v>
      </c>
      <c r="AI891" s="19" t="str">
        <f t="shared" si="83"/>
        <v>Obesity</v>
      </c>
      <c r="AP891" s="19" t="s">
        <v>3265</v>
      </c>
      <c r="AQ891" s="19">
        <v>4.66</v>
      </c>
      <c r="AR891" s="19" t="str">
        <f t="shared" si="84"/>
        <v>Normal</v>
      </c>
    </row>
    <row r="892" spans="1:44">
      <c r="A892" s="19" t="s">
        <v>3315</v>
      </c>
      <c r="B892" s="19">
        <v>25.74</v>
      </c>
      <c r="C892" s="19">
        <v>7.69</v>
      </c>
      <c r="D892" s="19" t="s">
        <v>8336</v>
      </c>
      <c r="E892" s="19" t="s">
        <v>8336</v>
      </c>
      <c r="F892" s="19" t="s">
        <v>8336</v>
      </c>
      <c r="G892" s="19" t="s">
        <v>8355</v>
      </c>
      <c r="H892" s="19">
        <v>0</v>
      </c>
      <c r="I892" s="19" t="s">
        <v>8336</v>
      </c>
      <c r="J892" s="19" t="s">
        <v>8336</v>
      </c>
      <c r="K892" s="19" t="str">
        <f t="shared" si="79"/>
        <v>Over Weight</v>
      </c>
      <c r="L892" s="19" t="str">
        <f t="shared" si="80"/>
        <v>Diabetes</v>
      </c>
      <c r="P892" s="19">
        <v>1</v>
      </c>
      <c r="Q892" s="19">
        <v>1</v>
      </c>
      <c r="Y892" s="32" t="s">
        <v>3292</v>
      </c>
      <c r="Z892" s="19" t="s">
        <v>8324</v>
      </c>
      <c r="AA892" t="s">
        <v>8336</v>
      </c>
      <c r="AB892" s="19" t="str">
        <f t="shared" si="81"/>
        <v>Yes</v>
      </c>
      <c r="AC892" s="19" t="str">
        <f t="shared" si="82"/>
        <v>No</v>
      </c>
      <c r="AG892" s="19" t="s">
        <v>3269</v>
      </c>
      <c r="AH892" s="19">
        <v>35.99</v>
      </c>
      <c r="AI892" s="19" t="str">
        <f t="shared" si="83"/>
        <v>Obesity</v>
      </c>
      <c r="AP892" s="19" t="s">
        <v>3269</v>
      </c>
      <c r="AQ892" s="19">
        <v>11.11</v>
      </c>
      <c r="AR892" s="19" t="str">
        <f t="shared" si="84"/>
        <v>Diabetes</v>
      </c>
    </row>
    <row r="893" spans="1:44">
      <c r="A893" s="19" t="s">
        <v>3319</v>
      </c>
      <c r="B893" s="19">
        <v>36.06</v>
      </c>
      <c r="C893" s="19">
        <v>8.83</v>
      </c>
      <c r="D893" s="19" t="s">
        <v>8336</v>
      </c>
      <c r="E893" s="19" t="s">
        <v>8336</v>
      </c>
      <c r="F893" s="19" t="s">
        <v>8336</v>
      </c>
      <c r="G893" s="19" t="s">
        <v>8355</v>
      </c>
      <c r="H893" s="19">
        <v>0</v>
      </c>
      <c r="I893" s="19" t="s">
        <v>8336</v>
      </c>
      <c r="J893" s="19" t="s">
        <v>8336</v>
      </c>
      <c r="K893" s="19" t="str">
        <f t="shared" si="79"/>
        <v>Obesity</v>
      </c>
      <c r="L893" s="19" t="str">
        <f t="shared" si="80"/>
        <v>Diabetes</v>
      </c>
      <c r="P893" s="19">
        <v>2</v>
      </c>
      <c r="Q893" s="19">
        <v>2</v>
      </c>
      <c r="Y893" s="32" t="s">
        <v>3296</v>
      </c>
      <c r="Z893" s="19" t="s">
        <v>8324</v>
      </c>
      <c r="AA893" t="s">
        <v>8336</v>
      </c>
      <c r="AB893" s="19" t="str">
        <f t="shared" si="81"/>
        <v>Yes</v>
      </c>
      <c r="AC893" s="19" t="str">
        <f t="shared" si="82"/>
        <v>No</v>
      </c>
      <c r="AG893" s="19" t="s">
        <v>3273</v>
      </c>
      <c r="AH893" s="19">
        <v>35.2</v>
      </c>
      <c r="AI893" s="19" t="str">
        <f t="shared" si="83"/>
        <v>Obesity</v>
      </c>
      <c r="AP893" s="19" t="s">
        <v>3273</v>
      </c>
      <c r="AQ893" s="19">
        <v>7.72</v>
      </c>
      <c r="AR893" s="19" t="str">
        <f t="shared" si="84"/>
        <v>Diabetes</v>
      </c>
    </row>
    <row r="894" spans="1:44">
      <c r="A894" s="19" t="s">
        <v>3323</v>
      </c>
      <c r="B894" s="19">
        <v>43.28</v>
      </c>
      <c r="C894" s="19">
        <v>4.41</v>
      </c>
      <c r="D894" s="19" t="s">
        <v>8336</v>
      </c>
      <c r="E894" s="19" t="s">
        <v>8336</v>
      </c>
      <c r="F894" s="19" t="s">
        <v>8336</v>
      </c>
      <c r="G894" s="19" t="s">
        <v>8355</v>
      </c>
      <c r="H894" s="19">
        <v>0</v>
      </c>
      <c r="I894" s="19" t="s">
        <v>8336</v>
      </c>
      <c r="J894" s="19" t="s">
        <v>8336</v>
      </c>
      <c r="K894" s="19" t="str">
        <f t="shared" si="79"/>
        <v>Obesity</v>
      </c>
      <c r="L894" s="19" t="str">
        <f t="shared" si="80"/>
        <v>Normal</v>
      </c>
      <c r="P894" s="19">
        <v>1</v>
      </c>
      <c r="Q894" s="19">
        <v>1</v>
      </c>
      <c r="Y894" s="32" t="s">
        <v>3299</v>
      </c>
      <c r="Z894" s="19" t="s">
        <v>8336</v>
      </c>
      <c r="AA894" t="s">
        <v>8336</v>
      </c>
      <c r="AB894" s="19" t="str">
        <f t="shared" si="81"/>
        <v>No</v>
      </c>
      <c r="AC894" s="19" t="str">
        <f t="shared" si="82"/>
        <v>No</v>
      </c>
      <c r="AG894" s="19" t="s">
        <v>3277</v>
      </c>
      <c r="AH894" s="19">
        <v>29.91</v>
      </c>
      <c r="AI894" s="19" t="str">
        <f t="shared" si="83"/>
        <v>Obesity</v>
      </c>
      <c r="AP894" s="19" t="s">
        <v>3277</v>
      </c>
      <c r="AQ894" s="19">
        <v>5.55</v>
      </c>
      <c r="AR894" s="19" t="str">
        <f t="shared" si="84"/>
        <v>Normal</v>
      </c>
    </row>
    <row r="895" spans="1:44">
      <c r="A895" s="19" t="s">
        <v>3327</v>
      </c>
      <c r="B895" s="19">
        <v>28.785</v>
      </c>
      <c r="C895" s="19">
        <v>9.1</v>
      </c>
      <c r="D895" s="19" t="s">
        <v>8324</v>
      </c>
      <c r="E895" s="19" t="s">
        <v>8336</v>
      </c>
      <c r="F895" s="19" t="s">
        <v>8375</v>
      </c>
      <c r="G895" s="19">
        <v>1</v>
      </c>
      <c r="H895" s="19">
        <v>1</v>
      </c>
      <c r="I895" s="19" t="s">
        <v>8336</v>
      </c>
      <c r="J895" s="19" t="s">
        <v>8336</v>
      </c>
      <c r="K895" s="19" t="str">
        <f t="shared" si="79"/>
        <v>Over Weight</v>
      </c>
      <c r="L895" s="19" t="str">
        <f t="shared" si="80"/>
        <v>Diabetes</v>
      </c>
      <c r="P895" s="19">
        <v>1</v>
      </c>
      <c r="Q895" s="19">
        <v>1</v>
      </c>
      <c r="Y895" s="32" t="s">
        <v>3303</v>
      </c>
      <c r="Z895" s="19" t="s">
        <v>8336</v>
      </c>
      <c r="AA895" t="s">
        <v>8336</v>
      </c>
      <c r="AB895" s="19" t="str">
        <f t="shared" si="81"/>
        <v>No</v>
      </c>
      <c r="AC895" s="19" t="str">
        <f t="shared" si="82"/>
        <v>No</v>
      </c>
      <c r="AG895" s="19" t="s">
        <v>3280</v>
      </c>
      <c r="AH895" s="19">
        <v>36.48</v>
      </c>
      <c r="AI895" s="19" t="str">
        <f t="shared" si="83"/>
        <v>Obesity</v>
      </c>
      <c r="AP895" s="19" t="s">
        <v>3280</v>
      </c>
      <c r="AQ895" s="19">
        <v>5.05</v>
      </c>
      <c r="AR895" s="19" t="str">
        <f t="shared" si="84"/>
        <v>Normal</v>
      </c>
    </row>
    <row r="896" spans="1:44">
      <c r="A896" s="19" t="s">
        <v>3330</v>
      </c>
      <c r="B896" s="19">
        <v>25.46</v>
      </c>
      <c r="C896" s="19">
        <v>11.52</v>
      </c>
      <c r="D896" s="19" t="s">
        <v>8324</v>
      </c>
      <c r="E896" s="19" t="s">
        <v>8336</v>
      </c>
      <c r="F896" s="19" t="s">
        <v>8375</v>
      </c>
      <c r="G896" s="19">
        <v>1</v>
      </c>
      <c r="H896" s="19">
        <v>1</v>
      </c>
      <c r="I896" s="19" t="s">
        <v>8336</v>
      </c>
      <c r="J896" s="19" t="s">
        <v>8336</v>
      </c>
      <c r="K896" s="19" t="str">
        <f t="shared" si="79"/>
        <v>Over Weight</v>
      </c>
      <c r="L896" s="19" t="str">
        <f t="shared" si="80"/>
        <v>Diabetes</v>
      </c>
      <c r="P896" s="19">
        <v>1</v>
      </c>
      <c r="Q896" s="19">
        <v>1</v>
      </c>
      <c r="Y896" s="32" t="s">
        <v>3307</v>
      </c>
      <c r="Z896" s="19" t="s">
        <v>8336</v>
      </c>
      <c r="AA896" t="s">
        <v>8336</v>
      </c>
      <c r="AB896" s="19" t="str">
        <f t="shared" si="81"/>
        <v>No</v>
      </c>
      <c r="AC896" s="19" t="str">
        <f t="shared" si="82"/>
        <v>No</v>
      </c>
      <c r="AG896" s="19" t="s">
        <v>3284</v>
      </c>
      <c r="AH896" s="19">
        <v>27.5</v>
      </c>
      <c r="AI896" s="19" t="str">
        <f t="shared" si="83"/>
        <v>Over Weight</v>
      </c>
      <c r="AP896" s="19" t="s">
        <v>3284</v>
      </c>
      <c r="AQ896" s="19">
        <v>8.69</v>
      </c>
      <c r="AR896" s="19" t="str">
        <f t="shared" si="84"/>
        <v>Diabetes</v>
      </c>
    </row>
    <row r="897" spans="1:44">
      <c r="A897" s="19" t="s">
        <v>3334</v>
      </c>
      <c r="B897" s="19">
        <v>30.8</v>
      </c>
      <c r="C897" s="19">
        <v>10.95</v>
      </c>
      <c r="D897" s="19" t="s">
        <v>8336</v>
      </c>
      <c r="E897" s="19" t="s">
        <v>8336</v>
      </c>
      <c r="F897" s="19" t="s">
        <v>8336</v>
      </c>
      <c r="G897" s="19" t="s">
        <v>8355</v>
      </c>
      <c r="H897" s="19">
        <v>0</v>
      </c>
      <c r="I897" s="19" t="s">
        <v>8336</v>
      </c>
      <c r="J897" s="19" t="s">
        <v>8336</v>
      </c>
      <c r="K897" s="19" t="str">
        <f t="shared" si="79"/>
        <v>Obesity</v>
      </c>
      <c r="L897" s="19" t="str">
        <f t="shared" si="80"/>
        <v>Diabetes</v>
      </c>
      <c r="P897" s="19">
        <v>1</v>
      </c>
      <c r="Q897" s="19">
        <v>1</v>
      </c>
      <c r="Y897" s="32" t="s">
        <v>3311</v>
      </c>
      <c r="Z897" s="19" t="s">
        <v>8336</v>
      </c>
      <c r="AA897" t="s">
        <v>8336</v>
      </c>
      <c r="AB897" s="19" t="str">
        <f t="shared" si="81"/>
        <v>No</v>
      </c>
      <c r="AC897" s="19" t="str">
        <f t="shared" si="82"/>
        <v>No</v>
      </c>
      <c r="AG897" s="19" t="s">
        <v>3288</v>
      </c>
      <c r="AH897" s="19">
        <v>33.44</v>
      </c>
      <c r="AI897" s="19" t="str">
        <f t="shared" si="83"/>
        <v>Obesity</v>
      </c>
      <c r="AP897" s="19" t="s">
        <v>3288</v>
      </c>
      <c r="AQ897" s="19">
        <v>5.9</v>
      </c>
      <c r="AR897" s="19" t="str">
        <f t="shared" si="84"/>
        <v>Prediabetes</v>
      </c>
    </row>
    <row r="898" spans="1:44">
      <c r="A898" s="19" t="s">
        <v>3338</v>
      </c>
      <c r="B898" s="19">
        <v>28.88</v>
      </c>
      <c r="C898" s="19">
        <v>11.5</v>
      </c>
      <c r="D898" s="19" t="s">
        <v>8336</v>
      </c>
      <c r="E898" s="19" t="s">
        <v>8336</v>
      </c>
      <c r="F898" s="19" t="s">
        <v>8336</v>
      </c>
      <c r="G898" s="19" t="s">
        <v>8355</v>
      </c>
      <c r="H898" s="19">
        <v>0</v>
      </c>
      <c r="I898" s="19" t="s">
        <v>8336</v>
      </c>
      <c r="J898" s="19" t="s">
        <v>8336</v>
      </c>
      <c r="K898" s="19" t="str">
        <f t="shared" si="79"/>
        <v>Over Weight</v>
      </c>
      <c r="L898" s="19" t="str">
        <f t="shared" si="80"/>
        <v>Diabetes</v>
      </c>
      <c r="P898" s="19">
        <v>1</v>
      </c>
      <c r="Q898" s="19">
        <v>1</v>
      </c>
      <c r="Y898" s="32" t="s">
        <v>3315</v>
      </c>
      <c r="Z898" s="19" t="s">
        <v>8336</v>
      </c>
      <c r="AA898" t="s">
        <v>8336</v>
      </c>
      <c r="AB898" s="19" t="str">
        <f t="shared" si="81"/>
        <v>No</v>
      </c>
      <c r="AC898" s="19" t="str">
        <f t="shared" si="82"/>
        <v>No</v>
      </c>
      <c r="AG898" s="19" t="s">
        <v>3292</v>
      </c>
      <c r="AH898" s="19">
        <v>28.215</v>
      </c>
      <c r="AI898" s="19" t="str">
        <f t="shared" si="83"/>
        <v>Over Weight</v>
      </c>
      <c r="AP898" s="19" t="s">
        <v>3292</v>
      </c>
      <c r="AQ898" s="19">
        <v>6.29</v>
      </c>
      <c r="AR898" s="19" t="str">
        <f t="shared" si="84"/>
        <v>Prediabetes</v>
      </c>
    </row>
    <row r="899" spans="1:44">
      <c r="A899" s="19" t="s">
        <v>3342</v>
      </c>
      <c r="B899" s="19">
        <v>23</v>
      </c>
      <c r="C899" s="19">
        <v>9.88</v>
      </c>
      <c r="D899" s="19" t="s">
        <v>8336</v>
      </c>
      <c r="E899" s="19" t="s">
        <v>8336</v>
      </c>
      <c r="F899" s="19" t="s">
        <v>8336</v>
      </c>
      <c r="G899" s="19" t="s">
        <v>8355</v>
      </c>
      <c r="H899" s="19">
        <v>0</v>
      </c>
      <c r="I899" s="19" t="s">
        <v>8336</v>
      </c>
      <c r="J899" s="19" t="s">
        <v>8336</v>
      </c>
      <c r="K899" s="19" t="str">
        <f t="shared" ref="K899:K962" si="85">IF(B899&lt;18.5,"Under Weight",IF(B899&lt;=24.9,"Normal Weight",IF(B899&lt;=29.9,"Over Weight","Obesity")))</f>
        <v>Normal Weight</v>
      </c>
      <c r="L899" s="19" t="str">
        <f t="shared" ref="L899:L962" si="86">IF(C899&lt;5.7,"Normal",IF(C899&lt;=6.4,"Prediabetes","Diabetes"))</f>
        <v>Diabetes</v>
      </c>
      <c r="P899" s="19" t="s">
        <v>8355</v>
      </c>
      <c r="Q899" s="19">
        <v>0</v>
      </c>
      <c r="Y899" s="32" t="s">
        <v>3319</v>
      </c>
      <c r="Z899" s="19" t="s">
        <v>8336</v>
      </c>
      <c r="AA899" t="s">
        <v>8336</v>
      </c>
      <c r="AB899" s="19" t="str">
        <f t="shared" si="81"/>
        <v>No</v>
      </c>
      <c r="AC899" s="19" t="str">
        <f t="shared" si="82"/>
        <v>No</v>
      </c>
      <c r="AG899" s="19" t="s">
        <v>3296</v>
      </c>
      <c r="AH899" s="19">
        <v>27.17</v>
      </c>
      <c r="AI899" s="19" t="str">
        <f t="shared" si="83"/>
        <v>Over Weight</v>
      </c>
      <c r="AP899" s="19" t="s">
        <v>3296</v>
      </c>
      <c r="AQ899" s="19">
        <v>5.84</v>
      </c>
      <c r="AR899" s="19" t="str">
        <f t="shared" si="84"/>
        <v>Prediabetes</v>
      </c>
    </row>
    <row r="900" spans="1:44">
      <c r="A900" s="19" t="s">
        <v>3345</v>
      </c>
      <c r="B900" s="19">
        <v>38.25</v>
      </c>
      <c r="C900" s="19">
        <v>6.2</v>
      </c>
      <c r="D900" s="19" t="s">
        <v>8336</v>
      </c>
      <c r="E900" s="19" t="s">
        <v>8336</v>
      </c>
      <c r="F900" s="19" t="s">
        <v>8336</v>
      </c>
      <c r="G900" s="19">
        <v>1</v>
      </c>
      <c r="H900" s="19">
        <v>1</v>
      </c>
      <c r="I900" s="19" t="s">
        <v>8336</v>
      </c>
      <c r="J900" s="19" t="s">
        <v>8336</v>
      </c>
      <c r="K900" s="19" t="str">
        <f t="shared" si="85"/>
        <v>Obesity</v>
      </c>
      <c r="L900" s="19" t="str">
        <f t="shared" si="86"/>
        <v>Prediabetes</v>
      </c>
      <c r="P900" s="19" t="s">
        <v>8355</v>
      </c>
      <c r="Q900" s="19">
        <v>0</v>
      </c>
      <c r="Y900" s="32" t="s">
        <v>3323</v>
      </c>
      <c r="Z900" s="19" t="s">
        <v>8336</v>
      </c>
      <c r="AA900" t="s">
        <v>8336</v>
      </c>
      <c r="AB900" s="19" t="str">
        <f t="shared" si="81"/>
        <v>No</v>
      </c>
      <c r="AC900" s="19" t="str">
        <f t="shared" si="82"/>
        <v>No</v>
      </c>
      <c r="AG900" s="19" t="s">
        <v>3299</v>
      </c>
      <c r="AH900" s="19">
        <v>35.38</v>
      </c>
      <c r="AI900" s="19" t="str">
        <f t="shared" si="83"/>
        <v>Obesity</v>
      </c>
      <c r="AP900" s="19" t="s">
        <v>3299</v>
      </c>
      <c r="AQ900" s="19">
        <v>6.12</v>
      </c>
      <c r="AR900" s="19" t="str">
        <f t="shared" si="84"/>
        <v>Prediabetes</v>
      </c>
    </row>
    <row r="901" spans="1:44">
      <c r="A901" s="19" t="s">
        <v>3349</v>
      </c>
      <c r="B901" s="19">
        <v>39.25</v>
      </c>
      <c r="C901" s="19">
        <v>8.41</v>
      </c>
      <c r="D901" s="19" t="s">
        <v>8324</v>
      </c>
      <c r="E901" s="19" t="s">
        <v>8336</v>
      </c>
      <c r="F901" s="19" t="s">
        <v>8336</v>
      </c>
      <c r="G901" s="19">
        <v>1</v>
      </c>
      <c r="H901" s="19">
        <v>1</v>
      </c>
      <c r="I901" s="19" t="s">
        <v>8336</v>
      </c>
      <c r="J901" s="19" t="s">
        <v>8336</v>
      </c>
      <c r="K901" s="19" t="str">
        <f t="shared" si="85"/>
        <v>Obesity</v>
      </c>
      <c r="L901" s="19" t="str">
        <f t="shared" si="86"/>
        <v>Diabetes</v>
      </c>
      <c r="P901" s="19">
        <v>1</v>
      </c>
      <c r="Q901" s="19">
        <v>1</v>
      </c>
      <c r="Y901" s="32" t="s">
        <v>3327</v>
      </c>
      <c r="Z901" s="19" t="s">
        <v>8324</v>
      </c>
      <c r="AA901" t="s">
        <v>8336</v>
      </c>
      <c r="AB901" s="19" t="str">
        <f t="shared" si="81"/>
        <v>Yes</v>
      </c>
      <c r="AC901" s="19" t="str">
        <f t="shared" si="82"/>
        <v>No</v>
      </c>
      <c r="AG901" s="19" t="s">
        <v>3303</v>
      </c>
      <c r="AH901" s="19">
        <v>43.48</v>
      </c>
      <c r="AI901" s="19" t="str">
        <f t="shared" si="83"/>
        <v>Obesity</v>
      </c>
      <c r="AP901" s="19" t="s">
        <v>3303</v>
      </c>
      <c r="AQ901" s="19">
        <v>6.24</v>
      </c>
      <c r="AR901" s="19" t="str">
        <f t="shared" si="84"/>
        <v>Prediabetes</v>
      </c>
    </row>
    <row r="902" spans="1:44">
      <c r="A902" s="19" t="s">
        <v>3353</v>
      </c>
      <c r="B902" s="19">
        <v>26.6</v>
      </c>
      <c r="C902" s="19">
        <v>5.07</v>
      </c>
      <c r="D902" s="19" t="s">
        <v>8324</v>
      </c>
      <c r="E902" s="19" t="s">
        <v>8336</v>
      </c>
      <c r="F902" s="19" t="s">
        <v>8336</v>
      </c>
      <c r="G902" s="19">
        <v>2</v>
      </c>
      <c r="H902" s="19">
        <v>2</v>
      </c>
      <c r="I902" s="19" t="s">
        <v>8336</v>
      </c>
      <c r="J902" s="19" t="s">
        <v>8336</v>
      </c>
      <c r="K902" s="19" t="str">
        <f t="shared" si="85"/>
        <v>Over Weight</v>
      </c>
      <c r="L902" s="19" t="str">
        <f t="shared" si="86"/>
        <v>Normal</v>
      </c>
      <c r="P902" s="19" t="s">
        <v>8355</v>
      </c>
      <c r="Q902" s="19">
        <v>0</v>
      </c>
      <c r="Y902" s="32" t="s">
        <v>3330</v>
      </c>
      <c r="Z902" s="19" t="s">
        <v>8324</v>
      </c>
      <c r="AA902" t="s">
        <v>8336</v>
      </c>
      <c r="AB902" s="19" t="str">
        <f t="shared" si="81"/>
        <v>Yes</v>
      </c>
      <c r="AC902" s="19" t="str">
        <f t="shared" si="82"/>
        <v>No</v>
      </c>
      <c r="AG902" s="19" t="s">
        <v>3307</v>
      </c>
      <c r="AH902" s="19">
        <v>41.73</v>
      </c>
      <c r="AI902" s="19" t="str">
        <f t="shared" si="83"/>
        <v>Obesity</v>
      </c>
      <c r="AP902" s="19" t="s">
        <v>3307</v>
      </c>
      <c r="AQ902" s="19">
        <v>6.25</v>
      </c>
      <c r="AR902" s="19" t="str">
        <f t="shared" si="84"/>
        <v>Prediabetes</v>
      </c>
    </row>
    <row r="903" spans="1:44">
      <c r="A903" s="19" t="s">
        <v>3356</v>
      </c>
      <c r="B903" s="19">
        <v>35.7</v>
      </c>
      <c r="C903" s="19">
        <v>4.06</v>
      </c>
      <c r="D903" s="19" t="s">
        <v>8336</v>
      </c>
      <c r="E903" s="19" t="s">
        <v>8336</v>
      </c>
      <c r="F903" s="19" t="s">
        <v>8375</v>
      </c>
      <c r="G903" s="19">
        <v>1</v>
      </c>
      <c r="H903" s="19">
        <v>1</v>
      </c>
      <c r="I903" s="19" t="s">
        <v>8336</v>
      </c>
      <c r="J903" s="19" t="s">
        <v>8336</v>
      </c>
      <c r="K903" s="19" t="str">
        <f t="shared" si="85"/>
        <v>Obesity</v>
      </c>
      <c r="L903" s="19" t="str">
        <f t="shared" si="86"/>
        <v>Normal</v>
      </c>
      <c r="P903" s="19" t="s">
        <v>8355</v>
      </c>
      <c r="Q903" s="19">
        <v>0</v>
      </c>
      <c r="Y903" s="32" t="s">
        <v>3334</v>
      </c>
      <c r="Z903" s="19" t="s">
        <v>8336</v>
      </c>
      <c r="AA903" t="s">
        <v>8336</v>
      </c>
      <c r="AB903" s="19" t="str">
        <f t="shared" si="81"/>
        <v>No</v>
      </c>
      <c r="AC903" s="19" t="str">
        <f t="shared" si="82"/>
        <v>No</v>
      </c>
      <c r="AG903" s="19" t="s">
        <v>3311</v>
      </c>
      <c r="AH903" s="19">
        <v>28.9</v>
      </c>
      <c r="AI903" s="19" t="str">
        <f t="shared" si="83"/>
        <v>Over Weight</v>
      </c>
      <c r="AP903" s="19" t="s">
        <v>3311</v>
      </c>
      <c r="AQ903" s="19">
        <v>11.96</v>
      </c>
      <c r="AR903" s="19" t="str">
        <f t="shared" si="84"/>
        <v>Diabetes</v>
      </c>
    </row>
    <row r="904" spans="1:44">
      <c r="A904" s="19" t="s">
        <v>3360</v>
      </c>
      <c r="B904" s="19">
        <v>20.1</v>
      </c>
      <c r="C904" s="19">
        <v>10.52</v>
      </c>
      <c r="D904" s="19" t="s">
        <v>8336</v>
      </c>
      <c r="E904" s="19" t="s">
        <v>8336</v>
      </c>
      <c r="F904" s="19" t="s">
        <v>8336</v>
      </c>
      <c r="G904" s="19" t="s">
        <v>8355</v>
      </c>
      <c r="H904" s="19">
        <v>0</v>
      </c>
      <c r="I904" s="19" t="s">
        <v>8336</v>
      </c>
      <c r="J904" s="19" t="s">
        <v>8336</v>
      </c>
      <c r="K904" s="19" t="str">
        <f t="shared" si="85"/>
        <v>Normal Weight</v>
      </c>
      <c r="L904" s="19" t="str">
        <f t="shared" si="86"/>
        <v>Diabetes</v>
      </c>
      <c r="P904" s="19" t="s">
        <v>8355</v>
      </c>
      <c r="Q904" s="19">
        <v>0</v>
      </c>
      <c r="Y904" s="32" t="s">
        <v>3338</v>
      </c>
      <c r="Z904" s="19" t="s">
        <v>8336</v>
      </c>
      <c r="AA904" t="s">
        <v>8336</v>
      </c>
      <c r="AB904" s="19" t="str">
        <f t="shared" si="81"/>
        <v>No</v>
      </c>
      <c r="AC904" s="19" t="str">
        <f t="shared" si="82"/>
        <v>No</v>
      </c>
      <c r="AG904" s="19" t="s">
        <v>3315</v>
      </c>
      <c r="AH904" s="19">
        <v>25.74</v>
      </c>
      <c r="AI904" s="19" t="str">
        <f t="shared" si="83"/>
        <v>Over Weight</v>
      </c>
      <c r="AP904" s="19" t="s">
        <v>3315</v>
      </c>
      <c r="AQ904" s="19">
        <v>7.69</v>
      </c>
      <c r="AR904" s="19" t="str">
        <f t="shared" si="84"/>
        <v>Diabetes</v>
      </c>
    </row>
    <row r="905" spans="1:44">
      <c r="A905" s="19" t="s">
        <v>3362</v>
      </c>
      <c r="B905" s="19">
        <v>22.23</v>
      </c>
      <c r="C905" s="19">
        <v>9.65</v>
      </c>
      <c r="D905" s="19" t="s">
        <v>8336</v>
      </c>
      <c r="E905" s="19" t="s">
        <v>8336</v>
      </c>
      <c r="F905" s="19" t="s">
        <v>8336</v>
      </c>
      <c r="G905" s="19" t="s">
        <v>8355</v>
      </c>
      <c r="H905" s="19">
        <v>0</v>
      </c>
      <c r="I905" s="19" t="s">
        <v>8336</v>
      </c>
      <c r="J905" s="19" t="s">
        <v>8336</v>
      </c>
      <c r="K905" s="19" t="str">
        <f t="shared" si="85"/>
        <v>Normal Weight</v>
      </c>
      <c r="L905" s="19" t="str">
        <f t="shared" si="86"/>
        <v>Diabetes</v>
      </c>
      <c r="P905" s="19" t="s">
        <v>8355</v>
      </c>
      <c r="Q905" s="19">
        <v>0</v>
      </c>
      <c r="Y905" s="32" t="s">
        <v>3342</v>
      </c>
      <c r="Z905" s="19" t="s">
        <v>8336</v>
      </c>
      <c r="AA905" t="s">
        <v>8336</v>
      </c>
      <c r="AB905" s="19" t="str">
        <f t="shared" ref="AB905:AB968" si="87">PROPER(Z905)</f>
        <v>No</v>
      </c>
      <c r="AC905" s="19" t="str">
        <f t="shared" ref="AC905:AC968" si="88">PROPER(AA905)</f>
        <v>No</v>
      </c>
      <c r="AG905" s="19" t="s">
        <v>3319</v>
      </c>
      <c r="AH905" s="19">
        <v>36.06</v>
      </c>
      <c r="AI905" s="19" t="str">
        <f t="shared" si="83"/>
        <v>Obesity</v>
      </c>
      <c r="AP905" s="19" t="s">
        <v>3319</v>
      </c>
      <c r="AQ905" s="19">
        <v>8.83</v>
      </c>
      <c r="AR905" s="19" t="str">
        <f t="shared" si="84"/>
        <v>Diabetes</v>
      </c>
    </row>
    <row r="906" spans="1:44">
      <c r="A906" s="19" t="s">
        <v>3365</v>
      </c>
      <c r="B906" s="19">
        <v>36.47</v>
      </c>
      <c r="C906" s="19">
        <v>6.21</v>
      </c>
      <c r="D906" s="19" t="s">
        <v>8336</v>
      </c>
      <c r="E906" s="19" t="s">
        <v>8336</v>
      </c>
      <c r="F906" s="19" t="s">
        <v>8336</v>
      </c>
      <c r="G906" s="19" t="s">
        <v>8355</v>
      </c>
      <c r="H906" s="19">
        <v>0</v>
      </c>
      <c r="I906" s="19" t="s">
        <v>8336</v>
      </c>
      <c r="J906" s="19" t="s">
        <v>8336</v>
      </c>
      <c r="K906" s="19" t="str">
        <f t="shared" si="85"/>
        <v>Obesity</v>
      </c>
      <c r="L906" s="19" t="str">
        <f t="shared" si="86"/>
        <v>Prediabetes</v>
      </c>
      <c r="P906" s="19">
        <v>1</v>
      </c>
      <c r="Q906" s="19">
        <v>1</v>
      </c>
      <c r="Y906" s="32" t="s">
        <v>3345</v>
      </c>
      <c r="Z906" s="19" t="s">
        <v>8336</v>
      </c>
      <c r="AA906" t="s">
        <v>8336</v>
      </c>
      <c r="AB906" s="19" t="str">
        <f t="shared" si="87"/>
        <v>No</v>
      </c>
      <c r="AC906" s="19" t="str">
        <f t="shared" si="88"/>
        <v>No</v>
      </c>
      <c r="AG906" s="19" t="s">
        <v>3323</v>
      </c>
      <c r="AH906" s="19">
        <v>43.28</v>
      </c>
      <c r="AI906" s="19" t="str">
        <f t="shared" si="83"/>
        <v>Obesity</v>
      </c>
      <c r="AP906" s="19" t="s">
        <v>3323</v>
      </c>
      <c r="AQ906" s="19">
        <v>4.41</v>
      </c>
      <c r="AR906" s="19" t="str">
        <f t="shared" si="84"/>
        <v>Normal</v>
      </c>
    </row>
    <row r="907" spans="1:44">
      <c r="A907" s="19" t="s">
        <v>3369</v>
      </c>
      <c r="B907" s="19">
        <v>49.64</v>
      </c>
      <c r="C907" s="19">
        <v>4.76</v>
      </c>
      <c r="D907" s="19" t="s">
        <v>8336</v>
      </c>
      <c r="E907" s="19" t="s">
        <v>8336</v>
      </c>
      <c r="F907" s="19" t="s">
        <v>8375</v>
      </c>
      <c r="G907" s="19">
        <v>1</v>
      </c>
      <c r="H907" s="19">
        <v>1</v>
      </c>
      <c r="I907" s="19" t="s">
        <v>8336</v>
      </c>
      <c r="J907" s="19" t="s">
        <v>8336</v>
      </c>
      <c r="K907" s="19" t="str">
        <f t="shared" si="85"/>
        <v>Obesity</v>
      </c>
      <c r="L907" s="19" t="str">
        <f t="shared" si="86"/>
        <v>Normal</v>
      </c>
      <c r="P907" s="19">
        <v>1</v>
      </c>
      <c r="Q907" s="19">
        <v>1</v>
      </c>
      <c r="Y907" s="32" t="s">
        <v>3349</v>
      </c>
      <c r="Z907" s="19" t="s">
        <v>8324</v>
      </c>
      <c r="AA907" t="s">
        <v>8336</v>
      </c>
      <c r="AB907" s="19" t="str">
        <f t="shared" si="87"/>
        <v>Yes</v>
      </c>
      <c r="AC907" s="19" t="str">
        <f t="shared" si="88"/>
        <v>No</v>
      </c>
      <c r="AG907" s="19" t="s">
        <v>3327</v>
      </c>
      <c r="AH907" s="19">
        <v>28.785</v>
      </c>
      <c r="AI907" s="19" t="str">
        <f t="shared" si="83"/>
        <v>Over Weight</v>
      </c>
      <c r="AP907" s="19" t="s">
        <v>3327</v>
      </c>
      <c r="AQ907" s="19">
        <v>9.1</v>
      </c>
      <c r="AR907" s="19" t="str">
        <f t="shared" si="84"/>
        <v>Diabetes</v>
      </c>
    </row>
    <row r="908" spans="1:44">
      <c r="A908" s="19" t="s">
        <v>3372</v>
      </c>
      <c r="B908" s="19">
        <v>36.8</v>
      </c>
      <c r="C908" s="19">
        <v>5.73</v>
      </c>
      <c r="D908" s="19" t="s">
        <v>8324</v>
      </c>
      <c r="E908" s="19" t="s">
        <v>8336</v>
      </c>
      <c r="F908" s="19" t="s">
        <v>8375</v>
      </c>
      <c r="G908" s="19">
        <v>1</v>
      </c>
      <c r="H908" s="19">
        <v>1</v>
      </c>
      <c r="I908" s="19" t="s">
        <v>8336</v>
      </c>
      <c r="J908" s="19" t="s">
        <v>8336</v>
      </c>
      <c r="K908" s="19" t="str">
        <f t="shared" si="85"/>
        <v>Obesity</v>
      </c>
      <c r="L908" s="19" t="str">
        <f t="shared" si="86"/>
        <v>Prediabetes</v>
      </c>
      <c r="P908" s="19" t="s">
        <v>8355</v>
      </c>
      <c r="Q908" s="19">
        <v>0</v>
      </c>
      <c r="Y908" s="32" t="s">
        <v>3353</v>
      </c>
      <c r="Z908" s="19" t="s">
        <v>8324</v>
      </c>
      <c r="AA908" t="s">
        <v>8336</v>
      </c>
      <c r="AB908" s="19" t="str">
        <f t="shared" si="87"/>
        <v>Yes</v>
      </c>
      <c r="AC908" s="19" t="str">
        <f t="shared" si="88"/>
        <v>No</v>
      </c>
      <c r="AG908" s="19" t="s">
        <v>3330</v>
      </c>
      <c r="AH908" s="19">
        <v>25.46</v>
      </c>
      <c r="AI908" s="19" t="str">
        <f t="shared" si="83"/>
        <v>Over Weight</v>
      </c>
      <c r="AP908" s="19" t="s">
        <v>3330</v>
      </c>
      <c r="AQ908" s="19">
        <v>11.52</v>
      </c>
      <c r="AR908" s="19" t="str">
        <f t="shared" si="84"/>
        <v>Diabetes</v>
      </c>
    </row>
    <row r="909" spans="1:44">
      <c r="A909" s="19" t="s">
        <v>3376</v>
      </c>
      <c r="B909" s="19">
        <v>33.88</v>
      </c>
      <c r="C909" s="19">
        <v>10.78</v>
      </c>
      <c r="D909" s="19" t="s">
        <v>8324</v>
      </c>
      <c r="E909" s="19" t="s">
        <v>8336</v>
      </c>
      <c r="F909" s="19" t="s">
        <v>8336</v>
      </c>
      <c r="G909" s="19" t="s">
        <v>8355</v>
      </c>
      <c r="H909" s="19">
        <v>0</v>
      </c>
      <c r="I909" s="19" t="s">
        <v>8336</v>
      </c>
      <c r="J909" s="19" t="s">
        <v>8336</v>
      </c>
      <c r="K909" s="19" t="str">
        <f t="shared" si="85"/>
        <v>Obesity</v>
      </c>
      <c r="L909" s="19" t="str">
        <f t="shared" si="86"/>
        <v>Diabetes</v>
      </c>
      <c r="P909" s="19" t="s">
        <v>8355</v>
      </c>
      <c r="Q909" s="19">
        <v>0</v>
      </c>
      <c r="Y909" s="32" t="s">
        <v>3356</v>
      </c>
      <c r="Z909" s="19" t="s">
        <v>8336</v>
      </c>
      <c r="AA909" t="s">
        <v>8336</v>
      </c>
      <c r="AB909" s="19" t="str">
        <f t="shared" si="87"/>
        <v>No</v>
      </c>
      <c r="AC909" s="19" t="str">
        <f t="shared" si="88"/>
        <v>No</v>
      </c>
      <c r="AG909" s="19" t="s">
        <v>3334</v>
      </c>
      <c r="AH909" s="19">
        <v>30.8</v>
      </c>
      <c r="AI909" s="19" t="str">
        <f t="shared" si="83"/>
        <v>Obesity</v>
      </c>
      <c r="AP909" s="19" t="s">
        <v>3334</v>
      </c>
      <c r="AQ909" s="19">
        <v>10.95</v>
      </c>
      <c r="AR909" s="19" t="str">
        <f t="shared" si="84"/>
        <v>Diabetes</v>
      </c>
    </row>
    <row r="910" spans="1:44">
      <c r="A910" s="19" t="s">
        <v>3380</v>
      </c>
      <c r="B910" s="19">
        <v>32.01</v>
      </c>
      <c r="C910" s="19">
        <v>5.08</v>
      </c>
      <c r="D910" s="19" t="s">
        <v>8324</v>
      </c>
      <c r="E910" s="19" t="s">
        <v>8336</v>
      </c>
      <c r="F910" s="19" t="s">
        <v>8336</v>
      </c>
      <c r="G910" s="19">
        <v>1</v>
      </c>
      <c r="H910" s="19">
        <v>1</v>
      </c>
      <c r="I910" s="19" t="s">
        <v>8336</v>
      </c>
      <c r="J910" s="19" t="s">
        <v>8336</v>
      </c>
      <c r="K910" s="19" t="str">
        <f t="shared" si="85"/>
        <v>Obesity</v>
      </c>
      <c r="L910" s="19" t="str">
        <f t="shared" si="86"/>
        <v>Normal</v>
      </c>
      <c r="P910" s="19" t="s">
        <v>8355</v>
      </c>
      <c r="Q910" s="19">
        <v>0</v>
      </c>
      <c r="Y910" s="32" t="s">
        <v>3360</v>
      </c>
      <c r="Z910" s="19" t="s">
        <v>8336</v>
      </c>
      <c r="AA910" t="s">
        <v>8336</v>
      </c>
      <c r="AB910" s="19" t="str">
        <f t="shared" si="87"/>
        <v>No</v>
      </c>
      <c r="AC910" s="19" t="str">
        <f t="shared" si="88"/>
        <v>No</v>
      </c>
      <c r="AG910" s="19" t="s">
        <v>3338</v>
      </c>
      <c r="AH910" s="19">
        <v>28.88</v>
      </c>
      <c r="AI910" s="19" t="str">
        <f t="shared" si="83"/>
        <v>Over Weight</v>
      </c>
      <c r="AP910" s="19" t="s">
        <v>3338</v>
      </c>
      <c r="AQ910" s="19">
        <v>11.5</v>
      </c>
      <c r="AR910" s="19" t="str">
        <f t="shared" si="84"/>
        <v>Diabetes</v>
      </c>
    </row>
    <row r="911" spans="1:44">
      <c r="A911" s="19" t="s">
        <v>3384</v>
      </c>
      <c r="B911" s="19">
        <v>33.63</v>
      </c>
      <c r="C911" s="19">
        <v>11.39</v>
      </c>
      <c r="D911" s="19" t="s">
        <v>8336</v>
      </c>
      <c r="E911" s="19" t="s">
        <v>8336</v>
      </c>
      <c r="F911" s="19" t="s">
        <v>8336</v>
      </c>
      <c r="G911" s="19" t="s">
        <v>8355</v>
      </c>
      <c r="H911" s="19">
        <v>0</v>
      </c>
      <c r="I911" s="19" t="s">
        <v>8336</v>
      </c>
      <c r="J911" s="19" t="s">
        <v>8336</v>
      </c>
      <c r="K911" s="19" t="str">
        <f t="shared" si="85"/>
        <v>Obesity</v>
      </c>
      <c r="L911" s="19" t="str">
        <f t="shared" si="86"/>
        <v>Diabetes</v>
      </c>
      <c r="P911" s="19">
        <v>1</v>
      </c>
      <c r="Q911" s="19">
        <v>1</v>
      </c>
      <c r="Y911" s="32" t="s">
        <v>3362</v>
      </c>
      <c r="Z911" s="19" t="s">
        <v>8336</v>
      </c>
      <c r="AA911" t="s">
        <v>8336</v>
      </c>
      <c r="AB911" s="19" t="str">
        <f t="shared" si="87"/>
        <v>No</v>
      </c>
      <c r="AC911" s="19" t="str">
        <f t="shared" si="88"/>
        <v>No</v>
      </c>
      <c r="AG911" s="19" t="s">
        <v>3342</v>
      </c>
      <c r="AH911" s="19">
        <v>23</v>
      </c>
      <c r="AI911" s="19" t="str">
        <f t="shared" ref="AI911:AI974" si="89">IF(AH911&lt;18.5,"Under Weight",IF(AH911&lt;=24.9,"Normal Weight",IF(AH911&lt;=29.9,"Over Weight","Obesity")))</f>
        <v>Normal Weight</v>
      </c>
      <c r="AP911" s="19" t="s">
        <v>3342</v>
      </c>
      <c r="AQ911" s="19">
        <v>9.88</v>
      </c>
      <c r="AR911" s="19" t="str">
        <f t="shared" ref="AR911:AR974" si="90">IF(AQ911&lt;5.7,"Normal",IF(AQ911&lt;=6.5,"Prediabetes","Diabetes"))</f>
        <v>Diabetes</v>
      </c>
    </row>
    <row r="912" spans="1:44">
      <c r="A912" s="19" t="s">
        <v>3387</v>
      </c>
      <c r="B912" s="19">
        <v>34.865</v>
      </c>
      <c r="C912" s="19">
        <v>5.35</v>
      </c>
      <c r="D912" s="19" t="s">
        <v>8324</v>
      </c>
      <c r="E912" s="19" t="s">
        <v>8336</v>
      </c>
      <c r="F912" s="19" t="s">
        <v>8336</v>
      </c>
      <c r="G912" s="19">
        <v>1</v>
      </c>
      <c r="H912" s="19">
        <v>1</v>
      </c>
      <c r="I912" s="19" t="s">
        <v>8336</v>
      </c>
      <c r="J912" s="19" t="s">
        <v>8336</v>
      </c>
      <c r="K912" s="19" t="str">
        <f t="shared" si="85"/>
        <v>Obesity</v>
      </c>
      <c r="L912" s="19" t="str">
        <f t="shared" si="86"/>
        <v>Normal</v>
      </c>
      <c r="P912" s="19">
        <v>1</v>
      </c>
      <c r="Q912" s="19">
        <v>1</v>
      </c>
      <c r="Y912" s="32" t="s">
        <v>3365</v>
      </c>
      <c r="Z912" s="19" t="s">
        <v>8336</v>
      </c>
      <c r="AA912" t="s">
        <v>8336</v>
      </c>
      <c r="AB912" s="19" t="str">
        <f t="shared" si="87"/>
        <v>No</v>
      </c>
      <c r="AC912" s="19" t="str">
        <f t="shared" si="88"/>
        <v>No</v>
      </c>
      <c r="AG912" s="19" t="s">
        <v>3345</v>
      </c>
      <c r="AH912" s="19">
        <v>38.25</v>
      </c>
      <c r="AI912" s="19" t="str">
        <f t="shared" si="89"/>
        <v>Obesity</v>
      </c>
      <c r="AP912" s="19" t="s">
        <v>3345</v>
      </c>
      <c r="AQ912" s="19">
        <v>6.2</v>
      </c>
      <c r="AR912" s="19" t="str">
        <f t="shared" si="90"/>
        <v>Prediabetes</v>
      </c>
    </row>
    <row r="913" spans="1:44">
      <c r="A913" s="19" t="s">
        <v>3391</v>
      </c>
      <c r="B913" s="19">
        <v>43.11</v>
      </c>
      <c r="C913" s="19">
        <v>5.6</v>
      </c>
      <c r="D913" s="19" t="s">
        <v>8336</v>
      </c>
      <c r="E913" s="19" t="s">
        <v>8336</v>
      </c>
      <c r="F913" s="19" t="s">
        <v>8336</v>
      </c>
      <c r="G913" s="19" t="s">
        <v>8355</v>
      </c>
      <c r="H913" s="19">
        <v>0</v>
      </c>
      <c r="I913" s="19" t="s">
        <v>8336</v>
      </c>
      <c r="J913" s="19" t="s">
        <v>8336</v>
      </c>
      <c r="K913" s="19" t="str">
        <f t="shared" si="85"/>
        <v>Obesity</v>
      </c>
      <c r="L913" s="19" t="str">
        <f t="shared" si="86"/>
        <v>Normal</v>
      </c>
      <c r="P913" s="19">
        <v>2</v>
      </c>
      <c r="Q913" s="19">
        <v>2</v>
      </c>
      <c r="Y913" s="32" t="s">
        <v>3369</v>
      </c>
      <c r="Z913" s="19" t="s">
        <v>8336</v>
      </c>
      <c r="AA913" t="s">
        <v>8336</v>
      </c>
      <c r="AB913" s="19" t="str">
        <f t="shared" si="87"/>
        <v>No</v>
      </c>
      <c r="AC913" s="19" t="str">
        <f t="shared" si="88"/>
        <v>No</v>
      </c>
      <c r="AG913" s="19" t="s">
        <v>3349</v>
      </c>
      <c r="AH913" s="19">
        <v>39.25</v>
      </c>
      <c r="AI913" s="19" t="str">
        <f t="shared" si="89"/>
        <v>Obesity</v>
      </c>
      <c r="AP913" s="19" t="s">
        <v>3349</v>
      </c>
      <c r="AQ913" s="19">
        <v>8.41</v>
      </c>
      <c r="AR913" s="19" t="str">
        <f t="shared" si="90"/>
        <v>Diabetes</v>
      </c>
    </row>
    <row r="914" spans="1:44">
      <c r="A914" s="19" t="s">
        <v>3395</v>
      </c>
      <c r="B914" s="19">
        <v>30.305</v>
      </c>
      <c r="C914" s="19">
        <v>4.27</v>
      </c>
      <c r="D914" s="19" t="s">
        <v>8324</v>
      </c>
      <c r="E914" s="19" t="s">
        <v>8336</v>
      </c>
      <c r="F914" s="19" t="s">
        <v>8336</v>
      </c>
      <c r="G914" s="19">
        <v>1</v>
      </c>
      <c r="H914" s="19">
        <v>1</v>
      </c>
      <c r="I914" s="19" t="s">
        <v>8336</v>
      </c>
      <c r="J914" s="19" t="s">
        <v>8336</v>
      </c>
      <c r="K914" s="19" t="str">
        <f t="shared" si="85"/>
        <v>Obesity</v>
      </c>
      <c r="L914" s="19" t="str">
        <f t="shared" si="86"/>
        <v>Normal</v>
      </c>
      <c r="P914" s="19">
        <v>1</v>
      </c>
      <c r="Q914" s="19">
        <v>1</v>
      </c>
      <c r="Y914" s="32" t="s">
        <v>3372</v>
      </c>
      <c r="Z914" s="19" t="s">
        <v>8324</v>
      </c>
      <c r="AA914" t="s">
        <v>8336</v>
      </c>
      <c r="AB914" s="19" t="str">
        <f t="shared" si="87"/>
        <v>Yes</v>
      </c>
      <c r="AC914" s="19" t="str">
        <f t="shared" si="88"/>
        <v>No</v>
      </c>
      <c r="AG914" s="19" t="s">
        <v>3353</v>
      </c>
      <c r="AH914" s="19">
        <v>26.6</v>
      </c>
      <c r="AI914" s="19" t="str">
        <f t="shared" si="89"/>
        <v>Over Weight</v>
      </c>
      <c r="AP914" s="19" t="s">
        <v>3353</v>
      </c>
      <c r="AQ914" s="19">
        <v>5.07</v>
      </c>
      <c r="AR914" s="19" t="str">
        <f t="shared" si="90"/>
        <v>Normal</v>
      </c>
    </row>
    <row r="915" spans="1:44">
      <c r="A915" s="19" t="s">
        <v>3398</v>
      </c>
      <c r="B915" s="19">
        <v>25.175</v>
      </c>
      <c r="C915" s="19">
        <v>5.57</v>
      </c>
      <c r="D915" s="19" t="s">
        <v>8324</v>
      </c>
      <c r="E915" s="19" t="s">
        <v>8336</v>
      </c>
      <c r="F915" s="19" t="s">
        <v>8336</v>
      </c>
      <c r="G915" s="19">
        <v>1</v>
      </c>
      <c r="H915" s="19">
        <v>1</v>
      </c>
      <c r="I915" s="19" t="s">
        <v>8336</v>
      </c>
      <c r="J915" s="19" t="s">
        <v>8336</v>
      </c>
      <c r="K915" s="19" t="str">
        <f t="shared" si="85"/>
        <v>Over Weight</v>
      </c>
      <c r="L915" s="19" t="str">
        <f t="shared" si="86"/>
        <v>Normal</v>
      </c>
      <c r="P915" s="19" t="s">
        <v>8355</v>
      </c>
      <c r="Q915" s="19">
        <v>0</v>
      </c>
      <c r="Y915" s="32" t="s">
        <v>3376</v>
      </c>
      <c r="Z915" s="19" t="s">
        <v>8324</v>
      </c>
      <c r="AA915" t="s">
        <v>8336</v>
      </c>
      <c r="AB915" s="19" t="str">
        <f t="shared" si="87"/>
        <v>Yes</v>
      </c>
      <c r="AC915" s="19" t="str">
        <f t="shared" si="88"/>
        <v>No</v>
      </c>
      <c r="AG915" s="19" t="s">
        <v>3356</v>
      </c>
      <c r="AH915" s="19">
        <v>35.7</v>
      </c>
      <c r="AI915" s="19" t="str">
        <f t="shared" si="89"/>
        <v>Obesity</v>
      </c>
      <c r="AP915" s="19" t="s">
        <v>3356</v>
      </c>
      <c r="AQ915" s="19">
        <v>4.06</v>
      </c>
      <c r="AR915" s="19" t="str">
        <f t="shared" si="90"/>
        <v>Normal</v>
      </c>
    </row>
    <row r="916" spans="1:44">
      <c r="A916" s="19" t="s">
        <v>3402</v>
      </c>
      <c r="B916" s="19">
        <v>26.8</v>
      </c>
      <c r="C916" s="19">
        <v>5.68</v>
      </c>
      <c r="D916" s="19" t="s">
        <v>8324</v>
      </c>
      <c r="E916" s="19" t="s">
        <v>8336</v>
      </c>
      <c r="F916" s="19" t="s">
        <v>8336</v>
      </c>
      <c r="G916" s="19">
        <v>1</v>
      </c>
      <c r="H916" s="19">
        <v>1</v>
      </c>
      <c r="I916" s="19" t="s">
        <v>8336</v>
      </c>
      <c r="J916" s="19" t="s">
        <v>8336</v>
      </c>
      <c r="K916" s="19" t="str">
        <f t="shared" si="85"/>
        <v>Over Weight</v>
      </c>
      <c r="L916" s="19" t="str">
        <f t="shared" si="86"/>
        <v>Normal</v>
      </c>
      <c r="P916" s="19" t="s">
        <v>8355</v>
      </c>
      <c r="Q916" s="19">
        <v>0</v>
      </c>
      <c r="Y916" s="32" t="s">
        <v>3380</v>
      </c>
      <c r="Z916" s="19" t="s">
        <v>8324</v>
      </c>
      <c r="AA916" t="s">
        <v>8336</v>
      </c>
      <c r="AB916" s="19" t="str">
        <f t="shared" si="87"/>
        <v>Yes</v>
      </c>
      <c r="AC916" s="19" t="str">
        <f t="shared" si="88"/>
        <v>No</v>
      </c>
      <c r="AG916" s="19" t="s">
        <v>3360</v>
      </c>
      <c r="AH916" s="19">
        <v>20.1</v>
      </c>
      <c r="AI916" s="19" t="str">
        <f t="shared" si="89"/>
        <v>Normal Weight</v>
      </c>
      <c r="AP916" s="19" t="s">
        <v>3360</v>
      </c>
      <c r="AQ916" s="19">
        <v>10.52</v>
      </c>
      <c r="AR916" s="19" t="str">
        <f t="shared" si="90"/>
        <v>Diabetes</v>
      </c>
    </row>
    <row r="917" spans="1:44">
      <c r="A917" s="19" t="s">
        <v>3406</v>
      </c>
      <c r="B917" s="19">
        <v>21.78</v>
      </c>
      <c r="C917" s="19">
        <v>5.3</v>
      </c>
      <c r="D917" s="19" t="s">
        <v>8336</v>
      </c>
      <c r="E917" s="19" t="s">
        <v>8324</v>
      </c>
      <c r="F917" s="19" t="s">
        <v>8336</v>
      </c>
      <c r="G917" s="19">
        <v>1</v>
      </c>
      <c r="H917" s="19">
        <v>1</v>
      </c>
      <c r="I917" s="19" t="s">
        <v>8336</v>
      </c>
      <c r="J917" s="19" t="s">
        <v>8336</v>
      </c>
      <c r="K917" s="19" t="str">
        <f t="shared" si="85"/>
        <v>Normal Weight</v>
      </c>
      <c r="L917" s="19" t="str">
        <f t="shared" si="86"/>
        <v>Normal</v>
      </c>
      <c r="P917" s="19" t="s">
        <v>8355</v>
      </c>
      <c r="Q917" s="19">
        <v>0</v>
      </c>
      <c r="Y917" s="32" t="s">
        <v>3384</v>
      </c>
      <c r="Z917" s="19" t="s">
        <v>8336</v>
      </c>
      <c r="AA917" t="s">
        <v>8336</v>
      </c>
      <c r="AB917" s="19" t="str">
        <f t="shared" si="87"/>
        <v>No</v>
      </c>
      <c r="AC917" s="19" t="str">
        <f t="shared" si="88"/>
        <v>No</v>
      </c>
      <c r="AG917" s="19" t="s">
        <v>3362</v>
      </c>
      <c r="AH917" s="19">
        <v>22.23</v>
      </c>
      <c r="AI917" s="19" t="str">
        <f t="shared" si="89"/>
        <v>Normal Weight</v>
      </c>
      <c r="AP917" s="19" t="s">
        <v>3362</v>
      </c>
      <c r="AQ917" s="19">
        <v>9.65</v>
      </c>
      <c r="AR917" s="19" t="str">
        <f t="shared" si="90"/>
        <v>Diabetes</v>
      </c>
    </row>
    <row r="918" spans="1:44">
      <c r="A918" s="19" t="s">
        <v>3409</v>
      </c>
      <c r="B918" s="19">
        <v>30.14</v>
      </c>
      <c r="C918" s="19">
        <v>9.45</v>
      </c>
      <c r="D918" s="19" t="s">
        <v>8324</v>
      </c>
      <c r="E918" s="19" t="s">
        <v>8336</v>
      </c>
      <c r="F918" s="19" t="s">
        <v>8336</v>
      </c>
      <c r="G918" s="19" t="s">
        <v>8355</v>
      </c>
      <c r="H918" s="19">
        <v>0</v>
      </c>
      <c r="I918" s="19" t="s">
        <v>8336</v>
      </c>
      <c r="J918" s="19" t="s">
        <v>8336</v>
      </c>
      <c r="K918" s="19" t="str">
        <f t="shared" si="85"/>
        <v>Obesity</v>
      </c>
      <c r="L918" s="19" t="str">
        <f t="shared" si="86"/>
        <v>Diabetes</v>
      </c>
      <c r="P918" s="19">
        <v>1</v>
      </c>
      <c r="Q918" s="19">
        <v>1</v>
      </c>
      <c r="Y918" s="32" t="s">
        <v>3387</v>
      </c>
      <c r="Z918" s="19" t="s">
        <v>8324</v>
      </c>
      <c r="AA918" t="s">
        <v>8336</v>
      </c>
      <c r="AB918" s="19" t="str">
        <f t="shared" si="87"/>
        <v>Yes</v>
      </c>
      <c r="AC918" s="19" t="str">
        <f t="shared" si="88"/>
        <v>No</v>
      </c>
      <c r="AG918" s="19" t="s">
        <v>3365</v>
      </c>
      <c r="AH918" s="19">
        <v>36.47</v>
      </c>
      <c r="AI918" s="19" t="str">
        <f t="shared" si="89"/>
        <v>Obesity</v>
      </c>
      <c r="AP918" s="19" t="s">
        <v>3365</v>
      </c>
      <c r="AQ918" s="19">
        <v>6.21</v>
      </c>
      <c r="AR918" s="19" t="str">
        <f t="shared" si="90"/>
        <v>Prediabetes</v>
      </c>
    </row>
    <row r="919" spans="1:44">
      <c r="A919" s="19" t="s">
        <v>3412</v>
      </c>
      <c r="B919" s="19">
        <v>29.7</v>
      </c>
      <c r="C919" s="19">
        <v>6.79</v>
      </c>
      <c r="D919" s="19" t="s">
        <v>8324</v>
      </c>
      <c r="E919" s="19" t="s">
        <v>8336</v>
      </c>
      <c r="F919" s="19" t="s">
        <v>8336</v>
      </c>
      <c r="G919" s="19" t="s">
        <v>8355</v>
      </c>
      <c r="H919" s="19">
        <v>0</v>
      </c>
      <c r="I919" s="19" t="s">
        <v>8336</v>
      </c>
      <c r="J919" s="19" t="s">
        <v>8336</v>
      </c>
      <c r="K919" s="19" t="str">
        <f t="shared" si="85"/>
        <v>Over Weight</v>
      </c>
      <c r="L919" s="19" t="str">
        <f t="shared" si="86"/>
        <v>Diabetes</v>
      </c>
      <c r="P919" s="19">
        <v>1</v>
      </c>
      <c r="Q919" s="19">
        <v>1</v>
      </c>
      <c r="Y919" s="32" t="s">
        <v>3391</v>
      </c>
      <c r="Z919" s="19" t="s">
        <v>8336</v>
      </c>
      <c r="AA919" t="s">
        <v>8336</v>
      </c>
      <c r="AB919" s="19" t="str">
        <f t="shared" si="87"/>
        <v>No</v>
      </c>
      <c r="AC919" s="19" t="str">
        <f t="shared" si="88"/>
        <v>No</v>
      </c>
      <c r="AG919" s="19" t="s">
        <v>3369</v>
      </c>
      <c r="AH919" s="19">
        <v>49.64</v>
      </c>
      <c r="AI919" s="19" t="str">
        <f t="shared" si="89"/>
        <v>Obesity</v>
      </c>
      <c r="AP919" s="19" t="s">
        <v>3369</v>
      </c>
      <c r="AQ919" s="19">
        <v>4.76</v>
      </c>
      <c r="AR919" s="19" t="str">
        <f t="shared" si="90"/>
        <v>Normal</v>
      </c>
    </row>
    <row r="920" spans="1:44">
      <c r="A920" s="19" t="s">
        <v>3415</v>
      </c>
      <c r="B920" s="19">
        <v>32.395</v>
      </c>
      <c r="C920" s="19">
        <v>11.1</v>
      </c>
      <c r="D920" s="19" t="s">
        <v>8324</v>
      </c>
      <c r="E920" s="19" t="s">
        <v>8336</v>
      </c>
      <c r="F920" s="19" t="s">
        <v>8336</v>
      </c>
      <c r="G920" s="19" t="s">
        <v>8355</v>
      </c>
      <c r="H920" s="19">
        <v>0</v>
      </c>
      <c r="I920" s="19" t="s">
        <v>8336</v>
      </c>
      <c r="J920" s="19" t="s">
        <v>8336</v>
      </c>
      <c r="K920" s="19" t="str">
        <f t="shared" si="85"/>
        <v>Obesity</v>
      </c>
      <c r="L920" s="19" t="str">
        <f t="shared" si="86"/>
        <v>Diabetes</v>
      </c>
      <c r="P920" s="19" t="s">
        <v>8355</v>
      </c>
      <c r="Q920" s="19">
        <v>0</v>
      </c>
      <c r="Y920" s="32" t="s">
        <v>3395</v>
      </c>
      <c r="Z920" s="19" t="s">
        <v>8324</v>
      </c>
      <c r="AA920" t="s">
        <v>8336</v>
      </c>
      <c r="AB920" s="19" t="str">
        <f t="shared" si="87"/>
        <v>Yes</v>
      </c>
      <c r="AC920" s="19" t="str">
        <f t="shared" si="88"/>
        <v>No</v>
      </c>
      <c r="AG920" s="19" t="s">
        <v>3372</v>
      </c>
      <c r="AH920" s="19">
        <v>36.8</v>
      </c>
      <c r="AI920" s="19" t="str">
        <f t="shared" si="89"/>
        <v>Obesity</v>
      </c>
      <c r="AP920" s="19" t="s">
        <v>3372</v>
      </c>
      <c r="AQ920" s="19">
        <v>5.73</v>
      </c>
      <c r="AR920" s="19" t="str">
        <f t="shared" si="90"/>
        <v>Prediabetes</v>
      </c>
    </row>
    <row r="921" spans="1:44">
      <c r="A921" s="19" t="s">
        <v>3419</v>
      </c>
      <c r="B921" s="19">
        <v>36.64</v>
      </c>
      <c r="C921" s="19">
        <v>7.26</v>
      </c>
      <c r="D921" s="19" t="s">
        <v>8336</v>
      </c>
      <c r="E921" s="19" t="s">
        <v>8336</v>
      </c>
      <c r="F921" s="19" t="s">
        <v>8336</v>
      </c>
      <c r="G921" s="19" t="s">
        <v>8355</v>
      </c>
      <c r="H921" s="19">
        <v>0</v>
      </c>
      <c r="I921" s="19" t="s">
        <v>8336</v>
      </c>
      <c r="J921" s="19" t="s">
        <v>8336</v>
      </c>
      <c r="K921" s="19" t="str">
        <f t="shared" si="85"/>
        <v>Obesity</v>
      </c>
      <c r="L921" s="19" t="str">
        <f t="shared" si="86"/>
        <v>Diabetes</v>
      </c>
      <c r="P921" s="19">
        <v>1</v>
      </c>
      <c r="Q921" s="19">
        <v>1</v>
      </c>
      <c r="Y921" s="32" t="s">
        <v>3398</v>
      </c>
      <c r="Z921" s="19" t="s">
        <v>8324</v>
      </c>
      <c r="AA921" t="s">
        <v>8336</v>
      </c>
      <c r="AB921" s="19" t="str">
        <f t="shared" si="87"/>
        <v>Yes</v>
      </c>
      <c r="AC921" s="19" t="str">
        <f t="shared" si="88"/>
        <v>No</v>
      </c>
      <c r="AG921" s="19" t="s">
        <v>3376</v>
      </c>
      <c r="AH921" s="19">
        <v>33.88</v>
      </c>
      <c r="AI921" s="19" t="str">
        <f t="shared" si="89"/>
        <v>Obesity</v>
      </c>
      <c r="AP921" s="19" t="s">
        <v>3376</v>
      </c>
      <c r="AQ921" s="19">
        <v>10.78</v>
      </c>
      <c r="AR921" s="19" t="str">
        <f t="shared" si="90"/>
        <v>Diabetes</v>
      </c>
    </row>
    <row r="922" spans="1:44">
      <c r="A922" s="19" t="s">
        <v>3422</v>
      </c>
      <c r="B922" s="19">
        <v>39.05</v>
      </c>
      <c r="C922" s="19">
        <v>5.27</v>
      </c>
      <c r="D922" s="19" t="s">
        <v>8324</v>
      </c>
      <c r="E922" s="19" t="s">
        <v>8336</v>
      </c>
      <c r="F922" s="19" t="s">
        <v>8336</v>
      </c>
      <c r="G922" s="19">
        <v>1</v>
      </c>
      <c r="H922" s="19">
        <v>1</v>
      </c>
      <c r="I922" s="19" t="s">
        <v>8336</v>
      </c>
      <c r="J922" s="19" t="s">
        <v>8336</v>
      </c>
      <c r="K922" s="19" t="str">
        <f t="shared" si="85"/>
        <v>Obesity</v>
      </c>
      <c r="L922" s="19" t="str">
        <f t="shared" si="86"/>
        <v>Normal</v>
      </c>
      <c r="P922" s="19" t="s">
        <v>8355</v>
      </c>
      <c r="Q922" s="19">
        <v>0</v>
      </c>
      <c r="Y922" s="32" t="s">
        <v>3402</v>
      </c>
      <c r="Z922" s="19" t="s">
        <v>8324</v>
      </c>
      <c r="AA922" t="s">
        <v>8336</v>
      </c>
      <c r="AB922" s="19" t="str">
        <f t="shared" si="87"/>
        <v>Yes</v>
      </c>
      <c r="AC922" s="19" t="str">
        <f t="shared" si="88"/>
        <v>No</v>
      </c>
      <c r="AG922" s="19" t="s">
        <v>3380</v>
      </c>
      <c r="AH922" s="19">
        <v>32.01</v>
      </c>
      <c r="AI922" s="19" t="str">
        <f t="shared" si="89"/>
        <v>Obesity</v>
      </c>
      <c r="AP922" s="19" t="s">
        <v>3380</v>
      </c>
      <c r="AQ922" s="19">
        <v>5.08</v>
      </c>
      <c r="AR922" s="19" t="str">
        <f t="shared" si="90"/>
        <v>Normal</v>
      </c>
    </row>
    <row r="923" spans="1:44">
      <c r="A923" s="19" t="s">
        <v>3426</v>
      </c>
      <c r="B923" s="19">
        <v>33.1</v>
      </c>
      <c r="C923" s="19">
        <v>5.46</v>
      </c>
      <c r="D923" s="19" t="s">
        <v>8324</v>
      </c>
      <c r="E923" s="19" t="s">
        <v>8336</v>
      </c>
      <c r="F923" s="19" t="s">
        <v>8336</v>
      </c>
      <c r="G923" s="19">
        <v>1</v>
      </c>
      <c r="H923" s="19">
        <v>1</v>
      </c>
      <c r="I923" s="19" t="s">
        <v>8336</v>
      </c>
      <c r="J923" s="19" t="s">
        <v>8336</v>
      </c>
      <c r="K923" s="19" t="str">
        <f t="shared" si="85"/>
        <v>Obesity</v>
      </c>
      <c r="L923" s="19" t="str">
        <f t="shared" si="86"/>
        <v>Normal</v>
      </c>
      <c r="P923" s="19">
        <v>1</v>
      </c>
      <c r="Q923" s="19">
        <v>1</v>
      </c>
      <c r="Y923" s="32" t="s">
        <v>3406</v>
      </c>
      <c r="Z923" s="19" t="s">
        <v>8336</v>
      </c>
      <c r="AA923" t="s">
        <v>8336</v>
      </c>
      <c r="AB923" s="19" t="str">
        <f t="shared" si="87"/>
        <v>No</v>
      </c>
      <c r="AC923" s="19" t="str">
        <f t="shared" si="88"/>
        <v>No</v>
      </c>
      <c r="AG923" s="19" t="s">
        <v>3384</v>
      </c>
      <c r="AH923" s="19">
        <v>33.63</v>
      </c>
      <c r="AI923" s="19" t="str">
        <f t="shared" si="89"/>
        <v>Obesity</v>
      </c>
      <c r="AP923" s="19" t="s">
        <v>3384</v>
      </c>
      <c r="AQ923" s="19">
        <v>11.39</v>
      </c>
      <c r="AR923" s="19" t="str">
        <f t="shared" si="90"/>
        <v>Diabetes</v>
      </c>
    </row>
    <row r="924" spans="1:44">
      <c r="A924" s="19" t="s">
        <v>3429</v>
      </c>
      <c r="B924" s="19">
        <v>31.825</v>
      </c>
      <c r="C924" s="19">
        <v>8.13</v>
      </c>
      <c r="D924" s="19" t="s">
        <v>8336</v>
      </c>
      <c r="E924" s="19" t="s">
        <v>8336</v>
      </c>
      <c r="F924" s="19" t="s">
        <v>8336</v>
      </c>
      <c r="G924" s="19" t="s">
        <v>8355</v>
      </c>
      <c r="H924" s="19">
        <v>0</v>
      </c>
      <c r="I924" s="19" t="s">
        <v>8336</v>
      </c>
      <c r="J924" s="19" t="s">
        <v>8336</v>
      </c>
      <c r="K924" s="19" t="str">
        <f t="shared" si="85"/>
        <v>Obesity</v>
      </c>
      <c r="L924" s="19" t="str">
        <f t="shared" si="86"/>
        <v>Diabetes</v>
      </c>
      <c r="P924" s="19" t="s">
        <v>8355</v>
      </c>
      <c r="Q924" s="19">
        <v>0</v>
      </c>
      <c r="Y924" s="32" t="s">
        <v>3409</v>
      </c>
      <c r="Z924" s="19" t="s">
        <v>8324</v>
      </c>
      <c r="AA924" t="s">
        <v>8336</v>
      </c>
      <c r="AB924" s="19" t="str">
        <f t="shared" si="87"/>
        <v>Yes</v>
      </c>
      <c r="AC924" s="19" t="str">
        <f t="shared" si="88"/>
        <v>No</v>
      </c>
      <c r="AG924" s="19" t="s">
        <v>3387</v>
      </c>
      <c r="AH924" s="19">
        <v>34.865</v>
      </c>
      <c r="AI924" s="19" t="str">
        <f t="shared" si="89"/>
        <v>Obesity</v>
      </c>
      <c r="AP924" s="19" t="s">
        <v>3387</v>
      </c>
      <c r="AQ924" s="19">
        <v>5.35</v>
      </c>
      <c r="AR924" s="19" t="str">
        <f t="shared" si="90"/>
        <v>Normal</v>
      </c>
    </row>
    <row r="925" spans="1:44">
      <c r="A925" s="19" t="s">
        <v>3432</v>
      </c>
      <c r="B925" s="19">
        <v>29</v>
      </c>
      <c r="C925" s="19">
        <v>4.25</v>
      </c>
      <c r="D925" s="19" t="s">
        <v>8324</v>
      </c>
      <c r="E925" s="19" t="s">
        <v>8336</v>
      </c>
      <c r="F925" s="19" t="s">
        <v>8336</v>
      </c>
      <c r="G925" s="19">
        <v>1</v>
      </c>
      <c r="H925" s="19">
        <v>1</v>
      </c>
      <c r="I925" s="19" t="s">
        <v>8336</v>
      </c>
      <c r="J925" s="19" t="s">
        <v>8336</v>
      </c>
      <c r="K925" s="19" t="str">
        <f t="shared" si="85"/>
        <v>Over Weight</v>
      </c>
      <c r="L925" s="19" t="str">
        <f t="shared" si="86"/>
        <v>Normal</v>
      </c>
      <c r="P925" s="19">
        <v>1</v>
      </c>
      <c r="Q925" s="19">
        <v>1</v>
      </c>
      <c r="Y925" s="32" t="s">
        <v>3412</v>
      </c>
      <c r="Z925" s="19" t="s">
        <v>8324</v>
      </c>
      <c r="AA925" t="s">
        <v>8336</v>
      </c>
      <c r="AB925" s="19" t="str">
        <f t="shared" si="87"/>
        <v>Yes</v>
      </c>
      <c r="AC925" s="19" t="str">
        <f t="shared" si="88"/>
        <v>No</v>
      </c>
      <c r="AG925" s="19" t="s">
        <v>3391</v>
      </c>
      <c r="AH925" s="19">
        <v>43.11</v>
      </c>
      <c r="AI925" s="19" t="str">
        <f t="shared" si="89"/>
        <v>Obesity</v>
      </c>
      <c r="AP925" s="19" t="s">
        <v>3391</v>
      </c>
      <c r="AQ925" s="19">
        <v>5.6</v>
      </c>
      <c r="AR925" s="19" t="str">
        <f t="shared" si="90"/>
        <v>Normal</v>
      </c>
    </row>
    <row r="926" spans="1:44">
      <c r="A926" s="19" t="s">
        <v>3436</v>
      </c>
      <c r="B926" s="19">
        <v>30.495</v>
      </c>
      <c r="C926" s="19">
        <v>8.68</v>
      </c>
      <c r="D926" s="19" t="s">
        <v>8336</v>
      </c>
      <c r="E926" s="19" t="s">
        <v>8336</v>
      </c>
      <c r="F926" s="19" t="s">
        <v>8336</v>
      </c>
      <c r="G926" s="19" t="s">
        <v>8355</v>
      </c>
      <c r="H926" s="19">
        <v>0</v>
      </c>
      <c r="I926" s="19" t="s">
        <v>8336</v>
      </c>
      <c r="J926" s="19" t="s">
        <v>8336</v>
      </c>
      <c r="K926" s="19" t="str">
        <f t="shared" si="85"/>
        <v>Obesity</v>
      </c>
      <c r="L926" s="19" t="str">
        <f t="shared" si="86"/>
        <v>Diabetes</v>
      </c>
      <c r="P926" s="19">
        <v>1</v>
      </c>
      <c r="Q926" s="19">
        <v>1</v>
      </c>
      <c r="Y926" s="32" t="s">
        <v>3415</v>
      </c>
      <c r="Z926" s="19" t="s">
        <v>8324</v>
      </c>
      <c r="AA926" t="s">
        <v>8336</v>
      </c>
      <c r="AB926" s="19" t="str">
        <f t="shared" si="87"/>
        <v>Yes</v>
      </c>
      <c r="AC926" s="19" t="str">
        <f t="shared" si="88"/>
        <v>No</v>
      </c>
      <c r="AG926" s="19" t="s">
        <v>3395</v>
      </c>
      <c r="AH926" s="19">
        <v>30.305</v>
      </c>
      <c r="AI926" s="19" t="str">
        <f t="shared" si="89"/>
        <v>Obesity</v>
      </c>
      <c r="AP926" s="19" t="s">
        <v>3395</v>
      </c>
      <c r="AQ926" s="19">
        <v>4.27</v>
      </c>
      <c r="AR926" s="19" t="str">
        <f t="shared" si="90"/>
        <v>Normal</v>
      </c>
    </row>
    <row r="927" spans="1:44">
      <c r="A927" s="19" t="s">
        <v>3440</v>
      </c>
      <c r="B927" s="19">
        <v>25.2</v>
      </c>
      <c r="C927" s="19">
        <v>6.25</v>
      </c>
      <c r="D927" s="19" t="s">
        <v>8324</v>
      </c>
      <c r="E927" s="19" t="s">
        <v>8336</v>
      </c>
      <c r="F927" s="19" t="s">
        <v>8336</v>
      </c>
      <c r="G927" s="19">
        <v>1</v>
      </c>
      <c r="H927" s="19">
        <v>1</v>
      </c>
      <c r="I927" s="19" t="s">
        <v>8336</v>
      </c>
      <c r="J927" s="19" t="s">
        <v>8336</v>
      </c>
      <c r="K927" s="19" t="str">
        <f t="shared" si="85"/>
        <v>Over Weight</v>
      </c>
      <c r="L927" s="19" t="str">
        <f t="shared" si="86"/>
        <v>Prediabetes</v>
      </c>
      <c r="P927" s="19">
        <v>1</v>
      </c>
      <c r="Q927" s="19">
        <v>1</v>
      </c>
      <c r="Y927" s="32" t="s">
        <v>3419</v>
      </c>
      <c r="Z927" s="19" t="s">
        <v>8336</v>
      </c>
      <c r="AA927" t="s">
        <v>8336</v>
      </c>
      <c r="AB927" s="19" t="str">
        <f t="shared" si="87"/>
        <v>No</v>
      </c>
      <c r="AC927" s="19" t="str">
        <f t="shared" si="88"/>
        <v>No</v>
      </c>
      <c r="AG927" s="19" t="s">
        <v>3398</v>
      </c>
      <c r="AH927" s="19">
        <v>25.175</v>
      </c>
      <c r="AI927" s="19" t="str">
        <f t="shared" si="89"/>
        <v>Over Weight</v>
      </c>
      <c r="AP927" s="19" t="s">
        <v>3398</v>
      </c>
      <c r="AQ927" s="19">
        <v>5.57</v>
      </c>
      <c r="AR927" s="19" t="str">
        <f t="shared" si="90"/>
        <v>Normal</v>
      </c>
    </row>
    <row r="928" spans="1:44">
      <c r="A928" s="19" t="s">
        <v>3444</v>
      </c>
      <c r="B928" s="19">
        <v>22.77</v>
      </c>
      <c r="C928" s="19">
        <v>4.47</v>
      </c>
      <c r="D928" s="19" t="s">
        <v>8324</v>
      </c>
      <c r="E928" s="19" t="s">
        <v>8336</v>
      </c>
      <c r="F928" s="19" t="s">
        <v>8336</v>
      </c>
      <c r="G928" s="19">
        <v>1</v>
      </c>
      <c r="H928" s="19">
        <v>1</v>
      </c>
      <c r="I928" s="19" t="s">
        <v>8336</v>
      </c>
      <c r="J928" s="19" t="s">
        <v>8336</v>
      </c>
      <c r="K928" s="19" t="str">
        <f t="shared" si="85"/>
        <v>Normal Weight</v>
      </c>
      <c r="L928" s="19" t="str">
        <f t="shared" si="86"/>
        <v>Normal</v>
      </c>
      <c r="P928" s="19">
        <v>1</v>
      </c>
      <c r="Q928" s="19">
        <v>1</v>
      </c>
      <c r="Y928" s="32" t="s">
        <v>3422</v>
      </c>
      <c r="Z928" s="19" t="s">
        <v>8324</v>
      </c>
      <c r="AA928" t="s">
        <v>8336</v>
      </c>
      <c r="AB928" s="19" t="str">
        <f t="shared" si="87"/>
        <v>Yes</v>
      </c>
      <c r="AC928" s="19" t="str">
        <f t="shared" si="88"/>
        <v>No</v>
      </c>
      <c r="AG928" s="19" t="s">
        <v>3402</v>
      </c>
      <c r="AH928" s="19">
        <v>26.8</v>
      </c>
      <c r="AI928" s="19" t="str">
        <f t="shared" si="89"/>
        <v>Over Weight</v>
      </c>
      <c r="AP928" s="19" t="s">
        <v>3402</v>
      </c>
      <c r="AQ928" s="19">
        <v>5.68</v>
      </c>
      <c r="AR928" s="19" t="str">
        <f t="shared" si="90"/>
        <v>Normal</v>
      </c>
    </row>
    <row r="929" spans="1:44">
      <c r="A929" s="19" t="s">
        <v>3448</v>
      </c>
      <c r="B929" s="19">
        <v>23.18</v>
      </c>
      <c r="C929" s="19">
        <v>8.31</v>
      </c>
      <c r="D929" s="19" t="s">
        <v>8336</v>
      </c>
      <c r="E929" s="19" t="s">
        <v>8336</v>
      </c>
      <c r="F929" s="19" t="s">
        <v>8336</v>
      </c>
      <c r="G929" s="19" t="s">
        <v>8355</v>
      </c>
      <c r="H929" s="19">
        <v>0</v>
      </c>
      <c r="I929" s="19" t="s">
        <v>8336</v>
      </c>
      <c r="J929" s="19" t="s">
        <v>8336</v>
      </c>
      <c r="K929" s="19" t="str">
        <f t="shared" si="85"/>
        <v>Normal Weight</v>
      </c>
      <c r="L929" s="19" t="str">
        <f t="shared" si="86"/>
        <v>Diabetes</v>
      </c>
      <c r="P929" s="19" t="s">
        <v>8355</v>
      </c>
      <c r="Q929" s="19">
        <v>0</v>
      </c>
      <c r="Y929" s="32" t="s">
        <v>3426</v>
      </c>
      <c r="Z929" s="19" t="s">
        <v>8324</v>
      </c>
      <c r="AA929" t="s">
        <v>8336</v>
      </c>
      <c r="AB929" s="19" t="str">
        <f t="shared" si="87"/>
        <v>Yes</v>
      </c>
      <c r="AC929" s="19" t="str">
        <f t="shared" si="88"/>
        <v>No</v>
      </c>
      <c r="AG929" s="19" t="s">
        <v>3406</v>
      </c>
      <c r="AH929" s="19">
        <v>21.78</v>
      </c>
      <c r="AI929" s="19" t="str">
        <f t="shared" si="89"/>
        <v>Normal Weight</v>
      </c>
      <c r="AP929" s="19" t="s">
        <v>3406</v>
      </c>
      <c r="AQ929" s="19">
        <v>5.3</v>
      </c>
      <c r="AR929" s="19" t="str">
        <f t="shared" si="90"/>
        <v>Normal</v>
      </c>
    </row>
    <row r="930" spans="1:44">
      <c r="A930" s="19" t="s">
        <v>3452</v>
      </c>
      <c r="B930" s="19">
        <v>35.41</v>
      </c>
      <c r="C930" s="19">
        <v>5.68</v>
      </c>
      <c r="D930" s="19" t="s">
        <v>8336</v>
      </c>
      <c r="E930" s="19" t="s">
        <v>8336</v>
      </c>
      <c r="F930" s="19" t="s">
        <v>8336</v>
      </c>
      <c r="G930" s="19" t="s">
        <v>8355</v>
      </c>
      <c r="H930" s="19">
        <v>0</v>
      </c>
      <c r="I930" s="19" t="s">
        <v>8336</v>
      </c>
      <c r="J930" s="19" t="s">
        <v>8336</v>
      </c>
      <c r="K930" s="19" t="str">
        <f t="shared" si="85"/>
        <v>Obesity</v>
      </c>
      <c r="L930" s="19" t="str">
        <f t="shared" si="86"/>
        <v>Normal</v>
      </c>
      <c r="P930" s="19" t="s">
        <v>8355</v>
      </c>
      <c r="Q930" s="19">
        <v>0</v>
      </c>
      <c r="Y930" s="32" t="s">
        <v>3429</v>
      </c>
      <c r="Z930" s="19" t="s">
        <v>8336</v>
      </c>
      <c r="AA930" t="s">
        <v>8336</v>
      </c>
      <c r="AB930" s="19" t="str">
        <f t="shared" si="87"/>
        <v>No</v>
      </c>
      <c r="AC930" s="19" t="str">
        <f t="shared" si="88"/>
        <v>No</v>
      </c>
      <c r="AG930" s="19" t="s">
        <v>3409</v>
      </c>
      <c r="AH930" s="19">
        <v>30.14</v>
      </c>
      <c r="AI930" s="19" t="str">
        <f t="shared" si="89"/>
        <v>Obesity</v>
      </c>
      <c r="AP930" s="19" t="s">
        <v>3409</v>
      </c>
      <c r="AQ930" s="19">
        <v>9.45</v>
      </c>
      <c r="AR930" s="19" t="str">
        <f t="shared" si="90"/>
        <v>Diabetes</v>
      </c>
    </row>
    <row r="931" spans="1:44">
      <c r="A931" s="19" t="s">
        <v>3456</v>
      </c>
      <c r="B931" s="19">
        <v>32.11</v>
      </c>
      <c r="C931" s="19">
        <v>4.75</v>
      </c>
      <c r="D931" s="19" t="s">
        <v>8324</v>
      </c>
      <c r="E931" s="19" t="s">
        <v>8336</v>
      </c>
      <c r="F931" s="19" t="s">
        <v>8336</v>
      </c>
      <c r="G931" s="19">
        <v>2</v>
      </c>
      <c r="H931" s="19">
        <v>2</v>
      </c>
      <c r="I931" s="19" t="s">
        <v>8336</v>
      </c>
      <c r="J931" s="19" t="s">
        <v>8336</v>
      </c>
      <c r="K931" s="19" t="str">
        <f t="shared" si="85"/>
        <v>Obesity</v>
      </c>
      <c r="L931" s="19" t="str">
        <f t="shared" si="86"/>
        <v>Normal</v>
      </c>
      <c r="P931" s="19" t="s">
        <v>8355</v>
      </c>
      <c r="Q931" s="19">
        <v>0</v>
      </c>
      <c r="Y931" s="32" t="s">
        <v>3432</v>
      </c>
      <c r="Z931" s="19" t="s">
        <v>8324</v>
      </c>
      <c r="AA931" t="s">
        <v>8336</v>
      </c>
      <c r="AB931" s="19" t="str">
        <f t="shared" si="87"/>
        <v>Yes</v>
      </c>
      <c r="AC931" s="19" t="str">
        <f t="shared" si="88"/>
        <v>No</v>
      </c>
      <c r="AG931" s="19" t="s">
        <v>3412</v>
      </c>
      <c r="AH931" s="19">
        <v>29.7</v>
      </c>
      <c r="AI931" s="19" t="str">
        <f t="shared" si="89"/>
        <v>Over Weight</v>
      </c>
      <c r="AP931" s="19" t="s">
        <v>3412</v>
      </c>
      <c r="AQ931" s="19">
        <v>6.79</v>
      </c>
      <c r="AR931" s="19" t="str">
        <f t="shared" si="90"/>
        <v>Diabetes</v>
      </c>
    </row>
    <row r="932" spans="1:44">
      <c r="A932" s="19" t="s">
        <v>3460</v>
      </c>
      <c r="B932" s="19">
        <v>34.48</v>
      </c>
      <c r="C932" s="19">
        <v>6.31</v>
      </c>
      <c r="D932" s="19" t="s">
        <v>8336</v>
      </c>
      <c r="E932" s="19" t="s">
        <v>8336</v>
      </c>
      <c r="F932" s="19" t="s">
        <v>8375</v>
      </c>
      <c r="G932" s="19">
        <v>1</v>
      </c>
      <c r="H932" s="19">
        <v>1</v>
      </c>
      <c r="I932" s="19" t="s">
        <v>8336</v>
      </c>
      <c r="J932" s="19" t="s">
        <v>8336</v>
      </c>
      <c r="K932" s="19" t="str">
        <f t="shared" si="85"/>
        <v>Obesity</v>
      </c>
      <c r="L932" s="19" t="str">
        <f t="shared" si="86"/>
        <v>Prediabetes</v>
      </c>
      <c r="P932" s="19" t="s">
        <v>8355</v>
      </c>
      <c r="Q932" s="19">
        <v>0</v>
      </c>
      <c r="Y932" s="32" t="s">
        <v>3436</v>
      </c>
      <c r="Z932" s="19" t="s">
        <v>8336</v>
      </c>
      <c r="AA932" t="s">
        <v>8336</v>
      </c>
      <c r="AB932" s="19" t="str">
        <f t="shared" si="87"/>
        <v>No</v>
      </c>
      <c r="AC932" s="19" t="str">
        <f t="shared" si="88"/>
        <v>No</v>
      </c>
      <c r="AG932" s="19" t="s">
        <v>3415</v>
      </c>
      <c r="AH932" s="19">
        <v>32.395</v>
      </c>
      <c r="AI932" s="19" t="str">
        <f t="shared" si="89"/>
        <v>Obesity</v>
      </c>
      <c r="AP932" s="19" t="s">
        <v>3415</v>
      </c>
      <c r="AQ932" s="19">
        <v>11.1</v>
      </c>
      <c r="AR932" s="19" t="str">
        <f t="shared" si="90"/>
        <v>Diabetes</v>
      </c>
    </row>
    <row r="933" spans="1:44">
      <c r="A933" s="19" t="s">
        <v>3463</v>
      </c>
      <c r="B933" s="19">
        <v>34.39</v>
      </c>
      <c r="C933" s="19">
        <v>6.28</v>
      </c>
      <c r="D933" s="19" t="s">
        <v>8324</v>
      </c>
      <c r="E933" s="19" t="s">
        <v>8336</v>
      </c>
      <c r="F933" s="19" t="s">
        <v>8336</v>
      </c>
      <c r="G933" s="19">
        <v>1</v>
      </c>
      <c r="H933" s="19">
        <v>1</v>
      </c>
      <c r="I933" s="19" t="s">
        <v>8336</v>
      </c>
      <c r="J933" s="19" t="s">
        <v>8336</v>
      </c>
      <c r="K933" s="19" t="str">
        <f t="shared" si="85"/>
        <v>Obesity</v>
      </c>
      <c r="L933" s="19" t="str">
        <f t="shared" si="86"/>
        <v>Prediabetes</v>
      </c>
      <c r="P933" s="19">
        <v>1</v>
      </c>
      <c r="Q933" s="19">
        <v>1</v>
      </c>
      <c r="Y933" s="32" t="s">
        <v>3440</v>
      </c>
      <c r="Z933" s="19" t="s">
        <v>8324</v>
      </c>
      <c r="AA933" t="s">
        <v>8336</v>
      </c>
      <c r="AB933" s="19" t="str">
        <f t="shared" si="87"/>
        <v>Yes</v>
      </c>
      <c r="AC933" s="19" t="str">
        <f t="shared" si="88"/>
        <v>No</v>
      </c>
      <c r="AG933" s="19" t="s">
        <v>3419</v>
      </c>
      <c r="AH933" s="19">
        <v>36.64</v>
      </c>
      <c r="AI933" s="19" t="str">
        <f t="shared" si="89"/>
        <v>Obesity</v>
      </c>
      <c r="AP933" s="19" t="s">
        <v>3419</v>
      </c>
      <c r="AQ933" s="19">
        <v>7.26</v>
      </c>
      <c r="AR933" s="19" t="str">
        <f t="shared" si="90"/>
        <v>Diabetes</v>
      </c>
    </row>
    <row r="934" spans="1:44">
      <c r="A934" s="19" t="s">
        <v>3467</v>
      </c>
      <c r="B934" s="19">
        <v>26.4</v>
      </c>
      <c r="C934" s="19">
        <v>9.29</v>
      </c>
      <c r="D934" s="19" t="s">
        <v>8324</v>
      </c>
      <c r="E934" s="19" t="s">
        <v>8336</v>
      </c>
      <c r="F934" s="19" t="s">
        <v>8375</v>
      </c>
      <c r="G934" s="19">
        <v>1</v>
      </c>
      <c r="H934" s="19">
        <v>1</v>
      </c>
      <c r="I934" s="19" t="s">
        <v>8336</v>
      </c>
      <c r="J934" s="19" t="s">
        <v>8336</v>
      </c>
      <c r="K934" s="19" t="str">
        <f t="shared" si="85"/>
        <v>Over Weight</v>
      </c>
      <c r="L934" s="19" t="str">
        <f t="shared" si="86"/>
        <v>Diabetes</v>
      </c>
      <c r="P934" s="19">
        <v>1</v>
      </c>
      <c r="Q934" s="19">
        <v>1</v>
      </c>
      <c r="Y934" s="32" t="s">
        <v>3444</v>
      </c>
      <c r="Z934" s="19" t="s">
        <v>8324</v>
      </c>
      <c r="AA934" t="s">
        <v>8336</v>
      </c>
      <c r="AB934" s="19" t="str">
        <f t="shared" si="87"/>
        <v>Yes</v>
      </c>
      <c r="AC934" s="19" t="str">
        <f t="shared" si="88"/>
        <v>No</v>
      </c>
      <c r="AG934" s="19" t="s">
        <v>3422</v>
      </c>
      <c r="AH934" s="19">
        <v>39.05</v>
      </c>
      <c r="AI934" s="19" t="str">
        <f t="shared" si="89"/>
        <v>Obesity</v>
      </c>
      <c r="AP934" s="19" t="s">
        <v>3422</v>
      </c>
      <c r="AQ934" s="19">
        <v>5.27</v>
      </c>
      <c r="AR934" s="19" t="str">
        <f t="shared" si="90"/>
        <v>Normal</v>
      </c>
    </row>
    <row r="935" spans="1:44">
      <c r="A935" s="19" t="s">
        <v>3471</v>
      </c>
      <c r="B935" s="19">
        <v>28.1</v>
      </c>
      <c r="C935" s="19">
        <v>5.79</v>
      </c>
      <c r="D935" s="19" t="s">
        <v>8324</v>
      </c>
      <c r="E935" s="19" t="s">
        <v>8336</v>
      </c>
      <c r="F935" s="19" t="s">
        <v>8375</v>
      </c>
      <c r="G935" s="19">
        <v>1</v>
      </c>
      <c r="H935" s="19">
        <v>1</v>
      </c>
      <c r="I935" s="19" t="s">
        <v>8336</v>
      </c>
      <c r="J935" s="19" t="s">
        <v>8336</v>
      </c>
      <c r="K935" s="19" t="str">
        <f t="shared" si="85"/>
        <v>Over Weight</v>
      </c>
      <c r="L935" s="19" t="str">
        <f t="shared" si="86"/>
        <v>Prediabetes</v>
      </c>
      <c r="P935" s="19" t="s">
        <v>8355</v>
      </c>
      <c r="Q935" s="19">
        <v>0</v>
      </c>
      <c r="Y935" s="32" t="s">
        <v>3448</v>
      </c>
      <c r="Z935" s="19" t="s">
        <v>8336</v>
      </c>
      <c r="AA935" t="s">
        <v>8336</v>
      </c>
      <c r="AB935" s="19" t="str">
        <f t="shared" si="87"/>
        <v>No</v>
      </c>
      <c r="AC935" s="19" t="str">
        <f t="shared" si="88"/>
        <v>No</v>
      </c>
      <c r="AG935" s="19" t="s">
        <v>3426</v>
      </c>
      <c r="AH935" s="19">
        <v>33.1</v>
      </c>
      <c r="AI935" s="19" t="str">
        <f t="shared" si="89"/>
        <v>Obesity</v>
      </c>
      <c r="AP935" s="19" t="s">
        <v>3426</v>
      </c>
      <c r="AQ935" s="19">
        <v>5.46</v>
      </c>
      <c r="AR935" s="19" t="str">
        <f t="shared" si="90"/>
        <v>Normal</v>
      </c>
    </row>
    <row r="936" spans="1:44">
      <c r="A936" s="19" t="s">
        <v>3475</v>
      </c>
      <c r="B936" s="19">
        <v>27</v>
      </c>
      <c r="C936" s="19">
        <v>4.54</v>
      </c>
      <c r="D936" s="19" t="s">
        <v>8324</v>
      </c>
      <c r="E936" s="19" t="s">
        <v>8336</v>
      </c>
      <c r="F936" s="19" t="s">
        <v>8336</v>
      </c>
      <c r="G936" s="19">
        <v>1</v>
      </c>
      <c r="H936" s="19">
        <v>1</v>
      </c>
      <c r="I936" s="19" t="s">
        <v>8336</v>
      </c>
      <c r="J936" s="19" t="s">
        <v>8336</v>
      </c>
      <c r="K936" s="19" t="str">
        <f t="shared" si="85"/>
        <v>Over Weight</v>
      </c>
      <c r="L936" s="19" t="str">
        <f t="shared" si="86"/>
        <v>Normal</v>
      </c>
      <c r="P936" s="19">
        <v>1</v>
      </c>
      <c r="Q936" s="19">
        <v>1</v>
      </c>
      <c r="Y936" s="32" t="s">
        <v>3452</v>
      </c>
      <c r="Z936" s="19" t="s">
        <v>8336</v>
      </c>
      <c r="AA936" t="s">
        <v>8336</v>
      </c>
      <c r="AB936" s="19" t="str">
        <f t="shared" si="87"/>
        <v>No</v>
      </c>
      <c r="AC936" s="19" t="str">
        <f t="shared" si="88"/>
        <v>No</v>
      </c>
      <c r="AG936" s="19" t="s">
        <v>3429</v>
      </c>
      <c r="AH936" s="19">
        <v>31.825</v>
      </c>
      <c r="AI936" s="19" t="str">
        <f t="shared" si="89"/>
        <v>Obesity</v>
      </c>
      <c r="AP936" s="19" t="s">
        <v>3429</v>
      </c>
      <c r="AQ936" s="19">
        <v>8.13</v>
      </c>
      <c r="AR936" s="19" t="str">
        <f t="shared" si="90"/>
        <v>Diabetes</v>
      </c>
    </row>
    <row r="937" spans="1:44">
      <c r="A937" s="19" t="s">
        <v>3478</v>
      </c>
      <c r="B937" s="19">
        <v>28.595</v>
      </c>
      <c r="C937" s="19">
        <v>4.68</v>
      </c>
      <c r="D937" s="19" t="s">
        <v>8324</v>
      </c>
      <c r="E937" s="19" t="s">
        <v>8336</v>
      </c>
      <c r="F937" s="19" t="s">
        <v>8336</v>
      </c>
      <c r="G937" s="19">
        <v>1</v>
      </c>
      <c r="H937" s="19">
        <v>1</v>
      </c>
      <c r="I937" s="19" t="s">
        <v>8336</v>
      </c>
      <c r="J937" s="19" t="s">
        <v>8336</v>
      </c>
      <c r="K937" s="19" t="str">
        <f t="shared" si="85"/>
        <v>Over Weight</v>
      </c>
      <c r="L937" s="19" t="str">
        <f t="shared" si="86"/>
        <v>Normal</v>
      </c>
      <c r="P937" s="19" t="s">
        <v>8355</v>
      </c>
      <c r="Q937" s="19">
        <v>0</v>
      </c>
      <c r="Y937" s="32" t="s">
        <v>3456</v>
      </c>
      <c r="Z937" s="19" t="s">
        <v>8324</v>
      </c>
      <c r="AA937" t="s">
        <v>8336</v>
      </c>
      <c r="AB937" s="19" t="str">
        <f t="shared" si="87"/>
        <v>Yes</v>
      </c>
      <c r="AC937" s="19" t="str">
        <f t="shared" si="88"/>
        <v>No</v>
      </c>
      <c r="AG937" s="19" t="s">
        <v>3432</v>
      </c>
      <c r="AH937" s="19">
        <v>29</v>
      </c>
      <c r="AI937" s="19" t="str">
        <f t="shared" si="89"/>
        <v>Over Weight</v>
      </c>
      <c r="AP937" s="19" t="s">
        <v>3432</v>
      </c>
      <c r="AQ937" s="19">
        <v>4.25</v>
      </c>
      <c r="AR937" s="19" t="str">
        <f t="shared" si="90"/>
        <v>Normal</v>
      </c>
    </row>
    <row r="938" spans="1:44">
      <c r="A938" s="19" t="s">
        <v>3481</v>
      </c>
      <c r="B938" s="19">
        <v>36.8</v>
      </c>
      <c r="C938" s="19">
        <v>5.88</v>
      </c>
      <c r="D938" s="19" t="s">
        <v>8336</v>
      </c>
      <c r="E938" s="19" t="s">
        <v>8336</v>
      </c>
      <c r="F938" s="19" t="s">
        <v>8336</v>
      </c>
      <c r="G938" s="19">
        <v>1</v>
      </c>
      <c r="H938" s="19">
        <v>1</v>
      </c>
      <c r="I938" s="19" t="s">
        <v>8336</v>
      </c>
      <c r="J938" s="19" t="s">
        <v>8336</v>
      </c>
      <c r="K938" s="19" t="str">
        <f t="shared" si="85"/>
        <v>Obesity</v>
      </c>
      <c r="L938" s="19" t="str">
        <f t="shared" si="86"/>
        <v>Prediabetes</v>
      </c>
      <c r="P938" s="19">
        <v>1</v>
      </c>
      <c r="Q938" s="19">
        <v>1</v>
      </c>
      <c r="Y938" s="32" t="s">
        <v>3460</v>
      </c>
      <c r="Z938" s="19" t="s">
        <v>8336</v>
      </c>
      <c r="AA938" t="s">
        <v>8336</v>
      </c>
      <c r="AB938" s="19" t="str">
        <f t="shared" si="87"/>
        <v>No</v>
      </c>
      <c r="AC938" s="19" t="str">
        <f t="shared" si="88"/>
        <v>No</v>
      </c>
      <c r="AG938" s="19" t="s">
        <v>3436</v>
      </c>
      <c r="AH938" s="19">
        <v>30.495</v>
      </c>
      <c r="AI938" s="19" t="str">
        <f t="shared" si="89"/>
        <v>Obesity</v>
      </c>
      <c r="AP938" s="19" t="s">
        <v>3436</v>
      </c>
      <c r="AQ938" s="19">
        <v>8.68</v>
      </c>
      <c r="AR938" s="19" t="str">
        <f t="shared" si="90"/>
        <v>Diabetes</v>
      </c>
    </row>
    <row r="939" spans="1:44">
      <c r="A939" s="19" t="s">
        <v>3485</v>
      </c>
      <c r="B939" s="19">
        <v>23.75</v>
      </c>
      <c r="C939" s="19">
        <v>5.42</v>
      </c>
      <c r="D939" s="19" t="s">
        <v>8324</v>
      </c>
      <c r="E939" s="19" t="s">
        <v>8336</v>
      </c>
      <c r="F939" s="19" t="s">
        <v>8375</v>
      </c>
      <c r="G939" s="19">
        <v>1</v>
      </c>
      <c r="H939" s="19">
        <v>1</v>
      </c>
      <c r="I939" s="19" t="s">
        <v>8336</v>
      </c>
      <c r="J939" s="19" t="s">
        <v>8336</v>
      </c>
      <c r="K939" s="19" t="str">
        <f t="shared" si="85"/>
        <v>Normal Weight</v>
      </c>
      <c r="L939" s="19" t="str">
        <f t="shared" si="86"/>
        <v>Normal</v>
      </c>
      <c r="P939" s="19">
        <v>1</v>
      </c>
      <c r="Q939" s="19">
        <v>1</v>
      </c>
      <c r="Y939" s="32" t="s">
        <v>3463</v>
      </c>
      <c r="Z939" s="19" t="s">
        <v>8324</v>
      </c>
      <c r="AA939" t="s">
        <v>8336</v>
      </c>
      <c r="AB939" s="19" t="str">
        <f t="shared" si="87"/>
        <v>Yes</v>
      </c>
      <c r="AC939" s="19" t="str">
        <f t="shared" si="88"/>
        <v>No</v>
      </c>
      <c r="AG939" s="19" t="s">
        <v>3440</v>
      </c>
      <c r="AH939" s="19">
        <v>25.2</v>
      </c>
      <c r="AI939" s="19" t="str">
        <f t="shared" si="89"/>
        <v>Over Weight</v>
      </c>
      <c r="AP939" s="19" t="s">
        <v>3440</v>
      </c>
      <c r="AQ939" s="19">
        <v>6.25</v>
      </c>
      <c r="AR939" s="19" t="str">
        <f t="shared" si="90"/>
        <v>Prediabetes</v>
      </c>
    </row>
    <row r="940" spans="1:44">
      <c r="A940" s="19" t="s">
        <v>3488</v>
      </c>
      <c r="B940" s="19">
        <v>35.62</v>
      </c>
      <c r="C940" s="19">
        <v>4.16</v>
      </c>
      <c r="D940" s="19" t="s">
        <v>8336</v>
      </c>
      <c r="E940" s="19" t="s">
        <v>8336</v>
      </c>
      <c r="F940" s="19" t="s">
        <v>8336</v>
      </c>
      <c r="G940" s="19" t="s">
        <v>8355</v>
      </c>
      <c r="H940" s="19">
        <v>0</v>
      </c>
      <c r="I940" s="19" t="s">
        <v>8336</v>
      </c>
      <c r="J940" s="19" t="s">
        <v>8336</v>
      </c>
      <c r="K940" s="19" t="str">
        <f t="shared" si="85"/>
        <v>Obesity</v>
      </c>
      <c r="L940" s="19" t="str">
        <f t="shared" si="86"/>
        <v>Normal</v>
      </c>
      <c r="P940" s="19" t="s">
        <v>8355</v>
      </c>
      <c r="Q940" s="19">
        <v>0</v>
      </c>
      <c r="Y940" s="32" t="s">
        <v>3467</v>
      </c>
      <c r="Z940" s="19" t="s">
        <v>8324</v>
      </c>
      <c r="AA940" t="s">
        <v>8336</v>
      </c>
      <c r="AB940" s="19" t="str">
        <f t="shared" si="87"/>
        <v>Yes</v>
      </c>
      <c r="AC940" s="19" t="str">
        <f t="shared" si="88"/>
        <v>No</v>
      </c>
      <c r="AG940" s="19" t="s">
        <v>3444</v>
      </c>
      <c r="AH940" s="19">
        <v>22.77</v>
      </c>
      <c r="AI940" s="19" t="str">
        <f t="shared" si="89"/>
        <v>Normal Weight</v>
      </c>
      <c r="AP940" s="19" t="s">
        <v>3444</v>
      </c>
      <c r="AQ940" s="19">
        <v>4.47</v>
      </c>
      <c r="AR940" s="19" t="str">
        <f t="shared" si="90"/>
        <v>Normal</v>
      </c>
    </row>
    <row r="941" spans="1:44">
      <c r="A941" s="19" t="s">
        <v>3492</v>
      </c>
      <c r="B941" s="19">
        <v>30.69</v>
      </c>
      <c r="C941" s="19">
        <v>7.05</v>
      </c>
      <c r="D941" s="19" t="s">
        <v>8324</v>
      </c>
      <c r="E941" s="19" t="s">
        <v>8336</v>
      </c>
      <c r="F941" s="19" t="s">
        <v>8336</v>
      </c>
      <c r="G941" s="19">
        <v>2</v>
      </c>
      <c r="H941" s="19">
        <v>2</v>
      </c>
      <c r="I941" s="19" t="s">
        <v>8336</v>
      </c>
      <c r="J941" s="19" t="s">
        <v>8336</v>
      </c>
      <c r="K941" s="19" t="str">
        <f t="shared" si="85"/>
        <v>Obesity</v>
      </c>
      <c r="L941" s="19" t="str">
        <f t="shared" si="86"/>
        <v>Diabetes</v>
      </c>
      <c r="P941" s="19" t="s">
        <v>8355</v>
      </c>
      <c r="Q941" s="19">
        <v>0</v>
      </c>
      <c r="Y941" s="32" t="s">
        <v>3471</v>
      </c>
      <c r="Z941" s="19" t="s">
        <v>8324</v>
      </c>
      <c r="AA941" t="s">
        <v>8336</v>
      </c>
      <c r="AB941" s="19" t="str">
        <f t="shared" si="87"/>
        <v>Yes</v>
      </c>
      <c r="AC941" s="19" t="str">
        <f t="shared" si="88"/>
        <v>No</v>
      </c>
      <c r="AG941" s="19" t="s">
        <v>3448</v>
      </c>
      <c r="AH941" s="19">
        <v>23.18</v>
      </c>
      <c r="AI941" s="19" t="str">
        <f t="shared" si="89"/>
        <v>Normal Weight</v>
      </c>
      <c r="AP941" s="19" t="s">
        <v>3448</v>
      </c>
      <c r="AQ941" s="19">
        <v>8.31</v>
      </c>
      <c r="AR941" s="19" t="str">
        <f t="shared" si="90"/>
        <v>Diabetes</v>
      </c>
    </row>
    <row r="942" spans="1:44">
      <c r="A942" s="19" t="s">
        <v>3495</v>
      </c>
      <c r="B942" s="19">
        <v>35.8</v>
      </c>
      <c r="C942" s="19">
        <v>5.63</v>
      </c>
      <c r="D942" s="19" t="s">
        <v>8324</v>
      </c>
      <c r="E942" s="19" t="s">
        <v>8336</v>
      </c>
      <c r="F942" s="19" t="s">
        <v>8336</v>
      </c>
      <c r="G942" s="19">
        <v>2</v>
      </c>
      <c r="H942" s="19">
        <v>2</v>
      </c>
      <c r="I942" s="19" t="s">
        <v>8336</v>
      </c>
      <c r="J942" s="19" t="s">
        <v>8336</v>
      </c>
      <c r="K942" s="19" t="str">
        <f t="shared" si="85"/>
        <v>Obesity</v>
      </c>
      <c r="L942" s="19" t="str">
        <f t="shared" si="86"/>
        <v>Normal</v>
      </c>
      <c r="P942" s="19">
        <v>2</v>
      </c>
      <c r="Q942" s="19">
        <v>2</v>
      </c>
      <c r="Y942" s="32" t="s">
        <v>3475</v>
      </c>
      <c r="Z942" s="19" t="s">
        <v>8324</v>
      </c>
      <c r="AA942" t="s">
        <v>8336</v>
      </c>
      <c r="AB942" s="19" t="str">
        <f t="shared" si="87"/>
        <v>Yes</v>
      </c>
      <c r="AC942" s="19" t="str">
        <f t="shared" si="88"/>
        <v>No</v>
      </c>
      <c r="AG942" s="19" t="s">
        <v>3452</v>
      </c>
      <c r="AH942" s="19">
        <v>35.41</v>
      </c>
      <c r="AI942" s="19" t="str">
        <f t="shared" si="89"/>
        <v>Obesity</v>
      </c>
      <c r="AP942" s="19" t="s">
        <v>3452</v>
      </c>
      <c r="AQ942" s="19">
        <v>5.68</v>
      </c>
      <c r="AR942" s="19" t="str">
        <f t="shared" si="90"/>
        <v>Normal</v>
      </c>
    </row>
    <row r="943" spans="1:44">
      <c r="A943" s="19" t="s">
        <v>3498</v>
      </c>
      <c r="B943" s="19">
        <v>28.785</v>
      </c>
      <c r="C943" s="19">
        <v>4.24</v>
      </c>
      <c r="D943" s="19" t="s">
        <v>8324</v>
      </c>
      <c r="E943" s="19" t="s">
        <v>8336</v>
      </c>
      <c r="F943" s="19" t="s">
        <v>8336</v>
      </c>
      <c r="G943" s="19">
        <v>2</v>
      </c>
      <c r="H943" s="19">
        <v>2</v>
      </c>
      <c r="I943" s="19" t="s">
        <v>8336</v>
      </c>
      <c r="J943" s="19" t="s">
        <v>8336</v>
      </c>
      <c r="K943" s="19" t="str">
        <f t="shared" si="85"/>
        <v>Over Weight</v>
      </c>
      <c r="L943" s="19" t="str">
        <f t="shared" si="86"/>
        <v>Normal</v>
      </c>
      <c r="P943" s="19">
        <v>1</v>
      </c>
      <c r="Q943" s="19">
        <v>1</v>
      </c>
      <c r="Y943" s="32" t="s">
        <v>3478</v>
      </c>
      <c r="Z943" s="19" t="s">
        <v>8324</v>
      </c>
      <c r="AA943" t="s">
        <v>8336</v>
      </c>
      <c r="AB943" s="19" t="str">
        <f t="shared" si="87"/>
        <v>Yes</v>
      </c>
      <c r="AC943" s="19" t="str">
        <f t="shared" si="88"/>
        <v>No</v>
      </c>
      <c r="AG943" s="19" t="s">
        <v>3456</v>
      </c>
      <c r="AH943" s="19">
        <v>32.11</v>
      </c>
      <c r="AI943" s="19" t="str">
        <f t="shared" si="89"/>
        <v>Obesity</v>
      </c>
      <c r="AP943" s="19" t="s">
        <v>3456</v>
      </c>
      <c r="AQ943" s="19">
        <v>4.75</v>
      </c>
      <c r="AR943" s="19" t="str">
        <f t="shared" si="90"/>
        <v>Normal</v>
      </c>
    </row>
    <row r="944" spans="1:44">
      <c r="A944" s="19" t="s">
        <v>3502</v>
      </c>
      <c r="B944" s="19">
        <v>28.595</v>
      </c>
      <c r="C944" s="19">
        <v>4.96</v>
      </c>
      <c r="D944" s="19" t="s">
        <v>8324</v>
      </c>
      <c r="E944" s="19" t="s">
        <v>8336</v>
      </c>
      <c r="F944" s="19" t="s">
        <v>8336</v>
      </c>
      <c r="G944" s="19">
        <v>2</v>
      </c>
      <c r="H944" s="19">
        <v>2</v>
      </c>
      <c r="I944" s="19" t="s">
        <v>8336</v>
      </c>
      <c r="J944" s="19" t="s">
        <v>8336</v>
      </c>
      <c r="K944" s="19" t="str">
        <f t="shared" si="85"/>
        <v>Over Weight</v>
      </c>
      <c r="L944" s="19" t="str">
        <f t="shared" si="86"/>
        <v>Normal</v>
      </c>
      <c r="P944" s="19">
        <v>1</v>
      </c>
      <c r="Q944" s="19">
        <v>1</v>
      </c>
      <c r="Y944" s="32" t="s">
        <v>3481</v>
      </c>
      <c r="Z944" s="19" t="s">
        <v>8336</v>
      </c>
      <c r="AA944" t="s">
        <v>8336</v>
      </c>
      <c r="AB944" s="19" t="str">
        <f t="shared" si="87"/>
        <v>No</v>
      </c>
      <c r="AC944" s="19" t="str">
        <f t="shared" si="88"/>
        <v>No</v>
      </c>
      <c r="AG944" s="19" t="s">
        <v>3460</v>
      </c>
      <c r="AH944" s="19">
        <v>34.48</v>
      </c>
      <c r="AI944" s="19" t="str">
        <f t="shared" si="89"/>
        <v>Obesity</v>
      </c>
      <c r="AP944" s="19" t="s">
        <v>3460</v>
      </c>
      <c r="AQ944" s="19">
        <v>6.31</v>
      </c>
      <c r="AR944" s="19" t="str">
        <f t="shared" si="90"/>
        <v>Prediabetes</v>
      </c>
    </row>
    <row r="945" spans="1:44">
      <c r="A945" s="19" t="s">
        <v>3506</v>
      </c>
      <c r="B945" s="19">
        <v>48.75</v>
      </c>
      <c r="C945" s="19">
        <v>4.34</v>
      </c>
      <c r="D945" s="19" t="s">
        <v>8336</v>
      </c>
      <c r="E945" s="19" t="s">
        <v>8336</v>
      </c>
      <c r="F945" s="19" t="s">
        <v>8336</v>
      </c>
      <c r="G945" s="19" t="s">
        <v>8355</v>
      </c>
      <c r="H945" s="19">
        <v>0</v>
      </c>
      <c r="I945" s="19" t="s">
        <v>8336</v>
      </c>
      <c r="J945" s="19" t="s">
        <v>8336</v>
      </c>
      <c r="K945" s="19" t="str">
        <f t="shared" si="85"/>
        <v>Obesity</v>
      </c>
      <c r="L945" s="19" t="str">
        <f t="shared" si="86"/>
        <v>Normal</v>
      </c>
      <c r="P945" s="19">
        <v>1</v>
      </c>
      <c r="Q945" s="19">
        <v>1</v>
      </c>
      <c r="Y945" s="32" t="s">
        <v>3485</v>
      </c>
      <c r="Z945" s="19" t="s">
        <v>8324</v>
      </c>
      <c r="AA945" t="s">
        <v>8336</v>
      </c>
      <c r="AB945" s="19" t="str">
        <f t="shared" si="87"/>
        <v>Yes</v>
      </c>
      <c r="AC945" s="19" t="str">
        <f t="shared" si="88"/>
        <v>No</v>
      </c>
      <c r="AG945" s="19" t="s">
        <v>3463</v>
      </c>
      <c r="AH945" s="19">
        <v>34.39</v>
      </c>
      <c r="AI945" s="19" t="str">
        <f t="shared" si="89"/>
        <v>Obesity</v>
      </c>
      <c r="AP945" s="19" t="s">
        <v>3463</v>
      </c>
      <c r="AQ945" s="19">
        <v>6.28</v>
      </c>
      <c r="AR945" s="19" t="str">
        <f t="shared" si="90"/>
        <v>Prediabetes</v>
      </c>
    </row>
    <row r="946" spans="1:44">
      <c r="A946" s="19" t="s">
        <v>3509</v>
      </c>
      <c r="B946" s="19">
        <v>28.31</v>
      </c>
      <c r="C946" s="19">
        <v>5.43</v>
      </c>
      <c r="D946" s="19" t="s">
        <v>8324</v>
      </c>
      <c r="E946" s="19" t="s">
        <v>8336</v>
      </c>
      <c r="F946" s="19" t="s">
        <v>8336</v>
      </c>
      <c r="G946" s="19">
        <v>2</v>
      </c>
      <c r="H946" s="19">
        <v>2</v>
      </c>
      <c r="I946" s="19" t="s">
        <v>8336</v>
      </c>
      <c r="J946" s="19" t="s">
        <v>8336</v>
      </c>
      <c r="K946" s="19" t="str">
        <f t="shared" si="85"/>
        <v>Over Weight</v>
      </c>
      <c r="L946" s="19" t="str">
        <f t="shared" si="86"/>
        <v>Normal</v>
      </c>
      <c r="P946" s="19">
        <v>1</v>
      </c>
      <c r="Q946" s="19">
        <v>1</v>
      </c>
      <c r="Y946" s="32" t="s">
        <v>3488</v>
      </c>
      <c r="Z946" s="19" t="s">
        <v>8336</v>
      </c>
      <c r="AA946" t="s">
        <v>8336</v>
      </c>
      <c r="AB946" s="19" t="str">
        <f t="shared" si="87"/>
        <v>No</v>
      </c>
      <c r="AC946" s="19" t="str">
        <f t="shared" si="88"/>
        <v>No</v>
      </c>
      <c r="AG946" s="19" t="s">
        <v>3467</v>
      </c>
      <c r="AH946" s="19">
        <v>26.4</v>
      </c>
      <c r="AI946" s="19" t="str">
        <f t="shared" si="89"/>
        <v>Over Weight</v>
      </c>
      <c r="AP946" s="19" t="s">
        <v>3467</v>
      </c>
      <c r="AQ946" s="19">
        <v>9.29</v>
      </c>
      <c r="AR946" s="19" t="str">
        <f t="shared" si="90"/>
        <v>Diabetes</v>
      </c>
    </row>
    <row r="947" spans="1:44">
      <c r="A947" s="19" t="s">
        <v>3513</v>
      </c>
      <c r="B947" s="19">
        <v>38.39</v>
      </c>
      <c r="C947" s="19">
        <v>8.33</v>
      </c>
      <c r="D947" s="19" t="s">
        <v>8324</v>
      </c>
      <c r="E947" s="19" t="s">
        <v>8336</v>
      </c>
      <c r="F947" s="19" t="s">
        <v>8336</v>
      </c>
      <c r="G947" s="19">
        <v>1</v>
      </c>
      <c r="H947" s="19">
        <v>1</v>
      </c>
      <c r="I947" s="19" t="s">
        <v>8336</v>
      </c>
      <c r="J947" s="19" t="s">
        <v>8336</v>
      </c>
      <c r="K947" s="19" t="str">
        <f t="shared" si="85"/>
        <v>Obesity</v>
      </c>
      <c r="L947" s="19" t="str">
        <f t="shared" si="86"/>
        <v>Diabetes</v>
      </c>
      <c r="P947" s="19">
        <v>1</v>
      </c>
      <c r="Q947" s="19">
        <v>1</v>
      </c>
      <c r="Y947" s="32" t="s">
        <v>3492</v>
      </c>
      <c r="Z947" s="19" t="s">
        <v>8324</v>
      </c>
      <c r="AA947" t="s">
        <v>8336</v>
      </c>
      <c r="AB947" s="19" t="str">
        <f t="shared" si="87"/>
        <v>Yes</v>
      </c>
      <c r="AC947" s="19" t="str">
        <f t="shared" si="88"/>
        <v>No</v>
      </c>
      <c r="AG947" s="19" t="s">
        <v>3471</v>
      </c>
      <c r="AH947" s="19">
        <v>28.1</v>
      </c>
      <c r="AI947" s="19" t="str">
        <f t="shared" si="89"/>
        <v>Over Weight</v>
      </c>
      <c r="AP947" s="19" t="s">
        <v>3471</v>
      </c>
      <c r="AQ947" s="19">
        <v>5.79</v>
      </c>
      <c r="AR947" s="19" t="str">
        <f t="shared" si="90"/>
        <v>Prediabetes</v>
      </c>
    </row>
    <row r="948" spans="1:44">
      <c r="A948" s="19" t="s">
        <v>3517</v>
      </c>
      <c r="B948" s="19">
        <v>25.87</v>
      </c>
      <c r="C948" s="19">
        <v>5.63</v>
      </c>
      <c r="D948" s="19" t="s">
        <v>8324</v>
      </c>
      <c r="E948" s="19" t="s">
        <v>8336</v>
      </c>
      <c r="F948" s="19" t="s">
        <v>8336</v>
      </c>
      <c r="G948" s="19">
        <v>1</v>
      </c>
      <c r="H948" s="19">
        <v>1</v>
      </c>
      <c r="I948" s="19" t="s">
        <v>8336</v>
      </c>
      <c r="J948" s="19" t="s">
        <v>8336</v>
      </c>
      <c r="K948" s="19" t="str">
        <f t="shared" si="85"/>
        <v>Over Weight</v>
      </c>
      <c r="L948" s="19" t="str">
        <f t="shared" si="86"/>
        <v>Normal</v>
      </c>
      <c r="P948" s="19">
        <v>1</v>
      </c>
      <c r="Q948" s="19">
        <v>1</v>
      </c>
      <c r="Y948" s="32" t="s">
        <v>3495</v>
      </c>
      <c r="Z948" s="19" t="s">
        <v>8324</v>
      </c>
      <c r="AA948" t="s">
        <v>8336</v>
      </c>
      <c r="AB948" s="19" t="str">
        <f t="shared" si="87"/>
        <v>Yes</v>
      </c>
      <c r="AC948" s="19" t="str">
        <f t="shared" si="88"/>
        <v>No</v>
      </c>
      <c r="AG948" s="19" t="s">
        <v>3475</v>
      </c>
      <c r="AH948" s="19">
        <v>27</v>
      </c>
      <c r="AI948" s="19" t="str">
        <f t="shared" si="89"/>
        <v>Over Weight</v>
      </c>
      <c r="AP948" s="19" t="s">
        <v>3475</v>
      </c>
      <c r="AQ948" s="19">
        <v>4.54</v>
      </c>
      <c r="AR948" s="19" t="str">
        <f t="shared" si="90"/>
        <v>Normal</v>
      </c>
    </row>
    <row r="949" spans="1:44">
      <c r="A949" s="19" t="s">
        <v>3521</v>
      </c>
      <c r="B949" s="19">
        <v>43.7</v>
      </c>
      <c r="C949" s="19">
        <v>7.23</v>
      </c>
      <c r="D949" s="19" t="s">
        <v>8336</v>
      </c>
      <c r="E949" s="19" t="s">
        <v>8336</v>
      </c>
      <c r="F949" s="19" t="s">
        <v>8336</v>
      </c>
      <c r="G949" s="19" t="s">
        <v>8355</v>
      </c>
      <c r="H949" s="19">
        <v>0</v>
      </c>
      <c r="I949" s="19" t="s">
        <v>8336</v>
      </c>
      <c r="J949" s="19" t="s">
        <v>8336</v>
      </c>
      <c r="K949" s="19" t="str">
        <f t="shared" si="85"/>
        <v>Obesity</v>
      </c>
      <c r="L949" s="19" t="str">
        <f t="shared" si="86"/>
        <v>Diabetes</v>
      </c>
      <c r="P949" s="19">
        <v>1</v>
      </c>
      <c r="Q949" s="19">
        <v>1</v>
      </c>
      <c r="Y949" s="32" t="s">
        <v>3498</v>
      </c>
      <c r="Z949" s="19" t="s">
        <v>8324</v>
      </c>
      <c r="AA949" t="s">
        <v>8336</v>
      </c>
      <c r="AB949" s="19" t="str">
        <f t="shared" si="87"/>
        <v>Yes</v>
      </c>
      <c r="AC949" s="19" t="str">
        <f t="shared" si="88"/>
        <v>No</v>
      </c>
      <c r="AG949" s="19" t="s">
        <v>3478</v>
      </c>
      <c r="AH949" s="19">
        <v>28.595</v>
      </c>
      <c r="AI949" s="19" t="str">
        <f t="shared" si="89"/>
        <v>Over Weight</v>
      </c>
      <c r="AP949" s="19" t="s">
        <v>3478</v>
      </c>
      <c r="AQ949" s="19">
        <v>4.68</v>
      </c>
      <c r="AR949" s="19" t="str">
        <f t="shared" si="90"/>
        <v>Normal</v>
      </c>
    </row>
    <row r="950" spans="1:44">
      <c r="A950" s="19" t="s">
        <v>3524</v>
      </c>
      <c r="B950" s="19">
        <v>40.945</v>
      </c>
      <c r="C950" s="19">
        <v>10.57</v>
      </c>
      <c r="D950" s="19" t="s">
        <v>8336</v>
      </c>
      <c r="E950" s="19" t="s">
        <v>8336</v>
      </c>
      <c r="F950" s="19" t="s">
        <v>8336</v>
      </c>
      <c r="G950" s="19" t="s">
        <v>8355</v>
      </c>
      <c r="H950" s="19">
        <v>0</v>
      </c>
      <c r="I950" s="19" t="s">
        <v>8336</v>
      </c>
      <c r="J950" s="19" t="s">
        <v>8336</v>
      </c>
      <c r="K950" s="19" t="str">
        <f t="shared" si="85"/>
        <v>Obesity</v>
      </c>
      <c r="L950" s="19" t="str">
        <f t="shared" si="86"/>
        <v>Diabetes</v>
      </c>
      <c r="P950" s="19">
        <v>1</v>
      </c>
      <c r="Q950" s="19">
        <v>1</v>
      </c>
      <c r="Y950" s="32" t="s">
        <v>3502</v>
      </c>
      <c r="Z950" s="19" t="s">
        <v>8324</v>
      </c>
      <c r="AA950" t="s">
        <v>8336</v>
      </c>
      <c r="AB950" s="19" t="str">
        <f t="shared" si="87"/>
        <v>Yes</v>
      </c>
      <c r="AC950" s="19" t="str">
        <f t="shared" si="88"/>
        <v>No</v>
      </c>
      <c r="AG950" s="19" t="s">
        <v>3481</v>
      </c>
      <c r="AH950" s="19">
        <v>36.8</v>
      </c>
      <c r="AI950" s="19" t="str">
        <f t="shared" si="89"/>
        <v>Obesity</v>
      </c>
      <c r="AP950" s="19" t="s">
        <v>3481</v>
      </c>
      <c r="AQ950" s="19">
        <v>5.88</v>
      </c>
      <c r="AR950" s="19" t="str">
        <f t="shared" si="90"/>
        <v>Prediabetes</v>
      </c>
    </row>
    <row r="951" spans="1:44">
      <c r="A951" s="19" t="s">
        <v>3527</v>
      </c>
      <c r="B951" s="19">
        <v>27.94</v>
      </c>
      <c r="C951" s="19">
        <v>7.92</v>
      </c>
      <c r="D951" s="19" t="s">
        <v>8336</v>
      </c>
      <c r="E951" s="19" t="s">
        <v>8336</v>
      </c>
      <c r="F951" s="19" t="s">
        <v>8336</v>
      </c>
      <c r="G951" s="19" t="s">
        <v>8355</v>
      </c>
      <c r="H951" s="19">
        <v>0</v>
      </c>
      <c r="I951" s="19" t="s">
        <v>8336</v>
      </c>
      <c r="J951" s="19" t="s">
        <v>8336</v>
      </c>
      <c r="K951" s="19" t="str">
        <f t="shared" si="85"/>
        <v>Over Weight</v>
      </c>
      <c r="L951" s="19" t="str">
        <f t="shared" si="86"/>
        <v>Diabetes</v>
      </c>
      <c r="P951" s="19" t="s">
        <v>8355</v>
      </c>
      <c r="Q951" s="19">
        <v>0</v>
      </c>
      <c r="Y951" s="32" t="s">
        <v>3506</v>
      </c>
      <c r="Z951" s="19" t="s">
        <v>8336</v>
      </c>
      <c r="AA951" t="s">
        <v>8336</v>
      </c>
      <c r="AB951" s="19" t="str">
        <f t="shared" si="87"/>
        <v>No</v>
      </c>
      <c r="AC951" s="19" t="str">
        <f t="shared" si="88"/>
        <v>No</v>
      </c>
      <c r="AG951" s="19" t="s">
        <v>3485</v>
      </c>
      <c r="AH951" s="19">
        <v>23.75</v>
      </c>
      <c r="AI951" s="19" t="str">
        <f t="shared" si="89"/>
        <v>Normal Weight</v>
      </c>
      <c r="AP951" s="19" t="s">
        <v>3485</v>
      </c>
      <c r="AQ951" s="19">
        <v>5.42</v>
      </c>
      <c r="AR951" s="19" t="str">
        <f t="shared" si="90"/>
        <v>Normal</v>
      </c>
    </row>
    <row r="952" spans="1:44">
      <c r="A952" s="19" t="s">
        <v>3530</v>
      </c>
      <c r="B952" s="19">
        <v>31.9</v>
      </c>
      <c r="C952" s="19">
        <v>10.12</v>
      </c>
      <c r="D952" s="19" t="s">
        <v>8336</v>
      </c>
      <c r="E952" s="19" t="s">
        <v>8336</v>
      </c>
      <c r="F952" s="19" t="s">
        <v>8336</v>
      </c>
      <c r="G952" s="19">
        <v>2</v>
      </c>
      <c r="H952" s="19">
        <v>2</v>
      </c>
      <c r="I952" s="19" t="s">
        <v>8336</v>
      </c>
      <c r="J952" s="19" t="s">
        <v>8336</v>
      </c>
      <c r="K952" s="19" t="str">
        <f t="shared" si="85"/>
        <v>Obesity</v>
      </c>
      <c r="L952" s="19" t="str">
        <f t="shared" si="86"/>
        <v>Diabetes</v>
      </c>
      <c r="P952" s="19">
        <v>2</v>
      </c>
      <c r="Q952" s="19">
        <v>2</v>
      </c>
      <c r="Y952" s="32" t="s">
        <v>3509</v>
      </c>
      <c r="Z952" s="19" t="s">
        <v>8324</v>
      </c>
      <c r="AA952" t="s">
        <v>8336</v>
      </c>
      <c r="AB952" s="19" t="str">
        <f t="shared" si="87"/>
        <v>Yes</v>
      </c>
      <c r="AC952" s="19" t="str">
        <f t="shared" si="88"/>
        <v>No</v>
      </c>
      <c r="AG952" s="19" t="s">
        <v>3488</v>
      </c>
      <c r="AH952" s="19">
        <v>35.62</v>
      </c>
      <c r="AI952" s="19" t="str">
        <f t="shared" si="89"/>
        <v>Obesity</v>
      </c>
      <c r="AP952" s="19" t="s">
        <v>3488</v>
      </c>
      <c r="AQ952" s="19">
        <v>4.16</v>
      </c>
      <c r="AR952" s="19" t="str">
        <f t="shared" si="90"/>
        <v>Normal</v>
      </c>
    </row>
    <row r="953" spans="1:44">
      <c r="A953" s="19" t="s">
        <v>3533</v>
      </c>
      <c r="B953" s="19">
        <v>31.64</v>
      </c>
      <c r="C953" s="19">
        <v>7.91</v>
      </c>
      <c r="D953" s="19" t="s">
        <v>8336</v>
      </c>
      <c r="E953" s="19" t="s">
        <v>8336</v>
      </c>
      <c r="F953" s="19" t="s">
        <v>8336</v>
      </c>
      <c r="G953" s="19" t="s">
        <v>8355</v>
      </c>
      <c r="H953" s="19">
        <v>0</v>
      </c>
      <c r="I953" s="19" t="s">
        <v>8336</v>
      </c>
      <c r="J953" s="19" t="s">
        <v>8336</v>
      </c>
      <c r="K953" s="19" t="str">
        <f t="shared" si="85"/>
        <v>Obesity</v>
      </c>
      <c r="L953" s="19" t="str">
        <f t="shared" si="86"/>
        <v>Diabetes</v>
      </c>
      <c r="P953" s="19">
        <v>2</v>
      </c>
      <c r="Q953" s="19">
        <v>2</v>
      </c>
      <c r="Y953" s="32" t="s">
        <v>3513</v>
      </c>
      <c r="Z953" s="19" t="s">
        <v>8324</v>
      </c>
      <c r="AA953" t="s">
        <v>8336</v>
      </c>
      <c r="AB953" s="19" t="str">
        <f t="shared" si="87"/>
        <v>Yes</v>
      </c>
      <c r="AC953" s="19" t="str">
        <f t="shared" si="88"/>
        <v>No</v>
      </c>
      <c r="AG953" s="19" t="s">
        <v>3492</v>
      </c>
      <c r="AH953" s="19">
        <v>30.69</v>
      </c>
      <c r="AI953" s="19" t="str">
        <f t="shared" si="89"/>
        <v>Obesity</v>
      </c>
      <c r="AP953" s="19" t="s">
        <v>3492</v>
      </c>
      <c r="AQ953" s="19">
        <v>7.05</v>
      </c>
      <c r="AR953" s="19" t="str">
        <f t="shared" si="90"/>
        <v>Diabetes</v>
      </c>
    </row>
    <row r="954" spans="1:44">
      <c r="A954" s="19" t="s">
        <v>3536</v>
      </c>
      <c r="B954" s="19">
        <v>46.7</v>
      </c>
      <c r="C954" s="19">
        <v>10.9</v>
      </c>
      <c r="D954" s="19" t="s">
        <v>8336</v>
      </c>
      <c r="E954" s="19" t="s">
        <v>8336</v>
      </c>
      <c r="F954" s="19" t="s">
        <v>8336</v>
      </c>
      <c r="G954" s="19" t="s">
        <v>8355</v>
      </c>
      <c r="H954" s="19">
        <v>0</v>
      </c>
      <c r="I954" s="19" t="s">
        <v>8336</v>
      </c>
      <c r="J954" s="19" t="s">
        <v>8336</v>
      </c>
      <c r="K954" s="19" t="str">
        <f t="shared" si="85"/>
        <v>Obesity</v>
      </c>
      <c r="L954" s="19" t="str">
        <f t="shared" si="86"/>
        <v>Diabetes</v>
      </c>
      <c r="P954" s="19">
        <v>2</v>
      </c>
      <c r="Q954" s="19">
        <v>2</v>
      </c>
      <c r="Y954" s="32" t="s">
        <v>3517</v>
      </c>
      <c r="Z954" s="19" t="s">
        <v>8324</v>
      </c>
      <c r="AA954" t="s">
        <v>8336</v>
      </c>
      <c r="AB954" s="19" t="str">
        <f t="shared" si="87"/>
        <v>Yes</v>
      </c>
      <c r="AC954" s="19" t="str">
        <f t="shared" si="88"/>
        <v>No</v>
      </c>
      <c r="AG954" s="19" t="s">
        <v>3495</v>
      </c>
      <c r="AH954" s="19">
        <v>35.8</v>
      </c>
      <c r="AI954" s="19" t="str">
        <f t="shared" si="89"/>
        <v>Obesity</v>
      </c>
      <c r="AP954" s="19" t="s">
        <v>3495</v>
      </c>
      <c r="AQ954" s="19">
        <v>5.63</v>
      </c>
      <c r="AR954" s="19" t="str">
        <f t="shared" si="90"/>
        <v>Normal</v>
      </c>
    </row>
    <row r="955" spans="1:44">
      <c r="A955" s="19" t="s">
        <v>3539</v>
      </c>
      <c r="B955" s="19">
        <v>18.335</v>
      </c>
      <c r="C955" s="19">
        <v>11.83</v>
      </c>
      <c r="D955" s="19" t="s">
        <v>8336</v>
      </c>
      <c r="E955" s="19" t="s">
        <v>8336</v>
      </c>
      <c r="F955" s="19" t="s">
        <v>8336</v>
      </c>
      <c r="G955" s="19" t="s">
        <v>8355</v>
      </c>
      <c r="H955" s="19">
        <v>0</v>
      </c>
      <c r="I955" s="19" t="s">
        <v>8336</v>
      </c>
      <c r="J955" s="19" t="s">
        <v>8336</v>
      </c>
      <c r="K955" s="19" t="str">
        <f t="shared" si="85"/>
        <v>Under Weight</v>
      </c>
      <c r="L955" s="19" t="str">
        <f t="shared" si="86"/>
        <v>Diabetes</v>
      </c>
      <c r="P955" s="19">
        <v>2</v>
      </c>
      <c r="Q955" s="19">
        <v>2</v>
      </c>
      <c r="Y955" s="32" t="s">
        <v>3521</v>
      </c>
      <c r="Z955" s="19" t="s">
        <v>8336</v>
      </c>
      <c r="AA955" t="s">
        <v>8336</v>
      </c>
      <c r="AB955" s="19" t="str">
        <f t="shared" si="87"/>
        <v>No</v>
      </c>
      <c r="AC955" s="19" t="str">
        <f t="shared" si="88"/>
        <v>No</v>
      </c>
      <c r="AG955" s="19" t="s">
        <v>3498</v>
      </c>
      <c r="AH955" s="19">
        <v>28.785</v>
      </c>
      <c r="AI955" s="19" t="str">
        <f t="shared" si="89"/>
        <v>Over Weight</v>
      </c>
      <c r="AP955" s="19" t="s">
        <v>3498</v>
      </c>
      <c r="AQ955" s="19">
        <v>4.24</v>
      </c>
      <c r="AR955" s="19" t="str">
        <f t="shared" si="90"/>
        <v>Normal</v>
      </c>
    </row>
    <row r="956" spans="1:44">
      <c r="A956" s="19" t="s">
        <v>3542</v>
      </c>
      <c r="B956" s="19">
        <v>31.24</v>
      </c>
      <c r="C956" s="19">
        <v>7.42</v>
      </c>
      <c r="D956" s="19" t="s">
        <v>8324</v>
      </c>
      <c r="E956" s="19" t="s">
        <v>8336</v>
      </c>
      <c r="F956" s="19" t="s">
        <v>8336</v>
      </c>
      <c r="G956" s="19">
        <v>2</v>
      </c>
      <c r="H956" s="19">
        <v>2</v>
      </c>
      <c r="I956" s="19" t="s">
        <v>8336</v>
      </c>
      <c r="J956" s="19" t="s">
        <v>8336</v>
      </c>
      <c r="K956" s="19" t="str">
        <f t="shared" si="85"/>
        <v>Obesity</v>
      </c>
      <c r="L956" s="19" t="str">
        <f t="shared" si="86"/>
        <v>Diabetes</v>
      </c>
      <c r="P956" s="19" t="s">
        <v>8355</v>
      </c>
      <c r="Q956" s="19">
        <v>0</v>
      </c>
      <c r="Y956" s="32" t="s">
        <v>3524</v>
      </c>
      <c r="Z956" s="19" t="s">
        <v>8336</v>
      </c>
      <c r="AA956" t="s">
        <v>8336</v>
      </c>
      <c r="AB956" s="19" t="str">
        <f t="shared" si="87"/>
        <v>No</v>
      </c>
      <c r="AC956" s="19" t="str">
        <f t="shared" si="88"/>
        <v>No</v>
      </c>
      <c r="AG956" s="19" t="s">
        <v>3502</v>
      </c>
      <c r="AH956" s="19">
        <v>28.595</v>
      </c>
      <c r="AI956" s="19" t="str">
        <f t="shared" si="89"/>
        <v>Over Weight</v>
      </c>
      <c r="AP956" s="19" t="s">
        <v>3502</v>
      </c>
      <c r="AQ956" s="19">
        <v>4.96</v>
      </c>
      <c r="AR956" s="19" t="str">
        <f t="shared" si="90"/>
        <v>Normal</v>
      </c>
    </row>
    <row r="957" spans="1:44">
      <c r="A957" s="19" t="s">
        <v>3546</v>
      </c>
      <c r="B957" s="19">
        <v>39.22</v>
      </c>
      <c r="C957" s="19">
        <v>5.62</v>
      </c>
      <c r="D957" s="19" t="s">
        <v>8324</v>
      </c>
      <c r="E957" s="19" t="s">
        <v>8336</v>
      </c>
      <c r="F957" s="19" t="s">
        <v>8336</v>
      </c>
      <c r="G957" s="19">
        <v>1</v>
      </c>
      <c r="H957" s="19">
        <v>1</v>
      </c>
      <c r="I957" s="19" t="s">
        <v>8336</v>
      </c>
      <c r="J957" s="19" t="s">
        <v>8336</v>
      </c>
      <c r="K957" s="19" t="str">
        <f t="shared" si="85"/>
        <v>Obesity</v>
      </c>
      <c r="L957" s="19" t="str">
        <f t="shared" si="86"/>
        <v>Normal</v>
      </c>
      <c r="P957" s="19">
        <v>2</v>
      </c>
      <c r="Q957" s="19">
        <v>2</v>
      </c>
      <c r="Y957" s="32" t="s">
        <v>3527</v>
      </c>
      <c r="Z957" s="19" t="s">
        <v>8336</v>
      </c>
      <c r="AA957" t="s">
        <v>8336</v>
      </c>
      <c r="AB957" s="19" t="str">
        <f t="shared" si="87"/>
        <v>No</v>
      </c>
      <c r="AC957" s="19" t="str">
        <f t="shared" si="88"/>
        <v>No</v>
      </c>
      <c r="AG957" s="19" t="s">
        <v>3506</v>
      </c>
      <c r="AH957" s="19">
        <v>48.75</v>
      </c>
      <c r="AI957" s="19" t="str">
        <f t="shared" si="89"/>
        <v>Obesity</v>
      </c>
      <c r="AP957" s="19" t="s">
        <v>3506</v>
      </c>
      <c r="AQ957" s="19">
        <v>4.34</v>
      </c>
      <c r="AR957" s="19" t="str">
        <f t="shared" si="90"/>
        <v>Normal</v>
      </c>
    </row>
    <row r="958" spans="1:44">
      <c r="A958" s="19" t="s">
        <v>3549</v>
      </c>
      <c r="B958" s="19">
        <v>24.415</v>
      </c>
      <c r="C958" s="19">
        <v>7.16</v>
      </c>
      <c r="D958" s="19" t="s">
        <v>8336</v>
      </c>
      <c r="E958" s="19" t="s">
        <v>8336</v>
      </c>
      <c r="F958" s="19" t="s">
        <v>8336</v>
      </c>
      <c r="G958" s="19" t="s">
        <v>8355</v>
      </c>
      <c r="H958" s="19">
        <v>0</v>
      </c>
      <c r="I958" s="19" t="s">
        <v>8336</v>
      </c>
      <c r="J958" s="19" t="s">
        <v>8336</v>
      </c>
      <c r="K958" s="19" t="str">
        <f t="shared" si="85"/>
        <v>Normal Weight</v>
      </c>
      <c r="L958" s="19" t="str">
        <f t="shared" si="86"/>
        <v>Diabetes</v>
      </c>
      <c r="P958" s="19">
        <v>1</v>
      </c>
      <c r="Q958" s="19">
        <v>1</v>
      </c>
      <c r="Y958" s="32" t="s">
        <v>3530</v>
      </c>
      <c r="Z958" s="19" t="s">
        <v>8336</v>
      </c>
      <c r="AA958" t="s">
        <v>8336</v>
      </c>
      <c r="AB958" s="19" t="str">
        <f t="shared" si="87"/>
        <v>No</v>
      </c>
      <c r="AC958" s="19" t="str">
        <f t="shared" si="88"/>
        <v>No</v>
      </c>
      <c r="AG958" s="19" t="s">
        <v>3509</v>
      </c>
      <c r="AH958" s="19">
        <v>28.31</v>
      </c>
      <c r="AI958" s="19" t="str">
        <f t="shared" si="89"/>
        <v>Over Weight</v>
      </c>
      <c r="AP958" s="19" t="s">
        <v>3509</v>
      </c>
      <c r="AQ958" s="19">
        <v>5.43</v>
      </c>
      <c r="AR958" s="19" t="str">
        <f t="shared" si="90"/>
        <v>Normal</v>
      </c>
    </row>
    <row r="959" spans="1:44">
      <c r="A959" s="19" t="s">
        <v>3553</v>
      </c>
      <c r="B959" s="19">
        <v>32.3</v>
      </c>
      <c r="C959" s="19">
        <v>9.89</v>
      </c>
      <c r="D959" s="19" t="s">
        <v>8336</v>
      </c>
      <c r="E959" s="19" t="s">
        <v>8336</v>
      </c>
      <c r="F959" s="19" t="s">
        <v>8336</v>
      </c>
      <c r="G959" s="19" t="s">
        <v>8355</v>
      </c>
      <c r="H959" s="19">
        <v>0</v>
      </c>
      <c r="I959" s="19" t="s">
        <v>8336</v>
      </c>
      <c r="J959" s="19" t="s">
        <v>8336</v>
      </c>
      <c r="K959" s="19" t="str">
        <f t="shared" si="85"/>
        <v>Obesity</v>
      </c>
      <c r="L959" s="19" t="str">
        <f t="shared" si="86"/>
        <v>Diabetes</v>
      </c>
      <c r="P959" s="19">
        <v>1</v>
      </c>
      <c r="Q959" s="19">
        <v>1</v>
      </c>
      <c r="Y959" s="32" t="s">
        <v>3533</v>
      </c>
      <c r="Z959" s="19" t="s">
        <v>8336</v>
      </c>
      <c r="AA959" t="s">
        <v>8336</v>
      </c>
      <c r="AB959" s="19" t="str">
        <f t="shared" si="87"/>
        <v>No</v>
      </c>
      <c r="AC959" s="19" t="str">
        <f t="shared" si="88"/>
        <v>No</v>
      </c>
      <c r="AG959" s="19" t="s">
        <v>3513</v>
      </c>
      <c r="AH959" s="19">
        <v>38.39</v>
      </c>
      <c r="AI959" s="19" t="str">
        <f t="shared" si="89"/>
        <v>Obesity</v>
      </c>
      <c r="AP959" s="19" t="s">
        <v>3513</v>
      </c>
      <c r="AQ959" s="19">
        <v>8.33</v>
      </c>
      <c r="AR959" s="19" t="str">
        <f t="shared" si="90"/>
        <v>Diabetes</v>
      </c>
    </row>
    <row r="960" spans="1:44">
      <c r="A960" s="19" t="s">
        <v>3557</v>
      </c>
      <c r="B960" s="19">
        <v>39.94</v>
      </c>
      <c r="C960" s="19">
        <v>5.14</v>
      </c>
      <c r="D960" s="19" t="s">
        <v>8336</v>
      </c>
      <c r="E960" s="19" t="s">
        <v>8336</v>
      </c>
      <c r="F960" s="19" t="s">
        <v>8336</v>
      </c>
      <c r="G960" s="19" t="s">
        <v>8355</v>
      </c>
      <c r="H960" s="19">
        <v>0</v>
      </c>
      <c r="I960" s="19" t="s">
        <v>8336</v>
      </c>
      <c r="J960" s="19" t="s">
        <v>8336</v>
      </c>
      <c r="K960" s="19" t="str">
        <f t="shared" si="85"/>
        <v>Obesity</v>
      </c>
      <c r="L960" s="19" t="str">
        <f t="shared" si="86"/>
        <v>Normal</v>
      </c>
      <c r="P960" s="19" t="s">
        <v>8355</v>
      </c>
      <c r="Q960" s="19">
        <v>0</v>
      </c>
      <c r="Y960" s="32" t="s">
        <v>3536</v>
      </c>
      <c r="Z960" s="19" t="s">
        <v>8336</v>
      </c>
      <c r="AA960" t="s">
        <v>8336</v>
      </c>
      <c r="AB960" s="19" t="str">
        <f t="shared" si="87"/>
        <v>No</v>
      </c>
      <c r="AC960" s="19" t="str">
        <f t="shared" si="88"/>
        <v>No</v>
      </c>
      <c r="AG960" s="19" t="s">
        <v>3517</v>
      </c>
      <c r="AH960" s="19">
        <v>25.87</v>
      </c>
      <c r="AI960" s="19" t="str">
        <f t="shared" si="89"/>
        <v>Over Weight</v>
      </c>
      <c r="AP960" s="19" t="s">
        <v>3517</v>
      </c>
      <c r="AQ960" s="19">
        <v>5.63</v>
      </c>
      <c r="AR960" s="19" t="str">
        <f t="shared" si="90"/>
        <v>Normal</v>
      </c>
    </row>
    <row r="961" spans="1:44">
      <c r="A961" s="19" t="s">
        <v>3560</v>
      </c>
      <c r="B961" s="19">
        <v>30</v>
      </c>
      <c r="C961" s="19">
        <v>5.61</v>
      </c>
      <c r="D961" s="19" t="s">
        <v>8324</v>
      </c>
      <c r="E961" s="19" t="s">
        <v>8336</v>
      </c>
      <c r="F961" s="19" t="s">
        <v>8375</v>
      </c>
      <c r="G961" s="19">
        <v>1</v>
      </c>
      <c r="H961" s="19">
        <v>1</v>
      </c>
      <c r="I961" s="19" t="s">
        <v>8336</v>
      </c>
      <c r="J961" s="19" t="s">
        <v>8336</v>
      </c>
      <c r="K961" s="19" t="str">
        <f t="shared" si="85"/>
        <v>Obesity</v>
      </c>
      <c r="L961" s="19" t="str">
        <f t="shared" si="86"/>
        <v>Normal</v>
      </c>
      <c r="P961" s="19" t="s">
        <v>8355</v>
      </c>
      <c r="Q961" s="19">
        <v>0</v>
      </c>
      <c r="Y961" s="32" t="s">
        <v>3539</v>
      </c>
      <c r="Z961" s="19" t="s">
        <v>8336</v>
      </c>
      <c r="AA961" t="s">
        <v>8336</v>
      </c>
      <c r="AB961" s="19" t="str">
        <f t="shared" si="87"/>
        <v>No</v>
      </c>
      <c r="AC961" s="19" t="str">
        <f t="shared" si="88"/>
        <v>No</v>
      </c>
      <c r="AG961" s="19" t="s">
        <v>3521</v>
      </c>
      <c r="AH961" s="19">
        <v>43.7</v>
      </c>
      <c r="AI961" s="19" t="str">
        <f t="shared" si="89"/>
        <v>Obesity</v>
      </c>
      <c r="AP961" s="19" t="s">
        <v>3521</v>
      </c>
      <c r="AQ961" s="19">
        <v>7.23</v>
      </c>
      <c r="AR961" s="19" t="str">
        <f t="shared" si="90"/>
        <v>Diabetes</v>
      </c>
    </row>
    <row r="962" spans="1:44">
      <c r="A962" s="19" t="s">
        <v>3564</v>
      </c>
      <c r="B962" s="19">
        <v>35.34</v>
      </c>
      <c r="C962" s="19">
        <v>5.51</v>
      </c>
      <c r="D962" s="19" t="s">
        <v>8324</v>
      </c>
      <c r="E962" s="19" t="s">
        <v>8336</v>
      </c>
      <c r="F962" s="19" t="s">
        <v>8375</v>
      </c>
      <c r="G962" s="19">
        <v>1</v>
      </c>
      <c r="H962" s="19">
        <v>1</v>
      </c>
      <c r="I962" s="19" t="s">
        <v>8336</v>
      </c>
      <c r="J962" s="19" t="s">
        <v>8336</v>
      </c>
      <c r="K962" s="19" t="str">
        <f t="shared" si="85"/>
        <v>Obesity</v>
      </c>
      <c r="L962" s="19" t="str">
        <f t="shared" si="86"/>
        <v>Normal</v>
      </c>
      <c r="P962" s="19" t="s">
        <v>8355</v>
      </c>
      <c r="Q962" s="19">
        <v>0</v>
      </c>
      <c r="Y962" s="32" t="s">
        <v>3542</v>
      </c>
      <c r="Z962" s="19" t="s">
        <v>8324</v>
      </c>
      <c r="AA962" t="s">
        <v>8336</v>
      </c>
      <c r="AB962" s="19" t="str">
        <f t="shared" si="87"/>
        <v>Yes</v>
      </c>
      <c r="AC962" s="19" t="str">
        <f t="shared" si="88"/>
        <v>No</v>
      </c>
      <c r="AG962" s="19" t="s">
        <v>3524</v>
      </c>
      <c r="AH962" s="19">
        <v>40.945</v>
      </c>
      <c r="AI962" s="19" t="str">
        <f t="shared" si="89"/>
        <v>Obesity</v>
      </c>
      <c r="AP962" s="19" t="s">
        <v>3524</v>
      </c>
      <c r="AQ962" s="19">
        <v>10.57</v>
      </c>
      <c r="AR962" s="19" t="str">
        <f t="shared" si="90"/>
        <v>Diabetes</v>
      </c>
    </row>
    <row r="963" spans="1:44">
      <c r="A963" s="19" t="s">
        <v>3566</v>
      </c>
      <c r="B963" s="19">
        <v>32.205</v>
      </c>
      <c r="C963" s="19">
        <v>8.38</v>
      </c>
      <c r="D963" s="19" t="s">
        <v>8324</v>
      </c>
      <c r="E963" s="19" t="s">
        <v>8336</v>
      </c>
      <c r="F963" s="19" t="s">
        <v>8336</v>
      </c>
      <c r="G963" s="19">
        <v>2</v>
      </c>
      <c r="H963" s="19">
        <v>2</v>
      </c>
      <c r="I963" s="19" t="s">
        <v>8336</v>
      </c>
      <c r="J963" s="19" t="s">
        <v>8336</v>
      </c>
      <c r="K963" s="19" t="str">
        <f t="shared" ref="K963:K1026" si="91">IF(B963&lt;18.5,"Under Weight",IF(B963&lt;=24.9,"Normal Weight",IF(B963&lt;=29.9,"Over Weight","Obesity")))</f>
        <v>Obesity</v>
      </c>
      <c r="L963" s="19" t="str">
        <f t="shared" ref="L963:L1026" si="92">IF(C963&lt;5.7,"Normal",IF(C963&lt;=6.4,"Prediabetes","Diabetes"))</f>
        <v>Diabetes</v>
      </c>
      <c r="P963" s="19">
        <v>2</v>
      </c>
      <c r="Q963" s="19">
        <v>2</v>
      </c>
      <c r="Y963" s="32" t="s">
        <v>3546</v>
      </c>
      <c r="Z963" s="19" t="s">
        <v>8324</v>
      </c>
      <c r="AA963" t="s">
        <v>8336</v>
      </c>
      <c r="AB963" s="19" t="str">
        <f t="shared" si="87"/>
        <v>Yes</v>
      </c>
      <c r="AC963" s="19" t="str">
        <f t="shared" si="88"/>
        <v>No</v>
      </c>
      <c r="AG963" s="19" t="s">
        <v>3527</v>
      </c>
      <c r="AH963" s="19">
        <v>27.94</v>
      </c>
      <c r="AI963" s="19" t="str">
        <f t="shared" si="89"/>
        <v>Over Weight</v>
      </c>
      <c r="AP963" s="19" t="s">
        <v>3527</v>
      </c>
      <c r="AQ963" s="19">
        <v>7.92</v>
      </c>
      <c r="AR963" s="19" t="str">
        <f t="shared" si="90"/>
        <v>Diabetes</v>
      </c>
    </row>
    <row r="964" spans="1:44">
      <c r="A964" s="19" t="s">
        <v>3570</v>
      </c>
      <c r="B964" s="19">
        <v>33.88</v>
      </c>
      <c r="C964" s="19">
        <v>4.68</v>
      </c>
      <c r="D964" s="19" t="s">
        <v>8336</v>
      </c>
      <c r="E964" s="19" t="s">
        <v>8324</v>
      </c>
      <c r="F964" s="19" t="s">
        <v>8336</v>
      </c>
      <c r="G964" s="19">
        <v>1</v>
      </c>
      <c r="H964" s="19">
        <v>1</v>
      </c>
      <c r="I964" s="19" t="s">
        <v>8336</v>
      </c>
      <c r="J964" s="19" t="s">
        <v>8336</v>
      </c>
      <c r="K964" s="19" t="str">
        <f t="shared" si="91"/>
        <v>Obesity</v>
      </c>
      <c r="L964" s="19" t="str">
        <f t="shared" si="92"/>
        <v>Normal</v>
      </c>
      <c r="P964" s="19" t="s">
        <v>8355</v>
      </c>
      <c r="Q964" s="19">
        <v>0</v>
      </c>
      <c r="Y964" s="32" t="s">
        <v>3549</v>
      </c>
      <c r="Z964" s="19" t="s">
        <v>8336</v>
      </c>
      <c r="AA964" t="s">
        <v>8336</v>
      </c>
      <c r="AB964" s="19" t="str">
        <f t="shared" si="87"/>
        <v>No</v>
      </c>
      <c r="AC964" s="19" t="str">
        <f t="shared" si="88"/>
        <v>No</v>
      </c>
      <c r="AG964" s="19" t="s">
        <v>3530</v>
      </c>
      <c r="AH964" s="19">
        <v>31.9</v>
      </c>
      <c r="AI964" s="19" t="str">
        <f t="shared" si="89"/>
        <v>Obesity</v>
      </c>
      <c r="AP964" s="19" t="s">
        <v>3530</v>
      </c>
      <c r="AQ964" s="19">
        <v>10.12</v>
      </c>
      <c r="AR964" s="19" t="str">
        <f t="shared" si="90"/>
        <v>Diabetes</v>
      </c>
    </row>
    <row r="965" spans="1:44">
      <c r="A965" s="19" t="s">
        <v>3574</v>
      </c>
      <c r="B965" s="19">
        <v>26.63</v>
      </c>
      <c r="C965" s="19">
        <v>4.36</v>
      </c>
      <c r="D965" s="19" t="s">
        <v>8324</v>
      </c>
      <c r="E965" s="19" t="s">
        <v>8336</v>
      </c>
      <c r="F965" s="19" t="s">
        <v>8336</v>
      </c>
      <c r="G965" s="19">
        <v>2</v>
      </c>
      <c r="H965" s="19">
        <v>2</v>
      </c>
      <c r="I965" s="19" t="s">
        <v>8336</v>
      </c>
      <c r="J965" s="19" t="s">
        <v>8336</v>
      </c>
      <c r="K965" s="19" t="str">
        <f t="shared" si="91"/>
        <v>Over Weight</v>
      </c>
      <c r="L965" s="19" t="str">
        <f t="shared" si="92"/>
        <v>Normal</v>
      </c>
      <c r="P965" s="19" t="s">
        <v>8355</v>
      </c>
      <c r="Q965" s="19">
        <v>0</v>
      </c>
      <c r="Y965" s="32" t="s">
        <v>3553</v>
      </c>
      <c r="Z965" s="19" t="s">
        <v>8336</v>
      </c>
      <c r="AA965" t="s">
        <v>8336</v>
      </c>
      <c r="AB965" s="19" t="str">
        <f t="shared" si="87"/>
        <v>No</v>
      </c>
      <c r="AC965" s="19" t="str">
        <f t="shared" si="88"/>
        <v>No</v>
      </c>
      <c r="AG965" s="19" t="s">
        <v>3533</v>
      </c>
      <c r="AH965" s="19">
        <v>31.64</v>
      </c>
      <c r="AI965" s="19" t="str">
        <f t="shared" si="89"/>
        <v>Obesity</v>
      </c>
      <c r="AP965" s="19" t="s">
        <v>3533</v>
      </c>
      <c r="AQ965" s="19">
        <v>7.91</v>
      </c>
      <c r="AR965" s="19" t="str">
        <f t="shared" si="90"/>
        <v>Diabetes</v>
      </c>
    </row>
    <row r="966" spans="1:44">
      <c r="A966" s="19" t="s">
        <v>3577</v>
      </c>
      <c r="B966" s="19">
        <v>28.7</v>
      </c>
      <c r="C966" s="19">
        <v>7.74</v>
      </c>
      <c r="D966" s="19" t="s">
        <v>8336</v>
      </c>
      <c r="E966" s="19" t="s">
        <v>8336</v>
      </c>
      <c r="F966" s="19" t="s">
        <v>8336</v>
      </c>
      <c r="G966" s="19" t="s">
        <v>8355</v>
      </c>
      <c r="H966" s="19">
        <v>0</v>
      </c>
      <c r="I966" s="19" t="s">
        <v>8336</v>
      </c>
      <c r="J966" s="19" t="s">
        <v>8336</v>
      </c>
      <c r="K966" s="19" t="str">
        <f t="shared" si="91"/>
        <v>Over Weight</v>
      </c>
      <c r="L966" s="19" t="str">
        <f t="shared" si="92"/>
        <v>Diabetes</v>
      </c>
      <c r="P966" s="19" t="s">
        <v>8355</v>
      </c>
      <c r="Q966" s="19">
        <v>0</v>
      </c>
      <c r="Y966" s="32" t="s">
        <v>3557</v>
      </c>
      <c r="Z966" s="19" t="s">
        <v>8336</v>
      </c>
      <c r="AA966" t="s">
        <v>8336</v>
      </c>
      <c r="AB966" s="19" t="str">
        <f t="shared" si="87"/>
        <v>No</v>
      </c>
      <c r="AC966" s="19" t="str">
        <f t="shared" si="88"/>
        <v>No</v>
      </c>
      <c r="AG966" s="19" t="s">
        <v>3536</v>
      </c>
      <c r="AH966" s="19">
        <v>46.7</v>
      </c>
      <c r="AI966" s="19" t="str">
        <f t="shared" si="89"/>
        <v>Obesity</v>
      </c>
      <c r="AP966" s="19" t="s">
        <v>3536</v>
      </c>
      <c r="AQ966" s="19">
        <v>10.9</v>
      </c>
      <c r="AR966" s="19" t="str">
        <f t="shared" si="90"/>
        <v>Diabetes</v>
      </c>
    </row>
    <row r="967" spans="1:44">
      <c r="A967" s="19" t="s">
        <v>3580</v>
      </c>
      <c r="B967" s="19">
        <v>25.65</v>
      </c>
      <c r="C967" s="19">
        <v>4.05</v>
      </c>
      <c r="D967" s="19" t="s">
        <v>8324</v>
      </c>
      <c r="E967" s="19" t="s">
        <v>8336</v>
      </c>
      <c r="F967" s="19" t="s">
        <v>8336</v>
      </c>
      <c r="G967" s="19">
        <v>2</v>
      </c>
      <c r="H967" s="19">
        <v>2</v>
      </c>
      <c r="I967" s="19" t="s">
        <v>8336</v>
      </c>
      <c r="J967" s="19" t="s">
        <v>8336</v>
      </c>
      <c r="K967" s="19" t="str">
        <f t="shared" si="91"/>
        <v>Over Weight</v>
      </c>
      <c r="L967" s="19" t="str">
        <f t="shared" si="92"/>
        <v>Normal</v>
      </c>
      <c r="P967" s="19">
        <v>2</v>
      </c>
      <c r="Q967" s="19">
        <v>2</v>
      </c>
      <c r="Y967" s="32" t="s">
        <v>3560</v>
      </c>
      <c r="Z967" s="19" t="s">
        <v>8324</v>
      </c>
      <c r="AA967" t="s">
        <v>8336</v>
      </c>
      <c r="AB967" s="19" t="str">
        <f t="shared" si="87"/>
        <v>Yes</v>
      </c>
      <c r="AC967" s="19" t="str">
        <f t="shared" si="88"/>
        <v>No</v>
      </c>
      <c r="AG967" s="19" t="s">
        <v>3539</v>
      </c>
      <c r="AH967" s="19">
        <v>18.335</v>
      </c>
      <c r="AI967" s="19" t="str">
        <f t="shared" si="89"/>
        <v>Under Weight</v>
      </c>
      <c r="AP967" s="19" t="s">
        <v>3539</v>
      </c>
      <c r="AQ967" s="19">
        <v>11.83</v>
      </c>
      <c r="AR967" s="19" t="str">
        <f t="shared" si="90"/>
        <v>Diabetes</v>
      </c>
    </row>
    <row r="968" spans="1:44">
      <c r="A968" s="19" t="s">
        <v>3582</v>
      </c>
      <c r="B968" s="19">
        <v>36.385</v>
      </c>
      <c r="C968" s="19">
        <v>11.49</v>
      </c>
      <c r="D968" s="19" t="s">
        <v>8336</v>
      </c>
      <c r="E968" s="19" t="s">
        <v>8336</v>
      </c>
      <c r="F968" s="19" t="s">
        <v>8336</v>
      </c>
      <c r="G968" s="19" t="s">
        <v>8355</v>
      </c>
      <c r="H968" s="19">
        <v>0</v>
      </c>
      <c r="I968" s="19" t="s">
        <v>8336</v>
      </c>
      <c r="J968" s="19" t="s">
        <v>8336</v>
      </c>
      <c r="K968" s="19" t="str">
        <f t="shared" si="91"/>
        <v>Obesity</v>
      </c>
      <c r="L968" s="19" t="str">
        <f t="shared" si="92"/>
        <v>Diabetes</v>
      </c>
      <c r="P968" s="19">
        <v>1</v>
      </c>
      <c r="Q968" s="19">
        <v>1</v>
      </c>
      <c r="Y968" s="32" t="s">
        <v>3564</v>
      </c>
      <c r="Z968" s="19" t="s">
        <v>8324</v>
      </c>
      <c r="AA968" t="s">
        <v>8336</v>
      </c>
      <c r="AB968" s="19" t="str">
        <f t="shared" si="87"/>
        <v>Yes</v>
      </c>
      <c r="AC968" s="19" t="str">
        <f t="shared" si="88"/>
        <v>No</v>
      </c>
      <c r="AG968" s="19" t="s">
        <v>3542</v>
      </c>
      <c r="AH968" s="19">
        <v>31.24</v>
      </c>
      <c r="AI968" s="19" t="str">
        <f t="shared" si="89"/>
        <v>Obesity</v>
      </c>
      <c r="AP968" s="19" t="s">
        <v>3542</v>
      </c>
      <c r="AQ968" s="19">
        <v>7.42</v>
      </c>
      <c r="AR968" s="19" t="str">
        <f t="shared" si="90"/>
        <v>Diabetes</v>
      </c>
    </row>
    <row r="969" spans="1:44">
      <c r="A969" s="19" t="s">
        <v>3586</v>
      </c>
      <c r="B969" s="19">
        <v>34.69</v>
      </c>
      <c r="C969" s="19">
        <v>5.65</v>
      </c>
      <c r="D969" s="19" t="s">
        <v>8336</v>
      </c>
      <c r="E969" s="19" t="s">
        <v>8336</v>
      </c>
      <c r="F969" s="19" t="s">
        <v>8336</v>
      </c>
      <c r="G969" s="19" t="s">
        <v>8355</v>
      </c>
      <c r="H969" s="19">
        <v>0</v>
      </c>
      <c r="I969" s="19" t="s">
        <v>8336</v>
      </c>
      <c r="J969" s="19" t="s">
        <v>8336</v>
      </c>
      <c r="K969" s="19" t="str">
        <f t="shared" si="91"/>
        <v>Obesity</v>
      </c>
      <c r="L969" s="19" t="str">
        <f t="shared" si="92"/>
        <v>Normal</v>
      </c>
      <c r="P969" s="19" t="s">
        <v>8355</v>
      </c>
      <c r="Q969" s="19">
        <v>0</v>
      </c>
      <c r="Y969" s="32" t="s">
        <v>3566</v>
      </c>
      <c r="Z969" s="19" t="s">
        <v>8324</v>
      </c>
      <c r="AA969" t="s">
        <v>8336</v>
      </c>
      <c r="AB969" s="19" t="str">
        <f t="shared" ref="AB969:AB1032" si="93">PROPER(Z969)</f>
        <v>Yes</v>
      </c>
      <c r="AC969" s="19" t="str">
        <f t="shared" ref="AC969:AC1032" si="94">PROPER(AA969)</f>
        <v>No</v>
      </c>
      <c r="AG969" s="19" t="s">
        <v>3546</v>
      </c>
      <c r="AH969" s="19">
        <v>39.22</v>
      </c>
      <c r="AI969" s="19" t="str">
        <f t="shared" si="89"/>
        <v>Obesity</v>
      </c>
      <c r="AP969" s="19" t="s">
        <v>3546</v>
      </c>
      <c r="AQ969" s="19">
        <v>5.62</v>
      </c>
      <c r="AR969" s="19" t="str">
        <f t="shared" si="90"/>
        <v>Normal</v>
      </c>
    </row>
    <row r="970" spans="1:44">
      <c r="A970" s="19" t="s">
        <v>3590</v>
      </c>
      <c r="B970" s="19">
        <v>37.68</v>
      </c>
      <c r="C970" s="19">
        <v>4.29</v>
      </c>
      <c r="D970" s="19" t="s">
        <v>8324</v>
      </c>
      <c r="E970" s="19" t="s">
        <v>8336</v>
      </c>
      <c r="F970" s="19" t="s">
        <v>8336</v>
      </c>
      <c r="G970" s="19" t="s">
        <v>8355</v>
      </c>
      <c r="H970" s="19">
        <v>0</v>
      </c>
      <c r="I970" s="19" t="s">
        <v>8336</v>
      </c>
      <c r="J970" s="19" t="s">
        <v>8336</v>
      </c>
      <c r="K970" s="19" t="str">
        <f t="shared" si="91"/>
        <v>Obesity</v>
      </c>
      <c r="L970" s="19" t="str">
        <f t="shared" si="92"/>
        <v>Normal</v>
      </c>
      <c r="P970" s="19" t="s">
        <v>8355</v>
      </c>
      <c r="Q970" s="19">
        <v>0</v>
      </c>
      <c r="Y970" s="32" t="s">
        <v>3570</v>
      </c>
      <c r="Z970" s="19" t="s">
        <v>8336</v>
      </c>
      <c r="AA970" t="s">
        <v>8336</v>
      </c>
      <c r="AB970" s="19" t="str">
        <f t="shared" si="93"/>
        <v>No</v>
      </c>
      <c r="AC970" s="19" t="str">
        <f t="shared" si="94"/>
        <v>No</v>
      </c>
      <c r="AG970" s="19" t="s">
        <v>3549</v>
      </c>
      <c r="AH970" s="19">
        <v>24.415</v>
      </c>
      <c r="AI970" s="19" t="str">
        <f t="shared" si="89"/>
        <v>Normal Weight</v>
      </c>
      <c r="AP970" s="19" t="s">
        <v>3549</v>
      </c>
      <c r="AQ970" s="19">
        <v>7.16</v>
      </c>
      <c r="AR970" s="19" t="str">
        <f t="shared" si="90"/>
        <v>Diabetes</v>
      </c>
    </row>
    <row r="971" spans="1:44">
      <c r="A971" s="19" t="s">
        <v>3594</v>
      </c>
      <c r="B971" s="19">
        <v>35.49</v>
      </c>
      <c r="C971" s="19">
        <v>4.74</v>
      </c>
      <c r="D971" s="19" t="s">
        <v>8324</v>
      </c>
      <c r="E971" s="19" t="s">
        <v>8336</v>
      </c>
      <c r="F971" s="19" t="s">
        <v>8375</v>
      </c>
      <c r="G971" s="19">
        <v>1</v>
      </c>
      <c r="H971" s="19">
        <v>1</v>
      </c>
      <c r="I971" s="19" t="s">
        <v>8336</v>
      </c>
      <c r="J971" s="19" t="s">
        <v>8336</v>
      </c>
      <c r="K971" s="19" t="str">
        <f t="shared" si="91"/>
        <v>Obesity</v>
      </c>
      <c r="L971" s="19" t="str">
        <f t="shared" si="92"/>
        <v>Normal</v>
      </c>
      <c r="P971" s="19" t="s">
        <v>8355</v>
      </c>
      <c r="Q971" s="19">
        <v>0</v>
      </c>
      <c r="Y971" s="32" t="s">
        <v>3574</v>
      </c>
      <c r="Z971" s="19" t="s">
        <v>8324</v>
      </c>
      <c r="AA971" t="s">
        <v>8336</v>
      </c>
      <c r="AB971" s="19" t="str">
        <f t="shared" si="93"/>
        <v>Yes</v>
      </c>
      <c r="AC971" s="19" t="str">
        <f t="shared" si="94"/>
        <v>No</v>
      </c>
      <c r="AG971" s="19" t="s">
        <v>3553</v>
      </c>
      <c r="AH971" s="19">
        <v>32.3</v>
      </c>
      <c r="AI971" s="19" t="str">
        <f t="shared" si="89"/>
        <v>Obesity</v>
      </c>
      <c r="AP971" s="19" t="s">
        <v>3553</v>
      </c>
      <c r="AQ971" s="19">
        <v>9.89</v>
      </c>
      <c r="AR971" s="19" t="str">
        <f t="shared" si="90"/>
        <v>Diabetes</v>
      </c>
    </row>
    <row r="972" spans="1:44">
      <c r="A972" s="19" t="s">
        <v>3598</v>
      </c>
      <c r="B972" s="19">
        <v>44.7</v>
      </c>
      <c r="C972" s="19">
        <v>7.6</v>
      </c>
      <c r="D972" s="19" t="s">
        <v>8324</v>
      </c>
      <c r="E972" s="19" t="s">
        <v>8336</v>
      </c>
      <c r="F972" s="19" t="s">
        <v>8336</v>
      </c>
      <c r="G972" s="19">
        <v>2</v>
      </c>
      <c r="H972" s="19">
        <v>2</v>
      </c>
      <c r="I972" s="19" t="s">
        <v>8336</v>
      </c>
      <c r="J972" s="19" t="s">
        <v>8336</v>
      </c>
      <c r="K972" s="19" t="str">
        <f t="shared" si="91"/>
        <v>Obesity</v>
      </c>
      <c r="L972" s="19" t="str">
        <f t="shared" si="92"/>
        <v>Diabetes</v>
      </c>
      <c r="P972" s="19">
        <v>1</v>
      </c>
      <c r="Q972" s="19">
        <v>1</v>
      </c>
      <c r="Y972" s="32" t="s">
        <v>3577</v>
      </c>
      <c r="Z972" s="19" t="s">
        <v>8336</v>
      </c>
      <c r="AA972" t="s">
        <v>8336</v>
      </c>
      <c r="AB972" s="19" t="str">
        <f t="shared" si="93"/>
        <v>No</v>
      </c>
      <c r="AC972" s="19" t="str">
        <f t="shared" si="94"/>
        <v>No</v>
      </c>
      <c r="AG972" s="19" t="s">
        <v>3557</v>
      </c>
      <c r="AH972" s="19">
        <v>39.94</v>
      </c>
      <c r="AI972" s="19" t="str">
        <f t="shared" si="89"/>
        <v>Obesity</v>
      </c>
      <c r="AP972" s="19" t="s">
        <v>3557</v>
      </c>
      <c r="AQ972" s="19">
        <v>5.14</v>
      </c>
      <c r="AR972" s="19" t="str">
        <f t="shared" si="90"/>
        <v>Normal</v>
      </c>
    </row>
    <row r="973" spans="1:44">
      <c r="A973" s="19" t="s">
        <v>3602</v>
      </c>
      <c r="B973" s="19">
        <v>38.38</v>
      </c>
      <c r="C973" s="19">
        <v>8.5</v>
      </c>
      <c r="D973" s="19" t="s">
        <v>8324</v>
      </c>
      <c r="E973" s="19" t="s">
        <v>8336</v>
      </c>
      <c r="F973" s="19" t="s">
        <v>8336</v>
      </c>
      <c r="G973" s="19">
        <v>2</v>
      </c>
      <c r="H973" s="19">
        <v>2</v>
      </c>
      <c r="I973" s="19" t="s">
        <v>8336</v>
      </c>
      <c r="J973" s="19" t="s">
        <v>8336</v>
      </c>
      <c r="K973" s="19" t="str">
        <f t="shared" si="91"/>
        <v>Obesity</v>
      </c>
      <c r="L973" s="19" t="str">
        <f t="shared" si="92"/>
        <v>Diabetes</v>
      </c>
      <c r="P973" s="19">
        <v>1</v>
      </c>
      <c r="Q973" s="19">
        <v>1</v>
      </c>
      <c r="Y973" s="32" t="s">
        <v>3580</v>
      </c>
      <c r="Z973" s="19" t="s">
        <v>8324</v>
      </c>
      <c r="AA973" t="s">
        <v>8336</v>
      </c>
      <c r="AB973" s="19" t="str">
        <f t="shared" si="93"/>
        <v>Yes</v>
      </c>
      <c r="AC973" s="19" t="str">
        <f t="shared" si="94"/>
        <v>No</v>
      </c>
      <c r="AG973" s="19" t="s">
        <v>3560</v>
      </c>
      <c r="AH973" s="19">
        <v>30</v>
      </c>
      <c r="AI973" s="19" t="str">
        <f t="shared" si="89"/>
        <v>Obesity</v>
      </c>
      <c r="AP973" s="19" t="s">
        <v>3560</v>
      </c>
      <c r="AQ973" s="19">
        <v>5.61</v>
      </c>
      <c r="AR973" s="19" t="str">
        <f t="shared" si="90"/>
        <v>Normal</v>
      </c>
    </row>
    <row r="974" spans="1:44">
      <c r="A974" s="19" t="s">
        <v>3605</v>
      </c>
      <c r="B974" s="19">
        <v>35.245</v>
      </c>
      <c r="C974" s="19">
        <v>11.22</v>
      </c>
      <c r="D974" s="19" t="s">
        <v>8324</v>
      </c>
      <c r="E974" s="19" t="s">
        <v>8336</v>
      </c>
      <c r="F974" s="19" t="s">
        <v>8336</v>
      </c>
      <c r="G974" s="19" t="s">
        <v>8355</v>
      </c>
      <c r="H974" s="19">
        <v>0</v>
      </c>
      <c r="I974" s="19" t="s">
        <v>8336</v>
      </c>
      <c r="J974" s="19" t="s">
        <v>8336</v>
      </c>
      <c r="K974" s="19" t="str">
        <f t="shared" si="91"/>
        <v>Obesity</v>
      </c>
      <c r="L974" s="19" t="str">
        <f t="shared" si="92"/>
        <v>Diabetes</v>
      </c>
      <c r="P974" s="19">
        <v>2</v>
      </c>
      <c r="Q974" s="19">
        <v>2</v>
      </c>
      <c r="Y974" s="32" t="s">
        <v>3582</v>
      </c>
      <c r="Z974" s="19" t="s">
        <v>8336</v>
      </c>
      <c r="AA974" t="s">
        <v>8336</v>
      </c>
      <c r="AB974" s="19" t="str">
        <f t="shared" si="93"/>
        <v>No</v>
      </c>
      <c r="AC974" s="19" t="str">
        <f t="shared" si="94"/>
        <v>No</v>
      </c>
      <c r="AG974" s="19" t="s">
        <v>3564</v>
      </c>
      <c r="AH974" s="19">
        <v>35.34</v>
      </c>
      <c r="AI974" s="19" t="str">
        <f t="shared" si="89"/>
        <v>Obesity</v>
      </c>
      <c r="AP974" s="19" t="s">
        <v>3564</v>
      </c>
      <c r="AQ974" s="19">
        <v>5.51</v>
      </c>
      <c r="AR974" s="19" t="str">
        <f t="shared" si="90"/>
        <v>Normal</v>
      </c>
    </row>
    <row r="975" spans="1:44">
      <c r="A975" s="19" t="s">
        <v>3608</v>
      </c>
      <c r="B975" s="19">
        <v>49.84</v>
      </c>
      <c r="C975" s="19">
        <v>5.1</v>
      </c>
      <c r="D975" s="19" t="s">
        <v>8324</v>
      </c>
      <c r="E975" s="19" t="s">
        <v>8336</v>
      </c>
      <c r="F975" s="19" t="s">
        <v>8375</v>
      </c>
      <c r="G975" s="19">
        <v>1</v>
      </c>
      <c r="H975" s="19">
        <v>1</v>
      </c>
      <c r="I975" s="19" t="s">
        <v>8336</v>
      </c>
      <c r="J975" s="19" t="s">
        <v>8336</v>
      </c>
      <c r="K975" s="19" t="str">
        <f t="shared" si="91"/>
        <v>Obesity</v>
      </c>
      <c r="L975" s="19" t="str">
        <f t="shared" si="92"/>
        <v>Normal</v>
      </c>
      <c r="P975" s="19">
        <v>1</v>
      </c>
      <c r="Q975" s="19">
        <v>1</v>
      </c>
      <c r="Y975" s="32" t="s">
        <v>3586</v>
      </c>
      <c r="Z975" s="19" t="s">
        <v>8336</v>
      </c>
      <c r="AA975" t="s">
        <v>8336</v>
      </c>
      <c r="AB975" s="19" t="str">
        <f t="shared" si="93"/>
        <v>No</v>
      </c>
      <c r="AC975" s="19" t="str">
        <f t="shared" si="94"/>
        <v>No</v>
      </c>
      <c r="AG975" s="19" t="s">
        <v>3566</v>
      </c>
      <c r="AH975" s="19">
        <v>32.205</v>
      </c>
      <c r="AI975" s="19" t="str">
        <f t="shared" ref="AI975:AI1038" si="95">IF(AH975&lt;18.5,"Under Weight",IF(AH975&lt;=24.9,"Normal Weight",IF(AH975&lt;=29.9,"Over Weight","Obesity")))</f>
        <v>Obesity</v>
      </c>
      <c r="AP975" s="19" t="s">
        <v>3566</v>
      </c>
      <c r="AQ975" s="19">
        <v>8.38</v>
      </c>
      <c r="AR975" s="19" t="str">
        <f t="shared" ref="AR975:AR1038" si="96">IF(AQ975&lt;5.7,"Normal",IF(AQ975&lt;=6.5,"Prediabetes","Diabetes"))</f>
        <v>Diabetes</v>
      </c>
    </row>
    <row r="976" spans="1:44">
      <c r="A976" s="19" t="s">
        <v>3612</v>
      </c>
      <c r="B976" s="19">
        <v>49.06</v>
      </c>
      <c r="C976" s="19">
        <v>5.43</v>
      </c>
      <c r="D976" s="19" t="s">
        <v>8324</v>
      </c>
      <c r="E976" s="19" t="s">
        <v>8336</v>
      </c>
      <c r="F976" s="19" t="s">
        <v>8336</v>
      </c>
      <c r="G976" s="19">
        <v>1</v>
      </c>
      <c r="H976" s="19">
        <v>1</v>
      </c>
      <c r="I976" s="19" t="s">
        <v>8336</v>
      </c>
      <c r="J976" s="19" t="s">
        <v>8336</v>
      </c>
      <c r="K976" s="19" t="str">
        <f t="shared" si="91"/>
        <v>Obesity</v>
      </c>
      <c r="L976" s="19" t="str">
        <f t="shared" si="92"/>
        <v>Normal</v>
      </c>
      <c r="P976" s="19">
        <v>2</v>
      </c>
      <c r="Q976" s="19">
        <v>2</v>
      </c>
      <c r="Y976" s="32" t="s">
        <v>3590</v>
      </c>
      <c r="Z976" s="19" t="s">
        <v>8324</v>
      </c>
      <c r="AA976" t="s">
        <v>8336</v>
      </c>
      <c r="AB976" s="19" t="str">
        <f t="shared" si="93"/>
        <v>Yes</v>
      </c>
      <c r="AC976" s="19" t="str">
        <f t="shared" si="94"/>
        <v>No</v>
      </c>
      <c r="AG976" s="19" t="s">
        <v>3570</v>
      </c>
      <c r="AH976" s="19">
        <v>33.88</v>
      </c>
      <c r="AI976" s="19" t="str">
        <f t="shared" si="95"/>
        <v>Obesity</v>
      </c>
      <c r="AP976" s="19" t="s">
        <v>3570</v>
      </c>
      <c r="AQ976" s="19">
        <v>4.68</v>
      </c>
      <c r="AR976" s="19" t="str">
        <f t="shared" si="96"/>
        <v>Normal</v>
      </c>
    </row>
    <row r="977" spans="1:44">
      <c r="A977" s="19" t="s">
        <v>3615</v>
      </c>
      <c r="B977" s="19">
        <v>30.88</v>
      </c>
      <c r="C977" s="19">
        <v>5.82</v>
      </c>
      <c r="D977" s="19" t="s">
        <v>8336</v>
      </c>
      <c r="E977" s="19" t="s">
        <v>8336</v>
      </c>
      <c r="F977" s="19" t="s">
        <v>8336</v>
      </c>
      <c r="G977" s="19">
        <v>2</v>
      </c>
      <c r="H977" s="19">
        <v>2</v>
      </c>
      <c r="I977" s="19" t="s">
        <v>8336</v>
      </c>
      <c r="J977" s="19" t="s">
        <v>8336</v>
      </c>
      <c r="K977" s="19" t="str">
        <f t="shared" si="91"/>
        <v>Obesity</v>
      </c>
      <c r="L977" s="19" t="str">
        <f t="shared" si="92"/>
        <v>Prediabetes</v>
      </c>
      <c r="P977" s="19" t="s">
        <v>8355</v>
      </c>
      <c r="Q977" s="19">
        <v>0</v>
      </c>
      <c r="Y977" s="32" t="s">
        <v>3594</v>
      </c>
      <c r="Z977" s="19" t="s">
        <v>8324</v>
      </c>
      <c r="AA977" t="s">
        <v>8336</v>
      </c>
      <c r="AB977" s="19" t="str">
        <f t="shared" si="93"/>
        <v>Yes</v>
      </c>
      <c r="AC977" s="19" t="str">
        <f t="shared" si="94"/>
        <v>No</v>
      </c>
      <c r="AG977" s="19" t="s">
        <v>3574</v>
      </c>
      <c r="AH977" s="19">
        <v>26.63</v>
      </c>
      <c r="AI977" s="19" t="str">
        <f t="shared" si="95"/>
        <v>Over Weight</v>
      </c>
      <c r="AP977" s="19" t="s">
        <v>3574</v>
      </c>
      <c r="AQ977" s="19">
        <v>4.36</v>
      </c>
      <c r="AR977" s="19" t="str">
        <f t="shared" si="96"/>
        <v>Normal</v>
      </c>
    </row>
    <row r="978" spans="1:44">
      <c r="A978" s="19" t="s">
        <v>3619</v>
      </c>
      <c r="B978" s="19">
        <v>33.35</v>
      </c>
      <c r="C978" s="19">
        <v>6.05</v>
      </c>
      <c r="D978" s="19" t="s">
        <v>8336</v>
      </c>
      <c r="E978" s="19" t="s">
        <v>8336</v>
      </c>
      <c r="F978" s="19" t="s">
        <v>8375</v>
      </c>
      <c r="G978" s="19">
        <v>1</v>
      </c>
      <c r="H978" s="19">
        <v>1</v>
      </c>
      <c r="I978" s="19" t="s">
        <v>8336</v>
      </c>
      <c r="J978" s="19" t="s">
        <v>8336</v>
      </c>
      <c r="K978" s="19" t="str">
        <f t="shared" si="91"/>
        <v>Obesity</v>
      </c>
      <c r="L978" s="19" t="str">
        <f t="shared" si="92"/>
        <v>Prediabetes</v>
      </c>
      <c r="P978" s="19">
        <v>2</v>
      </c>
      <c r="Q978" s="19">
        <v>2</v>
      </c>
      <c r="Y978" s="32" t="s">
        <v>3598</v>
      </c>
      <c r="Z978" s="19" t="s">
        <v>8324</v>
      </c>
      <c r="AA978" t="s">
        <v>8336</v>
      </c>
      <c r="AB978" s="19" t="str">
        <f t="shared" si="93"/>
        <v>Yes</v>
      </c>
      <c r="AC978" s="19" t="str">
        <f t="shared" si="94"/>
        <v>No</v>
      </c>
      <c r="AG978" s="19" t="s">
        <v>3577</v>
      </c>
      <c r="AH978" s="19">
        <v>28.7</v>
      </c>
      <c r="AI978" s="19" t="str">
        <f t="shared" si="95"/>
        <v>Over Weight</v>
      </c>
      <c r="AP978" s="19" t="s">
        <v>3577</v>
      </c>
      <c r="AQ978" s="19">
        <v>7.74</v>
      </c>
      <c r="AR978" s="19" t="str">
        <f t="shared" si="96"/>
        <v>Diabetes</v>
      </c>
    </row>
    <row r="979" spans="1:44">
      <c r="A979" s="19" t="s">
        <v>3622</v>
      </c>
      <c r="B979" s="19">
        <v>38</v>
      </c>
      <c r="C979" s="19">
        <v>6.38</v>
      </c>
      <c r="D979" s="19" t="s">
        <v>8324</v>
      </c>
      <c r="E979" s="19" t="s">
        <v>8336</v>
      </c>
      <c r="F979" s="19" t="s">
        <v>8336</v>
      </c>
      <c r="G979" s="19">
        <v>1</v>
      </c>
      <c r="H979" s="19">
        <v>1</v>
      </c>
      <c r="I979" s="19" t="s">
        <v>8336</v>
      </c>
      <c r="J979" s="19" t="s">
        <v>8336</v>
      </c>
      <c r="K979" s="19" t="str">
        <f t="shared" si="91"/>
        <v>Obesity</v>
      </c>
      <c r="L979" s="19" t="str">
        <f t="shared" si="92"/>
        <v>Prediabetes</v>
      </c>
      <c r="P979" s="19" t="s">
        <v>8355</v>
      </c>
      <c r="Q979" s="19">
        <v>0</v>
      </c>
      <c r="Y979" s="32" t="s">
        <v>3602</v>
      </c>
      <c r="Z979" s="19" t="s">
        <v>8324</v>
      </c>
      <c r="AA979" t="s">
        <v>8336</v>
      </c>
      <c r="AB979" s="19" t="str">
        <f t="shared" si="93"/>
        <v>Yes</v>
      </c>
      <c r="AC979" s="19" t="str">
        <f t="shared" si="94"/>
        <v>No</v>
      </c>
      <c r="AG979" s="19" t="s">
        <v>3580</v>
      </c>
      <c r="AH979" s="19">
        <v>25.65</v>
      </c>
      <c r="AI979" s="19" t="str">
        <f t="shared" si="95"/>
        <v>Over Weight</v>
      </c>
      <c r="AP979" s="19" t="s">
        <v>3580</v>
      </c>
      <c r="AQ979" s="19">
        <v>4.05</v>
      </c>
      <c r="AR979" s="19" t="str">
        <f t="shared" si="96"/>
        <v>Normal</v>
      </c>
    </row>
    <row r="980" spans="1:44">
      <c r="A980" s="19" t="s">
        <v>3625</v>
      </c>
      <c r="B980" s="19">
        <v>36.08</v>
      </c>
      <c r="C980" s="19">
        <v>5.73</v>
      </c>
      <c r="D980" s="19" t="s">
        <v>8324</v>
      </c>
      <c r="E980" s="19" t="s">
        <v>8336</v>
      </c>
      <c r="F980" s="19" t="s">
        <v>8336</v>
      </c>
      <c r="G980" s="19">
        <v>1</v>
      </c>
      <c r="H980" s="19">
        <v>1</v>
      </c>
      <c r="I980" s="19" t="s">
        <v>8336</v>
      </c>
      <c r="J980" s="19" t="s">
        <v>8336</v>
      </c>
      <c r="K980" s="19" t="str">
        <f t="shared" si="91"/>
        <v>Obesity</v>
      </c>
      <c r="L980" s="19" t="str">
        <f t="shared" si="92"/>
        <v>Prediabetes</v>
      </c>
      <c r="P980" s="19" t="s">
        <v>8355</v>
      </c>
      <c r="Q980" s="19">
        <v>0</v>
      </c>
      <c r="Y980" s="32" t="s">
        <v>3605</v>
      </c>
      <c r="Z980" s="19" t="s">
        <v>8324</v>
      </c>
      <c r="AA980" t="s">
        <v>8336</v>
      </c>
      <c r="AB980" s="19" t="str">
        <f t="shared" si="93"/>
        <v>Yes</v>
      </c>
      <c r="AC980" s="19" t="str">
        <f t="shared" si="94"/>
        <v>No</v>
      </c>
      <c r="AG980" s="19" t="s">
        <v>3582</v>
      </c>
      <c r="AH980" s="19">
        <v>36.385</v>
      </c>
      <c r="AI980" s="19" t="str">
        <f t="shared" si="95"/>
        <v>Obesity</v>
      </c>
      <c r="AP980" s="19" t="s">
        <v>3582</v>
      </c>
      <c r="AQ980" s="19">
        <v>11.49</v>
      </c>
      <c r="AR980" s="19" t="str">
        <f t="shared" si="96"/>
        <v>Diabetes</v>
      </c>
    </row>
    <row r="981" spans="1:44">
      <c r="A981" s="19" t="s">
        <v>3628</v>
      </c>
      <c r="B981" s="19">
        <v>35.7</v>
      </c>
      <c r="C981" s="19">
        <v>5.47</v>
      </c>
      <c r="D981" s="19" t="s">
        <v>8324</v>
      </c>
      <c r="E981" s="19" t="s">
        <v>8336</v>
      </c>
      <c r="F981" s="19" t="s">
        <v>8336</v>
      </c>
      <c r="G981" s="19">
        <v>1</v>
      </c>
      <c r="H981" s="19">
        <v>1</v>
      </c>
      <c r="I981" s="19" t="s">
        <v>8336</v>
      </c>
      <c r="J981" s="19" t="s">
        <v>8336</v>
      </c>
      <c r="K981" s="19" t="str">
        <f t="shared" si="91"/>
        <v>Obesity</v>
      </c>
      <c r="L981" s="19" t="str">
        <f t="shared" si="92"/>
        <v>Normal</v>
      </c>
      <c r="P981" s="19" t="s">
        <v>8355</v>
      </c>
      <c r="Q981" s="19">
        <v>0</v>
      </c>
      <c r="Y981" s="32" t="s">
        <v>3608</v>
      </c>
      <c r="Z981" s="19" t="s">
        <v>8324</v>
      </c>
      <c r="AA981" t="s">
        <v>8336</v>
      </c>
      <c r="AB981" s="19" t="str">
        <f t="shared" si="93"/>
        <v>Yes</v>
      </c>
      <c r="AC981" s="19" t="str">
        <f t="shared" si="94"/>
        <v>No</v>
      </c>
      <c r="AG981" s="19" t="s">
        <v>3586</v>
      </c>
      <c r="AH981" s="19">
        <v>34.69</v>
      </c>
      <c r="AI981" s="19" t="str">
        <f t="shared" si="95"/>
        <v>Obesity</v>
      </c>
      <c r="AP981" s="19" t="s">
        <v>3586</v>
      </c>
      <c r="AQ981" s="19">
        <v>5.65</v>
      </c>
      <c r="AR981" s="19" t="str">
        <f t="shared" si="96"/>
        <v>Normal</v>
      </c>
    </row>
    <row r="982" spans="1:44">
      <c r="A982" s="19" t="s">
        <v>3632</v>
      </c>
      <c r="B982" s="19">
        <v>34.01</v>
      </c>
      <c r="C982" s="19">
        <v>11.3</v>
      </c>
      <c r="D982" s="19" t="s">
        <v>8336</v>
      </c>
      <c r="E982" s="19" t="s">
        <v>8336</v>
      </c>
      <c r="F982" s="19" t="s">
        <v>8336</v>
      </c>
      <c r="G982" s="19" t="s">
        <v>8355</v>
      </c>
      <c r="H982" s="19">
        <v>0</v>
      </c>
      <c r="I982" s="19" t="s">
        <v>8336</v>
      </c>
      <c r="J982" s="19" t="s">
        <v>8336</v>
      </c>
      <c r="K982" s="19" t="str">
        <f t="shared" si="91"/>
        <v>Obesity</v>
      </c>
      <c r="L982" s="19" t="str">
        <f t="shared" si="92"/>
        <v>Diabetes</v>
      </c>
      <c r="P982" s="19">
        <v>1</v>
      </c>
      <c r="Q982" s="19">
        <v>1</v>
      </c>
      <c r="Y982" s="32" t="s">
        <v>3612</v>
      </c>
      <c r="Z982" s="19" t="s">
        <v>8324</v>
      </c>
      <c r="AA982" t="s">
        <v>8336</v>
      </c>
      <c r="AB982" s="19" t="str">
        <f t="shared" si="93"/>
        <v>Yes</v>
      </c>
      <c r="AC982" s="19" t="str">
        <f t="shared" si="94"/>
        <v>No</v>
      </c>
      <c r="AG982" s="19" t="s">
        <v>3590</v>
      </c>
      <c r="AH982" s="19">
        <v>37.68</v>
      </c>
      <c r="AI982" s="19" t="str">
        <f t="shared" si="95"/>
        <v>Obesity</v>
      </c>
      <c r="AP982" s="19" t="s">
        <v>3590</v>
      </c>
      <c r="AQ982" s="19">
        <v>4.29</v>
      </c>
      <c r="AR982" s="19" t="str">
        <f t="shared" si="96"/>
        <v>Normal</v>
      </c>
    </row>
    <row r="983" spans="1:44">
      <c r="A983" s="19" t="s">
        <v>3635</v>
      </c>
      <c r="B983" s="19">
        <v>31.54</v>
      </c>
      <c r="C983" s="19">
        <v>6.72</v>
      </c>
      <c r="D983" s="19" t="s">
        <v>8336</v>
      </c>
      <c r="E983" s="19" t="s">
        <v>8336</v>
      </c>
      <c r="F983" s="19" t="s">
        <v>8336</v>
      </c>
      <c r="G983" s="19" t="s">
        <v>8355</v>
      </c>
      <c r="H983" s="19">
        <v>0</v>
      </c>
      <c r="I983" s="19" t="s">
        <v>8336</v>
      </c>
      <c r="J983" s="19" t="s">
        <v>8336</v>
      </c>
      <c r="K983" s="19" t="str">
        <f t="shared" si="91"/>
        <v>Obesity</v>
      </c>
      <c r="L983" s="19" t="str">
        <f t="shared" si="92"/>
        <v>Diabetes</v>
      </c>
      <c r="P983" s="19">
        <v>2</v>
      </c>
      <c r="Q983" s="19">
        <v>2</v>
      </c>
      <c r="Y983" s="32" t="s">
        <v>3615</v>
      </c>
      <c r="Z983" s="19" t="s">
        <v>8336</v>
      </c>
      <c r="AA983" t="s">
        <v>8336</v>
      </c>
      <c r="AB983" s="19" t="str">
        <f t="shared" si="93"/>
        <v>No</v>
      </c>
      <c r="AC983" s="19" t="str">
        <f t="shared" si="94"/>
        <v>No</v>
      </c>
      <c r="AG983" s="19" t="s">
        <v>3594</v>
      </c>
      <c r="AH983" s="19">
        <v>35.49</v>
      </c>
      <c r="AI983" s="19" t="str">
        <f t="shared" si="95"/>
        <v>Obesity</v>
      </c>
      <c r="AP983" s="19" t="s">
        <v>3594</v>
      </c>
      <c r="AQ983" s="19">
        <v>4.74</v>
      </c>
      <c r="AR983" s="19" t="str">
        <f t="shared" si="96"/>
        <v>Normal</v>
      </c>
    </row>
    <row r="984" spans="1:44">
      <c r="A984" s="19" t="s">
        <v>3638</v>
      </c>
      <c r="B984" s="19">
        <v>23.3</v>
      </c>
      <c r="C984" s="19">
        <v>5.36</v>
      </c>
      <c r="D984" s="19" t="s">
        <v>8324</v>
      </c>
      <c r="E984" s="19" t="s">
        <v>8336</v>
      </c>
      <c r="F984" s="19" t="s">
        <v>8336</v>
      </c>
      <c r="G984" s="19">
        <v>1</v>
      </c>
      <c r="H984" s="19">
        <v>1</v>
      </c>
      <c r="I984" s="19" t="s">
        <v>8336</v>
      </c>
      <c r="J984" s="19" t="s">
        <v>8336</v>
      </c>
      <c r="K984" s="19" t="str">
        <f t="shared" si="91"/>
        <v>Normal Weight</v>
      </c>
      <c r="L984" s="19" t="str">
        <f t="shared" si="92"/>
        <v>Normal</v>
      </c>
      <c r="P984" s="19">
        <v>2</v>
      </c>
      <c r="Q984" s="19">
        <v>2</v>
      </c>
      <c r="Y984" s="32" t="s">
        <v>3619</v>
      </c>
      <c r="Z984" s="19" t="s">
        <v>8336</v>
      </c>
      <c r="AA984" t="s">
        <v>8336</v>
      </c>
      <c r="AB984" s="19" t="str">
        <f t="shared" si="93"/>
        <v>No</v>
      </c>
      <c r="AC984" s="19" t="str">
        <f t="shared" si="94"/>
        <v>No</v>
      </c>
      <c r="AG984" s="19" t="s">
        <v>3598</v>
      </c>
      <c r="AH984" s="19">
        <v>44.7</v>
      </c>
      <c r="AI984" s="19" t="str">
        <f t="shared" si="95"/>
        <v>Obesity</v>
      </c>
      <c r="AP984" s="19" t="s">
        <v>3598</v>
      </c>
      <c r="AQ984" s="19">
        <v>7.6</v>
      </c>
      <c r="AR984" s="19" t="str">
        <f t="shared" si="96"/>
        <v>Diabetes</v>
      </c>
    </row>
    <row r="985" spans="1:44">
      <c r="A985" s="19" t="s">
        <v>3641</v>
      </c>
      <c r="B985" s="19">
        <v>27.75</v>
      </c>
      <c r="C985" s="19">
        <v>9.88</v>
      </c>
      <c r="D985" s="19" t="s">
        <v>8336</v>
      </c>
      <c r="E985" s="19" t="s">
        <v>8336</v>
      </c>
      <c r="F985" s="19" t="s">
        <v>8336</v>
      </c>
      <c r="G985" s="19" t="s">
        <v>8355</v>
      </c>
      <c r="H985" s="19">
        <v>0</v>
      </c>
      <c r="I985" s="19" t="s">
        <v>8336</v>
      </c>
      <c r="J985" s="19" t="s">
        <v>8336</v>
      </c>
      <c r="K985" s="19" t="str">
        <f t="shared" si="91"/>
        <v>Over Weight</v>
      </c>
      <c r="L985" s="19" t="str">
        <f t="shared" si="92"/>
        <v>Diabetes</v>
      </c>
      <c r="P985" s="19" t="s">
        <v>8355</v>
      </c>
      <c r="Q985" s="19">
        <v>0</v>
      </c>
      <c r="Y985" s="32" t="s">
        <v>3622</v>
      </c>
      <c r="Z985" s="19" t="s">
        <v>8324</v>
      </c>
      <c r="AA985" t="s">
        <v>8336</v>
      </c>
      <c r="AB985" s="19" t="str">
        <f t="shared" si="93"/>
        <v>Yes</v>
      </c>
      <c r="AC985" s="19" t="str">
        <f t="shared" si="94"/>
        <v>No</v>
      </c>
      <c r="AG985" s="19" t="s">
        <v>3602</v>
      </c>
      <c r="AH985" s="19">
        <v>38.38</v>
      </c>
      <c r="AI985" s="19" t="str">
        <f t="shared" si="95"/>
        <v>Obesity</v>
      </c>
      <c r="AP985" s="19" t="s">
        <v>3602</v>
      </c>
      <c r="AQ985" s="19">
        <v>8.5</v>
      </c>
      <c r="AR985" s="19" t="str">
        <f t="shared" si="96"/>
        <v>Diabetes</v>
      </c>
    </row>
    <row r="986" spans="1:44">
      <c r="A986" s="19" t="s">
        <v>3644</v>
      </c>
      <c r="B986" s="19">
        <v>42.46</v>
      </c>
      <c r="C986" s="19">
        <v>4.11</v>
      </c>
      <c r="D986" s="19" t="s">
        <v>8336</v>
      </c>
      <c r="E986" s="19" t="s">
        <v>8336</v>
      </c>
      <c r="F986" s="19" t="s">
        <v>8336</v>
      </c>
      <c r="G986" s="19" t="s">
        <v>8355</v>
      </c>
      <c r="H986" s="19">
        <v>0</v>
      </c>
      <c r="I986" s="19" t="s">
        <v>8336</v>
      </c>
      <c r="J986" s="19" t="s">
        <v>8336</v>
      </c>
      <c r="K986" s="19" t="str">
        <f t="shared" si="91"/>
        <v>Obesity</v>
      </c>
      <c r="L986" s="19" t="str">
        <f t="shared" si="92"/>
        <v>Normal</v>
      </c>
      <c r="P986" s="19">
        <v>1</v>
      </c>
      <c r="Q986" s="19">
        <v>1</v>
      </c>
      <c r="Y986" s="32" t="s">
        <v>3625</v>
      </c>
      <c r="Z986" s="19" t="s">
        <v>8324</v>
      </c>
      <c r="AA986" t="s">
        <v>8336</v>
      </c>
      <c r="AB986" s="19" t="str">
        <f t="shared" si="93"/>
        <v>Yes</v>
      </c>
      <c r="AC986" s="19" t="str">
        <f t="shared" si="94"/>
        <v>No</v>
      </c>
      <c r="AG986" s="19" t="s">
        <v>3605</v>
      </c>
      <c r="AH986" s="19">
        <v>35.245</v>
      </c>
      <c r="AI986" s="19" t="str">
        <f t="shared" si="95"/>
        <v>Obesity</v>
      </c>
      <c r="AP986" s="19" t="s">
        <v>3605</v>
      </c>
      <c r="AQ986" s="19">
        <v>11.22</v>
      </c>
      <c r="AR986" s="19" t="str">
        <f t="shared" si="96"/>
        <v>Diabetes</v>
      </c>
    </row>
    <row r="987" spans="1:44">
      <c r="A987" s="19" t="s">
        <v>3648</v>
      </c>
      <c r="B987" s="19">
        <v>54.47</v>
      </c>
      <c r="C987" s="19">
        <v>7.48</v>
      </c>
      <c r="D987" s="19" t="s">
        <v>8336</v>
      </c>
      <c r="E987" s="19" t="s">
        <v>8336</v>
      </c>
      <c r="F987" s="19" t="s">
        <v>8336</v>
      </c>
      <c r="G987" s="19" t="s">
        <v>8355</v>
      </c>
      <c r="H987" s="19">
        <v>0</v>
      </c>
      <c r="I987" s="19" t="s">
        <v>8336</v>
      </c>
      <c r="J987" s="19" t="s">
        <v>8336</v>
      </c>
      <c r="K987" s="19" t="str">
        <f t="shared" si="91"/>
        <v>Obesity</v>
      </c>
      <c r="L987" s="19" t="str">
        <f t="shared" si="92"/>
        <v>Diabetes</v>
      </c>
      <c r="P987" s="19">
        <v>1</v>
      </c>
      <c r="Q987" s="19">
        <v>1</v>
      </c>
      <c r="Y987" s="32" t="s">
        <v>3628</v>
      </c>
      <c r="Z987" s="19" t="s">
        <v>8324</v>
      </c>
      <c r="AA987" t="s">
        <v>8336</v>
      </c>
      <c r="AB987" s="19" t="str">
        <f t="shared" si="93"/>
        <v>Yes</v>
      </c>
      <c r="AC987" s="19" t="str">
        <f t="shared" si="94"/>
        <v>No</v>
      </c>
      <c r="AG987" s="19" t="s">
        <v>3608</v>
      </c>
      <c r="AH987" s="19">
        <v>49.84</v>
      </c>
      <c r="AI987" s="19" t="str">
        <f t="shared" si="95"/>
        <v>Obesity</v>
      </c>
      <c r="AP987" s="19" t="s">
        <v>3608</v>
      </c>
      <c r="AQ987" s="19">
        <v>5.1</v>
      </c>
      <c r="AR987" s="19" t="str">
        <f t="shared" si="96"/>
        <v>Normal</v>
      </c>
    </row>
    <row r="988" spans="1:44">
      <c r="A988" s="19" t="s">
        <v>3652</v>
      </c>
      <c r="B988" s="19">
        <v>24.93</v>
      </c>
      <c r="C988" s="19">
        <v>9.18</v>
      </c>
      <c r="D988" s="19" t="s">
        <v>8324</v>
      </c>
      <c r="E988" s="19" t="s">
        <v>8336</v>
      </c>
      <c r="F988" s="19" t="s">
        <v>8375</v>
      </c>
      <c r="G988" s="19">
        <v>1</v>
      </c>
      <c r="H988" s="19">
        <v>1</v>
      </c>
      <c r="I988" s="19" t="s">
        <v>8336</v>
      </c>
      <c r="J988" s="19" t="s">
        <v>8336</v>
      </c>
      <c r="K988" s="19" t="str">
        <f t="shared" si="91"/>
        <v>Over Weight</v>
      </c>
      <c r="L988" s="19" t="str">
        <f t="shared" si="92"/>
        <v>Diabetes</v>
      </c>
      <c r="P988" s="19">
        <v>2</v>
      </c>
      <c r="Q988" s="19">
        <v>2</v>
      </c>
      <c r="Y988" s="32" t="s">
        <v>3632</v>
      </c>
      <c r="Z988" s="19" t="s">
        <v>8336</v>
      </c>
      <c r="AA988" t="s">
        <v>8336</v>
      </c>
      <c r="AB988" s="19" t="str">
        <f t="shared" si="93"/>
        <v>No</v>
      </c>
      <c r="AC988" s="19" t="str">
        <f t="shared" si="94"/>
        <v>No</v>
      </c>
      <c r="AG988" s="19" t="s">
        <v>3612</v>
      </c>
      <c r="AH988" s="19">
        <v>49.06</v>
      </c>
      <c r="AI988" s="19" t="str">
        <f t="shared" si="95"/>
        <v>Obesity</v>
      </c>
      <c r="AP988" s="19" t="s">
        <v>3612</v>
      </c>
      <c r="AQ988" s="19">
        <v>5.43</v>
      </c>
      <c r="AR988" s="19" t="str">
        <f t="shared" si="96"/>
        <v>Normal</v>
      </c>
    </row>
    <row r="989" spans="1:44">
      <c r="A989" s="19" t="s">
        <v>3655</v>
      </c>
      <c r="B989" s="19">
        <v>48.12</v>
      </c>
      <c r="C989" s="19">
        <v>4.51</v>
      </c>
      <c r="D989" s="19" t="s">
        <v>8324</v>
      </c>
      <c r="E989" s="19" t="s">
        <v>8336</v>
      </c>
      <c r="F989" s="19" t="s">
        <v>8336</v>
      </c>
      <c r="G989" s="19">
        <v>1</v>
      </c>
      <c r="H989" s="19">
        <v>1</v>
      </c>
      <c r="I989" s="19" t="s">
        <v>8336</v>
      </c>
      <c r="J989" s="19" t="s">
        <v>8336</v>
      </c>
      <c r="K989" s="19" t="str">
        <f t="shared" si="91"/>
        <v>Obesity</v>
      </c>
      <c r="L989" s="19" t="str">
        <f t="shared" si="92"/>
        <v>Normal</v>
      </c>
      <c r="P989" s="19">
        <v>1</v>
      </c>
      <c r="Q989" s="19">
        <v>1</v>
      </c>
      <c r="Y989" s="32" t="s">
        <v>3635</v>
      </c>
      <c r="Z989" s="19" t="s">
        <v>8336</v>
      </c>
      <c r="AA989" t="s">
        <v>8336</v>
      </c>
      <c r="AB989" s="19" t="str">
        <f t="shared" si="93"/>
        <v>No</v>
      </c>
      <c r="AC989" s="19" t="str">
        <f t="shared" si="94"/>
        <v>No</v>
      </c>
      <c r="AG989" s="19" t="s">
        <v>3615</v>
      </c>
      <c r="AH989" s="19">
        <v>30.88</v>
      </c>
      <c r="AI989" s="19" t="str">
        <f t="shared" si="95"/>
        <v>Obesity</v>
      </c>
      <c r="AP989" s="19" t="s">
        <v>3615</v>
      </c>
      <c r="AQ989" s="19">
        <v>5.82</v>
      </c>
      <c r="AR989" s="19" t="str">
        <f t="shared" si="96"/>
        <v>Prediabetes</v>
      </c>
    </row>
    <row r="990" spans="1:44">
      <c r="A990" s="19" t="s">
        <v>3659</v>
      </c>
      <c r="B990" s="19">
        <v>24.91</v>
      </c>
      <c r="C990" s="19">
        <v>7.33</v>
      </c>
      <c r="D990" s="19" t="s">
        <v>8324</v>
      </c>
      <c r="E990" s="19" t="s">
        <v>8336</v>
      </c>
      <c r="F990" s="19" t="s">
        <v>8375</v>
      </c>
      <c r="G990" s="19">
        <v>1</v>
      </c>
      <c r="H990" s="19">
        <v>1</v>
      </c>
      <c r="I990" s="19" t="s">
        <v>8336</v>
      </c>
      <c r="J990" s="19" t="s">
        <v>8336</v>
      </c>
      <c r="K990" s="19" t="str">
        <f t="shared" si="91"/>
        <v>Over Weight</v>
      </c>
      <c r="L990" s="19" t="str">
        <f t="shared" si="92"/>
        <v>Diabetes</v>
      </c>
      <c r="P990" s="19">
        <v>1</v>
      </c>
      <c r="Q990" s="19">
        <v>1</v>
      </c>
      <c r="Y990" s="32" t="s">
        <v>3638</v>
      </c>
      <c r="Z990" s="19" t="s">
        <v>8324</v>
      </c>
      <c r="AA990" t="s">
        <v>8336</v>
      </c>
      <c r="AB990" s="19" t="str">
        <f t="shared" si="93"/>
        <v>Yes</v>
      </c>
      <c r="AC990" s="19" t="str">
        <f t="shared" si="94"/>
        <v>No</v>
      </c>
      <c r="AG990" s="19" t="s">
        <v>3619</v>
      </c>
      <c r="AH990" s="19">
        <v>33.35</v>
      </c>
      <c r="AI990" s="19" t="str">
        <f t="shared" si="95"/>
        <v>Obesity</v>
      </c>
      <c r="AP990" s="19" t="s">
        <v>3619</v>
      </c>
      <c r="AQ990" s="19">
        <v>6.05</v>
      </c>
      <c r="AR990" s="19" t="str">
        <f t="shared" si="96"/>
        <v>Prediabetes</v>
      </c>
    </row>
    <row r="991" spans="1:44">
      <c r="A991" s="19" t="s">
        <v>3663</v>
      </c>
      <c r="B991" s="19">
        <v>27.645</v>
      </c>
      <c r="C991" s="19">
        <v>10.56</v>
      </c>
      <c r="D991" s="19" t="s">
        <v>8336</v>
      </c>
      <c r="E991" s="19" t="s">
        <v>8336</v>
      </c>
      <c r="F991" s="19" t="s">
        <v>8336</v>
      </c>
      <c r="G991" s="19" t="s">
        <v>8355</v>
      </c>
      <c r="H991" s="19">
        <v>0</v>
      </c>
      <c r="I991" s="19" t="s">
        <v>8336</v>
      </c>
      <c r="J991" s="19" t="s">
        <v>8336</v>
      </c>
      <c r="K991" s="19" t="str">
        <f t="shared" si="91"/>
        <v>Over Weight</v>
      </c>
      <c r="L991" s="19" t="str">
        <f t="shared" si="92"/>
        <v>Diabetes</v>
      </c>
      <c r="P991" s="19">
        <v>1</v>
      </c>
      <c r="Q991" s="19">
        <v>1</v>
      </c>
      <c r="Y991" s="32" t="s">
        <v>3641</v>
      </c>
      <c r="Z991" s="19" t="s">
        <v>8336</v>
      </c>
      <c r="AA991" t="s">
        <v>8336</v>
      </c>
      <c r="AB991" s="19" t="str">
        <f t="shared" si="93"/>
        <v>No</v>
      </c>
      <c r="AC991" s="19" t="str">
        <f t="shared" si="94"/>
        <v>No</v>
      </c>
      <c r="AG991" s="19" t="s">
        <v>3622</v>
      </c>
      <c r="AH991" s="19">
        <v>38</v>
      </c>
      <c r="AI991" s="19" t="str">
        <f t="shared" si="95"/>
        <v>Obesity</v>
      </c>
      <c r="AP991" s="19" t="s">
        <v>3622</v>
      </c>
      <c r="AQ991" s="19">
        <v>6.38</v>
      </c>
      <c r="AR991" s="19" t="str">
        <f t="shared" si="96"/>
        <v>Prediabetes</v>
      </c>
    </row>
    <row r="992" spans="1:44">
      <c r="A992" s="19" t="s">
        <v>3667</v>
      </c>
      <c r="B992" s="19">
        <v>33.7</v>
      </c>
      <c r="C992" s="19">
        <v>4.01</v>
      </c>
      <c r="D992" s="19" t="s">
        <v>8336</v>
      </c>
      <c r="E992" s="19" t="s">
        <v>8336</v>
      </c>
      <c r="F992" s="19" t="s">
        <v>8336</v>
      </c>
      <c r="G992" s="19">
        <v>2</v>
      </c>
      <c r="H992" s="19">
        <v>2</v>
      </c>
      <c r="I992" s="19" t="s">
        <v>8336</v>
      </c>
      <c r="J992" s="19" t="s">
        <v>8336</v>
      </c>
      <c r="K992" s="19" t="str">
        <f t="shared" si="91"/>
        <v>Obesity</v>
      </c>
      <c r="L992" s="19" t="str">
        <f t="shared" si="92"/>
        <v>Normal</v>
      </c>
      <c r="P992" s="19">
        <v>1</v>
      </c>
      <c r="Q992" s="19">
        <v>1</v>
      </c>
      <c r="Y992" s="32" t="s">
        <v>3644</v>
      </c>
      <c r="Z992" s="19" t="s">
        <v>8336</v>
      </c>
      <c r="AA992" t="s">
        <v>8336</v>
      </c>
      <c r="AB992" s="19" t="str">
        <f t="shared" si="93"/>
        <v>No</v>
      </c>
      <c r="AC992" s="19" t="str">
        <f t="shared" si="94"/>
        <v>No</v>
      </c>
      <c r="AG992" s="19" t="s">
        <v>3625</v>
      </c>
      <c r="AH992" s="19">
        <v>36.08</v>
      </c>
      <c r="AI992" s="19" t="str">
        <f t="shared" si="95"/>
        <v>Obesity</v>
      </c>
      <c r="AP992" s="19" t="s">
        <v>3625</v>
      </c>
      <c r="AQ992" s="19">
        <v>5.73</v>
      </c>
      <c r="AR992" s="19" t="str">
        <f t="shared" si="96"/>
        <v>Prediabetes</v>
      </c>
    </row>
    <row r="993" spans="1:44">
      <c r="A993" s="19" t="s">
        <v>3669</v>
      </c>
      <c r="B993" s="19">
        <v>38.93</v>
      </c>
      <c r="C993" s="19">
        <v>5.64</v>
      </c>
      <c r="D993" s="19" t="s">
        <v>8324</v>
      </c>
      <c r="E993" s="19" t="s">
        <v>8336</v>
      </c>
      <c r="F993" s="19" t="s">
        <v>8336</v>
      </c>
      <c r="G993" s="19">
        <v>1</v>
      </c>
      <c r="H993" s="19">
        <v>1</v>
      </c>
      <c r="I993" s="19" t="s">
        <v>8336</v>
      </c>
      <c r="J993" s="19" t="s">
        <v>8336</v>
      </c>
      <c r="K993" s="19" t="str">
        <f t="shared" si="91"/>
        <v>Obesity</v>
      </c>
      <c r="L993" s="19" t="str">
        <f t="shared" si="92"/>
        <v>Normal</v>
      </c>
      <c r="P993" s="19" t="s">
        <v>8355</v>
      </c>
      <c r="Q993" s="19">
        <v>0</v>
      </c>
      <c r="Y993" s="32" t="s">
        <v>3648</v>
      </c>
      <c r="Z993" s="19" t="s">
        <v>8336</v>
      </c>
      <c r="AA993" t="s">
        <v>8336</v>
      </c>
      <c r="AB993" s="19" t="str">
        <f t="shared" si="93"/>
        <v>No</v>
      </c>
      <c r="AC993" s="19" t="str">
        <f t="shared" si="94"/>
        <v>No</v>
      </c>
      <c r="AG993" s="19" t="s">
        <v>3628</v>
      </c>
      <c r="AH993" s="19">
        <v>35.7</v>
      </c>
      <c r="AI993" s="19" t="str">
        <f t="shared" si="95"/>
        <v>Obesity</v>
      </c>
      <c r="AP993" s="19" t="s">
        <v>3628</v>
      </c>
      <c r="AQ993" s="19">
        <v>5.47</v>
      </c>
      <c r="AR993" s="19" t="str">
        <f t="shared" si="96"/>
        <v>Normal</v>
      </c>
    </row>
    <row r="994" spans="1:44">
      <c r="A994" s="19" t="s">
        <v>3672</v>
      </c>
      <c r="B994" s="19">
        <v>32.775</v>
      </c>
      <c r="C994" s="19">
        <v>8.02</v>
      </c>
      <c r="D994" s="19" t="s">
        <v>8324</v>
      </c>
      <c r="E994" s="19" t="s">
        <v>8336</v>
      </c>
      <c r="F994" s="19" t="s">
        <v>8336</v>
      </c>
      <c r="G994" s="19">
        <v>2</v>
      </c>
      <c r="H994" s="19">
        <v>2</v>
      </c>
      <c r="I994" s="19" t="s">
        <v>8336</v>
      </c>
      <c r="J994" s="19" t="s">
        <v>8336</v>
      </c>
      <c r="K994" s="19" t="str">
        <f t="shared" si="91"/>
        <v>Obesity</v>
      </c>
      <c r="L994" s="19" t="str">
        <f t="shared" si="92"/>
        <v>Diabetes</v>
      </c>
      <c r="P994" s="19" t="s">
        <v>8355</v>
      </c>
      <c r="Q994" s="19">
        <v>0</v>
      </c>
      <c r="Y994" s="32" t="s">
        <v>3652</v>
      </c>
      <c r="Z994" s="19" t="s">
        <v>8324</v>
      </c>
      <c r="AA994" t="s">
        <v>8336</v>
      </c>
      <c r="AB994" s="19" t="str">
        <f t="shared" si="93"/>
        <v>Yes</v>
      </c>
      <c r="AC994" s="19" t="str">
        <f t="shared" si="94"/>
        <v>No</v>
      </c>
      <c r="AG994" s="19" t="s">
        <v>3632</v>
      </c>
      <c r="AH994" s="19">
        <v>34.01</v>
      </c>
      <c r="AI994" s="19" t="str">
        <f t="shared" si="95"/>
        <v>Obesity</v>
      </c>
      <c r="AP994" s="19" t="s">
        <v>3632</v>
      </c>
      <c r="AQ994" s="19">
        <v>11.3</v>
      </c>
      <c r="AR994" s="19" t="str">
        <f t="shared" si="96"/>
        <v>Diabetes</v>
      </c>
    </row>
    <row r="995" spans="1:44">
      <c r="A995" s="19" t="s">
        <v>3676</v>
      </c>
      <c r="B995" s="19">
        <v>29.83</v>
      </c>
      <c r="C995" s="19">
        <v>7.2</v>
      </c>
      <c r="D995" s="19" t="s">
        <v>8324</v>
      </c>
      <c r="E995" s="19" t="s">
        <v>8336</v>
      </c>
      <c r="F995" s="19" t="s">
        <v>8336</v>
      </c>
      <c r="G995" s="19" t="s">
        <v>8355</v>
      </c>
      <c r="H995" s="19">
        <v>0</v>
      </c>
      <c r="I995" s="19" t="s">
        <v>8336</v>
      </c>
      <c r="J995" s="19" t="s">
        <v>8336</v>
      </c>
      <c r="K995" s="19" t="str">
        <f t="shared" si="91"/>
        <v>Over Weight</v>
      </c>
      <c r="L995" s="19" t="str">
        <f t="shared" si="92"/>
        <v>Diabetes</v>
      </c>
      <c r="P995" s="19">
        <v>1</v>
      </c>
      <c r="Q995" s="19">
        <v>1</v>
      </c>
      <c r="Y995" s="32" t="s">
        <v>3655</v>
      </c>
      <c r="Z995" s="19" t="s">
        <v>8324</v>
      </c>
      <c r="AA995" t="s">
        <v>8336</v>
      </c>
      <c r="AB995" s="19" t="str">
        <f t="shared" si="93"/>
        <v>Yes</v>
      </c>
      <c r="AC995" s="19" t="str">
        <f t="shared" si="94"/>
        <v>No</v>
      </c>
      <c r="AG995" s="19" t="s">
        <v>3635</v>
      </c>
      <c r="AH995" s="19">
        <v>31.54</v>
      </c>
      <c r="AI995" s="19" t="str">
        <f t="shared" si="95"/>
        <v>Obesity</v>
      </c>
      <c r="AP995" s="19" t="s">
        <v>3635</v>
      </c>
      <c r="AQ995" s="19">
        <v>6.72</v>
      </c>
      <c r="AR995" s="19" t="str">
        <f t="shared" si="96"/>
        <v>Diabetes</v>
      </c>
    </row>
    <row r="996" spans="1:44">
      <c r="A996" s="19" t="s">
        <v>3679</v>
      </c>
      <c r="B996" s="19">
        <v>28.31</v>
      </c>
      <c r="C996" s="19">
        <v>4.55</v>
      </c>
      <c r="D996" s="19" t="s">
        <v>8336</v>
      </c>
      <c r="E996" s="19" t="s">
        <v>8324</v>
      </c>
      <c r="F996" s="19" t="s">
        <v>8336</v>
      </c>
      <c r="G996" s="19">
        <v>1</v>
      </c>
      <c r="H996" s="19">
        <v>1</v>
      </c>
      <c r="I996" s="19" t="s">
        <v>8336</v>
      </c>
      <c r="J996" s="19" t="s">
        <v>8336</v>
      </c>
      <c r="K996" s="19" t="str">
        <f t="shared" si="91"/>
        <v>Over Weight</v>
      </c>
      <c r="L996" s="19" t="str">
        <f t="shared" si="92"/>
        <v>Normal</v>
      </c>
      <c r="P996" s="19" t="s">
        <v>8355</v>
      </c>
      <c r="Q996" s="19">
        <v>0</v>
      </c>
      <c r="Y996" s="32" t="s">
        <v>3659</v>
      </c>
      <c r="Z996" s="19" t="s">
        <v>8324</v>
      </c>
      <c r="AA996" t="s">
        <v>8336</v>
      </c>
      <c r="AB996" s="19" t="str">
        <f t="shared" si="93"/>
        <v>Yes</v>
      </c>
      <c r="AC996" s="19" t="str">
        <f t="shared" si="94"/>
        <v>No</v>
      </c>
      <c r="AG996" s="19" t="s">
        <v>3638</v>
      </c>
      <c r="AH996" s="19">
        <v>23.3</v>
      </c>
      <c r="AI996" s="19" t="str">
        <f t="shared" si="95"/>
        <v>Normal Weight</v>
      </c>
      <c r="AP996" s="19" t="s">
        <v>3638</v>
      </c>
      <c r="AQ996" s="19">
        <v>5.36</v>
      </c>
      <c r="AR996" s="19" t="str">
        <f t="shared" si="96"/>
        <v>Normal</v>
      </c>
    </row>
    <row r="997" spans="1:44">
      <c r="A997" s="19" t="s">
        <v>3683</v>
      </c>
      <c r="B997" s="19">
        <v>29.79</v>
      </c>
      <c r="C997" s="19">
        <v>9.03</v>
      </c>
      <c r="D997" s="19" t="s">
        <v>8336</v>
      </c>
      <c r="E997" s="19" t="s">
        <v>8336</v>
      </c>
      <c r="F997" s="19" t="s">
        <v>8336</v>
      </c>
      <c r="G997" s="19" t="s">
        <v>8355</v>
      </c>
      <c r="H997" s="19">
        <v>0</v>
      </c>
      <c r="I997" s="19" t="s">
        <v>8336</v>
      </c>
      <c r="J997" s="19" t="s">
        <v>8336</v>
      </c>
      <c r="K997" s="19" t="str">
        <f t="shared" si="91"/>
        <v>Over Weight</v>
      </c>
      <c r="L997" s="19" t="str">
        <f t="shared" si="92"/>
        <v>Diabetes</v>
      </c>
      <c r="P997" s="19" t="s">
        <v>8355</v>
      </c>
      <c r="Q997" s="19">
        <v>0</v>
      </c>
      <c r="Y997" s="32" t="s">
        <v>3663</v>
      </c>
      <c r="Z997" s="19" t="s">
        <v>8336</v>
      </c>
      <c r="AA997" t="s">
        <v>8336</v>
      </c>
      <c r="AB997" s="19" t="str">
        <f t="shared" si="93"/>
        <v>No</v>
      </c>
      <c r="AC997" s="19" t="str">
        <f t="shared" si="94"/>
        <v>No</v>
      </c>
      <c r="AG997" s="19" t="s">
        <v>3641</v>
      </c>
      <c r="AH997" s="19">
        <v>27.75</v>
      </c>
      <c r="AI997" s="19" t="str">
        <f t="shared" si="95"/>
        <v>Over Weight</v>
      </c>
      <c r="AP997" s="19" t="s">
        <v>3641</v>
      </c>
      <c r="AQ997" s="19">
        <v>9.88</v>
      </c>
      <c r="AR997" s="19" t="str">
        <f t="shared" si="96"/>
        <v>Diabetes</v>
      </c>
    </row>
    <row r="998" spans="1:44">
      <c r="A998" s="19" t="s">
        <v>3686</v>
      </c>
      <c r="B998" s="19">
        <v>36.6</v>
      </c>
      <c r="C998" s="19">
        <v>5.2</v>
      </c>
      <c r="D998" s="19" t="s">
        <v>8324</v>
      </c>
      <c r="E998" s="19" t="s">
        <v>8336</v>
      </c>
      <c r="F998" s="19" t="s">
        <v>8375</v>
      </c>
      <c r="G998" s="19">
        <v>1</v>
      </c>
      <c r="H998" s="19">
        <v>1</v>
      </c>
      <c r="I998" s="19" t="s">
        <v>8336</v>
      </c>
      <c r="J998" s="19" t="s">
        <v>8336</v>
      </c>
      <c r="K998" s="19" t="str">
        <f t="shared" si="91"/>
        <v>Obesity</v>
      </c>
      <c r="L998" s="19" t="str">
        <f t="shared" si="92"/>
        <v>Normal</v>
      </c>
      <c r="P998" s="19" t="s">
        <v>8355</v>
      </c>
      <c r="Q998" s="19">
        <v>0</v>
      </c>
      <c r="Y998" s="32" t="s">
        <v>3667</v>
      </c>
      <c r="Z998" s="19" t="s">
        <v>8336</v>
      </c>
      <c r="AA998" t="s">
        <v>8336</v>
      </c>
      <c r="AB998" s="19" t="str">
        <f t="shared" si="93"/>
        <v>No</v>
      </c>
      <c r="AC998" s="19" t="str">
        <f t="shared" si="94"/>
        <v>No</v>
      </c>
      <c r="AG998" s="19" t="s">
        <v>3644</v>
      </c>
      <c r="AH998" s="19">
        <v>42.46</v>
      </c>
      <c r="AI998" s="19" t="str">
        <f t="shared" si="95"/>
        <v>Obesity</v>
      </c>
      <c r="AP998" s="19" t="s">
        <v>3644</v>
      </c>
      <c r="AQ998" s="19">
        <v>4.11</v>
      </c>
      <c r="AR998" s="19" t="str">
        <f t="shared" si="96"/>
        <v>Normal</v>
      </c>
    </row>
    <row r="999" spans="1:44">
      <c r="A999" s="19" t="s">
        <v>3690</v>
      </c>
      <c r="B999" s="19">
        <v>35.93</v>
      </c>
      <c r="C999" s="19">
        <v>8.3</v>
      </c>
      <c r="D999" s="19" t="s">
        <v>8324</v>
      </c>
      <c r="E999" s="19" t="s">
        <v>8336</v>
      </c>
      <c r="F999" s="19" t="s">
        <v>8336</v>
      </c>
      <c r="G999" s="19" t="s">
        <v>8355</v>
      </c>
      <c r="H999" s="19">
        <v>0</v>
      </c>
      <c r="I999" s="19" t="s">
        <v>8336</v>
      </c>
      <c r="J999" s="19" t="s">
        <v>8336</v>
      </c>
      <c r="K999" s="19" t="str">
        <f t="shared" si="91"/>
        <v>Obesity</v>
      </c>
      <c r="L999" s="19" t="str">
        <f t="shared" si="92"/>
        <v>Diabetes</v>
      </c>
      <c r="P999" s="19">
        <v>1</v>
      </c>
      <c r="Q999" s="19">
        <v>1</v>
      </c>
      <c r="Y999" s="32" t="s">
        <v>3669</v>
      </c>
      <c r="Z999" s="19" t="s">
        <v>8324</v>
      </c>
      <c r="AA999" t="s">
        <v>8336</v>
      </c>
      <c r="AB999" s="19" t="str">
        <f t="shared" si="93"/>
        <v>Yes</v>
      </c>
      <c r="AC999" s="19" t="str">
        <f t="shared" si="94"/>
        <v>No</v>
      </c>
      <c r="AG999" s="19" t="s">
        <v>3648</v>
      </c>
      <c r="AH999" s="19">
        <v>54.47</v>
      </c>
      <c r="AI999" s="19" t="str">
        <f t="shared" si="95"/>
        <v>Obesity</v>
      </c>
      <c r="AP999" s="19" t="s">
        <v>3648</v>
      </c>
      <c r="AQ999" s="19">
        <v>7.48</v>
      </c>
      <c r="AR999" s="19" t="str">
        <f t="shared" si="96"/>
        <v>Diabetes</v>
      </c>
    </row>
    <row r="1000" spans="1:44">
      <c r="A1000" s="19" t="s">
        <v>3694</v>
      </c>
      <c r="B1000" s="19">
        <v>28.6</v>
      </c>
      <c r="C1000" s="19">
        <v>5.56</v>
      </c>
      <c r="D1000" s="19" t="s">
        <v>8324</v>
      </c>
      <c r="E1000" s="19" t="s">
        <v>8336</v>
      </c>
      <c r="F1000" s="19" t="s">
        <v>8375</v>
      </c>
      <c r="G1000" s="19">
        <v>1</v>
      </c>
      <c r="H1000" s="19">
        <v>1</v>
      </c>
      <c r="I1000" s="19" t="s">
        <v>8336</v>
      </c>
      <c r="J1000" s="19" t="s">
        <v>8336</v>
      </c>
      <c r="K1000" s="19" t="str">
        <f t="shared" si="91"/>
        <v>Over Weight</v>
      </c>
      <c r="L1000" s="19" t="str">
        <f t="shared" si="92"/>
        <v>Normal</v>
      </c>
      <c r="P1000" s="19">
        <v>1</v>
      </c>
      <c r="Q1000" s="19">
        <v>1</v>
      </c>
      <c r="Y1000" s="32" t="s">
        <v>3672</v>
      </c>
      <c r="Z1000" s="19" t="s">
        <v>8324</v>
      </c>
      <c r="AA1000" t="s">
        <v>8336</v>
      </c>
      <c r="AB1000" s="19" t="str">
        <f t="shared" si="93"/>
        <v>Yes</v>
      </c>
      <c r="AC1000" s="19" t="str">
        <f t="shared" si="94"/>
        <v>No</v>
      </c>
      <c r="AG1000" s="19" t="s">
        <v>3652</v>
      </c>
      <c r="AH1000" s="19">
        <v>24.93</v>
      </c>
      <c r="AI1000" s="19" t="str">
        <f t="shared" si="95"/>
        <v>Over Weight</v>
      </c>
      <c r="AP1000" s="19" t="s">
        <v>3652</v>
      </c>
      <c r="AQ1000" s="19">
        <v>9.18</v>
      </c>
      <c r="AR1000" s="19" t="str">
        <f t="shared" si="96"/>
        <v>Diabetes</v>
      </c>
    </row>
    <row r="1001" spans="1:44">
      <c r="A1001" s="19" t="s">
        <v>3697</v>
      </c>
      <c r="B1001" s="19">
        <v>39.17</v>
      </c>
      <c r="C1001" s="19">
        <v>4.15</v>
      </c>
      <c r="D1001" s="19" t="s">
        <v>8336</v>
      </c>
      <c r="E1001" s="19" t="s">
        <v>8336</v>
      </c>
      <c r="F1001" s="19" t="s">
        <v>8336</v>
      </c>
      <c r="G1001" s="19" t="s">
        <v>8355</v>
      </c>
      <c r="H1001" s="19">
        <v>0</v>
      </c>
      <c r="I1001" s="19" t="s">
        <v>8336</v>
      </c>
      <c r="J1001" s="19" t="s">
        <v>8336</v>
      </c>
      <c r="K1001" s="19" t="str">
        <f t="shared" si="91"/>
        <v>Obesity</v>
      </c>
      <c r="L1001" s="19" t="str">
        <f t="shared" si="92"/>
        <v>Normal</v>
      </c>
      <c r="P1001" s="19">
        <v>1</v>
      </c>
      <c r="Q1001" s="19">
        <v>1</v>
      </c>
      <c r="Y1001" s="32" t="s">
        <v>3676</v>
      </c>
      <c r="Z1001" s="19" t="s">
        <v>8324</v>
      </c>
      <c r="AA1001" t="s">
        <v>8336</v>
      </c>
      <c r="AB1001" s="19" t="str">
        <f t="shared" si="93"/>
        <v>Yes</v>
      </c>
      <c r="AC1001" s="19" t="str">
        <f t="shared" si="94"/>
        <v>No</v>
      </c>
      <c r="AG1001" s="19" t="s">
        <v>3655</v>
      </c>
      <c r="AH1001" s="19">
        <v>48.12</v>
      </c>
      <c r="AI1001" s="19" t="str">
        <f t="shared" si="95"/>
        <v>Obesity</v>
      </c>
      <c r="AP1001" s="19" t="s">
        <v>3655</v>
      </c>
      <c r="AQ1001" s="19">
        <v>4.51</v>
      </c>
      <c r="AR1001" s="19" t="str">
        <f t="shared" si="96"/>
        <v>Normal</v>
      </c>
    </row>
    <row r="1002" spans="1:44">
      <c r="A1002" s="19" t="s">
        <v>3701</v>
      </c>
      <c r="B1002" s="19">
        <v>26.41</v>
      </c>
      <c r="C1002" s="19">
        <v>5.99</v>
      </c>
      <c r="D1002" s="19" t="s">
        <v>8324</v>
      </c>
      <c r="E1002" s="19" t="s">
        <v>8336</v>
      </c>
      <c r="F1002" s="19" t="s">
        <v>8375</v>
      </c>
      <c r="G1002" s="19">
        <v>1</v>
      </c>
      <c r="H1002" s="19">
        <v>1</v>
      </c>
      <c r="I1002" s="19" t="s">
        <v>8336</v>
      </c>
      <c r="J1002" s="19" t="s">
        <v>8336</v>
      </c>
      <c r="K1002" s="19" t="str">
        <f t="shared" si="91"/>
        <v>Over Weight</v>
      </c>
      <c r="L1002" s="19" t="str">
        <f t="shared" si="92"/>
        <v>Prediabetes</v>
      </c>
      <c r="P1002" s="19" t="s">
        <v>8355</v>
      </c>
      <c r="Q1002" s="19">
        <v>0</v>
      </c>
      <c r="Y1002" s="32" t="s">
        <v>3679</v>
      </c>
      <c r="Z1002" s="19" t="s">
        <v>8336</v>
      </c>
      <c r="AA1002" t="s">
        <v>8336</v>
      </c>
      <c r="AB1002" s="19" t="str">
        <f t="shared" si="93"/>
        <v>No</v>
      </c>
      <c r="AC1002" s="19" t="str">
        <f t="shared" si="94"/>
        <v>No</v>
      </c>
      <c r="AG1002" s="19" t="s">
        <v>3659</v>
      </c>
      <c r="AH1002" s="19">
        <v>24.91</v>
      </c>
      <c r="AI1002" s="19" t="str">
        <f t="shared" si="95"/>
        <v>Over Weight</v>
      </c>
      <c r="AP1002" s="19" t="s">
        <v>3659</v>
      </c>
      <c r="AQ1002" s="19">
        <v>7.33</v>
      </c>
      <c r="AR1002" s="19" t="str">
        <f t="shared" si="96"/>
        <v>Diabetes</v>
      </c>
    </row>
    <row r="1003" spans="1:44">
      <c r="A1003" s="19" t="s">
        <v>3704</v>
      </c>
      <c r="B1003" s="19">
        <v>30.63</v>
      </c>
      <c r="C1003" s="19">
        <v>5.8</v>
      </c>
      <c r="D1003" s="19" t="s">
        <v>8324</v>
      </c>
      <c r="E1003" s="19" t="s">
        <v>8336</v>
      </c>
      <c r="F1003" s="19" t="s">
        <v>8336</v>
      </c>
      <c r="G1003" s="19" t="s">
        <v>8355</v>
      </c>
      <c r="H1003" s="19">
        <v>0</v>
      </c>
      <c r="I1003" s="19" t="s">
        <v>8336</v>
      </c>
      <c r="J1003" s="19" t="s">
        <v>8336</v>
      </c>
      <c r="K1003" s="19" t="str">
        <f t="shared" si="91"/>
        <v>Obesity</v>
      </c>
      <c r="L1003" s="19" t="str">
        <f t="shared" si="92"/>
        <v>Prediabetes</v>
      </c>
      <c r="P1003" s="19">
        <v>2</v>
      </c>
      <c r="Q1003" s="19">
        <v>2</v>
      </c>
      <c r="Y1003" s="32" t="s">
        <v>3683</v>
      </c>
      <c r="Z1003" s="19" t="s">
        <v>8336</v>
      </c>
      <c r="AA1003" t="s">
        <v>8336</v>
      </c>
      <c r="AB1003" s="19" t="str">
        <f t="shared" si="93"/>
        <v>No</v>
      </c>
      <c r="AC1003" s="19" t="str">
        <f t="shared" si="94"/>
        <v>No</v>
      </c>
      <c r="AG1003" s="19" t="s">
        <v>3663</v>
      </c>
      <c r="AH1003" s="19">
        <v>27.645</v>
      </c>
      <c r="AI1003" s="19" t="str">
        <f t="shared" si="95"/>
        <v>Over Weight</v>
      </c>
      <c r="AP1003" s="19" t="s">
        <v>3663</v>
      </c>
      <c r="AQ1003" s="19">
        <v>10.56</v>
      </c>
      <c r="AR1003" s="19" t="str">
        <f t="shared" si="96"/>
        <v>Diabetes</v>
      </c>
    </row>
    <row r="1004" spans="1:44">
      <c r="A1004" s="19" t="s">
        <v>3707</v>
      </c>
      <c r="B1004" s="19">
        <v>31.73</v>
      </c>
      <c r="C1004" s="19">
        <v>7.32</v>
      </c>
      <c r="D1004" s="19" t="s">
        <v>8324</v>
      </c>
      <c r="E1004" s="19" t="s">
        <v>8336</v>
      </c>
      <c r="F1004" s="19" t="s">
        <v>8336</v>
      </c>
      <c r="G1004" s="19">
        <v>2</v>
      </c>
      <c r="H1004" s="19">
        <v>2</v>
      </c>
      <c r="I1004" s="19" t="s">
        <v>8336</v>
      </c>
      <c r="J1004" s="19" t="s">
        <v>8336</v>
      </c>
      <c r="K1004" s="19" t="str">
        <f t="shared" si="91"/>
        <v>Obesity</v>
      </c>
      <c r="L1004" s="19" t="str">
        <f t="shared" si="92"/>
        <v>Diabetes</v>
      </c>
      <c r="P1004" s="19">
        <v>1</v>
      </c>
      <c r="Q1004" s="19">
        <v>1</v>
      </c>
      <c r="Y1004" s="32" t="s">
        <v>3686</v>
      </c>
      <c r="Z1004" s="19" t="s">
        <v>8324</v>
      </c>
      <c r="AA1004" t="s">
        <v>8336</v>
      </c>
      <c r="AB1004" s="19" t="str">
        <f t="shared" si="93"/>
        <v>Yes</v>
      </c>
      <c r="AC1004" s="19" t="str">
        <f t="shared" si="94"/>
        <v>No</v>
      </c>
      <c r="AG1004" s="19" t="s">
        <v>3667</v>
      </c>
      <c r="AH1004" s="19">
        <v>33.7</v>
      </c>
      <c r="AI1004" s="19" t="str">
        <f t="shared" si="95"/>
        <v>Obesity</v>
      </c>
      <c r="AP1004" s="19" t="s">
        <v>3667</v>
      </c>
      <c r="AQ1004" s="19">
        <v>4.01</v>
      </c>
      <c r="AR1004" s="19" t="str">
        <f t="shared" si="96"/>
        <v>Normal</v>
      </c>
    </row>
    <row r="1005" spans="1:44">
      <c r="A1005" s="19" t="s">
        <v>3710</v>
      </c>
      <c r="B1005" s="19">
        <v>30.7</v>
      </c>
      <c r="C1005" s="19">
        <v>5.16</v>
      </c>
      <c r="D1005" s="19" t="s">
        <v>8336</v>
      </c>
      <c r="E1005" s="19" t="s">
        <v>8336</v>
      </c>
      <c r="F1005" s="19" t="s">
        <v>8336</v>
      </c>
      <c r="G1005" s="19">
        <v>2</v>
      </c>
      <c r="H1005" s="19">
        <v>2</v>
      </c>
      <c r="I1005" s="19" t="s">
        <v>8336</v>
      </c>
      <c r="J1005" s="19" t="s">
        <v>8336</v>
      </c>
      <c r="K1005" s="19" t="str">
        <f t="shared" si="91"/>
        <v>Obesity</v>
      </c>
      <c r="L1005" s="19" t="str">
        <f t="shared" si="92"/>
        <v>Normal</v>
      </c>
      <c r="P1005" s="19">
        <v>2</v>
      </c>
      <c r="Q1005" s="19">
        <v>2</v>
      </c>
      <c r="Y1005" s="32" t="s">
        <v>3690</v>
      </c>
      <c r="Z1005" s="19" t="s">
        <v>8324</v>
      </c>
      <c r="AA1005" t="s">
        <v>8336</v>
      </c>
      <c r="AB1005" s="19" t="str">
        <f t="shared" si="93"/>
        <v>Yes</v>
      </c>
      <c r="AC1005" s="19" t="str">
        <f t="shared" si="94"/>
        <v>No</v>
      </c>
      <c r="AG1005" s="19" t="s">
        <v>3669</v>
      </c>
      <c r="AH1005" s="19">
        <v>38.93</v>
      </c>
      <c r="AI1005" s="19" t="str">
        <f t="shared" si="95"/>
        <v>Obesity</v>
      </c>
      <c r="AP1005" s="19" t="s">
        <v>3669</v>
      </c>
      <c r="AQ1005" s="19">
        <v>5.64</v>
      </c>
      <c r="AR1005" s="19" t="str">
        <f t="shared" si="96"/>
        <v>Normal</v>
      </c>
    </row>
    <row r="1006" spans="1:44">
      <c r="A1006" s="19" t="s">
        <v>3714</v>
      </c>
      <c r="B1006" s="19">
        <v>25.935</v>
      </c>
      <c r="C1006" s="19">
        <v>5.96</v>
      </c>
      <c r="D1006" s="19" t="s">
        <v>8324</v>
      </c>
      <c r="E1006" s="19" t="s">
        <v>8336</v>
      </c>
      <c r="F1006" s="19" t="s">
        <v>8336</v>
      </c>
      <c r="G1006" s="19">
        <v>2</v>
      </c>
      <c r="H1006" s="19">
        <v>2</v>
      </c>
      <c r="I1006" s="19" t="s">
        <v>8336</v>
      </c>
      <c r="J1006" s="19" t="s">
        <v>8336</v>
      </c>
      <c r="K1006" s="19" t="str">
        <f t="shared" si="91"/>
        <v>Over Weight</v>
      </c>
      <c r="L1006" s="19" t="str">
        <f t="shared" si="92"/>
        <v>Prediabetes</v>
      </c>
      <c r="P1006" s="19" t="s">
        <v>8355</v>
      </c>
      <c r="Q1006" s="19">
        <v>0</v>
      </c>
      <c r="Y1006" s="32" t="s">
        <v>3694</v>
      </c>
      <c r="Z1006" s="19" t="s">
        <v>8324</v>
      </c>
      <c r="AA1006" t="s">
        <v>8336</v>
      </c>
      <c r="AB1006" s="19" t="str">
        <f t="shared" si="93"/>
        <v>Yes</v>
      </c>
      <c r="AC1006" s="19" t="str">
        <f t="shared" si="94"/>
        <v>No</v>
      </c>
      <c r="AG1006" s="19" t="s">
        <v>3672</v>
      </c>
      <c r="AH1006" s="19">
        <v>32.775</v>
      </c>
      <c r="AI1006" s="19" t="str">
        <f t="shared" si="95"/>
        <v>Obesity</v>
      </c>
      <c r="AP1006" s="19" t="s">
        <v>3672</v>
      </c>
      <c r="AQ1006" s="19">
        <v>8.02</v>
      </c>
      <c r="AR1006" s="19" t="str">
        <f t="shared" si="96"/>
        <v>Diabetes</v>
      </c>
    </row>
    <row r="1007" spans="1:44">
      <c r="A1007" s="19" t="s">
        <v>3717</v>
      </c>
      <c r="B1007" s="19">
        <v>35.9</v>
      </c>
      <c r="C1007" s="19">
        <v>4.85</v>
      </c>
      <c r="D1007" s="19" t="s">
        <v>8324</v>
      </c>
      <c r="E1007" s="19" t="s">
        <v>8336</v>
      </c>
      <c r="F1007" s="19" t="s">
        <v>8375</v>
      </c>
      <c r="G1007" s="19">
        <v>1</v>
      </c>
      <c r="H1007" s="19">
        <v>1</v>
      </c>
      <c r="I1007" s="19" t="s">
        <v>8336</v>
      </c>
      <c r="J1007" s="19" t="s">
        <v>8336</v>
      </c>
      <c r="K1007" s="19" t="str">
        <f t="shared" si="91"/>
        <v>Obesity</v>
      </c>
      <c r="L1007" s="19" t="str">
        <f t="shared" si="92"/>
        <v>Normal</v>
      </c>
      <c r="P1007" s="19">
        <v>1</v>
      </c>
      <c r="Q1007" s="19">
        <v>1</v>
      </c>
      <c r="Y1007" s="32" t="s">
        <v>3697</v>
      </c>
      <c r="Z1007" s="19" t="s">
        <v>8336</v>
      </c>
      <c r="AA1007" t="s">
        <v>8336</v>
      </c>
      <c r="AB1007" s="19" t="str">
        <f t="shared" si="93"/>
        <v>No</v>
      </c>
      <c r="AC1007" s="19" t="str">
        <f t="shared" si="94"/>
        <v>No</v>
      </c>
      <c r="AG1007" s="19" t="s">
        <v>3676</v>
      </c>
      <c r="AH1007" s="19">
        <v>29.83</v>
      </c>
      <c r="AI1007" s="19" t="str">
        <f t="shared" si="95"/>
        <v>Over Weight</v>
      </c>
      <c r="AP1007" s="19" t="s">
        <v>3676</v>
      </c>
      <c r="AQ1007" s="19">
        <v>7.2</v>
      </c>
      <c r="AR1007" s="19" t="str">
        <f t="shared" si="96"/>
        <v>Diabetes</v>
      </c>
    </row>
    <row r="1008" spans="1:44">
      <c r="A1008" s="19" t="s">
        <v>3721</v>
      </c>
      <c r="B1008" s="19">
        <v>26.7</v>
      </c>
      <c r="C1008" s="19">
        <v>5.09</v>
      </c>
      <c r="D1008" s="19" t="s">
        <v>8324</v>
      </c>
      <c r="E1008" s="19" t="s">
        <v>8336</v>
      </c>
      <c r="F1008" s="19" t="s">
        <v>8375</v>
      </c>
      <c r="G1008" s="19">
        <v>1</v>
      </c>
      <c r="H1008" s="19">
        <v>1</v>
      </c>
      <c r="I1008" s="19" t="s">
        <v>8336</v>
      </c>
      <c r="J1008" s="19" t="s">
        <v>8336</v>
      </c>
      <c r="K1008" s="19" t="str">
        <f t="shared" si="91"/>
        <v>Over Weight</v>
      </c>
      <c r="L1008" s="19" t="str">
        <f t="shared" si="92"/>
        <v>Normal</v>
      </c>
      <c r="P1008" s="19" t="s">
        <v>8355</v>
      </c>
      <c r="Q1008" s="19">
        <v>0</v>
      </c>
      <c r="Y1008" s="32" t="s">
        <v>3701</v>
      </c>
      <c r="Z1008" s="19" t="s">
        <v>8324</v>
      </c>
      <c r="AA1008" t="s">
        <v>8336</v>
      </c>
      <c r="AB1008" s="19" t="str">
        <f t="shared" si="93"/>
        <v>Yes</v>
      </c>
      <c r="AC1008" s="19" t="str">
        <f t="shared" si="94"/>
        <v>No</v>
      </c>
      <c r="AG1008" s="19" t="s">
        <v>3679</v>
      </c>
      <c r="AH1008" s="19">
        <v>28.31</v>
      </c>
      <c r="AI1008" s="19" t="str">
        <f t="shared" si="95"/>
        <v>Over Weight</v>
      </c>
      <c r="AP1008" s="19" t="s">
        <v>3679</v>
      </c>
      <c r="AQ1008" s="19">
        <v>4.55</v>
      </c>
      <c r="AR1008" s="19" t="str">
        <f t="shared" si="96"/>
        <v>Normal</v>
      </c>
    </row>
    <row r="1009" spans="1:44">
      <c r="A1009" s="19" t="s">
        <v>3725</v>
      </c>
      <c r="B1009" s="19">
        <v>33.71</v>
      </c>
      <c r="C1009" s="19">
        <v>4.94</v>
      </c>
      <c r="D1009" s="19" t="s">
        <v>8336</v>
      </c>
      <c r="E1009" s="19" t="s">
        <v>8336</v>
      </c>
      <c r="F1009" s="19" t="s">
        <v>8336</v>
      </c>
      <c r="G1009" s="19" t="s">
        <v>8355</v>
      </c>
      <c r="H1009" s="19">
        <v>0</v>
      </c>
      <c r="I1009" s="19" t="s">
        <v>8336</v>
      </c>
      <c r="J1009" s="19" t="s">
        <v>8336</v>
      </c>
      <c r="K1009" s="19" t="str">
        <f t="shared" si="91"/>
        <v>Obesity</v>
      </c>
      <c r="L1009" s="19" t="str">
        <f t="shared" si="92"/>
        <v>Normal</v>
      </c>
      <c r="P1009" s="19">
        <v>1</v>
      </c>
      <c r="Q1009" s="19">
        <v>1</v>
      </c>
      <c r="Y1009" s="32" t="s">
        <v>3704</v>
      </c>
      <c r="Z1009" s="19" t="s">
        <v>8324</v>
      </c>
      <c r="AA1009" t="s">
        <v>8336</v>
      </c>
      <c r="AB1009" s="19" t="str">
        <f t="shared" si="93"/>
        <v>Yes</v>
      </c>
      <c r="AC1009" s="19" t="str">
        <f t="shared" si="94"/>
        <v>No</v>
      </c>
      <c r="AG1009" s="19" t="s">
        <v>3683</v>
      </c>
      <c r="AH1009" s="19">
        <v>29.79</v>
      </c>
      <c r="AI1009" s="19" t="str">
        <f t="shared" si="95"/>
        <v>Over Weight</v>
      </c>
      <c r="AP1009" s="19" t="s">
        <v>3683</v>
      </c>
      <c r="AQ1009" s="19">
        <v>9.03</v>
      </c>
      <c r="AR1009" s="19" t="str">
        <f t="shared" si="96"/>
        <v>Diabetes</v>
      </c>
    </row>
    <row r="1010" spans="1:44">
      <c r="A1010" s="19" t="s">
        <v>3728</v>
      </c>
      <c r="B1010" s="19">
        <v>41.91</v>
      </c>
      <c r="C1010" s="19">
        <v>4.92</v>
      </c>
      <c r="D1010" s="19" t="s">
        <v>8324</v>
      </c>
      <c r="E1010" s="19" t="s">
        <v>8336</v>
      </c>
      <c r="F1010" s="19" t="s">
        <v>8336</v>
      </c>
      <c r="G1010" s="19">
        <v>2</v>
      </c>
      <c r="H1010" s="19">
        <v>2</v>
      </c>
      <c r="I1010" s="19" t="s">
        <v>8336</v>
      </c>
      <c r="J1010" s="19" t="s">
        <v>8336</v>
      </c>
      <c r="K1010" s="19" t="str">
        <f t="shared" si="91"/>
        <v>Obesity</v>
      </c>
      <c r="L1010" s="19" t="str">
        <f t="shared" si="92"/>
        <v>Normal</v>
      </c>
      <c r="P1010" s="19" t="s">
        <v>8355</v>
      </c>
      <c r="Q1010" s="19">
        <v>0</v>
      </c>
      <c r="Y1010" s="32" t="s">
        <v>3707</v>
      </c>
      <c r="Z1010" s="19" t="s">
        <v>8324</v>
      </c>
      <c r="AA1010" t="s">
        <v>8336</v>
      </c>
      <c r="AB1010" s="19" t="str">
        <f t="shared" si="93"/>
        <v>Yes</v>
      </c>
      <c r="AC1010" s="19" t="str">
        <f t="shared" si="94"/>
        <v>No</v>
      </c>
      <c r="AG1010" s="19" t="s">
        <v>3686</v>
      </c>
      <c r="AH1010" s="19">
        <v>36.6</v>
      </c>
      <c r="AI1010" s="19" t="str">
        <f t="shared" si="95"/>
        <v>Obesity</v>
      </c>
      <c r="AP1010" s="19" t="s">
        <v>3686</v>
      </c>
      <c r="AQ1010" s="19">
        <v>5.2</v>
      </c>
      <c r="AR1010" s="19" t="str">
        <f t="shared" si="96"/>
        <v>Normal</v>
      </c>
    </row>
    <row r="1011" spans="1:44">
      <c r="A1011" s="19" t="s">
        <v>3731</v>
      </c>
      <c r="B1011" s="19">
        <v>39.82</v>
      </c>
      <c r="C1011" s="19">
        <v>6.05</v>
      </c>
      <c r="D1011" s="19" t="s">
        <v>8324</v>
      </c>
      <c r="E1011" s="19" t="s">
        <v>8336</v>
      </c>
      <c r="F1011" s="19" t="s">
        <v>8336</v>
      </c>
      <c r="G1011" s="19">
        <v>2</v>
      </c>
      <c r="H1011" s="19">
        <v>2</v>
      </c>
      <c r="I1011" s="19" t="s">
        <v>8336</v>
      </c>
      <c r="J1011" s="19" t="s">
        <v>8336</v>
      </c>
      <c r="K1011" s="19" t="str">
        <f t="shared" si="91"/>
        <v>Obesity</v>
      </c>
      <c r="L1011" s="19" t="str">
        <f t="shared" si="92"/>
        <v>Prediabetes</v>
      </c>
      <c r="P1011" s="19">
        <v>1</v>
      </c>
      <c r="Q1011" s="19">
        <v>1</v>
      </c>
      <c r="Y1011" s="32" t="s">
        <v>3710</v>
      </c>
      <c r="Z1011" s="19" t="s">
        <v>8336</v>
      </c>
      <c r="AA1011" t="s">
        <v>8336</v>
      </c>
      <c r="AB1011" s="19" t="str">
        <f t="shared" si="93"/>
        <v>No</v>
      </c>
      <c r="AC1011" s="19" t="str">
        <f t="shared" si="94"/>
        <v>No</v>
      </c>
      <c r="AG1011" s="19" t="s">
        <v>3690</v>
      </c>
      <c r="AH1011" s="19">
        <v>35.93</v>
      </c>
      <c r="AI1011" s="19" t="str">
        <f t="shared" si="95"/>
        <v>Obesity</v>
      </c>
      <c r="AP1011" s="19" t="s">
        <v>3690</v>
      </c>
      <c r="AQ1011" s="19">
        <v>8.3</v>
      </c>
      <c r="AR1011" s="19" t="str">
        <f t="shared" si="96"/>
        <v>Diabetes</v>
      </c>
    </row>
    <row r="1012" spans="1:44">
      <c r="A1012" s="19" t="s">
        <v>3735</v>
      </c>
      <c r="B1012" s="19">
        <v>28.12</v>
      </c>
      <c r="C1012" s="19">
        <v>4.67</v>
      </c>
      <c r="D1012" s="19" t="s">
        <v>8336</v>
      </c>
      <c r="E1012" s="19" t="s">
        <v>8336</v>
      </c>
      <c r="F1012" s="19" t="s">
        <v>8336</v>
      </c>
      <c r="G1012" s="19">
        <v>2</v>
      </c>
      <c r="H1012" s="19">
        <v>2</v>
      </c>
      <c r="I1012" s="19" t="s">
        <v>8336</v>
      </c>
      <c r="J1012" s="19" t="s">
        <v>8336</v>
      </c>
      <c r="K1012" s="19" t="str">
        <f t="shared" si="91"/>
        <v>Over Weight</v>
      </c>
      <c r="L1012" s="19" t="str">
        <f t="shared" si="92"/>
        <v>Normal</v>
      </c>
      <c r="P1012" s="19" t="s">
        <v>8355</v>
      </c>
      <c r="Q1012" s="19">
        <v>0</v>
      </c>
      <c r="Y1012" s="32" t="s">
        <v>3714</v>
      </c>
      <c r="Z1012" s="19" t="s">
        <v>8324</v>
      </c>
      <c r="AA1012" t="s">
        <v>8336</v>
      </c>
      <c r="AB1012" s="19" t="str">
        <f t="shared" si="93"/>
        <v>Yes</v>
      </c>
      <c r="AC1012" s="19" t="str">
        <f t="shared" si="94"/>
        <v>No</v>
      </c>
      <c r="AG1012" s="19" t="s">
        <v>3694</v>
      </c>
      <c r="AH1012" s="19">
        <v>28.6</v>
      </c>
      <c r="AI1012" s="19" t="str">
        <f t="shared" si="95"/>
        <v>Over Weight</v>
      </c>
      <c r="AP1012" s="19" t="s">
        <v>3694</v>
      </c>
      <c r="AQ1012" s="19">
        <v>5.56</v>
      </c>
      <c r="AR1012" s="19" t="str">
        <f t="shared" si="96"/>
        <v>Normal</v>
      </c>
    </row>
    <row r="1013" spans="1:44">
      <c r="A1013" s="19" t="s">
        <v>3738</v>
      </c>
      <c r="B1013" s="19">
        <v>26.98</v>
      </c>
      <c r="C1013" s="19">
        <v>9.81</v>
      </c>
      <c r="D1013" s="19" t="s">
        <v>8324</v>
      </c>
      <c r="E1013" s="19" t="s">
        <v>8336</v>
      </c>
      <c r="F1013" s="19" t="s">
        <v>8336</v>
      </c>
      <c r="G1013" s="19" t="s">
        <v>8355</v>
      </c>
      <c r="H1013" s="19">
        <v>0</v>
      </c>
      <c r="I1013" s="19" t="s">
        <v>8336</v>
      </c>
      <c r="J1013" s="19" t="s">
        <v>8336</v>
      </c>
      <c r="K1013" s="19" t="str">
        <f t="shared" si="91"/>
        <v>Over Weight</v>
      </c>
      <c r="L1013" s="19" t="str">
        <f t="shared" si="92"/>
        <v>Diabetes</v>
      </c>
      <c r="P1013" s="19">
        <v>1</v>
      </c>
      <c r="Q1013" s="19">
        <v>1</v>
      </c>
      <c r="Y1013" s="32" t="s">
        <v>3717</v>
      </c>
      <c r="Z1013" s="19" t="s">
        <v>8324</v>
      </c>
      <c r="AA1013" t="s">
        <v>8336</v>
      </c>
      <c r="AB1013" s="19" t="str">
        <f t="shared" si="93"/>
        <v>Yes</v>
      </c>
      <c r="AC1013" s="19" t="str">
        <f t="shared" si="94"/>
        <v>No</v>
      </c>
      <c r="AG1013" s="19" t="s">
        <v>3697</v>
      </c>
      <c r="AH1013" s="19">
        <v>39.17</v>
      </c>
      <c r="AI1013" s="19" t="str">
        <f t="shared" si="95"/>
        <v>Obesity</v>
      </c>
      <c r="AP1013" s="19" t="s">
        <v>3697</v>
      </c>
      <c r="AQ1013" s="19">
        <v>4.15</v>
      </c>
      <c r="AR1013" s="19" t="str">
        <f t="shared" si="96"/>
        <v>Normal</v>
      </c>
    </row>
    <row r="1014" spans="1:44">
      <c r="A1014" s="19" t="s">
        <v>3742</v>
      </c>
      <c r="B1014" s="19">
        <v>27.2</v>
      </c>
      <c r="C1014" s="19">
        <v>6.06</v>
      </c>
      <c r="D1014" s="19" t="s">
        <v>8324</v>
      </c>
      <c r="E1014" s="19" t="s">
        <v>8336</v>
      </c>
      <c r="F1014" s="19" t="s">
        <v>8336</v>
      </c>
      <c r="G1014" s="19">
        <v>2</v>
      </c>
      <c r="H1014" s="19">
        <v>2</v>
      </c>
      <c r="I1014" s="19" t="s">
        <v>8336</v>
      </c>
      <c r="J1014" s="19" t="s">
        <v>8336</v>
      </c>
      <c r="K1014" s="19" t="str">
        <f t="shared" si="91"/>
        <v>Over Weight</v>
      </c>
      <c r="L1014" s="19" t="str">
        <f t="shared" si="92"/>
        <v>Prediabetes</v>
      </c>
      <c r="P1014" s="19" t="s">
        <v>8355</v>
      </c>
      <c r="Q1014" s="19">
        <v>0</v>
      </c>
      <c r="Y1014" s="32" t="s">
        <v>3721</v>
      </c>
      <c r="Z1014" s="19" t="s">
        <v>8324</v>
      </c>
      <c r="AA1014" t="s">
        <v>8336</v>
      </c>
      <c r="AB1014" s="19" t="str">
        <f t="shared" si="93"/>
        <v>Yes</v>
      </c>
      <c r="AC1014" s="19" t="str">
        <f t="shared" si="94"/>
        <v>No</v>
      </c>
      <c r="AG1014" s="19" t="s">
        <v>3701</v>
      </c>
      <c r="AH1014" s="19">
        <v>26.41</v>
      </c>
      <c r="AI1014" s="19" t="str">
        <f t="shared" si="95"/>
        <v>Over Weight</v>
      </c>
      <c r="AP1014" s="19" t="s">
        <v>3701</v>
      </c>
      <c r="AQ1014" s="19">
        <v>5.99</v>
      </c>
      <c r="AR1014" s="19" t="str">
        <f t="shared" si="96"/>
        <v>Prediabetes</v>
      </c>
    </row>
    <row r="1015" spans="1:44">
      <c r="A1015" s="19" t="s">
        <v>3745</v>
      </c>
      <c r="B1015" s="19">
        <v>25.3</v>
      </c>
      <c r="C1015" s="19">
        <v>5.19</v>
      </c>
      <c r="D1015" s="19" t="s">
        <v>8324</v>
      </c>
      <c r="E1015" s="19" t="s">
        <v>8336</v>
      </c>
      <c r="F1015" s="19" t="s">
        <v>8336</v>
      </c>
      <c r="G1015" s="19">
        <v>2</v>
      </c>
      <c r="H1015" s="19">
        <v>2</v>
      </c>
      <c r="I1015" s="19" t="s">
        <v>8336</v>
      </c>
      <c r="J1015" s="19" t="s">
        <v>8336</v>
      </c>
      <c r="K1015" s="19" t="str">
        <f t="shared" si="91"/>
        <v>Over Weight</v>
      </c>
      <c r="L1015" s="19" t="str">
        <f t="shared" si="92"/>
        <v>Normal</v>
      </c>
      <c r="P1015" s="19">
        <v>2</v>
      </c>
      <c r="Q1015" s="19">
        <v>2</v>
      </c>
      <c r="Y1015" s="32" t="s">
        <v>3725</v>
      </c>
      <c r="Z1015" s="19" t="s">
        <v>8336</v>
      </c>
      <c r="AA1015" t="s">
        <v>8336</v>
      </c>
      <c r="AB1015" s="19" t="str">
        <f t="shared" si="93"/>
        <v>No</v>
      </c>
      <c r="AC1015" s="19" t="str">
        <f t="shared" si="94"/>
        <v>No</v>
      </c>
      <c r="AG1015" s="19" t="s">
        <v>3704</v>
      </c>
      <c r="AH1015" s="19">
        <v>30.63</v>
      </c>
      <c r="AI1015" s="19" t="str">
        <f t="shared" si="95"/>
        <v>Obesity</v>
      </c>
      <c r="AP1015" s="19" t="s">
        <v>3704</v>
      </c>
      <c r="AQ1015" s="19">
        <v>5.8</v>
      </c>
      <c r="AR1015" s="19" t="str">
        <f t="shared" si="96"/>
        <v>Prediabetes</v>
      </c>
    </row>
    <row r="1016" spans="1:44">
      <c r="A1016" s="19" t="s">
        <v>3749</v>
      </c>
      <c r="B1016" s="19">
        <v>30.25</v>
      </c>
      <c r="C1016" s="19">
        <v>10.16</v>
      </c>
      <c r="D1016" s="19" t="s">
        <v>8336</v>
      </c>
      <c r="E1016" s="19" t="s">
        <v>8336</v>
      </c>
      <c r="F1016" s="19" t="s">
        <v>8336</v>
      </c>
      <c r="G1016" s="19" t="s">
        <v>8355</v>
      </c>
      <c r="H1016" s="19">
        <v>0</v>
      </c>
      <c r="I1016" s="19" t="s">
        <v>8336</v>
      </c>
      <c r="J1016" s="19" t="s">
        <v>8336</v>
      </c>
      <c r="K1016" s="19" t="str">
        <f t="shared" si="91"/>
        <v>Obesity</v>
      </c>
      <c r="L1016" s="19" t="str">
        <f t="shared" si="92"/>
        <v>Diabetes</v>
      </c>
      <c r="P1016" s="19">
        <v>2</v>
      </c>
      <c r="Q1016" s="19">
        <v>2</v>
      </c>
      <c r="Y1016" s="32" t="s">
        <v>3728</v>
      </c>
      <c r="Z1016" s="19" t="s">
        <v>8324</v>
      </c>
      <c r="AA1016" t="s">
        <v>8336</v>
      </c>
      <c r="AB1016" s="19" t="str">
        <f t="shared" si="93"/>
        <v>Yes</v>
      </c>
      <c r="AC1016" s="19" t="str">
        <f t="shared" si="94"/>
        <v>No</v>
      </c>
      <c r="AG1016" s="19" t="s">
        <v>3707</v>
      </c>
      <c r="AH1016" s="19">
        <v>31.73</v>
      </c>
      <c r="AI1016" s="19" t="str">
        <f t="shared" si="95"/>
        <v>Obesity</v>
      </c>
      <c r="AP1016" s="19" t="s">
        <v>3707</v>
      </c>
      <c r="AQ1016" s="19">
        <v>7.32</v>
      </c>
      <c r="AR1016" s="19" t="str">
        <f t="shared" si="96"/>
        <v>Diabetes</v>
      </c>
    </row>
    <row r="1017" spans="1:44">
      <c r="A1017" s="19" t="s">
        <v>3752</v>
      </c>
      <c r="B1017" s="19">
        <v>54</v>
      </c>
      <c r="C1017" s="19">
        <v>4.68</v>
      </c>
      <c r="D1017" s="19" t="s">
        <v>8324</v>
      </c>
      <c r="E1017" s="19" t="s">
        <v>8324</v>
      </c>
      <c r="F1017" s="19" t="s">
        <v>8336</v>
      </c>
      <c r="G1017" s="19">
        <v>2</v>
      </c>
      <c r="H1017" s="19">
        <v>2</v>
      </c>
      <c r="I1017" s="19" t="s">
        <v>8336</v>
      </c>
      <c r="J1017" s="19" t="s">
        <v>8336</v>
      </c>
      <c r="K1017" s="19" t="str">
        <f t="shared" si="91"/>
        <v>Obesity</v>
      </c>
      <c r="L1017" s="19" t="str">
        <f t="shared" si="92"/>
        <v>Normal</v>
      </c>
      <c r="P1017" s="19">
        <v>2</v>
      </c>
      <c r="Q1017" s="19">
        <v>2</v>
      </c>
      <c r="Y1017" s="32" t="s">
        <v>3731</v>
      </c>
      <c r="Z1017" s="19" t="s">
        <v>8324</v>
      </c>
      <c r="AA1017" t="s">
        <v>8336</v>
      </c>
      <c r="AB1017" s="19" t="str">
        <f t="shared" si="93"/>
        <v>Yes</v>
      </c>
      <c r="AC1017" s="19" t="str">
        <f t="shared" si="94"/>
        <v>No</v>
      </c>
      <c r="AG1017" s="19" t="s">
        <v>3710</v>
      </c>
      <c r="AH1017" s="19">
        <v>30.7</v>
      </c>
      <c r="AI1017" s="19" t="str">
        <f t="shared" si="95"/>
        <v>Obesity</v>
      </c>
      <c r="AP1017" s="19" t="s">
        <v>3710</v>
      </c>
      <c r="AQ1017" s="19">
        <v>5.16</v>
      </c>
      <c r="AR1017" s="19" t="str">
        <f t="shared" si="96"/>
        <v>Normal</v>
      </c>
    </row>
    <row r="1018" spans="1:44">
      <c r="A1018" s="19" t="s">
        <v>3755</v>
      </c>
      <c r="B1018" s="19">
        <v>51.86</v>
      </c>
      <c r="C1018" s="19">
        <v>5.32</v>
      </c>
      <c r="D1018" s="19" t="s">
        <v>8324</v>
      </c>
      <c r="E1018" s="19" t="s">
        <v>8336</v>
      </c>
      <c r="F1018" s="19" t="s">
        <v>8336</v>
      </c>
      <c r="G1018" s="19" t="s">
        <v>8355</v>
      </c>
      <c r="H1018" s="19">
        <v>0</v>
      </c>
      <c r="I1018" s="19" t="s">
        <v>8336</v>
      </c>
      <c r="J1018" s="19" t="s">
        <v>8336</v>
      </c>
      <c r="K1018" s="19" t="str">
        <f t="shared" si="91"/>
        <v>Obesity</v>
      </c>
      <c r="L1018" s="19" t="str">
        <f t="shared" si="92"/>
        <v>Normal</v>
      </c>
      <c r="P1018" s="19">
        <v>1</v>
      </c>
      <c r="Q1018" s="19">
        <v>1</v>
      </c>
      <c r="Y1018" s="32" t="s">
        <v>3735</v>
      </c>
      <c r="Z1018" s="19" t="s">
        <v>8336</v>
      </c>
      <c r="AA1018" t="s">
        <v>8336</v>
      </c>
      <c r="AB1018" s="19" t="str">
        <f t="shared" si="93"/>
        <v>No</v>
      </c>
      <c r="AC1018" s="19" t="str">
        <f t="shared" si="94"/>
        <v>No</v>
      </c>
      <c r="AG1018" s="19" t="s">
        <v>3714</v>
      </c>
      <c r="AH1018" s="19">
        <v>25.935</v>
      </c>
      <c r="AI1018" s="19" t="str">
        <f t="shared" si="95"/>
        <v>Over Weight</v>
      </c>
      <c r="AP1018" s="19" t="s">
        <v>3714</v>
      </c>
      <c r="AQ1018" s="19">
        <v>5.96</v>
      </c>
      <c r="AR1018" s="19" t="str">
        <f t="shared" si="96"/>
        <v>Prediabetes</v>
      </c>
    </row>
    <row r="1019" spans="1:44">
      <c r="A1019" s="19" t="s">
        <v>3759</v>
      </c>
      <c r="B1019" s="19">
        <v>31.39</v>
      </c>
      <c r="C1019" s="19">
        <v>6.99</v>
      </c>
      <c r="D1019" s="19" t="s">
        <v>8336</v>
      </c>
      <c r="E1019" s="19" t="s">
        <v>8336</v>
      </c>
      <c r="F1019" s="19" t="s">
        <v>8336</v>
      </c>
      <c r="G1019" s="19" t="s">
        <v>8355</v>
      </c>
      <c r="H1019" s="19">
        <v>0</v>
      </c>
      <c r="I1019" s="19" t="s">
        <v>8336</v>
      </c>
      <c r="J1019" s="19" t="s">
        <v>8336</v>
      </c>
      <c r="K1019" s="19" t="str">
        <f t="shared" si="91"/>
        <v>Obesity</v>
      </c>
      <c r="L1019" s="19" t="str">
        <f t="shared" si="92"/>
        <v>Diabetes</v>
      </c>
      <c r="P1019" s="19">
        <v>1</v>
      </c>
      <c r="Q1019" s="19">
        <v>1</v>
      </c>
      <c r="Y1019" s="32" t="s">
        <v>3738</v>
      </c>
      <c r="Z1019" s="19" t="s">
        <v>8324</v>
      </c>
      <c r="AA1019" t="s">
        <v>8336</v>
      </c>
      <c r="AB1019" s="19" t="str">
        <f t="shared" si="93"/>
        <v>Yes</v>
      </c>
      <c r="AC1019" s="19" t="str">
        <f t="shared" si="94"/>
        <v>No</v>
      </c>
      <c r="AG1019" s="19" t="s">
        <v>3717</v>
      </c>
      <c r="AH1019" s="19">
        <v>35.9</v>
      </c>
      <c r="AI1019" s="19" t="str">
        <f t="shared" si="95"/>
        <v>Obesity</v>
      </c>
      <c r="AP1019" s="19" t="s">
        <v>3717</v>
      </c>
      <c r="AQ1019" s="19">
        <v>4.85</v>
      </c>
      <c r="AR1019" s="19" t="str">
        <f t="shared" si="96"/>
        <v>Normal</v>
      </c>
    </row>
    <row r="1020" spans="1:44">
      <c r="A1020" s="19" t="s">
        <v>3762</v>
      </c>
      <c r="B1020" s="19">
        <v>39.97</v>
      </c>
      <c r="C1020" s="19">
        <v>5.55</v>
      </c>
      <c r="D1020" s="19" t="s">
        <v>8336</v>
      </c>
      <c r="E1020" s="19" t="s">
        <v>8336</v>
      </c>
      <c r="F1020" s="19" t="s">
        <v>8336</v>
      </c>
      <c r="G1020" s="19" t="s">
        <v>8355</v>
      </c>
      <c r="H1020" s="19">
        <v>0</v>
      </c>
      <c r="I1020" s="19" t="s">
        <v>8336</v>
      </c>
      <c r="J1020" s="19" t="s">
        <v>8336</v>
      </c>
      <c r="K1020" s="19" t="str">
        <f t="shared" si="91"/>
        <v>Obesity</v>
      </c>
      <c r="L1020" s="19" t="str">
        <f t="shared" si="92"/>
        <v>Normal</v>
      </c>
      <c r="P1020" s="19" t="s">
        <v>8355</v>
      </c>
      <c r="Q1020" s="19">
        <v>0</v>
      </c>
      <c r="Y1020" s="32" t="s">
        <v>3742</v>
      </c>
      <c r="Z1020" s="19" t="s">
        <v>8324</v>
      </c>
      <c r="AA1020" t="s">
        <v>8336</v>
      </c>
      <c r="AB1020" s="19" t="str">
        <f t="shared" si="93"/>
        <v>Yes</v>
      </c>
      <c r="AC1020" s="19" t="str">
        <f t="shared" si="94"/>
        <v>No</v>
      </c>
      <c r="AG1020" s="19" t="s">
        <v>3721</v>
      </c>
      <c r="AH1020" s="19">
        <v>26.7</v>
      </c>
      <c r="AI1020" s="19" t="str">
        <f t="shared" si="95"/>
        <v>Over Weight</v>
      </c>
      <c r="AP1020" s="19" t="s">
        <v>3721</v>
      </c>
      <c r="AQ1020" s="19">
        <v>5.09</v>
      </c>
      <c r="AR1020" s="19" t="str">
        <f t="shared" si="96"/>
        <v>Normal</v>
      </c>
    </row>
    <row r="1021" spans="1:44">
      <c r="A1021" s="19" t="s">
        <v>3765</v>
      </c>
      <c r="B1021" s="19">
        <v>41.23</v>
      </c>
      <c r="C1021" s="19">
        <v>6.94</v>
      </c>
      <c r="D1021" s="19" t="s">
        <v>8336</v>
      </c>
      <c r="E1021" s="19" t="s">
        <v>8336</v>
      </c>
      <c r="F1021" s="19" t="s">
        <v>8336</v>
      </c>
      <c r="G1021" s="19" t="s">
        <v>8355</v>
      </c>
      <c r="H1021" s="19">
        <v>0</v>
      </c>
      <c r="I1021" s="19" t="s">
        <v>8336</v>
      </c>
      <c r="J1021" s="19" t="s">
        <v>8336</v>
      </c>
      <c r="K1021" s="19" t="str">
        <f t="shared" si="91"/>
        <v>Obesity</v>
      </c>
      <c r="L1021" s="19" t="str">
        <f t="shared" si="92"/>
        <v>Diabetes</v>
      </c>
      <c r="P1021" s="19">
        <v>2</v>
      </c>
      <c r="Q1021" s="19">
        <v>2</v>
      </c>
      <c r="Y1021" s="32" t="s">
        <v>3745</v>
      </c>
      <c r="Z1021" s="19" t="s">
        <v>8324</v>
      </c>
      <c r="AA1021" t="s">
        <v>8336</v>
      </c>
      <c r="AB1021" s="19" t="str">
        <f t="shared" si="93"/>
        <v>Yes</v>
      </c>
      <c r="AC1021" s="19" t="str">
        <f t="shared" si="94"/>
        <v>No</v>
      </c>
      <c r="AG1021" s="19" t="s">
        <v>3725</v>
      </c>
      <c r="AH1021" s="19">
        <v>33.71</v>
      </c>
      <c r="AI1021" s="19" t="str">
        <f t="shared" si="95"/>
        <v>Obesity</v>
      </c>
      <c r="AP1021" s="19" t="s">
        <v>3725</v>
      </c>
      <c r="AQ1021" s="19">
        <v>4.94</v>
      </c>
      <c r="AR1021" s="19" t="str">
        <f t="shared" si="96"/>
        <v>Normal</v>
      </c>
    </row>
    <row r="1022" spans="1:44">
      <c r="A1022" s="19" t="s">
        <v>3769</v>
      </c>
      <c r="B1022" s="19">
        <v>49.45</v>
      </c>
      <c r="C1022" s="19">
        <v>4.2</v>
      </c>
      <c r="D1022" s="19" t="s">
        <v>8324</v>
      </c>
      <c r="E1022" s="19" t="s">
        <v>8336</v>
      </c>
      <c r="F1022" s="19" t="s">
        <v>8336</v>
      </c>
      <c r="G1022" s="19" t="s">
        <v>8355</v>
      </c>
      <c r="H1022" s="19">
        <v>0</v>
      </c>
      <c r="I1022" s="19" t="s">
        <v>8336</v>
      </c>
      <c r="J1022" s="19" t="s">
        <v>8336</v>
      </c>
      <c r="K1022" s="19" t="str">
        <f t="shared" si="91"/>
        <v>Obesity</v>
      </c>
      <c r="L1022" s="19" t="str">
        <f t="shared" si="92"/>
        <v>Normal</v>
      </c>
      <c r="P1022" s="19">
        <v>2</v>
      </c>
      <c r="Q1022" s="19">
        <v>2</v>
      </c>
      <c r="Y1022" s="32" t="s">
        <v>3749</v>
      </c>
      <c r="Z1022" s="19" t="s">
        <v>8336</v>
      </c>
      <c r="AA1022" t="s">
        <v>8336</v>
      </c>
      <c r="AB1022" s="19" t="str">
        <f t="shared" si="93"/>
        <v>No</v>
      </c>
      <c r="AC1022" s="19" t="str">
        <f t="shared" si="94"/>
        <v>No</v>
      </c>
      <c r="AG1022" s="19" t="s">
        <v>3728</v>
      </c>
      <c r="AH1022" s="19">
        <v>41.91</v>
      </c>
      <c r="AI1022" s="19" t="str">
        <f t="shared" si="95"/>
        <v>Obesity</v>
      </c>
      <c r="AP1022" s="19" t="s">
        <v>3728</v>
      </c>
      <c r="AQ1022" s="19">
        <v>4.92</v>
      </c>
      <c r="AR1022" s="19" t="str">
        <f t="shared" si="96"/>
        <v>Normal</v>
      </c>
    </row>
    <row r="1023" spans="1:44">
      <c r="A1023" s="19" t="s">
        <v>3773</v>
      </c>
      <c r="B1023" s="19">
        <v>41.04</v>
      </c>
      <c r="C1023" s="19">
        <v>5.59</v>
      </c>
      <c r="D1023" s="19" t="s">
        <v>8336</v>
      </c>
      <c r="E1023" s="19" t="s">
        <v>8336</v>
      </c>
      <c r="F1023" s="19" t="s">
        <v>8336</v>
      </c>
      <c r="G1023" s="19" t="s">
        <v>8355</v>
      </c>
      <c r="H1023" s="19">
        <v>0</v>
      </c>
      <c r="I1023" s="19" t="s">
        <v>8336</v>
      </c>
      <c r="J1023" s="19" t="s">
        <v>8336</v>
      </c>
      <c r="K1023" s="19" t="str">
        <f t="shared" si="91"/>
        <v>Obesity</v>
      </c>
      <c r="L1023" s="19" t="str">
        <f t="shared" si="92"/>
        <v>Normal</v>
      </c>
      <c r="P1023" s="19">
        <v>2</v>
      </c>
      <c r="Q1023" s="19">
        <v>2</v>
      </c>
      <c r="Y1023" s="32" t="s">
        <v>3752</v>
      </c>
      <c r="Z1023" s="19" t="s">
        <v>8324</v>
      </c>
      <c r="AA1023" t="s">
        <v>8336</v>
      </c>
      <c r="AB1023" s="19" t="str">
        <f t="shared" si="93"/>
        <v>Yes</v>
      </c>
      <c r="AC1023" s="19" t="str">
        <f t="shared" si="94"/>
        <v>No</v>
      </c>
      <c r="AG1023" s="19" t="s">
        <v>3731</v>
      </c>
      <c r="AH1023" s="19">
        <v>39.82</v>
      </c>
      <c r="AI1023" s="19" t="str">
        <f t="shared" si="95"/>
        <v>Obesity</v>
      </c>
      <c r="AP1023" s="19" t="s">
        <v>3731</v>
      </c>
      <c r="AQ1023" s="19">
        <v>6.05</v>
      </c>
      <c r="AR1023" s="19" t="str">
        <f t="shared" si="96"/>
        <v>Prediabetes</v>
      </c>
    </row>
    <row r="1024" spans="1:44">
      <c r="A1024" s="19" t="s">
        <v>3777</v>
      </c>
      <c r="B1024" s="19">
        <v>27.93</v>
      </c>
      <c r="C1024" s="19">
        <v>9.96</v>
      </c>
      <c r="D1024" s="19" t="s">
        <v>8336</v>
      </c>
      <c r="E1024" s="19" t="s">
        <v>8336</v>
      </c>
      <c r="F1024" s="19" t="s">
        <v>8336</v>
      </c>
      <c r="G1024" s="19" t="s">
        <v>8355</v>
      </c>
      <c r="H1024" s="19">
        <v>0</v>
      </c>
      <c r="I1024" s="19" t="s">
        <v>8336</v>
      </c>
      <c r="J1024" s="19" t="s">
        <v>8336</v>
      </c>
      <c r="K1024" s="19" t="str">
        <f t="shared" si="91"/>
        <v>Over Weight</v>
      </c>
      <c r="L1024" s="19" t="str">
        <f t="shared" si="92"/>
        <v>Diabetes</v>
      </c>
      <c r="P1024" s="19" t="s">
        <v>8355</v>
      </c>
      <c r="Q1024" s="19">
        <v>0</v>
      </c>
      <c r="Y1024" s="32" t="s">
        <v>3755</v>
      </c>
      <c r="Z1024" s="19" t="s">
        <v>8324</v>
      </c>
      <c r="AA1024" t="s">
        <v>8336</v>
      </c>
      <c r="AB1024" s="19" t="str">
        <f t="shared" si="93"/>
        <v>Yes</v>
      </c>
      <c r="AC1024" s="19" t="str">
        <f t="shared" si="94"/>
        <v>No</v>
      </c>
      <c r="AG1024" s="19" t="s">
        <v>3735</v>
      </c>
      <c r="AH1024" s="19">
        <v>28.12</v>
      </c>
      <c r="AI1024" s="19" t="str">
        <f t="shared" si="95"/>
        <v>Over Weight</v>
      </c>
      <c r="AP1024" s="19" t="s">
        <v>3735</v>
      </c>
      <c r="AQ1024" s="19">
        <v>4.67</v>
      </c>
      <c r="AR1024" s="19" t="str">
        <f t="shared" si="96"/>
        <v>Normal</v>
      </c>
    </row>
    <row r="1025" spans="1:44">
      <c r="A1025" s="19" t="s">
        <v>3780</v>
      </c>
      <c r="B1025" s="19">
        <v>21.01</v>
      </c>
      <c r="C1025" s="19">
        <v>7.37</v>
      </c>
      <c r="D1025" s="19" t="s">
        <v>8336</v>
      </c>
      <c r="E1025" s="19" t="s">
        <v>8336</v>
      </c>
      <c r="F1025" s="19" t="s">
        <v>8336</v>
      </c>
      <c r="G1025" s="19" t="s">
        <v>8355</v>
      </c>
      <c r="H1025" s="19">
        <v>0</v>
      </c>
      <c r="I1025" s="19" t="s">
        <v>8336</v>
      </c>
      <c r="J1025" s="19" t="s">
        <v>8336</v>
      </c>
      <c r="K1025" s="19" t="str">
        <f t="shared" si="91"/>
        <v>Normal Weight</v>
      </c>
      <c r="L1025" s="19" t="str">
        <f t="shared" si="92"/>
        <v>Diabetes</v>
      </c>
      <c r="P1025" s="19">
        <v>2</v>
      </c>
      <c r="Q1025" s="19">
        <v>2</v>
      </c>
      <c r="Y1025" s="32" t="s">
        <v>3759</v>
      </c>
      <c r="Z1025" s="19" t="s">
        <v>8336</v>
      </c>
      <c r="AA1025" t="s">
        <v>8336</v>
      </c>
      <c r="AB1025" s="19" t="str">
        <f t="shared" si="93"/>
        <v>No</v>
      </c>
      <c r="AC1025" s="19" t="str">
        <f t="shared" si="94"/>
        <v>No</v>
      </c>
      <c r="AG1025" s="19" t="s">
        <v>3738</v>
      </c>
      <c r="AH1025" s="19">
        <v>26.98</v>
      </c>
      <c r="AI1025" s="19" t="str">
        <f t="shared" si="95"/>
        <v>Over Weight</v>
      </c>
      <c r="AP1025" s="19" t="s">
        <v>3738</v>
      </c>
      <c r="AQ1025" s="19">
        <v>9.81</v>
      </c>
      <c r="AR1025" s="19" t="str">
        <f t="shared" si="96"/>
        <v>Diabetes</v>
      </c>
    </row>
    <row r="1026" spans="1:44">
      <c r="A1026" s="19" t="s">
        <v>3784</v>
      </c>
      <c r="B1026" s="19">
        <v>52.37</v>
      </c>
      <c r="C1026" s="19">
        <v>5.06</v>
      </c>
      <c r="D1026" s="19" t="s">
        <v>8324</v>
      </c>
      <c r="E1026" s="19" t="s">
        <v>8324</v>
      </c>
      <c r="F1026" s="19" t="s">
        <v>8336</v>
      </c>
      <c r="G1026" s="19">
        <v>2</v>
      </c>
      <c r="H1026" s="19">
        <v>2</v>
      </c>
      <c r="I1026" s="19" t="s">
        <v>8336</v>
      </c>
      <c r="J1026" s="19" t="s">
        <v>8336</v>
      </c>
      <c r="K1026" s="19" t="str">
        <f t="shared" si="91"/>
        <v>Obesity</v>
      </c>
      <c r="L1026" s="19" t="str">
        <f t="shared" si="92"/>
        <v>Normal</v>
      </c>
      <c r="P1026" s="19">
        <v>2</v>
      </c>
      <c r="Q1026" s="19">
        <v>2</v>
      </c>
      <c r="Y1026" s="32" t="s">
        <v>3762</v>
      </c>
      <c r="Z1026" s="19" t="s">
        <v>8336</v>
      </c>
      <c r="AA1026" t="s">
        <v>8336</v>
      </c>
      <c r="AB1026" s="19" t="str">
        <f t="shared" si="93"/>
        <v>No</v>
      </c>
      <c r="AC1026" s="19" t="str">
        <f t="shared" si="94"/>
        <v>No</v>
      </c>
      <c r="AG1026" s="19" t="s">
        <v>3742</v>
      </c>
      <c r="AH1026" s="19">
        <v>27.2</v>
      </c>
      <c r="AI1026" s="19" t="str">
        <f t="shared" si="95"/>
        <v>Over Weight</v>
      </c>
      <c r="AP1026" s="19" t="s">
        <v>3742</v>
      </c>
      <c r="AQ1026" s="19">
        <v>6.06</v>
      </c>
      <c r="AR1026" s="19" t="str">
        <f t="shared" si="96"/>
        <v>Prediabetes</v>
      </c>
    </row>
    <row r="1027" spans="1:44">
      <c r="A1027" s="19" t="s">
        <v>3788</v>
      </c>
      <c r="B1027" s="19">
        <v>40.37</v>
      </c>
      <c r="C1027" s="19">
        <v>8.21</v>
      </c>
      <c r="D1027" s="19" t="s">
        <v>8336</v>
      </c>
      <c r="E1027" s="19" t="s">
        <v>8336</v>
      </c>
      <c r="F1027" s="19" t="s">
        <v>8336</v>
      </c>
      <c r="G1027" s="19" t="s">
        <v>8355</v>
      </c>
      <c r="H1027" s="19">
        <v>0</v>
      </c>
      <c r="I1027" s="19" t="s">
        <v>8336</v>
      </c>
      <c r="J1027" s="19" t="s">
        <v>8336</v>
      </c>
      <c r="K1027" s="19" t="str">
        <f t="shared" ref="K1027:K1090" si="97">IF(B1027&lt;18.5,"Under Weight",IF(B1027&lt;=24.9,"Normal Weight",IF(B1027&lt;=29.9,"Over Weight","Obesity")))</f>
        <v>Obesity</v>
      </c>
      <c r="L1027" s="19" t="str">
        <f t="shared" ref="L1027:L1090" si="98">IF(C1027&lt;5.7,"Normal",IF(C1027&lt;=6.4,"Prediabetes","Diabetes"))</f>
        <v>Diabetes</v>
      </c>
      <c r="P1027" s="19" t="s">
        <v>8355</v>
      </c>
      <c r="Q1027" s="19">
        <v>0</v>
      </c>
      <c r="Y1027" s="32" t="s">
        <v>3765</v>
      </c>
      <c r="Z1027" s="19" t="s">
        <v>8336</v>
      </c>
      <c r="AA1027" t="s">
        <v>8336</v>
      </c>
      <c r="AB1027" s="19" t="str">
        <f t="shared" si="93"/>
        <v>No</v>
      </c>
      <c r="AC1027" s="19" t="str">
        <f t="shared" si="94"/>
        <v>No</v>
      </c>
      <c r="AG1027" s="19" t="s">
        <v>3745</v>
      </c>
      <c r="AH1027" s="19">
        <v>25.3</v>
      </c>
      <c r="AI1027" s="19" t="str">
        <f t="shared" si="95"/>
        <v>Over Weight</v>
      </c>
      <c r="AP1027" s="19" t="s">
        <v>3745</v>
      </c>
      <c r="AQ1027" s="19">
        <v>5.19</v>
      </c>
      <c r="AR1027" s="19" t="str">
        <f t="shared" si="96"/>
        <v>Normal</v>
      </c>
    </row>
    <row r="1028" spans="1:44">
      <c r="A1028" s="19" t="s">
        <v>3792</v>
      </c>
      <c r="B1028" s="19">
        <v>41.47</v>
      </c>
      <c r="C1028" s="19">
        <v>10.34</v>
      </c>
      <c r="D1028" s="19" t="s">
        <v>8336</v>
      </c>
      <c r="E1028" s="19" t="s">
        <v>8336</v>
      </c>
      <c r="F1028" s="19" t="s">
        <v>8336</v>
      </c>
      <c r="G1028" s="19">
        <v>2</v>
      </c>
      <c r="H1028" s="19">
        <v>2</v>
      </c>
      <c r="I1028" s="19" t="s">
        <v>8336</v>
      </c>
      <c r="J1028" s="19" t="s">
        <v>8336</v>
      </c>
      <c r="K1028" s="19" t="str">
        <f t="shared" si="97"/>
        <v>Obesity</v>
      </c>
      <c r="L1028" s="19" t="str">
        <f t="shared" si="98"/>
        <v>Diabetes</v>
      </c>
      <c r="P1028" s="19">
        <v>2</v>
      </c>
      <c r="Q1028" s="19">
        <v>2</v>
      </c>
      <c r="Y1028" s="32" t="s">
        <v>3769</v>
      </c>
      <c r="Z1028" s="19" t="s">
        <v>8324</v>
      </c>
      <c r="AA1028" t="s">
        <v>8336</v>
      </c>
      <c r="AB1028" s="19" t="str">
        <f t="shared" si="93"/>
        <v>Yes</v>
      </c>
      <c r="AC1028" s="19" t="str">
        <f t="shared" si="94"/>
        <v>No</v>
      </c>
      <c r="AG1028" s="19" t="s">
        <v>3749</v>
      </c>
      <c r="AH1028" s="19">
        <v>30.25</v>
      </c>
      <c r="AI1028" s="19" t="str">
        <f t="shared" si="95"/>
        <v>Obesity</v>
      </c>
      <c r="AP1028" s="19" t="s">
        <v>3749</v>
      </c>
      <c r="AQ1028" s="19">
        <v>10.16</v>
      </c>
      <c r="AR1028" s="19" t="str">
        <f t="shared" si="96"/>
        <v>Diabetes</v>
      </c>
    </row>
    <row r="1029" spans="1:44">
      <c r="A1029" s="19" t="s">
        <v>3796</v>
      </c>
      <c r="B1029" s="19">
        <v>33.725</v>
      </c>
      <c r="C1029" s="19">
        <v>5.51</v>
      </c>
      <c r="D1029" s="19" t="s">
        <v>8324</v>
      </c>
      <c r="E1029" s="19" t="s">
        <v>8336</v>
      </c>
      <c r="F1029" s="19" t="s">
        <v>8336</v>
      </c>
      <c r="G1029" s="19">
        <v>2</v>
      </c>
      <c r="H1029" s="19">
        <v>2</v>
      </c>
      <c r="I1029" s="19" t="s">
        <v>8336</v>
      </c>
      <c r="J1029" s="19" t="s">
        <v>8336</v>
      </c>
      <c r="K1029" s="19" t="str">
        <f t="shared" si="97"/>
        <v>Obesity</v>
      </c>
      <c r="L1029" s="19" t="str">
        <f t="shared" si="98"/>
        <v>Normal</v>
      </c>
      <c r="P1029" s="19" t="s">
        <v>8355</v>
      </c>
      <c r="Q1029" s="19">
        <v>0</v>
      </c>
      <c r="Y1029" s="32" t="s">
        <v>3773</v>
      </c>
      <c r="Z1029" s="19" t="s">
        <v>8336</v>
      </c>
      <c r="AA1029" t="s">
        <v>8336</v>
      </c>
      <c r="AB1029" s="19" t="str">
        <f t="shared" si="93"/>
        <v>No</v>
      </c>
      <c r="AC1029" s="19" t="str">
        <f t="shared" si="94"/>
        <v>No</v>
      </c>
      <c r="AG1029" s="19" t="s">
        <v>3752</v>
      </c>
      <c r="AH1029" s="19">
        <v>54</v>
      </c>
      <c r="AI1029" s="19" t="str">
        <f t="shared" si="95"/>
        <v>Obesity</v>
      </c>
      <c r="AP1029" s="19" t="s">
        <v>3752</v>
      </c>
      <c r="AQ1029" s="19">
        <v>4.68</v>
      </c>
      <c r="AR1029" s="19" t="str">
        <f t="shared" si="96"/>
        <v>Normal</v>
      </c>
    </row>
    <row r="1030" spans="1:44">
      <c r="A1030" s="19" t="s">
        <v>3800</v>
      </c>
      <c r="B1030" s="19">
        <v>28.1</v>
      </c>
      <c r="C1030" s="19">
        <v>11.2</v>
      </c>
      <c r="D1030" s="19" t="s">
        <v>8336</v>
      </c>
      <c r="E1030" s="19" t="s">
        <v>8336</v>
      </c>
      <c r="F1030" s="19" t="s">
        <v>8336</v>
      </c>
      <c r="G1030" s="19" t="s">
        <v>8355</v>
      </c>
      <c r="H1030" s="19">
        <v>0</v>
      </c>
      <c r="I1030" s="19" t="s">
        <v>8336</v>
      </c>
      <c r="J1030" s="19" t="s">
        <v>8336</v>
      </c>
      <c r="K1030" s="19" t="str">
        <f t="shared" si="97"/>
        <v>Over Weight</v>
      </c>
      <c r="L1030" s="19" t="str">
        <f t="shared" si="98"/>
        <v>Diabetes</v>
      </c>
      <c r="P1030" s="19" t="s">
        <v>8355</v>
      </c>
      <c r="Q1030" s="19">
        <v>0</v>
      </c>
      <c r="Y1030" s="32" t="s">
        <v>3777</v>
      </c>
      <c r="Z1030" s="19" t="s">
        <v>8336</v>
      </c>
      <c r="AA1030" t="s">
        <v>8336</v>
      </c>
      <c r="AB1030" s="19" t="str">
        <f t="shared" si="93"/>
        <v>No</v>
      </c>
      <c r="AC1030" s="19" t="str">
        <f t="shared" si="94"/>
        <v>No</v>
      </c>
      <c r="AG1030" s="19" t="s">
        <v>3755</v>
      </c>
      <c r="AH1030" s="19">
        <v>51.86</v>
      </c>
      <c r="AI1030" s="19" t="str">
        <f t="shared" si="95"/>
        <v>Obesity</v>
      </c>
      <c r="AP1030" s="19" t="s">
        <v>3755</v>
      </c>
      <c r="AQ1030" s="19">
        <v>5.32</v>
      </c>
      <c r="AR1030" s="19" t="str">
        <f t="shared" si="96"/>
        <v>Normal</v>
      </c>
    </row>
    <row r="1031" spans="1:44">
      <c r="A1031" s="19" t="s">
        <v>3803</v>
      </c>
      <c r="B1031" s="19">
        <v>37.43</v>
      </c>
      <c r="C1031" s="19">
        <v>4.35</v>
      </c>
      <c r="D1031" s="19" t="s">
        <v>8324</v>
      </c>
      <c r="E1031" s="19" t="s">
        <v>8336</v>
      </c>
      <c r="F1031" s="19" t="s">
        <v>8375</v>
      </c>
      <c r="G1031" s="19">
        <v>1</v>
      </c>
      <c r="H1031" s="19">
        <v>1</v>
      </c>
      <c r="I1031" s="19" t="s">
        <v>8336</v>
      </c>
      <c r="J1031" s="19" t="s">
        <v>8336</v>
      </c>
      <c r="K1031" s="19" t="str">
        <f t="shared" si="97"/>
        <v>Obesity</v>
      </c>
      <c r="L1031" s="19" t="str">
        <f t="shared" si="98"/>
        <v>Normal</v>
      </c>
      <c r="P1031" s="19" t="s">
        <v>8355</v>
      </c>
      <c r="Q1031" s="19">
        <v>0</v>
      </c>
      <c r="Y1031" s="32" t="s">
        <v>3780</v>
      </c>
      <c r="Z1031" s="19" t="s">
        <v>8336</v>
      </c>
      <c r="AA1031" t="s">
        <v>8336</v>
      </c>
      <c r="AB1031" s="19" t="str">
        <f t="shared" si="93"/>
        <v>No</v>
      </c>
      <c r="AC1031" s="19" t="str">
        <f t="shared" si="94"/>
        <v>No</v>
      </c>
      <c r="AG1031" s="19" t="s">
        <v>3759</v>
      </c>
      <c r="AH1031" s="19">
        <v>31.39</v>
      </c>
      <c r="AI1031" s="19" t="str">
        <f t="shared" si="95"/>
        <v>Obesity</v>
      </c>
      <c r="AP1031" s="19" t="s">
        <v>3759</v>
      </c>
      <c r="AQ1031" s="19">
        <v>6.99</v>
      </c>
      <c r="AR1031" s="19" t="str">
        <f t="shared" si="96"/>
        <v>Diabetes</v>
      </c>
    </row>
    <row r="1032" spans="1:44">
      <c r="A1032" s="19" t="s">
        <v>3807</v>
      </c>
      <c r="B1032" s="19">
        <v>23.7</v>
      </c>
      <c r="C1032" s="19">
        <v>10.45</v>
      </c>
      <c r="D1032" s="19" t="s">
        <v>8336</v>
      </c>
      <c r="E1032" s="19" t="s">
        <v>8336</v>
      </c>
      <c r="F1032" s="19" t="s">
        <v>8336</v>
      </c>
      <c r="G1032" s="19" t="s">
        <v>8355</v>
      </c>
      <c r="H1032" s="19">
        <v>0</v>
      </c>
      <c r="I1032" s="19" t="s">
        <v>8336</v>
      </c>
      <c r="J1032" s="19" t="s">
        <v>8336</v>
      </c>
      <c r="K1032" s="19" t="str">
        <f t="shared" si="97"/>
        <v>Normal Weight</v>
      </c>
      <c r="L1032" s="19" t="str">
        <f t="shared" si="98"/>
        <v>Diabetes</v>
      </c>
      <c r="P1032" s="19" t="s">
        <v>8355</v>
      </c>
      <c r="Q1032" s="19">
        <v>0</v>
      </c>
      <c r="Y1032" s="32" t="s">
        <v>3784</v>
      </c>
      <c r="Z1032" s="19" t="s">
        <v>8324</v>
      </c>
      <c r="AA1032" t="s">
        <v>8336</v>
      </c>
      <c r="AB1032" s="19" t="str">
        <f t="shared" si="93"/>
        <v>Yes</v>
      </c>
      <c r="AC1032" s="19" t="str">
        <f t="shared" si="94"/>
        <v>No</v>
      </c>
      <c r="AG1032" s="19" t="s">
        <v>3762</v>
      </c>
      <c r="AH1032" s="19">
        <v>39.97</v>
      </c>
      <c r="AI1032" s="19" t="str">
        <f t="shared" si="95"/>
        <v>Obesity</v>
      </c>
      <c r="AP1032" s="19" t="s">
        <v>3762</v>
      </c>
      <c r="AQ1032" s="19">
        <v>5.55</v>
      </c>
      <c r="AR1032" s="19" t="str">
        <f t="shared" si="96"/>
        <v>Normal</v>
      </c>
    </row>
    <row r="1033" spans="1:44">
      <c r="A1033" s="19" t="s">
        <v>3811</v>
      </c>
      <c r="B1033" s="19">
        <v>24.795</v>
      </c>
      <c r="C1033" s="19">
        <v>4.07</v>
      </c>
      <c r="D1033" s="19" t="s">
        <v>8324</v>
      </c>
      <c r="E1033" s="19" t="s">
        <v>8336</v>
      </c>
      <c r="F1033" s="19" t="s">
        <v>8375</v>
      </c>
      <c r="G1033" s="19">
        <v>1</v>
      </c>
      <c r="H1033" s="19">
        <v>1</v>
      </c>
      <c r="I1033" s="19" t="s">
        <v>8336</v>
      </c>
      <c r="J1033" s="19" t="s">
        <v>8336</v>
      </c>
      <c r="K1033" s="19" t="str">
        <f t="shared" si="97"/>
        <v>Normal Weight</v>
      </c>
      <c r="L1033" s="19" t="str">
        <f t="shared" si="98"/>
        <v>Normal</v>
      </c>
      <c r="P1033" s="19" t="s">
        <v>8355</v>
      </c>
      <c r="Q1033" s="19">
        <v>0</v>
      </c>
      <c r="Y1033" s="32" t="s">
        <v>3788</v>
      </c>
      <c r="Z1033" s="19" t="s">
        <v>8336</v>
      </c>
      <c r="AA1033" t="s">
        <v>8336</v>
      </c>
      <c r="AB1033" s="19" t="str">
        <f t="shared" ref="AB1033:AB1096" si="99">PROPER(Z1033)</f>
        <v>No</v>
      </c>
      <c r="AC1033" s="19" t="str">
        <f t="shared" ref="AC1033:AC1096" si="100">PROPER(AA1033)</f>
        <v>No</v>
      </c>
      <c r="AG1033" s="19" t="s">
        <v>3765</v>
      </c>
      <c r="AH1033" s="19">
        <v>41.23</v>
      </c>
      <c r="AI1033" s="19" t="str">
        <f t="shared" si="95"/>
        <v>Obesity</v>
      </c>
      <c r="AP1033" s="19" t="s">
        <v>3765</v>
      </c>
      <c r="AQ1033" s="19">
        <v>6.94</v>
      </c>
      <c r="AR1033" s="19" t="str">
        <f t="shared" si="96"/>
        <v>Diabetes</v>
      </c>
    </row>
    <row r="1034" spans="1:44">
      <c r="A1034" s="19" t="s">
        <v>3814</v>
      </c>
      <c r="B1034" s="19">
        <v>31.9</v>
      </c>
      <c r="C1034" s="19">
        <v>8.34</v>
      </c>
      <c r="D1034" s="19" t="s">
        <v>8336</v>
      </c>
      <c r="E1034" s="19" t="s">
        <v>8336</v>
      </c>
      <c r="F1034" s="19" t="s">
        <v>8336</v>
      </c>
      <c r="G1034" s="19" t="s">
        <v>8355</v>
      </c>
      <c r="H1034" s="19">
        <v>0</v>
      </c>
      <c r="I1034" s="19" t="s">
        <v>8336</v>
      </c>
      <c r="J1034" s="19" t="s">
        <v>8336</v>
      </c>
      <c r="K1034" s="19" t="str">
        <f t="shared" si="97"/>
        <v>Obesity</v>
      </c>
      <c r="L1034" s="19" t="str">
        <f t="shared" si="98"/>
        <v>Diabetes</v>
      </c>
      <c r="P1034" s="19" t="s">
        <v>8355</v>
      </c>
      <c r="Q1034" s="19">
        <v>0</v>
      </c>
      <c r="Y1034" s="32" t="s">
        <v>3792</v>
      </c>
      <c r="Z1034" s="19" t="s">
        <v>8336</v>
      </c>
      <c r="AA1034" t="s">
        <v>8336</v>
      </c>
      <c r="AB1034" s="19" t="str">
        <f t="shared" si="99"/>
        <v>No</v>
      </c>
      <c r="AC1034" s="19" t="str">
        <f t="shared" si="100"/>
        <v>No</v>
      </c>
      <c r="AG1034" s="19" t="s">
        <v>3769</v>
      </c>
      <c r="AH1034" s="19">
        <v>49.45</v>
      </c>
      <c r="AI1034" s="19" t="str">
        <f t="shared" si="95"/>
        <v>Obesity</v>
      </c>
      <c r="AP1034" s="19" t="s">
        <v>3769</v>
      </c>
      <c r="AQ1034" s="19">
        <v>4.2</v>
      </c>
      <c r="AR1034" s="19" t="str">
        <f t="shared" si="96"/>
        <v>Normal</v>
      </c>
    </row>
    <row r="1035" spans="1:44">
      <c r="A1035" s="19" t="s">
        <v>3817</v>
      </c>
      <c r="B1035" s="19">
        <v>32.68</v>
      </c>
      <c r="C1035" s="19">
        <v>7.41</v>
      </c>
      <c r="D1035" s="19" t="s">
        <v>8336</v>
      </c>
      <c r="E1035" s="19" t="s">
        <v>8336</v>
      </c>
      <c r="F1035" s="19" t="s">
        <v>8336</v>
      </c>
      <c r="G1035" s="19" t="s">
        <v>8355</v>
      </c>
      <c r="H1035" s="19">
        <v>0</v>
      </c>
      <c r="I1035" s="19" t="s">
        <v>8336</v>
      </c>
      <c r="J1035" s="19" t="s">
        <v>8336</v>
      </c>
      <c r="K1035" s="19" t="str">
        <f t="shared" si="97"/>
        <v>Obesity</v>
      </c>
      <c r="L1035" s="19" t="str">
        <f t="shared" si="98"/>
        <v>Diabetes</v>
      </c>
      <c r="P1035" s="19" t="s">
        <v>8355</v>
      </c>
      <c r="Q1035" s="19">
        <v>0</v>
      </c>
      <c r="Y1035" s="32" t="s">
        <v>3796</v>
      </c>
      <c r="Z1035" s="19" t="s">
        <v>8324</v>
      </c>
      <c r="AA1035" t="s">
        <v>8336</v>
      </c>
      <c r="AB1035" s="19" t="str">
        <f t="shared" si="99"/>
        <v>Yes</v>
      </c>
      <c r="AC1035" s="19" t="str">
        <f t="shared" si="100"/>
        <v>No</v>
      </c>
      <c r="AG1035" s="19" t="s">
        <v>3773</v>
      </c>
      <c r="AH1035" s="19">
        <v>41.04</v>
      </c>
      <c r="AI1035" s="19" t="str">
        <f t="shared" si="95"/>
        <v>Obesity</v>
      </c>
      <c r="AP1035" s="19" t="s">
        <v>3773</v>
      </c>
      <c r="AQ1035" s="19">
        <v>5.59</v>
      </c>
      <c r="AR1035" s="19" t="str">
        <f t="shared" si="96"/>
        <v>Normal</v>
      </c>
    </row>
    <row r="1036" spans="1:44">
      <c r="A1036" s="19" t="s">
        <v>3821</v>
      </c>
      <c r="B1036" s="19">
        <v>47.13</v>
      </c>
      <c r="C1036" s="19">
        <v>4.31</v>
      </c>
      <c r="D1036" s="19" t="s">
        <v>8336</v>
      </c>
      <c r="E1036" s="19" t="s">
        <v>8336</v>
      </c>
      <c r="F1036" s="19" t="s">
        <v>8336</v>
      </c>
      <c r="G1036" s="19" t="s">
        <v>8355</v>
      </c>
      <c r="H1036" s="19">
        <v>0</v>
      </c>
      <c r="I1036" s="19" t="s">
        <v>8336</v>
      </c>
      <c r="J1036" s="19" t="s">
        <v>8336</v>
      </c>
      <c r="K1036" s="19" t="str">
        <f t="shared" si="97"/>
        <v>Obesity</v>
      </c>
      <c r="L1036" s="19" t="str">
        <f t="shared" si="98"/>
        <v>Normal</v>
      </c>
      <c r="P1036" s="19" t="s">
        <v>8355</v>
      </c>
      <c r="Q1036" s="19">
        <v>0</v>
      </c>
      <c r="Y1036" s="32" t="s">
        <v>3800</v>
      </c>
      <c r="Z1036" s="19" t="s">
        <v>8336</v>
      </c>
      <c r="AA1036" t="s">
        <v>8336</v>
      </c>
      <c r="AB1036" s="19" t="str">
        <f t="shared" si="99"/>
        <v>No</v>
      </c>
      <c r="AC1036" s="19" t="str">
        <f t="shared" si="100"/>
        <v>No</v>
      </c>
      <c r="AG1036" s="19" t="s">
        <v>3777</v>
      </c>
      <c r="AH1036" s="19">
        <v>27.93</v>
      </c>
      <c r="AI1036" s="19" t="str">
        <f t="shared" si="95"/>
        <v>Over Weight</v>
      </c>
      <c r="AP1036" s="19" t="s">
        <v>3777</v>
      </c>
      <c r="AQ1036" s="19">
        <v>9.96</v>
      </c>
      <c r="AR1036" s="19" t="str">
        <f t="shared" si="96"/>
        <v>Diabetes</v>
      </c>
    </row>
    <row r="1037" spans="1:44">
      <c r="A1037" s="19" t="s">
        <v>3825</v>
      </c>
      <c r="B1037" s="19">
        <v>36.67</v>
      </c>
      <c r="C1037" s="19">
        <v>10.83</v>
      </c>
      <c r="D1037" s="19" t="s">
        <v>8336</v>
      </c>
      <c r="E1037" s="19" t="s">
        <v>8336</v>
      </c>
      <c r="F1037" s="19" t="s">
        <v>8336</v>
      </c>
      <c r="G1037" s="19" t="s">
        <v>8355</v>
      </c>
      <c r="H1037" s="19">
        <v>0</v>
      </c>
      <c r="I1037" s="19" t="s">
        <v>8336</v>
      </c>
      <c r="J1037" s="19" t="s">
        <v>8336</v>
      </c>
      <c r="K1037" s="19" t="str">
        <f t="shared" si="97"/>
        <v>Obesity</v>
      </c>
      <c r="L1037" s="19" t="str">
        <f t="shared" si="98"/>
        <v>Diabetes</v>
      </c>
      <c r="P1037" s="19">
        <v>2</v>
      </c>
      <c r="Q1037" s="19">
        <v>2</v>
      </c>
      <c r="Y1037" s="32" t="s">
        <v>3803</v>
      </c>
      <c r="Z1037" s="19" t="s">
        <v>8324</v>
      </c>
      <c r="AA1037" t="s">
        <v>8336</v>
      </c>
      <c r="AB1037" s="19" t="str">
        <f t="shared" si="99"/>
        <v>Yes</v>
      </c>
      <c r="AC1037" s="19" t="str">
        <f t="shared" si="100"/>
        <v>No</v>
      </c>
      <c r="AG1037" s="19" t="s">
        <v>3780</v>
      </c>
      <c r="AH1037" s="19">
        <v>21.01</v>
      </c>
      <c r="AI1037" s="19" t="str">
        <f t="shared" si="95"/>
        <v>Normal Weight</v>
      </c>
      <c r="AP1037" s="19" t="s">
        <v>3780</v>
      </c>
      <c r="AQ1037" s="19">
        <v>7.37</v>
      </c>
      <c r="AR1037" s="19" t="str">
        <f t="shared" si="96"/>
        <v>Diabetes</v>
      </c>
    </row>
    <row r="1038" spans="1:44">
      <c r="A1038" s="19" t="s">
        <v>3829</v>
      </c>
      <c r="B1038" s="19">
        <v>33.63</v>
      </c>
      <c r="C1038" s="19">
        <v>11.31</v>
      </c>
      <c r="D1038" s="19" t="s">
        <v>8336</v>
      </c>
      <c r="E1038" s="19" t="s">
        <v>8336</v>
      </c>
      <c r="F1038" s="19" t="s">
        <v>8336</v>
      </c>
      <c r="G1038" s="19" t="s">
        <v>8355</v>
      </c>
      <c r="H1038" s="19">
        <v>0</v>
      </c>
      <c r="I1038" s="19" t="s">
        <v>8336</v>
      </c>
      <c r="J1038" s="19" t="s">
        <v>8336</v>
      </c>
      <c r="K1038" s="19" t="str">
        <f t="shared" si="97"/>
        <v>Obesity</v>
      </c>
      <c r="L1038" s="19" t="str">
        <f t="shared" si="98"/>
        <v>Diabetes</v>
      </c>
      <c r="P1038" s="19" t="s">
        <v>8355</v>
      </c>
      <c r="Q1038" s="19">
        <v>0</v>
      </c>
      <c r="Y1038" s="32" t="s">
        <v>3807</v>
      </c>
      <c r="Z1038" s="19" t="s">
        <v>8336</v>
      </c>
      <c r="AA1038" t="s">
        <v>8336</v>
      </c>
      <c r="AB1038" s="19" t="str">
        <f t="shared" si="99"/>
        <v>No</v>
      </c>
      <c r="AC1038" s="19" t="str">
        <f t="shared" si="100"/>
        <v>No</v>
      </c>
      <c r="AG1038" s="19" t="s">
        <v>3784</v>
      </c>
      <c r="AH1038" s="19">
        <v>52.37</v>
      </c>
      <c r="AI1038" s="19" t="str">
        <f t="shared" si="95"/>
        <v>Obesity</v>
      </c>
      <c r="AP1038" s="19" t="s">
        <v>3784</v>
      </c>
      <c r="AQ1038" s="19">
        <v>5.06</v>
      </c>
      <c r="AR1038" s="19" t="str">
        <f t="shared" si="96"/>
        <v>Normal</v>
      </c>
    </row>
    <row r="1039" spans="1:44">
      <c r="A1039" s="19" t="s">
        <v>3832</v>
      </c>
      <c r="B1039" s="19">
        <v>32.67</v>
      </c>
      <c r="C1039" s="19">
        <v>11.81</v>
      </c>
      <c r="D1039" s="19" t="s">
        <v>8324</v>
      </c>
      <c r="E1039" s="19" t="s">
        <v>8336</v>
      </c>
      <c r="F1039" s="19" t="s">
        <v>8336</v>
      </c>
      <c r="G1039" s="19" t="s">
        <v>8355</v>
      </c>
      <c r="H1039" s="19">
        <v>0</v>
      </c>
      <c r="I1039" s="19" t="s">
        <v>8336</v>
      </c>
      <c r="J1039" s="19" t="s">
        <v>8336</v>
      </c>
      <c r="K1039" s="19" t="str">
        <f t="shared" si="97"/>
        <v>Obesity</v>
      </c>
      <c r="L1039" s="19" t="str">
        <f t="shared" si="98"/>
        <v>Diabetes</v>
      </c>
      <c r="P1039" s="19">
        <v>2</v>
      </c>
      <c r="Q1039" s="19">
        <v>2</v>
      </c>
      <c r="Y1039" s="32" t="s">
        <v>3811</v>
      </c>
      <c r="Z1039" s="19" t="s">
        <v>8324</v>
      </c>
      <c r="AA1039" t="s">
        <v>8336</v>
      </c>
      <c r="AB1039" s="19" t="str">
        <f t="shared" si="99"/>
        <v>Yes</v>
      </c>
      <c r="AC1039" s="19" t="str">
        <f t="shared" si="100"/>
        <v>No</v>
      </c>
      <c r="AG1039" s="19" t="s">
        <v>3788</v>
      </c>
      <c r="AH1039" s="19">
        <v>40.37</v>
      </c>
      <c r="AI1039" s="19" t="str">
        <f t="shared" ref="AI1039:AI1102" si="101">IF(AH1039&lt;18.5,"Under Weight",IF(AH1039&lt;=24.9,"Normal Weight",IF(AH1039&lt;=29.9,"Over Weight","Obesity")))</f>
        <v>Obesity</v>
      </c>
      <c r="AP1039" s="19" t="s">
        <v>3788</v>
      </c>
      <c r="AQ1039" s="19">
        <v>8.21</v>
      </c>
      <c r="AR1039" s="19" t="str">
        <f t="shared" ref="AR1039:AR1102" si="102">IF(AQ1039&lt;5.7,"Normal",IF(AQ1039&lt;=6.5,"Prediabetes","Diabetes"))</f>
        <v>Diabetes</v>
      </c>
    </row>
    <row r="1040" spans="1:44">
      <c r="A1040" s="19" t="s">
        <v>3835</v>
      </c>
      <c r="B1040" s="19">
        <v>33.3</v>
      </c>
      <c r="C1040" s="19">
        <v>8.26</v>
      </c>
      <c r="D1040" s="19" t="s">
        <v>8324</v>
      </c>
      <c r="E1040" s="19" t="s">
        <v>8336</v>
      </c>
      <c r="F1040" s="19" t="s">
        <v>8336</v>
      </c>
      <c r="G1040" s="19">
        <v>2</v>
      </c>
      <c r="H1040" s="19">
        <v>2</v>
      </c>
      <c r="I1040" s="19" t="s">
        <v>8336</v>
      </c>
      <c r="J1040" s="19" t="s">
        <v>8336</v>
      </c>
      <c r="K1040" s="19" t="str">
        <f t="shared" si="97"/>
        <v>Obesity</v>
      </c>
      <c r="L1040" s="19" t="str">
        <f t="shared" si="98"/>
        <v>Diabetes</v>
      </c>
      <c r="P1040" s="19">
        <v>2</v>
      </c>
      <c r="Q1040" s="19">
        <v>2</v>
      </c>
      <c r="Y1040" s="32" t="s">
        <v>3814</v>
      </c>
      <c r="Z1040" s="19" t="s">
        <v>8336</v>
      </c>
      <c r="AA1040" t="s">
        <v>8336</v>
      </c>
      <c r="AB1040" s="19" t="str">
        <f t="shared" si="99"/>
        <v>No</v>
      </c>
      <c r="AC1040" s="19" t="str">
        <f t="shared" si="100"/>
        <v>No</v>
      </c>
      <c r="AG1040" s="19" t="s">
        <v>3792</v>
      </c>
      <c r="AH1040" s="19">
        <v>41.47</v>
      </c>
      <c r="AI1040" s="19" t="str">
        <f t="shared" si="101"/>
        <v>Obesity</v>
      </c>
      <c r="AP1040" s="19" t="s">
        <v>3792</v>
      </c>
      <c r="AQ1040" s="19">
        <v>10.34</v>
      </c>
      <c r="AR1040" s="19" t="str">
        <f t="shared" si="102"/>
        <v>Diabetes</v>
      </c>
    </row>
    <row r="1041" spans="1:44">
      <c r="A1041" s="19" t="s">
        <v>3839</v>
      </c>
      <c r="B1041" s="19">
        <v>30.78</v>
      </c>
      <c r="C1041" s="19">
        <v>10.74</v>
      </c>
      <c r="D1041" s="19" t="s">
        <v>8324</v>
      </c>
      <c r="E1041" s="19" t="s">
        <v>8336</v>
      </c>
      <c r="F1041" s="19" t="s">
        <v>8336</v>
      </c>
      <c r="G1041" s="19">
        <v>2</v>
      </c>
      <c r="H1041" s="19">
        <v>2</v>
      </c>
      <c r="I1041" s="19" t="s">
        <v>8336</v>
      </c>
      <c r="J1041" s="19" t="s">
        <v>8336</v>
      </c>
      <c r="K1041" s="19" t="str">
        <f t="shared" si="97"/>
        <v>Obesity</v>
      </c>
      <c r="L1041" s="19" t="str">
        <f t="shared" si="98"/>
        <v>Diabetes</v>
      </c>
      <c r="P1041" s="19" t="s">
        <v>8355</v>
      </c>
      <c r="Q1041" s="19">
        <v>0</v>
      </c>
      <c r="Y1041" s="32" t="s">
        <v>3817</v>
      </c>
      <c r="Z1041" s="19" t="s">
        <v>8336</v>
      </c>
      <c r="AA1041" t="s">
        <v>8336</v>
      </c>
      <c r="AB1041" s="19" t="str">
        <f t="shared" si="99"/>
        <v>No</v>
      </c>
      <c r="AC1041" s="19" t="str">
        <f t="shared" si="100"/>
        <v>No</v>
      </c>
      <c r="AG1041" s="19" t="s">
        <v>3796</v>
      </c>
      <c r="AH1041" s="19">
        <v>33.725</v>
      </c>
      <c r="AI1041" s="19" t="str">
        <f t="shared" si="101"/>
        <v>Obesity</v>
      </c>
      <c r="AP1041" s="19" t="s">
        <v>3796</v>
      </c>
      <c r="AQ1041" s="19">
        <v>5.51</v>
      </c>
      <c r="AR1041" s="19" t="str">
        <f t="shared" si="102"/>
        <v>Normal</v>
      </c>
    </row>
    <row r="1042" spans="1:44">
      <c r="A1042" s="19" t="s">
        <v>3842</v>
      </c>
      <c r="B1042" s="19">
        <v>28.975</v>
      </c>
      <c r="C1042" s="19">
        <v>7.69</v>
      </c>
      <c r="D1042" s="19" t="s">
        <v>8324</v>
      </c>
      <c r="E1042" s="19" t="s">
        <v>8336</v>
      </c>
      <c r="F1042" s="19" t="s">
        <v>8336</v>
      </c>
      <c r="G1042" s="19" t="s">
        <v>8355</v>
      </c>
      <c r="H1042" s="19">
        <v>0</v>
      </c>
      <c r="I1042" s="19" t="s">
        <v>8336</v>
      </c>
      <c r="J1042" s="19" t="s">
        <v>8336</v>
      </c>
      <c r="K1042" s="19" t="str">
        <f t="shared" si="97"/>
        <v>Over Weight</v>
      </c>
      <c r="L1042" s="19" t="str">
        <f t="shared" si="98"/>
        <v>Diabetes</v>
      </c>
      <c r="P1042" s="19">
        <v>1</v>
      </c>
      <c r="Q1042" s="19">
        <v>1</v>
      </c>
      <c r="Y1042" s="32" t="s">
        <v>3821</v>
      </c>
      <c r="Z1042" s="19" t="s">
        <v>8336</v>
      </c>
      <c r="AA1042" t="s">
        <v>8336</v>
      </c>
      <c r="AB1042" s="19" t="str">
        <f t="shared" si="99"/>
        <v>No</v>
      </c>
      <c r="AC1042" s="19" t="str">
        <f t="shared" si="100"/>
        <v>No</v>
      </c>
      <c r="AG1042" s="19" t="s">
        <v>3800</v>
      </c>
      <c r="AH1042" s="19">
        <v>28.1</v>
      </c>
      <c r="AI1042" s="19" t="str">
        <f t="shared" si="101"/>
        <v>Over Weight</v>
      </c>
      <c r="AP1042" s="19" t="s">
        <v>3800</v>
      </c>
      <c r="AQ1042" s="19">
        <v>11.2</v>
      </c>
      <c r="AR1042" s="19" t="str">
        <f t="shared" si="102"/>
        <v>Diabetes</v>
      </c>
    </row>
    <row r="1043" spans="1:44">
      <c r="A1043" s="19" t="s">
        <v>3845</v>
      </c>
      <c r="B1043" s="19">
        <v>33.4</v>
      </c>
      <c r="C1043" s="19">
        <v>4.84</v>
      </c>
      <c r="D1043" s="19" t="s">
        <v>8336</v>
      </c>
      <c r="E1043" s="19" t="s">
        <v>8336</v>
      </c>
      <c r="F1043" s="19" t="s">
        <v>8336</v>
      </c>
      <c r="G1043" s="19" t="s">
        <v>8355</v>
      </c>
      <c r="H1043" s="19">
        <v>0</v>
      </c>
      <c r="I1043" s="19" t="s">
        <v>8336</v>
      </c>
      <c r="J1043" s="19" t="s">
        <v>8336</v>
      </c>
      <c r="K1043" s="19" t="str">
        <f t="shared" si="97"/>
        <v>Obesity</v>
      </c>
      <c r="L1043" s="19" t="str">
        <f t="shared" si="98"/>
        <v>Normal</v>
      </c>
      <c r="P1043" s="19" t="s">
        <v>8355</v>
      </c>
      <c r="Q1043" s="19">
        <v>0</v>
      </c>
      <c r="Y1043" s="32" t="s">
        <v>3825</v>
      </c>
      <c r="Z1043" s="19" t="s">
        <v>8336</v>
      </c>
      <c r="AA1043" t="s">
        <v>8336</v>
      </c>
      <c r="AB1043" s="19" t="str">
        <f t="shared" si="99"/>
        <v>No</v>
      </c>
      <c r="AC1043" s="19" t="str">
        <f t="shared" si="100"/>
        <v>No</v>
      </c>
      <c r="AG1043" s="19" t="s">
        <v>3803</v>
      </c>
      <c r="AH1043" s="19">
        <v>37.43</v>
      </c>
      <c r="AI1043" s="19" t="str">
        <f t="shared" si="101"/>
        <v>Obesity</v>
      </c>
      <c r="AP1043" s="19" t="s">
        <v>3803</v>
      </c>
      <c r="AQ1043" s="19">
        <v>4.35</v>
      </c>
      <c r="AR1043" s="19" t="str">
        <f t="shared" si="102"/>
        <v>Normal</v>
      </c>
    </row>
    <row r="1044" spans="1:44">
      <c r="A1044" s="19" t="s">
        <v>3849</v>
      </c>
      <c r="B1044" s="19">
        <v>21.5</v>
      </c>
      <c r="C1044" s="19">
        <v>9.77</v>
      </c>
      <c r="D1044" s="19" t="s">
        <v>8324</v>
      </c>
      <c r="E1044" s="19" t="s">
        <v>8336</v>
      </c>
      <c r="F1044" s="19" t="s">
        <v>8336</v>
      </c>
      <c r="G1044" s="19" t="s">
        <v>8355</v>
      </c>
      <c r="H1044" s="19">
        <v>0</v>
      </c>
      <c r="I1044" s="19" t="s">
        <v>8336</v>
      </c>
      <c r="J1044" s="19" t="s">
        <v>8336</v>
      </c>
      <c r="K1044" s="19" t="str">
        <f t="shared" si="97"/>
        <v>Normal Weight</v>
      </c>
      <c r="L1044" s="19" t="str">
        <f t="shared" si="98"/>
        <v>Diabetes</v>
      </c>
      <c r="P1044" s="19">
        <v>1</v>
      </c>
      <c r="Q1044" s="19">
        <v>1</v>
      </c>
      <c r="Y1044" s="32" t="s">
        <v>3829</v>
      </c>
      <c r="Z1044" s="19" t="s">
        <v>8336</v>
      </c>
      <c r="AA1044" t="s">
        <v>8336</v>
      </c>
      <c r="AB1044" s="19" t="str">
        <f t="shared" si="99"/>
        <v>No</v>
      </c>
      <c r="AC1044" s="19" t="str">
        <f t="shared" si="100"/>
        <v>No</v>
      </c>
      <c r="AG1044" s="19" t="s">
        <v>3807</v>
      </c>
      <c r="AH1044" s="19">
        <v>23.7</v>
      </c>
      <c r="AI1044" s="19" t="str">
        <f t="shared" si="101"/>
        <v>Normal Weight</v>
      </c>
      <c r="AP1044" s="19" t="s">
        <v>3807</v>
      </c>
      <c r="AQ1044" s="19">
        <v>10.45</v>
      </c>
      <c r="AR1044" s="19" t="str">
        <f t="shared" si="102"/>
        <v>Diabetes</v>
      </c>
    </row>
    <row r="1045" spans="1:44">
      <c r="A1045" s="19" t="s">
        <v>3852</v>
      </c>
      <c r="B1045" s="19">
        <v>38.14</v>
      </c>
      <c r="C1045" s="19">
        <v>5.84</v>
      </c>
      <c r="D1045" s="19" t="s">
        <v>8336</v>
      </c>
      <c r="E1045" s="19" t="s">
        <v>8336</v>
      </c>
      <c r="F1045" s="19" t="s">
        <v>8336</v>
      </c>
      <c r="G1045" s="19" t="s">
        <v>8355</v>
      </c>
      <c r="H1045" s="19">
        <v>0</v>
      </c>
      <c r="I1045" s="19" t="s">
        <v>8336</v>
      </c>
      <c r="J1045" s="19" t="s">
        <v>8336</v>
      </c>
      <c r="K1045" s="19" t="str">
        <f t="shared" si="97"/>
        <v>Obesity</v>
      </c>
      <c r="L1045" s="19" t="str">
        <f t="shared" si="98"/>
        <v>Prediabetes</v>
      </c>
      <c r="P1045" s="19" t="s">
        <v>8355</v>
      </c>
      <c r="Q1045" s="19">
        <v>0</v>
      </c>
      <c r="Y1045" s="32" t="s">
        <v>3832</v>
      </c>
      <c r="Z1045" s="19" t="s">
        <v>8324</v>
      </c>
      <c r="AA1045" t="s">
        <v>8336</v>
      </c>
      <c r="AB1045" s="19" t="str">
        <f t="shared" si="99"/>
        <v>Yes</v>
      </c>
      <c r="AC1045" s="19" t="str">
        <f t="shared" si="100"/>
        <v>No</v>
      </c>
      <c r="AG1045" s="19" t="s">
        <v>3811</v>
      </c>
      <c r="AH1045" s="19">
        <v>24.795</v>
      </c>
      <c r="AI1045" s="19" t="str">
        <f t="shared" si="101"/>
        <v>Normal Weight</v>
      </c>
      <c r="AP1045" s="19" t="s">
        <v>3811</v>
      </c>
      <c r="AQ1045" s="19">
        <v>4.07</v>
      </c>
      <c r="AR1045" s="19" t="str">
        <f t="shared" si="102"/>
        <v>Normal</v>
      </c>
    </row>
    <row r="1046" spans="1:44">
      <c r="A1046" s="19" t="s">
        <v>3856</v>
      </c>
      <c r="B1046" s="19">
        <v>35.42</v>
      </c>
      <c r="C1046" s="19">
        <v>8.7</v>
      </c>
      <c r="D1046" s="19" t="s">
        <v>8324</v>
      </c>
      <c r="E1046" s="19" t="s">
        <v>8336</v>
      </c>
      <c r="F1046" s="19" t="s">
        <v>8336</v>
      </c>
      <c r="G1046" s="19">
        <v>1</v>
      </c>
      <c r="H1046" s="19">
        <v>1</v>
      </c>
      <c r="I1046" s="19" t="s">
        <v>8336</v>
      </c>
      <c r="J1046" s="19" t="s">
        <v>8336</v>
      </c>
      <c r="K1046" s="19" t="str">
        <f t="shared" si="97"/>
        <v>Obesity</v>
      </c>
      <c r="L1046" s="19" t="str">
        <f t="shared" si="98"/>
        <v>Diabetes</v>
      </c>
      <c r="P1046" s="19" t="s">
        <v>8355</v>
      </c>
      <c r="Q1046" s="19">
        <v>0</v>
      </c>
      <c r="Y1046" s="32" t="s">
        <v>3835</v>
      </c>
      <c r="Z1046" s="19" t="s">
        <v>8324</v>
      </c>
      <c r="AA1046" t="s">
        <v>8336</v>
      </c>
      <c r="AB1046" s="19" t="str">
        <f t="shared" si="99"/>
        <v>Yes</v>
      </c>
      <c r="AC1046" s="19" t="str">
        <f t="shared" si="100"/>
        <v>No</v>
      </c>
      <c r="AG1046" s="19" t="s">
        <v>3814</v>
      </c>
      <c r="AH1046" s="19">
        <v>31.9</v>
      </c>
      <c r="AI1046" s="19" t="str">
        <f t="shared" si="101"/>
        <v>Obesity</v>
      </c>
      <c r="AP1046" s="19" t="s">
        <v>3814</v>
      </c>
      <c r="AQ1046" s="19">
        <v>8.34</v>
      </c>
      <c r="AR1046" s="19" t="str">
        <f t="shared" si="102"/>
        <v>Diabetes</v>
      </c>
    </row>
    <row r="1047" spans="1:44">
      <c r="A1047" s="19" t="s">
        <v>3858</v>
      </c>
      <c r="B1047" s="19">
        <v>35.625</v>
      </c>
      <c r="C1047" s="19">
        <v>10.79</v>
      </c>
      <c r="D1047" s="19" t="s">
        <v>8336</v>
      </c>
      <c r="E1047" s="19" t="s">
        <v>8336</v>
      </c>
      <c r="F1047" s="19" t="s">
        <v>8336</v>
      </c>
      <c r="G1047" s="19" t="s">
        <v>8355</v>
      </c>
      <c r="H1047" s="19">
        <v>0</v>
      </c>
      <c r="I1047" s="19" t="s">
        <v>8336</v>
      </c>
      <c r="J1047" s="19" t="s">
        <v>8336</v>
      </c>
      <c r="K1047" s="19" t="str">
        <f t="shared" si="97"/>
        <v>Obesity</v>
      </c>
      <c r="L1047" s="19" t="str">
        <f t="shared" si="98"/>
        <v>Diabetes</v>
      </c>
      <c r="P1047" s="19" t="s">
        <v>8355</v>
      </c>
      <c r="Q1047" s="19">
        <v>0</v>
      </c>
      <c r="Y1047" s="32" t="s">
        <v>3839</v>
      </c>
      <c r="Z1047" s="19" t="s">
        <v>8324</v>
      </c>
      <c r="AA1047" t="s">
        <v>8336</v>
      </c>
      <c r="AB1047" s="19" t="str">
        <f t="shared" si="99"/>
        <v>Yes</v>
      </c>
      <c r="AC1047" s="19" t="str">
        <f t="shared" si="100"/>
        <v>No</v>
      </c>
      <c r="AG1047" s="19" t="s">
        <v>3817</v>
      </c>
      <c r="AH1047" s="19">
        <v>32.68</v>
      </c>
      <c r="AI1047" s="19" t="str">
        <f t="shared" si="101"/>
        <v>Obesity</v>
      </c>
      <c r="AP1047" s="19" t="s">
        <v>3817</v>
      </c>
      <c r="AQ1047" s="19">
        <v>7.41</v>
      </c>
      <c r="AR1047" s="19" t="str">
        <f t="shared" si="102"/>
        <v>Diabetes</v>
      </c>
    </row>
    <row r="1048" spans="1:44">
      <c r="A1048" s="19" t="s">
        <v>3862</v>
      </c>
      <c r="B1048" s="19">
        <v>45.51</v>
      </c>
      <c r="C1048" s="19">
        <v>4.32</v>
      </c>
      <c r="D1048" s="19" t="s">
        <v>8336</v>
      </c>
      <c r="E1048" s="19" t="s">
        <v>8336</v>
      </c>
      <c r="F1048" s="19" t="s">
        <v>8336</v>
      </c>
      <c r="G1048" s="19">
        <v>1</v>
      </c>
      <c r="H1048" s="19">
        <v>1</v>
      </c>
      <c r="I1048" s="19" t="s">
        <v>8336</v>
      </c>
      <c r="J1048" s="19" t="s">
        <v>8336</v>
      </c>
      <c r="K1048" s="19" t="str">
        <f t="shared" si="97"/>
        <v>Obesity</v>
      </c>
      <c r="L1048" s="19" t="str">
        <f t="shared" si="98"/>
        <v>Normal</v>
      </c>
      <c r="P1048" s="19" t="s">
        <v>8355</v>
      </c>
      <c r="Q1048" s="19">
        <v>0</v>
      </c>
      <c r="Y1048" s="32" t="s">
        <v>3842</v>
      </c>
      <c r="Z1048" s="19" t="s">
        <v>8324</v>
      </c>
      <c r="AA1048" t="s">
        <v>8336</v>
      </c>
      <c r="AB1048" s="19" t="str">
        <f t="shared" si="99"/>
        <v>Yes</v>
      </c>
      <c r="AC1048" s="19" t="str">
        <f t="shared" si="100"/>
        <v>No</v>
      </c>
      <c r="AG1048" s="19" t="s">
        <v>3821</v>
      </c>
      <c r="AH1048" s="19">
        <v>47.13</v>
      </c>
      <c r="AI1048" s="19" t="str">
        <f t="shared" si="101"/>
        <v>Obesity</v>
      </c>
      <c r="AP1048" s="19" t="s">
        <v>3821</v>
      </c>
      <c r="AQ1048" s="19">
        <v>4.31</v>
      </c>
      <c r="AR1048" s="19" t="str">
        <f t="shared" si="102"/>
        <v>Normal</v>
      </c>
    </row>
    <row r="1049" spans="1:44">
      <c r="A1049" s="19" t="s">
        <v>3866</v>
      </c>
      <c r="B1049" s="19">
        <v>37.1</v>
      </c>
      <c r="C1049" s="19">
        <v>7.19</v>
      </c>
      <c r="D1049" s="19" t="s">
        <v>8324</v>
      </c>
      <c r="E1049" s="19" t="s">
        <v>8336</v>
      </c>
      <c r="F1049" s="19" t="s">
        <v>8336</v>
      </c>
      <c r="G1049" s="19" t="s">
        <v>8355</v>
      </c>
      <c r="H1049" s="19">
        <v>0</v>
      </c>
      <c r="I1049" s="19" t="s">
        <v>8336</v>
      </c>
      <c r="J1049" s="19" t="s">
        <v>8336</v>
      </c>
      <c r="K1049" s="19" t="str">
        <f t="shared" si="97"/>
        <v>Obesity</v>
      </c>
      <c r="L1049" s="19" t="str">
        <f t="shared" si="98"/>
        <v>Diabetes</v>
      </c>
      <c r="P1049" s="19" t="s">
        <v>8355</v>
      </c>
      <c r="Q1049" s="19">
        <v>0</v>
      </c>
      <c r="Y1049" s="32" t="s">
        <v>3845</v>
      </c>
      <c r="Z1049" s="19" t="s">
        <v>8336</v>
      </c>
      <c r="AA1049" t="s">
        <v>8336</v>
      </c>
      <c r="AB1049" s="19" t="str">
        <f t="shared" si="99"/>
        <v>No</v>
      </c>
      <c r="AC1049" s="19" t="str">
        <f t="shared" si="100"/>
        <v>No</v>
      </c>
      <c r="AG1049" s="19" t="s">
        <v>3825</v>
      </c>
      <c r="AH1049" s="19">
        <v>36.67</v>
      </c>
      <c r="AI1049" s="19" t="str">
        <f t="shared" si="101"/>
        <v>Obesity</v>
      </c>
      <c r="AP1049" s="19" t="s">
        <v>3825</v>
      </c>
      <c r="AQ1049" s="19">
        <v>10.83</v>
      </c>
      <c r="AR1049" s="19" t="str">
        <f t="shared" si="102"/>
        <v>Diabetes</v>
      </c>
    </row>
    <row r="1050" spans="1:44">
      <c r="A1050" s="19" t="s">
        <v>3870</v>
      </c>
      <c r="B1050" s="19">
        <v>30.5</v>
      </c>
      <c r="C1050" s="19">
        <v>11.94</v>
      </c>
      <c r="D1050" s="19" t="s">
        <v>8324</v>
      </c>
      <c r="E1050" s="19" t="s">
        <v>8336</v>
      </c>
      <c r="F1050" s="19" t="s">
        <v>8336</v>
      </c>
      <c r="G1050" s="19" t="s">
        <v>8355</v>
      </c>
      <c r="H1050" s="19">
        <v>0</v>
      </c>
      <c r="I1050" s="19" t="s">
        <v>8336</v>
      </c>
      <c r="J1050" s="19" t="s">
        <v>8336</v>
      </c>
      <c r="K1050" s="19" t="str">
        <f t="shared" si="97"/>
        <v>Obesity</v>
      </c>
      <c r="L1050" s="19" t="str">
        <f t="shared" si="98"/>
        <v>Diabetes</v>
      </c>
      <c r="P1050" s="19" t="s">
        <v>8355</v>
      </c>
      <c r="Q1050" s="19">
        <v>0</v>
      </c>
      <c r="Y1050" s="32" t="s">
        <v>3849</v>
      </c>
      <c r="Z1050" s="19" t="s">
        <v>8324</v>
      </c>
      <c r="AA1050" t="s">
        <v>8336</v>
      </c>
      <c r="AB1050" s="19" t="str">
        <f t="shared" si="99"/>
        <v>Yes</v>
      </c>
      <c r="AC1050" s="19" t="str">
        <f t="shared" si="100"/>
        <v>No</v>
      </c>
      <c r="AG1050" s="19" t="s">
        <v>3829</v>
      </c>
      <c r="AH1050" s="19">
        <v>33.63</v>
      </c>
      <c r="AI1050" s="19" t="str">
        <f t="shared" si="101"/>
        <v>Obesity</v>
      </c>
      <c r="AP1050" s="19" t="s">
        <v>3829</v>
      </c>
      <c r="AQ1050" s="19">
        <v>11.31</v>
      </c>
      <c r="AR1050" s="19" t="str">
        <f t="shared" si="102"/>
        <v>Diabetes</v>
      </c>
    </row>
    <row r="1051" spans="1:44">
      <c r="A1051" s="19" t="s">
        <v>3874</v>
      </c>
      <c r="B1051" s="19">
        <v>28.16</v>
      </c>
      <c r="C1051" s="19">
        <v>5.56</v>
      </c>
      <c r="D1051" s="19" t="s">
        <v>8336</v>
      </c>
      <c r="E1051" s="19" t="s">
        <v>8336</v>
      </c>
      <c r="F1051" s="19" t="s">
        <v>8336</v>
      </c>
      <c r="G1051" s="19">
        <v>2</v>
      </c>
      <c r="H1051" s="19">
        <v>2</v>
      </c>
      <c r="I1051" s="19" t="s">
        <v>8336</v>
      </c>
      <c r="J1051" s="19" t="s">
        <v>8336</v>
      </c>
      <c r="K1051" s="19" t="str">
        <f t="shared" si="97"/>
        <v>Over Weight</v>
      </c>
      <c r="L1051" s="19" t="str">
        <f t="shared" si="98"/>
        <v>Normal</v>
      </c>
      <c r="P1051" s="19">
        <v>2</v>
      </c>
      <c r="Q1051" s="19">
        <v>2</v>
      </c>
      <c r="Y1051" s="32" t="s">
        <v>3852</v>
      </c>
      <c r="Z1051" s="19" t="s">
        <v>8336</v>
      </c>
      <c r="AA1051" t="s">
        <v>8336</v>
      </c>
      <c r="AB1051" s="19" t="str">
        <f t="shared" si="99"/>
        <v>No</v>
      </c>
      <c r="AC1051" s="19" t="str">
        <f t="shared" si="100"/>
        <v>No</v>
      </c>
      <c r="AG1051" s="19" t="s">
        <v>3832</v>
      </c>
      <c r="AH1051" s="19">
        <v>32.67</v>
      </c>
      <c r="AI1051" s="19" t="str">
        <f t="shared" si="101"/>
        <v>Obesity</v>
      </c>
      <c r="AP1051" s="19" t="s">
        <v>3832</v>
      </c>
      <c r="AQ1051" s="19">
        <v>11.81</v>
      </c>
      <c r="AR1051" s="19" t="str">
        <f t="shared" si="102"/>
        <v>Diabetes</v>
      </c>
    </row>
    <row r="1052" spans="1:44">
      <c r="A1052" s="19" t="s">
        <v>3878</v>
      </c>
      <c r="B1052" s="19">
        <v>29.1</v>
      </c>
      <c r="C1052" s="19">
        <v>5.64</v>
      </c>
      <c r="D1052" s="19" t="s">
        <v>8324</v>
      </c>
      <c r="E1052" s="19" t="s">
        <v>8336</v>
      </c>
      <c r="F1052" s="19" t="s">
        <v>8336</v>
      </c>
      <c r="G1052" s="19" t="s">
        <v>8355</v>
      </c>
      <c r="H1052" s="19">
        <v>0</v>
      </c>
      <c r="I1052" s="19" t="s">
        <v>8336</v>
      </c>
      <c r="J1052" s="19" t="s">
        <v>8336</v>
      </c>
      <c r="K1052" s="19" t="str">
        <f t="shared" si="97"/>
        <v>Over Weight</v>
      </c>
      <c r="L1052" s="19" t="str">
        <f t="shared" si="98"/>
        <v>Normal</v>
      </c>
      <c r="P1052" s="19">
        <v>2</v>
      </c>
      <c r="Q1052" s="19">
        <v>2</v>
      </c>
      <c r="Y1052" s="32" t="s">
        <v>3856</v>
      </c>
      <c r="Z1052" s="19" t="s">
        <v>8324</v>
      </c>
      <c r="AA1052" t="s">
        <v>8336</v>
      </c>
      <c r="AB1052" s="19" t="str">
        <f t="shared" si="99"/>
        <v>Yes</v>
      </c>
      <c r="AC1052" s="19" t="str">
        <f t="shared" si="100"/>
        <v>No</v>
      </c>
      <c r="AG1052" s="19" t="s">
        <v>3835</v>
      </c>
      <c r="AH1052" s="19">
        <v>33.3</v>
      </c>
      <c r="AI1052" s="19" t="str">
        <f t="shared" si="101"/>
        <v>Obesity</v>
      </c>
      <c r="AP1052" s="19" t="s">
        <v>3835</v>
      </c>
      <c r="AQ1052" s="19">
        <v>8.26</v>
      </c>
      <c r="AR1052" s="19" t="str">
        <f t="shared" si="102"/>
        <v>Diabetes</v>
      </c>
    </row>
    <row r="1053" spans="1:44">
      <c r="A1053" s="19" t="s">
        <v>3881</v>
      </c>
      <c r="B1053" s="19">
        <v>30.22</v>
      </c>
      <c r="C1053" s="19">
        <v>4.65</v>
      </c>
      <c r="D1053" s="19" t="s">
        <v>8336</v>
      </c>
      <c r="E1053" s="19" t="s">
        <v>8336</v>
      </c>
      <c r="F1053" s="19" t="s">
        <v>8336</v>
      </c>
      <c r="G1053" s="19" t="s">
        <v>8355</v>
      </c>
      <c r="H1053" s="19">
        <v>0</v>
      </c>
      <c r="I1053" s="19" t="s">
        <v>8336</v>
      </c>
      <c r="J1053" s="19" t="s">
        <v>8336</v>
      </c>
      <c r="K1053" s="19" t="str">
        <f t="shared" si="97"/>
        <v>Obesity</v>
      </c>
      <c r="L1053" s="19" t="str">
        <f t="shared" si="98"/>
        <v>Normal</v>
      </c>
      <c r="P1053" s="19" t="s">
        <v>8355</v>
      </c>
      <c r="Q1053" s="19">
        <v>0</v>
      </c>
      <c r="Y1053" s="32" t="s">
        <v>3858</v>
      </c>
      <c r="Z1053" s="19" t="s">
        <v>8336</v>
      </c>
      <c r="AA1053" t="s">
        <v>8336</v>
      </c>
      <c r="AB1053" s="19" t="str">
        <f t="shared" si="99"/>
        <v>No</v>
      </c>
      <c r="AC1053" s="19" t="str">
        <f t="shared" si="100"/>
        <v>No</v>
      </c>
      <c r="AG1053" s="19" t="s">
        <v>3839</v>
      </c>
      <c r="AH1053" s="19">
        <v>30.78</v>
      </c>
      <c r="AI1053" s="19" t="str">
        <f t="shared" si="101"/>
        <v>Obesity</v>
      </c>
      <c r="AP1053" s="19" t="s">
        <v>3839</v>
      </c>
      <c r="AQ1053" s="19">
        <v>10.74</v>
      </c>
      <c r="AR1053" s="19" t="str">
        <f t="shared" si="102"/>
        <v>Diabetes</v>
      </c>
    </row>
    <row r="1054" spans="1:44">
      <c r="A1054" s="19" t="s">
        <v>3885</v>
      </c>
      <c r="B1054" s="19">
        <v>24.29</v>
      </c>
      <c r="C1054" s="19">
        <v>9.05</v>
      </c>
      <c r="D1054" s="19" t="s">
        <v>8336</v>
      </c>
      <c r="E1054" s="19" t="s">
        <v>8336</v>
      </c>
      <c r="F1054" s="19" t="s">
        <v>8336</v>
      </c>
      <c r="G1054" s="19" t="s">
        <v>8355</v>
      </c>
      <c r="H1054" s="19">
        <v>0</v>
      </c>
      <c r="I1054" s="19" t="s">
        <v>8336</v>
      </c>
      <c r="J1054" s="19" t="s">
        <v>8336</v>
      </c>
      <c r="K1054" s="19" t="str">
        <f t="shared" si="97"/>
        <v>Normal Weight</v>
      </c>
      <c r="L1054" s="19" t="str">
        <f t="shared" si="98"/>
        <v>Diabetes</v>
      </c>
      <c r="P1054" s="19" t="s">
        <v>8355</v>
      </c>
      <c r="Q1054" s="19">
        <v>0</v>
      </c>
      <c r="Y1054" s="32" t="s">
        <v>3862</v>
      </c>
      <c r="Z1054" s="19" t="s">
        <v>8336</v>
      </c>
      <c r="AA1054" t="s">
        <v>8336</v>
      </c>
      <c r="AB1054" s="19" t="str">
        <f t="shared" si="99"/>
        <v>No</v>
      </c>
      <c r="AC1054" s="19" t="str">
        <f t="shared" si="100"/>
        <v>No</v>
      </c>
      <c r="AG1054" s="19" t="s">
        <v>3842</v>
      </c>
      <c r="AH1054" s="19">
        <v>28.975</v>
      </c>
      <c r="AI1054" s="19" t="str">
        <f t="shared" si="101"/>
        <v>Over Weight</v>
      </c>
      <c r="AP1054" s="19" t="s">
        <v>3842</v>
      </c>
      <c r="AQ1054" s="19">
        <v>7.69</v>
      </c>
      <c r="AR1054" s="19" t="str">
        <f t="shared" si="102"/>
        <v>Diabetes</v>
      </c>
    </row>
    <row r="1055" spans="1:44">
      <c r="A1055" s="19" t="s">
        <v>3889</v>
      </c>
      <c r="B1055" s="19">
        <v>29.39</v>
      </c>
      <c r="C1055" s="19">
        <v>4.52</v>
      </c>
      <c r="D1055" s="19" t="s">
        <v>8324</v>
      </c>
      <c r="E1055" s="19" t="s">
        <v>8336</v>
      </c>
      <c r="F1055" s="19" t="s">
        <v>8336</v>
      </c>
      <c r="G1055" s="19" t="s">
        <v>8355</v>
      </c>
      <c r="H1055" s="19">
        <v>0</v>
      </c>
      <c r="I1055" s="19" t="s">
        <v>8336</v>
      </c>
      <c r="J1055" s="19" t="s">
        <v>8336</v>
      </c>
      <c r="K1055" s="19" t="str">
        <f t="shared" si="97"/>
        <v>Over Weight</v>
      </c>
      <c r="L1055" s="19" t="str">
        <f t="shared" si="98"/>
        <v>Normal</v>
      </c>
      <c r="P1055" s="19" t="s">
        <v>8355</v>
      </c>
      <c r="Q1055" s="19">
        <v>0</v>
      </c>
      <c r="Y1055" s="32" t="s">
        <v>3866</v>
      </c>
      <c r="Z1055" s="19" t="s">
        <v>8324</v>
      </c>
      <c r="AA1055" t="s">
        <v>8336</v>
      </c>
      <c r="AB1055" s="19" t="str">
        <f t="shared" si="99"/>
        <v>Yes</v>
      </c>
      <c r="AC1055" s="19" t="str">
        <f t="shared" si="100"/>
        <v>No</v>
      </c>
      <c r="AG1055" s="19" t="s">
        <v>3845</v>
      </c>
      <c r="AH1055" s="19">
        <v>33.4</v>
      </c>
      <c r="AI1055" s="19" t="str">
        <f t="shared" si="101"/>
        <v>Obesity</v>
      </c>
      <c r="AP1055" s="19" t="s">
        <v>3845</v>
      </c>
      <c r="AQ1055" s="19">
        <v>4.84</v>
      </c>
      <c r="AR1055" s="19" t="str">
        <f t="shared" si="102"/>
        <v>Normal</v>
      </c>
    </row>
    <row r="1056" spans="1:44">
      <c r="A1056" s="19" t="s">
        <v>3892</v>
      </c>
      <c r="B1056" s="19">
        <v>25.66</v>
      </c>
      <c r="C1056" s="19">
        <v>4.62</v>
      </c>
      <c r="D1056" s="19" t="s">
        <v>8324</v>
      </c>
      <c r="E1056" s="19" t="s">
        <v>8336</v>
      </c>
      <c r="F1056" s="19" t="s">
        <v>8336</v>
      </c>
      <c r="G1056" s="19">
        <v>1</v>
      </c>
      <c r="H1056" s="19">
        <v>1</v>
      </c>
      <c r="I1056" s="19" t="s">
        <v>8336</v>
      </c>
      <c r="J1056" s="19" t="s">
        <v>8336</v>
      </c>
      <c r="K1056" s="19" t="str">
        <f t="shared" si="97"/>
        <v>Over Weight</v>
      </c>
      <c r="L1056" s="19" t="str">
        <f t="shared" si="98"/>
        <v>Normal</v>
      </c>
      <c r="P1056" s="19" t="s">
        <v>8355</v>
      </c>
      <c r="Q1056" s="19">
        <v>0</v>
      </c>
      <c r="Y1056" s="32" t="s">
        <v>3870</v>
      </c>
      <c r="Z1056" s="19" t="s">
        <v>8324</v>
      </c>
      <c r="AA1056" t="s">
        <v>8336</v>
      </c>
      <c r="AB1056" s="19" t="str">
        <f t="shared" si="99"/>
        <v>Yes</v>
      </c>
      <c r="AC1056" s="19" t="str">
        <f t="shared" si="100"/>
        <v>No</v>
      </c>
      <c r="AG1056" s="19" t="s">
        <v>3849</v>
      </c>
      <c r="AH1056" s="19">
        <v>21.5</v>
      </c>
      <c r="AI1056" s="19" t="str">
        <f t="shared" si="101"/>
        <v>Normal Weight</v>
      </c>
      <c r="AP1056" s="19" t="s">
        <v>3849</v>
      </c>
      <c r="AQ1056" s="19">
        <v>9.77</v>
      </c>
      <c r="AR1056" s="19" t="str">
        <f t="shared" si="102"/>
        <v>Diabetes</v>
      </c>
    </row>
    <row r="1057" spans="1:44">
      <c r="A1057" s="19" t="s">
        <v>3896</v>
      </c>
      <c r="B1057" s="19">
        <v>39.11</v>
      </c>
      <c r="C1057" s="19">
        <v>5.87</v>
      </c>
      <c r="D1057" s="19" t="s">
        <v>8336</v>
      </c>
      <c r="E1057" s="19" t="s">
        <v>8336</v>
      </c>
      <c r="F1057" s="19" t="s">
        <v>8336</v>
      </c>
      <c r="G1057" s="19" t="s">
        <v>8355</v>
      </c>
      <c r="H1057" s="19">
        <v>0</v>
      </c>
      <c r="I1057" s="19" t="s">
        <v>8336</v>
      </c>
      <c r="J1057" s="19" t="s">
        <v>8336</v>
      </c>
      <c r="K1057" s="19" t="str">
        <f t="shared" si="97"/>
        <v>Obesity</v>
      </c>
      <c r="L1057" s="19" t="str">
        <f t="shared" si="98"/>
        <v>Prediabetes</v>
      </c>
      <c r="P1057" s="19">
        <v>1</v>
      </c>
      <c r="Q1057" s="19">
        <v>1</v>
      </c>
      <c r="Y1057" s="32" t="s">
        <v>3874</v>
      </c>
      <c r="Z1057" s="19" t="s">
        <v>8336</v>
      </c>
      <c r="AA1057" t="s">
        <v>8336</v>
      </c>
      <c r="AB1057" s="19" t="str">
        <f t="shared" si="99"/>
        <v>No</v>
      </c>
      <c r="AC1057" s="19" t="str">
        <f t="shared" si="100"/>
        <v>No</v>
      </c>
      <c r="AG1057" s="19" t="s">
        <v>3852</v>
      </c>
      <c r="AH1057" s="19">
        <v>38.14</v>
      </c>
      <c r="AI1057" s="19" t="str">
        <f t="shared" si="101"/>
        <v>Obesity</v>
      </c>
      <c r="AP1057" s="19" t="s">
        <v>3852</v>
      </c>
      <c r="AQ1057" s="19">
        <v>5.84</v>
      </c>
      <c r="AR1057" s="19" t="str">
        <f t="shared" si="102"/>
        <v>Prediabetes</v>
      </c>
    </row>
    <row r="1058" spans="1:44">
      <c r="A1058" s="19" t="s">
        <v>3900</v>
      </c>
      <c r="B1058" s="19">
        <v>43.78</v>
      </c>
      <c r="C1058" s="19">
        <v>5.71</v>
      </c>
      <c r="D1058" s="19" t="s">
        <v>8336</v>
      </c>
      <c r="E1058" s="19" t="s">
        <v>8336</v>
      </c>
      <c r="F1058" s="19" t="s">
        <v>8336</v>
      </c>
      <c r="G1058" s="19">
        <v>1</v>
      </c>
      <c r="H1058" s="19">
        <v>1</v>
      </c>
      <c r="I1058" s="19" t="s">
        <v>8336</v>
      </c>
      <c r="J1058" s="19" t="s">
        <v>8336</v>
      </c>
      <c r="K1058" s="19" t="str">
        <f t="shared" si="97"/>
        <v>Obesity</v>
      </c>
      <c r="L1058" s="19" t="str">
        <f t="shared" si="98"/>
        <v>Prediabetes</v>
      </c>
      <c r="P1058" s="19" t="s">
        <v>8355</v>
      </c>
      <c r="Q1058" s="19">
        <v>0</v>
      </c>
      <c r="Y1058" s="32" t="s">
        <v>3878</v>
      </c>
      <c r="Z1058" s="19" t="s">
        <v>8324</v>
      </c>
      <c r="AA1058" t="s">
        <v>8336</v>
      </c>
      <c r="AB1058" s="19" t="str">
        <f t="shared" si="99"/>
        <v>Yes</v>
      </c>
      <c r="AC1058" s="19" t="str">
        <f t="shared" si="100"/>
        <v>No</v>
      </c>
      <c r="AG1058" s="19" t="s">
        <v>3856</v>
      </c>
      <c r="AH1058" s="19">
        <v>35.42</v>
      </c>
      <c r="AI1058" s="19" t="str">
        <f t="shared" si="101"/>
        <v>Obesity</v>
      </c>
      <c r="AP1058" s="19" t="s">
        <v>3856</v>
      </c>
      <c r="AQ1058" s="19">
        <v>8.7</v>
      </c>
      <c r="AR1058" s="19" t="str">
        <f t="shared" si="102"/>
        <v>Diabetes</v>
      </c>
    </row>
    <row r="1059" spans="1:44">
      <c r="A1059" s="19" t="s">
        <v>3904</v>
      </c>
      <c r="B1059" s="19">
        <v>24.35</v>
      </c>
      <c r="C1059" s="19">
        <v>9.08</v>
      </c>
      <c r="D1059" s="19" t="s">
        <v>8336</v>
      </c>
      <c r="E1059" s="19" t="s">
        <v>8336</v>
      </c>
      <c r="F1059" s="19" t="s">
        <v>8336</v>
      </c>
      <c r="G1059" s="19" t="s">
        <v>8355</v>
      </c>
      <c r="H1059" s="19">
        <v>0</v>
      </c>
      <c r="I1059" s="19" t="s">
        <v>8336</v>
      </c>
      <c r="J1059" s="19" t="s">
        <v>8336</v>
      </c>
      <c r="K1059" s="19" t="str">
        <f t="shared" si="97"/>
        <v>Normal Weight</v>
      </c>
      <c r="L1059" s="19" t="str">
        <f t="shared" si="98"/>
        <v>Diabetes</v>
      </c>
      <c r="P1059" s="19">
        <v>1</v>
      </c>
      <c r="Q1059" s="19">
        <v>1</v>
      </c>
      <c r="Y1059" s="32" t="s">
        <v>3881</v>
      </c>
      <c r="Z1059" s="19" t="s">
        <v>8336</v>
      </c>
      <c r="AA1059" t="s">
        <v>8336</v>
      </c>
      <c r="AB1059" s="19" t="str">
        <f t="shared" si="99"/>
        <v>No</v>
      </c>
      <c r="AC1059" s="19" t="str">
        <f t="shared" si="100"/>
        <v>No</v>
      </c>
      <c r="AG1059" s="19" t="s">
        <v>3858</v>
      </c>
      <c r="AH1059" s="19">
        <v>35.625</v>
      </c>
      <c r="AI1059" s="19" t="str">
        <f t="shared" si="101"/>
        <v>Obesity</v>
      </c>
      <c r="AP1059" s="19" t="s">
        <v>3858</v>
      </c>
      <c r="AQ1059" s="19">
        <v>10.79</v>
      </c>
      <c r="AR1059" s="19" t="str">
        <f t="shared" si="102"/>
        <v>Diabetes</v>
      </c>
    </row>
    <row r="1060" spans="1:44">
      <c r="A1060" s="19" t="s">
        <v>3907</v>
      </c>
      <c r="B1060" s="19">
        <v>40.3</v>
      </c>
      <c r="C1060" s="19">
        <v>5.3</v>
      </c>
      <c r="D1060" s="19" t="s">
        <v>8324</v>
      </c>
      <c r="E1060" s="19" t="s">
        <v>8336</v>
      </c>
      <c r="F1060" s="19" t="s">
        <v>8336</v>
      </c>
      <c r="G1060" s="19">
        <v>2</v>
      </c>
      <c r="H1060" s="19">
        <v>2</v>
      </c>
      <c r="I1060" s="19" t="s">
        <v>8336</v>
      </c>
      <c r="J1060" s="19" t="s">
        <v>8336</v>
      </c>
      <c r="K1060" s="19" t="str">
        <f t="shared" si="97"/>
        <v>Obesity</v>
      </c>
      <c r="L1060" s="19" t="str">
        <f t="shared" si="98"/>
        <v>Normal</v>
      </c>
      <c r="P1060" s="19" t="s">
        <v>8355</v>
      </c>
      <c r="Q1060" s="19">
        <v>0</v>
      </c>
      <c r="Y1060" s="32" t="s">
        <v>3885</v>
      </c>
      <c r="Z1060" s="19" t="s">
        <v>8336</v>
      </c>
      <c r="AA1060" t="s">
        <v>8336</v>
      </c>
      <c r="AB1060" s="19" t="str">
        <f t="shared" si="99"/>
        <v>No</v>
      </c>
      <c r="AC1060" s="19" t="str">
        <f t="shared" si="100"/>
        <v>No</v>
      </c>
      <c r="AG1060" s="19" t="s">
        <v>3862</v>
      </c>
      <c r="AH1060" s="19">
        <v>45.51</v>
      </c>
      <c r="AI1060" s="19" t="str">
        <f t="shared" si="101"/>
        <v>Obesity</v>
      </c>
      <c r="AP1060" s="19" t="s">
        <v>3862</v>
      </c>
      <c r="AQ1060" s="19">
        <v>4.32</v>
      </c>
      <c r="AR1060" s="19" t="str">
        <f t="shared" si="102"/>
        <v>Normal</v>
      </c>
    </row>
    <row r="1061" spans="1:44">
      <c r="A1061" s="19" t="s">
        <v>3910</v>
      </c>
      <c r="B1061" s="19">
        <v>32.775</v>
      </c>
      <c r="C1061" s="19">
        <v>11.76</v>
      </c>
      <c r="D1061" s="19" t="s">
        <v>8324</v>
      </c>
      <c r="E1061" s="19" t="s">
        <v>8336</v>
      </c>
      <c r="F1061" s="19" t="s">
        <v>8336</v>
      </c>
      <c r="G1061" s="19" t="s">
        <v>8355</v>
      </c>
      <c r="H1061" s="19">
        <v>0</v>
      </c>
      <c r="I1061" s="19" t="s">
        <v>8336</v>
      </c>
      <c r="J1061" s="19" t="s">
        <v>8336</v>
      </c>
      <c r="K1061" s="19" t="str">
        <f t="shared" si="97"/>
        <v>Obesity</v>
      </c>
      <c r="L1061" s="19" t="str">
        <f t="shared" si="98"/>
        <v>Diabetes</v>
      </c>
      <c r="P1061" s="19" t="s">
        <v>8355</v>
      </c>
      <c r="Q1061" s="19">
        <v>0</v>
      </c>
      <c r="Y1061" s="32" t="s">
        <v>3889</v>
      </c>
      <c r="Z1061" s="19" t="s">
        <v>8324</v>
      </c>
      <c r="AA1061" t="s">
        <v>8336</v>
      </c>
      <c r="AB1061" s="19" t="str">
        <f t="shared" si="99"/>
        <v>Yes</v>
      </c>
      <c r="AC1061" s="19" t="str">
        <f t="shared" si="100"/>
        <v>No</v>
      </c>
      <c r="AG1061" s="19" t="s">
        <v>3866</v>
      </c>
      <c r="AH1061" s="19">
        <v>37.1</v>
      </c>
      <c r="AI1061" s="19" t="str">
        <f t="shared" si="101"/>
        <v>Obesity</v>
      </c>
      <c r="AP1061" s="19" t="s">
        <v>3866</v>
      </c>
      <c r="AQ1061" s="19">
        <v>7.19</v>
      </c>
      <c r="AR1061" s="19" t="str">
        <f t="shared" si="102"/>
        <v>Diabetes</v>
      </c>
    </row>
    <row r="1062" spans="1:44">
      <c r="A1062" s="19" t="s">
        <v>3914</v>
      </c>
      <c r="B1062" s="19">
        <v>39.6</v>
      </c>
      <c r="C1062" s="19">
        <v>5.11</v>
      </c>
      <c r="D1062" s="19" t="s">
        <v>8324</v>
      </c>
      <c r="E1062" s="19" t="s">
        <v>8336</v>
      </c>
      <c r="F1062" s="19" t="s">
        <v>8336</v>
      </c>
      <c r="G1062" s="19">
        <v>2</v>
      </c>
      <c r="H1062" s="19">
        <v>2</v>
      </c>
      <c r="I1062" s="19" t="s">
        <v>8336</v>
      </c>
      <c r="J1062" s="19" t="s">
        <v>8336</v>
      </c>
      <c r="K1062" s="19" t="str">
        <f t="shared" si="97"/>
        <v>Obesity</v>
      </c>
      <c r="L1062" s="19" t="str">
        <f t="shared" si="98"/>
        <v>Normal</v>
      </c>
      <c r="P1062" s="19">
        <v>2</v>
      </c>
      <c r="Q1062" s="19">
        <v>2</v>
      </c>
      <c r="Y1062" s="32" t="s">
        <v>3892</v>
      </c>
      <c r="Z1062" s="19" t="s">
        <v>8324</v>
      </c>
      <c r="AA1062" t="s">
        <v>8336</v>
      </c>
      <c r="AB1062" s="19" t="str">
        <f t="shared" si="99"/>
        <v>Yes</v>
      </c>
      <c r="AC1062" s="19" t="str">
        <f t="shared" si="100"/>
        <v>No</v>
      </c>
      <c r="AG1062" s="19" t="s">
        <v>3870</v>
      </c>
      <c r="AH1062" s="19">
        <v>30.5</v>
      </c>
      <c r="AI1062" s="19" t="str">
        <f t="shared" si="101"/>
        <v>Obesity</v>
      </c>
      <c r="AP1062" s="19" t="s">
        <v>3870</v>
      </c>
      <c r="AQ1062" s="19">
        <v>11.94</v>
      </c>
      <c r="AR1062" s="19" t="str">
        <f t="shared" si="102"/>
        <v>Diabetes</v>
      </c>
    </row>
    <row r="1063" spans="1:44">
      <c r="A1063" s="19" t="s">
        <v>3917</v>
      </c>
      <c r="B1063" s="19">
        <v>30.97</v>
      </c>
      <c r="C1063" s="19">
        <v>5.54</v>
      </c>
      <c r="D1063" s="19" t="s">
        <v>8336</v>
      </c>
      <c r="E1063" s="19" t="s">
        <v>8336</v>
      </c>
      <c r="F1063" s="19" t="s">
        <v>8336</v>
      </c>
      <c r="G1063" s="19">
        <v>2</v>
      </c>
      <c r="H1063" s="19">
        <v>2</v>
      </c>
      <c r="I1063" s="19" t="s">
        <v>8336</v>
      </c>
      <c r="J1063" s="19" t="s">
        <v>8336</v>
      </c>
      <c r="K1063" s="19" t="str">
        <f t="shared" si="97"/>
        <v>Obesity</v>
      </c>
      <c r="L1063" s="19" t="str">
        <f t="shared" si="98"/>
        <v>Normal</v>
      </c>
      <c r="P1063" s="19" t="s">
        <v>8355</v>
      </c>
      <c r="Q1063" s="19">
        <v>0</v>
      </c>
      <c r="Y1063" s="32" t="s">
        <v>3896</v>
      </c>
      <c r="Z1063" s="19" t="s">
        <v>8336</v>
      </c>
      <c r="AA1063" t="s">
        <v>8336</v>
      </c>
      <c r="AB1063" s="19" t="str">
        <f t="shared" si="99"/>
        <v>No</v>
      </c>
      <c r="AC1063" s="19" t="str">
        <f t="shared" si="100"/>
        <v>No</v>
      </c>
      <c r="AG1063" s="19" t="s">
        <v>3874</v>
      </c>
      <c r="AH1063" s="19">
        <v>28.16</v>
      </c>
      <c r="AI1063" s="19" t="str">
        <f t="shared" si="101"/>
        <v>Over Weight</v>
      </c>
      <c r="AP1063" s="19" t="s">
        <v>3874</v>
      </c>
      <c r="AQ1063" s="19">
        <v>5.56</v>
      </c>
      <c r="AR1063" s="19" t="str">
        <f t="shared" si="102"/>
        <v>Normal</v>
      </c>
    </row>
    <row r="1064" spans="1:44">
      <c r="A1064" s="19" t="s">
        <v>3920</v>
      </c>
      <c r="B1064" s="19">
        <v>27.645</v>
      </c>
      <c r="C1064" s="19">
        <v>8.87</v>
      </c>
      <c r="D1064" s="19" t="s">
        <v>8324</v>
      </c>
      <c r="E1064" s="19" t="s">
        <v>8336</v>
      </c>
      <c r="F1064" s="19" t="s">
        <v>8336</v>
      </c>
      <c r="G1064" s="19" t="s">
        <v>8355</v>
      </c>
      <c r="H1064" s="19">
        <v>0</v>
      </c>
      <c r="I1064" s="19" t="s">
        <v>8336</v>
      </c>
      <c r="J1064" s="19" t="s">
        <v>8336</v>
      </c>
      <c r="K1064" s="19" t="str">
        <f t="shared" si="97"/>
        <v>Over Weight</v>
      </c>
      <c r="L1064" s="19" t="str">
        <f t="shared" si="98"/>
        <v>Diabetes</v>
      </c>
      <c r="P1064" s="19" t="s">
        <v>8355</v>
      </c>
      <c r="Q1064" s="19">
        <v>0</v>
      </c>
      <c r="Y1064" s="32" t="s">
        <v>3900</v>
      </c>
      <c r="Z1064" s="19" t="s">
        <v>8336</v>
      </c>
      <c r="AA1064" t="s">
        <v>8336</v>
      </c>
      <c r="AB1064" s="19" t="str">
        <f t="shared" si="99"/>
        <v>No</v>
      </c>
      <c r="AC1064" s="19" t="str">
        <f t="shared" si="100"/>
        <v>No</v>
      </c>
      <c r="AG1064" s="19" t="s">
        <v>3878</v>
      </c>
      <c r="AH1064" s="19">
        <v>29.1</v>
      </c>
      <c r="AI1064" s="19" t="str">
        <f t="shared" si="101"/>
        <v>Over Weight</v>
      </c>
      <c r="AP1064" s="19" t="s">
        <v>3878</v>
      </c>
      <c r="AQ1064" s="19">
        <v>5.64</v>
      </c>
      <c r="AR1064" s="19" t="str">
        <f t="shared" si="102"/>
        <v>Normal</v>
      </c>
    </row>
    <row r="1065" spans="1:44">
      <c r="A1065" s="19" t="s">
        <v>3923</v>
      </c>
      <c r="B1065" s="19">
        <v>34.43</v>
      </c>
      <c r="C1065" s="19">
        <v>5.96</v>
      </c>
      <c r="D1065" s="19" t="s">
        <v>8324</v>
      </c>
      <c r="E1065" s="19" t="s">
        <v>8336</v>
      </c>
      <c r="F1065" s="19" t="s">
        <v>8336</v>
      </c>
      <c r="G1065" s="19">
        <v>2</v>
      </c>
      <c r="H1065" s="19">
        <v>2</v>
      </c>
      <c r="I1065" s="19" t="s">
        <v>8336</v>
      </c>
      <c r="J1065" s="19" t="s">
        <v>8336</v>
      </c>
      <c r="K1065" s="19" t="str">
        <f t="shared" si="97"/>
        <v>Obesity</v>
      </c>
      <c r="L1065" s="19" t="str">
        <f t="shared" si="98"/>
        <v>Prediabetes</v>
      </c>
      <c r="P1065" s="19" t="s">
        <v>8355</v>
      </c>
      <c r="Q1065" s="19">
        <v>0</v>
      </c>
      <c r="Y1065" s="32" t="s">
        <v>3904</v>
      </c>
      <c r="Z1065" s="19" t="s">
        <v>8336</v>
      </c>
      <c r="AA1065" t="s">
        <v>8336</v>
      </c>
      <c r="AB1065" s="19" t="str">
        <f t="shared" si="99"/>
        <v>No</v>
      </c>
      <c r="AC1065" s="19" t="str">
        <f t="shared" si="100"/>
        <v>No</v>
      </c>
      <c r="AG1065" s="19" t="s">
        <v>3881</v>
      </c>
      <c r="AH1065" s="19">
        <v>30.22</v>
      </c>
      <c r="AI1065" s="19" t="str">
        <f t="shared" si="101"/>
        <v>Obesity</v>
      </c>
      <c r="AP1065" s="19" t="s">
        <v>3881</v>
      </c>
      <c r="AQ1065" s="19">
        <v>4.65</v>
      </c>
      <c r="AR1065" s="19" t="str">
        <f t="shared" si="102"/>
        <v>Normal</v>
      </c>
    </row>
    <row r="1066" spans="1:44">
      <c r="A1066" s="19" t="s">
        <v>3927</v>
      </c>
      <c r="B1066" s="19">
        <v>39.6</v>
      </c>
      <c r="C1066" s="19">
        <v>4.44</v>
      </c>
      <c r="D1066" s="19" t="s">
        <v>8324</v>
      </c>
      <c r="E1066" s="19" t="s">
        <v>8336</v>
      </c>
      <c r="F1066" s="19" t="s">
        <v>8375</v>
      </c>
      <c r="G1066" s="19">
        <v>1</v>
      </c>
      <c r="H1066" s="19">
        <v>1</v>
      </c>
      <c r="I1066" s="19" t="s">
        <v>8336</v>
      </c>
      <c r="J1066" s="19" t="s">
        <v>8336</v>
      </c>
      <c r="K1066" s="19" t="str">
        <f t="shared" si="97"/>
        <v>Obesity</v>
      </c>
      <c r="L1066" s="19" t="str">
        <f t="shared" si="98"/>
        <v>Normal</v>
      </c>
      <c r="P1066" s="19" t="s">
        <v>8355</v>
      </c>
      <c r="Q1066" s="19">
        <v>0</v>
      </c>
      <c r="Y1066" s="32" t="s">
        <v>3907</v>
      </c>
      <c r="Z1066" s="19" t="s">
        <v>8324</v>
      </c>
      <c r="AA1066" t="s">
        <v>8336</v>
      </c>
      <c r="AB1066" s="19" t="str">
        <f t="shared" si="99"/>
        <v>Yes</v>
      </c>
      <c r="AC1066" s="19" t="str">
        <f t="shared" si="100"/>
        <v>No</v>
      </c>
      <c r="AG1066" s="19" t="s">
        <v>3885</v>
      </c>
      <c r="AH1066" s="19">
        <v>24.29</v>
      </c>
      <c r="AI1066" s="19" t="str">
        <f t="shared" si="101"/>
        <v>Normal Weight</v>
      </c>
      <c r="AP1066" s="19" t="s">
        <v>3885</v>
      </c>
      <c r="AQ1066" s="19">
        <v>9.05</v>
      </c>
      <c r="AR1066" s="19" t="str">
        <f t="shared" si="102"/>
        <v>Diabetes</v>
      </c>
    </row>
    <row r="1067" spans="1:44">
      <c r="A1067" s="19" t="s">
        <v>3931</v>
      </c>
      <c r="B1067" s="19">
        <v>22.1</v>
      </c>
      <c r="C1067" s="19">
        <v>4.65</v>
      </c>
      <c r="D1067" s="19" t="s">
        <v>8324</v>
      </c>
      <c r="E1067" s="19" t="s">
        <v>8336</v>
      </c>
      <c r="F1067" s="19" t="s">
        <v>8336</v>
      </c>
      <c r="G1067" s="19">
        <v>2</v>
      </c>
      <c r="H1067" s="19">
        <v>2</v>
      </c>
      <c r="I1067" s="19" t="s">
        <v>8336</v>
      </c>
      <c r="J1067" s="19" t="s">
        <v>8336</v>
      </c>
      <c r="K1067" s="19" t="str">
        <f t="shared" si="97"/>
        <v>Normal Weight</v>
      </c>
      <c r="L1067" s="19" t="str">
        <f t="shared" si="98"/>
        <v>Normal</v>
      </c>
      <c r="P1067" s="19">
        <v>1</v>
      </c>
      <c r="Q1067" s="19">
        <v>1</v>
      </c>
      <c r="Y1067" s="32" t="s">
        <v>3910</v>
      </c>
      <c r="Z1067" s="19" t="s">
        <v>8324</v>
      </c>
      <c r="AA1067" t="s">
        <v>8336</v>
      </c>
      <c r="AB1067" s="19" t="str">
        <f t="shared" si="99"/>
        <v>Yes</v>
      </c>
      <c r="AC1067" s="19" t="str">
        <f t="shared" si="100"/>
        <v>No</v>
      </c>
      <c r="AG1067" s="19" t="s">
        <v>3889</v>
      </c>
      <c r="AH1067" s="19">
        <v>29.39</v>
      </c>
      <c r="AI1067" s="19" t="str">
        <f t="shared" si="101"/>
        <v>Over Weight</v>
      </c>
      <c r="AP1067" s="19" t="s">
        <v>3889</v>
      </c>
      <c r="AQ1067" s="19">
        <v>4.52</v>
      </c>
      <c r="AR1067" s="19" t="str">
        <f t="shared" si="102"/>
        <v>Normal</v>
      </c>
    </row>
    <row r="1068" spans="1:44">
      <c r="A1068" s="19" t="s">
        <v>3934</v>
      </c>
      <c r="B1068" s="19">
        <v>33.25</v>
      </c>
      <c r="C1068" s="19">
        <v>5.64</v>
      </c>
      <c r="D1068" s="19" t="s">
        <v>8324</v>
      </c>
      <c r="E1068" s="19" t="s">
        <v>8336</v>
      </c>
      <c r="F1068" s="19" t="s">
        <v>8375</v>
      </c>
      <c r="G1068" s="19">
        <v>1</v>
      </c>
      <c r="H1068" s="19">
        <v>1</v>
      </c>
      <c r="I1068" s="19" t="s">
        <v>8336</v>
      </c>
      <c r="J1068" s="19" t="s">
        <v>8336</v>
      </c>
      <c r="K1068" s="19" t="str">
        <f t="shared" si="97"/>
        <v>Obesity</v>
      </c>
      <c r="L1068" s="19" t="str">
        <f t="shared" si="98"/>
        <v>Normal</v>
      </c>
      <c r="P1068" s="19" t="s">
        <v>8355</v>
      </c>
      <c r="Q1068" s="19">
        <v>0</v>
      </c>
      <c r="Y1068" s="32" t="s">
        <v>3914</v>
      </c>
      <c r="Z1068" s="19" t="s">
        <v>8324</v>
      </c>
      <c r="AA1068" t="s">
        <v>8336</v>
      </c>
      <c r="AB1068" s="19" t="str">
        <f t="shared" si="99"/>
        <v>Yes</v>
      </c>
      <c r="AC1068" s="19" t="str">
        <f t="shared" si="100"/>
        <v>No</v>
      </c>
      <c r="AG1068" s="19" t="s">
        <v>3892</v>
      </c>
      <c r="AH1068" s="19">
        <v>25.66</v>
      </c>
      <c r="AI1068" s="19" t="str">
        <f t="shared" si="101"/>
        <v>Over Weight</v>
      </c>
      <c r="AP1068" s="19" t="s">
        <v>3892</v>
      </c>
      <c r="AQ1068" s="19">
        <v>4.62</v>
      </c>
      <c r="AR1068" s="19" t="str">
        <f t="shared" si="102"/>
        <v>Normal</v>
      </c>
    </row>
    <row r="1069" spans="1:44">
      <c r="A1069" s="19" t="s">
        <v>3938</v>
      </c>
      <c r="B1069" s="19">
        <v>33.33</v>
      </c>
      <c r="C1069" s="19">
        <v>10.19</v>
      </c>
      <c r="D1069" s="19" t="s">
        <v>8336</v>
      </c>
      <c r="E1069" s="19" t="s">
        <v>8336</v>
      </c>
      <c r="F1069" s="19" t="s">
        <v>8336</v>
      </c>
      <c r="G1069" s="19" t="s">
        <v>8355</v>
      </c>
      <c r="H1069" s="19">
        <v>0</v>
      </c>
      <c r="I1069" s="19" t="s">
        <v>8336</v>
      </c>
      <c r="J1069" s="19" t="s">
        <v>8336</v>
      </c>
      <c r="K1069" s="19" t="str">
        <f t="shared" si="97"/>
        <v>Obesity</v>
      </c>
      <c r="L1069" s="19" t="str">
        <f t="shared" si="98"/>
        <v>Diabetes</v>
      </c>
      <c r="P1069" s="19">
        <v>1</v>
      </c>
      <c r="Q1069" s="19">
        <v>1</v>
      </c>
      <c r="Y1069" s="32" t="s">
        <v>3917</v>
      </c>
      <c r="Z1069" s="19" t="s">
        <v>8336</v>
      </c>
      <c r="AA1069" t="s">
        <v>8336</v>
      </c>
      <c r="AB1069" s="19" t="str">
        <f t="shared" si="99"/>
        <v>No</v>
      </c>
      <c r="AC1069" s="19" t="str">
        <f t="shared" si="100"/>
        <v>No</v>
      </c>
      <c r="AG1069" s="19" t="s">
        <v>3896</v>
      </c>
      <c r="AH1069" s="19">
        <v>39.11</v>
      </c>
      <c r="AI1069" s="19" t="str">
        <f t="shared" si="101"/>
        <v>Obesity</v>
      </c>
      <c r="AP1069" s="19" t="s">
        <v>3896</v>
      </c>
      <c r="AQ1069" s="19">
        <v>5.87</v>
      </c>
      <c r="AR1069" s="19" t="str">
        <f t="shared" si="102"/>
        <v>Prediabetes</v>
      </c>
    </row>
    <row r="1070" spans="1:44">
      <c r="A1070" s="19" t="s">
        <v>3942</v>
      </c>
      <c r="B1070" s="19">
        <v>30.5</v>
      </c>
      <c r="C1070" s="19">
        <v>10.79</v>
      </c>
      <c r="D1070" s="19" t="s">
        <v>8336</v>
      </c>
      <c r="E1070" s="19" t="s">
        <v>8336</v>
      </c>
      <c r="F1070" s="19" t="s">
        <v>8336</v>
      </c>
      <c r="G1070" s="19" t="s">
        <v>8355</v>
      </c>
      <c r="H1070" s="19">
        <v>0</v>
      </c>
      <c r="I1070" s="19" t="s">
        <v>8336</v>
      </c>
      <c r="J1070" s="19" t="s">
        <v>8336</v>
      </c>
      <c r="K1070" s="19" t="str">
        <f t="shared" si="97"/>
        <v>Obesity</v>
      </c>
      <c r="L1070" s="19" t="str">
        <f t="shared" si="98"/>
        <v>Diabetes</v>
      </c>
      <c r="P1070" s="19" t="s">
        <v>8355</v>
      </c>
      <c r="Q1070" s="19">
        <v>0</v>
      </c>
      <c r="Y1070" s="32" t="s">
        <v>3920</v>
      </c>
      <c r="Z1070" s="19" t="s">
        <v>8324</v>
      </c>
      <c r="AA1070" t="s">
        <v>8336</v>
      </c>
      <c r="AB1070" s="19" t="str">
        <f t="shared" si="99"/>
        <v>Yes</v>
      </c>
      <c r="AC1070" s="19" t="str">
        <f t="shared" si="100"/>
        <v>No</v>
      </c>
      <c r="AG1070" s="19" t="s">
        <v>3900</v>
      </c>
      <c r="AH1070" s="19">
        <v>43.78</v>
      </c>
      <c r="AI1070" s="19" t="str">
        <f t="shared" si="101"/>
        <v>Obesity</v>
      </c>
      <c r="AP1070" s="19" t="s">
        <v>3900</v>
      </c>
      <c r="AQ1070" s="19">
        <v>5.71</v>
      </c>
      <c r="AR1070" s="19" t="str">
        <f t="shared" si="102"/>
        <v>Prediabetes</v>
      </c>
    </row>
    <row r="1071" spans="1:44">
      <c r="A1071" s="19" t="s">
        <v>3946</v>
      </c>
      <c r="B1071" s="19">
        <v>30.3</v>
      </c>
      <c r="C1071" s="19">
        <v>4.24</v>
      </c>
      <c r="D1071" s="19" t="s">
        <v>8336</v>
      </c>
      <c r="E1071" s="19" t="s">
        <v>8336</v>
      </c>
      <c r="F1071" s="19" t="s">
        <v>8336</v>
      </c>
      <c r="G1071" s="19" t="s">
        <v>8355</v>
      </c>
      <c r="H1071" s="19">
        <v>0</v>
      </c>
      <c r="I1071" s="19" t="s">
        <v>8336</v>
      </c>
      <c r="J1071" s="19" t="s">
        <v>8336</v>
      </c>
      <c r="K1071" s="19" t="str">
        <f t="shared" si="97"/>
        <v>Obesity</v>
      </c>
      <c r="L1071" s="19" t="str">
        <f t="shared" si="98"/>
        <v>Normal</v>
      </c>
      <c r="P1071" s="19">
        <v>2</v>
      </c>
      <c r="Q1071" s="19">
        <v>2</v>
      </c>
      <c r="Y1071" s="32" t="s">
        <v>3923</v>
      </c>
      <c r="Z1071" s="19" t="s">
        <v>8324</v>
      </c>
      <c r="AA1071" t="s">
        <v>8336</v>
      </c>
      <c r="AB1071" s="19" t="str">
        <f t="shared" si="99"/>
        <v>Yes</v>
      </c>
      <c r="AC1071" s="19" t="str">
        <f t="shared" si="100"/>
        <v>No</v>
      </c>
      <c r="AG1071" s="19" t="s">
        <v>3904</v>
      </c>
      <c r="AH1071" s="19">
        <v>24.35</v>
      </c>
      <c r="AI1071" s="19" t="str">
        <f t="shared" si="101"/>
        <v>Normal Weight</v>
      </c>
      <c r="AP1071" s="19" t="s">
        <v>3904</v>
      </c>
      <c r="AQ1071" s="19">
        <v>9.08</v>
      </c>
      <c r="AR1071" s="19" t="str">
        <f t="shared" si="102"/>
        <v>Diabetes</v>
      </c>
    </row>
    <row r="1072" spans="1:44">
      <c r="A1072" s="19" t="s">
        <v>3950</v>
      </c>
      <c r="B1072" s="19">
        <v>26.22</v>
      </c>
      <c r="C1072" s="19">
        <v>5.83</v>
      </c>
      <c r="D1072" s="19" t="s">
        <v>8336</v>
      </c>
      <c r="E1072" s="19" t="s">
        <v>8336</v>
      </c>
      <c r="F1072" s="19" t="s">
        <v>8336</v>
      </c>
      <c r="G1072" s="19">
        <v>2</v>
      </c>
      <c r="H1072" s="19">
        <v>2</v>
      </c>
      <c r="I1072" s="19" t="s">
        <v>8336</v>
      </c>
      <c r="J1072" s="19" t="s">
        <v>8336</v>
      </c>
      <c r="K1072" s="19" t="str">
        <f t="shared" si="97"/>
        <v>Over Weight</v>
      </c>
      <c r="L1072" s="19" t="str">
        <f t="shared" si="98"/>
        <v>Prediabetes</v>
      </c>
      <c r="P1072" s="19" t="s">
        <v>8355</v>
      </c>
      <c r="Q1072" s="19">
        <v>0</v>
      </c>
      <c r="Y1072" s="32" t="s">
        <v>3927</v>
      </c>
      <c r="Z1072" s="19" t="s">
        <v>8324</v>
      </c>
      <c r="AA1072" t="s">
        <v>8336</v>
      </c>
      <c r="AB1072" s="19" t="str">
        <f t="shared" si="99"/>
        <v>Yes</v>
      </c>
      <c r="AC1072" s="19" t="str">
        <f t="shared" si="100"/>
        <v>No</v>
      </c>
      <c r="AG1072" s="19" t="s">
        <v>3907</v>
      </c>
      <c r="AH1072" s="19">
        <v>40.3</v>
      </c>
      <c r="AI1072" s="19" t="str">
        <f t="shared" si="101"/>
        <v>Obesity</v>
      </c>
      <c r="AP1072" s="19" t="s">
        <v>3907</v>
      </c>
      <c r="AQ1072" s="19">
        <v>5.3</v>
      </c>
      <c r="AR1072" s="19" t="str">
        <f t="shared" si="102"/>
        <v>Normal</v>
      </c>
    </row>
    <row r="1073" spans="1:44">
      <c r="A1073" s="19" t="s">
        <v>3953</v>
      </c>
      <c r="B1073" s="19">
        <v>29.99</v>
      </c>
      <c r="C1073" s="19">
        <v>11.85</v>
      </c>
      <c r="D1073" s="19" t="s">
        <v>8336</v>
      </c>
      <c r="E1073" s="19" t="s">
        <v>8336</v>
      </c>
      <c r="F1073" s="19" t="s">
        <v>8336</v>
      </c>
      <c r="G1073" s="19" t="s">
        <v>8355</v>
      </c>
      <c r="H1073" s="19">
        <v>0</v>
      </c>
      <c r="I1073" s="19" t="s">
        <v>8336</v>
      </c>
      <c r="J1073" s="19" t="s">
        <v>8336</v>
      </c>
      <c r="K1073" s="19" t="str">
        <f t="shared" si="97"/>
        <v>Obesity</v>
      </c>
      <c r="L1073" s="19" t="str">
        <f t="shared" si="98"/>
        <v>Diabetes</v>
      </c>
      <c r="P1073" s="19">
        <v>2</v>
      </c>
      <c r="Q1073" s="19">
        <v>2</v>
      </c>
      <c r="Y1073" s="32" t="s">
        <v>3931</v>
      </c>
      <c r="Z1073" s="19" t="s">
        <v>8324</v>
      </c>
      <c r="AA1073" t="s">
        <v>8336</v>
      </c>
      <c r="AB1073" s="19" t="str">
        <f t="shared" si="99"/>
        <v>Yes</v>
      </c>
      <c r="AC1073" s="19" t="str">
        <f t="shared" si="100"/>
        <v>No</v>
      </c>
      <c r="AG1073" s="19" t="s">
        <v>3910</v>
      </c>
      <c r="AH1073" s="19">
        <v>32.775</v>
      </c>
      <c r="AI1073" s="19" t="str">
        <f t="shared" si="101"/>
        <v>Obesity</v>
      </c>
      <c r="AP1073" s="19" t="s">
        <v>3910</v>
      </c>
      <c r="AQ1073" s="19">
        <v>11.76</v>
      </c>
      <c r="AR1073" s="19" t="str">
        <f t="shared" si="102"/>
        <v>Diabetes</v>
      </c>
    </row>
    <row r="1074" spans="1:44">
      <c r="A1074" s="19" t="s">
        <v>3956</v>
      </c>
      <c r="B1074" s="19">
        <v>36.38</v>
      </c>
      <c r="C1074" s="19">
        <v>5.98</v>
      </c>
      <c r="D1074" s="19" t="s">
        <v>8336</v>
      </c>
      <c r="E1074" s="19" t="s">
        <v>8336</v>
      </c>
      <c r="F1074" s="19" t="s">
        <v>8336</v>
      </c>
      <c r="G1074" s="19">
        <v>1</v>
      </c>
      <c r="H1074" s="19">
        <v>1</v>
      </c>
      <c r="I1074" s="19" t="s">
        <v>8336</v>
      </c>
      <c r="J1074" s="19" t="s">
        <v>8336</v>
      </c>
      <c r="K1074" s="19" t="str">
        <f t="shared" si="97"/>
        <v>Obesity</v>
      </c>
      <c r="L1074" s="19" t="str">
        <f t="shared" si="98"/>
        <v>Prediabetes</v>
      </c>
      <c r="P1074" s="19">
        <v>2</v>
      </c>
      <c r="Q1074" s="19">
        <v>2</v>
      </c>
      <c r="Y1074" s="32" t="s">
        <v>3934</v>
      </c>
      <c r="Z1074" s="19" t="s">
        <v>8324</v>
      </c>
      <c r="AA1074" t="s">
        <v>8336</v>
      </c>
      <c r="AB1074" s="19" t="str">
        <f t="shared" si="99"/>
        <v>Yes</v>
      </c>
      <c r="AC1074" s="19" t="str">
        <f t="shared" si="100"/>
        <v>No</v>
      </c>
      <c r="AG1074" s="19" t="s">
        <v>3914</v>
      </c>
      <c r="AH1074" s="19">
        <v>39.6</v>
      </c>
      <c r="AI1074" s="19" t="str">
        <f t="shared" si="101"/>
        <v>Obesity</v>
      </c>
      <c r="AP1074" s="19" t="s">
        <v>3914</v>
      </c>
      <c r="AQ1074" s="19">
        <v>5.11</v>
      </c>
      <c r="AR1074" s="19" t="str">
        <f t="shared" si="102"/>
        <v>Normal</v>
      </c>
    </row>
    <row r="1075" spans="1:44">
      <c r="A1075" s="19" t="s">
        <v>3959</v>
      </c>
      <c r="B1075" s="19">
        <v>31.16</v>
      </c>
      <c r="C1075" s="19">
        <v>4.26</v>
      </c>
      <c r="D1075" s="19" t="s">
        <v>8324</v>
      </c>
      <c r="E1075" s="19" t="s">
        <v>8336</v>
      </c>
      <c r="F1075" s="19" t="s">
        <v>8375</v>
      </c>
      <c r="G1075" s="19">
        <v>1</v>
      </c>
      <c r="H1075" s="19">
        <v>1</v>
      </c>
      <c r="I1075" s="19" t="s">
        <v>8336</v>
      </c>
      <c r="J1075" s="19" t="s">
        <v>8336</v>
      </c>
      <c r="K1075" s="19" t="str">
        <f t="shared" si="97"/>
        <v>Obesity</v>
      </c>
      <c r="L1075" s="19" t="str">
        <f t="shared" si="98"/>
        <v>Normal</v>
      </c>
      <c r="P1075" s="19" t="s">
        <v>8355</v>
      </c>
      <c r="Q1075" s="19">
        <v>0</v>
      </c>
      <c r="Y1075" s="32" t="s">
        <v>3938</v>
      </c>
      <c r="Z1075" s="19" t="s">
        <v>8336</v>
      </c>
      <c r="AA1075" t="s">
        <v>8336</v>
      </c>
      <c r="AB1075" s="19" t="str">
        <f t="shared" si="99"/>
        <v>No</v>
      </c>
      <c r="AC1075" s="19" t="str">
        <f t="shared" si="100"/>
        <v>No</v>
      </c>
      <c r="AG1075" s="19" t="s">
        <v>3917</v>
      </c>
      <c r="AH1075" s="19">
        <v>30.97</v>
      </c>
      <c r="AI1075" s="19" t="str">
        <f t="shared" si="101"/>
        <v>Obesity</v>
      </c>
      <c r="AP1075" s="19" t="s">
        <v>3917</v>
      </c>
      <c r="AQ1075" s="19">
        <v>5.54</v>
      </c>
      <c r="AR1075" s="19" t="str">
        <f t="shared" si="102"/>
        <v>Normal</v>
      </c>
    </row>
    <row r="1076" spans="1:44">
      <c r="A1076" s="19" t="s">
        <v>3963</v>
      </c>
      <c r="B1076" s="19">
        <v>25.55</v>
      </c>
      <c r="C1076" s="19">
        <v>4.96</v>
      </c>
      <c r="D1076" s="19" t="s">
        <v>8324</v>
      </c>
      <c r="E1076" s="19" t="s">
        <v>8336</v>
      </c>
      <c r="F1076" s="19" t="s">
        <v>8336</v>
      </c>
      <c r="G1076" s="19">
        <v>1</v>
      </c>
      <c r="H1076" s="19">
        <v>1</v>
      </c>
      <c r="I1076" s="19" t="s">
        <v>8336</v>
      </c>
      <c r="J1076" s="19" t="s">
        <v>8336</v>
      </c>
      <c r="K1076" s="19" t="str">
        <f t="shared" si="97"/>
        <v>Over Weight</v>
      </c>
      <c r="L1076" s="19" t="str">
        <f t="shared" si="98"/>
        <v>Normal</v>
      </c>
      <c r="P1076" s="19">
        <v>2</v>
      </c>
      <c r="Q1076" s="19">
        <v>2</v>
      </c>
      <c r="Y1076" s="32" t="s">
        <v>3942</v>
      </c>
      <c r="Z1076" s="19" t="s">
        <v>8336</v>
      </c>
      <c r="AA1076" t="s">
        <v>8336</v>
      </c>
      <c r="AB1076" s="19" t="str">
        <f t="shared" si="99"/>
        <v>No</v>
      </c>
      <c r="AC1076" s="19" t="str">
        <f t="shared" si="100"/>
        <v>No</v>
      </c>
      <c r="AG1076" s="19" t="s">
        <v>3920</v>
      </c>
      <c r="AH1076" s="19">
        <v>27.645</v>
      </c>
      <c r="AI1076" s="19" t="str">
        <f t="shared" si="101"/>
        <v>Over Weight</v>
      </c>
      <c r="AP1076" s="19" t="s">
        <v>3920</v>
      </c>
      <c r="AQ1076" s="19">
        <v>8.87</v>
      </c>
      <c r="AR1076" s="19" t="str">
        <f t="shared" si="102"/>
        <v>Diabetes</v>
      </c>
    </row>
    <row r="1077" spans="1:44">
      <c r="A1077" s="19" t="s">
        <v>3966</v>
      </c>
      <c r="B1077" s="19">
        <v>28.77</v>
      </c>
      <c r="C1077" s="19">
        <v>4</v>
      </c>
      <c r="D1077" s="19" t="s">
        <v>8324</v>
      </c>
      <c r="E1077" s="19" t="s">
        <v>8336</v>
      </c>
      <c r="F1077" s="19" t="s">
        <v>8336</v>
      </c>
      <c r="G1077" s="19" t="s">
        <v>8355</v>
      </c>
      <c r="H1077" s="19">
        <v>0</v>
      </c>
      <c r="I1077" s="19" t="s">
        <v>8336</v>
      </c>
      <c r="J1077" s="19" t="s">
        <v>8336</v>
      </c>
      <c r="K1077" s="19" t="str">
        <f t="shared" si="97"/>
        <v>Over Weight</v>
      </c>
      <c r="L1077" s="19" t="str">
        <f t="shared" si="98"/>
        <v>Normal</v>
      </c>
      <c r="P1077" s="19">
        <v>1</v>
      </c>
      <c r="Q1077" s="19">
        <v>1</v>
      </c>
      <c r="Y1077" s="32" t="s">
        <v>3946</v>
      </c>
      <c r="Z1077" s="19" t="s">
        <v>8336</v>
      </c>
      <c r="AA1077" t="s">
        <v>8336</v>
      </c>
      <c r="AB1077" s="19" t="str">
        <f t="shared" si="99"/>
        <v>No</v>
      </c>
      <c r="AC1077" s="19" t="str">
        <f t="shared" si="100"/>
        <v>No</v>
      </c>
      <c r="AG1077" s="19" t="s">
        <v>3923</v>
      </c>
      <c r="AH1077" s="19">
        <v>34.43</v>
      </c>
      <c r="AI1077" s="19" t="str">
        <f t="shared" si="101"/>
        <v>Obesity</v>
      </c>
      <c r="AP1077" s="19" t="s">
        <v>3923</v>
      </c>
      <c r="AQ1077" s="19">
        <v>5.96</v>
      </c>
      <c r="AR1077" s="19" t="str">
        <f t="shared" si="102"/>
        <v>Prediabetes</v>
      </c>
    </row>
    <row r="1078" spans="1:44">
      <c r="A1078" s="19" t="s">
        <v>3970</v>
      </c>
      <c r="B1078" s="19">
        <v>23.14</v>
      </c>
      <c r="C1078" s="19">
        <v>4.15</v>
      </c>
      <c r="D1078" s="19" t="s">
        <v>8324</v>
      </c>
      <c r="E1078" s="19" t="s">
        <v>8336</v>
      </c>
      <c r="F1078" s="19" t="s">
        <v>8336</v>
      </c>
      <c r="G1078" s="19">
        <v>1</v>
      </c>
      <c r="H1078" s="19">
        <v>1</v>
      </c>
      <c r="I1078" s="19" t="s">
        <v>8336</v>
      </c>
      <c r="J1078" s="19" t="s">
        <v>8336</v>
      </c>
      <c r="K1078" s="19" t="str">
        <f t="shared" si="97"/>
        <v>Normal Weight</v>
      </c>
      <c r="L1078" s="19" t="str">
        <f t="shared" si="98"/>
        <v>Normal</v>
      </c>
      <c r="P1078" s="19">
        <v>2</v>
      </c>
      <c r="Q1078" s="19">
        <v>2</v>
      </c>
      <c r="Y1078" s="32" t="s">
        <v>3950</v>
      </c>
      <c r="Z1078" s="19" t="s">
        <v>8336</v>
      </c>
      <c r="AA1078" t="s">
        <v>8336</v>
      </c>
      <c r="AB1078" s="19" t="str">
        <f t="shared" si="99"/>
        <v>No</v>
      </c>
      <c r="AC1078" s="19" t="str">
        <f t="shared" si="100"/>
        <v>No</v>
      </c>
      <c r="AG1078" s="19" t="s">
        <v>3927</v>
      </c>
      <c r="AH1078" s="19">
        <v>39.6</v>
      </c>
      <c r="AI1078" s="19" t="str">
        <f t="shared" si="101"/>
        <v>Obesity</v>
      </c>
      <c r="AP1078" s="19" t="s">
        <v>3927</v>
      </c>
      <c r="AQ1078" s="19">
        <v>4.44</v>
      </c>
      <c r="AR1078" s="19" t="str">
        <f t="shared" si="102"/>
        <v>Normal</v>
      </c>
    </row>
    <row r="1079" spans="1:44">
      <c r="A1079" s="19" t="s">
        <v>3974</v>
      </c>
      <c r="B1079" s="19">
        <v>39.6</v>
      </c>
      <c r="C1079" s="19">
        <v>11.36</v>
      </c>
      <c r="D1079" s="19" t="s">
        <v>8336</v>
      </c>
      <c r="E1079" s="19" t="s">
        <v>8336</v>
      </c>
      <c r="F1079" s="19" t="s">
        <v>8336</v>
      </c>
      <c r="G1079" s="19" t="s">
        <v>8355</v>
      </c>
      <c r="H1079" s="19">
        <v>0</v>
      </c>
      <c r="I1079" s="19" t="s">
        <v>8336</v>
      </c>
      <c r="J1079" s="19" t="s">
        <v>8336</v>
      </c>
      <c r="K1079" s="19" t="str">
        <f t="shared" si="97"/>
        <v>Obesity</v>
      </c>
      <c r="L1079" s="19" t="str">
        <f t="shared" si="98"/>
        <v>Diabetes</v>
      </c>
      <c r="P1079" s="19">
        <v>1</v>
      </c>
      <c r="Q1079" s="19">
        <v>1</v>
      </c>
      <c r="Y1079" s="32" t="s">
        <v>3953</v>
      </c>
      <c r="Z1079" s="19" t="s">
        <v>8336</v>
      </c>
      <c r="AA1079" t="s">
        <v>8336</v>
      </c>
      <c r="AB1079" s="19" t="str">
        <f t="shared" si="99"/>
        <v>No</v>
      </c>
      <c r="AC1079" s="19" t="str">
        <f t="shared" si="100"/>
        <v>No</v>
      </c>
      <c r="AG1079" s="19" t="s">
        <v>3931</v>
      </c>
      <c r="AH1079" s="19">
        <v>22.1</v>
      </c>
      <c r="AI1079" s="19" t="str">
        <f t="shared" si="101"/>
        <v>Normal Weight</v>
      </c>
      <c r="AP1079" s="19" t="s">
        <v>3931</v>
      </c>
      <c r="AQ1079" s="19">
        <v>4.65</v>
      </c>
      <c r="AR1079" s="19" t="str">
        <f t="shared" si="102"/>
        <v>Normal</v>
      </c>
    </row>
    <row r="1080" spans="1:44">
      <c r="A1080" s="19" t="s">
        <v>3977</v>
      </c>
      <c r="B1080" s="19">
        <v>29.2</v>
      </c>
      <c r="C1080" s="19">
        <v>7.53</v>
      </c>
      <c r="D1080" s="19" t="s">
        <v>8336</v>
      </c>
      <c r="E1080" s="19" t="s">
        <v>8336</v>
      </c>
      <c r="F1080" s="19" t="s">
        <v>8336</v>
      </c>
      <c r="G1080" s="19" t="s">
        <v>8355</v>
      </c>
      <c r="H1080" s="19">
        <v>0</v>
      </c>
      <c r="I1080" s="19" t="s">
        <v>8336</v>
      </c>
      <c r="J1080" s="19" t="s">
        <v>8336</v>
      </c>
      <c r="K1080" s="19" t="str">
        <f t="shared" si="97"/>
        <v>Over Weight</v>
      </c>
      <c r="L1080" s="19" t="str">
        <f t="shared" si="98"/>
        <v>Diabetes</v>
      </c>
      <c r="P1080" s="19" t="s">
        <v>8355</v>
      </c>
      <c r="Q1080" s="19">
        <v>0</v>
      </c>
      <c r="Y1080" s="32" t="s">
        <v>3956</v>
      </c>
      <c r="Z1080" s="19" t="s">
        <v>8336</v>
      </c>
      <c r="AA1080" t="s">
        <v>8336</v>
      </c>
      <c r="AB1080" s="19" t="str">
        <f t="shared" si="99"/>
        <v>No</v>
      </c>
      <c r="AC1080" s="19" t="str">
        <f t="shared" si="100"/>
        <v>No</v>
      </c>
      <c r="AG1080" s="19" t="s">
        <v>3934</v>
      </c>
      <c r="AH1080" s="19">
        <v>33.25</v>
      </c>
      <c r="AI1080" s="19" t="str">
        <f t="shared" si="101"/>
        <v>Obesity</v>
      </c>
      <c r="AP1080" s="19" t="s">
        <v>3934</v>
      </c>
      <c r="AQ1080" s="19">
        <v>5.64</v>
      </c>
      <c r="AR1080" s="19" t="str">
        <f t="shared" si="102"/>
        <v>Normal</v>
      </c>
    </row>
    <row r="1081" spans="1:44">
      <c r="A1081" s="19" t="s">
        <v>3980</v>
      </c>
      <c r="B1081" s="19">
        <v>32.775</v>
      </c>
      <c r="C1081" s="19">
        <v>7.95</v>
      </c>
      <c r="D1081" s="19" t="s">
        <v>8336</v>
      </c>
      <c r="E1081" s="19" t="s">
        <v>8336</v>
      </c>
      <c r="F1081" s="19" t="s">
        <v>8336</v>
      </c>
      <c r="G1081" s="19" t="s">
        <v>8355</v>
      </c>
      <c r="H1081" s="19">
        <v>0</v>
      </c>
      <c r="I1081" s="19" t="s">
        <v>8336</v>
      </c>
      <c r="J1081" s="19" t="s">
        <v>8336</v>
      </c>
      <c r="K1081" s="19" t="str">
        <f t="shared" si="97"/>
        <v>Obesity</v>
      </c>
      <c r="L1081" s="19" t="str">
        <f t="shared" si="98"/>
        <v>Diabetes</v>
      </c>
      <c r="P1081" s="19" t="s">
        <v>8355</v>
      </c>
      <c r="Q1081" s="19">
        <v>0</v>
      </c>
      <c r="Y1081" s="32" t="s">
        <v>3959</v>
      </c>
      <c r="Z1081" s="19" t="s">
        <v>8324</v>
      </c>
      <c r="AA1081" t="s">
        <v>8336</v>
      </c>
      <c r="AB1081" s="19" t="str">
        <f t="shared" si="99"/>
        <v>Yes</v>
      </c>
      <c r="AC1081" s="19" t="str">
        <f t="shared" si="100"/>
        <v>No</v>
      </c>
      <c r="AG1081" s="19" t="s">
        <v>3938</v>
      </c>
      <c r="AH1081" s="19">
        <v>33.33</v>
      </c>
      <c r="AI1081" s="19" t="str">
        <f t="shared" si="101"/>
        <v>Obesity</v>
      </c>
      <c r="AP1081" s="19" t="s">
        <v>3938</v>
      </c>
      <c r="AQ1081" s="19">
        <v>10.19</v>
      </c>
      <c r="AR1081" s="19" t="str">
        <f t="shared" si="102"/>
        <v>Diabetes</v>
      </c>
    </row>
    <row r="1082" spans="1:44">
      <c r="A1082" s="19" t="s">
        <v>3983</v>
      </c>
      <c r="B1082" s="19">
        <v>24.035</v>
      </c>
      <c r="C1082" s="19">
        <v>8.5</v>
      </c>
      <c r="D1082" s="19" t="s">
        <v>8336</v>
      </c>
      <c r="E1082" s="19" t="s">
        <v>8336</v>
      </c>
      <c r="F1082" s="19" t="s">
        <v>8336</v>
      </c>
      <c r="G1082" s="19" t="s">
        <v>8355</v>
      </c>
      <c r="H1082" s="19">
        <v>0</v>
      </c>
      <c r="I1082" s="19" t="s">
        <v>8336</v>
      </c>
      <c r="J1082" s="19" t="s">
        <v>8336</v>
      </c>
      <c r="K1082" s="19" t="str">
        <f t="shared" si="97"/>
        <v>Normal Weight</v>
      </c>
      <c r="L1082" s="19" t="str">
        <f t="shared" si="98"/>
        <v>Diabetes</v>
      </c>
      <c r="P1082" s="19" t="s">
        <v>8355</v>
      </c>
      <c r="Q1082" s="19">
        <v>0</v>
      </c>
      <c r="Y1082" s="32" t="s">
        <v>3963</v>
      </c>
      <c r="Z1082" s="19" t="s">
        <v>8324</v>
      </c>
      <c r="AA1082" t="s">
        <v>8336</v>
      </c>
      <c r="AB1082" s="19" t="str">
        <f t="shared" si="99"/>
        <v>Yes</v>
      </c>
      <c r="AC1082" s="19" t="str">
        <f t="shared" si="100"/>
        <v>No</v>
      </c>
      <c r="AG1082" s="19" t="s">
        <v>3942</v>
      </c>
      <c r="AH1082" s="19">
        <v>30.5</v>
      </c>
      <c r="AI1082" s="19" t="str">
        <f t="shared" si="101"/>
        <v>Obesity</v>
      </c>
      <c r="AP1082" s="19" t="s">
        <v>3942</v>
      </c>
      <c r="AQ1082" s="19">
        <v>10.79</v>
      </c>
      <c r="AR1082" s="19" t="str">
        <f t="shared" si="102"/>
        <v>Diabetes</v>
      </c>
    </row>
    <row r="1083" spans="1:44">
      <c r="A1083" s="19" t="s">
        <v>3987</v>
      </c>
      <c r="B1083" s="19">
        <v>30.55</v>
      </c>
      <c r="C1083" s="19">
        <v>5.89</v>
      </c>
      <c r="D1083" s="19" t="s">
        <v>8336</v>
      </c>
      <c r="E1083" s="19" t="s">
        <v>8336</v>
      </c>
      <c r="F1083" s="19" t="s">
        <v>8375</v>
      </c>
      <c r="G1083" s="19">
        <v>1</v>
      </c>
      <c r="H1083" s="19">
        <v>1</v>
      </c>
      <c r="I1083" s="19" t="s">
        <v>8336</v>
      </c>
      <c r="J1083" s="19" t="s">
        <v>8336</v>
      </c>
      <c r="K1083" s="19" t="str">
        <f t="shared" si="97"/>
        <v>Obesity</v>
      </c>
      <c r="L1083" s="19" t="str">
        <f t="shared" si="98"/>
        <v>Prediabetes</v>
      </c>
      <c r="P1083" s="19">
        <v>2</v>
      </c>
      <c r="Q1083" s="19">
        <v>2</v>
      </c>
      <c r="Y1083" s="32" t="s">
        <v>3966</v>
      </c>
      <c r="Z1083" s="19" t="s">
        <v>8324</v>
      </c>
      <c r="AA1083" t="s">
        <v>8336</v>
      </c>
      <c r="AB1083" s="19" t="str">
        <f t="shared" si="99"/>
        <v>Yes</v>
      </c>
      <c r="AC1083" s="19" t="str">
        <f t="shared" si="100"/>
        <v>No</v>
      </c>
      <c r="AG1083" s="19" t="s">
        <v>3946</v>
      </c>
      <c r="AH1083" s="19">
        <v>30.3</v>
      </c>
      <c r="AI1083" s="19" t="str">
        <f t="shared" si="101"/>
        <v>Obesity</v>
      </c>
      <c r="AP1083" s="19" t="s">
        <v>3946</v>
      </c>
      <c r="AQ1083" s="19">
        <v>4.24</v>
      </c>
      <c r="AR1083" s="19" t="str">
        <f t="shared" si="102"/>
        <v>Normal</v>
      </c>
    </row>
    <row r="1084" spans="1:44">
      <c r="A1084" s="19" t="s">
        <v>3990</v>
      </c>
      <c r="B1084" s="19">
        <v>28.81</v>
      </c>
      <c r="C1084" s="19">
        <v>8.76</v>
      </c>
      <c r="D1084" s="19" t="s">
        <v>8336</v>
      </c>
      <c r="E1084" s="19" t="s">
        <v>8336</v>
      </c>
      <c r="F1084" s="19" t="s">
        <v>8336</v>
      </c>
      <c r="G1084" s="19">
        <v>2</v>
      </c>
      <c r="H1084" s="19">
        <v>2</v>
      </c>
      <c r="I1084" s="19" t="s">
        <v>8336</v>
      </c>
      <c r="J1084" s="19" t="s">
        <v>8336</v>
      </c>
      <c r="K1084" s="19" t="str">
        <f t="shared" si="97"/>
        <v>Over Weight</v>
      </c>
      <c r="L1084" s="19" t="str">
        <f t="shared" si="98"/>
        <v>Diabetes</v>
      </c>
      <c r="P1084" s="19" t="s">
        <v>8355</v>
      </c>
      <c r="Q1084" s="19">
        <v>0</v>
      </c>
      <c r="Y1084" s="32" t="s">
        <v>3970</v>
      </c>
      <c r="Z1084" s="19" t="s">
        <v>8324</v>
      </c>
      <c r="AA1084" t="s">
        <v>8336</v>
      </c>
      <c r="AB1084" s="19" t="str">
        <f t="shared" si="99"/>
        <v>Yes</v>
      </c>
      <c r="AC1084" s="19" t="str">
        <f t="shared" si="100"/>
        <v>No</v>
      </c>
      <c r="AG1084" s="19" t="s">
        <v>3950</v>
      </c>
      <c r="AH1084" s="19">
        <v>26.22</v>
      </c>
      <c r="AI1084" s="19" t="str">
        <f t="shared" si="101"/>
        <v>Over Weight</v>
      </c>
      <c r="AP1084" s="19" t="s">
        <v>3950</v>
      </c>
      <c r="AQ1084" s="19">
        <v>5.83</v>
      </c>
      <c r="AR1084" s="19" t="str">
        <f t="shared" si="102"/>
        <v>Prediabetes</v>
      </c>
    </row>
    <row r="1085" spans="1:44">
      <c r="A1085" s="19" t="s">
        <v>3994</v>
      </c>
      <c r="B1085" s="19">
        <v>31.66</v>
      </c>
      <c r="C1085" s="19">
        <v>4.11</v>
      </c>
      <c r="D1085" s="19" t="s">
        <v>8336</v>
      </c>
      <c r="E1085" s="19" t="s">
        <v>8336</v>
      </c>
      <c r="F1085" s="19" t="s">
        <v>8336</v>
      </c>
      <c r="G1085" s="19" t="s">
        <v>8355</v>
      </c>
      <c r="H1085" s="19">
        <v>0</v>
      </c>
      <c r="I1085" s="19" t="s">
        <v>8336</v>
      </c>
      <c r="J1085" s="19" t="s">
        <v>8336</v>
      </c>
      <c r="K1085" s="19" t="str">
        <f t="shared" si="97"/>
        <v>Obesity</v>
      </c>
      <c r="L1085" s="19" t="str">
        <f t="shared" si="98"/>
        <v>Normal</v>
      </c>
      <c r="P1085" s="19">
        <v>1</v>
      </c>
      <c r="Q1085" s="19">
        <v>1</v>
      </c>
      <c r="Y1085" s="32" t="s">
        <v>3974</v>
      </c>
      <c r="Z1085" s="19" t="s">
        <v>8336</v>
      </c>
      <c r="AA1085" t="s">
        <v>8336</v>
      </c>
      <c r="AB1085" s="19" t="str">
        <f t="shared" si="99"/>
        <v>No</v>
      </c>
      <c r="AC1085" s="19" t="str">
        <f t="shared" si="100"/>
        <v>No</v>
      </c>
      <c r="AG1085" s="19" t="s">
        <v>3953</v>
      </c>
      <c r="AH1085" s="19">
        <v>29.99</v>
      </c>
      <c r="AI1085" s="19" t="str">
        <f t="shared" si="101"/>
        <v>Obesity</v>
      </c>
      <c r="AP1085" s="19" t="s">
        <v>3953</v>
      </c>
      <c r="AQ1085" s="19">
        <v>11.85</v>
      </c>
      <c r="AR1085" s="19" t="str">
        <f t="shared" si="102"/>
        <v>Diabetes</v>
      </c>
    </row>
    <row r="1086" spans="1:44">
      <c r="A1086" s="19" t="s">
        <v>3998</v>
      </c>
      <c r="B1086" s="19">
        <v>28.215</v>
      </c>
      <c r="C1086" s="19">
        <v>7.56</v>
      </c>
      <c r="D1086" s="19" t="s">
        <v>8324</v>
      </c>
      <c r="E1086" s="19" t="s">
        <v>8336</v>
      </c>
      <c r="F1086" s="19" t="s">
        <v>8336</v>
      </c>
      <c r="G1086" s="19">
        <v>1</v>
      </c>
      <c r="H1086" s="19">
        <v>1</v>
      </c>
      <c r="I1086" s="19" t="s">
        <v>8336</v>
      </c>
      <c r="J1086" s="19" t="s">
        <v>8336</v>
      </c>
      <c r="K1086" s="19" t="str">
        <f t="shared" si="97"/>
        <v>Over Weight</v>
      </c>
      <c r="L1086" s="19" t="str">
        <f t="shared" si="98"/>
        <v>Diabetes</v>
      </c>
      <c r="P1086" s="19">
        <v>1</v>
      </c>
      <c r="Q1086" s="19">
        <v>1</v>
      </c>
      <c r="Y1086" s="32" t="s">
        <v>3977</v>
      </c>
      <c r="Z1086" s="19" t="s">
        <v>8336</v>
      </c>
      <c r="AA1086" t="s">
        <v>8336</v>
      </c>
      <c r="AB1086" s="19" t="str">
        <f t="shared" si="99"/>
        <v>No</v>
      </c>
      <c r="AC1086" s="19" t="str">
        <f t="shared" si="100"/>
        <v>No</v>
      </c>
      <c r="AG1086" s="19" t="s">
        <v>3956</v>
      </c>
      <c r="AH1086" s="19">
        <v>36.38</v>
      </c>
      <c r="AI1086" s="19" t="str">
        <f t="shared" si="101"/>
        <v>Obesity</v>
      </c>
      <c r="AP1086" s="19" t="s">
        <v>3956</v>
      </c>
      <c r="AQ1086" s="19">
        <v>5.98</v>
      </c>
      <c r="AR1086" s="19" t="str">
        <f t="shared" si="102"/>
        <v>Prediabetes</v>
      </c>
    </row>
    <row r="1087" spans="1:44">
      <c r="A1087" s="19" t="s">
        <v>4001</v>
      </c>
      <c r="B1087" s="19">
        <v>26.12</v>
      </c>
      <c r="C1087" s="19">
        <v>4.17</v>
      </c>
      <c r="D1087" s="19" t="s">
        <v>8324</v>
      </c>
      <c r="E1087" s="19" t="s">
        <v>8336</v>
      </c>
      <c r="F1087" s="19" t="s">
        <v>8375</v>
      </c>
      <c r="G1087" s="19">
        <v>1</v>
      </c>
      <c r="H1087" s="19">
        <v>1</v>
      </c>
      <c r="I1087" s="19" t="s">
        <v>8336</v>
      </c>
      <c r="J1087" s="19" t="s">
        <v>8336</v>
      </c>
      <c r="K1087" s="19" t="str">
        <f t="shared" si="97"/>
        <v>Over Weight</v>
      </c>
      <c r="L1087" s="19" t="str">
        <f t="shared" si="98"/>
        <v>Normal</v>
      </c>
      <c r="P1087" s="19">
        <v>1</v>
      </c>
      <c r="Q1087" s="19">
        <v>1</v>
      </c>
      <c r="Y1087" s="32" t="s">
        <v>3980</v>
      </c>
      <c r="Z1087" s="19" t="s">
        <v>8336</v>
      </c>
      <c r="AA1087" t="s">
        <v>8336</v>
      </c>
      <c r="AB1087" s="19" t="str">
        <f t="shared" si="99"/>
        <v>No</v>
      </c>
      <c r="AC1087" s="19" t="str">
        <f t="shared" si="100"/>
        <v>No</v>
      </c>
      <c r="AG1087" s="19" t="s">
        <v>3959</v>
      </c>
      <c r="AH1087" s="19">
        <v>31.16</v>
      </c>
      <c r="AI1087" s="19" t="str">
        <f t="shared" si="101"/>
        <v>Obesity</v>
      </c>
      <c r="AP1087" s="19" t="s">
        <v>3959</v>
      </c>
      <c r="AQ1087" s="19">
        <v>4.26</v>
      </c>
      <c r="AR1087" s="19" t="str">
        <f t="shared" si="102"/>
        <v>Normal</v>
      </c>
    </row>
    <row r="1088" spans="1:44">
      <c r="A1088" s="19" t="s">
        <v>4005</v>
      </c>
      <c r="B1088" s="19">
        <v>36.63</v>
      </c>
      <c r="C1088" s="19">
        <v>11.42</v>
      </c>
      <c r="D1088" s="19" t="s">
        <v>8336</v>
      </c>
      <c r="E1088" s="19" t="s">
        <v>8336</v>
      </c>
      <c r="F1088" s="19" t="s">
        <v>8336</v>
      </c>
      <c r="G1088" s="19">
        <v>2</v>
      </c>
      <c r="H1088" s="19">
        <v>2</v>
      </c>
      <c r="I1088" s="19" t="s">
        <v>8336</v>
      </c>
      <c r="J1088" s="19" t="s">
        <v>8336</v>
      </c>
      <c r="K1088" s="19" t="str">
        <f t="shared" si="97"/>
        <v>Obesity</v>
      </c>
      <c r="L1088" s="19" t="str">
        <f t="shared" si="98"/>
        <v>Diabetes</v>
      </c>
      <c r="P1088" s="19" t="s">
        <v>8355</v>
      </c>
      <c r="Q1088" s="19">
        <v>0</v>
      </c>
      <c r="Y1088" s="32" t="s">
        <v>3983</v>
      </c>
      <c r="Z1088" s="19" t="s">
        <v>8336</v>
      </c>
      <c r="AA1088" t="s">
        <v>8336</v>
      </c>
      <c r="AB1088" s="19" t="str">
        <f t="shared" si="99"/>
        <v>No</v>
      </c>
      <c r="AC1088" s="19" t="str">
        <f t="shared" si="100"/>
        <v>No</v>
      </c>
      <c r="AG1088" s="19" t="s">
        <v>3963</v>
      </c>
      <c r="AH1088" s="19">
        <v>25.55</v>
      </c>
      <c r="AI1088" s="19" t="str">
        <f t="shared" si="101"/>
        <v>Over Weight</v>
      </c>
      <c r="AP1088" s="19" t="s">
        <v>3963</v>
      </c>
      <c r="AQ1088" s="19">
        <v>4.96</v>
      </c>
      <c r="AR1088" s="19" t="str">
        <f t="shared" si="102"/>
        <v>Normal</v>
      </c>
    </row>
    <row r="1089" spans="1:44">
      <c r="A1089" s="19" t="s">
        <v>4009</v>
      </c>
      <c r="B1089" s="19">
        <v>33.345</v>
      </c>
      <c r="C1089" s="19">
        <v>7.33</v>
      </c>
      <c r="D1089" s="19" t="s">
        <v>8336</v>
      </c>
      <c r="E1089" s="19" t="s">
        <v>8336</v>
      </c>
      <c r="F1089" s="19" t="s">
        <v>8336</v>
      </c>
      <c r="G1089" s="19">
        <v>2</v>
      </c>
      <c r="H1089" s="19">
        <v>2</v>
      </c>
      <c r="I1089" s="19" t="s">
        <v>8336</v>
      </c>
      <c r="J1089" s="19" t="s">
        <v>8336</v>
      </c>
      <c r="K1089" s="19" t="str">
        <f t="shared" si="97"/>
        <v>Obesity</v>
      </c>
      <c r="L1089" s="19" t="str">
        <f t="shared" si="98"/>
        <v>Diabetes</v>
      </c>
      <c r="P1089" s="19">
        <v>1</v>
      </c>
      <c r="Q1089" s="19">
        <v>1</v>
      </c>
      <c r="Y1089" s="32" t="s">
        <v>3987</v>
      </c>
      <c r="Z1089" s="19" t="s">
        <v>8336</v>
      </c>
      <c r="AA1089" t="s">
        <v>8336</v>
      </c>
      <c r="AB1089" s="19" t="str">
        <f t="shared" si="99"/>
        <v>No</v>
      </c>
      <c r="AC1089" s="19" t="str">
        <f t="shared" si="100"/>
        <v>No</v>
      </c>
      <c r="AG1089" s="19" t="s">
        <v>3966</v>
      </c>
      <c r="AH1089" s="19">
        <v>28.77</v>
      </c>
      <c r="AI1089" s="19" t="str">
        <f t="shared" si="101"/>
        <v>Over Weight</v>
      </c>
      <c r="AP1089" s="19" t="s">
        <v>3966</v>
      </c>
      <c r="AQ1089" s="19">
        <v>4</v>
      </c>
      <c r="AR1089" s="19" t="str">
        <f t="shared" si="102"/>
        <v>Normal</v>
      </c>
    </row>
    <row r="1090" spans="1:44">
      <c r="A1090" s="19" t="s">
        <v>4013</v>
      </c>
      <c r="B1090" s="19">
        <v>27.11</v>
      </c>
      <c r="C1090" s="19">
        <v>6.7</v>
      </c>
      <c r="D1090" s="19" t="s">
        <v>8336</v>
      </c>
      <c r="E1090" s="19" t="s">
        <v>8336</v>
      </c>
      <c r="F1090" s="19" t="s">
        <v>8336</v>
      </c>
      <c r="G1090" s="19" t="s">
        <v>8355</v>
      </c>
      <c r="H1090" s="19">
        <v>0</v>
      </c>
      <c r="I1090" s="19" t="s">
        <v>8336</v>
      </c>
      <c r="J1090" s="19" t="s">
        <v>8336</v>
      </c>
      <c r="K1090" s="19" t="str">
        <f t="shared" si="97"/>
        <v>Over Weight</v>
      </c>
      <c r="L1090" s="19" t="str">
        <f t="shared" si="98"/>
        <v>Diabetes</v>
      </c>
      <c r="P1090" s="19" t="s">
        <v>8355</v>
      </c>
      <c r="Q1090" s="19">
        <v>0</v>
      </c>
      <c r="Y1090" s="32" t="s">
        <v>3990</v>
      </c>
      <c r="Z1090" s="19" t="s">
        <v>8336</v>
      </c>
      <c r="AA1090" t="s">
        <v>8336</v>
      </c>
      <c r="AB1090" s="19" t="str">
        <f t="shared" si="99"/>
        <v>No</v>
      </c>
      <c r="AC1090" s="19" t="str">
        <f t="shared" si="100"/>
        <v>No</v>
      </c>
      <c r="AG1090" s="19" t="s">
        <v>3970</v>
      </c>
      <c r="AH1090" s="19">
        <v>23.14</v>
      </c>
      <c r="AI1090" s="19" t="str">
        <f t="shared" si="101"/>
        <v>Normal Weight</v>
      </c>
      <c r="AP1090" s="19" t="s">
        <v>3970</v>
      </c>
      <c r="AQ1090" s="19">
        <v>4.15</v>
      </c>
      <c r="AR1090" s="19" t="str">
        <f t="shared" si="102"/>
        <v>Normal</v>
      </c>
    </row>
    <row r="1091" spans="1:44">
      <c r="A1091" s="19" t="s">
        <v>4016</v>
      </c>
      <c r="B1091" s="19">
        <v>26.6</v>
      </c>
      <c r="C1091" s="19">
        <v>5.27</v>
      </c>
      <c r="D1091" s="19" t="s">
        <v>8324</v>
      </c>
      <c r="E1091" s="19" t="s">
        <v>8336</v>
      </c>
      <c r="F1091" s="19" t="s">
        <v>8375</v>
      </c>
      <c r="G1091" s="19">
        <v>1</v>
      </c>
      <c r="H1091" s="19">
        <v>1</v>
      </c>
      <c r="I1091" s="19" t="s">
        <v>8336</v>
      </c>
      <c r="J1091" s="19" t="s">
        <v>8336</v>
      </c>
      <c r="K1091" s="19" t="str">
        <f t="shared" ref="K1091:K1154" si="103">IF(B1091&lt;18.5,"Under Weight",IF(B1091&lt;=24.9,"Normal Weight",IF(B1091&lt;=29.9,"Over Weight","Obesity")))</f>
        <v>Over Weight</v>
      </c>
      <c r="L1091" s="19" t="str">
        <f t="shared" ref="L1091:L1154" si="104">IF(C1091&lt;5.7,"Normal",IF(C1091&lt;=6.4,"Prediabetes","Diabetes"))</f>
        <v>Normal</v>
      </c>
      <c r="P1091" s="19" t="s">
        <v>8355</v>
      </c>
      <c r="Q1091" s="19">
        <v>0</v>
      </c>
      <c r="Y1091" s="32" t="s">
        <v>3994</v>
      </c>
      <c r="Z1091" s="19" t="s">
        <v>8336</v>
      </c>
      <c r="AA1091" t="s">
        <v>8336</v>
      </c>
      <c r="AB1091" s="19" t="str">
        <f t="shared" si="99"/>
        <v>No</v>
      </c>
      <c r="AC1091" s="19" t="str">
        <f t="shared" si="100"/>
        <v>No</v>
      </c>
      <c r="AG1091" s="19" t="s">
        <v>3974</v>
      </c>
      <c r="AH1091" s="19">
        <v>39.6</v>
      </c>
      <c r="AI1091" s="19" t="str">
        <f t="shared" si="101"/>
        <v>Obesity</v>
      </c>
      <c r="AP1091" s="19" t="s">
        <v>3974</v>
      </c>
      <c r="AQ1091" s="19">
        <v>11.36</v>
      </c>
      <c r="AR1091" s="19" t="str">
        <f t="shared" si="102"/>
        <v>Diabetes</v>
      </c>
    </row>
    <row r="1092" spans="1:44">
      <c r="A1092" s="19" t="s">
        <v>4019</v>
      </c>
      <c r="B1092" s="19">
        <v>30.41</v>
      </c>
      <c r="C1092" s="19">
        <v>7.72</v>
      </c>
      <c r="D1092" s="19" t="s">
        <v>8336</v>
      </c>
      <c r="E1092" s="19" t="s">
        <v>8336</v>
      </c>
      <c r="F1092" s="19" t="s">
        <v>8336</v>
      </c>
      <c r="G1092" s="19" t="s">
        <v>8355</v>
      </c>
      <c r="H1092" s="19">
        <v>0</v>
      </c>
      <c r="I1092" s="19" t="s">
        <v>8336</v>
      </c>
      <c r="J1092" s="19" t="s">
        <v>8336</v>
      </c>
      <c r="K1092" s="19" t="str">
        <f t="shared" si="103"/>
        <v>Obesity</v>
      </c>
      <c r="L1092" s="19" t="str">
        <f t="shared" si="104"/>
        <v>Diabetes</v>
      </c>
      <c r="P1092" s="19" t="s">
        <v>8355</v>
      </c>
      <c r="Q1092" s="19">
        <v>0</v>
      </c>
      <c r="Y1092" s="32" t="s">
        <v>3998</v>
      </c>
      <c r="Z1092" s="19" t="s">
        <v>8324</v>
      </c>
      <c r="AA1092" t="s">
        <v>8336</v>
      </c>
      <c r="AB1092" s="19" t="str">
        <f t="shared" si="99"/>
        <v>Yes</v>
      </c>
      <c r="AC1092" s="19" t="str">
        <f t="shared" si="100"/>
        <v>No</v>
      </c>
      <c r="AG1092" s="19" t="s">
        <v>3977</v>
      </c>
      <c r="AH1092" s="19">
        <v>29.2</v>
      </c>
      <c r="AI1092" s="19" t="str">
        <f t="shared" si="101"/>
        <v>Over Weight</v>
      </c>
      <c r="AP1092" s="19" t="s">
        <v>3977</v>
      </c>
      <c r="AQ1092" s="19">
        <v>7.53</v>
      </c>
      <c r="AR1092" s="19" t="str">
        <f t="shared" si="102"/>
        <v>Diabetes</v>
      </c>
    </row>
    <row r="1093" spans="1:44">
      <c r="A1093" s="19" t="s">
        <v>4023</v>
      </c>
      <c r="B1093" s="19">
        <v>28.98</v>
      </c>
      <c r="C1093" s="19">
        <v>8.68</v>
      </c>
      <c r="D1093" s="19" t="s">
        <v>8336</v>
      </c>
      <c r="E1093" s="19" t="s">
        <v>8336</v>
      </c>
      <c r="F1093" s="19" t="s">
        <v>8336</v>
      </c>
      <c r="G1093" s="19">
        <v>2</v>
      </c>
      <c r="H1093" s="19">
        <v>2</v>
      </c>
      <c r="I1093" s="19" t="s">
        <v>8336</v>
      </c>
      <c r="J1093" s="19" t="s">
        <v>8336</v>
      </c>
      <c r="K1093" s="19" t="str">
        <f t="shared" si="103"/>
        <v>Over Weight</v>
      </c>
      <c r="L1093" s="19" t="str">
        <f t="shared" si="104"/>
        <v>Diabetes</v>
      </c>
      <c r="P1093" s="19" t="s">
        <v>8355</v>
      </c>
      <c r="Q1093" s="19">
        <v>0</v>
      </c>
      <c r="Y1093" s="32" t="s">
        <v>4001</v>
      </c>
      <c r="Z1093" s="19" t="s">
        <v>8324</v>
      </c>
      <c r="AA1093" t="s">
        <v>8336</v>
      </c>
      <c r="AB1093" s="19" t="str">
        <f t="shared" si="99"/>
        <v>Yes</v>
      </c>
      <c r="AC1093" s="19" t="str">
        <f t="shared" si="100"/>
        <v>No</v>
      </c>
      <c r="AG1093" s="19" t="s">
        <v>3980</v>
      </c>
      <c r="AH1093" s="19">
        <v>32.775</v>
      </c>
      <c r="AI1093" s="19" t="str">
        <f t="shared" si="101"/>
        <v>Obesity</v>
      </c>
      <c r="AP1093" s="19" t="s">
        <v>3980</v>
      </c>
      <c r="AQ1093" s="19">
        <v>7.95</v>
      </c>
      <c r="AR1093" s="19" t="str">
        <f t="shared" si="102"/>
        <v>Diabetes</v>
      </c>
    </row>
    <row r="1094" spans="1:44">
      <c r="A1094" s="19" t="s">
        <v>4027</v>
      </c>
      <c r="B1094" s="19">
        <v>31.24</v>
      </c>
      <c r="C1094" s="19">
        <v>9.8</v>
      </c>
      <c r="D1094" s="19" t="s">
        <v>8336</v>
      </c>
      <c r="E1094" s="19" t="s">
        <v>8336</v>
      </c>
      <c r="F1094" s="19" t="s">
        <v>8336</v>
      </c>
      <c r="G1094" s="19" t="s">
        <v>8355</v>
      </c>
      <c r="H1094" s="19">
        <v>0</v>
      </c>
      <c r="I1094" s="19" t="s">
        <v>8336</v>
      </c>
      <c r="J1094" s="19" t="s">
        <v>8336</v>
      </c>
      <c r="K1094" s="19" t="str">
        <f t="shared" si="103"/>
        <v>Obesity</v>
      </c>
      <c r="L1094" s="19" t="str">
        <f t="shared" si="104"/>
        <v>Diabetes</v>
      </c>
      <c r="P1094" s="19">
        <v>1</v>
      </c>
      <c r="Q1094" s="19">
        <v>1</v>
      </c>
      <c r="Y1094" s="32" t="s">
        <v>4005</v>
      </c>
      <c r="Z1094" s="19" t="s">
        <v>8336</v>
      </c>
      <c r="AA1094" t="s">
        <v>8336</v>
      </c>
      <c r="AB1094" s="19" t="str">
        <f t="shared" si="99"/>
        <v>No</v>
      </c>
      <c r="AC1094" s="19" t="str">
        <f t="shared" si="100"/>
        <v>No</v>
      </c>
      <c r="AG1094" s="19" t="s">
        <v>3983</v>
      </c>
      <c r="AH1094" s="19">
        <v>24.035</v>
      </c>
      <c r="AI1094" s="19" t="str">
        <f t="shared" si="101"/>
        <v>Normal Weight</v>
      </c>
      <c r="AP1094" s="19" t="s">
        <v>3983</v>
      </c>
      <c r="AQ1094" s="19">
        <v>8.5</v>
      </c>
      <c r="AR1094" s="19" t="str">
        <f t="shared" si="102"/>
        <v>Diabetes</v>
      </c>
    </row>
    <row r="1095" spans="1:44">
      <c r="A1095" s="19" t="s">
        <v>4031</v>
      </c>
      <c r="B1095" s="19">
        <v>31.54</v>
      </c>
      <c r="C1095" s="19">
        <v>4.44</v>
      </c>
      <c r="D1095" s="19" t="s">
        <v>8336</v>
      </c>
      <c r="E1095" s="19" t="s">
        <v>8336</v>
      </c>
      <c r="F1095" s="19" t="s">
        <v>8336</v>
      </c>
      <c r="G1095" s="19" t="s">
        <v>8355</v>
      </c>
      <c r="H1095" s="19">
        <v>0</v>
      </c>
      <c r="I1095" s="19" t="s">
        <v>8336</v>
      </c>
      <c r="J1095" s="19" t="s">
        <v>8336</v>
      </c>
      <c r="K1095" s="19" t="str">
        <f t="shared" si="103"/>
        <v>Obesity</v>
      </c>
      <c r="L1095" s="19" t="str">
        <f t="shared" si="104"/>
        <v>Normal</v>
      </c>
      <c r="P1095" s="19">
        <v>2</v>
      </c>
      <c r="Q1095" s="19">
        <v>2</v>
      </c>
      <c r="Y1095" s="32" t="s">
        <v>4009</v>
      </c>
      <c r="Z1095" s="19" t="s">
        <v>8336</v>
      </c>
      <c r="AA1095" t="s">
        <v>8336</v>
      </c>
      <c r="AB1095" s="19" t="str">
        <f t="shared" si="99"/>
        <v>No</v>
      </c>
      <c r="AC1095" s="19" t="str">
        <f t="shared" si="100"/>
        <v>No</v>
      </c>
      <c r="AG1095" s="19" t="s">
        <v>3987</v>
      </c>
      <c r="AH1095" s="19">
        <v>30.55</v>
      </c>
      <c r="AI1095" s="19" t="str">
        <f t="shared" si="101"/>
        <v>Obesity</v>
      </c>
      <c r="AP1095" s="19" t="s">
        <v>3987</v>
      </c>
      <c r="AQ1095" s="19">
        <v>5.89</v>
      </c>
      <c r="AR1095" s="19" t="str">
        <f t="shared" si="102"/>
        <v>Prediabetes</v>
      </c>
    </row>
    <row r="1096" spans="1:44">
      <c r="A1096" s="19" t="s">
        <v>4035</v>
      </c>
      <c r="B1096" s="19">
        <v>38.6</v>
      </c>
      <c r="C1096" s="19">
        <v>7.19</v>
      </c>
      <c r="D1096" s="19" t="s">
        <v>8324</v>
      </c>
      <c r="E1096" s="19" t="s">
        <v>8336</v>
      </c>
      <c r="F1096" s="19" t="s">
        <v>8336</v>
      </c>
      <c r="G1096" s="19">
        <v>2</v>
      </c>
      <c r="H1096" s="19">
        <v>2</v>
      </c>
      <c r="I1096" s="19" t="s">
        <v>8336</v>
      </c>
      <c r="J1096" s="19" t="s">
        <v>8336</v>
      </c>
      <c r="K1096" s="19" t="str">
        <f t="shared" si="103"/>
        <v>Obesity</v>
      </c>
      <c r="L1096" s="19" t="str">
        <f t="shared" si="104"/>
        <v>Diabetes</v>
      </c>
      <c r="P1096" s="19" t="s">
        <v>8355</v>
      </c>
      <c r="Q1096" s="19">
        <v>0</v>
      </c>
      <c r="Y1096" s="32" t="s">
        <v>4013</v>
      </c>
      <c r="Z1096" s="19" t="s">
        <v>8336</v>
      </c>
      <c r="AA1096" t="s">
        <v>8336</v>
      </c>
      <c r="AB1096" s="19" t="str">
        <f t="shared" si="99"/>
        <v>No</v>
      </c>
      <c r="AC1096" s="19" t="str">
        <f t="shared" si="100"/>
        <v>No</v>
      </c>
      <c r="AG1096" s="19" t="s">
        <v>3990</v>
      </c>
      <c r="AH1096" s="19">
        <v>28.81</v>
      </c>
      <c r="AI1096" s="19" t="str">
        <f t="shared" si="101"/>
        <v>Over Weight</v>
      </c>
      <c r="AP1096" s="19" t="s">
        <v>3990</v>
      </c>
      <c r="AQ1096" s="19">
        <v>8.76</v>
      </c>
      <c r="AR1096" s="19" t="str">
        <f t="shared" si="102"/>
        <v>Diabetes</v>
      </c>
    </row>
    <row r="1097" spans="1:44">
      <c r="A1097" s="19" t="s">
        <v>4038</v>
      </c>
      <c r="B1097" s="19">
        <v>37.95</v>
      </c>
      <c r="C1097" s="19">
        <v>6.06</v>
      </c>
      <c r="D1097" s="19" t="s">
        <v>8336</v>
      </c>
      <c r="E1097" s="19" t="s">
        <v>8336</v>
      </c>
      <c r="F1097" s="19" t="s">
        <v>8336</v>
      </c>
      <c r="G1097" s="19" t="s">
        <v>8355</v>
      </c>
      <c r="H1097" s="19">
        <v>0</v>
      </c>
      <c r="I1097" s="19" t="s">
        <v>8336</v>
      </c>
      <c r="J1097" s="19" t="s">
        <v>8336</v>
      </c>
      <c r="K1097" s="19" t="str">
        <f t="shared" si="103"/>
        <v>Obesity</v>
      </c>
      <c r="L1097" s="19" t="str">
        <f t="shared" si="104"/>
        <v>Prediabetes</v>
      </c>
      <c r="P1097" s="19">
        <v>1</v>
      </c>
      <c r="Q1097" s="19">
        <v>1</v>
      </c>
      <c r="Y1097" s="32" t="s">
        <v>4016</v>
      </c>
      <c r="Z1097" s="19" t="s">
        <v>8324</v>
      </c>
      <c r="AA1097" t="s">
        <v>8336</v>
      </c>
      <c r="AB1097" s="19" t="str">
        <f t="shared" ref="AB1097:AB1160" si="105">PROPER(Z1097)</f>
        <v>Yes</v>
      </c>
      <c r="AC1097" s="19" t="str">
        <f t="shared" ref="AC1097:AC1160" si="106">PROPER(AA1097)</f>
        <v>No</v>
      </c>
      <c r="AG1097" s="19" t="s">
        <v>3994</v>
      </c>
      <c r="AH1097" s="19">
        <v>31.66</v>
      </c>
      <c r="AI1097" s="19" t="str">
        <f t="shared" si="101"/>
        <v>Obesity</v>
      </c>
      <c r="AP1097" s="19" t="s">
        <v>3994</v>
      </c>
      <c r="AQ1097" s="19">
        <v>4.11</v>
      </c>
      <c r="AR1097" s="19" t="str">
        <f t="shared" si="102"/>
        <v>Normal</v>
      </c>
    </row>
    <row r="1098" spans="1:44">
      <c r="A1098" s="19" t="s">
        <v>4042</v>
      </c>
      <c r="B1098" s="19">
        <v>38.97</v>
      </c>
      <c r="C1098" s="19">
        <v>5.12</v>
      </c>
      <c r="D1098" s="19" t="s">
        <v>8336</v>
      </c>
      <c r="E1098" s="19" t="s">
        <v>8336</v>
      </c>
      <c r="F1098" s="19" t="s">
        <v>8336</v>
      </c>
      <c r="G1098" s="19" t="s">
        <v>8355</v>
      </c>
      <c r="H1098" s="19">
        <v>0</v>
      </c>
      <c r="I1098" s="19" t="s">
        <v>8336</v>
      </c>
      <c r="J1098" s="19" t="s">
        <v>8336</v>
      </c>
      <c r="K1098" s="19" t="str">
        <f t="shared" si="103"/>
        <v>Obesity</v>
      </c>
      <c r="L1098" s="19" t="str">
        <f t="shared" si="104"/>
        <v>Normal</v>
      </c>
      <c r="P1098" s="19">
        <v>1</v>
      </c>
      <c r="Q1098" s="19">
        <v>1</v>
      </c>
      <c r="Y1098" s="32" t="s">
        <v>4019</v>
      </c>
      <c r="Z1098" s="19" t="s">
        <v>8336</v>
      </c>
      <c r="AA1098" t="s">
        <v>8336</v>
      </c>
      <c r="AB1098" s="19" t="str">
        <f t="shared" si="105"/>
        <v>No</v>
      </c>
      <c r="AC1098" s="19" t="str">
        <f t="shared" si="106"/>
        <v>No</v>
      </c>
      <c r="AG1098" s="19" t="s">
        <v>3998</v>
      </c>
      <c r="AH1098" s="19">
        <v>28.215</v>
      </c>
      <c r="AI1098" s="19" t="str">
        <f t="shared" si="101"/>
        <v>Over Weight</v>
      </c>
      <c r="AP1098" s="19" t="s">
        <v>3998</v>
      </c>
      <c r="AQ1098" s="19">
        <v>7.56</v>
      </c>
      <c r="AR1098" s="19" t="str">
        <f t="shared" si="102"/>
        <v>Diabetes</v>
      </c>
    </row>
    <row r="1099" spans="1:44">
      <c r="A1099" s="19" t="s">
        <v>4046</v>
      </c>
      <c r="B1099" s="19">
        <v>21.2</v>
      </c>
      <c r="C1099" s="19">
        <v>10.72</v>
      </c>
      <c r="D1099" s="19" t="s">
        <v>8336</v>
      </c>
      <c r="E1099" s="19" t="s">
        <v>8336</v>
      </c>
      <c r="F1099" s="19" t="s">
        <v>8336</v>
      </c>
      <c r="G1099" s="19" t="s">
        <v>8355</v>
      </c>
      <c r="H1099" s="19">
        <v>0</v>
      </c>
      <c r="I1099" s="19" t="s">
        <v>8336</v>
      </c>
      <c r="J1099" s="19" t="s">
        <v>8336</v>
      </c>
      <c r="K1099" s="19" t="str">
        <f t="shared" si="103"/>
        <v>Normal Weight</v>
      </c>
      <c r="L1099" s="19" t="str">
        <f t="shared" si="104"/>
        <v>Diabetes</v>
      </c>
      <c r="P1099" s="19">
        <v>2</v>
      </c>
      <c r="Q1099" s="19">
        <v>2</v>
      </c>
      <c r="Y1099" s="32" t="s">
        <v>4023</v>
      </c>
      <c r="Z1099" s="19" t="s">
        <v>8336</v>
      </c>
      <c r="AA1099" t="s">
        <v>8336</v>
      </c>
      <c r="AB1099" s="19" t="str">
        <f t="shared" si="105"/>
        <v>No</v>
      </c>
      <c r="AC1099" s="19" t="str">
        <f t="shared" si="106"/>
        <v>No</v>
      </c>
      <c r="AG1099" s="19" t="s">
        <v>4001</v>
      </c>
      <c r="AH1099" s="19">
        <v>26.12</v>
      </c>
      <c r="AI1099" s="19" t="str">
        <f t="shared" si="101"/>
        <v>Over Weight</v>
      </c>
      <c r="AP1099" s="19" t="s">
        <v>4001</v>
      </c>
      <c r="AQ1099" s="19">
        <v>4.17</v>
      </c>
      <c r="AR1099" s="19" t="str">
        <f t="shared" si="102"/>
        <v>Normal</v>
      </c>
    </row>
    <row r="1100" spans="1:44">
      <c r="A1100" s="19" t="s">
        <v>4048</v>
      </c>
      <c r="B1100" s="19">
        <v>23.96</v>
      </c>
      <c r="C1100" s="19">
        <v>9.58</v>
      </c>
      <c r="D1100" s="19" t="s">
        <v>8324</v>
      </c>
      <c r="E1100" s="19" t="s">
        <v>8336</v>
      </c>
      <c r="F1100" s="19" t="s">
        <v>8375</v>
      </c>
      <c r="G1100" s="19">
        <v>1</v>
      </c>
      <c r="H1100" s="19">
        <v>1</v>
      </c>
      <c r="I1100" s="19" t="s">
        <v>8336</v>
      </c>
      <c r="J1100" s="19" t="s">
        <v>8336</v>
      </c>
      <c r="K1100" s="19" t="str">
        <f t="shared" si="103"/>
        <v>Normal Weight</v>
      </c>
      <c r="L1100" s="19" t="str">
        <f t="shared" si="104"/>
        <v>Diabetes</v>
      </c>
      <c r="P1100" s="19">
        <v>2</v>
      </c>
      <c r="Q1100" s="19">
        <v>2</v>
      </c>
      <c r="Y1100" s="32" t="s">
        <v>4027</v>
      </c>
      <c r="Z1100" s="19" t="s">
        <v>8336</v>
      </c>
      <c r="AA1100" t="s">
        <v>8336</v>
      </c>
      <c r="AB1100" s="19" t="str">
        <f t="shared" si="105"/>
        <v>No</v>
      </c>
      <c r="AC1100" s="19" t="str">
        <f t="shared" si="106"/>
        <v>No</v>
      </c>
      <c r="AG1100" s="19" t="s">
        <v>4005</v>
      </c>
      <c r="AH1100" s="19">
        <v>36.63</v>
      </c>
      <c r="AI1100" s="19" t="str">
        <f t="shared" si="101"/>
        <v>Obesity</v>
      </c>
      <c r="AP1100" s="19" t="s">
        <v>4005</v>
      </c>
      <c r="AQ1100" s="19">
        <v>11.42</v>
      </c>
      <c r="AR1100" s="19" t="str">
        <f t="shared" si="102"/>
        <v>Diabetes</v>
      </c>
    </row>
    <row r="1101" spans="1:44">
      <c r="A1101" s="19" t="s">
        <v>4051</v>
      </c>
      <c r="B1101" s="19">
        <v>35.93</v>
      </c>
      <c r="C1101" s="19">
        <v>6.4</v>
      </c>
      <c r="D1101" s="19" t="s">
        <v>8324</v>
      </c>
      <c r="E1101" s="19" t="s">
        <v>8336</v>
      </c>
      <c r="F1101" s="19" t="s">
        <v>8336</v>
      </c>
      <c r="G1101" s="19">
        <v>1</v>
      </c>
      <c r="H1101" s="19">
        <v>1</v>
      </c>
      <c r="I1101" s="19" t="s">
        <v>8336</v>
      </c>
      <c r="J1101" s="19" t="s">
        <v>8336</v>
      </c>
      <c r="K1101" s="19" t="str">
        <f t="shared" si="103"/>
        <v>Obesity</v>
      </c>
      <c r="L1101" s="19" t="str">
        <f t="shared" si="104"/>
        <v>Prediabetes</v>
      </c>
      <c r="P1101" s="19" t="s">
        <v>8355</v>
      </c>
      <c r="Q1101" s="19">
        <v>0</v>
      </c>
      <c r="Y1101" s="32" t="s">
        <v>4031</v>
      </c>
      <c r="Z1101" s="19" t="s">
        <v>8336</v>
      </c>
      <c r="AA1101" t="s">
        <v>8336</v>
      </c>
      <c r="AB1101" s="19" t="str">
        <f t="shared" si="105"/>
        <v>No</v>
      </c>
      <c r="AC1101" s="19" t="str">
        <f t="shared" si="106"/>
        <v>No</v>
      </c>
      <c r="AG1101" s="19" t="s">
        <v>4009</v>
      </c>
      <c r="AH1101" s="19">
        <v>33.345</v>
      </c>
      <c r="AI1101" s="19" t="str">
        <f t="shared" si="101"/>
        <v>Obesity</v>
      </c>
      <c r="AP1101" s="19" t="s">
        <v>4009</v>
      </c>
      <c r="AQ1101" s="19">
        <v>7.33</v>
      </c>
      <c r="AR1101" s="19" t="str">
        <f t="shared" si="102"/>
        <v>Diabetes</v>
      </c>
    </row>
    <row r="1102" spans="1:44">
      <c r="A1102" s="19" t="s">
        <v>4055</v>
      </c>
      <c r="B1102" s="19">
        <v>26.11</v>
      </c>
      <c r="C1102" s="19">
        <v>6.8</v>
      </c>
      <c r="D1102" s="19" t="s">
        <v>8324</v>
      </c>
      <c r="E1102" s="19" t="s">
        <v>8336</v>
      </c>
      <c r="F1102" s="19" t="s">
        <v>8336</v>
      </c>
      <c r="G1102" s="19">
        <v>2</v>
      </c>
      <c r="H1102" s="19">
        <v>2</v>
      </c>
      <c r="I1102" s="19" t="s">
        <v>8336</v>
      </c>
      <c r="J1102" s="19" t="s">
        <v>8336</v>
      </c>
      <c r="K1102" s="19" t="str">
        <f t="shared" si="103"/>
        <v>Over Weight</v>
      </c>
      <c r="L1102" s="19" t="str">
        <f t="shared" si="104"/>
        <v>Diabetes</v>
      </c>
      <c r="P1102" s="19">
        <v>1</v>
      </c>
      <c r="Q1102" s="19">
        <v>1</v>
      </c>
      <c r="Y1102" s="32" t="s">
        <v>4035</v>
      </c>
      <c r="Z1102" s="19" t="s">
        <v>8324</v>
      </c>
      <c r="AA1102" t="s">
        <v>8336</v>
      </c>
      <c r="AB1102" s="19" t="str">
        <f t="shared" si="105"/>
        <v>Yes</v>
      </c>
      <c r="AC1102" s="19" t="str">
        <f t="shared" si="106"/>
        <v>No</v>
      </c>
      <c r="AG1102" s="19" t="s">
        <v>4013</v>
      </c>
      <c r="AH1102" s="19">
        <v>27.11</v>
      </c>
      <c r="AI1102" s="19" t="str">
        <f t="shared" si="101"/>
        <v>Over Weight</v>
      </c>
      <c r="AP1102" s="19" t="s">
        <v>4013</v>
      </c>
      <c r="AQ1102" s="19">
        <v>6.7</v>
      </c>
      <c r="AR1102" s="19" t="str">
        <f t="shared" si="102"/>
        <v>Diabetes</v>
      </c>
    </row>
    <row r="1103" spans="1:44">
      <c r="A1103" s="19" t="s">
        <v>4059</v>
      </c>
      <c r="B1103" s="19">
        <v>32.3</v>
      </c>
      <c r="C1103" s="19">
        <v>9.48</v>
      </c>
      <c r="D1103" s="19" t="s">
        <v>8336</v>
      </c>
      <c r="E1103" s="19" t="s">
        <v>8336</v>
      </c>
      <c r="F1103" s="19" t="s">
        <v>8336</v>
      </c>
      <c r="G1103" s="19">
        <v>2</v>
      </c>
      <c r="H1103" s="19">
        <v>2</v>
      </c>
      <c r="I1103" s="19" t="s">
        <v>8336</v>
      </c>
      <c r="J1103" s="19" t="s">
        <v>8336</v>
      </c>
      <c r="K1103" s="19" t="str">
        <f t="shared" si="103"/>
        <v>Obesity</v>
      </c>
      <c r="L1103" s="19" t="str">
        <f t="shared" si="104"/>
        <v>Diabetes</v>
      </c>
      <c r="P1103" s="19" t="s">
        <v>8355</v>
      </c>
      <c r="Q1103" s="19">
        <v>0</v>
      </c>
      <c r="Y1103" s="32" t="s">
        <v>4038</v>
      </c>
      <c r="Z1103" s="19" t="s">
        <v>8336</v>
      </c>
      <c r="AA1103" t="s">
        <v>8336</v>
      </c>
      <c r="AB1103" s="19" t="str">
        <f t="shared" si="105"/>
        <v>No</v>
      </c>
      <c r="AC1103" s="19" t="str">
        <f t="shared" si="106"/>
        <v>No</v>
      </c>
      <c r="AG1103" s="19" t="s">
        <v>4016</v>
      </c>
      <c r="AH1103" s="19">
        <v>26.6</v>
      </c>
      <c r="AI1103" s="19" t="str">
        <f t="shared" ref="AI1103:AI1166" si="107">IF(AH1103&lt;18.5,"Under Weight",IF(AH1103&lt;=24.9,"Normal Weight",IF(AH1103&lt;=29.9,"Over Weight","Obesity")))</f>
        <v>Over Weight</v>
      </c>
      <c r="AP1103" s="19" t="s">
        <v>4016</v>
      </c>
      <c r="AQ1103" s="19">
        <v>5.27</v>
      </c>
      <c r="AR1103" s="19" t="str">
        <f t="shared" ref="AR1103:AR1166" si="108">IF(AQ1103&lt;5.7,"Normal",IF(AQ1103&lt;=6.5,"Prediabetes","Diabetes"))</f>
        <v>Normal</v>
      </c>
    </row>
    <row r="1104" spans="1:44">
      <c r="A1104" s="19" t="s">
        <v>4062</v>
      </c>
      <c r="B1104" s="19">
        <v>28.69</v>
      </c>
      <c r="C1104" s="19">
        <v>7.45</v>
      </c>
      <c r="D1104" s="19" t="s">
        <v>8336</v>
      </c>
      <c r="E1104" s="19" t="s">
        <v>8336</v>
      </c>
      <c r="F1104" s="19" t="s">
        <v>8336</v>
      </c>
      <c r="G1104" s="19">
        <v>2</v>
      </c>
      <c r="H1104" s="19">
        <v>2</v>
      </c>
      <c r="I1104" s="19" t="s">
        <v>8336</v>
      </c>
      <c r="J1104" s="19" t="s">
        <v>8336</v>
      </c>
      <c r="K1104" s="19" t="str">
        <f t="shared" si="103"/>
        <v>Over Weight</v>
      </c>
      <c r="L1104" s="19" t="str">
        <f t="shared" si="104"/>
        <v>Diabetes</v>
      </c>
      <c r="P1104" s="19">
        <v>2</v>
      </c>
      <c r="Q1104" s="19">
        <v>2</v>
      </c>
      <c r="Y1104" s="32" t="s">
        <v>4042</v>
      </c>
      <c r="Z1104" s="19" t="s">
        <v>8336</v>
      </c>
      <c r="AA1104" t="s">
        <v>8336</v>
      </c>
      <c r="AB1104" s="19" t="str">
        <f t="shared" si="105"/>
        <v>No</v>
      </c>
      <c r="AC1104" s="19" t="str">
        <f t="shared" si="106"/>
        <v>No</v>
      </c>
      <c r="AG1104" s="19" t="s">
        <v>4019</v>
      </c>
      <c r="AH1104" s="19">
        <v>30.41</v>
      </c>
      <c r="AI1104" s="19" t="str">
        <f t="shared" si="107"/>
        <v>Obesity</v>
      </c>
      <c r="AP1104" s="19" t="s">
        <v>4019</v>
      </c>
      <c r="AQ1104" s="19">
        <v>7.72</v>
      </c>
      <c r="AR1104" s="19" t="str">
        <f t="shared" si="108"/>
        <v>Diabetes</v>
      </c>
    </row>
    <row r="1105" spans="1:44">
      <c r="A1105" s="19" t="s">
        <v>4065</v>
      </c>
      <c r="B1105" s="19">
        <v>31.28</v>
      </c>
      <c r="C1105" s="19">
        <v>6.94</v>
      </c>
      <c r="D1105" s="19" t="s">
        <v>8324</v>
      </c>
      <c r="E1105" s="19" t="s">
        <v>8336</v>
      </c>
      <c r="F1105" s="19" t="s">
        <v>8336</v>
      </c>
      <c r="G1105" s="19">
        <v>1</v>
      </c>
      <c r="H1105" s="19">
        <v>1</v>
      </c>
      <c r="I1105" s="19" t="s">
        <v>8336</v>
      </c>
      <c r="J1105" s="19" t="s">
        <v>8336</v>
      </c>
      <c r="K1105" s="19" t="str">
        <f t="shared" si="103"/>
        <v>Obesity</v>
      </c>
      <c r="L1105" s="19" t="str">
        <f t="shared" si="104"/>
        <v>Diabetes</v>
      </c>
      <c r="P1105" s="19" t="s">
        <v>8355</v>
      </c>
      <c r="Q1105" s="19">
        <v>0</v>
      </c>
      <c r="Y1105" s="32" t="s">
        <v>4046</v>
      </c>
      <c r="Z1105" s="19" t="s">
        <v>8336</v>
      </c>
      <c r="AA1105" t="s">
        <v>8336</v>
      </c>
      <c r="AB1105" s="19" t="str">
        <f t="shared" si="105"/>
        <v>No</v>
      </c>
      <c r="AC1105" s="19" t="str">
        <f t="shared" si="106"/>
        <v>No</v>
      </c>
      <c r="AG1105" s="19" t="s">
        <v>4023</v>
      </c>
      <c r="AH1105" s="19">
        <v>28.98</v>
      </c>
      <c r="AI1105" s="19" t="str">
        <f t="shared" si="107"/>
        <v>Over Weight</v>
      </c>
      <c r="AP1105" s="19" t="s">
        <v>4023</v>
      </c>
      <c r="AQ1105" s="19">
        <v>8.68</v>
      </c>
      <c r="AR1105" s="19" t="str">
        <f t="shared" si="108"/>
        <v>Diabetes</v>
      </c>
    </row>
    <row r="1106" spans="1:44">
      <c r="A1106" s="19" t="s">
        <v>4069</v>
      </c>
      <c r="B1106" s="19">
        <v>30.21</v>
      </c>
      <c r="C1106" s="19">
        <v>7.83</v>
      </c>
      <c r="D1106" s="19" t="s">
        <v>8336</v>
      </c>
      <c r="E1106" s="19" t="s">
        <v>8336</v>
      </c>
      <c r="F1106" s="19" t="s">
        <v>8336</v>
      </c>
      <c r="G1106" s="19" t="s">
        <v>8355</v>
      </c>
      <c r="H1106" s="19">
        <v>0</v>
      </c>
      <c r="I1106" s="19" t="s">
        <v>8336</v>
      </c>
      <c r="J1106" s="19" t="s">
        <v>8336</v>
      </c>
      <c r="K1106" s="19" t="str">
        <f t="shared" si="103"/>
        <v>Obesity</v>
      </c>
      <c r="L1106" s="19" t="str">
        <f t="shared" si="104"/>
        <v>Diabetes</v>
      </c>
      <c r="P1106" s="19" t="s">
        <v>8355</v>
      </c>
      <c r="Q1106" s="19">
        <v>0</v>
      </c>
      <c r="Y1106" s="32" t="s">
        <v>4048</v>
      </c>
      <c r="Z1106" s="19" t="s">
        <v>8324</v>
      </c>
      <c r="AA1106" t="s">
        <v>8336</v>
      </c>
      <c r="AB1106" s="19" t="str">
        <f t="shared" si="105"/>
        <v>Yes</v>
      </c>
      <c r="AC1106" s="19" t="str">
        <f t="shared" si="106"/>
        <v>No</v>
      </c>
      <c r="AG1106" s="19" t="s">
        <v>4027</v>
      </c>
      <c r="AH1106" s="19">
        <v>31.24</v>
      </c>
      <c r="AI1106" s="19" t="str">
        <f t="shared" si="107"/>
        <v>Obesity</v>
      </c>
      <c r="AP1106" s="19" t="s">
        <v>4027</v>
      </c>
      <c r="AQ1106" s="19">
        <v>9.8</v>
      </c>
      <c r="AR1106" s="19" t="str">
        <f t="shared" si="108"/>
        <v>Diabetes</v>
      </c>
    </row>
    <row r="1107" spans="1:44">
      <c r="A1107" s="19" t="s">
        <v>4072</v>
      </c>
      <c r="B1107" s="19">
        <v>38.28</v>
      </c>
      <c r="C1107" s="19">
        <v>10.17</v>
      </c>
      <c r="D1107" s="19" t="s">
        <v>8324</v>
      </c>
      <c r="E1107" s="19" t="s">
        <v>8336</v>
      </c>
      <c r="F1107" s="19" t="s">
        <v>8336</v>
      </c>
      <c r="G1107" s="19" t="s">
        <v>8355</v>
      </c>
      <c r="H1107" s="19">
        <v>0</v>
      </c>
      <c r="I1107" s="19" t="s">
        <v>8336</v>
      </c>
      <c r="J1107" s="19" t="s">
        <v>8336</v>
      </c>
      <c r="K1107" s="19" t="str">
        <f t="shared" si="103"/>
        <v>Obesity</v>
      </c>
      <c r="L1107" s="19" t="str">
        <f t="shared" si="104"/>
        <v>Diabetes</v>
      </c>
      <c r="P1107" s="19">
        <v>2</v>
      </c>
      <c r="Q1107" s="19">
        <v>2</v>
      </c>
      <c r="Y1107" s="32" t="s">
        <v>4051</v>
      </c>
      <c r="Z1107" s="19" t="s">
        <v>8324</v>
      </c>
      <c r="AA1107" t="s">
        <v>8336</v>
      </c>
      <c r="AB1107" s="19" t="str">
        <f t="shared" si="105"/>
        <v>Yes</v>
      </c>
      <c r="AC1107" s="19" t="str">
        <f t="shared" si="106"/>
        <v>No</v>
      </c>
      <c r="AG1107" s="19" t="s">
        <v>4031</v>
      </c>
      <c r="AH1107" s="19">
        <v>31.54</v>
      </c>
      <c r="AI1107" s="19" t="str">
        <f t="shared" si="107"/>
        <v>Obesity</v>
      </c>
      <c r="AP1107" s="19" t="s">
        <v>4031</v>
      </c>
      <c r="AQ1107" s="19">
        <v>4.44</v>
      </c>
      <c r="AR1107" s="19" t="str">
        <f t="shared" si="108"/>
        <v>Normal</v>
      </c>
    </row>
    <row r="1108" spans="1:44">
      <c r="A1108" s="19" t="s">
        <v>4074</v>
      </c>
      <c r="B1108" s="19">
        <v>29.9</v>
      </c>
      <c r="C1108" s="19">
        <v>8.96</v>
      </c>
      <c r="D1108" s="19" t="s">
        <v>8324</v>
      </c>
      <c r="E1108" s="19" t="s">
        <v>8336</v>
      </c>
      <c r="F1108" s="19" t="s">
        <v>8336</v>
      </c>
      <c r="G1108" s="19" t="s">
        <v>8355</v>
      </c>
      <c r="H1108" s="19">
        <v>0</v>
      </c>
      <c r="I1108" s="19" t="s">
        <v>8336</v>
      </c>
      <c r="J1108" s="19" t="s">
        <v>8336</v>
      </c>
      <c r="K1108" s="19" t="str">
        <f t="shared" si="103"/>
        <v>Over Weight</v>
      </c>
      <c r="L1108" s="19" t="str">
        <f t="shared" si="104"/>
        <v>Diabetes</v>
      </c>
      <c r="P1108" s="19" t="s">
        <v>8355</v>
      </c>
      <c r="Q1108" s="19">
        <v>0</v>
      </c>
      <c r="Y1108" s="32" t="s">
        <v>4055</v>
      </c>
      <c r="Z1108" s="19" t="s">
        <v>8324</v>
      </c>
      <c r="AA1108" t="s">
        <v>8336</v>
      </c>
      <c r="AB1108" s="19" t="str">
        <f t="shared" si="105"/>
        <v>Yes</v>
      </c>
      <c r="AC1108" s="19" t="str">
        <f t="shared" si="106"/>
        <v>No</v>
      </c>
      <c r="AG1108" s="19" t="s">
        <v>4035</v>
      </c>
      <c r="AH1108" s="19">
        <v>38.6</v>
      </c>
      <c r="AI1108" s="19" t="str">
        <f t="shared" si="107"/>
        <v>Obesity</v>
      </c>
      <c r="AP1108" s="19" t="s">
        <v>4035</v>
      </c>
      <c r="AQ1108" s="19">
        <v>7.19</v>
      </c>
      <c r="AR1108" s="19" t="str">
        <f t="shared" si="108"/>
        <v>Diabetes</v>
      </c>
    </row>
    <row r="1109" spans="1:44">
      <c r="A1109" s="19" t="s">
        <v>4078</v>
      </c>
      <c r="B1109" s="19">
        <v>23.18</v>
      </c>
      <c r="C1109" s="19">
        <v>6.96</v>
      </c>
      <c r="D1109" s="19" t="s">
        <v>8324</v>
      </c>
      <c r="E1109" s="19" t="s">
        <v>8336</v>
      </c>
      <c r="F1109" s="19" t="s">
        <v>8336</v>
      </c>
      <c r="G1109" s="19">
        <v>2</v>
      </c>
      <c r="H1109" s="19">
        <v>2</v>
      </c>
      <c r="I1109" s="19" t="s">
        <v>8336</v>
      </c>
      <c r="J1109" s="19" t="s">
        <v>8336</v>
      </c>
      <c r="K1109" s="19" t="str">
        <f t="shared" si="103"/>
        <v>Normal Weight</v>
      </c>
      <c r="L1109" s="19" t="str">
        <f t="shared" si="104"/>
        <v>Diabetes</v>
      </c>
      <c r="P1109" s="19" t="s">
        <v>8355</v>
      </c>
      <c r="Q1109" s="19">
        <v>0</v>
      </c>
      <c r="Y1109" s="32" t="s">
        <v>4059</v>
      </c>
      <c r="Z1109" s="19" t="s">
        <v>8336</v>
      </c>
      <c r="AA1109" t="s">
        <v>8336</v>
      </c>
      <c r="AB1109" s="19" t="str">
        <f t="shared" si="105"/>
        <v>No</v>
      </c>
      <c r="AC1109" s="19" t="str">
        <f t="shared" si="106"/>
        <v>No</v>
      </c>
      <c r="AG1109" s="19" t="s">
        <v>4038</v>
      </c>
      <c r="AH1109" s="19">
        <v>37.95</v>
      </c>
      <c r="AI1109" s="19" t="str">
        <f t="shared" si="107"/>
        <v>Obesity</v>
      </c>
      <c r="AP1109" s="19" t="s">
        <v>4038</v>
      </c>
      <c r="AQ1109" s="19">
        <v>6.06</v>
      </c>
      <c r="AR1109" s="19" t="str">
        <f t="shared" si="108"/>
        <v>Prediabetes</v>
      </c>
    </row>
    <row r="1110" spans="1:44">
      <c r="A1110" s="19" t="s">
        <v>4082</v>
      </c>
      <c r="B1110" s="19">
        <v>33.02</v>
      </c>
      <c r="C1110" s="19">
        <v>5.07</v>
      </c>
      <c r="D1110" s="19" t="s">
        <v>8324</v>
      </c>
      <c r="E1110" s="19" t="s">
        <v>8336</v>
      </c>
      <c r="F1110" s="19" t="s">
        <v>8336</v>
      </c>
      <c r="G1110" s="19" t="s">
        <v>8355</v>
      </c>
      <c r="H1110" s="19">
        <v>0</v>
      </c>
      <c r="I1110" s="19" t="s">
        <v>8336</v>
      </c>
      <c r="J1110" s="19" t="s">
        <v>8336</v>
      </c>
      <c r="K1110" s="19" t="str">
        <f t="shared" si="103"/>
        <v>Obesity</v>
      </c>
      <c r="L1110" s="19" t="str">
        <f t="shared" si="104"/>
        <v>Normal</v>
      </c>
      <c r="P1110" s="19" t="s">
        <v>8355</v>
      </c>
      <c r="Q1110" s="19">
        <v>0</v>
      </c>
      <c r="Y1110" s="32" t="s">
        <v>4062</v>
      </c>
      <c r="Z1110" s="19" t="s">
        <v>8336</v>
      </c>
      <c r="AA1110" t="s">
        <v>8336</v>
      </c>
      <c r="AB1110" s="19" t="str">
        <f t="shared" si="105"/>
        <v>No</v>
      </c>
      <c r="AC1110" s="19" t="str">
        <f t="shared" si="106"/>
        <v>No</v>
      </c>
      <c r="AG1110" s="19" t="s">
        <v>4042</v>
      </c>
      <c r="AH1110" s="19">
        <v>38.97</v>
      </c>
      <c r="AI1110" s="19" t="str">
        <f t="shared" si="107"/>
        <v>Obesity</v>
      </c>
      <c r="AP1110" s="19" t="s">
        <v>4042</v>
      </c>
      <c r="AQ1110" s="19">
        <v>5.12</v>
      </c>
      <c r="AR1110" s="19" t="str">
        <f t="shared" si="108"/>
        <v>Normal</v>
      </c>
    </row>
    <row r="1111" spans="1:44">
      <c r="A1111" s="19" t="s">
        <v>4086</v>
      </c>
      <c r="B1111" s="19">
        <v>27.29</v>
      </c>
      <c r="C1111" s="19">
        <v>5.85</v>
      </c>
      <c r="D1111" s="19" t="s">
        <v>8336</v>
      </c>
      <c r="E1111" s="19" t="s">
        <v>8336</v>
      </c>
      <c r="F1111" s="19" t="s">
        <v>8336</v>
      </c>
      <c r="G1111" s="19">
        <v>2</v>
      </c>
      <c r="H1111" s="19">
        <v>2</v>
      </c>
      <c r="I1111" s="19" t="s">
        <v>8336</v>
      </c>
      <c r="J1111" s="19" t="s">
        <v>8336</v>
      </c>
      <c r="K1111" s="19" t="str">
        <f t="shared" si="103"/>
        <v>Over Weight</v>
      </c>
      <c r="L1111" s="19" t="str">
        <f t="shared" si="104"/>
        <v>Prediabetes</v>
      </c>
      <c r="P1111" s="19">
        <v>1</v>
      </c>
      <c r="Q1111" s="19">
        <v>1</v>
      </c>
      <c r="Y1111" s="32" t="s">
        <v>4065</v>
      </c>
      <c r="Z1111" s="19" t="s">
        <v>8324</v>
      </c>
      <c r="AA1111" t="s">
        <v>8336</v>
      </c>
      <c r="AB1111" s="19" t="str">
        <f t="shared" si="105"/>
        <v>Yes</v>
      </c>
      <c r="AC1111" s="19" t="str">
        <f t="shared" si="106"/>
        <v>No</v>
      </c>
      <c r="AG1111" s="19" t="s">
        <v>4046</v>
      </c>
      <c r="AH1111" s="19">
        <v>21.2</v>
      </c>
      <c r="AI1111" s="19" t="str">
        <f t="shared" si="107"/>
        <v>Normal Weight</v>
      </c>
      <c r="AP1111" s="19" t="s">
        <v>4046</v>
      </c>
      <c r="AQ1111" s="19">
        <v>10.72</v>
      </c>
      <c r="AR1111" s="19" t="str">
        <f t="shared" si="108"/>
        <v>Diabetes</v>
      </c>
    </row>
    <row r="1112" spans="1:44">
      <c r="A1112" s="19" t="s">
        <v>4089</v>
      </c>
      <c r="B1112" s="19">
        <v>23.18</v>
      </c>
      <c r="C1112" s="19">
        <v>10.56</v>
      </c>
      <c r="D1112" s="19" t="s">
        <v>8336</v>
      </c>
      <c r="E1112" s="19" t="s">
        <v>8336</v>
      </c>
      <c r="F1112" s="19" t="s">
        <v>8336</v>
      </c>
      <c r="G1112" s="19">
        <v>2</v>
      </c>
      <c r="H1112" s="19">
        <v>2</v>
      </c>
      <c r="I1112" s="19" t="s">
        <v>8336</v>
      </c>
      <c r="J1112" s="19" t="s">
        <v>8336</v>
      </c>
      <c r="K1112" s="19" t="str">
        <f t="shared" si="103"/>
        <v>Normal Weight</v>
      </c>
      <c r="L1112" s="19" t="str">
        <f t="shared" si="104"/>
        <v>Diabetes</v>
      </c>
      <c r="P1112" s="19">
        <v>1</v>
      </c>
      <c r="Q1112" s="19">
        <v>1</v>
      </c>
      <c r="Y1112" s="32" t="s">
        <v>4069</v>
      </c>
      <c r="Z1112" s="19" t="s">
        <v>8336</v>
      </c>
      <c r="AA1112" t="s">
        <v>8336</v>
      </c>
      <c r="AB1112" s="19" t="str">
        <f t="shared" si="105"/>
        <v>No</v>
      </c>
      <c r="AC1112" s="19" t="str">
        <f t="shared" si="106"/>
        <v>No</v>
      </c>
      <c r="AG1112" s="19" t="s">
        <v>4048</v>
      </c>
      <c r="AH1112" s="19">
        <v>23.96</v>
      </c>
      <c r="AI1112" s="19" t="str">
        <f t="shared" si="107"/>
        <v>Normal Weight</v>
      </c>
      <c r="AP1112" s="19" t="s">
        <v>4048</v>
      </c>
      <c r="AQ1112" s="19">
        <v>9.58</v>
      </c>
      <c r="AR1112" s="19" t="str">
        <f t="shared" si="108"/>
        <v>Diabetes</v>
      </c>
    </row>
    <row r="1113" spans="1:44">
      <c r="A1113" s="19" t="s">
        <v>4092</v>
      </c>
      <c r="B1113" s="19">
        <v>32.66</v>
      </c>
      <c r="C1113" s="19">
        <v>8.92</v>
      </c>
      <c r="D1113" s="19" t="s">
        <v>8324</v>
      </c>
      <c r="E1113" s="19" t="s">
        <v>8336</v>
      </c>
      <c r="F1113" s="19" t="s">
        <v>8336</v>
      </c>
      <c r="G1113" s="19" t="s">
        <v>8355</v>
      </c>
      <c r="H1113" s="19">
        <v>0</v>
      </c>
      <c r="I1113" s="19" t="s">
        <v>8336</v>
      </c>
      <c r="J1113" s="19" t="s">
        <v>8336</v>
      </c>
      <c r="K1113" s="19" t="str">
        <f t="shared" si="103"/>
        <v>Obesity</v>
      </c>
      <c r="L1113" s="19" t="str">
        <f t="shared" si="104"/>
        <v>Diabetes</v>
      </c>
      <c r="P1113" s="19">
        <v>2</v>
      </c>
      <c r="Q1113" s="19">
        <v>2</v>
      </c>
      <c r="Y1113" s="32" t="s">
        <v>4072</v>
      </c>
      <c r="Z1113" s="19" t="s">
        <v>8324</v>
      </c>
      <c r="AA1113" t="s">
        <v>8336</v>
      </c>
      <c r="AB1113" s="19" t="str">
        <f t="shared" si="105"/>
        <v>Yes</v>
      </c>
      <c r="AC1113" s="19" t="str">
        <f t="shared" si="106"/>
        <v>No</v>
      </c>
      <c r="AG1113" s="19" t="s">
        <v>4051</v>
      </c>
      <c r="AH1113" s="19">
        <v>35.93</v>
      </c>
      <c r="AI1113" s="19" t="str">
        <f t="shared" si="107"/>
        <v>Obesity</v>
      </c>
      <c r="AP1113" s="19" t="s">
        <v>4051</v>
      </c>
      <c r="AQ1113" s="19">
        <v>6.4</v>
      </c>
      <c r="AR1113" s="19" t="str">
        <f t="shared" si="108"/>
        <v>Prediabetes</v>
      </c>
    </row>
    <row r="1114" spans="1:44">
      <c r="A1114" s="19" t="s">
        <v>4096</v>
      </c>
      <c r="B1114" s="19">
        <v>30.78</v>
      </c>
      <c r="C1114" s="19">
        <v>8.63</v>
      </c>
      <c r="D1114" s="19" t="s">
        <v>8336</v>
      </c>
      <c r="E1114" s="19" t="s">
        <v>8336</v>
      </c>
      <c r="F1114" s="19" t="s">
        <v>8336</v>
      </c>
      <c r="G1114" s="19" t="s">
        <v>8355</v>
      </c>
      <c r="H1114" s="19">
        <v>0</v>
      </c>
      <c r="I1114" s="19" t="s">
        <v>8336</v>
      </c>
      <c r="J1114" s="19" t="s">
        <v>8336</v>
      </c>
      <c r="K1114" s="19" t="str">
        <f t="shared" si="103"/>
        <v>Obesity</v>
      </c>
      <c r="L1114" s="19" t="str">
        <f t="shared" si="104"/>
        <v>Diabetes</v>
      </c>
      <c r="P1114" s="19">
        <v>2</v>
      </c>
      <c r="Q1114" s="19">
        <v>2</v>
      </c>
      <c r="Y1114" s="32" t="s">
        <v>4074</v>
      </c>
      <c r="Z1114" s="19" t="s">
        <v>8324</v>
      </c>
      <c r="AA1114" t="s">
        <v>8336</v>
      </c>
      <c r="AB1114" s="19" t="str">
        <f t="shared" si="105"/>
        <v>Yes</v>
      </c>
      <c r="AC1114" s="19" t="str">
        <f t="shared" si="106"/>
        <v>No</v>
      </c>
      <c r="AG1114" s="19" t="s">
        <v>4055</v>
      </c>
      <c r="AH1114" s="19">
        <v>26.11</v>
      </c>
      <c r="AI1114" s="19" t="str">
        <f t="shared" si="107"/>
        <v>Over Weight</v>
      </c>
      <c r="AP1114" s="19" t="s">
        <v>4055</v>
      </c>
      <c r="AQ1114" s="19">
        <v>6.8</v>
      </c>
      <c r="AR1114" s="19" t="str">
        <f t="shared" si="108"/>
        <v>Diabetes</v>
      </c>
    </row>
    <row r="1115" spans="1:44">
      <c r="A1115" s="19" t="s">
        <v>4100</v>
      </c>
      <c r="B1115" s="19">
        <v>47.2</v>
      </c>
      <c r="C1115" s="19">
        <v>6.29</v>
      </c>
      <c r="D1115" s="19" t="s">
        <v>8324</v>
      </c>
      <c r="E1115" s="19" t="s">
        <v>8336</v>
      </c>
      <c r="F1115" s="19" t="s">
        <v>8375</v>
      </c>
      <c r="G1115" s="19">
        <v>1</v>
      </c>
      <c r="H1115" s="19">
        <v>1</v>
      </c>
      <c r="I1115" s="19" t="s">
        <v>8336</v>
      </c>
      <c r="J1115" s="19" t="s">
        <v>8336</v>
      </c>
      <c r="K1115" s="19" t="str">
        <f t="shared" si="103"/>
        <v>Obesity</v>
      </c>
      <c r="L1115" s="19" t="str">
        <f t="shared" si="104"/>
        <v>Prediabetes</v>
      </c>
      <c r="P1115" s="19">
        <v>2</v>
      </c>
      <c r="Q1115" s="19">
        <v>2</v>
      </c>
      <c r="Y1115" s="32" t="s">
        <v>4078</v>
      </c>
      <c r="Z1115" s="19" t="s">
        <v>8324</v>
      </c>
      <c r="AA1115" t="s">
        <v>8336</v>
      </c>
      <c r="AB1115" s="19" t="str">
        <f t="shared" si="105"/>
        <v>Yes</v>
      </c>
      <c r="AC1115" s="19" t="str">
        <f t="shared" si="106"/>
        <v>No</v>
      </c>
      <c r="AG1115" s="19" t="s">
        <v>4059</v>
      </c>
      <c r="AH1115" s="19">
        <v>32.3</v>
      </c>
      <c r="AI1115" s="19" t="str">
        <f t="shared" si="107"/>
        <v>Obesity</v>
      </c>
      <c r="AP1115" s="19" t="s">
        <v>4059</v>
      </c>
      <c r="AQ1115" s="19">
        <v>9.48</v>
      </c>
      <c r="AR1115" s="19" t="str">
        <f t="shared" si="108"/>
        <v>Diabetes</v>
      </c>
    </row>
    <row r="1116" spans="1:44">
      <c r="A1116" s="19" t="s">
        <v>4104</v>
      </c>
      <c r="B1116" s="19">
        <v>31.6</v>
      </c>
      <c r="C1116" s="19">
        <v>5.75</v>
      </c>
      <c r="D1116" s="19" t="s">
        <v>8336</v>
      </c>
      <c r="E1116" s="19" t="s">
        <v>8336</v>
      </c>
      <c r="F1116" s="19" t="s">
        <v>8336</v>
      </c>
      <c r="G1116" s="19">
        <v>2</v>
      </c>
      <c r="H1116" s="19">
        <v>2</v>
      </c>
      <c r="I1116" s="19" t="s">
        <v>8336</v>
      </c>
      <c r="J1116" s="19" t="s">
        <v>8336</v>
      </c>
      <c r="K1116" s="19" t="str">
        <f t="shared" si="103"/>
        <v>Obesity</v>
      </c>
      <c r="L1116" s="19" t="str">
        <f t="shared" si="104"/>
        <v>Prediabetes</v>
      </c>
      <c r="P1116" s="19">
        <v>1</v>
      </c>
      <c r="Q1116" s="19">
        <v>1</v>
      </c>
      <c r="Y1116" s="32" t="s">
        <v>4082</v>
      </c>
      <c r="Z1116" s="19" t="s">
        <v>8324</v>
      </c>
      <c r="AA1116" t="s">
        <v>8336</v>
      </c>
      <c r="AB1116" s="19" t="str">
        <f t="shared" si="105"/>
        <v>Yes</v>
      </c>
      <c r="AC1116" s="19" t="str">
        <f t="shared" si="106"/>
        <v>No</v>
      </c>
      <c r="AG1116" s="19" t="s">
        <v>4062</v>
      </c>
      <c r="AH1116" s="19">
        <v>28.69</v>
      </c>
      <c r="AI1116" s="19" t="str">
        <f t="shared" si="107"/>
        <v>Over Weight</v>
      </c>
      <c r="AP1116" s="19" t="s">
        <v>4062</v>
      </c>
      <c r="AQ1116" s="19">
        <v>7.45</v>
      </c>
      <c r="AR1116" s="19" t="str">
        <f t="shared" si="108"/>
        <v>Diabetes</v>
      </c>
    </row>
    <row r="1117" spans="1:44">
      <c r="A1117" s="19" t="s">
        <v>4106</v>
      </c>
      <c r="B1117" s="19">
        <v>33.915</v>
      </c>
      <c r="C1117" s="19">
        <v>6.66</v>
      </c>
      <c r="D1117" s="19" t="s">
        <v>8324</v>
      </c>
      <c r="E1117" s="19" t="s">
        <v>8336</v>
      </c>
      <c r="F1117" s="19" t="s">
        <v>8336</v>
      </c>
      <c r="G1117" s="19">
        <v>1</v>
      </c>
      <c r="H1117" s="19">
        <v>1</v>
      </c>
      <c r="I1117" s="19" t="s">
        <v>8336</v>
      </c>
      <c r="J1117" s="19" t="s">
        <v>8336</v>
      </c>
      <c r="K1117" s="19" t="str">
        <f t="shared" si="103"/>
        <v>Obesity</v>
      </c>
      <c r="L1117" s="19" t="str">
        <f t="shared" si="104"/>
        <v>Diabetes</v>
      </c>
      <c r="P1117" s="19" t="s">
        <v>8355</v>
      </c>
      <c r="Q1117" s="19">
        <v>0</v>
      </c>
      <c r="Y1117" s="32" t="s">
        <v>4086</v>
      </c>
      <c r="Z1117" s="19" t="s">
        <v>8336</v>
      </c>
      <c r="AA1117" t="s">
        <v>8336</v>
      </c>
      <c r="AB1117" s="19" t="str">
        <f t="shared" si="105"/>
        <v>No</v>
      </c>
      <c r="AC1117" s="19" t="str">
        <f t="shared" si="106"/>
        <v>No</v>
      </c>
      <c r="AG1117" s="19" t="s">
        <v>4065</v>
      </c>
      <c r="AH1117" s="19">
        <v>31.28</v>
      </c>
      <c r="AI1117" s="19" t="str">
        <f t="shared" si="107"/>
        <v>Obesity</v>
      </c>
      <c r="AP1117" s="19" t="s">
        <v>4065</v>
      </c>
      <c r="AQ1117" s="19">
        <v>6.94</v>
      </c>
      <c r="AR1117" s="19" t="str">
        <f t="shared" si="108"/>
        <v>Diabetes</v>
      </c>
    </row>
    <row r="1118" spans="1:44">
      <c r="A1118" s="19" t="s">
        <v>4110</v>
      </c>
      <c r="B1118" s="19">
        <v>23.54</v>
      </c>
      <c r="C1118" s="19">
        <v>5.1</v>
      </c>
      <c r="D1118" s="19" t="s">
        <v>8336</v>
      </c>
      <c r="E1118" s="19" t="s">
        <v>8336</v>
      </c>
      <c r="F1118" s="19" t="s">
        <v>8336</v>
      </c>
      <c r="G1118" s="19">
        <v>2</v>
      </c>
      <c r="H1118" s="19">
        <v>2</v>
      </c>
      <c r="I1118" s="19" t="s">
        <v>8336</v>
      </c>
      <c r="J1118" s="19" t="s">
        <v>8336</v>
      </c>
      <c r="K1118" s="19" t="str">
        <f t="shared" si="103"/>
        <v>Normal Weight</v>
      </c>
      <c r="L1118" s="19" t="str">
        <f t="shared" si="104"/>
        <v>Normal</v>
      </c>
      <c r="P1118" s="19" t="s">
        <v>8355</v>
      </c>
      <c r="Q1118" s="19">
        <v>0</v>
      </c>
      <c r="Y1118" s="32" t="s">
        <v>4089</v>
      </c>
      <c r="Z1118" s="19" t="s">
        <v>8336</v>
      </c>
      <c r="AA1118" t="s">
        <v>8336</v>
      </c>
      <c r="AB1118" s="19" t="str">
        <f t="shared" si="105"/>
        <v>No</v>
      </c>
      <c r="AC1118" s="19" t="str">
        <f t="shared" si="106"/>
        <v>No</v>
      </c>
      <c r="AG1118" s="19" t="s">
        <v>4069</v>
      </c>
      <c r="AH1118" s="19">
        <v>30.21</v>
      </c>
      <c r="AI1118" s="19" t="str">
        <f t="shared" si="107"/>
        <v>Obesity</v>
      </c>
      <c r="AP1118" s="19" t="s">
        <v>4069</v>
      </c>
      <c r="AQ1118" s="19">
        <v>7.83</v>
      </c>
      <c r="AR1118" s="19" t="str">
        <f t="shared" si="108"/>
        <v>Diabetes</v>
      </c>
    </row>
    <row r="1119" spans="1:44">
      <c r="A1119" s="19" t="s">
        <v>4113</v>
      </c>
      <c r="B1119" s="19">
        <v>27.075</v>
      </c>
      <c r="C1119" s="19">
        <v>4.41</v>
      </c>
      <c r="D1119" s="19" t="s">
        <v>8336</v>
      </c>
      <c r="E1119" s="19" t="s">
        <v>8336</v>
      </c>
      <c r="F1119" s="19" t="s">
        <v>8336</v>
      </c>
      <c r="G1119" s="19">
        <v>2</v>
      </c>
      <c r="H1119" s="19">
        <v>2</v>
      </c>
      <c r="I1119" s="19" t="s">
        <v>8336</v>
      </c>
      <c r="J1119" s="19" t="s">
        <v>8336</v>
      </c>
      <c r="K1119" s="19" t="str">
        <f t="shared" si="103"/>
        <v>Over Weight</v>
      </c>
      <c r="L1119" s="19" t="str">
        <f t="shared" si="104"/>
        <v>Normal</v>
      </c>
      <c r="P1119" s="19" t="s">
        <v>8355</v>
      </c>
      <c r="Q1119" s="19">
        <v>0</v>
      </c>
      <c r="Y1119" s="32" t="s">
        <v>4092</v>
      </c>
      <c r="Z1119" s="19" t="s">
        <v>8324</v>
      </c>
      <c r="AA1119" t="s">
        <v>8336</v>
      </c>
      <c r="AB1119" s="19" t="str">
        <f t="shared" si="105"/>
        <v>Yes</v>
      </c>
      <c r="AC1119" s="19" t="str">
        <f t="shared" si="106"/>
        <v>No</v>
      </c>
      <c r="AG1119" s="19" t="s">
        <v>4072</v>
      </c>
      <c r="AH1119" s="19">
        <v>38.28</v>
      </c>
      <c r="AI1119" s="19" t="str">
        <f t="shared" si="107"/>
        <v>Obesity</v>
      </c>
      <c r="AP1119" s="19" t="s">
        <v>4072</v>
      </c>
      <c r="AQ1119" s="19">
        <v>10.17</v>
      </c>
      <c r="AR1119" s="19" t="str">
        <f t="shared" si="108"/>
        <v>Diabetes</v>
      </c>
    </row>
    <row r="1120" spans="1:44">
      <c r="A1120" s="19" t="s">
        <v>4117</v>
      </c>
      <c r="B1120" s="19">
        <v>25.8</v>
      </c>
      <c r="C1120" s="19">
        <v>5.52</v>
      </c>
      <c r="D1120" s="19" t="s">
        <v>8324</v>
      </c>
      <c r="E1120" s="19" t="s">
        <v>8336</v>
      </c>
      <c r="F1120" s="19" t="s">
        <v>8336</v>
      </c>
      <c r="G1120" s="19" t="s">
        <v>8355</v>
      </c>
      <c r="H1120" s="19">
        <v>0</v>
      </c>
      <c r="I1120" s="19" t="s">
        <v>8336</v>
      </c>
      <c r="J1120" s="19" t="s">
        <v>8336</v>
      </c>
      <c r="K1120" s="19" t="str">
        <f t="shared" si="103"/>
        <v>Over Weight</v>
      </c>
      <c r="L1120" s="19" t="str">
        <f t="shared" si="104"/>
        <v>Normal</v>
      </c>
      <c r="P1120" s="19">
        <v>2</v>
      </c>
      <c r="Q1120" s="19">
        <v>2</v>
      </c>
      <c r="Y1120" s="32" t="s">
        <v>4096</v>
      </c>
      <c r="Z1120" s="19" t="s">
        <v>8336</v>
      </c>
      <c r="AA1120" t="s">
        <v>8336</v>
      </c>
      <c r="AB1120" s="19" t="str">
        <f t="shared" si="105"/>
        <v>No</v>
      </c>
      <c r="AC1120" s="19" t="str">
        <f t="shared" si="106"/>
        <v>No</v>
      </c>
      <c r="AG1120" s="19" t="s">
        <v>4074</v>
      </c>
      <c r="AH1120" s="19">
        <v>29.9</v>
      </c>
      <c r="AI1120" s="19" t="str">
        <f t="shared" si="107"/>
        <v>Over Weight</v>
      </c>
      <c r="AP1120" s="19" t="s">
        <v>4074</v>
      </c>
      <c r="AQ1120" s="19">
        <v>8.96</v>
      </c>
      <c r="AR1120" s="19" t="str">
        <f t="shared" si="108"/>
        <v>Diabetes</v>
      </c>
    </row>
    <row r="1121" spans="1:44">
      <c r="A1121" s="19" t="s">
        <v>4121</v>
      </c>
      <c r="B1121" s="19">
        <v>36.1</v>
      </c>
      <c r="C1121" s="19">
        <v>4.62</v>
      </c>
      <c r="D1121" s="19" t="s">
        <v>8324</v>
      </c>
      <c r="E1121" s="19" t="s">
        <v>8336</v>
      </c>
      <c r="F1121" s="19" t="s">
        <v>8375</v>
      </c>
      <c r="G1121" s="19">
        <v>1</v>
      </c>
      <c r="H1121" s="19">
        <v>1</v>
      </c>
      <c r="I1121" s="19" t="s">
        <v>8336</v>
      </c>
      <c r="J1121" s="19" t="s">
        <v>8336</v>
      </c>
      <c r="K1121" s="19" t="str">
        <f t="shared" si="103"/>
        <v>Obesity</v>
      </c>
      <c r="L1121" s="19" t="str">
        <f t="shared" si="104"/>
        <v>Normal</v>
      </c>
      <c r="P1121" s="19" t="s">
        <v>8355</v>
      </c>
      <c r="Q1121" s="19">
        <v>0</v>
      </c>
      <c r="Y1121" s="32" t="s">
        <v>4100</v>
      </c>
      <c r="Z1121" s="19" t="s">
        <v>8324</v>
      </c>
      <c r="AA1121" t="s">
        <v>8336</v>
      </c>
      <c r="AB1121" s="19" t="str">
        <f t="shared" si="105"/>
        <v>Yes</v>
      </c>
      <c r="AC1121" s="19" t="str">
        <f t="shared" si="106"/>
        <v>No</v>
      </c>
      <c r="AG1121" s="19" t="s">
        <v>4078</v>
      </c>
      <c r="AH1121" s="19">
        <v>23.18</v>
      </c>
      <c r="AI1121" s="19" t="str">
        <f t="shared" si="107"/>
        <v>Normal Weight</v>
      </c>
      <c r="AP1121" s="19" t="s">
        <v>4078</v>
      </c>
      <c r="AQ1121" s="19">
        <v>6.96</v>
      </c>
      <c r="AR1121" s="19" t="str">
        <f t="shared" si="108"/>
        <v>Diabetes</v>
      </c>
    </row>
    <row r="1122" spans="1:44">
      <c r="A1122" s="19" t="s">
        <v>4125</v>
      </c>
      <c r="B1122" s="19">
        <v>30.495</v>
      </c>
      <c r="C1122" s="19">
        <v>5.74</v>
      </c>
      <c r="D1122" s="19" t="s">
        <v>8324</v>
      </c>
      <c r="E1122" s="19" t="s">
        <v>8336</v>
      </c>
      <c r="F1122" s="19" t="s">
        <v>8375</v>
      </c>
      <c r="G1122" s="19">
        <v>1</v>
      </c>
      <c r="H1122" s="19">
        <v>1</v>
      </c>
      <c r="I1122" s="19" t="s">
        <v>8336</v>
      </c>
      <c r="J1122" s="19" t="s">
        <v>8336</v>
      </c>
      <c r="K1122" s="19" t="str">
        <f t="shared" si="103"/>
        <v>Obesity</v>
      </c>
      <c r="L1122" s="19" t="str">
        <f t="shared" si="104"/>
        <v>Prediabetes</v>
      </c>
      <c r="P1122" s="19">
        <v>2</v>
      </c>
      <c r="Q1122" s="19">
        <v>2</v>
      </c>
      <c r="Y1122" s="32" t="s">
        <v>4104</v>
      </c>
      <c r="Z1122" s="19" t="s">
        <v>8336</v>
      </c>
      <c r="AA1122" t="s">
        <v>8336</v>
      </c>
      <c r="AB1122" s="19" t="str">
        <f t="shared" si="105"/>
        <v>No</v>
      </c>
      <c r="AC1122" s="19" t="str">
        <f t="shared" si="106"/>
        <v>No</v>
      </c>
      <c r="AG1122" s="19" t="s">
        <v>4082</v>
      </c>
      <c r="AH1122" s="19">
        <v>33.02</v>
      </c>
      <c r="AI1122" s="19" t="str">
        <f t="shared" si="107"/>
        <v>Obesity</v>
      </c>
      <c r="AP1122" s="19" t="s">
        <v>4082</v>
      </c>
      <c r="AQ1122" s="19">
        <v>5.07</v>
      </c>
      <c r="AR1122" s="19" t="str">
        <f t="shared" si="108"/>
        <v>Normal</v>
      </c>
    </row>
    <row r="1123" spans="1:44">
      <c r="A1123" s="19" t="s">
        <v>4129</v>
      </c>
      <c r="B1123" s="19">
        <v>21.4</v>
      </c>
      <c r="C1123" s="19">
        <v>6.3</v>
      </c>
      <c r="D1123" s="19" t="s">
        <v>8324</v>
      </c>
      <c r="E1123" s="19" t="s">
        <v>8336</v>
      </c>
      <c r="F1123" s="19" t="s">
        <v>8375</v>
      </c>
      <c r="G1123" s="19">
        <v>1</v>
      </c>
      <c r="H1123" s="19">
        <v>1</v>
      </c>
      <c r="I1123" s="19" t="s">
        <v>8336</v>
      </c>
      <c r="J1123" s="19" t="s">
        <v>8336</v>
      </c>
      <c r="K1123" s="19" t="str">
        <f t="shared" si="103"/>
        <v>Normal Weight</v>
      </c>
      <c r="L1123" s="19" t="str">
        <f t="shared" si="104"/>
        <v>Prediabetes</v>
      </c>
      <c r="P1123" s="19">
        <v>2</v>
      </c>
      <c r="Q1123" s="19">
        <v>2</v>
      </c>
      <c r="Y1123" s="32" t="s">
        <v>4106</v>
      </c>
      <c r="Z1123" s="19" t="s">
        <v>8324</v>
      </c>
      <c r="AA1123" t="s">
        <v>8336</v>
      </c>
      <c r="AB1123" s="19" t="str">
        <f t="shared" si="105"/>
        <v>Yes</v>
      </c>
      <c r="AC1123" s="19" t="str">
        <f t="shared" si="106"/>
        <v>No</v>
      </c>
      <c r="AG1123" s="19" t="s">
        <v>4086</v>
      </c>
      <c r="AH1123" s="19">
        <v>27.29</v>
      </c>
      <c r="AI1123" s="19" t="str">
        <f t="shared" si="107"/>
        <v>Over Weight</v>
      </c>
      <c r="AP1123" s="19" t="s">
        <v>4086</v>
      </c>
      <c r="AQ1123" s="19">
        <v>5.85</v>
      </c>
      <c r="AR1123" s="19" t="str">
        <f t="shared" si="108"/>
        <v>Prediabetes</v>
      </c>
    </row>
    <row r="1124" spans="1:44">
      <c r="A1124" s="19" t="s">
        <v>4132</v>
      </c>
      <c r="B1124" s="19">
        <v>32.3</v>
      </c>
      <c r="C1124" s="19">
        <v>10.27</v>
      </c>
      <c r="D1124" s="19" t="s">
        <v>8336</v>
      </c>
      <c r="E1124" s="19" t="s">
        <v>8336</v>
      </c>
      <c r="F1124" s="19" t="s">
        <v>8336</v>
      </c>
      <c r="G1124" s="19" t="s">
        <v>8355</v>
      </c>
      <c r="H1124" s="19">
        <v>0</v>
      </c>
      <c r="I1124" s="19" t="s">
        <v>8336</v>
      </c>
      <c r="J1124" s="19" t="s">
        <v>8336</v>
      </c>
      <c r="K1124" s="19" t="str">
        <f t="shared" si="103"/>
        <v>Obesity</v>
      </c>
      <c r="L1124" s="19" t="str">
        <f t="shared" si="104"/>
        <v>Diabetes</v>
      </c>
      <c r="P1124" s="19" t="s">
        <v>8355</v>
      </c>
      <c r="Q1124" s="19">
        <v>0</v>
      </c>
      <c r="Y1124" s="32" t="s">
        <v>4110</v>
      </c>
      <c r="Z1124" s="19" t="s">
        <v>8336</v>
      </c>
      <c r="AA1124" t="s">
        <v>8336</v>
      </c>
      <c r="AB1124" s="19" t="str">
        <f t="shared" si="105"/>
        <v>No</v>
      </c>
      <c r="AC1124" s="19" t="str">
        <f t="shared" si="106"/>
        <v>No</v>
      </c>
      <c r="AG1124" s="19" t="s">
        <v>4089</v>
      </c>
      <c r="AH1124" s="19">
        <v>23.18</v>
      </c>
      <c r="AI1124" s="19" t="str">
        <f t="shared" si="107"/>
        <v>Normal Weight</v>
      </c>
      <c r="AP1124" s="19" t="s">
        <v>4089</v>
      </c>
      <c r="AQ1124" s="19">
        <v>10.56</v>
      </c>
      <c r="AR1124" s="19" t="str">
        <f t="shared" si="108"/>
        <v>Diabetes</v>
      </c>
    </row>
    <row r="1125" spans="1:44">
      <c r="A1125" s="19" t="s">
        <v>4136</v>
      </c>
      <c r="B1125" s="19">
        <v>29.78</v>
      </c>
      <c r="C1125" s="19">
        <v>5.85</v>
      </c>
      <c r="D1125" s="19" t="s">
        <v>8336</v>
      </c>
      <c r="E1125" s="19" t="s">
        <v>8336</v>
      </c>
      <c r="F1125" s="19" t="s">
        <v>8375</v>
      </c>
      <c r="G1125" s="19">
        <v>1</v>
      </c>
      <c r="H1125" s="19">
        <v>1</v>
      </c>
      <c r="I1125" s="19" t="s">
        <v>8336</v>
      </c>
      <c r="J1125" s="19" t="s">
        <v>8336</v>
      </c>
      <c r="K1125" s="19" t="str">
        <f t="shared" si="103"/>
        <v>Over Weight</v>
      </c>
      <c r="L1125" s="19" t="str">
        <f t="shared" si="104"/>
        <v>Prediabetes</v>
      </c>
      <c r="P1125" s="19" t="s">
        <v>8355</v>
      </c>
      <c r="Q1125" s="19">
        <v>0</v>
      </c>
      <c r="Y1125" s="32" t="s">
        <v>4113</v>
      </c>
      <c r="Z1125" s="19" t="s">
        <v>8336</v>
      </c>
      <c r="AA1125" t="s">
        <v>8336</v>
      </c>
      <c r="AB1125" s="19" t="str">
        <f t="shared" si="105"/>
        <v>No</v>
      </c>
      <c r="AC1125" s="19" t="str">
        <f t="shared" si="106"/>
        <v>No</v>
      </c>
      <c r="AG1125" s="19" t="s">
        <v>4092</v>
      </c>
      <c r="AH1125" s="19">
        <v>32.66</v>
      </c>
      <c r="AI1125" s="19" t="str">
        <f t="shared" si="107"/>
        <v>Obesity</v>
      </c>
      <c r="AP1125" s="19" t="s">
        <v>4092</v>
      </c>
      <c r="AQ1125" s="19">
        <v>8.92</v>
      </c>
      <c r="AR1125" s="19" t="str">
        <f t="shared" si="108"/>
        <v>Diabetes</v>
      </c>
    </row>
    <row r="1126" spans="1:44">
      <c r="A1126" s="19" t="s">
        <v>4140</v>
      </c>
      <c r="B1126" s="19">
        <v>34.76</v>
      </c>
      <c r="C1126" s="19">
        <v>5.92</v>
      </c>
      <c r="D1126" s="19" t="s">
        <v>8324</v>
      </c>
      <c r="E1126" s="19" t="s">
        <v>8336</v>
      </c>
      <c r="F1126" s="19" t="s">
        <v>8336</v>
      </c>
      <c r="G1126" s="19">
        <v>1</v>
      </c>
      <c r="H1126" s="19">
        <v>1</v>
      </c>
      <c r="I1126" s="19" t="s">
        <v>8336</v>
      </c>
      <c r="J1126" s="19" t="s">
        <v>8336</v>
      </c>
      <c r="K1126" s="19" t="str">
        <f t="shared" si="103"/>
        <v>Obesity</v>
      </c>
      <c r="L1126" s="19" t="str">
        <f t="shared" si="104"/>
        <v>Prediabetes</v>
      </c>
      <c r="P1126" s="19">
        <v>1</v>
      </c>
      <c r="Q1126" s="19">
        <v>1</v>
      </c>
      <c r="Y1126" s="32" t="s">
        <v>4117</v>
      </c>
      <c r="Z1126" s="19" t="s">
        <v>8324</v>
      </c>
      <c r="AA1126" t="s">
        <v>8336</v>
      </c>
      <c r="AB1126" s="19" t="str">
        <f t="shared" si="105"/>
        <v>Yes</v>
      </c>
      <c r="AC1126" s="19" t="str">
        <f t="shared" si="106"/>
        <v>No</v>
      </c>
      <c r="AG1126" s="19" t="s">
        <v>4096</v>
      </c>
      <c r="AH1126" s="19">
        <v>30.78</v>
      </c>
      <c r="AI1126" s="19" t="str">
        <f t="shared" si="107"/>
        <v>Obesity</v>
      </c>
      <c r="AP1126" s="19" t="s">
        <v>4096</v>
      </c>
      <c r="AQ1126" s="19">
        <v>8.63</v>
      </c>
      <c r="AR1126" s="19" t="str">
        <f t="shared" si="108"/>
        <v>Diabetes</v>
      </c>
    </row>
    <row r="1127" spans="1:44">
      <c r="A1127" s="19" t="s">
        <v>4144</v>
      </c>
      <c r="B1127" s="19">
        <v>18.335</v>
      </c>
      <c r="C1127" s="19">
        <v>10.01</v>
      </c>
      <c r="D1127" s="19" t="s">
        <v>8324</v>
      </c>
      <c r="E1127" s="19" t="s">
        <v>8336</v>
      </c>
      <c r="F1127" s="19" t="s">
        <v>8336</v>
      </c>
      <c r="G1127" s="19">
        <v>2</v>
      </c>
      <c r="H1127" s="19">
        <v>2</v>
      </c>
      <c r="I1127" s="19" t="s">
        <v>8336</v>
      </c>
      <c r="J1127" s="19" t="s">
        <v>8336</v>
      </c>
      <c r="K1127" s="19" t="str">
        <f t="shared" si="103"/>
        <v>Under Weight</v>
      </c>
      <c r="L1127" s="19" t="str">
        <f t="shared" si="104"/>
        <v>Diabetes</v>
      </c>
      <c r="P1127" s="19">
        <v>2</v>
      </c>
      <c r="Q1127" s="19">
        <v>2</v>
      </c>
      <c r="Y1127" s="32" t="s">
        <v>4121</v>
      </c>
      <c r="Z1127" s="19" t="s">
        <v>8324</v>
      </c>
      <c r="AA1127" t="s">
        <v>8336</v>
      </c>
      <c r="AB1127" s="19" t="str">
        <f t="shared" si="105"/>
        <v>Yes</v>
      </c>
      <c r="AC1127" s="19" t="str">
        <f t="shared" si="106"/>
        <v>No</v>
      </c>
      <c r="AG1127" s="19" t="s">
        <v>4100</v>
      </c>
      <c r="AH1127" s="19">
        <v>47.2</v>
      </c>
      <c r="AI1127" s="19" t="str">
        <f t="shared" si="107"/>
        <v>Obesity</v>
      </c>
      <c r="AP1127" s="19" t="s">
        <v>4100</v>
      </c>
      <c r="AQ1127" s="19">
        <v>6.29</v>
      </c>
      <c r="AR1127" s="19" t="str">
        <f t="shared" si="108"/>
        <v>Prediabetes</v>
      </c>
    </row>
    <row r="1128" spans="1:44">
      <c r="A1128" s="19" t="s">
        <v>4147</v>
      </c>
      <c r="B1128" s="19">
        <v>32.3</v>
      </c>
      <c r="C1128" s="19">
        <v>9.59</v>
      </c>
      <c r="D1128" s="19" t="s">
        <v>8336</v>
      </c>
      <c r="E1128" s="19" t="s">
        <v>8336</v>
      </c>
      <c r="F1128" s="19" t="s">
        <v>8336</v>
      </c>
      <c r="G1128" s="19" t="s">
        <v>8355</v>
      </c>
      <c r="H1128" s="19">
        <v>0</v>
      </c>
      <c r="I1128" s="19" t="s">
        <v>8336</v>
      </c>
      <c r="J1128" s="19" t="s">
        <v>8336</v>
      </c>
      <c r="K1128" s="19" t="str">
        <f t="shared" si="103"/>
        <v>Obesity</v>
      </c>
      <c r="L1128" s="19" t="str">
        <f t="shared" si="104"/>
        <v>Diabetes</v>
      </c>
      <c r="P1128" s="19">
        <v>1</v>
      </c>
      <c r="Q1128" s="19">
        <v>1</v>
      </c>
      <c r="Y1128" s="32" t="s">
        <v>4125</v>
      </c>
      <c r="Z1128" s="19" t="s">
        <v>8324</v>
      </c>
      <c r="AA1128" t="s">
        <v>8336</v>
      </c>
      <c r="AB1128" s="19" t="str">
        <f t="shared" si="105"/>
        <v>Yes</v>
      </c>
      <c r="AC1128" s="19" t="str">
        <f t="shared" si="106"/>
        <v>No</v>
      </c>
      <c r="AG1128" s="19" t="s">
        <v>4104</v>
      </c>
      <c r="AH1128" s="19">
        <v>31.6</v>
      </c>
      <c r="AI1128" s="19" t="str">
        <f t="shared" si="107"/>
        <v>Obesity</v>
      </c>
      <c r="AP1128" s="19" t="s">
        <v>4104</v>
      </c>
      <c r="AQ1128" s="19">
        <v>5.75</v>
      </c>
      <c r="AR1128" s="19" t="str">
        <f t="shared" si="108"/>
        <v>Prediabetes</v>
      </c>
    </row>
    <row r="1129" spans="1:44">
      <c r="A1129" s="19" t="s">
        <v>4151</v>
      </c>
      <c r="B1129" s="19">
        <v>27.74</v>
      </c>
      <c r="C1129" s="19">
        <v>10.37</v>
      </c>
      <c r="D1129" s="19" t="s">
        <v>8336</v>
      </c>
      <c r="E1129" s="19" t="s">
        <v>8336</v>
      </c>
      <c r="F1129" s="19" t="s">
        <v>8336</v>
      </c>
      <c r="G1129" s="19" t="s">
        <v>8355</v>
      </c>
      <c r="H1129" s="19">
        <v>0</v>
      </c>
      <c r="I1129" s="19" t="s">
        <v>8336</v>
      </c>
      <c r="J1129" s="19" t="s">
        <v>8336</v>
      </c>
      <c r="K1129" s="19" t="str">
        <f t="shared" si="103"/>
        <v>Over Weight</v>
      </c>
      <c r="L1129" s="19" t="str">
        <f t="shared" si="104"/>
        <v>Diabetes</v>
      </c>
      <c r="P1129" s="19">
        <v>2</v>
      </c>
      <c r="Q1129" s="19">
        <v>2</v>
      </c>
      <c r="Y1129" s="32" t="s">
        <v>4129</v>
      </c>
      <c r="Z1129" s="19" t="s">
        <v>8324</v>
      </c>
      <c r="AA1129" t="s">
        <v>8336</v>
      </c>
      <c r="AB1129" s="19" t="str">
        <f t="shared" si="105"/>
        <v>Yes</v>
      </c>
      <c r="AC1129" s="19" t="str">
        <f t="shared" si="106"/>
        <v>No</v>
      </c>
      <c r="AG1129" s="19" t="s">
        <v>4106</v>
      </c>
      <c r="AH1129" s="19">
        <v>33.915</v>
      </c>
      <c r="AI1129" s="19" t="str">
        <f t="shared" si="107"/>
        <v>Obesity</v>
      </c>
      <c r="AP1129" s="19" t="s">
        <v>4106</v>
      </c>
      <c r="AQ1129" s="19">
        <v>6.66</v>
      </c>
      <c r="AR1129" s="19" t="str">
        <f t="shared" si="108"/>
        <v>Diabetes</v>
      </c>
    </row>
    <row r="1130" spans="1:44">
      <c r="A1130" s="19" t="s">
        <v>4154</v>
      </c>
      <c r="B1130" s="19">
        <v>24</v>
      </c>
      <c r="C1130" s="19">
        <v>4.01</v>
      </c>
      <c r="D1130" s="19" t="s">
        <v>8324</v>
      </c>
      <c r="E1130" s="19" t="s">
        <v>8336</v>
      </c>
      <c r="F1130" s="19" t="s">
        <v>8336</v>
      </c>
      <c r="G1130" s="19">
        <v>1</v>
      </c>
      <c r="H1130" s="19">
        <v>1</v>
      </c>
      <c r="I1130" s="19" t="s">
        <v>8336</v>
      </c>
      <c r="J1130" s="19" t="s">
        <v>8336</v>
      </c>
      <c r="K1130" s="19" t="str">
        <f t="shared" si="103"/>
        <v>Normal Weight</v>
      </c>
      <c r="L1130" s="19" t="str">
        <f t="shared" si="104"/>
        <v>Normal</v>
      </c>
      <c r="P1130" s="19">
        <v>2</v>
      </c>
      <c r="Q1130" s="19">
        <v>2</v>
      </c>
      <c r="Y1130" s="32" t="s">
        <v>4132</v>
      </c>
      <c r="Z1130" s="19" t="s">
        <v>8336</v>
      </c>
      <c r="AA1130" t="s">
        <v>8336</v>
      </c>
      <c r="AB1130" s="19" t="str">
        <f t="shared" si="105"/>
        <v>No</v>
      </c>
      <c r="AC1130" s="19" t="str">
        <f t="shared" si="106"/>
        <v>No</v>
      </c>
      <c r="AG1130" s="19" t="s">
        <v>4110</v>
      </c>
      <c r="AH1130" s="19">
        <v>23.54</v>
      </c>
      <c r="AI1130" s="19" t="str">
        <f t="shared" si="107"/>
        <v>Normal Weight</v>
      </c>
      <c r="AP1130" s="19" t="s">
        <v>4110</v>
      </c>
      <c r="AQ1130" s="19">
        <v>5.1</v>
      </c>
      <c r="AR1130" s="19" t="str">
        <f t="shared" si="108"/>
        <v>Normal</v>
      </c>
    </row>
    <row r="1131" spans="1:44">
      <c r="A1131" s="19" t="s">
        <v>4158</v>
      </c>
      <c r="B1131" s="19">
        <v>31.78</v>
      </c>
      <c r="C1131" s="19">
        <v>4.24</v>
      </c>
      <c r="D1131" s="19" t="s">
        <v>8324</v>
      </c>
      <c r="E1131" s="19" t="s">
        <v>8336</v>
      </c>
      <c r="F1131" s="19" t="s">
        <v>8375</v>
      </c>
      <c r="G1131" s="19">
        <v>1</v>
      </c>
      <c r="H1131" s="19">
        <v>1</v>
      </c>
      <c r="I1131" s="19" t="s">
        <v>8336</v>
      </c>
      <c r="J1131" s="19" t="s">
        <v>8336</v>
      </c>
      <c r="K1131" s="19" t="str">
        <f t="shared" si="103"/>
        <v>Obesity</v>
      </c>
      <c r="L1131" s="19" t="str">
        <f t="shared" si="104"/>
        <v>Normal</v>
      </c>
      <c r="P1131" s="19" t="s">
        <v>8355</v>
      </c>
      <c r="Q1131" s="19">
        <v>0</v>
      </c>
      <c r="Y1131" s="32" t="s">
        <v>4136</v>
      </c>
      <c r="Z1131" s="19" t="s">
        <v>8336</v>
      </c>
      <c r="AA1131" t="s">
        <v>8336</v>
      </c>
      <c r="AB1131" s="19" t="str">
        <f t="shared" si="105"/>
        <v>No</v>
      </c>
      <c r="AC1131" s="19" t="str">
        <f t="shared" si="106"/>
        <v>No</v>
      </c>
      <c r="AG1131" s="19" t="s">
        <v>4113</v>
      </c>
      <c r="AH1131" s="19">
        <v>27.075</v>
      </c>
      <c r="AI1131" s="19" t="str">
        <f t="shared" si="107"/>
        <v>Over Weight</v>
      </c>
      <c r="AP1131" s="19" t="s">
        <v>4113</v>
      </c>
      <c r="AQ1131" s="19">
        <v>4.41</v>
      </c>
      <c r="AR1131" s="19" t="str">
        <f t="shared" si="108"/>
        <v>Normal</v>
      </c>
    </row>
    <row r="1132" spans="1:44">
      <c r="A1132" s="19" t="s">
        <v>4162</v>
      </c>
      <c r="B1132" s="19">
        <v>32.25</v>
      </c>
      <c r="C1132" s="19">
        <v>5.36</v>
      </c>
      <c r="D1132" s="19" t="s">
        <v>8324</v>
      </c>
      <c r="E1132" s="19" t="s">
        <v>8336</v>
      </c>
      <c r="F1132" s="19" t="s">
        <v>8336</v>
      </c>
      <c r="G1132" s="19" t="s">
        <v>8355</v>
      </c>
      <c r="H1132" s="19">
        <v>0</v>
      </c>
      <c r="I1132" s="19" t="s">
        <v>8336</v>
      </c>
      <c r="J1132" s="19" t="s">
        <v>8336</v>
      </c>
      <c r="K1132" s="19" t="str">
        <f t="shared" si="103"/>
        <v>Obesity</v>
      </c>
      <c r="L1132" s="19" t="str">
        <f t="shared" si="104"/>
        <v>Normal</v>
      </c>
      <c r="P1132" s="19">
        <v>1</v>
      </c>
      <c r="Q1132" s="19">
        <v>1</v>
      </c>
      <c r="Y1132" s="32" t="s">
        <v>4140</v>
      </c>
      <c r="Z1132" s="19" t="s">
        <v>8324</v>
      </c>
      <c r="AA1132" t="s">
        <v>8336</v>
      </c>
      <c r="AB1132" s="19" t="str">
        <f t="shared" si="105"/>
        <v>Yes</v>
      </c>
      <c r="AC1132" s="19" t="str">
        <f t="shared" si="106"/>
        <v>No</v>
      </c>
      <c r="AG1132" s="19" t="s">
        <v>4117</v>
      </c>
      <c r="AH1132" s="19">
        <v>25.8</v>
      </c>
      <c r="AI1132" s="19" t="str">
        <f t="shared" si="107"/>
        <v>Over Weight</v>
      </c>
      <c r="AP1132" s="19" t="s">
        <v>4117</v>
      </c>
      <c r="AQ1132" s="19">
        <v>5.52</v>
      </c>
      <c r="AR1132" s="19" t="str">
        <f t="shared" si="108"/>
        <v>Normal</v>
      </c>
    </row>
    <row r="1133" spans="1:44">
      <c r="A1133" s="19" t="s">
        <v>4165</v>
      </c>
      <c r="B1133" s="19">
        <v>30.115</v>
      </c>
      <c r="C1133" s="19">
        <v>4.99</v>
      </c>
      <c r="D1133" s="19" t="s">
        <v>8336</v>
      </c>
      <c r="E1133" s="19" t="s">
        <v>8336</v>
      </c>
      <c r="F1133" s="19" t="s">
        <v>8336</v>
      </c>
      <c r="G1133" s="19">
        <v>2</v>
      </c>
      <c r="H1133" s="19">
        <v>2</v>
      </c>
      <c r="I1133" s="19" t="s">
        <v>8336</v>
      </c>
      <c r="J1133" s="19" t="s">
        <v>8336</v>
      </c>
      <c r="K1133" s="19" t="str">
        <f t="shared" si="103"/>
        <v>Obesity</v>
      </c>
      <c r="L1133" s="19" t="str">
        <f t="shared" si="104"/>
        <v>Normal</v>
      </c>
      <c r="P1133" s="19">
        <v>1</v>
      </c>
      <c r="Q1133" s="19">
        <v>1</v>
      </c>
      <c r="Y1133" s="32" t="s">
        <v>4144</v>
      </c>
      <c r="Z1133" s="19" t="s">
        <v>8324</v>
      </c>
      <c r="AA1133" t="s">
        <v>8336</v>
      </c>
      <c r="AB1133" s="19" t="str">
        <f t="shared" si="105"/>
        <v>Yes</v>
      </c>
      <c r="AC1133" s="19" t="str">
        <f t="shared" si="106"/>
        <v>No</v>
      </c>
      <c r="AG1133" s="19" t="s">
        <v>4121</v>
      </c>
      <c r="AH1133" s="19">
        <v>36.1</v>
      </c>
      <c r="AI1133" s="19" t="str">
        <f t="shared" si="107"/>
        <v>Obesity</v>
      </c>
      <c r="AP1133" s="19" t="s">
        <v>4121</v>
      </c>
      <c r="AQ1133" s="19">
        <v>4.62</v>
      </c>
      <c r="AR1133" s="19" t="str">
        <f t="shared" si="108"/>
        <v>Normal</v>
      </c>
    </row>
    <row r="1134" spans="1:44">
      <c r="A1134" s="19" t="s">
        <v>4168</v>
      </c>
      <c r="B1134" s="19">
        <v>22.41</v>
      </c>
      <c r="C1134" s="19">
        <v>8.68</v>
      </c>
      <c r="D1134" s="19" t="s">
        <v>8336</v>
      </c>
      <c r="E1134" s="19" t="s">
        <v>8336</v>
      </c>
      <c r="F1134" s="19" t="s">
        <v>8336</v>
      </c>
      <c r="G1134" s="19" t="s">
        <v>8355</v>
      </c>
      <c r="H1134" s="19">
        <v>0</v>
      </c>
      <c r="I1134" s="19" t="s">
        <v>8336</v>
      </c>
      <c r="J1134" s="19" t="s">
        <v>8336</v>
      </c>
      <c r="K1134" s="19" t="str">
        <f t="shared" si="103"/>
        <v>Normal Weight</v>
      </c>
      <c r="L1134" s="19" t="str">
        <f t="shared" si="104"/>
        <v>Diabetes</v>
      </c>
      <c r="P1134" s="19">
        <v>1</v>
      </c>
      <c r="Q1134" s="19">
        <v>1</v>
      </c>
      <c r="Y1134" s="32" t="s">
        <v>4147</v>
      </c>
      <c r="Z1134" s="19" t="s">
        <v>8336</v>
      </c>
      <c r="AA1134" t="s">
        <v>8336</v>
      </c>
      <c r="AB1134" s="19" t="str">
        <f t="shared" si="105"/>
        <v>No</v>
      </c>
      <c r="AC1134" s="19" t="str">
        <f t="shared" si="106"/>
        <v>No</v>
      </c>
      <c r="AG1134" s="19" t="s">
        <v>4125</v>
      </c>
      <c r="AH1134" s="19">
        <v>30.495</v>
      </c>
      <c r="AI1134" s="19" t="str">
        <f t="shared" si="107"/>
        <v>Obesity</v>
      </c>
      <c r="AP1134" s="19" t="s">
        <v>4125</v>
      </c>
      <c r="AQ1134" s="19">
        <v>5.74</v>
      </c>
      <c r="AR1134" s="19" t="str">
        <f t="shared" si="108"/>
        <v>Prediabetes</v>
      </c>
    </row>
    <row r="1135" spans="1:44">
      <c r="A1135" s="19" t="s">
        <v>4172</v>
      </c>
      <c r="B1135" s="19">
        <v>45.72</v>
      </c>
      <c r="C1135" s="19">
        <v>4.23</v>
      </c>
      <c r="D1135" s="19" t="s">
        <v>8324</v>
      </c>
      <c r="E1135" s="19" t="s">
        <v>8336</v>
      </c>
      <c r="F1135" s="19" t="s">
        <v>8336</v>
      </c>
      <c r="G1135" s="19" t="s">
        <v>8355</v>
      </c>
      <c r="H1135" s="19">
        <v>0</v>
      </c>
      <c r="I1135" s="19" t="s">
        <v>8336</v>
      </c>
      <c r="J1135" s="19" t="s">
        <v>8336</v>
      </c>
      <c r="K1135" s="19" t="str">
        <f t="shared" si="103"/>
        <v>Obesity</v>
      </c>
      <c r="L1135" s="19" t="str">
        <f t="shared" si="104"/>
        <v>Normal</v>
      </c>
      <c r="P1135" s="19" t="s">
        <v>8355</v>
      </c>
      <c r="Q1135" s="19">
        <v>0</v>
      </c>
      <c r="Y1135" s="32" t="s">
        <v>4151</v>
      </c>
      <c r="Z1135" s="19" t="s">
        <v>8336</v>
      </c>
      <c r="AA1135" t="s">
        <v>8336</v>
      </c>
      <c r="AB1135" s="19" t="str">
        <f t="shared" si="105"/>
        <v>No</v>
      </c>
      <c r="AC1135" s="19" t="str">
        <f t="shared" si="106"/>
        <v>No</v>
      </c>
      <c r="AG1135" s="19" t="s">
        <v>4129</v>
      </c>
      <c r="AH1135" s="19">
        <v>21.4</v>
      </c>
      <c r="AI1135" s="19" t="str">
        <f t="shared" si="107"/>
        <v>Normal Weight</v>
      </c>
      <c r="AP1135" s="19" t="s">
        <v>4129</v>
      </c>
      <c r="AQ1135" s="19">
        <v>6.3</v>
      </c>
      <c r="AR1135" s="19" t="str">
        <f t="shared" si="108"/>
        <v>Prediabetes</v>
      </c>
    </row>
    <row r="1136" spans="1:44">
      <c r="A1136" s="19" t="s">
        <v>4175</v>
      </c>
      <c r="B1136" s="19">
        <v>25</v>
      </c>
      <c r="C1136" s="19">
        <v>5.32</v>
      </c>
      <c r="D1136" s="19" t="s">
        <v>8324</v>
      </c>
      <c r="E1136" s="19" t="s">
        <v>8336</v>
      </c>
      <c r="F1136" s="19" t="s">
        <v>8336</v>
      </c>
      <c r="G1136" s="19">
        <v>2</v>
      </c>
      <c r="H1136" s="19">
        <v>2</v>
      </c>
      <c r="I1136" s="19" t="s">
        <v>8336</v>
      </c>
      <c r="J1136" s="19" t="s">
        <v>8336</v>
      </c>
      <c r="K1136" s="19" t="str">
        <f t="shared" si="103"/>
        <v>Over Weight</v>
      </c>
      <c r="L1136" s="19" t="str">
        <f t="shared" si="104"/>
        <v>Normal</v>
      </c>
      <c r="P1136" s="19">
        <v>1</v>
      </c>
      <c r="Q1136" s="19">
        <v>1</v>
      </c>
      <c r="Y1136" s="32" t="s">
        <v>4154</v>
      </c>
      <c r="Z1136" s="19" t="s">
        <v>8324</v>
      </c>
      <c r="AA1136" t="s">
        <v>8336</v>
      </c>
      <c r="AB1136" s="19" t="str">
        <f t="shared" si="105"/>
        <v>Yes</v>
      </c>
      <c r="AC1136" s="19" t="str">
        <f t="shared" si="106"/>
        <v>No</v>
      </c>
      <c r="AG1136" s="19" t="s">
        <v>4132</v>
      </c>
      <c r="AH1136" s="19">
        <v>32.3</v>
      </c>
      <c r="AI1136" s="19" t="str">
        <f t="shared" si="107"/>
        <v>Obesity</v>
      </c>
      <c r="AP1136" s="19" t="s">
        <v>4132</v>
      </c>
      <c r="AQ1136" s="19">
        <v>10.27</v>
      </c>
      <c r="AR1136" s="19" t="str">
        <f t="shared" si="108"/>
        <v>Diabetes</v>
      </c>
    </row>
    <row r="1137" spans="1:44">
      <c r="A1137" s="19" t="s">
        <v>4179</v>
      </c>
      <c r="B1137" s="19">
        <v>39.5</v>
      </c>
      <c r="C1137" s="19">
        <v>6.66</v>
      </c>
      <c r="D1137" s="19" t="s">
        <v>8336</v>
      </c>
      <c r="E1137" s="19" t="s">
        <v>8336</v>
      </c>
      <c r="F1137" s="19" t="s">
        <v>8336</v>
      </c>
      <c r="G1137" s="19" t="s">
        <v>8355</v>
      </c>
      <c r="H1137" s="19">
        <v>0</v>
      </c>
      <c r="I1137" s="19" t="s">
        <v>8336</v>
      </c>
      <c r="J1137" s="19" t="s">
        <v>8336</v>
      </c>
      <c r="K1137" s="19" t="str">
        <f t="shared" si="103"/>
        <v>Obesity</v>
      </c>
      <c r="L1137" s="19" t="str">
        <f t="shared" si="104"/>
        <v>Diabetes</v>
      </c>
      <c r="P1137" s="19">
        <v>1</v>
      </c>
      <c r="Q1137" s="19">
        <v>1</v>
      </c>
      <c r="Y1137" s="32" t="s">
        <v>4158</v>
      </c>
      <c r="Z1137" s="19" t="s">
        <v>8324</v>
      </c>
      <c r="AA1137" t="s">
        <v>8336</v>
      </c>
      <c r="AB1137" s="19" t="str">
        <f t="shared" si="105"/>
        <v>Yes</v>
      </c>
      <c r="AC1137" s="19" t="str">
        <f t="shared" si="106"/>
        <v>No</v>
      </c>
      <c r="AG1137" s="19" t="s">
        <v>4136</v>
      </c>
      <c r="AH1137" s="19">
        <v>29.78</v>
      </c>
      <c r="AI1137" s="19" t="str">
        <f t="shared" si="107"/>
        <v>Over Weight</v>
      </c>
      <c r="AP1137" s="19" t="s">
        <v>4136</v>
      </c>
      <c r="AQ1137" s="19">
        <v>5.85</v>
      </c>
      <c r="AR1137" s="19" t="str">
        <f t="shared" si="108"/>
        <v>Prediabetes</v>
      </c>
    </row>
    <row r="1138" spans="1:44">
      <c r="A1138" s="19" t="s">
        <v>4183</v>
      </c>
      <c r="B1138" s="19">
        <v>37.73</v>
      </c>
      <c r="C1138" s="19">
        <v>7.4</v>
      </c>
      <c r="D1138" s="19" t="s">
        <v>8336</v>
      </c>
      <c r="E1138" s="19" t="s">
        <v>8336</v>
      </c>
      <c r="F1138" s="19" t="s">
        <v>8336</v>
      </c>
      <c r="G1138" s="19" t="s">
        <v>8355</v>
      </c>
      <c r="H1138" s="19">
        <v>0</v>
      </c>
      <c r="I1138" s="19" t="s">
        <v>8336</v>
      </c>
      <c r="J1138" s="19" t="s">
        <v>8336</v>
      </c>
      <c r="K1138" s="19" t="str">
        <f t="shared" si="103"/>
        <v>Obesity</v>
      </c>
      <c r="L1138" s="19" t="str">
        <f t="shared" si="104"/>
        <v>Diabetes</v>
      </c>
      <c r="P1138" s="19">
        <v>2</v>
      </c>
      <c r="Q1138" s="19">
        <v>2</v>
      </c>
      <c r="Y1138" s="32" t="s">
        <v>4162</v>
      </c>
      <c r="Z1138" s="19" t="s">
        <v>8324</v>
      </c>
      <c r="AA1138" t="s">
        <v>8336</v>
      </c>
      <c r="AB1138" s="19" t="str">
        <f t="shared" si="105"/>
        <v>Yes</v>
      </c>
      <c r="AC1138" s="19" t="str">
        <f t="shared" si="106"/>
        <v>No</v>
      </c>
      <c r="AG1138" s="19" t="s">
        <v>4140</v>
      </c>
      <c r="AH1138" s="19">
        <v>34.76</v>
      </c>
      <c r="AI1138" s="19" t="str">
        <f t="shared" si="107"/>
        <v>Obesity</v>
      </c>
      <c r="AP1138" s="19" t="s">
        <v>4140</v>
      </c>
      <c r="AQ1138" s="19">
        <v>5.92</v>
      </c>
      <c r="AR1138" s="19" t="str">
        <f t="shared" si="108"/>
        <v>Prediabetes</v>
      </c>
    </row>
    <row r="1139" spans="1:44">
      <c r="A1139" s="19" t="s">
        <v>4187</v>
      </c>
      <c r="B1139" s="19">
        <v>40.66</v>
      </c>
      <c r="C1139" s="19">
        <v>10.08</v>
      </c>
      <c r="D1139" s="19" t="s">
        <v>8336</v>
      </c>
      <c r="E1139" s="19" t="s">
        <v>8336</v>
      </c>
      <c r="F1139" s="19" t="s">
        <v>8336</v>
      </c>
      <c r="G1139" s="19" t="s">
        <v>8355</v>
      </c>
      <c r="H1139" s="19">
        <v>0</v>
      </c>
      <c r="I1139" s="19" t="s">
        <v>8336</v>
      </c>
      <c r="J1139" s="19" t="s">
        <v>8336</v>
      </c>
      <c r="K1139" s="19" t="str">
        <f t="shared" si="103"/>
        <v>Obesity</v>
      </c>
      <c r="L1139" s="19" t="str">
        <f t="shared" si="104"/>
        <v>Diabetes</v>
      </c>
      <c r="P1139" s="19" t="s">
        <v>8355</v>
      </c>
      <c r="Q1139" s="19">
        <v>0</v>
      </c>
      <c r="Y1139" s="32" t="s">
        <v>4165</v>
      </c>
      <c r="Z1139" s="19" t="s">
        <v>8336</v>
      </c>
      <c r="AA1139" t="s">
        <v>8336</v>
      </c>
      <c r="AB1139" s="19" t="str">
        <f t="shared" si="105"/>
        <v>No</v>
      </c>
      <c r="AC1139" s="19" t="str">
        <f t="shared" si="106"/>
        <v>No</v>
      </c>
      <c r="AG1139" s="19" t="s">
        <v>4144</v>
      </c>
      <c r="AH1139" s="19">
        <v>18.335</v>
      </c>
      <c r="AI1139" s="19" t="str">
        <f t="shared" si="107"/>
        <v>Under Weight</v>
      </c>
      <c r="AP1139" s="19" t="s">
        <v>4144</v>
      </c>
      <c r="AQ1139" s="19">
        <v>10.01</v>
      </c>
      <c r="AR1139" s="19" t="str">
        <f t="shared" si="108"/>
        <v>Diabetes</v>
      </c>
    </row>
    <row r="1140" spans="1:44">
      <c r="A1140" s="19" t="s">
        <v>4190</v>
      </c>
      <c r="B1140" s="19">
        <v>34.2</v>
      </c>
      <c r="C1140" s="19">
        <v>8.58</v>
      </c>
      <c r="D1140" s="19" t="s">
        <v>8336</v>
      </c>
      <c r="E1140" s="19" t="s">
        <v>8336</v>
      </c>
      <c r="F1140" s="19" t="s">
        <v>8336</v>
      </c>
      <c r="G1140" s="19" t="s">
        <v>8355</v>
      </c>
      <c r="H1140" s="19">
        <v>0</v>
      </c>
      <c r="I1140" s="19" t="s">
        <v>8336</v>
      </c>
      <c r="J1140" s="19" t="s">
        <v>8336</v>
      </c>
      <c r="K1140" s="19" t="str">
        <f t="shared" si="103"/>
        <v>Obesity</v>
      </c>
      <c r="L1140" s="19" t="str">
        <f t="shared" si="104"/>
        <v>Diabetes</v>
      </c>
      <c r="P1140" s="19" t="s">
        <v>8355</v>
      </c>
      <c r="Q1140" s="19">
        <v>0</v>
      </c>
      <c r="Y1140" s="32" t="s">
        <v>4168</v>
      </c>
      <c r="Z1140" s="19" t="s">
        <v>8336</v>
      </c>
      <c r="AA1140" t="s">
        <v>8336</v>
      </c>
      <c r="AB1140" s="19" t="str">
        <f t="shared" si="105"/>
        <v>No</v>
      </c>
      <c r="AC1140" s="19" t="str">
        <f t="shared" si="106"/>
        <v>No</v>
      </c>
      <c r="AG1140" s="19" t="s">
        <v>4147</v>
      </c>
      <c r="AH1140" s="19">
        <v>32.3</v>
      </c>
      <c r="AI1140" s="19" t="str">
        <f t="shared" si="107"/>
        <v>Obesity</v>
      </c>
      <c r="AP1140" s="19" t="s">
        <v>4147</v>
      </c>
      <c r="AQ1140" s="19">
        <v>9.59</v>
      </c>
      <c r="AR1140" s="19" t="str">
        <f t="shared" si="108"/>
        <v>Diabetes</v>
      </c>
    </row>
    <row r="1141" spans="1:44">
      <c r="A1141" s="19" t="s">
        <v>4193</v>
      </c>
      <c r="B1141" s="19">
        <v>46.51</v>
      </c>
      <c r="C1141" s="19">
        <v>5.84</v>
      </c>
      <c r="D1141" s="19" t="s">
        <v>8336</v>
      </c>
      <c r="E1141" s="19" t="s">
        <v>8336</v>
      </c>
      <c r="F1141" s="19" t="s">
        <v>8336</v>
      </c>
      <c r="G1141" s="19">
        <v>1</v>
      </c>
      <c r="H1141" s="19">
        <v>1</v>
      </c>
      <c r="I1141" s="19" t="s">
        <v>8336</v>
      </c>
      <c r="J1141" s="19" t="s">
        <v>8336</v>
      </c>
      <c r="K1141" s="19" t="str">
        <f t="shared" si="103"/>
        <v>Obesity</v>
      </c>
      <c r="L1141" s="19" t="str">
        <f t="shared" si="104"/>
        <v>Prediabetes</v>
      </c>
      <c r="P1141" s="19">
        <v>1</v>
      </c>
      <c r="Q1141" s="19">
        <v>1</v>
      </c>
      <c r="Y1141" s="32" t="s">
        <v>4172</v>
      </c>
      <c r="Z1141" s="19" t="s">
        <v>8324</v>
      </c>
      <c r="AA1141" t="s">
        <v>8336</v>
      </c>
      <c r="AB1141" s="19" t="str">
        <f t="shared" si="105"/>
        <v>Yes</v>
      </c>
      <c r="AC1141" s="19" t="str">
        <f t="shared" si="106"/>
        <v>No</v>
      </c>
      <c r="AG1141" s="19" t="s">
        <v>4151</v>
      </c>
      <c r="AH1141" s="19">
        <v>27.74</v>
      </c>
      <c r="AI1141" s="19" t="str">
        <f t="shared" si="107"/>
        <v>Over Weight</v>
      </c>
      <c r="AP1141" s="19" t="s">
        <v>4151</v>
      </c>
      <c r="AQ1141" s="19">
        <v>10.37</v>
      </c>
      <c r="AR1141" s="19" t="str">
        <f t="shared" si="108"/>
        <v>Diabetes</v>
      </c>
    </row>
    <row r="1142" spans="1:44">
      <c r="A1142" s="19" t="s">
        <v>4197</v>
      </c>
      <c r="B1142" s="19">
        <v>28.88</v>
      </c>
      <c r="C1142" s="19">
        <v>4.86</v>
      </c>
      <c r="D1142" s="19" t="s">
        <v>8324</v>
      </c>
      <c r="E1142" s="19" t="s">
        <v>8336</v>
      </c>
      <c r="F1142" s="19" t="s">
        <v>8375</v>
      </c>
      <c r="G1142" s="19">
        <v>1</v>
      </c>
      <c r="H1142" s="19">
        <v>1</v>
      </c>
      <c r="I1142" s="19" t="s">
        <v>8336</v>
      </c>
      <c r="J1142" s="19" t="s">
        <v>8336</v>
      </c>
      <c r="K1142" s="19" t="str">
        <f t="shared" si="103"/>
        <v>Over Weight</v>
      </c>
      <c r="L1142" s="19" t="str">
        <f t="shared" si="104"/>
        <v>Normal</v>
      </c>
      <c r="P1142" s="19">
        <v>1</v>
      </c>
      <c r="Q1142" s="19">
        <v>1</v>
      </c>
      <c r="Y1142" s="32" t="s">
        <v>4175</v>
      </c>
      <c r="Z1142" s="19" t="s">
        <v>8324</v>
      </c>
      <c r="AA1142" t="s">
        <v>8336</v>
      </c>
      <c r="AB1142" s="19" t="str">
        <f t="shared" si="105"/>
        <v>Yes</v>
      </c>
      <c r="AC1142" s="19" t="str">
        <f t="shared" si="106"/>
        <v>No</v>
      </c>
      <c r="AG1142" s="19" t="s">
        <v>4154</v>
      </c>
      <c r="AH1142" s="19">
        <v>24</v>
      </c>
      <c r="AI1142" s="19" t="str">
        <f t="shared" si="107"/>
        <v>Normal Weight</v>
      </c>
      <c r="AP1142" s="19" t="s">
        <v>4154</v>
      </c>
      <c r="AQ1142" s="19">
        <v>4.01</v>
      </c>
      <c r="AR1142" s="19" t="str">
        <f t="shared" si="108"/>
        <v>Normal</v>
      </c>
    </row>
    <row r="1143" spans="1:44">
      <c r="A1143" s="19" t="s">
        <v>4201</v>
      </c>
      <c r="B1143" s="19">
        <v>33.915</v>
      </c>
      <c r="C1143" s="19">
        <v>11.52</v>
      </c>
      <c r="D1143" s="19" t="s">
        <v>8336</v>
      </c>
      <c r="E1143" s="19" t="s">
        <v>8336</v>
      </c>
      <c r="F1143" s="19" t="s">
        <v>8336</v>
      </c>
      <c r="G1143" s="19" t="s">
        <v>8355</v>
      </c>
      <c r="H1143" s="19">
        <v>0</v>
      </c>
      <c r="I1143" s="19" t="s">
        <v>8336</v>
      </c>
      <c r="J1143" s="19" t="s">
        <v>8336</v>
      </c>
      <c r="K1143" s="19" t="str">
        <f t="shared" si="103"/>
        <v>Obesity</v>
      </c>
      <c r="L1143" s="19" t="str">
        <f t="shared" si="104"/>
        <v>Diabetes</v>
      </c>
      <c r="P1143" s="19" t="s">
        <v>8355</v>
      </c>
      <c r="Q1143" s="19">
        <v>0</v>
      </c>
      <c r="Y1143" s="32" t="s">
        <v>4179</v>
      </c>
      <c r="Z1143" s="19" t="s">
        <v>8336</v>
      </c>
      <c r="AA1143" t="s">
        <v>8336</v>
      </c>
      <c r="AB1143" s="19" t="str">
        <f t="shared" si="105"/>
        <v>No</v>
      </c>
      <c r="AC1143" s="19" t="str">
        <f t="shared" si="106"/>
        <v>No</v>
      </c>
      <c r="AG1143" s="19" t="s">
        <v>4158</v>
      </c>
      <c r="AH1143" s="19">
        <v>31.78</v>
      </c>
      <c r="AI1143" s="19" t="str">
        <f t="shared" si="107"/>
        <v>Obesity</v>
      </c>
      <c r="AP1143" s="19" t="s">
        <v>4158</v>
      </c>
      <c r="AQ1143" s="19">
        <v>4.24</v>
      </c>
      <c r="AR1143" s="19" t="str">
        <f t="shared" si="108"/>
        <v>Normal</v>
      </c>
    </row>
    <row r="1144" spans="1:44">
      <c r="A1144" s="19" t="s">
        <v>4205</v>
      </c>
      <c r="B1144" s="19">
        <v>24.32</v>
      </c>
      <c r="C1144" s="19">
        <v>6.15</v>
      </c>
      <c r="D1144" s="19" t="s">
        <v>8324</v>
      </c>
      <c r="E1144" s="19" t="s">
        <v>8336</v>
      </c>
      <c r="F1144" s="19" t="s">
        <v>8375</v>
      </c>
      <c r="G1144" s="19">
        <v>1</v>
      </c>
      <c r="H1144" s="19">
        <v>1</v>
      </c>
      <c r="I1144" s="19" t="s">
        <v>8336</v>
      </c>
      <c r="J1144" s="19" t="s">
        <v>8336</v>
      </c>
      <c r="K1144" s="19" t="str">
        <f t="shared" si="103"/>
        <v>Normal Weight</v>
      </c>
      <c r="L1144" s="19" t="str">
        <f t="shared" si="104"/>
        <v>Prediabetes</v>
      </c>
      <c r="P1144" s="19">
        <v>2</v>
      </c>
      <c r="Q1144" s="19">
        <v>2</v>
      </c>
      <c r="Y1144" s="32" t="s">
        <v>4183</v>
      </c>
      <c r="Z1144" s="19" t="s">
        <v>8336</v>
      </c>
      <c r="AA1144" t="s">
        <v>8336</v>
      </c>
      <c r="AB1144" s="19" t="str">
        <f t="shared" si="105"/>
        <v>No</v>
      </c>
      <c r="AC1144" s="19" t="str">
        <f t="shared" si="106"/>
        <v>No</v>
      </c>
      <c r="AG1144" s="19" t="s">
        <v>4162</v>
      </c>
      <c r="AH1144" s="19">
        <v>32.25</v>
      </c>
      <c r="AI1144" s="19" t="str">
        <f t="shared" si="107"/>
        <v>Obesity</v>
      </c>
      <c r="AP1144" s="19" t="s">
        <v>4162</v>
      </c>
      <c r="AQ1144" s="19">
        <v>5.36</v>
      </c>
      <c r="AR1144" s="19" t="str">
        <f t="shared" si="108"/>
        <v>Normal</v>
      </c>
    </row>
    <row r="1145" spans="1:44">
      <c r="A1145" s="19" t="s">
        <v>4209</v>
      </c>
      <c r="B1145" s="19">
        <v>25.8</v>
      </c>
      <c r="C1145" s="19">
        <v>9.94</v>
      </c>
      <c r="D1145" s="19" t="s">
        <v>8336</v>
      </c>
      <c r="E1145" s="19" t="s">
        <v>8336</v>
      </c>
      <c r="F1145" s="19" t="s">
        <v>8336</v>
      </c>
      <c r="G1145" s="19" t="s">
        <v>8355</v>
      </c>
      <c r="H1145" s="19">
        <v>0</v>
      </c>
      <c r="I1145" s="19" t="s">
        <v>8336</v>
      </c>
      <c r="J1145" s="19" t="s">
        <v>8336</v>
      </c>
      <c r="K1145" s="19" t="str">
        <f t="shared" si="103"/>
        <v>Over Weight</v>
      </c>
      <c r="L1145" s="19" t="str">
        <f t="shared" si="104"/>
        <v>Diabetes</v>
      </c>
      <c r="P1145" s="19" t="s">
        <v>8355</v>
      </c>
      <c r="Q1145" s="19">
        <v>0</v>
      </c>
      <c r="Y1145" s="32" t="s">
        <v>4187</v>
      </c>
      <c r="Z1145" s="19" t="s">
        <v>8336</v>
      </c>
      <c r="AA1145" t="s">
        <v>8336</v>
      </c>
      <c r="AB1145" s="19" t="str">
        <f t="shared" si="105"/>
        <v>No</v>
      </c>
      <c r="AC1145" s="19" t="str">
        <f t="shared" si="106"/>
        <v>No</v>
      </c>
      <c r="AG1145" s="19" t="s">
        <v>4165</v>
      </c>
      <c r="AH1145" s="19">
        <v>30.115</v>
      </c>
      <c r="AI1145" s="19" t="str">
        <f t="shared" si="107"/>
        <v>Obesity</v>
      </c>
      <c r="AP1145" s="19" t="s">
        <v>4165</v>
      </c>
      <c r="AQ1145" s="19">
        <v>4.99</v>
      </c>
      <c r="AR1145" s="19" t="str">
        <f t="shared" si="108"/>
        <v>Normal</v>
      </c>
    </row>
    <row r="1146" spans="1:44">
      <c r="A1146" s="19" t="s">
        <v>4212</v>
      </c>
      <c r="B1146" s="19">
        <v>21.56</v>
      </c>
      <c r="C1146" s="19">
        <v>10.56</v>
      </c>
      <c r="D1146" s="19" t="s">
        <v>8336</v>
      </c>
      <c r="E1146" s="19" t="s">
        <v>8336</v>
      </c>
      <c r="F1146" s="19" t="s">
        <v>8336</v>
      </c>
      <c r="G1146" s="19" t="s">
        <v>8355</v>
      </c>
      <c r="H1146" s="19">
        <v>0</v>
      </c>
      <c r="I1146" s="19" t="s">
        <v>8336</v>
      </c>
      <c r="J1146" s="19" t="s">
        <v>8336</v>
      </c>
      <c r="K1146" s="19" t="str">
        <f t="shared" si="103"/>
        <v>Normal Weight</v>
      </c>
      <c r="L1146" s="19" t="str">
        <f t="shared" si="104"/>
        <v>Diabetes</v>
      </c>
      <c r="P1146" s="19" t="s">
        <v>8355</v>
      </c>
      <c r="Q1146" s="19">
        <v>0</v>
      </c>
      <c r="Y1146" s="32" t="s">
        <v>4190</v>
      </c>
      <c r="Z1146" s="19" t="s">
        <v>8336</v>
      </c>
      <c r="AA1146" t="s">
        <v>8336</v>
      </c>
      <c r="AB1146" s="19" t="str">
        <f t="shared" si="105"/>
        <v>No</v>
      </c>
      <c r="AC1146" s="19" t="str">
        <f t="shared" si="106"/>
        <v>No</v>
      </c>
      <c r="AG1146" s="19" t="s">
        <v>4168</v>
      </c>
      <c r="AH1146" s="19">
        <v>22.41</v>
      </c>
      <c r="AI1146" s="19" t="str">
        <f t="shared" si="107"/>
        <v>Normal Weight</v>
      </c>
      <c r="AP1146" s="19" t="s">
        <v>4168</v>
      </c>
      <c r="AQ1146" s="19">
        <v>8.68</v>
      </c>
      <c r="AR1146" s="19" t="str">
        <f t="shared" si="108"/>
        <v>Diabetes</v>
      </c>
    </row>
    <row r="1147" spans="1:44">
      <c r="A1147" s="19" t="s">
        <v>4214</v>
      </c>
      <c r="B1147" s="19">
        <v>31.6</v>
      </c>
      <c r="C1147" s="19">
        <v>6.79</v>
      </c>
      <c r="D1147" s="19" t="s">
        <v>8336</v>
      </c>
      <c r="E1147" s="19" t="s">
        <v>8336</v>
      </c>
      <c r="F1147" s="19" t="s">
        <v>8336</v>
      </c>
      <c r="G1147" s="19" t="s">
        <v>8355</v>
      </c>
      <c r="H1147" s="19">
        <v>0</v>
      </c>
      <c r="I1147" s="19" t="s">
        <v>8336</v>
      </c>
      <c r="J1147" s="19" t="s">
        <v>8336</v>
      </c>
      <c r="K1147" s="19" t="str">
        <f t="shared" si="103"/>
        <v>Obesity</v>
      </c>
      <c r="L1147" s="19" t="str">
        <f t="shared" si="104"/>
        <v>Diabetes</v>
      </c>
      <c r="P1147" s="19">
        <v>2</v>
      </c>
      <c r="Q1147" s="19">
        <v>2</v>
      </c>
      <c r="Y1147" s="32" t="s">
        <v>4193</v>
      </c>
      <c r="Z1147" s="19" t="s">
        <v>8336</v>
      </c>
      <c r="AA1147" t="s">
        <v>8336</v>
      </c>
      <c r="AB1147" s="19" t="str">
        <f t="shared" si="105"/>
        <v>No</v>
      </c>
      <c r="AC1147" s="19" t="str">
        <f t="shared" si="106"/>
        <v>No</v>
      </c>
      <c r="AG1147" s="19" t="s">
        <v>4172</v>
      </c>
      <c r="AH1147" s="19">
        <v>45.72</v>
      </c>
      <c r="AI1147" s="19" t="str">
        <f t="shared" si="107"/>
        <v>Obesity</v>
      </c>
      <c r="AP1147" s="19" t="s">
        <v>4172</v>
      </c>
      <c r="AQ1147" s="19">
        <v>4.23</v>
      </c>
      <c r="AR1147" s="19" t="str">
        <f t="shared" si="108"/>
        <v>Normal</v>
      </c>
    </row>
    <row r="1148" spans="1:44">
      <c r="A1148" s="19" t="s">
        <v>4217</v>
      </c>
      <c r="B1148" s="19">
        <v>42.93</v>
      </c>
      <c r="C1148" s="19">
        <v>4.8</v>
      </c>
      <c r="D1148" s="19" t="s">
        <v>8336</v>
      </c>
      <c r="E1148" s="19" t="s">
        <v>8336</v>
      </c>
      <c r="F1148" s="19" t="s">
        <v>8336</v>
      </c>
      <c r="G1148" s="19">
        <v>1</v>
      </c>
      <c r="H1148" s="19">
        <v>1</v>
      </c>
      <c r="I1148" s="19" t="s">
        <v>8336</v>
      </c>
      <c r="J1148" s="19" t="s">
        <v>8336</v>
      </c>
      <c r="K1148" s="19" t="str">
        <f t="shared" si="103"/>
        <v>Obesity</v>
      </c>
      <c r="L1148" s="19" t="str">
        <f t="shared" si="104"/>
        <v>Normal</v>
      </c>
      <c r="P1148" s="19" t="s">
        <v>8355</v>
      </c>
      <c r="Q1148" s="19">
        <v>0</v>
      </c>
      <c r="Y1148" s="32" t="s">
        <v>4197</v>
      </c>
      <c r="Z1148" s="19" t="s">
        <v>8324</v>
      </c>
      <c r="AA1148" t="s">
        <v>8336</v>
      </c>
      <c r="AB1148" s="19" t="str">
        <f t="shared" si="105"/>
        <v>Yes</v>
      </c>
      <c r="AC1148" s="19" t="str">
        <f t="shared" si="106"/>
        <v>No</v>
      </c>
      <c r="AG1148" s="19" t="s">
        <v>4175</v>
      </c>
      <c r="AH1148" s="19">
        <v>25</v>
      </c>
      <c r="AI1148" s="19" t="str">
        <f t="shared" si="107"/>
        <v>Over Weight</v>
      </c>
      <c r="AP1148" s="19" t="s">
        <v>4175</v>
      </c>
      <c r="AQ1148" s="19">
        <v>5.32</v>
      </c>
      <c r="AR1148" s="19" t="str">
        <f t="shared" si="108"/>
        <v>Normal</v>
      </c>
    </row>
    <row r="1149" spans="1:44">
      <c r="A1149" s="19" t="s">
        <v>4220</v>
      </c>
      <c r="B1149" s="19">
        <v>26.72</v>
      </c>
      <c r="C1149" s="19">
        <v>5.75</v>
      </c>
      <c r="D1149" s="19" t="s">
        <v>8336</v>
      </c>
      <c r="E1149" s="19" t="s">
        <v>8336</v>
      </c>
      <c r="F1149" s="19" t="s">
        <v>8336</v>
      </c>
      <c r="G1149" s="19">
        <v>2</v>
      </c>
      <c r="H1149" s="19">
        <v>2</v>
      </c>
      <c r="I1149" s="19" t="s">
        <v>8336</v>
      </c>
      <c r="J1149" s="19" t="s">
        <v>8336</v>
      </c>
      <c r="K1149" s="19" t="str">
        <f t="shared" si="103"/>
        <v>Over Weight</v>
      </c>
      <c r="L1149" s="19" t="str">
        <f t="shared" si="104"/>
        <v>Prediabetes</v>
      </c>
      <c r="P1149" s="19" t="s">
        <v>8355</v>
      </c>
      <c r="Q1149" s="19">
        <v>0</v>
      </c>
      <c r="Y1149" s="32" t="s">
        <v>4201</v>
      </c>
      <c r="Z1149" s="19" t="s">
        <v>8336</v>
      </c>
      <c r="AA1149" t="s">
        <v>8336</v>
      </c>
      <c r="AB1149" s="19" t="str">
        <f t="shared" si="105"/>
        <v>No</v>
      </c>
      <c r="AC1149" s="19" t="str">
        <f t="shared" si="106"/>
        <v>No</v>
      </c>
      <c r="AG1149" s="19" t="s">
        <v>4179</v>
      </c>
      <c r="AH1149" s="19">
        <v>39.5</v>
      </c>
      <c r="AI1149" s="19" t="str">
        <f t="shared" si="107"/>
        <v>Obesity</v>
      </c>
      <c r="AP1149" s="19" t="s">
        <v>4179</v>
      </c>
      <c r="AQ1149" s="19">
        <v>6.66</v>
      </c>
      <c r="AR1149" s="19" t="str">
        <f t="shared" si="108"/>
        <v>Diabetes</v>
      </c>
    </row>
    <row r="1150" spans="1:44">
      <c r="A1150" s="19" t="s">
        <v>4224</v>
      </c>
      <c r="B1150" s="19">
        <v>26.67</v>
      </c>
      <c r="C1150" s="19">
        <v>5.81</v>
      </c>
      <c r="D1150" s="19" t="s">
        <v>8336</v>
      </c>
      <c r="E1150" s="19" t="s">
        <v>8336</v>
      </c>
      <c r="F1150" s="19" t="s">
        <v>8336</v>
      </c>
      <c r="G1150" s="19">
        <v>2</v>
      </c>
      <c r="H1150" s="19">
        <v>2</v>
      </c>
      <c r="I1150" s="19" t="s">
        <v>8336</v>
      </c>
      <c r="J1150" s="19" t="s">
        <v>8336</v>
      </c>
      <c r="K1150" s="19" t="str">
        <f t="shared" si="103"/>
        <v>Over Weight</v>
      </c>
      <c r="L1150" s="19" t="str">
        <f t="shared" si="104"/>
        <v>Prediabetes</v>
      </c>
      <c r="P1150" s="19" t="s">
        <v>8355</v>
      </c>
      <c r="Q1150" s="19">
        <v>0</v>
      </c>
      <c r="Y1150" s="32" t="s">
        <v>4205</v>
      </c>
      <c r="Z1150" s="19" t="s">
        <v>8324</v>
      </c>
      <c r="AA1150" t="s">
        <v>8336</v>
      </c>
      <c r="AB1150" s="19" t="str">
        <f t="shared" si="105"/>
        <v>Yes</v>
      </c>
      <c r="AC1150" s="19" t="str">
        <f t="shared" si="106"/>
        <v>No</v>
      </c>
      <c r="AG1150" s="19" t="s">
        <v>4183</v>
      </c>
      <c r="AH1150" s="19">
        <v>37.73</v>
      </c>
      <c r="AI1150" s="19" t="str">
        <f t="shared" si="107"/>
        <v>Obesity</v>
      </c>
      <c r="AP1150" s="19" t="s">
        <v>4183</v>
      </c>
      <c r="AQ1150" s="19">
        <v>7.4</v>
      </c>
      <c r="AR1150" s="19" t="str">
        <f t="shared" si="108"/>
        <v>Diabetes</v>
      </c>
    </row>
    <row r="1151" spans="1:44">
      <c r="A1151" s="19" t="s">
        <v>4227</v>
      </c>
      <c r="B1151" s="19">
        <v>42.68</v>
      </c>
      <c r="C1151" s="19">
        <v>9.28</v>
      </c>
      <c r="D1151" s="19" t="s">
        <v>8336</v>
      </c>
      <c r="E1151" s="19" t="s">
        <v>8336</v>
      </c>
      <c r="F1151" s="19" t="s">
        <v>8336</v>
      </c>
      <c r="G1151" s="19">
        <v>2</v>
      </c>
      <c r="H1151" s="19">
        <v>2</v>
      </c>
      <c r="I1151" s="19" t="s">
        <v>8336</v>
      </c>
      <c r="J1151" s="19" t="s">
        <v>8336</v>
      </c>
      <c r="K1151" s="19" t="str">
        <f t="shared" si="103"/>
        <v>Obesity</v>
      </c>
      <c r="L1151" s="19" t="str">
        <f t="shared" si="104"/>
        <v>Diabetes</v>
      </c>
      <c r="P1151" s="19" t="s">
        <v>8355</v>
      </c>
      <c r="Q1151" s="19">
        <v>0</v>
      </c>
      <c r="Y1151" s="32" t="s">
        <v>4209</v>
      </c>
      <c r="Z1151" s="19" t="s">
        <v>8336</v>
      </c>
      <c r="AA1151" t="s">
        <v>8336</v>
      </c>
      <c r="AB1151" s="19" t="str">
        <f t="shared" si="105"/>
        <v>No</v>
      </c>
      <c r="AC1151" s="19" t="str">
        <f t="shared" si="106"/>
        <v>No</v>
      </c>
      <c r="AG1151" s="19" t="s">
        <v>4187</v>
      </c>
      <c r="AH1151" s="19">
        <v>40.66</v>
      </c>
      <c r="AI1151" s="19" t="str">
        <f t="shared" si="107"/>
        <v>Obesity</v>
      </c>
      <c r="AP1151" s="19" t="s">
        <v>4187</v>
      </c>
      <c r="AQ1151" s="19">
        <v>10.08</v>
      </c>
      <c r="AR1151" s="19" t="str">
        <f t="shared" si="108"/>
        <v>Diabetes</v>
      </c>
    </row>
    <row r="1152" spans="1:44">
      <c r="A1152" s="19" t="s">
        <v>4231</v>
      </c>
      <c r="B1152" s="19">
        <v>24.31</v>
      </c>
      <c r="C1152" s="19">
        <v>6.37</v>
      </c>
      <c r="D1152" s="19" t="s">
        <v>8336</v>
      </c>
      <c r="E1152" s="19" t="s">
        <v>8336</v>
      </c>
      <c r="F1152" s="19" t="s">
        <v>8336</v>
      </c>
      <c r="G1152" s="19" t="s">
        <v>8355</v>
      </c>
      <c r="H1152" s="19">
        <v>0</v>
      </c>
      <c r="I1152" s="19" t="s">
        <v>8336</v>
      </c>
      <c r="J1152" s="19" t="s">
        <v>8336</v>
      </c>
      <c r="K1152" s="19" t="str">
        <f t="shared" si="103"/>
        <v>Normal Weight</v>
      </c>
      <c r="L1152" s="19" t="str">
        <f t="shared" si="104"/>
        <v>Prediabetes</v>
      </c>
      <c r="P1152" s="19">
        <v>1</v>
      </c>
      <c r="Q1152" s="19">
        <v>1</v>
      </c>
      <c r="Y1152" s="32" t="s">
        <v>4212</v>
      </c>
      <c r="Z1152" s="19" t="s">
        <v>8336</v>
      </c>
      <c r="AA1152" t="s">
        <v>8336</v>
      </c>
      <c r="AB1152" s="19" t="str">
        <f t="shared" si="105"/>
        <v>No</v>
      </c>
      <c r="AC1152" s="19" t="str">
        <f t="shared" si="106"/>
        <v>No</v>
      </c>
      <c r="AG1152" s="19" t="s">
        <v>4190</v>
      </c>
      <c r="AH1152" s="19">
        <v>34.2</v>
      </c>
      <c r="AI1152" s="19" t="str">
        <f t="shared" si="107"/>
        <v>Obesity</v>
      </c>
      <c r="AP1152" s="19" t="s">
        <v>4190</v>
      </c>
      <c r="AQ1152" s="19">
        <v>8.58</v>
      </c>
      <c r="AR1152" s="19" t="str">
        <f t="shared" si="108"/>
        <v>Diabetes</v>
      </c>
    </row>
    <row r="1153" spans="1:44">
      <c r="A1153" s="19" t="s">
        <v>4235</v>
      </c>
      <c r="B1153" s="19">
        <v>44.75</v>
      </c>
      <c r="C1153" s="19">
        <v>5.09</v>
      </c>
      <c r="D1153" s="19" t="s">
        <v>8324</v>
      </c>
      <c r="E1153" s="19" t="s">
        <v>8336</v>
      </c>
      <c r="F1153" s="19" t="s">
        <v>8336</v>
      </c>
      <c r="G1153" s="19" t="s">
        <v>8355</v>
      </c>
      <c r="H1153" s="19">
        <v>0</v>
      </c>
      <c r="I1153" s="19" t="s">
        <v>8336</v>
      </c>
      <c r="J1153" s="19" t="s">
        <v>8336</v>
      </c>
      <c r="K1153" s="19" t="str">
        <f t="shared" si="103"/>
        <v>Obesity</v>
      </c>
      <c r="L1153" s="19" t="str">
        <f t="shared" si="104"/>
        <v>Normal</v>
      </c>
      <c r="P1153" s="19">
        <v>1</v>
      </c>
      <c r="Q1153" s="19">
        <v>1</v>
      </c>
      <c r="Y1153" s="32" t="s">
        <v>4214</v>
      </c>
      <c r="Z1153" s="19" t="s">
        <v>8336</v>
      </c>
      <c r="AA1153" t="s">
        <v>8336</v>
      </c>
      <c r="AB1153" s="19" t="str">
        <f t="shared" si="105"/>
        <v>No</v>
      </c>
      <c r="AC1153" s="19" t="str">
        <f t="shared" si="106"/>
        <v>No</v>
      </c>
      <c r="AG1153" s="19" t="s">
        <v>4193</v>
      </c>
      <c r="AH1153" s="19">
        <v>46.51</v>
      </c>
      <c r="AI1153" s="19" t="str">
        <f t="shared" si="107"/>
        <v>Obesity</v>
      </c>
      <c r="AP1153" s="19" t="s">
        <v>4193</v>
      </c>
      <c r="AQ1153" s="19">
        <v>5.84</v>
      </c>
      <c r="AR1153" s="19" t="str">
        <f t="shared" si="108"/>
        <v>Prediabetes</v>
      </c>
    </row>
    <row r="1154" spans="1:44">
      <c r="A1154" s="19" t="s">
        <v>4238</v>
      </c>
      <c r="B1154" s="19">
        <v>30.78</v>
      </c>
      <c r="C1154" s="19">
        <v>7.94</v>
      </c>
      <c r="D1154" s="19" t="s">
        <v>8336</v>
      </c>
      <c r="E1154" s="19" t="s">
        <v>8336</v>
      </c>
      <c r="F1154" s="19" t="s">
        <v>8336</v>
      </c>
      <c r="G1154" s="19">
        <v>2</v>
      </c>
      <c r="H1154" s="19">
        <v>2</v>
      </c>
      <c r="I1154" s="19" t="s">
        <v>8336</v>
      </c>
      <c r="J1154" s="19" t="s">
        <v>8336</v>
      </c>
      <c r="K1154" s="19" t="str">
        <f t="shared" si="103"/>
        <v>Obesity</v>
      </c>
      <c r="L1154" s="19" t="str">
        <f t="shared" si="104"/>
        <v>Diabetes</v>
      </c>
      <c r="P1154" s="19" t="s">
        <v>8355</v>
      </c>
      <c r="Q1154" s="19">
        <v>0</v>
      </c>
      <c r="Y1154" s="32" t="s">
        <v>4217</v>
      </c>
      <c r="Z1154" s="19" t="s">
        <v>8336</v>
      </c>
      <c r="AA1154" t="s">
        <v>8336</v>
      </c>
      <c r="AB1154" s="19" t="str">
        <f t="shared" si="105"/>
        <v>No</v>
      </c>
      <c r="AC1154" s="19" t="str">
        <f t="shared" si="106"/>
        <v>No</v>
      </c>
      <c r="AG1154" s="19" t="s">
        <v>4197</v>
      </c>
      <c r="AH1154" s="19">
        <v>28.88</v>
      </c>
      <c r="AI1154" s="19" t="str">
        <f t="shared" si="107"/>
        <v>Over Weight</v>
      </c>
      <c r="AP1154" s="19" t="s">
        <v>4197</v>
      </c>
      <c r="AQ1154" s="19">
        <v>4.86</v>
      </c>
      <c r="AR1154" s="19" t="str">
        <f t="shared" si="108"/>
        <v>Normal</v>
      </c>
    </row>
    <row r="1155" spans="1:44">
      <c r="A1155" s="19" t="s">
        <v>4241</v>
      </c>
      <c r="B1155" s="19">
        <v>21.86</v>
      </c>
      <c r="C1155" s="19">
        <v>10.95</v>
      </c>
      <c r="D1155" s="19" t="s">
        <v>8336</v>
      </c>
      <c r="E1155" s="19" t="s">
        <v>8336</v>
      </c>
      <c r="F1155" s="19" t="s">
        <v>8336</v>
      </c>
      <c r="G1155" s="19" t="s">
        <v>8355</v>
      </c>
      <c r="H1155" s="19">
        <v>0</v>
      </c>
      <c r="I1155" s="19" t="s">
        <v>8336</v>
      </c>
      <c r="J1155" s="19" t="s">
        <v>8336</v>
      </c>
      <c r="K1155" s="19" t="str">
        <f t="shared" ref="K1155:K1218" si="109">IF(B1155&lt;18.5,"Under Weight",IF(B1155&lt;=24.9,"Normal Weight",IF(B1155&lt;=29.9,"Over Weight","Obesity")))</f>
        <v>Normal Weight</v>
      </c>
      <c r="L1155" s="19" t="str">
        <f t="shared" ref="L1155:L1218" si="110">IF(C1155&lt;5.7,"Normal",IF(C1155&lt;=6.4,"Prediabetes","Diabetes"))</f>
        <v>Diabetes</v>
      </c>
      <c r="P1155" s="19">
        <v>1</v>
      </c>
      <c r="Q1155" s="19">
        <v>1</v>
      </c>
      <c r="Y1155" s="32" t="s">
        <v>4220</v>
      </c>
      <c r="Z1155" s="19" t="s">
        <v>8336</v>
      </c>
      <c r="AA1155" t="s">
        <v>8336</v>
      </c>
      <c r="AB1155" s="19" t="str">
        <f t="shared" si="105"/>
        <v>No</v>
      </c>
      <c r="AC1155" s="19" t="str">
        <f t="shared" si="106"/>
        <v>No</v>
      </c>
      <c r="AG1155" s="19" t="s">
        <v>4201</v>
      </c>
      <c r="AH1155" s="19">
        <v>33.915</v>
      </c>
      <c r="AI1155" s="19" t="str">
        <f t="shared" si="107"/>
        <v>Obesity</v>
      </c>
      <c r="AP1155" s="19" t="s">
        <v>4201</v>
      </c>
      <c r="AQ1155" s="19">
        <v>11.52</v>
      </c>
      <c r="AR1155" s="19" t="str">
        <f t="shared" si="108"/>
        <v>Diabetes</v>
      </c>
    </row>
    <row r="1156" spans="1:44">
      <c r="A1156" s="19" t="s">
        <v>4245</v>
      </c>
      <c r="B1156" s="19">
        <v>49.09</v>
      </c>
      <c r="C1156" s="19">
        <v>6.3</v>
      </c>
      <c r="D1156" s="19" t="s">
        <v>8324</v>
      </c>
      <c r="E1156" s="19" t="s">
        <v>8336</v>
      </c>
      <c r="F1156" s="19" t="s">
        <v>8336</v>
      </c>
      <c r="G1156" s="19" t="s">
        <v>8355</v>
      </c>
      <c r="H1156" s="19">
        <v>0</v>
      </c>
      <c r="I1156" s="19" t="s">
        <v>8336</v>
      </c>
      <c r="J1156" s="19" t="s">
        <v>8336</v>
      </c>
      <c r="K1156" s="19" t="str">
        <f t="shared" si="109"/>
        <v>Obesity</v>
      </c>
      <c r="L1156" s="19" t="str">
        <f t="shared" si="110"/>
        <v>Prediabetes</v>
      </c>
      <c r="P1156" s="19" t="s">
        <v>8355</v>
      </c>
      <c r="Q1156" s="19">
        <v>0</v>
      </c>
      <c r="Y1156" s="32" t="s">
        <v>4224</v>
      </c>
      <c r="Z1156" s="19" t="s">
        <v>8336</v>
      </c>
      <c r="AA1156" t="s">
        <v>8336</v>
      </c>
      <c r="AB1156" s="19" t="str">
        <f t="shared" si="105"/>
        <v>No</v>
      </c>
      <c r="AC1156" s="19" t="str">
        <f t="shared" si="106"/>
        <v>No</v>
      </c>
      <c r="AG1156" s="19" t="s">
        <v>4205</v>
      </c>
      <c r="AH1156" s="19">
        <v>24.32</v>
      </c>
      <c r="AI1156" s="19" t="str">
        <f t="shared" si="107"/>
        <v>Normal Weight</v>
      </c>
      <c r="AP1156" s="19" t="s">
        <v>4205</v>
      </c>
      <c r="AQ1156" s="19">
        <v>6.15</v>
      </c>
      <c r="AR1156" s="19" t="str">
        <f t="shared" si="108"/>
        <v>Prediabetes</v>
      </c>
    </row>
    <row r="1157" spans="1:44">
      <c r="A1157" s="19" t="s">
        <v>4248</v>
      </c>
      <c r="B1157" s="19">
        <v>47.74</v>
      </c>
      <c r="C1157" s="19">
        <v>8.05</v>
      </c>
      <c r="D1157" s="19" t="s">
        <v>8324</v>
      </c>
      <c r="E1157" s="19" t="s">
        <v>8336</v>
      </c>
      <c r="F1157" s="19" t="s">
        <v>8336</v>
      </c>
      <c r="G1157" s="19">
        <v>2</v>
      </c>
      <c r="H1157" s="19">
        <v>2</v>
      </c>
      <c r="I1157" s="19" t="s">
        <v>8336</v>
      </c>
      <c r="J1157" s="19" t="s">
        <v>8336</v>
      </c>
      <c r="K1157" s="19" t="str">
        <f t="shared" si="109"/>
        <v>Obesity</v>
      </c>
      <c r="L1157" s="19" t="str">
        <f t="shared" si="110"/>
        <v>Diabetes</v>
      </c>
      <c r="P1157" s="19" t="s">
        <v>8355</v>
      </c>
      <c r="Q1157" s="19">
        <v>0</v>
      </c>
      <c r="Y1157" s="32" t="s">
        <v>4227</v>
      </c>
      <c r="Z1157" s="19" t="s">
        <v>8336</v>
      </c>
      <c r="AA1157" t="s">
        <v>8336</v>
      </c>
      <c r="AB1157" s="19" t="str">
        <f t="shared" si="105"/>
        <v>No</v>
      </c>
      <c r="AC1157" s="19" t="str">
        <f t="shared" si="106"/>
        <v>No</v>
      </c>
      <c r="AG1157" s="19" t="s">
        <v>4209</v>
      </c>
      <c r="AH1157" s="19">
        <v>25.8</v>
      </c>
      <c r="AI1157" s="19" t="str">
        <f t="shared" si="107"/>
        <v>Over Weight</v>
      </c>
      <c r="AP1157" s="19" t="s">
        <v>4209</v>
      </c>
      <c r="AQ1157" s="19">
        <v>9.94</v>
      </c>
      <c r="AR1157" s="19" t="str">
        <f t="shared" si="108"/>
        <v>Diabetes</v>
      </c>
    </row>
    <row r="1158" spans="1:44">
      <c r="A1158" s="19" t="s">
        <v>4252</v>
      </c>
      <c r="B1158" s="19">
        <v>30.2</v>
      </c>
      <c r="C1158" s="19">
        <v>9.88</v>
      </c>
      <c r="D1158" s="19" t="s">
        <v>8324</v>
      </c>
      <c r="E1158" s="19" t="s">
        <v>8336</v>
      </c>
      <c r="F1158" s="19" t="s">
        <v>8336</v>
      </c>
      <c r="G1158" s="19">
        <v>2</v>
      </c>
      <c r="H1158" s="19">
        <v>2</v>
      </c>
      <c r="I1158" s="19" t="s">
        <v>8336</v>
      </c>
      <c r="J1158" s="19" t="s">
        <v>8336</v>
      </c>
      <c r="K1158" s="19" t="str">
        <f t="shared" si="109"/>
        <v>Obesity</v>
      </c>
      <c r="L1158" s="19" t="str">
        <f t="shared" si="110"/>
        <v>Diabetes</v>
      </c>
      <c r="P1158" s="19" t="s">
        <v>8355</v>
      </c>
      <c r="Q1158" s="19">
        <v>0</v>
      </c>
      <c r="Y1158" s="32" t="s">
        <v>4231</v>
      </c>
      <c r="Z1158" s="19" t="s">
        <v>8336</v>
      </c>
      <c r="AA1158" t="s">
        <v>8336</v>
      </c>
      <c r="AB1158" s="19" t="str">
        <f t="shared" si="105"/>
        <v>No</v>
      </c>
      <c r="AC1158" s="19" t="str">
        <f t="shared" si="106"/>
        <v>No</v>
      </c>
      <c r="AG1158" s="19" t="s">
        <v>4212</v>
      </c>
      <c r="AH1158" s="19">
        <v>21.56</v>
      </c>
      <c r="AI1158" s="19" t="str">
        <f t="shared" si="107"/>
        <v>Normal Weight</v>
      </c>
      <c r="AP1158" s="19" t="s">
        <v>4212</v>
      </c>
      <c r="AQ1158" s="19">
        <v>10.56</v>
      </c>
      <c r="AR1158" s="19" t="str">
        <f t="shared" si="108"/>
        <v>Diabetes</v>
      </c>
    </row>
    <row r="1159" spans="1:44">
      <c r="A1159" s="19" t="s">
        <v>4255</v>
      </c>
      <c r="B1159" s="19">
        <v>33.25</v>
      </c>
      <c r="C1159" s="19">
        <v>7.42</v>
      </c>
      <c r="D1159" s="19" t="s">
        <v>8324</v>
      </c>
      <c r="E1159" s="19" t="s">
        <v>8336</v>
      </c>
      <c r="F1159" s="19" t="s">
        <v>8336</v>
      </c>
      <c r="G1159" s="19">
        <v>2</v>
      </c>
      <c r="H1159" s="19">
        <v>2</v>
      </c>
      <c r="I1159" s="19" t="s">
        <v>8336</v>
      </c>
      <c r="J1159" s="19" t="s">
        <v>8336</v>
      </c>
      <c r="K1159" s="19" t="str">
        <f t="shared" si="109"/>
        <v>Obesity</v>
      </c>
      <c r="L1159" s="19" t="str">
        <f t="shared" si="110"/>
        <v>Diabetes</v>
      </c>
      <c r="P1159" s="19">
        <v>1</v>
      </c>
      <c r="Q1159" s="19">
        <v>1</v>
      </c>
      <c r="Y1159" s="32" t="s">
        <v>4235</v>
      </c>
      <c r="Z1159" s="19" t="s">
        <v>8324</v>
      </c>
      <c r="AA1159" t="s">
        <v>8336</v>
      </c>
      <c r="AB1159" s="19" t="str">
        <f t="shared" si="105"/>
        <v>Yes</v>
      </c>
      <c r="AC1159" s="19" t="str">
        <f t="shared" si="106"/>
        <v>No</v>
      </c>
      <c r="AG1159" s="19" t="s">
        <v>4214</v>
      </c>
      <c r="AH1159" s="19">
        <v>31.6</v>
      </c>
      <c r="AI1159" s="19" t="str">
        <f t="shared" si="107"/>
        <v>Obesity</v>
      </c>
      <c r="AP1159" s="19" t="s">
        <v>4214</v>
      </c>
      <c r="AQ1159" s="19">
        <v>6.79</v>
      </c>
      <c r="AR1159" s="19" t="str">
        <f t="shared" si="108"/>
        <v>Diabetes</v>
      </c>
    </row>
    <row r="1160" spans="1:44">
      <c r="A1160" s="19" t="s">
        <v>4259</v>
      </c>
      <c r="B1160" s="19">
        <v>26.6</v>
      </c>
      <c r="C1160" s="19">
        <v>8.45</v>
      </c>
      <c r="D1160" s="19" t="s">
        <v>8324</v>
      </c>
      <c r="E1160" s="19" t="s">
        <v>8336</v>
      </c>
      <c r="F1160" s="19" t="s">
        <v>8336</v>
      </c>
      <c r="G1160" s="19">
        <v>1</v>
      </c>
      <c r="H1160" s="19">
        <v>1</v>
      </c>
      <c r="I1160" s="19" t="s">
        <v>8336</v>
      </c>
      <c r="J1160" s="19" t="s">
        <v>8336</v>
      </c>
      <c r="K1160" s="19" t="str">
        <f t="shared" si="109"/>
        <v>Over Weight</v>
      </c>
      <c r="L1160" s="19" t="str">
        <f t="shared" si="110"/>
        <v>Diabetes</v>
      </c>
      <c r="P1160" s="19">
        <v>2</v>
      </c>
      <c r="Q1160" s="19">
        <v>2</v>
      </c>
      <c r="Y1160" s="32" t="s">
        <v>4238</v>
      </c>
      <c r="Z1160" s="19" t="s">
        <v>8336</v>
      </c>
      <c r="AA1160" t="s">
        <v>8336</v>
      </c>
      <c r="AB1160" s="19" t="str">
        <f t="shared" si="105"/>
        <v>No</v>
      </c>
      <c r="AC1160" s="19" t="str">
        <f t="shared" si="106"/>
        <v>No</v>
      </c>
      <c r="AG1160" s="19" t="s">
        <v>4217</v>
      </c>
      <c r="AH1160" s="19">
        <v>42.93</v>
      </c>
      <c r="AI1160" s="19" t="str">
        <f t="shared" si="107"/>
        <v>Obesity</v>
      </c>
      <c r="AP1160" s="19" t="s">
        <v>4217</v>
      </c>
      <c r="AQ1160" s="19">
        <v>4.8</v>
      </c>
      <c r="AR1160" s="19" t="str">
        <f t="shared" si="108"/>
        <v>Normal</v>
      </c>
    </row>
    <row r="1161" spans="1:44">
      <c r="A1161" s="19" t="s">
        <v>4263</v>
      </c>
      <c r="B1161" s="19">
        <v>26.35</v>
      </c>
      <c r="C1161" s="19">
        <v>6.21</v>
      </c>
      <c r="D1161" s="19" t="s">
        <v>8336</v>
      </c>
      <c r="E1161" s="19" t="s">
        <v>8336</v>
      </c>
      <c r="F1161" s="19" t="s">
        <v>8336</v>
      </c>
      <c r="G1161" s="19">
        <v>2</v>
      </c>
      <c r="H1161" s="19">
        <v>2</v>
      </c>
      <c r="I1161" s="19" t="s">
        <v>8336</v>
      </c>
      <c r="J1161" s="19" t="s">
        <v>8336</v>
      </c>
      <c r="K1161" s="19" t="str">
        <f t="shared" si="109"/>
        <v>Over Weight</v>
      </c>
      <c r="L1161" s="19" t="str">
        <f t="shared" si="110"/>
        <v>Prediabetes</v>
      </c>
      <c r="P1161" s="19">
        <v>2</v>
      </c>
      <c r="Q1161" s="19">
        <v>2</v>
      </c>
      <c r="Y1161" s="32" t="s">
        <v>4241</v>
      </c>
      <c r="Z1161" s="19" t="s">
        <v>8336</v>
      </c>
      <c r="AA1161" t="s">
        <v>8336</v>
      </c>
      <c r="AB1161" s="19" t="str">
        <f t="shared" ref="AB1161:AB1224" si="111">PROPER(Z1161)</f>
        <v>No</v>
      </c>
      <c r="AC1161" s="19" t="str">
        <f t="shared" ref="AC1161:AC1224" si="112">PROPER(AA1161)</f>
        <v>No</v>
      </c>
      <c r="AG1161" s="19" t="s">
        <v>4220</v>
      </c>
      <c r="AH1161" s="19">
        <v>26.72</v>
      </c>
      <c r="AI1161" s="19" t="str">
        <f t="shared" si="107"/>
        <v>Over Weight</v>
      </c>
      <c r="AP1161" s="19" t="s">
        <v>4220</v>
      </c>
      <c r="AQ1161" s="19">
        <v>5.75</v>
      </c>
      <c r="AR1161" s="19" t="str">
        <f t="shared" si="108"/>
        <v>Prediabetes</v>
      </c>
    </row>
    <row r="1162" spans="1:44">
      <c r="A1162" s="19" t="s">
        <v>4267</v>
      </c>
      <c r="B1162" s="19">
        <v>39.995</v>
      </c>
      <c r="C1162" s="19">
        <v>4.65</v>
      </c>
      <c r="D1162" s="19" t="s">
        <v>8336</v>
      </c>
      <c r="E1162" s="19" t="s">
        <v>8336</v>
      </c>
      <c r="F1162" s="19" t="s">
        <v>8336</v>
      </c>
      <c r="G1162" s="19" t="s">
        <v>8355</v>
      </c>
      <c r="H1162" s="19">
        <v>0</v>
      </c>
      <c r="I1162" s="19" t="s">
        <v>8336</v>
      </c>
      <c r="J1162" s="19" t="s">
        <v>8336</v>
      </c>
      <c r="K1162" s="19" t="str">
        <f t="shared" si="109"/>
        <v>Obesity</v>
      </c>
      <c r="L1162" s="19" t="str">
        <f t="shared" si="110"/>
        <v>Normal</v>
      </c>
      <c r="P1162" s="19">
        <v>2</v>
      </c>
      <c r="Q1162" s="19">
        <v>2</v>
      </c>
      <c r="Y1162" s="32" t="s">
        <v>4245</v>
      </c>
      <c r="Z1162" s="19" t="s">
        <v>8324</v>
      </c>
      <c r="AA1162" t="s">
        <v>8336</v>
      </c>
      <c r="AB1162" s="19" t="str">
        <f t="shared" si="111"/>
        <v>Yes</v>
      </c>
      <c r="AC1162" s="19" t="str">
        <f t="shared" si="112"/>
        <v>No</v>
      </c>
      <c r="AG1162" s="19" t="s">
        <v>4224</v>
      </c>
      <c r="AH1162" s="19">
        <v>26.67</v>
      </c>
      <c r="AI1162" s="19" t="str">
        <f t="shared" si="107"/>
        <v>Over Weight</v>
      </c>
      <c r="AP1162" s="19" t="s">
        <v>4224</v>
      </c>
      <c r="AQ1162" s="19">
        <v>5.81</v>
      </c>
      <c r="AR1162" s="19" t="str">
        <f t="shared" si="108"/>
        <v>Prediabetes</v>
      </c>
    </row>
    <row r="1163" spans="1:44">
      <c r="A1163" s="19" t="s">
        <v>4271</v>
      </c>
      <c r="B1163" s="19">
        <v>22.92</v>
      </c>
      <c r="C1163" s="19">
        <v>5.87</v>
      </c>
      <c r="D1163" s="19" t="s">
        <v>8324</v>
      </c>
      <c r="E1163" s="19" t="s">
        <v>8336</v>
      </c>
      <c r="F1163" s="19" t="s">
        <v>8336</v>
      </c>
      <c r="G1163" s="19">
        <v>1</v>
      </c>
      <c r="H1163" s="19">
        <v>1</v>
      </c>
      <c r="I1163" s="19" t="s">
        <v>8336</v>
      </c>
      <c r="J1163" s="19" t="s">
        <v>8336</v>
      </c>
      <c r="K1163" s="19" t="str">
        <f t="shared" si="109"/>
        <v>Normal Weight</v>
      </c>
      <c r="L1163" s="19" t="str">
        <f t="shared" si="110"/>
        <v>Prediabetes</v>
      </c>
      <c r="P1163" s="19" t="s">
        <v>8355</v>
      </c>
      <c r="Q1163" s="19">
        <v>0</v>
      </c>
      <c r="Y1163" s="32" t="s">
        <v>4248</v>
      </c>
      <c r="Z1163" s="19" t="s">
        <v>8324</v>
      </c>
      <c r="AA1163" t="s">
        <v>8336</v>
      </c>
      <c r="AB1163" s="19" t="str">
        <f t="shared" si="111"/>
        <v>Yes</v>
      </c>
      <c r="AC1163" s="19" t="str">
        <f t="shared" si="112"/>
        <v>No</v>
      </c>
      <c r="AG1163" s="19" t="s">
        <v>4227</v>
      </c>
      <c r="AH1163" s="19">
        <v>42.68</v>
      </c>
      <c r="AI1163" s="19" t="str">
        <f t="shared" si="107"/>
        <v>Obesity</v>
      </c>
      <c r="AP1163" s="19" t="s">
        <v>4227</v>
      </c>
      <c r="AQ1163" s="19">
        <v>9.28</v>
      </c>
      <c r="AR1163" s="19" t="str">
        <f t="shared" si="108"/>
        <v>Diabetes</v>
      </c>
    </row>
    <row r="1164" spans="1:44">
      <c r="A1164" s="19" t="s">
        <v>4275</v>
      </c>
      <c r="B1164" s="19">
        <v>24.78</v>
      </c>
      <c r="C1164" s="19">
        <v>4.24</v>
      </c>
      <c r="D1164" s="19" t="s">
        <v>8324</v>
      </c>
      <c r="E1164" s="19" t="s">
        <v>8336</v>
      </c>
      <c r="F1164" s="19" t="s">
        <v>8336</v>
      </c>
      <c r="G1164" s="19">
        <v>2</v>
      </c>
      <c r="H1164" s="19">
        <v>2</v>
      </c>
      <c r="I1164" s="19" t="s">
        <v>8336</v>
      </c>
      <c r="J1164" s="19" t="s">
        <v>8336</v>
      </c>
      <c r="K1164" s="19" t="str">
        <f t="shared" si="109"/>
        <v>Normal Weight</v>
      </c>
      <c r="L1164" s="19" t="str">
        <f t="shared" si="110"/>
        <v>Normal</v>
      </c>
      <c r="P1164" s="19" t="s">
        <v>8355</v>
      </c>
      <c r="Q1164" s="19">
        <v>0</v>
      </c>
      <c r="Y1164" s="32" t="s">
        <v>4252</v>
      </c>
      <c r="Z1164" s="19" t="s">
        <v>8324</v>
      </c>
      <c r="AA1164" t="s">
        <v>8336</v>
      </c>
      <c r="AB1164" s="19" t="str">
        <f t="shared" si="111"/>
        <v>Yes</v>
      </c>
      <c r="AC1164" s="19" t="str">
        <f t="shared" si="112"/>
        <v>No</v>
      </c>
      <c r="AG1164" s="19" t="s">
        <v>4231</v>
      </c>
      <c r="AH1164" s="19">
        <v>24.31</v>
      </c>
      <c r="AI1164" s="19" t="str">
        <f t="shared" si="107"/>
        <v>Normal Weight</v>
      </c>
      <c r="AP1164" s="19" t="s">
        <v>4231</v>
      </c>
      <c r="AQ1164" s="19">
        <v>6.37</v>
      </c>
      <c r="AR1164" s="19" t="str">
        <f t="shared" si="108"/>
        <v>Prediabetes</v>
      </c>
    </row>
    <row r="1165" spans="1:44">
      <c r="A1165" s="19" t="s">
        <v>4279</v>
      </c>
      <c r="B1165" s="19">
        <v>34.07</v>
      </c>
      <c r="C1165" s="19">
        <v>7.81</v>
      </c>
      <c r="D1165" s="19" t="s">
        <v>8324</v>
      </c>
      <c r="E1165" s="19" t="s">
        <v>8336</v>
      </c>
      <c r="F1165" s="19" t="s">
        <v>8336</v>
      </c>
      <c r="G1165" s="19" t="s">
        <v>8355</v>
      </c>
      <c r="H1165" s="19">
        <v>0</v>
      </c>
      <c r="I1165" s="19" t="s">
        <v>8336</v>
      </c>
      <c r="J1165" s="19" t="s">
        <v>8336</v>
      </c>
      <c r="K1165" s="19" t="str">
        <f t="shared" si="109"/>
        <v>Obesity</v>
      </c>
      <c r="L1165" s="19" t="str">
        <f t="shared" si="110"/>
        <v>Diabetes</v>
      </c>
      <c r="P1165" s="19">
        <v>2</v>
      </c>
      <c r="Q1165" s="19">
        <v>2</v>
      </c>
      <c r="Y1165" s="32" t="s">
        <v>4255</v>
      </c>
      <c r="Z1165" s="19" t="s">
        <v>8324</v>
      </c>
      <c r="AA1165" t="s">
        <v>8336</v>
      </c>
      <c r="AB1165" s="19" t="str">
        <f t="shared" si="111"/>
        <v>Yes</v>
      </c>
      <c r="AC1165" s="19" t="str">
        <f t="shared" si="112"/>
        <v>No</v>
      </c>
      <c r="AG1165" s="19" t="s">
        <v>4235</v>
      </c>
      <c r="AH1165" s="19">
        <v>44.75</v>
      </c>
      <c r="AI1165" s="19" t="str">
        <f t="shared" si="107"/>
        <v>Obesity</v>
      </c>
      <c r="AP1165" s="19" t="s">
        <v>4235</v>
      </c>
      <c r="AQ1165" s="19">
        <v>5.09</v>
      </c>
      <c r="AR1165" s="19" t="str">
        <f t="shared" si="108"/>
        <v>Normal</v>
      </c>
    </row>
    <row r="1166" spans="1:44">
      <c r="A1166" s="19" t="s">
        <v>4283</v>
      </c>
      <c r="B1166" s="19">
        <v>30.14</v>
      </c>
      <c r="C1166" s="19">
        <v>9.85</v>
      </c>
      <c r="D1166" s="19" t="s">
        <v>8336</v>
      </c>
      <c r="E1166" s="19" t="s">
        <v>8336</v>
      </c>
      <c r="F1166" s="19" t="s">
        <v>8336</v>
      </c>
      <c r="G1166" s="19" t="s">
        <v>8355</v>
      </c>
      <c r="H1166" s="19">
        <v>0</v>
      </c>
      <c r="I1166" s="19" t="s">
        <v>8336</v>
      </c>
      <c r="J1166" s="19" t="s">
        <v>8336</v>
      </c>
      <c r="K1166" s="19" t="str">
        <f t="shared" si="109"/>
        <v>Obesity</v>
      </c>
      <c r="L1166" s="19" t="str">
        <f t="shared" si="110"/>
        <v>Diabetes</v>
      </c>
      <c r="P1166" s="19" t="s">
        <v>8355</v>
      </c>
      <c r="Q1166" s="19">
        <v>0</v>
      </c>
      <c r="Y1166" s="32" t="s">
        <v>4259</v>
      </c>
      <c r="Z1166" s="19" t="s">
        <v>8324</v>
      </c>
      <c r="AA1166" t="s">
        <v>8336</v>
      </c>
      <c r="AB1166" s="19" t="str">
        <f t="shared" si="111"/>
        <v>Yes</v>
      </c>
      <c r="AC1166" s="19" t="str">
        <f t="shared" si="112"/>
        <v>No</v>
      </c>
      <c r="AG1166" s="19" t="s">
        <v>4238</v>
      </c>
      <c r="AH1166" s="19">
        <v>30.78</v>
      </c>
      <c r="AI1166" s="19" t="str">
        <f t="shared" si="107"/>
        <v>Obesity</v>
      </c>
      <c r="AP1166" s="19" t="s">
        <v>4238</v>
      </c>
      <c r="AQ1166" s="19">
        <v>7.94</v>
      </c>
      <c r="AR1166" s="19" t="str">
        <f t="shared" si="108"/>
        <v>Diabetes</v>
      </c>
    </row>
    <row r="1167" spans="1:44">
      <c r="A1167" s="19" t="s">
        <v>4287</v>
      </c>
      <c r="B1167" s="19">
        <v>18.05</v>
      </c>
      <c r="C1167" s="19">
        <v>6.94</v>
      </c>
      <c r="D1167" s="19" t="s">
        <v>8336</v>
      </c>
      <c r="E1167" s="19" t="s">
        <v>8336</v>
      </c>
      <c r="F1167" s="19" t="s">
        <v>8336</v>
      </c>
      <c r="G1167" s="19" t="s">
        <v>8355</v>
      </c>
      <c r="H1167" s="19">
        <v>0</v>
      </c>
      <c r="I1167" s="19" t="s">
        <v>8336</v>
      </c>
      <c r="J1167" s="19" t="s">
        <v>8336</v>
      </c>
      <c r="K1167" s="19" t="str">
        <f t="shared" si="109"/>
        <v>Under Weight</v>
      </c>
      <c r="L1167" s="19" t="str">
        <f t="shared" si="110"/>
        <v>Diabetes</v>
      </c>
      <c r="P1167" s="19" t="s">
        <v>8355</v>
      </c>
      <c r="Q1167" s="19">
        <v>0</v>
      </c>
      <c r="Y1167" s="32" t="s">
        <v>4263</v>
      </c>
      <c r="Z1167" s="19" t="s">
        <v>8336</v>
      </c>
      <c r="AA1167" t="s">
        <v>8336</v>
      </c>
      <c r="AB1167" s="19" t="str">
        <f t="shared" si="111"/>
        <v>No</v>
      </c>
      <c r="AC1167" s="19" t="str">
        <f t="shared" si="112"/>
        <v>No</v>
      </c>
      <c r="AG1167" s="19" t="s">
        <v>4241</v>
      </c>
      <c r="AH1167" s="19">
        <v>21.86</v>
      </c>
      <c r="AI1167" s="19" t="str">
        <f t="shared" ref="AI1167:AI1230" si="113">IF(AH1167&lt;18.5,"Under Weight",IF(AH1167&lt;=24.9,"Normal Weight",IF(AH1167&lt;=29.9,"Over Weight","Obesity")))</f>
        <v>Normal Weight</v>
      </c>
      <c r="AP1167" s="19" t="s">
        <v>4241</v>
      </c>
      <c r="AQ1167" s="19">
        <v>10.95</v>
      </c>
      <c r="AR1167" s="19" t="str">
        <f t="shared" ref="AR1167:AR1230" si="114">IF(AQ1167&lt;5.7,"Normal",IF(AQ1167&lt;=6.5,"Prediabetes","Diabetes"))</f>
        <v>Diabetes</v>
      </c>
    </row>
    <row r="1168" spans="1:44">
      <c r="A1168" s="19" t="s">
        <v>4290</v>
      </c>
      <c r="B1168" s="19">
        <v>37.4</v>
      </c>
      <c r="C1168" s="19">
        <v>11.3</v>
      </c>
      <c r="D1168" s="19" t="s">
        <v>8324</v>
      </c>
      <c r="E1168" s="19" t="s">
        <v>8336</v>
      </c>
      <c r="F1168" s="19" t="s">
        <v>8336</v>
      </c>
      <c r="G1168" s="19">
        <v>2</v>
      </c>
      <c r="H1168" s="19">
        <v>2</v>
      </c>
      <c r="I1168" s="19" t="s">
        <v>8336</v>
      </c>
      <c r="J1168" s="19" t="s">
        <v>8336</v>
      </c>
      <c r="K1168" s="19" t="str">
        <f t="shared" si="109"/>
        <v>Obesity</v>
      </c>
      <c r="L1168" s="19" t="str">
        <f t="shared" si="110"/>
        <v>Diabetes</v>
      </c>
      <c r="P1168" s="19">
        <v>2</v>
      </c>
      <c r="Q1168" s="19">
        <v>2</v>
      </c>
      <c r="Y1168" s="32" t="s">
        <v>4267</v>
      </c>
      <c r="Z1168" s="19" t="s">
        <v>8336</v>
      </c>
      <c r="AA1168" t="s">
        <v>8336</v>
      </c>
      <c r="AB1168" s="19" t="str">
        <f t="shared" si="111"/>
        <v>No</v>
      </c>
      <c r="AC1168" s="19" t="str">
        <f t="shared" si="112"/>
        <v>No</v>
      </c>
      <c r="AG1168" s="19" t="s">
        <v>4245</v>
      </c>
      <c r="AH1168" s="19">
        <v>49.09</v>
      </c>
      <c r="AI1168" s="19" t="str">
        <f t="shared" si="113"/>
        <v>Obesity</v>
      </c>
      <c r="AP1168" s="19" t="s">
        <v>4245</v>
      </c>
      <c r="AQ1168" s="19">
        <v>6.3</v>
      </c>
      <c r="AR1168" s="19" t="str">
        <f t="shared" si="114"/>
        <v>Prediabetes</v>
      </c>
    </row>
    <row r="1169" spans="1:44">
      <c r="A1169" s="19" t="s">
        <v>4294</v>
      </c>
      <c r="B1169" s="19">
        <v>25.75</v>
      </c>
      <c r="C1169" s="19">
        <v>9.23</v>
      </c>
      <c r="D1169" s="19" t="s">
        <v>8336</v>
      </c>
      <c r="E1169" s="19" t="s">
        <v>8336</v>
      </c>
      <c r="F1169" s="19" t="s">
        <v>8336</v>
      </c>
      <c r="G1169" s="19" t="s">
        <v>8355</v>
      </c>
      <c r="H1169" s="19">
        <v>0</v>
      </c>
      <c r="I1169" s="19" t="s">
        <v>8336</v>
      </c>
      <c r="J1169" s="19" t="s">
        <v>8336</v>
      </c>
      <c r="K1169" s="19" t="str">
        <f t="shared" si="109"/>
        <v>Over Weight</v>
      </c>
      <c r="L1169" s="19" t="str">
        <f t="shared" si="110"/>
        <v>Diabetes</v>
      </c>
      <c r="P1169" s="19">
        <v>2</v>
      </c>
      <c r="Q1169" s="19">
        <v>2</v>
      </c>
      <c r="Y1169" s="32" t="s">
        <v>4271</v>
      </c>
      <c r="Z1169" s="19" t="s">
        <v>8324</v>
      </c>
      <c r="AA1169" t="s">
        <v>8336</v>
      </c>
      <c r="AB1169" s="19" t="str">
        <f t="shared" si="111"/>
        <v>Yes</v>
      </c>
      <c r="AC1169" s="19" t="str">
        <f t="shared" si="112"/>
        <v>No</v>
      </c>
      <c r="AG1169" s="19" t="s">
        <v>4248</v>
      </c>
      <c r="AH1169" s="19">
        <v>47.74</v>
      </c>
      <c r="AI1169" s="19" t="str">
        <f t="shared" si="113"/>
        <v>Obesity</v>
      </c>
      <c r="AP1169" s="19" t="s">
        <v>4248</v>
      </c>
      <c r="AQ1169" s="19">
        <v>8.05</v>
      </c>
      <c r="AR1169" s="19" t="str">
        <f t="shared" si="114"/>
        <v>Diabetes</v>
      </c>
    </row>
    <row r="1170" spans="1:44">
      <c r="A1170" s="19" t="s">
        <v>4298</v>
      </c>
      <c r="B1170" s="19">
        <v>32.3</v>
      </c>
      <c r="C1170" s="19">
        <v>4.37</v>
      </c>
      <c r="D1170" s="19" t="s">
        <v>8336</v>
      </c>
      <c r="E1170" s="19" t="s">
        <v>8336</v>
      </c>
      <c r="F1170" s="19" t="s">
        <v>8336</v>
      </c>
      <c r="G1170" s="19">
        <v>2</v>
      </c>
      <c r="H1170" s="19">
        <v>2</v>
      </c>
      <c r="I1170" s="19" t="s">
        <v>8336</v>
      </c>
      <c r="J1170" s="19" t="s">
        <v>8336</v>
      </c>
      <c r="K1170" s="19" t="str">
        <f t="shared" si="109"/>
        <v>Obesity</v>
      </c>
      <c r="L1170" s="19" t="str">
        <f t="shared" si="110"/>
        <v>Normal</v>
      </c>
      <c r="P1170" s="19">
        <v>2</v>
      </c>
      <c r="Q1170" s="19">
        <v>2</v>
      </c>
      <c r="Y1170" s="32" t="s">
        <v>4275</v>
      </c>
      <c r="Z1170" s="19" t="s">
        <v>8324</v>
      </c>
      <c r="AA1170" t="s">
        <v>8336</v>
      </c>
      <c r="AB1170" s="19" t="str">
        <f t="shared" si="111"/>
        <v>Yes</v>
      </c>
      <c r="AC1170" s="19" t="str">
        <f t="shared" si="112"/>
        <v>No</v>
      </c>
      <c r="AG1170" s="19" t="s">
        <v>4252</v>
      </c>
      <c r="AH1170" s="19">
        <v>30.2</v>
      </c>
      <c r="AI1170" s="19" t="str">
        <f t="shared" si="113"/>
        <v>Obesity</v>
      </c>
      <c r="AP1170" s="19" t="s">
        <v>4252</v>
      </c>
      <c r="AQ1170" s="19">
        <v>9.88</v>
      </c>
      <c r="AR1170" s="19" t="str">
        <f t="shared" si="114"/>
        <v>Diabetes</v>
      </c>
    </row>
    <row r="1171" spans="1:44">
      <c r="A1171" s="19" t="s">
        <v>4302</v>
      </c>
      <c r="B1171" s="19">
        <v>28.61</v>
      </c>
      <c r="C1171" s="19">
        <v>5.76</v>
      </c>
      <c r="D1171" s="19" t="s">
        <v>8336</v>
      </c>
      <c r="E1171" s="19" t="s">
        <v>8336</v>
      </c>
      <c r="F1171" s="19" t="s">
        <v>8375</v>
      </c>
      <c r="G1171" s="19">
        <v>1</v>
      </c>
      <c r="H1171" s="19">
        <v>1</v>
      </c>
      <c r="I1171" s="19" t="s">
        <v>8336</v>
      </c>
      <c r="J1171" s="19" t="s">
        <v>8336</v>
      </c>
      <c r="K1171" s="19" t="str">
        <f t="shared" si="109"/>
        <v>Over Weight</v>
      </c>
      <c r="L1171" s="19" t="str">
        <f t="shared" si="110"/>
        <v>Prediabetes</v>
      </c>
      <c r="P1171" s="19">
        <v>1</v>
      </c>
      <c r="Q1171" s="19">
        <v>1</v>
      </c>
      <c r="Y1171" s="32" t="s">
        <v>4279</v>
      </c>
      <c r="Z1171" s="19" t="s">
        <v>8324</v>
      </c>
      <c r="AA1171" t="s">
        <v>8336</v>
      </c>
      <c r="AB1171" s="19" t="str">
        <f t="shared" si="111"/>
        <v>Yes</v>
      </c>
      <c r="AC1171" s="19" t="str">
        <f t="shared" si="112"/>
        <v>No</v>
      </c>
      <c r="AG1171" s="19" t="s">
        <v>4255</v>
      </c>
      <c r="AH1171" s="19">
        <v>33.25</v>
      </c>
      <c r="AI1171" s="19" t="str">
        <f t="shared" si="113"/>
        <v>Obesity</v>
      </c>
      <c r="AP1171" s="19" t="s">
        <v>4255</v>
      </c>
      <c r="AQ1171" s="19">
        <v>7.42</v>
      </c>
      <c r="AR1171" s="19" t="str">
        <f t="shared" si="114"/>
        <v>Diabetes</v>
      </c>
    </row>
    <row r="1172" spans="1:44">
      <c r="A1172" s="19" t="s">
        <v>4305</v>
      </c>
      <c r="B1172" s="19">
        <v>45.41</v>
      </c>
      <c r="C1172" s="19">
        <v>4.96</v>
      </c>
      <c r="D1172" s="19" t="s">
        <v>8336</v>
      </c>
      <c r="E1172" s="19" t="s">
        <v>8336</v>
      </c>
      <c r="F1172" s="19" t="s">
        <v>8336</v>
      </c>
      <c r="G1172" s="19">
        <v>1</v>
      </c>
      <c r="H1172" s="19">
        <v>1</v>
      </c>
      <c r="I1172" s="19" t="s">
        <v>8336</v>
      </c>
      <c r="J1172" s="19" t="s">
        <v>8336</v>
      </c>
      <c r="K1172" s="19" t="str">
        <f t="shared" si="109"/>
        <v>Obesity</v>
      </c>
      <c r="L1172" s="19" t="str">
        <f t="shared" si="110"/>
        <v>Normal</v>
      </c>
      <c r="P1172" s="19">
        <v>2</v>
      </c>
      <c r="Q1172" s="19">
        <v>2</v>
      </c>
      <c r="Y1172" s="32" t="s">
        <v>4283</v>
      </c>
      <c r="Z1172" s="19" t="s">
        <v>8336</v>
      </c>
      <c r="AA1172" t="s">
        <v>8336</v>
      </c>
      <c r="AB1172" s="19" t="str">
        <f t="shared" si="111"/>
        <v>No</v>
      </c>
      <c r="AC1172" s="19" t="str">
        <f t="shared" si="112"/>
        <v>No</v>
      </c>
      <c r="AG1172" s="19" t="s">
        <v>4259</v>
      </c>
      <c r="AH1172" s="19">
        <v>26.6</v>
      </c>
      <c r="AI1172" s="19" t="str">
        <f t="shared" si="113"/>
        <v>Over Weight</v>
      </c>
      <c r="AP1172" s="19" t="s">
        <v>4259</v>
      </c>
      <c r="AQ1172" s="19">
        <v>8.45</v>
      </c>
      <c r="AR1172" s="19" t="str">
        <f t="shared" si="114"/>
        <v>Diabetes</v>
      </c>
    </row>
    <row r="1173" spans="1:44">
      <c r="A1173" s="19" t="s">
        <v>4308</v>
      </c>
      <c r="B1173" s="19">
        <v>31.2</v>
      </c>
      <c r="C1173" s="19">
        <v>11.04</v>
      </c>
      <c r="D1173" s="19" t="s">
        <v>8324</v>
      </c>
      <c r="E1173" s="19" t="s">
        <v>8336</v>
      </c>
      <c r="F1173" s="19" t="s">
        <v>8336</v>
      </c>
      <c r="G1173" s="19">
        <v>2</v>
      </c>
      <c r="H1173" s="19">
        <v>2</v>
      </c>
      <c r="I1173" s="19" t="s">
        <v>8336</v>
      </c>
      <c r="J1173" s="19" t="s">
        <v>8336</v>
      </c>
      <c r="K1173" s="19" t="str">
        <f t="shared" si="109"/>
        <v>Obesity</v>
      </c>
      <c r="L1173" s="19" t="str">
        <f t="shared" si="110"/>
        <v>Diabetes</v>
      </c>
      <c r="P1173" s="19" t="s">
        <v>8355</v>
      </c>
      <c r="Q1173" s="19">
        <v>0</v>
      </c>
      <c r="Y1173" s="32" t="s">
        <v>4287</v>
      </c>
      <c r="Z1173" s="19" t="s">
        <v>8336</v>
      </c>
      <c r="AA1173" t="s">
        <v>8336</v>
      </c>
      <c r="AB1173" s="19" t="str">
        <f t="shared" si="111"/>
        <v>No</v>
      </c>
      <c r="AC1173" s="19" t="str">
        <f t="shared" si="112"/>
        <v>No</v>
      </c>
      <c r="AG1173" s="19" t="s">
        <v>4263</v>
      </c>
      <c r="AH1173" s="19">
        <v>26.35</v>
      </c>
      <c r="AI1173" s="19" t="str">
        <f t="shared" si="113"/>
        <v>Over Weight</v>
      </c>
      <c r="AP1173" s="19" t="s">
        <v>4263</v>
      </c>
      <c r="AQ1173" s="19">
        <v>6.21</v>
      </c>
      <c r="AR1173" s="19" t="str">
        <f t="shared" si="114"/>
        <v>Prediabetes</v>
      </c>
    </row>
    <row r="1174" spans="1:44">
      <c r="A1174" s="19" t="s">
        <v>4312</v>
      </c>
      <c r="B1174" s="19">
        <v>29.83</v>
      </c>
      <c r="C1174" s="19">
        <v>7.81</v>
      </c>
      <c r="D1174" s="19" t="s">
        <v>8324</v>
      </c>
      <c r="E1174" s="19" t="s">
        <v>8336</v>
      </c>
      <c r="F1174" s="19" t="s">
        <v>8336</v>
      </c>
      <c r="G1174" s="19">
        <v>1</v>
      </c>
      <c r="H1174" s="19">
        <v>1</v>
      </c>
      <c r="I1174" s="19" t="s">
        <v>8336</v>
      </c>
      <c r="J1174" s="19" t="s">
        <v>8336</v>
      </c>
      <c r="K1174" s="19" t="str">
        <f t="shared" si="109"/>
        <v>Over Weight</v>
      </c>
      <c r="L1174" s="19" t="str">
        <f t="shared" si="110"/>
        <v>Diabetes</v>
      </c>
      <c r="P1174" s="19">
        <v>1</v>
      </c>
      <c r="Q1174" s="19">
        <v>1</v>
      </c>
      <c r="Y1174" s="32" t="s">
        <v>4290</v>
      </c>
      <c r="Z1174" s="19" t="s">
        <v>8324</v>
      </c>
      <c r="AA1174" t="s">
        <v>8336</v>
      </c>
      <c r="AB1174" s="19" t="str">
        <f t="shared" si="111"/>
        <v>Yes</v>
      </c>
      <c r="AC1174" s="19" t="str">
        <f t="shared" si="112"/>
        <v>No</v>
      </c>
      <c r="AG1174" s="19" t="s">
        <v>4267</v>
      </c>
      <c r="AH1174" s="19">
        <v>39.995</v>
      </c>
      <c r="AI1174" s="19" t="str">
        <f t="shared" si="113"/>
        <v>Obesity</v>
      </c>
      <c r="AP1174" s="19" t="s">
        <v>4267</v>
      </c>
      <c r="AQ1174" s="19">
        <v>4.65</v>
      </c>
      <c r="AR1174" s="19" t="str">
        <f t="shared" si="114"/>
        <v>Normal</v>
      </c>
    </row>
    <row r="1175" spans="1:44">
      <c r="A1175" s="19" t="s">
        <v>4315</v>
      </c>
      <c r="B1175" s="19">
        <v>29.06</v>
      </c>
      <c r="C1175" s="19">
        <v>4.55</v>
      </c>
      <c r="D1175" s="19" t="s">
        <v>8336</v>
      </c>
      <c r="E1175" s="19" t="s">
        <v>8336</v>
      </c>
      <c r="F1175" s="19" t="s">
        <v>8336</v>
      </c>
      <c r="G1175" s="19" t="s">
        <v>8355</v>
      </c>
      <c r="H1175" s="19">
        <v>0</v>
      </c>
      <c r="I1175" s="19" t="s">
        <v>8336</v>
      </c>
      <c r="J1175" s="19" t="s">
        <v>8336</v>
      </c>
      <c r="K1175" s="19" t="str">
        <f t="shared" si="109"/>
        <v>Over Weight</v>
      </c>
      <c r="L1175" s="19" t="str">
        <f t="shared" si="110"/>
        <v>Normal</v>
      </c>
      <c r="P1175" s="19">
        <v>2</v>
      </c>
      <c r="Q1175" s="19">
        <v>2</v>
      </c>
      <c r="Y1175" s="32" t="s">
        <v>4294</v>
      </c>
      <c r="Z1175" s="19" t="s">
        <v>8336</v>
      </c>
      <c r="AA1175" t="s">
        <v>8336</v>
      </c>
      <c r="AB1175" s="19" t="str">
        <f t="shared" si="111"/>
        <v>No</v>
      </c>
      <c r="AC1175" s="19" t="str">
        <f t="shared" si="112"/>
        <v>No</v>
      </c>
      <c r="AG1175" s="19" t="s">
        <v>4271</v>
      </c>
      <c r="AH1175" s="19">
        <v>22.92</v>
      </c>
      <c r="AI1175" s="19" t="str">
        <f t="shared" si="113"/>
        <v>Normal Weight</v>
      </c>
      <c r="AP1175" s="19" t="s">
        <v>4271</v>
      </c>
      <c r="AQ1175" s="19">
        <v>5.87</v>
      </c>
      <c r="AR1175" s="19" t="str">
        <f t="shared" si="114"/>
        <v>Prediabetes</v>
      </c>
    </row>
    <row r="1176" spans="1:44">
      <c r="A1176" s="19" t="s">
        <v>4319</v>
      </c>
      <c r="B1176" s="19">
        <v>27.455</v>
      </c>
      <c r="C1176" s="19">
        <v>6.13</v>
      </c>
      <c r="D1176" s="19" t="s">
        <v>8336</v>
      </c>
      <c r="E1176" s="19" t="s">
        <v>8336</v>
      </c>
      <c r="F1176" s="19" t="s">
        <v>8336</v>
      </c>
      <c r="G1176" s="19">
        <v>2</v>
      </c>
      <c r="H1176" s="19">
        <v>2</v>
      </c>
      <c r="I1176" s="19" t="s">
        <v>8336</v>
      </c>
      <c r="J1176" s="19" t="s">
        <v>8336</v>
      </c>
      <c r="K1176" s="19" t="str">
        <f t="shared" si="109"/>
        <v>Over Weight</v>
      </c>
      <c r="L1176" s="19" t="str">
        <f t="shared" si="110"/>
        <v>Prediabetes</v>
      </c>
      <c r="P1176" s="19" t="s">
        <v>8355</v>
      </c>
      <c r="Q1176" s="19">
        <v>0</v>
      </c>
      <c r="Y1176" s="32" t="s">
        <v>4298</v>
      </c>
      <c r="Z1176" s="19" t="s">
        <v>8336</v>
      </c>
      <c r="AA1176" t="s">
        <v>8336</v>
      </c>
      <c r="AB1176" s="19" t="str">
        <f t="shared" si="111"/>
        <v>No</v>
      </c>
      <c r="AC1176" s="19" t="str">
        <f t="shared" si="112"/>
        <v>No</v>
      </c>
      <c r="AG1176" s="19" t="s">
        <v>4275</v>
      </c>
      <c r="AH1176" s="19">
        <v>24.78</v>
      </c>
      <c r="AI1176" s="19" t="str">
        <f t="shared" si="113"/>
        <v>Normal Weight</v>
      </c>
      <c r="AP1176" s="19" t="s">
        <v>4275</v>
      </c>
      <c r="AQ1176" s="19">
        <v>4.24</v>
      </c>
      <c r="AR1176" s="19" t="str">
        <f t="shared" si="114"/>
        <v>Normal</v>
      </c>
    </row>
    <row r="1177" spans="1:44">
      <c r="A1177" s="19" t="s">
        <v>4322</v>
      </c>
      <c r="B1177" s="19">
        <v>23.01</v>
      </c>
      <c r="C1177" s="19">
        <v>6.04</v>
      </c>
      <c r="D1177" s="19" t="s">
        <v>8324</v>
      </c>
      <c r="E1177" s="19" t="s">
        <v>8336</v>
      </c>
      <c r="F1177" s="19" t="s">
        <v>8336</v>
      </c>
      <c r="G1177" s="19">
        <v>1</v>
      </c>
      <c r="H1177" s="19">
        <v>1</v>
      </c>
      <c r="I1177" s="19" t="s">
        <v>8336</v>
      </c>
      <c r="J1177" s="19" t="s">
        <v>8336</v>
      </c>
      <c r="K1177" s="19" t="str">
        <f t="shared" si="109"/>
        <v>Normal Weight</v>
      </c>
      <c r="L1177" s="19" t="str">
        <f t="shared" si="110"/>
        <v>Prediabetes</v>
      </c>
      <c r="P1177" s="19" t="s">
        <v>8355</v>
      </c>
      <c r="Q1177" s="19">
        <v>0</v>
      </c>
      <c r="Y1177" s="32" t="s">
        <v>4302</v>
      </c>
      <c r="Z1177" s="19" t="s">
        <v>8336</v>
      </c>
      <c r="AA1177" t="s">
        <v>8336</v>
      </c>
      <c r="AB1177" s="19" t="str">
        <f t="shared" si="111"/>
        <v>No</v>
      </c>
      <c r="AC1177" s="19" t="str">
        <f t="shared" si="112"/>
        <v>No</v>
      </c>
      <c r="AG1177" s="19" t="s">
        <v>4279</v>
      </c>
      <c r="AH1177" s="19">
        <v>34.07</v>
      </c>
      <c r="AI1177" s="19" t="str">
        <f t="shared" si="113"/>
        <v>Obesity</v>
      </c>
      <c r="AP1177" s="19" t="s">
        <v>4279</v>
      </c>
      <c r="AQ1177" s="19">
        <v>7.81</v>
      </c>
      <c r="AR1177" s="19" t="str">
        <f t="shared" si="114"/>
        <v>Diabetes</v>
      </c>
    </row>
    <row r="1178" spans="1:44">
      <c r="A1178" s="19" t="s">
        <v>4326</v>
      </c>
      <c r="B1178" s="19">
        <v>31.39</v>
      </c>
      <c r="C1178" s="19">
        <v>8.85</v>
      </c>
      <c r="D1178" s="19" t="s">
        <v>8324</v>
      </c>
      <c r="E1178" s="19" t="s">
        <v>8336</v>
      </c>
      <c r="F1178" s="19" t="s">
        <v>8336</v>
      </c>
      <c r="G1178" s="19" t="s">
        <v>8355</v>
      </c>
      <c r="H1178" s="19">
        <v>0</v>
      </c>
      <c r="I1178" s="19" t="s">
        <v>8336</v>
      </c>
      <c r="J1178" s="19" t="s">
        <v>8336</v>
      </c>
      <c r="K1178" s="19" t="str">
        <f t="shared" si="109"/>
        <v>Obesity</v>
      </c>
      <c r="L1178" s="19" t="str">
        <f t="shared" si="110"/>
        <v>Diabetes</v>
      </c>
      <c r="P1178" s="19" t="s">
        <v>8355</v>
      </c>
      <c r="Q1178" s="19">
        <v>0</v>
      </c>
      <c r="Y1178" s="32" t="s">
        <v>4305</v>
      </c>
      <c r="Z1178" s="19" t="s">
        <v>8336</v>
      </c>
      <c r="AA1178" t="s">
        <v>8336</v>
      </c>
      <c r="AB1178" s="19" t="str">
        <f t="shared" si="111"/>
        <v>No</v>
      </c>
      <c r="AC1178" s="19" t="str">
        <f t="shared" si="112"/>
        <v>No</v>
      </c>
      <c r="AG1178" s="19" t="s">
        <v>4283</v>
      </c>
      <c r="AH1178" s="19">
        <v>30.14</v>
      </c>
      <c r="AI1178" s="19" t="str">
        <f t="shared" si="113"/>
        <v>Obesity</v>
      </c>
      <c r="AP1178" s="19" t="s">
        <v>4283</v>
      </c>
      <c r="AQ1178" s="19">
        <v>9.85</v>
      </c>
      <c r="AR1178" s="19" t="str">
        <f t="shared" si="114"/>
        <v>Diabetes</v>
      </c>
    </row>
    <row r="1179" spans="1:44">
      <c r="A1179" s="19" t="s">
        <v>4330</v>
      </c>
      <c r="B1179" s="19">
        <v>34.77</v>
      </c>
      <c r="C1179" s="19">
        <v>10.54</v>
      </c>
      <c r="D1179" s="19" t="s">
        <v>8336</v>
      </c>
      <c r="E1179" s="19" t="s">
        <v>8336</v>
      </c>
      <c r="F1179" s="19" t="s">
        <v>8336</v>
      </c>
      <c r="G1179" s="19">
        <v>2</v>
      </c>
      <c r="H1179" s="19">
        <v>2</v>
      </c>
      <c r="I1179" s="19" t="s">
        <v>8336</v>
      </c>
      <c r="J1179" s="19" t="s">
        <v>8336</v>
      </c>
      <c r="K1179" s="19" t="str">
        <f t="shared" si="109"/>
        <v>Obesity</v>
      </c>
      <c r="L1179" s="19" t="str">
        <f t="shared" si="110"/>
        <v>Diabetes</v>
      </c>
      <c r="P1179" s="19">
        <v>2</v>
      </c>
      <c r="Q1179" s="19">
        <v>2</v>
      </c>
      <c r="Y1179" s="32" t="s">
        <v>4308</v>
      </c>
      <c r="Z1179" s="19" t="s">
        <v>8324</v>
      </c>
      <c r="AA1179" t="s">
        <v>8336</v>
      </c>
      <c r="AB1179" s="19" t="str">
        <f t="shared" si="111"/>
        <v>Yes</v>
      </c>
      <c r="AC1179" s="19" t="str">
        <f t="shared" si="112"/>
        <v>No</v>
      </c>
      <c r="AG1179" s="19" t="s">
        <v>4287</v>
      </c>
      <c r="AH1179" s="19">
        <v>18.05</v>
      </c>
      <c r="AI1179" s="19" t="str">
        <f t="shared" si="113"/>
        <v>Under Weight</v>
      </c>
      <c r="AP1179" s="19" t="s">
        <v>4287</v>
      </c>
      <c r="AQ1179" s="19">
        <v>6.94</v>
      </c>
      <c r="AR1179" s="19" t="str">
        <f t="shared" si="114"/>
        <v>Diabetes</v>
      </c>
    </row>
    <row r="1180" spans="1:44">
      <c r="A1180" s="19" t="s">
        <v>4334</v>
      </c>
      <c r="B1180" s="19">
        <v>24.48</v>
      </c>
      <c r="C1180" s="19">
        <v>4.37</v>
      </c>
      <c r="D1180" s="19" t="s">
        <v>8324</v>
      </c>
      <c r="E1180" s="19" t="s">
        <v>8336</v>
      </c>
      <c r="F1180" s="19" t="s">
        <v>8336</v>
      </c>
      <c r="G1180" s="19">
        <v>2</v>
      </c>
      <c r="H1180" s="19">
        <v>2</v>
      </c>
      <c r="I1180" s="19" t="s">
        <v>8336</v>
      </c>
      <c r="J1180" s="19" t="s">
        <v>8336</v>
      </c>
      <c r="K1180" s="19" t="str">
        <f t="shared" si="109"/>
        <v>Normal Weight</v>
      </c>
      <c r="L1180" s="19" t="str">
        <f t="shared" si="110"/>
        <v>Normal</v>
      </c>
      <c r="P1180" s="19" t="s">
        <v>8355</v>
      </c>
      <c r="Q1180" s="19">
        <v>0</v>
      </c>
      <c r="Y1180" s="32" t="s">
        <v>4312</v>
      </c>
      <c r="Z1180" s="19" t="s">
        <v>8324</v>
      </c>
      <c r="AA1180" t="s">
        <v>8336</v>
      </c>
      <c r="AB1180" s="19" t="str">
        <f t="shared" si="111"/>
        <v>Yes</v>
      </c>
      <c r="AC1180" s="19" t="str">
        <f t="shared" si="112"/>
        <v>No</v>
      </c>
      <c r="AG1180" s="19" t="s">
        <v>4290</v>
      </c>
      <c r="AH1180" s="19">
        <v>37.4</v>
      </c>
      <c r="AI1180" s="19" t="str">
        <f t="shared" si="113"/>
        <v>Obesity</v>
      </c>
      <c r="AP1180" s="19" t="s">
        <v>4290</v>
      </c>
      <c r="AQ1180" s="19">
        <v>11.3</v>
      </c>
      <c r="AR1180" s="19" t="str">
        <f t="shared" si="114"/>
        <v>Diabetes</v>
      </c>
    </row>
    <row r="1181" spans="1:44">
      <c r="A1181" s="19" t="s">
        <v>4338</v>
      </c>
      <c r="B1181" s="19">
        <v>22.61</v>
      </c>
      <c r="C1181" s="19">
        <v>9.63</v>
      </c>
      <c r="D1181" s="19" t="s">
        <v>8336</v>
      </c>
      <c r="E1181" s="19" t="s">
        <v>8336</v>
      </c>
      <c r="F1181" s="19" t="s">
        <v>8336</v>
      </c>
      <c r="G1181" s="19">
        <v>2</v>
      </c>
      <c r="H1181" s="19">
        <v>2</v>
      </c>
      <c r="I1181" s="19" t="s">
        <v>8336</v>
      </c>
      <c r="J1181" s="19" t="s">
        <v>8336</v>
      </c>
      <c r="K1181" s="19" t="str">
        <f t="shared" si="109"/>
        <v>Normal Weight</v>
      </c>
      <c r="L1181" s="19" t="str">
        <f t="shared" si="110"/>
        <v>Diabetes</v>
      </c>
      <c r="P1181" s="19">
        <v>2</v>
      </c>
      <c r="Q1181" s="19">
        <v>2</v>
      </c>
      <c r="Y1181" s="32" t="s">
        <v>4315</v>
      </c>
      <c r="Z1181" s="19" t="s">
        <v>8336</v>
      </c>
      <c r="AA1181" t="s">
        <v>8336</v>
      </c>
      <c r="AB1181" s="19" t="str">
        <f t="shared" si="111"/>
        <v>No</v>
      </c>
      <c r="AC1181" s="19" t="str">
        <f t="shared" si="112"/>
        <v>No</v>
      </c>
      <c r="AG1181" s="19" t="s">
        <v>4294</v>
      </c>
      <c r="AH1181" s="19">
        <v>25.75</v>
      </c>
      <c r="AI1181" s="19" t="str">
        <f t="shared" si="113"/>
        <v>Over Weight</v>
      </c>
      <c r="AP1181" s="19" t="s">
        <v>4294</v>
      </c>
      <c r="AQ1181" s="19">
        <v>9.23</v>
      </c>
      <c r="AR1181" s="19" t="str">
        <f t="shared" si="114"/>
        <v>Diabetes</v>
      </c>
    </row>
    <row r="1182" spans="1:44">
      <c r="A1182" s="19" t="s">
        <v>4342</v>
      </c>
      <c r="B1182" s="19">
        <v>34.3</v>
      </c>
      <c r="C1182" s="19">
        <v>10.37</v>
      </c>
      <c r="D1182" s="19" t="s">
        <v>8336</v>
      </c>
      <c r="E1182" s="19" t="s">
        <v>8336</v>
      </c>
      <c r="F1182" s="19" t="s">
        <v>8336</v>
      </c>
      <c r="G1182" s="19" t="s">
        <v>8355</v>
      </c>
      <c r="H1182" s="19">
        <v>0</v>
      </c>
      <c r="I1182" s="19" t="s">
        <v>8336</v>
      </c>
      <c r="J1182" s="19" t="s">
        <v>8336</v>
      </c>
      <c r="K1182" s="19" t="str">
        <f t="shared" si="109"/>
        <v>Obesity</v>
      </c>
      <c r="L1182" s="19" t="str">
        <f t="shared" si="110"/>
        <v>Diabetes</v>
      </c>
      <c r="P1182" s="19">
        <v>1</v>
      </c>
      <c r="Q1182" s="19">
        <v>1</v>
      </c>
      <c r="Y1182" s="32" t="s">
        <v>4319</v>
      </c>
      <c r="Z1182" s="19" t="s">
        <v>8336</v>
      </c>
      <c r="AA1182" t="s">
        <v>8336</v>
      </c>
      <c r="AB1182" s="19" t="str">
        <f t="shared" si="111"/>
        <v>No</v>
      </c>
      <c r="AC1182" s="19" t="str">
        <f t="shared" si="112"/>
        <v>No</v>
      </c>
      <c r="AG1182" s="19" t="s">
        <v>4298</v>
      </c>
      <c r="AH1182" s="19">
        <v>32.3</v>
      </c>
      <c r="AI1182" s="19" t="str">
        <f t="shared" si="113"/>
        <v>Obesity</v>
      </c>
      <c r="AP1182" s="19" t="s">
        <v>4298</v>
      </c>
      <c r="AQ1182" s="19">
        <v>4.37</v>
      </c>
      <c r="AR1182" s="19" t="str">
        <f t="shared" si="114"/>
        <v>Normal</v>
      </c>
    </row>
    <row r="1183" spans="1:44">
      <c r="A1183" s="19" t="s">
        <v>4346</v>
      </c>
      <c r="B1183" s="19">
        <v>46.09</v>
      </c>
      <c r="C1183" s="19">
        <v>5.44</v>
      </c>
      <c r="D1183" s="19" t="s">
        <v>8336</v>
      </c>
      <c r="E1183" s="19" t="s">
        <v>8336</v>
      </c>
      <c r="F1183" s="19" t="s">
        <v>8336</v>
      </c>
      <c r="G1183" s="19">
        <v>2</v>
      </c>
      <c r="H1183" s="19">
        <v>2</v>
      </c>
      <c r="I1183" s="19" t="s">
        <v>8336</v>
      </c>
      <c r="J1183" s="19" t="s">
        <v>8336</v>
      </c>
      <c r="K1183" s="19" t="str">
        <f t="shared" si="109"/>
        <v>Obesity</v>
      </c>
      <c r="L1183" s="19" t="str">
        <f t="shared" si="110"/>
        <v>Normal</v>
      </c>
      <c r="P1183" s="19">
        <v>1</v>
      </c>
      <c r="Q1183" s="19">
        <v>1</v>
      </c>
      <c r="Y1183" s="32" t="s">
        <v>4322</v>
      </c>
      <c r="Z1183" s="19" t="s">
        <v>8324</v>
      </c>
      <c r="AA1183" t="s">
        <v>8336</v>
      </c>
      <c r="AB1183" s="19" t="str">
        <f t="shared" si="111"/>
        <v>Yes</v>
      </c>
      <c r="AC1183" s="19" t="str">
        <f t="shared" si="112"/>
        <v>No</v>
      </c>
      <c r="AG1183" s="19" t="s">
        <v>4302</v>
      </c>
      <c r="AH1183" s="19">
        <v>28.61</v>
      </c>
      <c r="AI1183" s="19" t="str">
        <f t="shared" si="113"/>
        <v>Over Weight</v>
      </c>
      <c r="AP1183" s="19" t="s">
        <v>4302</v>
      </c>
      <c r="AQ1183" s="19">
        <v>5.76</v>
      </c>
      <c r="AR1183" s="19" t="str">
        <f t="shared" si="114"/>
        <v>Prediabetes</v>
      </c>
    </row>
    <row r="1184" spans="1:44">
      <c r="A1184" s="19" t="s">
        <v>4350</v>
      </c>
      <c r="B1184" s="19">
        <v>44.745</v>
      </c>
      <c r="C1184" s="19">
        <v>5.19</v>
      </c>
      <c r="D1184" s="19" t="s">
        <v>8336</v>
      </c>
      <c r="E1184" s="19" t="s">
        <v>8336</v>
      </c>
      <c r="F1184" s="19" t="s">
        <v>8336</v>
      </c>
      <c r="G1184" s="19">
        <v>2</v>
      </c>
      <c r="H1184" s="19">
        <v>2</v>
      </c>
      <c r="I1184" s="19" t="s">
        <v>8336</v>
      </c>
      <c r="J1184" s="19" t="s">
        <v>8336</v>
      </c>
      <c r="K1184" s="19" t="str">
        <f t="shared" si="109"/>
        <v>Obesity</v>
      </c>
      <c r="L1184" s="19" t="str">
        <f t="shared" si="110"/>
        <v>Normal</v>
      </c>
      <c r="P1184" s="19">
        <v>2</v>
      </c>
      <c r="Q1184" s="19">
        <v>2</v>
      </c>
      <c r="Y1184" s="32" t="s">
        <v>4326</v>
      </c>
      <c r="Z1184" s="19" t="s">
        <v>8324</v>
      </c>
      <c r="AA1184" t="s">
        <v>8336</v>
      </c>
      <c r="AB1184" s="19" t="str">
        <f t="shared" si="111"/>
        <v>Yes</v>
      </c>
      <c r="AC1184" s="19" t="str">
        <f t="shared" si="112"/>
        <v>No</v>
      </c>
      <c r="AG1184" s="19" t="s">
        <v>4305</v>
      </c>
      <c r="AH1184" s="19">
        <v>45.41</v>
      </c>
      <c r="AI1184" s="19" t="str">
        <f t="shared" si="113"/>
        <v>Obesity</v>
      </c>
      <c r="AP1184" s="19" t="s">
        <v>4305</v>
      </c>
      <c r="AQ1184" s="19">
        <v>4.96</v>
      </c>
      <c r="AR1184" s="19" t="str">
        <f t="shared" si="114"/>
        <v>Normal</v>
      </c>
    </row>
    <row r="1185" spans="1:44">
      <c r="A1185" s="19" t="s">
        <v>4353</v>
      </c>
      <c r="B1185" s="19">
        <v>26.33</v>
      </c>
      <c r="C1185" s="19">
        <v>11.8</v>
      </c>
      <c r="D1185" s="19" t="s">
        <v>8324</v>
      </c>
      <c r="E1185" s="19" t="s">
        <v>8336</v>
      </c>
      <c r="F1185" s="19" t="s">
        <v>8336</v>
      </c>
      <c r="G1185" s="19">
        <v>1</v>
      </c>
      <c r="H1185" s="19">
        <v>1</v>
      </c>
      <c r="I1185" s="19" t="s">
        <v>8336</v>
      </c>
      <c r="J1185" s="19" t="s">
        <v>8336</v>
      </c>
      <c r="K1185" s="19" t="str">
        <f t="shared" si="109"/>
        <v>Over Weight</v>
      </c>
      <c r="L1185" s="19" t="str">
        <f t="shared" si="110"/>
        <v>Diabetes</v>
      </c>
      <c r="P1185" s="19">
        <v>1</v>
      </c>
      <c r="Q1185" s="19">
        <v>1</v>
      </c>
      <c r="Y1185" s="32" t="s">
        <v>4330</v>
      </c>
      <c r="Z1185" s="19" t="s">
        <v>8336</v>
      </c>
      <c r="AA1185" t="s">
        <v>8336</v>
      </c>
      <c r="AB1185" s="19" t="str">
        <f t="shared" si="111"/>
        <v>No</v>
      </c>
      <c r="AC1185" s="19" t="str">
        <f t="shared" si="112"/>
        <v>No</v>
      </c>
      <c r="AG1185" s="19" t="s">
        <v>4308</v>
      </c>
      <c r="AH1185" s="19">
        <v>31.2</v>
      </c>
      <c r="AI1185" s="19" t="str">
        <f t="shared" si="113"/>
        <v>Obesity</v>
      </c>
      <c r="AP1185" s="19" t="s">
        <v>4308</v>
      </c>
      <c r="AQ1185" s="19">
        <v>11.04</v>
      </c>
      <c r="AR1185" s="19" t="str">
        <f t="shared" si="114"/>
        <v>Diabetes</v>
      </c>
    </row>
    <row r="1186" spans="1:44">
      <c r="A1186" s="19" t="s">
        <v>4356</v>
      </c>
      <c r="B1186" s="19">
        <v>26.6</v>
      </c>
      <c r="C1186" s="19">
        <v>8.38</v>
      </c>
      <c r="D1186" s="19" t="s">
        <v>8336</v>
      </c>
      <c r="E1186" s="19" t="s">
        <v>8336</v>
      </c>
      <c r="F1186" s="19" t="s">
        <v>8336</v>
      </c>
      <c r="G1186" s="19">
        <v>2</v>
      </c>
      <c r="H1186" s="19">
        <v>2</v>
      </c>
      <c r="I1186" s="19" t="s">
        <v>8336</v>
      </c>
      <c r="J1186" s="19" t="s">
        <v>8336</v>
      </c>
      <c r="K1186" s="19" t="str">
        <f t="shared" si="109"/>
        <v>Over Weight</v>
      </c>
      <c r="L1186" s="19" t="str">
        <f t="shared" si="110"/>
        <v>Diabetes</v>
      </c>
      <c r="P1186" s="19" t="s">
        <v>8355</v>
      </c>
      <c r="Q1186" s="19">
        <v>0</v>
      </c>
      <c r="Y1186" s="32" t="s">
        <v>4334</v>
      </c>
      <c r="Z1186" s="19" t="s">
        <v>8324</v>
      </c>
      <c r="AA1186" t="s">
        <v>8336</v>
      </c>
      <c r="AB1186" s="19" t="str">
        <f t="shared" si="111"/>
        <v>Yes</v>
      </c>
      <c r="AC1186" s="19" t="str">
        <f t="shared" si="112"/>
        <v>No</v>
      </c>
      <c r="AG1186" s="19" t="s">
        <v>4312</v>
      </c>
      <c r="AH1186" s="19">
        <v>29.83</v>
      </c>
      <c r="AI1186" s="19" t="str">
        <f t="shared" si="113"/>
        <v>Over Weight</v>
      </c>
      <c r="AP1186" s="19" t="s">
        <v>4312</v>
      </c>
      <c r="AQ1186" s="19">
        <v>7.81</v>
      </c>
      <c r="AR1186" s="19" t="str">
        <f t="shared" si="114"/>
        <v>Diabetes</v>
      </c>
    </row>
    <row r="1187" spans="1:44">
      <c r="A1187" s="19" t="s">
        <v>4359</v>
      </c>
      <c r="B1187" s="19">
        <v>27.5</v>
      </c>
      <c r="C1187" s="19">
        <v>7.58</v>
      </c>
      <c r="D1187" s="19" t="s">
        <v>8336</v>
      </c>
      <c r="E1187" s="19" t="s">
        <v>8336</v>
      </c>
      <c r="F1187" s="19" t="s">
        <v>8336</v>
      </c>
      <c r="G1187" s="19" t="s">
        <v>8355</v>
      </c>
      <c r="H1187" s="19">
        <v>0</v>
      </c>
      <c r="I1187" s="19" t="s">
        <v>8336</v>
      </c>
      <c r="J1187" s="19" t="s">
        <v>8336</v>
      </c>
      <c r="K1187" s="19" t="str">
        <f t="shared" si="109"/>
        <v>Over Weight</v>
      </c>
      <c r="L1187" s="19" t="str">
        <f t="shared" si="110"/>
        <v>Diabetes</v>
      </c>
      <c r="P1187" s="19">
        <v>2</v>
      </c>
      <c r="Q1187" s="19">
        <v>2</v>
      </c>
      <c r="Y1187" s="32" t="s">
        <v>4338</v>
      </c>
      <c r="Z1187" s="19" t="s">
        <v>8336</v>
      </c>
      <c r="AA1187" t="s">
        <v>8336</v>
      </c>
      <c r="AB1187" s="19" t="str">
        <f t="shared" si="111"/>
        <v>No</v>
      </c>
      <c r="AC1187" s="19" t="str">
        <f t="shared" si="112"/>
        <v>No</v>
      </c>
      <c r="AG1187" s="19" t="s">
        <v>4315</v>
      </c>
      <c r="AH1187" s="19">
        <v>29.06</v>
      </c>
      <c r="AI1187" s="19" t="str">
        <f t="shared" si="113"/>
        <v>Over Weight</v>
      </c>
      <c r="AP1187" s="19" t="s">
        <v>4315</v>
      </c>
      <c r="AQ1187" s="19">
        <v>4.55</v>
      </c>
      <c r="AR1187" s="19" t="str">
        <f t="shared" si="114"/>
        <v>Normal</v>
      </c>
    </row>
    <row r="1188" spans="1:44">
      <c r="A1188" s="19" t="s">
        <v>4362</v>
      </c>
      <c r="B1188" s="19">
        <v>41.55</v>
      </c>
      <c r="C1188" s="19">
        <v>4.61</v>
      </c>
      <c r="D1188" s="19" t="s">
        <v>8336</v>
      </c>
      <c r="E1188" s="19" t="s">
        <v>8336</v>
      </c>
      <c r="F1188" s="19" t="s">
        <v>8336</v>
      </c>
      <c r="G1188" s="19">
        <v>1</v>
      </c>
      <c r="H1188" s="19">
        <v>1</v>
      </c>
      <c r="I1188" s="19" t="s">
        <v>8336</v>
      </c>
      <c r="J1188" s="19" t="s">
        <v>8336</v>
      </c>
      <c r="K1188" s="19" t="str">
        <f t="shared" si="109"/>
        <v>Obesity</v>
      </c>
      <c r="L1188" s="19" t="str">
        <f t="shared" si="110"/>
        <v>Normal</v>
      </c>
      <c r="P1188" s="19">
        <v>1</v>
      </c>
      <c r="Q1188" s="19">
        <v>1</v>
      </c>
      <c r="Y1188" s="32" t="s">
        <v>4342</v>
      </c>
      <c r="Z1188" s="19" t="s">
        <v>8336</v>
      </c>
      <c r="AA1188" t="s">
        <v>8336</v>
      </c>
      <c r="AB1188" s="19" t="str">
        <f t="shared" si="111"/>
        <v>No</v>
      </c>
      <c r="AC1188" s="19" t="str">
        <f t="shared" si="112"/>
        <v>No</v>
      </c>
      <c r="AG1188" s="19" t="s">
        <v>4319</v>
      </c>
      <c r="AH1188" s="19">
        <v>27.455</v>
      </c>
      <c r="AI1188" s="19" t="str">
        <f t="shared" si="113"/>
        <v>Over Weight</v>
      </c>
      <c r="AP1188" s="19" t="s">
        <v>4319</v>
      </c>
      <c r="AQ1188" s="19">
        <v>6.13</v>
      </c>
      <c r="AR1188" s="19" t="str">
        <f t="shared" si="114"/>
        <v>Prediabetes</v>
      </c>
    </row>
    <row r="1189" spans="1:44">
      <c r="A1189" s="19" t="s">
        <v>4366</v>
      </c>
      <c r="B1189" s="19">
        <v>41.47</v>
      </c>
      <c r="C1189" s="19">
        <v>4.7</v>
      </c>
      <c r="D1189" s="19" t="s">
        <v>8324</v>
      </c>
      <c r="E1189" s="19" t="s">
        <v>8336</v>
      </c>
      <c r="F1189" s="19" t="s">
        <v>8375</v>
      </c>
      <c r="G1189" s="19">
        <v>1</v>
      </c>
      <c r="H1189" s="19">
        <v>1</v>
      </c>
      <c r="I1189" s="19" t="s">
        <v>8336</v>
      </c>
      <c r="J1189" s="19" t="s">
        <v>8336</v>
      </c>
      <c r="K1189" s="19" t="str">
        <f t="shared" si="109"/>
        <v>Obesity</v>
      </c>
      <c r="L1189" s="19" t="str">
        <f t="shared" si="110"/>
        <v>Normal</v>
      </c>
      <c r="P1189" s="19" t="s">
        <v>8355</v>
      </c>
      <c r="Q1189" s="19">
        <v>0</v>
      </c>
      <c r="Y1189" s="32" t="s">
        <v>4346</v>
      </c>
      <c r="Z1189" s="19" t="s">
        <v>8336</v>
      </c>
      <c r="AA1189" t="s">
        <v>8336</v>
      </c>
      <c r="AB1189" s="19" t="str">
        <f t="shared" si="111"/>
        <v>No</v>
      </c>
      <c r="AC1189" s="19" t="str">
        <f t="shared" si="112"/>
        <v>No</v>
      </c>
      <c r="AG1189" s="19" t="s">
        <v>4322</v>
      </c>
      <c r="AH1189" s="19">
        <v>23.01</v>
      </c>
      <c r="AI1189" s="19" t="str">
        <f t="shared" si="113"/>
        <v>Normal Weight</v>
      </c>
      <c r="AP1189" s="19" t="s">
        <v>4322</v>
      </c>
      <c r="AQ1189" s="19">
        <v>6.04</v>
      </c>
      <c r="AR1189" s="19" t="str">
        <f t="shared" si="114"/>
        <v>Prediabetes</v>
      </c>
    </row>
    <row r="1190" spans="1:44">
      <c r="A1190" s="19" t="s">
        <v>4370</v>
      </c>
      <c r="B1190" s="19">
        <v>24.795</v>
      </c>
      <c r="C1190" s="19">
        <v>6.05</v>
      </c>
      <c r="D1190" s="19" t="s">
        <v>8324</v>
      </c>
      <c r="E1190" s="19" t="s">
        <v>8336</v>
      </c>
      <c r="F1190" s="19" t="s">
        <v>8336</v>
      </c>
      <c r="G1190" s="19" t="s">
        <v>8355</v>
      </c>
      <c r="H1190" s="19">
        <v>0</v>
      </c>
      <c r="I1190" s="19" t="s">
        <v>8336</v>
      </c>
      <c r="J1190" s="19" t="s">
        <v>8336</v>
      </c>
      <c r="K1190" s="19" t="str">
        <f t="shared" si="109"/>
        <v>Normal Weight</v>
      </c>
      <c r="L1190" s="19" t="str">
        <f t="shared" si="110"/>
        <v>Prediabetes</v>
      </c>
      <c r="P1190" s="19">
        <v>2</v>
      </c>
      <c r="Q1190" s="19">
        <v>2</v>
      </c>
      <c r="Y1190" s="32" t="s">
        <v>4350</v>
      </c>
      <c r="Z1190" s="19" t="s">
        <v>8336</v>
      </c>
      <c r="AA1190" t="s">
        <v>8336</v>
      </c>
      <c r="AB1190" s="19" t="str">
        <f t="shared" si="111"/>
        <v>No</v>
      </c>
      <c r="AC1190" s="19" t="str">
        <f t="shared" si="112"/>
        <v>No</v>
      </c>
      <c r="AG1190" s="19" t="s">
        <v>4326</v>
      </c>
      <c r="AH1190" s="19">
        <v>31.39</v>
      </c>
      <c r="AI1190" s="19" t="str">
        <f t="shared" si="113"/>
        <v>Obesity</v>
      </c>
      <c r="AP1190" s="19" t="s">
        <v>4326</v>
      </c>
      <c r="AQ1190" s="19">
        <v>8.85</v>
      </c>
      <c r="AR1190" s="19" t="str">
        <f t="shared" si="114"/>
        <v>Diabetes</v>
      </c>
    </row>
    <row r="1191" spans="1:44">
      <c r="A1191" s="19" t="s">
        <v>4374</v>
      </c>
      <c r="B1191" s="19">
        <v>29.48</v>
      </c>
      <c r="C1191" s="19">
        <v>5.63</v>
      </c>
      <c r="D1191" s="19" t="s">
        <v>8324</v>
      </c>
      <c r="E1191" s="19" t="s">
        <v>8336</v>
      </c>
      <c r="F1191" s="19" t="s">
        <v>8375</v>
      </c>
      <c r="G1191" s="19">
        <v>1</v>
      </c>
      <c r="H1191" s="19">
        <v>1</v>
      </c>
      <c r="I1191" s="19" t="s">
        <v>8336</v>
      </c>
      <c r="J1191" s="19" t="s">
        <v>8336</v>
      </c>
      <c r="K1191" s="19" t="str">
        <f t="shared" si="109"/>
        <v>Over Weight</v>
      </c>
      <c r="L1191" s="19" t="str">
        <f t="shared" si="110"/>
        <v>Normal</v>
      </c>
      <c r="P1191" s="19">
        <v>2</v>
      </c>
      <c r="Q1191" s="19">
        <v>2</v>
      </c>
      <c r="Y1191" s="32" t="s">
        <v>4353</v>
      </c>
      <c r="Z1191" s="19" t="s">
        <v>8324</v>
      </c>
      <c r="AA1191" t="s">
        <v>8336</v>
      </c>
      <c r="AB1191" s="19" t="str">
        <f t="shared" si="111"/>
        <v>Yes</v>
      </c>
      <c r="AC1191" s="19" t="str">
        <f t="shared" si="112"/>
        <v>No</v>
      </c>
      <c r="AG1191" s="19" t="s">
        <v>4330</v>
      </c>
      <c r="AH1191" s="19">
        <v>34.77</v>
      </c>
      <c r="AI1191" s="19" t="str">
        <f t="shared" si="113"/>
        <v>Obesity</v>
      </c>
      <c r="AP1191" s="19" t="s">
        <v>4330</v>
      </c>
      <c r="AQ1191" s="19">
        <v>10.54</v>
      </c>
      <c r="AR1191" s="19" t="str">
        <f t="shared" si="114"/>
        <v>Diabetes</v>
      </c>
    </row>
    <row r="1192" spans="1:44">
      <c r="A1192" s="19" t="s">
        <v>4377</v>
      </c>
      <c r="B1192" s="19">
        <v>28.09</v>
      </c>
      <c r="C1192" s="19">
        <v>6.06</v>
      </c>
      <c r="D1192" s="19" t="s">
        <v>8336</v>
      </c>
      <c r="E1192" s="19" t="s">
        <v>8336</v>
      </c>
      <c r="F1192" s="19" t="s">
        <v>8375</v>
      </c>
      <c r="G1192" s="19">
        <v>1</v>
      </c>
      <c r="H1192" s="19">
        <v>1</v>
      </c>
      <c r="I1192" s="19" t="s">
        <v>8336</v>
      </c>
      <c r="J1192" s="19" t="s">
        <v>8336</v>
      </c>
      <c r="K1192" s="19" t="str">
        <f t="shared" si="109"/>
        <v>Over Weight</v>
      </c>
      <c r="L1192" s="19" t="str">
        <f t="shared" si="110"/>
        <v>Prediabetes</v>
      </c>
      <c r="P1192" s="19">
        <v>2</v>
      </c>
      <c r="Q1192" s="19">
        <v>2</v>
      </c>
      <c r="Y1192" s="32" t="s">
        <v>4356</v>
      </c>
      <c r="Z1192" s="19" t="s">
        <v>8336</v>
      </c>
      <c r="AA1192" t="s">
        <v>8336</v>
      </c>
      <c r="AB1192" s="19" t="str">
        <f t="shared" si="111"/>
        <v>No</v>
      </c>
      <c r="AC1192" s="19" t="str">
        <f t="shared" si="112"/>
        <v>No</v>
      </c>
      <c r="AG1192" s="19" t="s">
        <v>4334</v>
      </c>
      <c r="AH1192" s="19">
        <v>24.48</v>
      </c>
      <c r="AI1192" s="19" t="str">
        <f t="shared" si="113"/>
        <v>Normal Weight</v>
      </c>
      <c r="AP1192" s="19" t="s">
        <v>4334</v>
      </c>
      <c r="AQ1192" s="19">
        <v>4.37</v>
      </c>
      <c r="AR1192" s="19" t="str">
        <f t="shared" si="114"/>
        <v>Normal</v>
      </c>
    </row>
    <row r="1193" spans="1:44">
      <c r="A1193" s="19" t="s">
        <v>4381</v>
      </c>
      <c r="B1193" s="19">
        <v>32.73</v>
      </c>
      <c r="C1193" s="19">
        <v>5.19</v>
      </c>
      <c r="D1193" s="19" t="s">
        <v>8336</v>
      </c>
      <c r="E1193" s="19" t="s">
        <v>8336</v>
      </c>
      <c r="F1193" s="19" t="s">
        <v>8336</v>
      </c>
      <c r="G1193" s="19">
        <v>1</v>
      </c>
      <c r="H1193" s="19">
        <v>1</v>
      </c>
      <c r="I1193" s="19" t="s">
        <v>8336</v>
      </c>
      <c r="J1193" s="19" t="s">
        <v>8336</v>
      </c>
      <c r="K1193" s="19" t="str">
        <f t="shared" si="109"/>
        <v>Obesity</v>
      </c>
      <c r="L1193" s="19" t="str">
        <f t="shared" si="110"/>
        <v>Normal</v>
      </c>
      <c r="P1193" s="19" t="s">
        <v>8355</v>
      </c>
      <c r="Q1193" s="19">
        <v>0</v>
      </c>
      <c r="Y1193" s="32" t="s">
        <v>4359</v>
      </c>
      <c r="Z1193" s="19" t="s">
        <v>8336</v>
      </c>
      <c r="AA1193" t="s">
        <v>8336</v>
      </c>
      <c r="AB1193" s="19" t="str">
        <f t="shared" si="111"/>
        <v>No</v>
      </c>
      <c r="AC1193" s="19" t="str">
        <f t="shared" si="112"/>
        <v>No</v>
      </c>
      <c r="AG1193" s="19" t="s">
        <v>4338</v>
      </c>
      <c r="AH1193" s="19">
        <v>22.61</v>
      </c>
      <c r="AI1193" s="19" t="str">
        <f t="shared" si="113"/>
        <v>Normal Weight</v>
      </c>
      <c r="AP1193" s="19" t="s">
        <v>4338</v>
      </c>
      <c r="AQ1193" s="19">
        <v>9.63</v>
      </c>
      <c r="AR1193" s="19" t="str">
        <f t="shared" si="114"/>
        <v>Diabetes</v>
      </c>
    </row>
    <row r="1194" spans="1:44">
      <c r="A1194" s="19" t="s">
        <v>4384</v>
      </c>
      <c r="B1194" s="19">
        <v>27.36</v>
      </c>
      <c r="C1194" s="19">
        <v>8.96</v>
      </c>
      <c r="D1194" s="19" t="s">
        <v>8336</v>
      </c>
      <c r="E1194" s="19" t="s">
        <v>8336</v>
      </c>
      <c r="F1194" s="19" t="s">
        <v>8336</v>
      </c>
      <c r="G1194" s="19" t="s">
        <v>8355</v>
      </c>
      <c r="H1194" s="19">
        <v>0</v>
      </c>
      <c r="I1194" s="19" t="s">
        <v>8336</v>
      </c>
      <c r="J1194" s="19" t="s">
        <v>8336</v>
      </c>
      <c r="K1194" s="19" t="str">
        <f t="shared" si="109"/>
        <v>Over Weight</v>
      </c>
      <c r="L1194" s="19" t="str">
        <f t="shared" si="110"/>
        <v>Diabetes</v>
      </c>
      <c r="P1194" s="19">
        <v>2</v>
      </c>
      <c r="Q1194" s="19">
        <v>2</v>
      </c>
      <c r="Y1194" s="32" t="s">
        <v>4362</v>
      </c>
      <c r="Z1194" s="19" t="s">
        <v>8336</v>
      </c>
      <c r="AA1194" t="s">
        <v>8336</v>
      </c>
      <c r="AB1194" s="19" t="str">
        <f t="shared" si="111"/>
        <v>No</v>
      </c>
      <c r="AC1194" s="19" t="str">
        <f t="shared" si="112"/>
        <v>No</v>
      </c>
      <c r="AG1194" s="19" t="s">
        <v>4342</v>
      </c>
      <c r="AH1194" s="19">
        <v>34.3</v>
      </c>
      <c r="AI1194" s="19" t="str">
        <f t="shared" si="113"/>
        <v>Obesity</v>
      </c>
      <c r="AP1194" s="19" t="s">
        <v>4342</v>
      </c>
      <c r="AQ1194" s="19">
        <v>10.37</v>
      </c>
      <c r="AR1194" s="19" t="str">
        <f t="shared" si="114"/>
        <v>Diabetes</v>
      </c>
    </row>
    <row r="1195" spans="1:44">
      <c r="A1195" s="19" t="s">
        <v>4388</v>
      </c>
      <c r="B1195" s="19">
        <v>27.265</v>
      </c>
      <c r="C1195" s="19">
        <v>11.39</v>
      </c>
      <c r="D1195" s="19" t="s">
        <v>8336</v>
      </c>
      <c r="E1195" s="19" t="s">
        <v>8336</v>
      </c>
      <c r="F1195" s="19" t="s">
        <v>8336</v>
      </c>
      <c r="G1195" s="19" t="s">
        <v>8355</v>
      </c>
      <c r="H1195" s="19">
        <v>0</v>
      </c>
      <c r="I1195" s="19" t="s">
        <v>8336</v>
      </c>
      <c r="J1195" s="19" t="s">
        <v>8336</v>
      </c>
      <c r="K1195" s="19" t="str">
        <f t="shared" si="109"/>
        <v>Over Weight</v>
      </c>
      <c r="L1195" s="19" t="str">
        <f t="shared" si="110"/>
        <v>Diabetes</v>
      </c>
      <c r="P1195" s="19">
        <v>2</v>
      </c>
      <c r="Q1195" s="19">
        <v>2</v>
      </c>
      <c r="Y1195" s="32" t="s">
        <v>4366</v>
      </c>
      <c r="Z1195" s="19" t="s">
        <v>8324</v>
      </c>
      <c r="AA1195" t="s">
        <v>8336</v>
      </c>
      <c r="AB1195" s="19" t="str">
        <f t="shared" si="111"/>
        <v>Yes</v>
      </c>
      <c r="AC1195" s="19" t="str">
        <f t="shared" si="112"/>
        <v>No</v>
      </c>
      <c r="AG1195" s="19" t="s">
        <v>4346</v>
      </c>
      <c r="AH1195" s="19">
        <v>46.09</v>
      </c>
      <c r="AI1195" s="19" t="str">
        <f t="shared" si="113"/>
        <v>Obesity</v>
      </c>
      <c r="AP1195" s="19" t="s">
        <v>4346</v>
      </c>
      <c r="AQ1195" s="19">
        <v>5.44</v>
      </c>
      <c r="AR1195" s="19" t="str">
        <f t="shared" si="114"/>
        <v>Normal</v>
      </c>
    </row>
    <row r="1196" spans="1:44">
      <c r="A1196" s="19" t="s">
        <v>4392</v>
      </c>
      <c r="B1196" s="19">
        <v>48.07</v>
      </c>
      <c r="C1196" s="19">
        <v>4.06</v>
      </c>
      <c r="D1196" s="19" t="s">
        <v>8324</v>
      </c>
      <c r="E1196" s="19" t="s">
        <v>8336</v>
      </c>
      <c r="F1196" s="19" t="s">
        <v>8336</v>
      </c>
      <c r="G1196" s="19" t="s">
        <v>8355</v>
      </c>
      <c r="H1196" s="19">
        <v>0</v>
      </c>
      <c r="I1196" s="19" t="s">
        <v>8336</v>
      </c>
      <c r="J1196" s="19" t="s">
        <v>8336</v>
      </c>
      <c r="K1196" s="19" t="str">
        <f t="shared" si="109"/>
        <v>Obesity</v>
      </c>
      <c r="L1196" s="19" t="str">
        <f t="shared" si="110"/>
        <v>Normal</v>
      </c>
      <c r="P1196" s="19">
        <v>1</v>
      </c>
      <c r="Q1196" s="19">
        <v>1</v>
      </c>
      <c r="Y1196" s="32" t="s">
        <v>4370</v>
      </c>
      <c r="Z1196" s="19" t="s">
        <v>8324</v>
      </c>
      <c r="AA1196" t="s">
        <v>8336</v>
      </c>
      <c r="AB1196" s="19" t="str">
        <f t="shared" si="111"/>
        <v>Yes</v>
      </c>
      <c r="AC1196" s="19" t="str">
        <f t="shared" si="112"/>
        <v>No</v>
      </c>
      <c r="AG1196" s="19" t="s">
        <v>4350</v>
      </c>
      <c r="AH1196" s="19">
        <v>44.745</v>
      </c>
      <c r="AI1196" s="19" t="str">
        <f t="shared" si="113"/>
        <v>Obesity</v>
      </c>
      <c r="AP1196" s="19" t="s">
        <v>4350</v>
      </c>
      <c r="AQ1196" s="19">
        <v>5.19</v>
      </c>
      <c r="AR1196" s="19" t="str">
        <f t="shared" si="114"/>
        <v>Normal</v>
      </c>
    </row>
    <row r="1197" spans="1:44">
      <c r="A1197" s="19" t="s">
        <v>4396</v>
      </c>
      <c r="B1197" s="19">
        <v>30.8</v>
      </c>
      <c r="C1197" s="19">
        <v>5.23</v>
      </c>
      <c r="D1197" s="19" t="s">
        <v>8324</v>
      </c>
      <c r="E1197" s="19" t="s">
        <v>8336</v>
      </c>
      <c r="F1197" s="19" t="s">
        <v>8336</v>
      </c>
      <c r="G1197" s="19" t="s">
        <v>8355</v>
      </c>
      <c r="H1197" s="19">
        <v>0</v>
      </c>
      <c r="I1197" s="19" t="s">
        <v>8336</v>
      </c>
      <c r="J1197" s="19" t="s">
        <v>8336</v>
      </c>
      <c r="K1197" s="19" t="str">
        <f t="shared" si="109"/>
        <v>Obesity</v>
      </c>
      <c r="L1197" s="19" t="str">
        <f t="shared" si="110"/>
        <v>Normal</v>
      </c>
      <c r="P1197" s="19">
        <v>2</v>
      </c>
      <c r="Q1197" s="19">
        <v>2</v>
      </c>
      <c r="Y1197" s="32" t="s">
        <v>4374</v>
      </c>
      <c r="Z1197" s="19" t="s">
        <v>8324</v>
      </c>
      <c r="AA1197" t="s">
        <v>8336</v>
      </c>
      <c r="AB1197" s="19" t="str">
        <f t="shared" si="111"/>
        <v>Yes</v>
      </c>
      <c r="AC1197" s="19" t="str">
        <f t="shared" si="112"/>
        <v>No</v>
      </c>
      <c r="AG1197" s="19" t="s">
        <v>4353</v>
      </c>
      <c r="AH1197" s="19">
        <v>26.33</v>
      </c>
      <c r="AI1197" s="19" t="str">
        <f t="shared" si="113"/>
        <v>Over Weight</v>
      </c>
      <c r="AP1197" s="19" t="s">
        <v>4353</v>
      </c>
      <c r="AQ1197" s="19">
        <v>11.8</v>
      </c>
      <c r="AR1197" s="19" t="str">
        <f t="shared" si="114"/>
        <v>Diabetes</v>
      </c>
    </row>
    <row r="1198" spans="1:44">
      <c r="A1198" s="19" t="s">
        <v>4399</v>
      </c>
      <c r="B1198" s="19">
        <v>32.3</v>
      </c>
      <c r="C1198" s="19">
        <v>5.05</v>
      </c>
      <c r="D1198" s="19" t="s">
        <v>8324</v>
      </c>
      <c r="E1198" s="19" t="s">
        <v>8336</v>
      </c>
      <c r="F1198" s="19" t="s">
        <v>8336</v>
      </c>
      <c r="G1198" s="19" t="s">
        <v>8355</v>
      </c>
      <c r="H1198" s="19">
        <v>0</v>
      </c>
      <c r="I1198" s="19" t="s">
        <v>8336</v>
      </c>
      <c r="J1198" s="19" t="s">
        <v>8336</v>
      </c>
      <c r="K1198" s="19" t="str">
        <f t="shared" si="109"/>
        <v>Obesity</v>
      </c>
      <c r="L1198" s="19" t="str">
        <f t="shared" si="110"/>
        <v>Normal</v>
      </c>
      <c r="P1198" s="19" t="s">
        <v>8355</v>
      </c>
      <c r="Q1198" s="19">
        <v>0</v>
      </c>
      <c r="Y1198" s="32" t="s">
        <v>4377</v>
      </c>
      <c r="Z1198" s="19" t="s">
        <v>8336</v>
      </c>
      <c r="AA1198" t="s">
        <v>8336</v>
      </c>
      <c r="AB1198" s="19" t="str">
        <f t="shared" si="111"/>
        <v>No</v>
      </c>
      <c r="AC1198" s="19" t="str">
        <f t="shared" si="112"/>
        <v>No</v>
      </c>
      <c r="AG1198" s="19" t="s">
        <v>4356</v>
      </c>
      <c r="AH1198" s="19">
        <v>26.6</v>
      </c>
      <c r="AI1198" s="19" t="str">
        <f t="shared" si="113"/>
        <v>Over Weight</v>
      </c>
      <c r="AP1198" s="19" t="s">
        <v>4356</v>
      </c>
      <c r="AQ1198" s="19">
        <v>8.38</v>
      </c>
      <c r="AR1198" s="19" t="str">
        <f t="shared" si="114"/>
        <v>Diabetes</v>
      </c>
    </row>
    <row r="1199" spans="1:44">
      <c r="A1199" s="19" t="s">
        <v>4402</v>
      </c>
      <c r="B1199" s="19">
        <v>39.7</v>
      </c>
      <c r="C1199" s="19">
        <v>7.34</v>
      </c>
      <c r="D1199" s="19" t="s">
        <v>8336</v>
      </c>
      <c r="E1199" s="19" t="s">
        <v>8336</v>
      </c>
      <c r="F1199" s="19" t="s">
        <v>8336</v>
      </c>
      <c r="G1199" s="19" t="s">
        <v>8355</v>
      </c>
      <c r="H1199" s="19">
        <v>0</v>
      </c>
      <c r="I1199" s="19" t="s">
        <v>8336</v>
      </c>
      <c r="J1199" s="19" t="s">
        <v>8336</v>
      </c>
      <c r="K1199" s="19" t="str">
        <f t="shared" si="109"/>
        <v>Obesity</v>
      </c>
      <c r="L1199" s="19" t="str">
        <f t="shared" si="110"/>
        <v>Diabetes</v>
      </c>
      <c r="P1199" s="19">
        <v>1</v>
      </c>
      <c r="Q1199" s="19">
        <v>1</v>
      </c>
      <c r="Y1199" s="32" t="s">
        <v>4381</v>
      </c>
      <c r="Z1199" s="19" t="s">
        <v>8336</v>
      </c>
      <c r="AA1199" t="s">
        <v>8336</v>
      </c>
      <c r="AB1199" s="19" t="str">
        <f t="shared" si="111"/>
        <v>No</v>
      </c>
      <c r="AC1199" s="19" t="str">
        <f t="shared" si="112"/>
        <v>No</v>
      </c>
      <c r="AG1199" s="19" t="s">
        <v>4359</v>
      </c>
      <c r="AH1199" s="19">
        <v>27.5</v>
      </c>
      <c r="AI1199" s="19" t="str">
        <f t="shared" si="113"/>
        <v>Over Weight</v>
      </c>
      <c r="AP1199" s="19" t="s">
        <v>4359</v>
      </c>
      <c r="AQ1199" s="19">
        <v>7.58</v>
      </c>
      <c r="AR1199" s="19" t="str">
        <f t="shared" si="114"/>
        <v>Diabetes</v>
      </c>
    </row>
    <row r="1200" spans="1:44">
      <c r="A1200" s="19" t="s">
        <v>4405</v>
      </c>
      <c r="B1200" s="19">
        <v>35.97</v>
      </c>
      <c r="C1200" s="19">
        <v>8.13</v>
      </c>
      <c r="D1200" s="19" t="s">
        <v>8336</v>
      </c>
      <c r="E1200" s="19" t="s">
        <v>8336</v>
      </c>
      <c r="F1200" s="19" t="s">
        <v>8336</v>
      </c>
      <c r="G1200" s="19" t="s">
        <v>8355</v>
      </c>
      <c r="H1200" s="19">
        <v>0</v>
      </c>
      <c r="I1200" s="19" t="s">
        <v>8336</v>
      </c>
      <c r="J1200" s="19" t="s">
        <v>8336</v>
      </c>
      <c r="K1200" s="19" t="str">
        <f t="shared" si="109"/>
        <v>Obesity</v>
      </c>
      <c r="L1200" s="19" t="str">
        <f t="shared" si="110"/>
        <v>Diabetes</v>
      </c>
      <c r="P1200" s="19">
        <v>1</v>
      </c>
      <c r="Q1200" s="19">
        <v>1</v>
      </c>
      <c r="Y1200" s="32" t="s">
        <v>4384</v>
      </c>
      <c r="Z1200" s="19" t="s">
        <v>8336</v>
      </c>
      <c r="AA1200" t="s">
        <v>8336</v>
      </c>
      <c r="AB1200" s="19" t="str">
        <f t="shared" si="111"/>
        <v>No</v>
      </c>
      <c r="AC1200" s="19" t="str">
        <f t="shared" si="112"/>
        <v>No</v>
      </c>
      <c r="AG1200" s="19" t="s">
        <v>4362</v>
      </c>
      <c r="AH1200" s="19">
        <v>41.55</v>
      </c>
      <c r="AI1200" s="19" t="str">
        <f t="shared" si="113"/>
        <v>Obesity</v>
      </c>
      <c r="AP1200" s="19" t="s">
        <v>4362</v>
      </c>
      <c r="AQ1200" s="19">
        <v>4.61</v>
      </c>
      <c r="AR1200" s="19" t="str">
        <f t="shared" si="114"/>
        <v>Normal</v>
      </c>
    </row>
    <row r="1201" spans="1:44">
      <c r="A1201" s="19" t="s">
        <v>4409</v>
      </c>
      <c r="B1201" s="19">
        <v>25.86</v>
      </c>
      <c r="C1201" s="19">
        <v>6.68</v>
      </c>
      <c r="D1201" s="19" t="s">
        <v>8324</v>
      </c>
      <c r="E1201" s="19" t="s">
        <v>8336</v>
      </c>
      <c r="F1201" s="19" t="s">
        <v>8336</v>
      </c>
      <c r="G1201" s="19">
        <v>1</v>
      </c>
      <c r="H1201" s="19">
        <v>1</v>
      </c>
      <c r="I1201" s="19" t="s">
        <v>8336</v>
      </c>
      <c r="J1201" s="19" t="s">
        <v>8336</v>
      </c>
      <c r="K1201" s="19" t="str">
        <f t="shared" si="109"/>
        <v>Over Weight</v>
      </c>
      <c r="L1201" s="19" t="str">
        <f t="shared" si="110"/>
        <v>Diabetes</v>
      </c>
      <c r="P1201" s="19" t="s">
        <v>8355</v>
      </c>
      <c r="Q1201" s="19">
        <v>0</v>
      </c>
      <c r="Y1201" s="32" t="s">
        <v>4388</v>
      </c>
      <c r="Z1201" s="19" t="s">
        <v>8336</v>
      </c>
      <c r="AA1201" t="s">
        <v>8336</v>
      </c>
      <c r="AB1201" s="19" t="str">
        <f t="shared" si="111"/>
        <v>No</v>
      </c>
      <c r="AC1201" s="19" t="str">
        <f t="shared" si="112"/>
        <v>No</v>
      </c>
      <c r="AG1201" s="19" t="s">
        <v>4366</v>
      </c>
      <c r="AH1201" s="19">
        <v>41.47</v>
      </c>
      <c r="AI1201" s="19" t="str">
        <f t="shared" si="113"/>
        <v>Obesity</v>
      </c>
      <c r="AP1201" s="19" t="s">
        <v>4366</v>
      </c>
      <c r="AQ1201" s="19">
        <v>4.7</v>
      </c>
      <c r="AR1201" s="19" t="str">
        <f t="shared" si="114"/>
        <v>Normal</v>
      </c>
    </row>
    <row r="1202" spans="1:44">
      <c r="A1202" s="19" t="s">
        <v>4413</v>
      </c>
      <c r="B1202" s="19">
        <v>30.03</v>
      </c>
      <c r="C1202" s="19">
        <v>11.51</v>
      </c>
      <c r="D1202" s="19" t="s">
        <v>8336</v>
      </c>
      <c r="E1202" s="19" t="s">
        <v>8336</v>
      </c>
      <c r="F1202" s="19" t="s">
        <v>8336</v>
      </c>
      <c r="G1202" s="19" t="s">
        <v>8355</v>
      </c>
      <c r="H1202" s="19">
        <v>0</v>
      </c>
      <c r="I1202" s="19" t="s">
        <v>8336</v>
      </c>
      <c r="J1202" s="19" t="s">
        <v>8336</v>
      </c>
      <c r="K1202" s="19" t="str">
        <f t="shared" si="109"/>
        <v>Obesity</v>
      </c>
      <c r="L1202" s="19" t="str">
        <f t="shared" si="110"/>
        <v>Diabetes</v>
      </c>
      <c r="P1202" s="19">
        <v>1</v>
      </c>
      <c r="Q1202" s="19">
        <v>1</v>
      </c>
      <c r="Y1202" s="32" t="s">
        <v>4392</v>
      </c>
      <c r="Z1202" s="19" t="s">
        <v>8324</v>
      </c>
      <c r="AA1202" t="s">
        <v>8336</v>
      </c>
      <c r="AB1202" s="19" t="str">
        <f t="shared" si="111"/>
        <v>Yes</v>
      </c>
      <c r="AC1202" s="19" t="str">
        <f t="shared" si="112"/>
        <v>No</v>
      </c>
      <c r="AG1202" s="19" t="s">
        <v>4370</v>
      </c>
      <c r="AH1202" s="19">
        <v>24.795</v>
      </c>
      <c r="AI1202" s="19" t="str">
        <f t="shared" si="113"/>
        <v>Normal Weight</v>
      </c>
      <c r="AP1202" s="19" t="s">
        <v>4370</v>
      </c>
      <c r="AQ1202" s="19">
        <v>6.05</v>
      </c>
      <c r="AR1202" s="19" t="str">
        <f t="shared" si="114"/>
        <v>Prediabetes</v>
      </c>
    </row>
    <row r="1203" spans="1:44">
      <c r="A1203" s="19" t="s">
        <v>4417</v>
      </c>
      <c r="B1203" s="19">
        <v>25.76</v>
      </c>
      <c r="C1203" s="19">
        <v>6.02</v>
      </c>
      <c r="D1203" s="19" t="s">
        <v>8324</v>
      </c>
      <c r="E1203" s="19" t="s">
        <v>8336</v>
      </c>
      <c r="F1203" s="19" t="s">
        <v>8375</v>
      </c>
      <c r="G1203" s="19">
        <v>1</v>
      </c>
      <c r="H1203" s="19">
        <v>1</v>
      </c>
      <c r="I1203" s="19" t="s">
        <v>8336</v>
      </c>
      <c r="J1203" s="19" t="s">
        <v>8336</v>
      </c>
      <c r="K1203" s="19" t="str">
        <f t="shared" si="109"/>
        <v>Over Weight</v>
      </c>
      <c r="L1203" s="19" t="str">
        <f t="shared" si="110"/>
        <v>Prediabetes</v>
      </c>
      <c r="P1203" s="19">
        <v>1</v>
      </c>
      <c r="Q1203" s="19">
        <v>1</v>
      </c>
      <c r="Y1203" s="32" t="s">
        <v>4396</v>
      </c>
      <c r="Z1203" s="19" t="s">
        <v>8324</v>
      </c>
      <c r="AA1203" t="s">
        <v>8336</v>
      </c>
      <c r="AB1203" s="19" t="str">
        <f t="shared" si="111"/>
        <v>Yes</v>
      </c>
      <c r="AC1203" s="19" t="str">
        <f t="shared" si="112"/>
        <v>No</v>
      </c>
      <c r="AG1203" s="19" t="s">
        <v>4374</v>
      </c>
      <c r="AH1203" s="19">
        <v>29.48</v>
      </c>
      <c r="AI1203" s="19" t="str">
        <f t="shared" si="113"/>
        <v>Over Weight</v>
      </c>
      <c r="AP1203" s="19" t="s">
        <v>4374</v>
      </c>
      <c r="AQ1203" s="19">
        <v>5.63</v>
      </c>
      <c r="AR1203" s="19" t="str">
        <f t="shared" si="114"/>
        <v>Normal</v>
      </c>
    </row>
    <row r="1204" spans="1:44">
      <c r="A1204" s="19" t="s">
        <v>4420</v>
      </c>
      <c r="B1204" s="19">
        <v>22.42</v>
      </c>
      <c r="C1204" s="19">
        <v>7.96</v>
      </c>
      <c r="D1204" s="19" t="s">
        <v>8336</v>
      </c>
      <c r="E1204" s="19" t="s">
        <v>8336</v>
      </c>
      <c r="F1204" s="19" t="s">
        <v>8336</v>
      </c>
      <c r="G1204" s="19" t="s">
        <v>8355</v>
      </c>
      <c r="H1204" s="19">
        <v>0</v>
      </c>
      <c r="I1204" s="19" t="s">
        <v>8336</v>
      </c>
      <c r="J1204" s="19" t="s">
        <v>8336</v>
      </c>
      <c r="K1204" s="19" t="str">
        <f t="shared" si="109"/>
        <v>Normal Weight</v>
      </c>
      <c r="L1204" s="19" t="str">
        <f t="shared" si="110"/>
        <v>Diabetes</v>
      </c>
      <c r="P1204" s="19">
        <v>1</v>
      </c>
      <c r="Q1204" s="19">
        <v>1</v>
      </c>
      <c r="Y1204" s="32" t="s">
        <v>4399</v>
      </c>
      <c r="Z1204" s="19" t="s">
        <v>8324</v>
      </c>
      <c r="AA1204" t="s">
        <v>8336</v>
      </c>
      <c r="AB1204" s="19" t="str">
        <f t="shared" si="111"/>
        <v>Yes</v>
      </c>
      <c r="AC1204" s="19" t="str">
        <f t="shared" si="112"/>
        <v>No</v>
      </c>
      <c r="AG1204" s="19" t="s">
        <v>4377</v>
      </c>
      <c r="AH1204" s="19">
        <v>28.09</v>
      </c>
      <c r="AI1204" s="19" t="str">
        <f t="shared" si="113"/>
        <v>Over Weight</v>
      </c>
      <c r="AP1204" s="19" t="s">
        <v>4377</v>
      </c>
      <c r="AQ1204" s="19">
        <v>6.06</v>
      </c>
      <c r="AR1204" s="19" t="str">
        <f t="shared" si="114"/>
        <v>Prediabetes</v>
      </c>
    </row>
    <row r="1205" spans="1:44">
      <c r="A1205" s="19" t="s">
        <v>4424</v>
      </c>
      <c r="B1205" s="19">
        <v>33.18</v>
      </c>
      <c r="C1205" s="19">
        <v>6.01</v>
      </c>
      <c r="D1205" s="19" t="s">
        <v>8324</v>
      </c>
      <c r="E1205" s="19" t="s">
        <v>8336</v>
      </c>
      <c r="F1205" s="19" t="s">
        <v>8336</v>
      </c>
      <c r="G1205" s="19">
        <v>1</v>
      </c>
      <c r="H1205" s="19">
        <v>1</v>
      </c>
      <c r="I1205" s="19" t="s">
        <v>8336</v>
      </c>
      <c r="J1205" s="19" t="s">
        <v>8336</v>
      </c>
      <c r="K1205" s="19" t="str">
        <f t="shared" si="109"/>
        <v>Obesity</v>
      </c>
      <c r="L1205" s="19" t="str">
        <f t="shared" si="110"/>
        <v>Prediabetes</v>
      </c>
      <c r="P1205" s="19" t="s">
        <v>8355</v>
      </c>
      <c r="Q1205" s="19">
        <v>0</v>
      </c>
      <c r="Y1205" s="32" t="s">
        <v>4402</v>
      </c>
      <c r="Z1205" s="19" t="s">
        <v>8336</v>
      </c>
      <c r="AA1205" t="s">
        <v>8336</v>
      </c>
      <c r="AB1205" s="19" t="str">
        <f t="shared" si="111"/>
        <v>No</v>
      </c>
      <c r="AC1205" s="19" t="str">
        <f t="shared" si="112"/>
        <v>No</v>
      </c>
      <c r="AG1205" s="19" t="s">
        <v>4381</v>
      </c>
      <c r="AH1205" s="19">
        <v>32.73</v>
      </c>
      <c r="AI1205" s="19" t="str">
        <f t="shared" si="113"/>
        <v>Obesity</v>
      </c>
      <c r="AP1205" s="19" t="s">
        <v>4381</v>
      </c>
      <c r="AQ1205" s="19">
        <v>5.19</v>
      </c>
      <c r="AR1205" s="19" t="str">
        <f t="shared" si="114"/>
        <v>Normal</v>
      </c>
    </row>
    <row r="1206" spans="1:44">
      <c r="A1206" s="19" t="s">
        <v>4427</v>
      </c>
      <c r="B1206" s="19">
        <v>43.04</v>
      </c>
      <c r="C1206" s="19">
        <v>5.9</v>
      </c>
      <c r="D1206" s="19" t="s">
        <v>8324</v>
      </c>
      <c r="E1206" s="19" t="s">
        <v>8336</v>
      </c>
      <c r="F1206" s="19" t="s">
        <v>8336</v>
      </c>
      <c r="G1206" s="19" t="s">
        <v>8355</v>
      </c>
      <c r="H1206" s="19">
        <v>0</v>
      </c>
      <c r="I1206" s="19" t="s">
        <v>8336</v>
      </c>
      <c r="J1206" s="19" t="s">
        <v>8336</v>
      </c>
      <c r="K1206" s="19" t="str">
        <f t="shared" si="109"/>
        <v>Obesity</v>
      </c>
      <c r="L1206" s="19" t="str">
        <f t="shared" si="110"/>
        <v>Prediabetes</v>
      </c>
      <c r="P1206" s="19" t="s">
        <v>8355</v>
      </c>
      <c r="Q1206" s="19">
        <v>0</v>
      </c>
      <c r="Y1206" s="32" t="s">
        <v>4405</v>
      </c>
      <c r="Z1206" s="19" t="s">
        <v>8336</v>
      </c>
      <c r="AA1206" t="s">
        <v>8336</v>
      </c>
      <c r="AB1206" s="19" t="str">
        <f t="shared" si="111"/>
        <v>No</v>
      </c>
      <c r="AC1206" s="19" t="str">
        <f t="shared" si="112"/>
        <v>No</v>
      </c>
      <c r="AG1206" s="19" t="s">
        <v>4384</v>
      </c>
      <c r="AH1206" s="19">
        <v>27.36</v>
      </c>
      <c r="AI1206" s="19" t="str">
        <f t="shared" si="113"/>
        <v>Over Weight</v>
      </c>
      <c r="AP1206" s="19" t="s">
        <v>4384</v>
      </c>
      <c r="AQ1206" s="19">
        <v>8.96</v>
      </c>
      <c r="AR1206" s="19" t="str">
        <f t="shared" si="114"/>
        <v>Diabetes</v>
      </c>
    </row>
    <row r="1207" spans="1:44">
      <c r="A1207" s="19" t="s">
        <v>4429</v>
      </c>
      <c r="B1207" s="19">
        <v>34.15</v>
      </c>
      <c r="C1207" s="19">
        <v>4.49</v>
      </c>
      <c r="D1207" s="19" t="s">
        <v>8324</v>
      </c>
      <c r="E1207" s="19" t="s">
        <v>8336</v>
      </c>
      <c r="F1207" s="19" t="s">
        <v>8336</v>
      </c>
      <c r="G1207" s="19">
        <v>1</v>
      </c>
      <c r="H1207" s="19">
        <v>1</v>
      </c>
      <c r="I1207" s="19" t="s">
        <v>8336</v>
      </c>
      <c r="J1207" s="19" t="s">
        <v>8336</v>
      </c>
      <c r="K1207" s="19" t="str">
        <f t="shared" si="109"/>
        <v>Obesity</v>
      </c>
      <c r="L1207" s="19" t="str">
        <f t="shared" si="110"/>
        <v>Normal</v>
      </c>
      <c r="P1207" s="19" t="s">
        <v>8355</v>
      </c>
      <c r="Q1207" s="19">
        <v>0</v>
      </c>
      <c r="Y1207" s="32" t="s">
        <v>4409</v>
      </c>
      <c r="Z1207" s="19" t="s">
        <v>8324</v>
      </c>
      <c r="AA1207" t="s">
        <v>8336</v>
      </c>
      <c r="AB1207" s="19" t="str">
        <f t="shared" si="111"/>
        <v>Yes</v>
      </c>
      <c r="AC1207" s="19" t="str">
        <f t="shared" si="112"/>
        <v>No</v>
      </c>
      <c r="AG1207" s="19" t="s">
        <v>4388</v>
      </c>
      <c r="AH1207" s="19">
        <v>27.265</v>
      </c>
      <c r="AI1207" s="19" t="str">
        <f t="shared" si="113"/>
        <v>Over Weight</v>
      </c>
      <c r="AP1207" s="19" t="s">
        <v>4388</v>
      </c>
      <c r="AQ1207" s="19">
        <v>11.39</v>
      </c>
      <c r="AR1207" s="19" t="str">
        <f t="shared" si="114"/>
        <v>Diabetes</v>
      </c>
    </row>
    <row r="1208" spans="1:44">
      <c r="A1208" s="19" t="s">
        <v>4433</v>
      </c>
      <c r="B1208" s="19">
        <v>25.78</v>
      </c>
      <c r="C1208" s="19">
        <v>6.25</v>
      </c>
      <c r="D1208" s="19" t="s">
        <v>8336</v>
      </c>
      <c r="E1208" s="19" t="s">
        <v>8336</v>
      </c>
      <c r="F1208" s="19" t="s">
        <v>8336</v>
      </c>
      <c r="G1208" s="19" t="s">
        <v>8355</v>
      </c>
      <c r="H1208" s="19">
        <v>0</v>
      </c>
      <c r="I1208" s="19" t="s">
        <v>8336</v>
      </c>
      <c r="J1208" s="19" t="s">
        <v>8336</v>
      </c>
      <c r="K1208" s="19" t="str">
        <f t="shared" si="109"/>
        <v>Over Weight</v>
      </c>
      <c r="L1208" s="19" t="str">
        <f t="shared" si="110"/>
        <v>Prediabetes</v>
      </c>
      <c r="P1208" s="19" t="s">
        <v>8355</v>
      </c>
      <c r="Q1208" s="19">
        <v>0</v>
      </c>
      <c r="Y1208" s="32" t="s">
        <v>4413</v>
      </c>
      <c r="Z1208" s="19" t="s">
        <v>8336</v>
      </c>
      <c r="AA1208" t="s">
        <v>8336</v>
      </c>
      <c r="AB1208" s="19" t="str">
        <f t="shared" si="111"/>
        <v>No</v>
      </c>
      <c r="AC1208" s="19" t="str">
        <f t="shared" si="112"/>
        <v>No</v>
      </c>
      <c r="AG1208" s="19" t="s">
        <v>4392</v>
      </c>
      <c r="AH1208" s="19">
        <v>48.07</v>
      </c>
      <c r="AI1208" s="19" t="str">
        <f t="shared" si="113"/>
        <v>Obesity</v>
      </c>
      <c r="AP1208" s="19" t="s">
        <v>4392</v>
      </c>
      <c r="AQ1208" s="19">
        <v>4.06</v>
      </c>
      <c r="AR1208" s="19" t="str">
        <f t="shared" si="114"/>
        <v>Normal</v>
      </c>
    </row>
    <row r="1209" spans="1:44">
      <c r="A1209" s="19" t="s">
        <v>4437</v>
      </c>
      <c r="B1209" s="19">
        <v>21.02</v>
      </c>
      <c r="C1209" s="19">
        <v>9.62</v>
      </c>
      <c r="D1209" s="19" t="s">
        <v>8324</v>
      </c>
      <c r="E1209" s="19" t="s">
        <v>8336</v>
      </c>
      <c r="F1209" s="19" t="s">
        <v>8375</v>
      </c>
      <c r="G1209" s="19">
        <v>1</v>
      </c>
      <c r="H1209" s="19">
        <v>1</v>
      </c>
      <c r="I1209" s="19" t="s">
        <v>8336</v>
      </c>
      <c r="J1209" s="19" t="s">
        <v>8336</v>
      </c>
      <c r="K1209" s="19" t="str">
        <f t="shared" si="109"/>
        <v>Normal Weight</v>
      </c>
      <c r="L1209" s="19" t="str">
        <f t="shared" si="110"/>
        <v>Diabetes</v>
      </c>
      <c r="P1209" s="19" t="s">
        <v>8355</v>
      </c>
      <c r="Q1209" s="19">
        <v>0</v>
      </c>
      <c r="Y1209" s="32" t="s">
        <v>4417</v>
      </c>
      <c r="Z1209" s="19" t="s">
        <v>8324</v>
      </c>
      <c r="AA1209" t="s">
        <v>8336</v>
      </c>
      <c r="AB1209" s="19" t="str">
        <f t="shared" si="111"/>
        <v>Yes</v>
      </c>
      <c r="AC1209" s="19" t="str">
        <f t="shared" si="112"/>
        <v>No</v>
      </c>
      <c r="AG1209" s="19" t="s">
        <v>4396</v>
      </c>
      <c r="AH1209" s="19">
        <v>30.8</v>
      </c>
      <c r="AI1209" s="19" t="str">
        <f t="shared" si="113"/>
        <v>Obesity</v>
      </c>
      <c r="AP1209" s="19" t="s">
        <v>4396</v>
      </c>
      <c r="AQ1209" s="19">
        <v>5.23</v>
      </c>
      <c r="AR1209" s="19" t="str">
        <f t="shared" si="114"/>
        <v>Normal</v>
      </c>
    </row>
    <row r="1210" spans="1:44">
      <c r="A1210" s="19" t="s">
        <v>4440</v>
      </c>
      <c r="B1210" s="19">
        <v>37.51</v>
      </c>
      <c r="C1210" s="19">
        <v>11.06</v>
      </c>
      <c r="D1210" s="19" t="s">
        <v>8336</v>
      </c>
      <c r="E1210" s="19" t="s">
        <v>8336</v>
      </c>
      <c r="F1210" s="19" t="s">
        <v>8336</v>
      </c>
      <c r="G1210" s="19">
        <v>2</v>
      </c>
      <c r="H1210" s="19">
        <v>2</v>
      </c>
      <c r="I1210" s="19" t="s">
        <v>8336</v>
      </c>
      <c r="J1210" s="19" t="s">
        <v>8336</v>
      </c>
      <c r="K1210" s="19" t="str">
        <f t="shared" si="109"/>
        <v>Obesity</v>
      </c>
      <c r="L1210" s="19" t="str">
        <f t="shared" si="110"/>
        <v>Diabetes</v>
      </c>
      <c r="P1210" s="19" t="s">
        <v>8355</v>
      </c>
      <c r="Q1210" s="19">
        <v>0</v>
      </c>
      <c r="Y1210" s="32" t="s">
        <v>4420</v>
      </c>
      <c r="Z1210" s="19" t="s">
        <v>8336</v>
      </c>
      <c r="AA1210" t="s">
        <v>8336</v>
      </c>
      <c r="AB1210" s="19" t="str">
        <f t="shared" si="111"/>
        <v>No</v>
      </c>
      <c r="AC1210" s="19" t="str">
        <f t="shared" si="112"/>
        <v>No</v>
      </c>
      <c r="AG1210" s="19" t="s">
        <v>4399</v>
      </c>
      <c r="AH1210" s="19">
        <v>32.3</v>
      </c>
      <c r="AI1210" s="19" t="str">
        <f t="shared" si="113"/>
        <v>Obesity</v>
      </c>
      <c r="AP1210" s="19" t="s">
        <v>4399</v>
      </c>
      <c r="AQ1210" s="19">
        <v>5.05</v>
      </c>
      <c r="AR1210" s="19" t="str">
        <f t="shared" si="114"/>
        <v>Normal</v>
      </c>
    </row>
    <row r="1211" spans="1:44">
      <c r="A1211" s="19" t="s">
        <v>4444</v>
      </c>
      <c r="B1211" s="19">
        <v>25.745</v>
      </c>
      <c r="C1211" s="19">
        <v>6.11</v>
      </c>
      <c r="D1211" s="19" t="s">
        <v>8324</v>
      </c>
      <c r="E1211" s="19" t="s">
        <v>8336</v>
      </c>
      <c r="F1211" s="19" t="s">
        <v>8336</v>
      </c>
      <c r="G1211" s="19" t="s">
        <v>8355</v>
      </c>
      <c r="H1211" s="19">
        <v>0</v>
      </c>
      <c r="I1211" s="19" t="s">
        <v>8336</v>
      </c>
      <c r="J1211" s="19" t="s">
        <v>8336</v>
      </c>
      <c r="K1211" s="19" t="str">
        <f t="shared" si="109"/>
        <v>Over Weight</v>
      </c>
      <c r="L1211" s="19" t="str">
        <f t="shared" si="110"/>
        <v>Prediabetes</v>
      </c>
      <c r="P1211" s="19" t="s">
        <v>8355</v>
      </c>
      <c r="Q1211" s="19">
        <v>0</v>
      </c>
      <c r="Y1211" s="32" t="s">
        <v>4424</v>
      </c>
      <c r="Z1211" s="19" t="s">
        <v>8324</v>
      </c>
      <c r="AA1211" t="s">
        <v>8336</v>
      </c>
      <c r="AB1211" s="19" t="str">
        <f t="shared" si="111"/>
        <v>Yes</v>
      </c>
      <c r="AC1211" s="19" t="str">
        <f t="shared" si="112"/>
        <v>No</v>
      </c>
      <c r="AG1211" s="19" t="s">
        <v>4402</v>
      </c>
      <c r="AH1211" s="19">
        <v>39.7</v>
      </c>
      <c r="AI1211" s="19" t="str">
        <f t="shared" si="113"/>
        <v>Obesity</v>
      </c>
      <c r="AP1211" s="19" t="s">
        <v>4402</v>
      </c>
      <c r="AQ1211" s="19">
        <v>7.34</v>
      </c>
      <c r="AR1211" s="19" t="str">
        <f t="shared" si="114"/>
        <v>Diabetes</v>
      </c>
    </row>
    <row r="1212" spans="1:44">
      <c r="A1212" s="19" t="s">
        <v>4448</v>
      </c>
      <c r="B1212" s="19">
        <v>31.35</v>
      </c>
      <c r="C1212" s="19">
        <v>11.49</v>
      </c>
      <c r="D1212" s="19" t="s">
        <v>8336</v>
      </c>
      <c r="E1212" s="19" t="s">
        <v>8336</v>
      </c>
      <c r="F1212" s="19" t="s">
        <v>8336</v>
      </c>
      <c r="G1212" s="19">
        <v>2</v>
      </c>
      <c r="H1212" s="19">
        <v>2</v>
      </c>
      <c r="I1212" s="19" t="s">
        <v>8336</v>
      </c>
      <c r="J1212" s="19" t="s">
        <v>8336</v>
      </c>
      <c r="K1212" s="19" t="str">
        <f t="shared" si="109"/>
        <v>Obesity</v>
      </c>
      <c r="L1212" s="19" t="str">
        <f t="shared" si="110"/>
        <v>Diabetes</v>
      </c>
      <c r="P1212" s="19">
        <v>1</v>
      </c>
      <c r="Q1212" s="19">
        <v>1</v>
      </c>
      <c r="Y1212" s="32" t="s">
        <v>4427</v>
      </c>
      <c r="Z1212" s="19" t="s">
        <v>8324</v>
      </c>
      <c r="AA1212" t="s">
        <v>8336</v>
      </c>
      <c r="AB1212" s="19" t="str">
        <f t="shared" si="111"/>
        <v>Yes</v>
      </c>
      <c r="AC1212" s="19" t="str">
        <f t="shared" si="112"/>
        <v>No</v>
      </c>
      <c r="AG1212" s="19" t="s">
        <v>4405</v>
      </c>
      <c r="AH1212" s="19">
        <v>35.97</v>
      </c>
      <c r="AI1212" s="19" t="str">
        <f t="shared" si="113"/>
        <v>Obesity</v>
      </c>
      <c r="AP1212" s="19" t="s">
        <v>4405</v>
      </c>
      <c r="AQ1212" s="19">
        <v>8.13</v>
      </c>
      <c r="AR1212" s="19" t="str">
        <f t="shared" si="114"/>
        <v>Diabetes</v>
      </c>
    </row>
    <row r="1213" spans="1:44">
      <c r="A1213" s="19" t="s">
        <v>4452</v>
      </c>
      <c r="B1213" s="19">
        <v>29.83</v>
      </c>
      <c r="C1213" s="19">
        <v>8.68</v>
      </c>
      <c r="D1213" s="19" t="s">
        <v>8336</v>
      </c>
      <c r="E1213" s="19" t="s">
        <v>8336</v>
      </c>
      <c r="F1213" s="19" t="s">
        <v>8336</v>
      </c>
      <c r="G1213" s="19">
        <v>2</v>
      </c>
      <c r="H1213" s="19">
        <v>2</v>
      </c>
      <c r="I1213" s="19" t="s">
        <v>8336</v>
      </c>
      <c r="J1213" s="19" t="s">
        <v>8336</v>
      </c>
      <c r="K1213" s="19" t="str">
        <f t="shared" si="109"/>
        <v>Over Weight</v>
      </c>
      <c r="L1213" s="19" t="str">
        <f t="shared" si="110"/>
        <v>Diabetes</v>
      </c>
      <c r="P1213" s="19" t="s">
        <v>8355</v>
      </c>
      <c r="Q1213" s="19">
        <v>0</v>
      </c>
      <c r="Y1213" s="32" t="s">
        <v>4429</v>
      </c>
      <c r="Z1213" s="19" t="s">
        <v>8324</v>
      </c>
      <c r="AA1213" t="s">
        <v>8336</v>
      </c>
      <c r="AB1213" s="19" t="str">
        <f t="shared" si="111"/>
        <v>Yes</v>
      </c>
      <c r="AC1213" s="19" t="str">
        <f t="shared" si="112"/>
        <v>No</v>
      </c>
      <c r="AG1213" s="19" t="s">
        <v>4409</v>
      </c>
      <c r="AH1213" s="19">
        <v>25.86</v>
      </c>
      <c r="AI1213" s="19" t="str">
        <f t="shared" si="113"/>
        <v>Over Weight</v>
      </c>
      <c r="AP1213" s="19" t="s">
        <v>4409</v>
      </c>
      <c r="AQ1213" s="19">
        <v>6.68</v>
      </c>
      <c r="AR1213" s="19" t="str">
        <f t="shared" si="114"/>
        <v>Diabetes</v>
      </c>
    </row>
    <row r="1214" spans="1:44">
      <c r="A1214" s="19" t="s">
        <v>4455</v>
      </c>
      <c r="B1214" s="19">
        <v>25.49</v>
      </c>
      <c r="C1214" s="19">
        <v>5.68</v>
      </c>
      <c r="D1214" s="19" t="s">
        <v>8324</v>
      </c>
      <c r="E1214" s="19" t="s">
        <v>8336</v>
      </c>
      <c r="F1214" s="19" t="s">
        <v>8375</v>
      </c>
      <c r="G1214" s="19">
        <v>1</v>
      </c>
      <c r="H1214" s="19">
        <v>1</v>
      </c>
      <c r="I1214" s="19" t="s">
        <v>8336</v>
      </c>
      <c r="J1214" s="19" t="s">
        <v>8336</v>
      </c>
      <c r="K1214" s="19" t="str">
        <f t="shared" si="109"/>
        <v>Over Weight</v>
      </c>
      <c r="L1214" s="19" t="str">
        <f t="shared" si="110"/>
        <v>Normal</v>
      </c>
      <c r="P1214" s="19">
        <v>1</v>
      </c>
      <c r="Q1214" s="19">
        <v>1</v>
      </c>
      <c r="Y1214" s="32" t="s">
        <v>4433</v>
      </c>
      <c r="Z1214" s="19" t="s">
        <v>8336</v>
      </c>
      <c r="AA1214" t="s">
        <v>8336</v>
      </c>
      <c r="AB1214" s="19" t="str">
        <f t="shared" si="111"/>
        <v>No</v>
      </c>
      <c r="AC1214" s="19" t="str">
        <f t="shared" si="112"/>
        <v>No</v>
      </c>
      <c r="AG1214" s="19" t="s">
        <v>4413</v>
      </c>
      <c r="AH1214" s="19">
        <v>30.03</v>
      </c>
      <c r="AI1214" s="19" t="str">
        <f t="shared" si="113"/>
        <v>Obesity</v>
      </c>
      <c r="AP1214" s="19" t="s">
        <v>4413</v>
      </c>
      <c r="AQ1214" s="19">
        <v>11.51</v>
      </c>
      <c r="AR1214" s="19" t="str">
        <f t="shared" si="114"/>
        <v>Diabetes</v>
      </c>
    </row>
    <row r="1215" spans="1:44">
      <c r="A1215" s="19" t="s">
        <v>4459</v>
      </c>
      <c r="B1215" s="19">
        <v>34.1</v>
      </c>
      <c r="C1215" s="19">
        <v>8.45</v>
      </c>
      <c r="D1215" s="19" t="s">
        <v>8336</v>
      </c>
      <c r="E1215" s="19" t="s">
        <v>8336</v>
      </c>
      <c r="F1215" s="19" t="s">
        <v>8336</v>
      </c>
      <c r="G1215" s="19" t="s">
        <v>8355</v>
      </c>
      <c r="H1215" s="19">
        <v>0</v>
      </c>
      <c r="I1215" s="19" t="s">
        <v>8336</v>
      </c>
      <c r="J1215" s="19" t="s">
        <v>8336</v>
      </c>
      <c r="K1215" s="19" t="str">
        <f t="shared" si="109"/>
        <v>Obesity</v>
      </c>
      <c r="L1215" s="19" t="str">
        <f t="shared" si="110"/>
        <v>Diabetes</v>
      </c>
      <c r="P1215" s="19" t="s">
        <v>8355</v>
      </c>
      <c r="Q1215" s="19">
        <v>0</v>
      </c>
      <c r="Y1215" s="32" t="s">
        <v>4437</v>
      </c>
      <c r="Z1215" s="19" t="s">
        <v>8324</v>
      </c>
      <c r="AA1215" t="s">
        <v>8336</v>
      </c>
      <c r="AB1215" s="19" t="str">
        <f t="shared" si="111"/>
        <v>Yes</v>
      </c>
      <c r="AC1215" s="19" t="str">
        <f t="shared" si="112"/>
        <v>No</v>
      </c>
      <c r="AG1215" s="19" t="s">
        <v>4417</v>
      </c>
      <c r="AH1215" s="19">
        <v>25.76</v>
      </c>
      <c r="AI1215" s="19" t="str">
        <f t="shared" si="113"/>
        <v>Over Weight</v>
      </c>
      <c r="AP1215" s="19" t="s">
        <v>4417</v>
      </c>
      <c r="AQ1215" s="19">
        <v>6.02</v>
      </c>
      <c r="AR1215" s="19" t="str">
        <f t="shared" si="114"/>
        <v>Prediabetes</v>
      </c>
    </row>
    <row r="1216" spans="1:44">
      <c r="A1216" s="19" t="s">
        <v>4461</v>
      </c>
      <c r="B1216" s="19">
        <v>25.84</v>
      </c>
      <c r="C1216" s="19">
        <v>8.51</v>
      </c>
      <c r="D1216" s="19" t="s">
        <v>8336</v>
      </c>
      <c r="E1216" s="19" t="s">
        <v>8336</v>
      </c>
      <c r="F1216" s="19" t="s">
        <v>8336</v>
      </c>
      <c r="G1216" s="19">
        <v>2</v>
      </c>
      <c r="H1216" s="19">
        <v>2</v>
      </c>
      <c r="I1216" s="19" t="s">
        <v>8336</v>
      </c>
      <c r="J1216" s="19" t="s">
        <v>8336</v>
      </c>
      <c r="K1216" s="19" t="str">
        <f t="shared" si="109"/>
        <v>Over Weight</v>
      </c>
      <c r="L1216" s="19" t="str">
        <f t="shared" si="110"/>
        <v>Diabetes</v>
      </c>
      <c r="P1216" s="19">
        <v>1</v>
      </c>
      <c r="Q1216" s="19">
        <v>1</v>
      </c>
      <c r="Y1216" s="32" t="s">
        <v>4440</v>
      </c>
      <c r="Z1216" s="19" t="s">
        <v>8336</v>
      </c>
      <c r="AA1216" t="s">
        <v>8336</v>
      </c>
      <c r="AB1216" s="19" t="str">
        <f t="shared" si="111"/>
        <v>No</v>
      </c>
      <c r="AC1216" s="19" t="str">
        <f t="shared" si="112"/>
        <v>No</v>
      </c>
      <c r="AG1216" s="19" t="s">
        <v>4420</v>
      </c>
      <c r="AH1216" s="19">
        <v>22.42</v>
      </c>
      <c r="AI1216" s="19" t="str">
        <f t="shared" si="113"/>
        <v>Normal Weight</v>
      </c>
      <c r="AP1216" s="19" t="s">
        <v>4420</v>
      </c>
      <c r="AQ1216" s="19">
        <v>7.96</v>
      </c>
      <c r="AR1216" s="19" t="str">
        <f t="shared" si="114"/>
        <v>Diabetes</v>
      </c>
    </row>
    <row r="1217" spans="1:44">
      <c r="A1217" s="19" t="s">
        <v>4465</v>
      </c>
      <c r="B1217" s="19">
        <v>20.6</v>
      </c>
      <c r="C1217" s="19">
        <v>7.62</v>
      </c>
      <c r="D1217" s="19" t="s">
        <v>8336</v>
      </c>
      <c r="E1217" s="19" t="s">
        <v>8336</v>
      </c>
      <c r="F1217" s="19" t="s">
        <v>8336</v>
      </c>
      <c r="G1217" s="19" t="s">
        <v>8355</v>
      </c>
      <c r="H1217" s="19">
        <v>0</v>
      </c>
      <c r="I1217" s="19" t="s">
        <v>8336</v>
      </c>
      <c r="J1217" s="19" t="s">
        <v>8336</v>
      </c>
      <c r="K1217" s="19" t="str">
        <f t="shared" si="109"/>
        <v>Normal Weight</v>
      </c>
      <c r="L1217" s="19" t="str">
        <f t="shared" si="110"/>
        <v>Diabetes</v>
      </c>
      <c r="P1217" s="19" t="s">
        <v>8355</v>
      </c>
      <c r="Q1217" s="19">
        <v>0</v>
      </c>
      <c r="Y1217" s="32" t="s">
        <v>4444</v>
      </c>
      <c r="Z1217" s="19" t="s">
        <v>8324</v>
      </c>
      <c r="AA1217" t="s">
        <v>8336</v>
      </c>
      <c r="AB1217" s="19" t="str">
        <f t="shared" si="111"/>
        <v>Yes</v>
      </c>
      <c r="AC1217" s="19" t="str">
        <f t="shared" si="112"/>
        <v>No</v>
      </c>
      <c r="AG1217" s="19" t="s">
        <v>4424</v>
      </c>
      <c r="AH1217" s="19">
        <v>33.18</v>
      </c>
      <c r="AI1217" s="19" t="str">
        <f t="shared" si="113"/>
        <v>Obesity</v>
      </c>
      <c r="AP1217" s="19" t="s">
        <v>4424</v>
      </c>
      <c r="AQ1217" s="19">
        <v>6.01</v>
      </c>
      <c r="AR1217" s="19" t="str">
        <f t="shared" si="114"/>
        <v>Prediabetes</v>
      </c>
    </row>
    <row r="1218" spans="1:44">
      <c r="A1218" s="19" t="s">
        <v>4468</v>
      </c>
      <c r="B1218" s="19">
        <v>28.88</v>
      </c>
      <c r="C1218" s="19">
        <v>10.18</v>
      </c>
      <c r="D1218" s="19" t="s">
        <v>8336</v>
      </c>
      <c r="E1218" s="19" t="s">
        <v>8336</v>
      </c>
      <c r="F1218" s="19" t="s">
        <v>8336</v>
      </c>
      <c r="G1218" s="19" t="s">
        <v>8355</v>
      </c>
      <c r="H1218" s="19">
        <v>0</v>
      </c>
      <c r="I1218" s="19" t="s">
        <v>8336</v>
      </c>
      <c r="J1218" s="19" t="s">
        <v>8336</v>
      </c>
      <c r="K1218" s="19" t="str">
        <f t="shared" si="109"/>
        <v>Over Weight</v>
      </c>
      <c r="L1218" s="19" t="str">
        <f t="shared" si="110"/>
        <v>Diabetes</v>
      </c>
      <c r="P1218" s="19">
        <v>1</v>
      </c>
      <c r="Q1218" s="19">
        <v>1</v>
      </c>
      <c r="Y1218" s="32" t="s">
        <v>4448</v>
      </c>
      <c r="Z1218" s="19" t="s">
        <v>8336</v>
      </c>
      <c r="AA1218" t="s">
        <v>8336</v>
      </c>
      <c r="AB1218" s="19" t="str">
        <f t="shared" si="111"/>
        <v>No</v>
      </c>
      <c r="AC1218" s="19" t="str">
        <f t="shared" si="112"/>
        <v>No</v>
      </c>
      <c r="AG1218" s="19" t="s">
        <v>4427</v>
      </c>
      <c r="AH1218" s="19">
        <v>43.04</v>
      </c>
      <c r="AI1218" s="19" t="str">
        <f t="shared" si="113"/>
        <v>Obesity</v>
      </c>
      <c r="AP1218" s="19" t="s">
        <v>4427</v>
      </c>
      <c r="AQ1218" s="19">
        <v>5.9</v>
      </c>
      <c r="AR1218" s="19" t="str">
        <f t="shared" si="114"/>
        <v>Prediabetes</v>
      </c>
    </row>
    <row r="1219" spans="1:44">
      <c r="A1219" s="19" t="s">
        <v>4471</v>
      </c>
      <c r="B1219" s="19">
        <v>28.24</v>
      </c>
      <c r="C1219" s="19">
        <v>5.36</v>
      </c>
      <c r="D1219" s="19" t="s">
        <v>8336</v>
      </c>
      <c r="E1219" s="19" t="s">
        <v>8336</v>
      </c>
      <c r="F1219" s="19" t="s">
        <v>8336</v>
      </c>
      <c r="G1219" s="19" t="s">
        <v>8355</v>
      </c>
      <c r="H1219" s="19">
        <v>0</v>
      </c>
      <c r="I1219" s="19" t="s">
        <v>8336</v>
      </c>
      <c r="J1219" s="19" t="s">
        <v>8336</v>
      </c>
      <c r="K1219" s="19" t="str">
        <f t="shared" ref="K1219:K1282" si="115">IF(B1219&lt;18.5,"Under Weight",IF(B1219&lt;=24.9,"Normal Weight",IF(B1219&lt;=29.9,"Over Weight","Obesity")))</f>
        <v>Over Weight</v>
      </c>
      <c r="L1219" s="19" t="str">
        <f t="shared" ref="L1219:L1282" si="116">IF(C1219&lt;5.7,"Normal",IF(C1219&lt;=6.4,"Prediabetes","Diabetes"))</f>
        <v>Normal</v>
      </c>
      <c r="P1219" s="19" t="s">
        <v>8355</v>
      </c>
      <c r="Q1219" s="19">
        <v>0</v>
      </c>
      <c r="Y1219" s="32" t="s">
        <v>4452</v>
      </c>
      <c r="Z1219" s="19" t="s">
        <v>8336</v>
      </c>
      <c r="AA1219" t="s">
        <v>8336</v>
      </c>
      <c r="AB1219" s="19" t="str">
        <f t="shared" si="111"/>
        <v>No</v>
      </c>
      <c r="AC1219" s="19" t="str">
        <f t="shared" si="112"/>
        <v>No</v>
      </c>
      <c r="AG1219" s="19" t="s">
        <v>4429</v>
      </c>
      <c r="AH1219" s="19">
        <v>34.15</v>
      </c>
      <c r="AI1219" s="19" t="str">
        <f t="shared" si="113"/>
        <v>Obesity</v>
      </c>
      <c r="AP1219" s="19" t="s">
        <v>4429</v>
      </c>
      <c r="AQ1219" s="19">
        <v>4.49</v>
      </c>
      <c r="AR1219" s="19" t="str">
        <f t="shared" si="114"/>
        <v>Normal</v>
      </c>
    </row>
    <row r="1220" spans="1:44">
      <c r="A1220" s="19" t="s">
        <v>4474</v>
      </c>
      <c r="B1220" s="19">
        <v>25.46</v>
      </c>
      <c r="C1220" s="19">
        <v>11.78</v>
      </c>
      <c r="D1220" s="19" t="s">
        <v>8324</v>
      </c>
      <c r="E1220" s="19" t="s">
        <v>8336</v>
      </c>
      <c r="F1220" s="19" t="s">
        <v>8336</v>
      </c>
      <c r="G1220" s="19">
        <v>1</v>
      </c>
      <c r="H1220" s="19">
        <v>1</v>
      </c>
      <c r="I1220" s="19" t="s">
        <v>8336</v>
      </c>
      <c r="J1220" s="19" t="s">
        <v>8336</v>
      </c>
      <c r="K1220" s="19" t="str">
        <f t="shared" si="115"/>
        <v>Over Weight</v>
      </c>
      <c r="L1220" s="19" t="str">
        <f t="shared" si="116"/>
        <v>Diabetes</v>
      </c>
      <c r="P1220" s="19">
        <v>1</v>
      </c>
      <c r="Q1220" s="19">
        <v>1</v>
      </c>
      <c r="Y1220" s="32" t="s">
        <v>4455</v>
      </c>
      <c r="Z1220" s="19" t="s">
        <v>8324</v>
      </c>
      <c r="AA1220" t="s">
        <v>8336</v>
      </c>
      <c r="AB1220" s="19" t="str">
        <f t="shared" si="111"/>
        <v>Yes</v>
      </c>
      <c r="AC1220" s="19" t="str">
        <f t="shared" si="112"/>
        <v>No</v>
      </c>
      <c r="AG1220" s="19" t="s">
        <v>4433</v>
      </c>
      <c r="AH1220" s="19">
        <v>25.78</v>
      </c>
      <c r="AI1220" s="19" t="str">
        <f t="shared" si="113"/>
        <v>Over Weight</v>
      </c>
      <c r="AP1220" s="19" t="s">
        <v>4433</v>
      </c>
      <c r="AQ1220" s="19">
        <v>6.25</v>
      </c>
      <c r="AR1220" s="19" t="str">
        <f t="shared" si="114"/>
        <v>Prediabetes</v>
      </c>
    </row>
    <row r="1221" spans="1:44">
      <c r="A1221" s="19" t="s">
        <v>4478</v>
      </c>
      <c r="B1221" s="19">
        <v>29.64</v>
      </c>
      <c r="C1221" s="19">
        <v>10.82</v>
      </c>
      <c r="D1221" s="19" t="s">
        <v>8324</v>
      </c>
      <c r="E1221" s="19" t="s">
        <v>8336</v>
      </c>
      <c r="F1221" s="19" t="s">
        <v>8336</v>
      </c>
      <c r="G1221" s="19" t="s">
        <v>8355</v>
      </c>
      <c r="H1221" s="19">
        <v>0</v>
      </c>
      <c r="I1221" s="19" t="s">
        <v>8336</v>
      </c>
      <c r="J1221" s="19" t="s">
        <v>8336</v>
      </c>
      <c r="K1221" s="19" t="str">
        <f t="shared" si="115"/>
        <v>Over Weight</v>
      </c>
      <c r="L1221" s="19" t="str">
        <f t="shared" si="116"/>
        <v>Diabetes</v>
      </c>
      <c r="P1221" s="19">
        <v>2</v>
      </c>
      <c r="Q1221" s="19">
        <v>2</v>
      </c>
      <c r="Y1221" s="32" t="s">
        <v>4459</v>
      </c>
      <c r="Z1221" s="19" t="s">
        <v>8336</v>
      </c>
      <c r="AA1221" t="s">
        <v>8336</v>
      </c>
      <c r="AB1221" s="19" t="str">
        <f t="shared" si="111"/>
        <v>No</v>
      </c>
      <c r="AC1221" s="19" t="str">
        <f t="shared" si="112"/>
        <v>No</v>
      </c>
      <c r="AG1221" s="19" t="s">
        <v>4437</v>
      </c>
      <c r="AH1221" s="19">
        <v>21.02</v>
      </c>
      <c r="AI1221" s="19" t="str">
        <f t="shared" si="113"/>
        <v>Normal Weight</v>
      </c>
      <c r="AP1221" s="19" t="s">
        <v>4437</v>
      </c>
      <c r="AQ1221" s="19">
        <v>9.62</v>
      </c>
      <c r="AR1221" s="19" t="str">
        <f t="shared" si="114"/>
        <v>Diabetes</v>
      </c>
    </row>
    <row r="1222" spans="1:44">
      <c r="A1222" s="19" t="s">
        <v>4482</v>
      </c>
      <c r="B1222" s="19">
        <v>31.27</v>
      </c>
      <c r="C1222" s="19">
        <v>7.73</v>
      </c>
      <c r="D1222" s="19" t="s">
        <v>8324</v>
      </c>
      <c r="E1222" s="19" t="s">
        <v>8336</v>
      </c>
      <c r="F1222" s="19" t="s">
        <v>8336</v>
      </c>
      <c r="G1222" s="19">
        <v>1</v>
      </c>
      <c r="H1222" s="19">
        <v>1</v>
      </c>
      <c r="I1222" s="19" t="s">
        <v>8336</v>
      </c>
      <c r="J1222" s="19" t="s">
        <v>8336</v>
      </c>
      <c r="K1222" s="19" t="str">
        <f t="shared" si="115"/>
        <v>Obesity</v>
      </c>
      <c r="L1222" s="19" t="str">
        <f t="shared" si="116"/>
        <v>Diabetes</v>
      </c>
      <c r="P1222" s="19" t="s">
        <v>8355</v>
      </c>
      <c r="Q1222" s="19">
        <v>0</v>
      </c>
      <c r="Y1222" s="32" t="s">
        <v>4461</v>
      </c>
      <c r="Z1222" s="19" t="s">
        <v>8336</v>
      </c>
      <c r="AA1222" t="s">
        <v>8336</v>
      </c>
      <c r="AB1222" s="19" t="str">
        <f t="shared" si="111"/>
        <v>No</v>
      </c>
      <c r="AC1222" s="19" t="str">
        <f t="shared" si="112"/>
        <v>No</v>
      </c>
      <c r="AG1222" s="19" t="s">
        <v>4440</v>
      </c>
      <c r="AH1222" s="19">
        <v>37.51</v>
      </c>
      <c r="AI1222" s="19" t="str">
        <f t="shared" si="113"/>
        <v>Obesity</v>
      </c>
      <c r="AP1222" s="19" t="s">
        <v>4440</v>
      </c>
      <c r="AQ1222" s="19">
        <v>11.06</v>
      </c>
      <c r="AR1222" s="19" t="str">
        <f t="shared" si="114"/>
        <v>Diabetes</v>
      </c>
    </row>
    <row r="1223" spans="1:44">
      <c r="A1223" s="19" t="s">
        <v>4484</v>
      </c>
      <c r="B1223" s="19">
        <v>19.95</v>
      </c>
      <c r="C1223" s="19">
        <v>6.24</v>
      </c>
      <c r="D1223" s="19" t="s">
        <v>8324</v>
      </c>
      <c r="E1223" s="19" t="s">
        <v>8336</v>
      </c>
      <c r="F1223" s="19" t="s">
        <v>8336</v>
      </c>
      <c r="G1223" s="19" t="s">
        <v>8355</v>
      </c>
      <c r="H1223" s="19">
        <v>0</v>
      </c>
      <c r="I1223" s="19" t="s">
        <v>8336</v>
      </c>
      <c r="J1223" s="19" t="s">
        <v>8336</v>
      </c>
      <c r="K1223" s="19" t="str">
        <f t="shared" si="115"/>
        <v>Normal Weight</v>
      </c>
      <c r="L1223" s="19" t="str">
        <f t="shared" si="116"/>
        <v>Prediabetes</v>
      </c>
      <c r="P1223" s="19">
        <v>2</v>
      </c>
      <c r="Q1223" s="19">
        <v>2</v>
      </c>
      <c r="Y1223" s="32" t="s">
        <v>4465</v>
      </c>
      <c r="Z1223" s="19" t="s">
        <v>8336</v>
      </c>
      <c r="AA1223" t="s">
        <v>8336</v>
      </c>
      <c r="AB1223" s="19" t="str">
        <f t="shared" si="111"/>
        <v>No</v>
      </c>
      <c r="AC1223" s="19" t="str">
        <f t="shared" si="112"/>
        <v>No</v>
      </c>
      <c r="AG1223" s="19" t="s">
        <v>4444</v>
      </c>
      <c r="AH1223" s="19">
        <v>25.745</v>
      </c>
      <c r="AI1223" s="19" t="str">
        <f t="shared" si="113"/>
        <v>Over Weight</v>
      </c>
      <c r="AP1223" s="19" t="s">
        <v>4444</v>
      </c>
      <c r="AQ1223" s="19">
        <v>6.11</v>
      </c>
      <c r="AR1223" s="19" t="str">
        <f t="shared" si="114"/>
        <v>Prediabetes</v>
      </c>
    </row>
    <row r="1224" spans="1:44">
      <c r="A1224" s="19" t="s">
        <v>4488</v>
      </c>
      <c r="B1224" s="19">
        <v>21.3</v>
      </c>
      <c r="C1224" s="19">
        <v>10.42</v>
      </c>
      <c r="D1224" s="19" t="s">
        <v>8336</v>
      </c>
      <c r="E1224" s="19" t="s">
        <v>8336</v>
      </c>
      <c r="F1224" s="19" t="s">
        <v>8336</v>
      </c>
      <c r="G1224" s="19">
        <v>2</v>
      </c>
      <c r="H1224" s="19">
        <v>2</v>
      </c>
      <c r="I1224" s="19" t="s">
        <v>8336</v>
      </c>
      <c r="J1224" s="19" t="s">
        <v>8336</v>
      </c>
      <c r="K1224" s="19" t="str">
        <f t="shared" si="115"/>
        <v>Normal Weight</v>
      </c>
      <c r="L1224" s="19" t="str">
        <f t="shared" si="116"/>
        <v>Diabetes</v>
      </c>
      <c r="P1224" s="19">
        <v>2</v>
      </c>
      <c r="Q1224" s="19">
        <v>2</v>
      </c>
      <c r="Y1224" s="32" t="s">
        <v>4468</v>
      </c>
      <c r="Z1224" s="19" t="s">
        <v>8336</v>
      </c>
      <c r="AA1224" t="s">
        <v>8336</v>
      </c>
      <c r="AB1224" s="19" t="str">
        <f t="shared" si="111"/>
        <v>No</v>
      </c>
      <c r="AC1224" s="19" t="str">
        <f t="shared" si="112"/>
        <v>No</v>
      </c>
      <c r="AG1224" s="19" t="s">
        <v>4448</v>
      </c>
      <c r="AH1224" s="19">
        <v>31.35</v>
      </c>
      <c r="AI1224" s="19" t="str">
        <f t="shared" si="113"/>
        <v>Obesity</v>
      </c>
      <c r="AP1224" s="19" t="s">
        <v>4448</v>
      </c>
      <c r="AQ1224" s="19">
        <v>11.49</v>
      </c>
      <c r="AR1224" s="19" t="str">
        <f t="shared" si="114"/>
        <v>Diabetes</v>
      </c>
    </row>
    <row r="1225" spans="1:44">
      <c r="A1225" s="19" t="s">
        <v>4491</v>
      </c>
      <c r="B1225" s="19">
        <v>31.635</v>
      </c>
      <c r="C1225" s="19">
        <v>11.11</v>
      </c>
      <c r="D1225" s="19" t="s">
        <v>8336</v>
      </c>
      <c r="E1225" s="19" t="s">
        <v>8336</v>
      </c>
      <c r="F1225" s="19" t="s">
        <v>8336</v>
      </c>
      <c r="G1225" s="19" t="s">
        <v>8355</v>
      </c>
      <c r="H1225" s="19">
        <v>0</v>
      </c>
      <c r="I1225" s="19" t="s">
        <v>8336</v>
      </c>
      <c r="J1225" s="19" t="s">
        <v>8336</v>
      </c>
      <c r="K1225" s="19" t="str">
        <f t="shared" si="115"/>
        <v>Obesity</v>
      </c>
      <c r="L1225" s="19" t="str">
        <f t="shared" si="116"/>
        <v>Diabetes</v>
      </c>
      <c r="P1225" s="19">
        <v>1</v>
      </c>
      <c r="Q1225" s="19">
        <v>1</v>
      </c>
      <c r="Y1225" s="32" t="s">
        <v>4471</v>
      </c>
      <c r="Z1225" s="19" t="s">
        <v>8336</v>
      </c>
      <c r="AA1225" t="s">
        <v>8336</v>
      </c>
      <c r="AB1225" s="19" t="str">
        <f t="shared" ref="AB1225:AB1288" si="117">PROPER(Z1225)</f>
        <v>No</v>
      </c>
      <c r="AC1225" s="19" t="str">
        <f t="shared" ref="AC1225:AC1288" si="118">PROPER(AA1225)</f>
        <v>No</v>
      </c>
      <c r="AG1225" s="19" t="s">
        <v>4452</v>
      </c>
      <c r="AH1225" s="19">
        <v>29.83</v>
      </c>
      <c r="AI1225" s="19" t="str">
        <f t="shared" si="113"/>
        <v>Over Weight</v>
      </c>
      <c r="AP1225" s="19" t="s">
        <v>4452</v>
      </c>
      <c r="AQ1225" s="19">
        <v>8.68</v>
      </c>
      <c r="AR1225" s="19" t="str">
        <f t="shared" si="114"/>
        <v>Diabetes</v>
      </c>
    </row>
    <row r="1226" spans="1:44">
      <c r="A1226" s="19" t="s">
        <v>4495</v>
      </c>
      <c r="B1226" s="19">
        <v>23.9</v>
      </c>
      <c r="C1226" s="19">
        <v>7.67</v>
      </c>
      <c r="D1226" s="19" t="s">
        <v>8324</v>
      </c>
      <c r="E1226" s="19" t="s">
        <v>8336</v>
      </c>
      <c r="F1226" s="19" t="s">
        <v>8336</v>
      </c>
      <c r="G1226" s="19">
        <v>2</v>
      </c>
      <c r="H1226" s="19">
        <v>2</v>
      </c>
      <c r="I1226" s="19" t="s">
        <v>8336</v>
      </c>
      <c r="J1226" s="19" t="s">
        <v>8336</v>
      </c>
      <c r="K1226" s="19" t="str">
        <f t="shared" si="115"/>
        <v>Normal Weight</v>
      </c>
      <c r="L1226" s="19" t="str">
        <f t="shared" si="116"/>
        <v>Diabetes</v>
      </c>
      <c r="P1226" s="19" t="s">
        <v>8355</v>
      </c>
      <c r="Q1226" s="19">
        <v>0</v>
      </c>
      <c r="Y1226" s="32" t="s">
        <v>4474</v>
      </c>
      <c r="Z1226" s="19" t="s">
        <v>8324</v>
      </c>
      <c r="AA1226" t="s">
        <v>8336</v>
      </c>
      <c r="AB1226" s="19" t="str">
        <f t="shared" si="117"/>
        <v>Yes</v>
      </c>
      <c r="AC1226" s="19" t="str">
        <f t="shared" si="118"/>
        <v>No</v>
      </c>
      <c r="AG1226" s="19" t="s">
        <v>4455</v>
      </c>
      <c r="AH1226" s="19">
        <v>25.49</v>
      </c>
      <c r="AI1226" s="19" t="str">
        <f t="shared" si="113"/>
        <v>Over Weight</v>
      </c>
      <c r="AP1226" s="19" t="s">
        <v>4455</v>
      </c>
      <c r="AQ1226" s="19">
        <v>5.68</v>
      </c>
      <c r="AR1226" s="19" t="str">
        <f t="shared" si="114"/>
        <v>Normal</v>
      </c>
    </row>
    <row r="1227" spans="1:44">
      <c r="A1227" s="19" t="s">
        <v>4499</v>
      </c>
      <c r="B1227" s="19">
        <v>34.15</v>
      </c>
      <c r="C1227" s="19">
        <v>6.15</v>
      </c>
      <c r="D1227" s="19" t="s">
        <v>8336</v>
      </c>
      <c r="E1227" s="19" t="s">
        <v>8336</v>
      </c>
      <c r="F1227" s="19" t="s">
        <v>8336</v>
      </c>
      <c r="G1227" s="19" t="s">
        <v>8355</v>
      </c>
      <c r="H1227" s="19">
        <v>0</v>
      </c>
      <c r="I1227" s="19" t="s">
        <v>8336</v>
      </c>
      <c r="J1227" s="19" t="s">
        <v>8336</v>
      </c>
      <c r="K1227" s="19" t="str">
        <f t="shared" si="115"/>
        <v>Obesity</v>
      </c>
      <c r="L1227" s="19" t="str">
        <f t="shared" si="116"/>
        <v>Prediabetes</v>
      </c>
      <c r="P1227" s="19">
        <v>2</v>
      </c>
      <c r="Q1227" s="19">
        <v>2</v>
      </c>
      <c r="Y1227" s="32" t="s">
        <v>4478</v>
      </c>
      <c r="Z1227" s="19" t="s">
        <v>8324</v>
      </c>
      <c r="AA1227" t="s">
        <v>8336</v>
      </c>
      <c r="AB1227" s="19" t="str">
        <f t="shared" si="117"/>
        <v>Yes</v>
      </c>
      <c r="AC1227" s="19" t="str">
        <f t="shared" si="118"/>
        <v>No</v>
      </c>
      <c r="AG1227" s="19" t="s">
        <v>4459</v>
      </c>
      <c r="AH1227" s="19">
        <v>34.1</v>
      </c>
      <c r="AI1227" s="19" t="str">
        <f t="shared" si="113"/>
        <v>Obesity</v>
      </c>
      <c r="AP1227" s="19" t="s">
        <v>4459</v>
      </c>
      <c r="AQ1227" s="19">
        <v>8.45</v>
      </c>
      <c r="AR1227" s="19" t="str">
        <f t="shared" si="114"/>
        <v>Diabetes</v>
      </c>
    </row>
    <row r="1228" spans="1:44">
      <c r="A1228" s="19" t="s">
        <v>4502</v>
      </c>
      <c r="B1228" s="19">
        <v>28.71</v>
      </c>
      <c r="C1228" s="19">
        <v>5.71</v>
      </c>
      <c r="D1228" s="19" t="s">
        <v>8336</v>
      </c>
      <c r="E1228" s="19" t="s">
        <v>8336</v>
      </c>
      <c r="F1228" s="19" t="s">
        <v>8336</v>
      </c>
      <c r="G1228" s="19" t="s">
        <v>8355</v>
      </c>
      <c r="H1228" s="19">
        <v>0</v>
      </c>
      <c r="I1228" s="19" t="s">
        <v>8336</v>
      </c>
      <c r="J1228" s="19" t="s">
        <v>8336</v>
      </c>
      <c r="K1228" s="19" t="str">
        <f t="shared" si="115"/>
        <v>Over Weight</v>
      </c>
      <c r="L1228" s="19" t="str">
        <f t="shared" si="116"/>
        <v>Prediabetes</v>
      </c>
      <c r="P1228" s="19" t="s">
        <v>8355</v>
      </c>
      <c r="Q1228" s="19">
        <v>0</v>
      </c>
      <c r="Y1228" s="32" t="s">
        <v>4482</v>
      </c>
      <c r="Z1228" s="19" t="s">
        <v>8324</v>
      </c>
      <c r="AA1228" t="s">
        <v>8336</v>
      </c>
      <c r="AB1228" s="19" t="str">
        <f t="shared" si="117"/>
        <v>Yes</v>
      </c>
      <c r="AC1228" s="19" t="str">
        <f t="shared" si="118"/>
        <v>No</v>
      </c>
      <c r="AG1228" s="19" t="s">
        <v>4461</v>
      </c>
      <c r="AH1228" s="19">
        <v>25.84</v>
      </c>
      <c r="AI1228" s="19" t="str">
        <f t="shared" si="113"/>
        <v>Over Weight</v>
      </c>
      <c r="AP1228" s="19" t="s">
        <v>4461</v>
      </c>
      <c r="AQ1228" s="19">
        <v>8.51</v>
      </c>
      <c r="AR1228" s="19" t="str">
        <f t="shared" si="114"/>
        <v>Diabetes</v>
      </c>
    </row>
    <row r="1229" spans="1:44">
      <c r="A1229" s="19" t="s">
        <v>4506</v>
      </c>
      <c r="B1229" s="19">
        <v>36.7</v>
      </c>
      <c r="C1229" s="19">
        <v>8.7</v>
      </c>
      <c r="D1229" s="19" t="s">
        <v>8324</v>
      </c>
      <c r="E1229" s="19" t="s">
        <v>8336</v>
      </c>
      <c r="F1229" s="19" t="s">
        <v>8336</v>
      </c>
      <c r="G1229" s="19">
        <v>2</v>
      </c>
      <c r="H1229" s="19">
        <v>2</v>
      </c>
      <c r="I1229" s="19" t="s">
        <v>8336</v>
      </c>
      <c r="J1229" s="19" t="s">
        <v>8336</v>
      </c>
      <c r="K1229" s="19" t="str">
        <f t="shared" si="115"/>
        <v>Obesity</v>
      </c>
      <c r="L1229" s="19" t="str">
        <f t="shared" si="116"/>
        <v>Diabetes</v>
      </c>
      <c r="P1229" s="19" t="s">
        <v>8355</v>
      </c>
      <c r="Q1229" s="19">
        <v>0</v>
      </c>
      <c r="Y1229" s="32" t="s">
        <v>4484</v>
      </c>
      <c r="Z1229" s="19" t="s">
        <v>8324</v>
      </c>
      <c r="AA1229" t="s">
        <v>8336</v>
      </c>
      <c r="AB1229" s="19" t="str">
        <f t="shared" si="117"/>
        <v>Yes</v>
      </c>
      <c r="AC1229" s="19" t="str">
        <f t="shared" si="118"/>
        <v>No</v>
      </c>
      <c r="AG1229" s="19" t="s">
        <v>4465</v>
      </c>
      <c r="AH1229" s="19">
        <v>20.6</v>
      </c>
      <c r="AI1229" s="19" t="str">
        <f t="shared" si="113"/>
        <v>Normal Weight</v>
      </c>
      <c r="AP1229" s="19" t="s">
        <v>4465</v>
      </c>
      <c r="AQ1229" s="19">
        <v>7.62</v>
      </c>
      <c r="AR1229" s="19" t="str">
        <f t="shared" si="114"/>
        <v>Diabetes</v>
      </c>
    </row>
    <row r="1230" spans="1:44">
      <c r="A1230" s="19" t="s">
        <v>4509</v>
      </c>
      <c r="B1230" s="19">
        <v>34.1</v>
      </c>
      <c r="C1230" s="19">
        <v>9.04</v>
      </c>
      <c r="D1230" s="19" t="s">
        <v>8324</v>
      </c>
      <c r="E1230" s="19" t="s">
        <v>8336</v>
      </c>
      <c r="F1230" s="19" t="s">
        <v>8336</v>
      </c>
      <c r="G1230" s="19">
        <v>2</v>
      </c>
      <c r="H1230" s="19">
        <v>2</v>
      </c>
      <c r="I1230" s="19" t="s">
        <v>8336</v>
      </c>
      <c r="J1230" s="19" t="s">
        <v>8336</v>
      </c>
      <c r="K1230" s="19" t="str">
        <f t="shared" si="115"/>
        <v>Obesity</v>
      </c>
      <c r="L1230" s="19" t="str">
        <f t="shared" si="116"/>
        <v>Diabetes</v>
      </c>
      <c r="P1230" s="19" t="s">
        <v>8355</v>
      </c>
      <c r="Q1230" s="19">
        <v>0</v>
      </c>
      <c r="Y1230" s="32" t="s">
        <v>4488</v>
      </c>
      <c r="Z1230" s="19" t="s">
        <v>8336</v>
      </c>
      <c r="AA1230" t="s">
        <v>8336</v>
      </c>
      <c r="AB1230" s="19" t="str">
        <f t="shared" si="117"/>
        <v>No</v>
      </c>
      <c r="AC1230" s="19" t="str">
        <f t="shared" si="118"/>
        <v>No</v>
      </c>
      <c r="AG1230" s="19" t="s">
        <v>4468</v>
      </c>
      <c r="AH1230" s="19">
        <v>28.88</v>
      </c>
      <c r="AI1230" s="19" t="str">
        <f t="shared" si="113"/>
        <v>Over Weight</v>
      </c>
      <c r="AP1230" s="19" t="s">
        <v>4468</v>
      </c>
      <c r="AQ1230" s="19">
        <v>10.18</v>
      </c>
      <c r="AR1230" s="19" t="str">
        <f t="shared" si="114"/>
        <v>Diabetes</v>
      </c>
    </row>
    <row r="1231" spans="1:44">
      <c r="A1231" s="19" t="s">
        <v>4512</v>
      </c>
      <c r="B1231" s="19">
        <v>25.7</v>
      </c>
      <c r="C1231" s="19">
        <v>5.61</v>
      </c>
      <c r="D1231" s="19" t="s">
        <v>8336</v>
      </c>
      <c r="E1231" s="19" t="s">
        <v>8336</v>
      </c>
      <c r="F1231" s="19" t="s">
        <v>8336</v>
      </c>
      <c r="G1231" s="19" t="s">
        <v>8355</v>
      </c>
      <c r="H1231" s="19">
        <v>0</v>
      </c>
      <c r="I1231" s="19" t="s">
        <v>8336</v>
      </c>
      <c r="J1231" s="19" t="s">
        <v>8336</v>
      </c>
      <c r="K1231" s="19" t="str">
        <f t="shared" si="115"/>
        <v>Over Weight</v>
      </c>
      <c r="L1231" s="19" t="str">
        <f t="shared" si="116"/>
        <v>Normal</v>
      </c>
      <c r="P1231" s="19">
        <v>1</v>
      </c>
      <c r="Q1231" s="19">
        <v>1</v>
      </c>
      <c r="Y1231" s="32" t="s">
        <v>4491</v>
      </c>
      <c r="Z1231" s="19" t="s">
        <v>8336</v>
      </c>
      <c r="AA1231" t="s">
        <v>8336</v>
      </c>
      <c r="AB1231" s="19" t="str">
        <f t="shared" si="117"/>
        <v>No</v>
      </c>
      <c r="AC1231" s="19" t="str">
        <f t="shared" si="118"/>
        <v>No</v>
      </c>
      <c r="AG1231" s="19" t="s">
        <v>4471</v>
      </c>
      <c r="AH1231" s="19">
        <v>28.24</v>
      </c>
      <c r="AI1231" s="19" t="str">
        <f t="shared" ref="AI1231:AI1294" si="119">IF(AH1231&lt;18.5,"Under Weight",IF(AH1231&lt;=24.9,"Normal Weight",IF(AH1231&lt;=29.9,"Over Weight","Obesity")))</f>
        <v>Over Weight</v>
      </c>
      <c r="AP1231" s="19" t="s">
        <v>4471</v>
      </c>
      <c r="AQ1231" s="19">
        <v>5.36</v>
      </c>
      <c r="AR1231" s="19" t="str">
        <f t="shared" ref="AR1231:AR1294" si="120">IF(AQ1231&lt;5.7,"Normal",IF(AQ1231&lt;=6.5,"Prediabetes","Diabetes"))</f>
        <v>Normal</v>
      </c>
    </row>
    <row r="1232" spans="1:44">
      <c r="A1232" s="19" t="s">
        <v>4516</v>
      </c>
      <c r="B1232" s="19">
        <v>21.68</v>
      </c>
      <c r="C1232" s="19">
        <v>8.12</v>
      </c>
      <c r="D1232" s="19" t="s">
        <v>8336</v>
      </c>
      <c r="E1232" s="19" t="s">
        <v>8336</v>
      </c>
      <c r="F1232" s="19" t="s">
        <v>8336</v>
      </c>
      <c r="G1232" s="19" t="s">
        <v>8355</v>
      </c>
      <c r="H1232" s="19">
        <v>0</v>
      </c>
      <c r="I1232" s="19" t="s">
        <v>8336</v>
      </c>
      <c r="J1232" s="19" t="s">
        <v>8336</v>
      </c>
      <c r="K1232" s="19" t="str">
        <f t="shared" si="115"/>
        <v>Normal Weight</v>
      </c>
      <c r="L1232" s="19" t="str">
        <f t="shared" si="116"/>
        <v>Diabetes</v>
      </c>
      <c r="P1232" s="19" t="s">
        <v>8355</v>
      </c>
      <c r="Q1232" s="19">
        <v>0</v>
      </c>
      <c r="Y1232" s="32" t="s">
        <v>4495</v>
      </c>
      <c r="Z1232" s="19" t="s">
        <v>8324</v>
      </c>
      <c r="AA1232" t="s">
        <v>8336</v>
      </c>
      <c r="AB1232" s="19" t="str">
        <f t="shared" si="117"/>
        <v>Yes</v>
      </c>
      <c r="AC1232" s="19" t="str">
        <f t="shared" si="118"/>
        <v>No</v>
      </c>
      <c r="AG1232" s="19" t="s">
        <v>4474</v>
      </c>
      <c r="AH1232" s="19">
        <v>25.46</v>
      </c>
      <c r="AI1232" s="19" t="str">
        <f t="shared" si="119"/>
        <v>Over Weight</v>
      </c>
      <c r="AP1232" s="19" t="s">
        <v>4474</v>
      </c>
      <c r="AQ1232" s="19">
        <v>11.78</v>
      </c>
      <c r="AR1232" s="19" t="str">
        <f t="shared" si="120"/>
        <v>Diabetes</v>
      </c>
    </row>
    <row r="1233" spans="1:44">
      <c r="A1233" s="19" t="s">
        <v>4520</v>
      </c>
      <c r="B1233" s="19">
        <v>25.175</v>
      </c>
      <c r="C1233" s="19">
        <v>4.74</v>
      </c>
      <c r="D1233" s="19" t="s">
        <v>8336</v>
      </c>
      <c r="E1233" s="19" t="s">
        <v>8336</v>
      </c>
      <c r="F1233" s="19" t="s">
        <v>8336</v>
      </c>
      <c r="G1233" s="19" t="s">
        <v>8355</v>
      </c>
      <c r="H1233" s="19">
        <v>0</v>
      </c>
      <c r="I1233" s="19" t="s">
        <v>8336</v>
      </c>
      <c r="J1233" s="19" t="s">
        <v>8336</v>
      </c>
      <c r="K1233" s="19" t="str">
        <f t="shared" si="115"/>
        <v>Over Weight</v>
      </c>
      <c r="L1233" s="19" t="str">
        <f t="shared" si="116"/>
        <v>Normal</v>
      </c>
      <c r="P1233" s="19">
        <v>1</v>
      </c>
      <c r="Q1233" s="19">
        <v>1</v>
      </c>
      <c r="Y1233" s="32" t="s">
        <v>4499</v>
      </c>
      <c r="Z1233" s="19" t="s">
        <v>8336</v>
      </c>
      <c r="AA1233" t="s">
        <v>8336</v>
      </c>
      <c r="AB1233" s="19" t="str">
        <f t="shared" si="117"/>
        <v>No</v>
      </c>
      <c r="AC1233" s="19" t="str">
        <f t="shared" si="118"/>
        <v>No</v>
      </c>
      <c r="AG1233" s="19" t="s">
        <v>4478</v>
      </c>
      <c r="AH1233" s="19">
        <v>29.64</v>
      </c>
      <c r="AI1233" s="19" t="str">
        <f t="shared" si="119"/>
        <v>Over Weight</v>
      </c>
      <c r="AP1233" s="19" t="s">
        <v>4478</v>
      </c>
      <c r="AQ1233" s="19">
        <v>10.82</v>
      </c>
      <c r="AR1233" s="19" t="str">
        <f t="shared" si="120"/>
        <v>Diabetes</v>
      </c>
    </row>
    <row r="1234" spans="1:44">
      <c r="A1234" s="19" t="s">
        <v>4524</v>
      </c>
      <c r="B1234" s="19">
        <v>44.77</v>
      </c>
      <c r="C1234" s="19">
        <v>4.06</v>
      </c>
      <c r="D1234" s="19" t="s">
        <v>8336</v>
      </c>
      <c r="E1234" s="19" t="s">
        <v>8336</v>
      </c>
      <c r="F1234" s="19" t="s">
        <v>8336</v>
      </c>
      <c r="G1234" s="19">
        <v>2</v>
      </c>
      <c r="H1234" s="19">
        <v>2</v>
      </c>
      <c r="I1234" s="19" t="s">
        <v>8336</v>
      </c>
      <c r="J1234" s="19" t="s">
        <v>8336</v>
      </c>
      <c r="K1234" s="19" t="str">
        <f t="shared" si="115"/>
        <v>Obesity</v>
      </c>
      <c r="L1234" s="19" t="str">
        <f t="shared" si="116"/>
        <v>Normal</v>
      </c>
      <c r="P1234" s="19" t="s">
        <v>8355</v>
      </c>
      <c r="Q1234" s="19">
        <v>0</v>
      </c>
      <c r="Y1234" s="32" t="s">
        <v>4502</v>
      </c>
      <c r="Z1234" s="19" t="s">
        <v>8336</v>
      </c>
      <c r="AA1234" t="s">
        <v>8336</v>
      </c>
      <c r="AB1234" s="19" t="str">
        <f t="shared" si="117"/>
        <v>No</v>
      </c>
      <c r="AC1234" s="19" t="str">
        <f t="shared" si="118"/>
        <v>No</v>
      </c>
      <c r="AG1234" s="19" t="s">
        <v>4482</v>
      </c>
      <c r="AH1234" s="19">
        <v>31.27</v>
      </c>
      <c r="AI1234" s="19" t="str">
        <f t="shared" si="119"/>
        <v>Obesity</v>
      </c>
      <c r="AP1234" s="19" t="s">
        <v>4482</v>
      </c>
      <c r="AQ1234" s="19">
        <v>7.73</v>
      </c>
      <c r="AR1234" s="19" t="str">
        <f t="shared" si="120"/>
        <v>Diabetes</v>
      </c>
    </row>
    <row r="1235" spans="1:44">
      <c r="A1235" s="19" t="s">
        <v>4527</v>
      </c>
      <c r="B1235" s="19">
        <v>37.07</v>
      </c>
      <c r="C1235" s="19">
        <v>5.69</v>
      </c>
      <c r="D1235" s="19" t="s">
        <v>8336</v>
      </c>
      <c r="E1235" s="19" t="s">
        <v>8336</v>
      </c>
      <c r="F1235" s="19" t="s">
        <v>8336</v>
      </c>
      <c r="G1235" s="19">
        <v>2</v>
      </c>
      <c r="H1235" s="19">
        <v>2</v>
      </c>
      <c r="I1235" s="19" t="s">
        <v>8336</v>
      </c>
      <c r="J1235" s="19" t="s">
        <v>8336</v>
      </c>
      <c r="K1235" s="19" t="str">
        <f t="shared" si="115"/>
        <v>Obesity</v>
      </c>
      <c r="L1235" s="19" t="str">
        <f t="shared" si="116"/>
        <v>Normal</v>
      </c>
      <c r="P1235" s="19">
        <v>2</v>
      </c>
      <c r="Q1235" s="19">
        <v>2</v>
      </c>
      <c r="Y1235" s="32" t="s">
        <v>4506</v>
      </c>
      <c r="Z1235" s="19" t="s">
        <v>8324</v>
      </c>
      <c r="AA1235" t="s">
        <v>8336</v>
      </c>
      <c r="AB1235" s="19" t="str">
        <f t="shared" si="117"/>
        <v>Yes</v>
      </c>
      <c r="AC1235" s="19" t="str">
        <f t="shared" si="118"/>
        <v>No</v>
      </c>
      <c r="AG1235" s="19" t="s">
        <v>4484</v>
      </c>
      <c r="AH1235" s="19">
        <v>19.95</v>
      </c>
      <c r="AI1235" s="19" t="str">
        <f t="shared" si="119"/>
        <v>Normal Weight</v>
      </c>
      <c r="AP1235" s="19" t="s">
        <v>4484</v>
      </c>
      <c r="AQ1235" s="19">
        <v>6.24</v>
      </c>
      <c r="AR1235" s="19" t="str">
        <f t="shared" si="120"/>
        <v>Prediabetes</v>
      </c>
    </row>
    <row r="1236" spans="1:44">
      <c r="A1236" s="19" t="s">
        <v>4531</v>
      </c>
      <c r="B1236" s="19">
        <v>39.8</v>
      </c>
      <c r="C1236" s="19">
        <v>5.66</v>
      </c>
      <c r="D1236" s="19" t="s">
        <v>8336</v>
      </c>
      <c r="E1236" s="19" t="s">
        <v>8336</v>
      </c>
      <c r="F1236" s="19" t="s">
        <v>8375</v>
      </c>
      <c r="G1236" s="19">
        <v>1</v>
      </c>
      <c r="H1236" s="19">
        <v>1</v>
      </c>
      <c r="I1236" s="19" t="s">
        <v>8336</v>
      </c>
      <c r="J1236" s="19" t="s">
        <v>8336</v>
      </c>
      <c r="K1236" s="19" t="str">
        <f t="shared" si="115"/>
        <v>Obesity</v>
      </c>
      <c r="L1236" s="19" t="str">
        <f t="shared" si="116"/>
        <v>Normal</v>
      </c>
      <c r="P1236" s="19" t="s">
        <v>8355</v>
      </c>
      <c r="Q1236" s="19">
        <v>0</v>
      </c>
      <c r="Y1236" s="32" t="s">
        <v>4509</v>
      </c>
      <c r="Z1236" s="19" t="s">
        <v>8324</v>
      </c>
      <c r="AA1236" t="s">
        <v>8336</v>
      </c>
      <c r="AB1236" s="19" t="str">
        <f t="shared" si="117"/>
        <v>Yes</v>
      </c>
      <c r="AC1236" s="19" t="str">
        <f t="shared" si="118"/>
        <v>No</v>
      </c>
      <c r="AG1236" s="19" t="s">
        <v>4488</v>
      </c>
      <c r="AH1236" s="19">
        <v>21.3</v>
      </c>
      <c r="AI1236" s="19" t="str">
        <f t="shared" si="119"/>
        <v>Normal Weight</v>
      </c>
      <c r="AP1236" s="19" t="s">
        <v>4488</v>
      </c>
      <c r="AQ1236" s="19">
        <v>10.42</v>
      </c>
      <c r="AR1236" s="19" t="str">
        <f t="shared" si="120"/>
        <v>Diabetes</v>
      </c>
    </row>
    <row r="1237" spans="1:44">
      <c r="A1237" s="19" t="s">
        <v>4535</v>
      </c>
      <c r="B1237" s="19">
        <v>26.36</v>
      </c>
      <c r="C1237" s="19">
        <v>4.32</v>
      </c>
      <c r="D1237" s="19" t="s">
        <v>8336</v>
      </c>
      <c r="E1237" s="19" t="s">
        <v>8336</v>
      </c>
      <c r="F1237" s="19" t="s">
        <v>8375</v>
      </c>
      <c r="G1237" s="19">
        <v>1</v>
      </c>
      <c r="H1237" s="19">
        <v>1</v>
      </c>
      <c r="I1237" s="19" t="s">
        <v>8336</v>
      </c>
      <c r="J1237" s="19" t="s">
        <v>8336</v>
      </c>
      <c r="K1237" s="19" t="str">
        <f t="shared" si="115"/>
        <v>Over Weight</v>
      </c>
      <c r="L1237" s="19" t="str">
        <f t="shared" si="116"/>
        <v>Normal</v>
      </c>
      <c r="P1237" s="19">
        <v>2</v>
      </c>
      <c r="Q1237" s="19">
        <v>2</v>
      </c>
      <c r="Y1237" s="32" t="s">
        <v>4512</v>
      </c>
      <c r="Z1237" s="19" t="s">
        <v>8336</v>
      </c>
      <c r="AA1237" t="s">
        <v>8336</v>
      </c>
      <c r="AB1237" s="19" t="str">
        <f t="shared" si="117"/>
        <v>No</v>
      </c>
      <c r="AC1237" s="19" t="str">
        <f t="shared" si="118"/>
        <v>No</v>
      </c>
      <c r="AG1237" s="19" t="s">
        <v>4491</v>
      </c>
      <c r="AH1237" s="19">
        <v>31.635</v>
      </c>
      <c r="AI1237" s="19" t="str">
        <f t="shared" si="119"/>
        <v>Obesity</v>
      </c>
      <c r="AP1237" s="19" t="s">
        <v>4491</v>
      </c>
      <c r="AQ1237" s="19">
        <v>11.11</v>
      </c>
      <c r="AR1237" s="19" t="str">
        <f t="shared" si="120"/>
        <v>Diabetes</v>
      </c>
    </row>
    <row r="1238" spans="1:44">
      <c r="A1238" s="19" t="s">
        <v>4539</v>
      </c>
      <c r="B1238" s="19">
        <v>29.925</v>
      </c>
      <c r="C1238" s="19">
        <v>8.29</v>
      </c>
      <c r="D1238" s="19" t="s">
        <v>8336</v>
      </c>
      <c r="E1238" s="19" t="s">
        <v>8336</v>
      </c>
      <c r="F1238" s="19" t="s">
        <v>8336</v>
      </c>
      <c r="G1238" s="19">
        <v>2</v>
      </c>
      <c r="H1238" s="19">
        <v>2</v>
      </c>
      <c r="I1238" s="19" t="s">
        <v>8336</v>
      </c>
      <c r="J1238" s="19" t="s">
        <v>8336</v>
      </c>
      <c r="K1238" s="19" t="str">
        <f t="shared" si="115"/>
        <v>Obesity</v>
      </c>
      <c r="L1238" s="19" t="str">
        <f t="shared" si="116"/>
        <v>Diabetes</v>
      </c>
      <c r="P1238" s="19" t="s">
        <v>8355</v>
      </c>
      <c r="Q1238" s="19">
        <v>0</v>
      </c>
      <c r="Y1238" s="32" t="s">
        <v>4516</v>
      </c>
      <c r="Z1238" s="19" t="s">
        <v>8336</v>
      </c>
      <c r="AA1238" t="s">
        <v>8336</v>
      </c>
      <c r="AB1238" s="19" t="str">
        <f t="shared" si="117"/>
        <v>No</v>
      </c>
      <c r="AC1238" s="19" t="str">
        <f t="shared" si="118"/>
        <v>No</v>
      </c>
      <c r="AG1238" s="19" t="s">
        <v>4495</v>
      </c>
      <c r="AH1238" s="19">
        <v>23.9</v>
      </c>
      <c r="AI1238" s="19" t="str">
        <f t="shared" si="119"/>
        <v>Normal Weight</v>
      </c>
      <c r="AP1238" s="19" t="s">
        <v>4495</v>
      </c>
      <c r="AQ1238" s="19">
        <v>7.67</v>
      </c>
      <c r="AR1238" s="19" t="str">
        <f t="shared" si="120"/>
        <v>Diabetes</v>
      </c>
    </row>
    <row r="1239" spans="1:44">
      <c r="A1239" s="19" t="s">
        <v>4543</v>
      </c>
      <c r="B1239" s="19">
        <v>37.29</v>
      </c>
      <c r="C1239" s="19">
        <v>10.46</v>
      </c>
      <c r="D1239" s="19" t="s">
        <v>8336</v>
      </c>
      <c r="E1239" s="19" t="s">
        <v>8336</v>
      </c>
      <c r="F1239" s="19" t="s">
        <v>8336</v>
      </c>
      <c r="G1239" s="19" t="s">
        <v>8355</v>
      </c>
      <c r="H1239" s="19">
        <v>0</v>
      </c>
      <c r="I1239" s="19" t="s">
        <v>8336</v>
      </c>
      <c r="J1239" s="19" t="s">
        <v>8336</v>
      </c>
      <c r="K1239" s="19" t="str">
        <f t="shared" si="115"/>
        <v>Obesity</v>
      </c>
      <c r="L1239" s="19" t="str">
        <f t="shared" si="116"/>
        <v>Diabetes</v>
      </c>
      <c r="P1239" s="19" t="s">
        <v>8355</v>
      </c>
      <c r="Q1239" s="19">
        <v>0</v>
      </c>
      <c r="Y1239" s="32" t="s">
        <v>4520</v>
      </c>
      <c r="Z1239" s="19" t="s">
        <v>8336</v>
      </c>
      <c r="AA1239" t="s">
        <v>8336</v>
      </c>
      <c r="AB1239" s="19" t="str">
        <f t="shared" si="117"/>
        <v>No</v>
      </c>
      <c r="AC1239" s="19" t="str">
        <f t="shared" si="118"/>
        <v>No</v>
      </c>
      <c r="AG1239" s="19" t="s">
        <v>4499</v>
      </c>
      <c r="AH1239" s="19">
        <v>34.15</v>
      </c>
      <c r="AI1239" s="19" t="str">
        <f t="shared" si="119"/>
        <v>Obesity</v>
      </c>
      <c r="AP1239" s="19" t="s">
        <v>4499</v>
      </c>
      <c r="AQ1239" s="19">
        <v>6.15</v>
      </c>
      <c r="AR1239" s="19" t="str">
        <f t="shared" si="120"/>
        <v>Prediabetes</v>
      </c>
    </row>
    <row r="1240" spans="1:44">
      <c r="A1240" s="19" t="s">
        <v>4546</v>
      </c>
      <c r="B1240" s="19">
        <v>30.2</v>
      </c>
      <c r="C1240" s="19">
        <v>11.96</v>
      </c>
      <c r="D1240" s="19" t="s">
        <v>8336</v>
      </c>
      <c r="E1240" s="19" t="s">
        <v>8336</v>
      </c>
      <c r="F1240" s="19" t="s">
        <v>8336</v>
      </c>
      <c r="G1240" s="19" t="s">
        <v>8355</v>
      </c>
      <c r="H1240" s="19">
        <v>0</v>
      </c>
      <c r="I1240" s="19" t="s">
        <v>8336</v>
      </c>
      <c r="J1240" s="19" t="s">
        <v>8336</v>
      </c>
      <c r="K1240" s="19" t="str">
        <f t="shared" si="115"/>
        <v>Obesity</v>
      </c>
      <c r="L1240" s="19" t="str">
        <f t="shared" si="116"/>
        <v>Diabetes</v>
      </c>
      <c r="P1240" s="19">
        <v>2</v>
      </c>
      <c r="Q1240" s="19">
        <v>2</v>
      </c>
      <c r="Y1240" s="32" t="s">
        <v>4524</v>
      </c>
      <c r="Z1240" s="19" t="s">
        <v>8336</v>
      </c>
      <c r="AA1240" t="s">
        <v>8336</v>
      </c>
      <c r="AB1240" s="19" t="str">
        <f t="shared" si="117"/>
        <v>No</v>
      </c>
      <c r="AC1240" s="19" t="str">
        <f t="shared" si="118"/>
        <v>No</v>
      </c>
      <c r="AG1240" s="19" t="s">
        <v>4502</v>
      </c>
      <c r="AH1240" s="19">
        <v>28.71</v>
      </c>
      <c r="AI1240" s="19" t="str">
        <f t="shared" si="119"/>
        <v>Over Weight</v>
      </c>
      <c r="AP1240" s="19" t="s">
        <v>4502</v>
      </c>
      <c r="AQ1240" s="19">
        <v>5.71</v>
      </c>
      <c r="AR1240" s="19" t="str">
        <f t="shared" si="120"/>
        <v>Prediabetes</v>
      </c>
    </row>
    <row r="1241" spans="1:44">
      <c r="A1241" s="19" t="s">
        <v>4549</v>
      </c>
      <c r="B1241" s="19">
        <v>24.225</v>
      </c>
      <c r="C1241" s="19">
        <v>4.25</v>
      </c>
      <c r="D1241" s="19" t="s">
        <v>8324</v>
      </c>
      <c r="E1241" s="19" t="s">
        <v>8336</v>
      </c>
      <c r="F1241" s="19" t="s">
        <v>8375</v>
      </c>
      <c r="G1241" s="19">
        <v>1</v>
      </c>
      <c r="H1241" s="19">
        <v>1</v>
      </c>
      <c r="I1241" s="19" t="s">
        <v>8336</v>
      </c>
      <c r="J1241" s="19" t="s">
        <v>8336</v>
      </c>
      <c r="K1241" s="19" t="str">
        <f t="shared" si="115"/>
        <v>Normal Weight</v>
      </c>
      <c r="L1241" s="19" t="str">
        <f t="shared" si="116"/>
        <v>Normal</v>
      </c>
      <c r="P1241" s="19">
        <v>2</v>
      </c>
      <c r="Q1241" s="19">
        <v>2</v>
      </c>
      <c r="Y1241" s="32" t="s">
        <v>4527</v>
      </c>
      <c r="Z1241" s="19" t="s">
        <v>8336</v>
      </c>
      <c r="AA1241" t="s">
        <v>8336</v>
      </c>
      <c r="AB1241" s="19" t="str">
        <f t="shared" si="117"/>
        <v>No</v>
      </c>
      <c r="AC1241" s="19" t="str">
        <f t="shared" si="118"/>
        <v>No</v>
      </c>
      <c r="AG1241" s="19" t="s">
        <v>4506</v>
      </c>
      <c r="AH1241" s="19">
        <v>36.7</v>
      </c>
      <c r="AI1241" s="19" t="str">
        <f t="shared" si="119"/>
        <v>Obesity</v>
      </c>
      <c r="AP1241" s="19" t="s">
        <v>4506</v>
      </c>
      <c r="AQ1241" s="19">
        <v>8.7</v>
      </c>
      <c r="AR1241" s="19" t="str">
        <f t="shared" si="120"/>
        <v>Diabetes</v>
      </c>
    </row>
    <row r="1242" spans="1:44">
      <c r="A1242" s="19" t="s">
        <v>4553</v>
      </c>
      <c r="B1242" s="19">
        <v>31.445</v>
      </c>
      <c r="C1242" s="19">
        <v>8.33</v>
      </c>
      <c r="D1242" s="19" t="s">
        <v>8336</v>
      </c>
      <c r="E1242" s="19" t="s">
        <v>8336</v>
      </c>
      <c r="F1242" s="19" t="s">
        <v>8336</v>
      </c>
      <c r="G1242" s="19" t="s">
        <v>8355</v>
      </c>
      <c r="H1242" s="19">
        <v>0</v>
      </c>
      <c r="I1242" s="19" t="s">
        <v>8336</v>
      </c>
      <c r="J1242" s="19" t="s">
        <v>8336</v>
      </c>
      <c r="K1242" s="19" t="str">
        <f t="shared" si="115"/>
        <v>Obesity</v>
      </c>
      <c r="L1242" s="19" t="str">
        <f t="shared" si="116"/>
        <v>Diabetes</v>
      </c>
      <c r="P1242" s="19" t="s">
        <v>8355</v>
      </c>
      <c r="Q1242" s="19">
        <v>0</v>
      </c>
      <c r="Y1242" s="32" t="s">
        <v>4531</v>
      </c>
      <c r="Z1242" s="19" t="s">
        <v>8336</v>
      </c>
      <c r="AA1242" t="s">
        <v>8336</v>
      </c>
      <c r="AB1242" s="19" t="str">
        <f t="shared" si="117"/>
        <v>No</v>
      </c>
      <c r="AC1242" s="19" t="str">
        <f t="shared" si="118"/>
        <v>No</v>
      </c>
      <c r="AG1242" s="19" t="s">
        <v>4509</v>
      </c>
      <c r="AH1242" s="19">
        <v>34.1</v>
      </c>
      <c r="AI1242" s="19" t="str">
        <f t="shared" si="119"/>
        <v>Obesity</v>
      </c>
      <c r="AP1242" s="19" t="s">
        <v>4509</v>
      </c>
      <c r="AQ1242" s="19">
        <v>9.04</v>
      </c>
      <c r="AR1242" s="19" t="str">
        <f t="shared" si="120"/>
        <v>Diabetes</v>
      </c>
    </row>
    <row r="1243" spans="1:44">
      <c r="A1243" s="19" t="s">
        <v>4557</v>
      </c>
      <c r="B1243" s="19">
        <v>38.88</v>
      </c>
      <c r="C1243" s="19">
        <v>4.29</v>
      </c>
      <c r="D1243" s="19" t="s">
        <v>8336</v>
      </c>
      <c r="E1243" s="19" t="s">
        <v>8336</v>
      </c>
      <c r="F1243" s="19" t="s">
        <v>8336</v>
      </c>
      <c r="G1243" s="19">
        <v>1</v>
      </c>
      <c r="H1243" s="19">
        <v>1</v>
      </c>
      <c r="I1243" s="19" t="s">
        <v>8336</v>
      </c>
      <c r="J1243" s="19" t="s">
        <v>8336</v>
      </c>
      <c r="K1243" s="19" t="str">
        <f t="shared" si="115"/>
        <v>Obesity</v>
      </c>
      <c r="L1243" s="19" t="str">
        <f t="shared" si="116"/>
        <v>Normal</v>
      </c>
      <c r="P1243" s="19" t="s">
        <v>8355</v>
      </c>
      <c r="Q1243" s="19">
        <v>0</v>
      </c>
      <c r="Y1243" s="32" t="s">
        <v>4535</v>
      </c>
      <c r="Z1243" s="19" t="s">
        <v>8336</v>
      </c>
      <c r="AA1243" t="s">
        <v>8336</v>
      </c>
      <c r="AB1243" s="19" t="str">
        <f t="shared" si="117"/>
        <v>No</v>
      </c>
      <c r="AC1243" s="19" t="str">
        <f t="shared" si="118"/>
        <v>No</v>
      </c>
      <c r="AG1243" s="19" t="s">
        <v>4512</v>
      </c>
      <c r="AH1243" s="19">
        <v>25.7</v>
      </c>
      <c r="AI1243" s="19" t="str">
        <f t="shared" si="119"/>
        <v>Over Weight</v>
      </c>
      <c r="AP1243" s="19" t="s">
        <v>4512</v>
      </c>
      <c r="AQ1243" s="19">
        <v>5.61</v>
      </c>
      <c r="AR1243" s="19" t="str">
        <f t="shared" si="120"/>
        <v>Normal</v>
      </c>
    </row>
    <row r="1244" spans="1:44">
      <c r="A1244" s="19" t="s">
        <v>4560</v>
      </c>
      <c r="B1244" s="19">
        <v>43.89</v>
      </c>
      <c r="C1244" s="19">
        <v>6.32</v>
      </c>
      <c r="D1244" s="19" t="s">
        <v>8324</v>
      </c>
      <c r="E1244" s="19" t="s">
        <v>8336</v>
      </c>
      <c r="F1244" s="19" t="s">
        <v>8336</v>
      </c>
      <c r="G1244" s="19" t="s">
        <v>8355</v>
      </c>
      <c r="H1244" s="19">
        <v>0</v>
      </c>
      <c r="I1244" s="19" t="s">
        <v>8336</v>
      </c>
      <c r="J1244" s="19" t="s">
        <v>8336</v>
      </c>
      <c r="K1244" s="19" t="str">
        <f t="shared" si="115"/>
        <v>Obesity</v>
      </c>
      <c r="L1244" s="19" t="str">
        <f t="shared" si="116"/>
        <v>Prediabetes</v>
      </c>
      <c r="P1244" s="19" t="s">
        <v>8355</v>
      </c>
      <c r="Q1244" s="19">
        <v>0</v>
      </c>
      <c r="Y1244" s="32" t="s">
        <v>4539</v>
      </c>
      <c r="Z1244" s="19" t="s">
        <v>8336</v>
      </c>
      <c r="AA1244" t="s">
        <v>8336</v>
      </c>
      <c r="AB1244" s="19" t="str">
        <f t="shared" si="117"/>
        <v>No</v>
      </c>
      <c r="AC1244" s="19" t="str">
        <f t="shared" si="118"/>
        <v>No</v>
      </c>
      <c r="AG1244" s="19" t="s">
        <v>4516</v>
      </c>
      <c r="AH1244" s="19">
        <v>21.68</v>
      </c>
      <c r="AI1244" s="19" t="str">
        <f t="shared" si="119"/>
        <v>Normal Weight</v>
      </c>
      <c r="AP1244" s="19" t="s">
        <v>4516</v>
      </c>
      <c r="AQ1244" s="19">
        <v>8.12</v>
      </c>
      <c r="AR1244" s="19" t="str">
        <f t="shared" si="120"/>
        <v>Diabetes</v>
      </c>
    </row>
    <row r="1245" spans="1:44">
      <c r="A1245" s="19" t="s">
        <v>4564</v>
      </c>
      <c r="B1245" s="19">
        <v>25.6</v>
      </c>
      <c r="C1245" s="19">
        <v>5.65</v>
      </c>
      <c r="D1245" s="19" t="s">
        <v>8336</v>
      </c>
      <c r="E1245" s="19" t="s">
        <v>8336</v>
      </c>
      <c r="F1245" s="19" t="s">
        <v>8336</v>
      </c>
      <c r="G1245" s="19">
        <v>2</v>
      </c>
      <c r="H1245" s="19">
        <v>2</v>
      </c>
      <c r="I1245" s="19" t="s">
        <v>8336</v>
      </c>
      <c r="J1245" s="19" t="s">
        <v>8336</v>
      </c>
      <c r="K1245" s="19" t="str">
        <f t="shared" si="115"/>
        <v>Over Weight</v>
      </c>
      <c r="L1245" s="19" t="str">
        <f t="shared" si="116"/>
        <v>Normal</v>
      </c>
      <c r="P1245" s="19">
        <v>2</v>
      </c>
      <c r="Q1245" s="19">
        <v>2</v>
      </c>
      <c r="Y1245" s="32" t="s">
        <v>4543</v>
      </c>
      <c r="Z1245" s="19" t="s">
        <v>8336</v>
      </c>
      <c r="AA1245" t="s">
        <v>8336</v>
      </c>
      <c r="AB1245" s="19" t="str">
        <f t="shared" si="117"/>
        <v>No</v>
      </c>
      <c r="AC1245" s="19" t="str">
        <f t="shared" si="118"/>
        <v>No</v>
      </c>
      <c r="AG1245" s="19" t="s">
        <v>4520</v>
      </c>
      <c r="AH1245" s="19">
        <v>25.175</v>
      </c>
      <c r="AI1245" s="19" t="str">
        <f t="shared" si="119"/>
        <v>Over Weight</v>
      </c>
      <c r="AP1245" s="19" t="s">
        <v>4520</v>
      </c>
      <c r="AQ1245" s="19">
        <v>4.74</v>
      </c>
      <c r="AR1245" s="19" t="str">
        <f t="shared" si="120"/>
        <v>Normal</v>
      </c>
    </row>
    <row r="1246" spans="1:44">
      <c r="A1246" s="19" t="s">
        <v>4568</v>
      </c>
      <c r="B1246" s="19">
        <v>29.545</v>
      </c>
      <c r="C1246" s="19">
        <v>8.41</v>
      </c>
      <c r="D1246" s="19" t="s">
        <v>8324</v>
      </c>
      <c r="E1246" s="19" t="s">
        <v>8336</v>
      </c>
      <c r="F1246" s="19" t="s">
        <v>8336</v>
      </c>
      <c r="G1246" s="19">
        <v>1</v>
      </c>
      <c r="H1246" s="19">
        <v>1</v>
      </c>
      <c r="I1246" s="19" t="s">
        <v>8336</v>
      </c>
      <c r="J1246" s="19" t="s">
        <v>8336</v>
      </c>
      <c r="K1246" s="19" t="str">
        <f t="shared" si="115"/>
        <v>Over Weight</v>
      </c>
      <c r="L1246" s="19" t="str">
        <f t="shared" si="116"/>
        <v>Diabetes</v>
      </c>
      <c r="P1246" s="19">
        <v>2</v>
      </c>
      <c r="Q1246" s="19">
        <v>2</v>
      </c>
      <c r="Y1246" s="32" t="s">
        <v>4546</v>
      </c>
      <c r="Z1246" s="19" t="s">
        <v>8336</v>
      </c>
      <c r="AA1246" t="s">
        <v>8336</v>
      </c>
      <c r="AB1246" s="19" t="str">
        <f t="shared" si="117"/>
        <v>No</v>
      </c>
      <c r="AC1246" s="19" t="str">
        <f t="shared" si="118"/>
        <v>No</v>
      </c>
      <c r="AG1246" s="19" t="s">
        <v>4524</v>
      </c>
      <c r="AH1246" s="19">
        <v>44.77</v>
      </c>
      <c r="AI1246" s="19" t="str">
        <f t="shared" si="119"/>
        <v>Obesity</v>
      </c>
      <c r="AP1246" s="19" t="s">
        <v>4524</v>
      </c>
      <c r="AQ1246" s="19">
        <v>4.06</v>
      </c>
      <c r="AR1246" s="19" t="str">
        <f t="shared" si="120"/>
        <v>Normal</v>
      </c>
    </row>
    <row r="1247" spans="1:44">
      <c r="A1247" s="19" t="s">
        <v>4572</v>
      </c>
      <c r="B1247" s="19">
        <v>23.25</v>
      </c>
      <c r="C1247" s="19">
        <v>11.96</v>
      </c>
      <c r="D1247" s="19" t="s">
        <v>8324</v>
      </c>
      <c r="E1247" s="19" t="s">
        <v>8336</v>
      </c>
      <c r="F1247" s="19" t="s">
        <v>8336</v>
      </c>
      <c r="G1247" s="19" t="s">
        <v>8355</v>
      </c>
      <c r="H1247" s="19">
        <v>0</v>
      </c>
      <c r="I1247" s="19" t="s">
        <v>8336</v>
      </c>
      <c r="J1247" s="19" t="s">
        <v>8336</v>
      </c>
      <c r="K1247" s="19" t="str">
        <f t="shared" si="115"/>
        <v>Normal Weight</v>
      </c>
      <c r="L1247" s="19" t="str">
        <f t="shared" si="116"/>
        <v>Diabetes</v>
      </c>
      <c r="P1247" s="19">
        <v>1</v>
      </c>
      <c r="Q1247" s="19">
        <v>1</v>
      </c>
      <c r="Y1247" s="32" t="s">
        <v>4549</v>
      </c>
      <c r="Z1247" s="19" t="s">
        <v>8324</v>
      </c>
      <c r="AA1247" t="s">
        <v>8336</v>
      </c>
      <c r="AB1247" s="19" t="str">
        <f t="shared" si="117"/>
        <v>Yes</v>
      </c>
      <c r="AC1247" s="19" t="str">
        <f t="shared" si="118"/>
        <v>No</v>
      </c>
      <c r="AG1247" s="19" t="s">
        <v>4527</v>
      </c>
      <c r="AH1247" s="19">
        <v>37.07</v>
      </c>
      <c r="AI1247" s="19" t="str">
        <f t="shared" si="119"/>
        <v>Obesity</v>
      </c>
      <c r="AP1247" s="19" t="s">
        <v>4527</v>
      </c>
      <c r="AQ1247" s="19">
        <v>5.69</v>
      </c>
      <c r="AR1247" s="19" t="str">
        <f t="shared" si="120"/>
        <v>Normal</v>
      </c>
    </row>
    <row r="1248" spans="1:44">
      <c r="A1248" s="19" t="s">
        <v>4575</v>
      </c>
      <c r="B1248" s="19">
        <v>43.95</v>
      </c>
      <c r="C1248" s="19">
        <v>5.17</v>
      </c>
      <c r="D1248" s="19" t="s">
        <v>8324</v>
      </c>
      <c r="E1248" s="19" t="s">
        <v>8336</v>
      </c>
      <c r="F1248" s="19" t="s">
        <v>8375</v>
      </c>
      <c r="G1248" s="19">
        <v>1</v>
      </c>
      <c r="H1248" s="19">
        <v>1</v>
      </c>
      <c r="I1248" s="19" t="s">
        <v>8336</v>
      </c>
      <c r="J1248" s="19" t="s">
        <v>8336</v>
      </c>
      <c r="K1248" s="19" t="str">
        <f t="shared" si="115"/>
        <v>Obesity</v>
      </c>
      <c r="L1248" s="19" t="str">
        <f t="shared" si="116"/>
        <v>Normal</v>
      </c>
      <c r="P1248" s="19">
        <v>1</v>
      </c>
      <c r="Q1248" s="19">
        <v>1</v>
      </c>
      <c r="Y1248" s="32" t="s">
        <v>4553</v>
      </c>
      <c r="Z1248" s="19" t="s">
        <v>8336</v>
      </c>
      <c r="AA1248" t="s">
        <v>8336</v>
      </c>
      <c r="AB1248" s="19" t="str">
        <f t="shared" si="117"/>
        <v>No</v>
      </c>
      <c r="AC1248" s="19" t="str">
        <f t="shared" si="118"/>
        <v>No</v>
      </c>
      <c r="AG1248" s="19" t="s">
        <v>4531</v>
      </c>
      <c r="AH1248" s="19">
        <v>39.8</v>
      </c>
      <c r="AI1248" s="19" t="str">
        <f t="shared" si="119"/>
        <v>Obesity</v>
      </c>
      <c r="AP1248" s="19" t="s">
        <v>4531</v>
      </c>
      <c r="AQ1248" s="19">
        <v>5.66</v>
      </c>
      <c r="AR1248" s="19" t="str">
        <f t="shared" si="120"/>
        <v>Normal</v>
      </c>
    </row>
    <row r="1249" spans="1:44">
      <c r="A1249" s="19" t="s">
        <v>4579</v>
      </c>
      <c r="B1249" s="19">
        <v>21.85</v>
      </c>
      <c r="C1249" s="19">
        <v>8.76</v>
      </c>
      <c r="D1249" s="19" t="s">
        <v>8336</v>
      </c>
      <c r="E1249" s="19" t="s">
        <v>8336</v>
      </c>
      <c r="F1249" s="19" t="s">
        <v>8336</v>
      </c>
      <c r="G1249" s="19" t="s">
        <v>8355</v>
      </c>
      <c r="H1249" s="19">
        <v>0</v>
      </c>
      <c r="I1249" s="19" t="s">
        <v>8336</v>
      </c>
      <c r="J1249" s="19" t="s">
        <v>8336</v>
      </c>
      <c r="K1249" s="19" t="str">
        <f t="shared" si="115"/>
        <v>Normal Weight</v>
      </c>
      <c r="L1249" s="19" t="str">
        <f t="shared" si="116"/>
        <v>Diabetes</v>
      </c>
      <c r="P1249" s="19">
        <v>2</v>
      </c>
      <c r="Q1249" s="19">
        <v>2</v>
      </c>
      <c r="Y1249" s="32" t="s">
        <v>4557</v>
      </c>
      <c r="Z1249" s="19" t="s">
        <v>8336</v>
      </c>
      <c r="AA1249" t="s">
        <v>8336</v>
      </c>
      <c r="AB1249" s="19" t="str">
        <f t="shared" si="117"/>
        <v>No</v>
      </c>
      <c r="AC1249" s="19" t="str">
        <f t="shared" si="118"/>
        <v>No</v>
      </c>
      <c r="AG1249" s="19" t="s">
        <v>4535</v>
      </c>
      <c r="AH1249" s="19">
        <v>26.36</v>
      </c>
      <c r="AI1249" s="19" t="str">
        <f t="shared" si="119"/>
        <v>Over Weight</v>
      </c>
      <c r="AP1249" s="19" t="s">
        <v>4535</v>
      </c>
      <c r="AQ1249" s="19">
        <v>4.32</v>
      </c>
      <c r="AR1249" s="19" t="str">
        <f t="shared" si="120"/>
        <v>Normal</v>
      </c>
    </row>
    <row r="1250" spans="1:44">
      <c r="A1250" s="19" t="s">
        <v>4582</v>
      </c>
      <c r="B1250" s="19">
        <v>25.73</v>
      </c>
      <c r="C1250" s="19">
        <v>7.99</v>
      </c>
      <c r="D1250" s="19" t="s">
        <v>8336</v>
      </c>
      <c r="E1250" s="19" t="s">
        <v>8336</v>
      </c>
      <c r="F1250" s="19" t="s">
        <v>8336</v>
      </c>
      <c r="G1250" s="19">
        <v>2</v>
      </c>
      <c r="H1250" s="19">
        <v>2</v>
      </c>
      <c r="I1250" s="19" t="s">
        <v>8336</v>
      </c>
      <c r="J1250" s="19" t="s">
        <v>8336</v>
      </c>
      <c r="K1250" s="19" t="str">
        <f t="shared" si="115"/>
        <v>Over Weight</v>
      </c>
      <c r="L1250" s="19" t="str">
        <f t="shared" si="116"/>
        <v>Diabetes</v>
      </c>
      <c r="P1250" s="19" t="s">
        <v>8355</v>
      </c>
      <c r="Q1250" s="19">
        <v>0</v>
      </c>
      <c r="Y1250" s="32" t="s">
        <v>4560</v>
      </c>
      <c r="Z1250" s="19" t="s">
        <v>8324</v>
      </c>
      <c r="AA1250" t="s">
        <v>8336</v>
      </c>
      <c r="AB1250" s="19" t="str">
        <f t="shared" si="117"/>
        <v>Yes</v>
      </c>
      <c r="AC1250" s="19" t="str">
        <f t="shared" si="118"/>
        <v>No</v>
      </c>
      <c r="AG1250" s="19" t="s">
        <v>4539</v>
      </c>
      <c r="AH1250" s="19">
        <v>29.925</v>
      </c>
      <c r="AI1250" s="19" t="str">
        <f t="shared" si="119"/>
        <v>Obesity</v>
      </c>
      <c r="AP1250" s="19" t="s">
        <v>4539</v>
      </c>
      <c r="AQ1250" s="19">
        <v>8.29</v>
      </c>
      <c r="AR1250" s="19" t="str">
        <f t="shared" si="120"/>
        <v>Diabetes</v>
      </c>
    </row>
    <row r="1251" spans="1:44">
      <c r="A1251" s="19" t="s">
        <v>4585</v>
      </c>
      <c r="B1251" s="19">
        <v>32.23</v>
      </c>
      <c r="C1251" s="19">
        <v>8.59</v>
      </c>
      <c r="D1251" s="19" t="s">
        <v>8336</v>
      </c>
      <c r="E1251" s="19" t="s">
        <v>8336</v>
      </c>
      <c r="F1251" s="19" t="s">
        <v>8336</v>
      </c>
      <c r="G1251" s="19" t="s">
        <v>8355</v>
      </c>
      <c r="H1251" s="19">
        <v>0</v>
      </c>
      <c r="I1251" s="19" t="s">
        <v>8336</v>
      </c>
      <c r="J1251" s="19" t="s">
        <v>8336</v>
      </c>
      <c r="K1251" s="19" t="str">
        <f t="shared" si="115"/>
        <v>Obesity</v>
      </c>
      <c r="L1251" s="19" t="str">
        <f t="shared" si="116"/>
        <v>Diabetes</v>
      </c>
      <c r="P1251" s="19" t="s">
        <v>8355</v>
      </c>
      <c r="Q1251" s="19">
        <v>0</v>
      </c>
      <c r="Y1251" s="32" t="s">
        <v>4564</v>
      </c>
      <c r="Z1251" s="19" t="s">
        <v>8336</v>
      </c>
      <c r="AA1251" t="s">
        <v>8336</v>
      </c>
      <c r="AB1251" s="19" t="str">
        <f t="shared" si="117"/>
        <v>No</v>
      </c>
      <c r="AC1251" s="19" t="str">
        <f t="shared" si="118"/>
        <v>No</v>
      </c>
      <c r="AG1251" s="19" t="s">
        <v>4543</v>
      </c>
      <c r="AH1251" s="19">
        <v>37.29</v>
      </c>
      <c r="AI1251" s="19" t="str">
        <f t="shared" si="119"/>
        <v>Obesity</v>
      </c>
      <c r="AP1251" s="19" t="s">
        <v>4543</v>
      </c>
      <c r="AQ1251" s="19">
        <v>10.46</v>
      </c>
      <c r="AR1251" s="19" t="str">
        <f t="shared" si="120"/>
        <v>Diabetes</v>
      </c>
    </row>
    <row r="1252" spans="1:44">
      <c r="A1252" s="19" t="s">
        <v>4589</v>
      </c>
      <c r="B1252" s="19">
        <v>32.205</v>
      </c>
      <c r="C1252" s="19">
        <v>6.14</v>
      </c>
      <c r="D1252" s="19" t="s">
        <v>8336</v>
      </c>
      <c r="E1252" s="19" t="s">
        <v>8336</v>
      </c>
      <c r="F1252" s="19" t="s">
        <v>8336</v>
      </c>
      <c r="G1252" s="19">
        <v>2</v>
      </c>
      <c r="H1252" s="19">
        <v>2</v>
      </c>
      <c r="I1252" s="19" t="s">
        <v>8336</v>
      </c>
      <c r="J1252" s="19" t="s">
        <v>8336</v>
      </c>
      <c r="K1252" s="19" t="str">
        <f t="shared" si="115"/>
        <v>Obesity</v>
      </c>
      <c r="L1252" s="19" t="str">
        <f t="shared" si="116"/>
        <v>Prediabetes</v>
      </c>
      <c r="P1252" s="19">
        <v>1</v>
      </c>
      <c r="Q1252" s="19">
        <v>1</v>
      </c>
      <c r="Y1252" s="32" t="s">
        <v>4568</v>
      </c>
      <c r="Z1252" s="19" t="s">
        <v>8324</v>
      </c>
      <c r="AA1252" t="s">
        <v>8336</v>
      </c>
      <c r="AB1252" s="19" t="str">
        <f t="shared" si="117"/>
        <v>Yes</v>
      </c>
      <c r="AC1252" s="19" t="str">
        <f t="shared" si="118"/>
        <v>No</v>
      </c>
      <c r="AG1252" s="19" t="s">
        <v>4546</v>
      </c>
      <c r="AH1252" s="19">
        <v>30.2</v>
      </c>
      <c r="AI1252" s="19" t="str">
        <f t="shared" si="119"/>
        <v>Obesity</v>
      </c>
      <c r="AP1252" s="19" t="s">
        <v>4546</v>
      </c>
      <c r="AQ1252" s="19">
        <v>11.96</v>
      </c>
      <c r="AR1252" s="19" t="str">
        <f t="shared" si="120"/>
        <v>Diabetes</v>
      </c>
    </row>
    <row r="1253" spans="1:44">
      <c r="A1253" s="19" t="s">
        <v>4593</v>
      </c>
      <c r="B1253" s="19">
        <v>26.41</v>
      </c>
      <c r="C1253" s="19">
        <v>4.08</v>
      </c>
      <c r="D1253" s="19" t="s">
        <v>8336</v>
      </c>
      <c r="E1253" s="19" t="s">
        <v>8336</v>
      </c>
      <c r="F1253" s="19" t="s">
        <v>8336</v>
      </c>
      <c r="G1253" s="19">
        <v>2</v>
      </c>
      <c r="H1253" s="19">
        <v>2</v>
      </c>
      <c r="I1253" s="19" t="s">
        <v>8336</v>
      </c>
      <c r="J1253" s="19" t="s">
        <v>8336</v>
      </c>
      <c r="K1253" s="19" t="str">
        <f t="shared" si="115"/>
        <v>Over Weight</v>
      </c>
      <c r="L1253" s="19" t="str">
        <f t="shared" si="116"/>
        <v>Normal</v>
      </c>
      <c r="P1253" s="19" t="s">
        <v>8355</v>
      </c>
      <c r="Q1253" s="19">
        <v>0</v>
      </c>
      <c r="Y1253" s="32" t="s">
        <v>4572</v>
      </c>
      <c r="Z1253" s="19" t="s">
        <v>8324</v>
      </c>
      <c r="AA1253" t="s">
        <v>8336</v>
      </c>
      <c r="AB1253" s="19" t="str">
        <f t="shared" si="117"/>
        <v>Yes</v>
      </c>
      <c r="AC1253" s="19" t="str">
        <f t="shared" si="118"/>
        <v>No</v>
      </c>
      <c r="AG1253" s="19" t="s">
        <v>4549</v>
      </c>
      <c r="AH1253" s="19">
        <v>24.225</v>
      </c>
      <c r="AI1253" s="19" t="str">
        <f t="shared" si="119"/>
        <v>Normal Weight</v>
      </c>
      <c r="AP1253" s="19" t="s">
        <v>4549</v>
      </c>
      <c r="AQ1253" s="19">
        <v>4.25</v>
      </c>
      <c r="AR1253" s="19" t="str">
        <f t="shared" si="120"/>
        <v>Normal</v>
      </c>
    </row>
    <row r="1254" spans="1:44">
      <c r="A1254" s="19" t="s">
        <v>4596</v>
      </c>
      <c r="B1254" s="19">
        <v>30.2</v>
      </c>
      <c r="C1254" s="19">
        <v>6.25</v>
      </c>
      <c r="D1254" s="19" t="s">
        <v>8324</v>
      </c>
      <c r="E1254" s="19" t="s">
        <v>8336</v>
      </c>
      <c r="F1254" s="19" t="s">
        <v>8336</v>
      </c>
      <c r="G1254" s="19" t="s">
        <v>8355</v>
      </c>
      <c r="H1254" s="19">
        <v>0</v>
      </c>
      <c r="I1254" s="19" t="s">
        <v>8336</v>
      </c>
      <c r="J1254" s="19" t="s">
        <v>8336</v>
      </c>
      <c r="K1254" s="19" t="str">
        <f t="shared" si="115"/>
        <v>Obesity</v>
      </c>
      <c r="L1254" s="19" t="str">
        <f t="shared" si="116"/>
        <v>Prediabetes</v>
      </c>
      <c r="P1254" s="19">
        <v>1</v>
      </c>
      <c r="Q1254" s="19">
        <v>1</v>
      </c>
      <c r="Y1254" s="32" t="s">
        <v>4575</v>
      </c>
      <c r="Z1254" s="19" t="s">
        <v>8324</v>
      </c>
      <c r="AA1254" t="s">
        <v>8336</v>
      </c>
      <c r="AB1254" s="19" t="str">
        <f t="shared" si="117"/>
        <v>Yes</v>
      </c>
      <c r="AC1254" s="19" t="str">
        <f t="shared" si="118"/>
        <v>No</v>
      </c>
      <c r="AG1254" s="19" t="s">
        <v>4553</v>
      </c>
      <c r="AH1254" s="19">
        <v>31.445</v>
      </c>
      <c r="AI1254" s="19" t="str">
        <f t="shared" si="119"/>
        <v>Obesity</v>
      </c>
      <c r="AP1254" s="19" t="s">
        <v>4553</v>
      </c>
      <c r="AQ1254" s="19">
        <v>8.33</v>
      </c>
      <c r="AR1254" s="19" t="str">
        <f t="shared" si="120"/>
        <v>Diabetes</v>
      </c>
    </row>
    <row r="1255" spans="1:44">
      <c r="A1255" s="19" t="s">
        <v>4599</v>
      </c>
      <c r="B1255" s="19">
        <v>31.26</v>
      </c>
      <c r="C1255" s="19">
        <v>5.94</v>
      </c>
      <c r="D1255" s="19" t="s">
        <v>8324</v>
      </c>
      <c r="E1255" s="19" t="s">
        <v>8336</v>
      </c>
      <c r="F1255" s="19" t="s">
        <v>8336</v>
      </c>
      <c r="G1255" s="19">
        <v>1</v>
      </c>
      <c r="H1255" s="19">
        <v>1</v>
      </c>
      <c r="I1255" s="19" t="s">
        <v>8336</v>
      </c>
      <c r="J1255" s="19" t="s">
        <v>8336</v>
      </c>
      <c r="K1255" s="19" t="str">
        <f t="shared" si="115"/>
        <v>Obesity</v>
      </c>
      <c r="L1255" s="19" t="str">
        <f t="shared" si="116"/>
        <v>Prediabetes</v>
      </c>
      <c r="P1255" s="19" t="s">
        <v>8355</v>
      </c>
      <c r="Q1255" s="19">
        <v>0</v>
      </c>
      <c r="Y1255" s="32" t="s">
        <v>4579</v>
      </c>
      <c r="Z1255" s="19" t="s">
        <v>8336</v>
      </c>
      <c r="AA1255" t="s">
        <v>8336</v>
      </c>
      <c r="AB1255" s="19" t="str">
        <f t="shared" si="117"/>
        <v>No</v>
      </c>
      <c r="AC1255" s="19" t="str">
        <f t="shared" si="118"/>
        <v>No</v>
      </c>
      <c r="AG1255" s="19" t="s">
        <v>4557</v>
      </c>
      <c r="AH1255" s="19">
        <v>38.88</v>
      </c>
      <c r="AI1255" s="19" t="str">
        <f t="shared" si="119"/>
        <v>Obesity</v>
      </c>
      <c r="AP1255" s="19" t="s">
        <v>4557</v>
      </c>
      <c r="AQ1255" s="19">
        <v>4.29</v>
      </c>
      <c r="AR1255" s="19" t="str">
        <f t="shared" si="120"/>
        <v>Normal</v>
      </c>
    </row>
    <row r="1256" spans="1:44">
      <c r="A1256" s="19" t="s">
        <v>4603</v>
      </c>
      <c r="B1256" s="19">
        <v>33.725</v>
      </c>
      <c r="C1256" s="19">
        <v>6.45</v>
      </c>
      <c r="D1256" s="19" t="s">
        <v>8324</v>
      </c>
      <c r="E1256" s="19" t="s">
        <v>8336</v>
      </c>
      <c r="F1256" s="19" t="s">
        <v>8336</v>
      </c>
      <c r="G1256" s="19" t="s">
        <v>8355</v>
      </c>
      <c r="H1256" s="19">
        <v>0</v>
      </c>
      <c r="I1256" s="19" t="s">
        <v>8336</v>
      </c>
      <c r="J1256" s="19" t="s">
        <v>8336</v>
      </c>
      <c r="K1256" s="19" t="str">
        <f t="shared" si="115"/>
        <v>Obesity</v>
      </c>
      <c r="L1256" s="19" t="str">
        <f t="shared" si="116"/>
        <v>Diabetes</v>
      </c>
      <c r="P1256" s="19">
        <v>2</v>
      </c>
      <c r="Q1256" s="19">
        <v>2</v>
      </c>
      <c r="Y1256" s="32" t="s">
        <v>4582</v>
      </c>
      <c r="Z1256" s="19" t="s">
        <v>8336</v>
      </c>
      <c r="AA1256" t="s">
        <v>8336</v>
      </c>
      <c r="AB1256" s="19" t="str">
        <f t="shared" si="117"/>
        <v>No</v>
      </c>
      <c r="AC1256" s="19" t="str">
        <f t="shared" si="118"/>
        <v>No</v>
      </c>
      <c r="AG1256" s="19" t="s">
        <v>4560</v>
      </c>
      <c r="AH1256" s="19">
        <v>43.89</v>
      </c>
      <c r="AI1256" s="19" t="str">
        <f t="shared" si="119"/>
        <v>Obesity</v>
      </c>
      <c r="AP1256" s="19" t="s">
        <v>4560</v>
      </c>
      <c r="AQ1256" s="19">
        <v>6.32</v>
      </c>
      <c r="AR1256" s="19" t="str">
        <f t="shared" si="120"/>
        <v>Prediabetes</v>
      </c>
    </row>
    <row r="1257" spans="1:44">
      <c r="A1257" s="19" t="s">
        <v>4607</v>
      </c>
      <c r="B1257" s="19">
        <v>28.9</v>
      </c>
      <c r="C1257" s="19">
        <v>5.74</v>
      </c>
      <c r="D1257" s="19" t="s">
        <v>8324</v>
      </c>
      <c r="E1257" s="19" t="s">
        <v>8336</v>
      </c>
      <c r="F1257" s="19" t="s">
        <v>8336</v>
      </c>
      <c r="G1257" s="19" t="s">
        <v>8355</v>
      </c>
      <c r="H1257" s="19">
        <v>0</v>
      </c>
      <c r="I1257" s="19" t="s">
        <v>8336</v>
      </c>
      <c r="J1257" s="19" t="s">
        <v>8336</v>
      </c>
      <c r="K1257" s="19" t="str">
        <f t="shared" si="115"/>
        <v>Over Weight</v>
      </c>
      <c r="L1257" s="19" t="str">
        <f t="shared" si="116"/>
        <v>Prediabetes</v>
      </c>
      <c r="P1257" s="19">
        <v>1</v>
      </c>
      <c r="Q1257" s="19">
        <v>1</v>
      </c>
      <c r="Y1257" s="32" t="s">
        <v>4585</v>
      </c>
      <c r="Z1257" s="19" t="s">
        <v>8336</v>
      </c>
      <c r="AA1257" t="s">
        <v>8336</v>
      </c>
      <c r="AB1257" s="19" t="str">
        <f t="shared" si="117"/>
        <v>No</v>
      </c>
      <c r="AC1257" s="19" t="str">
        <f t="shared" si="118"/>
        <v>No</v>
      </c>
      <c r="AG1257" s="19" t="s">
        <v>4564</v>
      </c>
      <c r="AH1257" s="19">
        <v>25.6</v>
      </c>
      <c r="AI1257" s="19" t="str">
        <f t="shared" si="119"/>
        <v>Over Weight</v>
      </c>
      <c r="AP1257" s="19" t="s">
        <v>4564</v>
      </c>
      <c r="AQ1257" s="19">
        <v>5.65</v>
      </c>
      <c r="AR1257" s="19" t="str">
        <f t="shared" si="120"/>
        <v>Normal</v>
      </c>
    </row>
    <row r="1258" spans="1:44">
      <c r="A1258" s="19" t="s">
        <v>4610</v>
      </c>
      <c r="B1258" s="19">
        <v>45.69</v>
      </c>
      <c r="C1258" s="19">
        <v>4.43</v>
      </c>
      <c r="D1258" s="19" t="s">
        <v>8324</v>
      </c>
      <c r="E1258" s="19" t="s">
        <v>8336</v>
      </c>
      <c r="F1258" s="19" t="s">
        <v>8336</v>
      </c>
      <c r="G1258" s="19" t="s">
        <v>8355</v>
      </c>
      <c r="H1258" s="19">
        <v>0</v>
      </c>
      <c r="I1258" s="19" t="s">
        <v>8336</v>
      </c>
      <c r="J1258" s="19" t="s">
        <v>8336</v>
      </c>
      <c r="K1258" s="19" t="str">
        <f t="shared" si="115"/>
        <v>Obesity</v>
      </c>
      <c r="L1258" s="19" t="str">
        <f t="shared" si="116"/>
        <v>Normal</v>
      </c>
      <c r="P1258" s="19" t="s">
        <v>8355</v>
      </c>
      <c r="Q1258" s="19">
        <v>0</v>
      </c>
      <c r="Y1258" s="32" t="s">
        <v>4589</v>
      </c>
      <c r="Z1258" s="19" t="s">
        <v>8336</v>
      </c>
      <c r="AA1258" t="s">
        <v>8336</v>
      </c>
      <c r="AB1258" s="19" t="str">
        <f t="shared" si="117"/>
        <v>No</v>
      </c>
      <c r="AC1258" s="19" t="str">
        <f t="shared" si="118"/>
        <v>No</v>
      </c>
      <c r="AG1258" s="19" t="s">
        <v>4568</v>
      </c>
      <c r="AH1258" s="19">
        <v>29.545</v>
      </c>
      <c r="AI1258" s="19" t="str">
        <f t="shared" si="119"/>
        <v>Over Weight</v>
      </c>
      <c r="AP1258" s="19" t="s">
        <v>4568</v>
      </c>
      <c r="AQ1258" s="19">
        <v>8.41</v>
      </c>
      <c r="AR1258" s="19" t="str">
        <f t="shared" si="120"/>
        <v>Diabetes</v>
      </c>
    </row>
    <row r="1259" spans="1:44">
      <c r="A1259" s="19" t="s">
        <v>4614</v>
      </c>
      <c r="B1259" s="19">
        <v>21.03</v>
      </c>
      <c r="C1259" s="19">
        <v>6.5</v>
      </c>
      <c r="D1259" s="19" t="s">
        <v>8336</v>
      </c>
      <c r="E1259" s="19" t="s">
        <v>8336</v>
      </c>
      <c r="F1259" s="19" t="s">
        <v>8336</v>
      </c>
      <c r="G1259" s="19" t="s">
        <v>8355</v>
      </c>
      <c r="H1259" s="19">
        <v>0</v>
      </c>
      <c r="I1259" s="19" t="s">
        <v>8336</v>
      </c>
      <c r="J1259" s="19" t="s">
        <v>8336</v>
      </c>
      <c r="K1259" s="19" t="str">
        <f t="shared" si="115"/>
        <v>Normal Weight</v>
      </c>
      <c r="L1259" s="19" t="str">
        <f t="shared" si="116"/>
        <v>Diabetes</v>
      </c>
      <c r="P1259" s="19">
        <v>1</v>
      </c>
      <c r="Q1259" s="19">
        <v>1</v>
      </c>
      <c r="Y1259" s="32" t="s">
        <v>4593</v>
      </c>
      <c r="Z1259" s="19" t="s">
        <v>8336</v>
      </c>
      <c r="AA1259" t="s">
        <v>8336</v>
      </c>
      <c r="AB1259" s="19" t="str">
        <f t="shared" si="117"/>
        <v>No</v>
      </c>
      <c r="AC1259" s="19" t="str">
        <f t="shared" si="118"/>
        <v>No</v>
      </c>
      <c r="AG1259" s="19" t="s">
        <v>4572</v>
      </c>
      <c r="AH1259" s="19">
        <v>23.25</v>
      </c>
      <c r="AI1259" s="19" t="str">
        <f t="shared" si="119"/>
        <v>Normal Weight</v>
      </c>
      <c r="AP1259" s="19" t="s">
        <v>4572</v>
      </c>
      <c r="AQ1259" s="19">
        <v>11.96</v>
      </c>
      <c r="AR1259" s="19" t="str">
        <f t="shared" si="120"/>
        <v>Diabetes</v>
      </c>
    </row>
    <row r="1260" spans="1:44">
      <c r="A1260" s="19" t="s">
        <v>4617</v>
      </c>
      <c r="B1260" s="19">
        <v>37</v>
      </c>
      <c r="C1260" s="19">
        <v>8.75</v>
      </c>
      <c r="D1260" s="19" t="s">
        <v>8336</v>
      </c>
      <c r="E1260" s="19" t="s">
        <v>8336</v>
      </c>
      <c r="F1260" s="19" t="s">
        <v>8336</v>
      </c>
      <c r="G1260" s="19" t="s">
        <v>8355</v>
      </c>
      <c r="H1260" s="19">
        <v>0</v>
      </c>
      <c r="I1260" s="19" t="s">
        <v>8336</v>
      </c>
      <c r="J1260" s="19" t="s">
        <v>8336</v>
      </c>
      <c r="K1260" s="19" t="str">
        <f t="shared" si="115"/>
        <v>Obesity</v>
      </c>
      <c r="L1260" s="19" t="str">
        <f t="shared" si="116"/>
        <v>Diabetes</v>
      </c>
      <c r="P1260" s="19" t="s">
        <v>8355</v>
      </c>
      <c r="Q1260" s="19">
        <v>0</v>
      </c>
      <c r="Y1260" s="32" t="s">
        <v>4596</v>
      </c>
      <c r="Z1260" s="19" t="s">
        <v>8324</v>
      </c>
      <c r="AA1260" t="s">
        <v>8336</v>
      </c>
      <c r="AB1260" s="19" t="str">
        <f t="shared" si="117"/>
        <v>Yes</v>
      </c>
      <c r="AC1260" s="19" t="str">
        <f t="shared" si="118"/>
        <v>No</v>
      </c>
      <c r="AG1260" s="19" t="s">
        <v>4575</v>
      </c>
      <c r="AH1260" s="19">
        <v>43.95</v>
      </c>
      <c r="AI1260" s="19" t="str">
        <f t="shared" si="119"/>
        <v>Obesity</v>
      </c>
      <c r="AP1260" s="19" t="s">
        <v>4575</v>
      </c>
      <c r="AQ1260" s="19">
        <v>5.17</v>
      </c>
      <c r="AR1260" s="19" t="str">
        <f t="shared" si="120"/>
        <v>Normal</v>
      </c>
    </row>
    <row r="1261" spans="1:44">
      <c r="A1261" s="19" t="s">
        <v>4621</v>
      </c>
      <c r="B1261" s="19">
        <v>25.4</v>
      </c>
      <c r="C1261" s="19">
        <v>11.96</v>
      </c>
      <c r="D1261" s="19" t="s">
        <v>8336</v>
      </c>
      <c r="E1261" s="19" t="s">
        <v>8336</v>
      </c>
      <c r="F1261" s="19" t="s">
        <v>8336</v>
      </c>
      <c r="G1261" s="19" t="s">
        <v>8355</v>
      </c>
      <c r="H1261" s="19">
        <v>0</v>
      </c>
      <c r="I1261" s="19" t="s">
        <v>8336</v>
      </c>
      <c r="J1261" s="19" t="s">
        <v>8336</v>
      </c>
      <c r="K1261" s="19" t="str">
        <f t="shared" si="115"/>
        <v>Over Weight</v>
      </c>
      <c r="L1261" s="19" t="str">
        <f t="shared" si="116"/>
        <v>Diabetes</v>
      </c>
      <c r="P1261" s="19">
        <v>2</v>
      </c>
      <c r="Q1261" s="19">
        <v>2</v>
      </c>
      <c r="Y1261" s="32" t="s">
        <v>4599</v>
      </c>
      <c r="Z1261" s="19" t="s">
        <v>8324</v>
      </c>
      <c r="AA1261" t="s">
        <v>8336</v>
      </c>
      <c r="AB1261" s="19" t="str">
        <f t="shared" si="117"/>
        <v>Yes</v>
      </c>
      <c r="AC1261" s="19" t="str">
        <f t="shared" si="118"/>
        <v>No</v>
      </c>
      <c r="AG1261" s="19" t="s">
        <v>4579</v>
      </c>
      <c r="AH1261" s="19">
        <v>21.85</v>
      </c>
      <c r="AI1261" s="19" t="str">
        <f t="shared" si="119"/>
        <v>Normal Weight</v>
      </c>
      <c r="AP1261" s="19" t="s">
        <v>4579</v>
      </c>
      <c r="AQ1261" s="19">
        <v>8.76</v>
      </c>
      <c r="AR1261" s="19" t="str">
        <f t="shared" si="120"/>
        <v>Diabetes</v>
      </c>
    </row>
    <row r="1262" spans="1:44">
      <c r="A1262" s="19" t="s">
        <v>4625</v>
      </c>
      <c r="B1262" s="19">
        <v>32.3</v>
      </c>
      <c r="C1262" s="19">
        <v>10.54</v>
      </c>
      <c r="D1262" s="19" t="s">
        <v>8336</v>
      </c>
      <c r="E1262" s="19" t="s">
        <v>8336</v>
      </c>
      <c r="F1262" s="19" t="s">
        <v>8336</v>
      </c>
      <c r="G1262" s="19" t="s">
        <v>8355</v>
      </c>
      <c r="H1262" s="19">
        <v>0</v>
      </c>
      <c r="I1262" s="19" t="s">
        <v>8336</v>
      </c>
      <c r="J1262" s="19" t="s">
        <v>8336</v>
      </c>
      <c r="K1262" s="19" t="str">
        <f t="shared" si="115"/>
        <v>Obesity</v>
      </c>
      <c r="L1262" s="19" t="str">
        <f t="shared" si="116"/>
        <v>Diabetes</v>
      </c>
      <c r="P1262" s="19" t="s">
        <v>8355</v>
      </c>
      <c r="Q1262" s="19">
        <v>0</v>
      </c>
      <c r="Y1262" s="32" t="s">
        <v>4603</v>
      </c>
      <c r="Z1262" s="19" t="s">
        <v>8324</v>
      </c>
      <c r="AA1262" t="s">
        <v>8336</v>
      </c>
      <c r="AB1262" s="19" t="str">
        <f t="shared" si="117"/>
        <v>Yes</v>
      </c>
      <c r="AC1262" s="19" t="str">
        <f t="shared" si="118"/>
        <v>No</v>
      </c>
      <c r="AG1262" s="19" t="s">
        <v>4582</v>
      </c>
      <c r="AH1262" s="19">
        <v>25.73</v>
      </c>
      <c r="AI1262" s="19" t="str">
        <f t="shared" si="119"/>
        <v>Over Weight</v>
      </c>
      <c r="AP1262" s="19" t="s">
        <v>4582</v>
      </c>
      <c r="AQ1262" s="19">
        <v>7.99</v>
      </c>
      <c r="AR1262" s="19" t="str">
        <f t="shared" si="120"/>
        <v>Diabetes</v>
      </c>
    </row>
    <row r="1263" spans="1:44">
      <c r="A1263" s="19" t="s">
        <v>4628</v>
      </c>
      <c r="B1263" s="19">
        <v>23.94</v>
      </c>
      <c r="C1263" s="19">
        <v>4.54</v>
      </c>
      <c r="D1263" s="19" t="s">
        <v>8324</v>
      </c>
      <c r="E1263" s="19" t="s">
        <v>8336</v>
      </c>
      <c r="F1263" s="19" t="s">
        <v>8375</v>
      </c>
      <c r="G1263" s="19">
        <v>1</v>
      </c>
      <c r="H1263" s="19">
        <v>1</v>
      </c>
      <c r="I1263" s="19" t="s">
        <v>8336</v>
      </c>
      <c r="J1263" s="19" t="s">
        <v>8336</v>
      </c>
      <c r="K1263" s="19" t="str">
        <f t="shared" si="115"/>
        <v>Normal Weight</v>
      </c>
      <c r="L1263" s="19" t="str">
        <f t="shared" si="116"/>
        <v>Normal</v>
      </c>
      <c r="P1263" s="19">
        <v>2</v>
      </c>
      <c r="Q1263" s="19">
        <v>2</v>
      </c>
      <c r="Y1263" s="32" t="s">
        <v>4607</v>
      </c>
      <c r="Z1263" s="19" t="s">
        <v>8324</v>
      </c>
      <c r="AA1263" t="s">
        <v>8336</v>
      </c>
      <c r="AB1263" s="19" t="str">
        <f t="shared" si="117"/>
        <v>Yes</v>
      </c>
      <c r="AC1263" s="19" t="str">
        <f t="shared" si="118"/>
        <v>No</v>
      </c>
      <c r="AG1263" s="19" t="s">
        <v>4585</v>
      </c>
      <c r="AH1263" s="19">
        <v>32.23</v>
      </c>
      <c r="AI1263" s="19" t="str">
        <f t="shared" si="119"/>
        <v>Obesity</v>
      </c>
      <c r="AP1263" s="19" t="s">
        <v>4585</v>
      </c>
      <c r="AQ1263" s="19">
        <v>8.59</v>
      </c>
      <c r="AR1263" s="19" t="str">
        <f t="shared" si="120"/>
        <v>Diabetes</v>
      </c>
    </row>
    <row r="1264" spans="1:44">
      <c r="A1264" s="19" t="s">
        <v>4632</v>
      </c>
      <c r="B1264" s="19">
        <v>46.4</v>
      </c>
      <c r="C1264" s="19">
        <v>5.71</v>
      </c>
      <c r="D1264" s="19" t="s">
        <v>8336</v>
      </c>
      <c r="E1264" s="19" t="s">
        <v>8336</v>
      </c>
      <c r="F1264" s="19" t="s">
        <v>8336</v>
      </c>
      <c r="G1264" s="19" t="s">
        <v>8355</v>
      </c>
      <c r="H1264" s="19">
        <v>0</v>
      </c>
      <c r="I1264" s="19" t="s">
        <v>8336</v>
      </c>
      <c r="J1264" s="19" t="s">
        <v>8336</v>
      </c>
      <c r="K1264" s="19" t="str">
        <f t="shared" si="115"/>
        <v>Obesity</v>
      </c>
      <c r="L1264" s="19" t="str">
        <f t="shared" si="116"/>
        <v>Prediabetes</v>
      </c>
      <c r="P1264" s="19">
        <v>2</v>
      </c>
      <c r="Q1264" s="19">
        <v>2</v>
      </c>
      <c r="Y1264" s="32" t="s">
        <v>4610</v>
      </c>
      <c r="Z1264" s="19" t="s">
        <v>8324</v>
      </c>
      <c r="AA1264" t="s">
        <v>8336</v>
      </c>
      <c r="AB1264" s="19" t="str">
        <f t="shared" si="117"/>
        <v>Yes</v>
      </c>
      <c r="AC1264" s="19" t="str">
        <f t="shared" si="118"/>
        <v>No</v>
      </c>
      <c r="AG1264" s="19" t="s">
        <v>4589</v>
      </c>
      <c r="AH1264" s="19">
        <v>32.205</v>
      </c>
      <c r="AI1264" s="19" t="str">
        <f t="shared" si="119"/>
        <v>Obesity</v>
      </c>
      <c r="AP1264" s="19" t="s">
        <v>4589</v>
      </c>
      <c r="AQ1264" s="19">
        <v>6.14</v>
      </c>
      <c r="AR1264" s="19" t="str">
        <f t="shared" si="120"/>
        <v>Prediabetes</v>
      </c>
    </row>
    <row r="1265" spans="1:44">
      <c r="A1265" s="19" t="s">
        <v>4636</v>
      </c>
      <c r="B1265" s="19">
        <v>40.375</v>
      </c>
      <c r="C1265" s="19">
        <v>6.25</v>
      </c>
      <c r="D1265" s="19" t="s">
        <v>8324</v>
      </c>
      <c r="E1265" s="19" t="s">
        <v>8336</v>
      </c>
      <c r="F1265" s="19" t="s">
        <v>8336</v>
      </c>
      <c r="G1265" s="19" t="s">
        <v>8355</v>
      </c>
      <c r="H1265" s="19">
        <v>0</v>
      </c>
      <c r="I1265" s="19" t="s">
        <v>8336</v>
      </c>
      <c r="J1265" s="19" t="s">
        <v>8336</v>
      </c>
      <c r="K1265" s="19" t="str">
        <f t="shared" si="115"/>
        <v>Obesity</v>
      </c>
      <c r="L1265" s="19" t="str">
        <f t="shared" si="116"/>
        <v>Prediabetes</v>
      </c>
      <c r="P1265" s="19" t="s">
        <v>8355</v>
      </c>
      <c r="Q1265" s="19">
        <v>0</v>
      </c>
      <c r="Y1265" s="32" t="s">
        <v>4614</v>
      </c>
      <c r="Z1265" s="19" t="s">
        <v>8336</v>
      </c>
      <c r="AA1265" t="s">
        <v>8336</v>
      </c>
      <c r="AB1265" s="19" t="str">
        <f t="shared" si="117"/>
        <v>No</v>
      </c>
      <c r="AC1265" s="19" t="str">
        <f t="shared" si="118"/>
        <v>No</v>
      </c>
      <c r="AG1265" s="19" t="s">
        <v>4593</v>
      </c>
      <c r="AH1265" s="19">
        <v>26.41</v>
      </c>
      <c r="AI1265" s="19" t="str">
        <f t="shared" si="119"/>
        <v>Over Weight</v>
      </c>
      <c r="AP1265" s="19" t="s">
        <v>4593</v>
      </c>
      <c r="AQ1265" s="19">
        <v>4.08</v>
      </c>
      <c r="AR1265" s="19" t="str">
        <f t="shared" si="120"/>
        <v>Normal</v>
      </c>
    </row>
    <row r="1266" spans="1:44">
      <c r="A1266" s="19" t="s">
        <v>4639</v>
      </c>
      <c r="B1266" s="19">
        <v>28.7</v>
      </c>
      <c r="C1266" s="19">
        <v>9.47</v>
      </c>
      <c r="D1266" s="19" t="s">
        <v>8336</v>
      </c>
      <c r="E1266" s="19" t="s">
        <v>8336</v>
      </c>
      <c r="F1266" s="19" t="s">
        <v>8336</v>
      </c>
      <c r="G1266" s="19">
        <v>2</v>
      </c>
      <c r="H1266" s="19">
        <v>2</v>
      </c>
      <c r="I1266" s="19" t="s">
        <v>8336</v>
      </c>
      <c r="J1266" s="19" t="s">
        <v>8336</v>
      </c>
      <c r="K1266" s="19" t="str">
        <f t="shared" si="115"/>
        <v>Over Weight</v>
      </c>
      <c r="L1266" s="19" t="str">
        <f t="shared" si="116"/>
        <v>Diabetes</v>
      </c>
      <c r="P1266" s="19">
        <v>1</v>
      </c>
      <c r="Q1266" s="19">
        <v>1</v>
      </c>
      <c r="Y1266" s="32" t="s">
        <v>4617</v>
      </c>
      <c r="Z1266" s="19" t="s">
        <v>8336</v>
      </c>
      <c r="AA1266" t="s">
        <v>8336</v>
      </c>
      <c r="AB1266" s="19" t="str">
        <f t="shared" si="117"/>
        <v>No</v>
      </c>
      <c r="AC1266" s="19" t="str">
        <f t="shared" si="118"/>
        <v>No</v>
      </c>
      <c r="AG1266" s="19" t="s">
        <v>4596</v>
      </c>
      <c r="AH1266" s="19">
        <v>30.2</v>
      </c>
      <c r="AI1266" s="19" t="str">
        <f t="shared" si="119"/>
        <v>Obesity</v>
      </c>
      <c r="AP1266" s="19" t="s">
        <v>4596</v>
      </c>
      <c r="AQ1266" s="19">
        <v>6.25</v>
      </c>
      <c r="AR1266" s="19" t="str">
        <f t="shared" si="120"/>
        <v>Prediabetes</v>
      </c>
    </row>
    <row r="1267" spans="1:44">
      <c r="A1267" s="19" t="s">
        <v>4642</v>
      </c>
      <c r="B1267" s="19">
        <v>26.63</v>
      </c>
      <c r="C1267" s="19">
        <v>5.7</v>
      </c>
      <c r="D1267" s="19" t="s">
        <v>8336</v>
      </c>
      <c r="E1267" s="19" t="s">
        <v>8336</v>
      </c>
      <c r="F1267" s="19" t="s">
        <v>8336</v>
      </c>
      <c r="G1267" s="19" t="s">
        <v>8355</v>
      </c>
      <c r="H1267" s="19">
        <v>0</v>
      </c>
      <c r="I1267" s="19" t="s">
        <v>8336</v>
      </c>
      <c r="J1267" s="19" t="s">
        <v>8336</v>
      </c>
      <c r="K1267" s="19" t="str">
        <f t="shared" si="115"/>
        <v>Over Weight</v>
      </c>
      <c r="L1267" s="19" t="str">
        <f t="shared" si="116"/>
        <v>Prediabetes</v>
      </c>
      <c r="P1267" s="19" t="s">
        <v>8355</v>
      </c>
      <c r="Q1267" s="19">
        <v>0</v>
      </c>
      <c r="Y1267" s="32" t="s">
        <v>4621</v>
      </c>
      <c r="Z1267" s="19" t="s">
        <v>8336</v>
      </c>
      <c r="AA1267" t="s">
        <v>8336</v>
      </c>
      <c r="AB1267" s="19" t="str">
        <f t="shared" si="117"/>
        <v>No</v>
      </c>
      <c r="AC1267" s="19" t="str">
        <f t="shared" si="118"/>
        <v>No</v>
      </c>
      <c r="AG1267" s="19" t="s">
        <v>4599</v>
      </c>
      <c r="AH1267" s="19">
        <v>31.26</v>
      </c>
      <c r="AI1267" s="19" t="str">
        <f t="shared" si="119"/>
        <v>Obesity</v>
      </c>
      <c r="AP1267" s="19" t="s">
        <v>4599</v>
      </c>
      <c r="AQ1267" s="19">
        <v>5.94</v>
      </c>
      <c r="AR1267" s="19" t="str">
        <f t="shared" si="120"/>
        <v>Prediabetes</v>
      </c>
    </row>
    <row r="1268" spans="1:44">
      <c r="A1268" s="19" t="s">
        <v>4646</v>
      </c>
      <c r="B1268" s="19">
        <v>22.515</v>
      </c>
      <c r="C1268" s="19">
        <v>11.18</v>
      </c>
      <c r="D1268" s="19" t="s">
        <v>8336</v>
      </c>
      <c r="E1268" s="19" t="s">
        <v>8336</v>
      </c>
      <c r="F1268" s="19" t="s">
        <v>8336</v>
      </c>
      <c r="G1268" s="19">
        <v>2</v>
      </c>
      <c r="H1268" s="19">
        <v>2</v>
      </c>
      <c r="I1268" s="19" t="s">
        <v>8336</v>
      </c>
      <c r="J1268" s="19" t="s">
        <v>8336</v>
      </c>
      <c r="K1268" s="19" t="str">
        <f t="shared" si="115"/>
        <v>Normal Weight</v>
      </c>
      <c r="L1268" s="19" t="str">
        <f t="shared" si="116"/>
        <v>Diabetes</v>
      </c>
      <c r="P1268" s="19" t="s">
        <v>8355</v>
      </c>
      <c r="Q1268" s="19">
        <v>0</v>
      </c>
      <c r="Y1268" s="32" t="s">
        <v>4625</v>
      </c>
      <c r="Z1268" s="19" t="s">
        <v>8336</v>
      </c>
      <c r="AA1268" t="s">
        <v>8336</v>
      </c>
      <c r="AB1268" s="19" t="str">
        <f t="shared" si="117"/>
        <v>No</v>
      </c>
      <c r="AC1268" s="19" t="str">
        <f t="shared" si="118"/>
        <v>No</v>
      </c>
      <c r="AG1268" s="19" t="s">
        <v>4603</v>
      </c>
      <c r="AH1268" s="19">
        <v>33.725</v>
      </c>
      <c r="AI1268" s="19" t="str">
        <f t="shared" si="119"/>
        <v>Obesity</v>
      </c>
      <c r="AP1268" s="19" t="s">
        <v>4603</v>
      </c>
      <c r="AQ1268" s="19">
        <v>6.45</v>
      </c>
      <c r="AR1268" s="19" t="str">
        <f t="shared" si="120"/>
        <v>Prediabetes</v>
      </c>
    </row>
    <row r="1269" spans="1:44">
      <c r="A1269" s="19" t="s">
        <v>4650</v>
      </c>
      <c r="B1269" s="19">
        <v>36.575</v>
      </c>
      <c r="C1269" s="19">
        <v>10.98</v>
      </c>
      <c r="D1269" s="19" t="s">
        <v>8336</v>
      </c>
      <c r="E1269" s="19" t="s">
        <v>8336</v>
      </c>
      <c r="F1269" s="19" t="s">
        <v>8336</v>
      </c>
      <c r="G1269" s="19" t="s">
        <v>8355</v>
      </c>
      <c r="H1269" s="19">
        <v>0</v>
      </c>
      <c r="I1269" s="19" t="s">
        <v>8336</v>
      </c>
      <c r="J1269" s="19" t="s">
        <v>8336</v>
      </c>
      <c r="K1269" s="19" t="str">
        <f t="shared" si="115"/>
        <v>Obesity</v>
      </c>
      <c r="L1269" s="19" t="str">
        <f t="shared" si="116"/>
        <v>Diabetes</v>
      </c>
      <c r="P1269" s="19" t="s">
        <v>8355</v>
      </c>
      <c r="Q1269" s="19">
        <v>0</v>
      </c>
      <c r="Y1269" s="32" t="s">
        <v>4628</v>
      </c>
      <c r="Z1269" s="19" t="s">
        <v>8324</v>
      </c>
      <c r="AA1269" t="s">
        <v>8336</v>
      </c>
      <c r="AB1269" s="19" t="str">
        <f t="shared" si="117"/>
        <v>Yes</v>
      </c>
      <c r="AC1269" s="19" t="str">
        <f t="shared" si="118"/>
        <v>No</v>
      </c>
      <c r="AG1269" s="19" t="s">
        <v>4607</v>
      </c>
      <c r="AH1269" s="19">
        <v>28.9</v>
      </c>
      <c r="AI1269" s="19" t="str">
        <f t="shared" si="119"/>
        <v>Over Weight</v>
      </c>
      <c r="AP1269" s="19" t="s">
        <v>4607</v>
      </c>
      <c r="AQ1269" s="19">
        <v>5.74</v>
      </c>
      <c r="AR1269" s="19" t="str">
        <f t="shared" si="120"/>
        <v>Prediabetes</v>
      </c>
    </row>
    <row r="1270" spans="1:44">
      <c r="A1270" s="19" t="s">
        <v>4654</v>
      </c>
      <c r="B1270" s="19">
        <v>23.66</v>
      </c>
      <c r="C1270" s="19">
        <v>5.11</v>
      </c>
      <c r="D1270" s="19" t="s">
        <v>8324</v>
      </c>
      <c r="E1270" s="19" t="s">
        <v>8336</v>
      </c>
      <c r="F1270" s="19" t="s">
        <v>8375</v>
      </c>
      <c r="G1270" s="19">
        <v>1</v>
      </c>
      <c r="H1270" s="19">
        <v>1</v>
      </c>
      <c r="I1270" s="19" t="s">
        <v>8336</v>
      </c>
      <c r="J1270" s="19" t="s">
        <v>8336</v>
      </c>
      <c r="K1270" s="19" t="str">
        <f t="shared" si="115"/>
        <v>Normal Weight</v>
      </c>
      <c r="L1270" s="19" t="str">
        <f t="shared" si="116"/>
        <v>Normal</v>
      </c>
      <c r="P1270" s="19" t="s">
        <v>8355</v>
      </c>
      <c r="Q1270" s="19">
        <v>0</v>
      </c>
      <c r="Y1270" s="32" t="s">
        <v>4632</v>
      </c>
      <c r="Z1270" s="19" t="s">
        <v>8336</v>
      </c>
      <c r="AA1270" t="s">
        <v>8336</v>
      </c>
      <c r="AB1270" s="19" t="str">
        <f t="shared" si="117"/>
        <v>No</v>
      </c>
      <c r="AC1270" s="19" t="str">
        <f t="shared" si="118"/>
        <v>No</v>
      </c>
      <c r="AG1270" s="19" t="s">
        <v>4610</v>
      </c>
      <c r="AH1270" s="19">
        <v>45.69</v>
      </c>
      <c r="AI1270" s="19" t="str">
        <f t="shared" si="119"/>
        <v>Obesity</v>
      </c>
      <c r="AP1270" s="19" t="s">
        <v>4610</v>
      </c>
      <c r="AQ1270" s="19">
        <v>4.43</v>
      </c>
      <c r="AR1270" s="19" t="str">
        <f t="shared" si="120"/>
        <v>Normal</v>
      </c>
    </row>
    <row r="1271" spans="1:44">
      <c r="A1271" s="19" t="s">
        <v>4658</v>
      </c>
      <c r="B1271" s="19">
        <v>18.62</v>
      </c>
      <c r="C1271" s="19">
        <v>10.24</v>
      </c>
      <c r="D1271" s="19" t="s">
        <v>8336</v>
      </c>
      <c r="E1271" s="19" t="s">
        <v>8336</v>
      </c>
      <c r="F1271" s="19" t="s">
        <v>8336</v>
      </c>
      <c r="G1271" s="19" t="s">
        <v>8355</v>
      </c>
      <c r="H1271" s="19">
        <v>0</v>
      </c>
      <c r="I1271" s="19" t="s">
        <v>8336</v>
      </c>
      <c r="J1271" s="19" t="s">
        <v>8336</v>
      </c>
      <c r="K1271" s="19" t="str">
        <f t="shared" si="115"/>
        <v>Normal Weight</v>
      </c>
      <c r="L1271" s="19" t="str">
        <f t="shared" si="116"/>
        <v>Diabetes</v>
      </c>
      <c r="P1271" s="19" t="s">
        <v>8355</v>
      </c>
      <c r="Q1271" s="19">
        <v>0</v>
      </c>
      <c r="Y1271" s="32" t="s">
        <v>4636</v>
      </c>
      <c r="Z1271" s="19" t="s">
        <v>8324</v>
      </c>
      <c r="AA1271" t="s">
        <v>8336</v>
      </c>
      <c r="AB1271" s="19" t="str">
        <f t="shared" si="117"/>
        <v>Yes</v>
      </c>
      <c r="AC1271" s="19" t="str">
        <f t="shared" si="118"/>
        <v>No</v>
      </c>
      <c r="AG1271" s="19" t="s">
        <v>4614</v>
      </c>
      <c r="AH1271" s="19">
        <v>21.03</v>
      </c>
      <c r="AI1271" s="19" t="str">
        <f t="shared" si="119"/>
        <v>Normal Weight</v>
      </c>
      <c r="AP1271" s="19" t="s">
        <v>4614</v>
      </c>
      <c r="AQ1271" s="19">
        <v>6.5</v>
      </c>
      <c r="AR1271" s="19" t="str">
        <f t="shared" si="120"/>
        <v>Prediabetes</v>
      </c>
    </row>
    <row r="1272" spans="1:44">
      <c r="A1272" s="19" t="s">
        <v>4661</v>
      </c>
      <c r="B1272" s="19">
        <v>19.19</v>
      </c>
      <c r="C1272" s="19">
        <v>7.71</v>
      </c>
      <c r="D1272" s="19" t="s">
        <v>8324</v>
      </c>
      <c r="E1272" s="19" t="s">
        <v>8336</v>
      </c>
      <c r="F1272" s="19" t="s">
        <v>8336</v>
      </c>
      <c r="G1272" s="19">
        <v>1</v>
      </c>
      <c r="H1272" s="19">
        <v>1</v>
      </c>
      <c r="I1272" s="19" t="s">
        <v>8336</v>
      </c>
      <c r="J1272" s="19" t="s">
        <v>8336</v>
      </c>
      <c r="K1272" s="19" t="str">
        <f t="shared" si="115"/>
        <v>Normal Weight</v>
      </c>
      <c r="L1272" s="19" t="str">
        <f t="shared" si="116"/>
        <v>Diabetes</v>
      </c>
      <c r="P1272" s="19" t="s">
        <v>8355</v>
      </c>
      <c r="Q1272" s="19">
        <v>0</v>
      </c>
      <c r="Y1272" s="32" t="s">
        <v>4639</v>
      </c>
      <c r="Z1272" s="19" t="s">
        <v>8336</v>
      </c>
      <c r="AA1272" t="s">
        <v>8336</v>
      </c>
      <c r="AB1272" s="19" t="str">
        <f t="shared" si="117"/>
        <v>No</v>
      </c>
      <c r="AC1272" s="19" t="str">
        <f t="shared" si="118"/>
        <v>No</v>
      </c>
      <c r="AG1272" s="19" t="s">
        <v>4617</v>
      </c>
      <c r="AH1272" s="19">
        <v>37</v>
      </c>
      <c r="AI1272" s="19" t="str">
        <f t="shared" si="119"/>
        <v>Obesity</v>
      </c>
      <c r="AP1272" s="19" t="s">
        <v>4617</v>
      </c>
      <c r="AQ1272" s="19">
        <v>8.75</v>
      </c>
      <c r="AR1272" s="19" t="str">
        <f t="shared" si="120"/>
        <v>Diabetes</v>
      </c>
    </row>
    <row r="1273" spans="1:44">
      <c r="A1273" s="19" t="s">
        <v>4665</v>
      </c>
      <c r="B1273" s="19">
        <v>27.5</v>
      </c>
      <c r="C1273" s="19">
        <v>6.03</v>
      </c>
      <c r="D1273" s="19" t="s">
        <v>8336</v>
      </c>
      <c r="E1273" s="19" t="s">
        <v>8336</v>
      </c>
      <c r="F1273" s="19" t="s">
        <v>8336</v>
      </c>
      <c r="G1273" s="19" t="s">
        <v>8355</v>
      </c>
      <c r="H1273" s="19">
        <v>0</v>
      </c>
      <c r="I1273" s="19" t="s">
        <v>8336</v>
      </c>
      <c r="J1273" s="19" t="s">
        <v>8336</v>
      </c>
      <c r="K1273" s="19" t="str">
        <f t="shared" si="115"/>
        <v>Over Weight</v>
      </c>
      <c r="L1273" s="19" t="str">
        <f t="shared" si="116"/>
        <v>Prediabetes</v>
      </c>
      <c r="P1273" s="19" t="s">
        <v>8355</v>
      </c>
      <c r="Q1273" s="19">
        <v>0</v>
      </c>
      <c r="Y1273" s="32" t="s">
        <v>4642</v>
      </c>
      <c r="Z1273" s="19" t="s">
        <v>8336</v>
      </c>
      <c r="AA1273" t="s">
        <v>8336</v>
      </c>
      <c r="AB1273" s="19" t="str">
        <f t="shared" si="117"/>
        <v>No</v>
      </c>
      <c r="AC1273" s="19" t="str">
        <f t="shared" si="118"/>
        <v>No</v>
      </c>
      <c r="AG1273" s="19" t="s">
        <v>4621</v>
      </c>
      <c r="AH1273" s="19">
        <v>25.4</v>
      </c>
      <c r="AI1273" s="19" t="str">
        <f t="shared" si="119"/>
        <v>Over Weight</v>
      </c>
      <c r="AP1273" s="19" t="s">
        <v>4621</v>
      </c>
      <c r="AQ1273" s="19">
        <v>11.96</v>
      </c>
      <c r="AR1273" s="19" t="str">
        <f t="shared" si="120"/>
        <v>Diabetes</v>
      </c>
    </row>
    <row r="1274" spans="1:44">
      <c r="A1274" s="19" t="s">
        <v>4669</v>
      </c>
      <c r="B1274" s="19">
        <v>27.36</v>
      </c>
      <c r="C1274" s="19">
        <v>5.96</v>
      </c>
      <c r="D1274" s="19" t="s">
        <v>8336</v>
      </c>
      <c r="E1274" s="19" t="s">
        <v>8336</v>
      </c>
      <c r="F1274" s="19" t="s">
        <v>8375</v>
      </c>
      <c r="G1274" s="19">
        <v>1</v>
      </c>
      <c r="H1274" s="19">
        <v>1</v>
      </c>
      <c r="I1274" s="19" t="s">
        <v>8336</v>
      </c>
      <c r="J1274" s="19" t="s">
        <v>8336</v>
      </c>
      <c r="K1274" s="19" t="str">
        <f t="shared" si="115"/>
        <v>Over Weight</v>
      </c>
      <c r="L1274" s="19" t="str">
        <f t="shared" si="116"/>
        <v>Prediabetes</v>
      </c>
      <c r="P1274" s="19">
        <v>1</v>
      </c>
      <c r="Q1274" s="19">
        <v>1</v>
      </c>
      <c r="Y1274" s="32" t="s">
        <v>4646</v>
      </c>
      <c r="Z1274" s="19" t="s">
        <v>8336</v>
      </c>
      <c r="AA1274" t="s">
        <v>8336</v>
      </c>
      <c r="AB1274" s="19" t="str">
        <f t="shared" si="117"/>
        <v>No</v>
      </c>
      <c r="AC1274" s="19" t="str">
        <f t="shared" si="118"/>
        <v>No</v>
      </c>
      <c r="AG1274" s="19" t="s">
        <v>4625</v>
      </c>
      <c r="AH1274" s="19">
        <v>32.3</v>
      </c>
      <c r="AI1274" s="19" t="str">
        <f t="shared" si="119"/>
        <v>Obesity</v>
      </c>
      <c r="AP1274" s="19" t="s">
        <v>4625</v>
      </c>
      <c r="AQ1274" s="19">
        <v>10.54</v>
      </c>
      <c r="AR1274" s="19" t="str">
        <f t="shared" si="120"/>
        <v>Diabetes</v>
      </c>
    </row>
    <row r="1275" spans="1:44">
      <c r="A1275" s="19" t="s">
        <v>4672</v>
      </c>
      <c r="B1275" s="19">
        <v>20.35</v>
      </c>
      <c r="C1275" s="19">
        <v>4.16</v>
      </c>
      <c r="D1275" s="19" t="s">
        <v>8336</v>
      </c>
      <c r="E1275" s="19" t="s">
        <v>8336</v>
      </c>
      <c r="F1275" s="19" t="s">
        <v>8336</v>
      </c>
      <c r="G1275" s="19" t="s">
        <v>8355</v>
      </c>
      <c r="H1275" s="19">
        <v>0</v>
      </c>
      <c r="I1275" s="19" t="s">
        <v>8336</v>
      </c>
      <c r="J1275" s="19" t="s">
        <v>8336</v>
      </c>
      <c r="K1275" s="19" t="str">
        <f t="shared" si="115"/>
        <v>Normal Weight</v>
      </c>
      <c r="L1275" s="19" t="str">
        <f t="shared" si="116"/>
        <v>Normal</v>
      </c>
      <c r="P1275" s="19" t="s">
        <v>8355</v>
      </c>
      <c r="Q1275" s="19">
        <v>0</v>
      </c>
      <c r="Y1275" s="32" t="s">
        <v>4650</v>
      </c>
      <c r="Z1275" s="19" t="s">
        <v>8336</v>
      </c>
      <c r="AA1275" t="s">
        <v>8336</v>
      </c>
      <c r="AB1275" s="19" t="str">
        <f t="shared" si="117"/>
        <v>No</v>
      </c>
      <c r="AC1275" s="19" t="str">
        <f t="shared" si="118"/>
        <v>No</v>
      </c>
      <c r="AG1275" s="19" t="s">
        <v>4628</v>
      </c>
      <c r="AH1275" s="19">
        <v>23.94</v>
      </c>
      <c r="AI1275" s="19" t="str">
        <f t="shared" si="119"/>
        <v>Normal Weight</v>
      </c>
      <c r="AP1275" s="19" t="s">
        <v>4628</v>
      </c>
      <c r="AQ1275" s="19">
        <v>4.54</v>
      </c>
      <c r="AR1275" s="19" t="str">
        <f t="shared" si="120"/>
        <v>Normal</v>
      </c>
    </row>
    <row r="1276" spans="1:44">
      <c r="A1276" s="19" t="s">
        <v>4675</v>
      </c>
      <c r="B1276" s="19">
        <v>24.035</v>
      </c>
      <c r="C1276" s="19">
        <v>6.11</v>
      </c>
      <c r="D1276" s="19" t="s">
        <v>8336</v>
      </c>
      <c r="E1276" s="19" t="s">
        <v>8336</v>
      </c>
      <c r="F1276" s="19" t="s">
        <v>8336</v>
      </c>
      <c r="G1276" s="19" t="s">
        <v>8355</v>
      </c>
      <c r="H1276" s="19">
        <v>0</v>
      </c>
      <c r="I1276" s="19" t="s">
        <v>8336</v>
      </c>
      <c r="J1276" s="19" t="s">
        <v>8336</v>
      </c>
      <c r="K1276" s="19" t="str">
        <f t="shared" si="115"/>
        <v>Normal Weight</v>
      </c>
      <c r="L1276" s="19" t="str">
        <f t="shared" si="116"/>
        <v>Prediabetes</v>
      </c>
      <c r="P1276" s="19" t="s">
        <v>8355</v>
      </c>
      <c r="Q1276" s="19">
        <v>0</v>
      </c>
      <c r="Y1276" s="32" t="s">
        <v>4654</v>
      </c>
      <c r="Z1276" s="19" t="s">
        <v>8324</v>
      </c>
      <c r="AA1276" t="s">
        <v>8336</v>
      </c>
      <c r="AB1276" s="19" t="str">
        <f t="shared" si="117"/>
        <v>Yes</v>
      </c>
      <c r="AC1276" s="19" t="str">
        <f t="shared" si="118"/>
        <v>No</v>
      </c>
      <c r="AG1276" s="19" t="s">
        <v>4632</v>
      </c>
      <c r="AH1276" s="19">
        <v>46.4</v>
      </c>
      <c r="AI1276" s="19" t="str">
        <f t="shared" si="119"/>
        <v>Obesity</v>
      </c>
      <c r="AP1276" s="19" t="s">
        <v>4632</v>
      </c>
      <c r="AQ1276" s="19">
        <v>5.71</v>
      </c>
      <c r="AR1276" s="19" t="str">
        <f t="shared" si="120"/>
        <v>Prediabetes</v>
      </c>
    </row>
    <row r="1277" spans="1:44">
      <c r="A1277" s="19" t="s">
        <v>4678</v>
      </c>
      <c r="B1277" s="19">
        <v>23.56</v>
      </c>
      <c r="C1277" s="19">
        <v>5.97</v>
      </c>
      <c r="D1277" s="19" t="s">
        <v>8336</v>
      </c>
      <c r="E1277" s="19" t="s">
        <v>8336</v>
      </c>
      <c r="F1277" s="19" t="s">
        <v>8336</v>
      </c>
      <c r="G1277" s="19" t="s">
        <v>8355</v>
      </c>
      <c r="H1277" s="19">
        <v>0</v>
      </c>
      <c r="I1277" s="19" t="s">
        <v>8336</v>
      </c>
      <c r="J1277" s="19" t="s">
        <v>8336</v>
      </c>
      <c r="K1277" s="19" t="str">
        <f t="shared" si="115"/>
        <v>Normal Weight</v>
      </c>
      <c r="L1277" s="19" t="str">
        <f t="shared" si="116"/>
        <v>Prediabetes</v>
      </c>
      <c r="P1277" s="19">
        <v>2</v>
      </c>
      <c r="Q1277" s="19">
        <v>2</v>
      </c>
      <c r="Y1277" s="32" t="s">
        <v>4658</v>
      </c>
      <c r="Z1277" s="19" t="s">
        <v>8336</v>
      </c>
      <c r="AA1277" t="s">
        <v>8336</v>
      </c>
      <c r="AB1277" s="19" t="str">
        <f t="shared" si="117"/>
        <v>No</v>
      </c>
      <c r="AC1277" s="19" t="str">
        <f t="shared" si="118"/>
        <v>No</v>
      </c>
      <c r="AG1277" s="19" t="s">
        <v>4636</v>
      </c>
      <c r="AH1277" s="19">
        <v>40.375</v>
      </c>
      <c r="AI1277" s="19" t="str">
        <f t="shared" si="119"/>
        <v>Obesity</v>
      </c>
      <c r="AP1277" s="19" t="s">
        <v>4636</v>
      </c>
      <c r="AQ1277" s="19">
        <v>6.25</v>
      </c>
      <c r="AR1277" s="19" t="str">
        <f t="shared" si="120"/>
        <v>Prediabetes</v>
      </c>
    </row>
    <row r="1278" spans="1:44">
      <c r="A1278" s="19" t="s">
        <v>4682</v>
      </c>
      <c r="B1278" s="19">
        <v>27.17</v>
      </c>
      <c r="C1278" s="19">
        <v>10.81</v>
      </c>
      <c r="D1278" s="19" t="s">
        <v>8336</v>
      </c>
      <c r="E1278" s="19" t="s">
        <v>8336</v>
      </c>
      <c r="F1278" s="19" t="s">
        <v>8336</v>
      </c>
      <c r="G1278" s="19">
        <v>2</v>
      </c>
      <c r="H1278" s="19">
        <v>2</v>
      </c>
      <c r="I1278" s="19" t="s">
        <v>8336</v>
      </c>
      <c r="J1278" s="19" t="s">
        <v>8336</v>
      </c>
      <c r="K1278" s="19" t="str">
        <f t="shared" si="115"/>
        <v>Over Weight</v>
      </c>
      <c r="L1278" s="19" t="str">
        <f t="shared" si="116"/>
        <v>Diabetes</v>
      </c>
      <c r="P1278" s="19" t="s">
        <v>8355</v>
      </c>
      <c r="Q1278" s="19">
        <v>0</v>
      </c>
      <c r="Y1278" s="32" t="s">
        <v>4661</v>
      </c>
      <c r="Z1278" s="19" t="s">
        <v>8324</v>
      </c>
      <c r="AA1278" t="s">
        <v>8336</v>
      </c>
      <c r="AB1278" s="19" t="str">
        <f t="shared" si="117"/>
        <v>Yes</v>
      </c>
      <c r="AC1278" s="19" t="str">
        <f t="shared" si="118"/>
        <v>No</v>
      </c>
      <c r="AG1278" s="19" t="s">
        <v>4639</v>
      </c>
      <c r="AH1278" s="19">
        <v>28.7</v>
      </c>
      <c r="AI1278" s="19" t="str">
        <f t="shared" si="119"/>
        <v>Over Weight</v>
      </c>
      <c r="AP1278" s="19" t="s">
        <v>4639</v>
      </c>
      <c r="AQ1278" s="19">
        <v>9.47</v>
      </c>
      <c r="AR1278" s="19" t="str">
        <f t="shared" si="120"/>
        <v>Diabetes</v>
      </c>
    </row>
    <row r="1279" spans="1:44">
      <c r="A1279" s="19" t="s">
        <v>4686</v>
      </c>
      <c r="B1279" s="19">
        <v>34.32</v>
      </c>
      <c r="C1279" s="19">
        <v>5.7</v>
      </c>
      <c r="D1279" s="19" t="s">
        <v>8324</v>
      </c>
      <c r="E1279" s="19" t="s">
        <v>8336</v>
      </c>
      <c r="F1279" s="19" t="s">
        <v>8375</v>
      </c>
      <c r="G1279" s="19">
        <v>1</v>
      </c>
      <c r="H1279" s="19">
        <v>1</v>
      </c>
      <c r="I1279" s="19" t="s">
        <v>8336</v>
      </c>
      <c r="J1279" s="19" t="s">
        <v>8336</v>
      </c>
      <c r="K1279" s="19" t="str">
        <f t="shared" si="115"/>
        <v>Obesity</v>
      </c>
      <c r="L1279" s="19" t="str">
        <f t="shared" si="116"/>
        <v>Prediabetes</v>
      </c>
      <c r="P1279" s="19">
        <v>2</v>
      </c>
      <c r="Q1279" s="19">
        <v>2</v>
      </c>
      <c r="Y1279" s="32" t="s">
        <v>4665</v>
      </c>
      <c r="Z1279" s="19" t="s">
        <v>8336</v>
      </c>
      <c r="AA1279" t="s">
        <v>8336</v>
      </c>
      <c r="AB1279" s="19" t="str">
        <f t="shared" si="117"/>
        <v>No</v>
      </c>
      <c r="AC1279" s="19" t="str">
        <f t="shared" si="118"/>
        <v>No</v>
      </c>
      <c r="AG1279" s="19" t="s">
        <v>4642</v>
      </c>
      <c r="AH1279" s="19">
        <v>26.63</v>
      </c>
      <c r="AI1279" s="19" t="str">
        <f t="shared" si="119"/>
        <v>Over Weight</v>
      </c>
      <c r="AP1279" s="19" t="s">
        <v>4642</v>
      </c>
      <c r="AQ1279" s="19">
        <v>5.7</v>
      </c>
      <c r="AR1279" s="19" t="str">
        <f t="shared" si="120"/>
        <v>Prediabetes</v>
      </c>
    </row>
    <row r="1280" spans="1:44">
      <c r="A1280" s="19" t="s">
        <v>4689</v>
      </c>
      <c r="B1280" s="19">
        <v>23.87</v>
      </c>
      <c r="C1280" s="19">
        <v>4.77</v>
      </c>
      <c r="D1280" s="19" t="s">
        <v>8324</v>
      </c>
      <c r="E1280" s="19" t="s">
        <v>8336</v>
      </c>
      <c r="F1280" s="19" t="s">
        <v>8375</v>
      </c>
      <c r="G1280" s="19">
        <v>1</v>
      </c>
      <c r="H1280" s="19">
        <v>1</v>
      </c>
      <c r="I1280" s="19" t="s">
        <v>8336</v>
      </c>
      <c r="J1280" s="19" t="s">
        <v>8336</v>
      </c>
      <c r="K1280" s="19" t="str">
        <f t="shared" si="115"/>
        <v>Normal Weight</v>
      </c>
      <c r="L1280" s="19" t="str">
        <f t="shared" si="116"/>
        <v>Normal</v>
      </c>
      <c r="P1280" s="19" t="s">
        <v>8355</v>
      </c>
      <c r="Q1280" s="19">
        <v>0</v>
      </c>
      <c r="Y1280" s="32" t="s">
        <v>4669</v>
      </c>
      <c r="Z1280" s="19" t="s">
        <v>8336</v>
      </c>
      <c r="AA1280" t="s">
        <v>8336</v>
      </c>
      <c r="AB1280" s="19" t="str">
        <f t="shared" si="117"/>
        <v>No</v>
      </c>
      <c r="AC1280" s="19" t="str">
        <f t="shared" si="118"/>
        <v>No</v>
      </c>
      <c r="AG1280" s="19" t="s">
        <v>4646</v>
      </c>
      <c r="AH1280" s="19">
        <v>22.515</v>
      </c>
      <c r="AI1280" s="19" t="str">
        <f t="shared" si="119"/>
        <v>Normal Weight</v>
      </c>
      <c r="AP1280" s="19" t="s">
        <v>4646</v>
      </c>
      <c r="AQ1280" s="19">
        <v>11.18</v>
      </c>
      <c r="AR1280" s="19" t="str">
        <f t="shared" si="120"/>
        <v>Diabetes</v>
      </c>
    </row>
    <row r="1281" spans="1:44">
      <c r="A1281" s="19" t="s">
        <v>4692</v>
      </c>
      <c r="B1281" s="19">
        <v>30.15</v>
      </c>
      <c r="C1281" s="19">
        <v>4.25</v>
      </c>
      <c r="D1281" s="19" t="s">
        <v>8336</v>
      </c>
      <c r="E1281" s="19" t="s">
        <v>8336</v>
      </c>
      <c r="F1281" s="19" t="s">
        <v>8336</v>
      </c>
      <c r="G1281" s="19">
        <v>1</v>
      </c>
      <c r="H1281" s="19">
        <v>1</v>
      </c>
      <c r="I1281" s="19" t="s">
        <v>8336</v>
      </c>
      <c r="J1281" s="19" t="s">
        <v>8336</v>
      </c>
      <c r="K1281" s="19" t="str">
        <f t="shared" si="115"/>
        <v>Obesity</v>
      </c>
      <c r="L1281" s="19" t="str">
        <f t="shared" si="116"/>
        <v>Normal</v>
      </c>
      <c r="P1281" s="19">
        <v>1</v>
      </c>
      <c r="Q1281" s="19">
        <v>1</v>
      </c>
      <c r="Y1281" s="32" t="s">
        <v>4672</v>
      </c>
      <c r="Z1281" s="19" t="s">
        <v>8336</v>
      </c>
      <c r="AA1281" t="s">
        <v>8336</v>
      </c>
      <c r="AB1281" s="19" t="str">
        <f t="shared" si="117"/>
        <v>No</v>
      </c>
      <c r="AC1281" s="19" t="str">
        <f t="shared" si="118"/>
        <v>No</v>
      </c>
      <c r="AG1281" s="19" t="s">
        <v>4650</v>
      </c>
      <c r="AH1281" s="19">
        <v>36.575</v>
      </c>
      <c r="AI1281" s="19" t="str">
        <f t="shared" si="119"/>
        <v>Obesity</v>
      </c>
      <c r="AP1281" s="19" t="s">
        <v>4650</v>
      </c>
      <c r="AQ1281" s="19">
        <v>10.98</v>
      </c>
      <c r="AR1281" s="19" t="str">
        <f t="shared" si="120"/>
        <v>Diabetes</v>
      </c>
    </row>
    <row r="1282" spans="1:44">
      <c r="A1282" s="19" t="s">
        <v>4695</v>
      </c>
      <c r="B1282" s="19">
        <v>26.36</v>
      </c>
      <c r="C1282" s="19">
        <v>5.52</v>
      </c>
      <c r="D1282" s="19" t="s">
        <v>8336</v>
      </c>
      <c r="E1282" s="19" t="s">
        <v>8336</v>
      </c>
      <c r="F1282" s="19" t="s">
        <v>8336</v>
      </c>
      <c r="G1282" s="19" t="s">
        <v>8355</v>
      </c>
      <c r="H1282" s="19">
        <v>0</v>
      </c>
      <c r="I1282" s="19" t="s">
        <v>8336</v>
      </c>
      <c r="J1282" s="19" t="s">
        <v>8336</v>
      </c>
      <c r="K1282" s="19" t="str">
        <f t="shared" si="115"/>
        <v>Over Weight</v>
      </c>
      <c r="L1282" s="19" t="str">
        <f t="shared" si="116"/>
        <v>Normal</v>
      </c>
      <c r="P1282" s="19" t="s">
        <v>8355</v>
      </c>
      <c r="Q1282" s="19">
        <v>0</v>
      </c>
      <c r="Y1282" s="32" t="s">
        <v>4675</v>
      </c>
      <c r="Z1282" s="19" t="s">
        <v>8336</v>
      </c>
      <c r="AA1282" t="s">
        <v>8336</v>
      </c>
      <c r="AB1282" s="19" t="str">
        <f t="shared" si="117"/>
        <v>No</v>
      </c>
      <c r="AC1282" s="19" t="str">
        <f t="shared" si="118"/>
        <v>No</v>
      </c>
      <c r="AG1282" s="19" t="s">
        <v>4654</v>
      </c>
      <c r="AH1282" s="19">
        <v>23.66</v>
      </c>
      <c r="AI1282" s="19" t="str">
        <f t="shared" si="119"/>
        <v>Normal Weight</v>
      </c>
      <c r="AP1282" s="19" t="s">
        <v>4654</v>
      </c>
      <c r="AQ1282" s="19">
        <v>5.11</v>
      </c>
      <c r="AR1282" s="19" t="str">
        <f t="shared" si="120"/>
        <v>Normal</v>
      </c>
    </row>
    <row r="1283" spans="1:44">
      <c r="A1283" s="19" t="s">
        <v>4699</v>
      </c>
      <c r="B1283" s="19">
        <v>45.32</v>
      </c>
      <c r="C1283" s="19">
        <v>6.53</v>
      </c>
      <c r="D1283" s="19" t="s">
        <v>8324</v>
      </c>
      <c r="E1283" s="19" t="s">
        <v>8336</v>
      </c>
      <c r="F1283" s="19" t="s">
        <v>8336</v>
      </c>
      <c r="G1283" s="19">
        <v>1</v>
      </c>
      <c r="H1283" s="19">
        <v>1</v>
      </c>
      <c r="I1283" s="19" t="s">
        <v>8336</v>
      </c>
      <c r="J1283" s="19" t="s">
        <v>8336</v>
      </c>
      <c r="K1283" s="19" t="str">
        <f t="shared" ref="K1283:K1346" si="121">IF(B1283&lt;18.5,"Under Weight",IF(B1283&lt;=24.9,"Normal Weight",IF(B1283&lt;=29.9,"Over Weight","Obesity")))</f>
        <v>Obesity</v>
      </c>
      <c r="L1283" s="19" t="str">
        <f t="shared" ref="L1283:L1346" si="122">IF(C1283&lt;5.7,"Normal",IF(C1283&lt;=6.4,"Prediabetes","Diabetes"))</f>
        <v>Diabetes</v>
      </c>
      <c r="P1283" s="19">
        <v>1</v>
      </c>
      <c r="Q1283" s="19">
        <v>1</v>
      </c>
      <c r="Y1283" s="32" t="s">
        <v>4678</v>
      </c>
      <c r="Z1283" s="19" t="s">
        <v>8336</v>
      </c>
      <c r="AA1283" t="s">
        <v>8336</v>
      </c>
      <c r="AB1283" s="19" t="str">
        <f t="shared" si="117"/>
        <v>No</v>
      </c>
      <c r="AC1283" s="19" t="str">
        <f t="shared" si="118"/>
        <v>No</v>
      </c>
      <c r="AG1283" s="19" t="s">
        <v>4658</v>
      </c>
      <c r="AH1283" s="19">
        <v>18.62</v>
      </c>
      <c r="AI1283" s="19" t="str">
        <f t="shared" si="119"/>
        <v>Normal Weight</v>
      </c>
      <c r="AP1283" s="19" t="s">
        <v>4658</v>
      </c>
      <c r="AQ1283" s="19">
        <v>10.24</v>
      </c>
      <c r="AR1283" s="19" t="str">
        <f t="shared" si="120"/>
        <v>Diabetes</v>
      </c>
    </row>
    <row r="1284" spans="1:44">
      <c r="A1284" s="19" t="s">
        <v>4703</v>
      </c>
      <c r="B1284" s="19">
        <v>31.93</v>
      </c>
      <c r="C1284" s="19">
        <v>4.82</v>
      </c>
      <c r="D1284" s="19" t="s">
        <v>8324</v>
      </c>
      <c r="E1284" s="19" t="s">
        <v>8336</v>
      </c>
      <c r="F1284" s="19" t="s">
        <v>8336</v>
      </c>
      <c r="G1284" s="19">
        <v>1</v>
      </c>
      <c r="H1284" s="19">
        <v>1</v>
      </c>
      <c r="I1284" s="19" t="s">
        <v>8336</v>
      </c>
      <c r="J1284" s="19" t="s">
        <v>8336</v>
      </c>
      <c r="K1284" s="19" t="str">
        <f t="shared" si="121"/>
        <v>Obesity</v>
      </c>
      <c r="L1284" s="19" t="str">
        <f t="shared" si="122"/>
        <v>Normal</v>
      </c>
      <c r="P1284" s="19" t="s">
        <v>8355</v>
      </c>
      <c r="Q1284" s="19">
        <v>0</v>
      </c>
      <c r="Y1284" s="32" t="s">
        <v>4682</v>
      </c>
      <c r="Z1284" s="19" t="s">
        <v>8336</v>
      </c>
      <c r="AA1284" t="s">
        <v>8336</v>
      </c>
      <c r="AB1284" s="19" t="str">
        <f t="shared" si="117"/>
        <v>No</v>
      </c>
      <c r="AC1284" s="19" t="str">
        <f t="shared" si="118"/>
        <v>No</v>
      </c>
      <c r="AG1284" s="19" t="s">
        <v>4661</v>
      </c>
      <c r="AH1284" s="19">
        <v>19.19</v>
      </c>
      <c r="AI1284" s="19" t="str">
        <f t="shared" si="119"/>
        <v>Normal Weight</v>
      </c>
      <c r="AP1284" s="19" t="s">
        <v>4661</v>
      </c>
      <c r="AQ1284" s="19">
        <v>7.71</v>
      </c>
      <c r="AR1284" s="19" t="str">
        <f t="shared" si="120"/>
        <v>Diabetes</v>
      </c>
    </row>
    <row r="1285" spans="1:44">
      <c r="A1285" s="19" t="s">
        <v>4706</v>
      </c>
      <c r="B1285" s="19">
        <v>36</v>
      </c>
      <c r="C1285" s="19">
        <v>11.94</v>
      </c>
      <c r="D1285" s="19" t="s">
        <v>8324</v>
      </c>
      <c r="E1285" s="19" t="s">
        <v>8336</v>
      </c>
      <c r="F1285" s="19" t="s">
        <v>8336</v>
      </c>
      <c r="G1285" s="19">
        <v>1</v>
      </c>
      <c r="H1285" s="19">
        <v>1</v>
      </c>
      <c r="I1285" s="19" t="s">
        <v>8336</v>
      </c>
      <c r="J1285" s="19" t="s">
        <v>8336</v>
      </c>
      <c r="K1285" s="19" t="str">
        <f t="shared" si="121"/>
        <v>Obesity</v>
      </c>
      <c r="L1285" s="19" t="str">
        <f t="shared" si="122"/>
        <v>Diabetes</v>
      </c>
      <c r="P1285" s="19">
        <v>1</v>
      </c>
      <c r="Q1285" s="19">
        <v>1</v>
      </c>
      <c r="Y1285" s="32" t="s">
        <v>4686</v>
      </c>
      <c r="Z1285" s="19" t="s">
        <v>8324</v>
      </c>
      <c r="AA1285" t="s">
        <v>8336</v>
      </c>
      <c r="AB1285" s="19" t="str">
        <f t="shared" si="117"/>
        <v>Yes</v>
      </c>
      <c r="AC1285" s="19" t="str">
        <f t="shared" si="118"/>
        <v>No</v>
      </c>
      <c r="AG1285" s="19" t="s">
        <v>4665</v>
      </c>
      <c r="AH1285" s="19">
        <v>27.5</v>
      </c>
      <c r="AI1285" s="19" t="str">
        <f t="shared" si="119"/>
        <v>Over Weight</v>
      </c>
      <c r="AP1285" s="19" t="s">
        <v>4665</v>
      </c>
      <c r="AQ1285" s="19">
        <v>6.03</v>
      </c>
      <c r="AR1285" s="19" t="str">
        <f t="shared" si="120"/>
        <v>Prediabetes</v>
      </c>
    </row>
    <row r="1286" spans="1:44">
      <c r="A1286" s="19" t="s">
        <v>4710</v>
      </c>
      <c r="B1286" s="19">
        <v>32</v>
      </c>
      <c r="C1286" s="19">
        <v>7.85</v>
      </c>
      <c r="D1286" s="19" t="s">
        <v>8324</v>
      </c>
      <c r="E1286" s="19" t="s">
        <v>8336</v>
      </c>
      <c r="F1286" s="19" t="s">
        <v>8336</v>
      </c>
      <c r="G1286" s="19">
        <v>1</v>
      </c>
      <c r="H1286" s="19">
        <v>1</v>
      </c>
      <c r="I1286" s="19" t="s">
        <v>8336</v>
      </c>
      <c r="J1286" s="19" t="s">
        <v>8336</v>
      </c>
      <c r="K1286" s="19" t="str">
        <f t="shared" si="121"/>
        <v>Obesity</v>
      </c>
      <c r="L1286" s="19" t="str">
        <f t="shared" si="122"/>
        <v>Diabetes</v>
      </c>
      <c r="P1286" s="19" t="s">
        <v>8355</v>
      </c>
      <c r="Q1286" s="19">
        <v>0</v>
      </c>
      <c r="Y1286" s="32" t="s">
        <v>4689</v>
      </c>
      <c r="Z1286" s="19" t="s">
        <v>8324</v>
      </c>
      <c r="AA1286" t="s">
        <v>8336</v>
      </c>
      <c r="AB1286" s="19" t="str">
        <f t="shared" si="117"/>
        <v>Yes</v>
      </c>
      <c r="AC1286" s="19" t="str">
        <f t="shared" si="118"/>
        <v>No</v>
      </c>
      <c r="AG1286" s="19" t="s">
        <v>4669</v>
      </c>
      <c r="AH1286" s="19">
        <v>27.36</v>
      </c>
      <c r="AI1286" s="19" t="str">
        <f t="shared" si="119"/>
        <v>Over Weight</v>
      </c>
      <c r="AP1286" s="19" t="s">
        <v>4669</v>
      </c>
      <c r="AQ1286" s="19">
        <v>5.96</v>
      </c>
      <c r="AR1286" s="19" t="str">
        <f t="shared" si="120"/>
        <v>Prediabetes</v>
      </c>
    </row>
    <row r="1287" spans="1:44">
      <c r="A1287" s="19" t="s">
        <v>4713</v>
      </c>
      <c r="B1287" s="19">
        <v>29.37</v>
      </c>
      <c r="C1287" s="19">
        <v>8.01</v>
      </c>
      <c r="D1287" s="19" t="s">
        <v>8324</v>
      </c>
      <c r="E1287" s="19" t="s">
        <v>8336</v>
      </c>
      <c r="F1287" s="19" t="s">
        <v>8336</v>
      </c>
      <c r="G1287" s="19">
        <v>1</v>
      </c>
      <c r="H1287" s="19">
        <v>1</v>
      </c>
      <c r="I1287" s="19" t="s">
        <v>8336</v>
      </c>
      <c r="J1287" s="19" t="s">
        <v>8336</v>
      </c>
      <c r="K1287" s="19" t="str">
        <f t="shared" si="121"/>
        <v>Over Weight</v>
      </c>
      <c r="L1287" s="19" t="str">
        <f t="shared" si="122"/>
        <v>Diabetes</v>
      </c>
      <c r="P1287" s="19" t="s">
        <v>8355</v>
      </c>
      <c r="Q1287" s="19">
        <v>0</v>
      </c>
      <c r="Y1287" s="32" t="s">
        <v>4692</v>
      </c>
      <c r="Z1287" s="19" t="s">
        <v>8336</v>
      </c>
      <c r="AA1287" t="s">
        <v>8336</v>
      </c>
      <c r="AB1287" s="19" t="str">
        <f t="shared" si="117"/>
        <v>No</v>
      </c>
      <c r="AC1287" s="19" t="str">
        <f t="shared" si="118"/>
        <v>No</v>
      </c>
      <c r="AG1287" s="19" t="s">
        <v>4672</v>
      </c>
      <c r="AH1287" s="19">
        <v>20.35</v>
      </c>
      <c r="AI1287" s="19" t="str">
        <f t="shared" si="119"/>
        <v>Normal Weight</v>
      </c>
      <c r="AP1287" s="19" t="s">
        <v>4672</v>
      </c>
      <c r="AQ1287" s="19">
        <v>4.16</v>
      </c>
      <c r="AR1287" s="19" t="str">
        <f t="shared" si="120"/>
        <v>Normal</v>
      </c>
    </row>
    <row r="1288" spans="1:44">
      <c r="A1288" s="19" t="s">
        <v>4716</v>
      </c>
      <c r="B1288" s="19">
        <v>23.6</v>
      </c>
      <c r="C1288" s="19">
        <v>7.4</v>
      </c>
      <c r="D1288" s="19" t="s">
        <v>8324</v>
      </c>
      <c r="E1288" s="19" t="s">
        <v>8336</v>
      </c>
      <c r="F1288" s="19" t="s">
        <v>8336</v>
      </c>
      <c r="G1288" s="19">
        <v>1</v>
      </c>
      <c r="H1288" s="19">
        <v>1</v>
      </c>
      <c r="I1288" s="19" t="s">
        <v>8336</v>
      </c>
      <c r="J1288" s="19" t="s">
        <v>8336</v>
      </c>
      <c r="K1288" s="19" t="str">
        <f t="shared" si="121"/>
        <v>Normal Weight</v>
      </c>
      <c r="L1288" s="19" t="str">
        <f t="shared" si="122"/>
        <v>Diabetes</v>
      </c>
      <c r="P1288" s="19" t="s">
        <v>8355</v>
      </c>
      <c r="Q1288" s="19">
        <v>0</v>
      </c>
      <c r="Y1288" s="32" t="s">
        <v>4695</v>
      </c>
      <c r="Z1288" s="19" t="s">
        <v>8336</v>
      </c>
      <c r="AA1288" t="s">
        <v>8336</v>
      </c>
      <c r="AB1288" s="19" t="str">
        <f t="shared" si="117"/>
        <v>No</v>
      </c>
      <c r="AC1288" s="19" t="str">
        <f t="shared" si="118"/>
        <v>No</v>
      </c>
      <c r="AG1288" s="19" t="s">
        <v>4675</v>
      </c>
      <c r="AH1288" s="19">
        <v>24.035</v>
      </c>
      <c r="AI1288" s="19" t="str">
        <f t="shared" si="119"/>
        <v>Normal Weight</v>
      </c>
      <c r="AP1288" s="19" t="s">
        <v>4675</v>
      </c>
      <c r="AQ1288" s="19">
        <v>6.11</v>
      </c>
      <c r="AR1288" s="19" t="str">
        <f t="shared" si="120"/>
        <v>Prediabetes</v>
      </c>
    </row>
    <row r="1289" spans="1:44">
      <c r="A1289" s="19" t="s">
        <v>4718</v>
      </c>
      <c r="B1289" s="19">
        <v>33.155</v>
      </c>
      <c r="C1289" s="19">
        <v>8.38</v>
      </c>
      <c r="D1289" s="19" t="s">
        <v>8324</v>
      </c>
      <c r="E1289" s="19" t="s">
        <v>8336</v>
      </c>
      <c r="F1289" s="19" t="s">
        <v>8336</v>
      </c>
      <c r="G1289" s="19" t="s">
        <v>8355</v>
      </c>
      <c r="H1289" s="19">
        <v>0</v>
      </c>
      <c r="I1289" s="19" t="s">
        <v>8336</v>
      </c>
      <c r="J1289" s="19" t="s">
        <v>8336</v>
      </c>
      <c r="K1289" s="19" t="str">
        <f t="shared" si="121"/>
        <v>Obesity</v>
      </c>
      <c r="L1289" s="19" t="str">
        <f t="shared" si="122"/>
        <v>Diabetes</v>
      </c>
      <c r="P1289" s="19">
        <v>2</v>
      </c>
      <c r="Q1289" s="19">
        <v>2</v>
      </c>
      <c r="Y1289" s="32" t="s">
        <v>4699</v>
      </c>
      <c r="Z1289" s="19" t="s">
        <v>8324</v>
      </c>
      <c r="AA1289" t="s">
        <v>8336</v>
      </c>
      <c r="AB1289" s="19" t="str">
        <f t="shared" ref="AB1289:AB1352" si="123">PROPER(Z1289)</f>
        <v>Yes</v>
      </c>
      <c r="AC1289" s="19" t="str">
        <f t="shared" ref="AC1289:AC1352" si="124">PROPER(AA1289)</f>
        <v>No</v>
      </c>
      <c r="AG1289" s="19" t="s">
        <v>4678</v>
      </c>
      <c r="AH1289" s="19">
        <v>23.56</v>
      </c>
      <c r="AI1289" s="19" t="str">
        <f t="shared" si="119"/>
        <v>Normal Weight</v>
      </c>
      <c r="AP1289" s="19" t="s">
        <v>4678</v>
      </c>
      <c r="AQ1289" s="19">
        <v>5.97</v>
      </c>
      <c r="AR1289" s="19" t="str">
        <f t="shared" si="120"/>
        <v>Prediabetes</v>
      </c>
    </row>
    <row r="1290" spans="1:44">
      <c r="A1290" s="19" t="s">
        <v>4722</v>
      </c>
      <c r="B1290" s="19">
        <v>24.32</v>
      </c>
      <c r="C1290" s="19">
        <v>11.56</v>
      </c>
      <c r="D1290" s="19" t="s">
        <v>8324</v>
      </c>
      <c r="E1290" s="19" t="s">
        <v>8336</v>
      </c>
      <c r="F1290" s="19" t="s">
        <v>8336</v>
      </c>
      <c r="G1290" s="19">
        <v>1</v>
      </c>
      <c r="H1290" s="19">
        <v>1</v>
      </c>
      <c r="I1290" s="19" t="s">
        <v>8336</v>
      </c>
      <c r="J1290" s="19" t="s">
        <v>8336</v>
      </c>
      <c r="K1290" s="19" t="str">
        <f t="shared" si="121"/>
        <v>Normal Weight</v>
      </c>
      <c r="L1290" s="19" t="str">
        <f t="shared" si="122"/>
        <v>Diabetes</v>
      </c>
      <c r="P1290" s="19">
        <v>1</v>
      </c>
      <c r="Q1290" s="19">
        <v>1</v>
      </c>
      <c r="Y1290" s="32" t="s">
        <v>4703</v>
      </c>
      <c r="Z1290" s="19" t="s">
        <v>8324</v>
      </c>
      <c r="AA1290" t="s">
        <v>8336</v>
      </c>
      <c r="AB1290" s="19" t="str">
        <f t="shared" si="123"/>
        <v>Yes</v>
      </c>
      <c r="AC1290" s="19" t="str">
        <f t="shared" si="124"/>
        <v>No</v>
      </c>
      <c r="AG1290" s="19" t="s">
        <v>4682</v>
      </c>
      <c r="AH1290" s="19">
        <v>27.17</v>
      </c>
      <c r="AI1290" s="19" t="str">
        <f t="shared" si="119"/>
        <v>Over Weight</v>
      </c>
      <c r="AP1290" s="19" t="s">
        <v>4682</v>
      </c>
      <c r="AQ1290" s="19">
        <v>10.81</v>
      </c>
      <c r="AR1290" s="19" t="str">
        <f t="shared" si="120"/>
        <v>Diabetes</v>
      </c>
    </row>
    <row r="1291" spans="1:44">
      <c r="A1291" s="19" t="s">
        <v>4726</v>
      </c>
      <c r="B1291" s="19">
        <v>36.3</v>
      </c>
      <c r="C1291" s="19">
        <v>4.61</v>
      </c>
      <c r="D1291" s="19" t="s">
        <v>8336</v>
      </c>
      <c r="E1291" s="19" t="s">
        <v>8336</v>
      </c>
      <c r="F1291" s="19" t="s">
        <v>8336</v>
      </c>
      <c r="G1291" s="19" t="s">
        <v>8355</v>
      </c>
      <c r="H1291" s="19">
        <v>0</v>
      </c>
      <c r="I1291" s="19" t="s">
        <v>8336</v>
      </c>
      <c r="J1291" s="19" t="s">
        <v>8336</v>
      </c>
      <c r="K1291" s="19" t="str">
        <f t="shared" si="121"/>
        <v>Obesity</v>
      </c>
      <c r="L1291" s="19" t="str">
        <f t="shared" si="122"/>
        <v>Normal</v>
      </c>
      <c r="P1291" s="19">
        <v>1</v>
      </c>
      <c r="Q1291" s="19">
        <v>1</v>
      </c>
      <c r="Y1291" s="32" t="s">
        <v>4706</v>
      </c>
      <c r="Z1291" s="19" t="s">
        <v>8324</v>
      </c>
      <c r="AA1291" t="s">
        <v>8336</v>
      </c>
      <c r="AB1291" s="19" t="str">
        <f t="shared" si="123"/>
        <v>Yes</v>
      </c>
      <c r="AC1291" s="19" t="str">
        <f t="shared" si="124"/>
        <v>No</v>
      </c>
      <c r="AG1291" s="19" t="s">
        <v>4686</v>
      </c>
      <c r="AH1291" s="19">
        <v>34.32</v>
      </c>
      <c r="AI1291" s="19" t="str">
        <f t="shared" si="119"/>
        <v>Obesity</v>
      </c>
      <c r="AP1291" s="19" t="s">
        <v>4686</v>
      </c>
      <c r="AQ1291" s="19">
        <v>5.7</v>
      </c>
      <c r="AR1291" s="19" t="str">
        <f t="shared" si="120"/>
        <v>Prediabetes</v>
      </c>
    </row>
    <row r="1292" spans="1:44">
      <c r="A1292" s="19" t="s">
        <v>4730</v>
      </c>
      <c r="B1292" s="19">
        <v>34.4</v>
      </c>
      <c r="C1292" s="19">
        <v>4.95</v>
      </c>
      <c r="D1292" s="19" t="s">
        <v>8336</v>
      </c>
      <c r="E1292" s="19" t="s">
        <v>8336</v>
      </c>
      <c r="F1292" s="19" t="s">
        <v>8375</v>
      </c>
      <c r="G1292" s="19">
        <v>1</v>
      </c>
      <c r="H1292" s="19">
        <v>1</v>
      </c>
      <c r="I1292" s="19" t="s">
        <v>8336</v>
      </c>
      <c r="J1292" s="19" t="s">
        <v>8336</v>
      </c>
      <c r="K1292" s="19" t="str">
        <f t="shared" si="121"/>
        <v>Obesity</v>
      </c>
      <c r="L1292" s="19" t="str">
        <f t="shared" si="122"/>
        <v>Normal</v>
      </c>
      <c r="P1292" s="19">
        <v>1</v>
      </c>
      <c r="Q1292" s="19">
        <v>1</v>
      </c>
      <c r="Y1292" s="32" t="s">
        <v>4710</v>
      </c>
      <c r="Z1292" s="19" t="s">
        <v>8324</v>
      </c>
      <c r="AA1292" t="s">
        <v>8336</v>
      </c>
      <c r="AB1292" s="19" t="str">
        <f t="shared" si="123"/>
        <v>Yes</v>
      </c>
      <c r="AC1292" s="19" t="str">
        <f t="shared" si="124"/>
        <v>No</v>
      </c>
      <c r="AG1292" s="19" t="s">
        <v>4689</v>
      </c>
      <c r="AH1292" s="19">
        <v>23.87</v>
      </c>
      <c r="AI1292" s="19" t="str">
        <f t="shared" si="119"/>
        <v>Normal Weight</v>
      </c>
      <c r="AP1292" s="19" t="s">
        <v>4689</v>
      </c>
      <c r="AQ1292" s="19">
        <v>4.77</v>
      </c>
      <c r="AR1292" s="19" t="str">
        <f t="shared" si="120"/>
        <v>Normal</v>
      </c>
    </row>
    <row r="1293" spans="1:44">
      <c r="A1293" s="19" t="s">
        <v>4733</v>
      </c>
      <c r="B1293" s="19">
        <v>30.9</v>
      </c>
      <c r="C1293" s="19">
        <v>5.04</v>
      </c>
      <c r="D1293" s="19" t="s">
        <v>8336</v>
      </c>
      <c r="E1293" s="19" t="s">
        <v>8336</v>
      </c>
      <c r="F1293" s="19" t="s">
        <v>8336</v>
      </c>
      <c r="G1293" s="19" t="s">
        <v>8355</v>
      </c>
      <c r="H1293" s="19">
        <v>0</v>
      </c>
      <c r="I1293" s="19" t="s">
        <v>8336</v>
      </c>
      <c r="J1293" s="19" t="s">
        <v>8336</v>
      </c>
      <c r="K1293" s="19" t="str">
        <f t="shared" si="121"/>
        <v>Obesity</v>
      </c>
      <c r="L1293" s="19" t="str">
        <f t="shared" si="122"/>
        <v>Normal</v>
      </c>
      <c r="P1293" s="19" t="s">
        <v>8355</v>
      </c>
      <c r="Q1293" s="19">
        <v>0</v>
      </c>
      <c r="Y1293" s="32" t="s">
        <v>4713</v>
      </c>
      <c r="Z1293" s="19" t="s">
        <v>8324</v>
      </c>
      <c r="AA1293" t="s">
        <v>8336</v>
      </c>
      <c r="AB1293" s="19" t="str">
        <f t="shared" si="123"/>
        <v>Yes</v>
      </c>
      <c r="AC1293" s="19" t="str">
        <f t="shared" si="124"/>
        <v>No</v>
      </c>
      <c r="AG1293" s="19" t="s">
        <v>4692</v>
      </c>
      <c r="AH1293" s="19">
        <v>30.15</v>
      </c>
      <c r="AI1293" s="19" t="str">
        <f t="shared" si="119"/>
        <v>Obesity</v>
      </c>
      <c r="AP1293" s="19" t="s">
        <v>4692</v>
      </c>
      <c r="AQ1293" s="19">
        <v>4.25</v>
      </c>
      <c r="AR1293" s="19" t="str">
        <f t="shared" si="120"/>
        <v>Normal</v>
      </c>
    </row>
    <row r="1294" spans="1:44">
      <c r="A1294" s="19" t="s">
        <v>4736</v>
      </c>
      <c r="B1294" s="19">
        <v>28.6</v>
      </c>
      <c r="C1294" s="19">
        <v>5.42</v>
      </c>
      <c r="D1294" s="19" t="s">
        <v>8336</v>
      </c>
      <c r="E1294" s="19" t="s">
        <v>8336</v>
      </c>
      <c r="F1294" s="19" t="s">
        <v>8336</v>
      </c>
      <c r="G1294" s="19" t="s">
        <v>8355</v>
      </c>
      <c r="H1294" s="19">
        <v>0</v>
      </c>
      <c r="I1294" s="19" t="s">
        <v>8336</v>
      </c>
      <c r="J1294" s="19" t="s">
        <v>8336</v>
      </c>
      <c r="K1294" s="19" t="str">
        <f t="shared" si="121"/>
        <v>Over Weight</v>
      </c>
      <c r="L1294" s="19" t="str">
        <f t="shared" si="122"/>
        <v>Normal</v>
      </c>
      <c r="P1294" s="19">
        <v>1</v>
      </c>
      <c r="Q1294" s="19">
        <v>1</v>
      </c>
      <c r="Y1294" s="32" t="s">
        <v>4716</v>
      </c>
      <c r="Z1294" s="19" t="s">
        <v>8324</v>
      </c>
      <c r="AA1294" t="s">
        <v>8336</v>
      </c>
      <c r="AB1294" s="19" t="str">
        <f t="shared" si="123"/>
        <v>Yes</v>
      </c>
      <c r="AC1294" s="19" t="str">
        <f t="shared" si="124"/>
        <v>No</v>
      </c>
      <c r="AG1294" s="19" t="s">
        <v>4695</v>
      </c>
      <c r="AH1294" s="19">
        <v>26.36</v>
      </c>
      <c r="AI1294" s="19" t="str">
        <f t="shared" si="119"/>
        <v>Over Weight</v>
      </c>
      <c r="AP1294" s="19" t="s">
        <v>4695</v>
      </c>
      <c r="AQ1294" s="19">
        <v>5.52</v>
      </c>
      <c r="AR1294" s="19" t="str">
        <f t="shared" si="120"/>
        <v>Normal</v>
      </c>
    </row>
    <row r="1295" spans="1:44">
      <c r="A1295" s="19" t="s">
        <v>4740</v>
      </c>
      <c r="B1295" s="19">
        <v>27.83</v>
      </c>
      <c r="C1295" s="19">
        <v>5.39</v>
      </c>
      <c r="D1295" s="19" t="s">
        <v>8336</v>
      </c>
      <c r="E1295" s="19" t="s">
        <v>8336</v>
      </c>
      <c r="F1295" s="19" t="s">
        <v>8336</v>
      </c>
      <c r="G1295" s="19" t="s">
        <v>8355</v>
      </c>
      <c r="H1295" s="19">
        <v>0</v>
      </c>
      <c r="I1295" s="19" t="s">
        <v>8336</v>
      </c>
      <c r="J1295" s="19" t="s">
        <v>8336</v>
      </c>
      <c r="K1295" s="19" t="str">
        <f t="shared" si="121"/>
        <v>Over Weight</v>
      </c>
      <c r="L1295" s="19" t="str">
        <f t="shared" si="122"/>
        <v>Normal</v>
      </c>
      <c r="P1295" s="19">
        <v>1</v>
      </c>
      <c r="Q1295" s="19">
        <v>1</v>
      </c>
      <c r="Y1295" s="32" t="s">
        <v>4718</v>
      </c>
      <c r="Z1295" s="19" t="s">
        <v>8324</v>
      </c>
      <c r="AA1295" t="s">
        <v>8336</v>
      </c>
      <c r="AB1295" s="19" t="str">
        <f t="shared" si="123"/>
        <v>Yes</v>
      </c>
      <c r="AC1295" s="19" t="str">
        <f t="shared" si="124"/>
        <v>No</v>
      </c>
      <c r="AG1295" s="19" t="s">
        <v>4699</v>
      </c>
      <c r="AH1295" s="19">
        <v>45.32</v>
      </c>
      <c r="AI1295" s="19" t="str">
        <f t="shared" ref="AI1295:AI1358" si="125">IF(AH1295&lt;18.5,"Under Weight",IF(AH1295&lt;=24.9,"Normal Weight",IF(AH1295&lt;=29.9,"Over Weight","Obesity")))</f>
        <v>Obesity</v>
      </c>
      <c r="AP1295" s="19" t="s">
        <v>4699</v>
      </c>
      <c r="AQ1295" s="19">
        <v>6.53</v>
      </c>
      <c r="AR1295" s="19" t="str">
        <f t="shared" ref="AR1295:AR1358" si="126">IF(AQ1295&lt;5.7,"Normal",IF(AQ1295&lt;=6.5,"Prediabetes","Diabetes"))</f>
        <v>Diabetes</v>
      </c>
    </row>
    <row r="1296" spans="1:44">
      <c r="A1296" s="19" t="s">
        <v>4744</v>
      </c>
      <c r="B1296" s="19">
        <v>39.64</v>
      </c>
      <c r="C1296" s="19">
        <v>6</v>
      </c>
      <c r="D1296" s="19" t="s">
        <v>8336</v>
      </c>
      <c r="E1296" s="19" t="s">
        <v>8336</v>
      </c>
      <c r="F1296" s="19" t="s">
        <v>8375</v>
      </c>
      <c r="G1296" s="19">
        <v>1</v>
      </c>
      <c r="H1296" s="19">
        <v>1</v>
      </c>
      <c r="I1296" s="19" t="s">
        <v>8336</v>
      </c>
      <c r="J1296" s="19" t="s">
        <v>8336</v>
      </c>
      <c r="K1296" s="19" t="str">
        <f t="shared" si="121"/>
        <v>Obesity</v>
      </c>
      <c r="L1296" s="19" t="str">
        <f t="shared" si="122"/>
        <v>Prediabetes</v>
      </c>
      <c r="P1296" s="19">
        <v>1</v>
      </c>
      <c r="Q1296" s="19">
        <v>1</v>
      </c>
      <c r="Y1296" s="32" t="s">
        <v>4722</v>
      </c>
      <c r="Z1296" s="19" t="s">
        <v>8324</v>
      </c>
      <c r="AA1296" t="s">
        <v>8336</v>
      </c>
      <c r="AB1296" s="19" t="str">
        <f t="shared" si="123"/>
        <v>Yes</v>
      </c>
      <c r="AC1296" s="19" t="str">
        <f t="shared" si="124"/>
        <v>No</v>
      </c>
      <c r="AG1296" s="19" t="s">
        <v>4703</v>
      </c>
      <c r="AH1296" s="19">
        <v>31.93</v>
      </c>
      <c r="AI1296" s="19" t="str">
        <f t="shared" si="125"/>
        <v>Obesity</v>
      </c>
      <c r="AP1296" s="19" t="s">
        <v>4703</v>
      </c>
      <c r="AQ1296" s="19">
        <v>4.82</v>
      </c>
      <c r="AR1296" s="19" t="str">
        <f t="shared" si="126"/>
        <v>Normal</v>
      </c>
    </row>
    <row r="1297" spans="1:44">
      <c r="A1297" s="19" t="s">
        <v>4747</v>
      </c>
      <c r="B1297" s="19">
        <v>38.48</v>
      </c>
      <c r="C1297" s="19">
        <v>6.02</v>
      </c>
      <c r="D1297" s="19" t="s">
        <v>8336</v>
      </c>
      <c r="E1297" s="19" t="s">
        <v>8336</v>
      </c>
      <c r="F1297" s="19" t="s">
        <v>8336</v>
      </c>
      <c r="G1297" s="19">
        <v>1</v>
      </c>
      <c r="H1297" s="19">
        <v>1</v>
      </c>
      <c r="I1297" s="19" t="s">
        <v>8336</v>
      </c>
      <c r="J1297" s="19" t="s">
        <v>8336</v>
      </c>
      <c r="K1297" s="19" t="str">
        <f t="shared" si="121"/>
        <v>Obesity</v>
      </c>
      <c r="L1297" s="19" t="str">
        <f t="shared" si="122"/>
        <v>Prediabetes</v>
      </c>
      <c r="P1297" s="19">
        <v>1</v>
      </c>
      <c r="Q1297" s="19">
        <v>1</v>
      </c>
      <c r="Y1297" s="32" t="s">
        <v>4726</v>
      </c>
      <c r="Z1297" s="19" t="s">
        <v>8336</v>
      </c>
      <c r="AA1297" t="s">
        <v>8336</v>
      </c>
      <c r="AB1297" s="19" t="str">
        <f t="shared" si="123"/>
        <v>No</v>
      </c>
      <c r="AC1297" s="19" t="str">
        <f t="shared" si="124"/>
        <v>No</v>
      </c>
      <c r="AG1297" s="19" t="s">
        <v>4706</v>
      </c>
      <c r="AH1297" s="19">
        <v>36</v>
      </c>
      <c r="AI1297" s="19" t="str">
        <f t="shared" si="125"/>
        <v>Obesity</v>
      </c>
      <c r="AP1297" s="19" t="s">
        <v>4706</v>
      </c>
      <c r="AQ1297" s="19">
        <v>11.94</v>
      </c>
      <c r="AR1297" s="19" t="str">
        <f t="shared" si="126"/>
        <v>Diabetes</v>
      </c>
    </row>
    <row r="1298" spans="1:44">
      <c r="A1298" s="19" t="s">
        <v>4750</v>
      </c>
      <c r="B1298" s="19">
        <v>36.2</v>
      </c>
      <c r="C1298" s="19">
        <v>4.62</v>
      </c>
      <c r="D1298" s="19" t="s">
        <v>8336</v>
      </c>
      <c r="E1298" s="19" t="s">
        <v>8336</v>
      </c>
      <c r="F1298" s="19" t="s">
        <v>8336</v>
      </c>
      <c r="G1298" s="19">
        <v>2</v>
      </c>
      <c r="H1298" s="19">
        <v>2</v>
      </c>
      <c r="I1298" s="19" t="s">
        <v>8336</v>
      </c>
      <c r="J1298" s="19" t="s">
        <v>8336</v>
      </c>
      <c r="K1298" s="19" t="str">
        <f t="shared" si="121"/>
        <v>Obesity</v>
      </c>
      <c r="L1298" s="19" t="str">
        <f t="shared" si="122"/>
        <v>Normal</v>
      </c>
      <c r="P1298" s="19">
        <v>1</v>
      </c>
      <c r="Q1298" s="19">
        <v>1</v>
      </c>
      <c r="Y1298" s="32" t="s">
        <v>4730</v>
      </c>
      <c r="Z1298" s="19" t="s">
        <v>8336</v>
      </c>
      <c r="AA1298" t="s">
        <v>8336</v>
      </c>
      <c r="AB1298" s="19" t="str">
        <f t="shared" si="123"/>
        <v>No</v>
      </c>
      <c r="AC1298" s="19" t="str">
        <f t="shared" si="124"/>
        <v>No</v>
      </c>
      <c r="AG1298" s="19" t="s">
        <v>4710</v>
      </c>
      <c r="AH1298" s="19">
        <v>32</v>
      </c>
      <c r="AI1298" s="19" t="str">
        <f t="shared" si="125"/>
        <v>Obesity</v>
      </c>
      <c r="AP1298" s="19" t="s">
        <v>4710</v>
      </c>
      <c r="AQ1298" s="19">
        <v>7.85</v>
      </c>
      <c r="AR1298" s="19" t="str">
        <f t="shared" si="126"/>
        <v>Diabetes</v>
      </c>
    </row>
    <row r="1299" spans="1:44">
      <c r="A1299" s="19" t="s">
        <v>4754</v>
      </c>
      <c r="B1299" s="19">
        <v>27.13</v>
      </c>
      <c r="C1299" s="19">
        <v>5.59</v>
      </c>
      <c r="D1299" s="19" t="s">
        <v>8336</v>
      </c>
      <c r="E1299" s="19" t="s">
        <v>8336</v>
      </c>
      <c r="F1299" s="19" t="s">
        <v>8336</v>
      </c>
      <c r="G1299" s="19">
        <v>1</v>
      </c>
      <c r="H1299" s="19">
        <v>1</v>
      </c>
      <c r="I1299" s="19" t="s">
        <v>8336</v>
      </c>
      <c r="J1299" s="19" t="s">
        <v>8336</v>
      </c>
      <c r="K1299" s="19" t="str">
        <f t="shared" si="121"/>
        <v>Over Weight</v>
      </c>
      <c r="L1299" s="19" t="str">
        <f t="shared" si="122"/>
        <v>Normal</v>
      </c>
      <c r="P1299" s="19">
        <v>1</v>
      </c>
      <c r="Q1299" s="19">
        <v>1</v>
      </c>
      <c r="Y1299" s="32" t="s">
        <v>4733</v>
      </c>
      <c r="Z1299" s="19" t="s">
        <v>8336</v>
      </c>
      <c r="AA1299" t="s">
        <v>8336</v>
      </c>
      <c r="AB1299" s="19" t="str">
        <f t="shared" si="123"/>
        <v>No</v>
      </c>
      <c r="AC1299" s="19" t="str">
        <f t="shared" si="124"/>
        <v>No</v>
      </c>
      <c r="AG1299" s="19" t="s">
        <v>4713</v>
      </c>
      <c r="AH1299" s="19">
        <v>29.37</v>
      </c>
      <c r="AI1299" s="19" t="str">
        <f t="shared" si="125"/>
        <v>Over Weight</v>
      </c>
      <c r="AP1299" s="19" t="s">
        <v>4713</v>
      </c>
      <c r="AQ1299" s="19">
        <v>8.01</v>
      </c>
      <c r="AR1299" s="19" t="str">
        <f t="shared" si="126"/>
        <v>Diabetes</v>
      </c>
    </row>
    <row r="1300" spans="1:44">
      <c r="A1300" s="19" t="s">
        <v>4758</v>
      </c>
      <c r="B1300" s="19">
        <v>20.75</v>
      </c>
      <c r="C1300" s="19">
        <v>5.18</v>
      </c>
      <c r="D1300" s="19" t="s">
        <v>8324</v>
      </c>
      <c r="E1300" s="19" t="s">
        <v>8336</v>
      </c>
      <c r="F1300" s="19" t="s">
        <v>8336</v>
      </c>
      <c r="G1300" s="19">
        <v>2</v>
      </c>
      <c r="H1300" s="19">
        <v>2</v>
      </c>
      <c r="I1300" s="19" t="s">
        <v>8336</v>
      </c>
      <c r="J1300" s="19" t="s">
        <v>8336</v>
      </c>
      <c r="K1300" s="19" t="str">
        <f t="shared" si="121"/>
        <v>Normal Weight</v>
      </c>
      <c r="L1300" s="19" t="str">
        <f t="shared" si="122"/>
        <v>Normal</v>
      </c>
      <c r="P1300" s="19" t="s">
        <v>8355</v>
      </c>
      <c r="Q1300" s="19">
        <v>0</v>
      </c>
      <c r="Y1300" s="32" t="s">
        <v>4736</v>
      </c>
      <c r="Z1300" s="19" t="s">
        <v>8336</v>
      </c>
      <c r="AA1300" t="s">
        <v>8336</v>
      </c>
      <c r="AB1300" s="19" t="str">
        <f t="shared" si="123"/>
        <v>No</v>
      </c>
      <c r="AC1300" s="19" t="str">
        <f t="shared" si="124"/>
        <v>No</v>
      </c>
      <c r="AG1300" s="19" t="s">
        <v>4716</v>
      </c>
      <c r="AH1300" s="19">
        <v>23.6</v>
      </c>
      <c r="AI1300" s="19" t="str">
        <f t="shared" si="125"/>
        <v>Normal Weight</v>
      </c>
      <c r="AP1300" s="19" t="s">
        <v>4716</v>
      </c>
      <c r="AQ1300" s="19">
        <v>7.4</v>
      </c>
      <c r="AR1300" s="19" t="str">
        <f t="shared" si="126"/>
        <v>Diabetes</v>
      </c>
    </row>
    <row r="1301" spans="1:44">
      <c r="A1301" s="19" t="s">
        <v>4762</v>
      </c>
      <c r="B1301" s="19">
        <v>26.6</v>
      </c>
      <c r="C1301" s="19">
        <v>6.29</v>
      </c>
      <c r="D1301" s="19" t="s">
        <v>8336</v>
      </c>
      <c r="E1301" s="19" t="s">
        <v>8336</v>
      </c>
      <c r="F1301" s="19" t="s">
        <v>8336</v>
      </c>
      <c r="G1301" s="19">
        <v>2</v>
      </c>
      <c r="H1301" s="19">
        <v>2</v>
      </c>
      <c r="I1301" s="19" t="s">
        <v>8336</v>
      </c>
      <c r="J1301" s="19" t="s">
        <v>8336</v>
      </c>
      <c r="K1301" s="19" t="str">
        <f t="shared" si="121"/>
        <v>Over Weight</v>
      </c>
      <c r="L1301" s="19" t="str">
        <f t="shared" si="122"/>
        <v>Prediabetes</v>
      </c>
      <c r="P1301" s="19">
        <v>1</v>
      </c>
      <c r="Q1301" s="19">
        <v>1</v>
      </c>
      <c r="Y1301" s="32" t="s">
        <v>4740</v>
      </c>
      <c r="Z1301" s="19" t="s">
        <v>8336</v>
      </c>
      <c r="AA1301" t="s">
        <v>8336</v>
      </c>
      <c r="AB1301" s="19" t="str">
        <f t="shared" si="123"/>
        <v>No</v>
      </c>
      <c r="AC1301" s="19" t="str">
        <f t="shared" si="124"/>
        <v>No</v>
      </c>
      <c r="AG1301" s="19" t="s">
        <v>4718</v>
      </c>
      <c r="AH1301" s="19">
        <v>33.155</v>
      </c>
      <c r="AI1301" s="19" t="str">
        <f t="shared" si="125"/>
        <v>Obesity</v>
      </c>
      <c r="AP1301" s="19" t="s">
        <v>4718</v>
      </c>
      <c r="AQ1301" s="19">
        <v>8.38</v>
      </c>
      <c r="AR1301" s="19" t="str">
        <f t="shared" si="126"/>
        <v>Diabetes</v>
      </c>
    </row>
    <row r="1302" spans="1:44">
      <c r="A1302" s="19" t="s">
        <v>4766</v>
      </c>
      <c r="B1302" s="19">
        <v>25.3</v>
      </c>
      <c r="C1302" s="19">
        <v>4.49</v>
      </c>
      <c r="D1302" s="19" t="s">
        <v>8336</v>
      </c>
      <c r="E1302" s="19" t="s">
        <v>8336</v>
      </c>
      <c r="F1302" s="19" t="s">
        <v>8336</v>
      </c>
      <c r="G1302" s="19">
        <v>2</v>
      </c>
      <c r="H1302" s="19">
        <v>2</v>
      </c>
      <c r="I1302" s="19" t="s">
        <v>8336</v>
      </c>
      <c r="J1302" s="19" t="s">
        <v>8336</v>
      </c>
      <c r="K1302" s="19" t="str">
        <f t="shared" si="121"/>
        <v>Over Weight</v>
      </c>
      <c r="L1302" s="19" t="str">
        <f t="shared" si="122"/>
        <v>Normal</v>
      </c>
      <c r="P1302" s="19" t="s">
        <v>8355</v>
      </c>
      <c r="Q1302" s="19">
        <v>0</v>
      </c>
      <c r="Y1302" s="32" t="s">
        <v>4744</v>
      </c>
      <c r="Z1302" s="19" t="s">
        <v>8336</v>
      </c>
      <c r="AA1302" t="s">
        <v>8336</v>
      </c>
      <c r="AB1302" s="19" t="str">
        <f t="shared" si="123"/>
        <v>No</v>
      </c>
      <c r="AC1302" s="19" t="str">
        <f t="shared" si="124"/>
        <v>No</v>
      </c>
      <c r="AG1302" s="19" t="s">
        <v>4722</v>
      </c>
      <c r="AH1302" s="19">
        <v>24.32</v>
      </c>
      <c r="AI1302" s="19" t="str">
        <f t="shared" si="125"/>
        <v>Normal Weight</v>
      </c>
      <c r="AP1302" s="19" t="s">
        <v>4722</v>
      </c>
      <c r="AQ1302" s="19">
        <v>11.56</v>
      </c>
      <c r="AR1302" s="19" t="str">
        <f t="shared" si="126"/>
        <v>Diabetes</v>
      </c>
    </row>
    <row r="1303" spans="1:44">
      <c r="A1303" s="19" t="s">
        <v>4770</v>
      </c>
      <c r="B1303" s="19">
        <v>18.84</v>
      </c>
      <c r="C1303" s="19">
        <v>11.82</v>
      </c>
      <c r="D1303" s="19" t="s">
        <v>8324</v>
      </c>
      <c r="E1303" s="19" t="s">
        <v>8336</v>
      </c>
      <c r="F1303" s="19" t="s">
        <v>8375</v>
      </c>
      <c r="G1303" s="19">
        <v>1</v>
      </c>
      <c r="H1303" s="19">
        <v>1</v>
      </c>
      <c r="I1303" s="19" t="s">
        <v>8336</v>
      </c>
      <c r="J1303" s="19" t="s">
        <v>8336</v>
      </c>
      <c r="K1303" s="19" t="str">
        <f t="shared" si="121"/>
        <v>Normal Weight</v>
      </c>
      <c r="L1303" s="19" t="str">
        <f t="shared" si="122"/>
        <v>Diabetes</v>
      </c>
      <c r="P1303" s="19">
        <v>1</v>
      </c>
      <c r="Q1303" s="19">
        <v>1</v>
      </c>
      <c r="Y1303" s="32" t="s">
        <v>4747</v>
      </c>
      <c r="Z1303" s="19" t="s">
        <v>8336</v>
      </c>
      <c r="AA1303" t="s">
        <v>8336</v>
      </c>
      <c r="AB1303" s="19" t="str">
        <f t="shared" si="123"/>
        <v>No</v>
      </c>
      <c r="AC1303" s="19" t="str">
        <f t="shared" si="124"/>
        <v>No</v>
      </c>
      <c r="AG1303" s="19" t="s">
        <v>4726</v>
      </c>
      <c r="AH1303" s="19">
        <v>36.3</v>
      </c>
      <c r="AI1303" s="19" t="str">
        <f t="shared" si="125"/>
        <v>Obesity</v>
      </c>
      <c r="AP1303" s="19" t="s">
        <v>4726</v>
      </c>
      <c r="AQ1303" s="19">
        <v>4.61</v>
      </c>
      <c r="AR1303" s="19" t="str">
        <f t="shared" si="126"/>
        <v>Normal</v>
      </c>
    </row>
    <row r="1304" spans="1:44">
      <c r="A1304" s="19" t="s">
        <v>4773</v>
      </c>
      <c r="B1304" s="19">
        <v>19.57</v>
      </c>
      <c r="C1304" s="19">
        <v>7.41</v>
      </c>
      <c r="D1304" s="19" t="s">
        <v>8324</v>
      </c>
      <c r="E1304" s="19" t="s">
        <v>8336</v>
      </c>
      <c r="F1304" s="19" t="s">
        <v>8336</v>
      </c>
      <c r="G1304" s="19">
        <v>1</v>
      </c>
      <c r="H1304" s="19">
        <v>1</v>
      </c>
      <c r="I1304" s="19" t="s">
        <v>8336</v>
      </c>
      <c r="J1304" s="19" t="s">
        <v>8336</v>
      </c>
      <c r="K1304" s="19" t="str">
        <f t="shared" si="121"/>
        <v>Normal Weight</v>
      </c>
      <c r="L1304" s="19" t="str">
        <f t="shared" si="122"/>
        <v>Diabetes</v>
      </c>
      <c r="P1304" s="19" t="s">
        <v>8355</v>
      </c>
      <c r="Q1304" s="19">
        <v>0</v>
      </c>
      <c r="Y1304" s="32" t="s">
        <v>4750</v>
      </c>
      <c r="Z1304" s="19" t="s">
        <v>8336</v>
      </c>
      <c r="AA1304" t="s">
        <v>8336</v>
      </c>
      <c r="AB1304" s="19" t="str">
        <f t="shared" si="123"/>
        <v>No</v>
      </c>
      <c r="AC1304" s="19" t="str">
        <f t="shared" si="124"/>
        <v>No</v>
      </c>
      <c r="AG1304" s="19" t="s">
        <v>4730</v>
      </c>
      <c r="AH1304" s="19">
        <v>34.4</v>
      </c>
      <c r="AI1304" s="19" t="str">
        <f t="shared" si="125"/>
        <v>Obesity</v>
      </c>
      <c r="AP1304" s="19" t="s">
        <v>4730</v>
      </c>
      <c r="AQ1304" s="19">
        <v>4.95</v>
      </c>
      <c r="AR1304" s="19" t="str">
        <f t="shared" si="126"/>
        <v>Normal</v>
      </c>
    </row>
    <row r="1305" spans="1:44">
      <c r="A1305" s="19" t="s">
        <v>4776</v>
      </c>
      <c r="B1305" s="19">
        <v>30.495</v>
      </c>
      <c r="C1305" s="19">
        <v>5.97</v>
      </c>
      <c r="D1305" s="19" t="s">
        <v>8336</v>
      </c>
      <c r="E1305" s="19" t="s">
        <v>8336</v>
      </c>
      <c r="F1305" s="19" t="s">
        <v>8336</v>
      </c>
      <c r="G1305" s="19" t="s">
        <v>8355</v>
      </c>
      <c r="H1305" s="19">
        <v>0</v>
      </c>
      <c r="I1305" s="19" t="s">
        <v>8336</v>
      </c>
      <c r="J1305" s="19" t="s">
        <v>8336</v>
      </c>
      <c r="K1305" s="19" t="str">
        <f t="shared" si="121"/>
        <v>Obesity</v>
      </c>
      <c r="L1305" s="19" t="str">
        <f t="shared" si="122"/>
        <v>Prediabetes</v>
      </c>
      <c r="P1305" s="19" t="s">
        <v>8355</v>
      </c>
      <c r="Q1305" s="19">
        <v>0</v>
      </c>
      <c r="Y1305" s="32" t="s">
        <v>4754</v>
      </c>
      <c r="Z1305" s="19" t="s">
        <v>8336</v>
      </c>
      <c r="AA1305" t="s">
        <v>8336</v>
      </c>
      <c r="AB1305" s="19" t="str">
        <f t="shared" si="123"/>
        <v>No</v>
      </c>
      <c r="AC1305" s="19" t="str">
        <f t="shared" si="124"/>
        <v>No</v>
      </c>
      <c r="AG1305" s="19" t="s">
        <v>4733</v>
      </c>
      <c r="AH1305" s="19">
        <v>30.9</v>
      </c>
      <c r="AI1305" s="19" t="str">
        <f t="shared" si="125"/>
        <v>Obesity</v>
      </c>
      <c r="AP1305" s="19" t="s">
        <v>4733</v>
      </c>
      <c r="AQ1305" s="19">
        <v>5.04</v>
      </c>
      <c r="AR1305" s="19" t="str">
        <f t="shared" si="126"/>
        <v>Normal</v>
      </c>
    </row>
    <row r="1306" spans="1:44">
      <c r="A1306" s="19" t="s">
        <v>4779</v>
      </c>
      <c r="B1306" s="19">
        <v>30.115</v>
      </c>
      <c r="C1306" s="19">
        <v>5.74</v>
      </c>
      <c r="D1306" s="19" t="s">
        <v>8336</v>
      </c>
      <c r="E1306" s="19" t="s">
        <v>8336</v>
      </c>
      <c r="F1306" s="19" t="s">
        <v>8375</v>
      </c>
      <c r="G1306" s="19">
        <v>1</v>
      </c>
      <c r="H1306" s="19">
        <v>1</v>
      </c>
      <c r="I1306" s="19" t="s">
        <v>8336</v>
      </c>
      <c r="J1306" s="19" t="s">
        <v>8336</v>
      </c>
      <c r="K1306" s="19" t="str">
        <f t="shared" si="121"/>
        <v>Obesity</v>
      </c>
      <c r="L1306" s="19" t="str">
        <f t="shared" si="122"/>
        <v>Prediabetes</v>
      </c>
      <c r="P1306" s="19" t="s">
        <v>8355</v>
      </c>
      <c r="Q1306" s="19">
        <v>0</v>
      </c>
      <c r="Y1306" s="32" t="s">
        <v>4758</v>
      </c>
      <c r="Z1306" s="19" t="s">
        <v>8324</v>
      </c>
      <c r="AA1306" t="s">
        <v>8336</v>
      </c>
      <c r="AB1306" s="19" t="str">
        <f t="shared" si="123"/>
        <v>Yes</v>
      </c>
      <c r="AC1306" s="19" t="str">
        <f t="shared" si="124"/>
        <v>No</v>
      </c>
      <c r="AG1306" s="19" t="s">
        <v>4736</v>
      </c>
      <c r="AH1306" s="19">
        <v>28.6</v>
      </c>
      <c r="AI1306" s="19" t="str">
        <f t="shared" si="125"/>
        <v>Over Weight</v>
      </c>
      <c r="AP1306" s="19" t="s">
        <v>4736</v>
      </c>
      <c r="AQ1306" s="19">
        <v>5.42</v>
      </c>
      <c r="AR1306" s="19" t="str">
        <f t="shared" si="126"/>
        <v>Normal</v>
      </c>
    </row>
    <row r="1307" spans="1:44">
      <c r="A1307" s="19" t="s">
        <v>4783</v>
      </c>
      <c r="B1307" s="19">
        <v>24.78</v>
      </c>
      <c r="C1307" s="19">
        <v>9.85</v>
      </c>
      <c r="D1307" s="19" t="s">
        <v>8336</v>
      </c>
      <c r="E1307" s="19" t="s">
        <v>8336</v>
      </c>
      <c r="F1307" s="19" t="s">
        <v>8336</v>
      </c>
      <c r="G1307" s="19" t="s">
        <v>8355</v>
      </c>
      <c r="H1307" s="19">
        <v>0</v>
      </c>
      <c r="I1307" s="19" t="s">
        <v>8336</v>
      </c>
      <c r="J1307" s="19" t="s">
        <v>8336</v>
      </c>
      <c r="K1307" s="19" t="str">
        <f t="shared" si="121"/>
        <v>Normal Weight</v>
      </c>
      <c r="L1307" s="19" t="str">
        <f t="shared" si="122"/>
        <v>Diabetes</v>
      </c>
      <c r="P1307" s="19">
        <v>1</v>
      </c>
      <c r="Q1307" s="19">
        <v>1</v>
      </c>
      <c r="Y1307" s="32" t="s">
        <v>4762</v>
      </c>
      <c r="Z1307" s="19" t="s">
        <v>8336</v>
      </c>
      <c r="AA1307" t="s">
        <v>8336</v>
      </c>
      <c r="AB1307" s="19" t="str">
        <f t="shared" si="123"/>
        <v>No</v>
      </c>
      <c r="AC1307" s="19" t="str">
        <f t="shared" si="124"/>
        <v>No</v>
      </c>
      <c r="AG1307" s="19" t="s">
        <v>4740</v>
      </c>
      <c r="AH1307" s="19">
        <v>27.83</v>
      </c>
      <c r="AI1307" s="19" t="str">
        <f t="shared" si="125"/>
        <v>Over Weight</v>
      </c>
      <c r="AP1307" s="19" t="s">
        <v>4740</v>
      </c>
      <c r="AQ1307" s="19">
        <v>5.39</v>
      </c>
      <c r="AR1307" s="19" t="str">
        <f t="shared" si="126"/>
        <v>Normal</v>
      </c>
    </row>
    <row r="1308" spans="1:44">
      <c r="A1308" s="19" t="s">
        <v>4787</v>
      </c>
      <c r="B1308" s="19">
        <v>24.77</v>
      </c>
      <c r="C1308" s="19">
        <v>7.59</v>
      </c>
      <c r="D1308" s="19" t="s">
        <v>8336</v>
      </c>
      <c r="E1308" s="19" t="s">
        <v>8336</v>
      </c>
      <c r="F1308" s="19" t="s">
        <v>8336</v>
      </c>
      <c r="G1308" s="19" t="s">
        <v>8355</v>
      </c>
      <c r="H1308" s="19">
        <v>0</v>
      </c>
      <c r="I1308" s="19" t="s">
        <v>8336</v>
      </c>
      <c r="J1308" s="19" t="s">
        <v>8336</v>
      </c>
      <c r="K1308" s="19" t="str">
        <f t="shared" si="121"/>
        <v>Normal Weight</v>
      </c>
      <c r="L1308" s="19" t="str">
        <f t="shared" si="122"/>
        <v>Diabetes</v>
      </c>
      <c r="P1308" s="19">
        <v>1</v>
      </c>
      <c r="Q1308" s="19">
        <v>1</v>
      </c>
      <c r="Y1308" s="32" t="s">
        <v>4766</v>
      </c>
      <c r="Z1308" s="19" t="s">
        <v>8336</v>
      </c>
      <c r="AA1308" t="s">
        <v>8336</v>
      </c>
      <c r="AB1308" s="19" t="str">
        <f t="shared" si="123"/>
        <v>No</v>
      </c>
      <c r="AC1308" s="19" t="str">
        <f t="shared" si="124"/>
        <v>No</v>
      </c>
      <c r="AG1308" s="19" t="s">
        <v>4744</v>
      </c>
      <c r="AH1308" s="19">
        <v>39.64</v>
      </c>
      <c r="AI1308" s="19" t="str">
        <f t="shared" si="125"/>
        <v>Obesity</v>
      </c>
      <c r="AP1308" s="19" t="s">
        <v>4744</v>
      </c>
      <c r="AQ1308" s="19">
        <v>6</v>
      </c>
      <c r="AR1308" s="19" t="str">
        <f t="shared" si="126"/>
        <v>Prediabetes</v>
      </c>
    </row>
    <row r="1309" spans="1:44">
      <c r="A1309" s="19" t="s">
        <v>4791</v>
      </c>
      <c r="B1309" s="19">
        <v>16.58</v>
      </c>
      <c r="C1309" s="19">
        <v>6.98</v>
      </c>
      <c r="D1309" s="19" t="s">
        <v>8324</v>
      </c>
      <c r="E1309" s="19" t="s">
        <v>8336</v>
      </c>
      <c r="F1309" s="19" t="s">
        <v>8375</v>
      </c>
      <c r="G1309" s="19">
        <v>1</v>
      </c>
      <c r="H1309" s="19">
        <v>1</v>
      </c>
      <c r="I1309" s="19" t="s">
        <v>8336</v>
      </c>
      <c r="J1309" s="19" t="s">
        <v>8336</v>
      </c>
      <c r="K1309" s="19" t="str">
        <f t="shared" si="121"/>
        <v>Under Weight</v>
      </c>
      <c r="L1309" s="19" t="str">
        <f t="shared" si="122"/>
        <v>Diabetes</v>
      </c>
      <c r="P1309" s="19">
        <v>2</v>
      </c>
      <c r="Q1309" s="19">
        <v>2</v>
      </c>
      <c r="Y1309" s="32" t="s">
        <v>4770</v>
      </c>
      <c r="Z1309" s="19" t="s">
        <v>8324</v>
      </c>
      <c r="AA1309" t="s">
        <v>8336</v>
      </c>
      <c r="AB1309" s="19" t="str">
        <f t="shared" si="123"/>
        <v>Yes</v>
      </c>
      <c r="AC1309" s="19" t="str">
        <f t="shared" si="124"/>
        <v>No</v>
      </c>
      <c r="AG1309" s="19" t="s">
        <v>4747</v>
      </c>
      <c r="AH1309" s="19">
        <v>38.48</v>
      </c>
      <c r="AI1309" s="19" t="str">
        <f t="shared" si="125"/>
        <v>Obesity</v>
      </c>
      <c r="AP1309" s="19" t="s">
        <v>4747</v>
      </c>
      <c r="AQ1309" s="19">
        <v>6.02</v>
      </c>
      <c r="AR1309" s="19" t="str">
        <f t="shared" si="126"/>
        <v>Prediabetes</v>
      </c>
    </row>
    <row r="1310" spans="1:44">
      <c r="A1310" s="19" t="s">
        <v>4794</v>
      </c>
      <c r="B1310" s="19">
        <v>38.17</v>
      </c>
      <c r="C1310" s="19">
        <v>4.73</v>
      </c>
      <c r="D1310" s="19" t="s">
        <v>8324</v>
      </c>
      <c r="E1310" s="19" t="s">
        <v>8336</v>
      </c>
      <c r="F1310" s="19" t="s">
        <v>8336</v>
      </c>
      <c r="G1310" s="19" t="s">
        <v>8355</v>
      </c>
      <c r="H1310" s="19">
        <v>0</v>
      </c>
      <c r="I1310" s="19" t="s">
        <v>8336</v>
      </c>
      <c r="J1310" s="19" t="s">
        <v>8336</v>
      </c>
      <c r="K1310" s="19" t="str">
        <f t="shared" si="121"/>
        <v>Obesity</v>
      </c>
      <c r="L1310" s="19" t="str">
        <f t="shared" si="122"/>
        <v>Normal</v>
      </c>
      <c r="P1310" s="19">
        <v>1</v>
      </c>
      <c r="Q1310" s="19">
        <v>1</v>
      </c>
      <c r="Y1310" s="32" t="s">
        <v>4773</v>
      </c>
      <c r="Z1310" s="19" t="s">
        <v>8324</v>
      </c>
      <c r="AA1310" t="s">
        <v>8336</v>
      </c>
      <c r="AB1310" s="19" t="str">
        <f t="shared" si="123"/>
        <v>Yes</v>
      </c>
      <c r="AC1310" s="19" t="str">
        <f t="shared" si="124"/>
        <v>No</v>
      </c>
      <c r="AG1310" s="19" t="s">
        <v>4750</v>
      </c>
      <c r="AH1310" s="19">
        <v>36.2</v>
      </c>
      <c r="AI1310" s="19" t="str">
        <f t="shared" si="125"/>
        <v>Obesity</v>
      </c>
      <c r="AP1310" s="19" t="s">
        <v>4750</v>
      </c>
      <c r="AQ1310" s="19">
        <v>4.62</v>
      </c>
      <c r="AR1310" s="19" t="str">
        <f t="shared" si="126"/>
        <v>Normal</v>
      </c>
    </row>
    <row r="1311" spans="1:44">
      <c r="A1311" s="19" t="s">
        <v>4797</v>
      </c>
      <c r="B1311" s="19">
        <v>39.425</v>
      </c>
      <c r="C1311" s="19">
        <v>4.76</v>
      </c>
      <c r="D1311" s="19" t="s">
        <v>8324</v>
      </c>
      <c r="E1311" s="19" t="s">
        <v>8336</v>
      </c>
      <c r="F1311" s="19" t="s">
        <v>8336</v>
      </c>
      <c r="G1311" s="19" t="s">
        <v>8355</v>
      </c>
      <c r="H1311" s="19">
        <v>0</v>
      </c>
      <c r="I1311" s="19" t="s">
        <v>8336</v>
      </c>
      <c r="J1311" s="19" t="s">
        <v>8336</v>
      </c>
      <c r="K1311" s="19" t="str">
        <f t="shared" si="121"/>
        <v>Obesity</v>
      </c>
      <c r="L1311" s="19" t="str">
        <f t="shared" si="122"/>
        <v>Normal</v>
      </c>
      <c r="P1311" s="19">
        <v>2</v>
      </c>
      <c r="Q1311" s="19">
        <v>2</v>
      </c>
      <c r="Y1311" s="32" t="s">
        <v>4776</v>
      </c>
      <c r="Z1311" s="19" t="s">
        <v>8336</v>
      </c>
      <c r="AA1311" t="s">
        <v>8336</v>
      </c>
      <c r="AB1311" s="19" t="str">
        <f t="shared" si="123"/>
        <v>No</v>
      </c>
      <c r="AC1311" s="19" t="str">
        <f t="shared" si="124"/>
        <v>No</v>
      </c>
      <c r="AG1311" s="19" t="s">
        <v>4754</v>
      </c>
      <c r="AH1311" s="19">
        <v>27.13</v>
      </c>
      <c r="AI1311" s="19" t="str">
        <f t="shared" si="125"/>
        <v>Over Weight</v>
      </c>
      <c r="AP1311" s="19" t="s">
        <v>4754</v>
      </c>
      <c r="AQ1311" s="19">
        <v>5.59</v>
      </c>
      <c r="AR1311" s="19" t="str">
        <f t="shared" si="126"/>
        <v>Normal</v>
      </c>
    </row>
    <row r="1312" spans="1:44">
      <c r="A1312" s="19" t="s">
        <v>4801</v>
      </c>
      <c r="B1312" s="19">
        <v>33.44</v>
      </c>
      <c r="C1312" s="19">
        <v>6.24</v>
      </c>
      <c r="D1312" s="19" t="s">
        <v>8324</v>
      </c>
      <c r="E1312" s="19" t="s">
        <v>8336</v>
      </c>
      <c r="F1312" s="19" t="s">
        <v>8336</v>
      </c>
      <c r="G1312" s="19" t="s">
        <v>8355</v>
      </c>
      <c r="H1312" s="19">
        <v>0</v>
      </c>
      <c r="I1312" s="19" t="s">
        <v>8336</v>
      </c>
      <c r="J1312" s="19" t="s">
        <v>8336</v>
      </c>
      <c r="K1312" s="19" t="str">
        <f t="shared" si="121"/>
        <v>Obesity</v>
      </c>
      <c r="L1312" s="19" t="str">
        <f t="shared" si="122"/>
        <v>Prediabetes</v>
      </c>
      <c r="P1312" s="19">
        <v>2</v>
      </c>
      <c r="Q1312" s="19">
        <v>2</v>
      </c>
      <c r="Y1312" s="32" t="s">
        <v>4779</v>
      </c>
      <c r="Z1312" s="19" t="s">
        <v>8336</v>
      </c>
      <c r="AA1312" t="s">
        <v>8336</v>
      </c>
      <c r="AB1312" s="19" t="str">
        <f t="shared" si="123"/>
        <v>No</v>
      </c>
      <c r="AC1312" s="19" t="str">
        <f t="shared" si="124"/>
        <v>No</v>
      </c>
      <c r="AG1312" s="19" t="s">
        <v>4758</v>
      </c>
      <c r="AH1312" s="19">
        <v>20.75</v>
      </c>
      <c r="AI1312" s="19" t="str">
        <f t="shared" si="125"/>
        <v>Normal Weight</v>
      </c>
      <c r="AP1312" s="19" t="s">
        <v>4758</v>
      </c>
      <c r="AQ1312" s="19">
        <v>5.18</v>
      </c>
      <c r="AR1312" s="19" t="str">
        <f t="shared" si="126"/>
        <v>Normal</v>
      </c>
    </row>
    <row r="1313" spans="1:44">
      <c r="A1313" s="19" t="s">
        <v>4805</v>
      </c>
      <c r="B1313" s="19">
        <v>33.345</v>
      </c>
      <c r="C1313" s="19">
        <v>5.44</v>
      </c>
      <c r="D1313" s="19" t="s">
        <v>8324</v>
      </c>
      <c r="E1313" s="19" t="s">
        <v>8336</v>
      </c>
      <c r="F1313" s="19" t="s">
        <v>8336</v>
      </c>
      <c r="G1313" s="19" t="s">
        <v>8355</v>
      </c>
      <c r="H1313" s="19">
        <v>0</v>
      </c>
      <c r="I1313" s="19" t="s">
        <v>8336</v>
      </c>
      <c r="J1313" s="19" t="s">
        <v>8336</v>
      </c>
      <c r="K1313" s="19" t="str">
        <f t="shared" si="121"/>
        <v>Obesity</v>
      </c>
      <c r="L1313" s="19" t="str">
        <f t="shared" si="122"/>
        <v>Normal</v>
      </c>
      <c r="P1313" s="19">
        <v>2</v>
      </c>
      <c r="Q1313" s="19">
        <v>2</v>
      </c>
      <c r="Y1313" s="32" t="s">
        <v>4783</v>
      </c>
      <c r="Z1313" s="19" t="s">
        <v>8336</v>
      </c>
      <c r="AA1313" t="s">
        <v>8336</v>
      </c>
      <c r="AB1313" s="19" t="str">
        <f t="shared" si="123"/>
        <v>No</v>
      </c>
      <c r="AC1313" s="19" t="str">
        <f t="shared" si="124"/>
        <v>No</v>
      </c>
      <c r="AG1313" s="19" t="s">
        <v>4762</v>
      </c>
      <c r="AH1313" s="19">
        <v>26.6</v>
      </c>
      <c r="AI1313" s="19" t="str">
        <f t="shared" si="125"/>
        <v>Over Weight</v>
      </c>
      <c r="AP1313" s="19" t="s">
        <v>4762</v>
      </c>
      <c r="AQ1313" s="19">
        <v>6.29</v>
      </c>
      <c r="AR1313" s="19" t="str">
        <f t="shared" si="126"/>
        <v>Prediabetes</v>
      </c>
    </row>
    <row r="1314" spans="1:44">
      <c r="A1314" s="19" t="s">
        <v>4808</v>
      </c>
      <c r="B1314" s="19">
        <v>38.79</v>
      </c>
      <c r="C1314" s="19">
        <v>5.08</v>
      </c>
      <c r="D1314" s="19" t="s">
        <v>8336</v>
      </c>
      <c r="E1314" s="19" t="s">
        <v>8336</v>
      </c>
      <c r="F1314" s="19" t="s">
        <v>8375</v>
      </c>
      <c r="G1314" s="19">
        <v>1</v>
      </c>
      <c r="H1314" s="19">
        <v>1</v>
      </c>
      <c r="I1314" s="19" t="s">
        <v>8336</v>
      </c>
      <c r="J1314" s="19" t="s">
        <v>8336</v>
      </c>
      <c r="K1314" s="19" t="str">
        <f t="shared" si="121"/>
        <v>Obesity</v>
      </c>
      <c r="L1314" s="19" t="str">
        <f t="shared" si="122"/>
        <v>Normal</v>
      </c>
      <c r="P1314" s="19">
        <v>1</v>
      </c>
      <c r="Q1314" s="19">
        <v>1</v>
      </c>
      <c r="Y1314" s="32" t="s">
        <v>4787</v>
      </c>
      <c r="Z1314" s="19" t="s">
        <v>8336</v>
      </c>
      <c r="AA1314" t="s">
        <v>8336</v>
      </c>
      <c r="AB1314" s="19" t="str">
        <f t="shared" si="123"/>
        <v>No</v>
      </c>
      <c r="AC1314" s="19" t="str">
        <f t="shared" si="124"/>
        <v>No</v>
      </c>
      <c r="AG1314" s="19" t="s">
        <v>4766</v>
      </c>
      <c r="AH1314" s="19">
        <v>25.3</v>
      </c>
      <c r="AI1314" s="19" t="str">
        <f t="shared" si="125"/>
        <v>Over Weight</v>
      </c>
      <c r="AP1314" s="19" t="s">
        <v>4766</v>
      </c>
      <c r="AQ1314" s="19">
        <v>4.49</v>
      </c>
      <c r="AR1314" s="19" t="str">
        <f t="shared" si="126"/>
        <v>Normal</v>
      </c>
    </row>
    <row r="1315" spans="1:44">
      <c r="A1315" s="19" t="s">
        <v>4810</v>
      </c>
      <c r="B1315" s="19">
        <v>30.685</v>
      </c>
      <c r="C1315" s="19">
        <v>4.87</v>
      </c>
      <c r="D1315" s="19" t="s">
        <v>8336</v>
      </c>
      <c r="E1315" s="19" t="s">
        <v>8336</v>
      </c>
      <c r="F1315" s="19" t="s">
        <v>8375</v>
      </c>
      <c r="G1315" s="19">
        <v>1</v>
      </c>
      <c r="H1315" s="19">
        <v>1</v>
      </c>
      <c r="I1315" s="19" t="s">
        <v>8336</v>
      </c>
      <c r="J1315" s="19" t="s">
        <v>8336</v>
      </c>
      <c r="K1315" s="19" t="str">
        <f t="shared" si="121"/>
        <v>Obesity</v>
      </c>
      <c r="L1315" s="19" t="str">
        <f t="shared" si="122"/>
        <v>Normal</v>
      </c>
      <c r="P1315" s="19">
        <v>1</v>
      </c>
      <c r="Q1315" s="19">
        <v>1</v>
      </c>
      <c r="Y1315" s="32" t="s">
        <v>4791</v>
      </c>
      <c r="Z1315" s="19" t="s">
        <v>8324</v>
      </c>
      <c r="AA1315" t="s">
        <v>8336</v>
      </c>
      <c r="AB1315" s="19" t="str">
        <f t="shared" si="123"/>
        <v>Yes</v>
      </c>
      <c r="AC1315" s="19" t="str">
        <f t="shared" si="124"/>
        <v>No</v>
      </c>
      <c r="AG1315" s="19" t="s">
        <v>4770</v>
      </c>
      <c r="AH1315" s="19">
        <v>18.84</v>
      </c>
      <c r="AI1315" s="19" t="str">
        <f t="shared" si="125"/>
        <v>Normal Weight</v>
      </c>
      <c r="AP1315" s="19" t="s">
        <v>4770</v>
      </c>
      <c r="AQ1315" s="19">
        <v>11.82</v>
      </c>
      <c r="AR1315" s="19" t="str">
        <f t="shared" si="126"/>
        <v>Diabetes</v>
      </c>
    </row>
    <row r="1316" spans="1:44">
      <c r="A1316" s="19" t="s">
        <v>4814</v>
      </c>
      <c r="B1316" s="19">
        <v>22.135</v>
      </c>
      <c r="C1316" s="19">
        <v>8.17</v>
      </c>
      <c r="D1316" s="19" t="s">
        <v>8336</v>
      </c>
      <c r="E1316" s="19" t="s">
        <v>8336</v>
      </c>
      <c r="F1316" s="19" t="s">
        <v>8336</v>
      </c>
      <c r="G1316" s="19" t="s">
        <v>8355</v>
      </c>
      <c r="H1316" s="19">
        <v>0</v>
      </c>
      <c r="I1316" s="19" t="s">
        <v>8336</v>
      </c>
      <c r="J1316" s="19" t="s">
        <v>8336</v>
      </c>
      <c r="K1316" s="19" t="str">
        <f t="shared" si="121"/>
        <v>Normal Weight</v>
      </c>
      <c r="L1316" s="19" t="str">
        <f t="shared" si="122"/>
        <v>Diabetes</v>
      </c>
      <c r="P1316" s="19" t="s">
        <v>8355</v>
      </c>
      <c r="Q1316" s="19">
        <v>0</v>
      </c>
      <c r="Y1316" s="32" t="s">
        <v>4794</v>
      </c>
      <c r="Z1316" s="19" t="s">
        <v>8324</v>
      </c>
      <c r="AA1316" t="s">
        <v>8336</v>
      </c>
      <c r="AB1316" s="19" t="str">
        <f t="shared" si="123"/>
        <v>Yes</v>
      </c>
      <c r="AC1316" s="19" t="str">
        <f t="shared" si="124"/>
        <v>No</v>
      </c>
      <c r="AG1316" s="19" t="s">
        <v>4773</v>
      </c>
      <c r="AH1316" s="19">
        <v>19.57</v>
      </c>
      <c r="AI1316" s="19" t="str">
        <f t="shared" si="125"/>
        <v>Normal Weight</v>
      </c>
      <c r="AP1316" s="19" t="s">
        <v>4773</v>
      </c>
      <c r="AQ1316" s="19">
        <v>7.41</v>
      </c>
      <c r="AR1316" s="19" t="str">
        <f t="shared" si="126"/>
        <v>Diabetes</v>
      </c>
    </row>
    <row r="1317" spans="1:44">
      <c r="A1317" s="19" t="s">
        <v>4818</v>
      </c>
      <c r="B1317" s="19">
        <v>33.33</v>
      </c>
      <c r="C1317" s="19">
        <v>7.61</v>
      </c>
      <c r="D1317" s="19" t="s">
        <v>8336</v>
      </c>
      <c r="E1317" s="19" t="s">
        <v>8336</v>
      </c>
      <c r="F1317" s="19" t="s">
        <v>8336</v>
      </c>
      <c r="G1317" s="19" t="s">
        <v>8355</v>
      </c>
      <c r="H1317" s="19">
        <v>0</v>
      </c>
      <c r="I1317" s="19" t="s">
        <v>8336</v>
      </c>
      <c r="J1317" s="19" t="s">
        <v>8336</v>
      </c>
      <c r="K1317" s="19" t="str">
        <f t="shared" si="121"/>
        <v>Obesity</v>
      </c>
      <c r="L1317" s="19" t="str">
        <f t="shared" si="122"/>
        <v>Diabetes</v>
      </c>
      <c r="P1317" s="19">
        <v>1</v>
      </c>
      <c r="Q1317" s="19">
        <v>1</v>
      </c>
      <c r="Y1317" s="32" t="s">
        <v>4797</v>
      </c>
      <c r="Z1317" s="19" t="s">
        <v>8324</v>
      </c>
      <c r="AA1317" t="s">
        <v>8336</v>
      </c>
      <c r="AB1317" s="19" t="str">
        <f t="shared" si="123"/>
        <v>Yes</v>
      </c>
      <c r="AC1317" s="19" t="str">
        <f t="shared" si="124"/>
        <v>No</v>
      </c>
      <c r="AG1317" s="19" t="s">
        <v>4776</v>
      </c>
      <c r="AH1317" s="19">
        <v>30.495</v>
      </c>
      <c r="AI1317" s="19" t="str">
        <f t="shared" si="125"/>
        <v>Obesity</v>
      </c>
      <c r="AP1317" s="19" t="s">
        <v>4776</v>
      </c>
      <c r="AQ1317" s="19">
        <v>5.97</v>
      </c>
      <c r="AR1317" s="19" t="str">
        <f t="shared" si="126"/>
        <v>Prediabetes</v>
      </c>
    </row>
    <row r="1318" spans="1:44">
      <c r="A1318" s="19" t="s">
        <v>4821</v>
      </c>
      <c r="B1318" s="19">
        <v>31.13</v>
      </c>
      <c r="C1318" s="19">
        <v>10.1</v>
      </c>
      <c r="D1318" s="19" t="s">
        <v>8336</v>
      </c>
      <c r="E1318" s="19" t="s">
        <v>8336</v>
      </c>
      <c r="F1318" s="19" t="s">
        <v>8336</v>
      </c>
      <c r="G1318" s="19" t="s">
        <v>8355</v>
      </c>
      <c r="H1318" s="19">
        <v>0</v>
      </c>
      <c r="I1318" s="19" t="s">
        <v>8336</v>
      </c>
      <c r="J1318" s="19" t="s">
        <v>8336</v>
      </c>
      <c r="K1318" s="19" t="str">
        <f t="shared" si="121"/>
        <v>Obesity</v>
      </c>
      <c r="L1318" s="19" t="str">
        <f t="shared" si="122"/>
        <v>Diabetes</v>
      </c>
      <c r="P1318" s="19" t="s">
        <v>8355</v>
      </c>
      <c r="Q1318" s="19">
        <v>0</v>
      </c>
      <c r="Y1318" s="32" t="s">
        <v>4801</v>
      </c>
      <c r="Z1318" s="19" t="s">
        <v>8324</v>
      </c>
      <c r="AA1318" t="s">
        <v>8336</v>
      </c>
      <c r="AB1318" s="19" t="str">
        <f t="shared" si="123"/>
        <v>Yes</v>
      </c>
      <c r="AC1318" s="19" t="str">
        <f t="shared" si="124"/>
        <v>No</v>
      </c>
      <c r="AG1318" s="19" t="s">
        <v>4779</v>
      </c>
      <c r="AH1318" s="19">
        <v>30.115</v>
      </c>
      <c r="AI1318" s="19" t="str">
        <f t="shared" si="125"/>
        <v>Obesity</v>
      </c>
      <c r="AP1318" s="19" t="s">
        <v>4779</v>
      </c>
      <c r="AQ1318" s="19">
        <v>5.74</v>
      </c>
      <c r="AR1318" s="19" t="str">
        <f t="shared" si="126"/>
        <v>Prediabetes</v>
      </c>
    </row>
    <row r="1319" spans="1:44">
      <c r="A1319" s="19" t="s">
        <v>4825</v>
      </c>
      <c r="B1319" s="19">
        <v>28.9</v>
      </c>
      <c r="C1319" s="19">
        <v>11.24</v>
      </c>
      <c r="D1319" s="19" t="s">
        <v>8336</v>
      </c>
      <c r="E1319" s="19" t="s">
        <v>8336</v>
      </c>
      <c r="F1319" s="19" t="s">
        <v>8336</v>
      </c>
      <c r="G1319" s="19" t="s">
        <v>8355</v>
      </c>
      <c r="H1319" s="19">
        <v>0</v>
      </c>
      <c r="I1319" s="19" t="s">
        <v>8336</v>
      </c>
      <c r="J1319" s="19" t="s">
        <v>8336</v>
      </c>
      <c r="K1319" s="19" t="str">
        <f t="shared" si="121"/>
        <v>Over Weight</v>
      </c>
      <c r="L1319" s="19" t="str">
        <f t="shared" si="122"/>
        <v>Diabetes</v>
      </c>
      <c r="P1319" s="19" t="s">
        <v>8355</v>
      </c>
      <c r="Q1319" s="19">
        <v>0</v>
      </c>
      <c r="Y1319" s="32" t="s">
        <v>4805</v>
      </c>
      <c r="Z1319" s="19" t="s">
        <v>8324</v>
      </c>
      <c r="AA1319" t="s">
        <v>8336</v>
      </c>
      <c r="AB1319" s="19" t="str">
        <f t="shared" si="123"/>
        <v>Yes</v>
      </c>
      <c r="AC1319" s="19" t="str">
        <f t="shared" si="124"/>
        <v>No</v>
      </c>
      <c r="AG1319" s="19" t="s">
        <v>4783</v>
      </c>
      <c r="AH1319" s="19">
        <v>24.78</v>
      </c>
      <c r="AI1319" s="19" t="str">
        <f t="shared" si="125"/>
        <v>Normal Weight</v>
      </c>
      <c r="AP1319" s="19" t="s">
        <v>4783</v>
      </c>
      <c r="AQ1319" s="19">
        <v>9.85</v>
      </c>
      <c r="AR1319" s="19" t="str">
        <f t="shared" si="126"/>
        <v>Diabetes</v>
      </c>
    </row>
    <row r="1320" spans="1:44">
      <c r="A1320" s="19" t="s">
        <v>4828</v>
      </c>
      <c r="B1320" s="19">
        <v>43.31</v>
      </c>
      <c r="C1320" s="19">
        <v>6.1</v>
      </c>
      <c r="D1320" s="19" t="s">
        <v>8324</v>
      </c>
      <c r="E1320" s="19" t="s">
        <v>8324</v>
      </c>
      <c r="F1320" s="19" t="s">
        <v>8336</v>
      </c>
      <c r="G1320" s="19">
        <v>1</v>
      </c>
      <c r="H1320" s="19">
        <v>1</v>
      </c>
      <c r="I1320" s="19" t="s">
        <v>8336</v>
      </c>
      <c r="J1320" s="19" t="s">
        <v>8336</v>
      </c>
      <c r="K1320" s="19" t="str">
        <f t="shared" si="121"/>
        <v>Obesity</v>
      </c>
      <c r="L1320" s="19" t="str">
        <f t="shared" si="122"/>
        <v>Prediabetes</v>
      </c>
      <c r="P1320" s="19">
        <v>1</v>
      </c>
      <c r="Q1320" s="19">
        <v>1</v>
      </c>
      <c r="Y1320" s="32" t="s">
        <v>4808</v>
      </c>
      <c r="Z1320" s="19" t="s">
        <v>8336</v>
      </c>
      <c r="AA1320" t="s">
        <v>8336</v>
      </c>
      <c r="AB1320" s="19" t="str">
        <f t="shared" si="123"/>
        <v>No</v>
      </c>
      <c r="AC1320" s="19" t="str">
        <f t="shared" si="124"/>
        <v>No</v>
      </c>
      <c r="AG1320" s="19" t="s">
        <v>4787</v>
      </c>
      <c r="AH1320" s="19">
        <v>24.77</v>
      </c>
      <c r="AI1320" s="19" t="str">
        <f t="shared" si="125"/>
        <v>Normal Weight</v>
      </c>
      <c r="AP1320" s="19" t="s">
        <v>4787</v>
      </c>
      <c r="AQ1320" s="19">
        <v>7.59</v>
      </c>
      <c r="AR1320" s="19" t="str">
        <f t="shared" si="126"/>
        <v>Diabetes</v>
      </c>
    </row>
    <row r="1321" spans="1:44">
      <c r="A1321" s="19" t="s">
        <v>4832</v>
      </c>
      <c r="B1321" s="19">
        <v>22.8</v>
      </c>
      <c r="C1321" s="19">
        <v>6.98</v>
      </c>
      <c r="D1321" s="19" t="s">
        <v>8336</v>
      </c>
      <c r="E1321" s="19" t="s">
        <v>8336</v>
      </c>
      <c r="F1321" s="19" t="s">
        <v>8336</v>
      </c>
      <c r="G1321" s="19" t="s">
        <v>8355</v>
      </c>
      <c r="H1321" s="19">
        <v>0</v>
      </c>
      <c r="I1321" s="19" t="s">
        <v>8336</v>
      </c>
      <c r="J1321" s="19" t="s">
        <v>8336</v>
      </c>
      <c r="K1321" s="19" t="str">
        <f t="shared" si="121"/>
        <v>Normal Weight</v>
      </c>
      <c r="L1321" s="19" t="str">
        <f t="shared" si="122"/>
        <v>Diabetes</v>
      </c>
      <c r="P1321" s="19" t="s">
        <v>8355</v>
      </c>
      <c r="Q1321" s="19">
        <v>0</v>
      </c>
      <c r="Y1321" s="32" t="s">
        <v>4810</v>
      </c>
      <c r="Z1321" s="19" t="s">
        <v>8336</v>
      </c>
      <c r="AA1321" t="s">
        <v>8336</v>
      </c>
      <c r="AB1321" s="19" t="str">
        <f t="shared" si="123"/>
        <v>No</v>
      </c>
      <c r="AC1321" s="19" t="str">
        <f t="shared" si="124"/>
        <v>No</v>
      </c>
      <c r="AG1321" s="19" t="s">
        <v>4791</v>
      </c>
      <c r="AH1321" s="19">
        <v>16.58</v>
      </c>
      <c r="AI1321" s="19" t="str">
        <f t="shared" si="125"/>
        <v>Under Weight</v>
      </c>
      <c r="AP1321" s="19" t="s">
        <v>4791</v>
      </c>
      <c r="AQ1321" s="19">
        <v>6.98</v>
      </c>
      <c r="AR1321" s="19" t="str">
        <f t="shared" si="126"/>
        <v>Diabetes</v>
      </c>
    </row>
    <row r="1322" spans="1:44">
      <c r="A1322" s="19" t="s">
        <v>4835</v>
      </c>
      <c r="B1322" s="19">
        <v>19.09</v>
      </c>
      <c r="C1322" s="19">
        <v>4</v>
      </c>
      <c r="D1322" s="19" t="s">
        <v>8324</v>
      </c>
      <c r="E1322" s="19" t="s">
        <v>8336</v>
      </c>
      <c r="F1322" s="19" t="s">
        <v>8336</v>
      </c>
      <c r="G1322" s="19">
        <v>1</v>
      </c>
      <c r="H1322" s="19">
        <v>1</v>
      </c>
      <c r="I1322" s="19" t="s">
        <v>8336</v>
      </c>
      <c r="J1322" s="19" t="s">
        <v>8336</v>
      </c>
      <c r="K1322" s="19" t="str">
        <f t="shared" si="121"/>
        <v>Normal Weight</v>
      </c>
      <c r="L1322" s="19" t="str">
        <f t="shared" si="122"/>
        <v>Normal</v>
      </c>
      <c r="P1322" s="19" t="s">
        <v>8355</v>
      </c>
      <c r="Q1322" s="19">
        <v>0</v>
      </c>
      <c r="Y1322" s="32" t="s">
        <v>4814</v>
      </c>
      <c r="Z1322" s="19" t="s">
        <v>8336</v>
      </c>
      <c r="AA1322" t="s">
        <v>8336</v>
      </c>
      <c r="AB1322" s="19" t="str">
        <f t="shared" si="123"/>
        <v>No</v>
      </c>
      <c r="AC1322" s="19" t="str">
        <f t="shared" si="124"/>
        <v>No</v>
      </c>
      <c r="AG1322" s="19" t="s">
        <v>4794</v>
      </c>
      <c r="AH1322" s="19">
        <v>38.17</v>
      </c>
      <c r="AI1322" s="19" t="str">
        <f t="shared" si="125"/>
        <v>Obesity</v>
      </c>
      <c r="AP1322" s="19" t="s">
        <v>4794</v>
      </c>
      <c r="AQ1322" s="19">
        <v>4.73</v>
      </c>
      <c r="AR1322" s="19" t="str">
        <f t="shared" si="126"/>
        <v>Normal</v>
      </c>
    </row>
    <row r="1323" spans="1:44">
      <c r="A1323" s="19" t="s">
        <v>4839</v>
      </c>
      <c r="B1323" s="19">
        <v>23.37</v>
      </c>
      <c r="C1323" s="19">
        <v>4.23</v>
      </c>
      <c r="D1323" s="19" t="s">
        <v>8336</v>
      </c>
      <c r="E1323" s="19" t="s">
        <v>8336</v>
      </c>
      <c r="F1323" s="19" t="s">
        <v>8336</v>
      </c>
      <c r="G1323" s="19" t="s">
        <v>8355</v>
      </c>
      <c r="H1323" s="19">
        <v>0</v>
      </c>
      <c r="I1323" s="19" t="s">
        <v>8336</v>
      </c>
      <c r="J1323" s="19" t="s">
        <v>8336</v>
      </c>
      <c r="K1323" s="19" t="str">
        <f t="shared" si="121"/>
        <v>Normal Weight</v>
      </c>
      <c r="L1323" s="19" t="str">
        <f t="shared" si="122"/>
        <v>Normal</v>
      </c>
      <c r="P1323" s="19" t="s">
        <v>8355</v>
      </c>
      <c r="Q1323" s="19">
        <v>0</v>
      </c>
      <c r="Y1323" s="32" t="s">
        <v>4818</v>
      </c>
      <c r="Z1323" s="19" t="s">
        <v>8336</v>
      </c>
      <c r="AA1323" t="s">
        <v>8336</v>
      </c>
      <c r="AB1323" s="19" t="str">
        <f t="shared" si="123"/>
        <v>No</v>
      </c>
      <c r="AC1323" s="19" t="str">
        <f t="shared" si="124"/>
        <v>No</v>
      </c>
      <c r="AG1323" s="19" t="s">
        <v>4797</v>
      </c>
      <c r="AH1323" s="19">
        <v>39.425</v>
      </c>
      <c r="AI1323" s="19" t="str">
        <f t="shared" si="125"/>
        <v>Obesity</v>
      </c>
      <c r="AP1323" s="19" t="s">
        <v>4797</v>
      </c>
      <c r="AQ1323" s="19">
        <v>4.76</v>
      </c>
      <c r="AR1323" s="19" t="str">
        <f t="shared" si="126"/>
        <v>Normal</v>
      </c>
    </row>
    <row r="1324" spans="1:44">
      <c r="A1324" s="19" t="s">
        <v>4843</v>
      </c>
      <c r="B1324" s="19">
        <v>33.44</v>
      </c>
      <c r="C1324" s="19">
        <v>4.72</v>
      </c>
      <c r="D1324" s="19" t="s">
        <v>8324</v>
      </c>
      <c r="E1324" s="19" t="s">
        <v>8336</v>
      </c>
      <c r="F1324" s="19" t="s">
        <v>8336</v>
      </c>
      <c r="G1324" s="19" t="s">
        <v>8355</v>
      </c>
      <c r="H1324" s="19">
        <v>0</v>
      </c>
      <c r="I1324" s="19" t="s">
        <v>8336</v>
      </c>
      <c r="J1324" s="19" t="s">
        <v>8336</v>
      </c>
      <c r="K1324" s="19" t="str">
        <f t="shared" si="121"/>
        <v>Obesity</v>
      </c>
      <c r="L1324" s="19" t="str">
        <f t="shared" si="122"/>
        <v>Normal</v>
      </c>
      <c r="P1324" s="19" t="s">
        <v>8355</v>
      </c>
      <c r="Q1324" s="19">
        <v>0</v>
      </c>
      <c r="Y1324" s="32" t="s">
        <v>4821</v>
      </c>
      <c r="Z1324" s="19" t="s">
        <v>8336</v>
      </c>
      <c r="AA1324" t="s">
        <v>8336</v>
      </c>
      <c r="AB1324" s="19" t="str">
        <f t="shared" si="123"/>
        <v>No</v>
      </c>
      <c r="AC1324" s="19" t="str">
        <f t="shared" si="124"/>
        <v>No</v>
      </c>
      <c r="AG1324" s="19" t="s">
        <v>4801</v>
      </c>
      <c r="AH1324" s="19">
        <v>33.44</v>
      </c>
      <c r="AI1324" s="19" t="str">
        <f t="shared" si="125"/>
        <v>Obesity</v>
      </c>
      <c r="AP1324" s="19" t="s">
        <v>4801</v>
      </c>
      <c r="AQ1324" s="19">
        <v>6.24</v>
      </c>
      <c r="AR1324" s="19" t="str">
        <f t="shared" si="126"/>
        <v>Prediabetes</v>
      </c>
    </row>
    <row r="1325" spans="1:44">
      <c r="A1325" s="19" t="s">
        <v>4847</v>
      </c>
      <c r="B1325" s="19">
        <v>28.05</v>
      </c>
      <c r="C1325" s="19">
        <v>5.63</v>
      </c>
      <c r="D1325" s="19" t="s">
        <v>8324</v>
      </c>
      <c r="E1325" s="19" t="s">
        <v>8336</v>
      </c>
      <c r="F1325" s="19" t="s">
        <v>8336</v>
      </c>
      <c r="G1325" s="19" t="s">
        <v>8355</v>
      </c>
      <c r="H1325" s="19">
        <v>0</v>
      </c>
      <c r="I1325" s="19" t="s">
        <v>8336</v>
      </c>
      <c r="J1325" s="19" t="s">
        <v>8336</v>
      </c>
      <c r="K1325" s="19" t="str">
        <f t="shared" si="121"/>
        <v>Over Weight</v>
      </c>
      <c r="L1325" s="19" t="str">
        <f t="shared" si="122"/>
        <v>Normal</v>
      </c>
      <c r="P1325" s="19">
        <v>1</v>
      </c>
      <c r="Q1325" s="19">
        <v>1</v>
      </c>
      <c r="Y1325" s="32" t="s">
        <v>4825</v>
      </c>
      <c r="Z1325" s="19" t="s">
        <v>8336</v>
      </c>
      <c r="AA1325" t="s">
        <v>8336</v>
      </c>
      <c r="AB1325" s="19" t="str">
        <f t="shared" si="123"/>
        <v>No</v>
      </c>
      <c r="AC1325" s="19" t="str">
        <f t="shared" si="124"/>
        <v>No</v>
      </c>
      <c r="AG1325" s="19" t="s">
        <v>4805</v>
      </c>
      <c r="AH1325" s="19">
        <v>33.345</v>
      </c>
      <c r="AI1325" s="19" t="str">
        <f t="shared" si="125"/>
        <v>Obesity</v>
      </c>
      <c r="AP1325" s="19" t="s">
        <v>4805</v>
      </c>
      <c r="AQ1325" s="19">
        <v>5.44</v>
      </c>
      <c r="AR1325" s="19" t="str">
        <f t="shared" si="126"/>
        <v>Normal</v>
      </c>
    </row>
    <row r="1326" spans="1:44">
      <c r="A1326" s="19" t="s">
        <v>4850</v>
      </c>
      <c r="B1326" s="19">
        <v>27.72</v>
      </c>
      <c r="C1326" s="19">
        <v>5.83</v>
      </c>
      <c r="D1326" s="19" t="s">
        <v>8324</v>
      </c>
      <c r="E1326" s="19" t="s">
        <v>8336</v>
      </c>
      <c r="F1326" s="19" t="s">
        <v>8336</v>
      </c>
      <c r="G1326" s="19" t="s">
        <v>8355</v>
      </c>
      <c r="H1326" s="19">
        <v>0</v>
      </c>
      <c r="I1326" s="19" t="s">
        <v>8336</v>
      </c>
      <c r="J1326" s="19" t="s">
        <v>8336</v>
      </c>
      <c r="K1326" s="19" t="str">
        <f t="shared" si="121"/>
        <v>Over Weight</v>
      </c>
      <c r="L1326" s="19" t="str">
        <f t="shared" si="122"/>
        <v>Prediabetes</v>
      </c>
      <c r="P1326" s="19">
        <v>1</v>
      </c>
      <c r="Q1326" s="19">
        <v>1</v>
      </c>
      <c r="Y1326" s="32" t="s">
        <v>4828</v>
      </c>
      <c r="Z1326" s="19" t="s">
        <v>8324</v>
      </c>
      <c r="AA1326" t="s">
        <v>8336</v>
      </c>
      <c r="AB1326" s="19" t="str">
        <f t="shared" si="123"/>
        <v>Yes</v>
      </c>
      <c r="AC1326" s="19" t="str">
        <f t="shared" si="124"/>
        <v>No</v>
      </c>
      <c r="AG1326" s="19" t="s">
        <v>4808</v>
      </c>
      <c r="AH1326" s="19">
        <v>38.79</v>
      </c>
      <c r="AI1326" s="19" t="str">
        <f t="shared" si="125"/>
        <v>Obesity</v>
      </c>
      <c r="AP1326" s="19" t="s">
        <v>4808</v>
      </c>
      <c r="AQ1326" s="19">
        <v>5.08</v>
      </c>
      <c r="AR1326" s="19" t="str">
        <f t="shared" si="126"/>
        <v>Normal</v>
      </c>
    </row>
    <row r="1327" spans="1:44">
      <c r="A1327" s="19" t="s">
        <v>4854</v>
      </c>
      <c r="B1327" s="19">
        <v>29.81</v>
      </c>
      <c r="C1327" s="19">
        <v>9.23</v>
      </c>
      <c r="D1327" s="19" t="s">
        <v>8336</v>
      </c>
      <c r="E1327" s="19" t="s">
        <v>8336</v>
      </c>
      <c r="F1327" s="19" t="s">
        <v>8336</v>
      </c>
      <c r="G1327" s="19" t="s">
        <v>8355</v>
      </c>
      <c r="H1327" s="19">
        <v>0</v>
      </c>
      <c r="I1327" s="19" t="s">
        <v>8336</v>
      </c>
      <c r="J1327" s="19" t="s">
        <v>8336</v>
      </c>
      <c r="K1327" s="19" t="str">
        <f t="shared" si="121"/>
        <v>Over Weight</v>
      </c>
      <c r="L1327" s="19" t="str">
        <f t="shared" si="122"/>
        <v>Diabetes</v>
      </c>
      <c r="P1327" s="19" t="s">
        <v>8355</v>
      </c>
      <c r="Q1327" s="19">
        <v>0</v>
      </c>
      <c r="Y1327" s="32" t="s">
        <v>4832</v>
      </c>
      <c r="Z1327" s="19" t="s">
        <v>8336</v>
      </c>
      <c r="AA1327" t="s">
        <v>8336</v>
      </c>
      <c r="AB1327" s="19" t="str">
        <f t="shared" si="123"/>
        <v>No</v>
      </c>
      <c r="AC1327" s="19" t="str">
        <f t="shared" si="124"/>
        <v>No</v>
      </c>
      <c r="AG1327" s="19" t="s">
        <v>4810</v>
      </c>
      <c r="AH1327" s="19">
        <v>30.685</v>
      </c>
      <c r="AI1327" s="19" t="str">
        <f t="shared" si="125"/>
        <v>Obesity</v>
      </c>
      <c r="AP1327" s="19" t="s">
        <v>4810</v>
      </c>
      <c r="AQ1327" s="19">
        <v>4.87</v>
      </c>
      <c r="AR1327" s="19" t="str">
        <f t="shared" si="126"/>
        <v>Normal</v>
      </c>
    </row>
    <row r="1328" spans="1:44">
      <c r="A1328" s="19" t="s">
        <v>4858</v>
      </c>
      <c r="B1328" s="19">
        <v>23.98</v>
      </c>
      <c r="C1328" s="19">
        <v>9.89</v>
      </c>
      <c r="D1328" s="19" t="s">
        <v>8336</v>
      </c>
      <c r="E1328" s="19" t="s">
        <v>8336</v>
      </c>
      <c r="F1328" s="19" t="s">
        <v>8336</v>
      </c>
      <c r="G1328" s="19" t="s">
        <v>8355</v>
      </c>
      <c r="H1328" s="19">
        <v>0</v>
      </c>
      <c r="I1328" s="19" t="s">
        <v>8336</v>
      </c>
      <c r="J1328" s="19" t="s">
        <v>8336</v>
      </c>
      <c r="K1328" s="19" t="str">
        <f t="shared" si="121"/>
        <v>Normal Weight</v>
      </c>
      <c r="L1328" s="19" t="str">
        <f t="shared" si="122"/>
        <v>Diabetes</v>
      </c>
      <c r="P1328" s="19" t="s">
        <v>8355</v>
      </c>
      <c r="Q1328" s="19">
        <v>0</v>
      </c>
      <c r="Y1328" s="32" t="s">
        <v>4835</v>
      </c>
      <c r="Z1328" s="19" t="s">
        <v>8324</v>
      </c>
      <c r="AA1328" t="s">
        <v>8336</v>
      </c>
      <c r="AB1328" s="19" t="str">
        <f t="shared" si="123"/>
        <v>Yes</v>
      </c>
      <c r="AC1328" s="19" t="str">
        <f t="shared" si="124"/>
        <v>No</v>
      </c>
      <c r="AG1328" s="19" t="s">
        <v>4814</v>
      </c>
      <c r="AH1328" s="19">
        <v>22.135</v>
      </c>
      <c r="AI1328" s="19" t="str">
        <f t="shared" si="125"/>
        <v>Normal Weight</v>
      </c>
      <c r="AP1328" s="19" t="s">
        <v>4814</v>
      </c>
      <c r="AQ1328" s="19">
        <v>8.17</v>
      </c>
      <c r="AR1328" s="19" t="str">
        <f t="shared" si="126"/>
        <v>Diabetes</v>
      </c>
    </row>
    <row r="1329" spans="1:44">
      <c r="A1329" s="19" t="s">
        <v>4862</v>
      </c>
      <c r="B1329" s="19">
        <v>17.34</v>
      </c>
      <c r="C1329" s="19">
        <v>12</v>
      </c>
      <c r="D1329" s="19" t="s">
        <v>8336</v>
      </c>
      <c r="E1329" s="19" t="s">
        <v>8336</v>
      </c>
      <c r="F1329" s="19" t="s">
        <v>8336</v>
      </c>
      <c r="G1329" s="19" t="s">
        <v>8355</v>
      </c>
      <c r="H1329" s="19">
        <v>0</v>
      </c>
      <c r="I1329" s="19" t="s">
        <v>8336</v>
      </c>
      <c r="J1329" s="19" t="s">
        <v>8336</v>
      </c>
      <c r="K1329" s="19" t="str">
        <f t="shared" si="121"/>
        <v>Under Weight</v>
      </c>
      <c r="L1329" s="19" t="str">
        <f t="shared" si="122"/>
        <v>Diabetes</v>
      </c>
      <c r="P1329" s="19" t="s">
        <v>8355</v>
      </c>
      <c r="Q1329" s="19">
        <v>0</v>
      </c>
      <c r="Y1329" s="32" t="s">
        <v>4839</v>
      </c>
      <c r="Z1329" s="19" t="s">
        <v>8336</v>
      </c>
      <c r="AA1329" t="s">
        <v>8336</v>
      </c>
      <c r="AB1329" s="19" t="str">
        <f t="shared" si="123"/>
        <v>No</v>
      </c>
      <c r="AC1329" s="19" t="str">
        <f t="shared" si="124"/>
        <v>No</v>
      </c>
      <c r="AG1329" s="19" t="s">
        <v>4818</v>
      </c>
      <c r="AH1329" s="19">
        <v>33.33</v>
      </c>
      <c r="AI1329" s="19" t="str">
        <f t="shared" si="125"/>
        <v>Obesity</v>
      </c>
      <c r="AP1329" s="19" t="s">
        <v>4818</v>
      </c>
      <c r="AQ1329" s="19">
        <v>7.61</v>
      </c>
      <c r="AR1329" s="19" t="str">
        <f t="shared" si="126"/>
        <v>Diabetes</v>
      </c>
    </row>
    <row r="1330" spans="1:44">
      <c r="A1330" s="19" t="s">
        <v>4866</v>
      </c>
      <c r="B1330" s="19">
        <v>40.39</v>
      </c>
      <c r="C1330" s="19">
        <v>4.24</v>
      </c>
      <c r="D1330" s="19" t="s">
        <v>8324</v>
      </c>
      <c r="E1330" s="19" t="s">
        <v>8336</v>
      </c>
      <c r="F1330" s="19" t="s">
        <v>8375</v>
      </c>
      <c r="G1330" s="19">
        <v>1</v>
      </c>
      <c r="H1330" s="19">
        <v>1</v>
      </c>
      <c r="I1330" s="19" t="s">
        <v>8336</v>
      </c>
      <c r="J1330" s="19" t="s">
        <v>8336</v>
      </c>
      <c r="K1330" s="19" t="str">
        <f t="shared" si="121"/>
        <v>Obesity</v>
      </c>
      <c r="L1330" s="19" t="str">
        <f t="shared" si="122"/>
        <v>Normal</v>
      </c>
      <c r="P1330" s="19" t="s">
        <v>8355</v>
      </c>
      <c r="Q1330" s="19">
        <v>0</v>
      </c>
      <c r="Y1330" s="32" t="s">
        <v>4843</v>
      </c>
      <c r="Z1330" s="19" t="s">
        <v>8324</v>
      </c>
      <c r="AA1330" t="s">
        <v>8336</v>
      </c>
      <c r="AB1330" s="19" t="str">
        <f t="shared" si="123"/>
        <v>Yes</v>
      </c>
      <c r="AC1330" s="19" t="str">
        <f t="shared" si="124"/>
        <v>No</v>
      </c>
      <c r="AG1330" s="19" t="s">
        <v>4821</v>
      </c>
      <c r="AH1330" s="19">
        <v>31.13</v>
      </c>
      <c r="AI1330" s="19" t="str">
        <f t="shared" si="125"/>
        <v>Obesity</v>
      </c>
      <c r="AP1330" s="19" t="s">
        <v>4821</v>
      </c>
      <c r="AQ1330" s="19">
        <v>10.1</v>
      </c>
      <c r="AR1330" s="19" t="str">
        <f t="shared" si="126"/>
        <v>Diabetes</v>
      </c>
    </row>
    <row r="1331" spans="1:44">
      <c r="A1331" s="19" t="s">
        <v>4869</v>
      </c>
      <c r="B1331" s="19">
        <v>25.96</v>
      </c>
      <c r="C1331" s="19">
        <v>4.68</v>
      </c>
      <c r="D1331" s="19" t="s">
        <v>8324</v>
      </c>
      <c r="E1331" s="19" t="s">
        <v>8336</v>
      </c>
      <c r="F1331" s="19" t="s">
        <v>8375</v>
      </c>
      <c r="G1331" s="19">
        <v>1</v>
      </c>
      <c r="H1331" s="19">
        <v>1</v>
      </c>
      <c r="I1331" s="19" t="s">
        <v>8336</v>
      </c>
      <c r="J1331" s="19" t="s">
        <v>8336</v>
      </c>
      <c r="K1331" s="19" t="str">
        <f t="shared" si="121"/>
        <v>Over Weight</v>
      </c>
      <c r="L1331" s="19" t="str">
        <f t="shared" si="122"/>
        <v>Normal</v>
      </c>
      <c r="P1331" s="19">
        <v>1</v>
      </c>
      <c r="Q1331" s="19">
        <v>1</v>
      </c>
      <c r="Y1331" s="32" t="s">
        <v>4847</v>
      </c>
      <c r="Z1331" s="19" t="s">
        <v>8324</v>
      </c>
      <c r="AA1331" t="s">
        <v>8336</v>
      </c>
      <c r="AB1331" s="19" t="str">
        <f t="shared" si="123"/>
        <v>Yes</v>
      </c>
      <c r="AC1331" s="19" t="str">
        <f t="shared" si="124"/>
        <v>No</v>
      </c>
      <c r="AG1331" s="19" t="s">
        <v>4825</v>
      </c>
      <c r="AH1331" s="19">
        <v>28.9</v>
      </c>
      <c r="AI1331" s="19" t="str">
        <f t="shared" si="125"/>
        <v>Over Weight</v>
      </c>
      <c r="AP1331" s="19" t="s">
        <v>4825</v>
      </c>
      <c r="AQ1331" s="19">
        <v>11.24</v>
      </c>
      <c r="AR1331" s="19" t="str">
        <f t="shared" si="126"/>
        <v>Diabetes</v>
      </c>
    </row>
    <row r="1332" spans="1:44">
      <c r="A1332" s="19" t="s">
        <v>4873</v>
      </c>
      <c r="B1332" s="19">
        <v>17.68</v>
      </c>
      <c r="C1332" s="19">
        <v>8.57</v>
      </c>
      <c r="D1332" s="19" t="s">
        <v>8324</v>
      </c>
      <c r="E1332" s="19" t="s">
        <v>8336</v>
      </c>
      <c r="F1332" s="19" t="s">
        <v>8375</v>
      </c>
      <c r="G1332" s="19">
        <v>1</v>
      </c>
      <c r="H1332" s="19">
        <v>1</v>
      </c>
      <c r="I1332" s="19" t="s">
        <v>8336</v>
      </c>
      <c r="J1332" s="19" t="s">
        <v>8336</v>
      </c>
      <c r="K1332" s="19" t="str">
        <f t="shared" si="121"/>
        <v>Under Weight</v>
      </c>
      <c r="L1332" s="19" t="str">
        <f t="shared" si="122"/>
        <v>Diabetes</v>
      </c>
      <c r="P1332" s="19" t="s">
        <v>8355</v>
      </c>
      <c r="Q1332" s="19">
        <v>0</v>
      </c>
      <c r="Y1332" s="32" t="s">
        <v>4850</v>
      </c>
      <c r="Z1332" s="19" t="s">
        <v>8324</v>
      </c>
      <c r="AA1332" t="s">
        <v>8336</v>
      </c>
      <c r="AB1332" s="19" t="str">
        <f t="shared" si="123"/>
        <v>Yes</v>
      </c>
      <c r="AC1332" s="19" t="str">
        <f t="shared" si="124"/>
        <v>No</v>
      </c>
      <c r="AG1332" s="19" t="s">
        <v>4828</v>
      </c>
      <c r="AH1332" s="19">
        <v>43.31</v>
      </c>
      <c r="AI1332" s="19" t="str">
        <f t="shared" si="125"/>
        <v>Obesity</v>
      </c>
      <c r="AP1332" s="19" t="s">
        <v>4828</v>
      </c>
      <c r="AQ1332" s="19">
        <v>6.1</v>
      </c>
      <c r="AR1332" s="19" t="str">
        <f t="shared" si="126"/>
        <v>Prediabetes</v>
      </c>
    </row>
    <row r="1333" spans="1:44">
      <c r="A1333" s="19" t="s">
        <v>4876</v>
      </c>
      <c r="B1333" s="19">
        <v>30.875</v>
      </c>
      <c r="C1333" s="19">
        <v>4.1</v>
      </c>
      <c r="D1333" s="19" t="s">
        <v>8336</v>
      </c>
      <c r="E1333" s="19" t="s">
        <v>8336</v>
      </c>
      <c r="F1333" s="19" t="s">
        <v>8336</v>
      </c>
      <c r="G1333" s="19" t="s">
        <v>8355</v>
      </c>
      <c r="H1333" s="19">
        <v>0</v>
      </c>
      <c r="I1333" s="19" t="s">
        <v>8336</v>
      </c>
      <c r="J1333" s="19" t="s">
        <v>8336</v>
      </c>
      <c r="K1333" s="19" t="str">
        <f t="shared" si="121"/>
        <v>Obesity</v>
      </c>
      <c r="L1333" s="19" t="str">
        <f t="shared" si="122"/>
        <v>Normal</v>
      </c>
      <c r="P1333" s="19">
        <v>1</v>
      </c>
      <c r="Q1333" s="19">
        <v>1</v>
      </c>
      <c r="Y1333" s="32" t="s">
        <v>4854</v>
      </c>
      <c r="Z1333" s="19" t="s">
        <v>8336</v>
      </c>
      <c r="AA1333" t="s">
        <v>8336</v>
      </c>
      <c r="AB1333" s="19" t="str">
        <f t="shared" si="123"/>
        <v>No</v>
      </c>
      <c r="AC1333" s="19" t="str">
        <f t="shared" si="124"/>
        <v>No</v>
      </c>
      <c r="AG1333" s="19" t="s">
        <v>4832</v>
      </c>
      <c r="AH1333" s="19">
        <v>22.8</v>
      </c>
      <c r="AI1333" s="19" t="str">
        <f t="shared" si="125"/>
        <v>Normal Weight</v>
      </c>
      <c r="AP1333" s="19" t="s">
        <v>4832</v>
      </c>
      <c r="AQ1333" s="19">
        <v>6.98</v>
      </c>
      <c r="AR1333" s="19" t="str">
        <f t="shared" si="126"/>
        <v>Diabetes</v>
      </c>
    </row>
    <row r="1334" spans="1:44">
      <c r="A1334" s="19" t="s">
        <v>4879</v>
      </c>
      <c r="B1334" s="19">
        <v>30.81</v>
      </c>
      <c r="C1334" s="19">
        <v>4.49</v>
      </c>
      <c r="D1334" s="19" t="s">
        <v>8336</v>
      </c>
      <c r="E1334" s="19" t="s">
        <v>8336</v>
      </c>
      <c r="F1334" s="19" t="s">
        <v>8336</v>
      </c>
      <c r="G1334" s="19" t="s">
        <v>8355</v>
      </c>
      <c r="H1334" s="19">
        <v>0</v>
      </c>
      <c r="I1334" s="19" t="s">
        <v>8336</v>
      </c>
      <c r="J1334" s="19" t="s">
        <v>8336</v>
      </c>
      <c r="K1334" s="19" t="str">
        <f t="shared" si="121"/>
        <v>Obesity</v>
      </c>
      <c r="L1334" s="19" t="str">
        <f t="shared" si="122"/>
        <v>Normal</v>
      </c>
      <c r="P1334" s="19" t="s">
        <v>8355</v>
      </c>
      <c r="Q1334" s="19">
        <v>0</v>
      </c>
      <c r="Y1334" s="32" t="s">
        <v>4858</v>
      </c>
      <c r="Z1334" s="19" t="s">
        <v>8336</v>
      </c>
      <c r="AA1334" t="s">
        <v>8336</v>
      </c>
      <c r="AB1334" s="19" t="str">
        <f t="shared" si="123"/>
        <v>No</v>
      </c>
      <c r="AC1334" s="19" t="str">
        <f t="shared" si="124"/>
        <v>No</v>
      </c>
      <c r="AG1334" s="19" t="s">
        <v>4835</v>
      </c>
      <c r="AH1334" s="19">
        <v>19.09</v>
      </c>
      <c r="AI1334" s="19" t="str">
        <f t="shared" si="125"/>
        <v>Normal Weight</v>
      </c>
      <c r="AP1334" s="19" t="s">
        <v>4835</v>
      </c>
      <c r="AQ1334" s="19">
        <v>4</v>
      </c>
      <c r="AR1334" s="19" t="str">
        <f t="shared" si="126"/>
        <v>Normal</v>
      </c>
    </row>
    <row r="1335" spans="1:44">
      <c r="A1335" s="19" t="s">
        <v>4882</v>
      </c>
      <c r="B1335" s="19">
        <v>36.85</v>
      </c>
      <c r="C1335" s="19">
        <v>8.8</v>
      </c>
      <c r="D1335" s="19" t="s">
        <v>8336</v>
      </c>
      <c r="E1335" s="19" t="s">
        <v>8336</v>
      </c>
      <c r="F1335" s="19" t="s">
        <v>8336</v>
      </c>
      <c r="G1335" s="19">
        <v>2</v>
      </c>
      <c r="H1335" s="19">
        <v>2</v>
      </c>
      <c r="I1335" s="19" t="s">
        <v>8336</v>
      </c>
      <c r="J1335" s="19" t="s">
        <v>8336</v>
      </c>
      <c r="K1335" s="19" t="str">
        <f t="shared" si="121"/>
        <v>Obesity</v>
      </c>
      <c r="L1335" s="19" t="str">
        <f t="shared" si="122"/>
        <v>Diabetes</v>
      </c>
      <c r="P1335" s="19" t="s">
        <v>8355</v>
      </c>
      <c r="Q1335" s="19">
        <v>0</v>
      </c>
      <c r="Y1335" s="32" t="s">
        <v>4862</v>
      </c>
      <c r="Z1335" s="19" t="s">
        <v>8336</v>
      </c>
      <c r="AA1335" t="s">
        <v>8336</v>
      </c>
      <c r="AB1335" s="19" t="str">
        <f t="shared" si="123"/>
        <v>No</v>
      </c>
      <c r="AC1335" s="19" t="str">
        <f t="shared" si="124"/>
        <v>No</v>
      </c>
      <c r="AG1335" s="19" t="s">
        <v>4839</v>
      </c>
      <c r="AH1335" s="19">
        <v>23.37</v>
      </c>
      <c r="AI1335" s="19" t="str">
        <f t="shared" si="125"/>
        <v>Normal Weight</v>
      </c>
      <c r="AP1335" s="19" t="s">
        <v>4839</v>
      </c>
      <c r="AQ1335" s="19">
        <v>4.23</v>
      </c>
      <c r="AR1335" s="19" t="str">
        <f t="shared" si="126"/>
        <v>Normal</v>
      </c>
    </row>
    <row r="1336" spans="1:44">
      <c r="A1336" s="19" t="s">
        <v>4885</v>
      </c>
      <c r="B1336" s="19">
        <v>35.86</v>
      </c>
      <c r="C1336" s="19">
        <v>7.93</v>
      </c>
      <c r="D1336" s="19" t="s">
        <v>8336</v>
      </c>
      <c r="E1336" s="19" t="s">
        <v>8336</v>
      </c>
      <c r="F1336" s="19" t="s">
        <v>8336</v>
      </c>
      <c r="G1336" s="19">
        <v>2</v>
      </c>
      <c r="H1336" s="19">
        <v>2</v>
      </c>
      <c r="I1336" s="19" t="s">
        <v>8336</v>
      </c>
      <c r="J1336" s="19" t="s">
        <v>8336</v>
      </c>
      <c r="K1336" s="19" t="str">
        <f t="shared" si="121"/>
        <v>Obesity</v>
      </c>
      <c r="L1336" s="19" t="str">
        <f t="shared" si="122"/>
        <v>Diabetes</v>
      </c>
      <c r="P1336" s="19" t="s">
        <v>8355</v>
      </c>
      <c r="Q1336" s="19">
        <v>0</v>
      </c>
      <c r="Y1336" s="32" t="s">
        <v>4866</v>
      </c>
      <c r="Z1336" s="19" t="s">
        <v>8324</v>
      </c>
      <c r="AA1336" t="s">
        <v>8336</v>
      </c>
      <c r="AB1336" s="19" t="str">
        <f t="shared" si="123"/>
        <v>Yes</v>
      </c>
      <c r="AC1336" s="19" t="str">
        <f t="shared" si="124"/>
        <v>No</v>
      </c>
      <c r="AG1336" s="19" t="s">
        <v>4843</v>
      </c>
      <c r="AH1336" s="19">
        <v>33.44</v>
      </c>
      <c r="AI1336" s="19" t="str">
        <f t="shared" si="125"/>
        <v>Obesity</v>
      </c>
      <c r="AP1336" s="19" t="s">
        <v>4843</v>
      </c>
      <c r="AQ1336" s="19">
        <v>4.72</v>
      </c>
      <c r="AR1336" s="19" t="str">
        <f t="shared" si="126"/>
        <v>Normal</v>
      </c>
    </row>
    <row r="1337" spans="1:44">
      <c r="A1337" s="19" t="s">
        <v>4888</v>
      </c>
      <c r="B1337" s="19">
        <v>30.3</v>
      </c>
      <c r="C1337" s="19">
        <v>9.45</v>
      </c>
      <c r="D1337" s="19" t="s">
        <v>8336</v>
      </c>
      <c r="E1337" s="19" t="s">
        <v>8336</v>
      </c>
      <c r="F1337" s="19" t="s">
        <v>8336</v>
      </c>
      <c r="G1337" s="19">
        <v>2</v>
      </c>
      <c r="H1337" s="19">
        <v>2</v>
      </c>
      <c r="I1337" s="19" t="s">
        <v>8336</v>
      </c>
      <c r="J1337" s="19" t="s">
        <v>8336</v>
      </c>
      <c r="K1337" s="19" t="str">
        <f t="shared" si="121"/>
        <v>Obesity</v>
      </c>
      <c r="L1337" s="19" t="str">
        <f t="shared" si="122"/>
        <v>Diabetes</v>
      </c>
      <c r="P1337" s="19" t="s">
        <v>8355</v>
      </c>
      <c r="Q1337" s="19">
        <v>0</v>
      </c>
      <c r="Y1337" s="32" t="s">
        <v>4869</v>
      </c>
      <c r="Z1337" s="19" t="s">
        <v>8324</v>
      </c>
      <c r="AA1337" t="s">
        <v>8336</v>
      </c>
      <c r="AB1337" s="19" t="str">
        <f t="shared" si="123"/>
        <v>Yes</v>
      </c>
      <c r="AC1337" s="19" t="str">
        <f t="shared" si="124"/>
        <v>No</v>
      </c>
      <c r="AG1337" s="19" t="s">
        <v>4847</v>
      </c>
      <c r="AH1337" s="19">
        <v>28.05</v>
      </c>
      <c r="AI1337" s="19" t="str">
        <f t="shared" si="125"/>
        <v>Over Weight</v>
      </c>
      <c r="AP1337" s="19" t="s">
        <v>4847</v>
      </c>
      <c r="AQ1337" s="19">
        <v>5.63</v>
      </c>
      <c r="AR1337" s="19" t="str">
        <f t="shared" si="126"/>
        <v>Normal</v>
      </c>
    </row>
    <row r="1338" spans="1:44">
      <c r="A1338" s="19" t="s">
        <v>4892</v>
      </c>
      <c r="B1338" s="19">
        <v>32.015</v>
      </c>
      <c r="C1338" s="19">
        <v>7.67</v>
      </c>
      <c r="D1338" s="19" t="s">
        <v>8336</v>
      </c>
      <c r="E1338" s="19" t="s">
        <v>8336</v>
      </c>
      <c r="F1338" s="19" t="s">
        <v>8336</v>
      </c>
      <c r="G1338" s="19" t="s">
        <v>8355</v>
      </c>
      <c r="H1338" s="19">
        <v>0</v>
      </c>
      <c r="I1338" s="19" t="s">
        <v>8336</v>
      </c>
      <c r="J1338" s="19" t="s">
        <v>8336</v>
      </c>
      <c r="K1338" s="19" t="str">
        <f t="shared" si="121"/>
        <v>Obesity</v>
      </c>
      <c r="L1338" s="19" t="str">
        <f t="shared" si="122"/>
        <v>Diabetes</v>
      </c>
      <c r="P1338" s="19" t="s">
        <v>8355</v>
      </c>
      <c r="Q1338" s="19">
        <v>0</v>
      </c>
      <c r="Y1338" s="32" t="s">
        <v>4873</v>
      </c>
      <c r="Z1338" s="19" t="s">
        <v>8324</v>
      </c>
      <c r="AA1338" t="s">
        <v>8336</v>
      </c>
      <c r="AB1338" s="19" t="str">
        <f t="shared" si="123"/>
        <v>Yes</v>
      </c>
      <c r="AC1338" s="19" t="str">
        <f t="shared" si="124"/>
        <v>No</v>
      </c>
      <c r="AG1338" s="19" t="s">
        <v>4850</v>
      </c>
      <c r="AH1338" s="19">
        <v>27.72</v>
      </c>
      <c r="AI1338" s="19" t="str">
        <f t="shared" si="125"/>
        <v>Over Weight</v>
      </c>
      <c r="AP1338" s="19" t="s">
        <v>4850</v>
      </c>
      <c r="AQ1338" s="19">
        <v>5.83</v>
      </c>
      <c r="AR1338" s="19" t="str">
        <f t="shared" si="126"/>
        <v>Prediabetes</v>
      </c>
    </row>
    <row r="1339" spans="1:44">
      <c r="A1339" s="19" t="s">
        <v>4896</v>
      </c>
      <c r="B1339" s="19">
        <v>25.06</v>
      </c>
      <c r="C1339" s="19">
        <v>10.53</v>
      </c>
      <c r="D1339" s="19" t="s">
        <v>8336</v>
      </c>
      <c r="E1339" s="19" t="s">
        <v>8336</v>
      </c>
      <c r="F1339" s="19" t="s">
        <v>8336</v>
      </c>
      <c r="G1339" s="19">
        <v>2</v>
      </c>
      <c r="H1339" s="19">
        <v>2</v>
      </c>
      <c r="I1339" s="19" t="s">
        <v>8336</v>
      </c>
      <c r="J1339" s="19" t="s">
        <v>8336</v>
      </c>
      <c r="K1339" s="19" t="str">
        <f t="shared" si="121"/>
        <v>Over Weight</v>
      </c>
      <c r="L1339" s="19" t="str">
        <f t="shared" si="122"/>
        <v>Diabetes</v>
      </c>
      <c r="P1339" s="19" t="s">
        <v>8355</v>
      </c>
      <c r="Q1339" s="19">
        <v>0</v>
      </c>
      <c r="Y1339" s="32" t="s">
        <v>4876</v>
      </c>
      <c r="Z1339" s="19" t="s">
        <v>8336</v>
      </c>
      <c r="AA1339" t="s">
        <v>8336</v>
      </c>
      <c r="AB1339" s="19" t="str">
        <f t="shared" si="123"/>
        <v>No</v>
      </c>
      <c r="AC1339" s="19" t="str">
        <f t="shared" si="124"/>
        <v>No</v>
      </c>
      <c r="AG1339" s="19" t="s">
        <v>4854</v>
      </c>
      <c r="AH1339" s="19">
        <v>29.81</v>
      </c>
      <c r="AI1339" s="19" t="str">
        <f t="shared" si="125"/>
        <v>Over Weight</v>
      </c>
      <c r="AP1339" s="19" t="s">
        <v>4854</v>
      </c>
      <c r="AQ1339" s="19">
        <v>9.23</v>
      </c>
      <c r="AR1339" s="19" t="str">
        <f t="shared" si="126"/>
        <v>Diabetes</v>
      </c>
    </row>
    <row r="1340" spans="1:44">
      <c r="A1340" s="19" t="s">
        <v>4900</v>
      </c>
      <c r="B1340" s="19">
        <v>18.83</v>
      </c>
      <c r="C1340" s="19">
        <v>10.08</v>
      </c>
      <c r="D1340" s="19" t="s">
        <v>8324</v>
      </c>
      <c r="E1340" s="19" t="s">
        <v>8336</v>
      </c>
      <c r="F1340" s="19" t="s">
        <v>8336</v>
      </c>
      <c r="G1340" s="19" t="s">
        <v>8355</v>
      </c>
      <c r="H1340" s="19">
        <v>0</v>
      </c>
      <c r="I1340" s="19" t="s">
        <v>8336</v>
      </c>
      <c r="J1340" s="19" t="s">
        <v>8336</v>
      </c>
      <c r="K1340" s="19" t="str">
        <f t="shared" si="121"/>
        <v>Normal Weight</v>
      </c>
      <c r="L1340" s="19" t="str">
        <f t="shared" si="122"/>
        <v>Diabetes</v>
      </c>
      <c r="P1340" s="19" t="s">
        <v>8355</v>
      </c>
      <c r="Q1340" s="19">
        <v>0</v>
      </c>
      <c r="Y1340" s="32" t="s">
        <v>4879</v>
      </c>
      <c r="Z1340" s="19" t="s">
        <v>8336</v>
      </c>
      <c r="AA1340" t="s">
        <v>8336</v>
      </c>
      <c r="AB1340" s="19" t="str">
        <f t="shared" si="123"/>
        <v>No</v>
      </c>
      <c r="AC1340" s="19" t="str">
        <f t="shared" si="124"/>
        <v>No</v>
      </c>
      <c r="AG1340" s="19" t="s">
        <v>4858</v>
      </c>
      <c r="AH1340" s="19">
        <v>23.98</v>
      </c>
      <c r="AI1340" s="19" t="str">
        <f t="shared" si="125"/>
        <v>Normal Weight</v>
      </c>
      <c r="AP1340" s="19" t="s">
        <v>4858</v>
      </c>
      <c r="AQ1340" s="19">
        <v>9.89</v>
      </c>
      <c r="AR1340" s="19" t="str">
        <f t="shared" si="126"/>
        <v>Diabetes</v>
      </c>
    </row>
    <row r="1341" spans="1:44">
      <c r="A1341" s="19" t="s">
        <v>4904</v>
      </c>
      <c r="B1341" s="19">
        <v>47.52</v>
      </c>
      <c r="C1341" s="19">
        <v>11.39</v>
      </c>
      <c r="D1341" s="19" t="s">
        <v>8324</v>
      </c>
      <c r="E1341" s="19" t="s">
        <v>8336</v>
      </c>
      <c r="F1341" s="19" t="s">
        <v>8336</v>
      </c>
      <c r="G1341" s="19">
        <v>1</v>
      </c>
      <c r="H1341" s="19">
        <v>1</v>
      </c>
      <c r="I1341" s="19" t="s">
        <v>8336</v>
      </c>
      <c r="J1341" s="19" t="s">
        <v>8336</v>
      </c>
      <c r="K1341" s="19" t="str">
        <f t="shared" si="121"/>
        <v>Obesity</v>
      </c>
      <c r="L1341" s="19" t="str">
        <f t="shared" si="122"/>
        <v>Diabetes</v>
      </c>
      <c r="P1341" s="19">
        <v>1</v>
      </c>
      <c r="Q1341" s="19">
        <v>1</v>
      </c>
      <c r="Y1341" s="32" t="s">
        <v>4882</v>
      </c>
      <c r="Z1341" s="19" t="s">
        <v>8336</v>
      </c>
      <c r="AA1341" t="s">
        <v>8336</v>
      </c>
      <c r="AB1341" s="19" t="str">
        <f t="shared" si="123"/>
        <v>No</v>
      </c>
      <c r="AC1341" s="19" t="str">
        <f t="shared" si="124"/>
        <v>No</v>
      </c>
      <c r="AG1341" s="19" t="s">
        <v>4862</v>
      </c>
      <c r="AH1341" s="19">
        <v>17.34</v>
      </c>
      <c r="AI1341" s="19" t="str">
        <f t="shared" si="125"/>
        <v>Under Weight</v>
      </c>
      <c r="AP1341" s="19" t="s">
        <v>4862</v>
      </c>
      <c r="AQ1341" s="19">
        <v>12</v>
      </c>
      <c r="AR1341" s="19" t="str">
        <f t="shared" si="126"/>
        <v>Diabetes</v>
      </c>
    </row>
    <row r="1342" spans="1:44">
      <c r="A1342" s="19" t="s">
        <v>4907</v>
      </c>
      <c r="B1342" s="19">
        <v>37.82</v>
      </c>
      <c r="C1342" s="19">
        <v>6.36</v>
      </c>
      <c r="D1342" s="19" t="s">
        <v>8336</v>
      </c>
      <c r="E1342" s="19" t="s">
        <v>8336</v>
      </c>
      <c r="F1342" s="19" t="s">
        <v>8336</v>
      </c>
      <c r="G1342" s="19" t="s">
        <v>8355</v>
      </c>
      <c r="H1342" s="19">
        <v>0</v>
      </c>
      <c r="I1342" s="19" t="s">
        <v>8336</v>
      </c>
      <c r="J1342" s="19" t="s">
        <v>8336</v>
      </c>
      <c r="K1342" s="19" t="str">
        <f t="shared" si="121"/>
        <v>Obesity</v>
      </c>
      <c r="L1342" s="19" t="str">
        <f t="shared" si="122"/>
        <v>Prediabetes</v>
      </c>
      <c r="P1342" s="19">
        <v>1</v>
      </c>
      <c r="Q1342" s="19">
        <v>1</v>
      </c>
      <c r="Y1342" s="32" t="s">
        <v>4885</v>
      </c>
      <c r="Z1342" s="19" t="s">
        <v>8336</v>
      </c>
      <c r="AA1342" t="s">
        <v>8336</v>
      </c>
      <c r="AB1342" s="19" t="str">
        <f t="shared" si="123"/>
        <v>No</v>
      </c>
      <c r="AC1342" s="19" t="str">
        <f t="shared" si="124"/>
        <v>No</v>
      </c>
      <c r="AG1342" s="19" t="s">
        <v>4866</v>
      </c>
      <c r="AH1342" s="19">
        <v>40.39</v>
      </c>
      <c r="AI1342" s="19" t="str">
        <f t="shared" si="125"/>
        <v>Obesity</v>
      </c>
      <c r="AP1342" s="19" t="s">
        <v>4866</v>
      </c>
      <c r="AQ1342" s="19">
        <v>4.24</v>
      </c>
      <c r="AR1342" s="19" t="str">
        <f t="shared" si="126"/>
        <v>Normal</v>
      </c>
    </row>
    <row r="1343" spans="1:44">
      <c r="A1343" s="19" t="s">
        <v>4911</v>
      </c>
      <c r="B1343" s="19">
        <v>44.16</v>
      </c>
      <c r="C1343" s="19">
        <v>5.31</v>
      </c>
      <c r="D1343" s="19" t="s">
        <v>8324</v>
      </c>
      <c r="E1343" s="19" t="s">
        <v>8336</v>
      </c>
      <c r="F1343" s="19" t="s">
        <v>8336</v>
      </c>
      <c r="G1343" s="19" t="s">
        <v>8355</v>
      </c>
      <c r="H1343" s="19">
        <v>0</v>
      </c>
      <c r="I1343" s="19" t="s">
        <v>8336</v>
      </c>
      <c r="J1343" s="19" t="s">
        <v>8336</v>
      </c>
      <c r="K1343" s="19" t="str">
        <f t="shared" si="121"/>
        <v>Obesity</v>
      </c>
      <c r="L1343" s="19" t="str">
        <f t="shared" si="122"/>
        <v>Normal</v>
      </c>
      <c r="P1343" s="19">
        <v>1</v>
      </c>
      <c r="Q1343" s="19">
        <v>1</v>
      </c>
      <c r="Y1343" s="32" t="s">
        <v>4888</v>
      </c>
      <c r="Z1343" s="19" t="s">
        <v>8336</v>
      </c>
      <c r="AA1343" t="s">
        <v>8336</v>
      </c>
      <c r="AB1343" s="19" t="str">
        <f t="shared" si="123"/>
        <v>No</v>
      </c>
      <c r="AC1343" s="19" t="str">
        <f t="shared" si="124"/>
        <v>No</v>
      </c>
      <c r="AG1343" s="19" t="s">
        <v>4869</v>
      </c>
      <c r="AH1343" s="19">
        <v>25.96</v>
      </c>
      <c r="AI1343" s="19" t="str">
        <f t="shared" si="125"/>
        <v>Over Weight</v>
      </c>
      <c r="AP1343" s="19" t="s">
        <v>4869</v>
      </c>
      <c r="AQ1343" s="19">
        <v>4.68</v>
      </c>
      <c r="AR1343" s="19" t="str">
        <f t="shared" si="126"/>
        <v>Normal</v>
      </c>
    </row>
    <row r="1344" spans="1:44">
      <c r="A1344" s="19" t="s">
        <v>4913</v>
      </c>
      <c r="B1344" s="19">
        <v>37.05</v>
      </c>
      <c r="C1344" s="19">
        <v>4.74</v>
      </c>
      <c r="D1344" s="19" t="s">
        <v>8336</v>
      </c>
      <c r="E1344" s="19" t="s">
        <v>8336</v>
      </c>
      <c r="F1344" s="19" t="s">
        <v>8375</v>
      </c>
      <c r="G1344" s="19">
        <v>1</v>
      </c>
      <c r="H1344" s="19">
        <v>1</v>
      </c>
      <c r="I1344" s="19" t="s">
        <v>8336</v>
      </c>
      <c r="J1344" s="19" t="s">
        <v>8336</v>
      </c>
      <c r="K1344" s="19" t="str">
        <f t="shared" si="121"/>
        <v>Obesity</v>
      </c>
      <c r="L1344" s="19" t="str">
        <f t="shared" si="122"/>
        <v>Normal</v>
      </c>
      <c r="P1344" s="19" t="s">
        <v>8355</v>
      </c>
      <c r="Q1344" s="19">
        <v>0</v>
      </c>
      <c r="Y1344" s="32" t="s">
        <v>4892</v>
      </c>
      <c r="Z1344" s="19" t="s">
        <v>8336</v>
      </c>
      <c r="AA1344" t="s">
        <v>8336</v>
      </c>
      <c r="AB1344" s="19" t="str">
        <f t="shared" si="123"/>
        <v>No</v>
      </c>
      <c r="AC1344" s="19" t="str">
        <f t="shared" si="124"/>
        <v>No</v>
      </c>
      <c r="AG1344" s="19" t="s">
        <v>4873</v>
      </c>
      <c r="AH1344" s="19">
        <v>17.68</v>
      </c>
      <c r="AI1344" s="19" t="str">
        <f t="shared" si="125"/>
        <v>Under Weight</v>
      </c>
      <c r="AP1344" s="19" t="s">
        <v>4873</v>
      </c>
      <c r="AQ1344" s="19">
        <v>8.57</v>
      </c>
      <c r="AR1344" s="19" t="str">
        <f t="shared" si="126"/>
        <v>Diabetes</v>
      </c>
    </row>
    <row r="1345" spans="1:44">
      <c r="A1345" s="19" t="s">
        <v>4916</v>
      </c>
      <c r="B1345" s="19">
        <v>18.66</v>
      </c>
      <c r="C1345" s="19">
        <v>11.35</v>
      </c>
      <c r="D1345" s="19" t="s">
        <v>8336</v>
      </c>
      <c r="E1345" s="19" t="s">
        <v>8336</v>
      </c>
      <c r="F1345" s="19" t="s">
        <v>8336</v>
      </c>
      <c r="G1345" s="19" t="s">
        <v>8355</v>
      </c>
      <c r="H1345" s="19">
        <v>0</v>
      </c>
      <c r="I1345" s="19" t="s">
        <v>8336</v>
      </c>
      <c r="J1345" s="19" t="s">
        <v>8336</v>
      </c>
      <c r="K1345" s="19" t="str">
        <f t="shared" si="121"/>
        <v>Normal Weight</v>
      </c>
      <c r="L1345" s="19" t="str">
        <f t="shared" si="122"/>
        <v>Diabetes</v>
      </c>
      <c r="P1345" s="19" t="s">
        <v>8355</v>
      </c>
      <c r="Q1345" s="19">
        <v>0</v>
      </c>
      <c r="Y1345" s="32" t="s">
        <v>4896</v>
      </c>
      <c r="Z1345" s="19" t="s">
        <v>8336</v>
      </c>
      <c r="AA1345" t="s">
        <v>8336</v>
      </c>
      <c r="AB1345" s="19" t="str">
        <f t="shared" si="123"/>
        <v>No</v>
      </c>
      <c r="AC1345" s="19" t="str">
        <f t="shared" si="124"/>
        <v>No</v>
      </c>
      <c r="AG1345" s="19" t="s">
        <v>4876</v>
      </c>
      <c r="AH1345" s="19">
        <v>30.875</v>
      </c>
      <c r="AI1345" s="19" t="str">
        <f t="shared" si="125"/>
        <v>Obesity</v>
      </c>
      <c r="AP1345" s="19" t="s">
        <v>4876</v>
      </c>
      <c r="AQ1345" s="19">
        <v>4.1</v>
      </c>
      <c r="AR1345" s="19" t="str">
        <f t="shared" si="126"/>
        <v>Normal</v>
      </c>
    </row>
    <row r="1346" spans="1:44">
      <c r="A1346" s="19" t="s">
        <v>4920</v>
      </c>
      <c r="B1346" s="19">
        <v>36.2</v>
      </c>
      <c r="C1346" s="19">
        <v>6.81</v>
      </c>
      <c r="D1346" s="19" t="s">
        <v>8324</v>
      </c>
      <c r="E1346" s="19" t="s">
        <v>8336</v>
      </c>
      <c r="F1346" s="19" t="s">
        <v>8336</v>
      </c>
      <c r="G1346" s="19">
        <v>1</v>
      </c>
      <c r="H1346" s="19">
        <v>1</v>
      </c>
      <c r="I1346" s="19" t="s">
        <v>8336</v>
      </c>
      <c r="J1346" s="19" t="s">
        <v>8336</v>
      </c>
      <c r="K1346" s="19" t="str">
        <f t="shared" si="121"/>
        <v>Obesity</v>
      </c>
      <c r="L1346" s="19" t="str">
        <f t="shared" si="122"/>
        <v>Diabetes</v>
      </c>
      <c r="P1346" s="19">
        <v>2</v>
      </c>
      <c r="Q1346" s="19">
        <v>2</v>
      </c>
      <c r="Y1346" s="32" t="s">
        <v>4900</v>
      </c>
      <c r="Z1346" s="19" t="s">
        <v>8324</v>
      </c>
      <c r="AA1346" t="s">
        <v>8336</v>
      </c>
      <c r="AB1346" s="19" t="str">
        <f t="shared" si="123"/>
        <v>Yes</v>
      </c>
      <c r="AC1346" s="19" t="str">
        <f t="shared" si="124"/>
        <v>No</v>
      </c>
      <c r="AG1346" s="19" t="s">
        <v>4879</v>
      </c>
      <c r="AH1346" s="19">
        <v>30.81</v>
      </c>
      <c r="AI1346" s="19" t="str">
        <f t="shared" si="125"/>
        <v>Obesity</v>
      </c>
      <c r="AP1346" s="19" t="s">
        <v>4879</v>
      </c>
      <c r="AQ1346" s="19">
        <v>4.49</v>
      </c>
      <c r="AR1346" s="19" t="str">
        <f t="shared" si="126"/>
        <v>Normal</v>
      </c>
    </row>
    <row r="1347" spans="1:44">
      <c r="A1347" s="19" t="s">
        <v>4923</v>
      </c>
      <c r="B1347" s="19">
        <v>18.87</v>
      </c>
      <c r="C1347" s="19">
        <v>8.06</v>
      </c>
      <c r="D1347" s="19" t="s">
        <v>8336</v>
      </c>
      <c r="E1347" s="19" t="s">
        <v>8336</v>
      </c>
      <c r="F1347" s="19" t="s">
        <v>8336</v>
      </c>
      <c r="G1347" s="19" t="s">
        <v>8355</v>
      </c>
      <c r="H1347" s="19">
        <v>0</v>
      </c>
      <c r="I1347" s="19" t="s">
        <v>8336</v>
      </c>
      <c r="J1347" s="19" t="s">
        <v>8336</v>
      </c>
      <c r="K1347" s="19" t="str">
        <f t="shared" ref="K1347:K1410" si="127">IF(B1347&lt;18.5,"Under Weight",IF(B1347&lt;=24.9,"Normal Weight",IF(B1347&lt;=29.9,"Over Weight","Obesity")))</f>
        <v>Normal Weight</v>
      </c>
      <c r="L1347" s="19" t="str">
        <f t="shared" ref="L1347:L1410" si="128">IF(C1347&lt;5.7,"Normal",IF(C1347&lt;=6.4,"Prediabetes","Diabetes"))</f>
        <v>Diabetes</v>
      </c>
      <c r="P1347" s="19">
        <v>2</v>
      </c>
      <c r="Q1347" s="19">
        <v>2</v>
      </c>
      <c r="Y1347" s="32" t="s">
        <v>4904</v>
      </c>
      <c r="Z1347" s="19" t="s">
        <v>8324</v>
      </c>
      <c r="AA1347" t="s">
        <v>8336</v>
      </c>
      <c r="AB1347" s="19" t="str">
        <f t="shared" si="123"/>
        <v>Yes</v>
      </c>
      <c r="AC1347" s="19" t="str">
        <f t="shared" si="124"/>
        <v>No</v>
      </c>
      <c r="AG1347" s="19" t="s">
        <v>4882</v>
      </c>
      <c r="AH1347" s="19">
        <v>36.85</v>
      </c>
      <c r="AI1347" s="19" t="str">
        <f t="shared" si="125"/>
        <v>Obesity</v>
      </c>
      <c r="AP1347" s="19" t="s">
        <v>4882</v>
      </c>
      <c r="AQ1347" s="19">
        <v>8.8</v>
      </c>
      <c r="AR1347" s="19" t="str">
        <f t="shared" si="126"/>
        <v>Diabetes</v>
      </c>
    </row>
    <row r="1348" spans="1:44">
      <c r="A1348" s="19" t="s">
        <v>4927</v>
      </c>
      <c r="B1348" s="19">
        <v>32.3</v>
      </c>
      <c r="C1348" s="19">
        <v>6.74</v>
      </c>
      <c r="D1348" s="19" t="s">
        <v>8324</v>
      </c>
      <c r="E1348" s="19" t="s">
        <v>8336</v>
      </c>
      <c r="F1348" s="19" t="s">
        <v>8336</v>
      </c>
      <c r="G1348" s="19">
        <v>1</v>
      </c>
      <c r="H1348" s="19">
        <v>1</v>
      </c>
      <c r="I1348" s="19" t="s">
        <v>8336</v>
      </c>
      <c r="J1348" s="19" t="s">
        <v>8336</v>
      </c>
      <c r="K1348" s="19" t="str">
        <f t="shared" si="127"/>
        <v>Obesity</v>
      </c>
      <c r="L1348" s="19" t="str">
        <f t="shared" si="128"/>
        <v>Diabetes</v>
      </c>
      <c r="P1348" s="19">
        <v>2</v>
      </c>
      <c r="Q1348" s="19">
        <v>2</v>
      </c>
      <c r="Y1348" s="32" t="s">
        <v>4907</v>
      </c>
      <c r="Z1348" s="19" t="s">
        <v>8336</v>
      </c>
      <c r="AA1348" t="s">
        <v>8336</v>
      </c>
      <c r="AB1348" s="19" t="str">
        <f t="shared" si="123"/>
        <v>No</v>
      </c>
      <c r="AC1348" s="19" t="str">
        <f t="shared" si="124"/>
        <v>No</v>
      </c>
      <c r="AG1348" s="19" t="s">
        <v>4885</v>
      </c>
      <c r="AH1348" s="19">
        <v>35.86</v>
      </c>
      <c r="AI1348" s="19" t="str">
        <f t="shared" si="125"/>
        <v>Obesity</v>
      </c>
      <c r="AP1348" s="19" t="s">
        <v>4885</v>
      </c>
      <c r="AQ1348" s="19">
        <v>7.93</v>
      </c>
      <c r="AR1348" s="19" t="str">
        <f t="shared" si="126"/>
        <v>Diabetes</v>
      </c>
    </row>
    <row r="1349" spans="1:44">
      <c r="A1349" s="19" t="s">
        <v>4931</v>
      </c>
      <c r="B1349" s="19">
        <v>22.64</v>
      </c>
      <c r="C1349" s="19">
        <v>6.54</v>
      </c>
      <c r="D1349" s="19" t="s">
        <v>8324</v>
      </c>
      <c r="E1349" s="19" t="s">
        <v>8336</v>
      </c>
      <c r="F1349" s="19" t="s">
        <v>8336</v>
      </c>
      <c r="G1349" s="19">
        <v>2</v>
      </c>
      <c r="H1349" s="19">
        <v>2</v>
      </c>
      <c r="I1349" s="19" t="s">
        <v>8336</v>
      </c>
      <c r="J1349" s="19" t="s">
        <v>8336</v>
      </c>
      <c r="K1349" s="19" t="str">
        <f t="shared" si="127"/>
        <v>Normal Weight</v>
      </c>
      <c r="L1349" s="19" t="str">
        <f t="shared" si="128"/>
        <v>Diabetes</v>
      </c>
      <c r="P1349" s="19" t="s">
        <v>8355</v>
      </c>
      <c r="Q1349" s="19">
        <v>0</v>
      </c>
      <c r="Y1349" s="32" t="s">
        <v>4911</v>
      </c>
      <c r="Z1349" s="19" t="s">
        <v>8324</v>
      </c>
      <c r="AA1349" t="s">
        <v>8336</v>
      </c>
      <c r="AB1349" s="19" t="str">
        <f t="shared" si="123"/>
        <v>Yes</v>
      </c>
      <c r="AC1349" s="19" t="str">
        <f t="shared" si="124"/>
        <v>No</v>
      </c>
      <c r="AG1349" s="19" t="s">
        <v>4888</v>
      </c>
      <c r="AH1349" s="19">
        <v>30.3</v>
      </c>
      <c r="AI1349" s="19" t="str">
        <f t="shared" si="125"/>
        <v>Obesity</v>
      </c>
      <c r="AP1349" s="19" t="s">
        <v>4888</v>
      </c>
      <c r="AQ1349" s="19">
        <v>9.45</v>
      </c>
      <c r="AR1349" s="19" t="str">
        <f t="shared" si="126"/>
        <v>Diabetes</v>
      </c>
    </row>
    <row r="1350" spans="1:44">
      <c r="A1350" s="19" t="s">
        <v>4934</v>
      </c>
      <c r="B1350" s="19">
        <v>28.69</v>
      </c>
      <c r="C1350" s="19">
        <v>5.4</v>
      </c>
      <c r="D1350" s="19" t="s">
        <v>8336</v>
      </c>
      <c r="E1350" s="19" t="s">
        <v>8336</v>
      </c>
      <c r="F1350" s="19" t="s">
        <v>8336</v>
      </c>
      <c r="G1350" s="19" t="s">
        <v>8355</v>
      </c>
      <c r="H1350" s="19">
        <v>0</v>
      </c>
      <c r="I1350" s="19" t="s">
        <v>8336</v>
      </c>
      <c r="J1350" s="19" t="s">
        <v>8336</v>
      </c>
      <c r="K1350" s="19" t="str">
        <f t="shared" si="127"/>
        <v>Over Weight</v>
      </c>
      <c r="L1350" s="19" t="str">
        <f t="shared" si="128"/>
        <v>Normal</v>
      </c>
      <c r="P1350" s="19">
        <v>2</v>
      </c>
      <c r="Q1350" s="19">
        <v>2</v>
      </c>
      <c r="Y1350" s="32" t="s">
        <v>4913</v>
      </c>
      <c r="Z1350" s="19" t="s">
        <v>8336</v>
      </c>
      <c r="AA1350" t="s">
        <v>8336</v>
      </c>
      <c r="AB1350" s="19" t="str">
        <f t="shared" si="123"/>
        <v>No</v>
      </c>
      <c r="AC1350" s="19" t="str">
        <f t="shared" si="124"/>
        <v>No</v>
      </c>
      <c r="AG1350" s="19" t="s">
        <v>4892</v>
      </c>
      <c r="AH1350" s="19">
        <v>32.015</v>
      </c>
      <c r="AI1350" s="19" t="str">
        <f t="shared" si="125"/>
        <v>Obesity</v>
      </c>
      <c r="AP1350" s="19" t="s">
        <v>4892</v>
      </c>
      <c r="AQ1350" s="19">
        <v>7.67</v>
      </c>
      <c r="AR1350" s="19" t="str">
        <f t="shared" si="126"/>
        <v>Diabetes</v>
      </c>
    </row>
    <row r="1351" spans="1:44">
      <c r="A1351" s="19" t="s">
        <v>4937</v>
      </c>
      <c r="B1351" s="19">
        <v>28.16</v>
      </c>
      <c r="C1351" s="19">
        <v>5.58</v>
      </c>
      <c r="D1351" s="19" t="s">
        <v>8324</v>
      </c>
      <c r="E1351" s="19" t="s">
        <v>8336</v>
      </c>
      <c r="F1351" s="19" t="s">
        <v>8336</v>
      </c>
      <c r="G1351" s="19" t="s">
        <v>8355</v>
      </c>
      <c r="H1351" s="19">
        <v>0</v>
      </c>
      <c r="I1351" s="19" t="s">
        <v>8336</v>
      </c>
      <c r="J1351" s="19" t="s">
        <v>8336</v>
      </c>
      <c r="K1351" s="19" t="str">
        <f t="shared" si="127"/>
        <v>Over Weight</v>
      </c>
      <c r="L1351" s="19" t="str">
        <f t="shared" si="128"/>
        <v>Normal</v>
      </c>
      <c r="P1351" s="19" t="s">
        <v>8355</v>
      </c>
      <c r="Q1351" s="19">
        <v>0</v>
      </c>
      <c r="Y1351" s="32" t="s">
        <v>4916</v>
      </c>
      <c r="Z1351" s="19" t="s">
        <v>8336</v>
      </c>
      <c r="AA1351" t="s">
        <v>8336</v>
      </c>
      <c r="AB1351" s="19" t="str">
        <f t="shared" si="123"/>
        <v>No</v>
      </c>
      <c r="AC1351" s="19" t="str">
        <f t="shared" si="124"/>
        <v>No</v>
      </c>
      <c r="AG1351" s="19" t="s">
        <v>4896</v>
      </c>
      <c r="AH1351" s="19">
        <v>25.06</v>
      </c>
      <c r="AI1351" s="19" t="str">
        <f t="shared" si="125"/>
        <v>Over Weight</v>
      </c>
      <c r="AP1351" s="19" t="s">
        <v>4896</v>
      </c>
      <c r="AQ1351" s="19">
        <v>10.53</v>
      </c>
      <c r="AR1351" s="19" t="str">
        <f t="shared" si="126"/>
        <v>Diabetes</v>
      </c>
    </row>
    <row r="1352" spans="1:44">
      <c r="A1352" s="19" t="s">
        <v>4941</v>
      </c>
      <c r="B1352" s="19">
        <v>45.54</v>
      </c>
      <c r="C1352" s="19">
        <v>5.84</v>
      </c>
      <c r="D1352" s="19" t="s">
        <v>8336</v>
      </c>
      <c r="E1352" s="19" t="s">
        <v>8336</v>
      </c>
      <c r="F1352" s="19" t="s">
        <v>8375</v>
      </c>
      <c r="G1352" s="19">
        <v>1</v>
      </c>
      <c r="H1352" s="19">
        <v>1</v>
      </c>
      <c r="I1352" s="19" t="s">
        <v>8336</v>
      </c>
      <c r="J1352" s="19" t="s">
        <v>8336</v>
      </c>
      <c r="K1352" s="19" t="str">
        <f t="shared" si="127"/>
        <v>Obesity</v>
      </c>
      <c r="L1352" s="19" t="str">
        <f t="shared" si="128"/>
        <v>Prediabetes</v>
      </c>
      <c r="P1352" s="19">
        <v>1</v>
      </c>
      <c r="Q1352" s="19">
        <v>1</v>
      </c>
      <c r="Y1352" s="32" t="s">
        <v>4920</v>
      </c>
      <c r="Z1352" s="19" t="s">
        <v>8324</v>
      </c>
      <c r="AA1352" t="s">
        <v>8336</v>
      </c>
      <c r="AB1352" s="19" t="str">
        <f t="shared" si="123"/>
        <v>Yes</v>
      </c>
      <c r="AC1352" s="19" t="str">
        <f t="shared" si="124"/>
        <v>No</v>
      </c>
      <c r="AG1352" s="19" t="s">
        <v>4900</v>
      </c>
      <c r="AH1352" s="19">
        <v>18.83</v>
      </c>
      <c r="AI1352" s="19" t="str">
        <f t="shared" si="125"/>
        <v>Normal Weight</v>
      </c>
      <c r="AP1352" s="19" t="s">
        <v>4900</v>
      </c>
      <c r="AQ1352" s="19">
        <v>10.08</v>
      </c>
      <c r="AR1352" s="19" t="str">
        <f t="shared" si="126"/>
        <v>Diabetes</v>
      </c>
    </row>
    <row r="1353" spans="1:44">
      <c r="A1353" s="19" t="s">
        <v>4944</v>
      </c>
      <c r="B1353" s="19">
        <v>28.7</v>
      </c>
      <c r="C1353" s="19">
        <v>4.2</v>
      </c>
      <c r="D1353" s="19" t="s">
        <v>8336</v>
      </c>
      <c r="E1353" s="19" t="s">
        <v>8336</v>
      </c>
      <c r="F1353" s="19" t="s">
        <v>8336</v>
      </c>
      <c r="G1353" s="19" t="s">
        <v>8355</v>
      </c>
      <c r="H1353" s="19">
        <v>0</v>
      </c>
      <c r="I1353" s="19" t="s">
        <v>8336</v>
      </c>
      <c r="J1353" s="19" t="s">
        <v>8336</v>
      </c>
      <c r="K1353" s="19" t="str">
        <f t="shared" si="127"/>
        <v>Over Weight</v>
      </c>
      <c r="L1353" s="19" t="str">
        <f t="shared" si="128"/>
        <v>Normal</v>
      </c>
      <c r="P1353" s="19" t="s">
        <v>8355</v>
      </c>
      <c r="Q1353" s="19">
        <v>0</v>
      </c>
      <c r="Y1353" s="32" t="s">
        <v>4923</v>
      </c>
      <c r="Z1353" s="19" t="s">
        <v>8336</v>
      </c>
      <c r="AA1353" t="s">
        <v>8336</v>
      </c>
      <c r="AB1353" s="19" t="str">
        <f t="shared" ref="AB1353:AB1416" si="129">PROPER(Z1353)</f>
        <v>No</v>
      </c>
      <c r="AC1353" s="19" t="str">
        <f t="shared" ref="AC1353:AC1416" si="130">PROPER(AA1353)</f>
        <v>No</v>
      </c>
      <c r="AG1353" s="19" t="s">
        <v>4904</v>
      </c>
      <c r="AH1353" s="19">
        <v>47.52</v>
      </c>
      <c r="AI1353" s="19" t="str">
        <f t="shared" si="125"/>
        <v>Obesity</v>
      </c>
      <c r="AP1353" s="19" t="s">
        <v>4904</v>
      </c>
      <c r="AQ1353" s="19">
        <v>11.39</v>
      </c>
      <c r="AR1353" s="19" t="str">
        <f t="shared" si="126"/>
        <v>Diabetes</v>
      </c>
    </row>
    <row r="1354" spans="1:44">
      <c r="A1354" s="19" t="s">
        <v>4948</v>
      </c>
      <c r="B1354" s="19">
        <v>27.74</v>
      </c>
      <c r="C1354" s="19">
        <v>6.06</v>
      </c>
      <c r="D1354" s="19" t="s">
        <v>8324</v>
      </c>
      <c r="E1354" s="19" t="s">
        <v>8336</v>
      </c>
      <c r="F1354" s="19" t="s">
        <v>8336</v>
      </c>
      <c r="G1354" s="19" t="s">
        <v>8355</v>
      </c>
      <c r="H1354" s="19">
        <v>0</v>
      </c>
      <c r="I1354" s="19" t="s">
        <v>8336</v>
      </c>
      <c r="J1354" s="19" t="s">
        <v>8336</v>
      </c>
      <c r="K1354" s="19" t="str">
        <f t="shared" si="127"/>
        <v>Over Weight</v>
      </c>
      <c r="L1354" s="19" t="str">
        <f t="shared" si="128"/>
        <v>Prediabetes</v>
      </c>
      <c r="P1354" s="19" t="s">
        <v>8355</v>
      </c>
      <c r="Q1354" s="19">
        <v>0</v>
      </c>
      <c r="Y1354" s="32" t="s">
        <v>4927</v>
      </c>
      <c r="Z1354" s="19" t="s">
        <v>8324</v>
      </c>
      <c r="AA1354" t="s">
        <v>8336</v>
      </c>
      <c r="AB1354" s="19" t="str">
        <f t="shared" si="129"/>
        <v>Yes</v>
      </c>
      <c r="AC1354" s="19" t="str">
        <f t="shared" si="130"/>
        <v>No</v>
      </c>
      <c r="AG1354" s="19" t="s">
        <v>4907</v>
      </c>
      <c r="AH1354" s="19">
        <v>37.82</v>
      </c>
      <c r="AI1354" s="19" t="str">
        <f t="shared" si="125"/>
        <v>Obesity</v>
      </c>
      <c r="AP1354" s="19" t="s">
        <v>4907</v>
      </c>
      <c r="AQ1354" s="19">
        <v>6.36</v>
      </c>
      <c r="AR1354" s="19" t="str">
        <f t="shared" si="126"/>
        <v>Prediabetes</v>
      </c>
    </row>
    <row r="1355" spans="1:44">
      <c r="A1355" s="19" t="s">
        <v>4951</v>
      </c>
      <c r="B1355" s="19">
        <v>36.955</v>
      </c>
      <c r="C1355" s="19">
        <v>7.57</v>
      </c>
      <c r="D1355" s="19" t="s">
        <v>8336</v>
      </c>
      <c r="E1355" s="19" t="s">
        <v>8336</v>
      </c>
      <c r="F1355" s="19" t="s">
        <v>8336</v>
      </c>
      <c r="G1355" s="19" t="s">
        <v>8355</v>
      </c>
      <c r="H1355" s="19">
        <v>0</v>
      </c>
      <c r="I1355" s="19" t="s">
        <v>8336</v>
      </c>
      <c r="J1355" s="19" t="s">
        <v>8336</v>
      </c>
      <c r="K1355" s="19" t="str">
        <f t="shared" si="127"/>
        <v>Obesity</v>
      </c>
      <c r="L1355" s="19" t="str">
        <f t="shared" si="128"/>
        <v>Diabetes</v>
      </c>
      <c r="P1355" s="19">
        <v>1</v>
      </c>
      <c r="Q1355" s="19">
        <v>1</v>
      </c>
      <c r="Y1355" s="32" t="s">
        <v>4931</v>
      </c>
      <c r="Z1355" s="19" t="s">
        <v>8324</v>
      </c>
      <c r="AA1355" t="s">
        <v>8336</v>
      </c>
      <c r="AB1355" s="19" t="str">
        <f t="shared" si="129"/>
        <v>Yes</v>
      </c>
      <c r="AC1355" s="19" t="str">
        <f t="shared" si="130"/>
        <v>No</v>
      </c>
      <c r="AG1355" s="19" t="s">
        <v>4911</v>
      </c>
      <c r="AH1355" s="19">
        <v>44.16</v>
      </c>
      <c r="AI1355" s="19" t="str">
        <f t="shared" si="125"/>
        <v>Obesity</v>
      </c>
      <c r="AP1355" s="19" t="s">
        <v>4911</v>
      </c>
      <c r="AQ1355" s="19">
        <v>5.31</v>
      </c>
      <c r="AR1355" s="19" t="str">
        <f t="shared" si="126"/>
        <v>Normal</v>
      </c>
    </row>
    <row r="1356" spans="1:44">
      <c r="A1356" s="19" t="s">
        <v>4955</v>
      </c>
      <c r="B1356" s="19">
        <v>30.69</v>
      </c>
      <c r="C1356" s="19">
        <v>6.15</v>
      </c>
      <c r="D1356" s="19" t="s">
        <v>8336</v>
      </c>
      <c r="E1356" s="19" t="s">
        <v>8336</v>
      </c>
      <c r="F1356" s="19" t="s">
        <v>8336</v>
      </c>
      <c r="G1356" s="19" t="s">
        <v>8355</v>
      </c>
      <c r="H1356" s="19">
        <v>0</v>
      </c>
      <c r="I1356" s="19" t="s">
        <v>8336</v>
      </c>
      <c r="J1356" s="19" t="s">
        <v>8336</v>
      </c>
      <c r="K1356" s="19" t="str">
        <f t="shared" si="127"/>
        <v>Obesity</v>
      </c>
      <c r="L1356" s="19" t="str">
        <f t="shared" si="128"/>
        <v>Prediabetes</v>
      </c>
      <c r="P1356" s="19" t="s">
        <v>8355</v>
      </c>
      <c r="Q1356" s="19">
        <v>0</v>
      </c>
      <c r="Y1356" s="32" t="s">
        <v>4934</v>
      </c>
      <c r="Z1356" s="19" t="s">
        <v>8336</v>
      </c>
      <c r="AA1356" t="s">
        <v>8336</v>
      </c>
      <c r="AB1356" s="19" t="str">
        <f t="shared" si="129"/>
        <v>No</v>
      </c>
      <c r="AC1356" s="19" t="str">
        <f t="shared" si="130"/>
        <v>No</v>
      </c>
      <c r="AG1356" s="19" t="s">
        <v>4913</v>
      </c>
      <c r="AH1356" s="19">
        <v>37.05</v>
      </c>
      <c r="AI1356" s="19" t="str">
        <f t="shared" si="125"/>
        <v>Obesity</v>
      </c>
      <c r="AP1356" s="19" t="s">
        <v>4913</v>
      </c>
      <c r="AQ1356" s="19">
        <v>4.74</v>
      </c>
      <c r="AR1356" s="19" t="str">
        <f t="shared" si="126"/>
        <v>Normal</v>
      </c>
    </row>
    <row r="1357" spans="1:44">
      <c r="A1357" s="19" t="s">
        <v>4958</v>
      </c>
      <c r="B1357" s="19">
        <v>24.985</v>
      </c>
      <c r="C1357" s="19">
        <v>4.56</v>
      </c>
      <c r="D1357" s="19" t="s">
        <v>8336</v>
      </c>
      <c r="E1357" s="19" t="s">
        <v>8336</v>
      </c>
      <c r="F1357" s="19" t="s">
        <v>8336</v>
      </c>
      <c r="G1357" s="19" t="s">
        <v>8355</v>
      </c>
      <c r="H1357" s="19">
        <v>0</v>
      </c>
      <c r="I1357" s="19" t="s">
        <v>8336</v>
      </c>
      <c r="J1357" s="19" t="s">
        <v>8336</v>
      </c>
      <c r="K1357" s="19" t="str">
        <f t="shared" si="127"/>
        <v>Over Weight</v>
      </c>
      <c r="L1357" s="19" t="str">
        <f t="shared" si="128"/>
        <v>Normal</v>
      </c>
      <c r="P1357" s="19">
        <v>1</v>
      </c>
      <c r="Q1357" s="19">
        <v>1</v>
      </c>
      <c r="Y1357" s="32" t="s">
        <v>4937</v>
      </c>
      <c r="Z1357" s="19" t="s">
        <v>8324</v>
      </c>
      <c r="AA1357" t="s">
        <v>8336</v>
      </c>
      <c r="AB1357" s="19" t="str">
        <f t="shared" si="129"/>
        <v>Yes</v>
      </c>
      <c r="AC1357" s="19" t="str">
        <f t="shared" si="130"/>
        <v>No</v>
      </c>
      <c r="AG1357" s="19" t="s">
        <v>4916</v>
      </c>
      <c r="AH1357" s="19">
        <v>18.66</v>
      </c>
      <c r="AI1357" s="19" t="str">
        <f t="shared" si="125"/>
        <v>Normal Weight</v>
      </c>
      <c r="AP1357" s="19" t="s">
        <v>4916</v>
      </c>
      <c r="AQ1357" s="19">
        <v>11.35</v>
      </c>
      <c r="AR1357" s="19" t="str">
        <f t="shared" si="126"/>
        <v>Diabetes</v>
      </c>
    </row>
    <row r="1358" spans="1:44">
      <c r="A1358" s="19" t="s">
        <v>4961</v>
      </c>
      <c r="B1358" s="19">
        <v>39.42</v>
      </c>
      <c r="C1358" s="19">
        <v>4.72</v>
      </c>
      <c r="D1358" s="19" t="s">
        <v>8324</v>
      </c>
      <c r="E1358" s="19" t="s">
        <v>8336</v>
      </c>
      <c r="F1358" s="19" t="s">
        <v>8336</v>
      </c>
      <c r="G1358" s="19">
        <v>1</v>
      </c>
      <c r="H1358" s="19">
        <v>1</v>
      </c>
      <c r="I1358" s="19" t="s">
        <v>8336</v>
      </c>
      <c r="J1358" s="19" t="s">
        <v>8336</v>
      </c>
      <c r="K1358" s="19" t="str">
        <f t="shared" si="127"/>
        <v>Obesity</v>
      </c>
      <c r="L1358" s="19" t="str">
        <f t="shared" si="128"/>
        <v>Normal</v>
      </c>
      <c r="P1358" s="19" t="s">
        <v>8355</v>
      </c>
      <c r="Q1358" s="19">
        <v>0</v>
      </c>
      <c r="Y1358" s="32" t="s">
        <v>4941</v>
      </c>
      <c r="Z1358" s="19" t="s">
        <v>8336</v>
      </c>
      <c r="AA1358" t="s">
        <v>8336</v>
      </c>
      <c r="AB1358" s="19" t="str">
        <f t="shared" si="129"/>
        <v>No</v>
      </c>
      <c r="AC1358" s="19" t="str">
        <f t="shared" si="130"/>
        <v>No</v>
      </c>
      <c r="AG1358" s="19" t="s">
        <v>4920</v>
      </c>
      <c r="AH1358" s="19">
        <v>36.2</v>
      </c>
      <c r="AI1358" s="19" t="str">
        <f t="shared" si="125"/>
        <v>Obesity</v>
      </c>
      <c r="AP1358" s="19" t="s">
        <v>4920</v>
      </c>
      <c r="AQ1358" s="19">
        <v>6.81</v>
      </c>
      <c r="AR1358" s="19" t="str">
        <f t="shared" si="126"/>
        <v>Diabetes</v>
      </c>
    </row>
    <row r="1359" spans="1:44">
      <c r="A1359" s="19" t="s">
        <v>4965</v>
      </c>
      <c r="B1359" s="19">
        <v>16.8</v>
      </c>
      <c r="C1359" s="19">
        <v>7.98</v>
      </c>
      <c r="D1359" s="19" t="s">
        <v>8336</v>
      </c>
      <c r="E1359" s="19" t="s">
        <v>8336</v>
      </c>
      <c r="F1359" s="19" t="s">
        <v>8336</v>
      </c>
      <c r="G1359" s="19" t="s">
        <v>8355</v>
      </c>
      <c r="H1359" s="19">
        <v>0</v>
      </c>
      <c r="I1359" s="19" t="s">
        <v>8336</v>
      </c>
      <c r="J1359" s="19" t="s">
        <v>8336</v>
      </c>
      <c r="K1359" s="19" t="str">
        <f t="shared" si="127"/>
        <v>Under Weight</v>
      </c>
      <c r="L1359" s="19" t="str">
        <f t="shared" si="128"/>
        <v>Diabetes</v>
      </c>
      <c r="P1359" s="19">
        <v>1</v>
      </c>
      <c r="Q1359" s="19">
        <v>1</v>
      </c>
      <c r="Y1359" s="32" t="s">
        <v>4944</v>
      </c>
      <c r="Z1359" s="19" t="s">
        <v>8336</v>
      </c>
      <c r="AA1359" t="s">
        <v>8336</v>
      </c>
      <c r="AB1359" s="19" t="str">
        <f t="shared" si="129"/>
        <v>No</v>
      </c>
      <c r="AC1359" s="19" t="str">
        <f t="shared" si="130"/>
        <v>No</v>
      </c>
      <c r="AG1359" s="19" t="s">
        <v>4923</v>
      </c>
      <c r="AH1359" s="19">
        <v>18.87</v>
      </c>
      <c r="AI1359" s="19" t="str">
        <f t="shared" ref="AI1359:AI1422" si="131">IF(AH1359&lt;18.5,"Under Weight",IF(AH1359&lt;=24.9,"Normal Weight",IF(AH1359&lt;=29.9,"Over Weight","Obesity")))</f>
        <v>Normal Weight</v>
      </c>
      <c r="AP1359" s="19" t="s">
        <v>4923</v>
      </c>
      <c r="AQ1359" s="19">
        <v>8.06</v>
      </c>
      <c r="AR1359" s="19" t="str">
        <f t="shared" ref="AR1359:AR1422" si="132">IF(AQ1359&lt;5.7,"Normal",IF(AQ1359&lt;=6.5,"Prediabetes","Diabetes"))</f>
        <v>Diabetes</v>
      </c>
    </row>
    <row r="1360" spans="1:44">
      <c r="A1360" s="19" t="s">
        <v>4968</v>
      </c>
      <c r="B1360" s="19">
        <v>23.275</v>
      </c>
      <c r="C1360" s="19">
        <v>6.26</v>
      </c>
      <c r="D1360" s="19" t="s">
        <v>8324</v>
      </c>
      <c r="E1360" s="19" t="s">
        <v>8336</v>
      </c>
      <c r="F1360" s="19" t="s">
        <v>8375</v>
      </c>
      <c r="G1360" s="19">
        <v>1</v>
      </c>
      <c r="H1360" s="19">
        <v>1</v>
      </c>
      <c r="I1360" s="19" t="s">
        <v>8336</v>
      </c>
      <c r="J1360" s="19" t="s">
        <v>8336</v>
      </c>
      <c r="K1360" s="19" t="str">
        <f t="shared" si="127"/>
        <v>Normal Weight</v>
      </c>
      <c r="L1360" s="19" t="str">
        <f t="shared" si="128"/>
        <v>Prediabetes</v>
      </c>
      <c r="P1360" s="19">
        <v>2</v>
      </c>
      <c r="Q1360" s="19">
        <v>2</v>
      </c>
      <c r="Y1360" s="32" t="s">
        <v>4948</v>
      </c>
      <c r="Z1360" s="19" t="s">
        <v>8324</v>
      </c>
      <c r="AA1360" t="s">
        <v>8336</v>
      </c>
      <c r="AB1360" s="19" t="str">
        <f t="shared" si="129"/>
        <v>Yes</v>
      </c>
      <c r="AC1360" s="19" t="str">
        <f t="shared" si="130"/>
        <v>No</v>
      </c>
      <c r="AG1360" s="19" t="s">
        <v>4927</v>
      </c>
      <c r="AH1360" s="19">
        <v>32.3</v>
      </c>
      <c r="AI1360" s="19" t="str">
        <f t="shared" si="131"/>
        <v>Obesity</v>
      </c>
      <c r="AP1360" s="19" t="s">
        <v>4927</v>
      </c>
      <c r="AQ1360" s="19">
        <v>6.74</v>
      </c>
      <c r="AR1360" s="19" t="str">
        <f t="shared" si="132"/>
        <v>Diabetes</v>
      </c>
    </row>
    <row r="1361" spans="1:44">
      <c r="A1361" s="19" t="s">
        <v>4971</v>
      </c>
      <c r="B1361" s="19">
        <v>22.8</v>
      </c>
      <c r="C1361" s="19">
        <v>4.29</v>
      </c>
      <c r="D1361" s="19" t="s">
        <v>8324</v>
      </c>
      <c r="E1361" s="19" t="s">
        <v>8336</v>
      </c>
      <c r="F1361" s="19" t="s">
        <v>8375</v>
      </c>
      <c r="G1361" s="19">
        <v>1</v>
      </c>
      <c r="H1361" s="19">
        <v>1</v>
      </c>
      <c r="I1361" s="19" t="s">
        <v>8336</v>
      </c>
      <c r="J1361" s="19" t="s">
        <v>8336</v>
      </c>
      <c r="K1361" s="19" t="str">
        <f t="shared" si="127"/>
        <v>Normal Weight</v>
      </c>
      <c r="L1361" s="19" t="str">
        <f t="shared" si="128"/>
        <v>Normal</v>
      </c>
      <c r="P1361" s="19" t="s">
        <v>8355</v>
      </c>
      <c r="Q1361" s="19">
        <v>0</v>
      </c>
      <c r="Y1361" s="32" t="s">
        <v>4951</v>
      </c>
      <c r="Z1361" s="19" t="s">
        <v>8336</v>
      </c>
      <c r="AA1361" t="s">
        <v>8336</v>
      </c>
      <c r="AB1361" s="19" t="str">
        <f t="shared" si="129"/>
        <v>No</v>
      </c>
      <c r="AC1361" s="19" t="str">
        <f t="shared" si="130"/>
        <v>No</v>
      </c>
      <c r="AG1361" s="19" t="s">
        <v>4931</v>
      </c>
      <c r="AH1361" s="19">
        <v>22.64</v>
      </c>
      <c r="AI1361" s="19" t="str">
        <f t="shared" si="131"/>
        <v>Normal Weight</v>
      </c>
      <c r="AP1361" s="19" t="s">
        <v>4931</v>
      </c>
      <c r="AQ1361" s="19">
        <v>6.54</v>
      </c>
      <c r="AR1361" s="19" t="str">
        <f t="shared" si="132"/>
        <v>Diabetes</v>
      </c>
    </row>
    <row r="1362" spans="1:44">
      <c r="A1362" s="19" t="s">
        <v>4975</v>
      </c>
      <c r="B1362" s="19">
        <v>24.3</v>
      </c>
      <c r="C1362" s="19">
        <v>5.43</v>
      </c>
      <c r="D1362" s="19" t="s">
        <v>8336</v>
      </c>
      <c r="E1362" s="19" t="s">
        <v>8336</v>
      </c>
      <c r="F1362" s="19" t="s">
        <v>8336</v>
      </c>
      <c r="G1362" s="19">
        <v>2</v>
      </c>
      <c r="H1362" s="19">
        <v>2</v>
      </c>
      <c r="I1362" s="19" t="s">
        <v>8336</v>
      </c>
      <c r="J1362" s="19" t="s">
        <v>8336</v>
      </c>
      <c r="K1362" s="19" t="str">
        <f t="shared" si="127"/>
        <v>Normal Weight</v>
      </c>
      <c r="L1362" s="19" t="str">
        <f t="shared" si="128"/>
        <v>Normal</v>
      </c>
      <c r="P1362" s="19" t="s">
        <v>8355</v>
      </c>
      <c r="Q1362" s="19">
        <v>0</v>
      </c>
      <c r="Y1362" s="32" t="s">
        <v>4955</v>
      </c>
      <c r="Z1362" s="19" t="s">
        <v>8336</v>
      </c>
      <c r="AA1362" t="s">
        <v>8336</v>
      </c>
      <c r="AB1362" s="19" t="str">
        <f t="shared" si="129"/>
        <v>No</v>
      </c>
      <c r="AC1362" s="19" t="str">
        <f t="shared" si="130"/>
        <v>No</v>
      </c>
      <c r="AG1362" s="19" t="s">
        <v>4934</v>
      </c>
      <c r="AH1362" s="19">
        <v>28.69</v>
      </c>
      <c r="AI1362" s="19" t="str">
        <f t="shared" si="131"/>
        <v>Over Weight</v>
      </c>
      <c r="AP1362" s="19" t="s">
        <v>4934</v>
      </c>
      <c r="AQ1362" s="19">
        <v>5.4</v>
      </c>
      <c r="AR1362" s="19" t="str">
        <f t="shared" si="132"/>
        <v>Normal</v>
      </c>
    </row>
    <row r="1363" spans="1:44">
      <c r="A1363" s="19" t="s">
        <v>4979</v>
      </c>
      <c r="B1363" s="19">
        <v>25.13</v>
      </c>
      <c r="C1363" s="19">
        <v>8</v>
      </c>
      <c r="D1363" s="19" t="s">
        <v>8324</v>
      </c>
      <c r="E1363" s="19" t="s">
        <v>8336</v>
      </c>
      <c r="F1363" s="19" t="s">
        <v>8336</v>
      </c>
      <c r="G1363" s="19">
        <v>1</v>
      </c>
      <c r="H1363" s="19">
        <v>1</v>
      </c>
      <c r="I1363" s="19" t="s">
        <v>8336</v>
      </c>
      <c r="J1363" s="19" t="s">
        <v>8336</v>
      </c>
      <c r="K1363" s="19" t="str">
        <f t="shared" si="127"/>
        <v>Over Weight</v>
      </c>
      <c r="L1363" s="19" t="str">
        <f t="shared" si="128"/>
        <v>Diabetes</v>
      </c>
      <c r="P1363" s="19">
        <v>1</v>
      </c>
      <c r="Q1363" s="19">
        <v>1</v>
      </c>
      <c r="Y1363" s="32" t="s">
        <v>4958</v>
      </c>
      <c r="Z1363" s="19" t="s">
        <v>8336</v>
      </c>
      <c r="AA1363" t="s">
        <v>8336</v>
      </c>
      <c r="AB1363" s="19" t="str">
        <f t="shared" si="129"/>
        <v>No</v>
      </c>
      <c r="AC1363" s="19" t="str">
        <f t="shared" si="130"/>
        <v>No</v>
      </c>
      <c r="AG1363" s="19" t="s">
        <v>4937</v>
      </c>
      <c r="AH1363" s="19">
        <v>28.16</v>
      </c>
      <c r="AI1363" s="19" t="str">
        <f t="shared" si="131"/>
        <v>Over Weight</v>
      </c>
      <c r="AP1363" s="19" t="s">
        <v>4937</v>
      </c>
      <c r="AQ1363" s="19">
        <v>5.58</v>
      </c>
      <c r="AR1363" s="19" t="str">
        <f t="shared" si="132"/>
        <v>Normal</v>
      </c>
    </row>
    <row r="1364" spans="1:44">
      <c r="A1364" s="19" t="s">
        <v>4982</v>
      </c>
      <c r="B1364" s="19">
        <v>22.72</v>
      </c>
      <c r="C1364" s="19">
        <v>9.96</v>
      </c>
      <c r="D1364" s="19" t="s">
        <v>8324</v>
      </c>
      <c r="E1364" s="19" t="s">
        <v>8336</v>
      </c>
      <c r="F1364" s="19" t="s">
        <v>8336</v>
      </c>
      <c r="G1364" s="19">
        <v>2</v>
      </c>
      <c r="H1364" s="19">
        <v>2</v>
      </c>
      <c r="I1364" s="19" t="s">
        <v>8336</v>
      </c>
      <c r="J1364" s="19" t="s">
        <v>8336</v>
      </c>
      <c r="K1364" s="19" t="str">
        <f t="shared" si="127"/>
        <v>Normal Weight</v>
      </c>
      <c r="L1364" s="19" t="str">
        <f t="shared" si="128"/>
        <v>Diabetes</v>
      </c>
      <c r="P1364" s="19" t="s">
        <v>8355</v>
      </c>
      <c r="Q1364" s="19">
        <v>0</v>
      </c>
      <c r="Y1364" s="32" t="s">
        <v>4961</v>
      </c>
      <c r="Z1364" s="19" t="s">
        <v>8324</v>
      </c>
      <c r="AA1364" t="s">
        <v>8336</v>
      </c>
      <c r="AB1364" s="19" t="str">
        <f t="shared" si="129"/>
        <v>Yes</v>
      </c>
      <c r="AC1364" s="19" t="str">
        <f t="shared" si="130"/>
        <v>No</v>
      </c>
      <c r="AG1364" s="19" t="s">
        <v>4941</v>
      </c>
      <c r="AH1364" s="19">
        <v>45.54</v>
      </c>
      <c r="AI1364" s="19" t="str">
        <f t="shared" si="131"/>
        <v>Obesity</v>
      </c>
      <c r="AP1364" s="19" t="s">
        <v>4941</v>
      </c>
      <c r="AQ1364" s="19">
        <v>5.84</v>
      </c>
      <c r="AR1364" s="19" t="str">
        <f t="shared" si="132"/>
        <v>Prediabetes</v>
      </c>
    </row>
    <row r="1365" spans="1:44">
      <c r="A1365" s="19" t="s">
        <v>4986</v>
      </c>
      <c r="B1365" s="19">
        <v>32.6</v>
      </c>
      <c r="C1365" s="19">
        <v>6.8</v>
      </c>
      <c r="D1365" s="19" t="s">
        <v>8324</v>
      </c>
      <c r="E1365" s="19" t="s">
        <v>8336</v>
      </c>
      <c r="F1365" s="19" t="s">
        <v>8336</v>
      </c>
      <c r="G1365" s="19" t="s">
        <v>8355</v>
      </c>
      <c r="H1365" s="19">
        <v>0</v>
      </c>
      <c r="I1365" s="19" t="s">
        <v>8336</v>
      </c>
      <c r="J1365" s="19" t="s">
        <v>8336</v>
      </c>
      <c r="K1365" s="19" t="str">
        <f t="shared" si="127"/>
        <v>Obesity</v>
      </c>
      <c r="L1365" s="19" t="str">
        <f t="shared" si="128"/>
        <v>Diabetes</v>
      </c>
      <c r="P1365" s="19" t="s">
        <v>8355</v>
      </c>
      <c r="Q1365" s="19">
        <v>0</v>
      </c>
      <c r="Y1365" s="32" t="s">
        <v>4965</v>
      </c>
      <c r="Z1365" s="19" t="s">
        <v>8336</v>
      </c>
      <c r="AA1365" t="s">
        <v>8336</v>
      </c>
      <c r="AB1365" s="19" t="str">
        <f t="shared" si="129"/>
        <v>No</v>
      </c>
      <c r="AC1365" s="19" t="str">
        <f t="shared" si="130"/>
        <v>No</v>
      </c>
      <c r="AG1365" s="19" t="s">
        <v>4944</v>
      </c>
      <c r="AH1365" s="19">
        <v>28.7</v>
      </c>
      <c r="AI1365" s="19" t="str">
        <f t="shared" si="131"/>
        <v>Over Weight</v>
      </c>
      <c r="AP1365" s="19" t="s">
        <v>4944</v>
      </c>
      <c r="AQ1365" s="19">
        <v>4.2</v>
      </c>
      <c r="AR1365" s="19" t="str">
        <f t="shared" si="132"/>
        <v>Normal</v>
      </c>
    </row>
    <row r="1366" spans="1:44">
      <c r="A1366" s="19" t="s">
        <v>4989</v>
      </c>
      <c r="B1366" s="19">
        <v>17.28</v>
      </c>
      <c r="C1366" s="19">
        <v>6.22</v>
      </c>
      <c r="D1366" s="19" t="s">
        <v>8324</v>
      </c>
      <c r="E1366" s="19" t="s">
        <v>8336</v>
      </c>
      <c r="F1366" s="19" t="s">
        <v>8336</v>
      </c>
      <c r="G1366" s="19">
        <v>2</v>
      </c>
      <c r="H1366" s="19">
        <v>2</v>
      </c>
      <c r="I1366" s="19" t="s">
        <v>8336</v>
      </c>
      <c r="J1366" s="19" t="s">
        <v>8336</v>
      </c>
      <c r="K1366" s="19" t="str">
        <f t="shared" si="127"/>
        <v>Under Weight</v>
      </c>
      <c r="L1366" s="19" t="str">
        <f t="shared" si="128"/>
        <v>Prediabetes</v>
      </c>
      <c r="P1366" s="19" t="s">
        <v>8355</v>
      </c>
      <c r="Q1366" s="19">
        <v>0</v>
      </c>
      <c r="Y1366" s="32" t="s">
        <v>4968</v>
      </c>
      <c r="Z1366" s="19" t="s">
        <v>8324</v>
      </c>
      <c r="AA1366" t="s">
        <v>8336</v>
      </c>
      <c r="AB1366" s="19" t="str">
        <f t="shared" si="129"/>
        <v>Yes</v>
      </c>
      <c r="AC1366" s="19" t="str">
        <f t="shared" si="130"/>
        <v>No</v>
      </c>
      <c r="AG1366" s="19" t="s">
        <v>4948</v>
      </c>
      <c r="AH1366" s="19">
        <v>27.74</v>
      </c>
      <c r="AI1366" s="19" t="str">
        <f t="shared" si="131"/>
        <v>Over Weight</v>
      </c>
      <c r="AP1366" s="19" t="s">
        <v>4948</v>
      </c>
      <c r="AQ1366" s="19">
        <v>6.06</v>
      </c>
      <c r="AR1366" s="19" t="str">
        <f t="shared" si="132"/>
        <v>Prediabetes</v>
      </c>
    </row>
    <row r="1367" spans="1:44">
      <c r="A1367" s="19" t="s">
        <v>4993</v>
      </c>
      <c r="B1367" s="19">
        <v>27.92</v>
      </c>
      <c r="C1367" s="19">
        <v>5.79</v>
      </c>
      <c r="D1367" s="19" t="s">
        <v>8336</v>
      </c>
      <c r="E1367" s="19" t="s">
        <v>8336</v>
      </c>
      <c r="F1367" s="19" t="s">
        <v>8336</v>
      </c>
      <c r="G1367" s="19">
        <v>1</v>
      </c>
      <c r="H1367" s="19">
        <v>1</v>
      </c>
      <c r="I1367" s="19" t="s">
        <v>8336</v>
      </c>
      <c r="J1367" s="19" t="s">
        <v>8336</v>
      </c>
      <c r="K1367" s="19" t="str">
        <f t="shared" si="127"/>
        <v>Over Weight</v>
      </c>
      <c r="L1367" s="19" t="str">
        <f t="shared" si="128"/>
        <v>Prediabetes</v>
      </c>
      <c r="P1367" s="19" t="s">
        <v>8355</v>
      </c>
      <c r="Q1367" s="19">
        <v>0</v>
      </c>
      <c r="Y1367" s="32" t="s">
        <v>4971</v>
      </c>
      <c r="Z1367" s="19" t="s">
        <v>8324</v>
      </c>
      <c r="AA1367" t="s">
        <v>8336</v>
      </c>
      <c r="AB1367" s="19" t="str">
        <f t="shared" si="129"/>
        <v>Yes</v>
      </c>
      <c r="AC1367" s="19" t="str">
        <f t="shared" si="130"/>
        <v>No</v>
      </c>
      <c r="AG1367" s="19" t="s">
        <v>4951</v>
      </c>
      <c r="AH1367" s="19">
        <v>36.955</v>
      </c>
      <c r="AI1367" s="19" t="str">
        <f t="shared" si="131"/>
        <v>Obesity</v>
      </c>
      <c r="AP1367" s="19" t="s">
        <v>4951</v>
      </c>
      <c r="AQ1367" s="19">
        <v>7.57</v>
      </c>
      <c r="AR1367" s="19" t="str">
        <f t="shared" si="132"/>
        <v>Diabetes</v>
      </c>
    </row>
    <row r="1368" spans="1:44">
      <c r="A1368" s="19" t="s">
        <v>4997</v>
      </c>
      <c r="B1368" s="19">
        <v>38.285</v>
      </c>
      <c r="C1368" s="19">
        <v>5.41</v>
      </c>
      <c r="D1368" s="19" t="s">
        <v>8336</v>
      </c>
      <c r="E1368" s="19" t="s">
        <v>8336</v>
      </c>
      <c r="F1368" s="19" t="s">
        <v>8336</v>
      </c>
      <c r="G1368" s="19" t="s">
        <v>8355</v>
      </c>
      <c r="H1368" s="19">
        <v>0</v>
      </c>
      <c r="I1368" s="19" t="s">
        <v>8336</v>
      </c>
      <c r="J1368" s="19" t="s">
        <v>8336</v>
      </c>
      <c r="K1368" s="19" t="str">
        <f t="shared" si="127"/>
        <v>Obesity</v>
      </c>
      <c r="L1368" s="19" t="str">
        <f t="shared" si="128"/>
        <v>Normal</v>
      </c>
      <c r="P1368" s="19" t="s">
        <v>8355</v>
      </c>
      <c r="Q1368" s="19">
        <v>0</v>
      </c>
      <c r="Y1368" s="32" t="s">
        <v>4975</v>
      </c>
      <c r="Z1368" s="19" t="s">
        <v>8336</v>
      </c>
      <c r="AA1368" t="s">
        <v>8336</v>
      </c>
      <c r="AB1368" s="19" t="str">
        <f t="shared" si="129"/>
        <v>No</v>
      </c>
      <c r="AC1368" s="19" t="str">
        <f t="shared" si="130"/>
        <v>No</v>
      </c>
      <c r="AG1368" s="19" t="s">
        <v>4955</v>
      </c>
      <c r="AH1368" s="19">
        <v>30.69</v>
      </c>
      <c r="AI1368" s="19" t="str">
        <f t="shared" si="131"/>
        <v>Obesity</v>
      </c>
      <c r="AP1368" s="19" t="s">
        <v>4955</v>
      </c>
      <c r="AQ1368" s="19">
        <v>6.15</v>
      </c>
      <c r="AR1368" s="19" t="str">
        <f t="shared" si="132"/>
        <v>Prediabetes</v>
      </c>
    </row>
    <row r="1369" spans="1:44">
      <c r="A1369" s="19" t="s">
        <v>4999</v>
      </c>
      <c r="B1369" s="19">
        <v>16.48</v>
      </c>
      <c r="C1369" s="19">
        <v>11.05</v>
      </c>
      <c r="D1369" s="19" t="s">
        <v>8336</v>
      </c>
      <c r="E1369" s="19" t="s">
        <v>8336</v>
      </c>
      <c r="F1369" s="19" t="s">
        <v>8336</v>
      </c>
      <c r="G1369" s="19" t="s">
        <v>8355</v>
      </c>
      <c r="H1369" s="19">
        <v>0</v>
      </c>
      <c r="I1369" s="19" t="s">
        <v>8336</v>
      </c>
      <c r="J1369" s="19" t="s">
        <v>8336</v>
      </c>
      <c r="K1369" s="19" t="str">
        <f t="shared" si="127"/>
        <v>Under Weight</v>
      </c>
      <c r="L1369" s="19" t="str">
        <f t="shared" si="128"/>
        <v>Diabetes</v>
      </c>
      <c r="P1369" s="19">
        <v>1</v>
      </c>
      <c r="Q1369" s="19">
        <v>1</v>
      </c>
      <c r="Y1369" s="32" t="s">
        <v>4979</v>
      </c>
      <c r="Z1369" s="19" t="s">
        <v>8324</v>
      </c>
      <c r="AA1369" t="s">
        <v>8336</v>
      </c>
      <c r="AB1369" s="19" t="str">
        <f t="shared" si="129"/>
        <v>Yes</v>
      </c>
      <c r="AC1369" s="19" t="str">
        <f t="shared" si="130"/>
        <v>No</v>
      </c>
      <c r="AG1369" s="19" t="s">
        <v>4958</v>
      </c>
      <c r="AH1369" s="19">
        <v>24.985</v>
      </c>
      <c r="AI1369" s="19" t="str">
        <f t="shared" si="131"/>
        <v>Over Weight</v>
      </c>
      <c r="AP1369" s="19" t="s">
        <v>4958</v>
      </c>
      <c r="AQ1369" s="19">
        <v>4.56</v>
      </c>
      <c r="AR1369" s="19" t="str">
        <f t="shared" si="132"/>
        <v>Normal</v>
      </c>
    </row>
    <row r="1370" spans="1:44">
      <c r="A1370" s="19" t="s">
        <v>5003</v>
      </c>
      <c r="B1370" s="19">
        <v>38.57</v>
      </c>
      <c r="C1370" s="19">
        <v>6.27</v>
      </c>
      <c r="D1370" s="19" t="s">
        <v>8336</v>
      </c>
      <c r="E1370" s="19" t="s">
        <v>8336</v>
      </c>
      <c r="F1370" s="19" t="s">
        <v>8336</v>
      </c>
      <c r="G1370" s="19" t="s">
        <v>8355</v>
      </c>
      <c r="H1370" s="19">
        <v>0</v>
      </c>
      <c r="I1370" s="19" t="s">
        <v>8336</v>
      </c>
      <c r="J1370" s="19" t="s">
        <v>8336</v>
      </c>
      <c r="K1370" s="19" t="str">
        <f t="shared" si="127"/>
        <v>Obesity</v>
      </c>
      <c r="L1370" s="19" t="str">
        <f t="shared" si="128"/>
        <v>Prediabetes</v>
      </c>
      <c r="P1370" s="19" t="s">
        <v>8355</v>
      </c>
      <c r="Q1370" s="19">
        <v>0</v>
      </c>
      <c r="Y1370" s="32" t="s">
        <v>4982</v>
      </c>
      <c r="Z1370" s="19" t="s">
        <v>8324</v>
      </c>
      <c r="AA1370" t="s">
        <v>8336</v>
      </c>
      <c r="AB1370" s="19" t="str">
        <f t="shared" si="129"/>
        <v>Yes</v>
      </c>
      <c r="AC1370" s="19" t="str">
        <f t="shared" si="130"/>
        <v>No</v>
      </c>
      <c r="AG1370" s="19" t="s">
        <v>4961</v>
      </c>
      <c r="AH1370" s="19">
        <v>39.42</v>
      </c>
      <c r="AI1370" s="19" t="str">
        <f t="shared" si="131"/>
        <v>Obesity</v>
      </c>
      <c r="AP1370" s="19" t="s">
        <v>4961</v>
      </c>
      <c r="AQ1370" s="19">
        <v>4.72</v>
      </c>
      <c r="AR1370" s="19" t="str">
        <f t="shared" si="132"/>
        <v>Normal</v>
      </c>
    </row>
    <row r="1371" spans="1:44">
      <c r="A1371" s="19" t="s">
        <v>5006</v>
      </c>
      <c r="B1371" s="19">
        <v>43.85</v>
      </c>
      <c r="C1371" s="19">
        <v>4.77</v>
      </c>
      <c r="D1371" s="19" t="s">
        <v>8324</v>
      </c>
      <c r="E1371" s="19" t="s">
        <v>8336</v>
      </c>
      <c r="F1371" s="19" t="s">
        <v>8336</v>
      </c>
      <c r="G1371" s="19" t="s">
        <v>8355</v>
      </c>
      <c r="H1371" s="19">
        <v>0</v>
      </c>
      <c r="I1371" s="19" t="s">
        <v>8336</v>
      </c>
      <c r="J1371" s="19" t="s">
        <v>8336</v>
      </c>
      <c r="K1371" s="19" t="str">
        <f t="shared" si="127"/>
        <v>Obesity</v>
      </c>
      <c r="L1371" s="19" t="str">
        <f t="shared" si="128"/>
        <v>Normal</v>
      </c>
      <c r="P1371" s="19">
        <v>1</v>
      </c>
      <c r="Q1371" s="19">
        <v>1</v>
      </c>
      <c r="Y1371" s="32" t="s">
        <v>4986</v>
      </c>
      <c r="Z1371" s="19" t="s">
        <v>8324</v>
      </c>
      <c r="AA1371" t="s">
        <v>8336</v>
      </c>
      <c r="AB1371" s="19" t="str">
        <f t="shared" si="129"/>
        <v>Yes</v>
      </c>
      <c r="AC1371" s="19" t="str">
        <f t="shared" si="130"/>
        <v>No</v>
      </c>
      <c r="AG1371" s="19" t="s">
        <v>4965</v>
      </c>
      <c r="AH1371" s="19">
        <v>16.8</v>
      </c>
      <c r="AI1371" s="19" t="str">
        <f t="shared" si="131"/>
        <v>Under Weight</v>
      </c>
      <c r="AP1371" s="19" t="s">
        <v>4965</v>
      </c>
      <c r="AQ1371" s="19">
        <v>7.98</v>
      </c>
      <c r="AR1371" s="19" t="str">
        <f t="shared" si="132"/>
        <v>Diabetes</v>
      </c>
    </row>
    <row r="1372" spans="1:44">
      <c r="A1372" s="19" t="s">
        <v>5010</v>
      </c>
      <c r="B1372" s="19">
        <v>30.11</v>
      </c>
      <c r="C1372" s="19">
        <v>4.08</v>
      </c>
      <c r="D1372" s="19" t="s">
        <v>8336</v>
      </c>
      <c r="E1372" s="19" t="s">
        <v>8336</v>
      </c>
      <c r="F1372" s="19" t="s">
        <v>8336</v>
      </c>
      <c r="G1372" s="19" t="s">
        <v>8355</v>
      </c>
      <c r="H1372" s="19">
        <v>0</v>
      </c>
      <c r="I1372" s="19" t="s">
        <v>8336</v>
      </c>
      <c r="J1372" s="19" t="s">
        <v>8336</v>
      </c>
      <c r="K1372" s="19" t="str">
        <f t="shared" si="127"/>
        <v>Obesity</v>
      </c>
      <c r="L1372" s="19" t="str">
        <f t="shared" si="128"/>
        <v>Normal</v>
      </c>
      <c r="P1372" s="19">
        <v>1</v>
      </c>
      <c r="Q1372" s="19">
        <v>1</v>
      </c>
      <c r="Y1372" s="32" t="s">
        <v>4989</v>
      </c>
      <c r="Z1372" s="19" t="s">
        <v>8324</v>
      </c>
      <c r="AA1372" t="s">
        <v>8336</v>
      </c>
      <c r="AB1372" s="19" t="str">
        <f t="shared" si="129"/>
        <v>Yes</v>
      </c>
      <c r="AC1372" s="19" t="str">
        <f t="shared" si="130"/>
        <v>No</v>
      </c>
      <c r="AG1372" s="19" t="s">
        <v>4968</v>
      </c>
      <c r="AH1372" s="19">
        <v>23.275</v>
      </c>
      <c r="AI1372" s="19" t="str">
        <f t="shared" si="131"/>
        <v>Normal Weight</v>
      </c>
      <c r="AP1372" s="19" t="s">
        <v>4968</v>
      </c>
      <c r="AQ1372" s="19">
        <v>6.26</v>
      </c>
      <c r="AR1372" s="19" t="str">
        <f t="shared" si="132"/>
        <v>Prediabetes</v>
      </c>
    </row>
    <row r="1373" spans="1:44">
      <c r="A1373" s="19" t="s">
        <v>5014</v>
      </c>
      <c r="B1373" s="19">
        <v>31.59</v>
      </c>
      <c r="C1373" s="19">
        <v>6.01</v>
      </c>
      <c r="D1373" s="19" t="s">
        <v>8336</v>
      </c>
      <c r="E1373" s="19" t="s">
        <v>8336</v>
      </c>
      <c r="F1373" s="19" t="s">
        <v>8336</v>
      </c>
      <c r="G1373" s="19" t="s">
        <v>8355</v>
      </c>
      <c r="H1373" s="19">
        <v>0</v>
      </c>
      <c r="I1373" s="19" t="s">
        <v>8336</v>
      </c>
      <c r="J1373" s="19" t="s">
        <v>8336</v>
      </c>
      <c r="K1373" s="19" t="str">
        <f t="shared" si="127"/>
        <v>Obesity</v>
      </c>
      <c r="L1373" s="19" t="str">
        <f t="shared" si="128"/>
        <v>Prediabetes</v>
      </c>
      <c r="P1373" s="19">
        <v>2</v>
      </c>
      <c r="Q1373" s="19">
        <v>2</v>
      </c>
      <c r="Y1373" s="32" t="s">
        <v>4993</v>
      </c>
      <c r="Z1373" s="19" t="s">
        <v>8336</v>
      </c>
      <c r="AA1373" t="s">
        <v>8336</v>
      </c>
      <c r="AB1373" s="19" t="str">
        <f t="shared" si="129"/>
        <v>No</v>
      </c>
      <c r="AC1373" s="19" t="str">
        <f t="shared" si="130"/>
        <v>No</v>
      </c>
      <c r="AG1373" s="19" t="s">
        <v>4971</v>
      </c>
      <c r="AH1373" s="19">
        <v>22.8</v>
      </c>
      <c r="AI1373" s="19" t="str">
        <f t="shared" si="131"/>
        <v>Normal Weight</v>
      </c>
      <c r="AP1373" s="19" t="s">
        <v>4971</v>
      </c>
      <c r="AQ1373" s="19">
        <v>4.29</v>
      </c>
      <c r="AR1373" s="19" t="str">
        <f t="shared" si="132"/>
        <v>Normal</v>
      </c>
    </row>
    <row r="1374" spans="1:44">
      <c r="A1374" s="19" t="s">
        <v>5017</v>
      </c>
      <c r="B1374" s="19">
        <v>40.15</v>
      </c>
      <c r="C1374" s="19">
        <v>11.84</v>
      </c>
      <c r="D1374" s="19" t="s">
        <v>8336</v>
      </c>
      <c r="E1374" s="19" t="s">
        <v>8336</v>
      </c>
      <c r="F1374" s="19" t="s">
        <v>8336</v>
      </c>
      <c r="G1374" s="19" t="s">
        <v>8355</v>
      </c>
      <c r="H1374" s="19">
        <v>0</v>
      </c>
      <c r="I1374" s="19" t="s">
        <v>8336</v>
      </c>
      <c r="J1374" s="19" t="s">
        <v>8336</v>
      </c>
      <c r="K1374" s="19" t="str">
        <f t="shared" si="127"/>
        <v>Obesity</v>
      </c>
      <c r="L1374" s="19" t="str">
        <f t="shared" si="128"/>
        <v>Diabetes</v>
      </c>
      <c r="P1374" s="19">
        <v>1</v>
      </c>
      <c r="Q1374" s="19">
        <v>1</v>
      </c>
      <c r="Y1374" s="32" t="s">
        <v>4997</v>
      </c>
      <c r="Z1374" s="19" t="s">
        <v>8336</v>
      </c>
      <c r="AA1374" t="s">
        <v>8336</v>
      </c>
      <c r="AB1374" s="19" t="str">
        <f t="shared" si="129"/>
        <v>No</v>
      </c>
      <c r="AC1374" s="19" t="str">
        <f t="shared" si="130"/>
        <v>No</v>
      </c>
      <c r="AG1374" s="19" t="s">
        <v>4975</v>
      </c>
      <c r="AH1374" s="19">
        <v>24.3</v>
      </c>
      <c r="AI1374" s="19" t="str">
        <f t="shared" si="131"/>
        <v>Normal Weight</v>
      </c>
      <c r="AP1374" s="19" t="s">
        <v>4975</v>
      </c>
      <c r="AQ1374" s="19">
        <v>5.43</v>
      </c>
      <c r="AR1374" s="19" t="str">
        <f t="shared" si="132"/>
        <v>Normal</v>
      </c>
    </row>
    <row r="1375" spans="1:44">
      <c r="A1375" s="19" t="s">
        <v>5021</v>
      </c>
      <c r="B1375" s="19">
        <v>40.7</v>
      </c>
      <c r="C1375" s="19">
        <v>6.27</v>
      </c>
      <c r="D1375" s="19" t="s">
        <v>8324</v>
      </c>
      <c r="E1375" s="19" t="s">
        <v>8336</v>
      </c>
      <c r="F1375" s="19" t="s">
        <v>8375</v>
      </c>
      <c r="G1375" s="19">
        <v>1</v>
      </c>
      <c r="H1375" s="19">
        <v>1</v>
      </c>
      <c r="I1375" s="19" t="s">
        <v>8336</v>
      </c>
      <c r="J1375" s="19" t="s">
        <v>8336</v>
      </c>
      <c r="K1375" s="19" t="str">
        <f t="shared" si="127"/>
        <v>Obesity</v>
      </c>
      <c r="L1375" s="19" t="str">
        <f t="shared" si="128"/>
        <v>Prediabetes</v>
      </c>
      <c r="P1375" s="19">
        <v>2</v>
      </c>
      <c r="Q1375" s="19">
        <v>2</v>
      </c>
      <c r="Y1375" s="32" t="s">
        <v>4999</v>
      </c>
      <c r="Z1375" s="19" t="s">
        <v>8336</v>
      </c>
      <c r="AA1375" t="s">
        <v>8336</v>
      </c>
      <c r="AB1375" s="19" t="str">
        <f t="shared" si="129"/>
        <v>No</v>
      </c>
      <c r="AC1375" s="19" t="str">
        <f t="shared" si="130"/>
        <v>No</v>
      </c>
      <c r="AG1375" s="19" t="s">
        <v>4979</v>
      </c>
      <c r="AH1375" s="19">
        <v>25.13</v>
      </c>
      <c r="AI1375" s="19" t="str">
        <f t="shared" si="131"/>
        <v>Over Weight</v>
      </c>
      <c r="AP1375" s="19" t="s">
        <v>4979</v>
      </c>
      <c r="AQ1375" s="19">
        <v>8</v>
      </c>
      <c r="AR1375" s="19" t="str">
        <f t="shared" si="132"/>
        <v>Diabetes</v>
      </c>
    </row>
    <row r="1376" spans="1:44">
      <c r="A1376" s="19" t="s">
        <v>5025</v>
      </c>
      <c r="B1376" s="19">
        <v>40.76</v>
      </c>
      <c r="C1376" s="19">
        <v>5.28</v>
      </c>
      <c r="D1376" s="19" t="s">
        <v>8336</v>
      </c>
      <c r="E1376" s="19" t="s">
        <v>8336</v>
      </c>
      <c r="F1376" s="19" t="s">
        <v>8336</v>
      </c>
      <c r="G1376" s="19" t="s">
        <v>8355</v>
      </c>
      <c r="H1376" s="19">
        <v>0</v>
      </c>
      <c r="I1376" s="19" t="s">
        <v>8336</v>
      </c>
      <c r="J1376" s="19" t="s">
        <v>8336</v>
      </c>
      <c r="K1376" s="19" t="str">
        <f t="shared" si="127"/>
        <v>Obesity</v>
      </c>
      <c r="L1376" s="19" t="str">
        <f t="shared" si="128"/>
        <v>Normal</v>
      </c>
      <c r="P1376" s="19" t="s">
        <v>8355</v>
      </c>
      <c r="Q1376" s="19">
        <v>0</v>
      </c>
      <c r="Y1376" s="32" t="s">
        <v>5003</v>
      </c>
      <c r="Z1376" s="19" t="s">
        <v>8336</v>
      </c>
      <c r="AA1376" t="s">
        <v>8336</v>
      </c>
      <c r="AB1376" s="19" t="str">
        <f t="shared" si="129"/>
        <v>No</v>
      </c>
      <c r="AC1376" s="19" t="str">
        <f t="shared" si="130"/>
        <v>No</v>
      </c>
      <c r="AG1376" s="19" t="s">
        <v>4982</v>
      </c>
      <c r="AH1376" s="19">
        <v>22.72</v>
      </c>
      <c r="AI1376" s="19" t="str">
        <f t="shared" si="131"/>
        <v>Normal Weight</v>
      </c>
      <c r="AP1376" s="19" t="s">
        <v>4982</v>
      </c>
      <c r="AQ1376" s="19">
        <v>9.96</v>
      </c>
      <c r="AR1376" s="19" t="str">
        <f t="shared" si="132"/>
        <v>Diabetes</v>
      </c>
    </row>
    <row r="1377" spans="1:44">
      <c r="A1377" s="19" t="s">
        <v>5029</v>
      </c>
      <c r="B1377" s="19">
        <v>29.7</v>
      </c>
      <c r="C1377" s="19">
        <v>7.03</v>
      </c>
      <c r="D1377" s="19" t="s">
        <v>8336</v>
      </c>
      <c r="E1377" s="19" t="s">
        <v>8336</v>
      </c>
      <c r="F1377" s="19" t="s">
        <v>8336</v>
      </c>
      <c r="G1377" s="19" t="s">
        <v>8355</v>
      </c>
      <c r="H1377" s="19">
        <v>0</v>
      </c>
      <c r="I1377" s="19" t="s">
        <v>8336</v>
      </c>
      <c r="J1377" s="19" t="s">
        <v>8336</v>
      </c>
      <c r="K1377" s="19" t="str">
        <f t="shared" si="127"/>
        <v>Over Weight</v>
      </c>
      <c r="L1377" s="19" t="str">
        <f t="shared" si="128"/>
        <v>Diabetes</v>
      </c>
      <c r="P1377" s="19">
        <v>2</v>
      </c>
      <c r="Q1377" s="19">
        <v>2</v>
      </c>
      <c r="Y1377" s="32" t="s">
        <v>5006</v>
      </c>
      <c r="Z1377" s="19" t="s">
        <v>8324</v>
      </c>
      <c r="AA1377" t="s">
        <v>8336</v>
      </c>
      <c r="AB1377" s="19" t="str">
        <f t="shared" si="129"/>
        <v>Yes</v>
      </c>
      <c r="AC1377" s="19" t="str">
        <f t="shared" si="130"/>
        <v>No</v>
      </c>
      <c r="AG1377" s="19" t="s">
        <v>4986</v>
      </c>
      <c r="AH1377" s="19">
        <v>32.6</v>
      </c>
      <c r="AI1377" s="19" t="str">
        <f t="shared" si="131"/>
        <v>Obesity</v>
      </c>
      <c r="AP1377" s="19" t="s">
        <v>4986</v>
      </c>
      <c r="AQ1377" s="19">
        <v>6.8</v>
      </c>
      <c r="AR1377" s="19" t="str">
        <f t="shared" si="132"/>
        <v>Diabetes</v>
      </c>
    </row>
    <row r="1378" spans="1:44">
      <c r="A1378" s="19" t="s">
        <v>5033</v>
      </c>
      <c r="B1378" s="19">
        <v>40.58</v>
      </c>
      <c r="C1378" s="19">
        <v>5.32</v>
      </c>
      <c r="D1378" s="19" t="s">
        <v>8324</v>
      </c>
      <c r="E1378" s="19" t="s">
        <v>8336</v>
      </c>
      <c r="F1378" s="19" t="s">
        <v>8375</v>
      </c>
      <c r="G1378" s="19">
        <v>1</v>
      </c>
      <c r="H1378" s="19">
        <v>1</v>
      </c>
      <c r="I1378" s="19" t="s">
        <v>8336</v>
      </c>
      <c r="J1378" s="19" t="s">
        <v>8336</v>
      </c>
      <c r="K1378" s="19" t="str">
        <f t="shared" si="127"/>
        <v>Obesity</v>
      </c>
      <c r="L1378" s="19" t="str">
        <f t="shared" si="128"/>
        <v>Normal</v>
      </c>
      <c r="P1378" s="19">
        <v>1</v>
      </c>
      <c r="Q1378" s="19">
        <v>1</v>
      </c>
      <c r="Y1378" s="32" t="s">
        <v>5010</v>
      </c>
      <c r="Z1378" s="19" t="s">
        <v>8336</v>
      </c>
      <c r="AA1378" t="s">
        <v>8336</v>
      </c>
      <c r="AB1378" s="19" t="str">
        <f t="shared" si="129"/>
        <v>No</v>
      </c>
      <c r="AC1378" s="19" t="str">
        <f t="shared" si="130"/>
        <v>No</v>
      </c>
      <c r="AG1378" s="19" t="s">
        <v>4989</v>
      </c>
      <c r="AH1378" s="19">
        <v>17.28</v>
      </c>
      <c r="AI1378" s="19" t="str">
        <f t="shared" si="131"/>
        <v>Under Weight</v>
      </c>
      <c r="AP1378" s="19" t="s">
        <v>4989</v>
      </c>
      <c r="AQ1378" s="19">
        <v>6.22</v>
      </c>
      <c r="AR1378" s="19" t="str">
        <f t="shared" si="132"/>
        <v>Prediabetes</v>
      </c>
    </row>
    <row r="1379" spans="1:44">
      <c r="A1379" s="19" t="s">
        <v>5036</v>
      </c>
      <c r="B1379" s="19">
        <v>33.06</v>
      </c>
      <c r="C1379" s="19">
        <v>9.59</v>
      </c>
      <c r="D1379" s="19" t="s">
        <v>8324</v>
      </c>
      <c r="E1379" s="19" t="s">
        <v>8336</v>
      </c>
      <c r="F1379" s="19" t="s">
        <v>8336</v>
      </c>
      <c r="G1379" s="19" t="s">
        <v>8355</v>
      </c>
      <c r="H1379" s="19">
        <v>0</v>
      </c>
      <c r="I1379" s="19" t="s">
        <v>8336</v>
      </c>
      <c r="J1379" s="19" t="s">
        <v>8336</v>
      </c>
      <c r="K1379" s="19" t="str">
        <f t="shared" si="127"/>
        <v>Obesity</v>
      </c>
      <c r="L1379" s="19" t="str">
        <f t="shared" si="128"/>
        <v>Diabetes</v>
      </c>
      <c r="P1379" s="19" t="s">
        <v>8355</v>
      </c>
      <c r="Q1379" s="19">
        <v>0</v>
      </c>
      <c r="Y1379" s="32" t="s">
        <v>5014</v>
      </c>
      <c r="Z1379" s="19" t="s">
        <v>8336</v>
      </c>
      <c r="AA1379" t="s">
        <v>8336</v>
      </c>
      <c r="AB1379" s="19" t="str">
        <f t="shared" si="129"/>
        <v>No</v>
      </c>
      <c r="AC1379" s="19" t="str">
        <f t="shared" si="130"/>
        <v>No</v>
      </c>
      <c r="AG1379" s="19" t="s">
        <v>4993</v>
      </c>
      <c r="AH1379" s="19">
        <v>27.92</v>
      </c>
      <c r="AI1379" s="19" t="str">
        <f t="shared" si="131"/>
        <v>Over Weight</v>
      </c>
      <c r="AP1379" s="19" t="s">
        <v>4993</v>
      </c>
      <c r="AQ1379" s="19">
        <v>5.79</v>
      </c>
      <c r="AR1379" s="19" t="str">
        <f t="shared" si="132"/>
        <v>Prediabetes</v>
      </c>
    </row>
    <row r="1380" spans="1:44">
      <c r="A1380" s="19" t="s">
        <v>5040</v>
      </c>
      <c r="B1380" s="19">
        <v>26.62</v>
      </c>
      <c r="C1380" s="19">
        <v>6.15</v>
      </c>
      <c r="D1380" s="19" t="s">
        <v>8324</v>
      </c>
      <c r="E1380" s="19" t="s">
        <v>8336</v>
      </c>
      <c r="F1380" s="19" t="s">
        <v>8336</v>
      </c>
      <c r="G1380" s="19" t="s">
        <v>8355</v>
      </c>
      <c r="H1380" s="19">
        <v>0</v>
      </c>
      <c r="I1380" s="19" t="s">
        <v>8336</v>
      </c>
      <c r="J1380" s="19" t="s">
        <v>8336</v>
      </c>
      <c r="K1380" s="19" t="str">
        <f t="shared" si="127"/>
        <v>Over Weight</v>
      </c>
      <c r="L1380" s="19" t="str">
        <f t="shared" si="128"/>
        <v>Prediabetes</v>
      </c>
      <c r="P1380" s="19" t="s">
        <v>8355</v>
      </c>
      <c r="Q1380" s="19">
        <v>0</v>
      </c>
      <c r="Y1380" s="32" t="s">
        <v>5017</v>
      </c>
      <c r="Z1380" s="19" t="s">
        <v>8336</v>
      </c>
      <c r="AA1380" t="s">
        <v>8336</v>
      </c>
      <c r="AB1380" s="19" t="str">
        <f t="shared" si="129"/>
        <v>No</v>
      </c>
      <c r="AC1380" s="19" t="str">
        <f t="shared" si="130"/>
        <v>No</v>
      </c>
      <c r="AG1380" s="19" t="s">
        <v>4997</v>
      </c>
      <c r="AH1380" s="19">
        <v>38.285</v>
      </c>
      <c r="AI1380" s="19" t="str">
        <f t="shared" si="131"/>
        <v>Obesity</v>
      </c>
      <c r="AP1380" s="19" t="s">
        <v>4997</v>
      </c>
      <c r="AQ1380" s="19">
        <v>5.41</v>
      </c>
      <c r="AR1380" s="19" t="str">
        <f t="shared" si="132"/>
        <v>Normal</v>
      </c>
    </row>
    <row r="1381" spans="1:44">
      <c r="A1381" s="19" t="s">
        <v>5043</v>
      </c>
      <c r="B1381" s="19">
        <v>37.1</v>
      </c>
      <c r="C1381" s="19">
        <v>11.08</v>
      </c>
      <c r="D1381" s="19" t="s">
        <v>8336</v>
      </c>
      <c r="E1381" s="19" t="s">
        <v>8336</v>
      </c>
      <c r="F1381" s="19" t="s">
        <v>8336</v>
      </c>
      <c r="G1381" s="19" t="s">
        <v>8355</v>
      </c>
      <c r="H1381" s="19">
        <v>0</v>
      </c>
      <c r="I1381" s="19" t="s">
        <v>8336</v>
      </c>
      <c r="J1381" s="19" t="s">
        <v>8336</v>
      </c>
      <c r="K1381" s="19" t="str">
        <f t="shared" si="127"/>
        <v>Obesity</v>
      </c>
      <c r="L1381" s="19" t="str">
        <f t="shared" si="128"/>
        <v>Diabetes</v>
      </c>
      <c r="P1381" s="19" t="s">
        <v>8355</v>
      </c>
      <c r="Q1381" s="19">
        <v>0</v>
      </c>
      <c r="Y1381" s="32" t="s">
        <v>5021</v>
      </c>
      <c r="Z1381" s="19" t="s">
        <v>8324</v>
      </c>
      <c r="AA1381" t="s">
        <v>8336</v>
      </c>
      <c r="AB1381" s="19" t="str">
        <f t="shared" si="129"/>
        <v>Yes</v>
      </c>
      <c r="AC1381" s="19" t="str">
        <f t="shared" si="130"/>
        <v>No</v>
      </c>
      <c r="AG1381" s="19" t="s">
        <v>4999</v>
      </c>
      <c r="AH1381" s="19">
        <v>16.48</v>
      </c>
      <c r="AI1381" s="19" t="str">
        <f t="shared" si="131"/>
        <v>Under Weight</v>
      </c>
      <c r="AP1381" s="19" t="s">
        <v>4999</v>
      </c>
      <c r="AQ1381" s="19">
        <v>11.05</v>
      </c>
      <c r="AR1381" s="19" t="str">
        <f t="shared" si="132"/>
        <v>Diabetes</v>
      </c>
    </row>
    <row r="1382" spans="1:44">
      <c r="A1382" s="19" t="s">
        <v>5047</v>
      </c>
      <c r="B1382" s="19">
        <v>18.28</v>
      </c>
      <c r="C1382" s="19">
        <v>7.95</v>
      </c>
      <c r="D1382" s="19" t="s">
        <v>8336</v>
      </c>
      <c r="E1382" s="19" t="s">
        <v>8336</v>
      </c>
      <c r="F1382" s="19" t="s">
        <v>8336</v>
      </c>
      <c r="G1382" s="19" t="s">
        <v>8355</v>
      </c>
      <c r="H1382" s="19">
        <v>0</v>
      </c>
      <c r="I1382" s="19" t="s">
        <v>8336</v>
      </c>
      <c r="J1382" s="19" t="s">
        <v>8336</v>
      </c>
      <c r="K1382" s="19" t="str">
        <f t="shared" si="127"/>
        <v>Under Weight</v>
      </c>
      <c r="L1382" s="19" t="str">
        <f t="shared" si="128"/>
        <v>Diabetes</v>
      </c>
      <c r="P1382" s="19" t="s">
        <v>8355</v>
      </c>
      <c r="Q1382" s="19">
        <v>0</v>
      </c>
      <c r="Y1382" s="32" t="s">
        <v>5025</v>
      </c>
      <c r="Z1382" s="19" t="s">
        <v>8336</v>
      </c>
      <c r="AA1382" t="s">
        <v>8336</v>
      </c>
      <c r="AB1382" s="19" t="str">
        <f t="shared" si="129"/>
        <v>No</v>
      </c>
      <c r="AC1382" s="19" t="str">
        <f t="shared" si="130"/>
        <v>No</v>
      </c>
      <c r="AG1382" s="19" t="s">
        <v>5003</v>
      </c>
      <c r="AH1382" s="19">
        <v>38.57</v>
      </c>
      <c r="AI1382" s="19" t="str">
        <f t="shared" si="131"/>
        <v>Obesity</v>
      </c>
      <c r="AP1382" s="19" t="s">
        <v>5003</v>
      </c>
      <c r="AQ1382" s="19">
        <v>6.27</v>
      </c>
      <c r="AR1382" s="19" t="str">
        <f t="shared" si="132"/>
        <v>Prediabetes</v>
      </c>
    </row>
    <row r="1383" spans="1:44">
      <c r="A1383" s="19" t="s">
        <v>5050</v>
      </c>
      <c r="B1383" s="19">
        <v>35.815</v>
      </c>
      <c r="C1383" s="19">
        <v>6.23</v>
      </c>
      <c r="D1383" s="19" t="s">
        <v>8336</v>
      </c>
      <c r="E1383" s="19" t="s">
        <v>8336</v>
      </c>
      <c r="F1383" s="19" t="s">
        <v>8336</v>
      </c>
      <c r="G1383" s="19" t="s">
        <v>8355</v>
      </c>
      <c r="H1383" s="19">
        <v>0</v>
      </c>
      <c r="I1383" s="19" t="s">
        <v>8336</v>
      </c>
      <c r="J1383" s="19" t="s">
        <v>8336</v>
      </c>
      <c r="K1383" s="19" t="str">
        <f t="shared" si="127"/>
        <v>Obesity</v>
      </c>
      <c r="L1383" s="19" t="str">
        <f t="shared" si="128"/>
        <v>Prediabetes</v>
      </c>
      <c r="P1383" s="19" t="s">
        <v>8355</v>
      </c>
      <c r="Q1383" s="19">
        <v>0</v>
      </c>
      <c r="Y1383" s="32" t="s">
        <v>5029</v>
      </c>
      <c r="Z1383" s="19" t="s">
        <v>8336</v>
      </c>
      <c r="AA1383" t="s">
        <v>8336</v>
      </c>
      <c r="AB1383" s="19" t="str">
        <f t="shared" si="129"/>
        <v>No</v>
      </c>
      <c r="AC1383" s="19" t="str">
        <f t="shared" si="130"/>
        <v>No</v>
      </c>
      <c r="AG1383" s="19" t="s">
        <v>5006</v>
      </c>
      <c r="AH1383" s="19">
        <v>43.85</v>
      </c>
      <c r="AI1383" s="19" t="str">
        <f t="shared" si="131"/>
        <v>Obesity</v>
      </c>
      <c r="AP1383" s="19" t="s">
        <v>5006</v>
      </c>
      <c r="AQ1383" s="19">
        <v>4.77</v>
      </c>
      <c r="AR1383" s="19" t="str">
        <f t="shared" si="132"/>
        <v>Normal</v>
      </c>
    </row>
    <row r="1384" spans="1:44">
      <c r="A1384" s="19" t="s">
        <v>5054</v>
      </c>
      <c r="B1384" s="19">
        <v>30.69</v>
      </c>
      <c r="C1384" s="19">
        <v>6.5</v>
      </c>
      <c r="D1384" s="19" t="s">
        <v>8336</v>
      </c>
      <c r="E1384" s="19" t="s">
        <v>8336</v>
      </c>
      <c r="F1384" s="19" t="s">
        <v>8336</v>
      </c>
      <c r="G1384" s="19" t="s">
        <v>8355</v>
      </c>
      <c r="H1384" s="19">
        <v>0</v>
      </c>
      <c r="I1384" s="19" t="s">
        <v>8336</v>
      </c>
      <c r="J1384" s="19" t="s">
        <v>8336</v>
      </c>
      <c r="K1384" s="19" t="str">
        <f t="shared" si="127"/>
        <v>Obesity</v>
      </c>
      <c r="L1384" s="19" t="str">
        <f t="shared" si="128"/>
        <v>Diabetes</v>
      </c>
      <c r="P1384" s="19" t="s">
        <v>8355</v>
      </c>
      <c r="Q1384" s="19">
        <v>0</v>
      </c>
      <c r="Y1384" s="32" t="s">
        <v>5033</v>
      </c>
      <c r="Z1384" s="19" t="s">
        <v>8324</v>
      </c>
      <c r="AA1384" t="s">
        <v>8336</v>
      </c>
      <c r="AB1384" s="19" t="str">
        <f t="shared" si="129"/>
        <v>Yes</v>
      </c>
      <c r="AC1384" s="19" t="str">
        <f t="shared" si="130"/>
        <v>No</v>
      </c>
      <c r="AG1384" s="19" t="s">
        <v>5010</v>
      </c>
      <c r="AH1384" s="19">
        <v>30.11</v>
      </c>
      <c r="AI1384" s="19" t="str">
        <f t="shared" si="131"/>
        <v>Obesity</v>
      </c>
      <c r="AP1384" s="19" t="s">
        <v>5010</v>
      </c>
      <c r="AQ1384" s="19">
        <v>4.08</v>
      </c>
      <c r="AR1384" s="19" t="str">
        <f t="shared" si="132"/>
        <v>Normal</v>
      </c>
    </row>
    <row r="1385" spans="1:44">
      <c r="A1385" s="19" t="s">
        <v>5057</v>
      </c>
      <c r="B1385" s="19">
        <v>26.125</v>
      </c>
      <c r="C1385" s="19">
        <v>5.22</v>
      </c>
      <c r="D1385" s="19" t="s">
        <v>8336</v>
      </c>
      <c r="E1385" s="19" t="s">
        <v>8336</v>
      </c>
      <c r="F1385" s="19" t="s">
        <v>8336</v>
      </c>
      <c r="G1385" s="19" t="s">
        <v>8355</v>
      </c>
      <c r="H1385" s="19">
        <v>0</v>
      </c>
      <c r="I1385" s="19" t="s">
        <v>8336</v>
      </c>
      <c r="J1385" s="19" t="s">
        <v>8336</v>
      </c>
      <c r="K1385" s="19" t="str">
        <f t="shared" si="127"/>
        <v>Over Weight</v>
      </c>
      <c r="L1385" s="19" t="str">
        <f t="shared" si="128"/>
        <v>Normal</v>
      </c>
      <c r="P1385" s="19" t="s">
        <v>8355</v>
      </c>
      <c r="Q1385" s="19">
        <v>0</v>
      </c>
      <c r="Y1385" s="32" t="s">
        <v>5036</v>
      </c>
      <c r="Z1385" s="19" t="s">
        <v>8324</v>
      </c>
      <c r="AA1385" t="s">
        <v>8336</v>
      </c>
      <c r="AB1385" s="19" t="str">
        <f t="shared" si="129"/>
        <v>Yes</v>
      </c>
      <c r="AC1385" s="19" t="str">
        <f t="shared" si="130"/>
        <v>No</v>
      </c>
      <c r="AG1385" s="19" t="s">
        <v>5014</v>
      </c>
      <c r="AH1385" s="19">
        <v>31.59</v>
      </c>
      <c r="AI1385" s="19" t="str">
        <f t="shared" si="131"/>
        <v>Obesity</v>
      </c>
      <c r="AP1385" s="19" t="s">
        <v>5014</v>
      </c>
      <c r="AQ1385" s="19">
        <v>6.01</v>
      </c>
      <c r="AR1385" s="19" t="str">
        <f t="shared" si="132"/>
        <v>Prediabetes</v>
      </c>
    </row>
    <row r="1386" spans="1:44">
      <c r="A1386" s="19" t="s">
        <v>5060</v>
      </c>
      <c r="B1386" s="19">
        <v>34.58</v>
      </c>
      <c r="C1386" s="19">
        <v>6.3</v>
      </c>
      <c r="D1386" s="19" t="s">
        <v>8336</v>
      </c>
      <c r="E1386" s="19" t="s">
        <v>8336</v>
      </c>
      <c r="F1386" s="19" t="s">
        <v>8375</v>
      </c>
      <c r="G1386" s="19">
        <v>1</v>
      </c>
      <c r="H1386" s="19">
        <v>1</v>
      </c>
      <c r="I1386" s="19" t="s">
        <v>8336</v>
      </c>
      <c r="J1386" s="19" t="s">
        <v>8336</v>
      </c>
      <c r="K1386" s="19" t="str">
        <f t="shared" si="127"/>
        <v>Obesity</v>
      </c>
      <c r="L1386" s="19" t="str">
        <f t="shared" si="128"/>
        <v>Prediabetes</v>
      </c>
      <c r="P1386" s="19">
        <v>1</v>
      </c>
      <c r="Q1386" s="19">
        <v>1</v>
      </c>
      <c r="Y1386" s="32" t="s">
        <v>5040</v>
      </c>
      <c r="Z1386" s="19" t="s">
        <v>8324</v>
      </c>
      <c r="AA1386" t="s">
        <v>8336</v>
      </c>
      <c r="AB1386" s="19" t="str">
        <f t="shared" si="129"/>
        <v>Yes</v>
      </c>
      <c r="AC1386" s="19" t="str">
        <f t="shared" si="130"/>
        <v>No</v>
      </c>
      <c r="AG1386" s="19" t="s">
        <v>5017</v>
      </c>
      <c r="AH1386" s="19">
        <v>40.15</v>
      </c>
      <c r="AI1386" s="19" t="str">
        <f t="shared" si="131"/>
        <v>Obesity</v>
      </c>
      <c r="AP1386" s="19" t="s">
        <v>5017</v>
      </c>
      <c r="AQ1386" s="19">
        <v>11.84</v>
      </c>
      <c r="AR1386" s="19" t="str">
        <f t="shared" si="132"/>
        <v>Diabetes</v>
      </c>
    </row>
    <row r="1387" spans="1:44">
      <c r="A1387" s="19" t="s">
        <v>5064</v>
      </c>
      <c r="B1387" s="19">
        <v>27.4</v>
      </c>
      <c r="C1387" s="19">
        <v>8.84</v>
      </c>
      <c r="D1387" s="19" t="s">
        <v>8336</v>
      </c>
      <c r="E1387" s="19" t="s">
        <v>8336</v>
      </c>
      <c r="F1387" s="19" t="s">
        <v>8336</v>
      </c>
      <c r="G1387" s="19" t="s">
        <v>8355</v>
      </c>
      <c r="H1387" s="19">
        <v>0</v>
      </c>
      <c r="I1387" s="19" t="s">
        <v>8336</v>
      </c>
      <c r="J1387" s="19" t="s">
        <v>8336</v>
      </c>
      <c r="K1387" s="19" t="str">
        <f t="shared" si="127"/>
        <v>Over Weight</v>
      </c>
      <c r="L1387" s="19" t="str">
        <f t="shared" si="128"/>
        <v>Diabetes</v>
      </c>
      <c r="P1387" s="19" t="s">
        <v>8355</v>
      </c>
      <c r="Q1387" s="19">
        <v>0</v>
      </c>
      <c r="Y1387" s="32" t="s">
        <v>5043</v>
      </c>
      <c r="Z1387" s="19" t="s">
        <v>8336</v>
      </c>
      <c r="AA1387" t="s">
        <v>8336</v>
      </c>
      <c r="AB1387" s="19" t="str">
        <f t="shared" si="129"/>
        <v>No</v>
      </c>
      <c r="AC1387" s="19" t="str">
        <f t="shared" si="130"/>
        <v>No</v>
      </c>
      <c r="AG1387" s="19" t="s">
        <v>5021</v>
      </c>
      <c r="AH1387" s="19">
        <v>40.7</v>
      </c>
      <c r="AI1387" s="19" t="str">
        <f t="shared" si="131"/>
        <v>Obesity</v>
      </c>
      <c r="AP1387" s="19" t="s">
        <v>5021</v>
      </c>
      <c r="AQ1387" s="19">
        <v>6.27</v>
      </c>
      <c r="AR1387" s="19" t="str">
        <f t="shared" si="132"/>
        <v>Prediabetes</v>
      </c>
    </row>
    <row r="1388" spans="1:44">
      <c r="A1388" s="19" t="s">
        <v>5067</v>
      </c>
      <c r="B1388" s="19">
        <v>27.53</v>
      </c>
      <c r="C1388" s="19">
        <v>4.11</v>
      </c>
      <c r="D1388" s="19" t="s">
        <v>8336</v>
      </c>
      <c r="E1388" s="19" t="s">
        <v>8336</v>
      </c>
      <c r="F1388" s="19" t="s">
        <v>8336</v>
      </c>
      <c r="G1388" s="19">
        <v>1</v>
      </c>
      <c r="H1388" s="19">
        <v>1</v>
      </c>
      <c r="I1388" s="19" t="s">
        <v>8336</v>
      </c>
      <c r="J1388" s="19" t="s">
        <v>8336</v>
      </c>
      <c r="K1388" s="19" t="str">
        <f t="shared" si="127"/>
        <v>Over Weight</v>
      </c>
      <c r="L1388" s="19" t="str">
        <f t="shared" si="128"/>
        <v>Normal</v>
      </c>
      <c r="P1388" s="19" t="s">
        <v>8355</v>
      </c>
      <c r="Q1388" s="19">
        <v>0</v>
      </c>
      <c r="Y1388" s="32" t="s">
        <v>5047</v>
      </c>
      <c r="Z1388" s="19" t="s">
        <v>8336</v>
      </c>
      <c r="AA1388" t="s">
        <v>8336</v>
      </c>
      <c r="AB1388" s="19" t="str">
        <f t="shared" si="129"/>
        <v>No</v>
      </c>
      <c r="AC1388" s="19" t="str">
        <f t="shared" si="130"/>
        <v>No</v>
      </c>
      <c r="AG1388" s="19" t="s">
        <v>5025</v>
      </c>
      <c r="AH1388" s="19">
        <v>40.76</v>
      </c>
      <c r="AI1388" s="19" t="str">
        <f t="shared" si="131"/>
        <v>Obesity</v>
      </c>
      <c r="AP1388" s="19" t="s">
        <v>5025</v>
      </c>
      <c r="AQ1388" s="19">
        <v>5.28</v>
      </c>
      <c r="AR1388" s="19" t="str">
        <f t="shared" si="132"/>
        <v>Normal</v>
      </c>
    </row>
    <row r="1389" spans="1:44">
      <c r="A1389" s="19" t="s">
        <v>5069</v>
      </c>
      <c r="B1389" s="19">
        <v>33</v>
      </c>
      <c r="C1389" s="19">
        <v>4.57</v>
      </c>
      <c r="D1389" s="19" t="s">
        <v>8336</v>
      </c>
      <c r="E1389" s="19" t="s">
        <v>8336</v>
      </c>
      <c r="F1389" s="19" t="s">
        <v>8336</v>
      </c>
      <c r="G1389" s="19" t="s">
        <v>8355</v>
      </c>
      <c r="H1389" s="19">
        <v>0</v>
      </c>
      <c r="I1389" s="19" t="s">
        <v>8336</v>
      </c>
      <c r="J1389" s="19" t="s">
        <v>8336</v>
      </c>
      <c r="K1389" s="19" t="str">
        <f t="shared" si="127"/>
        <v>Obesity</v>
      </c>
      <c r="L1389" s="19" t="str">
        <f t="shared" si="128"/>
        <v>Normal</v>
      </c>
      <c r="P1389" s="19">
        <v>1</v>
      </c>
      <c r="Q1389" s="19">
        <v>1</v>
      </c>
      <c r="Y1389" s="32" t="s">
        <v>5050</v>
      </c>
      <c r="Z1389" s="19" t="s">
        <v>8336</v>
      </c>
      <c r="AA1389" t="s">
        <v>8336</v>
      </c>
      <c r="AB1389" s="19" t="str">
        <f t="shared" si="129"/>
        <v>No</v>
      </c>
      <c r="AC1389" s="19" t="str">
        <f t="shared" si="130"/>
        <v>No</v>
      </c>
      <c r="AG1389" s="19" t="s">
        <v>5029</v>
      </c>
      <c r="AH1389" s="19">
        <v>29.7</v>
      </c>
      <c r="AI1389" s="19" t="str">
        <f t="shared" si="131"/>
        <v>Over Weight</v>
      </c>
      <c r="AP1389" s="19" t="s">
        <v>5029</v>
      </c>
      <c r="AQ1389" s="19">
        <v>7.03</v>
      </c>
      <c r="AR1389" s="19" t="str">
        <f t="shared" si="132"/>
        <v>Diabetes</v>
      </c>
    </row>
    <row r="1390" spans="1:44">
      <c r="A1390" s="19" t="s">
        <v>5073</v>
      </c>
      <c r="B1390" s="19">
        <v>25.78</v>
      </c>
      <c r="C1390" s="19">
        <v>11.06</v>
      </c>
      <c r="D1390" s="19" t="s">
        <v>8324</v>
      </c>
      <c r="E1390" s="19" t="s">
        <v>8336</v>
      </c>
      <c r="F1390" s="19" t="s">
        <v>8336</v>
      </c>
      <c r="G1390" s="19" t="s">
        <v>8355</v>
      </c>
      <c r="H1390" s="19">
        <v>0</v>
      </c>
      <c r="I1390" s="19" t="s">
        <v>8336</v>
      </c>
      <c r="J1390" s="19" t="s">
        <v>8336</v>
      </c>
      <c r="K1390" s="19" t="str">
        <f t="shared" si="127"/>
        <v>Over Weight</v>
      </c>
      <c r="L1390" s="19" t="str">
        <f t="shared" si="128"/>
        <v>Diabetes</v>
      </c>
      <c r="P1390" s="19" t="s">
        <v>8355</v>
      </c>
      <c r="Q1390" s="19">
        <v>0</v>
      </c>
      <c r="Y1390" s="32" t="s">
        <v>5054</v>
      </c>
      <c r="Z1390" s="19" t="s">
        <v>8336</v>
      </c>
      <c r="AA1390" t="s">
        <v>8336</v>
      </c>
      <c r="AB1390" s="19" t="str">
        <f t="shared" si="129"/>
        <v>No</v>
      </c>
      <c r="AC1390" s="19" t="str">
        <f t="shared" si="130"/>
        <v>No</v>
      </c>
      <c r="AG1390" s="19" t="s">
        <v>5033</v>
      </c>
      <c r="AH1390" s="19">
        <v>40.58</v>
      </c>
      <c r="AI1390" s="19" t="str">
        <f t="shared" si="131"/>
        <v>Obesity</v>
      </c>
      <c r="AP1390" s="19" t="s">
        <v>5033</v>
      </c>
      <c r="AQ1390" s="19">
        <v>5.32</v>
      </c>
      <c r="AR1390" s="19" t="str">
        <f t="shared" si="132"/>
        <v>Normal</v>
      </c>
    </row>
    <row r="1391" spans="1:44">
      <c r="A1391" s="19" t="s">
        <v>5076</v>
      </c>
      <c r="B1391" s="19">
        <v>22.66</v>
      </c>
      <c r="C1391" s="19">
        <v>10.68</v>
      </c>
      <c r="D1391" s="19" t="s">
        <v>8336</v>
      </c>
      <c r="E1391" s="19" t="s">
        <v>8336</v>
      </c>
      <c r="F1391" s="19" t="s">
        <v>8336</v>
      </c>
      <c r="G1391" s="19" t="s">
        <v>8355</v>
      </c>
      <c r="H1391" s="19">
        <v>0</v>
      </c>
      <c r="I1391" s="19" t="s">
        <v>8336</v>
      </c>
      <c r="J1391" s="19" t="s">
        <v>8336</v>
      </c>
      <c r="K1391" s="19" t="str">
        <f t="shared" si="127"/>
        <v>Normal Weight</v>
      </c>
      <c r="L1391" s="19" t="str">
        <f t="shared" si="128"/>
        <v>Diabetes</v>
      </c>
      <c r="P1391" s="19" t="s">
        <v>8355</v>
      </c>
      <c r="Q1391" s="19">
        <v>0</v>
      </c>
      <c r="Y1391" s="32" t="s">
        <v>5057</v>
      </c>
      <c r="Z1391" s="19" t="s">
        <v>8336</v>
      </c>
      <c r="AA1391" t="s">
        <v>8336</v>
      </c>
      <c r="AB1391" s="19" t="str">
        <f t="shared" si="129"/>
        <v>No</v>
      </c>
      <c r="AC1391" s="19" t="str">
        <f t="shared" si="130"/>
        <v>No</v>
      </c>
      <c r="AG1391" s="19" t="s">
        <v>5036</v>
      </c>
      <c r="AH1391" s="19">
        <v>33.06</v>
      </c>
      <c r="AI1391" s="19" t="str">
        <f t="shared" si="131"/>
        <v>Obesity</v>
      </c>
      <c r="AP1391" s="19" t="s">
        <v>5036</v>
      </c>
      <c r="AQ1391" s="19">
        <v>9.59</v>
      </c>
      <c r="AR1391" s="19" t="str">
        <f t="shared" si="132"/>
        <v>Diabetes</v>
      </c>
    </row>
    <row r="1392" spans="1:44">
      <c r="A1392" s="19" t="s">
        <v>5080</v>
      </c>
      <c r="B1392" s="19">
        <v>38.81</v>
      </c>
      <c r="C1392" s="19">
        <v>6.14</v>
      </c>
      <c r="D1392" s="19" t="s">
        <v>8324</v>
      </c>
      <c r="E1392" s="19" t="s">
        <v>8336</v>
      </c>
      <c r="F1392" s="19" t="s">
        <v>8336</v>
      </c>
      <c r="G1392" s="19">
        <v>1</v>
      </c>
      <c r="H1392" s="19">
        <v>1</v>
      </c>
      <c r="I1392" s="19" t="s">
        <v>8336</v>
      </c>
      <c r="J1392" s="19" t="s">
        <v>8336</v>
      </c>
      <c r="K1392" s="19" t="str">
        <f t="shared" si="127"/>
        <v>Obesity</v>
      </c>
      <c r="L1392" s="19" t="str">
        <f t="shared" si="128"/>
        <v>Prediabetes</v>
      </c>
      <c r="P1392" s="19" t="s">
        <v>8355</v>
      </c>
      <c r="Q1392" s="19">
        <v>0</v>
      </c>
      <c r="Y1392" s="32" t="s">
        <v>5060</v>
      </c>
      <c r="Z1392" s="19" t="s">
        <v>8336</v>
      </c>
      <c r="AA1392" t="s">
        <v>8336</v>
      </c>
      <c r="AB1392" s="19" t="str">
        <f t="shared" si="129"/>
        <v>No</v>
      </c>
      <c r="AC1392" s="19" t="str">
        <f t="shared" si="130"/>
        <v>No</v>
      </c>
      <c r="AG1392" s="19" t="s">
        <v>5040</v>
      </c>
      <c r="AH1392" s="19">
        <v>26.62</v>
      </c>
      <c r="AI1392" s="19" t="str">
        <f t="shared" si="131"/>
        <v>Over Weight</v>
      </c>
      <c r="AP1392" s="19" t="s">
        <v>5040</v>
      </c>
      <c r="AQ1392" s="19">
        <v>6.15</v>
      </c>
      <c r="AR1392" s="19" t="str">
        <f t="shared" si="132"/>
        <v>Prediabetes</v>
      </c>
    </row>
    <row r="1393" spans="1:44">
      <c r="A1393" s="19" t="s">
        <v>5083</v>
      </c>
      <c r="B1393" s="19">
        <v>38.51</v>
      </c>
      <c r="C1393" s="19">
        <v>5.45</v>
      </c>
      <c r="D1393" s="19" t="s">
        <v>8324</v>
      </c>
      <c r="E1393" s="19" t="s">
        <v>8336</v>
      </c>
      <c r="F1393" s="19" t="s">
        <v>8336</v>
      </c>
      <c r="G1393" s="19" t="s">
        <v>8355</v>
      </c>
      <c r="H1393" s="19">
        <v>0</v>
      </c>
      <c r="I1393" s="19" t="s">
        <v>8336</v>
      </c>
      <c r="J1393" s="19" t="s">
        <v>8336</v>
      </c>
      <c r="K1393" s="19" t="str">
        <f t="shared" si="127"/>
        <v>Obesity</v>
      </c>
      <c r="L1393" s="19" t="str">
        <f t="shared" si="128"/>
        <v>Normal</v>
      </c>
      <c r="P1393" s="19" t="s">
        <v>8355</v>
      </c>
      <c r="Q1393" s="19">
        <v>0</v>
      </c>
      <c r="Y1393" s="32" t="s">
        <v>5064</v>
      </c>
      <c r="Z1393" s="19" t="s">
        <v>8336</v>
      </c>
      <c r="AA1393" t="s">
        <v>8336</v>
      </c>
      <c r="AB1393" s="19" t="str">
        <f t="shared" si="129"/>
        <v>No</v>
      </c>
      <c r="AC1393" s="19" t="str">
        <f t="shared" si="130"/>
        <v>No</v>
      </c>
      <c r="AG1393" s="19" t="s">
        <v>5043</v>
      </c>
      <c r="AH1393" s="19">
        <v>37.1</v>
      </c>
      <c r="AI1393" s="19" t="str">
        <f t="shared" si="131"/>
        <v>Obesity</v>
      </c>
      <c r="AP1393" s="19" t="s">
        <v>5043</v>
      </c>
      <c r="AQ1393" s="19">
        <v>11.08</v>
      </c>
      <c r="AR1393" s="19" t="str">
        <f t="shared" si="132"/>
        <v>Diabetes</v>
      </c>
    </row>
    <row r="1394" spans="1:44">
      <c r="A1394" s="19" t="s">
        <v>5087</v>
      </c>
      <c r="B1394" s="19">
        <v>22.98</v>
      </c>
      <c r="C1394" s="19">
        <v>6.14</v>
      </c>
      <c r="D1394" s="19" t="s">
        <v>8324</v>
      </c>
      <c r="E1394" s="19" t="s">
        <v>8336</v>
      </c>
      <c r="F1394" s="19" t="s">
        <v>8336</v>
      </c>
      <c r="G1394" s="19" t="s">
        <v>8355</v>
      </c>
      <c r="H1394" s="19">
        <v>0</v>
      </c>
      <c r="I1394" s="19" t="s">
        <v>8336</v>
      </c>
      <c r="J1394" s="19" t="s">
        <v>8336</v>
      </c>
      <c r="K1394" s="19" t="str">
        <f t="shared" si="127"/>
        <v>Normal Weight</v>
      </c>
      <c r="L1394" s="19" t="str">
        <f t="shared" si="128"/>
        <v>Prediabetes</v>
      </c>
      <c r="P1394" s="19" t="s">
        <v>8355</v>
      </c>
      <c r="Q1394" s="19">
        <v>0</v>
      </c>
      <c r="Y1394" s="32" t="s">
        <v>5067</v>
      </c>
      <c r="Z1394" s="19" t="s">
        <v>8336</v>
      </c>
      <c r="AA1394" t="s">
        <v>8336</v>
      </c>
      <c r="AB1394" s="19" t="str">
        <f t="shared" si="129"/>
        <v>No</v>
      </c>
      <c r="AC1394" s="19" t="str">
        <f t="shared" si="130"/>
        <v>No</v>
      </c>
      <c r="AG1394" s="19" t="s">
        <v>5047</v>
      </c>
      <c r="AH1394" s="19">
        <v>18.28</v>
      </c>
      <c r="AI1394" s="19" t="str">
        <f t="shared" si="131"/>
        <v>Under Weight</v>
      </c>
      <c r="AP1394" s="19" t="s">
        <v>5047</v>
      </c>
      <c r="AQ1394" s="19">
        <v>7.95</v>
      </c>
      <c r="AR1394" s="19" t="str">
        <f t="shared" si="132"/>
        <v>Diabetes</v>
      </c>
    </row>
    <row r="1395" spans="1:44">
      <c r="A1395" s="19" t="s">
        <v>5090</v>
      </c>
      <c r="B1395" s="19">
        <v>15.65</v>
      </c>
      <c r="C1395" s="19">
        <v>7.85</v>
      </c>
      <c r="D1395" s="19" t="s">
        <v>8336</v>
      </c>
      <c r="E1395" s="19" t="s">
        <v>8336</v>
      </c>
      <c r="F1395" s="19" t="s">
        <v>8336</v>
      </c>
      <c r="G1395" s="19" t="s">
        <v>8355</v>
      </c>
      <c r="H1395" s="19">
        <v>0</v>
      </c>
      <c r="I1395" s="19" t="s">
        <v>8336</v>
      </c>
      <c r="J1395" s="19" t="s">
        <v>8336</v>
      </c>
      <c r="K1395" s="19" t="str">
        <f t="shared" si="127"/>
        <v>Under Weight</v>
      </c>
      <c r="L1395" s="19" t="str">
        <f t="shared" si="128"/>
        <v>Diabetes</v>
      </c>
      <c r="P1395" s="19" t="s">
        <v>8355</v>
      </c>
      <c r="Q1395" s="19">
        <v>0</v>
      </c>
      <c r="Y1395" s="32" t="s">
        <v>5069</v>
      </c>
      <c r="Z1395" s="19" t="s">
        <v>8336</v>
      </c>
      <c r="AA1395" t="s">
        <v>8336</v>
      </c>
      <c r="AB1395" s="19" t="str">
        <f t="shared" si="129"/>
        <v>No</v>
      </c>
      <c r="AC1395" s="19" t="str">
        <f t="shared" si="130"/>
        <v>No</v>
      </c>
      <c r="AG1395" s="19" t="s">
        <v>5050</v>
      </c>
      <c r="AH1395" s="19">
        <v>35.815</v>
      </c>
      <c r="AI1395" s="19" t="str">
        <f t="shared" si="131"/>
        <v>Obesity</v>
      </c>
      <c r="AP1395" s="19" t="s">
        <v>5050</v>
      </c>
      <c r="AQ1395" s="19">
        <v>6.23</v>
      </c>
      <c r="AR1395" s="19" t="str">
        <f t="shared" si="132"/>
        <v>Prediabetes</v>
      </c>
    </row>
    <row r="1396" spans="1:44">
      <c r="A1396" s="19" t="s">
        <v>5093</v>
      </c>
      <c r="B1396" s="19">
        <v>39.97</v>
      </c>
      <c r="C1396" s="19">
        <v>4.09</v>
      </c>
      <c r="D1396" s="19" t="s">
        <v>8336</v>
      </c>
      <c r="E1396" s="19" t="s">
        <v>8336</v>
      </c>
      <c r="F1396" s="19" t="s">
        <v>8336</v>
      </c>
      <c r="G1396" s="19">
        <v>1</v>
      </c>
      <c r="H1396" s="19">
        <v>1</v>
      </c>
      <c r="I1396" s="19" t="s">
        <v>8336</v>
      </c>
      <c r="J1396" s="19" t="s">
        <v>8336</v>
      </c>
      <c r="K1396" s="19" t="str">
        <f t="shared" si="127"/>
        <v>Obesity</v>
      </c>
      <c r="L1396" s="19" t="str">
        <f t="shared" si="128"/>
        <v>Normal</v>
      </c>
      <c r="P1396" s="19" t="s">
        <v>8355</v>
      </c>
      <c r="Q1396" s="19">
        <v>0</v>
      </c>
      <c r="Y1396" s="32" t="s">
        <v>5073</v>
      </c>
      <c r="Z1396" s="19" t="s">
        <v>8324</v>
      </c>
      <c r="AA1396" t="s">
        <v>8336</v>
      </c>
      <c r="AB1396" s="19" t="str">
        <f t="shared" si="129"/>
        <v>Yes</v>
      </c>
      <c r="AC1396" s="19" t="str">
        <f t="shared" si="130"/>
        <v>No</v>
      </c>
      <c r="AG1396" s="19" t="s">
        <v>5054</v>
      </c>
      <c r="AH1396" s="19">
        <v>30.69</v>
      </c>
      <c r="AI1396" s="19" t="str">
        <f t="shared" si="131"/>
        <v>Obesity</v>
      </c>
      <c r="AP1396" s="19" t="s">
        <v>5054</v>
      </c>
      <c r="AQ1396" s="19">
        <v>6.5</v>
      </c>
      <c r="AR1396" s="19" t="str">
        <f t="shared" si="132"/>
        <v>Prediabetes</v>
      </c>
    </row>
    <row r="1397" spans="1:44">
      <c r="A1397" s="19" t="s">
        <v>5096</v>
      </c>
      <c r="B1397" s="19">
        <v>37.22</v>
      </c>
      <c r="C1397" s="19">
        <v>4.62</v>
      </c>
      <c r="D1397" s="19" t="s">
        <v>8336</v>
      </c>
      <c r="E1397" s="19" t="s">
        <v>8336</v>
      </c>
      <c r="F1397" s="19" t="s">
        <v>8375</v>
      </c>
      <c r="G1397" s="19">
        <v>1</v>
      </c>
      <c r="H1397" s="19">
        <v>1</v>
      </c>
      <c r="I1397" s="19" t="s">
        <v>8336</v>
      </c>
      <c r="J1397" s="19" t="s">
        <v>8336</v>
      </c>
      <c r="K1397" s="19" t="str">
        <f t="shared" si="127"/>
        <v>Obesity</v>
      </c>
      <c r="L1397" s="19" t="str">
        <f t="shared" si="128"/>
        <v>Normal</v>
      </c>
      <c r="P1397" s="19">
        <v>1</v>
      </c>
      <c r="Q1397" s="19">
        <v>1</v>
      </c>
      <c r="Y1397" s="32" t="s">
        <v>5076</v>
      </c>
      <c r="Z1397" s="19" t="s">
        <v>8336</v>
      </c>
      <c r="AA1397" t="s">
        <v>8336</v>
      </c>
      <c r="AB1397" s="19" t="str">
        <f t="shared" si="129"/>
        <v>No</v>
      </c>
      <c r="AC1397" s="19" t="str">
        <f t="shared" si="130"/>
        <v>No</v>
      </c>
      <c r="AG1397" s="19" t="s">
        <v>5057</v>
      </c>
      <c r="AH1397" s="19">
        <v>26.125</v>
      </c>
      <c r="AI1397" s="19" t="str">
        <f t="shared" si="131"/>
        <v>Over Weight</v>
      </c>
      <c r="AP1397" s="19" t="s">
        <v>5057</v>
      </c>
      <c r="AQ1397" s="19">
        <v>5.22</v>
      </c>
      <c r="AR1397" s="19" t="str">
        <f t="shared" si="132"/>
        <v>Normal</v>
      </c>
    </row>
    <row r="1398" spans="1:44">
      <c r="A1398" s="19" t="s">
        <v>5099</v>
      </c>
      <c r="B1398" s="19">
        <v>41.325</v>
      </c>
      <c r="C1398" s="19">
        <v>5.77</v>
      </c>
      <c r="D1398" s="19" t="s">
        <v>8336</v>
      </c>
      <c r="E1398" s="19" t="s">
        <v>8336</v>
      </c>
      <c r="F1398" s="19" t="s">
        <v>8336</v>
      </c>
      <c r="G1398" s="19" t="s">
        <v>8355</v>
      </c>
      <c r="H1398" s="19">
        <v>0</v>
      </c>
      <c r="I1398" s="19" t="s">
        <v>8336</v>
      </c>
      <c r="J1398" s="19" t="s">
        <v>8336</v>
      </c>
      <c r="K1398" s="19" t="str">
        <f t="shared" si="127"/>
        <v>Obesity</v>
      </c>
      <c r="L1398" s="19" t="str">
        <f t="shared" si="128"/>
        <v>Prediabetes</v>
      </c>
      <c r="P1398" s="19" t="s">
        <v>8355</v>
      </c>
      <c r="Q1398" s="19">
        <v>0</v>
      </c>
      <c r="Y1398" s="32" t="s">
        <v>5080</v>
      </c>
      <c r="Z1398" s="19" t="s">
        <v>8324</v>
      </c>
      <c r="AA1398" t="s">
        <v>8336</v>
      </c>
      <c r="AB1398" s="19" t="str">
        <f t="shared" si="129"/>
        <v>Yes</v>
      </c>
      <c r="AC1398" s="19" t="str">
        <f t="shared" si="130"/>
        <v>No</v>
      </c>
      <c r="AG1398" s="19" t="s">
        <v>5060</v>
      </c>
      <c r="AH1398" s="19">
        <v>34.58</v>
      </c>
      <c r="AI1398" s="19" t="str">
        <f t="shared" si="131"/>
        <v>Obesity</v>
      </c>
      <c r="AP1398" s="19" t="s">
        <v>5060</v>
      </c>
      <c r="AQ1398" s="19">
        <v>6.3</v>
      </c>
      <c r="AR1398" s="19" t="str">
        <f t="shared" si="132"/>
        <v>Prediabetes</v>
      </c>
    </row>
    <row r="1399" spans="1:44">
      <c r="A1399" s="19" t="s">
        <v>5103</v>
      </c>
      <c r="B1399" s="19">
        <v>40.31</v>
      </c>
      <c r="C1399" s="19">
        <v>5.84</v>
      </c>
      <c r="D1399" s="19" t="s">
        <v>8336</v>
      </c>
      <c r="E1399" s="19" t="s">
        <v>8336</v>
      </c>
      <c r="F1399" s="19" t="s">
        <v>8336</v>
      </c>
      <c r="G1399" s="19" t="s">
        <v>8355</v>
      </c>
      <c r="H1399" s="19">
        <v>0</v>
      </c>
      <c r="I1399" s="19" t="s">
        <v>8336</v>
      </c>
      <c r="J1399" s="19" t="s">
        <v>8336</v>
      </c>
      <c r="K1399" s="19" t="str">
        <f t="shared" si="127"/>
        <v>Obesity</v>
      </c>
      <c r="L1399" s="19" t="str">
        <f t="shared" si="128"/>
        <v>Prediabetes</v>
      </c>
      <c r="P1399" s="19">
        <v>1</v>
      </c>
      <c r="Q1399" s="19">
        <v>1</v>
      </c>
      <c r="Y1399" s="32" t="s">
        <v>5083</v>
      </c>
      <c r="Z1399" s="19" t="s">
        <v>8324</v>
      </c>
      <c r="AA1399" t="s">
        <v>8336</v>
      </c>
      <c r="AB1399" s="19" t="str">
        <f t="shared" si="129"/>
        <v>Yes</v>
      </c>
      <c r="AC1399" s="19" t="str">
        <f t="shared" si="130"/>
        <v>No</v>
      </c>
      <c r="AG1399" s="19" t="s">
        <v>5064</v>
      </c>
      <c r="AH1399" s="19">
        <v>27.4</v>
      </c>
      <c r="AI1399" s="19" t="str">
        <f t="shared" si="131"/>
        <v>Over Weight</v>
      </c>
      <c r="AP1399" s="19" t="s">
        <v>5064</v>
      </c>
      <c r="AQ1399" s="19">
        <v>8.84</v>
      </c>
      <c r="AR1399" s="19" t="str">
        <f t="shared" si="132"/>
        <v>Diabetes</v>
      </c>
    </row>
    <row r="1400" spans="1:44">
      <c r="A1400" s="19" t="s">
        <v>5107</v>
      </c>
      <c r="B1400" s="19">
        <v>29.48</v>
      </c>
      <c r="C1400" s="19">
        <v>4.91</v>
      </c>
      <c r="D1400" s="19" t="s">
        <v>8336</v>
      </c>
      <c r="E1400" s="19" t="s">
        <v>8336</v>
      </c>
      <c r="F1400" s="19" t="s">
        <v>8336</v>
      </c>
      <c r="G1400" s="19" t="s">
        <v>8355</v>
      </c>
      <c r="H1400" s="19">
        <v>0</v>
      </c>
      <c r="I1400" s="19" t="s">
        <v>8336</v>
      </c>
      <c r="J1400" s="19" t="s">
        <v>8336</v>
      </c>
      <c r="K1400" s="19" t="str">
        <f t="shared" si="127"/>
        <v>Over Weight</v>
      </c>
      <c r="L1400" s="19" t="str">
        <f t="shared" si="128"/>
        <v>Normal</v>
      </c>
      <c r="P1400" s="19" t="s">
        <v>8355</v>
      </c>
      <c r="Q1400" s="19">
        <v>0</v>
      </c>
      <c r="Y1400" s="32" t="s">
        <v>5087</v>
      </c>
      <c r="Z1400" s="19" t="s">
        <v>8324</v>
      </c>
      <c r="AA1400" t="s">
        <v>8336</v>
      </c>
      <c r="AB1400" s="19" t="str">
        <f t="shared" si="129"/>
        <v>Yes</v>
      </c>
      <c r="AC1400" s="19" t="str">
        <f t="shared" si="130"/>
        <v>No</v>
      </c>
      <c r="AG1400" s="19" t="s">
        <v>5067</v>
      </c>
      <c r="AH1400" s="19">
        <v>27.53</v>
      </c>
      <c r="AI1400" s="19" t="str">
        <f t="shared" si="131"/>
        <v>Over Weight</v>
      </c>
      <c r="AP1400" s="19" t="s">
        <v>5067</v>
      </c>
      <c r="AQ1400" s="19">
        <v>4.11</v>
      </c>
      <c r="AR1400" s="19" t="str">
        <f t="shared" si="132"/>
        <v>Normal</v>
      </c>
    </row>
    <row r="1401" spans="1:44">
      <c r="A1401" s="19" t="s">
        <v>5110</v>
      </c>
      <c r="B1401" s="19">
        <v>33.155</v>
      </c>
      <c r="C1401" s="19">
        <v>5.07</v>
      </c>
      <c r="D1401" s="19" t="s">
        <v>8336</v>
      </c>
      <c r="E1401" s="19" t="s">
        <v>8336</v>
      </c>
      <c r="F1401" s="19" t="s">
        <v>8336</v>
      </c>
      <c r="G1401" s="19" t="s">
        <v>8355</v>
      </c>
      <c r="H1401" s="19">
        <v>0</v>
      </c>
      <c r="I1401" s="19" t="s">
        <v>8336</v>
      </c>
      <c r="J1401" s="19" t="s">
        <v>8336</v>
      </c>
      <c r="K1401" s="19" t="str">
        <f t="shared" si="127"/>
        <v>Obesity</v>
      </c>
      <c r="L1401" s="19" t="str">
        <f t="shared" si="128"/>
        <v>Normal</v>
      </c>
      <c r="P1401" s="19" t="s">
        <v>8355</v>
      </c>
      <c r="Q1401" s="19">
        <v>0</v>
      </c>
      <c r="Y1401" s="32" t="s">
        <v>5090</v>
      </c>
      <c r="Z1401" s="19" t="s">
        <v>8336</v>
      </c>
      <c r="AA1401" t="s">
        <v>8336</v>
      </c>
      <c r="AB1401" s="19" t="str">
        <f t="shared" si="129"/>
        <v>No</v>
      </c>
      <c r="AC1401" s="19" t="str">
        <f t="shared" si="130"/>
        <v>No</v>
      </c>
      <c r="AG1401" s="19" t="s">
        <v>5069</v>
      </c>
      <c r="AH1401" s="19">
        <v>33</v>
      </c>
      <c r="AI1401" s="19" t="str">
        <f t="shared" si="131"/>
        <v>Obesity</v>
      </c>
      <c r="AP1401" s="19" t="s">
        <v>5069</v>
      </c>
      <c r="AQ1401" s="19">
        <v>4.57</v>
      </c>
      <c r="AR1401" s="19" t="str">
        <f t="shared" si="132"/>
        <v>Normal</v>
      </c>
    </row>
    <row r="1402" spans="1:44">
      <c r="A1402" s="19" t="s">
        <v>5113</v>
      </c>
      <c r="B1402" s="19">
        <v>42.85</v>
      </c>
      <c r="C1402" s="19">
        <v>5.81</v>
      </c>
      <c r="D1402" s="19" t="s">
        <v>8324</v>
      </c>
      <c r="E1402" s="19" t="s">
        <v>8336</v>
      </c>
      <c r="F1402" s="19" t="s">
        <v>8336</v>
      </c>
      <c r="G1402" s="19" t="s">
        <v>8355</v>
      </c>
      <c r="H1402" s="19">
        <v>0</v>
      </c>
      <c r="I1402" s="19" t="s">
        <v>8336</v>
      </c>
      <c r="J1402" s="19" t="s">
        <v>8336</v>
      </c>
      <c r="K1402" s="19" t="str">
        <f t="shared" si="127"/>
        <v>Obesity</v>
      </c>
      <c r="L1402" s="19" t="str">
        <f t="shared" si="128"/>
        <v>Prediabetes</v>
      </c>
      <c r="P1402" s="19" t="s">
        <v>8355</v>
      </c>
      <c r="Q1402" s="19">
        <v>0</v>
      </c>
      <c r="Y1402" s="32" t="s">
        <v>5093</v>
      </c>
      <c r="Z1402" s="19" t="s">
        <v>8336</v>
      </c>
      <c r="AA1402" t="s">
        <v>8336</v>
      </c>
      <c r="AB1402" s="19" t="str">
        <f t="shared" si="129"/>
        <v>No</v>
      </c>
      <c r="AC1402" s="19" t="str">
        <f t="shared" si="130"/>
        <v>No</v>
      </c>
      <c r="AG1402" s="19" t="s">
        <v>5073</v>
      </c>
      <c r="AH1402" s="19">
        <v>25.78</v>
      </c>
      <c r="AI1402" s="19" t="str">
        <f t="shared" si="131"/>
        <v>Over Weight</v>
      </c>
      <c r="AP1402" s="19" t="s">
        <v>5073</v>
      </c>
      <c r="AQ1402" s="19">
        <v>11.06</v>
      </c>
      <c r="AR1402" s="19" t="str">
        <f t="shared" si="132"/>
        <v>Diabetes</v>
      </c>
    </row>
    <row r="1403" spans="1:44">
      <c r="A1403" s="19" t="s">
        <v>5117</v>
      </c>
      <c r="B1403" s="19">
        <v>32.34</v>
      </c>
      <c r="C1403" s="19">
        <v>11.2</v>
      </c>
      <c r="D1403" s="19" t="s">
        <v>8336</v>
      </c>
      <c r="E1403" s="19" t="s">
        <v>8336</v>
      </c>
      <c r="F1403" s="19" t="s">
        <v>8336</v>
      </c>
      <c r="G1403" s="19" t="s">
        <v>8355</v>
      </c>
      <c r="H1403" s="19">
        <v>0</v>
      </c>
      <c r="I1403" s="19" t="s">
        <v>8336</v>
      </c>
      <c r="J1403" s="19" t="s">
        <v>8336</v>
      </c>
      <c r="K1403" s="19" t="str">
        <f t="shared" si="127"/>
        <v>Obesity</v>
      </c>
      <c r="L1403" s="19" t="str">
        <f t="shared" si="128"/>
        <v>Diabetes</v>
      </c>
      <c r="P1403" s="19">
        <v>1</v>
      </c>
      <c r="Q1403" s="19">
        <v>1</v>
      </c>
      <c r="Y1403" s="32" t="s">
        <v>5096</v>
      </c>
      <c r="Z1403" s="19" t="s">
        <v>8336</v>
      </c>
      <c r="AA1403" t="s">
        <v>8336</v>
      </c>
      <c r="AB1403" s="19" t="str">
        <f t="shared" si="129"/>
        <v>No</v>
      </c>
      <c r="AC1403" s="19" t="str">
        <f t="shared" si="130"/>
        <v>No</v>
      </c>
      <c r="AG1403" s="19" t="s">
        <v>5076</v>
      </c>
      <c r="AH1403" s="19">
        <v>22.66</v>
      </c>
      <c r="AI1403" s="19" t="str">
        <f t="shared" si="131"/>
        <v>Normal Weight</v>
      </c>
      <c r="AP1403" s="19" t="s">
        <v>5076</v>
      </c>
      <c r="AQ1403" s="19">
        <v>10.68</v>
      </c>
      <c r="AR1403" s="19" t="str">
        <f t="shared" si="132"/>
        <v>Diabetes</v>
      </c>
    </row>
    <row r="1404" spans="1:44">
      <c r="A1404" s="19" t="s">
        <v>5121</v>
      </c>
      <c r="B1404" s="19">
        <v>27.5</v>
      </c>
      <c r="C1404" s="19">
        <v>10.75</v>
      </c>
      <c r="D1404" s="19" t="s">
        <v>8336</v>
      </c>
      <c r="E1404" s="19" t="s">
        <v>8336</v>
      </c>
      <c r="F1404" s="19" t="s">
        <v>8336</v>
      </c>
      <c r="G1404" s="19" t="s">
        <v>8355</v>
      </c>
      <c r="H1404" s="19">
        <v>0</v>
      </c>
      <c r="I1404" s="19" t="s">
        <v>8336</v>
      </c>
      <c r="J1404" s="19" t="s">
        <v>8336</v>
      </c>
      <c r="K1404" s="19" t="str">
        <f t="shared" si="127"/>
        <v>Over Weight</v>
      </c>
      <c r="L1404" s="19" t="str">
        <f t="shared" si="128"/>
        <v>Diabetes</v>
      </c>
      <c r="P1404" s="19" t="s">
        <v>8355</v>
      </c>
      <c r="Q1404" s="19">
        <v>0</v>
      </c>
      <c r="Y1404" s="32" t="s">
        <v>5099</v>
      </c>
      <c r="Z1404" s="19" t="s">
        <v>8336</v>
      </c>
      <c r="AA1404" t="s">
        <v>8336</v>
      </c>
      <c r="AB1404" s="19" t="str">
        <f t="shared" si="129"/>
        <v>No</v>
      </c>
      <c r="AC1404" s="19" t="str">
        <f t="shared" si="130"/>
        <v>No</v>
      </c>
      <c r="AG1404" s="19" t="s">
        <v>5080</v>
      </c>
      <c r="AH1404" s="19">
        <v>38.81</v>
      </c>
      <c r="AI1404" s="19" t="str">
        <f t="shared" si="131"/>
        <v>Obesity</v>
      </c>
      <c r="AP1404" s="19" t="s">
        <v>5080</v>
      </c>
      <c r="AQ1404" s="19">
        <v>6.14</v>
      </c>
      <c r="AR1404" s="19" t="str">
        <f t="shared" si="132"/>
        <v>Prediabetes</v>
      </c>
    </row>
    <row r="1405" spans="1:44">
      <c r="A1405" s="19" t="s">
        <v>5124</v>
      </c>
      <c r="B1405" s="19">
        <v>25.8</v>
      </c>
      <c r="C1405" s="19">
        <v>7.8</v>
      </c>
      <c r="D1405" s="19" t="s">
        <v>8336</v>
      </c>
      <c r="E1405" s="19" t="s">
        <v>8336</v>
      </c>
      <c r="F1405" s="19" t="s">
        <v>8336</v>
      </c>
      <c r="G1405" s="19" t="s">
        <v>8355</v>
      </c>
      <c r="H1405" s="19">
        <v>0</v>
      </c>
      <c r="I1405" s="19" t="s">
        <v>8336</v>
      </c>
      <c r="J1405" s="19" t="s">
        <v>8336</v>
      </c>
      <c r="K1405" s="19" t="str">
        <f t="shared" si="127"/>
        <v>Over Weight</v>
      </c>
      <c r="L1405" s="19" t="str">
        <f t="shared" si="128"/>
        <v>Diabetes</v>
      </c>
      <c r="P1405" s="19" t="s">
        <v>8355</v>
      </c>
      <c r="Q1405" s="19">
        <v>0</v>
      </c>
      <c r="Y1405" s="32" t="s">
        <v>5103</v>
      </c>
      <c r="Z1405" s="19" t="s">
        <v>8336</v>
      </c>
      <c r="AA1405" t="s">
        <v>8336</v>
      </c>
      <c r="AB1405" s="19" t="str">
        <f t="shared" si="129"/>
        <v>No</v>
      </c>
      <c r="AC1405" s="19" t="str">
        <f t="shared" si="130"/>
        <v>No</v>
      </c>
      <c r="AG1405" s="19" t="s">
        <v>5083</v>
      </c>
      <c r="AH1405" s="19">
        <v>38.51</v>
      </c>
      <c r="AI1405" s="19" t="str">
        <f t="shared" si="131"/>
        <v>Obesity</v>
      </c>
      <c r="AP1405" s="19" t="s">
        <v>5083</v>
      </c>
      <c r="AQ1405" s="19">
        <v>5.45</v>
      </c>
      <c r="AR1405" s="19" t="str">
        <f t="shared" si="132"/>
        <v>Normal</v>
      </c>
    </row>
    <row r="1406" spans="1:44">
      <c r="A1406" s="19" t="s">
        <v>5127</v>
      </c>
      <c r="B1406" s="19">
        <v>25</v>
      </c>
      <c r="C1406" s="19">
        <v>7.04</v>
      </c>
      <c r="D1406" s="19" t="s">
        <v>8336</v>
      </c>
      <c r="E1406" s="19" t="s">
        <v>8336</v>
      </c>
      <c r="F1406" s="19" t="s">
        <v>8336</v>
      </c>
      <c r="G1406" s="19" t="s">
        <v>8355</v>
      </c>
      <c r="H1406" s="19">
        <v>0</v>
      </c>
      <c r="I1406" s="19" t="s">
        <v>8336</v>
      </c>
      <c r="J1406" s="19" t="s">
        <v>8336</v>
      </c>
      <c r="K1406" s="19" t="str">
        <f t="shared" si="127"/>
        <v>Over Weight</v>
      </c>
      <c r="L1406" s="19" t="str">
        <f t="shared" si="128"/>
        <v>Diabetes</v>
      </c>
      <c r="P1406" s="19" t="s">
        <v>8355</v>
      </c>
      <c r="Q1406" s="19">
        <v>0</v>
      </c>
      <c r="Y1406" s="32" t="s">
        <v>5107</v>
      </c>
      <c r="Z1406" s="19" t="s">
        <v>8336</v>
      </c>
      <c r="AA1406" t="s">
        <v>8336</v>
      </c>
      <c r="AB1406" s="19" t="str">
        <f t="shared" si="129"/>
        <v>No</v>
      </c>
      <c r="AC1406" s="19" t="str">
        <f t="shared" si="130"/>
        <v>No</v>
      </c>
      <c r="AG1406" s="19" t="s">
        <v>5087</v>
      </c>
      <c r="AH1406" s="19">
        <v>22.98</v>
      </c>
      <c r="AI1406" s="19" t="str">
        <f t="shared" si="131"/>
        <v>Normal Weight</v>
      </c>
      <c r="AP1406" s="19" t="s">
        <v>5087</v>
      </c>
      <c r="AQ1406" s="19">
        <v>6.14</v>
      </c>
      <c r="AR1406" s="19" t="str">
        <f t="shared" si="132"/>
        <v>Prediabetes</v>
      </c>
    </row>
    <row r="1407" spans="1:44">
      <c r="A1407" s="19" t="s">
        <v>5130</v>
      </c>
      <c r="B1407" s="19">
        <v>41.2</v>
      </c>
      <c r="C1407" s="19">
        <v>4.18</v>
      </c>
      <c r="D1407" s="19" t="s">
        <v>8324</v>
      </c>
      <c r="E1407" s="19" t="s">
        <v>8336</v>
      </c>
      <c r="F1407" s="19" t="s">
        <v>8336</v>
      </c>
      <c r="G1407" s="19" t="s">
        <v>8355</v>
      </c>
      <c r="H1407" s="19">
        <v>0</v>
      </c>
      <c r="I1407" s="19" t="s">
        <v>8336</v>
      </c>
      <c r="J1407" s="19" t="s">
        <v>8336</v>
      </c>
      <c r="K1407" s="19" t="str">
        <f t="shared" si="127"/>
        <v>Obesity</v>
      </c>
      <c r="L1407" s="19" t="str">
        <f t="shared" si="128"/>
        <v>Normal</v>
      </c>
      <c r="P1407" s="19">
        <v>1</v>
      </c>
      <c r="Q1407" s="19">
        <v>1</v>
      </c>
      <c r="Y1407" s="32" t="s">
        <v>5110</v>
      </c>
      <c r="Z1407" s="19" t="s">
        <v>8336</v>
      </c>
      <c r="AA1407" t="s">
        <v>8336</v>
      </c>
      <c r="AB1407" s="19" t="str">
        <f t="shared" si="129"/>
        <v>No</v>
      </c>
      <c r="AC1407" s="19" t="str">
        <f t="shared" si="130"/>
        <v>No</v>
      </c>
      <c r="AG1407" s="19" t="s">
        <v>5090</v>
      </c>
      <c r="AH1407" s="19">
        <v>15.65</v>
      </c>
      <c r="AI1407" s="19" t="str">
        <f t="shared" si="131"/>
        <v>Under Weight</v>
      </c>
      <c r="AP1407" s="19" t="s">
        <v>5090</v>
      </c>
      <c r="AQ1407" s="19">
        <v>7.85</v>
      </c>
      <c r="AR1407" s="19" t="str">
        <f t="shared" si="132"/>
        <v>Diabetes</v>
      </c>
    </row>
    <row r="1408" spans="1:44">
      <c r="A1408" s="19" t="s">
        <v>5133</v>
      </c>
      <c r="B1408" s="19">
        <v>17.78</v>
      </c>
      <c r="C1408" s="19">
        <v>8.19</v>
      </c>
      <c r="D1408" s="19" t="s">
        <v>8336</v>
      </c>
      <c r="E1408" s="19" t="s">
        <v>8336</v>
      </c>
      <c r="F1408" s="19" t="s">
        <v>8336</v>
      </c>
      <c r="G1408" s="19" t="s">
        <v>8355</v>
      </c>
      <c r="H1408" s="19">
        <v>0</v>
      </c>
      <c r="I1408" s="19" t="s">
        <v>8336</v>
      </c>
      <c r="J1408" s="19" t="s">
        <v>8336</v>
      </c>
      <c r="K1408" s="19" t="str">
        <f t="shared" si="127"/>
        <v>Under Weight</v>
      </c>
      <c r="L1408" s="19" t="str">
        <f t="shared" si="128"/>
        <v>Diabetes</v>
      </c>
      <c r="P1408" s="19">
        <v>1</v>
      </c>
      <c r="Q1408" s="19">
        <v>1</v>
      </c>
      <c r="Y1408" s="32" t="s">
        <v>5113</v>
      </c>
      <c r="Z1408" s="19" t="s">
        <v>8324</v>
      </c>
      <c r="AA1408" t="s">
        <v>8336</v>
      </c>
      <c r="AB1408" s="19" t="str">
        <f t="shared" si="129"/>
        <v>Yes</v>
      </c>
      <c r="AC1408" s="19" t="str">
        <f t="shared" si="130"/>
        <v>No</v>
      </c>
      <c r="AG1408" s="19" t="s">
        <v>5093</v>
      </c>
      <c r="AH1408" s="19">
        <v>39.97</v>
      </c>
      <c r="AI1408" s="19" t="str">
        <f t="shared" si="131"/>
        <v>Obesity</v>
      </c>
      <c r="AP1408" s="19" t="s">
        <v>5093</v>
      </c>
      <c r="AQ1408" s="19">
        <v>4.09</v>
      </c>
      <c r="AR1408" s="19" t="str">
        <f t="shared" si="132"/>
        <v>Normal</v>
      </c>
    </row>
    <row r="1409" spans="1:44">
      <c r="A1409" s="19" t="s">
        <v>5136</v>
      </c>
      <c r="B1409" s="19">
        <v>40.12</v>
      </c>
      <c r="C1409" s="19">
        <v>6.22</v>
      </c>
      <c r="D1409" s="19" t="s">
        <v>8324</v>
      </c>
      <c r="E1409" s="19" t="s">
        <v>8336</v>
      </c>
      <c r="F1409" s="19" t="s">
        <v>8375</v>
      </c>
      <c r="G1409" s="19">
        <v>1</v>
      </c>
      <c r="H1409" s="19">
        <v>1</v>
      </c>
      <c r="I1409" s="19" t="s">
        <v>8336</v>
      </c>
      <c r="J1409" s="19" t="s">
        <v>8336</v>
      </c>
      <c r="K1409" s="19" t="str">
        <f t="shared" si="127"/>
        <v>Obesity</v>
      </c>
      <c r="L1409" s="19" t="str">
        <f t="shared" si="128"/>
        <v>Prediabetes</v>
      </c>
      <c r="P1409" s="19" t="s">
        <v>8355</v>
      </c>
      <c r="Q1409" s="19">
        <v>0</v>
      </c>
      <c r="Y1409" s="32" t="s">
        <v>5117</v>
      </c>
      <c r="Z1409" s="19" t="s">
        <v>8336</v>
      </c>
      <c r="AA1409" t="s">
        <v>8336</v>
      </c>
      <c r="AB1409" s="19" t="str">
        <f t="shared" si="129"/>
        <v>No</v>
      </c>
      <c r="AC1409" s="19" t="str">
        <f t="shared" si="130"/>
        <v>No</v>
      </c>
      <c r="AG1409" s="19" t="s">
        <v>5096</v>
      </c>
      <c r="AH1409" s="19">
        <v>37.22</v>
      </c>
      <c r="AI1409" s="19" t="str">
        <f t="shared" si="131"/>
        <v>Obesity</v>
      </c>
      <c r="AP1409" s="19" t="s">
        <v>5096</v>
      </c>
      <c r="AQ1409" s="19">
        <v>4.62</v>
      </c>
      <c r="AR1409" s="19" t="str">
        <f t="shared" si="132"/>
        <v>Normal</v>
      </c>
    </row>
    <row r="1410" spans="1:44">
      <c r="A1410" s="19" t="s">
        <v>5140</v>
      </c>
      <c r="B1410" s="19">
        <v>19.35</v>
      </c>
      <c r="C1410" s="19">
        <v>8.22</v>
      </c>
      <c r="D1410" s="19" t="s">
        <v>8324</v>
      </c>
      <c r="E1410" s="19" t="s">
        <v>8336</v>
      </c>
      <c r="F1410" s="19" t="s">
        <v>8336</v>
      </c>
      <c r="G1410" s="19" t="s">
        <v>8355</v>
      </c>
      <c r="H1410" s="19">
        <v>0</v>
      </c>
      <c r="I1410" s="19" t="s">
        <v>8336</v>
      </c>
      <c r="J1410" s="19" t="s">
        <v>8336</v>
      </c>
      <c r="K1410" s="19" t="str">
        <f t="shared" si="127"/>
        <v>Normal Weight</v>
      </c>
      <c r="L1410" s="19" t="str">
        <f t="shared" si="128"/>
        <v>Diabetes</v>
      </c>
      <c r="P1410" s="19" t="s">
        <v>8355</v>
      </c>
      <c r="Q1410" s="19">
        <v>0</v>
      </c>
      <c r="Y1410" s="32" t="s">
        <v>5121</v>
      </c>
      <c r="Z1410" s="19" t="s">
        <v>8336</v>
      </c>
      <c r="AA1410" t="s">
        <v>8336</v>
      </c>
      <c r="AB1410" s="19" t="str">
        <f t="shared" si="129"/>
        <v>No</v>
      </c>
      <c r="AC1410" s="19" t="str">
        <f t="shared" si="130"/>
        <v>No</v>
      </c>
      <c r="AG1410" s="19" t="s">
        <v>5099</v>
      </c>
      <c r="AH1410" s="19">
        <v>41.325</v>
      </c>
      <c r="AI1410" s="19" t="str">
        <f t="shared" si="131"/>
        <v>Obesity</v>
      </c>
      <c r="AP1410" s="19" t="s">
        <v>5099</v>
      </c>
      <c r="AQ1410" s="19">
        <v>5.77</v>
      </c>
      <c r="AR1410" s="19" t="str">
        <f t="shared" si="132"/>
        <v>Prediabetes</v>
      </c>
    </row>
    <row r="1411" spans="1:44">
      <c r="A1411" s="19" t="s">
        <v>5144</v>
      </c>
      <c r="B1411" s="19">
        <v>36.69</v>
      </c>
      <c r="C1411" s="19">
        <v>6.15</v>
      </c>
      <c r="D1411" s="19" t="s">
        <v>8336</v>
      </c>
      <c r="E1411" s="19" t="s">
        <v>8336</v>
      </c>
      <c r="F1411" s="19" t="s">
        <v>8336</v>
      </c>
      <c r="G1411" s="19" t="s">
        <v>8355</v>
      </c>
      <c r="H1411" s="19">
        <v>0</v>
      </c>
      <c r="I1411" s="19" t="s">
        <v>8336</v>
      </c>
      <c r="J1411" s="19" t="s">
        <v>8336</v>
      </c>
      <c r="K1411" s="19" t="str">
        <f t="shared" ref="K1411:K1474" si="133">IF(B1411&lt;18.5,"Under Weight",IF(B1411&lt;=24.9,"Normal Weight",IF(B1411&lt;=29.9,"Over Weight","Obesity")))</f>
        <v>Obesity</v>
      </c>
      <c r="L1411" s="19" t="str">
        <f t="shared" ref="L1411:L1474" si="134">IF(C1411&lt;5.7,"Normal",IF(C1411&lt;=6.4,"Prediabetes","Diabetes"))</f>
        <v>Prediabetes</v>
      </c>
      <c r="P1411" s="19" t="s">
        <v>8355</v>
      </c>
      <c r="Q1411" s="19">
        <v>0</v>
      </c>
      <c r="Y1411" s="32" t="s">
        <v>5124</v>
      </c>
      <c r="Z1411" s="19" t="s">
        <v>8336</v>
      </c>
      <c r="AA1411" t="s">
        <v>8336</v>
      </c>
      <c r="AB1411" s="19" t="str">
        <f t="shared" si="129"/>
        <v>No</v>
      </c>
      <c r="AC1411" s="19" t="str">
        <f t="shared" si="130"/>
        <v>No</v>
      </c>
      <c r="AG1411" s="19" t="s">
        <v>5103</v>
      </c>
      <c r="AH1411" s="19">
        <v>40.31</v>
      </c>
      <c r="AI1411" s="19" t="str">
        <f t="shared" si="131"/>
        <v>Obesity</v>
      </c>
      <c r="AP1411" s="19" t="s">
        <v>5103</v>
      </c>
      <c r="AQ1411" s="19">
        <v>5.84</v>
      </c>
      <c r="AR1411" s="19" t="str">
        <f t="shared" si="132"/>
        <v>Prediabetes</v>
      </c>
    </row>
    <row r="1412" spans="1:44">
      <c r="A1412" s="19" t="s">
        <v>5147</v>
      </c>
      <c r="B1412" s="19">
        <v>28.51</v>
      </c>
      <c r="C1412" s="19">
        <v>5.65</v>
      </c>
      <c r="D1412" s="19" t="s">
        <v>8324</v>
      </c>
      <c r="E1412" s="19" t="s">
        <v>8336</v>
      </c>
      <c r="F1412" s="19" t="s">
        <v>8336</v>
      </c>
      <c r="G1412" s="19">
        <v>1</v>
      </c>
      <c r="H1412" s="19">
        <v>1</v>
      </c>
      <c r="I1412" s="19" t="s">
        <v>8336</v>
      </c>
      <c r="J1412" s="19" t="s">
        <v>8336</v>
      </c>
      <c r="K1412" s="19" t="str">
        <f t="shared" si="133"/>
        <v>Over Weight</v>
      </c>
      <c r="L1412" s="19" t="str">
        <f t="shared" si="134"/>
        <v>Normal</v>
      </c>
      <c r="P1412" s="19" t="s">
        <v>8355</v>
      </c>
      <c r="Q1412" s="19">
        <v>0</v>
      </c>
      <c r="Y1412" s="32" t="s">
        <v>5127</v>
      </c>
      <c r="Z1412" s="19" t="s">
        <v>8336</v>
      </c>
      <c r="AA1412" t="s">
        <v>8336</v>
      </c>
      <c r="AB1412" s="19" t="str">
        <f t="shared" si="129"/>
        <v>No</v>
      </c>
      <c r="AC1412" s="19" t="str">
        <f t="shared" si="130"/>
        <v>No</v>
      </c>
      <c r="AG1412" s="19" t="s">
        <v>5107</v>
      </c>
      <c r="AH1412" s="19">
        <v>29.48</v>
      </c>
      <c r="AI1412" s="19" t="str">
        <f t="shared" si="131"/>
        <v>Over Weight</v>
      </c>
      <c r="AP1412" s="19" t="s">
        <v>5107</v>
      </c>
      <c r="AQ1412" s="19">
        <v>4.91</v>
      </c>
      <c r="AR1412" s="19" t="str">
        <f t="shared" si="132"/>
        <v>Normal</v>
      </c>
    </row>
    <row r="1413" spans="1:44">
      <c r="A1413" s="19" t="s">
        <v>5150</v>
      </c>
      <c r="B1413" s="19">
        <v>30.21</v>
      </c>
      <c r="C1413" s="19">
        <v>5.5</v>
      </c>
      <c r="D1413" s="19" t="s">
        <v>8336</v>
      </c>
      <c r="E1413" s="19" t="s">
        <v>8336</v>
      </c>
      <c r="F1413" s="19" t="s">
        <v>8336</v>
      </c>
      <c r="G1413" s="19">
        <v>1</v>
      </c>
      <c r="H1413" s="19">
        <v>1</v>
      </c>
      <c r="I1413" s="19" t="s">
        <v>8336</v>
      </c>
      <c r="J1413" s="19" t="s">
        <v>8336</v>
      </c>
      <c r="K1413" s="19" t="str">
        <f t="shared" si="133"/>
        <v>Obesity</v>
      </c>
      <c r="L1413" s="19" t="str">
        <f t="shared" si="134"/>
        <v>Normal</v>
      </c>
      <c r="P1413" s="19" t="s">
        <v>8355</v>
      </c>
      <c r="Q1413" s="19">
        <v>0</v>
      </c>
      <c r="Y1413" s="32" t="s">
        <v>5130</v>
      </c>
      <c r="Z1413" s="19" t="s">
        <v>8324</v>
      </c>
      <c r="AA1413" t="s">
        <v>8336</v>
      </c>
      <c r="AB1413" s="19" t="str">
        <f t="shared" si="129"/>
        <v>Yes</v>
      </c>
      <c r="AC1413" s="19" t="str">
        <f t="shared" si="130"/>
        <v>No</v>
      </c>
      <c r="AG1413" s="19" t="s">
        <v>5110</v>
      </c>
      <c r="AH1413" s="19">
        <v>33.155</v>
      </c>
      <c r="AI1413" s="19" t="str">
        <f t="shared" si="131"/>
        <v>Obesity</v>
      </c>
      <c r="AP1413" s="19" t="s">
        <v>5110</v>
      </c>
      <c r="AQ1413" s="19">
        <v>5.07</v>
      </c>
      <c r="AR1413" s="19" t="str">
        <f t="shared" si="132"/>
        <v>Normal</v>
      </c>
    </row>
    <row r="1414" spans="1:44">
      <c r="A1414" s="19" t="s">
        <v>5153</v>
      </c>
      <c r="B1414" s="19">
        <v>24.33</v>
      </c>
      <c r="C1414" s="19">
        <v>8</v>
      </c>
      <c r="D1414" s="19" t="s">
        <v>8336</v>
      </c>
      <c r="E1414" s="19" t="s">
        <v>8336</v>
      </c>
      <c r="F1414" s="19" t="s">
        <v>8336</v>
      </c>
      <c r="G1414" s="19" t="s">
        <v>8355</v>
      </c>
      <c r="H1414" s="19">
        <v>0</v>
      </c>
      <c r="I1414" s="19" t="s">
        <v>8336</v>
      </c>
      <c r="J1414" s="19" t="s">
        <v>8336</v>
      </c>
      <c r="K1414" s="19" t="str">
        <f t="shared" si="133"/>
        <v>Normal Weight</v>
      </c>
      <c r="L1414" s="19" t="str">
        <f t="shared" si="134"/>
        <v>Diabetes</v>
      </c>
      <c r="P1414" s="19" t="s">
        <v>8355</v>
      </c>
      <c r="Q1414" s="19">
        <v>0</v>
      </c>
      <c r="Y1414" s="32" t="s">
        <v>5133</v>
      </c>
      <c r="Z1414" s="19" t="s">
        <v>8336</v>
      </c>
      <c r="AA1414" t="s">
        <v>8336</v>
      </c>
      <c r="AB1414" s="19" t="str">
        <f t="shared" si="129"/>
        <v>No</v>
      </c>
      <c r="AC1414" s="19" t="str">
        <f t="shared" si="130"/>
        <v>No</v>
      </c>
      <c r="AG1414" s="19" t="s">
        <v>5113</v>
      </c>
      <c r="AH1414" s="19">
        <v>42.85</v>
      </c>
      <c r="AI1414" s="19" t="str">
        <f t="shared" si="131"/>
        <v>Obesity</v>
      </c>
      <c r="AP1414" s="19" t="s">
        <v>5113</v>
      </c>
      <c r="AQ1414" s="19">
        <v>5.81</v>
      </c>
      <c r="AR1414" s="19" t="str">
        <f t="shared" si="132"/>
        <v>Prediabetes</v>
      </c>
    </row>
    <row r="1415" spans="1:44">
      <c r="A1415" s="19" t="s">
        <v>5156</v>
      </c>
      <c r="B1415" s="19">
        <v>19.855</v>
      </c>
      <c r="C1415" s="19">
        <v>5.71</v>
      </c>
      <c r="D1415" s="19" t="s">
        <v>8324</v>
      </c>
      <c r="E1415" s="19" t="s">
        <v>8336</v>
      </c>
      <c r="F1415" s="19" t="s">
        <v>8336</v>
      </c>
      <c r="G1415" s="19" t="s">
        <v>8355</v>
      </c>
      <c r="H1415" s="19">
        <v>0</v>
      </c>
      <c r="I1415" s="19" t="s">
        <v>8336</v>
      </c>
      <c r="J1415" s="19" t="s">
        <v>8336</v>
      </c>
      <c r="K1415" s="19" t="str">
        <f t="shared" si="133"/>
        <v>Normal Weight</v>
      </c>
      <c r="L1415" s="19" t="str">
        <f t="shared" si="134"/>
        <v>Prediabetes</v>
      </c>
      <c r="P1415" s="19" t="s">
        <v>8355</v>
      </c>
      <c r="Q1415" s="19">
        <v>0</v>
      </c>
      <c r="Y1415" s="32" t="s">
        <v>5136</v>
      </c>
      <c r="Z1415" s="19" t="s">
        <v>8324</v>
      </c>
      <c r="AA1415" t="s">
        <v>8336</v>
      </c>
      <c r="AB1415" s="19" t="str">
        <f t="shared" si="129"/>
        <v>Yes</v>
      </c>
      <c r="AC1415" s="19" t="str">
        <f t="shared" si="130"/>
        <v>No</v>
      </c>
      <c r="AG1415" s="19" t="s">
        <v>5117</v>
      </c>
      <c r="AH1415" s="19">
        <v>32.34</v>
      </c>
      <c r="AI1415" s="19" t="str">
        <f t="shared" si="131"/>
        <v>Obesity</v>
      </c>
      <c r="AP1415" s="19" t="s">
        <v>5117</v>
      </c>
      <c r="AQ1415" s="19">
        <v>11.2</v>
      </c>
      <c r="AR1415" s="19" t="str">
        <f t="shared" si="132"/>
        <v>Diabetes</v>
      </c>
    </row>
    <row r="1416" spans="1:44">
      <c r="A1416" s="19" t="s">
        <v>5160</v>
      </c>
      <c r="B1416" s="19">
        <v>25.365</v>
      </c>
      <c r="C1416" s="19">
        <v>11.71</v>
      </c>
      <c r="D1416" s="19" t="s">
        <v>8336</v>
      </c>
      <c r="E1416" s="19" t="s">
        <v>8336</v>
      </c>
      <c r="F1416" s="19" t="s">
        <v>8336</v>
      </c>
      <c r="G1416" s="19" t="s">
        <v>8355</v>
      </c>
      <c r="H1416" s="19">
        <v>0</v>
      </c>
      <c r="I1416" s="19" t="s">
        <v>8336</v>
      </c>
      <c r="J1416" s="19" t="s">
        <v>8336</v>
      </c>
      <c r="K1416" s="19" t="str">
        <f t="shared" si="133"/>
        <v>Over Weight</v>
      </c>
      <c r="L1416" s="19" t="str">
        <f t="shared" si="134"/>
        <v>Diabetes</v>
      </c>
      <c r="P1416" s="19" t="s">
        <v>8355</v>
      </c>
      <c r="Q1416" s="19">
        <v>0</v>
      </c>
      <c r="Y1416" s="32" t="s">
        <v>5140</v>
      </c>
      <c r="Z1416" s="19" t="s">
        <v>8324</v>
      </c>
      <c r="AA1416" t="s">
        <v>8336</v>
      </c>
      <c r="AB1416" s="19" t="str">
        <f t="shared" si="129"/>
        <v>Yes</v>
      </c>
      <c r="AC1416" s="19" t="str">
        <f t="shared" si="130"/>
        <v>No</v>
      </c>
      <c r="AG1416" s="19" t="s">
        <v>5121</v>
      </c>
      <c r="AH1416" s="19">
        <v>27.5</v>
      </c>
      <c r="AI1416" s="19" t="str">
        <f t="shared" si="131"/>
        <v>Over Weight</v>
      </c>
      <c r="AP1416" s="19" t="s">
        <v>5121</v>
      </c>
      <c r="AQ1416" s="19">
        <v>10.75</v>
      </c>
      <c r="AR1416" s="19" t="str">
        <f t="shared" si="132"/>
        <v>Diabetes</v>
      </c>
    </row>
    <row r="1417" spans="1:44">
      <c r="A1417" s="19" t="s">
        <v>5163</v>
      </c>
      <c r="B1417" s="19">
        <v>29.6</v>
      </c>
      <c r="C1417" s="19">
        <v>6.17</v>
      </c>
      <c r="D1417" s="19" t="s">
        <v>8324</v>
      </c>
      <c r="E1417" s="19" t="s">
        <v>8336</v>
      </c>
      <c r="F1417" s="19" t="s">
        <v>8375</v>
      </c>
      <c r="G1417" s="19">
        <v>1</v>
      </c>
      <c r="H1417" s="19">
        <v>1</v>
      </c>
      <c r="I1417" s="19" t="s">
        <v>8336</v>
      </c>
      <c r="J1417" s="19" t="s">
        <v>8336</v>
      </c>
      <c r="K1417" s="19" t="str">
        <f t="shared" si="133"/>
        <v>Over Weight</v>
      </c>
      <c r="L1417" s="19" t="str">
        <f t="shared" si="134"/>
        <v>Prediabetes</v>
      </c>
      <c r="P1417" s="19" t="s">
        <v>8355</v>
      </c>
      <c r="Q1417" s="19">
        <v>0</v>
      </c>
      <c r="Y1417" s="32" t="s">
        <v>5144</v>
      </c>
      <c r="Z1417" s="19" t="s">
        <v>8336</v>
      </c>
      <c r="AA1417" t="s">
        <v>8336</v>
      </c>
      <c r="AB1417" s="19" t="str">
        <f t="shared" ref="AB1417:AB1480" si="135">PROPER(Z1417)</f>
        <v>No</v>
      </c>
      <c r="AC1417" s="19" t="str">
        <f t="shared" ref="AC1417:AC1480" si="136">PROPER(AA1417)</f>
        <v>No</v>
      </c>
      <c r="AG1417" s="19" t="s">
        <v>5124</v>
      </c>
      <c r="AH1417" s="19">
        <v>25.8</v>
      </c>
      <c r="AI1417" s="19" t="str">
        <f t="shared" si="131"/>
        <v>Over Weight</v>
      </c>
      <c r="AP1417" s="19" t="s">
        <v>5124</v>
      </c>
      <c r="AQ1417" s="19">
        <v>7.8</v>
      </c>
      <c r="AR1417" s="19" t="str">
        <f t="shared" si="132"/>
        <v>Diabetes</v>
      </c>
    </row>
    <row r="1418" spans="1:44">
      <c r="A1418" s="19" t="s">
        <v>5166</v>
      </c>
      <c r="B1418" s="19">
        <v>39.43</v>
      </c>
      <c r="C1418" s="19">
        <v>6.1</v>
      </c>
      <c r="D1418" s="19" t="s">
        <v>8324</v>
      </c>
      <c r="E1418" s="19" t="s">
        <v>8336</v>
      </c>
      <c r="F1418" s="19" t="s">
        <v>8375</v>
      </c>
      <c r="G1418" s="19">
        <v>1</v>
      </c>
      <c r="H1418" s="19">
        <v>1</v>
      </c>
      <c r="I1418" s="19" t="s">
        <v>8336</v>
      </c>
      <c r="J1418" s="19" t="s">
        <v>8336</v>
      </c>
      <c r="K1418" s="19" t="str">
        <f t="shared" si="133"/>
        <v>Obesity</v>
      </c>
      <c r="L1418" s="19" t="str">
        <f t="shared" si="134"/>
        <v>Prediabetes</v>
      </c>
      <c r="P1418" s="19" t="s">
        <v>8355</v>
      </c>
      <c r="Q1418" s="19">
        <v>0</v>
      </c>
      <c r="Y1418" s="32" t="s">
        <v>5147</v>
      </c>
      <c r="Z1418" s="19" t="s">
        <v>8324</v>
      </c>
      <c r="AA1418" t="s">
        <v>8336</v>
      </c>
      <c r="AB1418" s="19" t="str">
        <f t="shared" si="135"/>
        <v>Yes</v>
      </c>
      <c r="AC1418" s="19" t="str">
        <f t="shared" si="136"/>
        <v>No</v>
      </c>
      <c r="AG1418" s="19" t="s">
        <v>5127</v>
      </c>
      <c r="AH1418" s="19">
        <v>25</v>
      </c>
      <c r="AI1418" s="19" t="str">
        <f t="shared" si="131"/>
        <v>Over Weight</v>
      </c>
      <c r="AP1418" s="19" t="s">
        <v>5127</v>
      </c>
      <c r="AQ1418" s="19">
        <v>7.04</v>
      </c>
      <c r="AR1418" s="19" t="str">
        <f t="shared" si="132"/>
        <v>Diabetes</v>
      </c>
    </row>
    <row r="1419" spans="1:44">
      <c r="A1419" s="19" t="s">
        <v>5169</v>
      </c>
      <c r="B1419" s="19">
        <v>27.34</v>
      </c>
      <c r="C1419" s="19">
        <v>5.19</v>
      </c>
      <c r="D1419" s="19" t="s">
        <v>8324</v>
      </c>
      <c r="E1419" s="19" t="s">
        <v>8336</v>
      </c>
      <c r="F1419" s="19" t="s">
        <v>8336</v>
      </c>
      <c r="G1419" s="19">
        <v>1</v>
      </c>
      <c r="H1419" s="19">
        <v>1</v>
      </c>
      <c r="I1419" s="19" t="s">
        <v>8336</v>
      </c>
      <c r="J1419" s="19" t="s">
        <v>8336</v>
      </c>
      <c r="K1419" s="19" t="str">
        <f t="shared" si="133"/>
        <v>Over Weight</v>
      </c>
      <c r="L1419" s="19" t="str">
        <f t="shared" si="134"/>
        <v>Normal</v>
      </c>
      <c r="P1419" s="19" t="s">
        <v>8355</v>
      </c>
      <c r="Q1419" s="19">
        <v>0</v>
      </c>
      <c r="Y1419" s="32" t="s">
        <v>5150</v>
      </c>
      <c r="Z1419" s="19" t="s">
        <v>8336</v>
      </c>
      <c r="AA1419" t="s">
        <v>8336</v>
      </c>
      <c r="AB1419" s="19" t="str">
        <f t="shared" si="135"/>
        <v>No</v>
      </c>
      <c r="AC1419" s="19" t="str">
        <f t="shared" si="136"/>
        <v>No</v>
      </c>
      <c r="AG1419" s="19" t="s">
        <v>5130</v>
      </c>
      <c r="AH1419" s="19">
        <v>41.2</v>
      </c>
      <c r="AI1419" s="19" t="str">
        <f t="shared" si="131"/>
        <v>Obesity</v>
      </c>
      <c r="AP1419" s="19" t="s">
        <v>5130</v>
      </c>
      <c r="AQ1419" s="19">
        <v>4.18</v>
      </c>
      <c r="AR1419" s="19" t="str">
        <f t="shared" si="132"/>
        <v>Normal</v>
      </c>
    </row>
    <row r="1420" spans="1:44">
      <c r="A1420" s="19" t="s">
        <v>5172</v>
      </c>
      <c r="B1420" s="19">
        <v>39.01</v>
      </c>
      <c r="C1420" s="19">
        <v>5.37</v>
      </c>
      <c r="D1420" s="19" t="s">
        <v>8324</v>
      </c>
      <c r="E1420" s="19" t="s">
        <v>8336</v>
      </c>
      <c r="F1420" s="19" t="s">
        <v>8336</v>
      </c>
      <c r="G1420" s="19" t="s">
        <v>8355</v>
      </c>
      <c r="H1420" s="19">
        <v>0</v>
      </c>
      <c r="I1420" s="19" t="s">
        <v>8336</v>
      </c>
      <c r="J1420" s="19" t="s">
        <v>8336</v>
      </c>
      <c r="K1420" s="19" t="str">
        <f t="shared" si="133"/>
        <v>Obesity</v>
      </c>
      <c r="L1420" s="19" t="str">
        <f t="shared" si="134"/>
        <v>Normal</v>
      </c>
      <c r="P1420" s="19">
        <v>1</v>
      </c>
      <c r="Q1420" s="19">
        <v>1</v>
      </c>
      <c r="Y1420" s="32" t="s">
        <v>5153</v>
      </c>
      <c r="Z1420" s="19" t="s">
        <v>8336</v>
      </c>
      <c r="AA1420" t="s">
        <v>8336</v>
      </c>
      <c r="AB1420" s="19" t="str">
        <f t="shared" si="135"/>
        <v>No</v>
      </c>
      <c r="AC1420" s="19" t="str">
        <f t="shared" si="136"/>
        <v>No</v>
      </c>
      <c r="AG1420" s="19" t="s">
        <v>5133</v>
      </c>
      <c r="AH1420" s="19">
        <v>17.78</v>
      </c>
      <c r="AI1420" s="19" t="str">
        <f t="shared" si="131"/>
        <v>Under Weight</v>
      </c>
      <c r="AP1420" s="19" t="s">
        <v>5133</v>
      </c>
      <c r="AQ1420" s="19">
        <v>8.19</v>
      </c>
      <c r="AR1420" s="19" t="str">
        <f t="shared" si="132"/>
        <v>Diabetes</v>
      </c>
    </row>
    <row r="1421" spans="1:44">
      <c r="A1421" s="19" t="s">
        <v>5176</v>
      </c>
      <c r="B1421" s="19">
        <v>18.99</v>
      </c>
      <c r="C1421" s="19">
        <v>10.82</v>
      </c>
      <c r="D1421" s="19" t="s">
        <v>8324</v>
      </c>
      <c r="E1421" s="19" t="s">
        <v>8336</v>
      </c>
      <c r="F1421" s="19" t="s">
        <v>8336</v>
      </c>
      <c r="G1421" s="19" t="s">
        <v>8355</v>
      </c>
      <c r="H1421" s="19">
        <v>0</v>
      </c>
      <c r="I1421" s="19" t="s">
        <v>8336</v>
      </c>
      <c r="J1421" s="19" t="s">
        <v>8336</v>
      </c>
      <c r="K1421" s="19" t="str">
        <f t="shared" si="133"/>
        <v>Normal Weight</v>
      </c>
      <c r="L1421" s="19" t="str">
        <f t="shared" si="134"/>
        <v>Diabetes</v>
      </c>
      <c r="P1421" s="19" t="s">
        <v>8355</v>
      </c>
      <c r="Q1421" s="19">
        <v>0</v>
      </c>
      <c r="Y1421" s="32" t="s">
        <v>5156</v>
      </c>
      <c r="Z1421" s="19" t="s">
        <v>8324</v>
      </c>
      <c r="AA1421" t="s">
        <v>8336</v>
      </c>
      <c r="AB1421" s="19" t="str">
        <f t="shared" si="135"/>
        <v>Yes</v>
      </c>
      <c r="AC1421" s="19" t="str">
        <f t="shared" si="136"/>
        <v>No</v>
      </c>
      <c r="AG1421" s="19" t="s">
        <v>5136</v>
      </c>
      <c r="AH1421" s="19">
        <v>40.12</v>
      </c>
      <c r="AI1421" s="19" t="str">
        <f t="shared" si="131"/>
        <v>Obesity</v>
      </c>
      <c r="AP1421" s="19" t="s">
        <v>5136</v>
      </c>
      <c r="AQ1421" s="19">
        <v>6.22</v>
      </c>
      <c r="AR1421" s="19" t="str">
        <f t="shared" si="132"/>
        <v>Prediabetes</v>
      </c>
    </row>
    <row r="1422" spans="1:44">
      <c r="A1422" s="19" t="s">
        <v>5179</v>
      </c>
      <c r="B1422" s="19">
        <v>42.3</v>
      </c>
      <c r="C1422" s="19">
        <v>6.06</v>
      </c>
      <c r="D1422" s="19" t="s">
        <v>8324</v>
      </c>
      <c r="E1422" s="19" t="s">
        <v>8336</v>
      </c>
      <c r="F1422" s="19" t="s">
        <v>8336</v>
      </c>
      <c r="G1422" s="19" t="s">
        <v>8355</v>
      </c>
      <c r="H1422" s="19">
        <v>0</v>
      </c>
      <c r="I1422" s="19" t="s">
        <v>8336</v>
      </c>
      <c r="J1422" s="19" t="s">
        <v>8336</v>
      </c>
      <c r="K1422" s="19" t="str">
        <f t="shared" si="133"/>
        <v>Obesity</v>
      </c>
      <c r="L1422" s="19" t="str">
        <f t="shared" si="134"/>
        <v>Prediabetes</v>
      </c>
      <c r="P1422" s="19" t="s">
        <v>8355</v>
      </c>
      <c r="Q1422" s="19">
        <v>0</v>
      </c>
      <c r="Y1422" s="32" t="s">
        <v>5160</v>
      </c>
      <c r="Z1422" s="19" t="s">
        <v>8336</v>
      </c>
      <c r="AA1422" t="s">
        <v>8336</v>
      </c>
      <c r="AB1422" s="19" t="str">
        <f t="shared" si="135"/>
        <v>No</v>
      </c>
      <c r="AC1422" s="19" t="str">
        <f t="shared" si="136"/>
        <v>No</v>
      </c>
      <c r="AG1422" s="19" t="s">
        <v>5140</v>
      </c>
      <c r="AH1422" s="19">
        <v>19.35</v>
      </c>
      <c r="AI1422" s="19" t="str">
        <f t="shared" si="131"/>
        <v>Normal Weight</v>
      </c>
      <c r="AP1422" s="19" t="s">
        <v>5140</v>
      </c>
      <c r="AQ1422" s="19">
        <v>8.22</v>
      </c>
      <c r="AR1422" s="19" t="str">
        <f t="shared" si="132"/>
        <v>Diabetes</v>
      </c>
    </row>
    <row r="1423" spans="1:44">
      <c r="A1423" s="19" t="s">
        <v>5183</v>
      </c>
      <c r="B1423" s="19">
        <v>39.805</v>
      </c>
      <c r="C1423" s="19">
        <v>5.91</v>
      </c>
      <c r="D1423" s="19" t="s">
        <v>8336</v>
      </c>
      <c r="E1423" s="19" t="s">
        <v>8336</v>
      </c>
      <c r="F1423" s="19" t="s">
        <v>8336</v>
      </c>
      <c r="G1423" s="19" t="s">
        <v>8355</v>
      </c>
      <c r="H1423" s="19">
        <v>0</v>
      </c>
      <c r="I1423" s="19" t="s">
        <v>8336</v>
      </c>
      <c r="J1423" s="19" t="s">
        <v>8336</v>
      </c>
      <c r="K1423" s="19" t="str">
        <f t="shared" si="133"/>
        <v>Obesity</v>
      </c>
      <c r="L1423" s="19" t="str">
        <f t="shared" si="134"/>
        <v>Prediabetes</v>
      </c>
      <c r="P1423" s="19">
        <v>1</v>
      </c>
      <c r="Q1423" s="19">
        <v>1</v>
      </c>
      <c r="Y1423" s="32" t="s">
        <v>5163</v>
      </c>
      <c r="Z1423" s="19" t="s">
        <v>8324</v>
      </c>
      <c r="AA1423" t="s">
        <v>8336</v>
      </c>
      <c r="AB1423" s="19" t="str">
        <f t="shared" si="135"/>
        <v>Yes</v>
      </c>
      <c r="AC1423" s="19" t="str">
        <f t="shared" si="136"/>
        <v>No</v>
      </c>
      <c r="AG1423" s="19" t="s">
        <v>5144</v>
      </c>
      <c r="AH1423" s="19">
        <v>36.69</v>
      </c>
      <c r="AI1423" s="19" t="str">
        <f t="shared" ref="AI1423:AI1486" si="137">IF(AH1423&lt;18.5,"Under Weight",IF(AH1423&lt;=24.9,"Normal Weight",IF(AH1423&lt;=29.9,"Over Weight","Obesity")))</f>
        <v>Obesity</v>
      </c>
      <c r="AP1423" s="19" t="s">
        <v>5144</v>
      </c>
      <c r="AQ1423" s="19">
        <v>6.15</v>
      </c>
      <c r="AR1423" s="19" t="str">
        <f t="shared" ref="AR1423:AR1486" si="138">IF(AQ1423&lt;5.7,"Normal",IF(AQ1423&lt;=6.5,"Prediabetes","Diabetes"))</f>
        <v>Prediabetes</v>
      </c>
    </row>
    <row r="1424" spans="1:44">
      <c r="A1424" s="19" t="s">
        <v>5186</v>
      </c>
      <c r="B1424" s="19">
        <v>33.7</v>
      </c>
      <c r="C1424" s="19">
        <v>5.87</v>
      </c>
      <c r="D1424" s="19" t="s">
        <v>8336</v>
      </c>
      <c r="E1424" s="19" t="s">
        <v>8336</v>
      </c>
      <c r="F1424" s="19" t="s">
        <v>8336</v>
      </c>
      <c r="G1424" s="19" t="s">
        <v>8355</v>
      </c>
      <c r="H1424" s="19">
        <v>0</v>
      </c>
      <c r="I1424" s="19" t="s">
        <v>8336</v>
      </c>
      <c r="J1424" s="19" t="s">
        <v>8336</v>
      </c>
      <c r="K1424" s="19" t="str">
        <f t="shared" si="133"/>
        <v>Obesity</v>
      </c>
      <c r="L1424" s="19" t="str">
        <f t="shared" si="134"/>
        <v>Prediabetes</v>
      </c>
      <c r="P1424" s="19">
        <v>1</v>
      </c>
      <c r="Q1424" s="19">
        <v>1</v>
      </c>
      <c r="Y1424" s="32" t="s">
        <v>5166</v>
      </c>
      <c r="Z1424" s="19" t="s">
        <v>8324</v>
      </c>
      <c r="AA1424" t="s">
        <v>8336</v>
      </c>
      <c r="AB1424" s="19" t="str">
        <f t="shared" si="135"/>
        <v>Yes</v>
      </c>
      <c r="AC1424" s="19" t="str">
        <f t="shared" si="136"/>
        <v>No</v>
      </c>
      <c r="AG1424" s="19" t="s">
        <v>5147</v>
      </c>
      <c r="AH1424" s="19">
        <v>28.51</v>
      </c>
      <c r="AI1424" s="19" t="str">
        <f t="shared" si="137"/>
        <v>Over Weight</v>
      </c>
      <c r="AP1424" s="19" t="s">
        <v>5147</v>
      </c>
      <c r="AQ1424" s="19">
        <v>5.65</v>
      </c>
      <c r="AR1424" s="19" t="str">
        <f t="shared" si="138"/>
        <v>Normal</v>
      </c>
    </row>
    <row r="1425" spans="1:44">
      <c r="A1425" s="19" t="s">
        <v>5189</v>
      </c>
      <c r="B1425" s="19">
        <v>36.195</v>
      </c>
      <c r="C1425" s="19">
        <v>6.22</v>
      </c>
      <c r="D1425" s="19" t="s">
        <v>8336</v>
      </c>
      <c r="E1425" s="19" t="s">
        <v>8336</v>
      </c>
      <c r="F1425" s="19" t="s">
        <v>8336</v>
      </c>
      <c r="G1425" s="19" t="s">
        <v>8355</v>
      </c>
      <c r="H1425" s="19">
        <v>0</v>
      </c>
      <c r="I1425" s="19" t="s">
        <v>8336</v>
      </c>
      <c r="J1425" s="19" t="s">
        <v>8336</v>
      </c>
      <c r="K1425" s="19" t="str">
        <f t="shared" si="133"/>
        <v>Obesity</v>
      </c>
      <c r="L1425" s="19" t="str">
        <f t="shared" si="134"/>
        <v>Prediabetes</v>
      </c>
      <c r="P1425" s="19" t="s">
        <v>8355</v>
      </c>
      <c r="Q1425" s="19">
        <v>0</v>
      </c>
      <c r="Y1425" s="32" t="s">
        <v>5169</v>
      </c>
      <c r="Z1425" s="19" t="s">
        <v>8324</v>
      </c>
      <c r="AA1425" t="s">
        <v>8336</v>
      </c>
      <c r="AB1425" s="19" t="str">
        <f t="shared" si="135"/>
        <v>Yes</v>
      </c>
      <c r="AC1425" s="19" t="str">
        <f t="shared" si="136"/>
        <v>No</v>
      </c>
      <c r="AG1425" s="19" t="s">
        <v>5150</v>
      </c>
      <c r="AH1425" s="19">
        <v>30.21</v>
      </c>
      <c r="AI1425" s="19" t="str">
        <f t="shared" si="137"/>
        <v>Obesity</v>
      </c>
      <c r="AP1425" s="19" t="s">
        <v>5150</v>
      </c>
      <c r="AQ1425" s="19">
        <v>5.5</v>
      </c>
      <c r="AR1425" s="19" t="str">
        <f t="shared" si="138"/>
        <v>Normal</v>
      </c>
    </row>
    <row r="1426" spans="1:44">
      <c r="A1426" s="19" t="s">
        <v>5193</v>
      </c>
      <c r="B1426" s="19">
        <v>32.6</v>
      </c>
      <c r="C1426" s="19">
        <v>5.73</v>
      </c>
      <c r="D1426" s="19" t="s">
        <v>8336</v>
      </c>
      <c r="E1426" s="19" t="s">
        <v>8336</v>
      </c>
      <c r="F1426" s="19" t="s">
        <v>8375</v>
      </c>
      <c r="G1426" s="19">
        <v>1</v>
      </c>
      <c r="H1426" s="19">
        <v>1</v>
      </c>
      <c r="I1426" s="19" t="s">
        <v>8336</v>
      </c>
      <c r="J1426" s="19" t="s">
        <v>8336</v>
      </c>
      <c r="K1426" s="19" t="str">
        <f t="shared" si="133"/>
        <v>Obesity</v>
      </c>
      <c r="L1426" s="19" t="str">
        <f t="shared" si="134"/>
        <v>Prediabetes</v>
      </c>
      <c r="P1426" s="19" t="s">
        <v>8355</v>
      </c>
      <c r="Q1426" s="19">
        <v>0</v>
      </c>
      <c r="Y1426" s="32" t="s">
        <v>5172</v>
      </c>
      <c r="Z1426" s="19" t="s">
        <v>8324</v>
      </c>
      <c r="AA1426" t="s">
        <v>8336</v>
      </c>
      <c r="AB1426" s="19" t="str">
        <f t="shared" si="135"/>
        <v>Yes</v>
      </c>
      <c r="AC1426" s="19" t="str">
        <f t="shared" si="136"/>
        <v>No</v>
      </c>
      <c r="AG1426" s="19" t="s">
        <v>5153</v>
      </c>
      <c r="AH1426" s="19">
        <v>24.33</v>
      </c>
      <c r="AI1426" s="19" t="str">
        <f t="shared" si="137"/>
        <v>Normal Weight</v>
      </c>
      <c r="AP1426" s="19" t="s">
        <v>5153</v>
      </c>
      <c r="AQ1426" s="19">
        <v>8</v>
      </c>
      <c r="AR1426" s="19" t="str">
        <f t="shared" si="138"/>
        <v>Diabetes</v>
      </c>
    </row>
    <row r="1427" spans="1:44">
      <c r="A1427" s="19" t="s">
        <v>5197</v>
      </c>
      <c r="B1427" s="19">
        <v>30.2</v>
      </c>
      <c r="C1427" s="19">
        <v>5.7</v>
      </c>
      <c r="D1427" s="19" t="s">
        <v>8336</v>
      </c>
      <c r="E1427" s="19" t="s">
        <v>8336</v>
      </c>
      <c r="F1427" s="19" t="s">
        <v>8336</v>
      </c>
      <c r="G1427" s="19" t="s">
        <v>8355</v>
      </c>
      <c r="H1427" s="19">
        <v>0</v>
      </c>
      <c r="I1427" s="19" t="s">
        <v>8336</v>
      </c>
      <c r="J1427" s="19" t="s">
        <v>8336</v>
      </c>
      <c r="K1427" s="19" t="str">
        <f t="shared" si="133"/>
        <v>Obesity</v>
      </c>
      <c r="L1427" s="19" t="str">
        <f t="shared" si="134"/>
        <v>Prediabetes</v>
      </c>
      <c r="P1427" s="19" t="s">
        <v>8355</v>
      </c>
      <c r="Q1427" s="19">
        <v>0</v>
      </c>
      <c r="Y1427" s="32" t="s">
        <v>5176</v>
      </c>
      <c r="Z1427" s="19" t="s">
        <v>8324</v>
      </c>
      <c r="AA1427" t="s">
        <v>8336</v>
      </c>
      <c r="AB1427" s="19" t="str">
        <f t="shared" si="135"/>
        <v>Yes</v>
      </c>
      <c r="AC1427" s="19" t="str">
        <f t="shared" si="136"/>
        <v>No</v>
      </c>
      <c r="AG1427" s="19" t="s">
        <v>5156</v>
      </c>
      <c r="AH1427" s="19">
        <v>19.855</v>
      </c>
      <c r="AI1427" s="19" t="str">
        <f t="shared" si="137"/>
        <v>Normal Weight</v>
      </c>
      <c r="AP1427" s="19" t="s">
        <v>5156</v>
      </c>
      <c r="AQ1427" s="19">
        <v>5.71</v>
      </c>
      <c r="AR1427" s="19" t="str">
        <f t="shared" si="138"/>
        <v>Prediabetes</v>
      </c>
    </row>
    <row r="1428" spans="1:44">
      <c r="A1428" s="19" t="s">
        <v>5201</v>
      </c>
      <c r="B1428" s="19">
        <v>27.645</v>
      </c>
      <c r="C1428" s="19">
        <v>9.91</v>
      </c>
      <c r="D1428" s="19" t="s">
        <v>8336</v>
      </c>
      <c r="E1428" s="19" t="s">
        <v>8336</v>
      </c>
      <c r="F1428" s="19" t="s">
        <v>8336</v>
      </c>
      <c r="G1428" s="19" t="s">
        <v>8355</v>
      </c>
      <c r="H1428" s="19">
        <v>0</v>
      </c>
      <c r="I1428" s="19" t="s">
        <v>8336</v>
      </c>
      <c r="J1428" s="19" t="s">
        <v>8336</v>
      </c>
      <c r="K1428" s="19" t="str">
        <f t="shared" si="133"/>
        <v>Over Weight</v>
      </c>
      <c r="L1428" s="19" t="str">
        <f t="shared" si="134"/>
        <v>Diabetes</v>
      </c>
      <c r="P1428" s="19">
        <v>1</v>
      </c>
      <c r="Q1428" s="19">
        <v>1</v>
      </c>
      <c r="Y1428" s="32" t="s">
        <v>5179</v>
      </c>
      <c r="Z1428" s="19" t="s">
        <v>8324</v>
      </c>
      <c r="AA1428" t="s">
        <v>8336</v>
      </c>
      <c r="AB1428" s="19" t="str">
        <f t="shared" si="135"/>
        <v>Yes</v>
      </c>
      <c r="AC1428" s="19" t="str">
        <f t="shared" si="136"/>
        <v>No</v>
      </c>
      <c r="AG1428" s="19" t="s">
        <v>5160</v>
      </c>
      <c r="AH1428" s="19">
        <v>25.365</v>
      </c>
      <c r="AI1428" s="19" t="str">
        <f t="shared" si="137"/>
        <v>Over Weight</v>
      </c>
      <c r="AP1428" s="19" t="s">
        <v>5160</v>
      </c>
      <c r="AQ1428" s="19">
        <v>11.71</v>
      </c>
      <c r="AR1428" s="19" t="str">
        <f t="shared" si="138"/>
        <v>Diabetes</v>
      </c>
    </row>
    <row r="1429" spans="1:44">
      <c r="A1429" s="19" t="s">
        <v>5205</v>
      </c>
      <c r="B1429" s="19">
        <v>26.41</v>
      </c>
      <c r="C1429" s="19">
        <v>11.4</v>
      </c>
      <c r="D1429" s="19" t="s">
        <v>8336</v>
      </c>
      <c r="E1429" s="19" t="s">
        <v>8336</v>
      </c>
      <c r="F1429" s="19" t="s">
        <v>8336</v>
      </c>
      <c r="G1429" s="19" t="s">
        <v>8355</v>
      </c>
      <c r="H1429" s="19">
        <v>0</v>
      </c>
      <c r="I1429" s="19" t="s">
        <v>8336</v>
      </c>
      <c r="J1429" s="19" t="s">
        <v>8336</v>
      </c>
      <c r="K1429" s="19" t="str">
        <f t="shared" si="133"/>
        <v>Over Weight</v>
      </c>
      <c r="L1429" s="19" t="str">
        <f t="shared" si="134"/>
        <v>Diabetes</v>
      </c>
      <c r="P1429" s="19">
        <v>1</v>
      </c>
      <c r="Q1429" s="19">
        <v>1</v>
      </c>
      <c r="Y1429" s="32" t="s">
        <v>5183</v>
      </c>
      <c r="Z1429" s="19" t="s">
        <v>8336</v>
      </c>
      <c r="AA1429" t="s">
        <v>8336</v>
      </c>
      <c r="AB1429" s="19" t="str">
        <f t="shared" si="135"/>
        <v>No</v>
      </c>
      <c r="AC1429" s="19" t="str">
        <f t="shared" si="136"/>
        <v>No</v>
      </c>
      <c r="AG1429" s="19" t="s">
        <v>5163</v>
      </c>
      <c r="AH1429" s="19">
        <v>29.6</v>
      </c>
      <c r="AI1429" s="19" t="str">
        <f t="shared" si="137"/>
        <v>Over Weight</v>
      </c>
      <c r="AP1429" s="19" t="s">
        <v>5163</v>
      </c>
      <c r="AQ1429" s="19">
        <v>6.17</v>
      </c>
      <c r="AR1429" s="19" t="str">
        <f t="shared" si="138"/>
        <v>Prediabetes</v>
      </c>
    </row>
    <row r="1430" spans="1:44">
      <c r="A1430" s="19" t="s">
        <v>5209</v>
      </c>
      <c r="B1430" s="19">
        <v>34.1</v>
      </c>
      <c r="C1430" s="19">
        <v>6.29</v>
      </c>
      <c r="D1430" s="19" t="s">
        <v>8324</v>
      </c>
      <c r="E1430" s="19" t="s">
        <v>8336</v>
      </c>
      <c r="F1430" s="19" t="s">
        <v>8375</v>
      </c>
      <c r="G1430" s="19">
        <v>1</v>
      </c>
      <c r="H1430" s="19">
        <v>1</v>
      </c>
      <c r="I1430" s="19" t="s">
        <v>8336</v>
      </c>
      <c r="J1430" s="19" t="s">
        <v>8336</v>
      </c>
      <c r="K1430" s="19" t="str">
        <f t="shared" si="133"/>
        <v>Obesity</v>
      </c>
      <c r="L1430" s="19" t="str">
        <f t="shared" si="134"/>
        <v>Prediabetes</v>
      </c>
      <c r="P1430" s="19">
        <v>1</v>
      </c>
      <c r="Q1430" s="19">
        <v>1</v>
      </c>
      <c r="Y1430" s="32" t="s">
        <v>5186</v>
      </c>
      <c r="Z1430" s="19" t="s">
        <v>8336</v>
      </c>
      <c r="AA1430" t="s">
        <v>8336</v>
      </c>
      <c r="AB1430" s="19" t="str">
        <f t="shared" si="135"/>
        <v>No</v>
      </c>
      <c r="AC1430" s="19" t="str">
        <f t="shared" si="136"/>
        <v>No</v>
      </c>
      <c r="AG1430" s="19" t="s">
        <v>5166</v>
      </c>
      <c r="AH1430" s="19">
        <v>39.43</v>
      </c>
      <c r="AI1430" s="19" t="str">
        <f t="shared" si="137"/>
        <v>Obesity</v>
      </c>
      <c r="AP1430" s="19" t="s">
        <v>5166</v>
      </c>
      <c r="AQ1430" s="19">
        <v>6.1</v>
      </c>
      <c r="AR1430" s="19" t="str">
        <f t="shared" si="138"/>
        <v>Prediabetes</v>
      </c>
    </row>
    <row r="1431" spans="1:44">
      <c r="A1431" s="19" t="s">
        <v>5213</v>
      </c>
      <c r="B1431" s="19">
        <v>17.3</v>
      </c>
      <c r="C1431" s="19">
        <v>9.28</v>
      </c>
      <c r="D1431" s="19" t="s">
        <v>8336</v>
      </c>
      <c r="E1431" s="19" t="s">
        <v>8336</v>
      </c>
      <c r="F1431" s="19" t="s">
        <v>8336</v>
      </c>
      <c r="G1431" s="19" t="s">
        <v>8355</v>
      </c>
      <c r="H1431" s="19">
        <v>0</v>
      </c>
      <c r="I1431" s="19" t="s">
        <v>8336</v>
      </c>
      <c r="J1431" s="19" t="s">
        <v>8336</v>
      </c>
      <c r="K1431" s="19" t="str">
        <f t="shared" si="133"/>
        <v>Under Weight</v>
      </c>
      <c r="L1431" s="19" t="str">
        <f t="shared" si="134"/>
        <v>Diabetes</v>
      </c>
      <c r="P1431" s="19" t="s">
        <v>8355</v>
      </c>
      <c r="Q1431" s="19">
        <v>0</v>
      </c>
      <c r="Y1431" s="32" t="s">
        <v>5189</v>
      </c>
      <c r="Z1431" s="19" t="s">
        <v>8336</v>
      </c>
      <c r="AA1431" t="s">
        <v>8336</v>
      </c>
      <c r="AB1431" s="19" t="str">
        <f t="shared" si="135"/>
        <v>No</v>
      </c>
      <c r="AC1431" s="19" t="str">
        <f t="shared" si="136"/>
        <v>No</v>
      </c>
      <c r="AG1431" s="19" t="s">
        <v>5169</v>
      </c>
      <c r="AH1431" s="19">
        <v>27.34</v>
      </c>
      <c r="AI1431" s="19" t="str">
        <f t="shared" si="137"/>
        <v>Over Weight</v>
      </c>
      <c r="AP1431" s="19" t="s">
        <v>5169</v>
      </c>
      <c r="AQ1431" s="19">
        <v>5.19</v>
      </c>
      <c r="AR1431" s="19" t="str">
        <f t="shared" si="138"/>
        <v>Normal</v>
      </c>
    </row>
    <row r="1432" spans="1:44">
      <c r="A1432" s="19" t="s">
        <v>5216</v>
      </c>
      <c r="B1432" s="19">
        <v>35.02</v>
      </c>
      <c r="C1432" s="19">
        <v>4.78</v>
      </c>
      <c r="D1432" s="19" t="s">
        <v>8336</v>
      </c>
      <c r="E1432" s="19" t="s">
        <v>8336</v>
      </c>
      <c r="F1432" s="19" t="s">
        <v>8375</v>
      </c>
      <c r="G1432" s="19">
        <v>1</v>
      </c>
      <c r="H1432" s="19">
        <v>1</v>
      </c>
      <c r="I1432" s="19" t="s">
        <v>8336</v>
      </c>
      <c r="J1432" s="19" t="s">
        <v>8336</v>
      </c>
      <c r="K1432" s="19" t="str">
        <f t="shared" si="133"/>
        <v>Obesity</v>
      </c>
      <c r="L1432" s="19" t="str">
        <f t="shared" si="134"/>
        <v>Normal</v>
      </c>
      <c r="P1432" s="19" t="s">
        <v>8355</v>
      </c>
      <c r="Q1432" s="19">
        <v>0</v>
      </c>
      <c r="Y1432" s="32" t="s">
        <v>5193</v>
      </c>
      <c r="Z1432" s="19" t="s">
        <v>8336</v>
      </c>
      <c r="AA1432" t="s">
        <v>8336</v>
      </c>
      <c r="AB1432" s="19" t="str">
        <f t="shared" si="135"/>
        <v>No</v>
      </c>
      <c r="AC1432" s="19" t="str">
        <f t="shared" si="136"/>
        <v>No</v>
      </c>
      <c r="AG1432" s="19" t="s">
        <v>5172</v>
      </c>
      <c r="AH1432" s="19">
        <v>39.01</v>
      </c>
      <c r="AI1432" s="19" t="str">
        <f t="shared" si="137"/>
        <v>Obesity</v>
      </c>
      <c r="AP1432" s="19" t="s">
        <v>5172</v>
      </c>
      <c r="AQ1432" s="19">
        <v>5.37</v>
      </c>
      <c r="AR1432" s="19" t="str">
        <f t="shared" si="138"/>
        <v>Normal</v>
      </c>
    </row>
    <row r="1433" spans="1:44">
      <c r="A1433" s="19" t="s">
        <v>5219</v>
      </c>
      <c r="B1433" s="19">
        <v>37.1</v>
      </c>
      <c r="C1433" s="19">
        <v>8.87</v>
      </c>
      <c r="D1433" s="19" t="s">
        <v>8324</v>
      </c>
      <c r="E1433" s="19" t="s">
        <v>8336</v>
      </c>
      <c r="F1433" s="19" t="s">
        <v>8336</v>
      </c>
      <c r="G1433" s="19" t="s">
        <v>8355</v>
      </c>
      <c r="H1433" s="19">
        <v>0</v>
      </c>
      <c r="I1433" s="19" t="s">
        <v>8336</v>
      </c>
      <c r="J1433" s="19" t="s">
        <v>8336</v>
      </c>
      <c r="K1433" s="19" t="str">
        <f t="shared" si="133"/>
        <v>Obesity</v>
      </c>
      <c r="L1433" s="19" t="str">
        <f t="shared" si="134"/>
        <v>Diabetes</v>
      </c>
      <c r="P1433" s="19" t="s">
        <v>8355</v>
      </c>
      <c r="Q1433" s="19">
        <v>0</v>
      </c>
      <c r="Y1433" s="32" t="s">
        <v>5197</v>
      </c>
      <c r="Z1433" s="19" t="s">
        <v>8336</v>
      </c>
      <c r="AA1433" t="s">
        <v>8336</v>
      </c>
      <c r="AB1433" s="19" t="str">
        <f t="shared" si="135"/>
        <v>No</v>
      </c>
      <c r="AC1433" s="19" t="str">
        <f t="shared" si="136"/>
        <v>No</v>
      </c>
      <c r="AG1433" s="19" t="s">
        <v>5176</v>
      </c>
      <c r="AH1433" s="19">
        <v>18.99</v>
      </c>
      <c r="AI1433" s="19" t="str">
        <f t="shared" si="137"/>
        <v>Normal Weight</v>
      </c>
      <c r="AP1433" s="19" t="s">
        <v>5176</v>
      </c>
      <c r="AQ1433" s="19">
        <v>10.82</v>
      </c>
      <c r="AR1433" s="19" t="str">
        <f t="shared" si="138"/>
        <v>Diabetes</v>
      </c>
    </row>
    <row r="1434" spans="1:44">
      <c r="A1434" s="19" t="s">
        <v>5223</v>
      </c>
      <c r="B1434" s="19">
        <v>16.79</v>
      </c>
      <c r="C1434" s="19">
        <v>11.4</v>
      </c>
      <c r="D1434" s="19" t="s">
        <v>8336</v>
      </c>
      <c r="E1434" s="19" t="s">
        <v>8336</v>
      </c>
      <c r="F1434" s="19" t="s">
        <v>8336</v>
      </c>
      <c r="G1434" s="19" t="s">
        <v>8355</v>
      </c>
      <c r="H1434" s="19">
        <v>0</v>
      </c>
      <c r="I1434" s="19" t="s">
        <v>8336</v>
      </c>
      <c r="J1434" s="19" t="s">
        <v>8336</v>
      </c>
      <c r="K1434" s="19" t="str">
        <f t="shared" si="133"/>
        <v>Under Weight</v>
      </c>
      <c r="L1434" s="19" t="str">
        <f t="shared" si="134"/>
        <v>Diabetes</v>
      </c>
      <c r="P1434" s="19" t="s">
        <v>8355</v>
      </c>
      <c r="Q1434" s="19">
        <v>0</v>
      </c>
      <c r="Y1434" s="32" t="s">
        <v>5201</v>
      </c>
      <c r="Z1434" s="19" t="s">
        <v>8336</v>
      </c>
      <c r="AA1434" t="s">
        <v>8336</v>
      </c>
      <c r="AB1434" s="19" t="str">
        <f t="shared" si="135"/>
        <v>No</v>
      </c>
      <c r="AC1434" s="19" t="str">
        <f t="shared" si="136"/>
        <v>No</v>
      </c>
      <c r="AG1434" s="19" t="s">
        <v>5179</v>
      </c>
      <c r="AH1434" s="19">
        <v>42.3</v>
      </c>
      <c r="AI1434" s="19" t="str">
        <f t="shared" si="137"/>
        <v>Obesity</v>
      </c>
      <c r="AP1434" s="19" t="s">
        <v>5179</v>
      </c>
      <c r="AQ1434" s="19">
        <v>6.06</v>
      </c>
      <c r="AR1434" s="19" t="str">
        <f t="shared" si="138"/>
        <v>Prediabetes</v>
      </c>
    </row>
    <row r="1435" spans="1:44">
      <c r="A1435" s="19" t="s">
        <v>5225</v>
      </c>
      <c r="B1435" s="19">
        <v>31.635</v>
      </c>
      <c r="C1435" s="19">
        <v>9.13</v>
      </c>
      <c r="D1435" s="19" t="s">
        <v>8324</v>
      </c>
      <c r="E1435" s="19" t="s">
        <v>8336</v>
      </c>
      <c r="F1435" s="19" t="s">
        <v>8336</v>
      </c>
      <c r="G1435" s="19" t="s">
        <v>8355</v>
      </c>
      <c r="H1435" s="19">
        <v>0</v>
      </c>
      <c r="I1435" s="19" t="s">
        <v>8336</v>
      </c>
      <c r="J1435" s="19" t="s">
        <v>8336</v>
      </c>
      <c r="K1435" s="19" t="str">
        <f t="shared" si="133"/>
        <v>Obesity</v>
      </c>
      <c r="L1435" s="19" t="str">
        <f t="shared" si="134"/>
        <v>Diabetes</v>
      </c>
      <c r="P1435" s="19" t="s">
        <v>8355</v>
      </c>
      <c r="Q1435" s="19">
        <v>0</v>
      </c>
      <c r="Y1435" s="32" t="s">
        <v>5205</v>
      </c>
      <c r="Z1435" s="19" t="s">
        <v>8336</v>
      </c>
      <c r="AA1435" t="s">
        <v>8336</v>
      </c>
      <c r="AB1435" s="19" t="str">
        <f t="shared" si="135"/>
        <v>No</v>
      </c>
      <c r="AC1435" s="19" t="str">
        <f t="shared" si="136"/>
        <v>No</v>
      </c>
      <c r="AG1435" s="19" t="s">
        <v>5183</v>
      </c>
      <c r="AH1435" s="19">
        <v>39.805</v>
      </c>
      <c r="AI1435" s="19" t="str">
        <f t="shared" si="137"/>
        <v>Obesity</v>
      </c>
      <c r="AP1435" s="19" t="s">
        <v>5183</v>
      </c>
      <c r="AQ1435" s="19">
        <v>5.91</v>
      </c>
      <c r="AR1435" s="19" t="str">
        <f t="shared" si="138"/>
        <v>Prediabetes</v>
      </c>
    </row>
    <row r="1436" spans="1:44">
      <c r="A1436" s="19" t="s">
        <v>5229</v>
      </c>
      <c r="B1436" s="19">
        <v>24.19</v>
      </c>
      <c r="C1436" s="19">
        <v>6.22</v>
      </c>
      <c r="D1436" s="19" t="s">
        <v>8324</v>
      </c>
      <c r="E1436" s="19" t="s">
        <v>8336</v>
      </c>
      <c r="F1436" s="19" t="s">
        <v>8375</v>
      </c>
      <c r="G1436" s="19">
        <v>1</v>
      </c>
      <c r="H1436" s="19">
        <v>1</v>
      </c>
      <c r="I1436" s="19" t="s">
        <v>8336</v>
      </c>
      <c r="J1436" s="19" t="s">
        <v>8336</v>
      </c>
      <c r="K1436" s="19" t="str">
        <f t="shared" si="133"/>
        <v>Normal Weight</v>
      </c>
      <c r="L1436" s="19" t="str">
        <f t="shared" si="134"/>
        <v>Prediabetes</v>
      </c>
      <c r="P1436" s="19" t="s">
        <v>8355</v>
      </c>
      <c r="Q1436" s="19">
        <v>0</v>
      </c>
      <c r="Y1436" s="32" t="s">
        <v>5209</v>
      </c>
      <c r="Z1436" s="19" t="s">
        <v>8324</v>
      </c>
      <c r="AA1436" t="s">
        <v>8336</v>
      </c>
      <c r="AB1436" s="19" t="str">
        <f t="shared" si="135"/>
        <v>Yes</v>
      </c>
      <c r="AC1436" s="19" t="str">
        <f t="shared" si="136"/>
        <v>No</v>
      </c>
      <c r="AG1436" s="19" t="s">
        <v>5186</v>
      </c>
      <c r="AH1436" s="19">
        <v>33.7</v>
      </c>
      <c r="AI1436" s="19" t="str">
        <f t="shared" si="137"/>
        <v>Obesity</v>
      </c>
      <c r="AP1436" s="19" t="s">
        <v>5186</v>
      </c>
      <c r="AQ1436" s="19">
        <v>5.87</v>
      </c>
      <c r="AR1436" s="19" t="str">
        <f t="shared" si="138"/>
        <v>Prediabetes</v>
      </c>
    </row>
    <row r="1437" spans="1:44">
      <c r="A1437" s="19" t="s">
        <v>5233</v>
      </c>
      <c r="B1437" s="19">
        <v>35.29</v>
      </c>
      <c r="C1437" s="19">
        <v>5.9</v>
      </c>
      <c r="D1437" s="19" t="s">
        <v>8336</v>
      </c>
      <c r="E1437" s="19" t="s">
        <v>8336</v>
      </c>
      <c r="F1437" s="19" t="s">
        <v>8375</v>
      </c>
      <c r="G1437" s="19">
        <v>1</v>
      </c>
      <c r="H1437" s="19">
        <v>1</v>
      </c>
      <c r="I1437" s="19" t="s">
        <v>8336</v>
      </c>
      <c r="J1437" s="19" t="s">
        <v>8336</v>
      </c>
      <c r="K1437" s="19" t="str">
        <f t="shared" si="133"/>
        <v>Obesity</v>
      </c>
      <c r="L1437" s="19" t="str">
        <f t="shared" si="134"/>
        <v>Prediabetes</v>
      </c>
      <c r="P1437" s="19">
        <v>1</v>
      </c>
      <c r="Q1437" s="19">
        <v>1</v>
      </c>
      <c r="Y1437" s="32" t="s">
        <v>5213</v>
      </c>
      <c r="Z1437" s="19" t="s">
        <v>8336</v>
      </c>
      <c r="AA1437" t="s">
        <v>8336</v>
      </c>
      <c r="AB1437" s="19" t="str">
        <f t="shared" si="135"/>
        <v>No</v>
      </c>
      <c r="AC1437" s="19" t="str">
        <f t="shared" si="136"/>
        <v>No</v>
      </c>
      <c r="AG1437" s="19" t="s">
        <v>5189</v>
      </c>
      <c r="AH1437" s="19">
        <v>36.195</v>
      </c>
      <c r="AI1437" s="19" t="str">
        <f t="shared" si="137"/>
        <v>Obesity</v>
      </c>
      <c r="AP1437" s="19" t="s">
        <v>5189</v>
      </c>
      <c r="AQ1437" s="19">
        <v>6.22</v>
      </c>
      <c r="AR1437" s="19" t="str">
        <f t="shared" si="138"/>
        <v>Prediabetes</v>
      </c>
    </row>
    <row r="1438" spans="1:44">
      <c r="A1438" s="19" t="s">
        <v>5236</v>
      </c>
      <c r="B1438" s="19">
        <v>35.3</v>
      </c>
      <c r="C1438" s="19">
        <v>4.45</v>
      </c>
      <c r="D1438" s="19" t="s">
        <v>8336</v>
      </c>
      <c r="E1438" s="19" t="s">
        <v>8336</v>
      </c>
      <c r="F1438" s="19" t="s">
        <v>8336</v>
      </c>
      <c r="G1438" s="19" t="s">
        <v>8355</v>
      </c>
      <c r="H1438" s="19">
        <v>0</v>
      </c>
      <c r="I1438" s="19" t="s">
        <v>8336</v>
      </c>
      <c r="J1438" s="19" t="s">
        <v>8336</v>
      </c>
      <c r="K1438" s="19" t="str">
        <f t="shared" si="133"/>
        <v>Obesity</v>
      </c>
      <c r="L1438" s="19" t="str">
        <f t="shared" si="134"/>
        <v>Normal</v>
      </c>
      <c r="P1438" s="19" t="s">
        <v>8355</v>
      </c>
      <c r="Q1438" s="19">
        <v>0</v>
      </c>
      <c r="Y1438" s="32" t="s">
        <v>5216</v>
      </c>
      <c r="Z1438" s="19" t="s">
        <v>8336</v>
      </c>
      <c r="AA1438" t="s">
        <v>8336</v>
      </c>
      <c r="AB1438" s="19" t="str">
        <f t="shared" si="135"/>
        <v>No</v>
      </c>
      <c r="AC1438" s="19" t="str">
        <f t="shared" si="136"/>
        <v>No</v>
      </c>
      <c r="AG1438" s="19" t="s">
        <v>5193</v>
      </c>
      <c r="AH1438" s="19">
        <v>32.6</v>
      </c>
      <c r="AI1438" s="19" t="str">
        <f t="shared" si="137"/>
        <v>Obesity</v>
      </c>
      <c r="AP1438" s="19" t="s">
        <v>5193</v>
      </c>
      <c r="AQ1438" s="19">
        <v>5.73</v>
      </c>
      <c r="AR1438" s="19" t="str">
        <f t="shared" si="138"/>
        <v>Prediabetes</v>
      </c>
    </row>
    <row r="1439" spans="1:44">
      <c r="A1439" s="19" t="s">
        <v>5240</v>
      </c>
      <c r="B1439" s="19">
        <v>35.64</v>
      </c>
      <c r="C1439" s="19">
        <v>6.17</v>
      </c>
      <c r="D1439" s="19" t="s">
        <v>8336</v>
      </c>
      <c r="E1439" s="19" t="s">
        <v>8336</v>
      </c>
      <c r="F1439" s="19" t="s">
        <v>8375</v>
      </c>
      <c r="G1439" s="19">
        <v>1</v>
      </c>
      <c r="H1439" s="19">
        <v>1</v>
      </c>
      <c r="I1439" s="19" t="s">
        <v>8336</v>
      </c>
      <c r="J1439" s="19" t="s">
        <v>8336</v>
      </c>
      <c r="K1439" s="19" t="str">
        <f t="shared" si="133"/>
        <v>Obesity</v>
      </c>
      <c r="L1439" s="19" t="str">
        <f t="shared" si="134"/>
        <v>Prediabetes</v>
      </c>
      <c r="P1439" s="19" t="s">
        <v>8355</v>
      </c>
      <c r="Q1439" s="19">
        <v>0</v>
      </c>
      <c r="Y1439" s="32" t="s">
        <v>5219</v>
      </c>
      <c r="Z1439" s="19" t="s">
        <v>8324</v>
      </c>
      <c r="AA1439" t="s">
        <v>8336</v>
      </c>
      <c r="AB1439" s="19" t="str">
        <f t="shared" si="135"/>
        <v>Yes</v>
      </c>
      <c r="AC1439" s="19" t="str">
        <f t="shared" si="136"/>
        <v>No</v>
      </c>
      <c r="AG1439" s="19" t="s">
        <v>5197</v>
      </c>
      <c r="AH1439" s="19">
        <v>30.2</v>
      </c>
      <c r="AI1439" s="19" t="str">
        <f t="shared" si="137"/>
        <v>Obesity</v>
      </c>
      <c r="AP1439" s="19" t="s">
        <v>5197</v>
      </c>
      <c r="AQ1439" s="19">
        <v>5.7</v>
      </c>
      <c r="AR1439" s="19" t="str">
        <f t="shared" si="138"/>
        <v>Prediabetes</v>
      </c>
    </row>
    <row r="1440" spans="1:44">
      <c r="A1440" s="19" t="s">
        <v>5243</v>
      </c>
      <c r="B1440" s="19">
        <v>33.1</v>
      </c>
      <c r="C1440" s="19">
        <v>4.93</v>
      </c>
      <c r="D1440" s="19" t="s">
        <v>8336</v>
      </c>
      <c r="E1440" s="19" t="s">
        <v>8336</v>
      </c>
      <c r="F1440" s="19" t="s">
        <v>8336</v>
      </c>
      <c r="G1440" s="19" t="s">
        <v>8355</v>
      </c>
      <c r="H1440" s="19">
        <v>0</v>
      </c>
      <c r="I1440" s="19" t="s">
        <v>8336</v>
      </c>
      <c r="J1440" s="19" t="s">
        <v>8336</v>
      </c>
      <c r="K1440" s="19" t="str">
        <f t="shared" si="133"/>
        <v>Obesity</v>
      </c>
      <c r="L1440" s="19" t="str">
        <f t="shared" si="134"/>
        <v>Normal</v>
      </c>
      <c r="P1440" s="19" t="s">
        <v>8355</v>
      </c>
      <c r="Q1440" s="19">
        <v>0</v>
      </c>
      <c r="Y1440" s="32" t="s">
        <v>5223</v>
      </c>
      <c r="Z1440" s="19" t="s">
        <v>8336</v>
      </c>
      <c r="AA1440" t="s">
        <v>8336</v>
      </c>
      <c r="AB1440" s="19" t="str">
        <f t="shared" si="135"/>
        <v>No</v>
      </c>
      <c r="AC1440" s="19" t="str">
        <f t="shared" si="136"/>
        <v>No</v>
      </c>
      <c r="AG1440" s="19" t="s">
        <v>5201</v>
      </c>
      <c r="AH1440" s="19">
        <v>27.645</v>
      </c>
      <c r="AI1440" s="19" t="str">
        <f t="shared" si="137"/>
        <v>Over Weight</v>
      </c>
      <c r="AP1440" s="19" t="s">
        <v>5201</v>
      </c>
      <c r="AQ1440" s="19">
        <v>9.91</v>
      </c>
      <c r="AR1440" s="19" t="str">
        <f t="shared" si="138"/>
        <v>Diabetes</v>
      </c>
    </row>
    <row r="1441" spans="1:44">
      <c r="A1441" s="19" t="s">
        <v>5246</v>
      </c>
      <c r="B1441" s="19">
        <v>26.41</v>
      </c>
      <c r="C1441" s="19">
        <v>7.32</v>
      </c>
      <c r="D1441" s="19" t="s">
        <v>8324</v>
      </c>
      <c r="E1441" s="19" t="s">
        <v>8336</v>
      </c>
      <c r="F1441" s="19" t="s">
        <v>8336</v>
      </c>
      <c r="G1441" s="19">
        <v>1</v>
      </c>
      <c r="H1441" s="19">
        <v>1</v>
      </c>
      <c r="I1441" s="19" t="s">
        <v>8336</v>
      </c>
      <c r="J1441" s="19" t="s">
        <v>8336</v>
      </c>
      <c r="K1441" s="19" t="str">
        <f t="shared" si="133"/>
        <v>Over Weight</v>
      </c>
      <c r="L1441" s="19" t="str">
        <f t="shared" si="134"/>
        <v>Diabetes</v>
      </c>
      <c r="P1441" s="19">
        <v>1</v>
      </c>
      <c r="Q1441" s="19">
        <v>1</v>
      </c>
      <c r="Y1441" s="32" t="s">
        <v>5225</v>
      </c>
      <c r="Z1441" s="19" t="s">
        <v>8324</v>
      </c>
      <c r="AA1441" t="s">
        <v>8336</v>
      </c>
      <c r="AB1441" s="19" t="str">
        <f t="shared" si="135"/>
        <v>Yes</v>
      </c>
      <c r="AC1441" s="19" t="str">
        <f t="shared" si="136"/>
        <v>No</v>
      </c>
      <c r="AG1441" s="19" t="s">
        <v>5205</v>
      </c>
      <c r="AH1441" s="19">
        <v>26.41</v>
      </c>
      <c r="AI1441" s="19" t="str">
        <f t="shared" si="137"/>
        <v>Over Weight</v>
      </c>
      <c r="AP1441" s="19" t="s">
        <v>5205</v>
      </c>
      <c r="AQ1441" s="19">
        <v>11.4</v>
      </c>
      <c r="AR1441" s="19" t="str">
        <f t="shared" si="138"/>
        <v>Diabetes</v>
      </c>
    </row>
    <row r="1442" spans="1:44">
      <c r="A1442" s="19" t="s">
        <v>5250</v>
      </c>
      <c r="B1442" s="19">
        <v>29.9</v>
      </c>
      <c r="C1442" s="19">
        <v>5.27</v>
      </c>
      <c r="D1442" s="19" t="s">
        <v>8336</v>
      </c>
      <c r="E1442" s="19" t="s">
        <v>8336</v>
      </c>
      <c r="F1442" s="19" t="s">
        <v>8375</v>
      </c>
      <c r="G1442" s="19">
        <v>1</v>
      </c>
      <c r="H1442" s="19">
        <v>1</v>
      </c>
      <c r="I1442" s="19" t="s">
        <v>8336</v>
      </c>
      <c r="J1442" s="19" t="s">
        <v>8336</v>
      </c>
      <c r="K1442" s="19" t="str">
        <f t="shared" si="133"/>
        <v>Over Weight</v>
      </c>
      <c r="L1442" s="19" t="str">
        <f t="shared" si="134"/>
        <v>Normal</v>
      </c>
      <c r="P1442" s="19" t="s">
        <v>8355</v>
      </c>
      <c r="Q1442" s="19">
        <v>0</v>
      </c>
      <c r="Y1442" s="32" t="s">
        <v>5229</v>
      </c>
      <c r="Z1442" s="19" t="s">
        <v>8324</v>
      </c>
      <c r="AA1442" t="s">
        <v>8336</v>
      </c>
      <c r="AB1442" s="19" t="str">
        <f t="shared" si="135"/>
        <v>Yes</v>
      </c>
      <c r="AC1442" s="19" t="str">
        <f t="shared" si="136"/>
        <v>No</v>
      </c>
      <c r="AG1442" s="19" t="s">
        <v>5209</v>
      </c>
      <c r="AH1442" s="19">
        <v>34.1</v>
      </c>
      <c r="AI1442" s="19" t="str">
        <f t="shared" si="137"/>
        <v>Obesity</v>
      </c>
      <c r="AP1442" s="19" t="s">
        <v>5209</v>
      </c>
      <c r="AQ1442" s="19">
        <v>6.29</v>
      </c>
      <c r="AR1442" s="19" t="str">
        <f t="shared" si="138"/>
        <v>Prediabetes</v>
      </c>
    </row>
    <row r="1443" spans="1:44">
      <c r="A1443" s="19" t="s">
        <v>5253</v>
      </c>
      <c r="B1443" s="19">
        <v>25.24</v>
      </c>
      <c r="C1443" s="19">
        <v>5.82</v>
      </c>
      <c r="D1443" s="19" t="s">
        <v>8336</v>
      </c>
      <c r="E1443" s="19" t="s">
        <v>8336</v>
      </c>
      <c r="F1443" s="19" t="s">
        <v>8336</v>
      </c>
      <c r="G1443" s="19">
        <v>1</v>
      </c>
      <c r="H1443" s="19">
        <v>1</v>
      </c>
      <c r="I1443" s="19" t="s">
        <v>8336</v>
      </c>
      <c r="J1443" s="19" t="s">
        <v>8336</v>
      </c>
      <c r="K1443" s="19" t="str">
        <f t="shared" si="133"/>
        <v>Over Weight</v>
      </c>
      <c r="L1443" s="19" t="str">
        <f t="shared" si="134"/>
        <v>Prediabetes</v>
      </c>
      <c r="P1443" s="19">
        <v>1</v>
      </c>
      <c r="Q1443" s="19">
        <v>1</v>
      </c>
      <c r="Y1443" s="32" t="s">
        <v>5233</v>
      </c>
      <c r="Z1443" s="19" t="s">
        <v>8336</v>
      </c>
      <c r="AA1443" t="s">
        <v>8336</v>
      </c>
      <c r="AB1443" s="19" t="str">
        <f t="shared" si="135"/>
        <v>No</v>
      </c>
      <c r="AC1443" s="19" t="str">
        <f t="shared" si="136"/>
        <v>No</v>
      </c>
      <c r="AG1443" s="19" t="s">
        <v>5213</v>
      </c>
      <c r="AH1443" s="19">
        <v>17.3</v>
      </c>
      <c r="AI1443" s="19" t="str">
        <f t="shared" si="137"/>
        <v>Under Weight</v>
      </c>
      <c r="AP1443" s="19" t="s">
        <v>5213</v>
      </c>
      <c r="AQ1443" s="19">
        <v>9.28</v>
      </c>
      <c r="AR1443" s="19" t="str">
        <f t="shared" si="138"/>
        <v>Diabetes</v>
      </c>
    </row>
    <row r="1444" spans="1:44">
      <c r="A1444" s="19" t="s">
        <v>5256</v>
      </c>
      <c r="B1444" s="19">
        <v>25.08</v>
      </c>
      <c r="C1444" s="19">
        <v>5.8</v>
      </c>
      <c r="D1444" s="19" t="s">
        <v>8336</v>
      </c>
      <c r="E1444" s="19" t="s">
        <v>8336</v>
      </c>
      <c r="F1444" s="19" t="s">
        <v>8375</v>
      </c>
      <c r="G1444" s="19">
        <v>1</v>
      </c>
      <c r="H1444" s="19">
        <v>1</v>
      </c>
      <c r="I1444" s="19" t="s">
        <v>8336</v>
      </c>
      <c r="J1444" s="19" t="s">
        <v>8336</v>
      </c>
      <c r="K1444" s="19" t="str">
        <f t="shared" si="133"/>
        <v>Over Weight</v>
      </c>
      <c r="L1444" s="19" t="str">
        <f t="shared" si="134"/>
        <v>Prediabetes</v>
      </c>
      <c r="P1444" s="19" t="s">
        <v>8355</v>
      </c>
      <c r="Q1444" s="19">
        <v>0</v>
      </c>
      <c r="Y1444" s="32" t="s">
        <v>5236</v>
      </c>
      <c r="Z1444" s="19" t="s">
        <v>8336</v>
      </c>
      <c r="AA1444" t="s">
        <v>8336</v>
      </c>
      <c r="AB1444" s="19" t="str">
        <f t="shared" si="135"/>
        <v>No</v>
      </c>
      <c r="AC1444" s="19" t="str">
        <f t="shared" si="136"/>
        <v>No</v>
      </c>
      <c r="AG1444" s="19" t="s">
        <v>5216</v>
      </c>
      <c r="AH1444" s="19">
        <v>35.02</v>
      </c>
      <c r="AI1444" s="19" t="str">
        <f t="shared" si="137"/>
        <v>Obesity</v>
      </c>
      <c r="AP1444" s="19" t="s">
        <v>5216</v>
      </c>
      <c r="AQ1444" s="19">
        <v>4.78</v>
      </c>
      <c r="AR1444" s="19" t="str">
        <f t="shared" si="138"/>
        <v>Normal</v>
      </c>
    </row>
    <row r="1445" spans="1:44">
      <c r="A1445" s="19" t="s">
        <v>5259</v>
      </c>
      <c r="B1445" s="19">
        <v>29.165</v>
      </c>
      <c r="C1445" s="19">
        <v>4.87</v>
      </c>
      <c r="D1445" s="19" t="s">
        <v>8336</v>
      </c>
      <c r="E1445" s="19" t="s">
        <v>8324</v>
      </c>
      <c r="F1445" s="19" t="s">
        <v>8336</v>
      </c>
      <c r="G1445" s="19">
        <v>1</v>
      </c>
      <c r="H1445" s="19">
        <v>1</v>
      </c>
      <c r="I1445" s="19" t="s">
        <v>8336</v>
      </c>
      <c r="J1445" s="19" t="s">
        <v>8336</v>
      </c>
      <c r="K1445" s="19" t="str">
        <f t="shared" si="133"/>
        <v>Over Weight</v>
      </c>
      <c r="L1445" s="19" t="str">
        <f t="shared" si="134"/>
        <v>Normal</v>
      </c>
      <c r="P1445" s="19" t="s">
        <v>8355</v>
      </c>
      <c r="Q1445" s="19">
        <v>0</v>
      </c>
      <c r="Y1445" s="32" t="s">
        <v>5240</v>
      </c>
      <c r="Z1445" s="19" t="s">
        <v>8336</v>
      </c>
      <c r="AA1445" t="s">
        <v>8336</v>
      </c>
      <c r="AB1445" s="19" t="str">
        <f t="shared" si="135"/>
        <v>No</v>
      </c>
      <c r="AC1445" s="19" t="str">
        <f t="shared" si="136"/>
        <v>No</v>
      </c>
      <c r="AG1445" s="19" t="s">
        <v>5219</v>
      </c>
      <c r="AH1445" s="19">
        <v>37.1</v>
      </c>
      <c r="AI1445" s="19" t="str">
        <f t="shared" si="137"/>
        <v>Obesity</v>
      </c>
      <c r="AP1445" s="19" t="s">
        <v>5219</v>
      </c>
      <c r="AQ1445" s="19">
        <v>8.87</v>
      </c>
      <c r="AR1445" s="19" t="str">
        <f t="shared" si="138"/>
        <v>Diabetes</v>
      </c>
    </row>
    <row r="1446" spans="1:44">
      <c r="A1446" s="19" t="s">
        <v>5263</v>
      </c>
      <c r="B1446" s="19">
        <v>15.05</v>
      </c>
      <c r="C1446" s="19">
        <v>8.12</v>
      </c>
      <c r="D1446" s="19" t="s">
        <v>8336</v>
      </c>
      <c r="E1446" s="19" t="s">
        <v>8336</v>
      </c>
      <c r="F1446" s="19" t="s">
        <v>8336</v>
      </c>
      <c r="G1446" s="19" t="s">
        <v>8355</v>
      </c>
      <c r="H1446" s="19">
        <v>0</v>
      </c>
      <c r="I1446" s="19" t="s">
        <v>8336</v>
      </c>
      <c r="J1446" s="19" t="s">
        <v>8336</v>
      </c>
      <c r="K1446" s="19" t="str">
        <f t="shared" si="133"/>
        <v>Under Weight</v>
      </c>
      <c r="L1446" s="19" t="str">
        <f t="shared" si="134"/>
        <v>Diabetes</v>
      </c>
      <c r="P1446" s="19" t="s">
        <v>8355</v>
      </c>
      <c r="Q1446" s="19">
        <v>0</v>
      </c>
      <c r="Y1446" s="32" t="s">
        <v>5243</v>
      </c>
      <c r="Z1446" s="19" t="s">
        <v>8336</v>
      </c>
      <c r="AA1446" t="s">
        <v>8336</v>
      </c>
      <c r="AB1446" s="19" t="str">
        <f t="shared" si="135"/>
        <v>No</v>
      </c>
      <c r="AC1446" s="19" t="str">
        <f t="shared" si="136"/>
        <v>No</v>
      </c>
      <c r="AG1446" s="19" t="s">
        <v>5223</v>
      </c>
      <c r="AH1446" s="19">
        <v>16.79</v>
      </c>
      <c r="AI1446" s="19" t="str">
        <f t="shared" si="137"/>
        <v>Under Weight</v>
      </c>
      <c r="AP1446" s="19" t="s">
        <v>5223</v>
      </c>
      <c r="AQ1446" s="19">
        <v>11.4</v>
      </c>
      <c r="AR1446" s="19" t="str">
        <f t="shared" si="138"/>
        <v>Diabetes</v>
      </c>
    </row>
    <row r="1447" spans="1:44">
      <c r="A1447" s="19" t="s">
        <v>5266</v>
      </c>
      <c r="B1447" s="19">
        <v>19.95</v>
      </c>
      <c r="C1447" s="19">
        <v>4.36</v>
      </c>
      <c r="D1447" s="19" t="s">
        <v>8336</v>
      </c>
      <c r="E1447" s="19" t="s">
        <v>8336</v>
      </c>
      <c r="F1447" s="19" t="s">
        <v>8336</v>
      </c>
      <c r="G1447" s="19">
        <v>2</v>
      </c>
      <c r="H1447" s="19">
        <v>2</v>
      </c>
      <c r="I1447" s="19" t="s">
        <v>8336</v>
      </c>
      <c r="J1447" s="19" t="s">
        <v>8336</v>
      </c>
      <c r="K1447" s="19" t="str">
        <f t="shared" si="133"/>
        <v>Normal Weight</v>
      </c>
      <c r="L1447" s="19" t="str">
        <f t="shared" si="134"/>
        <v>Normal</v>
      </c>
      <c r="P1447" s="19">
        <v>1</v>
      </c>
      <c r="Q1447" s="19">
        <v>1</v>
      </c>
      <c r="Y1447" s="32" t="s">
        <v>5246</v>
      </c>
      <c r="Z1447" s="19" t="s">
        <v>8324</v>
      </c>
      <c r="AA1447" t="s">
        <v>8336</v>
      </c>
      <c r="AB1447" s="19" t="str">
        <f t="shared" si="135"/>
        <v>Yes</v>
      </c>
      <c r="AC1447" s="19" t="str">
        <f t="shared" si="136"/>
        <v>No</v>
      </c>
      <c r="AG1447" s="19" t="s">
        <v>5225</v>
      </c>
      <c r="AH1447" s="19">
        <v>31.635</v>
      </c>
      <c r="AI1447" s="19" t="str">
        <f t="shared" si="137"/>
        <v>Obesity</v>
      </c>
      <c r="AP1447" s="19" t="s">
        <v>5225</v>
      </c>
      <c r="AQ1447" s="19">
        <v>9.13</v>
      </c>
      <c r="AR1447" s="19" t="str">
        <f t="shared" si="138"/>
        <v>Diabetes</v>
      </c>
    </row>
    <row r="1448" spans="1:44">
      <c r="A1448" s="19" t="s">
        <v>5269</v>
      </c>
      <c r="B1448" s="19">
        <v>16.66</v>
      </c>
      <c r="C1448" s="19">
        <v>9.16</v>
      </c>
      <c r="D1448" s="19" t="s">
        <v>8336</v>
      </c>
      <c r="E1448" s="19" t="s">
        <v>8336</v>
      </c>
      <c r="F1448" s="19" t="s">
        <v>8336</v>
      </c>
      <c r="G1448" s="19" t="s">
        <v>8355</v>
      </c>
      <c r="H1448" s="19">
        <v>0</v>
      </c>
      <c r="I1448" s="19" t="s">
        <v>8336</v>
      </c>
      <c r="J1448" s="19" t="s">
        <v>8336</v>
      </c>
      <c r="K1448" s="19" t="str">
        <f t="shared" si="133"/>
        <v>Under Weight</v>
      </c>
      <c r="L1448" s="19" t="str">
        <f t="shared" si="134"/>
        <v>Diabetes</v>
      </c>
      <c r="P1448" s="19">
        <v>1</v>
      </c>
      <c r="Q1448" s="19">
        <v>1</v>
      </c>
      <c r="Y1448" s="32" t="s">
        <v>5250</v>
      </c>
      <c r="Z1448" s="19" t="s">
        <v>8336</v>
      </c>
      <c r="AA1448" t="s">
        <v>8336</v>
      </c>
      <c r="AB1448" s="19" t="str">
        <f t="shared" si="135"/>
        <v>No</v>
      </c>
      <c r="AC1448" s="19" t="str">
        <f t="shared" si="136"/>
        <v>No</v>
      </c>
      <c r="AG1448" s="19" t="s">
        <v>5229</v>
      </c>
      <c r="AH1448" s="19">
        <v>24.19</v>
      </c>
      <c r="AI1448" s="19" t="str">
        <f t="shared" si="137"/>
        <v>Normal Weight</v>
      </c>
      <c r="AP1448" s="19" t="s">
        <v>5229</v>
      </c>
      <c r="AQ1448" s="19">
        <v>6.22</v>
      </c>
      <c r="AR1448" s="19" t="str">
        <f t="shared" si="138"/>
        <v>Prediabetes</v>
      </c>
    </row>
    <row r="1449" spans="1:44">
      <c r="A1449" s="19" t="s">
        <v>5272</v>
      </c>
      <c r="B1449" s="19">
        <v>16.62</v>
      </c>
      <c r="C1449" s="19">
        <v>9.14</v>
      </c>
      <c r="D1449" s="19" t="s">
        <v>8336</v>
      </c>
      <c r="E1449" s="19" t="s">
        <v>8336</v>
      </c>
      <c r="F1449" s="19" t="s">
        <v>8336</v>
      </c>
      <c r="G1449" s="19" t="s">
        <v>8355</v>
      </c>
      <c r="H1449" s="19">
        <v>0</v>
      </c>
      <c r="I1449" s="19" t="s">
        <v>8336</v>
      </c>
      <c r="J1449" s="19" t="s">
        <v>8336</v>
      </c>
      <c r="K1449" s="19" t="str">
        <f t="shared" si="133"/>
        <v>Under Weight</v>
      </c>
      <c r="L1449" s="19" t="str">
        <f t="shared" si="134"/>
        <v>Diabetes</v>
      </c>
      <c r="P1449" s="19" t="s">
        <v>8355</v>
      </c>
      <c r="Q1449" s="19">
        <v>0</v>
      </c>
      <c r="Y1449" s="32" t="s">
        <v>5253</v>
      </c>
      <c r="Z1449" s="19" t="s">
        <v>8336</v>
      </c>
      <c r="AA1449" t="s">
        <v>8336</v>
      </c>
      <c r="AB1449" s="19" t="str">
        <f t="shared" si="135"/>
        <v>No</v>
      </c>
      <c r="AC1449" s="19" t="str">
        <f t="shared" si="136"/>
        <v>No</v>
      </c>
      <c r="AG1449" s="19" t="s">
        <v>5233</v>
      </c>
      <c r="AH1449" s="19">
        <v>35.29</v>
      </c>
      <c r="AI1449" s="19" t="str">
        <f t="shared" si="137"/>
        <v>Obesity</v>
      </c>
      <c r="AP1449" s="19" t="s">
        <v>5233</v>
      </c>
      <c r="AQ1449" s="19">
        <v>5.9</v>
      </c>
      <c r="AR1449" s="19" t="str">
        <f t="shared" si="138"/>
        <v>Prediabetes</v>
      </c>
    </row>
    <row r="1450" spans="1:44">
      <c r="A1450" s="19" t="s">
        <v>5275</v>
      </c>
      <c r="B1450" s="19">
        <v>15.36</v>
      </c>
      <c r="C1450" s="19">
        <v>5.49</v>
      </c>
      <c r="D1450" s="19" t="s">
        <v>8324</v>
      </c>
      <c r="E1450" s="19" t="s">
        <v>8336</v>
      </c>
      <c r="F1450" s="19" t="s">
        <v>8336</v>
      </c>
      <c r="G1450" s="19">
        <v>2</v>
      </c>
      <c r="H1450" s="19">
        <v>2</v>
      </c>
      <c r="I1450" s="19" t="s">
        <v>8336</v>
      </c>
      <c r="J1450" s="19" t="s">
        <v>8336</v>
      </c>
      <c r="K1450" s="19" t="str">
        <f t="shared" si="133"/>
        <v>Under Weight</v>
      </c>
      <c r="L1450" s="19" t="str">
        <f t="shared" si="134"/>
        <v>Normal</v>
      </c>
      <c r="P1450" s="19">
        <v>1</v>
      </c>
      <c r="Q1450" s="19">
        <v>1</v>
      </c>
      <c r="Y1450" s="32" t="s">
        <v>5256</v>
      </c>
      <c r="Z1450" s="19" t="s">
        <v>8336</v>
      </c>
      <c r="AA1450" t="s">
        <v>8336</v>
      </c>
      <c r="AB1450" s="19" t="str">
        <f t="shared" si="135"/>
        <v>No</v>
      </c>
      <c r="AC1450" s="19" t="str">
        <f t="shared" si="136"/>
        <v>No</v>
      </c>
      <c r="AG1450" s="19" t="s">
        <v>5236</v>
      </c>
      <c r="AH1450" s="19">
        <v>35.3</v>
      </c>
      <c r="AI1450" s="19" t="str">
        <f t="shared" si="137"/>
        <v>Obesity</v>
      </c>
      <c r="AP1450" s="19" t="s">
        <v>5236</v>
      </c>
      <c r="AQ1450" s="19">
        <v>4.45</v>
      </c>
      <c r="AR1450" s="19" t="str">
        <f t="shared" si="138"/>
        <v>Normal</v>
      </c>
    </row>
    <row r="1451" spans="1:44">
      <c r="A1451" s="19" t="s">
        <v>5279</v>
      </c>
      <c r="B1451" s="19">
        <v>27.74</v>
      </c>
      <c r="C1451" s="19">
        <v>5.96</v>
      </c>
      <c r="D1451" s="19" t="s">
        <v>8324</v>
      </c>
      <c r="E1451" s="19" t="s">
        <v>8336</v>
      </c>
      <c r="F1451" s="19" t="s">
        <v>8336</v>
      </c>
      <c r="G1451" s="19" t="s">
        <v>8355</v>
      </c>
      <c r="H1451" s="19">
        <v>0</v>
      </c>
      <c r="I1451" s="19" t="s">
        <v>8336</v>
      </c>
      <c r="J1451" s="19" t="s">
        <v>8336</v>
      </c>
      <c r="K1451" s="19" t="str">
        <f t="shared" si="133"/>
        <v>Over Weight</v>
      </c>
      <c r="L1451" s="19" t="str">
        <f t="shared" si="134"/>
        <v>Prediabetes</v>
      </c>
      <c r="P1451" s="19" t="s">
        <v>8355</v>
      </c>
      <c r="Q1451" s="19">
        <v>0</v>
      </c>
      <c r="Y1451" s="32" t="s">
        <v>5259</v>
      </c>
      <c r="Z1451" s="19" t="s">
        <v>8336</v>
      </c>
      <c r="AA1451" t="s">
        <v>8336</v>
      </c>
      <c r="AB1451" s="19" t="str">
        <f t="shared" si="135"/>
        <v>No</v>
      </c>
      <c r="AC1451" s="19" t="str">
        <f t="shared" si="136"/>
        <v>No</v>
      </c>
      <c r="AG1451" s="19" t="s">
        <v>5240</v>
      </c>
      <c r="AH1451" s="19">
        <v>35.64</v>
      </c>
      <c r="AI1451" s="19" t="str">
        <f t="shared" si="137"/>
        <v>Obesity</v>
      </c>
      <c r="AP1451" s="19" t="s">
        <v>5240</v>
      </c>
      <c r="AQ1451" s="19">
        <v>6.17</v>
      </c>
      <c r="AR1451" s="19" t="str">
        <f t="shared" si="138"/>
        <v>Prediabetes</v>
      </c>
    </row>
    <row r="1452" spans="1:44">
      <c r="A1452" s="19" t="s">
        <v>5281</v>
      </c>
      <c r="B1452" s="19">
        <v>22.44</v>
      </c>
      <c r="C1452" s="19">
        <v>4.62</v>
      </c>
      <c r="D1452" s="19" t="s">
        <v>8324</v>
      </c>
      <c r="E1452" s="19" t="s">
        <v>8336</v>
      </c>
      <c r="F1452" s="19" t="s">
        <v>8336</v>
      </c>
      <c r="G1452" s="19" t="s">
        <v>8355</v>
      </c>
      <c r="H1452" s="19">
        <v>0</v>
      </c>
      <c r="I1452" s="19" t="s">
        <v>8336</v>
      </c>
      <c r="J1452" s="19" t="s">
        <v>8336</v>
      </c>
      <c r="K1452" s="19" t="str">
        <f t="shared" si="133"/>
        <v>Normal Weight</v>
      </c>
      <c r="L1452" s="19" t="str">
        <f t="shared" si="134"/>
        <v>Normal</v>
      </c>
      <c r="P1452" s="19">
        <v>1</v>
      </c>
      <c r="Q1452" s="19">
        <v>1</v>
      </c>
      <c r="Y1452" s="32" t="s">
        <v>5263</v>
      </c>
      <c r="Z1452" s="19" t="s">
        <v>8336</v>
      </c>
      <c r="AA1452" t="s">
        <v>8336</v>
      </c>
      <c r="AB1452" s="19" t="str">
        <f t="shared" si="135"/>
        <v>No</v>
      </c>
      <c r="AC1452" s="19" t="str">
        <f t="shared" si="136"/>
        <v>No</v>
      </c>
      <c r="AG1452" s="19" t="s">
        <v>5243</v>
      </c>
      <c r="AH1452" s="19">
        <v>33.1</v>
      </c>
      <c r="AI1452" s="19" t="str">
        <f t="shared" si="137"/>
        <v>Obesity</v>
      </c>
      <c r="AP1452" s="19" t="s">
        <v>5243</v>
      </c>
      <c r="AQ1452" s="19">
        <v>4.93</v>
      </c>
      <c r="AR1452" s="19" t="str">
        <f t="shared" si="138"/>
        <v>Normal</v>
      </c>
    </row>
    <row r="1453" spans="1:44">
      <c r="A1453" s="19" t="s">
        <v>5284</v>
      </c>
      <c r="B1453" s="19">
        <v>37.05</v>
      </c>
      <c r="C1453" s="19">
        <v>9.96</v>
      </c>
      <c r="D1453" s="19" t="s">
        <v>8324</v>
      </c>
      <c r="E1453" s="19" t="s">
        <v>8336</v>
      </c>
      <c r="F1453" s="19" t="s">
        <v>8336</v>
      </c>
      <c r="G1453" s="19" t="s">
        <v>8355</v>
      </c>
      <c r="H1453" s="19">
        <v>0</v>
      </c>
      <c r="I1453" s="19" t="s">
        <v>8336</v>
      </c>
      <c r="J1453" s="19" t="s">
        <v>8336</v>
      </c>
      <c r="K1453" s="19" t="str">
        <f t="shared" si="133"/>
        <v>Obesity</v>
      </c>
      <c r="L1453" s="19" t="str">
        <f t="shared" si="134"/>
        <v>Diabetes</v>
      </c>
      <c r="P1453" s="19">
        <v>1</v>
      </c>
      <c r="Q1453" s="19">
        <v>1</v>
      </c>
      <c r="Y1453" s="32" t="s">
        <v>5266</v>
      </c>
      <c r="Z1453" s="19" t="s">
        <v>8336</v>
      </c>
      <c r="AA1453" t="s">
        <v>8336</v>
      </c>
      <c r="AB1453" s="19" t="str">
        <f t="shared" si="135"/>
        <v>No</v>
      </c>
      <c r="AC1453" s="19" t="str">
        <f t="shared" si="136"/>
        <v>No</v>
      </c>
      <c r="AG1453" s="19" t="s">
        <v>5246</v>
      </c>
      <c r="AH1453" s="19">
        <v>26.41</v>
      </c>
      <c r="AI1453" s="19" t="str">
        <f t="shared" si="137"/>
        <v>Over Weight</v>
      </c>
      <c r="AP1453" s="19" t="s">
        <v>5246</v>
      </c>
      <c r="AQ1453" s="19">
        <v>7.32</v>
      </c>
      <c r="AR1453" s="19" t="str">
        <f t="shared" si="138"/>
        <v>Diabetes</v>
      </c>
    </row>
    <row r="1454" spans="1:44">
      <c r="A1454" s="19" t="s">
        <v>5288</v>
      </c>
      <c r="B1454" s="19">
        <v>22.95</v>
      </c>
      <c r="C1454" s="19">
        <v>10.53</v>
      </c>
      <c r="D1454" s="19" t="s">
        <v>8336</v>
      </c>
      <c r="E1454" s="19" t="s">
        <v>8336</v>
      </c>
      <c r="F1454" s="19" t="s">
        <v>8336</v>
      </c>
      <c r="G1454" s="19">
        <v>2</v>
      </c>
      <c r="H1454" s="19">
        <v>2</v>
      </c>
      <c r="I1454" s="19" t="s">
        <v>8336</v>
      </c>
      <c r="J1454" s="19" t="s">
        <v>8336</v>
      </c>
      <c r="K1454" s="19" t="str">
        <f t="shared" si="133"/>
        <v>Normal Weight</v>
      </c>
      <c r="L1454" s="19" t="str">
        <f t="shared" si="134"/>
        <v>Diabetes</v>
      </c>
      <c r="P1454" s="19">
        <v>1</v>
      </c>
      <c r="Q1454" s="19">
        <v>1</v>
      </c>
      <c r="Y1454" s="32" t="s">
        <v>5269</v>
      </c>
      <c r="Z1454" s="19" t="s">
        <v>8336</v>
      </c>
      <c r="AA1454" t="s">
        <v>8336</v>
      </c>
      <c r="AB1454" s="19" t="str">
        <f t="shared" si="135"/>
        <v>No</v>
      </c>
      <c r="AC1454" s="19" t="str">
        <f t="shared" si="136"/>
        <v>No</v>
      </c>
      <c r="AG1454" s="19" t="s">
        <v>5250</v>
      </c>
      <c r="AH1454" s="19">
        <v>29.9</v>
      </c>
      <c r="AI1454" s="19" t="str">
        <f t="shared" si="137"/>
        <v>Over Weight</v>
      </c>
      <c r="AP1454" s="19" t="s">
        <v>5250</v>
      </c>
      <c r="AQ1454" s="19">
        <v>5.27</v>
      </c>
      <c r="AR1454" s="19" t="str">
        <f t="shared" si="138"/>
        <v>Normal</v>
      </c>
    </row>
    <row r="1455" spans="1:44">
      <c r="A1455" s="19" t="s">
        <v>5292</v>
      </c>
      <c r="B1455" s="19">
        <v>34.2</v>
      </c>
      <c r="C1455" s="19">
        <v>6.69</v>
      </c>
      <c r="D1455" s="19" t="s">
        <v>8324</v>
      </c>
      <c r="E1455" s="19" t="s">
        <v>8336</v>
      </c>
      <c r="F1455" s="19" t="s">
        <v>8336</v>
      </c>
      <c r="G1455" s="19" t="s">
        <v>8355</v>
      </c>
      <c r="H1455" s="19">
        <v>0</v>
      </c>
      <c r="I1455" s="19" t="s">
        <v>8336</v>
      </c>
      <c r="J1455" s="19" t="s">
        <v>8336</v>
      </c>
      <c r="K1455" s="19" t="str">
        <f t="shared" si="133"/>
        <v>Obesity</v>
      </c>
      <c r="L1455" s="19" t="str">
        <f t="shared" si="134"/>
        <v>Diabetes</v>
      </c>
      <c r="P1455" s="19">
        <v>1</v>
      </c>
      <c r="Q1455" s="19">
        <v>1</v>
      </c>
      <c r="Y1455" s="32" t="s">
        <v>5272</v>
      </c>
      <c r="Z1455" s="19" t="s">
        <v>8336</v>
      </c>
      <c r="AA1455" t="s">
        <v>8336</v>
      </c>
      <c r="AB1455" s="19" t="str">
        <f t="shared" si="135"/>
        <v>No</v>
      </c>
      <c r="AC1455" s="19" t="str">
        <f t="shared" si="136"/>
        <v>No</v>
      </c>
      <c r="AG1455" s="19" t="s">
        <v>5253</v>
      </c>
      <c r="AH1455" s="19">
        <v>25.24</v>
      </c>
      <c r="AI1455" s="19" t="str">
        <f t="shared" si="137"/>
        <v>Over Weight</v>
      </c>
      <c r="AP1455" s="19" t="s">
        <v>5253</v>
      </c>
      <c r="AQ1455" s="19">
        <v>5.82</v>
      </c>
      <c r="AR1455" s="19" t="str">
        <f t="shared" si="138"/>
        <v>Prediabetes</v>
      </c>
    </row>
    <row r="1456" spans="1:44">
      <c r="A1456" s="19" t="s">
        <v>5296</v>
      </c>
      <c r="B1456" s="19">
        <v>30.59</v>
      </c>
      <c r="C1456" s="19">
        <v>9.55</v>
      </c>
      <c r="D1456" s="19" t="s">
        <v>8324</v>
      </c>
      <c r="E1456" s="19" t="s">
        <v>8336</v>
      </c>
      <c r="F1456" s="19" t="s">
        <v>8336</v>
      </c>
      <c r="G1456" s="19" t="s">
        <v>8355</v>
      </c>
      <c r="H1456" s="19">
        <v>0</v>
      </c>
      <c r="I1456" s="19" t="s">
        <v>8336</v>
      </c>
      <c r="J1456" s="19" t="s">
        <v>8336</v>
      </c>
      <c r="K1456" s="19" t="str">
        <f t="shared" si="133"/>
        <v>Obesity</v>
      </c>
      <c r="L1456" s="19" t="str">
        <f t="shared" si="134"/>
        <v>Diabetes</v>
      </c>
      <c r="P1456" s="19">
        <v>1</v>
      </c>
      <c r="Q1456" s="19">
        <v>1</v>
      </c>
      <c r="Y1456" s="32" t="s">
        <v>5275</v>
      </c>
      <c r="Z1456" s="19" t="s">
        <v>8324</v>
      </c>
      <c r="AA1456" t="s">
        <v>8336</v>
      </c>
      <c r="AB1456" s="19" t="str">
        <f t="shared" si="135"/>
        <v>Yes</v>
      </c>
      <c r="AC1456" s="19" t="str">
        <f t="shared" si="136"/>
        <v>No</v>
      </c>
      <c r="AG1456" s="19" t="s">
        <v>5256</v>
      </c>
      <c r="AH1456" s="19">
        <v>25.08</v>
      </c>
      <c r="AI1456" s="19" t="str">
        <f t="shared" si="137"/>
        <v>Over Weight</v>
      </c>
      <c r="AP1456" s="19" t="s">
        <v>5256</v>
      </c>
      <c r="AQ1456" s="19">
        <v>5.8</v>
      </c>
      <c r="AR1456" s="19" t="str">
        <f t="shared" si="138"/>
        <v>Prediabetes</v>
      </c>
    </row>
    <row r="1457" spans="1:44">
      <c r="A1457" s="19" t="s">
        <v>5300</v>
      </c>
      <c r="B1457" s="19">
        <v>25.51</v>
      </c>
      <c r="C1457" s="19">
        <v>6.05</v>
      </c>
      <c r="D1457" s="19" t="s">
        <v>8336</v>
      </c>
      <c r="E1457" s="19" t="s">
        <v>8336</v>
      </c>
      <c r="F1457" s="19" t="s">
        <v>8336</v>
      </c>
      <c r="G1457" s="19" t="s">
        <v>8355</v>
      </c>
      <c r="H1457" s="19">
        <v>0</v>
      </c>
      <c r="I1457" s="19" t="s">
        <v>8336</v>
      </c>
      <c r="J1457" s="19" t="s">
        <v>8336</v>
      </c>
      <c r="K1457" s="19" t="str">
        <f t="shared" si="133"/>
        <v>Over Weight</v>
      </c>
      <c r="L1457" s="19" t="str">
        <f t="shared" si="134"/>
        <v>Prediabetes</v>
      </c>
      <c r="P1457" s="19" t="s">
        <v>8355</v>
      </c>
      <c r="Q1457" s="19">
        <v>0</v>
      </c>
      <c r="Y1457" s="32" t="s">
        <v>5279</v>
      </c>
      <c r="Z1457" s="19" t="s">
        <v>8324</v>
      </c>
      <c r="AA1457" t="s">
        <v>8336</v>
      </c>
      <c r="AB1457" s="19" t="str">
        <f t="shared" si="135"/>
        <v>Yes</v>
      </c>
      <c r="AC1457" s="19" t="str">
        <f t="shared" si="136"/>
        <v>No</v>
      </c>
      <c r="AG1457" s="19" t="s">
        <v>5259</v>
      </c>
      <c r="AH1457" s="19">
        <v>29.165</v>
      </c>
      <c r="AI1457" s="19" t="str">
        <f t="shared" si="137"/>
        <v>Over Weight</v>
      </c>
      <c r="AP1457" s="19" t="s">
        <v>5259</v>
      </c>
      <c r="AQ1457" s="19">
        <v>4.87</v>
      </c>
      <c r="AR1457" s="19" t="str">
        <f t="shared" si="138"/>
        <v>Normal</v>
      </c>
    </row>
    <row r="1458" spans="1:44">
      <c r="A1458" s="19" t="s">
        <v>5303</v>
      </c>
      <c r="B1458" s="19">
        <v>29.04</v>
      </c>
      <c r="C1458" s="19">
        <v>10.56</v>
      </c>
      <c r="D1458" s="19" t="s">
        <v>8324</v>
      </c>
      <c r="E1458" s="19" t="s">
        <v>8336</v>
      </c>
      <c r="F1458" s="19" t="s">
        <v>8336</v>
      </c>
      <c r="G1458" s="19">
        <v>1</v>
      </c>
      <c r="H1458" s="19">
        <v>1</v>
      </c>
      <c r="I1458" s="19" t="s">
        <v>8336</v>
      </c>
      <c r="J1458" s="19" t="s">
        <v>8336</v>
      </c>
      <c r="K1458" s="19" t="str">
        <f t="shared" si="133"/>
        <v>Over Weight</v>
      </c>
      <c r="L1458" s="19" t="str">
        <f t="shared" si="134"/>
        <v>Diabetes</v>
      </c>
      <c r="P1458" s="19">
        <v>2</v>
      </c>
      <c r="Q1458" s="19">
        <v>2</v>
      </c>
      <c r="Y1458" s="32" t="s">
        <v>5281</v>
      </c>
      <c r="Z1458" s="19" t="s">
        <v>8324</v>
      </c>
      <c r="AA1458" t="s">
        <v>8336</v>
      </c>
      <c r="AB1458" s="19" t="str">
        <f t="shared" si="135"/>
        <v>Yes</v>
      </c>
      <c r="AC1458" s="19" t="str">
        <f t="shared" si="136"/>
        <v>No</v>
      </c>
      <c r="AG1458" s="19" t="s">
        <v>5263</v>
      </c>
      <c r="AH1458" s="19">
        <v>15.05</v>
      </c>
      <c r="AI1458" s="19" t="str">
        <f t="shared" si="137"/>
        <v>Under Weight</v>
      </c>
      <c r="AP1458" s="19" t="s">
        <v>5263</v>
      </c>
      <c r="AQ1458" s="19">
        <v>8.12</v>
      </c>
      <c r="AR1458" s="19" t="str">
        <f t="shared" si="138"/>
        <v>Diabetes</v>
      </c>
    </row>
    <row r="1459" spans="1:44">
      <c r="A1459" s="19" t="s">
        <v>5306</v>
      </c>
      <c r="B1459" s="19">
        <v>22.135</v>
      </c>
      <c r="C1459" s="19">
        <v>10.81</v>
      </c>
      <c r="D1459" s="19" t="s">
        <v>8324</v>
      </c>
      <c r="E1459" s="19" t="s">
        <v>8336</v>
      </c>
      <c r="F1459" s="19" t="s">
        <v>8336</v>
      </c>
      <c r="G1459" s="19">
        <v>1</v>
      </c>
      <c r="H1459" s="19">
        <v>1</v>
      </c>
      <c r="I1459" s="19" t="s">
        <v>8336</v>
      </c>
      <c r="J1459" s="19" t="s">
        <v>8336</v>
      </c>
      <c r="K1459" s="19" t="str">
        <f t="shared" si="133"/>
        <v>Normal Weight</v>
      </c>
      <c r="L1459" s="19" t="str">
        <f t="shared" si="134"/>
        <v>Diabetes</v>
      </c>
      <c r="P1459" s="19" t="s">
        <v>8355</v>
      </c>
      <c r="Q1459" s="19">
        <v>0</v>
      </c>
      <c r="Y1459" s="32" t="s">
        <v>5284</v>
      </c>
      <c r="Z1459" s="19" t="s">
        <v>8324</v>
      </c>
      <c r="AA1459" t="s">
        <v>8336</v>
      </c>
      <c r="AB1459" s="19" t="str">
        <f t="shared" si="135"/>
        <v>Yes</v>
      </c>
      <c r="AC1459" s="19" t="str">
        <f t="shared" si="136"/>
        <v>No</v>
      </c>
      <c r="AG1459" s="19" t="s">
        <v>5266</v>
      </c>
      <c r="AH1459" s="19">
        <v>19.95</v>
      </c>
      <c r="AI1459" s="19" t="str">
        <f t="shared" si="137"/>
        <v>Normal Weight</v>
      </c>
      <c r="AP1459" s="19" t="s">
        <v>5266</v>
      </c>
      <c r="AQ1459" s="19">
        <v>4.36</v>
      </c>
      <c r="AR1459" s="19" t="str">
        <f t="shared" si="138"/>
        <v>Normal</v>
      </c>
    </row>
    <row r="1460" spans="1:44">
      <c r="A1460" s="19" t="s">
        <v>5310</v>
      </c>
      <c r="B1460" s="19">
        <v>21.375</v>
      </c>
      <c r="C1460" s="19">
        <v>4.32</v>
      </c>
      <c r="D1460" s="19" t="s">
        <v>8336</v>
      </c>
      <c r="E1460" s="19" t="s">
        <v>8336</v>
      </c>
      <c r="F1460" s="19" t="s">
        <v>8336</v>
      </c>
      <c r="G1460" s="19" t="s">
        <v>8355</v>
      </c>
      <c r="H1460" s="19">
        <v>0</v>
      </c>
      <c r="I1460" s="19" t="s">
        <v>8336</v>
      </c>
      <c r="J1460" s="19" t="s">
        <v>8336</v>
      </c>
      <c r="K1460" s="19" t="str">
        <f t="shared" si="133"/>
        <v>Normal Weight</v>
      </c>
      <c r="L1460" s="19" t="str">
        <f t="shared" si="134"/>
        <v>Normal</v>
      </c>
      <c r="P1460" s="19" t="s">
        <v>8355</v>
      </c>
      <c r="Q1460" s="19">
        <v>0</v>
      </c>
      <c r="Y1460" s="32" t="s">
        <v>5288</v>
      </c>
      <c r="Z1460" s="19" t="s">
        <v>8336</v>
      </c>
      <c r="AA1460" t="s">
        <v>8336</v>
      </c>
      <c r="AB1460" s="19" t="str">
        <f t="shared" si="135"/>
        <v>No</v>
      </c>
      <c r="AC1460" s="19" t="str">
        <f t="shared" si="136"/>
        <v>No</v>
      </c>
      <c r="AG1460" s="19" t="s">
        <v>5269</v>
      </c>
      <c r="AH1460" s="19">
        <v>16.66</v>
      </c>
      <c r="AI1460" s="19" t="str">
        <f t="shared" si="137"/>
        <v>Under Weight</v>
      </c>
      <c r="AP1460" s="19" t="s">
        <v>5269</v>
      </c>
      <c r="AQ1460" s="19">
        <v>9.16</v>
      </c>
      <c r="AR1460" s="19" t="str">
        <f t="shared" si="138"/>
        <v>Diabetes</v>
      </c>
    </row>
    <row r="1461" spans="1:44">
      <c r="A1461" s="19" t="s">
        <v>5314</v>
      </c>
      <c r="B1461" s="19">
        <v>29.19</v>
      </c>
      <c r="C1461" s="19">
        <v>4.37</v>
      </c>
      <c r="D1461" s="19" t="s">
        <v>8336</v>
      </c>
      <c r="E1461" s="19" t="s">
        <v>8336</v>
      </c>
      <c r="F1461" s="19" t="s">
        <v>8336</v>
      </c>
      <c r="G1461" s="19" t="s">
        <v>8355</v>
      </c>
      <c r="H1461" s="19">
        <v>0</v>
      </c>
      <c r="I1461" s="19" t="s">
        <v>8336</v>
      </c>
      <c r="J1461" s="19" t="s">
        <v>8336</v>
      </c>
      <c r="K1461" s="19" t="str">
        <f t="shared" si="133"/>
        <v>Over Weight</v>
      </c>
      <c r="L1461" s="19" t="str">
        <f t="shared" si="134"/>
        <v>Normal</v>
      </c>
      <c r="P1461" s="19">
        <v>2</v>
      </c>
      <c r="Q1461" s="19">
        <v>2</v>
      </c>
      <c r="Y1461" s="32" t="s">
        <v>5292</v>
      </c>
      <c r="Z1461" s="19" t="s">
        <v>8324</v>
      </c>
      <c r="AA1461" t="s">
        <v>8336</v>
      </c>
      <c r="AB1461" s="19" t="str">
        <f t="shared" si="135"/>
        <v>Yes</v>
      </c>
      <c r="AC1461" s="19" t="str">
        <f t="shared" si="136"/>
        <v>No</v>
      </c>
      <c r="AG1461" s="19" t="s">
        <v>5272</v>
      </c>
      <c r="AH1461" s="19">
        <v>16.62</v>
      </c>
      <c r="AI1461" s="19" t="str">
        <f t="shared" si="137"/>
        <v>Under Weight</v>
      </c>
      <c r="AP1461" s="19" t="s">
        <v>5272</v>
      </c>
      <c r="AQ1461" s="19">
        <v>9.14</v>
      </c>
      <c r="AR1461" s="19" t="str">
        <f t="shared" si="138"/>
        <v>Diabetes</v>
      </c>
    </row>
    <row r="1462" spans="1:44">
      <c r="A1462" s="19" t="s">
        <v>5317</v>
      </c>
      <c r="B1462" s="19">
        <v>31.92</v>
      </c>
      <c r="C1462" s="19">
        <v>4.81</v>
      </c>
      <c r="D1462" s="19" t="s">
        <v>8324</v>
      </c>
      <c r="E1462" s="19" t="s">
        <v>8336</v>
      </c>
      <c r="F1462" s="19" t="s">
        <v>8375</v>
      </c>
      <c r="G1462" s="19">
        <v>1</v>
      </c>
      <c r="H1462" s="19">
        <v>1</v>
      </c>
      <c r="I1462" s="19" t="s">
        <v>8336</v>
      </c>
      <c r="J1462" s="19" t="s">
        <v>8336</v>
      </c>
      <c r="K1462" s="19" t="str">
        <f t="shared" si="133"/>
        <v>Obesity</v>
      </c>
      <c r="L1462" s="19" t="str">
        <f t="shared" si="134"/>
        <v>Normal</v>
      </c>
      <c r="P1462" s="19" t="s">
        <v>8355</v>
      </c>
      <c r="Q1462" s="19">
        <v>0</v>
      </c>
      <c r="Y1462" s="32" t="s">
        <v>5296</v>
      </c>
      <c r="Z1462" s="19" t="s">
        <v>8324</v>
      </c>
      <c r="AA1462" t="s">
        <v>8336</v>
      </c>
      <c r="AB1462" s="19" t="str">
        <f t="shared" si="135"/>
        <v>Yes</v>
      </c>
      <c r="AC1462" s="19" t="str">
        <f t="shared" si="136"/>
        <v>No</v>
      </c>
      <c r="AG1462" s="19" t="s">
        <v>5275</v>
      </c>
      <c r="AH1462" s="19">
        <v>15.36</v>
      </c>
      <c r="AI1462" s="19" t="str">
        <f t="shared" si="137"/>
        <v>Under Weight</v>
      </c>
      <c r="AP1462" s="19" t="s">
        <v>5275</v>
      </c>
      <c r="AQ1462" s="19">
        <v>5.49</v>
      </c>
      <c r="AR1462" s="19" t="str">
        <f t="shared" si="138"/>
        <v>Normal</v>
      </c>
    </row>
    <row r="1463" spans="1:44">
      <c r="A1463" s="19" t="s">
        <v>5321</v>
      </c>
      <c r="B1463" s="19">
        <v>26.315</v>
      </c>
      <c r="C1463" s="19">
        <v>4.56</v>
      </c>
      <c r="D1463" s="19" t="s">
        <v>8324</v>
      </c>
      <c r="E1463" s="19" t="s">
        <v>8336</v>
      </c>
      <c r="F1463" s="19" t="s">
        <v>8375</v>
      </c>
      <c r="G1463" s="19">
        <v>1</v>
      </c>
      <c r="H1463" s="19">
        <v>1</v>
      </c>
      <c r="I1463" s="19" t="s">
        <v>8336</v>
      </c>
      <c r="J1463" s="19" t="s">
        <v>8336</v>
      </c>
      <c r="K1463" s="19" t="str">
        <f t="shared" si="133"/>
        <v>Over Weight</v>
      </c>
      <c r="L1463" s="19" t="str">
        <f t="shared" si="134"/>
        <v>Normal</v>
      </c>
      <c r="P1463" s="19" t="s">
        <v>8355</v>
      </c>
      <c r="Q1463" s="19">
        <v>0</v>
      </c>
      <c r="Y1463" s="32" t="s">
        <v>5300</v>
      </c>
      <c r="Z1463" s="19" t="s">
        <v>8336</v>
      </c>
      <c r="AA1463" t="s">
        <v>8336</v>
      </c>
      <c r="AB1463" s="19" t="str">
        <f t="shared" si="135"/>
        <v>No</v>
      </c>
      <c r="AC1463" s="19" t="str">
        <f t="shared" si="136"/>
        <v>No</v>
      </c>
      <c r="AG1463" s="19" t="s">
        <v>5279</v>
      </c>
      <c r="AH1463" s="19">
        <v>27.74</v>
      </c>
      <c r="AI1463" s="19" t="str">
        <f t="shared" si="137"/>
        <v>Over Weight</v>
      </c>
      <c r="AP1463" s="19" t="s">
        <v>5279</v>
      </c>
      <c r="AQ1463" s="19">
        <v>5.96</v>
      </c>
      <c r="AR1463" s="19" t="str">
        <f t="shared" si="138"/>
        <v>Prediabetes</v>
      </c>
    </row>
    <row r="1464" spans="1:44">
      <c r="A1464" s="19" t="s">
        <v>5324</v>
      </c>
      <c r="B1464" s="19">
        <v>35.3</v>
      </c>
      <c r="C1464" s="19">
        <v>4.39</v>
      </c>
      <c r="D1464" s="19" t="s">
        <v>8336</v>
      </c>
      <c r="E1464" s="19" t="s">
        <v>8336</v>
      </c>
      <c r="F1464" s="19" t="s">
        <v>8336</v>
      </c>
      <c r="G1464" s="19" t="s">
        <v>8355</v>
      </c>
      <c r="H1464" s="19">
        <v>0</v>
      </c>
      <c r="I1464" s="19" t="s">
        <v>8336</v>
      </c>
      <c r="J1464" s="19" t="s">
        <v>8336</v>
      </c>
      <c r="K1464" s="19" t="str">
        <f t="shared" si="133"/>
        <v>Obesity</v>
      </c>
      <c r="L1464" s="19" t="str">
        <f t="shared" si="134"/>
        <v>Normal</v>
      </c>
      <c r="P1464" s="19" t="s">
        <v>8355</v>
      </c>
      <c r="Q1464" s="19">
        <v>0</v>
      </c>
      <c r="Y1464" s="32" t="s">
        <v>5303</v>
      </c>
      <c r="Z1464" s="19" t="s">
        <v>8324</v>
      </c>
      <c r="AA1464" t="s">
        <v>8336</v>
      </c>
      <c r="AB1464" s="19" t="str">
        <f t="shared" si="135"/>
        <v>Yes</v>
      </c>
      <c r="AC1464" s="19" t="str">
        <f t="shared" si="136"/>
        <v>No</v>
      </c>
      <c r="AG1464" s="19" t="s">
        <v>5281</v>
      </c>
      <c r="AH1464" s="19">
        <v>22.44</v>
      </c>
      <c r="AI1464" s="19" t="str">
        <f t="shared" si="137"/>
        <v>Normal Weight</v>
      </c>
      <c r="AP1464" s="19" t="s">
        <v>5281</v>
      </c>
      <c r="AQ1464" s="19">
        <v>4.62</v>
      </c>
      <c r="AR1464" s="19" t="str">
        <f t="shared" si="138"/>
        <v>Normal</v>
      </c>
    </row>
    <row r="1465" spans="1:44">
      <c r="A1465" s="19" t="s">
        <v>5328</v>
      </c>
      <c r="B1465" s="19">
        <v>18.91</v>
      </c>
      <c r="C1465" s="19">
        <v>11.44</v>
      </c>
      <c r="D1465" s="19" t="s">
        <v>8336</v>
      </c>
      <c r="E1465" s="19" t="s">
        <v>8336</v>
      </c>
      <c r="F1465" s="19" t="s">
        <v>8336</v>
      </c>
      <c r="G1465" s="19" t="s">
        <v>8355</v>
      </c>
      <c r="H1465" s="19">
        <v>0</v>
      </c>
      <c r="I1465" s="19" t="s">
        <v>8336</v>
      </c>
      <c r="J1465" s="19" t="s">
        <v>8336</v>
      </c>
      <c r="K1465" s="19" t="str">
        <f t="shared" si="133"/>
        <v>Normal Weight</v>
      </c>
      <c r="L1465" s="19" t="str">
        <f t="shared" si="134"/>
        <v>Diabetes</v>
      </c>
      <c r="P1465" s="19">
        <v>2</v>
      </c>
      <c r="Q1465" s="19">
        <v>2</v>
      </c>
      <c r="Y1465" s="32" t="s">
        <v>5306</v>
      </c>
      <c r="Z1465" s="19" t="s">
        <v>8324</v>
      </c>
      <c r="AA1465" t="s">
        <v>8336</v>
      </c>
      <c r="AB1465" s="19" t="str">
        <f t="shared" si="135"/>
        <v>Yes</v>
      </c>
      <c r="AC1465" s="19" t="str">
        <f t="shared" si="136"/>
        <v>No</v>
      </c>
      <c r="AG1465" s="19" t="s">
        <v>5284</v>
      </c>
      <c r="AH1465" s="19">
        <v>37.05</v>
      </c>
      <c r="AI1465" s="19" t="str">
        <f t="shared" si="137"/>
        <v>Obesity</v>
      </c>
      <c r="AP1465" s="19" t="s">
        <v>5284</v>
      </c>
      <c r="AQ1465" s="19">
        <v>9.96</v>
      </c>
      <c r="AR1465" s="19" t="str">
        <f t="shared" si="138"/>
        <v>Diabetes</v>
      </c>
    </row>
    <row r="1466" spans="1:44">
      <c r="A1466" s="19" t="s">
        <v>5331</v>
      </c>
      <c r="B1466" s="19">
        <v>22.41</v>
      </c>
      <c r="C1466" s="19">
        <v>11.37</v>
      </c>
      <c r="D1466" s="19" t="s">
        <v>8324</v>
      </c>
      <c r="E1466" s="19" t="s">
        <v>8336</v>
      </c>
      <c r="F1466" s="19" t="s">
        <v>8336</v>
      </c>
      <c r="G1466" s="19">
        <v>1</v>
      </c>
      <c r="H1466" s="19">
        <v>1</v>
      </c>
      <c r="I1466" s="19" t="s">
        <v>8336</v>
      </c>
      <c r="J1466" s="19" t="s">
        <v>8336</v>
      </c>
      <c r="K1466" s="19" t="str">
        <f t="shared" si="133"/>
        <v>Normal Weight</v>
      </c>
      <c r="L1466" s="19" t="str">
        <f t="shared" si="134"/>
        <v>Diabetes</v>
      </c>
      <c r="P1466" s="19" t="s">
        <v>8355</v>
      </c>
      <c r="Q1466" s="19">
        <v>0</v>
      </c>
      <c r="Y1466" s="32" t="s">
        <v>5310</v>
      </c>
      <c r="Z1466" s="19" t="s">
        <v>8336</v>
      </c>
      <c r="AA1466" t="s">
        <v>8336</v>
      </c>
      <c r="AB1466" s="19" t="str">
        <f t="shared" si="135"/>
        <v>No</v>
      </c>
      <c r="AC1466" s="19" t="str">
        <f t="shared" si="136"/>
        <v>No</v>
      </c>
      <c r="AG1466" s="19" t="s">
        <v>5288</v>
      </c>
      <c r="AH1466" s="19">
        <v>22.95</v>
      </c>
      <c r="AI1466" s="19" t="str">
        <f t="shared" si="137"/>
        <v>Normal Weight</v>
      </c>
      <c r="AP1466" s="19" t="s">
        <v>5288</v>
      </c>
      <c r="AQ1466" s="19">
        <v>10.53</v>
      </c>
      <c r="AR1466" s="19" t="str">
        <f t="shared" si="138"/>
        <v>Diabetes</v>
      </c>
    </row>
    <row r="1467" spans="1:44">
      <c r="A1467" s="19" t="s">
        <v>5333</v>
      </c>
      <c r="B1467" s="19">
        <v>22.705</v>
      </c>
      <c r="C1467" s="19">
        <v>6.14</v>
      </c>
      <c r="D1467" s="19" t="s">
        <v>8336</v>
      </c>
      <c r="E1467" s="19" t="s">
        <v>8336</v>
      </c>
      <c r="F1467" s="19" t="s">
        <v>8336</v>
      </c>
      <c r="G1467" s="19" t="s">
        <v>8355</v>
      </c>
      <c r="H1467" s="19">
        <v>0</v>
      </c>
      <c r="I1467" s="19" t="s">
        <v>8336</v>
      </c>
      <c r="J1467" s="19" t="s">
        <v>8336</v>
      </c>
      <c r="K1467" s="19" t="str">
        <f t="shared" si="133"/>
        <v>Normal Weight</v>
      </c>
      <c r="L1467" s="19" t="str">
        <f t="shared" si="134"/>
        <v>Prediabetes</v>
      </c>
      <c r="P1467" s="19" t="s">
        <v>8355</v>
      </c>
      <c r="Q1467" s="19">
        <v>0</v>
      </c>
      <c r="Y1467" s="32" t="s">
        <v>5314</v>
      </c>
      <c r="Z1467" s="19" t="s">
        <v>8336</v>
      </c>
      <c r="AA1467" t="s">
        <v>8336</v>
      </c>
      <c r="AB1467" s="19" t="str">
        <f t="shared" si="135"/>
        <v>No</v>
      </c>
      <c r="AC1467" s="19" t="str">
        <f t="shared" si="136"/>
        <v>No</v>
      </c>
      <c r="AG1467" s="19" t="s">
        <v>5292</v>
      </c>
      <c r="AH1467" s="19">
        <v>34.2</v>
      </c>
      <c r="AI1467" s="19" t="str">
        <f t="shared" si="137"/>
        <v>Obesity</v>
      </c>
      <c r="AP1467" s="19" t="s">
        <v>5292</v>
      </c>
      <c r="AQ1467" s="19">
        <v>6.69</v>
      </c>
      <c r="AR1467" s="19" t="str">
        <f t="shared" si="138"/>
        <v>Diabetes</v>
      </c>
    </row>
    <row r="1468" spans="1:44">
      <c r="A1468" s="19" t="s">
        <v>5336</v>
      </c>
      <c r="B1468" s="19">
        <v>37.18</v>
      </c>
      <c r="C1468" s="19">
        <v>4.89</v>
      </c>
      <c r="D1468" s="19" t="s">
        <v>8336</v>
      </c>
      <c r="E1468" s="19" t="s">
        <v>8336</v>
      </c>
      <c r="F1468" s="19" t="s">
        <v>8336</v>
      </c>
      <c r="G1468" s="19" t="s">
        <v>8355</v>
      </c>
      <c r="H1468" s="19">
        <v>0</v>
      </c>
      <c r="I1468" s="19" t="s">
        <v>8336</v>
      </c>
      <c r="J1468" s="19" t="s">
        <v>8336</v>
      </c>
      <c r="K1468" s="19" t="str">
        <f t="shared" si="133"/>
        <v>Obesity</v>
      </c>
      <c r="L1468" s="19" t="str">
        <f t="shared" si="134"/>
        <v>Normal</v>
      </c>
      <c r="P1468" s="19" t="s">
        <v>8355</v>
      </c>
      <c r="Q1468" s="19">
        <v>0</v>
      </c>
      <c r="Y1468" s="32" t="s">
        <v>5317</v>
      </c>
      <c r="Z1468" s="19" t="s">
        <v>8324</v>
      </c>
      <c r="AA1468" t="s">
        <v>8336</v>
      </c>
      <c r="AB1468" s="19" t="str">
        <f t="shared" si="135"/>
        <v>Yes</v>
      </c>
      <c r="AC1468" s="19" t="str">
        <f t="shared" si="136"/>
        <v>No</v>
      </c>
      <c r="AG1468" s="19" t="s">
        <v>5296</v>
      </c>
      <c r="AH1468" s="19">
        <v>30.59</v>
      </c>
      <c r="AI1468" s="19" t="str">
        <f t="shared" si="137"/>
        <v>Obesity</v>
      </c>
      <c r="AP1468" s="19" t="s">
        <v>5296</v>
      </c>
      <c r="AQ1468" s="19">
        <v>9.55</v>
      </c>
      <c r="AR1468" s="19" t="str">
        <f t="shared" si="138"/>
        <v>Diabetes</v>
      </c>
    </row>
    <row r="1469" spans="1:44">
      <c r="A1469" s="19" t="s">
        <v>5339</v>
      </c>
      <c r="B1469" s="19">
        <v>35.97</v>
      </c>
      <c r="C1469" s="19">
        <v>4.6</v>
      </c>
      <c r="D1469" s="19" t="s">
        <v>8336</v>
      </c>
      <c r="E1469" s="19" t="s">
        <v>8336</v>
      </c>
      <c r="F1469" s="19" t="s">
        <v>8336</v>
      </c>
      <c r="G1469" s="19" t="s">
        <v>8355</v>
      </c>
      <c r="H1469" s="19">
        <v>0</v>
      </c>
      <c r="I1469" s="19" t="s">
        <v>8336</v>
      </c>
      <c r="J1469" s="19" t="s">
        <v>8336</v>
      </c>
      <c r="K1469" s="19" t="str">
        <f t="shared" si="133"/>
        <v>Obesity</v>
      </c>
      <c r="L1469" s="19" t="str">
        <f t="shared" si="134"/>
        <v>Normal</v>
      </c>
      <c r="P1469" s="19">
        <v>1</v>
      </c>
      <c r="Q1469" s="19">
        <v>1</v>
      </c>
      <c r="Y1469" s="32" t="s">
        <v>5321</v>
      </c>
      <c r="Z1469" s="19" t="s">
        <v>8324</v>
      </c>
      <c r="AA1469" t="s">
        <v>8336</v>
      </c>
      <c r="AB1469" s="19" t="str">
        <f t="shared" si="135"/>
        <v>Yes</v>
      </c>
      <c r="AC1469" s="19" t="str">
        <f t="shared" si="136"/>
        <v>No</v>
      </c>
      <c r="AG1469" s="19" t="s">
        <v>5300</v>
      </c>
      <c r="AH1469" s="19">
        <v>25.51</v>
      </c>
      <c r="AI1469" s="19" t="str">
        <f t="shared" si="137"/>
        <v>Over Weight</v>
      </c>
      <c r="AP1469" s="19" t="s">
        <v>5300</v>
      </c>
      <c r="AQ1469" s="19">
        <v>6.05</v>
      </c>
      <c r="AR1469" s="19" t="str">
        <f t="shared" si="138"/>
        <v>Prediabetes</v>
      </c>
    </row>
    <row r="1470" spans="1:44">
      <c r="A1470" s="19" t="s">
        <v>5343</v>
      </c>
      <c r="B1470" s="19">
        <v>35.8</v>
      </c>
      <c r="C1470" s="19">
        <v>4.42</v>
      </c>
      <c r="D1470" s="19" t="s">
        <v>8336</v>
      </c>
      <c r="E1470" s="19" t="s">
        <v>8336</v>
      </c>
      <c r="F1470" s="19" t="s">
        <v>8336</v>
      </c>
      <c r="G1470" s="19" t="s">
        <v>8355</v>
      </c>
      <c r="H1470" s="19">
        <v>0</v>
      </c>
      <c r="I1470" s="19" t="s">
        <v>8336</v>
      </c>
      <c r="J1470" s="19" t="s">
        <v>8336</v>
      </c>
      <c r="K1470" s="19" t="str">
        <f t="shared" si="133"/>
        <v>Obesity</v>
      </c>
      <c r="L1470" s="19" t="str">
        <f t="shared" si="134"/>
        <v>Normal</v>
      </c>
      <c r="P1470" s="19">
        <v>1</v>
      </c>
      <c r="Q1470" s="19">
        <v>1</v>
      </c>
      <c r="Y1470" s="32" t="s">
        <v>5324</v>
      </c>
      <c r="Z1470" s="19" t="s">
        <v>8336</v>
      </c>
      <c r="AA1470" t="s">
        <v>8336</v>
      </c>
      <c r="AB1470" s="19" t="str">
        <f t="shared" si="135"/>
        <v>No</v>
      </c>
      <c r="AC1470" s="19" t="str">
        <f t="shared" si="136"/>
        <v>No</v>
      </c>
      <c r="AG1470" s="19" t="s">
        <v>5303</v>
      </c>
      <c r="AH1470" s="19">
        <v>29.04</v>
      </c>
      <c r="AI1470" s="19" t="str">
        <f t="shared" si="137"/>
        <v>Over Weight</v>
      </c>
      <c r="AP1470" s="19" t="s">
        <v>5303</v>
      </c>
      <c r="AQ1470" s="19">
        <v>10.56</v>
      </c>
      <c r="AR1470" s="19" t="str">
        <f t="shared" si="138"/>
        <v>Diabetes</v>
      </c>
    </row>
    <row r="1471" spans="1:44">
      <c r="A1471" s="19" t="s">
        <v>5346</v>
      </c>
      <c r="B1471" s="19">
        <v>28.31</v>
      </c>
      <c r="C1471" s="19">
        <v>7.48</v>
      </c>
      <c r="D1471" s="19" t="s">
        <v>8324</v>
      </c>
      <c r="E1471" s="19" t="s">
        <v>8336</v>
      </c>
      <c r="F1471" s="19" t="s">
        <v>8336</v>
      </c>
      <c r="G1471" s="19" t="s">
        <v>8355</v>
      </c>
      <c r="H1471" s="19">
        <v>0</v>
      </c>
      <c r="I1471" s="19" t="s">
        <v>8336</v>
      </c>
      <c r="J1471" s="19" t="s">
        <v>8336</v>
      </c>
      <c r="K1471" s="19" t="str">
        <f t="shared" si="133"/>
        <v>Over Weight</v>
      </c>
      <c r="L1471" s="19" t="str">
        <f t="shared" si="134"/>
        <v>Diabetes</v>
      </c>
      <c r="P1471" s="19" t="s">
        <v>8355</v>
      </c>
      <c r="Q1471" s="19">
        <v>0</v>
      </c>
      <c r="Y1471" s="32" t="s">
        <v>5328</v>
      </c>
      <c r="Z1471" s="19" t="s">
        <v>8336</v>
      </c>
      <c r="AA1471" t="s">
        <v>8336</v>
      </c>
      <c r="AB1471" s="19" t="str">
        <f t="shared" si="135"/>
        <v>No</v>
      </c>
      <c r="AC1471" s="19" t="str">
        <f t="shared" si="136"/>
        <v>No</v>
      </c>
      <c r="AG1471" s="19" t="s">
        <v>5306</v>
      </c>
      <c r="AH1471" s="19">
        <v>22.135</v>
      </c>
      <c r="AI1471" s="19" t="str">
        <f t="shared" si="137"/>
        <v>Normal Weight</v>
      </c>
      <c r="AP1471" s="19" t="s">
        <v>5306</v>
      </c>
      <c r="AQ1471" s="19">
        <v>10.81</v>
      </c>
      <c r="AR1471" s="19" t="str">
        <f t="shared" si="138"/>
        <v>Diabetes</v>
      </c>
    </row>
    <row r="1472" spans="1:44">
      <c r="A1472" s="19" t="s">
        <v>5349</v>
      </c>
      <c r="B1472" s="19">
        <v>38.06</v>
      </c>
      <c r="C1472" s="19">
        <v>10.74</v>
      </c>
      <c r="D1472" s="19" t="s">
        <v>8336</v>
      </c>
      <c r="E1472" s="19" t="s">
        <v>8336</v>
      </c>
      <c r="F1472" s="19" t="s">
        <v>8336</v>
      </c>
      <c r="G1472" s="19" t="s">
        <v>8355</v>
      </c>
      <c r="H1472" s="19">
        <v>0</v>
      </c>
      <c r="I1472" s="19" t="s">
        <v>8336</v>
      </c>
      <c r="J1472" s="19" t="s">
        <v>8336</v>
      </c>
      <c r="K1472" s="19" t="str">
        <f t="shared" si="133"/>
        <v>Obesity</v>
      </c>
      <c r="L1472" s="19" t="str">
        <f t="shared" si="134"/>
        <v>Diabetes</v>
      </c>
      <c r="P1472" s="19" t="s">
        <v>8355</v>
      </c>
      <c r="Q1472" s="19">
        <v>0</v>
      </c>
      <c r="Y1472" s="32" t="s">
        <v>5331</v>
      </c>
      <c r="Z1472" s="19" t="s">
        <v>8324</v>
      </c>
      <c r="AA1472" t="s">
        <v>8336</v>
      </c>
      <c r="AB1472" s="19" t="str">
        <f t="shared" si="135"/>
        <v>Yes</v>
      </c>
      <c r="AC1472" s="19" t="str">
        <f t="shared" si="136"/>
        <v>No</v>
      </c>
      <c r="AG1472" s="19" t="s">
        <v>5310</v>
      </c>
      <c r="AH1472" s="19">
        <v>21.375</v>
      </c>
      <c r="AI1472" s="19" t="str">
        <f t="shared" si="137"/>
        <v>Normal Weight</v>
      </c>
      <c r="AP1472" s="19" t="s">
        <v>5310</v>
      </c>
      <c r="AQ1472" s="19">
        <v>4.32</v>
      </c>
      <c r="AR1472" s="19" t="str">
        <f t="shared" si="138"/>
        <v>Normal</v>
      </c>
    </row>
    <row r="1473" spans="1:44">
      <c r="A1473" s="19" t="s">
        <v>5353</v>
      </c>
      <c r="B1473" s="19">
        <v>28</v>
      </c>
      <c r="C1473" s="19">
        <v>5.19</v>
      </c>
      <c r="D1473" s="19" t="s">
        <v>8336</v>
      </c>
      <c r="E1473" s="19" t="s">
        <v>8336</v>
      </c>
      <c r="F1473" s="19" t="s">
        <v>8336</v>
      </c>
      <c r="G1473" s="19">
        <v>1</v>
      </c>
      <c r="H1473" s="19">
        <v>1</v>
      </c>
      <c r="I1473" s="19" t="s">
        <v>8336</v>
      </c>
      <c r="J1473" s="19" t="s">
        <v>8336</v>
      </c>
      <c r="K1473" s="19" t="str">
        <f t="shared" si="133"/>
        <v>Over Weight</v>
      </c>
      <c r="L1473" s="19" t="str">
        <f t="shared" si="134"/>
        <v>Normal</v>
      </c>
      <c r="P1473" s="19">
        <v>1</v>
      </c>
      <c r="Q1473" s="19">
        <v>1</v>
      </c>
      <c r="Y1473" s="32" t="s">
        <v>5333</v>
      </c>
      <c r="Z1473" s="19" t="s">
        <v>8336</v>
      </c>
      <c r="AA1473" t="s">
        <v>8336</v>
      </c>
      <c r="AB1473" s="19" t="str">
        <f t="shared" si="135"/>
        <v>No</v>
      </c>
      <c r="AC1473" s="19" t="str">
        <f t="shared" si="136"/>
        <v>No</v>
      </c>
      <c r="AG1473" s="19" t="s">
        <v>5314</v>
      </c>
      <c r="AH1473" s="19">
        <v>29.19</v>
      </c>
      <c r="AI1473" s="19" t="str">
        <f t="shared" si="137"/>
        <v>Over Weight</v>
      </c>
      <c r="AP1473" s="19" t="s">
        <v>5314</v>
      </c>
      <c r="AQ1473" s="19">
        <v>4.37</v>
      </c>
      <c r="AR1473" s="19" t="str">
        <f t="shared" si="138"/>
        <v>Normal</v>
      </c>
    </row>
    <row r="1474" spans="1:44">
      <c r="A1474" s="19" t="s">
        <v>5357</v>
      </c>
      <c r="B1474" s="19">
        <v>34.32</v>
      </c>
      <c r="C1474" s="19">
        <v>9.17</v>
      </c>
      <c r="D1474" s="19" t="s">
        <v>8336</v>
      </c>
      <c r="E1474" s="19" t="s">
        <v>8336</v>
      </c>
      <c r="F1474" s="19" t="s">
        <v>8336</v>
      </c>
      <c r="G1474" s="19" t="s">
        <v>8355</v>
      </c>
      <c r="H1474" s="19">
        <v>0</v>
      </c>
      <c r="I1474" s="19" t="s">
        <v>8336</v>
      </c>
      <c r="J1474" s="19" t="s">
        <v>8336</v>
      </c>
      <c r="K1474" s="19" t="str">
        <f t="shared" si="133"/>
        <v>Obesity</v>
      </c>
      <c r="L1474" s="19" t="str">
        <f t="shared" si="134"/>
        <v>Diabetes</v>
      </c>
      <c r="P1474" s="19">
        <v>1</v>
      </c>
      <c r="Q1474" s="19">
        <v>1</v>
      </c>
      <c r="Y1474" s="32" t="s">
        <v>5336</v>
      </c>
      <c r="Z1474" s="19" t="s">
        <v>8336</v>
      </c>
      <c r="AA1474" t="s">
        <v>8336</v>
      </c>
      <c r="AB1474" s="19" t="str">
        <f t="shared" si="135"/>
        <v>No</v>
      </c>
      <c r="AC1474" s="19" t="str">
        <f t="shared" si="136"/>
        <v>No</v>
      </c>
      <c r="AG1474" s="19" t="s">
        <v>5317</v>
      </c>
      <c r="AH1474" s="19">
        <v>31.92</v>
      </c>
      <c r="AI1474" s="19" t="str">
        <f t="shared" si="137"/>
        <v>Obesity</v>
      </c>
      <c r="AP1474" s="19" t="s">
        <v>5317</v>
      </c>
      <c r="AQ1474" s="19">
        <v>4.81</v>
      </c>
      <c r="AR1474" s="19" t="str">
        <f t="shared" si="138"/>
        <v>Normal</v>
      </c>
    </row>
    <row r="1475" spans="1:44">
      <c r="A1475" s="19" t="s">
        <v>5360</v>
      </c>
      <c r="B1475" s="19">
        <v>22.3</v>
      </c>
      <c r="C1475" s="19">
        <v>4.95</v>
      </c>
      <c r="D1475" s="19" t="s">
        <v>8324</v>
      </c>
      <c r="E1475" s="19" t="s">
        <v>8336</v>
      </c>
      <c r="F1475" s="19" t="s">
        <v>8336</v>
      </c>
      <c r="G1475" s="19" t="s">
        <v>8355</v>
      </c>
      <c r="H1475" s="19">
        <v>0</v>
      </c>
      <c r="I1475" s="19" t="s">
        <v>8336</v>
      </c>
      <c r="J1475" s="19" t="s">
        <v>8336</v>
      </c>
      <c r="K1475" s="19" t="str">
        <f t="shared" ref="K1475:K1538" si="139">IF(B1475&lt;18.5,"Under Weight",IF(B1475&lt;=24.9,"Normal Weight",IF(B1475&lt;=29.9,"Over Weight","Obesity")))</f>
        <v>Normal Weight</v>
      </c>
      <c r="L1475" s="19" t="str">
        <f t="shared" ref="L1475:L1538" si="140">IF(C1475&lt;5.7,"Normal",IF(C1475&lt;=6.4,"Prediabetes","Diabetes"))</f>
        <v>Normal</v>
      </c>
      <c r="P1475" s="19" t="s">
        <v>8355</v>
      </c>
      <c r="Q1475" s="19">
        <v>0</v>
      </c>
      <c r="Y1475" s="32" t="s">
        <v>5339</v>
      </c>
      <c r="Z1475" s="19" t="s">
        <v>8336</v>
      </c>
      <c r="AA1475" t="s">
        <v>8336</v>
      </c>
      <c r="AB1475" s="19" t="str">
        <f t="shared" si="135"/>
        <v>No</v>
      </c>
      <c r="AC1475" s="19" t="str">
        <f t="shared" si="136"/>
        <v>No</v>
      </c>
      <c r="AG1475" s="19" t="s">
        <v>5321</v>
      </c>
      <c r="AH1475" s="19">
        <v>26.315</v>
      </c>
      <c r="AI1475" s="19" t="str">
        <f t="shared" si="137"/>
        <v>Over Weight</v>
      </c>
      <c r="AP1475" s="19" t="s">
        <v>5321</v>
      </c>
      <c r="AQ1475" s="19">
        <v>4.56</v>
      </c>
      <c r="AR1475" s="19" t="str">
        <f t="shared" si="138"/>
        <v>Normal</v>
      </c>
    </row>
    <row r="1476" spans="1:44">
      <c r="A1476" s="19" t="s">
        <v>5364</v>
      </c>
      <c r="B1476" s="19">
        <v>27.835</v>
      </c>
      <c r="C1476" s="19">
        <v>6.03</v>
      </c>
      <c r="D1476" s="19" t="s">
        <v>8336</v>
      </c>
      <c r="E1476" s="19" t="s">
        <v>8336</v>
      </c>
      <c r="F1476" s="19" t="s">
        <v>8336</v>
      </c>
      <c r="G1476" s="19">
        <v>1</v>
      </c>
      <c r="H1476" s="19">
        <v>1</v>
      </c>
      <c r="I1476" s="19" t="s">
        <v>8336</v>
      </c>
      <c r="J1476" s="19" t="s">
        <v>8336</v>
      </c>
      <c r="K1476" s="19" t="str">
        <f t="shared" si="139"/>
        <v>Over Weight</v>
      </c>
      <c r="L1476" s="19" t="str">
        <f t="shared" si="140"/>
        <v>Prediabetes</v>
      </c>
      <c r="P1476" s="19" t="s">
        <v>8355</v>
      </c>
      <c r="Q1476" s="19">
        <v>0</v>
      </c>
      <c r="Y1476" s="32" t="s">
        <v>5343</v>
      </c>
      <c r="Z1476" s="19" t="s">
        <v>8336</v>
      </c>
      <c r="AA1476" t="s">
        <v>8336</v>
      </c>
      <c r="AB1476" s="19" t="str">
        <f t="shared" si="135"/>
        <v>No</v>
      </c>
      <c r="AC1476" s="19" t="str">
        <f t="shared" si="136"/>
        <v>No</v>
      </c>
      <c r="AG1476" s="19" t="s">
        <v>5324</v>
      </c>
      <c r="AH1476" s="19">
        <v>35.3</v>
      </c>
      <c r="AI1476" s="19" t="str">
        <f t="shared" si="137"/>
        <v>Obesity</v>
      </c>
      <c r="AP1476" s="19" t="s">
        <v>5324</v>
      </c>
      <c r="AQ1476" s="19">
        <v>4.39</v>
      </c>
      <c r="AR1476" s="19" t="str">
        <f t="shared" si="138"/>
        <v>Normal</v>
      </c>
    </row>
    <row r="1477" spans="1:44">
      <c r="A1477" s="19" t="s">
        <v>5368</v>
      </c>
      <c r="B1477" s="19">
        <v>39.23</v>
      </c>
      <c r="C1477" s="19">
        <v>5.36</v>
      </c>
      <c r="D1477" s="19" t="s">
        <v>8336</v>
      </c>
      <c r="E1477" s="19" t="s">
        <v>8336</v>
      </c>
      <c r="F1477" s="19" t="s">
        <v>8336</v>
      </c>
      <c r="G1477" s="19" t="s">
        <v>8355</v>
      </c>
      <c r="H1477" s="19">
        <v>0</v>
      </c>
      <c r="I1477" s="19" t="s">
        <v>8336</v>
      </c>
      <c r="J1477" s="19" t="s">
        <v>8336</v>
      </c>
      <c r="K1477" s="19" t="str">
        <f t="shared" si="139"/>
        <v>Obesity</v>
      </c>
      <c r="L1477" s="19" t="str">
        <f t="shared" si="140"/>
        <v>Normal</v>
      </c>
      <c r="P1477" s="19">
        <v>1</v>
      </c>
      <c r="Q1477" s="19">
        <v>1</v>
      </c>
      <c r="Y1477" s="32" t="s">
        <v>5346</v>
      </c>
      <c r="Z1477" s="19" t="s">
        <v>8324</v>
      </c>
      <c r="AA1477" t="s">
        <v>8336</v>
      </c>
      <c r="AB1477" s="19" t="str">
        <f t="shared" si="135"/>
        <v>Yes</v>
      </c>
      <c r="AC1477" s="19" t="str">
        <f t="shared" si="136"/>
        <v>No</v>
      </c>
      <c r="AG1477" s="19" t="s">
        <v>5328</v>
      </c>
      <c r="AH1477" s="19">
        <v>18.91</v>
      </c>
      <c r="AI1477" s="19" t="str">
        <f t="shared" si="137"/>
        <v>Normal Weight</v>
      </c>
      <c r="AP1477" s="19" t="s">
        <v>5328</v>
      </c>
      <c r="AQ1477" s="19">
        <v>11.44</v>
      </c>
      <c r="AR1477" s="19" t="str">
        <f t="shared" si="138"/>
        <v>Diabetes</v>
      </c>
    </row>
    <row r="1478" spans="1:44">
      <c r="A1478" s="19" t="s">
        <v>5371</v>
      </c>
      <c r="B1478" s="19">
        <v>19.95</v>
      </c>
      <c r="C1478" s="19">
        <v>6.11</v>
      </c>
      <c r="D1478" s="19" t="s">
        <v>8336</v>
      </c>
      <c r="E1478" s="19" t="s">
        <v>8336</v>
      </c>
      <c r="F1478" s="19" t="s">
        <v>8336</v>
      </c>
      <c r="G1478" s="19">
        <v>1</v>
      </c>
      <c r="H1478" s="19">
        <v>1</v>
      </c>
      <c r="I1478" s="19" t="s">
        <v>8336</v>
      </c>
      <c r="J1478" s="19" t="s">
        <v>8336</v>
      </c>
      <c r="K1478" s="19" t="str">
        <f t="shared" si="139"/>
        <v>Normal Weight</v>
      </c>
      <c r="L1478" s="19" t="str">
        <f t="shared" si="140"/>
        <v>Prediabetes</v>
      </c>
      <c r="P1478" s="19" t="s">
        <v>8355</v>
      </c>
      <c r="Q1478" s="19">
        <v>0</v>
      </c>
      <c r="Y1478" s="32" t="s">
        <v>5349</v>
      </c>
      <c r="Z1478" s="19" t="s">
        <v>8336</v>
      </c>
      <c r="AA1478" t="s">
        <v>8336</v>
      </c>
      <c r="AB1478" s="19" t="str">
        <f t="shared" si="135"/>
        <v>No</v>
      </c>
      <c r="AC1478" s="19" t="str">
        <f t="shared" si="136"/>
        <v>No</v>
      </c>
      <c r="AG1478" s="19" t="s">
        <v>5331</v>
      </c>
      <c r="AH1478" s="19">
        <v>22.41</v>
      </c>
      <c r="AI1478" s="19" t="str">
        <f t="shared" si="137"/>
        <v>Normal Weight</v>
      </c>
      <c r="AP1478" s="19" t="s">
        <v>5331</v>
      </c>
      <c r="AQ1478" s="19">
        <v>11.37</v>
      </c>
      <c r="AR1478" s="19" t="str">
        <f t="shared" si="138"/>
        <v>Diabetes</v>
      </c>
    </row>
    <row r="1479" spans="1:44">
      <c r="A1479" s="19" t="s">
        <v>5374</v>
      </c>
      <c r="B1479" s="19">
        <v>34.64</v>
      </c>
      <c r="C1479" s="19">
        <v>4.88</v>
      </c>
      <c r="D1479" s="19" t="s">
        <v>8336</v>
      </c>
      <c r="E1479" s="19" t="s">
        <v>8336</v>
      </c>
      <c r="F1479" s="19" t="s">
        <v>8375</v>
      </c>
      <c r="G1479" s="19">
        <v>1</v>
      </c>
      <c r="H1479" s="19">
        <v>1</v>
      </c>
      <c r="I1479" s="19" t="s">
        <v>8336</v>
      </c>
      <c r="J1479" s="19" t="s">
        <v>8336</v>
      </c>
      <c r="K1479" s="19" t="str">
        <f t="shared" si="139"/>
        <v>Obesity</v>
      </c>
      <c r="L1479" s="19" t="str">
        <f t="shared" si="140"/>
        <v>Normal</v>
      </c>
      <c r="P1479" s="19" t="s">
        <v>8355</v>
      </c>
      <c r="Q1479" s="19">
        <v>0</v>
      </c>
      <c r="Y1479" s="32" t="s">
        <v>5353</v>
      </c>
      <c r="Z1479" s="19" t="s">
        <v>8336</v>
      </c>
      <c r="AA1479" t="s">
        <v>8336</v>
      </c>
      <c r="AB1479" s="19" t="str">
        <f t="shared" si="135"/>
        <v>No</v>
      </c>
      <c r="AC1479" s="19" t="str">
        <f t="shared" si="136"/>
        <v>No</v>
      </c>
      <c r="AG1479" s="19" t="s">
        <v>5333</v>
      </c>
      <c r="AH1479" s="19">
        <v>22.705</v>
      </c>
      <c r="AI1479" s="19" t="str">
        <f t="shared" si="137"/>
        <v>Normal Weight</v>
      </c>
      <c r="AP1479" s="19" t="s">
        <v>5333</v>
      </c>
      <c r="AQ1479" s="19">
        <v>6.14</v>
      </c>
      <c r="AR1479" s="19" t="str">
        <f t="shared" si="138"/>
        <v>Prediabetes</v>
      </c>
    </row>
    <row r="1480" spans="1:44">
      <c r="A1480" s="19" t="s">
        <v>5378</v>
      </c>
      <c r="B1480" s="19">
        <v>18.75</v>
      </c>
      <c r="C1480" s="19">
        <v>6.72</v>
      </c>
      <c r="D1480" s="19" t="s">
        <v>8336</v>
      </c>
      <c r="E1480" s="19" t="s">
        <v>8336</v>
      </c>
      <c r="F1480" s="19" t="s">
        <v>8336</v>
      </c>
      <c r="G1480" s="19" t="s">
        <v>8355</v>
      </c>
      <c r="H1480" s="19">
        <v>0</v>
      </c>
      <c r="I1480" s="19" t="s">
        <v>8336</v>
      </c>
      <c r="J1480" s="19" t="s">
        <v>8336</v>
      </c>
      <c r="K1480" s="19" t="str">
        <f t="shared" si="139"/>
        <v>Normal Weight</v>
      </c>
      <c r="L1480" s="19" t="str">
        <f t="shared" si="140"/>
        <v>Diabetes</v>
      </c>
      <c r="P1480" s="19" t="s">
        <v>8355</v>
      </c>
      <c r="Q1480" s="19">
        <v>0</v>
      </c>
      <c r="Y1480" s="32" t="s">
        <v>5357</v>
      </c>
      <c r="Z1480" s="19" t="s">
        <v>8336</v>
      </c>
      <c r="AA1480" t="s">
        <v>8336</v>
      </c>
      <c r="AB1480" s="19" t="str">
        <f t="shared" si="135"/>
        <v>No</v>
      </c>
      <c r="AC1480" s="19" t="str">
        <f t="shared" si="136"/>
        <v>No</v>
      </c>
      <c r="AG1480" s="19" t="s">
        <v>5336</v>
      </c>
      <c r="AH1480" s="19">
        <v>37.18</v>
      </c>
      <c r="AI1480" s="19" t="str">
        <f t="shared" si="137"/>
        <v>Obesity</v>
      </c>
      <c r="AP1480" s="19" t="s">
        <v>5336</v>
      </c>
      <c r="AQ1480" s="19">
        <v>4.89</v>
      </c>
      <c r="AR1480" s="19" t="str">
        <f t="shared" si="138"/>
        <v>Normal</v>
      </c>
    </row>
    <row r="1481" spans="1:44">
      <c r="A1481" s="19" t="s">
        <v>5382</v>
      </c>
      <c r="B1481" s="19">
        <v>26.48</v>
      </c>
      <c r="C1481" s="19">
        <v>4.2</v>
      </c>
      <c r="D1481" s="19" t="s">
        <v>8336</v>
      </c>
      <c r="E1481" s="19" t="s">
        <v>8336</v>
      </c>
      <c r="F1481" s="19" t="s">
        <v>8336</v>
      </c>
      <c r="G1481" s="19">
        <v>1</v>
      </c>
      <c r="H1481" s="19">
        <v>1</v>
      </c>
      <c r="I1481" s="19" t="s">
        <v>8336</v>
      </c>
      <c r="J1481" s="19" t="s">
        <v>8336</v>
      </c>
      <c r="K1481" s="19" t="str">
        <f t="shared" si="139"/>
        <v>Over Weight</v>
      </c>
      <c r="L1481" s="19" t="str">
        <f t="shared" si="140"/>
        <v>Normal</v>
      </c>
      <c r="P1481" s="19" t="s">
        <v>8355</v>
      </c>
      <c r="Q1481" s="19">
        <v>0</v>
      </c>
      <c r="Y1481" s="32" t="s">
        <v>5360</v>
      </c>
      <c r="Z1481" s="19" t="s">
        <v>8324</v>
      </c>
      <c r="AA1481" t="s">
        <v>8336</v>
      </c>
      <c r="AB1481" s="19" t="str">
        <f t="shared" ref="AB1481:AB1544" si="141">PROPER(Z1481)</f>
        <v>Yes</v>
      </c>
      <c r="AC1481" s="19" t="str">
        <f t="shared" ref="AC1481:AC1544" si="142">PROPER(AA1481)</f>
        <v>No</v>
      </c>
      <c r="AG1481" s="19" t="s">
        <v>5339</v>
      </c>
      <c r="AH1481" s="19">
        <v>35.97</v>
      </c>
      <c r="AI1481" s="19" t="str">
        <f t="shared" si="137"/>
        <v>Obesity</v>
      </c>
      <c r="AP1481" s="19" t="s">
        <v>5339</v>
      </c>
      <c r="AQ1481" s="19">
        <v>4.6</v>
      </c>
      <c r="AR1481" s="19" t="str">
        <f t="shared" si="138"/>
        <v>Normal</v>
      </c>
    </row>
    <row r="1482" spans="1:44">
      <c r="A1482" s="19" t="s">
        <v>5386</v>
      </c>
      <c r="B1482" s="19">
        <v>34.83</v>
      </c>
      <c r="C1482" s="19">
        <v>5.79</v>
      </c>
      <c r="D1482" s="19" t="s">
        <v>8336</v>
      </c>
      <c r="E1482" s="19" t="s">
        <v>8336</v>
      </c>
      <c r="F1482" s="19" t="s">
        <v>8336</v>
      </c>
      <c r="G1482" s="19">
        <v>1</v>
      </c>
      <c r="H1482" s="19">
        <v>1</v>
      </c>
      <c r="I1482" s="19" t="s">
        <v>8336</v>
      </c>
      <c r="J1482" s="19" t="s">
        <v>8336</v>
      </c>
      <c r="K1482" s="19" t="str">
        <f t="shared" si="139"/>
        <v>Obesity</v>
      </c>
      <c r="L1482" s="19" t="str">
        <f t="shared" si="140"/>
        <v>Prediabetes</v>
      </c>
      <c r="P1482" s="19" t="s">
        <v>8355</v>
      </c>
      <c r="Q1482" s="19">
        <v>0</v>
      </c>
      <c r="Y1482" s="32" t="s">
        <v>5364</v>
      </c>
      <c r="Z1482" s="19" t="s">
        <v>8336</v>
      </c>
      <c r="AA1482" t="s">
        <v>8336</v>
      </c>
      <c r="AB1482" s="19" t="str">
        <f t="shared" si="141"/>
        <v>No</v>
      </c>
      <c r="AC1482" s="19" t="str">
        <f t="shared" si="142"/>
        <v>No</v>
      </c>
      <c r="AG1482" s="19" t="s">
        <v>5343</v>
      </c>
      <c r="AH1482" s="19">
        <v>35.8</v>
      </c>
      <c r="AI1482" s="19" t="str">
        <f t="shared" si="137"/>
        <v>Obesity</v>
      </c>
      <c r="AP1482" s="19" t="s">
        <v>5343</v>
      </c>
      <c r="AQ1482" s="19">
        <v>4.42</v>
      </c>
      <c r="AR1482" s="19" t="str">
        <f t="shared" si="138"/>
        <v>Normal</v>
      </c>
    </row>
    <row r="1483" spans="1:44">
      <c r="A1483" s="19" t="s">
        <v>5389</v>
      </c>
      <c r="B1483" s="19">
        <v>25.46</v>
      </c>
      <c r="C1483" s="19">
        <v>4.29</v>
      </c>
      <c r="D1483" s="19" t="s">
        <v>8336</v>
      </c>
      <c r="E1483" s="19" t="s">
        <v>8336</v>
      </c>
      <c r="F1483" s="19" t="s">
        <v>8336</v>
      </c>
      <c r="G1483" s="19" t="s">
        <v>8355</v>
      </c>
      <c r="H1483" s="19">
        <v>0</v>
      </c>
      <c r="I1483" s="19" t="s">
        <v>8336</v>
      </c>
      <c r="J1483" s="19" t="s">
        <v>8336</v>
      </c>
      <c r="K1483" s="19" t="str">
        <f t="shared" si="139"/>
        <v>Over Weight</v>
      </c>
      <c r="L1483" s="19" t="str">
        <f t="shared" si="140"/>
        <v>Normal</v>
      </c>
      <c r="P1483" s="19" t="s">
        <v>8355</v>
      </c>
      <c r="Q1483" s="19">
        <v>0</v>
      </c>
      <c r="Y1483" s="32" t="s">
        <v>5368</v>
      </c>
      <c r="Z1483" s="19" t="s">
        <v>8336</v>
      </c>
      <c r="AA1483" t="s">
        <v>8336</v>
      </c>
      <c r="AB1483" s="19" t="str">
        <f t="shared" si="141"/>
        <v>No</v>
      </c>
      <c r="AC1483" s="19" t="str">
        <f t="shared" si="142"/>
        <v>No</v>
      </c>
      <c r="AG1483" s="19" t="s">
        <v>5346</v>
      </c>
      <c r="AH1483" s="19">
        <v>28.31</v>
      </c>
      <c r="AI1483" s="19" t="str">
        <f t="shared" si="137"/>
        <v>Over Weight</v>
      </c>
      <c r="AP1483" s="19" t="s">
        <v>5346</v>
      </c>
      <c r="AQ1483" s="19">
        <v>7.48</v>
      </c>
      <c r="AR1483" s="19" t="str">
        <f t="shared" si="138"/>
        <v>Diabetes</v>
      </c>
    </row>
    <row r="1484" spans="1:44">
      <c r="A1484" s="19" t="s">
        <v>5393</v>
      </c>
      <c r="B1484" s="19">
        <v>23.31</v>
      </c>
      <c r="C1484" s="19">
        <v>8.27</v>
      </c>
      <c r="D1484" s="19" t="s">
        <v>8336</v>
      </c>
      <c r="E1484" s="19" t="s">
        <v>8336</v>
      </c>
      <c r="F1484" s="19" t="s">
        <v>8336</v>
      </c>
      <c r="G1484" s="19" t="s">
        <v>8355</v>
      </c>
      <c r="H1484" s="19">
        <v>0</v>
      </c>
      <c r="I1484" s="19" t="s">
        <v>8336</v>
      </c>
      <c r="J1484" s="19" t="s">
        <v>8336</v>
      </c>
      <c r="K1484" s="19" t="str">
        <f t="shared" si="139"/>
        <v>Normal Weight</v>
      </c>
      <c r="L1484" s="19" t="str">
        <f t="shared" si="140"/>
        <v>Diabetes</v>
      </c>
      <c r="P1484" s="19">
        <v>1</v>
      </c>
      <c r="Q1484" s="19">
        <v>1</v>
      </c>
      <c r="Y1484" s="32" t="s">
        <v>5371</v>
      </c>
      <c r="Z1484" s="19" t="s">
        <v>8336</v>
      </c>
      <c r="AA1484" t="s">
        <v>8336</v>
      </c>
      <c r="AB1484" s="19" t="str">
        <f t="shared" si="141"/>
        <v>No</v>
      </c>
      <c r="AC1484" s="19" t="str">
        <f t="shared" si="142"/>
        <v>No</v>
      </c>
      <c r="AG1484" s="19" t="s">
        <v>5349</v>
      </c>
      <c r="AH1484" s="19">
        <v>38.06</v>
      </c>
      <c r="AI1484" s="19" t="str">
        <f t="shared" si="137"/>
        <v>Obesity</v>
      </c>
      <c r="AP1484" s="19" t="s">
        <v>5349</v>
      </c>
      <c r="AQ1484" s="19">
        <v>10.74</v>
      </c>
      <c r="AR1484" s="19" t="str">
        <f t="shared" si="138"/>
        <v>Diabetes</v>
      </c>
    </row>
    <row r="1485" spans="1:44">
      <c r="A1485" s="19" t="s">
        <v>5397</v>
      </c>
      <c r="B1485" s="19">
        <v>29</v>
      </c>
      <c r="C1485" s="19">
        <v>4.56</v>
      </c>
      <c r="D1485" s="19" t="s">
        <v>8336</v>
      </c>
      <c r="E1485" s="19" t="s">
        <v>8336</v>
      </c>
      <c r="F1485" s="19" t="s">
        <v>8336</v>
      </c>
      <c r="G1485" s="19" t="s">
        <v>8355</v>
      </c>
      <c r="H1485" s="19">
        <v>0</v>
      </c>
      <c r="I1485" s="19" t="s">
        <v>8336</v>
      </c>
      <c r="J1485" s="19" t="s">
        <v>8336</v>
      </c>
      <c r="K1485" s="19" t="str">
        <f t="shared" si="139"/>
        <v>Over Weight</v>
      </c>
      <c r="L1485" s="19" t="str">
        <f t="shared" si="140"/>
        <v>Normal</v>
      </c>
      <c r="P1485" s="19" t="s">
        <v>8355</v>
      </c>
      <c r="Q1485" s="19">
        <v>0</v>
      </c>
      <c r="Y1485" s="32" t="s">
        <v>5374</v>
      </c>
      <c r="Z1485" s="19" t="s">
        <v>8336</v>
      </c>
      <c r="AA1485" t="s">
        <v>8336</v>
      </c>
      <c r="AB1485" s="19" t="str">
        <f t="shared" si="141"/>
        <v>No</v>
      </c>
      <c r="AC1485" s="19" t="str">
        <f t="shared" si="142"/>
        <v>No</v>
      </c>
      <c r="AG1485" s="19" t="s">
        <v>5353</v>
      </c>
      <c r="AH1485" s="19">
        <v>28</v>
      </c>
      <c r="AI1485" s="19" t="str">
        <f t="shared" si="137"/>
        <v>Over Weight</v>
      </c>
      <c r="AP1485" s="19" t="s">
        <v>5353</v>
      </c>
      <c r="AQ1485" s="19">
        <v>5.19</v>
      </c>
      <c r="AR1485" s="19" t="str">
        <f t="shared" si="138"/>
        <v>Normal</v>
      </c>
    </row>
    <row r="1486" spans="1:44">
      <c r="A1486" s="19" t="s">
        <v>5401</v>
      </c>
      <c r="B1486" s="19">
        <v>32.87</v>
      </c>
      <c r="C1486" s="19">
        <v>5.33</v>
      </c>
      <c r="D1486" s="19" t="s">
        <v>8336</v>
      </c>
      <c r="E1486" s="19" t="s">
        <v>8336</v>
      </c>
      <c r="F1486" s="19" t="s">
        <v>8336</v>
      </c>
      <c r="G1486" s="19" t="s">
        <v>8355</v>
      </c>
      <c r="H1486" s="19">
        <v>0</v>
      </c>
      <c r="I1486" s="19" t="s">
        <v>8336</v>
      </c>
      <c r="J1486" s="19" t="s">
        <v>8336</v>
      </c>
      <c r="K1486" s="19" t="str">
        <f t="shared" si="139"/>
        <v>Obesity</v>
      </c>
      <c r="L1486" s="19" t="str">
        <f t="shared" si="140"/>
        <v>Normal</v>
      </c>
      <c r="P1486" s="19" t="s">
        <v>8355</v>
      </c>
      <c r="Q1486" s="19">
        <v>0</v>
      </c>
      <c r="Y1486" s="32" t="s">
        <v>5378</v>
      </c>
      <c r="Z1486" s="19" t="s">
        <v>8336</v>
      </c>
      <c r="AA1486" t="s">
        <v>8336</v>
      </c>
      <c r="AB1486" s="19" t="str">
        <f t="shared" si="141"/>
        <v>No</v>
      </c>
      <c r="AC1486" s="19" t="str">
        <f t="shared" si="142"/>
        <v>No</v>
      </c>
      <c r="AG1486" s="19" t="s">
        <v>5357</v>
      </c>
      <c r="AH1486" s="19">
        <v>34.32</v>
      </c>
      <c r="AI1486" s="19" t="str">
        <f t="shared" si="137"/>
        <v>Obesity</v>
      </c>
      <c r="AP1486" s="19" t="s">
        <v>5357</v>
      </c>
      <c r="AQ1486" s="19">
        <v>9.17</v>
      </c>
      <c r="AR1486" s="19" t="str">
        <f t="shared" si="138"/>
        <v>Diabetes</v>
      </c>
    </row>
    <row r="1487" spans="1:44">
      <c r="A1487" s="19" t="s">
        <v>5404</v>
      </c>
      <c r="B1487" s="19">
        <v>26.18</v>
      </c>
      <c r="C1487" s="19">
        <v>5.63</v>
      </c>
      <c r="D1487" s="19" t="s">
        <v>8336</v>
      </c>
      <c r="E1487" s="19" t="s">
        <v>8336</v>
      </c>
      <c r="F1487" s="19" t="s">
        <v>8336</v>
      </c>
      <c r="G1487" s="19" t="s">
        <v>8355</v>
      </c>
      <c r="H1487" s="19">
        <v>0</v>
      </c>
      <c r="I1487" s="19" t="s">
        <v>8336</v>
      </c>
      <c r="J1487" s="19" t="s">
        <v>8336</v>
      </c>
      <c r="K1487" s="19" t="str">
        <f t="shared" si="139"/>
        <v>Over Weight</v>
      </c>
      <c r="L1487" s="19" t="str">
        <f t="shared" si="140"/>
        <v>Normal</v>
      </c>
      <c r="P1487" s="19">
        <v>1</v>
      </c>
      <c r="Q1487" s="19">
        <v>1</v>
      </c>
      <c r="Y1487" s="32" t="s">
        <v>5382</v>
      </c>
      <c r="Z1487" s="19" t="s">
        <v>8336</v>
      </c>
      <c r="AA1487" t="s">
        <v>8336</v>
      </c>
      <c r="AB1487" s="19" t="str">
        <f t="shared" si="141"/>
        <v>No</v>
      </c>
      <c r="AC1487" s="19" t="str">
        <f t="shared" si="142"/>
        <v>No</v>
      </c>
      <c r="AG1487" s="19" t="s">
        <v>5360</v>
      </c>
      <c r="AH1487" s="19">
        <v>22.3</v>
      </c>
      <c r="AI1487" s="19" t="str">
        <f t="shared" ref="AI1487:AI1550" si="143">IF(AH1487&lt;18.5,"Under Weight",IF(AH1487&lt;=24.9,"Normal Weight",IF(AH1487&lt;=29.9,"Over Weight","Obesity")))</f>
        <v>Normal Weight</v>
      </c>
      <c r="AP1487" s="19" t="s">
        <v>5360</v>
      </c>
      <c r="AQ1487" s="19">
        <v>4.95</v>
      </c>
      <c r="AR1487" s="19" t="str">
        <f t="shared" ref="AR1487:AR1550" si="144">IF(AQ1487&lt;5.7,"Normal",IF(AQ1487&lt;=6.5,"Prediabetes","Diabetes"))</f>
        <v>Normal</v>
      </c>
    </row>
    <row r="1488" spans="1:44">
      <c r="A1488" s="19" t="s">
        <v>5407</v>
      </c>
      <c r="B1488" s="19">
        <v>25.3</v>
      </c>
      <c r="C1488" s="19">
        <v>5.12</v>
      </c>
      <c r="D1488" s="19" t="s">
        <v>8336</v>
      </c>
      <c r="E1488" s="19" t="s">
        <v>8336</v>
      </c>
      <c r="F1488" s="19" t="s">
        <v>8336</v>
      </c>
      <c r="G1488" s="19" t="s">
        <v>8355</v>
      </c>
      <c r="H1488" s="19">
        <v>0</v>
      </c>
      <c r="I1488" s="19" t="s">
        <v>8336</v>
      </c>
      <c r="J1488" s="19" t="s">
        <v>8336</v>
      </c>
      <c r="K1488" s="19" t="str">
        <f t="shared" si="139"/>
        <v>Over Weight</v>
      </c>
      <c r="L1488" s="19" t="str">
        <f t="shared" si="140"/>
        <v>Normal</v>
      </c>
      <c r="P1488" s="19" t="s">
        <v>8355</v>
      </c>
      <c r="Q1488" s="19">
        <v>0</v>
      </c>
      <c r="Y1488" s="32" t="s">
        <v>5386</v>
      </c>
      <c r="Z1488" s="19" t="s">
        <v>8336</v>
      </c>
      <c r="AA1488" t="s">
        <v>8336</v>
      </c>
      <c r="AB1488" s="19" t="str">
        <f t="shared" si="141"/>
        <v>No</v>
      </c>
      <c r="AC1488" s="19" t="str">
        <f t="shared" si="142"/>
        <v>No</v>
      </c>
      <c r="AG1488" s="19" t="s">
        <v>5364</v>
      </c>
      <c r="AH1488" s="19">
        <v>27.835</v>
      </c>
      <c r="AI1488" s="19" t="str">
        <f t="shared" si="143"/>
        <v>Over Weight</v>
      </c>
      <c r="AP1488" s="19" t="s">
        <v>5364</v>
      </c>
      <c r="AQ1488" s="19">
        <v>6.03</v>
      </c>
      <c r="AR1488" s="19" t="str">
        <f t="shared" si="144"/>
        <v>Prediabetes</v>
      </c>
    </row>
    <row r="1489" spans="1:44">
      <c r="A1489" s="19" t="s">
        <v>5411</v>
      </c>
      <c r="B1489" s="19">
        <v>36.94</v>
      </c>
      <c r="C1489" s="19">
        <v>5.15</v>
      </c>
      <c r="D1489" s="19" t="s">
        <v>8324</v>
      </c>
      <c r="E1489" s="19" t="s">
        <v>8336</v>
      </c>
      <c r="F1489" s="19" t="s">
        <v>8336</v>
      </c>
      <c r="G1489" s="19">
        <v>1</v>
      </c>
      <c r="H1489" s="19">
        <v>1</v>
      </c>
      <c r="I1489" s="19" t="s">
        <v>8336</v>
      </c>
      <c r="J1489" s="19" t="s">
        <v>8336</v>
      </c>
      <c r="K1489" s="19" t="str">
        <f t="shared" si="139"/>
        <v>Obesity</v>
      </c>
      <c r="L1489" s="19" t="str">
        <f t="shared" si="140"/>
        <v>Normal</v>
      </c>
      <c r="P1489" s="19">
        <v>1</v>
      </c>
      <c r="Q1489" s="19">
        <v>1</v>
      </c>
      <c r="Y1489" s="32" t="s">
        <v>5389</v>
      </c>
      <c r="Z1489" s="19" t="s">
        <v>8336</v>
      </c>
      <c r="AA1489" t="s">
        <v>8336</v>
      </c>
      <c r="AB1489" s="19" t="str">
        <f t="shared" si="141"/>
        <v>No</v>
      </c>
      <c r="AC1489" s="19" t="str">
        <f t="shared" si="142"/>
        <v>No</v>
      </c>
      <c r="AG1489" s="19" t="s">
        <v>5368</v>
      </c>
      <c r="AH1489" s="19">
        <v>39.23</v>
      </c>
      <c r="AI1489" s="19" t="str">
        <f t="shared" si="143"/>
        <v>Obesity</v>
      </c>
      <c r="AP1489" s="19" t="s">
        <v>5368</v>
      </c>
      <c r="AQ1489" s="19">
        <v>5.36</v>
      </c>
      <c r="AR1489" s="19" t="str">
        <f t="shared" si="144"/>
        <v>Normal</v>
      </c>
    </row>
    <row r="1490" spans="1:44">
      <c r="A1490" s="19" t="s">
        <v>5414</v>
      </c>
      <c r="B1490" s="19">
        <v>22.86</v>
      </c>
      <c r="C1490" s="19">
        <v>7.5</v>
      </c>
      <c r="D1490" s="19" t="s">
        <v>8336</v>
      </c>
      <c r="E1490" s="19" t="s">
        <v>8336</v>
      </c>
      <c r="F1490" s="19" t="s">
        <v>8336</v>
      </c>
      <c r="G1490" s="19" t="s">
        <v>8355</v>
      </c>
      <c r="H1490" s="19">
        <v>0</v>
      </c>
      <c r="I1490" s="19" t="s">
        <v>8336</v>
      </c>
      <c r="J1490" s="19" t="s">
        <v>8336</v>
      </c>
      <c r="K1490" s="19" t="str">
        <f t="shared" si="139"/>
        <v>Normal Weight</v>
      </c>
      <c r="L1490" s="19" t="str">
        <f t="shared" si="140"/>
        <v>Diabetes</v>
      </c>
      <c r="P1490" s="19">
        <v>1</v>
      </c>
      <c r="Q1490" s="19">
        <v>1</v>
      </c>
      <c r="Y1490" s="32" t="s">
        <v>5393</v>
      </c>
      <c r="Z1490" s="19" t="s">
        <v>8336</v>
      </c>
      <c r="AA1490" t="s">
        <v>8336</v>
      </c>
      <c r="AB1490" s="19" t="str">
        <f t="shared" si="141"/>
        <v>No</v>
      </c>
      <c r="AC1490" s="19" t="str">
        <f t="shared" si="142"/>
        <v>No</v>
      </c>
      <c r="AG1490" s="19" t="s">
        <v>5371</v>
      </c>
      <c r="AH1490" s="19">
        <v>19.95</v>
      </c>
      <c r="AI1490" s="19" t="str">
        <f t="shared" si="143"/>
        <v>Normal Weight</v>
      </c>
      <c r="AP1490" s="19" t="s">
        <v>5371</v>
      </c>
      <c r="AQ1490" s="19">
        <v>6.11</v>
      </c>
      <c r="AR1490" s="19" t="str">
        <f t="shared" si="144"/>
        <v>Prediabetes</v>
      </c>
    </row>
    <row r="1491" spans="1:44">
      <c r="A1491" s="19" t="s">
        <v>5417</v>
      </c>
      <c r="B1491" s="19">
        <v>18.76</v>
      </c>
      <c r="C1491" s="19">
        <v>4.88</v>
      </c>
      <c r="D1491" s="19" t="s">
        <v>8324</v>
      </c>
      <c r="E1491" s="19" t="s">
        <v>8336</v>
      </c>
      <c r="F1491" s="19" t="s">
        <v>8375</v>
      </c>
      <c r="G1491" s="19">
        <v>1</v>
      </c>
      <c r="H1491" s="19">
        <v>1</v>
      </c>
      <c r="I1491" s="19" t="s">
        <v>8336</v>
      </c>
      <c r="J1491" s="19" t="s">
        <v>8336</v>
      </c>
      <c r="K1491" s="19" t="str">
        <f t="shared" si="139"/>
        <v>Normal Weight</v>
      </c>
      <c r="L1491" s="19" t="str">
        <f t="shared" si="140"/>
        <v>Normal</v>
      </c>
      <c r="P1491" s="19" t="s">
        <v>8355</v>
      </c>
      <c r="Q1491" s="19">
        <v>0</v>
      </c>
      <c r="Y1491" s="32" t="s">
        <v>5397</v>
      </c>
      <c r="Z1491" s="19" t="s">
        <v>8336</v>
      </c>
      <c r="AA1491" t="s">
        <v>8336</v>
      </c>
      <c r="AB1491" s="19" t="str">
        <f t="shared" si="141"/>
        <v>No</v>
      </c>
      <c r="AC1491" s="19" t="str">
        <f t="shared" si="142"/>
        <v>No</v>
      </c>
      <c r="AG1491" s="19" t="s">
        <v>5374</v>
      </c>
      <c r="AH1491" s="19">
        <v>34.64</v>
      </c>
      <c r="AI1491" s="19" t="str">
        <f t="shared" si="143"/>
        <v>Obesity</v>
      </c>
      <c r="AP1491" s="19" t="s">
        <v>5374</v>
      </c>
      <c r="AQ1491" s="19">
        <v>4.88</v>
      </c>
      <c r="AR1491" s="19" t="str">
        <f t="shared" si="144"/>
        <v>Normal</v>
      </c>
    </row>
    <row r="1492" spans="1:44">
      <c r="A1492" s="19" t="s">
        <v>5421</v>
      </c>
      <c r="B1492" s="19">
        <v>24.36</v>
      </c>
      <c r="C1492" s="19">
        <v>5.57</v>
      </c>
      <c r="D1492" s="19" t="s">
        <v>8336</v>
      </c>
      <c r="E1492" s="19" t="s">
        <v>8336</v>
      </c>
      <c r="F1492" s="19" t="s">
        <v>8336</v>
      </c>
      <c r="G1492" s="19" t="s">
        <v>8355</v>
      </c>
      <c r="H1492" s="19">
        <v>0</v>
      </c>
      <c r="I1492" s="19" t="s">
        <v>8336</v>
      </c>
      <c r="J1492" s="19" t="s">
        <v>8336</v>
      </c>
      <c r="K1492" s="19" t="str">
        <f t="shared" si="139"/>
        <v>Normal Weight</v>
      </c>
      <c r="L1492" s="19" t="str">
        <f t="shared" si="140"/>
        <v>Normal</v>
      </c>
      <c r="P1492" s="19">
        <v>1</v>
      </c>
      <c r="Q1492" s="19">
        <v>1</v>
      </c>
      <c r="Y1492" s="32" t="s">
        <v>5401</v>
      </c>
      <c r="Z1492" s="19" t="s">
        <v>8336</v>
      </c>
      <c r="AA1492" t="s">
        <v>8336</v>
      </c>
      <c r="AB1492" s="19" t="str">
        <f t="shared" si="141"/>
        <v>No</v>
      </c>
      <c r="AC1492" s="19" t="str">
        <f t="shared" si="142"/>
        <v>No</v>
      </c>
      <c r="AG1492" s="19" t="s">
        <v>5378</v>
      </c>
      <c r="AH1492" s="19">
        <v>18.75</v>
      </c>
      <c r="AI1492" s="19" t="str">
        <f t="shared" si="143"/>
        <v>Normal Weight</v>
      </c>
      <c r="AP1492" s="19" t="s">
        <v>5378</v>
      </c>
      <c r="AQ1492" s="19">
        <v>6.72</v>
      </c>
      <c r="AR1492" s="19" t="str">
        <f t="shared" si="144"/>
        <v>Diabetes</v>
      </c>
    </row>
    <row r="1493" spans="1:44">
      <c r="A1493" s="19" t="s">
        <v>5425</v>
      </c>
      <c r="B1493" s="19">
        <v>32.3</v>
      </c>
      <c r="C1493" s="19">
        <v>5.31</v>
      </c>
      <c r="D1493" s="19" t="s">
        <v>8336</v>
      </c>
      <c r="E1493" s="19" t="s">
        <v>8336</v>
      </c>
      <c r="F1493" s="19" t="s">
        <v>8336</v>
      </c>
      <c r="G1493" s="19" t="s">
        <v>8355</v>
      </c>
      <c r="H1493" s="19">
        <v>0</v>
      </c>
      <c r="I1493" s="19" t="s">
        <v>8336</v>
      </c>
      <c r="J1493" s="19" t="s">
        <v>8336</v>
      </c>
      <c r="K1493" s="19" t="str">
        <f t="shared" si="139"/>
        <v>Obesity</v>
      </c>
      <c r="L1493" s="19" t="str">
        <f t="shared" si="140"/>
        <v>Normal</v>
      </c>
      <c r="P1493" s="19">
        <v>1</v>
      </c>
      <c r="Q1493" s="19">
        <v>1</v>
      </c>
      <c r="Y1493" s="32" t="s">
        <v>5404</v>
      </c>
      <c r="Z1493" s="19" t="s">
        <v>8336</v>
      </c>
      <c r="AA1493" t="s">
        <v>8336</v>
      </c>
      <c r="AB1493" s="19" t="str">
        <f t="shared" si="141"/>
        <v>No</v>
      </c>
      <c r="AC1493" s="19" t="str">
        <f t="shared" si="142"/>
        <v>No</v>
      </c>
      <c r="AG1493" s="19" t="s">
        <v>5382</v>
      </c>
      <c r="AH1493" s="19">
        <v>26.48</v>
      </c>
      <c r="AI1493" s="19" t="str">
        <f t="shared" si="143"/>
        <v>Over Weight</v>
      </c>
      <c r="AP1493" s="19" t="s">
        <v>5382</v>
      </c>
      <c r="AQ1493" s="19">
        <v>4.2</v>
      </c>
      <c r="AR1493" s="19" t="str">
        <f t="shared" si="144"/>
        <v>Normal</v>
      </c>
    </row>
    <row r="1494" spans="1:44">
      <c r="A1494" s="19" t="s">
        <v>5428</v>
      </c>
      <c r="B1494" s="19">
        <v>22.705</v>
      </c>
      <c r="C1494" s="19">
        <v>4.57</v>
      </c>
      <c r="D1494" s="19" t="s">
        <v>8324</v>
      </c>
      <c r="E1494" s="19" t="s">
        <v>8336</v>
      </c>
      <c r="F1494" s="19" t="s">
        <v>8336</v>
      </c>
      <c r="G1494" s="19" t="s">
        <v>8355</v>
      </c>
      <c r="H1494" s="19">
        <v>0</v>
      </c>
      <c r="I1494" s="19" t="s">
        <v>8336</v>
      </c>
      <c r="J1494" s="19" t="s">
        <v>8336</v>
      </c>
      <c r="K1494" s="19" t="str">
        <f t="shared" si="139"/>
        <v>Normal Weight</v>
      </c>
      <c r="L1494" s="19" t="str">
        <f t="shared" si="140"/>
        <v>Normal</v>
      </c>
      <c r="P1494" s="19" t="s">
        <v>8355</v>
      </c>
      <c r="Q1494" s="19">
        <v>0</v>
      </c>
      <c r="Y1494" s="32" t="s">
        <v>5407</v>
      </c>
      <c r="Z1494" s="19" t="s">
        <v>8336</v>
      </c>
      <c r="AA1494" t="s">
        <v>8336</v>
      </c>
      <c r="AB1494" s="19" t="str">
        <f t="shared" si="141"/>
        <v>No</v>
      </c>
      <c r="AC1494" s="19" t="str">
        <f t="shared" si="142"/>
        <v>No</v>
      </c>
      <c r="AG1494" s="19" t="s">
        <v>5386</v>
      </c>
      <c r="AH1494" s="19">
        <v>34.83</v>
      </c>
      <c r="AI1494" s="19" t="str">
        <f t="shared" si="143"/>
        <v>Obesity</v>
      </c>
      <c r="AP1494" s="19" t="s">
        <v>5386</v>
      </c>
      <c r="AQ1494" s="19">
        <v>5.79</v>
      </c>
      <c r="AR1494" s="19" t="str">
        <f t="shared" si="144"/>
        <v>Prediabetes</v>
      </c>
    </row>
    <row r="1495" spans="1:44">
      <c r="A1495" s="19" t="s">
        <v>5432</v>
      </c>
      <c r="B1495" s="19">
        <v>21.79</v>
      </c>
      <c r="C1495" s="19">
        <v>8.7</v>
      </c>
      <c r="D1495" s="19" t="s">
        <v>8324</v>
      </c>
      <c r="E1495" s="19" t="s">
        <v>8336</v>
      </c>
      <c r="F1495" s="19" t="s">
        <v>8336</v>
      </c>
      <c r="G1495" s="19">
        <v>1</v>
      </c>
      <c r="H1495" s="19">
        <v>1</v>
      </c>
      <c r="I1495" s="19" t="s">
        <v>8336</v>
      </c>
      <c r="J1495" s="19" t="s">
        <v>8336</v>
      </c>
      <c r="K1495" s="19" t="str">
        <f t="shared" si="139"/>
        <v>Normal Weight</v>
      </c>
      <c r="L1495" s="19" t="str">
        <f t="shared" si="140"/>
        <v>Diabetes</v>
      </c>
      <c r="P1495" s="19" t="s">
        <v>8355</v>
      </c>
      <c r="Q1495" s="19">
        <v>0</v>
      </c>
      <c r="Y1495" s="32" t="s">
        <v>5411</v>
      </c>
      <c r="Z1495" s="19" t="s">
        <v>8324</v>
      </c>
      <c r="AA1495" t="s">
        <v>8336</v>
      </c>
      <c r="AB1495" s="19" t="str">
        <f t="shared" si="141"/>
        <v>Yes</v>
      </c>
      <c r="AC1495" s="19" t="str">
        <f t="shared" si="142"/>
        <v>No</v>
      </c>
      <c r="AG1495" s="19" t="s">
        <v>5389</v>
      </c>
      <c r="AH1495" s="19">
        <v>25.46</v>
      </c>
      <c r="AI1495" s="19" t="str">
        <f t="shared" si="143"/>
        <v>Over Weight</v>
      </c>
      <c r="AP1495" s="19" t="s">
        <v>5389</v>
      </c>
      <c r="AQ1495" s="19">
        <v>4.29</v>
      </c>
      <c r="AR1495" s="19" t="str">
        <f t="shared" si="144"/>
        <v>Normal</v>
      </c>
    </row>
    <row r="1496" spans="1:44">
      <c r="A1496" s="19" t="s">
        <v>5436</v>
      </c>
      <c r="B1496" s="19">
        <v>24.52</v>
      </c>
      <c r="C1496" s="19">
        <v>4.76</v>
      </c>
      <c r="D1496" s="19" t="s">
        <v>8336</v>
      </c>
      <c r="E1496" s="19" t="s">
        <v>8336</v>
      </c>
      <c r="F1496" s="19" t="s">
        <v>8336</v>
      </c>
      <c r="G1496" s="19" t="s">
        <v>8355</v>
      </c>
      <c r="H1496" s="19">
        <v>0</v>
      </c>
      <c r="I1496" s="19" t="s">
        <v>8336</v>
      </c>
      <c r="J1496" s="19" t="s">
        <v>8336</v>
      </c>
      <c r="K1496" s="19" t="str">
        <f t="shared" si="139"/>
        <v>Normal Weight</v>
      </c>
      <c r="L1496" s="19" t="str">
        <f t="shared" si="140"/>
        <v>Normal</v>
      </c>
      <c r="P1496" s="19" t="s">
        <v>8355</v>
      </c>
      <c r="Q1496" s="19">
        <v>0</v>
      </c>
      <c r="Y1496" s="32" t="s">
        <v>5414</v>
      </c>
      <c r="Z1496" s="19" t="s">
        <v>8336</v>
      </c>
      <c r="AA1496" t="s">
        <v>8336</v>
      </c>
      <c r="AB1496" s="19" t="str">
        <f t="shared" si="141"/>
        <v>No</v>
      </c>
      <c r="AC1496" s="19" t="str">
        <f t="shared" si="142"/>
        <v>No</v>
      </c>
      <c r="AG1496" s="19" t="s">
        <v>5393</v>
      </c>
      <c r="AH1496" s="19">
        <v>23.31</v>
      </c>
      <c r="AI1496" s="19" t="str">
        <f t="shared" si="143"/>
        <v>Normal Weight</v>
      </c>
      <c r="AP1496" s="19" t="s">
        <v>5393</v>
      </c>
      <c r="AQ1496" s="19">
        <v>8.27</v>
      </c>
      <c r="AR1496" s="19" t="str">
        <f t="shared" si="144"/>
        <v>Diabetes</v>
      </c>
    </row>
    <row r="1497" spans="1:44">
      <c r="A1497" s="19" t="s">
        <v>5440</v>
      </c>
      <c r="B1497" s="19">
        <v>39.52</v>
      </c>
      <c r="C1497" s="19">
        <v>11.81</v>
      </c>
      <c r="D1497" s="19" t="s">
        <v>8336</v>
      </c>
      <c r="E1497" s="19" t="s">
        <v>8336</v>
      </c>
      <c r="F1497" s="19" t="s">
        <v>8336</v>
      </c>
      <c r="G1497" s="19" t="s">
        <v>8355</v>
      </c>
      <c r="H1497" s="19">
        <v>0</v>
      </c>
      <c r="I1497" s="19" t="s">
        <v>8336</v>
      </c>
      <c r="J1497" s="19" t="s">
        <v>8336</v>
      </c>
      <c r="K1497" s="19" t="str">
        <f t="shared" si="139"/>
        <v>Obesity</v>
      </c>
      <c r="L1497" s="19" t="str">
        <f t="shared" si="140"/>
        <v>Diabetes</v>
      </c>
      <c r="P1497" s="19" t="s">
        <v>8355</v>
      </c>
      <c r="Q1497" s="19">
        <v>0</v>
      </c>
      <c r="Y1497" s="32" t="s">
        <v>5417</v>
      </c>
      <c r="Z1497" s="19" t="s">
        <v>8324</v>
      </c>
      <c r="AA1497" t="s">
        <v>8336</v>
      </c>
      <c r="AB1497" s="19" t="str">
        <f t="shared" si="141"/>
        <v>Yes</v>
      </c>
      <c r="AC1497" s="19" t="str">
        <f t="shared" si="142"/>
        <v>No</v>
      </c>
      <c r="AG1497" s="19" t="s">
        <v>5397</v>
      </c>
      <c r="AH1497" s="19">
        <v>29</v>
      </c>
      <c r="AI1497" s="19" t="str">
        <f t="shared" si="143"/>
        <v>Over Weight</v>
      </c>
      <c r="AP1497" s="19" t="s">
        <v>5397</v>
      </c>
      <c r="AQ1497" s="19">
        <v>4.56</v>
      </c>
      <c r="AR1497" s="19" t="str">
        <f t="shared" si="144"/>
        <v>Normal</v>
      </c>
    </row>
    <row r="1498" spans="1:44">
      <c r="A1498" s="19" t="s">
        <v>5445</v>
      </c>
      <c r="B1498" s="19">
        <v>24.49</v>
      </c>
      <c r="C1498" s="19">
        <v>4.67</v>
      </c>
      <c r="D1498" s="19" t="s">
        <v>8336</v>
      </c>
      <c r="E1498" s="19" t="s">
        <v>8336</v>
      </c>
      <c r="F1498" s="19" t="s">
        <v>8336</v>
      </c>
      <c r="G1498" s="19" t="s">
        <v>8355</v>
      </c>
      <c r="H1498" s="19">
        <v>0</v>
      </c>
      <c r="I1498" s="19" t="s">
        <v>8336</v>
      </c>
      <c r="J1498" s="19" t="s">
        <v>8336</v>
      </c>
      <c r="K1498" s="19" t="str">
        <f t="shared" si="139"/>
        <v>Normal Weight</v>
      </c>
      <c r="L1498" s="19" t="str">
        <f t="shared" si="140"/>
        <v>Normal</v>
      </c>
      <c r="P1498" s="19" t="s">
        <v>8355</v>
      </c>
      <c r="Q1498" s="19">
        <v>0</v>
      </c>
      <c r="Y1498" s="32" t="s">
        <v>5421</v>
      </c>
      <c r="Z1498" s="19" t="s">
        <v>8336</v>
      </c>
      <c r="AA1498" t="s">
        <v>8336</v>
      </c>
      <c r="AB1498" s="19" t="str">
        <f t="shared" si="141"/>
        <v>No</v>
      </c>
      <c r="AC1498" s="19" t="str">
        <f t="shared" si="142"/>
        <v>No</v>
      </c>
      <c r="AG1498" s="19" t="s">
        <v>5401</v>
      </c>
      <c r="AH1498" s="19">
        <v>32.87</v>
      </c>
      <c r="AI1498" s="19" t="str">
        <f t="shared" si="143"/>
        <v>Obesity</v>
      </c>
      <c r="AP1498" s="19" t="s">
        <v>5401</v>
      </c>
      <c r="AQ1498" s="19">
        <v>5.33</v>
      </c>
      <c r="AR1498" s="19" t="str">
        <f t="shared" si="144"/>
        <v>Normal</v>
      </c>
    </row>
    <row r="1499" spans="1:44">
      <c r="A1499" s="19" t="s">
        <v>5449</v>
      </c>
      <c r="B1499" s="19">
        <v>26.315</v>
      </c>
      <c r="C1499" s="19">
        <v>6.02</v>
      </c>
      <c r="D1499" s="19" t="s">
        <v>8336</v>
      </c>
      <c r="E1499" s="19" t="s">
        <v>8336</v>
      </c>
      <c r="F1499" s="19" t="s">
        <v>8336</v>
      </c>
      <c r="G1499" s="19" t="s">
        <v>8355</v>
      </c>
      <c r="H1499" s="19">
        <v>0</v>
      </c>
      <c r="I1499" s="19" t="s">
        <v>8336</v>
      </c>
      <c r="J1499" s="19" t="s">
        <v>8336</v>
      </c>
      <c r="K1499" s="19" t="str">
        <f t="shared" si="139"/>
        <v>Over Weight</v>
      </c>
      <c r="L1499" s="19" t="str">
        <f t="shared" si="140"/>
        <v>Prediabetes</v>
      </c>
      <c r="P1499" s="19" t="s">
        <v>8355</v>
      </c>
      <c r="Q1499" s="19">
        <v>0</v>
      </c>
      <c r="Y1499" s="32" t="s">
        <v>5425</v>
      </c>
      <c r="Z1499" s="19" t="s">
        <v>8336</v>
      </c>
      <c r="AA1499" t="s">
        <v>8336</v>
      </c>
      <c r="AB1499" s="19" t="str">
        <f t="shared" si="141"/>
        <v>No</v>
      </c>
      <c r="AC1499" s="19" t="str">
        <f t="shared" si="142"/>
        <v>No</v>
      </c>
      <c r="AG1499" s="19" t="s">
        <v>5404</v>
      </c>
      <c r="AH1499" s="19">
        <v>26.18</v>
      </c>
      <c r="AI1499" s="19" t="str">
        <f t="shared" si="143"/>
        <v>Over Weight</v>
      </c>
      <c r="AP1499" s="19" t="s">
        <v>5404</v>
      </c>
      <c r="AQ1499" s="19">
        <v>5.63</v>
      </c>
      <c r="AR1499" s="19" t="str">
        <f t="shared" si="144"/>
        <v>Normal</v>
      </c>
    </row>
    <row r="1500" spans="1:44">
      <c r="A1500" s="19" t="s">
        <v>5452</v>
      </c>
      <c r="B1500" s="19">
        <v>22.58</v>
      </c>
      <c r="C1500" s="19">
        <v>7.46</v>
      </c>
      <c r="D1500" s="19" t="s">
        <v>8336</v>
      </c>
      <c r="E1500" s="19" t="s">
        <v>8336</v>
      </c>
      <c r="F1500" s="19" t="s">
        <v>8336</v>
      </c>
      <c r="G1500" s="19" t="s">
        <v>8355</v>
      </c>
      <c r="H1500" s="19">
        <v>0</v>
      </c>
      <c r="I1500" s="19" t="s">
        <v>8336</v>
      </c>
      <c r="J1500" s="19" t="s">
        <v>8336</v>
      </c>
      <c r="K1500" s="19" t="str">
        <f t="shared" si="139"/>
        <v>Normal Weight</v>
      </c>
      <c r="L1500" s="19" t="str">
        <f t="shared" si="140"/>
        <v>Diabetes</v>
      </c>
      <c r="P1500" s="19">
        <v>1</v>
      </c>
      <c r="Q1500" s="19">
        <v>1</v>
      </c>
      <c r="Y1500" s="32" t="s">
        <v>5428</v>
      </c>
      <c r="Z1500" s="19" t="s">
        <v>8324</v>
      </c>
      <c r="AA1500" t="s">
        <v>8336</v>
      </c>
      <c r="AB1500" s="19" t="str">
        <f t="shared" si="141"/>
        <v>Yes</v>
      </c>
      <c r="AC1500" s="19" t="str">
        <f t="shared" si="142"/>
        <v>No</v>
      </c>
      <c r="AG1500" s="19" t="s">
        <v>5407</v>
      </c>
      <c r="AH1500" s="19">
        <v>25.3</v>
      </c>
      <c r="AI1500" s="19" t="str">
        <f t="shared" si="143"/>
        <v>Over Weight</v>
      </c>
      <c r="AP1500" s="19" t="s">
        <v>5407</v>
      </c>
      <c r="AQ1500" s="19">
        <v>5.12</v>
      </c>
      <c r="AR1500" s="19" t="str">
        <f t="shared" si="144"/>
        <v>Normal</v>
      </c>
    </row>
    <row r="1501" spans="1:44">
      <c r="A1501" s="19" t="s">
        <v>5456</v>
      </c>
      <c r="B1501" s="19">
        <v>19.475</v>
      </c>
      <c r="C1501" s="19">
        <v>4.74</v>
      </c>
      <c r="D1501" s="19" t="s">
        <v>8336</v>
      </c>
      <c r="E1501" s="19" t="s">
        <v>8336</v>
      </c>
      <c r="F1501" s="19" t="s">
        <v>8336</v>
      </c>
      <c r="G1501" s="19">
        <v>1</v>
      </c>
      <c r="H1501" s="19">
        <v>1</v>
      </c>
      <c r="I1501" s="19" t="s">
        <v>8336</v>
      </c>
      <c r="J1501" s="19" t="s">
        <v>8336</v>
      </c>
      <c r="K1501" s="19" t="str">
        <f t="shared" si="139"/>
        <v>Normal Weight</v>
      </c>
      <c r="L1501" s="19" t="str">
        <f t="shared" si="140"/>
        <v>Normal</v>
      </c>
      <c r="P1501" s="19" t="s">
        <v>8355</v>
      </c>
      <c r="Q1501" s="19">
        <v>0</v>
      </c>
      <c r="Y1501" s="32" t="s">
        <v>5432</v>
      </c>
      <c r="Z1501" s="19" t="s">
        <v>8324</v>
      </c>
      <c r="AA1501" t="s">
        <v>8336</v>
      </c>
      <c r="AB1501" s="19" t="str">
        <f t="shared" si="141"/>
        <v>Yes</v>
      </c>
      <c r="AC1501" s="19" t="str">
        <f t="shared" si="142"/>
        <v>No</v>
      </c>
      <c r="AG1501" s="19" t="s">
        <v>5411</v>
      </c>
      <c r="AH1501" s="19">
        <v>36.94</v>
      </c>
      <c r="AI1501" s="19" t="str">
        <f t="shared" si="143"/>
        <v>Obesity</v>
      </c>
      <c r="AP1501" s="19" t="s">
        <v>5411</v>
      </c>
      <c r="AQ1501" s="19">
        <v>5.15</v>
      </c>
      <c r="AR1501" s="19" t="str">
        <f t="shared" si="144"/>
        <v>Normal</v>
      </c>
    </row>
    <row r="1502" spans="1:44">
      <c r="A1502" s="19" t="s">
        <v>5460</v>
      </c>
      <c r="B1502" s="19">
        <v>26.33</v>
      </c>
      <c r="C1502" s="19">
        <v>4.79</v>
      </c>
      <c r="D1502" s="19" t="s">
        <v>8336</v>
      </c>
      <c r="E1502" s="19" t="s">
        <v>8336</v>
      </c>
      <c r="F1502" s="19" t="s">
        <v>8336</v>
      </c>
      <c r="G1502" s="19" t="s">
        <v>8355</v>
      </c>
      <c r="H1502" s="19">
        <v>0</v>
      </c>
      <c r="I1502" s="19" t="s">
        <v>8336</v>
      </c>
      <c r="J1502" s="19" t="s">
        <v>8336</v>
      </c>
      <c r="K1502" s="19" t="str">
        <f t="shared" si="139"/>
        <v>Over Weight</v>
      </c>
      <c r="L1502" s="19" t="str">
        <f t="shared" si="140"/>
        <v>Normal</v>
      </c>
      <c r="P1502" s="19">
        <v>1</v>
      </c>
      <c r="Q1502" s="19">
        <v>1</v>
      </c>
      <c r="Y1502" s="32" t="s">
        <v>5436</v>
      </c>
      <c r="Z1502" s="19" t="s">
        <v>8336</v>
      </c>
      <c r="AA1502" t="s">
        <v>8336</v>
      </c>
      <c r="AB1502" s="19" t="str">
        <f t="shared" si="141"/>
        <v>No</v>
      </c>
      <c r="AC1502" s="19" t="str">
        <f t="shared" si="142"/>
        <v>No</v>
      </c>
      <c r="AG1502" s="19" t="s">
        <v>5414</v>
      </c>
      <c r="AH1502" s="19">
        <v>22.86</v>
      </c>
      <c r="AI1502" s="19" t="str">
        <f t="shared" si="143"/>
        <v>Normal Weight</v>
      </c>
      <c r="AP1502" s="19" t="s">
        <v>5414</v>
      </c>
      <c r="AQ1502" s="19">
        <v>7.5</v>
      </c>
      <c r="AR1502" s="19" t="str">
        <f t="shared" si="144"/>
        <v>Diabetes</v>
      </c>
    </row>
    <row r="1503" spans="1:44">
      <c r="A1503" s="19" t="s">
        <v>5464</v>
      </c>
      <c r="B1503" s="19">
        <v>17.29</v>
      </c>
      <c r="C1503" s="19">
        <v>5.35</v>
      </c>
      <c r="D1503" s="19" t="s">
        <v>8324</v>
      </c>
      <c r="E1503" s="19" t="s">
        <v>8336</v>
      </c>
      <c r="F1503" s="19" t="s">
        <v>8336</v>
      </c>
      <c r="G1503" s="19" t="s">
        <v>8355</v>
      </c>
      <c r="H1503" s="19">
        <v>0</v>
      </c>
      <c r="I1503" s="19" t="s">
        <v>8336</v>
      </c>
      <c r="J1503" s="19" t="s">
        <v>8336</v>
      </c>
      <c r="K1503" s="19" t="str">
        <f t="shared" si="139"/>
        <v>Under Weight</v>
      </c>
      <c r="L1503" s="19" t="str">
        <f t="shared" si="140"/>
        <v>Normal</v>
      </c>
      <c r="P1503" s="19" t="s">
        <v>8355</v>
      </c>
      <c r="Q1503" s="19">
        <v>0</v>
      </c>
      <c r="Y1503" s="32" t="s">
        <v>5440</v>
      </c>
      <c r="Z1503" s="19" t="s">
        <v>8336</v>
      </c>
      <c r="AA1503" t="s">
        <v>8336</v>
      </c>
      <c r="AB1503" s="19" t="str">
        <f t="shared" si="141"/>
        <v>No</v>
      </c>
      <c r="AC1503" s="19" t="str">
        <f t="shared" si="142"/>
        <v>No</v>
      </c>
      <c r="AG1503" s="19" t="s">
        <v>5417</v>
      </c>
      <c r="AH1503" s="19">
        <v>18.76</v>
      </c>
      <c r="AI1503" s="19" t="str">
        <f t="shared" si="143"/>
        <v>Normal Weight</v>
      </c>
      <c r="AP1503" s="19" t="s">
        <v>5417</v>
      </c>
      <c r="AQ1503" s="19">
        <v>4.88</v>
      </c>
      <c r="AR1503" s="19" t="str">
        <f t="shared" si="144"/>
        <v>Normal</v>
      </c>
    </row>
    <row r="1504" spans="1:44">
      <c r="A1504" s="19" t="s">
        <v>5467</v>
      </c>
      <c r="B1504" s="19">
        <v>42.88</v>
      </c>
      <c r="C1504" s="19">
        <v>4.87</v>
      </c>
      <c r="D1504" s="19" t="s">
        <v>8336</v>
      </c>
      <c r="E1504" s="19" t="s">
        <v>8324</v>
      </c>
      <c r="F1504" s="19" t="s">
        <v>8336</v>
      </c>
      <c r="G1504" s="19">
        <v>1</v>
      </c>
      <c r="H1504" s="19">
        <v>1</v>
      </c>
      <c r="I1504" s="19" t="s">
        <v>8336</v>
      </c>
      <c r="J1504" s="19" t="s">
        <v>8336</v>
      </c>
      <c r="K1504" s="19" t="str">
        <f t="shared" si="139"/>
        <v>Obesity</v>
      </c>
      <c r="L1504" s="19" t="str">
        <f t="shared" si="140"/>
        <v>Normal</v>
      </c>
      <c r="P1504" s="19" t="s">
        <v>8355</v>
      </c>
      <c r="Q1504" s="19">
        <v>0</v>
      </c>
      <c r="Y1504" s="32" t="s">
        <v>5445</v>
      </c>
      <c r="Z1504" s="19" t="s">
        <v>8336</v>
      </c>
      <c r="AA1504" t="s">
        <v>8336</v>
      </c>
      <c r="AB1504" s="19" t="str">
        <f t="shared" si="141"/>
        <v>No</v>
      </c>
      <c r="AC1504" s="19" t="str">
        <f t="shared" si="142"/>
        <v>No</v>
      </c>
      <c r="AG1504" s="19" t="s">
        <v>5421</v>
      </c>
      <c r="AH1504" s="19">
        <v>24.36</v>
      </c>
      <c r="AI1504" s="19" t="str">
        <f t="shared" si="143"/>
        <v>Normal Weight</v>
      </c>
      <c r="AP1504" s="19" t="s">
        <v>5421</v>
      </c>
      <c r="AQ1504" s="19">
        <v>5.57</v>
      </c>
      <c r="AR1504" s="19" t="str">
        <f t="shared" si="144"/>
        <v>Normal</v>
      </c>
    </row>
    <row r="1505" spans="1:44">
      <c r="A1505" s="19" t="s">
        <v>5471</v>
      </c>
      <c r="B1505" s="19">
        <v>32.2</v>
      </c>
      <c r="C1505" s="19">
        <v>10.09</v>
      </c>
      <c r="D1505" s="19" t="s">
        <v>8324</v>
      </c>
      <c r="E1505" s="19" t="s">
        <v>8336</v>
      </c>
      <c r="F1505" s="19" t="s">
        <v>8336</v>
      </c>
      <c r="G1505" s="19" t="s">
        <v>8355</v>
      </c>
      <c r="H1505" s="19">
        <v>0</v>
      </c>
      <c r="I1505" s="19" t="s">
        <v>8336</v>
      </c>
      <c r="J1505" s="19" t="s">
        <v>8336</v>
      </c>
      <c r="K1505" s="19" t="str">
        <f t="shared" si="139"/>
        <v>Obesity</v>
      </c>
      <c r="L1505" s="19" t="str">
        <f t="shared" si="140"/>
        <v>Diabetes</v>
      </c>
      <c r="P1505" s="19" t="s">
        <v>8355</v>
      </c>
      <c r="Q1505" s="19">
        <v>0</v>
      </c>
      <c r="Y1505" s="32" t="s">
        <v>5449</v>
      </c>
      <c r="Z1505" s="19" t="s">
        <v>8336</v>
      </c>
      <c r="AA1505" t="s">
        <v>8336</v>
      </c>
      <c r="AB1505" s="19" t="str">
        <f t="shared" si="141"/>
        <v>No</v>
      </c>
      <c r="AC1505" s="19" t="str">
        <f t="shared" si="142"/>
        <v>No</v>
      </c>
      <c r="AG1505" s="19" t="s">
        <v>5425</v>
      </c>
      <c r="AH1505" s="19">
        <v>32.3</v>
      </c>
      <c r="AI1505" s="19" t="str">
        <f t="shared" si="143"/>
        <v>Obesity</v>
      </c>
      <c r="AP1505" s="19" t="s">
        <v>5425</v>
      </c>
      <c r="AQ1505" s="19">
        <v>5.31</v>
      </c>
      <c r="AR1505" s="19" t="str">
        <f t="shared" si="144"/>
        <v>Normal</v>
      </c>
    </row>
    <row r="1506" spans="1:44">
      <c r="A1506" s="19" t="s">
        <v>5474</v>
      </c>
      <c r="B1506" s="19">
        <v>18.75</v>
      </c>
      <c r="C1506" s="19">
        <v>5.47</v>
      </c>
      <c r="D1506" s="19" t="s">
        <v>8324</v>
      </c>
      <c r="E1506" s="19" t="s">
        <v>8336</v>
      </c>
      <c r="F1506" s="19" t="s">
        <v>8375</v>
      </c>
      <c r="G1506" s="19">
        <v>1</v>
      </c>
      <c r="H1506" s="19">
        <v>1</v>
      </c>
      <c r="I1506" s="19" t="s">
        <v>8336</v>
      </c>
      <c r="J1506" s="19" t="s">
        <v>8336</v>
      </c>
      <c r="K1506" s="19" t="str">
        <f t="shared" si="139"/>
        <v>Normal Weight</v>
      </c>
      <c r="L1506" s="19" t="str">
        <f t="shared" si="140"/>
        <v>Normal</v>
      </c>
      <c r="P1506" s="19">
        <v>1</v>
      </c>
      <c r="Q1506" s="19">
        <v>1</v>
      </c>
      <c r="Y1506" s="32" t="s">
        <v>5452</v>
      </c>
      <c r="Z1506" s="19" t="s">
        <v>8336</v>
      </c>
      <c r="AA1506" t="s">
        <v>8336</v>
      </c>
      <c r="AB1506" s="19" t="str">
        <f t="shared" si="141"/>
        <v>No</v>
      </c>
      <c r="AC1506" s="19" t="str">
        <f t="shared" si="142"/>
        <v>No</v>
      </c>
      <c r="AG1506" s="19" t="s">
        <v>5428</v>
      </c>
      <c r="AH1506" s="19">
        <v>22.705</v>
      </c>
      <c r="AI1506" s="19" t="str">
        <f t="shared" si="143"/>
        <v>Normal Weight</v>
      </c>
      <c r="AP1506" s="19" t="s">
        <v>5428</v>
      </c>
      <c r="AQ1506" s="19">
        <v>4.57</v>
      </c>
      <c r="AR1506" s="19" t="str">
        <f t="shared" si="144"/>
        <v>Normal</v>
      </c>
    </row>
    <row r="1507" spans="1:44">
      <c r="A1507" s="19" t="s">
        <v>5478</v>
      </c>
      <c r="B1507" s="19">
        <v>22.36</v>
      </c>
      <c r="C1507" s="19">
        <v>8.6</v>
      </c>
      <c r="D1507" s="19" t="s">
        <v>8336</v>
      </c>
      <c r="E1507" s="19" t="s">
        <v>8336</v>
      </c>
      <c r="F1507" s="19" t="s">
        <v>8336</v>
      </c>
      <c r="G1507" s="19" t="s">
        <v>8355</v>
      </c>
      <c r="H1507" s="19">
        <v>0</v>
      </c>
      <c r="I1507" s="19" t="s">
        <v>8336</v>
      </c>
      <c r="J1507" s="19" t="s">
        <v>8336</v>
      </c>
      <c r="K1507" s="19" t="str">
        <f t="shared" si="139"/>
        <v>Normal Weight</v>
      </c>
      <c r="L1507" s="19" t="str">
        <f t="shared" si="140"/>
        <v>Diabetes</v>
      </c>
      <c r="P1507" s="19" t="s">
        <v>8355</v>
      </c>
      <c r="Q1507" s="19">
        <v>0</v>
      </c>
      <c r="Y1507" s="32" t="s">
        <v>5456</v>
      </c>
      <c r="Z1507" s="19" t="s">
        <v>8336</v>
      </c>
      <c r="AA1507" t="s">
        <v>8336</v>
      </c>
      <c r="AB1507" s="19" t="str">
        <f t="shared" si="141"/>
        <v>No</v>
      </c>
      <c r="AC1507" s="19" t="str">
        <f t="shared" si="142"/>
        <v>No</v>
      </c>
      <c r="AG1507" s="19" t="s">
        <v>5432</v>
      </c>
      <c r="AH1507" s="19">
        <v>21.79</v>
      </c>
      <c r="AI1507" s="19" t="str">
        <f t="shared" si="143"/>
        <v>Normal Weight</v>
      </c>
      <c r="AP1507" s="19" t="s">
        <v>5432</v>
      </c>
      <c r="AQ1507" s="19">
        <v>8.7</v>
      </c>
      <c r="AR1507" s="19" t="str">
        <f t="shared" si="144"/>
        <v>Diabetes</v>
      </c>
    </row>
    <row r="1508" spans="1:44">
      <c r="A1508" s="19" t="s">
        <v>5481</v>
      </c>
      <c r="B1508" s="19">
        <v>23.94</v>
      </c>
      <c r="C1508" s="19">
        <v>10.74</v>
      </c>
      <c r="D1508" s="19" t="s">
        <v>8324</v>
      </c>
      <c r="E1508" s="19" t="s">
        <v>8336</v>
      </c>
      <c r="F1508" s="19" t="s">
        <v>8336</v>
      </c>
      <c r="G1508" s="19" t="s">
        <v>8355</v>
      </c>
      <c r="H1508" s="19">
        <v>0</v>
      </c>
      <c r="I1508" s="19" t="s">
        <v>8336</v>
      </c>
      <c r="J1508" s="19" t="s">
        <v>8336</v>
      </c>
      <c r="K1508" s="19" t="str">
        <f t="shared" si="139"/>
        <v>Normal Weight</v>
      </c>
      <c r="L1508" s="19" t="str">
        <f t="shared" si="140"/>
        <v>Diabetes</v>
      </c>
      <c r="P1508" s="19" t="s">
        <v>8355</v>
      </c>
      <c r="Q1508" s="19">
        <v>0</v>
      </c>
      <c r="Y1508" s="32" t="s">
        <v>5460</v>
      </c>
      <c r="Z1508" s="19" t="s">
        <v>8336</v>
      </c>
      <c r="AA1508" t="s">
        <v>8336</v>
      </c>
      <c r="AB1508" s="19" t="str">
        <f t="shared" si="141"/>
        <v>No</v>
      </c>
      <c r="AC1508" s="19" t="str">
        <f t="shared" si="142"/>
        <v>No</v>
      </c>
      <c r="AG1508" s="19" t="s">
        <v>5436</v>
      </c>
      <c r="AH1508" s="19">
        <v>24.52</v>
      </c>
      <c r="AI1508" s="19" t="str">
        <f t="shared" si="143"/>
        <v>Normal Weight</v>
      </c>
      <c r="AP1508" s="19" t="s">
        <v>5436</v>
      </c>
      <c r="AQ1508" s="19">
        <v>4.76</v>
      </c>
      <c r="AR1508" s="19" t="str">
        <f t="shared" si="144"/>
        <v>Normal</v>
      </c>
    </row>
    <row r="1509" spans="1:44">
      <c r="A1509" s="19" t="s">
        <v>5485</v>
      </c>
      <c r="B1509" s="19">
        <v>30.1</v>
      </c>
      <c r="C1509" s="19">
        <v>4.39</v>
      </c>
      <c r="D1509" s="19" t="s">
        <v>8336</v>
      </c>
      <c r="E1509" s="19" t="s">
        <v>8336</v>
      </c>
      <c r="F1509" s="19" t="s">
        <v>8375</v>
      </c>
      <c r="G1509" s="19">
        <v>1</v>
      </c>
      <c r="H1509" s="19">
        <v>1</v>
      </c>
      <c r="I1509" s="19" t="s">
        <v>8336</v>
      </c>
      <c r="J1509" s="19" t="s">
        <v>8336</v>
      </c>
      <c r="K1509" s="19" t="str">
        <f t="shared" si="139"/>
        <v>Obesity</v>
      </c>
      <c r="L1509" s="19" t="str">
        <f t="shared" si="140"/>
        <v>Normal</v>
      </c>
      <c r="P1509" s="19" t="s">
        <v>8355</v>
      </c>
      <c r="Q1509" s="19">
        <v>0</v>
      </c>
      <c r="Y1509" s="32" t="s">
        <v>5464</v>
      </c>
      <c r="Z1509" s="19" t="s">
        <v>8324</v>
      </c>
      <c r="AA1509" t="s">
        <v>8336</v>
      </c>
      <c r="AB1509" s="19" t="str">
        <f t="shared" si="141"/>
        <v>Yes</v>
      </c>
      <c r="AC1509" s="19" t="str">
        <f t="shared" si="142"/>
        <v>No</v>
      </c>
      <c r="AG1509" s="19" t="s">
        <v>5440</v>
      </c>
      <c r="AH1509" s="19">
        <v>39.52</v>
      </c>
      <c r="AI1509" s="19" t="str">
        <f t="shared" si="143"/>
        <v>Obesity</v>
      </c>
      <c r="AP1509" s="19" t="s">
        <v>5440</v>
      </c>
      <c r="AQ1509" s="19">
        <v>11.81</v>
      </c>
      <c r="AR1509" s="19" t="str">
        <f t="shared" si="144"/>
        <v>Diabetes</v>
      </c>
    </row>
    <row r="1510" spans="1:44">
      <c r="A1510" s="19" t="s">
        <v>5488</v>
      </c>
      <c r="B1510" s="19">
        <v>21.93</v>
      </c>
      <c r="C1510" s="19">
        <v>6.3</v>
      </c>
      <c r="D1510" s="19" t="s">
        <v>8336</v>
      </c>
      <c r="E1510" s="19" t="s">
        <v>8336</v>
      </c>
      <c r="F1510" s="19" t="s">
        <v>8336</v>
      </c>
      <c r="G1510" s="19" t="s">
        <v>8355</v>
      </c>
      <c r="H1510" s="19">
        <v>0</v>
      </c>
      <c r="I1510" s="19" t="s">
        <v>8336</v>
      </c>
      <c r="J1510" s="19" t="s">
        <v>8336</v>
      </c>
      <c r="K1510" s="19" t="str">
        <f t="shared" si="139"/>
        <v>Normal Weight</v>
      </c>
      <c r="L1510" s="19" t="str">
        <f t="shared" si="140"/>
        <v>Prediabetes</v>
      </c>
      <c r="P1510" s="19" t="s">
        <v>8355</v>
      </c>
      <c r="Q1510" s="19">
        <v>0</v>
      </c>
      <c r="Y1510" s="32" t="s">
        <v>5467</v>
      </c>
      <c r="Z1510" s="19" t="s">
        <v>8336</v>
      </c>
      <c r="AA1510" t="s">
        <v>8336</v>
      </c>
      <c r="AB1510" s="19" t="str">
        <f t="shared" si="141"/>
        <v>No</v>
      </c>
      <c r="AC1510" s="19" t="str">
        <f t="shared" si="142"/>
        <v>No</v>
      </c>
      <c r="AG1510" s="19" t="s">
        <v>5445</v>
      </c>
      <c r="AH1510" s="19">
        <v>24.49</v>
      </c>
      <c r="AI1510" s="19" t="str">
        <f t="shared" si="143"/>
        <v>Normal Weight</v>
      </c>
      <c r="AP1510" s="19" t="s">
        <v>5445</v>
      </c>
      <c r="AQ1510" s="19">
        <v>4.67</v>
      </c>
      <c r="AR1510" s="19" t="str">
        <f t="shared" si="144"/>
        <v>Normal</v>
      </c>
    </row>
    <row r="1511" spans="1:44">
      <c r="A1511" s="19" t="s">
        <v>5492</v>
      </c>
      <c r="B1511" s="19">
        <v>39.75</v>
      </c>
      <c r="C1511" s="19">
        <v>5.41</v>
      </c>
      <c r="D1511" s="19" t="s">
        <v>8336</v>
      </c>
      <c r="E1511" s="19" t="s">
        <v>8324</v>
      </c>
      <c r="F1511" s="19" t="s">
        <v>8336</v>
      </c>
      <c r="G1511" s="19">
        <v>1</v>
      </c>
      <c r="H1511" s="19">
        <v>1</v>
      </c>
      <c r="I1511" s="19" t="s">
        <v>8336</v>
      </c>
      <c r="J1511" s="19" t="s">
        <v>8336</v>
      </c>
      <c r="K1511" s="19" t="str">
        <f t="shared" si="139"/>
        <v>Obesity</v>
      </c>
      <c r="L1511" s="19" t="str">
        <f t="shared" si="140"/>
        <v>Normal</v>
      </c>
      <c r="P1511" s="19" t="s">
        <v>8355</v>
      </c>
      <c r="Q1511" s="19">
        <v>0</v>
      </c>
      <c r="Y1511" s="32" t="s">
        <v>5471</v>
      </c>
      <c r="Z1511" s="19" t="s">
        <v>8324</v>
      </c>
      <c r="AA1511" t="s">
        <v>8336</v>
      </c>
      <c r="AB1511" s="19" t="str">
        <f t="shared" si="141"/>
        <v>Yes</v>
      </c>
      <c r="AC1511" s="19" t="str">
        <f t="shared" si="142"/>
        <v>No</v>
      </c>
      <c r="AG1511" s="19" t="s">
        <v>5449</v>
      </c>
      <c r="AH1511" s="19">
        <v>26.315</v>
      </c>
      <c r="AI1511" s="19" t="str">
        <f t="shared" si="143"/>
        <v>Over Weight</v>
      </c>
      <c r="AP1511" s="19" t="s">
        <v>5449</v>
      </c>
      <c r="AQ1511" s="19">
        <v>6.02</v>
      </c>
      <c r="AR1511" s="19" t="str">
        <f t="shared" si="144"/>
        <v>Prediabetes</v>
      </c>
    </row>
    <row r="1512" spans="1:44">
      <c r="A1512" s="19" t="s">
        <v>5496</v>
      </c>
      <c r="B1512" s="19">
        <v>26.03</v>
      </c>
      <c r="C1512" s="19">
        <v>4.47</v>
      </c>
      <c r="D1512" s="19" t="s">
        <v>8336</v>
      </c>
      <c r="E1512" s="19" t="s">
        <v>8336</v>
      </c>
      <c r="F1512" s="19" t="s">
        <v>8375</v>
      </c>
      <c r="G1512" s="19">
        <v>1</v>
      </c>
      <c r="H1512" s="19">
        <v>1</v>
      </c>
      <c r="I1512" s="19" t="s">
        <v>8336</v>
      </c>
      <c r="J1512" s="19" t="s">
        <v>8336</v>
      </c>
      <c r="K1512" s="19" t="str">
        <f t="shared" si="139"/>
        <v>Over Weight</v>
      </c>
      <c r="L1512" s="19" t="str">
        <f t="shared" si="140"/>
        <v>Normal</v>
      </c>
      <c r="P1512" s="19">
        <v>1</v>
      </c>
      <c r="Q1512" s="19">
        <v>1</v>
      </c>
      <c r="Y1512" s="32" t="s">
        <v>5474</v>
      </c>
      <c r="Z1512" s="19" t="s">
        <v>8324</v>
      </c>
      <c r="AA1512" t="s">
        <v>8336</v>
      </c>
      <c r="AB1512" s="19" t="str">
        <f t="shared" si="141"/>
        <v>Yes</v>
      </c>
      <c r="AC1512" s="19" t="str">
        <f t="shared" si="142"/>
        <v>No</v>
      </c>
      <c r="AG1512" s="19" t="s">
        <v>5452</v>
      </c>
      <c r="AH1512" s="19">
        <v>22.58</v>
      </c>
      <c r="AI1512" s="19" t="str">
        <f t="shared" si="143"/>
        <v>Normal Weight</v>
      </c>
      <c r="AP1512" s="19" t="s">
        <v>5452</v>
      </c>
      <c r="AQ1512" s="19">
        <v>7.46</v>
      </c>
      <c r="AR1512" s="19" t="str">
        <f t="shared" si="144"/>
        <v>Diabetes</v>
      </c>
    </row>
    <row r="1513" spans="1:44">
      <c r="A1513" s="19" t="s">
        <v>5499</v>
      </c>
      <c r="B1513" s="19">
        <v>34.51</v>
      </c>
      <c r="C1513" s="19">
        <v>6.26</v>
      </c>
      <c r="D1513" s="19" t="s">
        <v>8336</v>
      </c>
      <c r="E1513" s="19" t="s">
        <v>8336</v>
      </c>
      <c r="F1513" s="19" t="s">
        <v>8336</v>
      </c>
      <c r="G1513" s="19" t="s">
        <v>8355</v>
      </c>
      <c r="H1513" s="19">
        <v>0</v>
      </c>
      <c r="I1513" s="19" t="s">
        <v>8336</v>
      </c>
      <c r="J1513" s="19" t="s">
        <v>8336</v>
      </c>
      <c r="K1513" s="19" t="str">
        <f t="shared" si="139"/>
        <v>Obesity</v>
      </c>
      <c r="L1513" s="19" t="str">
        <f t="shared" si="140"/>
        <v>Prediabetes</v>
      </c>
      <c r="P1513" s="19" t="s">
        <v>8355</v>
      </c>
      <c r="Q1513" s="19">
        <v>0</v>
      </c>
      <c r="Y1513" s="32" t="s">
        <v>5478</v>
      </c>
      <c r="Z1513" s="19" t="s">
        <v>8336</v>
      </c>
      <c r="AA1513" t="s">
        <v>8336</v>
      </c>
      <c r="AB1513" s="19" t="str">
        <f t="shared" si="141"/>
        <v>No</v>
      </c>
      <c r="AC1513" s="19" t="str">
        <f t="shared" si="142"/>
        <v>No</v>
      </c>
      <c r="AG1513" s="19" t="s">
        <v>5456</v>
      </c>
      <c r="AH1513" s="19">
        <v>19.475</v>
      </c>
      <c r="AI1513" s="19" t="str">
        <f t="shared" si="143"/>
        <v>Normal Weight</v>
      </c>
      <c r="AP1513" s="19" t="s">
        <v>5456</v>
      </c>
      <c r="AQ1513" s="19">
        <v>4.74</v>
      </c>
      <c r="AR1513" s="19" t="str">
        <f t="shared" si="144"/>
        <v>Normal</v>
      </c>
    </row>
    <row r="1514" spans="1:44">
      <c r="A1514" s="19" t="s">
        <v>5502</v>
      </c>
      <c r="B1514" s="19">
        <v>19.32</v>
      </c>
      <c r="C1514" s="19">
        <v>11.58</v>
      </c>
      <c r="D1514" s="19" t="s">
        <v>8324</v>
      </c>
      <c r="E1514" s="19" t="s">
        <v>8336</v>
      </c>
      <c r="F1514" s="19" t="s">
        <v>8336</v>
      </c>
      <c r="G1514" s="19">
        <v>1</v>
      </c>
      <c r="H1514" s="19">
        <v>1</v>
      </c>
      <c r="I1514" s="19" t="s">
        <v>8336</v>
      </c>
      <c r="J1514" s="19" t="s">
        <v>8336</v>
      </c>
      <c r="K1514" s="19" t="str">
        <f t="shared" si="139"/>
        <v>Normal Weight</v>
      </c>
      <c r="L1514" s="19" t="str">
        <f t="shared" si="140"/>
        <v>Diabetes</v>
      </c>
      <c r="P1514" s="19" t="s">
        <v>8355</v>
      </c>
      <c r="Q1514" s="19">
        <v>0</v>
      </c>
      <c r="Y1514" s="32" t="s">
        <v>5481</v>
      </c>
      <c r="Z1514" s="19" t="s">
        <v>8324</v>
      </c>
      <c r="AA1514" t="s">
        <v>8336</v>
      </c>
      <c r="AB1514" s="19" t="str">
        <f t="shared" si="141"/>
        <v>Yes</v>
      </c>
      <c r="AC1514" s="19" t="str">
        <f t="shared" si="142"/>
        <v>No</v>
      </c>
      <c r="AG1514" s="19" t="s">
        <v>5460</v>
      </c>
      <c r="AH1514" s="19">
        <v>26.33</v>
      </c>
      <c r="AI1514" s="19" t="str">
        <f t="shared" si="143"/>
        <v>Over Weight</v>
      </c>
      <c r="AP1514" s="19" t="s">
        <v>5460</v>
      </c>
      <c r="AQ1514" s="19">
        <v>4.79</v>
      </c>
      <c r="AR1514" s="19" t="str">
        <f t="shared" si="144"/>
        <v>Normal</v>
      </c>
    </row>
    <row r="1515" spans="1:44">
      <c r="A1515" s="19" t="s">
        <v>5504</v>
      </c>
      <c r="B1515" s="19">
        <v>28.5</v>
      </c>
      <c r="C1515" s="19">
        <v>4.36</v>
      </c>
      <c r="D1515" s="19" t="s">
        <v>8336</v>
      </c>
      <c r="E1515" s="19" t="s">
        <v>8336</v>
      </c>
      <c r="F1515" s="19" t="s">
        <v>8336</v>
      </c>
      <c r="G1515" s="19" t="s">
        <v>8355</v>
      </c>
      <c r="H1515" s="19">
        <v>0</v>
      </c>
      <c r="I1515" s="19" t="s">
        <v>8336</v>
      </c>
      <c r="J1515" s="19" t="s">
        <v>8336</v>
      </c>
      <c r="K1515" s="19" t="str">
        <f t="shared" si="139"/>
        <v>Over Weight</v>
      </c>
      <c r="L1515" s="19" t="str">
        <f t="shared" si="140"/>
        <v>Normal</v>
      </c>
      <c r="P1515" s="19">
        <v>1</v>
      </c>
      <c r="Q1515" s="19">
        <v>1</v>
      </c>
      <c r="Y1515" s="32" t="s">
        <v>5485</v>
      </c>
      <c r="Z1515" s="19" t="s">
        <v>8336</v>
      </c>
      <c r="AA1515" t="s">
        <v>8336</v>
      </c>
      <c r="AB1515" s="19" t="str">
        <f t="shared" si="141"/>
        <v>No</v>
      </c>
      <c r="AC1515" s="19" t="str">
        <f t="shared" si="142"/>
        <v>No</v>
      </c>
      <c r="AG1515" s="19" t="s">
        <v>5464</v>
      </c>
      <c r="AH1515" s="19">
        <v>17.29</v>
      </c>
      <c r="AI1515" s="19" t="str">
        <f t="shared" si="143"/>
        <v>Under Weight</v>
      </c>
      <c r="AP1515" s="19" t="s">
        <v>5464</v>
      </c>
      <c r="AQ1515" s="19">
        <v>5.35</v>
      </c>
      <c r="AR1515" s="19" t="str">
        <f t="shared" si="144"/>
        <v>Normal</v>
      </c>
    </row>
    <row r="1516" spans="1:44">
      <c r="A1516" s="19" t="s">
        <v>5508</v>
      </c>
      <c r="B1516" s="19">
        <v>30.875</v>
      </c>
      <c r="C1516" s="19">
        <v>4.14</v>
      </c>
      <c r="D1516" s="19" t="s">
        <v>8324</v>
      </c>
      <c r="E1516" s="19" t="s">
        <v>8336</v>
      </c>
      <c r="F1516" s="19" t="s">
        <v>8336</v>
      </c>
      <c r="G1516" s="19" t="s">
        <v>8355</v>
      </c>
      <c r="H1516" s="19">
        <v>0</v>
      </c>
      <c r="I1516" s="19" t="s">
        <v>8336</v>
      </c>
      <c r="J1516" s="19" t="s">
        <v>8336</v>
      </c>
      <c r="K1516" s="19" t="str">
        <f t="shared" si="139"/>
        <v>Obesity</v>
      </c>
      <c r="L1516" s="19" t="str">
        <f t="shared" si="140"/>
        <v>Normal</v>
      </c>
      <c r="P1516" s="19" t="s">
        <v>8355</v>
      </c>
      <c r="Q1516" s="19">
        <v>0</v>
      </c>
      <c r="Y1516" s="32" t="s">
        <v>5488</v>
      </c>
      <c r="Z1516" s="19" t="s">
        <v>8336</v>
      </c>
      <c r="AA1516" t="s">
        <v>8336</v>
      </c>
      <c r="AB1516" s="19" t="str">
        <f t="shared" si="141"/>
        <v>No</v>
      </c>
      <c r="AC1516" s="19" t="str">
        <f t="shared" si="142"/>
        <v>No</v>
      </c>
      <c r="AG1516" s="19" t="s">
        <v>5467</v>
      </c>
      <c r="AH1516" s="19">
        <v>42.88</v>
      </c>
      <c r="AI1516" s="19" t="str">
        <f t="shared" si="143"/>
        <v>Obesity</v>
      </c>
      <c r="AP1516" s="19" t="s">
        <v>5467</v>
      </c>
      <c r="AQ1516" s="19">
        <v>4.87</v>
      </c>
      <c r="AR1516" s="19" t="str">
        <f t="shared" si="144"/>
        <v>Normal</v>
      </c>
    </row>
    <row r="1517" spans="1:44">
      <c r="A1517" s="19" t="s">
        <v>5511</v>
      </c>
      <c r="B1517" s="19">
        <v>24.02</v>
      </c>
      <c r="C1517" s="19">
        <v>4.38</v>
      </c>
      <c r="D1517" s="19" t="s">
        <v>8336</v>
      </c>
      <c r="E1517" s="19" t="s">
        <v>8336</v>
      </c>
      <c r="F1517" s="19" t="s">
        <v>8336</v>
      </c>
      <c r="G1517" s="19" t="s">
        <v>8355</v>
      </c>
      <c r="H1517" s="19">
        <v>0</v>
      </c>
      <c r="I1517" s="19" t="s">
        <v>8336</v>
      </c>
      <c r="J1517" s="19" t="s">
        <v>8336</v>
      </c>
      <c r="K1517" s="19" t="str">
        <f t="shared" si="139"/>
        <v>Normal Weight</v>
      </c>
      <c r="L1517" s="19" t="str">
        <f t="shared" si="140"/>
        <v>Normal</v>
      </c>
      <c r="P1517" s="19">
        <v>1</v>
      </c>
      <c r="Q1517" s="19">
        <v>1</v>
      </c>
      <c r="Y1517" s="32" t="s">
        <v>5492</v>
      </c>
      <c r="Z1517" s="19" t="s">
        <v>8336</v>
      </c>
      <c r="AA1517" t="s">
        <v>8336</v>
      </c>
      <c r="AB1517" s="19" t="str">
        <f t="shared" si="141"/>
        <v>No</v>
      </c>
      <c r="AC1517" s="19" t="str">
        <f t="shared" si="142"/>
        <v>No</v>
      </c>
      <c r="AG1517" s="19" t="s">
        <v>5471</v>
      </c>
      <c r="AH1517" s="19">
        <v>32.2</v>
      </c>
      <c r="AI1517" s="19" t="str">
        <f t="shared" si="143"/>
        <v>Obesity</v>
      </c>
      <c r="AP1517" s="19" t="s">
        <v>5471</v>
      </c>
      <c r="AQ1517" s="19">
        <v>10.09</v>
      </c>
      <c r="AR1517" s="19" t="str">
        <f t="shared" si="144"/>
        <v>Diabetes</v>
      </c>
    </row>
    <row r="1518" spans="1:44">
      <c r="A1518" s="19" t="s">
        <v>5515</v>
      </c>
      <c r="B1518" s="19">
        <v>36.08</v>
      </c>
      <c r="C1518" s="19">
        <v>11.61</v>
      </c>
      <c r="D1518" s="19" t="s">
        <v>8324</v>
      </c>
      <c r="E1518" s="19" t="s">
        <v>8336</v>
      </c>
      <c r="F1518" s="19" t="s">
        <v>8336</v>
      </c>
      <c r="G1518" s="19" t="s">
        <v>8355</v>
      </c>
      <c r="H1518" s="19">
        <v>0</v>
      </c>
      <c r="I1518" s="19" t="s">
        <v>8336</v>
      </c>
      <c r="J1518" s="19" t="s">
        <v>8336</v>
      </c>
      <c r="K1518" s="19" t="str">
        <f t="shared" si="139"/>
        <v>Obesity</v>
      </c>
      <c r="L1518" s="19" t="str">
        <f t="shared" si="140"/>
        <v>Diabetes</v>
      </c>
      <c r="P1518" s="19" t="s">
        <v>8355</v>
      </c>
      <c r="Q1518" s="19">
        <v>0</v>
      </c>
      <c r="Y1518" s="32" t="s">
        <v>5496</v>
      </c>
      <c r="Z1518" s="19" t="s">
        <v>8336</v>
      </c>
      <c r="AA1518" t="s">
        <v>8336</v>
      </c>
      <c r="AB1518" s="19" t="str">
        <f t="shared" si="141"/>
        <v>No</v>
      </c>
      <c r="AC1518" s="19" t="str">
        <f t="shared" si="142"/>
        <v>No</v>
      </c>
      <c r="AG1518" s="19" t="s">
        <v>5474</v>
      </c>
      <c r="AH1518" s="19">
        <v>18.75</v>
      </c>
      <c r="AI1518" s="19" t="str">
        <f t="shared" si="143"/>
        <v>Normal Weight</v>
      </c>
      <c r="AP1518" s="19" t="s">
        <v>5474</v>
      </c>
      <c r="AQ1518" s="19">
        <v>5.47</v>
      </c>
      <c r="AR1518" s="19" t="str">
        <f t="shared" si="144"/>
        <v>Normal</v>
      </c>
    </row>
    <row r="1519" spans="1:44">
      <c r="A1519" s="19" t="s">
        <v>5519</v>
      </c>
      <c r="B1519" s="19">
        <v>32.2</v>
      </c>
      <c r="C1519" s="19">
        <v>10.59</v>
      </c>
      <c r="D1519" s="19" t="s">
        <v>8324</v>
      </c>
      <c r="E1519" s="19" t="s">
        <v>8336</v>
      </c>
      <c r="F1519" s="19" t="s">
        <v>8336</v>
      </c>
      <c r="G1519" s="19" t="s">
        <v>8355</v>
      </c>
      <c r="H1519" s="19">
        <v>0</v>
      </c>
      <c r="I1519" s="19" t="s">
        <v>8336</v>
      </c>
      <c r="J1519" s="19" t="s">
        <v>8336</v>
      </c>
      <c r="K1519" s="19" t="str">
        <f t="shared" si="139"/>
        <v>Obesity</v>
      </c>
      <c r="L1519" s="19" t="str">
        <f t="shared" si="140"/>
        <v>Diabetes</v>
      </c>
      <c r="P1519" s="19" t="s">
        <v>8355</v>
      </c>
      <c r="Q1519" s="19">
        <v>0</v>
      </c>
      <c r="Y1519" s="32" t="s">
        <v>5499</v>
      </c>
      <c r="Z1519" s="19" t="s">
        <v>8336</v>
      </c>
      <c r="AA1519" t="s">
        <v>8336</v>
      </c>
      <c r="AB1519" s="19" t="str">
        <f t="shared" si="141"/>
        <v>No</v>
      </c>
      <c r="AC1519" s="19" t="str">
        <f t="shared" si="142"/>
        <v>No</v>
      </c>
      <c r="AG1519" s="19" t="s">
        <v>5478</v>
      </c>
      <c r="AH1519" s="19">
        <v>22.36</v>
      </c>
      <c r="AI1519" s="19" t="str">
        <f t="shared" si="143"/>
        <v>Normal Weight</v>
      </c>
      <c r="AP1519" s="19" t="s">
        <v>5478</v>
      </c>
      <c r="AQ1519" s="19">
        <v>8.6</v>
      </c>
      <c r="AR1519" s="19" t="str">
        <f t="shared" si="144"/>
        <v>Diabetes</v>
      </c>
    </row>
    <row r="1520" spans="1:44">
      <c r="A1520" s="19" t="s">
        <v>5523</v>
      </c>
      <c r="B1520" s="19">
        <v>28.05</v>
      </c>
      <c r="C1520" s="19">
        <v>11.85</v>
      </c>
      <c r="D1520" s="19" t="s">
        <v>8324</v>
      </c>
      <c r="E1520" s="19" t="s">
        <v>8336</v>
      </c>
      <c r="F1520" s="19" t="s">
        <v>8336</v>
      </c>
      <c r="G1520" s="19" t="s">
        <v>8355</v>
      </c>
      <c r="H1520" s="19">
        <v>0</v>
      </c>
      <c r="I1520" s="19" t="s">
        <v>8336</v>
      </c>
      <c r="J1520" s="19" t="s">
        <v>8336</v>
      </c>
      <c r="K1520" s="19" t="str">
        <f t="shared" si="139"/>
        <v>Over Weight</v>
      </c>
      <c r="L1520" s="19" t="str">
        <f t="shared" si="140"/>
        <v>Diabetes</v>
      </c>
      <c r="P1520" s="19">
        <v>1</v>
      </c>
      <c r="Q1520" s="19">
        <v>1</v>
      </c>
      <c r="Y1520" s="32" t="s">
        <v>5502</v>
      </c>
      <c r="Z1520" s="19" t="s">
        <v>8324</v>
      </c>
      <c r="AA1520" t="s">
        <v>8336</v>
      </c>
      <c r="AB1520" s="19" t="str">
        <f t="shared" si="141"/>
        <v>Yes</v>
      </c>
      <c r="AC1520" s="19" t="str">
        <f t="shared" si="142"/>
        <v>No</v>
      </c>
      <c r="AG1520" s="19" t="s">
        <v>5481</v>
      </c>
      <c r="AH1520" s="19">
        <v>23.94</v>
      </c>
      <c r="AI1520" s="19" t="str">
        <f t="shared" si="143"/>
        <v>Normal Weight</v>
      </c>
      <c r="AP1520" s="19" t="s">
        <v>5481</v>
      </c>
      <c r="AQ1520" s="19">
        <v>10.74</v>
      </c>
      <c r="AR1520" s="19" t="str">
        <f t="shared" si="144"/>
        <v>Diabetes</v>
      </c>
    </row>
    <row r="1521" spans="1:44">
      <c r="A1521" s="19" t="s">
        <v>5526</v>
      </c>
      <c r="B1521" s="19">
        <v>19</v>
      </c>
      <c r="C1521" s="19">
        <v>5.46</v>
      </c>
      <c r="D1521" s="19" t="s">
        <v>8324</v>
      </c>
      <c r="E1521" s="19" t="s">
        <v>8336</v>
      </c>
      <c r="F1521" s="19" t="s">
        <v>8336</v>
      </c>
      <c r="G1521" s="19">
        <v>1</v>
      </c>
      <c r="H1521" s="19">
        <v>1</v>
      </c>
      <c r="I1521" s="19" t="s">
        <v>8336</v>
      </c>
      <c r="J1521" s="19" t="s">
        <v>8336</v>
      </c>
      <c r="K1521" s="19" t="str">
        <f t="shared" si="139"/>
        <v>Normal Weight</v>
      </c>
      <c r="L1521" s="19" t="str">
        <f t="shared" si="140"/>
        <v>Normal</v>
      </c>
      <c r="P1521" s="19" t="s">
        <v>8355</v>
      </c>
      <c r="Q1521" s="19">
        <v>0</v>
      </c>
      <c r="Y1521" s="32" t="s">
        <v>5504</v>
      </c>
      <c r="Z1521" s="19" t="s">
        <v>8336</v>
      </c>
      <c r="AA1521" t="s">
        <v>8336</v>
      </c>
      <c r="AB1521" s="19" t="str">
        <f t="shared" si="141"/>
        <v>No</v>
      </c>
      <c r="AC1521" s="19" t="str">
        <f t="shared" si="142"/>
        <v>No</v>
      </c>
      <c r="AG1521" s="19" t="s">
        <v>5485</v>
      </c>
      <c r="AH1521" s="19">
        <v>30.1</v>
      </c>
      <c r="AI1521" s="19" t="str">
        <f t="shared" si="143"/>
        <v>Obesity</v>
      </c>
      <c r="AP1521" s="19" t="s">
        <v>5485</v>
      </c>
      <c r="AQ1521" s="19">
        <v>4.39</v>
      </c>
      <c r="AR1521" s="19" t="str">
        <f t="shared" si="144"/>
        <v>Normal</v>
      </c>
    </row>
    <row r="1522" spans="1:44">
      <c r="A1522" s="19" t="s">
        <v>5529</v>
      </c>
      <c r="B1522" s="19">
        <v>16.13</v>
      </c>
      <c r="C1522" s="19">
        <v>4.54</v>
      </c>
      <c r="D1522" s="19" t="s">
        <v>8324</v>
      </c>
      <c r="E1522" s="19" t="s">
        <v>8336</v>
      </c>
      <c r="F1522" s="19" t="s">
        <v>8336</v>
      </c>
      <c r="G1522" s="19">
        <v>2</v>
      </c>
      <c r="H1522" s="19">
        <v>2</v>
      </c>
      <c r="I1522" s="19" t="s">
        <v>8336</v>
      </c>
      <c r="J1522" s="19" t="s">
        <v>8336</v>
      </c>
      <c r="K1522" s="19" t="str">
        <f t="shared" si="139"/>
        <v>Under Weight</v>
      </c>
      <c r="L1522" s="19" t="str">
        <f t="shared" si="140"/>
        <v>Normal</v>
      </c>
      <c r="P1522" s="19">
        <v>1</v>
      </c>
      <c r="Q1522" s="19">
        <v>1</v>
      </c>
      <c r="Y1522" s="32" t="s">
        <v>5508</v>
      </c>
      <c r="Z1522" s="19" t="s">
        <v>8324</v>
      </c>
      <c r="AA1522" t="s">
        <v>8336</v>
      </c>
      <c r="AB1522" s="19" t="str">
        <f t="shared" si="141"/>
        <v>Yes</v>
      </c>
      <c r="AC1522" s="19" t="str">
        <f t="shared" si="142"/>
        <v>No</v>
      </c>
      <c r="AG1522" s="19" t="s">
        <v>5488</v>
      </c>
      <c r="AH1522" s="19">
        <v>21.93</v>
      </c>
      <c r="AI1522" s="19" t="str">
        <f t="shared" si="143"/>
        <v>Normal Weight</v>
      </c>
      <c r="AP1522" s="19" t="s">
        <v>5488</v>
      </c>
      <c r="AQ1522" s="19">
        <v>6.3</v>
      </c>
      <c r="AR1522" s="19" t="str">
        <f t="shared" si="144"/>
        <v>Prediabetes</v>
      </c>
    </row>
    <row r="1523" spans="1:44">
      <c r="A1523" s="19" t="s">
        <v>5533</v>
      </c>
      <c r="B1523" s="19">
        <v>18.77</v>
      </c>
      <c r="C1523" s="19">
        <v>11.98</v>
      </c>
      <c r="D1523" s="19" t="s">
        <v>8324</v>
      </c>
      <c r="E1523" s="19" t="s">
        <v>8336</v>
      </c>
      <c r="F1523" s="19" t="s">
        <v>8336</v>
      </c>
      <c r="G1523" s="19">
        <v>2</v>
      </c>
      <c r="H1523" s="19">
        <v>2</v>
      </c>
      <c r="I1523" s="19" t="s">
        <v>8336</v>
      </c>
      <c r="J1523" s="19" t="s">
        <v>8336</v>
      </c>
      <c r="K1523" s="19" t="str">
        <f t="shared" si="139"/>
        <v>Normal Weight</v>
      </c>
      <c r="L1523" s="19" t="str">
        <f t="shared" si="140"/>
        <v>Diabetes</v>
      </c>
      <c r="P1523" s="19">
        <v>1</v>
      </c>
      <c r="Q1523" s="19">
        <v>1</v>
      </c>
      <c r="Y1523" s="32" t="s">
        <v>5511</v>
      </c>
      <c r="Z1523" s="19" t="s">
        <v>8336</v>
      </c>
      <c r="AA1523" t="s">
        <v>8336</v>
      </c>
      <c r="AB1523" s="19" t="str">
        <f t="shared" si="141"/>
        <v>No</v>
      </c>
      <c r="AC1523" s="19" t="str">
        <f t="shared" si="142"/>
        <v>No</v>
      </c>
      <c r="AG1523" s="19" t="s">
        <v>5492</v>
      </c>
      <c r="AH1523" s="19">
        <v>39.75</v>
      </c>
      <c r="AI1523" s="19" t="str">
        <f t="shared" si="143"/>
        <v>Obesity</v>
      </c>
      <c r="AP1523" s="19" t="s">
        <v>5492</v>
      </c>
      <c r="AQ1523" s="19">
        <v>5.41</v>
      </c>
      <c r="AR1523" s="19" t="str">
        <f t="shared" si="144"/>
        <v>Normal</v>
      </c>
    </row>
    <row r="1524" spans="1:44">
      <c r="A1524" s="19" t="s">
        <v>5536</v>
      </c>
      <c r="B1524" s="19">
        <v>28.88</v>
      </c>
      <c r="C1524" s="19">
        <v>6.59</v>
      </c>
      <c r="D1524" s="19" t="s">
        <v>8324</v>
      </c>
      <c r="E1524" s="19" t="s">
        <v>8336</v>
      </c>
      <c r="F1524" s="19" t="s">
        <v>8336</v>
      </c>
      <c r="G1524" s="19">
        <v>1</v>
      </c>
      <c r="H1524" s="19">
        <v>1</v>
      </c>
      <c r="I1524" s="19" t="s">
        <v>8336</v>
      </c>
      <c r="J1524" s="19" t="s">
        <v>8336</v>
      </c>
      <c r="K1524" s="19" t="str">
        <f t="shared" si="139"/>
        <v>Over Weight</v>
      </c>
      <c r="L1524" s="19" t="str">
        <f t="shared" si="140"/>
        <v>Diabetes</v>
      </c>
      <c r="P1524" s="19" t="s">
        <v>8355</v>
      </c>
      <c r="Q1524" s="19">
        <v>0</v>
      </c>
      <c r="Y1524" s="32" t="s">
        <v>5515</v>
      </c>
      <c r="Z1524" s="19" t="s">
        <v>8324</v>
      </c>
      <c r="AA1524" t="s">
        <v>8336</v>
      </c>
      <c r="AB1524" s="19" t="str">
        <f t="shared" si="141"/>
        <v>Yes</v>
      </c>
      <c r="AC1524" s="19" t="str">
        <f t="shared" si="142"/>
        <v>No</v>
      </c>
      <c r="AG1524" s="19" t="s">
        <v>5496</v>
      </c>
      <c r="AH1524" s="19">
        <v>26.03</v>
      </c>
      <c r="AI1524" s="19" t="str">
        <f t="shared" si="143"/>
        <v>Over Weight</v>
      </c>
      <c r="AP1524" s="19" t="s">
        <v>5496</v>
      </c>
      <c r="AQ1524" s="19">
        <v>4.47</v>
      </c>
      <c r="AR1524" s="19" t="str">
        <f t="shared" si="144"/>
        <v>Normal</v>
      </c>
    </row>
    <row r="1525" spans="1:44">
      <c r="A1525" s="19" t="s">
        <v>5540</v>
      </c>
      <c r="B1525" s="19">
        <v>27.55</v>
      </c>
      <c r="C1525" s="19">
        <v>10.83</v>
      </c>
      <c r="D1525" s="19" t="s">
        <v>8324</v>
      </c>
      <c r="E1525" s="19" t="s">
        <v>8336</v>
      </c>
      <c r="F1525" s="19" t="s">
        <v>8336</v>
      </c>
      <c r="G1525" s="19">
        <v>1</v>
      </c>
      <c r="H1525" s="19">
        <v>1</v>
      </c>
      <c r="I1525" s="19" t="s">
        <v>8336</v>
      </c>
      <c r="J1525" s="19" t="s">
        <v>8336</v>
      </c>
      <c r="K1525" s="19" t="str">
        <f t="shared" si="139"/>
        <v>Over Weight</v>
      </c>
      <c r="L1525" s="19" t="str">
        <f t="shared" si="140"/>
        <v>Diabetes</v>
      </c>
      <c r="P1525" s="19">
        <v>1</v>
      </c>
      <c r="Q1525" s="19">
        <v>1</v>
      </c>
      <c r="Y1525" s="32" t="s">
        <v>5519</v>
      </c>
      <c r="Z1525" s="19" t="s">
        <v>8324</v>
      </c>
      <c r="AA1525" t="s">
        <v>8336</v>
      </c>
      <c r="AB1525" s="19" t="str">
        <f t="shared" si="141"/>
        <v>Yes</v>
      </c>
      <c r="AC1525" s="19" t="str">
        <f t="shared" si="142"/>
        <v>No</v>
      </c>
      <c r="AG1525" s="19" t="s">
        <v>5499</v>
      </c>
      <c r="AH1525" s="19">
        <v>34.51</v>
      </c>
      <c r="AI1525" s="19" t="str">
        <f t="shared" si="143"/>
        <v>Obesity</v>
      </c>
      <c r="AP1525" s="19" t="s">
        <v>5499</v>
      </c>
      <c r="AQ1525" s="19">
        <v>6.26</v>
      </c>
      <c r="AR1525" s="19" t="str">
        <f t="shared" si="144"/>
        <v>Prediabetes</v>
      </c>
    </row>
    <row r="1526" spans="1:44">
      <c r="A1526" s="19" t="s">
        <v>5544</v>
      </c>
      <c r="B1526" s="19">
        <v>15.6</v>
      </c>
      <c r="C1526" s="19">
        <v>8.6</v>
      </c>
      <c r="D1526" s="19" t="s">
        <v>8336</v>
      </c>
      <c r="E1526" s="19" t="s">
        <v>8336</v>
      </c>
      <c r="F1526" s="19" t="s">
        <v>8336</v>
      </c>
      <c r="G1526" s="19" t="s">
        <v>8355</v>
      </c>
      <c r="H1526" s="19">
        <v>0</v>
      </c>
      <c r="I1526" s="19" t="s">
        <v>8336</v>
      </c>
      <c r="J1526" s="19" t="s">
        <v>8336</v>
      </c>
      <c r="K1526" s="19" t="str">
        <f t="shared" si="139"/>
        <v>Under Weight</v>
      </c>
      <c r="L1526" s="19" t="str">
        <f t="shared" si="140"/>
        <v>Diabetes</v>
      </c>
      <c r="P1526" s="19" t="s">
        <v>8355</v>
      </c>
      <c r="Q1526" s="19">
        <v>0</v>
      </c>
      <c r="Y1526" s="32" t="s">
        <v>5523</v>
      </c>
      <c r="Z1526" s="19" t="s">
        <v>8324</v>
      </c>
      <c r="AA1526" t="s">
        <v>8336</v>
      </c>
      <c r="AB1526" s="19" t="str">
        <f t="shared" si="141"/>
        <v>Yes</v>
      </c>
      <c r="AC1526" s="19" t="str">
        <f t="shared" si="142"/>
        <v>No</v>
      </c>
      <c r="AG1526" s="19" t="s">
        <v>5502</v>
      </c>
      <c r="AH1526" s="19">
        <v>19.32</v>
      </c>
      <c r="AI1526" s="19" t="str">
        <f t="shared" si="143"/>
        <v>Normal Weight</v>
      </c>
      <c r="AP1526" s="19" t="s">
        <v>5502</v>
      </c>
      <c r="AQ1526" s="19">
        <v>11.58</v>
      </c>
      <c r="AR1526" s="19" t="str">
        <f t="shared" si="144"/>
        <v>Diabetes</v>
      </c>
    </row>
    <row r="1527" spans="1:44">
      <c r="A1527" s="19" t="s">
        <v>5548</v>
      </c>
      <c r="B1527" s="19">
        <v>21.99</v>
      </c>
      <c r="C1527" s="19">
        <v>11.17</v>
      </c>
      <c r="D1527" s="19" t="s">
        <v>8336</v>
      </c>
      <c r="E1527" s="19" t="s">
        <v>8336</v>
      </c>
      <c r="F1527" s="19" t="s">
        <v>8336</v>
      </c>
      <c r="G1527" s="19" t="s">
        <v>8355</v>
      </c>
      <c r="H1527" s="19">
        <v>0</v>
      </c>
      <c r="I1527" s="19" t="s">
        <v>8336</v>
      </c>
      <c r="J1527" s="19" t="s">
        <v>8336</v>
      </c>
      <c r="K1527" s="19" t="str">
        <f t="shared" si="139"/>
        <v>Normal Weight</v>
      </c>
      <c r="L1527" s="19" t="str">
        <f t="shared" si="140"/>
        <v>Diabetes</v>
      </c>
      <c r="P1527" s="19" t="s">
        <v>8355</v>
      </c>
      <c r="Q1527" s="19">
        <v>0</v>
      </c>
      <c r="Y1527" s="32" t="s">
        <v>5526</v>
      </c>
      <c r="Z1527" s="19" t="s">
        <v>8324</v>
      </c>
      <c r="AA1527" t="s">
        <v>8336</v>
      </c>
      <c r="AB1527" s="19" t="str">
        <f t="shared" si="141"/>
        <v>Yes</v>
      </c>
      <c r="AC1527" s="19" t="str">
        <f t="shared" si="142"/>
        <v>No</v>
      </c>
      <c r="AG1527" s="19" t="s">
        <v>5504</v>
      </c>
      <c r="AH1527" s="19">
        <v>28.5</v>
      </c>
      <c r="AI1527" s="19" t="str">
        <f t="shared" si="143"/>
        <v>Over Weight</v>
      </c>
      <c r="AP1527" s="19" t="s">
        <v>5504</v>
      </c>
      <c r="AQ1527" s="19">
        <v>4.36</v>
      </c>
      <c r="AR1527" s="19" t="str">
        <f t="shared" si="144"/>
        <v>Normal</v>
      </c>
    </row>
    <row r="1528" spans="1:44">
      <c r="A1528" s="19" t="s">
        <v>5551</v>
      </c>
      <c r="B1528" s="19">
        <v>34.85</v>
      </c>
      <c r="C1528" s="19">
        <v>5.75</v>
      </c>
      <c r="D1528" s="19" t="s">
        <v>8336</v>
      </c>
      <c r="E1528" s="19" t="s">
        <v>8336</v>
      </c>
      <c r="F1528" s="19" t="s">
        <v>8336</v>
      </c>
      <c r="G1528" s="19" t="s">
        <v>8355</v>
      </c>
      <c r="H1528" s="19">
        <v>0</v>
      </c>
      <c r="I1528" s="19" t="s">
        <v>8336</v>
      </c>
      <c r="J1528" s="19" t="s">
        <v>8336</v>
      </c>
      <c r="K1528" s="19" t="str">
        <f t="shared" si="139"/>
        <v>Obesity</v>
      </c>
      <c r="L1528" s="19" t="str">
        <f t="shared" si="140"/>
        <v>Prediabetes</v>
      </c>
      <c r="P1528" s="19" t="s">
        <v>8355</v>
      </c>
      <c r="Q1528" s="19">
        <v>0</v>
      </c>
      <c r="Y1528" s="32" t="s">
        <v>5529</v>
      </c>
      <c r="Z1528" s="19" t="s">
        <v>8324</v>
      </c>
      <c r="AA1528" t="s">
        <v>8336</v>
      </c>
      <c r="AB1528" s="19" t="str">
        <f t="shared" si="141"/>
        <v>Yes</v>
      </c>
      <c r="AC1528" s="19" t="str">
        <f t="shared" si="142"/>
        <v>No</v>
      </c>
      <c r="AG1528" s="19" t="s">
        <v>5508</v>
      </c>
      <c r="AH1528" s="19">
        <v>30.875</v>
      </c>
      <c r="AI1528" s="19" t="str">
        <f t="shared" si="143"/>
        <v>Obesity</v>
      </c>
      <c r="AP1528" s="19" t="s">
        <v>5508</v>
      </c>
      <c r="AQ1528" s="19">
        <v>4.14</v>
      </c>
      <c r="AR1528" s="19" t="str">
        <f t="shared" si="144"/>
        <v>Normal</v>
      </c>
    </row>
    <row r="1529" spans="1:44">
      <c r="A1529" s="19" t="s">
        <v>5555</v>
      </c>
      <c r="B1529" s="19">
        <v>24.51</v>
      </c>
      <c r="C1529" s="19">
        <v>4.83</v>
      </c>
      <c r="D1529" s="19" t="s">
        <v>8324</v>
      </c>
      <c r="E1529" s="19" t="s">
        <v>8336</v>
      </c>
      <c r="F1529" s="19" t="s">
        <v>8375</v>
      </c>
      <c r="G1529" s="19">
        <v>1</v>
      </c>
      <c r="H1529" s="19">
        <v>1</v>
      </c>
      <c r="I1529" s="19" t="s">
        <v>8336</v>
      </c>
      <c r="J1529" s="19" t="s">
        <v>8336</v>
      </c>
      <c r="K1529" s="19" t="str">
        <f t="shared" si="139"/>
        <v>Normal Weight</v>
      </c>
      <c r="L1529" s="19" t="str">
        <f t="shared" si="140"/>
        <v>Normal</v>
      </c>
      <c r="P1529" s="19" t="s">
        <v>8355</v>
      </c>
      <c r="Q1529" s="19">
        <v>0</v>
      </c>
      <c r="Y1529" s="32" t="s">
        <v>5533</v>
      </c>
      <c r="Z1529" s="19" t="s">
        <v>8324</v>
      </c>
      <c r="AA1529" t="s">
        <v>8336</v>
      </c>
      <c r="AB1529" s="19" t="str">
        <f t="shared" si="141"/>
        <v>Yes</v>
      </c>
      <c r="AC1529" s="19" t="str">
        <f t="shared" si="142"/>
        <v>No</v>
      </c>
      <c r="AG1529" s="19" t="s">
        <v>5511</v>
      </c>
      <c r="AH1529" s="19">
        <v>24.02</v>
      </c>
      <c r="AI1529" s="19" t="str">
        <f t="shared" si="143"/>
        <v>Normal Weight</v>
      </c>
      <c r="AP1529" s="19" t="s">
        <v>5511</v>
      </c>
      <c r="AQ1529" s="19">
        <v>4.38</v>
      </c>
      <c r="AR1529" s="19" t="str">
        <f t="shared" si="144"/>
        <v>Normal</v>
      </c>
    </row>
    <row r="1530" spans="1:44">
      <c r="A1530" s="19" t="s">
        <v>5558</v>
      </c>
      <c r="B1530" s="19">
        <v>19.4</v>
      </c>
      <c r="C1530" s="19">
        <v>11.93</v>
      </c>
      <c r="D1530" s="19" t="s">
        <v>8336</v>
      </c>
      <c r="E1530" s="19" t="s">
        <v>8336</v>
      </c>
      <c r="F1530" s="19" t="s">
        <v>8336</v>
      </c>
      <c r="G1530" s="19" t="s">
        <v>8355</v>
      </c>
      <c r="H1530" s="19">
        <v>0</v>
      </c>
      <c r="I1530" s="19" t="s">
        <v>8336</v>
      </c>
      <c r="J1530" s="19" t="s">
        <v>8336</v>
      </c>
      <c r="K1530" s="19" t="str">
        <f t="shared" si="139"/>
        <v>Normal Weight</v>
      </c>
      <c r="L1530" s="19" t="str">
        <f t="shared" si="140"/>
        <v>Diabetes</v>
      </c>
      <c r="P1530" s="19" t="s">
        <v>8355</v>
      </c>
      <c r="Q1530" s="19">
        <v>0</v>
      </c>
      <c r="Y1530" s="32" t="s">
        <v>5536</v>
      </c>
      <c r="Z1530" s="19" t="s">
        <v>8324</v>
      </c>
      <c r="AA1530" t="s">
        <v>8336</v>
      </c>
      <c r="AB1530" s="19" t="str">
        <f t="shared" si="141"/>
        <v>Yes</v>
      </c>
      <c r="AC1530" s="19" t="str">
        <f t="shared" si="142"/>
        <v>No</v>
      </c>
      <c r="AG1530" s="19" t="s">
        <v>5515</v>
      </c>
      <c r="AH1530" s="19">
        <v>36.08</v>
      </c>
      <c r="AI1530" s="19" t="str">
        <f t="shared" si="143"/>
        <v>Obesity</v>
      </c>
      <c r="AP1530" s="19" t="s">
        <v>5515</v>
      </c>
      <c r="AQ1530" s="19">
        <v>11.61</v>
      </c>
      <c r="AR1530" s="19" t="str">
        <f t="shared" si="144"/>
        <v>Diabetes</v>
      </c>
    </row>
    <row r="1531" spans="1:44">
      <c r="A1531" s="19" t="s">
        <v>5560</v>
      </c>
      <c r="B1531" s="19">
        <v>15.1</v>
      </c>
      <c r="C1531" s="19">
        <v>8.41</v>
      </c>
      <c r="D1531" s="19" t="s">
        <v>8336</v>
      </c>
      <c r="E1531" s="19" t="s">
        <v>8336</v>
      </c>
      <c r="F1531" s="19" t="s">
        <v>8336</v>
      </c>
      <c r="G1531" s="19" t="s">
        <v>8355</v>
      </c>
      <c r="H1531" s="19">
        <v>0</v>
      </c>
      <c r="I1531" s="19" t="s">
        <v>8336</v>
      </c>
      <c r="J1531" s="19" t="s">
        <v>8336</v>
      </c>
      <c r="K1531" s="19" t="str">
        <f t="shared" si="139"/>
        <v>Under Weight</v>
      </c>
      <c r="L1531" s="19" t="str">
        <f t="shared" si="140"/>
        <v>Diabetes</v>
      </c>
      <c r="P1531" s="19" t="s">
        <v>8355</v>
      </c>
      <c r="Q1531" s="19">
        <v>0</v>
      </c>
      <c r="Y1531" s="32" t="s">
        <v>5540</v>
      </c>
      <c r="Z1531" s="19" t="s">
        <v>8324</v>
      </c>
      <c r="AA1531" t="s">
        <v>8336</v>
      </c>
      <c r="AB1531" s="19" t="str">
        <f t="shared" si="141"/>
        <v>Yes</v>
      </c>
      <c r="AC1531" s="19" t="str">
        <f t="shared" si="142"/>
        <v>No</v>
      </c>
      <c r="AG1531" s="19" t="s">
        <v>5519</v>
      </c>
      <c r="AH1531" s="19">
        <v>32.2</v>
      </c>
      <c r="AI1531" s="19" t="str">
        <f t="shared" si="143"/>
        <v>Obesity</v>
      </c>
      <c r="AP1531" s="19" t="s">
        <v>5519</v>
      </c>
      <c r="AQ1531" s="19">
        <v>10.59</v>
      </c>
      <c r="AR1531" s="19" t="str">
        <f t="shared" si="144"/>
        <v>Diabetes</v>
      </c>
    </row>
    <row r="1532" spans="1:44">
      <c r="A1532" s="19" t="s">
        <v>5564</v>
      </c>
      <c r="B1532" s="19">
        <v>23.37</v>
      </c>
      <c r="C1532" s="19">
        <v>5.59</v>
      </c>
      <c r="D1532" s="19" t="s">
        <v>8324</v>
      </c>
      <c r="E1532" s="19" t="s">
        <v>8336</v>
      </c>
      <c r="F1532" s="19" t="s">
        <v>8336</v>
      </c>
      <c r="G1532" s="19" t="s">
        <v>8355</v>
      </c>
      <c r="H1532" s="19">
        <v>0</v>
      </c>
      <c r="I1532" s="19" t="s">
        <v>8336</v>
      </c>
      <c r="J1532" s="19" t="s">
        <v>8336</v>
      </c>
      <c r="K1532" s="19" t="str">
        <f t="shared" si="139"/>
        <v>Normal Weight</v>
      </c>
      <c r="L1532" s="19" t="str">
        <f t="shared" si="140"/>
        <v>Normal</v>
      </c>
      <c r="P1532" s="19">
        <v>1</v>
      </c>
      <c r="Q1532" s="19">
        <v>1</v>
      </c>
      <c r="Y1532" s="32" t="s">
        <v>5544</v>
      </c>
      <c r="Z1532" s="19" t="s">
        <v>8336</v>
      </c>
      <c r="AA1532" t="s">
        <v>8336</v>
      </c>
      <c r="AB1532" s="19" t="str">
        <f t="shared" si="141"/>
        <v>No</v>
      </c>
      <c r="AC1532" s="19" t="str">
        <f t="shared" si="142"/>
        <v>No</v>
      </c>
      <c r="AG1532" s="19" t="s">
        <v>5523</v>
      </c>
      <c r="AH1532" s="19">
        <v>28.05</v>
      </c>
      <c r="AI1532" s="19" t="str">
        <f t="shared" si="143"/>
        <v>Over Weight</v>
      </c>
      <c r="AP1532" s="19" t="s">
        <v>5523</v>
      </c>
      <c r="AQ1532" s="19">
        <v>11.85</v>
      </c>
      <c r="AR1532" s="19" t="str">
        <f t="shared" si="144"/>
        <v>Diabetes</v>
      </c>
    </row>
    <row r="1533" spans="1:44">
      <c r="A1533" s="19" t="s">
        <v>5568</v>
      </c>
      <c r="B1533" s="19">
        <v>42.4</v>
      </c>
      <c r="C1533" s="19">
        <v>4.06</v>
      </c>
      <c r="D1533" s="19" t="s">
        <v>8336</v>
      </c>
      <c r="E1533" s="19" t="s">
        <v>8336</v>
      </c>
      <c r="F1533" s="19" t="s">
        <v>8336</v>
      </c>
      <c r="G1533" s="19" t="s">
        <v>8355</v>
      </c>
      <c r="H1533" s="19">
        <v>0</v>
      </c>
      <c r="I1533" s="19" t="s">
        <v>8336</v>
      </c>
      <c r="J1533" s="19" t="s">
        <v>8336</v>
      </c>
      <c r="K1533" s="19" t="str">
        <f t="shared" si="139"/>
        <v>Obesity</v>
      </c>
      <c r="L1533" s="19" t="str">
        <f t="shared" si="140"/>
        <v>Normal</v>
      </c>
      <c r="P1533" s="19">
        <v>2</v>
      </c>
      <c r="Q1533" s="19">
        <v>2</v>
      </c>
      <c r="Y1533" s="32" t="s">
        <v>5548</v>
      </c>
      <c r="Z1533" s="19" t="s">
        <v>8336</v>
      </c>
      <c r="AA1533" t="s">
        <v>8336</v>
      </c>
      <c r="AB1533" s="19" t="str">
        <f t="shared" si="141"/>
        <v>No</v>
      </c>
      <c r="AC1533" s="19" t="str">
        <f t="shared" si="142"/>
        <v>No</v>
      </c>
      <c r="AG1533" s="19" t="s">
        <v>5526</v>
      </c>
      <c r="AH1533" s="19">
        <v>19</v>
      </c>
      <c r="AI1533" s="19" t="str">
        <f t="shared" si="143"/>
        <v>Normal Weight</v>
      </c>
      <c r="AP1533" s="19" t="s">
        <v>5526</v>
      </c>
      <c r="AQ1533" s="19">
        <v>5.46</v>
      </c>
      <c r="AR1533" s="19" t="str">
        <f t="shared" si="144"/>
        <v>Normal</v>
      </c>
    </row>
    <row r="1534" spans="1:44">
      <c r="A1534" s="19" t="s">
        <v>5572</v>
      </c>
      <c r="B1534" s="19">
        <v>28.405</v>
      </c>
      <c r="C1534" s="19">
        <v>7.02</v>
      </c>
      <c r="D1534" s="19" t="s">
        <v>8324</v>
      </c>
      <c r="E1534" s="19" t="s">
        <v>8336</v>
      </c>
      <c r="F1534" s="19" t="s">
        <v>8336</v>
      </c>
      <c r="G1534" s="19" t="s">
        <v>8355</v>
      </c>
      <c r="H1534" s="19">
        <v>0</v>
      </c>
      <c r="I1534" s="19" t="s">
        <v>8336</v>
      </c>
      <c r="J1534" s="19" t="s">
        <v>8336</v>
      </c>
      <c r="K1534" s="19" t="str">
        <f t="shared" si="139"/>
        <v>Over Weight</v>
      </c>
      <c r="L1534" s="19" t="str">
        <f t="shared" si="140"/>
        <v>Diabetes</v>
      </c>
      <c r="P1534" s="19">
        <v>2</v>
      </c>
      <c r="Q1534" s="19">
        <v>2</v>
      </c>
      <c r="Y1534" s="32" t="s">
        <v>5551</v>
      </c>
      <c r="Z1534" s="19" t="s">
        <v>8336</v>
      </c>
      <c r="AA1534" t="s">
        <v>8336</v>
      </c>
      <c r="AB1534" s="19" t="str">
        <f t="shared" si="141"/>
        <v>No</v>
      </c>
      <c r="AC1534" s="19" t="str">
        <f t="shared" si="142"/>
        <v>No</v>
      </c>
      <c r="AG1534" s="19" t="s">
        <v>5529</v>
      </c>
      <c r="AH1534" s="19">
        <v>16.13</v>
      </c>
      <c r="AI1534" s="19" t="str">
        <f t="shared" si="143"/>
        <v>Under Weight</v>
      </c>
      <c r="AP1534" s="19" t="s">
        <v>5529</v>
      </c>
      <c r="AQ1534" s="19">
        <v>4.54</v>
      </c>
      <c r="AR1534" s="19" t="str">
        <f t="shared" si="144"/>
        <v>Normal</v>
      </c>
    </row>
    <row r="1535" spans="1:44">
      <c r="A1535" s="19" t="s">
        <v>5576</v>
      </c>
      <c r="B1535" s="19">
        <v>23.4</v>
      </c>
      <c r="C1535" s="19">
        <v>4.47</v>
      </c>
      <c r="D1535" s="19" t="s">
        <v>8336</v>
      </c>
      <c r="E1535" s="19" t="s">
        <v>8336</v>
      </c>
      <c r="F1535" s="19" t="s">
        <v>8336</v>
      </c>
      <c r="G1535" s="19" t="s">
        <v>8355</v>
      </c>
      <c r="H1535" s="19">
        <v>0</v>
      </c>
      <c r="I1535" s="19" t="s">
        <v>8336</v>
      </c>
      <c r="J1535" s="19" t="s">
        <v>8336</v>
      </c>
      <c r="K1535" s="19" t="str">
        <f t="shared" si="139"/>
        <v>Normal Weight</v>
      </c>
      <c r="L1535" s="19" t="str">
        <f t="shared" si="140"/>
        <v>Normal</v>
      </c>
      <c r="P1535" s="19">
        <v>1</v>
      </c>
      <c r="Q1535" s="19">
        <v>1</v>
      </c>
      <c r="Y1535" s="32" t="s">
        <v>5555</v>
      </c>
      <c r="Z1535" s="19" t="s">
        <v>8324</v>
      </c>
      <c r="AA1535" t="s">
        <v>8336</v>
      </c>
      <c r="AB1535" s="19" t="str">
        <f t="shared" si="141"/>
        <v>Yes</v>
      </c>
      <c r="AC1535" s="19" t="str">
        <f t="shared" si="142"/>
        <v>No</v>
      </c>
      <c r="AG1535" s="19" t="s">
        <v>5533</v>
      </c>
      <c r="AH1535" s="19">
        <v>18.77</v>
      </c>
      <c r="AI1535" s="19" t="str">
        <f t="shared" si="143"/>
        <v>Normal Weight</v>
      </c>
      <c r="AP1535" s="19" t="s">
        <v>5533</v>
      </c>
      <c r="AQ1535" s="19">
        <v>11.98</v>
      </c>
      <c r="AR1535" s="19" t="str">
        <f t="shared" si="144"/>
        <v>Diabetes</v>
      </c>
    </row>
    <row r="1536" spans="1:44">
      <c r="A1536" s="19" t="s">
        <v>5578</v>
      </c>
      <c r="B1536" s="19">
        <v>33.44</v>
      </c>
      <c r="C1536" s="19">
        <v>4.54</v>
      </c>
      <c r="D1536" s="19" t="s">
        <v>8336</v>
      </c>
      <c r="E1536" s="19" t="s">
        <v>8336</v>
      </c>
      <c r="F1536" s="19" t="s">
        <v>8336</v>
      </c>
      <c r="G1536" s="19" t="s">
        <v>8355</v>
      </c>
      <c r="H1536" s="19">
        <v>0</v>
      </c>
      <c r="I1536" s="19" t="s">
        <v>8336</v>
      </c>
      <c r="J1536" s="19" t="s">
        <v>8336</v>
      </c>
      <c r="K1536" s="19" t="str">
        <f t="shared" si="139"/>
        <v>Obesity</v>
      </c>
      <c r="L1536" s="19" t="str">
        <f t="shared" si="140"/>
        <v>Normal</v>
      </c>
      <c r="P1536" s="19">
        <v>1</v>
      </c>
      <c r="Q1536" s="19">
        <v>1</v>
      </c>
      <c r="Y1536" s="32" t="s">
        <v>5558</v>
      </c>
      <c r="Z1536" s="19" t="s">
        <v>8336</v>
      </c>
      <c r="AA1536" t="s">
        <v>8336</v>
      </c>
      <c r="AB1536" s="19" t="str">
        <f t="shared" si="141"/>
        <v>No</v>
      </c>
      <c r="AC1536" s="19" t="str">
        <f t="shared" si="142"/>
        <v>No</v>
      </c>
      <c r="AG1536" s="19" t="s">
        <v>5536</v>
      </c>
      <c r="AH1536" s="19">
        <v>28.88</v>
      </c>
      <c r="AI1536" s="19" t="str">
        <f t="shared" si="143"/>
        <v>Over Weight</v>
      </c>
      <c r="AP1536" s="19" t="s">
        <v>5536</v>
      </c>
      <c r="AQ1536" s="19">
        <v>6.59</v>
      </c>
      <c r="AR1536" s="19" t="str">
        <f t="shared" si="144"/>
        <v>Diabetes</v>
      </c>
    </row>
    <row r="1537" spans="1:44">
      <c r="A1537" s="19" t="s">
        <v>5582</v>
      </c>
      <c r="B1537" s="19">
        <v>21.12</v>
      </c>
      <c r="C1537" s="19">
        <v>4.99</v>
      </c>
      <c r="D1537" s="19" t="s">
        <v>8336</v>
      </c>
      <c r="E1537" s="19" t="s">
        <v>8336</v>
      </c>
      <c r="F1537" s="19" t="s">
        <v>8336</v>
      </c>
      <c r="G1537" s="19">
        <v>1</v>
      </c>
      <c r="H1537" s="19">
        <v>1</v>
      </c>
      <c r="I1537" s="19" t="s">
        <v>8336</v>
      </c>
      <c r="J1537" s="19" t="s">
        <v>8336</v>
      </c>
      <c r="K1537" s="19" t="str">
        <f t="shared" si="139"/>
        <v>Normal Weight</v>
      </c>
      <c r="L1537" s="19" t="str">
        <f t="shared" si="140"/>
        <v>Normal</v>
      </c>
      <c r="P1537" s="19" t="s">
        <v>8355</v>
      </c>
      <c r="Q1537" s="19">
        <v>0</v>
      </c>
      <c r="Y1537" s="32" t="s">
        <v>5560</v>
      </c>
      <c r="Z1537" s="19" t="s">
        <v>8336</v>
      </c>
      <c r="AA1537" t="s">
        <v>8336</v>
      </c>
      <c r="AB1537" s="19" t="str">
        <f t="shared" si="141"/>
        <v>No</v>
      </c>
      <c r="AC1537" s="19" t="str">
        <f t="shared" si="142"/>
        <v>No</v>
      </c>
      <c r="AG1537" s="19" t="s">
        <v>5540</v>
      </c>
      <c r="AH1537" s="19">
        <v>27.55</v>
      </c>
      <c r="AI1537" s="19" t="str">
        <f t="shared" si="143"/>
        <v>Over Weight</v>
      </c>
      <c r="AP1537" s="19" t="s">
        <v>5540</v>
      </c>
      <c r="AQ1537" s="19">
        <v>10.83</v>
      </c>
      <c r="AR1537" s="19" t="str">
        <f t="shared" si="144"/>
        <v>Diabetes</v>
      </c>
    </row>
    <row r="1538" spans="1:44">
      <c r="A1538" s="19" t="s">
        <v>5586</v>
      </c>
      <c r="B1538" s="19">
        <v>18.48</v>
      </c>
      <c r="C1538" s="19">
        <v>10.84</v>
      </c>
      <c r="D1538" s="19" t="s">
        <v>8324</v>
      </c>
      <c r="E1538" s="19" t="s">
        <v>8336</v>
      </c>
      <c r="F1538" s="19" t="s">
        <v>8336</v>
      </c>
      <c r="G1538" s="19">
        <v>2</v>
      </c>
      <c r="H1538" s="19">
        <v>2</v>
      </c>
      <c r="I1538" s="19" t="s">
        <v>8336</v>
      </c>
      <c r="J1538" s="19" t="s">
        <v>8336</v>
      </c>
      <c r="K1538" s="19" t="str">
        <f t="shared" si="139"/>
        <v>Under Weight</v>
      </c>
      <c r="L1538" s="19" t="str">
        <f t="shared" si="140"/>
        <v>Diabetes</v>
      </c>
      <c r="P1538" s="19" t="s">
        <v>8355</v>
      </c>
      <c r="Q1538" s="19">
        <v>0</v>
      </c>
      <c r="Y1538" s="32" t="s">
        <v>5564</v>
      </c>
      <c r="Z1538" s="19" t="s">
        <v>8324</v>
      </c>
      <c r="AA1538" t="s">
        <v>8336</v>
      </c>
      <c r="AB1538" s="19" t="str">
        <f t="shared" si="141"/>
        <v>Yes</v>
      </c>
      <c r="AC1538" s="19" t="str">
        <f t="shared" si="142"/>
        <v>No</v>
      </c>
      <c r="AG1538" s="19" t="s">
        <v>5544</v>
      </c>
      <c r="AH1538" s="19">
        <v>15.6</v>
      </c>
      <c r="AI1538" s="19" t="str">
        <f t="shared" si="143"/>
        <v>Under Weight</v>
      </c>
      <c r="AP1538" s="19" t="s">
        <v>5544</v>
      </c>
      <c r="AQ1538" s="19">
        <v>8.6</v>
      </c>
      <c r="AR1538" s="19" t="str">
        <f t="shared" si="144"/>
        <v>Diabetes</v>
      </c>
    </row>
    <row r="1539" spans="1:44">
      <c r="A1539" s="19" t="s">
        <v>5589</v>
      </c>
      <c r="B1539" s="19">
        <v>16.815</v>
      </c>
      <c r="C1539" s="19">
        <v>5.63</v>
      </c>
      <c r="D1539" s="19" t="s">
        <v>8336</v>
      </c>
      <c r="E1539" s="19" t="s">
        <v>8336</v>
      </c>
      <c r="F1539" s="19" t="s">
        <v>8336</v>
      </c>
      <c r="G1539" s="19">
        <v>1</v>
      </c>
      <c r="H1539" s="19">
        <v>1</v>
      </c>
      <c r="I1539" s="19" t="s">
        <v>8336</v>
      </c>
      <c r="J1539" s="19" t="s">
        <v>8336</v>
      </c>
      <c r="K1539" s="19" t="str">
        <f t="shared" ref="K1539:K1602" si="145">IF(B1539&lt;18.5,"Under Weight",IF(B1539&lt;=24.9,"Normal Weight",IF(B1539&lt;=29.9,"Over Weight","Obesity")))</f>
        <v>Under Weight</v>
      </c>
      <c r="L1539" s="19" t="str">
        <f t="shared" ref="L1539:L1602" si="146">IF(C1539&lt;5.7,"Normal",IF(C1539&lt;=6.4,"Prediabetes","Diabetes"))</f>
        <v>Normal</v>
      </c>
      <c r="P1539" s="19" t="s">
        <v>8355</v>
      </c>
      <c r="Q1539" s="19">
        <v>0</v>
      </c>
      <c r="Y1539" s="32" t="s">
        <v>5568</v>
      </c>
      <c r="Z1539" s="19" t="s">
        <v>8336</v>
      </c>
      <c r="AA1539" t="s">
        <v>8336</v>
      </c>
      <c r="AB1539" s="19" t="str">
        <f t="shared" si="141"/>
        <v>No</v>
      </c>
      <c r="AC1539" s="19" t="str">
        <f t="shared" si="142"/>
        <v>No</v>
      </c>
      <c r="AG1539" s="19" t="s">
        <v>5548</v>
      </c>
      <c r="AH1539" s="19">
        <v>21.99</v>
      </c>
      <c r="AI1539" s="19" t="str">
        <f t="shared" si="143"/>
        <v>Normal Weight</v>
      </c>
      <c r="AP1539" s="19" t="s">
        <v>5548</v>
      </c>
      <c r="AQ1539" s="19">
        <v>11.17</v>
      </c>
      <c r="AR1539" s="19" t="str">
        <f t="shared" si="144"/>
        <v>Diabetes</v>
      </c>
    </row>
    <row r="1540" spans="1:44">
      <c r="A1540" s="19" t="s">
        <v>5592</v>
      </c>
      <c r="B1540" s="19">
        <v>26.72</v>
      </c>
      <c r="C1540" s="19">
        <v>4.14</v>
      </c>
      <c r="D1540" s="19" t="s">
        <v>8336</v>
      </c>
      <c r="E1540" s="19" t="s">
        <v>8336</v>
      </c>
      <c r="F1540" s="19" t="s">
        <v>8336</v>
      </c>
      <c r="G1540" s="19" t="s">
        <v>8355</v>
      </c>
      <c r="H1540" s="19">
        <v>0</v>
      </c>
      <c r="I1540" s="19" t="s">
        <v>8336</v>
      </c>
      <c r="J1540" s="19" t="s">
        <v>8336</v>
      </c>
      <c r="K1540" s="19" t="str">
        <f t="shared" si="145"/>
        <v>Over Weight</v>
      </c>
      <c r="L1540" s="19" t="str">
        <f t="shared" si="146"/>
        <v>Normal</v>
      </c>
      <c r="P1540" s="19">
        <v>1</v>
      </c>
      <c r="Q1540" s="19">
        <v>1</v>
      </c>
      <c r="Y1540" s="32" t="s">
        <v>5572</v>
      </c>
      <c r="Z1540" s="19" t="s">
        <v>8324</v>
      </c>
      <c r="AA1540" t="s">
        <v>8336</v>
      </c>
      <c r="AB1540" s="19" t="str">
        <f t="shared" si="141"/>
        <v>Yes</v>
      </c>
      <c r="AC1540" s="19" t="str">
        <f t="shared" si="142"/>
        <v>No</v>
      </c>
      <c r="AG1540" s="19" t="s">
        <v>5551</v>
      </c>
      <c r="AH1540" s="19">
        <v>34.85</v>
      </c>
      <c r="AI1540" s="19" t="str">
        <f t="shared" si="143"/>
        <v>Obesity</v>
      </c>
      <c r="AP1540" s="19" t="s">
        <v>5551</v>
      </c>
      <c r="AQ1540" s="19">
        <v>5.75</v>
      </c>
      <c r="AR1540" s="19" t="str">
        <f t="shared" si="144"/>
        <v>Prediabetes</v>
      </c>
    </row>
    <row r="1541" spans="1:44">
      <c r="A1541" s="19" t="s">
        <v>5595</v>
      </c>
      <c r="B1541" s="19">
        <v>41.42</v>
      </c>
      <c r="C1541" s="19">
        <v>5.17</v>
      </c>
      <c r="D1541" s="19" t="s">
        <v>8336</v>
      </c>
      <c r="E1541" s="19" t="s">
        <v>8336</v>
      </c>
      <c r="F1541" s="19" t="s">
        <v>8375</v>
      </c>
      <c r="G1541" s="19">
        <v>1</v>
      </c>
      <c r="H1541" s="19">
        <v>1</v>
      </c>
      <c r="I1541" s="19" t="s">
        <v>8336</v>
      </c>
      <c r="J1541" s="19" t="s">
        <v>8336</v>
      </c>
      <c r="K1541" s="19" t="str">
        <f t="shared" si="145"/>
        <v>Obesity</v>
      </c>
      <c r="L1541" s="19" t="str">
        <f t="shared" si="146"/>
        <v>Normal</v>
      </c>
      <c r="P1541" s="19" t="s">
        <v>8355</v>
      </c>
      <c r="Q1541" s="19">
        <v>0</v>
      </c>
      <c r="Y1541" s="32" t="s">
        <v>5576</v>
      </c>
      <c r="Z1541" s="19" t="s">
        <v>8336</v>
      </c>
      <c r="AA1541" t="s">
        <v>8336</v>
      </c>
      <c r="AB1541" s="19" t="str">
        <f t="shared" si="141"/>
        <v>No</v>
      </c>
      <c r="AC1541" s="19" t="str">
        <f t="shared" si="142"/>
        <v>No</v>
      </c>
      <c r="AG1541" s="19" t="s">
        <v>5555</v>
      </c>
      <c r="AH1541" s="19">
        <v>24.51</v>
      </c>
      <c r="AI1541" s="19" t="str">
        <f t="shared" si="143"/>
        <v>Normal Weight</v>
      </c>
      <c r="AP1541" s="19" t="s">
        <v>5555</v>
      </c>
      <c r="AQ1541" s="19">
        <v>4.83</v>
      </c>
      <c r="AR1541" s="19" t="str">
        <f t="shared" si="144"/>
        <v>Normal</v>
      </c>
    </row>
    <row r="1542" spans="1:44">
      <c r="A1542" s="19" t="s">
        <v>5598</v>
      </c>
      <c r="B1542" s="19">
        <v>20.69</v>
      </c>
      <c r="C1542" s="19">
        <v>6.93</v>
      </c>
      <c r="D1542" s="19" t="s">
        <v>8336</v>
      </c>
      <c r="E1542" s="19" t="s">
        <v>8336</v>
      </c>
      <c r="F1542" s="19" t="s">
        <v>8336</v>
      </c>
      <c r="G1542" s="19">
        <v>2</v>
      </c>
      <c r="H1542" s="19">
        <v>2</v>
      </c>
      <c r="I1542" s="19" t="s">
        <v>8336</v>
      </c>
      <c r="J1542" s="19" t="s">
        <v>8336</v>
      </c>
      <c r="K1542" s="19" t="str">
        <f t="shared" si="145"/>
        <v>Normal Weight</v>
      </c>
      <c r="L1542" s="19" t="str">
        <f t="shared" si="146"/>
        <v>Diabetes</v>
      </c>
      <c r="P1542" s="19" t="s">
        <v>8355</v>
      </c>
      <c r="Q1542" s="19">
        <v>0</v>
      </c>
      <c r="Y1542" s="32" t="s">
        <v>5578</v>
      </c>
      <c r="Z1542" s="19" t="s">
        <v>8336</v>
      </c>
      <c r="AA1542" t="s">
        <v>8336</v>
      </c>
      <c r="AB1542" s="19" t="str">
        <f t="shared" si="141"/>
        <v>No</v>
      </c>
      <c r="AC1542" s="19" t="str">
        <f t="shared" si="142"/>
        <v>No</v>
      </c>
      <c r="AG1542" s="19" t="s">
        <v>5558</v>
      </c>
      <c r="AH1542" s="19">
        <v>19.4</v>
      </c>
      <c r="AI1542" s="19" t="str">
        <f t="shared" si="143"/>
        <v>Normal Weight</v>
      </c>
      <c r="AP1542" s="19" t="s">
        <v>5558</v>
      </c>
      <c r="AQ1542" s="19">
        <v>11.93</v>
      </c>
      <c r="AR1542" s="19" t="str">
        <f t="shared" si="144"/>
        <v>Diabetes</v>
      </c>
    </row>
    <row r="1543" spans="1:44">
      <c r="A1543" s="19" t="s">
        <v>5602</v>
      </c>
      <c r="B1543" s="19">
        <v>41.23</v>
      </c>
      <c r="C1543" s="19">
        <v>4.24</v>
      </c>
      <c r="D1543" s="19" t="s">
        <v>8336</v>
      </c>
      <c r="E1543" s="19" t="s">
        <v>8336</v>
      </c>
      <c r="F1543" s="19" t="s">
        <v>8336</v>
      </c>
      <c r="G1543" s="19" t="s">
        <v>8355</v>
      </c>
      <c r="H1543" s="19">
        <v>0</v>
      </c>
      <c r="I1543" s="19" t="s">
        <v>8336</v>
      </c>
      <c r="J1543" s="19" t="s">
        <v>8336</v>
      </c>
      <c r="K1543" s="19" t="str">
        <f t="shared" si="145"/>
        <v>Obesity</v>
      </c>
      <c r="L1543" s="19" t="str">
        <f t="shared" si="146"/>
        <v>Normal</v>
      </c>
      <c r="P1543" s="19" t="s">
        <v>8355</v>
      </c>
      <c r="Q1543" s="19">
        <v>0</v>
      </c>
      <c r="Y1543" s="32" t="s">
        <v>5582</v>
      </c>
      <c r="Z1543" s="19" t="s">
        <v>8336</v>
      </c>
      <c r="AA1543" t="s">
        <v>8336</v>
      </c>
      <c r="AB1543" s="19" t="str">
        <f t="shared" si="141"/>
        <v>No</v>
      </c>
      <c r="AC1543" s="19" t="str">
        <f t="shared" si="142"/>
        <v>No</v>
      </c>
      <c r="AG1543" s="19" t="s">
        <v>5560</v>
      </c>
      <c r="AH1543" s="19">
        <v>15.1</v>
      </c>
      <c r="AI1543" s="19" t="str">
        <f t="shared" si="143"/>
        <v>Under Weight</v>
      </c>
      <c r="AP1543" s="19" t="s">
        <v>5560</v>
      </c>
      <c r="AQ1543" s="19">
        <v>8.41</v>
      </c>
      <c r="AR1543" s="19" t="str">
        <f t="shared" si="144"/>
        <v>Diabetes</v>
      </c>
    </row>
    <row r="1544" spans="1:44">
      <c r="A1544" s="19" t="s">
        <v>5605</v>
      </c>
      <c r="B1544" s="19">
        <v>29.9</v>
      </c>
      <c r="C1544" s="19">
        <v>5.91</v>
      </c>
      <c r="D1544" s="19" t="s">
        <v>8336</v>
      </c>
      <c r="E1544" s="19" t="s">
        <v>8336</v>
      </c>
      <c r="F1544" s="19" t="s">
        <v>8336</v>
      </c>
      <c r="G1544" s="19" t="s">
        <v>8355</v>
      </c>
      <c r="H1544" s="19">
        <v>0</v>
      </c>
      <c r="I1544" s="19" t="s">
        <v>8336</v>
      </c>
      <c r="J1544" s="19" t="s">
        <v>8336</v>
      </c>
      <c r="K1544" s="19" t="str">
        <f t="shared" si="145"/>
        <v>Over Weight</v>
      </c>
      <c r="L1544" s="19" t="str">
        <f t="shared" si="146"/>
        <v>Prediabetes</v>
      </c>
      <c r="P1544" s="19" t="s">
        <v>8355</v>
      </c>
      <c r="Q1544" s="19">
        <v>0</v>
      </c>
      <c r="Y1544" s="32" t="s">
        <v>5586</v>
      </c>
      <c r="Z1544" s="19" t="s">
        <v>8324</v>
      </c>
      <c r="AA1544" t="s">
        <v>8336</v>
      </c>
      <c r="AB1544" s="19" t="str">
        <f t="shared" si="141"/>
        <v>Yes</v>
      </c>
      <c r="AC1544" s="19" t="str">
        <f t="shared" si="142"/>
        <v>No</v>
      </c>
      <c r="AG1544" s="19" t="s">
        <v>5564</v>
      </c>
      <c r="AH1544" s="19">
        <v>23.37</v>
      </c>
      <c r="AI1544" s="19" t="str">
        <f t="shared" si="143"/>
        <v>Normal Weight</v>
      </c>
      <c r="AP1544" s="19" t="s">
        <v>5564</v>
      </c>
      <c r="AQ1544" s="19">
        <v>5.59</v>
      </c>
      <c r="AR1544" s="19" t="str">
        <f t="shared" si="144"/>
        <v>Normal</v>
      </c>
    </row>
    <row r="1545" spans="1:44">
      <c r="A1545" s="19" t="s">
        <v>5609</v>
      </c>
      <c r="B1545" s="19">
        <v>34.105</v>
      </c>
      <c r="C1545" s="19">
        <v>5.93</v>
      </c>
      <c r="D1545" s="19" t="s">
        <v>8336</v>
      </c>
      <c r="E1545" s="19" t="s">
        <v>8336</v>
      </c>
      <c r="F1545" s="19" t="s">
        <v>8336</v>
      </c>
      <c r="G1545" s="19" t="s">
        <v>8355</v>
      </c>
      <c r="H1545" s="19">
        <v>0</v>
      </c>
      <c r="I1545" s="19" t="s">
        <v>8336</v>
      </c>
      <c r="J1545" s="19" t="s">
        <v>8336</v>
      </c>
      <c r="K1545" s="19" t="str">
        <f t="shared" si="145"/>
        <v>Obesity</v>
      </c>
      <c r="L1545" s="19" t="str">
        <f t="shared" si="146"/>
        <v>Prediabetes</v>
      </c>
      <c r="P1545" s="19" t="s">
        <v>8355</v>
      </c>
      <c r="Q1545" s="19">
        <v>0</v>
      </c>
      <c r="Y1545" s="32" t="s">
        <v>5589</v>
      </c>
      <c r="Z1545" s="19" t="s">
        <v>8336</v>
      </c>
      <c r="AA1545" t="s">
        <v>8336</v>
      </c>
      <c r="AB1545" s="19" t="str">
        <f t="shared" ref="AB1545:AB1608" si="147">PROPER(Z1545)</f>
        <v>No</v>
      </c>
      <c r="AC1545" s="19" t="str">
        <f t="shared" ref="AC1545:AC1608" si="148">PROPER(AA1545)</f>
        <v>No</v>
      </c>
      <c r="AG1545" s="19" t="s">
        <v>5568</v>
      </c>
      <c r="AH1545" s="19">
        <v>42.4</v>
      </c>
      <c r="AI1545" s="19" t="str">
        <f t="shared" si="143"/>
        <v>Obesity</v>
      </c>
      <c r="AP1545" s="19" t="s">
        <v>5568</v>
      </c>
      <c r="AQ1545" s="19">
        <v>4.06</v>
      </c>
      <c r="AR1545" s="19" t="str">
        <f t="shared" si="144"/>
        <v>Normal</v>
      </c>
    </row>
    <row r="1546" spans="1:44">
      <c r="A1546" s="19" t="s">
        <v>5613</v>
      </c>
      <c r="B1546" s="19">
        <v>24.97</v>
      </c>
      <c r="C1546" s="19">
        <v>5.66</v>
      </c>
      <c r="D1546" s="19" t="s">
        <v>8336</v>
      </c>
      <c r="E1546" s="19" t="s">
        <v>8336</v>
      </c>
      <c r="F1546" s="19" t="s">
        <v>8336</v>
      </c>
      <c r="G1546" s="19" t="s">
        <v>8355</v>
      </c>
      <c r="H1546" s="19">
        <v>0</v>
      </c>
      <c r="I1546" s="19" t="s">
        <v>8336</v>
      </c>
      <c r="J1546" s="19" t="s">
        <v>8336</v>
      </c>
      <c r="K1546" s="19" t="str">
        <f t="shared" si="145"/>
        <v>Over Weight</v>
      </c>
      <c r="L1546" s="19" t="str">
        <f t="shared" si="146"/>
        <v>Normal</v>
      </c>
      <c r="P1546" s="19" t="s">
        <v>8355</v>
      </c>
      <c r="Q1546" s="19">
        <v>0</v>
      </c>
      <c r="Y1546" s="32" t="s">
        <v>5592</v>
      </c>
      <c r="Z1546" s="19" t="s">
        <v>8336</v>
      </c>
      <c r="AA1546" t="s">
        <v>8336</v>
      </c>
      <c r="AB1546" s="19" t="str">
        <f t="shared" si="147"/>
        <v>No</v>
      </c>
      <c r="AC1546" s="19" t="str">
        <f t="shared" si="148"/>
        <v>No</v>
      </c>
      <c r="AG1546" s="19" t="s">
        <v>5572</v>
      </c>
      <c r="AH1546" s="19">
        <v>28.405</v>
      </c>
      <c r="AI1546" s="19" t="str">
        <f t="shared" si="143"/>
        <v>Over Weight</v>
      </c>
      <c r="AP1546" s="19" t="s">
        <v>5572</v>
      </c>
      <c r="AQ1546" s="19">
        <v>7.02</v>
      </c>
      <c r="AR1546" s="19" t="str">
        <f t="shared" si="144"/>
        <v>Diabetes</v>
      </c>
    </row>
    <row r="1547" spans="1:44">
      <c r="A1547" s="19" t="s">
        <v>5617</v>
      </c>
      <c r="B1547" s="19">
        <v>34.8</v>
      </c>
      <c r="C1547" s="19">
        <v>4.19</v>
      </c>
      <c r="D1547" s="19" t="s">
        <v>8336</v>
      </c>
      <c r="E1547" s="19" t="s">
        <v>8336</v>
      </c>
      <c r="F1547" s="19" t="s">
        <v>8336</v>
      </c>
      <c r="G1547" s="19">
        <v>1</v>
      </c>
      <c r="H1547" s="19">
        <v>1</v>
      </c>
      <c r="I1547" s="19" t="s">
        <v>8336</v>
      </c>
      <c r="J1547" s="19" t="s">
        <v>8336</v>
      </c>
      <c r="K1547" s="19" t="str">
        <f t="shared" si="145"/>
        <v>Obesity</v>
      </c>
      <c r="L1547" s="19" t="str">
        <f t="shared" si="146"/>
        <v>Normal</v>
      </c>
      <c r="P1547" s="19" t="s">
        <v>8355</v>
      </c>
      <c r="Q1547" s="19">
        <v>0</v>
      </c>
      <c r="Y1547" s="32" t="s">
        <v>5595</v>
      </c>
      <c r="Z1547" s="19" t="s">
        <v>8336</v>
      </c>
      <c r="AA1547" t="s">
        <v>8336</v>
      </c>
      <c r="AB1547" s="19" t="str">
        <f t="shared" si="147"/>
        <v>No</v>
      </c>
      <c r="AC1547" s="19" t="str">
        <f t="shared" si="148"/>
        <v>No</v>
      </c>
      <c r="AG1547" s="19" t="s">
        <v>5576</v>
      </c>
      <c r="AH1547" s="19">
        <v>23.4</v>
      </c>
      <c r="AI1547" s="19" t="str">
        <f t="shared" si="143"/>
        <v>Normal Weight</v>
      </c>
      <c r="AP1547" s="19" t="s">
        <v>5576</v>
      </c>
      <c r="AQ1547" s="19">
        <v>4.47</v>
      </c>
      <c r="AR1547" s="19" t="str">
        <f t="shared" si="144"/>
        <v>Normal</v>
      </c>
    </row>
    <row r="1548" spans="1:44">
      <c r="A1548" s="19" t="s">
        <v>5621</v>
      </c>
      <c r="B1548" s="19">
        <v>32.965</v>
      </c>
      <c r="C1548" s="19">
        <v>9.21</v>
      </c>
      <c r="D1548" s="19" t="s">
        <v>8324</v>
      </c>
      <c r="E1548" s="19" t="s">
        <v>8336</v>
      </c>
      <c r="F1548" s="19" t="s">
        <v>8336</v>
      </c>
      <c r="G1548" s="19" t="s">
        <v>8355</v>
      </c>
      <c r="H1548" s="19">
        <v>0</v>
      </c>
      <c r="I1548" s="19" t="s">
        <v>8336</v>
      </c>
      <c r="J1548" s="19" t="s">
        <v>8336</v>
      </c>
      <c r="K1548" s="19" t="str">
        <f t="shared" si="145"/>
        <v>Obesity</v>
      </c>
      <c r="L1548" s="19" t="str">
        <f t="shared" si="146"/>
        <v>Diabetes</v>
      </c>
      <c r="P1548" s="19">
        <v>1</v>
      </c>
      <c r="Q1548" s="19">
        <v>1</v>
      </c>
      <c r="Y1548" s="32" t="s">
        <v>5598</v>
      </c>
      <c r="Z1548" s="19" t="s">
        <v>8336</v>
      </c>
      <c r="AA1548" t="s">
        <v>8336</v>
      </c>
      <c r="AB1548" s="19" t="str">
        <f t="shared" si="147"/>
        <v>No</v>
      </c>
      <c r="AC1548" s="19" t="str">
        <f t="shared" si="148"/>
        <v>No</v>
      </c>
      <c r="AG1548" s="19" t="s">
        <v>5578</v>
      </c>
      <c r="AH1548" s="19">
        <v>33.44</v>
      </c>
      <c r="AI1548" s="19" t="str">
        <f t="shared" si="143"/>
        <v>Obesity</v>
      </c>
      <c r="AP1548" s="19" t="s">
        <v>5578</v>
      </c>
      <c r="AQ1548" s="19">
        <v>4.54</v>
      </c>
      <c r="AR1548" s="19" t="str">
        <f t="shared" si="144"/>
        <v>Normal</v>
      </c>
    </row>
    <row r="1549" spans="1:44">
      <c r="A1549" s="19" t="s">
        <v>5624</v>
      </c>
      <c r="B1549" s="19">
        <v>27.265</v>
      </c>
      <c r="C1549" s="19">
        <v>5.51</v>
      </c>
      <c r="D1549" s="19" t="s">
        <v>8336</v>
      </c>
      <c r="E1549" s="19" t="s">
        <v>8336</v>
      </c>
      <c r="F1549" s="19" t="s">
        <v>8336</v>
      </c>
      <c r="G1549" s="19">
        <v>1</v>
      </c>
      <c r="H1549" s="19">
        <v>1</v>
      </c>
      <c r="I1549" s="19" t="s">
        <v>8336</v>
      </c>
      <c r="J1549" s="19" t="s">
        <v>8336</v>
      </c>
      <c r="K1549" s="19" t="str">
        <f t="shared" si="145"/>
        <v>Over Weight</v>
      </c>
      <c r="L1549" s="19" t="str">
        <f t="shared" si="146"/>
        <v>Normal</v>
      </c>
      <c r="P1549" s="19">
        <v>2</v>
      </c>
      <c r="Q1549" s="19">
        <v>2</v>
      </c>
      <c r="Y1549" s="32" t="s">
        <v>5602</v>
      </c>
      <c r="Z1549" s="19" t="s">
        <v>8336</v>
      </c>
      <c r="AA1549" t="s">
        <v>8336</v>
      </c>
      <c r="AB1549" s="19" t="str">
        <f t="shared" si="147"/>
        <v>No</v>
      </c>
      <c r="AC1549" s="19" t="str">
        <f t="shared" si="148"/>
        <v>No</v>
      </c>
      <c r="AG1549" s="19" t="s">
        <v>5582</v>
      </c>
      <c r="AH1549" s="19">
        <v>21.12</v>
      </c>
      <c r="AI1549" s="19" t="str">
        <f t="shared" si="143"/>
        <v>Normal Weight</v>
      </c>
      <c r="AP1549" s="19" t="s">
        <v>5582</v>
      </c>
      <c r="AQ1549" s="19">
        <v>4.99</v>
      </c>
      <c r="AR1549" s="19" t="str">
        <f t="shared" si="144"/>
        <v>Normal</v>
      </c>
    </row>
    <row r="1550" spans="1:44">
      <c r="A1550" s="19" t="s">
        <v>5628</v>
      </c>
      <c r="B1550" s="19">
        <v>17.06</v>
      </c>
      <c r="C1550" s="19">
        <v>8.5</v>
      </c>
      <c r="D1550" s="19" t="s">
        <v>8336</v>
      </c>
      <c r="E1550" s="19" t="s">
        <v>8336</v>
      </c>
      <c r="F1550" s="19" t="s">
        <v>8336</v>
      </c>
      <c r="G1550" s="19" t="s">
        <v>8355</v>
      </c>
      <c r="H1550" s="19">
        <v>0</v>
      </c>
      <c r="I1550" s="19" t="s">
        <v>8336</v>
      </c>
      <c r="J1550" s="19" t="s">
        <v>8336</v>
      </c>
      <c r="K1550" s="19" t="str">
        <f t="shared" si="145"/>
        <v>Under Weight</v>
      </c>
      <c r="L1550" s="19" t="str">
        <f t="shared" si="146"/>
        <v>Diabetes</v>
      </c>
      <c r="P1550" s="19">
        <v>1</v>
      </c>
      <c r="Q1550" s="19">
        <v>1</v>
      </c>
      <c r="Y1550" s="32" t="s">
        <v>5605</v>
      </c>
      <c r="Z1550" s="19" t="s">
        <v>8336</v>
      </c>
      <c r="AA1550" t="s">
        <v>8336</v>
      </c>
      <c r="AB1550" s="19" t="str">
        <f t="shared" si="147"/>
        <v>No</v>
      </c>
      <c r="AC1550" s="19" t="str">
        <f t="shared" si="148"/>
        <v>No</v>
      </c>
      <c r="AG1550" s="19" t="s">
        <v>5586</v>
      </c>
      <c r="AH1550" s="19">
        <v>18.48</v>
      </c>
      <c r="AI1550" s="19" t="str">
        <f t="shared" si="143"/>
        <v>Under Weight</v>
      </c>
      <c r="AP1550" s="19" t="s">
        <v>5586</v>
      </c>
      <c r="AQ1550" s="19">
        <v>10.84</v>
      </c>
      <c r="AR1550" s="19" t="str">
        <f t="shared" si="144"/>
        <v>Diabetes</v>
      </c>
    </row>
    <row r="1551" spans="1:44">
      <c r="A1551" s="19" t="s">
        <v>5632</v>
      </c>
      <c r="B1551" s="19">
        <v>36.29</v>
      </c>
      <c r="C1551" s="19">
        <v>6.23</v>
      </c>
      <c r="D1551" s="19" t="s">
        <v>8336</v>
      </c>
      <c r="E1551" s="19" t="s">
        <v>8336</v>
      </c>
      <c r="F1551" s="19" t="s">
        <v>8336</v>
      </c>
      <c r="G1551" s="19" t="s">
        <v>8355</v>
      </c>
      <c r="H1551" s="19">
        <v>0</v>
      </c>
      <c r="I1551" s="19" t="s">
        <v>8336</v>
      </c>
      <c r="J1551" s="19" t="s">
        <v>8336</v>
      </c>
      <c r="K1551" s="19" t="str">
        <f t="shared" si="145"/>
        <v>Obesity</v>
      </c>
      <c r="L1551" s="19" t="str">
        <f t="shared" si="146"/>
        <v>Prediabetes</v>
      </c>
      <c r="P1551" s="19" t="s">
        <v>8355</v>
      </c>
      <c r="Q1551" s="19">
        <v>0</v>
      </c>
      <c r="Y1551" s="32" t="s">
        <v>5609</v>
      </c>
      <c r="Z1551" s="19" t="s">
        <v>8336</v>
      </c>
      <c r="AA1551" t="s">
        <v>8336</v>
      </c>
      <c r="AB1551" s="19" t="str">
        <f t="shared" si="147"/>
        <v>No</v>
      </c>
      <c r="AC1551" s="19" t="str">
        <f t="shared" si="148"/>
        <v>No</v>
      </c>
      <c r="AG1551" s="19" t="s">
        <v>5589</v>
      </c>
      <c r="AH1551" s="19">
        <v>16.815</v>
      </c>
      <c r="AI1551" s="19" t="str">
        <f t="shared" ref="AI1551:AI1614" si="149">IF(AH1551&lt;18.5,"Under Weight",IF(AH1551&lt;=24.9,"Normal Weight",IF(AH1551&lt;=29.9,"Over Weight","Obesity")))</f>
        <v>Under Weight</v>
      </c>
      <c r="AP1551" s="19" t="s">
        <v>5589</v>
      </c>
      <c r="AQ1551" s="19">
        <v>5.63</v>
      </c>
      <c r="AR1551" s="19" t="str">
        <f t="shared" ref="AR1551:AR1614" si="150">IF(AQ1551&lt;5.7,"Normal",IF(AQ1551&lt;=6.5,"Prediabetes","Diabetes"))</f>
        <v>Normal</v>
      </c>
    </row>
    <row r="1552" spans="1:44">
      <c r="A1552" s="19" t="s">
        <v>5635</v>
      </c>
      <c r="B1552" s="19">
        <v>28.595</v>
      </c>
      <c r="C1552" s="19">
        <v>8.53</v>
      </c>
      <c r="D1552" s="19" t="s">
        <v>8324</v>
      </c>
      <c r="E1552" s="19" t="s">
        <v>8336</v>
      </c>
      <c r="F1552" s="19" t="s">
        <v>8336</v>
      </c>
      <c r="G1552" s="19">
        <v>1</v>
      </c>
      <c r="H1552" s="19">
        <v>1</v>
      </c>
      <c r="I1552" s="19" t="s">
        <v>8336</v>
      </c>
      <c r="J1552" s="19" t="s">
        <v>8336</v>
      </c>
      <c r="K1552" s="19" t="str">
        <f t="shared" si="145"/>
        <v>Over Weight</v>
      </c>
      <c r="L1552" s="19" t="str">
        <f t="shared" si="146"/>
        <v>Diabetes</v>
      </c>
      <c r="P1552" s="19">
        <v>1</v>
      </c>
      <c r="Q1552" s="19">
        <v>1</v>
      </c>
      <c r="Y1552" s="32" t="s">
        <v>5613</v>
      </c>
      <c r="Z1552" s="19" t="s">
        <v>8336</v>
      </c>
      <c r="AA1552" t="s">
        <v>8336</v>
      </c>
      <c r="AB1552" s="19" t="str">
        <f t="shared" si="147"/>
        <v>No</v>
      </c>
      <c r="AC1552" s="19" t="str">
        <f t="shared" si="148"/>
        <v>No</v>
      </c>
      <c r="AG1552" s="19" t="s">
        <v>5592</v>
      </c>
      <c r="AH1552" s="19">
        <v>26.72</v>
      </c>
      <c r="AI1552" s="19" t="str">
        <f t="shared" si="149"/>
        <v>Over Weight</v>
      </c>
      <c r="AP1552" s="19" t="s">
        <v>5592</v>
      </c>
      <c r="AQ1552" s="19">
        <v>4.14</v>
      </c>
      <c r="AR1552" s="19" t="str">
        <f t="shared" si="150"/>
        <v>Normal</v>
      </c>
    </row>
    <row r="1553" spans="1:44">
      <c r="A1553" s="19" t="s">
        <v>5639</v>
      </c>
      <c r="B1553" s="19">
        <v>17.8</v>
      </c>
      <c r="C1553" s="19">
        <v>5.75</v>
      </c>
      <c r="D1553" s="19" t="s">
        <v>8324</v>
      </c>
      <c r="E1553" s="19" t="s">
        <v>8336</v>
      </c>
      <c r="F1553" s="19" t="s">
        <v>8375</v>
      </c>
      <c r="G1553" s="19">
        <v>1</v>
      </c>
      <c r="H1553" s="19">
        <v>1</v>
      </c>
      <c r="I1553" s="19" t="s">
        <v>8336</v>
      </c>
      <c r="J1553" s="19" t="s">
        <v>8336</v>
      </c>
      <c r="K1553" s="19" t="str">
        <f t="shared" si="145"/>
        <v>Under Weight</v>
      </c>
      <c r="L1553" s="19" t="str">
        <f t="shared" si="146"/>
        <v>Prediabetes</v>
      </c>
      <c r="P1553" s="19">
        <v>2</v>
      </c>
      <c r="Q1553" s="19">
        <v>2</v>
      </c>
      <c r="Y1553" s="32" t="s">
        <v>5617</v>
      </c>
      <c r="Z1553" s="19" t="s">
        <v>8336</v>
      </c>
      <c r="AA1553" t="s">
        <v>8336</v>
      </c>
      <c r="AB1553" s="19" t="str">
        <f t="shared" si="147"/>
        <v>No</v>
      </c>
      <c r="AC1553" s="19" t="str">
        <f t="shared" si="148"/>
        <v>No</v>
      </c>
      <c r="AG1553" s="19" t="s">
        <v>5595</v>
      </c>
      <c r="AH1553" s="19">
        <v>41.42</v>
      </c>
      <c r="AI1553" s="19" t="str">
        <f t="shared" si="149"/>
        <v>Obesity</v>
      </c>
      <c r="AP1553" s="19" t="s">
        <v>5595</v>
      </c>
      <c r="AQ1553" s="19">
        <v>5.17</v>
      </c>
      <c r="AR1553" s="19" t="str">
        <f t="shared" si="150"/>
        <v>Normal</v>
      </c>
    </row>
    <row r="1554" spans="1:44">
      <c r="A1554" s="19" t="s">
        <v>5643</v>
      </c>
      <c r="B1554" s="19">
        <v>21.4</v>
      </c>
      <c r="C1554" s="19">
        <v>5.6</v>
      </c>
      <c r="D1554" s="19" t="s">
        <v>8336</v>
      </c>
      <c r="E1554" s="19" t="s">
        <v>8336</v>
      </c>
      <c r="F1554" s="19" t="s">
        <v>8336</v>
      </c>
      <c r="G1554" s="19" t="s">
        <v>8355</v>
      </c>
      <c r="H1554" s="19">
        <v>0</v>
      </c>
      <c r="I1554" s="19" t="s">
        <v>8336</v>
      </c>
      <c r="J1554" s="19" t="s">
        <v>8336</v>
      </c>
      <c r="K1554" s="19" t="str">
        <f t="shared" si="145"/>
        <v>Normal Weight</v>
      </c>
      <c r="L1554" s="19" t="str">
        <f t="shared" si="146"/>
        <v>Normal</v>
      </c>
      <c r="P1554" s="19" t="s">
        <v>8355</v>
      </c>
      <c r="Q1554" s="19">
        <v>0</v>
      </c>
      <c r="Y1554" s="32" t="s">
        <v>5621</v>
      </c>
      <c r="Z1554" s="19" t="s">
        <v>8324</v>
      </c>
      <c r="AA1554" t="s">
        <v>8336</v>
      </c>
      <c r="AB1554" s="19" t="str">
        <f t="shared" si="147"/>
        <v>Yes</v>
      </c>
      <c r="AC1554" s="19" t="str">
        <f t="shared" si="148"/>
        <v>No</v>
      </c>
      <c r="AG1554" s="19" t="s">
        <v>5598</v>
      </c>
      <c r="AH1554" s="19">
        <v>20.69</v>
      </c>
      <c r="AI1554" s="19" t="str">
        <f t="shared" si="149"/>
        <v>Normal Weight</v>
      </c>
      <c r="AP1554" s="19" t="s">
        <v>5598</v>
      </c>
      <c r="AQ1554" s="19">
        <v>6.93</v>
      </c>
      <c r="AR1554" s="19" t="str">
        <f t="shared" si="150"/>
        <v>Diabetes</v>
      </c>
    </row>
    <row r="1555" spans="1:44">
      <c r="A1555" s="19" t="s">
        <v>5647</v>
      </c>
      <c r="B1555" s="19">
        <v>23.01</v>
      </c>
      <c r="C1555" s="19">
        <v>4.68</v>
      </c>
      <c r="D1555" s="19" t="s">
        <v>8336</v>
      </c>
      <c r="E1555" s="19" t="s">
        <v>8336</v>
      </c>
      <c r="F1555" s="19" t="s">
        <v>8336</v>
      </c>
      <c r="G1555" s="19" t="s">
        <v>8355</v>
      </c>
      <c r="H1555" s="19">
        <v>0</v>
      </c>
      <c r="I1555" s="19" t="s">
        <v>8336</v>
      </c>
      <c r="J1555" s="19" t="s">
        <v>8336</v>
      </c>
      <c r="K1555" s="19" t="str">
        <f t="shared" si="145"/>
        <v>Normal Weight</v>
      </c>
      <c r="L1555" s="19" t="str">
        <f t="shared" si="146"/>
        <v>Normal</v>
      </c>
      <c r="P1555" s="19" t="s">
        <v>8355</v>
      </c>
      <c r="Q1555" s="19">
        <v>0</v>
      </c>
      <c r="Y1555" s="32" t="s">
        <v>5624</v>
      </c>
      <c r="Z1555" s="19" t="s">
        <v>8336</v>
      </c>
      <c r="AA1555" t="s">
        <v>8336</v>
      </c>
      <c r="AB1555" s="19" t="str">
        <f t="shared" si="147"/>
        <v>No</v>
      </c>
      <c r="AC1555" s="19" t="str">
        <f t="shared" si="148"/>
        <v>No</v>
      </c>
      <c r="AG1555" s="19" t="s">
        <v>5602</v>
      </c>
      <c r="AH1555" s="19">
        <v>41.23</v>
      </c>
      <c r="AI1555" s="19" t="str">
        <f t="shared" si="149"/>
        <v>Obesity</v>
      </c>
      <c r="AP1555" s="19" t="s">
        <v>5602</v>
      </c>
      <c r="AQ1555" s="19">
        <v>4.24</v>
      </c>
      <c r="AR1555" s="19" t="str">
        <f t="shared" si="150"/>
        <v>Normal</v>
      </c>
    </row>
    <row r="1556" spans="1:44">
      <c r="A1556" s="19" t="s">
        <v>5650</v>
      </c>
      <c r="B1556" s="19">
        <v>19.86</v>
      </c>
      <c r="C1556" s="19">
        <v>5.62</v>
      </c>
      <c r="D1556" s="19" t="s">
        <v>8324</v>
      </c>
      <c r="E1556" s="19" t="s">
        <v>8336</v>
      </c>
      <c r="F1556" s="19" t="s">
        <v>8336</v>
      </c>
      <c r="G1556" s="19" t="s">
        <v>8355</v>
      </c>
      <c r="H1556" s="19">
        <v>0</v>
      </c>
      <c r="I1556" s="19" t="s">
        <v>8336</v>
      </c>
      <c r="J1556" s="19" t="s">
        <v>8336</v>
      </c>
      <c r="K1556" s="19" t="str">
        <f t="shared" si="145"/>
        <v>Normal Weight</v>
      </c>
      <c r="L1556" s="19" t="str">
        <f t="shared" si="146"/>
        <v>Normal</v>
      </c>
      <c r="P1556" s="19" t="s">
        <v>8355</v>
      </c>
      <c r="Q1556" s="19">
        <v>0</v>
      </c>
      <c r="Y1556" s="32" t="s">
        <v>5628</v>
      </c>
      <c r="Z1556" s="19" t="s">
        <v>8336</v>
      </c>
      <c r="AA1556" t="s">
        <v>8336</v>
      </c>
      <c r="AB1556" s="19" t="str">
        <f t="shared" si="147"/>
        <v>No</v>
      </c>
      <c r="AC1556" s="19" t="str">
        <f t="shared" si="148"/>
        <v>No</v>
      </c>
      <c r="AG1556" s="19" t="s">
        <v>5605</v>
      </c>
      <c r="AH1556" s="19">
        <v>29.9</v>
      </c>
      <c r="AI1556" s="19" t="str">
        <f t="shared" si="149"/>
        <v>Over Weight</v>
      </c>
      <c r="AP1556" s="19" t="s">
        <v>5605</v>
      </c>
      <c r="AQ1556" s="19">
        <v>5.91</v>
      </c>
      <c r="AR1556" s="19" t="str">
        <f t="shared" si="150"/>
        <v>Prediabetes</v>
      </c>
    </row>
    <row r="1557" spans="1:44">
      <c r="A1557" s="19" t="s">
        <v>5654</v>
      </c>
      <c r="B1557" s="19">
        <v>33.58</v>
      </c>
      <c r="C1557" s="19">
        <v>5.08</v>
      </c>
      <c r="D1557" s="19" t="s">
        <v>8336</v>
      </c>
      <c r="E1557" s="19" t="s">
        <v>8336</v>
      </c>
      <c r="F1557" s="19" t="s">
        <v>8336</v>
      </c>
      <c r="G1557" s="19" t="s">
        <v>8355</v>
      </c>
      <c r="H1557" s="19">
        <v>0</v>
      </c>
      <c r="I1557" s="19" t="s">
        <v>8336</v>
      </c>
      <c r="J1557" s="19" t="s">
        <v>8336</v>
      </c>
      <c r="K1557" s="19" t="str">
        <f t="shared" si="145"/>
        <v>Obesity</v>
      </c>
      <c r="L1557" s="19" t="str">
        <f t="shared" si="146"/>
        <v>Normal</v>
      </c>
      <c r="P1557" s="19" t="s">
        <v>8355</v>
      </c>
      <c r="Q1557" s="19">
        <v>0</v>
      </c>
      <c r="Y1557" s="32" t="s">
        <v>5632</v>
      </c>
      <c r="Z1557" s="19" t="s">
        <v>8336</v>
      </c>
      <c r="AA1557" t="s">
        <v>8336</v>
      </c>
      <c r="AB1557" s="19" t="str">
        <f t="shared" si="147"/>
        <v>No</v>
      </c>
      <c r="AC1557" s="19" t="str">
        <f t="shared" si="148"/>
        <v>No</v>
      </c>
      <c r="AG1557" s="19" t="s">
        <v>5609</v>
      </c>
      <c r="AH1557" s="19">
        <v>34.105</v>
      </c>
      <c r="AI1557" s="19" t="str">
        <f t="shared" si="149"/>
        <v>Obesity</v>
      </c>
      <c r="AP1557" s="19" t="s">
        <v>5609</v>
      </c>
      <c r="AQ1557" s="19">
        <v>5.93</v>
      </c>
      <c r="AR1557" s="19" t="str">
        <f t="shared" si="150"/>
        <v>Prediabetes</v>
      </c>
    </row>
    <row r="1558" spans="1:44">
      <c r="A1558" s="19" t="s">
        <v>5656</v>
      </c>
      <c r="B1558" s="19">
        <v>29.81</v>
      </c>
      <c r="C1558" s="19">
        <v>5.28</v>
      </c>
      <c r="D1558" s="19" t="s">
        <v>8336</v>
      </c>
      <c r="E1558" s="19" t="s">
        <v>8336</v>
      </c>
      <c r="F1558" s="19" t="s">
        <v>8336</v>
      </c>
      <c r="G1558" s="19" t="s">
        <v>8355</v>
      </c>
      <c r="H1558" s="19">
        <v>0</v>
      </c>
      <c r="I1558" s="19" t="s">
        <v>8336</v>
      </c>
      <c r="J1558" s="19" t="s">
        <v>8336</v>
      </c>
      <c r="K1558" s="19" t="str">
        <f t="shared" si="145"/>
        <v>Over Weight</v>
      </c>
      <c r="L1558" s="19" t="str">
        <f t="shared" si="146"/>
        <v>Normal</v>
      </c>
      <c r="P1558" s="19">
        <v>1</v>
      </c>
      <c r="Q1558" s="19">
        <v>1</v>
      </c>
      <c r="Y1558" s="32" t="s">
        <v>5635</v>
      </c>
      <c r="Z1558" s="19" t="s">
        <v>8324</v>
      </c>
      <c r="AA1558" t="s">
        <v>8336</v>
      </c>
      <c r="AB1558" s="19" t="str">
        <f t="shared" si="147"/>
        <v>Yes</v>
      </c>
      <c r="AC1558" s="19" t="str">
        <f t="shared" si="148"/>
        <v>No</v>
      </c>
      <c r="AG1558" s="19" t="s">
        <v>5613</v>
      </c>
      <c r="AH1558" s="19">
        <v>24.97</v>
      </c>
      <c r="AI1558" s="19" t="str">
        <f t="shared" si="149"/>
        <v>Over Weight</v>
      </c>
      <c r="AP1558" s="19" t="s">
        <v>5613</v>
      </c>
      <c r="AQ1558" s="19">
        <v>5.66</v>
      </c>
      <c r="AR1558" s="19" t="str">
        <f t="shared" si="150"/>
        <v>Normal</v>
      </c>
    </row>
    <row r="1559" spans="1:44">
      <c r="A1559" s="19" t="s">
        <v>5660</v>
      </c>
      <c r="B1559" s="19">
        <v>27.4</v>
      </c>
      <c r="C1559" s="19">
        <v>4.61</v>
      </c>
      <c r="D1559" s="19" t="s">
        <v>8336</v>
      </c>
      <c r="E1559" s="19" t="s">
        <v>8336</v>
      </c>
      <c r="F1559" s="19" t="s">
        <v>8336</v>
      </c>
      <c r="G1559" s="19" t="s">
        <v>8355</v>
      </c>
      <c r="H1559" s="19">
        <v>0</v>
      </c>
      <c r="I1559" s="19" t="s">
        <v>8336</v>
      </c>
      <c r="J1559" s="19" t="s">
        <v>8336</v>
      </c>
      <c r="K1559" s="19" t="str">
        <f t="shared" si="145"/>
        <v>Over Weight</v>
      </c>
      <c r="L1559" s="19" t="str">
        <f t="shared" si="146"/>
        <v>Normal</v>
      </c>
      <c r="P1559" s="19" t="s">
        <v>8355</v>
      </c>
      <c r="Q1559" s="19">
        <v>0</v>
      </c>
      <c r="Y1559" s="32" t="s">
        <v>5639</v>
      </c>
      <c r="Z1559" s="19" t="s">
        <v>8324</v>
      </c>
      <c r="AA1559" t="s">
        <v>8336</v>
      </c>
      <c r="AB1559" s="19" t="str">
        <f t="shared" si="147"/>
        <v>Yes</v>
      </c>
      <c r="AC1559" s="19" t="str">
        <f t="shared" si="148"/>
        <v>No</v>
      </c>
      <c r="AG1559" s="19" t="s">
        <v>5617</v>
      </c>
      <c r="AH1559" s="19">
        <v>34.8</v>
      </c>
      <c r="AI1559" s="19" t="str">
        <f t="shared" si="149"/>
        <v>Obesity</v>
      </c>
      <c r="AP1559" s="19" t="s">
        <v>5617</v>
      </c>
      <c r="AQ1559" s="19">
        <v>4.19</v>
      </c>
      <c r="AR1559" s="19" t="str">
        <f t="shared" si="150"/>
        <v>Normal</v>
      </c>
    </row>
    <row r="1560" spans="1:44">
      <c r="A1560" s="19" t="s">
        <v>5664</v>
      </c>
      <c r="B1560" s="19">
        <v>17.98</v>
      </c>
      <c r="C1560" s="19">
        <v>6.57</v>
      </c>
      <c r="D1560" s="19" t="s">
        <v>8324</v>
      </c>
      <c r="E1560" s="19" t="s">
        <v>8336</v>
      </c>
      <c r="F1560" s="19" t="s">
        <v>8336</v>
      </c>
      <c r="G1560" s="19">
        <v>2</v>
      </c>
      <c r="H1560" s="19">
        <v>2</v>
      </c>
      <c r="I1560" s="19" t="s">
        <v>8336</v>
      </c>
      <c r="J1560" s="19" t="s">
        <v>8336</v>
      </c>
      <c r="K1560" s="19" t="str">
        <f t="shared" si="145"/>
        <v>Under Weight</v>
      </c>
      <c r="L1560" s="19" t="str">
        <f t="shared" si="146"/>
        <v>Diabetes</v>
      </c>
      <c r="P1560" s="19">
        <v>1</v>
      </c>
      <c r="Q1560" s="19">
        <v>1</v>
      </c>
      <c r="Y1560" s="32" t="s">
        <v>5643</v>
      </c>
      <c r="Z1560" s="19" t="s">
        <v>8336</v>
      </c>
      <c r="AA1560" t="s">
        <v>8336</v>
      </c>
      <c r="AB1560" s="19" t="str">
        <f t="shared" si="147"/>
        <v>No</v>
      </c>
      <c r="AC1560" s="19" t="str">
        <f t="shared" si="148"/>
        <v>No</v>
      </c>
      <c r="AG1560" s="19" t="s">
        <v>5621</v>
      </c>
      <c r="AH1560" s="19">
        <v>32.965</v>
      </c>
      <c r="AI1560" s="19" t="str">
        <f t="shared" si="149"/>
        <v>Obesity</v>
      </c>
      <c r="AP1560" s="19" t="s">
        <v>5621</v>
      </c>
      <c r="AQ1560" s="19">
        <v>9.21</v>
      </c>
      <c r="AR1560" s="19" t="str">
        <f t="shared" si="150"/>
        <v>Diabetes</v>
      </c>
    </row>
    <row r="1561" spans="1:44">
      <c r="A1561" s="19" t="s">
        <v>5667</v>
      </c>
      <c r="B1561" s="19">
        <v>37.9</v>
      </c>
      <c r="C1561" s="19">
        <v>5.83</v>
      </c>
      <c r="D1561" s="19" t="s">
        <v>8336</v>
      </c>
      <c r="E1561" s="19" t="s">
        <v>8336</v>
      </c>
      <c r="F1561" s="19" t="s">
        <v>8336</v>
      </c>
      <c r="G1561" s="19" t="s">
        <v>8355</v>
      </c>
      <c r="H1561" s="19">
        <v>0</v>
      </c>
      <c r="I1561" s="19" t="s">
        <v>8336</v>
      </c>
      <c r="J1561" s="19" t="s">
        <v>8336</v>
      </c>
      <c r="K1561" s="19" t="str">
        <f t="shared" si="145"/>
        <v>Obesity</v>
      </c>
      <c r="L1561" s="19" t="str">
        <f t="shared" si="146"/>
        <v>Prediabetes</v>
      </c>
      <c r="P1561" s="19" t="s">
        <v>8355</v>
      </c>
      <c r="Q1561" s="19">
        <v>0</v>
      </c>
      <c r="Y1561" s="32" t="s">
        <v>5647</v>
      </c>
      <c r="Z1561" s="19" t="s">
        <v>8336</v>
      </c>
      <c r="AA1561" t="s">
        <v>8336</v>
      </c>
      <c r="AB1561" s="19" t="str">
        <f t="shared" si="147"/>
        <v>No</v>
      </c>
      <c r="AC1561" s="19" t="str">
        <f t="shared" si="148"/>
        <v>No</v>
      </c>
      <c r="AG1561" s="19" t="s">
        <v>5624</v>
      </c>
      <c r="AH1561" s="19">
        <v>27.265</v>
      </c>
      <c r="AI1561" s="19" t="str">
        <f t="shared" si="149"/>
        <v>Over Weight</v>
      </c>
      <c r="AP1561" s="19" t="s">
        <v>5624</v>
      </c>
      <c r="AQ1561" s="19">
        <v>5.51</v>
      </c>
      <c r="AR1561" s="19" t="str">
        <f t="shared" si="150"/>
        <v>Normal</v>
      </c>
    </row>
    <row r="1562" spans="1:44">
      <c r="A1562" s="19" t="s">
        <v>5669</v>
      </c>
      <c r="B1562" s="19">
        <v>25.27</v>
      </c>
      <c r="C1562" s="19">
        <v>6.98</v>
      </c>
      <c r="D1562" s="19" t="s">
        <v>8324</v>
      </c>
      <c r="E1562" s="19" t="s">
        <v>8336</v>
      </c>
      <c r="F1562" s="19" t="s">
        <v>8336</v>
      </c>
      <c r="G1562" s="19" t="s">
        <v>8355</v>
      </c>
      <c r="H1562" s="19">
        <v>0</v>
      </c>
      <c r="I1562" s="19" t="s">
        <v>8336</v>
      </c>
      <c r="J1562" s="19" t="s">
        <v>8336</v>
      </c>
      <c r="K1562" s="19" t="str">
        <f t="shared" si="145"/>
        <v>Over Weight</v>
      </c>
      <c r="L1562" s="19" t="str">
        <f t="shared" si="146"/>
        <v>Diabetes</v>
      </c>
      <c r="P1562" s="19" t="s">
        <v>8355</v>
      </c>
      <c r="Q1562" s="19">
        <v>0</v>
      </c>
      <c r="Y1562" s="32" t="s">
        <v>5650</v>
      </c>
      <c r="Z1562" s="19" t="s">
        <v>8324</v>
      </c>
      <c r="AA1562" t="s">
        <v>8336</v>
      </c>
      <c r="AB1562" s="19" t="str">
        <f t="shared" si="147"/>
        <v>Yes</v>
      </c>
      <c r="AC1562" s="19" t="str">
        <f t="shared" si="148"/>
        <v>No</v>
      </c>
      <c r="AG1562" s="19" t="s">
        <v>5628</v>
      </c>
      <c r="AH1562" s="19">
        <v>17.06</v>
      </c>
      <c r="AI1562" s="19" t="str">
        <f t="shared" si="149"/>
        <v>Under Weight</v>
      </c>
      <c r="AP1562" s="19" t="s">
        <v>5628</v>
      </c>
      <c r="AQ1562" s="19">
        <v>8.5</v>
      </c>
      <c r="AR1562" s="19" t="str">
        <f t="shared" si="150"/>
        <v>Diabetes</v>
      </c>
    </row>
    <row r="1563" spans="1:44">
      <c r="A1563" s="19" t="s">
        <v>5673</v>
      </c>
      <c r="B1563" s="19">
        <v>29.26</v>
      </c>
      <c r="C1563" s="19">
        <v>4.03</v>
      </c>
      <c r="D1563" s="19" t="s">
        <v>8336</v>
      </c>
      <c r="E1563" s="19" t="s">
        <v>8336</v>
      </c>
      <c r="F1563" s="19" t="s">
        <v>8336</v>
      </c>
      <c r="G1563" s="19">
        <v>1</v>
      </c>
      <c r="H1563" s="19">
        <v>1</v>
      </c>
      <c r="I1563" s="19" t="s">
        <v>8336</v>
      </c>
      <c r="J1563" s="19" t="s">
        <v>8336</v>
      </c>
      <c r="K1563" s="19" t="str">
        <f t="shared" si="145"/>
        <v>Over Weight</v>
      </c>
      <c r="L1563" s="19" t="str">
        <f t="shared" si="146"/>
        <v>Normal</v>
      </c>
      <c r="P1563" s="19">
        <v>1</v>
      </c>
      <c r="Q1563" s="19">
        <v>1</v>
      </c>
      <c r="Y1563" s="32" t="s">
        <v>5654</v>
      </c>
      <c r="Z1563" s="19" t="s">
        <v>8336</v>
      </c>
      <c r="AA1563" t="s">
        <v>8336</v>
      </c>
      <c r="AB1563" s="19" t="str">
        <f t="shared" si="147"/>
        <v>No</v>
      </c>
      <c r="AC1563" s="19" t="str">
        <f t="shared" si="148"/>
        <v>No</v>
      </c>
      <c r="AG1563" s="19" t="s">
        <v>5632</v>
      </c>
      <c r="AH1563" s="19">
        <v>36.29</v>
      </c>
      <c r="AI1563" s="19" t="str">
        <f t="shared" si="149"/>
        <v>Obesity</v>
      </c>
      <c r="AP1563" s="19" t="s">
        <v>5632</v>
      </c>
      <c r="AQ1563" s="19">
        <v>6.23</v>
      </c>
      <c r="AR1563" s="19" t="str">
        <f t="shared" si="150"/>
        <v>Prediabetes</v>
      </c>
    </row>
    <row r="1564" spans="1:44">
      <c r="A1564" s="19" t="s">
        <v>5676</v>
      </c>
      <c r="B1564" s="19">
        <v>27.835</v>
      </c>
      <c r="C1564" s="19">
        <v>4.56</v>
      </c>
      <c r="D1564" s="19" t="s">
        <v>8336</v>
      </c>
      <c r="E1564" s="19" t="s">
        <v>8336</v>
      </c>
      <c r="F1564" s="19" t="s">
        <v>8336</v>
      </c>
      <c r="G1564" s="19">
        <v>1</v>
      </c>
      <c r="H1564" s="19">
        <v>1</v>
      </c>
      <c r="I1564" s="19" t="s">
        <v>8336</v>
      </c>
      <c r="J1564" s="19" t="s">
        <v>8336</v>
      </c>
      <c r="K1564" s="19" t="str">
        <f t="shared" si="145"/>
        <v>Over Weight</v>
      </c>
      <c r="L1564" s="19" t="str">
        <f t="shared" si="146"/>
        <v>Normal</v>
      </c>
      <c r="P1564" s="19">
        <v>1</v>
      </c>
      <c r="Q1564" s="19">
        <v>1</v>
      </c>
      <c r="Y1564" s="32" t="s">
        <v>5656</v>
      </c>
      <c r="Z1564" s="19" t="s">
        <v>8336</v>
      </c>
      <c r="AA1564" t="s">
        <v>8336</v>
      </c>
      <c r="AB1564" s="19" t="str">
        <f t="shared" si="147"/>
        <v>No</v>
      </c>
      <c r="AC1564" s="19" t="str">
        <f t="shared" si="148"/>
        <v>No</v>
      </c>
      <c r="AG1564" s="19" t="s">
        <v>5635</v>
      </c>
      <c r="AH1564" s="19">
        <v>28.595</v>
      </c>
      <c r="AI1564" s="19" t="str">
        <f t="shared" si="149"/>
        <v>Over Weight</v>
      </c>
      <c r="AP1564" s="19" t="s">
        <v>5635</v>
      </c>
      <c r="AQ1564" s="19">
        <v>8.53</v>
      </c>
      <c r="AR1564" s="19" t="str">
        <f t="shared" si="150"/>
        <v>Diabetes</v>
      </c>
    </row>
    <row r="1565" spans="1:44">
      <c r="A1565" s="19" t="s">
        <v>5680</v>
      </c>
      <c r="B1565" s="19">
        <v>46.53</v>
      </c>
      <c r="C1565" s="19">
        <v>5.38</v>
      </c>
      <c r="D1565" s="19" t="s">
        <v>8324</v>
      </c>
      <c r="E1565" s="19" t="s">
        <v>8336</v>
      </c>
      <c r="F1565" s="19" t="s">
        <v>8336</v>
      </c>
      <c r="G1565" s="19" t="s">
        <v>8355</v>
      </c>
      <c r="H1565" s="19">
        <v>0</v>
      </c>
      <c r="I1565" s="19" t="s">
        <v>8336</v>
      </c>
      <c r="J1565" s="19" t="s">
        <v>8336</v>
      </c>
      <c r="K1565" s="19" t="str">
        <f t="shared" si="145"/>
        <v>Obesity</v>
      </c>
      <c r="L1565" s="19" t="str">
        <f t="shared" si="146"/>
        <v>Normal</v>
      </c>
      <c r="P1565" s="19" t="s">
        <v>8355</v>
      </c>
      <c r="Q1565" s="19">
        <v>0</v>
      </c>
      <c r="Y1565" s="32" t="s">
        <v>5660</v>
      </c>
      <c r="Z1565" s="19" t="s">
        <v>8336</v>
      </c>
      <c r="AA1565" t="s">
        <v>8336</v>
      </c>
      <c r="AB1565" s="19" t="str">
        <f t="shared" si="147"/>
        <v>No</v>
      </c>
      <c r="AC1565" s="19" t="str">
        <f t="shared" si="148"/>
        <v>No</v>
      </c>
      <c r="AG1565" s="19" t="s">
        <v>5639</v>
      </c>
      <c r="AH1565" s="19">
        <v>17.8</v>
      </c>
      <c r="AI1565" s="19" t="str">
        <f t="shared" si="149"/>
        <v>Under Weight</v>
      </c>
      <c r="AP1565" s="19" t="s">
        <v>5639</v>
      </c>
      <c r="AQ1565" s="19">
        <v>5.75</v>
      </c>
      <c r="AR1565" s="19" t="str">
        <f t="shared" si="150"/>
        <v>Prediabetes</v>
      </c>
    </row>
    <row r="1566" spans="1:44">
      <c r="A1566" s="19" t="s">
        <v>5684</v>
      </c>
      <c r="B1566" s="19">
        <v>20.58</v>
      </c>
      <c r="C1566" s="19">
        <v>11.04</v>
      </c>
      <c r="D1566" s="19" t="s">
        <v>8324</v>
      </c>
      <c r="E1566" s="19" t="s">
        <v>8336</v>
      </c>
      <c r="F1566" s="19" t="s">
        <v>8336</v>
      </c>
      <c r="G1566" s="19">
        <v>1</v>
      </c>
      <c r="H1566" s="19">
        <v>1</v>
      </c>
      <c r="I1566" s="19" t="s">
        <v>8336</v>
      </c>
      <c r="J1566" s="19" t="s">
        <v>8336</v>
      </c>
      <c r="K1566" s="19" t="str">
        <f t="shared" si="145"/>
        <v>Normal Weight</v>
      </c>
      <c r="L1566" s="19" t="str">
        <f t="shared" si="146"/>
        <v>Diabetes</v>
      </c>
      <c r="P1566" s="19" t="s">
        <v>8355</v>
      </c>
      <c r="Q1566" s="19">
        <v>0</v>
      </c>
      <c r="Y1566" s="32" t="s">
        <v>5664</v>
      </c>
      <c r="Z1566" s="19" t="s">
        <v>8324</v>
      </c>
      <c r="AA1566" t="s">
        <v>8336</v>
      </c>
      <c r="AB1566" s="19" t="str">
        <f t="shared" si="147"/>
        <v>Yes</v>
      </c>
      <c r="AC1566" s="19" t="str">
        <f t="shared" si="148"/>
        <v>No</v>
      </c>
      <c r="AG1566" s="19" t="s">
        <v>5643</v>
      </c>
      <c r="AH1566" s="19">
        <v>21.4</v>
      </c>
      <c r="AI1566" s="19" t="str">
        <f t="shared" si="149"/>
        <v>Normal Weight</v>
      </c>
      <c r="AP1566" s="19" t="s">
        <v>5643</v>
      </c>
      <c r="AQ1566" s="19">
        <v>5.6</v>
      </c>
      <c r="AR1566" s="19" t="str">
        <f t="shared" si="150"/>
        <v>Normal</v>
      </c>
    </row>
    <row r="1567" spans="1:44">
      <c r="A1567" s="19" t="s">
        <v>5688</v>
      </c>
      <c r="B1567" s="19">
        <v>19.53</v>
      </c>
      <c r="C1567" s="19">
        <v>6.09</v>
      </c>
      <c r="D1567" s="19" t="s">
        <v>8324</v>
      </c>
      <c r="E1567" s="19" t="s">
        <v>8336</v>
      </c>
      <c r="F1567" s="19" t="s">
        <v>8336</v>
      </c>
      <c r="G1567" s="19" t="s">
        <v>8355</v>
      </c>
      <c r="H1567" s="19">
        <v>0</v>
      </c>
      <c r="I1567" s="19" t="s">
        <v>8336</v>
      </c>
      <c r="J1567" s="19" t="s">
        <v>8336</v>
      </c>
      <c r="K1567" s="19" t="str">
        <f t="shared" si="145"/>
        <v>Normal Weight</v>
      </c>
      <c r="L1567" s="19" t="str">
        <f t="shared" si="146"/>
        <v>Prediabetes</v>
      </c>
      <c r="P1567" s="19" t="s">
        <v>8355</v>
      </c>
      <c r="Q1567" s="19">
        <v>0</v>
      </c>
      <c r="Y1567" s="32" t="s">
        <v>5667</v>
      </c>
      <c r="Z1567" s="19" t="s">
        <v>8336</v>
      </c>
      <c r="AA1567" t="s">
        <v>8336</v>
      </c>
      <c r="AB1567" s="19" t="str">
        <f t="shared" si="147"/>
        <v>No</v>
      </c>
      <c r="AC1567" s="19" t="str">
        <f t="shared" si="148"/>
        <v>No</v>
      </c>
      <c r="AG1567" s="19" t="s">
        <v>5647</v>
      </c>
      <c r="AH1567" s="19">
        <v>23.01</v>
      </c>
      <c r="AI1567" s="19" t="str">
        <f t="shared" si="149"/>
        <v>Normal Weight</v>
      </c>
      <c r="AP1567" s="19" t="s">
        <v>5647</v>
      </c>
      <c r="AQ1567" s="19">
        <v>4.68</v>
      </c>
      <c r="AR1567" s="19" t="str">
        <f t="shared" si="150"/>
        <v>Normal</v>
      </c>
    </row>
    <row r="1568" spans="1:44">
      <c r="A1568" s="19" t="s">
        <v>5692</v>
      </c>
      <c r="B1568" s="19">
        <v>27.7</v>
      </c>
      <c r="C1568" s="19">
        <v>4.71</v>
      </c>
      <c r="D1568" s="19" t="s">
        <v>8336</v>
      </c>
      <c r="E1568" s="19" t="s">
        <v>8336</v>
      </c>
      <c r="F1568" s="19" t="s">
        <v>8336</v>
      </c>
      <c r="G1568" s="19">
        <v>1</v>
      </c>
      <c r="H1568" s="19">
        <v>1</v>
      </c>
      <c r="I1568" s="19" t="s">
        <v>8336</v>
      </c>
      <c r="J1568" s="19" t="s">
        <v>8336</v>
      </c>
      <c r="K1568" s="19" t="str">
        <f t="shared" si="145"/>
        <v>Over Weight</v>
      </c>
      <c r="L1568" s="19" t="str">
        <f t="shared" si="146"/>
        <v>Normal</v>
      </c>
      <c r="P1568" s="19" t="s">
        <v>8355</v>
      </c>
      <c r="Q1568" s="19">
        <v>0</v>
      </c>
      <c r="Y1568" s="32" t="s">
        <v>5669</v>
      </c>
      <c r="Z1568" s="19" t="s">
        <v>8324</v>
      </c>
      <c r="AA1568" t="s">
        <v>8336</v>
      </c>
      <c r="AB1568" s="19" t="str">
        <f t="shared" si="147"/>
        <v>Yes</v>
      </c>
      <c r="AC1568" s="19" t="str">
        <f t="shared" si="148"/>
        <v>No</v>
      </c>
      <c r="AG1568" s="19" t="s">
        <v>5650</v>
      </c>
      <c r="AH1568" s="19">
        <v>19.86</v>
      </c>
      <c r="AI1568" s="19" t="str">
        <f t="shared" si="149"/>
        <v>Normal Weight</v>
      </c>
      <c r="AP1568" s="19" t="s">
        <v>5650</v>
      </c>
      <c r="AQ1568" s="19">
        <v>5.62</v>
      </c>
      <c r="AR1568" s="19" t="str">
        <f t="shared" si="150"/>
        <v>Normal</v>
      </c>
    </row>
    <row r="1569" spans="1:44">
      <c r="A1569" s="19" t="s">
        <v>5696</v>
      </c>
      <c r="B1569" s="19">
        <v>18.92</v>
      </c>
      <c r="C1569" s="19">
        <v>8.18</v>
      </c>
      <c r="D1569" s="19" t="s">
        <v>8336</v>
      </c>
      <c r="E1569" s="19" t="s">
        <v>8336</v>
      </c>
      <c r="F1569" s="19" t="s">
        <v>8336</v>
      </c>
      <c r="G1569" s="19" t="s">
        <v>8355</v>
      </c>
      <c r="H1569" s="19">
        <v>0</v>
      </c>
      <c r="I1569" s="19" t="s">
        <v>8336</v>
      </c>
      <c r="J1569" s="19" t="s">
        <v>8336</v>
      </c>
      <c r="K1569" s="19" t="str">
        <f t="shared" si="145"/>
        <v>Normal Weight</v>
      </c>
      <c r="L1569" s="19" t="str">
        <f t="shared" si="146"/>
        <v>Diabetes</v>
      </c>
      <c r="P1569" s="19" t="s">
        <v>8355</v>
      </c>
      <c r="Q1569" s="19">
        <v>0</v>
      </c>
      <c r="Y1569" s="32" t="s">
        <v>5673</v>
      </c>
      <c r="Z1569" s="19" t="s">
        <v>8336</v>
      </c>
      <c r="AA1569" t="s">
        <v>8336</v>
      </c>
      <c r="AB1569" s="19" t="str">
        <f t="shared" si="147"/>
        <v>No</v>
      </c>
      <c r="AC1569" s="19" t="str">
        <f t="shared" si="148"/>
        <v>No</v>
      </c>
      <c r="AG1569" s="19" t="s">
        <v>5654</v>
      </c>
      <c r="AH1569" s="19">
        <v>33.58</v>
      </c>
      <c r="AI1569" s="19" t="str">
        <f t="shared" si="149"/>
        <v>Obesity</v>
      </c>
      <c r="AP1569" s="19" t="s">
        <v>5654</v>
      </c>
      <c r="AQ1569" s="19">
        <v>5.08</v>
      </c>
      <c r="AR1569" s="19" t="str">
        <f t="shared" si="150"/>
        <v>Normal</v>
      </c>
    </row>
    <row r="1570" spans="1:44">
      <c r="A1570" s="19" t="s">
        <v>5698</v>
      </c>
      <c r="B1570" s="19">
        <v>17.76</v>
      </c>
      <c r="C1570" s="19">
        <v>11.18</v>
      </c>
      <c r="D1570" s="19" t="s">
        <v>8324</v>
      </c>
      <c r="E1570" s="19" t="s">
        <v>8336</v>
      </c>
      <c r="F1570" s="19" t="s">
        <v>8336</v>
      </c>
      <c r="G1570" s="19">
        <v>2</v>
      </c>
      <c r="H1570" s="19">
        <v>2</v>
      </c>
      <c r="I1570" s="19" t="s">
        <v>8336</v>
      </c>
      <c r="J1570" s="19" t="s">
        <v>8336</v>
      </c>
      <c r="K1570" s="19" t="str">
        <f t="shared" si="145"/>
        <v>Under Weight</v>
      </c>
      <c r="L1570" s="19" t="str">
        <f t="shared" si="146"/>
        <v>Diabetes</v>
      </c>
      <c r="P1570" s="19" t="s">
        <v>8355</v>
      </c>
      <c r="Q1570" s="19">
        <v>0</v>
      </c>
      <c r="Y1570" s="32" t="s">
        <v>5676</v>
      </c>
      <c r="Z1570" s="19" t="s">
        <v>8336</v>
      </c>
      <c r="AA1570" t="s">
        <v>8336</v>
      </c>
      <c r="AB1570" s="19" t="str">
        <f t="shared" si="147"/>
        <v>No</v>
      </c>
      <c r="AC1570" s="19" t="str">
        <f t="shared" si="148"/>
        <v>No</v>
      </c>
      <c r="AG1570" s="19" t="s">
        <v>5656</v>
      </c>
      <c r="AH1570" s="19">
        <v>29.81</v>
      </c>
      <c r="AI1570" s="19" t="str">
        <f t="shared" si="149"/>
        <v>Over Weight</v>
      </c>
      <c r="AP1570" s="19" t="s">
        <v>5656</v>
      </c>
      <c r="AQ1570" s="19">
        <v>5.28</v>
      </c>
      <c r="AR1570" s="19" t="str">
        <f t="shared" si="150"/>
        <v>Normal</v>
      </c>
    </row>
    <row r="1571" spans="1:44">
      <c r="A1571" s="19" t="s">
        <v>5701</v>
      </c>
      <c r="B1571" s="19">
        <v>29.83</v>
      </c>
      <c r="C1571" s="19">
        <v>5.03</v>
      </c>
      <c r="D1571" s="19" t="s">
        <v>8324</v>
      </c>
      <c r="E1571" s="19" t="s">
        <v>8336</v>
      </c>
      <c r="F1571" s="19" t="s">
        <v>8336</v>
      </c>
      <c r="G1571" s="19" t="s">
        <v>8355</v>
      </c>
      <c r="H1571" s="19">
        <v>0</v>
      </c>
      <c r="I1571" s="19" t="s">
        <v>8336</v>
      </c>
      <c r="J1571" s="19" t="s">
        <v>8336</v>
      </c>
      <c r="K1571" s="19" t="str">
        <f t="shared" si="145"/>
        <v>Over Weight</v>
      </c>
      <c r="L1571" s="19" t="str">
        <f t="shared" si="146"/>
        <v>Normal</v>
      </c>
      <c r="P1571" s="19">
        <v>2</v>
      </c>
      <c r="Q1571" s="19">
        <v>2</v>
      </c>
      <c r="Y1571" s="32" t="s">
        <v>5680</v>
      </c>
      <c r="Z1571" s="19" t="s">
        <v>8324</v>
      </c>
      <c r="AA1571" t="s">
        <v>8336</v>
      </c>
      <c r="AB1571" s="19" t="str">
        <f t="shared" si="147"/>
        <v>Yes</v>
      </c>
      <c r="AC1571" s="19" t="str">
        <f t="shared" si="148"/>
        <v>No</v>
      </c>
      <c r="AG1571" s="19" t="s">
        <v>5660</v>
      </c>
      <c r="AH1571" s="19">
        <v>27.4</v>
      </c>
      <c r="AI1571" s="19" t="str">
        <f t="shared" si="149"/>
        <v>Over Weight</v>
      </c>
      <c r="AP1571" s="19" t="s">
        <v>5660</v>
      </c>
      <c r="AQ1571" s="19">
        <v>4.61</v>
      </c>
      <c r="AR1571" s="19" t="str">
        <f t="shared" si="150"/>
        <v>Normal</v>
      </c>
    </row>
    <row r="1572" spans="1:44">
      <c r="A1572" s="19" t="s">
        <v>5705</v>
      </c>
      <c r="B1572" s="19">
        <v>23.465</v>
      </c>
      <c r="C1572" s="19">
        <v>5.56</v>
      </c>
      <c r="D1572" s="19" t="s">
        <v>8336</v>
      </c>
      <c r="E1572" s="19" t="s">
        <v>8336</v>
      </c>
      <c r="F1572" s="19" t="s">
        <v>8336</v>
      </c>
      <c r="G1572" s="19">
        <v>1</v>
      </c>
      <c r="H1572" s="19">
        <v>1</v>
      </c>
      <c r="I1572" s="19" t="s">
        <v>8336</v>
      </c>
      <c r="J1572" s="19" t="s">
        <v>8336</v>
      </c>
      <c r="K1572" s="19" t="str">
        <f t="shared" si="145"/>
        <v>Normal Weight</v>
      </c>
      <c r="L1572" s="19" t="str">
        <f t="shared" si="146"/>
        <v>Normal</v>
      </c>
      <c r="P1572" s="19" t="s">
        <v>8355</v>
      </c>
      <c r="Q1572" s="19">
        <v>0</v>
      </c>
      <c r="Y1572" s="32" t="s">
        <v>5684</v>
      </c>
      <c r="Z1572" s="19" t="s">
        <v>8324</v>
      </c>
      <c r="AA1572" t="s">
        <v>8336</v>
      </c>
      <c r="AB1572" s="19" t="str">
        <f t="shared" si="147"/>
        <v>Yes</v>
      </c>
      <c r="AC1572" s="19" t="str">
        <f t="shared" si="148"/>
        <v>No</v>
      </c>
      <c r="AG1572" s="19" t="s">
        <v>5664</v>
      </c>
      <c r="AH1572" s="19">
        <v>17.98</v>
      </c>
      <c r="AI1572" s="19" t="str">
        <f t="shared" si="149"/>
        <v>Under Weight</v>
      </c>
      <c r="AP1572" s="19" t="s">
        <v>5664</v>
      </c>
      <c r="AQ1572" s="19">
        <v>6.57</v>
      </c>
      <c r="AR1572" s="19" t="str">
        <f t="shared" si="150"/>
        <v>Diabetes</v>
      </c>
    </row>
    <row r="1573" spans="1:44">
      <c r="A1573" s="19" t="s">
        <v>5708</v>
      </c>
      <c r="B1573" s="19">
        <v>29.355</v>
      </c>
      <c r="C1573" s="19">
        <v>4.33</v>
      </c>
      <c r="D1573" s="19" t="s">
        <v>8336</v>
      </c>
      <c r="E1573" s="19" t="s">
        <v>8336</v>
      </c>
      <c r="F1573" s="19" t="s">
        <v>8336</v>
      </c>
      <c r="G1573" s="19" t="s">
        <v>8355</v>
      </c>
      <c r="H1573" s="19">
        <v>0</v>
      </c>
      <c r="I1573" s="19" t="s">
        <v>8336</v>
      </c>
      <c r="J1573" s="19" t="s">
        <v>8336</v>
      </c>
      <c r="K1573" s="19" t="str">
        <f t="shared" si="145"/>
        <v>Over Weight</v>
      </c>
      <c r="L1573" s="19" t="str">
        <f t="shared" si="146"/>
        <v>Normal</v>
      </c>
      <c r="P1573" s="19" t="s">
        <v>8355</v>
      </c>
      <c r="Q1573" s="19">
        <v>0</v>
      </c>
      <c r="Y1573" s="32" t="s">
        <v>5688</v>
      </c>
      <c r="Z1573" s="19" t="s">
        <v>8324</v>
      </c>
      <c r="AA1573" t="s">
        <v>8336</v>
      </c>
      <c r="AB1573" s="19" t="str">
        <f t="shared" si="147"/>
        <v>Yes</v>
      </c>
      <c r="AC1573" s="19" t="str">
        <f t="shared" si="148"/>
        <v>No</v>
      </c>
      <c r="AG1573" s="19" t="s">
        <v>5667</v>
      </c>
      <c r="AH1573" s="19">
        <v>37.9</v>
      </c>
      <c r="AI1573" s="19" t="str">
        <f t="shared" si="149"/>
        <v>Obesity</v>
      </c>
      <c r="AP1573" s="19" t="s">
        <v>5667</v>
      </c>
      <c r="AQ1573" s="19">
        <v>5.83</v>
      </c>
      <c r="AR1573" s="19" t="str">
        <f t="shared" si="150"/>
        <v>Prediabetes</v>
      </c>
    </row>
    <row r="1574" spans="1:44">
      <c r="A1574" s="19" t="s">
        <v>5711</v>
      </c>
      <c r="B1574" s="19">
        <v>35.49</v>
      </c>
      <c r="C1574" s="19">
        <v>5.21</v>
      </c>
      <c r="D1574" s="19" t="s">
        <v>8324</v>
      </c>
      <c r="E1574" s="19" t="s">
        <v>8336</v>
      </c>
      <c r="F1574" s="19" t="s">
        <v>8375</v>
      </c>
      <c r="G1574" s="19">
        <v>1</v>
      </c>
      <c r="H1574" s="19">
        <v>1</v>
      </c>
      <c r="I1574" s="19" t="s">
        <v>8336</v>
      </c>
      <c r="J1574" s="19" t="s">
        <v>8336</v>
      </c>
      <c r="K1574" s="19" t="str">
        <f t="shared" si="145"/>
        <v>Obesity</v>
      </c>
      <c r="L1574" s="19" t="str">
        <f t="shared" si="146"/>
        <v>Normal</v>
      </c>
      <c r="P1574" s="19">
        <v>1</v>
      </c>
      <c r="Q1574" s="19">
        <v>1</v>
      </c>
      <c r="Y1574" s="32" t="s">
        <v>5692</v>
      </c>
      <c r="Z1574" s="19" t="s">
        <v>8336</v>
      </c>
      <c r="AA1574" t="s">
        <v>8336</v>
      </c>
      <c r="AB1574" s="19" t="str">
        <f t="shared" si="147"/>
        <v>No</v>
      </c>
      <c r="AC1574" s="19" t="str">
        <f t="shared" si="148"/>
        <v>No</v>
      </c>
      <c r="AG1574" s="19" t="s">
        <v>5669</v>
      </c>
      <c r="AH1574" s="19">
        <v>25.27</v>
      </c>
      <c r="AI1574" s="19" t="str">
        <f t="shared" si="149"/>
        <v>Over Weight</v>
      </c>
      <c r="AP1574" s="19" t="s">
        <v>5669</v>
      </c>
      <c r="AQ1574" s="19">
        <v>6.98</v>
      </c>
      <c r="AR1574" s="19" t="str">
        <f t="shared" si="150"/>
        <v>Diabetes</v>
      </c>
    </row>
    <row r="1575" spans="1:44">
      <c r="A1575" s="19" t="s">
        <v>5715</v>
      </c>
      <c r="B1575" s="19">
        <v>26.315</v>
      </c>
      <c r="C1575" s="19">
        <v>5.89</v>
      </c>
      <c r="D1575" s="19" t="s">
        <v>8336</v>
      </c>
      <c r="E1575" s="19" t="s">
        <v>8336</v>
      </c>
      <c r="F1575" s="19" t="s">
        <v>8336</v>
      </c>
      <c r="G1575" s="19" t="s">
        <v>8355</v>
      </c>
      <c r="H1575" s="19">
        <v>0</v>
      </c>
      <c r="I1575" s="19" t="s">
        <v>8336</v>
      </c>
      <c r="J1575" s="19" t="s">
        <v>8336</v>
      </c>
      <c r="K1575" s="19" t="str">
        <f t="shared" si="145"/>
        <v>Over Weight</v>
      </c>
      <c r="L1575" s="19" t="str">
        <f t="shared" si="146"/>
        <v>Prediabetes</v>
      </c>
      <c r="P1575" s="19">
        <v>1</v>
      </c>
      <c r="Q1575" s="19">
        <v>1</v>
      </c>
      <c r="Y1575" s="32" t="s">
        <v>5696</v>
      </c>
      <c r="Z1575" s="19" t="s">
        <v>8336</v>
      </c>
      <c r="AA1575" t="s">
        <v>8336</v>
      </c>
      <c r="AB1575" s="19" t="str">
        <f t="shared" si="147"/>
        <v>No</v>
      </c>
      <c r="AC1575" s="19" t="str">
        <f t="shared" si="148"/>
        <v>No</v>
      </c>
      <c r="AG1575" s="19" t="s">
        <v>5673</v>
      </c>
      <c r="AH1575" s="19">
        <v>29.26</v>
      </c>
      <c r="AI1575" s="19" t="str">
        <f t="shared" si="149"/>
        <v>Over Weight</v>
      </c>
      <c r="AP1575" s="19" t="s">
        <v>5673</v>
      </c>
      <c r="AQ1575" s="19">
        <v>4.03</v>
      </c>
      <c r="AR1575" s="19" t="str">
        <f t="shared" si="150"/>
        <v>Normal</v>
      </c>
    </row>
    <row r="1576" spans="1:44">
      <c r="A1576" s="19" t="s">
        <v>5718</v>
      </c>
      <c r="B1576" s="19">
        <v>19.79</v>
      </c>
      <c r="C1576" s="19">
        <v>4.81</v>
      </c>
      <c r="D1576" s="19" t="s">
        <v>8324</v>
      </c>
      <c r="E1576" s="19" t="s">
        <v>8336</v>
      </c>
      <c r="F1576" s="19" t="s">
        <v>8336</v>
      </c>
      <c r="G1576" s="19" t="s">
        <v>8355</v>
      </c>
      <c r="H1576" s="19">
        <v>0</v>
      </c>
      <c r="I1576" s="19" t="s">
        <v>8336</v>
      </c>
      <c r="J1576" s="19" t="s">
        <v>8336</v>
      </c>
      <c r="K1576" s="19" t="str">
        <f t="shared" si="145"/>
        <v>Normal Weight</v>
      </c>
      <c r="L1576" s="19" t="str">
        <f t="shared" si="146"/>
        <v>Normal</v>
      </c>
      <c r="P1576" s="19" t="s">
        <v>8355</v>
      </c>
      <c r="Q1576" s="19">
        <v>0</v>
      </c>
      <c r="Y1576" s="32" t="s">
        <v>5698</v>
      </c>
      <c r="Z1576" s="19" t="s">
        <v>8324</v>
      </c>
      <c r="AA1576" t="s">
        <v>8336</v>
      </c>
      <c r="AB1576" s="19" t="str">
        <f t="shared" si="147"/>
        <v>Yes</v>
      </c>
      <c r="AC1576" s="19" t="str">
        <f t="shared" si="148"/>
        <v>No</v>
      </c>
      <c r="AG1576" s="19" t="s">
        <v>5676</v>
      </c>
      <c r="AH1576" s="19">
        <v>27.835</v>
      </c>
      <c r="AI1576" s="19" t="str">
        <f t="shared" si="149"/>
        <v>Over Weight</v>
      </c>
      <c r="AP1576" s="19" t="s">
        <v>5676</v>
      </c>
      <c r="AQ1576" s="19">
        <v>4.56</v>
      </c>
      <c r="AR1576" s="19" t="str">
        <f t="shared" si="150"/>
        <v>Normal</v>
      </c>
    </row>
    <row r="1577" spans="1:44">
      <c r="A1577" s="19" t="s">
        <v>5721</v>
      </c>
      <c r="B1577" s="19">
        <v>40.565</v>
      </c>
      <c r="C1577" s="19">
        <v>5.66</v>
      </c>
      <c r="D1577" s="19" t="s">
        <v>8336</v>
      </c>
      <c r="E1577" s="19" t="s">
        <v>8336</v>
      </c>
      <c r="F1577" s="19" t="s">
        <v>8336</v>
      </c>
      <c r="G1577" s="19">
        <v>1</v>
      </c>
      <c r="H1577" s="19">
        <v>1</v>
      </c>
      <c r="I1577" s="19" t="s">
        <v>8336</v>
      </c>
      <c r="J1577" s="19" t="s">
        <v>8336</v>
      </c>
      <c r="K1577" s="19" t="str">
        <f t="shared" si="145"/>
        <v>Obesity</v>
      </c>
      <c r="L1577" s="19" t="str">
        <f t="shared" si="146"/>
        <v>Normal</v>
      </c>
      <c r="P1577" s="19">
        <v>1</v>
      </c>
      <c r="Q1577" s="19">
        <v>1</v>
      </c>
      <c r="Y1577" s="32" t="s">
        <v>5701</v>
      </c>
      <c r="Z1577" s="19" t="s">
        <v>8324</v>
      </c>
      <c r="AA1577" t="s">
        <v>8336</v>
      </c>
      <c r="AB1577" s="19" t="str">
        <f t="shared" si="147"/>
        <v>Yes</v>
      </c>
      <c r="AC1577" s="19" t="str">
        <f t="shared" si="148"/>
        <v>No</v>
      </c>
      <c r="AG1577" s="19" t="s">
        <v>5680</v>
      </c>
      <c r="AH1577" s="19">
        <v>46.53</v>
      </c>
      <c r="AI1577" s="19" t="str">
        <f t="shared" si="149"/>
        <v>Obesity</v>
      </c>
      <c r="AP1577" s="19" t="s">
        <v>5680</v>
      </c>
      <c r="AQ1577" s="19">
        <v>5.38</v>
      </c>
      <c r="AR1577" s="19" t="str">
        <f t="shared" si="150"/>
        <v>Normal</v>
      </c>
    </row>
    <row r="1578" spans="1:44">
      <c r="A1578" s="19" t="s">
        <v>5724</v>
      </c>
      <c r="B1578" s="19">
        <v>18.03</v>
      </c>
      <c r="C1578" s="19">
        <v>10.66</v>
      </c>
      <c r="D1578" s="19" t="s">
        <v>8324</v>
      </c>
      <c r="E1578" s="19" t="s">
        <v>8336</v>
      </c>
      <c r="F1578" s="19" t="s">
        <v>8336</v>
      </c>
      <c r="G1578" s="19">
        <v>2</v>
      </c>
      <c r="H1578" s="19">
        <v>2</v>
      </c>
      <c r="I1578" s="19" t="s">
        <v>8336</v>
      </c>
      <c r="J1578" s="19" t="s">
        <v>8336</v>
      </c>
      <c r="K1578" s="19" t="str">
        <f t="shared" si="145"/>
        <v>Under Weight</v>
      </c>
      <c r="L1578" s="19" t="str">
        <f t="shared" si="146"/>
        <v>Diabetes</v>
      </c>
      <c r="P1578" s="19" t="s">
        <v>8355</v>
      </c>
      <c r="Q1578" s="19">
        <v>0</v>
      </c>
      <c r="Y1578" s="32" t="s">
        <v>5705</v>
      </c>
      <c r="Z1578" s="19" t="s">
        <v>8336</v>
      </c>
      <c r="AA1578" t="s">
        <v>8336</v>
      </c>
      <c r="AB1578" s="19" t="str">
        <f t="shared" si="147"/>
        <v>No</v>
      </c>
      <c r="AC1578" s="19" t="str">
        <f t="shared" si="148"/>
        <v>No</v>
      </c>
      <c r="AG1578" s="19" t="s">
        <v>5684</v>
      </c>
      <c r="AH1578" s="19">
        <v>20.58</v>
      </c>
      <c r="AI1578" s="19" t="str">
        <f t="shared" si="149"/>
        <v>Normal Weight</v>
      </c>
      <c r="AP1578" s="19" t="s">
        <v>5684</v>
      </c>
      <c r="AQ1578" s="19">
        <v>11.04</v>
      </c>
      <c r="AR1578" s="19" t="str">
        <f t="shared" si="150"/>
        <v>Diabetes</v>
      </c>
    </row>
    <row r="1579" spans="1:44">
      <c r="A1579" s="19" t="s">
        <v>5728</v>
      </c>
      <c r="B1579" s="19">
        <v>34.65</v>
      </c>
      <c r="C1579" s="19">
        <v>5.98</v>
      </c>
      <c r="D1579" s="19" t="s">
        <v>8324</v>
      </c>
      <c r="E1579" s="19" t="s">
        <v>8336</v>
      </c>
      <c r="F1579" s="19" t="s">
        <v>8336</v>
      </c>
      <c r="G1579" s="19" t="s">
        <v>8355</v>
      </c>
      <c r="H1579" s="19">
        <v>0</v>
      </c>
      <c r="I1579" s="19" t="s">
        <v>8336</v>
      </c>
      <c r="J1579" s="19" t="s">
        <v>8336</v>
      </c>
      <c r="K1579" s="19" t="str">
        <f t="shared" si="145"/>
        <v>Obesity</v>
      </c>
      <c r="L1579" s="19" t="str">
        <f t="shared" si="146"/>
        <v>Prediabetes</v>
      </c>
      <c r="P1579" s="19">
        <v>1</v>
      </c>
      <c r="Q1579" s="19">
        <v>1</v>
      </c>
      <c r="Y1579" s="32" t="s">
        <v>5708</v>
      </c>
      <c r="Z1579" s="19" t="s">
        <v>8336</v>
      </c>
      <c r="AA1579" t="s">
        <v>8336</v>
      </c>
      <c r="AB1579" s="19" t="str">
        <f t="shared" si="147"/>
        <v>No</v>
      </c>
      <c r="AC1579" s="19" t="str">
        <f t="shared" si="148"/>
        <v>No</v>
      </c>
      <c r="AG1579" s="19" t="s">
        <v>5688</v>
      </c>
      <c r="AH1579" s="19">
        <v>19.53</v>
      </c>
      <c r="AI1579" s="19" t="str">
        <f t="shared" si="149"/>
        <v>Normal Weight</v>
      </c>
      <c r="AP1579" s="19" t="s">
        <v>5688</v>
      </c>
      <c r="AQ1579" s="19">
        <v>6.09</v>
      </c>
      <c r="AR1579" s="19" t="str">
        <f t="shared" si="150"/>
        <v>Prediabetes</v>
      </c>
    </row>
    <row r="1580" spans="1:44">
      <c r="A1580" s="19" t="s">
        <v>5732</v>
      </c>
      <c r="B1580" s="19">
        <v>42.94</v>
      </c>
      <c r="C1580" s="19">
        <v>4.34</v>
      </c>
      <c r="D1580" s="19" t="s">
        <v>8336</v>
      </c>
      <c r="E1580" s="19" t="s">
        <v>8336</v>
      </c>
      <c r="F1580" s="19" t="s">
        <v>8336</v>
      </c>
      <c r="G1580" s="19" t="s">
        <v>8355</v>
      </c>
      <c r="H1580" s="19">
        <v>0</v>
      </c>
      <c r="I1580" s="19" t="s">
        <v>8336</v>
      </c>
      <c r="J1580" s="19" t="s">
        <v>8336</v>
      </c>
      <c r="K1580" s="19" t="str">
        <f t="shared" si="145"/>
        <v>Obesity</v>
      </c>
      <c r="L1580" s="19" t="str">
        <f t="shared" si="146"/>
        <v>Normal</v>
      </c>
      <c r="P1580" s="19" t="s">
        <v>8355</v>
      </c>
      <c r="Q1580" s="19">
        <v>0</v>
      </c>
      <c r="Y1580" s="32" t="s">
        <v>5711</v>
      </c>
      <c r="Z1580" s="19" t="s">
        <v>8324</v>
      </c>
      <c r="AA1580" t="s">
        <v>8336</v>
      </c>
      <c r="AB1580" s="19" t="str">
        <f t="shared" si="147"/>
        <v>Yes</v>
      </c>
      <c r="AC1580" s="19" t="str">
        <f t="shared" si="148"/>
        <v>No</v>
      </c>
      <c r="AG1580" s="19" t="s">
        <v>5692</v>
      </c>
      <c r="AH1580" s="19">
        <v>27.7</v>
      </c>
      <c r="AI1580" s="19" t="str">
        <f t="shared" si="149"/>
        <v>Over Weight</v>
      </c>
      <c r="AP1580" s="19" t="s">
        <v>5692</v>
      </c>
      <c r="AQ1580" s="19">
        <v>4.71</v>
      </c>
      <c r="AR1580" s="19" t="str">
        <f t="shared" si="150"/>
        <v>Normal</v>
      </c>
    </row>
    <row r="1581" spans="1:44">
      <c r="A1581" s="19" t="s">
        <v>5735</v>
      </c>
      <c r="B1581" s="19">
        <v>31.255</v>
      </c>
      <c r="C1581" s="19">
        <v>5.17</v>
      </c>
      <c r="D1581" s="19" t="s">
        <v>8336</v>
      </c>
      <c r="E1581" s="19" t="s">
        <v>8336</v>
      </c>
      <c r="F1581" s="19" t="s">
        <v>8336</v>
      </c>
      <c r="G1581" s="19" t="s">
        <v>8355</v>
      </c>
      <c r="H1581" s="19">
        <v>0</v>
      </c>
      <c r="I1581" s="19" t="s">
        <v>8336</v>
      </c>
      <c r="J1581" s="19" t="s">
        <v>8336</v>
      </c>
      <c r="K1581" s="19" t="str">
        <f t="shared" si="145"/>
        <v>Obesity</v>
      </c>
      <c r="L1581" s="19" t="str">
        <f t="shared" si="146"/>
        <v>Normal</v>
      </c>
      <c r="P1581" s="19">
        <v>2</v>
      </c>
      <c r="Q1581" s="19">
        <v>2</v>
      </c>
      <c r="Y1581" s="32" t="s">
        <v>5715</v>
      </c>
      <c r="Z1581" s="19" t="s">
        <v>8336</v>
      </c>
      <c r="AA1581" t="s">
        <v>8336</v>
      </c>
      <c r="AB1581" s="19" t="str">
        <f t="shared" si="147"/>
        <v>No</v>
      </c>
      <c r="AC1581" s="19" t="str">
        <f t="shared" si="148"/>
        <v>No</v>
      </c>
      <c r="AG1581" s="19" t="s">
        <v>5696</v>
      </c>
      <c r="AH1581" s="19">
        <v>18.92</v>
      </c>
      <c r="AI1581" s="19" t="str">
        <f t="shared" si="149"/>
        <v>Normal Weight</v>
      </c>
      <c r="AP1581" s="19" t="s">
        <v>5696</v>
      </c>
      <c r="AQ1581" s="19">
        <v>8.18</v>
      </c>
      <c r="AR1581" s="19" t="str">
        <f t="shared" si="150"/>
        <v>Diabetes</v>
      </c>
    </row>
    <row r="1582" spans="1:44">
      <c r="A1582" s="19" t="s">
        <v>5738</v>
      </c>
      <c r="B1582" s="19">
        <v>45.43</v>
      </c>
      <c r="C1582" s="19">
        <v>4.23</v>
      </c>
      <c r="D1582" s="19" t="s">
        <v>8324</v>
      </c>
      <c r="E1582" s="19" t="s">
        <v>8336</v>
      </c>
      <c r="F1582" s="19" t="s">
        <v>8375</v>
      </c>
      <c r="G1582" s="19">
        <v>1</v>
      </c>
      <c r="H1582" s="19">
        <v>1</v>
      </c>
      <c r="I1582" s="19" t="s">
        <v>8336</v>
      </c>
      <c r="J1582" s="19" t="s">
        <v>8336</v>
      </c>
      <c r="K1582" s="19" t="str">
        <f t="shared" si="145"/>
        <v>Obesity</v>
      </c>
      <c r="L1582" s="19" t="str">
        <f t="shared" si="146"/>
        <v>Normal</v>
      </c>
      <c r="P1582" s="19" t="s">
        <v>8355</v>
      </c>
      <c r="Q1582" s="19">
        <v>0</v>
      </c>
      <c r="Y1582" s="32" t="s">
        <v>5718</v>
      </c>
      <c r="Z1582" s="19" t="s">
        <v>8324</v>
      </c>
      <c r="AA1582" t="s">
        <v>8336</v>
      </c>
      <c r="AB1582" s="19" t="str">
        <f t="shared" si="147"/>
        <v>Yes</v>
      </c>
      <c r="AC1582" s="19" t="str">
        <f t="shared" si="148"/>
        <v>No</v>
      </c>
      <c r="AG1582" s="19" t="s">
        <v>5698</v>
      </c>
      <c r="AH1582" s="19">
        <v>17.76</v>
      </c>
      <c r="AI1582" s="19" t="str">
        <f t="shared" si="149"/>
        <v>Under Weight</v>
      </c>
      <c r="AP1582" s="19" t="s">
        <v>5698</v>
      </c>
      <c r="AQ1582" s="19">
        <v>11.18</v>
      </c>
      <c r="AR1582" s="19" t="str">
        <f t="shared" si="150"/>
        <v>Diabetes</v>
      </c>
    </row>
    <row r="1583" spans="1:44">
      <c r="A1583" s="19" t="s">
        <v>5742</v>
      </c>
      <c r="B1583" s="19">
        <v>32.34</v>
      </c>
      <c r="C1583" s="19">
        <v>4.88</v>
      </c>
      <c r="D1583" s="19" t="s">
        <v>8324</v>
      </c>
      <c r="E1583" s="19" t="s">
        <v>8336</v>
      </c>
      <c r="F1583" s="19" t="s">
        <v>8375</v>
      </c>
      <c r="G1583" s="19">
        <v>1</v>
      </c>
      <c r="H1583" s="19">
        <v>1</v>
      </c>
      <c r="I1583" s="19" t="s">
        <v>8336</v>
      </c>
      <c r="J1583" s="19" t="s">
        <v>8336</v>
      </c>
      <c r="K1583" s="19" t="str">
        <f t="shared" si="145"/>
        <v>Obesity</v>
      </c>
      <c r="L1583" s="19" t="str">
        <f t="shared" si="146"/>
        <v>Normal</v>
      </c>
      <c r="P1583" s="19">
        <v>1</v>
      </c>
      <c r="Q1583" s="19">
        <v>1</v>
      </c>
      <c r="Y1583" s="32" t="s">
        <v>5721</v>
      </c>
      <c r="Z1583" s="19" t="s">
        <v>8336</v>
      </c>
      <c r="AA1583" t="s">
        <v>8336</v>
      </c>
      <c r="AB1583" s="19" t="str">
        <f t="shared" si="147"/>
        <v>No</v>
      </c>
      <c r="AC1583" s="19" t="str">
        <f t="shared" si="148"/>
        <v>No</v>
      </c>
      <c r="AG1583" s="19" t="s">
        <v>5701</v>
      </c>
      <c r="AH1583" s="19">
        <v>29.83</v>
      </c>
      <c r="AI1583" s="19" t="str">
        <f t="shared" si="149"/>
        <v>Over Weight</v>
      </c>
      <c r="AP1583" s="19" t="s">
        <v>5701</v>
      </c>
      <c r="AQ1583" s="19">
        <v>5.03</v>
      </c>
      <c r="AR1583" s="19" t="str">
        <f t="shared" si="150"/>
        <v>Normal</v>
      </c>
    </row>
    <row r="1584" spans="1:44">
      <c r="A1584" s="19" t="s">
        <v>5746</v>
      </c>
      <c r="B1584" s="19">
        <v>25.46</v>
      </c>
      <c r="C1584" s="19">
        <v>9.71</v>
      </c>
      <c r="D1584" s="19" t="s">
        <v>8324</v>
      </c>
      <c r="E1584" s="19" t="s">
        <v>8336</v>
      </c>
      <c r="F1584" s="19" t="s">
        <v>8336</v>
      </c>
      <c r="G1584" s="19">
        <v>1</v>
      </c>
      <c r="H1584" s="19">
        <v>1</v>
      </c>
      <c r="I1584" s="19" t="s">
        <v>8336</v>
      </c>
      <c r="J1584" s="19" t="s">
        <v>8336</v>
      </c>
      <c r="K1584" s="19" t="str">
        <f t="shared" si="145"/>
        <v>Over Weight</v>
      </c>
      <c r="L1584" s="19" t="str">
        <f t="shared" si="146"/>
        <v>Diabetes</v>
      </c>
      <c r="P1584" s="19" t="s">
        <v>8355</v>
      </c>
      <c r="Q1584" s="19">
        <v>0</v>
      </c>
      <c r="Y1584" s="32" t="s">
        <v>5724</v>
      </c>
      <c r="Z1584" s="19" t="s">
        <v>8324</v>
      </c>
      <c r="AA1584" t="s">
        <v>8336</v>
      </c>
      <c r="AB1584" s="19" t="str">
        <f t="shared" si="147"/>
        <v>Yes</v>
      </c>
      <c r="AC1584" s="19" t="str">
        <f t="shared" si="148"/>
        <v>No</v>
      </c>
      <c r="AG1584" s="19" t="s">
        <v>5705</v>
      </c>
      <c r="AH1584" s="19">
        <v>23.465</v>
      </c>
      <c r="AI1584" s="19" t="str">
        <f t="shared" si="149"/>
        <v>Normal Weight</v>
      </c>
      <c r="AP1584" s="19" t="s">
        <v>5705</v>
      </c>
      <c r="AQ1584" s="19">
        <v>5.56</v>
      </c>
      <c r="AR1584" s="19" t="str">
        <f t="shared" si="150"/>
        <v>Normal</v>
      </c>
    </row>
    <row r="1585" spans="1:44">
      <c r="A1585" s="19" t="s">
        <v>5749</v>
      </c>
      <c r="B1585" s="19">
        <v>37.145</v>
      </c>
      <c r="C1585" s="19">
        <v>5.32</v>
      </c>
      <c r="D1585" s="19" t="s">
        <v>8336</v>
      </c>
      <c r="E1585" s="19" t="s">
        <v>8336</v>
      </c>
      <c r="F1585" s="19" t="s">
        <v>8336</v>
      </c>
      <c r="G1585" s="19" t="s">
        <v>8355</v>
      </c>
      <c r="H1585" s="19">
        <v>0</v>
      </c>
      <c r="I1585" s="19" t="s">
        <v>8336</v>
      </c>
      <c r="J1585" s="19" t="s">
        <v>8336</v>
      </c>
      <c r="K1585" s="19" t="str">
        <f t="shared" si="145"/>
        <v>Obesity</v>
      </c>
      <c r="L1585" s="19" t="str">
        <f t="shared" si="146"/>
        <v>Normal</v>
      </c>
      <c r="P1585" s="19">
        <v>1</v>
      </c>
      <c r="Q1585" s="19">
        <v>1</v>
      </c>
      <c r="Y1585" s="32" t="s">
        <v>5728</v>
      </c>
      <c r="Z1585" s="19" t="s">
        <v>8324</v>
      </c>
      <c r="AA1585" t="s">
        <v>8336</v>
      </c>
      <c r="AB1585" s="19" t="str">
        <f t="shared" si="147"/>
        <v>Yes</v>
      </c>
      <c r="AC1585" s="19" t="str">
        <f t="shared" si="148"/>
        <v>No</v>
      </c>
      <c r="AG1585" s="19" t="s">
        <v>5708</v>
      </c>
      <c r="AH1585" s="19">
        <v>29.355</v>
      </c>
      <c r="AI1585" s="19" t="str">
        <f t="shared" si="149"/>
        <v>Over Weight</v>
      </c>
      <c r="AP1585" s="19" t="s">
        <v>5708</v>
      </c>
      <c r="AQ1585" s="19">
        <v>4.33</v>
      </c>
      <c r="AR1585" s="19" t="str">
        <f t="shared" si="150"/>
        <v>Normal</v>
      </c>
    </row>
    <row r="1586" spans="1:44">
      <c r="A1586" s="19" t="s">
        <v>5752</v>
      </c>
      <c r="B1586" s="19">
        <v>30.8</v>
      </c>
      <c r="C1586" s="19">
        <v>5.83</v>
      </c>
      <c r="D1586" s="19" t="s">
        <v>8324</v>
      </c>
      <c r="E1586" s="19" t="s">
        <v>8336</v>
      </c>
      <c r="F1586" s="19" t="s">
        <v>8336</v>
      </c>
      <c r="G1586" s="19" t="s">
        <v>8355</v>
      </c>
      <c r="H1586" s="19">
        <v>0</v>
      </c>
      <c r="I1586" s="19" t="s">
        <v>8336</v>
      </c>
      <c r="J1586" s="19" t="s">
        <v>8336</v>
      </c>
      <c r="K1586" s="19" t="str">
        <f t="shared" si="145"/>
        <v>Obesity</v>
      </c>
      <c r="L1586" s="19" t="str">
        <f t="shared" si="146"/>
        <v>Prediabetes</v>
      </c>
      <c r="P1586" s="19" t="s">
        <v>8355</v>
      </c>
      <c r="Q1586" s="19">
        <v>0</v>
      </c>
      <c r="Y1586" s="32" t="s">
        <v>5732</v>
      </c>
      <c r="Z1586" s="19" t="s">
        <v>8336</v>
      </c>
      <c r="AA1586" t="s">
        <v>8336</v>
      </c>
      <c r="AB1586" s="19" t="str">
        <f t="shared" si="147"/>
        <v>No</v>
      </c>
      <c r="AC1586" s="19" t="str">
        <f t="shared" si="148"/>
        <v>No</v>
      </c>
      <c r="AG1586" s="19" t="s">
        <v>5711</v>
      </c>
      <c r="AH1586" s="19">
        <v>35.49</v>
      </c>
      <c r="AI1586" s="19" t="str">
        <f t="shared" si="149"/>
        <v>Obesity</v>
      </c>
      <c r="AP1586" s="19" t="s">
        <v>5711</v>
      </c>
      <c r="AQ1586" s="19">
        <v>5.21</v>
      </c>
      <c r="AR1586" s="19" t="str">
        <f t="shared" si="150"/>
        <v>Normal</v>
      </c>
    </row>
    <row r="1587" spans="1:44">
      <c r="A1587" s="19" t="s">
        <v>5756</v>
      </c>
      <c r="B1587" s="19">
        <v>29.5</v>
      </c>
      <c r="C1587" s="19">
        <v>5.54</v>
      </c>
      <c r="D1587" s="19" t="s">
        <v>8324</v>
      </c>
      <c r="E1587" s="19" t="s">
        <v>8336</v>
      </c>
      <c r="F1587" s="19" t="s">
        <v>8336</v>
      </c>
      <c r="G1587" s="19" t="s">
        <v>8355</v>
      </c>
      <c r="H1587" s="19">
        <v>0</v>
      </c>
      <c r="I1587" s="19" t="s">
        <v>8336</v>
      </c>
      <c r="J1587" s="19" t="s">
        <v>8336</v>
      </c>
      <c r="K1587" s="19" t="str">
        <f t="shared" si="145"/>
        <v>Over Weight</v>
      </c>
      <c r="L1587" s="19" t="str">
        <f t="shared" si="146"/>
        <v>Normal</v>
      </c>
      <c r="P1587" s="19" t="s">
        <v>8355</v>
      </c>
      <c r="Q1587" s="19">
        <v>0</v>
      </c>
      <c r="Y1587" s="32" t="s">
        <v>5735</v>
      </c>
      <c r="Z1587" s="19" t="s">
        <v>8336</v>
      </c>
      <c r="AA1587" t="s">
        <v>8336</v>
      </c>
      <c r="AB1587" s="19" t="str">
        <f t="shared" si="147"/>
        <v>No</v>
      </c>
      <c r="AC1587" s="19" t="str">
        <f t="shared" si="148"/>
        <v>No</v>
      </c>
      <c r="AG1587" s="19" t="s">
        <v>5715</v>
      </c>
      <c r="AH1587" s="19">
        <v>26.315</v>
      </c>
      <c r="AI1587" s="19" t="str">
        <f t="shared" si="149"/>
        <v>Over Weight</v>
      </c>
      <c r="AP1587" s="19" t="s">
        <v>5715</v>
      </c>
      <c r="AQ1587" s="19">
        <v>5.89</v>
      </c>
      <c r="AR1587" s="19" t="str">
        <f t="shared" si="150"/>
        <v>Prediabetes</v>
      </c>
    </row>
    <row r="1588" spans="1:44">
      <c r="A1588" s="19" t="s">
        <v>5759</v>
      </c>
      <c r="B1588" s="19">
        <v>43.39</v>
      </c>
      <c r="C1588" s="19">
        <v>5.85</v>
      </c>
      <c r="D1588" s="19" t="s">
        <v>8336</v>
      </c>
      <c r="E1588" s="19" t="s">
        <v>8324</v>
      </c>
      <c r="F1588" s="19" t="s">
        <v>8336</v>
      </c>
      <c r="G1588" s="19">
        <v>1</v>
      </c>
      <c r="H1588" s="19">
        <v>1</v>
      </c>
      <c r="I1588" s="19" t="s">
        <v>8336</v>
      </c>
      <c r="J1588" s="19" t="s">
        <v>8336</v>
      </c>
      <c r="K1588" s="19" t="str">
        <f t="shared" si="145"/>
        <v>Obesity</v>
      </c>
      <c r="L1588" s="19" t="str">
        <f t="shared" si="146"/>
        <v>Prediabetes</v>
      </c>
      <c r="P1588" s="19">
        <v>1</v>
      </c>
      <c r="Q1588" s="19">
        <v>1</v>
      </c>
      <c r="Y1588" s="32" t="s">
        <v>5738</v>
      </c>
      <c r="Z1588" s="19" t="s">
        <v>8324</v>
      </c>
      <c r="AA1588" t="s">
        <v>8336</v>
      </c>
      <c r="AB1588" s="19" t="str">
        <f t="shared" si="147"/>
        <v>Yes</v>
      </c>
      <c r="AC1588" s="19" t="str">
        <f t="shared" si="148"/>
        <v>No</v>
      </c>
      <c r="AG1588" s="19" t="s">
        <v>5718</v>
      </c>
      <c r="AH1588" s="19">
        <v>19.79</v>
      </c>
      <c r="AI1588" s="19" t="str">
        <f t="shared" si="149"/>
        <v>Normal Weight</v>
      </c>
      <c r="AP1588" s="19" t="s">
        <v>5718</v>
      </c>
      <c r="AQ1588" s="19">
        <v>4.81</v>
      </c>
      <c r="AR1588" s="19" t="str">
        <f t="shared" si="150"/>
        <v>Normal</v>
      </c>
    </row>
    <row r="1589" spans="1:44">
      <c r="A1589" s="19" t="s">
        <v>5763</v>
      </c>
      <c r="B1589" s="19">
        <v>15.08</v>
      </c>
      <c r="C1589" s="19">
        <v>4.85</v>
      </c>
      <c r="D1589" s="19" t="s">
        <v>8324</v>
      </c>
      <c r="E1589" s="19" t="s">
        <v>8336</v>
      </c>
      <c r="F1589" s="19" t="s">
        <v>8375</v>
      </c>
      <c r="G1589" s="19">
        <v>1</v>
      </c>
      <c r="H1589" s="19">
        <v>1</v>
      </c>
      <c r="I1589" s="19" t="s">
        <v>8336</v>
      </c>
      <c r="J1589" s="19" t="s">
        <v>8336</v>
      </c>
      <c r="K1589" s="19" t="str">
        <f t="shared" si="145"/>
        <v>Under Weight</v>
      </c>
      <c r="L1589" s="19" t="str">
        <f t="shared" si="146"/>
        <v>Normal</v>
      </c>
      <c r="P1589" s="19">
        <v>2</v>
      </c>
      <c r="Q1589" s="19">
        <v>2</v>
      </c>
      <c r="Y1589" s="32" t="s">
        <v>5742</v>
      </c>
      <c r="Z1589" s="19" t="s">
        <v>8324</v>
      </c>
      <c r="AA1589" t="s">
        <v>8336</v>
      </c>
      <c r="AB1589" s="19" t="str">
        <f t="shared" si="147"/>
        <v>Yes</v>
      </c>
      <c r="AC1589" s="19" t="str">
        <f t="shared" si="148"/>
        <v>No</v>
      </c>
      <c r="AG1589" s="19" t="s">
        <v>5721</v>
      </c>
      <c r="AH1589" s="19">
        <v>40.565</v>
      </c>
      <c r="AI1589" s="19" t="str">
        <f t="shared" si="149"/>
        <v>Obesity</v>
      </c>
      <c r="AP1589" s="19" t="s">
        <v>5721</v>
      </c>
      <c r="AQ1589" s="19">
        <v>5.66</v>
      </c>
      <c r="AR1589" s="19" t="str">
        <f t="shared" si="150"/>
        <v>Normal</v>
      </c>
    </row>
    <row r="1590" spans="1:44">
      <c r="A1590" s="19" t="s">
        <v>5767</v>
      </c>
      <c r="B1590" s="19">
        <v>20.48</v>
      </c>
      <c r="C1590" s="19">
        <v>11.09</v>
      </c>
      <c r="D1590" s="19" t="s">
        <v>8336</v>
      </c>
      <c r="E1590" s="19" t="s">
        <v>8336</v>
      </c>
      <c r="F1590" s="19" t="s">
        <v>8336</v>
      </c>
      <c r="G1590" s="19" t="s">
        <v>8355</v>
      </c>
      <c r="H1590" s="19">
        <v>0</v>
      </c>
      <c r="I1590" s="19" t="s">
        <v>8336</v>
      </c>
      <c r="J1590" s="19" t="s">
        <v>8336</v>
      </c>
      <c r="K1590" s="19" t="str">
        <f t="shared" si="145"/>
        <v>Normal Weight</v>
      </c>
      <c r="L1590" s="19" t="str">
        <f t="shared" si="146"/>
        <v>Diabetes</v>
      </c>
      <c r="P1590" s="19" t="s">
        <v>8355</v>
      </c>
      <c r="Q1590" s="19">
        <v>0</v>
      </c>
      <c r="Y1590" s="32" t="s">
        <v>5746</v>
      </c>
      <c r="Z1590" s="19" t="s">
        <v>8324</v>
      </c>
      <c r="AA1590" t="s">
        <v>8336</v>
      </c>
      <c r="AB1590" s="19" t="str">
        <f t="shared" si="147"/>
        <v>Yes</v>
      </c>
      <c r="AC1590" s="19" t="str">
        <f t="shared" si="148"/>
        <v>No</v>
      </c>
      <c r="AG1590" s="19" t="s">
        <v>5724</v>
      </c>
      <c r="AH1590" s="19">
        <v>18.03</v>
      </c>
      <c r="AI1590" s="19" t="str">
        <f t="shared" si="149"/>
        <v>Under Weight</v>
      </c>
      <c r="AP1590" s="19" t="s">
        <v>5724</v>
      </c>
      <c r="AQ1590" s="19">
        <v>10.66</v>
      </c>
      <c r="AR1590" s="19" t="str">
        <f t="shared" si="150"/>
        <v>Diabetes</v>
      </c>
    </row>
    <row r="1591" spans="1:44">
      <c r="A1591" s="19" t="s">
        <v>5771</v>
      </c>
      <c r="B1591" s="19">
        <v>34.45</v>
      </c>
      <c r="C1591" s="19">
        <v>5.58</v>
      </c>
      <c r="D1591" s="19" t="s">
        <v>8324</v>
      </c>
      <c r="E1591" s="19" t="s">
        <v>8336</v>
      </c>
      <c r="F1591" s="19" t="s">
        <v>8336</v>
      </c>
      <c r="G1591" s="19" t="s">
        <v>8355</v>
      </c>
      <c r="H1591" s="19">
        <v>0</v>
      </c>
      <c r="I1591" s="19" t="s">
        <v>8336</v>
      </c>
      <c r="J1591" s="19" t="s">
        <v>8336</v>
      </c>
      <c r="K1591" s="19" t="str">
        <f t="shared" si="145"/>
        <v>Obesity</v>
      </c>
      <c r="L1591" s="19" t="str">
        <f t="shared" si="146"/>
        <v>Normal</v>
      </c>
      <c r="P1591" s="19" t="s">
        <v>8355</v>
      </c>
      <c r="Q1591" s="19">
        <v>0</v>
      </c>
      <c r="Y1591" s="32" t="s">
        <v>5749</v>
      </c>
      <c r="Z1591" s="19" t="s">
        <v>8336</v>
      </c>
      <c r="AA1591" t="s">
        <v>8336</v>
      </c>
      <c r="AB1591" s="19" t="str">
        <f t="shared" si="147"/>
        <v>No</v>
      </c>
      <c r="AC1591" s="19" t="str">
        <f t="shared" si="148"/>
        <v>No</v>
      </c>
      <c r="AG1591" s="19" t="s">
        <v>5728</v>
      </c>
      <c r="AH1591" s="19">
        <v>34.65</v>
      </c>
      <c r="AI1591" s="19" t="str">
        <f t="shared" si="149"/>
        <v>Obesity</v>
      </c>
      <c r="AP1591" s="19" t="s">
        <v>5728</v>
      </c>
      <c r="AQ1591" s="19">
        <v>5.98</v>
      </c>
      <c r="AR1591" s="19" t="str">
        <f t="shared" si="150"/>
        <v>Prediabetes</v>
      </c>
    </row>
    <row r="1592" spans="1:44">
      <c r="A1592" s="19" t="s">
        <v>5775</v>
      </c>
      <c r="B1592" s="19">
        <v>34.21</v>
      </c>
      <c r="C1592" s="19">
        <v>9.72</v>
      </c>
      <c r="D1592" s="19" t="s">
        <v>8324</v>
      </c>
      <c r="E1592" s="19" t="s">
        <v>8336</v>
      </c>
      <c r="F1592" s="19" t="s">
        <v>8336</v>
      </c>
      <c r="G1592" s="19" t="s">
        <v>8355</v>
      </c>
      <c r="H1592" s="19">
        <v>0</v>
      </c>
      <c r="I1592" s="19" t="s">
        <v>8336</v>
      </c>
      <c r="J1592" s="19" t="s">
        <v>8336</v>
      </c>
      <c r="K1592" s="19" t="str">
        <f t="shared" si="145"/>
        <v>Obesity</v>
      </c>
      <c r="L1592" s="19" t="str">
        <f t="shared" si="146"/>
        <v>Diabetes</v>
      </c>
      <c r="P1592" s="19" t="s">
        <v>8355</v>
      </c>
      <c r="Q1592" s="19">
        <v>0</v>
      </c>
      <c r="Y1592" s="32" t="s">
        <v>5752</v>
      </c>
      <c r="Z1592" s="19" t="s">
        <v>8324</v>
      </c>
      <c r="AA1592" t="s">
        <v>8336</v>
      </c>
      <c r="AB1592" s="19" t="str">
        <f t="shared" si="147"/>
        <v>Yes</v>
      </c>
      <c r="AC1592" s="19" t="str">
        <f t="shared" si="148"/>
        <v>No</v>
      </c>
      <c r="AG1592" s="19" t="s">
        <v>5732</v>
      </c>
      <c r="AH1592" s="19">
        <v>42.94</v>
      </c>
      <c r="AI1592" s="19" t="str">
        <f t="shared" si="149"/>
        <v>Obesity</v>
      </c>
      <c r="AP1592" s="19" t="s">
        <v>5732</v>
      </c>
      <c r="AQ1592" s="19">
        <v>4.34</v>
      </c>
      <c r="AR1592" s="19" t="str">
        <f t="shared" si="150"/>
        <v>Normal</v>
      </c>
    </row>
    <row r="1593" spans="1:44">
      <c r="A1593" s="19" t="s">
        <v>5779</v>
      </c>
      <c r="B1593" s="19">
        <v>28.8</v>
      </c>
      <c r="C1593" s="19">
        <v>11.41</v>
      </c>
      <c r="D1593" s="19" t="s">
        <v>8324</v>
      </c>
      <c r="E1593" s="19" t="s">
        <v>8336</v>
      </c>
      <c r="F1593" s="19" t="s">
        <v>8336</v>
      </c>
      <c r="G1593" s="19" t="s">
        <v>8355</v>
      </c>
      <c r="H1593" s="19">
        <v>0</v>
      </c>
      <c r="I1593" s="19" t="s">
        <v>8336</v>
      </c>
      <c r="J1593" s="19" t="s">
        <v>8336</v>
      </c>
      <c r="K1593" s="19" t="str">
        <f t="shared" si="145"/>
        <v>Over Weight</v>
      </c>
      <c r="L1593" s="19" t="str">
        <f t="shared" si="146"/>
        <v>Diabetes</v>
      </c>
      <c r="P1593" s="19">
        <v>1</v>
      </c>
      <c r="Q1593" s="19">
        <v>1</v>
      </c>
      <c r="Y1593" s="32" t="s">
        <v>5756</v>
      </c>
      <c r="Z1593" s="19" t="s">
        <v>8324</v>
      </c>
      <c r="AA1593" t="s">
        <v>8336</v>
      </c>
      <c r="AB1593" s="19" t="str">
        <f t="shared" si="147"/>
        <v>Yes</v>
      </c>
      <c r="AC1593" s="19" t="str">
        <f t="shared" si="148"/>
        <v>No</v>
      </c>
      <c r="AG1593" s="19" t="s">
        <v>5735</v>
      </c>
      <c r="AH1593" s="19">
        <v>31.255</v>
      </c>
      <c r="AI1593" s="19" t="str">
        <f t="shared" si="149"/>
        <v>Obesity</v>
      </c>
      <c r="AP1593" s="19" t="s">
        <v>5735</v>
      </c>
      <c r="AQ1593" s="19">
        <v>5.17</v>
      </c>
      <c r="AR1593" s="19" t="str">
        <f t="shared" si="150"/>
        <v>Normal</v>
      </c>
    </row>
    <row r="1594" spans="1:44">
      <c r="A1594" s="19" t="s">
        <v>5783</v>
      </c>
      <c r="B1594" s="19">
        <v>31.74</v>
      </c>
      <c r="C1594" s="19">
        <v>4.46</v>
      </c>
      <c r="D1594" s="19" t="s">
        <v>8336</v>
      </c>
      <c r="E1594" s="19" t="s">
        <v>8336</v>
      </c>
      <c r="F1594" s="19" t="s">
        <v>8375</v>
      </c>
      <c r="G1594" s="19">
        <v>1</v>
      </c>
      <c r="H1594" s="19">
        <v>1</v>
      </c>
      <c r="I1594" s="19" t="s">
        <v>8336</v>
      </c>
      <c r="J1594" s="19" t="s">
        <v>8336</v>
      </c>
      <c r="K1594" s="19" t="str">
        <f t="shared" si="145"/>
        <v>Obesity</v>
      </c>
      <c r="L1594" s="19" t="str">
        <f t="shared" si="146"/>
        <v>Normal</v>
      </c>
      <c r="P1594" s="19">
        <v>1</v>
      </c>
      <c r="Q1594" s="19">
        <v>1</v>
      </c>
      <c r="Y1594" s="32" t="s">
        <v>5759</v>
      </c>
      <c r="Z1594" s="19" t="s">
        <v>8336</v>
      </c>
      <c r="AA1594" t="s">
        <v>8336</v>
      </c>
      <c r="AB1594" s="19" t="str">
        <f t="shared" si="147"/>
        <v>No</v>
      </c>
      <c r="AC1594" s="19" t="str">
        <f t="shared" si="148"/>
        <v>No</v>
      </c>
      <c r="AG1594" s="19" t="s">
        <v>5738</v>
      </c>
      <c r="AH1594" s="19">
        <v>45.43</v>
      </c>
      <c r="AI1594" s="19" t="str">
        <f t="shared" si="149"/>
        <v>Obesity</v>
      </c>
      <c r="AP1594" s="19" t="s">
        <v>5738</v>
      </c>
      <c r="AQ1594" s="19">
        <v>4.23</v>
      </c>
      <c r="AR1594" s="19" t="str">
        <f t="shared" si="150"/>
        <v>Normal</v>
      </c>
    </row>
    <row r="1595" spans="1:44">
      <c r="A1595" s="19" t="s">
        <v>5787</v>
      </c>
      <c r="B1595" s="19">
        <v>21.78</v>
      </c>
      <c r="C1595" s="19">
        <v>9.31</v>
      </c>
      <c r="D1595" s="19" t="s">
        <v>8324</v>
      </c>
      <c r="E1595" s="19" t="s">
        <v>8336</v>
      </c>
      <c r="F1595" s="19" t="s">
        <v>8336</v>
      </c>
      <c r="G1595" s="19" t="s">
        <v>8355</v>
      </c>
      <c r="H1595" s="19">
        <v>0</v>
      </c>
      <c r="I1595" s="19" t="s">
        <v>8336</v>
      </c>
      <c r="J1595" s="19" t="s">
        <v>8336</v>
      </c>
      <c r="K1595" s="19" t="str">
        <f t="shared" si="145"/>
        <v>Normal Weight</v>
      </c>
      <c r="L1595" s="19" t="str">
        <f t="shared" si="146"/>
        <v>Diabetes</v>
      </c>
      <c r="P1595" s="19">
        <v>1</v>
      </c>
      <c r="Q1595" s="19">
        <v>1</v>
      </c>
      <c r="Y1595" s="32" t="s">
        <v>5763</v>
      </c>
      <c r="Z1595" s="19" t="s">
        <v>8324</v>
      </c>
      <c r="AA1595" t="s">
        <v>8336</v>
      </c>
      <c r="AB1595" s="19" t="str">
        <f t="shared" si="147"/>
        <v>Yes</v>
      </c>
      <c r="AC1595" s="19" t="str">
        <f t="shared" si="148"/>
        <v>No</v>
      </c>
      <c r="AG1595" s="19" t="s">
        <v>5742</v>
      </c>
      <c r="AH1595" s="19">
        <v>32.34</v>
      </c>
      <c r="AI1595" s="19" t="str">
        <f t="shared" si="149"/>
        <v>Obesity</v>
      </c>
      <c r="AP1595" s="19" t="s">
        <v>5742</v>
      </c>
      <c r="AQ1595" s="19">
        <v>4.88</v>
      </c>
      <c r="AR1595" s="19" t="str">
        <f t="shared" si="150"/>
        <v>Normal</v>
      </c>
    </row>
    <row r="1596" spans="1:44">
      <c r="A1596" s="19" t="s">
        <v>5789</v>
      </c>
      <c r="B1596" s="19">
        <v>23.75</v>
      </c>
      <c r="C1596" s="19">
        <v>5.03</v>
      </c>
      <c r="D1596" s="19" t="s">
        <v>8336</v>
      </c>
      <c r="E1596" s="19" t="s">
        <v>8336</v>
      </c>
      <c r="F1596" s="19" t="s">
        <v>8336</v>
      </c>
      <c r="G1596" s="19">
        <v>1</v>
      </c>
      <c r="H1596" s="19">
        <v>1</v>
      </c>
      <c r="I1596" s="19" t="s">
        <v>8336</v>
      </c>
      <c r="J1596" s="19" t="s">
        <v>8336</v>
      </c>
      <c r="K1596" s="19" t="str">
        <f t="shared" si="145"/>
        <v>Normal Weight</v>
      </c>
      <c r="L1596" s="19" t="str">
        <f t="shared" si="146"/>
        <v>Normal</v>
      </c>
      <c r="P1596" s="19" t="s">
        <v>8355</v>
      </c>
      <c r="Q1596" s="19">
        <v>0</v>
      </c>
      <c r="Y1596" s="32" t="s">
        <v>5767</v>
      </c>
      <c r="Z1596" s="19" t="s">
        <v>8336</v>
      </c>
      <c r="AA1596" t="s">
        <v>8336</v>
      </c>
      <c r="AB1596" s="19" t="str">
        <f t="shared" si="147"/>
        <v>No</v>
      </c>
      <c r="AC1596" s="19" t="str">
        <f t="shared" si="148"/>
        <v>No</v>
      </c>
      <c r="AG1596" s="19" t="s">
        <v>5746</v>
      </c>
      <c r="AH1596" s="19">
        <v>25.46</v>
      </c>
      <c r="AI1596" s="19" t="str">
        <f t="shared" si="149"/>
        <v>Over Weight</v>
      </c>
      <c r="AP1596" s="19" t="s">
        <v>5746</v>
      </c>
      <c r="AQ1596" s="19">
        <v>9.71</v>
      </c>
      <c r="AR1596" s="19" t="str">
        <f t="shared" si="150"/>
        <v>Diabetes</v>
      </c>
    </row>
    <row r="1597" spans="1:44">
      <c r="A1597" s="19" t="s">
        <v>5792</v>
      </c>
      <c r="B1597" s="19">
        <v>33.21</v>
      </c>
      <c r="C1597" s="19">
        <v>5.07</v>
      </c>
      <c r="D1597" s="19" t="s">
        <v>8324</v>
      </c>
      <c r="E1597" s="19" t="s">
        <v>8336</v>
      </c>
      <c r="F1597" s="19" t="s">
        <v>8336</v>
      </c>
      <c r="G1597" s="19">
        <v>1</v>
      </c>
      <c r="H1597" s="19">
        <v>1</v>
      </c>
      <c r="I1597" s="19" t="s">
        <v>8336</v>
      </c>
      <c r="J1597" s="19" t="s">
        <v>8336</v>
      </c>
      <c r="K1597" s="19" t="str">
        <f t="shared" si="145"/>
        <v>Obesity</v>
      </c>
      <c r="L1597" s="19" t="str">
        <f t="shared" si="146"/>
        <v>Normal</v>
      </c>
      <c r="P1597" s="19" t="s">
        <v>8355</v>
      </c>
      <c r="Q1597" s="19">
        <v>0</v>
      </c>
      <c r="Y1597" s="32" t="s">
        <v>5771</v>
      </c>
      <c r="Z1597" s="19" t="s">
        <v>8324</v>
      </c>
      <c r="AA1597" t="s">
        <v>8336</v>
      </c>
      <c r="AB1597" s="19" t="str">
        <f t="shared" si="147"/>
        <v>Yes</v>
      </c>
      <c r="AC1597" s="19" t="str">
        <f t="shared" si="148"/>
        <v>No</v>
      </c>
      <c r="AG1597" s="19" t="s">
        <v>5749</v>
      </c>
      <c r="AH1597" s="19">
        <v>37.145</v>
      </c>
      <c r="AI1597" s="19" t="str">
        <f t="shared" si="149"/>
        <v>Obesity</v>
      </c>
      <c r="AP1597" s="19" t="s">
        <v>5749</v>
      </c>
      <c r="AQ1597" s="19">
        <v>5.32</v>
      </c>
      <c r="AR1597" s="19" t="str">
        <f t="shared" si="150"/>
        <v>Normal</v>
      </c>
    </row>
    <row r="1598" spans="1:44">
      <c r="A1598" s="19" t="s">
        <v>5795</v>
      </c>
      <c r="B1598" s="19">
        <v>17.7</v>
      </c>
      <c r="C1598" s="19">
        <v>10.42</v>
      </c>
      <c r="D1598" s="19" t="s">
        <v>8324</v>
      </c>
      <c r="E1598" s="19" t="s">
        <v>8336</v>
      </c>
      <c r="F1598" s="19" t="s">
        <v>8336</v>
      </c>
      <c r="G1598" s="19">
        <v>2</v>
      </c>
      <c r="H1598" s="19">
        <v>2</v>
      </c>
      <c r="I1598" s="19" t="s">
        <v>8336</v>
      </c>
      <c r="J1598" s="19" t="s">
        <v>8336</v>
      </c>
      <c r="K1598" s="19" t="str">
        <f t="shared" si="145"/>
        <v>Under Weight</v>
      </c>
      <c r="L1598" s="19" t="str">
        <f t="shared" si="146"/>
        <v>Diabetes</v>
      </c>
      <c r="P1598" s="19" t="s">
        <v>8355</v>
      </c>
      <c r="Q1598" s="19">
        <v>0</v>
      </c>
      <c r="Y1598" s="32" t="s">
        <v>5775</v>
      </c>
      <c r="Z1598" s="19" t="s">
        <v>8324</v>
      </c>
      <c r="AA1598" t="s">
        <v>8336</v>
      </c>
      <c r="AB1598" s="19" t="str">
        <f t="shared" si="147"/>
        <v>Yes</v>
      </c>
      <c r="AC1598" s="19" t="str">
        <f t="shared" si="148"/>
        <v>No</v>
      </c>
      <c r="AG1598" s="19" t="s">
        <v>5752</v>
      </c>
      <c r="AH1598" s="19">
        <v>30.8</v>
      </c>
      <c r="AI1598" s="19" t="str">
        <f t="shared" si="149"/>
        <v>Obesity</v>
      </c>
      <c r="AP1598" s="19" t="s">
        <v>5752</v>
      </c>
      <c r="AQ1598" s="19">
        <v>5.83</v>
      </c>
      <c r="AR1598" s="19" t="str">
        <f t="shared" si="150"/>
        <v>Prediabetes</v>
      </c>
    </row>
    <row r="1599" spans="1:44">
      <c r="A1599" s="19" t="s">
        <v>5798</v>
      </c>
      <c r="B1599" s="19">
        <v>17.2</v>
      </c>
      <c r="C1599" s="19">
        <v>6.45</v>
      </c>
      <c r="D1599" s="19" t="s">
        <v>8336</v>
      </c>
      <c r="E1599" s="19" t="s">
        <v>8336</v>
      </c>
      <c r="F1599" s="19" t="s">
        <v>8336</v>
      </c>
      <c r="G1599" s="19">
        <v>2</v>
      </c>
      <c r="H1599" s="19">
        <v>2</v>
      </c>
      <c r="I1599" s="19" t="s">
        <v>8336</v>
      </c>
      <c r="J1599" s="19" t="s">
        <v>8336</v>
      </c>
      <c r="K1599" s="19" t="str">
        <f t="shared" si="145"/>
        <v>Under Weight</v>
      </c>
      <c r="L1599" s="19" t="str">
        <f t="shared" si="146"/>
        <v>Diabetes</v>
      </c>
      <c r="P1599" s="19">
        <v>1</v>
      </c>
      <c r="Q1599" s="19">
        <v>1</v>
      </c>
      <c r="Y1599" s="32" t="s">
        <v>5779</v>
      </c>
      <c r="Z1599" s="19" t="s">
        <v>8324</v>
      </c>
      <c r="AA1599" t="s">
        <v>8336</v>
      </c>
      <c r="AB1599" s="19" t="str">
        <f t="shared" si="147"/>
        <v>Yes</v>
      </c>
      <c r="AC1599" s="19" t="str">
        <f t="shared" si="148"/>
        <v>No</v>
      </c>
      <c r="AG1599" s="19" t="s">
        <v>5756</v>
      </c>
      <c r="AH1599" s="19">
        <v>29.5</v>
      </c>
      <c r="AI1599" s="19" t="str">
        <f t="shared" si="149"/>
        <v>Over Weight</v>
      </c>
      <c r="AP1599" s="19" t="s">
        <v>5756</v>
      </c>
      <c r="AQ1599" s="19">
        <v>5.54</v>
      </c>
      <c r="AR1599" s="19" t="str">
        <f t="shared" si="150"/>
        <v>Normal</v>
      </c>
    </row>
    <row r="1600" spans="1:44">
      <c r="A1600" s="19" t="s">
        <v>5802</v>
      </c>
      <c r="B1600" s="19">
        <v>19.21</v>
      </c>
      <c r="C1600" s="19">
        <v>5.52</v>
      </c>
      <c r="D1600" s="19" t="s">
        <v>8336</v>
      </c>
      <c r="E1600" s="19" t="s">
        <v>8336</v>
      </c>
      <c r="F1600" s="19" t="s">
        <v>8336</v>
      </c>
      <c r="G1600" s="19">
        <v>2</v>
      </c>
      <c r="H1600" s="19">
        <v>2</v>
      </c>
      <c r="I1600" s="19" t="s">
        <v>8336</v>
      </c>
      <c r="J1600" s="19" t="s">
        <v>8336</v>
      </c>
      <c r="K1600" s="19" t="str">
        <f t="shared" si="145"/>
        <v>Normal Weight</v>
      </c>
      <c r="L1600" s="19" t="str">
        <f t="shared" si="146"/>
        <v>Normal</v>
      </c>
      <c r="P1600" s="19">
        <v>1</v>
      </c>
      <c r="Q1600" s="19">
        <v>1</v>
      </c>
      <c r="Y1600" s="32" t="s">
        <v>5783</v>
      </c>
      <c r="Z1600" s="19" t="s">
        <v>8336</v>
      </c>
      <c r="AA1600" t="s">
        <v>8336</v>
      </c>
      <c r="AB1600" s="19" t="str">
        <f t="shared" si="147"/>
        <v>No</v>
      </c>
      <c r="AC1600" s="19" t="str">
        <f t="shared" si="148"/>
        <v>No</v>
      </c>
      <c r="AG1600" s="19" t="s">
        <v>5759</v>
      </c>
      <c r="AH1600" s="19">
        <v>43.39</v>
      </c>
      <c r="AI1600" s="19" t="str">
        <f t="shared" si="149"/>
        <v>Obesity</v>
      </c>
      <c r="AP1600" s="19" t="s">
        <v>5759</v>
      </c>
      <c r="AQ1600" s="19">
        <v>5.85</v>
      </c>
      <c r="AR1600" s="19" t="str">
        <f t="shared" si="150"/>
        <v>Prediabetes</v>
      </c>
    </row>
    <row r="1601" spans="1:44">
      <c r="A1601" s="19" t="s">
        <v>5805</v>
      </c>
      <c r="B1601" s="19">
        <v>23.2</v>
      </c>
      <c r="C1601" s="19">
        <v>4.41</v>
      </c>
      <c r="D1601" s="19" t="s">
        <v>8336</v>
      </c>
      <c r="E1601" s="19" t="s">
        <v>8336</v>
      </c>
      <c r="F1601" s="19" t="s">
        <v>8375</v>
      </c>
      <c r="G1601" s="19">
        <v>1</v>
      </c>
      <c r="H1601" s="19">
        <v>1</v>
      </c>
      <c r="I1601" s="19" t="s">
        <v>8336</v>
      </c>
      <c r="J1601" s="19" t="s">
        <v>8336</v>
      </c>
      <c r="K1601" s="19" t="str">
        <f t="shared" si="145"/>
        <v>Normal Weight</v>
      </c>
      <c r="L1601" s="19" t="str">
        <f t="shared" si="146"/>
        <v>Normal</v>
      </c>
      <c r="P1601" s="19" t="s">
        <v>8355</v>
      </c>
      <c r="Q1601" s="19">
        <v>0</v>
      </c>
      <c r="Y1601" s="32" t="s">
        <v>5787</v>
      </c>
      <c r="Z1601" s="19" t="s">
        <v>8324</v>
      </c>
      <c r="AA1601" t="s">
        <v>8336</v>
      </c>
      <c r="AB1601" s="19" t="str">
        <f t="shared" si="147"/>
        <v>Yes</v>
      </c>
      <c r="AC1601" s="19" t="str">
        <f t="shared" si="148"/>
        <v>No</v>
      </c>
      <c r="AG1601" s="19" t="s">
        <v>5763</v>
      </c>
      <c r="AH1601" s="19">
        <v>15.08</v>
      </c>
      <c r="AI1601" s="19" t="str">
        <f t="shared" si="149"/>
        <v>Under Weight</v>
      </c>
      <c r="AP1601" s="19" t="s">
        <v>5763</v>
      </c>
      <c r="AQ1601" s="19">
        <v>4.85</v>
      </c>
      <c r="AR1601" s="19" t="str">
        <f t="shared" si="150"/>
        <v>Normal</v>
      </c>
    </row>
    <row r="1602" spans="1:44">
      <c r="A1602" s="19" t="s">
        <v>5808</v>
      </c>
      <c r="B1602" s="19">
        <v>32.5</v>
      </c>
      <c r="C1602" s="19">
        <v>4.69</v>
      </c>
      <c r="D1602" s="19" t="s">
        <v>8324</v>
      </c>
      <c r="E1602" s="19" t="s">
        <v>8336</v>
      </c>
      <c r="F1602" s="19" t="s">
        <v>8375</v>
      </c>
      <c r="G1602" s="19">
        <v>1</v>
      </c>
      <c r="H1602" s="19">
        <v>1</v>
      </c>
      <c r="I1602" s="19" t="s">
        <v>8336</v>
      </c>
      <c r="J1602" s="19" t="s">
        <v>8336</v>
      </c>
      <c r="K1602" s="19" t="str">
        <f t="shared" si="145"/>
        <v>Obesity</v>
      </c>
      <c r="L1602" s="19" t="str">
        <f t="shared" si="146"/>
        <v>Normal</v>
      </c>
      <c r="P1602" s="19" t="s">
        <v>8355</v>
      </c>
      <c r="Q1602" s="19">
        <v>0</v>
      </c>
      <c r="Y1602" s="32" t="s">
        <v>5789</v>
      </c>
      <c r="Z1602" s="19" t="s">
        <v>8336</v>
      </c>
      <c r="AA1602" t="s">
        <v>8336</v>
      </c>
      <c r="AB1602" s="19" t="str">
        <f t="shared" si="147"/>
        <v>No</v>
      </c>
      <c r="AC1602" s="19" t="str">
        <f t="shared" si="148"/>
        <v>No</v>
      </c>
      <c r="AG1602" s="19" t="s">
        <v>5767</v>
      </c>
      <c r="AH1602" s="19">
        <v>20.48</v>
      </c>
      <c r="AI1602" s="19" t="str">
        <f t="shared" si="149"/>
        <v>Normal Weight</v>
      </c>
      <c r="AP1602" s="19" t="s">
        <v>5767</v>
      </c>
      <c r="AQ1602" s="19">
        <v>11.09</v>
      </c>
      <c r="AR1602" s="19" t="str">
        <f t="shared" si="150"/>
        <v>Diabetes</v>
      </c>
    </row>
    <row r="1603" spans="1:44">
      <c r="A1603" s="19" t="s">
        <v>5812</v>
      </c>
      <c r="B1603" s="19">
        <v>20.9</v>
      </c>
      <c r="C1603" s="19">
        <v>6.94</v>
      </c>
      <c r="D1603" s="19" t="s">
        <v>8336</v>
      </c>
      <c r="E1603" s="19" t="s">
        <v>8336</v>
      </c>
      <c r="F1603" s="19" t="s">
        <v>8336</v>
      </c>
      <c r="G1603" s="19" t="s">
        <v>8355</v>
      </c>
      <c r="H1603" s="19">
        <v>0</v>
      </c>
      <c r="I1603" s="19" t="s">
        <v>8336</v>
      </c>
      <c r="J1603" s="19" t="s">
        <v>8336</v>
      </c>
      <c r="K1603" s="19" t="str">
        <f t="shared" ref="K1603:K1666" si="151">IF(B1603&lt;18.5,"Under Weight",IF(B1603&lt;=24.9,"Normal Weight",IF(B1603&lt;=29.9,"Over Weight","Obesity")))</f>
        <v>Normal Weight</v>
      </c>
      <c r="L1603" s="19" t="str">
        <f t="shared" ref="L1603:L1666" si="152">IF(C1603&lt;5.7,"Normal",IF(C1603&lt;=6.4,"Prediabetes","Diabetes"))</f>
        <v>Diabetes</v>
      </c>
      <c r="P1603" s="19" t="s">
        <v>8355</v>
      </c>
      <c r="Q1603" s="19">
        <v>0</v>
      </c>
      <c r="Y1603" s="32" t="s">
        <v>5792</v>
      </c>
      <c r="Z1603" s="19" t="s">
        <v>8324</v>
      </c>
      <c r="AA1603" t="s">
        <v>8336</v>
      </c>
      <c r="AB1603" s="19" t="str">
        <f t="shared" si="147"/>
        <v>Yes</v>
      </c>
      <c r="AC1603" s="19" t="str">
        <f t="shared" si="148"/>
        <v>No</v>
      </c>
      <c r="AG1603" s="19" t="s">
        <v>5771</v>
      </c>
      <c r="AH1603" s="19">
        <v>34.45</v>
      </c>
      <c r="AI1603" s="19" t="str">
        <f t="shared" si="149"/>
        <v>Obesity</v>
      </c>
      <c r="AP1603" s="19" t="s">
        <v>5771</v>
      </c>
      <c r="AQ1603" s="19">
        <v>5.58</v>
      </c>
      <c r="AR1603" s="19" t="str">
        <f t="shared" si="150"/>
        <v>Normal</v>
      </c>
    </row>
    <row r="1604" spans="1:44">
      <c r="A1604" s="19" t="s">
        <v>5816</v>
      </c>
      <c r="B1604" s="19">
        <v>19.11</v>
      </c>
      <c r="C1604" s="19">
        <v>4.35</v>
      </c>
      <c r="D1604" s="19" t="s">
        <v>8336</v>
      </c>
      <c r="E1604" s="19" t="s">
        <v>8336</v>
      </c>
      <c r="F1604" s="19" t="s">
        <v>8336</v>
      </c>
      <c r="G1604" s="19">
        <v>2</v>
      </c>
      <c r="H1604" s="19">
        <v>2</v>
      </c>
      <c r="I1604" s="19" t="s">
        <v>8336</v>
      </c>
      <c r="J1604" s="19" t="s">
        <v>8336</v>
      </c>
      <c r="K1604" s="19" t="str">
        <f t="shared" si="151"/>
        <v>Normal Weight</v>
      </c>
      <c r="L1604" s="19" t="str">
        <f t="shared" si="152"/>
        <v>Normal</v>
      </c>
      <c r="P1604" s="19" t="s">
        <v>8355</v>
      </c>
      <c r="Q1604" s="19">
        <v>0</v>
      </c>
      <c r="Y1604" s="32" t="s">
        <v>5795</v>
      </c>
      <c r="Z1604" s="19" t="s">
        <v>8324</v>
      </c>
      <c r="AA1604" t="s">
        <v>8336</v>
      </c>
      <c r="AB1604" s="19" t="str">
        <f t="shared" si="147"/>
        <v>Yes</v>
      </c>
      <c r="AC1604" s="19" t="str">
        <f t="shared" si="148"/>
        <v>No</v>
      </c>
      <c r="AG1604" s="19" t="s">
        <v>5775</v>
      </c>
      <c r="AH1604" s="19">
        <v>34.21</v>
      </c>
      <c r="AI1604" s="19" t="str">
        <f t="shared" si="149"/>
        <v>Obesity</v>
      </c>
      <c r="AP1604" s="19" t="s">
        <v>5775</v>
      </c>
      <c r="AQ1604" s="19">
        <v>9.72</v>
      </c>
      <c r="AR1604" s="19" t="str">
        <f t="shared" si="150"/>
        <v>Diabetes</v>
      </c>
    </row>
    <row r="1605" spans="1:44">
      <c r="A1605" s="19" t="s">
        <v>5819</v>
      </c>
      <c r="B1605" s="19">
        <v>31.17</v>
      </c>
      <c r="C1605" s="19">
        <v>5.28</v>
      </c>
      <c r="D1605" s="19" t="s">
        <v>8336</v>
      </c>
      <c r="E1605" s="19" t="s">
        <v>8336</v>
      </c>
      <c r="F1605" s="19" t="s">
        <v>8336</v>
      </c>
      <c r="G1605" s="19">
        <v>1</v>
      </c>
      <c r="H1605" s="19">
        <v>1</v>
      </c>
      <c r="I1605" s="19" t="s">
        <v>8336</v>
      </c>
      <c r="J1605" s="19" t="s">
        <v>8336</v>
      </c>
      <c r="K1605" s="19" t="str">
        <f t="shared" si="151"/>
        <v>Obesity</v>
      </c>
      <c r="L1605" s="19" t="str">
        <f t="shared" si="152"/>
        <v>Normal</v>
      </c>
      <c r="P1605" s="19">
        <v>1</v>
      </c>
      <c r="Q1605" s="19">
        <v>1</v>
      </c>
      <c r="Y1605" s="32" t="s">
        <v>5798</v>
      </c>
      <c r="Z1605" s="19" t="s">
        <v>8336</v>
      </c>
      <c r="AA1605" t="s">
        <v>8336</v>
      </c>
      <c r="AB1605" s="19" t="str">
        <f t="shared" si="147"/>
        <v>No</v>
      </c>
      <c r="AC1605" s="19" t="str">
        <f t="shared" si="148"/>
        <v>No</v>
      </c>
      <c r="AG1605" s="19" t="s">
        <v>5779</v>
      </c>
      <c r="AH1605" s="19">
        <v>28.8</v>
      </c>
      <c r="AI1605" s="19" t="str">
        <f t="shared" si="149"/>
        <v>Over Weight</v>
      </c>
      <c r="AP1605" s="19" t="s">
        <v>5779</v>
      </c>
      <c r="AQ1605" s="19">
        <v>11.41</v>
      </c>
      <c r="AR1605" s="19" t="str">
        <f t="shared" si="150"/>
        <v>Diabetes</v>
      </c>
    </row>
    <row r="1606" spans="1:44">
      <c r="A1606" s="19" t="s">
        <v>5822</v>
      </c>
      <c r="B1606" s="19">
        <v>36.08</v>
      </c>
      <c r="C1606" s="19">
        <v>4.29</v>
      </c>
      <c r="D1606" s="19" t="s">
        <v>8336</v>
      </c>
      <c r="E1606" s="19" t="s">
        <v>8336</v>
      </c>
      <c r="F1606" s="19" t="s">
        <v>8336</v>
      </c>
      <c r="G1606" s="19" t="s">
        <v>8355</v>
      </c>
      <c r="H1606" s="19">
        <v>0</v>
      </c>
      <c r="I1606" s="19" t="s">
        <v>8336</v>
      </c>
      <c r="J1606" s="19" t="s">
        <v>8336</v>
      </c>
      <c r="K1606" s="19" t="str">
        <f t="shared" si="151"/>
        <v>Obesity</v>
      </c>
      <c r="L1606" s="19" t="str">
        <f t="shared" si="152"/>
        <v>Normal</v>
      </c>
      <c r="P1606" s="19" t="s">
        <v>8355</v>
      </c>
      <c r="Q1606" s="19">
        <v>0</v>
      </c>
      <c r="Y1606" s="32" t="s">
        <v>5802</v>
      </c>
      <c r="Z1606" s="19" t="s">
        <v>8336</v>
      </c>
      <c r="AA1606" t="s">
        <v>8336</v>
      </c>
      <c r="AB1606" s="19" t="str">
        <f t="shared" si="147"/>
        <v>No</v>
      </c>
      <c r="AC1606" s="19" t="str">
        <f t="shared" si="148"/>
        <v>No</v>
      </c>
      <c r="AG1606" s="19" t="s">
        <v>5783</v>
      </c>
      <c r="AH1606" s="19">
        <v>31.74</v>
      </c>
      <c r="AI1606" s="19" t="str">
        <f t="shared" si="149"/>
        <v>Obesity</v>
      </c>
      <c r="AP1606" s="19" t="s">
        <v>5783</v>
      </c>
      <c r="AQ1606" s="19">
        <v>4.46</v>
      </c>
      <c r="AR1606" s="19" t="str">
        <f t="shared" si="150"/>
        <v>Normal</v>
      </c>
    </row>
    <row r="1607" spans="1:44">
      <c r="A1607" s="19" t="s">
        <v>5826</v>
      </c>
      <c r="B1607" s="19">
        <v>28.025</v>
      </c>
      <c r="C1607" s="19">
        <v>5.69</v>
      </c>
      <c r="D1607" s="19" t="s">
        <v>8324</v>
      </c>
      <c r="E1607" s="19" t="s">
        <v>8336</v>
      </c>
      <c r="F1607" s="19" t="s">
        <v>8336</v>
      </c>
      <c r="G1607" s="19" t="s">
        <v>8355</v>
      </c>
      <c r="H1607" s="19">
        <v>0</v>
      </c>
      <c r="I1607" s="19" t="s">
        <v>8336</v>
      </c>
      <c r="J1607" s="19" t="s">
        <v>8336</v>
      </c>
      <c r="K1607" s="19" t="str">
        <f t="shared" si="151"/>
        <v>Over Weight</v>
      </c>
      <c r="L1607" s="19" t="str">
        <f t="shared" si="152"/>
        <v>Normal</v>
      </c>
      <c r="P1607" s="19">
        <v>1</v>
      </c>
      <c r="Q1607" s="19">
        <v>1</v>
      </c>
      <c r="Y1607" s="32" t="s">
        <v>5805</v>
      </c>
      <c r="Z1607" s="19" t="s">
        <v>8336</v>
      </c>
      <c r="AA1607" t="s">
        <v>8336</v>
      </c>
      <c r="AB1607" s="19" t="str">
        <f t="shared" si="147"/>
        <v>No</v>
      </c>
      <c r="AC1607" s="19" t="str">
        <f t="shared" si="148"/>
        <v>No</v>
      </c>
      <c r="AG1607" s="19" t="s">
        <v>5787</v>
      </c>
      <c r="AH1607" s="19">
        <v>21.78</v>
      </c>
      <c r="AI1607" s="19" t="str">
        <f t="shared" si="149"/>
        <v>Normal Weight</v>
      </c>
      <c r="AP1607" s="19" t="s">
        <v>5787</v>
      </c>
      <c r="AQ1607" s="19">
        <v>9.31</v>
      </c>
      <c r="AR1607" s="19" t="str">
        <f t="shared" si="150"/>
        <v>Diabetes</v>
      </c>
    </row>
    <row r="1608" spans="1:44">
      <c r="A1608" s="19" t="s">
        <v>5829</v>
      </c>
      <c r="B1608" s="19">
        <v>24.32</v>
      </c>
      <c r="C1608" s="19">
        <v>5.56</v>
      </c>
      <c r="D1608" s="19" t="s">
        <v>8324</v>
      </c>
      <c r="E1608" s="19" t="s">
        <v>8336</v>
      </c>
      <c r="F1608" s="19" t="s">
        <v>8336</v>
      </c>
      <c r="G1608" s="19" t="s">
        <v>8355</v>
      </c>
      <c r="H1608" s="19">
        <v>0</v>
      </c>
      <c r="I1608" s="19" t="s">
        <v>8336</v>
      </c>
      <c r="J1608" s="19" t="s">
        <v>8336</v>
      </c>
      <c r="K1608" s="19" t="str">
        <f t="shared" si="151"/>
        <v>Normal Weight</v>
      </c>
      <c r="L1608" s="19" t="str">
        <f t="shared" si="152"/>
        <v>Normal</v>
      </c>
      <c r="P1608" s="19">
        <v>1</v>
      </c>
      <c r="Q1608" s="19">
        <v>1</v>
      </c>
      <c r="Y1608" s="32" t="s">
        <v>5808</v>
      </c>
      <c r="Z1608" s="19" t="s">
        <v>8324</v>
      </c>
      <c r="AA1608" t="s">
        <v>8336</v>
      </c>
      <c r="AB1608" s="19" t="str">
        <f t="shared" si="147"/>
        <v>Yes</v>
      </c>
      <c r="AC1608" s="19" t="str">
        <f t="shared" si="148"/>
        <v>No</v>
      </c>
      <c r="AG1608" s="19" t="s">
        <v>5789</v>
      </c>
      <c r="AH1608" s="19">
        <v>23.75</v>
      </c>
      <c r="AI1608" s="19" t="str">
        <f t="shared" si="149"/>
        <v>Normal Weight</v>
      </c>
      <c r="AP1608" s="19" t="s">
        <v>5789</v>
      </c>
      <c r="AQ1608" s="19">
        <v>5.03</v>
      </c>
      <c r="AR1608" s="19" t="str">
        <f t="shared" si="150"/>
        <v>Normal</v>
      </c>
    </row>
    <row r="1609" spans="1:44">
      <c r="A1609" s="19" t="s">
        <v>5832</v>
      </c>
      <c r="B1609" s="19">
        <v>38</v>
      </c>
      <c r="C1609" s="19">
        <v>5.41</v>
      </c>
      <c r="D1609" s="19" t="s">
        <v>8324</v>
      </c>
      <c r="E1609" s="19" t="s">
        <v>8336</v>
      </c>
      <c r="F1609" s="19" t="s">
        <v>8336</v>
      </c>
      <c r="G1609" s="19">
        <v>1</v>
      </c>
      <c r="H1609" s="19">
        <v>1</v>
      </c>
      <c r="I1609" s="19" t="s">
        <v>8336</v>
      </c>
      <c r="J1609" s="19" t="s">
        <v>8336</v>
      </c>
      <c r="K1609" s="19" t="str">
        <f t="shared" si="151"/>
        <v>Obesity</v>
      </c>
      <c r="L1609" s="19" t="str">
        <f t="shared" si="152"/>
        <v>Normal</v>
      </c>
      <c r="P1609" s="19">
        <v>2</v>
      </c>
      <c r="Q1609" s="19">
        <v>2</v>
      </c>
      <c r="Y1609" s="32" t="s">
        <v>5812</v>
      </c>
      <c r="Z1609" s="19" t="s">
        <v>8336</v>
      </c>
      <c r="AA1609" t="s">
        <v>8336</v>
      </c>
      <c r="AB1609" s="19" t="str">
        <f t="shared" ref="AB1609:AB1672" si="153">PROPER(Z1609)</f>
        <v>No</v>
      </c>
      <c r="AC1609" s="19" t="str">
        <f t="shared" ref="AC1609:AC1672" si="154">PROPER(AA1609)</f>
        <v>No</v>
      </c>
      <c r="AG1609" s="19" t="s">
        <v>5792</v>
      </c>
      <c r="AH1609" s="19">
        <v>33.21</v>
      </c>
      <c r="AI1609" s="19" t="str">
        <f t="shared" si="149"/>
        <v>Obesity</v>
      </c>
      <c r="AP1609" s="19" t="s">
        <v>5792</v>
      </c>
      <c r="AQ1609" s="19">
        <v>5.07</v>
      </c>
      <c r="AR1609" s="19" t="str">
        <f t="shared" si="150"/>
        <v>Normal</v>
      </c>
    </row>
    <row r="1610" spans="1:44">
      <c r="A1610" s="19" t="s">
        <v>5835</v>
      </c>
      <c r="B1610" s="19">
        <v>31.6</v>
      </c>
      <c r="C1610" s="19">
        <v>10.85</v>
      </c>
      <c r="D1610" s="19" t="s">
        <v>8324</v>
      </c>
      <c r="E1610" s="19" t="s">
        <v>8336</v>
      </c>
      <c r="F1610" s="19" t="s">
        <v>8336</v>
      </c>
      <c r="G1610" s="19" t="s">
        <v>8355</v>
      </c>
      <c r="H1610" s="19">
        <v>0</v>
      </c>
      <c r="I1610" s="19" t="s">
        <v>8336</v>
      </c>
      <c r="J1610" s="19" t="s">
        <v>8336</v>
      </c>
      <c r="K1610" s="19" t="str">
        <f t="shared" si="151"/>
        <v>Obesity</v>
      </c>
      <c r="L1610" s="19" t="str">
        <f t="shared" si="152"/>
        <v>Diabetes</v>
      </c>
      <c r="P1610" s="19">
        <v>2</v>
      </c>
      <c r="Q1610" s="19">
        <v>2</v>
      </c>
      <c r="Y1610" s="32" t="s">
        <v>5816</v>
      </c>
      <c r="Z1610" s="19" t="s">
        <v>8336</v>
      </c>
      <c r="AA1610" t="s">
        <v>8336</v>
      </c>
      <c r="AB1610" s="19" t="str">
        <f t="shared" si="153"/>
        <v>No</v>
      </c>
      <c r="AC1610" s="19" t="str">
        <f t="shared" si="154"/>
        <v>No</v>
      </c>
      <c r="AG1610" s="19" t="s">
        <v>5795</v>
      </c>
      <c r="AH1610" s="19">
        <v>17.7</v>
      </c>
      <c r="AI1610" s="19" t="str">
        <f t="shared" si="149"/>
        <v>Under Weight</v>
      </c>
      <c r="AP1610" s="19" t="s">
        <v>5795</v>
      </c>
      <c r="AQ1610" s="19">
        <v>10.42</v>
      </c>
      <c r="AR1610" s="19" t="str">
        <f t="shared" si="150"/>
        <v>Diabetes</v>
      </c>
    </row>
    <row r="1611" spans="1:44">
      <c r="A1611" s="19" t="s">
        <v>5838</v>
      </c>
      <c r="B1611" s="19">
        <v>31.02</v>
      </c>
      <c r="C1611" s="19">
        <v>11.63</v>
      </c>
      <c r="D1611" s="19" t="s">
        <v>8324</v>
      </c>
      <c r="E1611" s="19" t="s">
        <v>8336</v>
      </c>
      <c r="F1611" s="19" t="s">
        <v>8336</v>
      </c>
      <c r="G1611" s="19" t="s">
        <v>8355</v>
      </c>
      <c r="H1611" s="19">
        <v>0</v>
      </c>
      <c r="I1611" s="19" t="s">
        <v>8336</v>
      </c>
      <c r="J1611" s="19" t="s">
        <v>8336</v>
      </c>
      <c r="K1611" s="19" t="str">
        <f t="shared" si="151"/>
        <v>Obesity</v>
      </c>
      <c r="L1611" s="19" t="str">
        <f t="shared" si="152"/>
        <v>Diabetes</v>
      </c>
      <c r="P1611" s="19">
        <v>2</v>
      </c>
      <c r="Q1611" s="19">
        <v>2</v>
      </c>
      <c r="Y1611" s="32" t="s">
        <v>5819</v>
      </c>
      <c r="Z1611" s="19" t="s">
        <v>8336</v>
      </c>
      <c r="AA1611" t="s">
        <v>8336</v>
      </c>
      <c r="AB1611" s="19" t="str">
        <f t="shared" si="153"/>
        <v>No</v>
      </c>
      <c r="AC1611" s="19" t="str">
        <f t="shared" si="154"/>
        <v>No</v>
      </c>
      <c r="AG1611" s="19" t="s">
        <v>5798</v>
      </c>
      <c r="AH1611" s="19">
        <v>17.2</v>
      </c>
      <c r="AI1611" s="19" t="str">
        <f t="shared" si="149"/>
        <v>Under Weight</v>
      </c>
      <c r="AP1611" s="19" t="s">
        <v>5798</v>
      </c>
      <c r="AQ1611" s="19">
        <v>6.45</v>
      </c>
      <c r="AR1611" s="19" t="str">
        <f t="shared" si="150"/>
        <v>Prediabetes</v>
      </c>
    </row>
    <row r="1612" spans="1:44">
      <c r="A1612" s="19" t="s">
        <v>5841</v>
      </c>
      <c r="B1612" s="19">
        <v>29.26</v>
      </c>
      <c r="C1612" s="19">
        <v>5.68</v>
      </c>
      <c r="D1612" s="19" t="s">
        <v>8324</v>
      </c>
      <c r="E1612" s="19" t="s">
        <v>8336</v>
      </c>
      <c r="F1612" s="19" t="s">
        <v>8336</v>
      </c>
      <c r="G1612" s="19">
        <v>1</v>
      </c>
      <c r="H1612" s="19">
        <v>1</v>
      </c>
      <c r="I1612" s="19" t="s">
        <v>8336</v>
      </c>
      <c r="J1612" s="19" t="s">
        <v>8336</v>
      </c>
      <c r="K1612" s="19" t="str">
        <f t="shared" si="151"/>
        <v>Over Weight</v>
      </c>
      <c r="L1612" s="19" t="str">
        <f t="shared" si="152"/>
        <v>Normal</v>
      </c>
      <c r="P1612" s="19">
        <v>1</v>
      </c>
      <c r="Q1612" s="19">
        <v>1</v>
      </c>
      <c r="Y1612" s="32" t="s">
        <v>5822</v>
      </c>
      <c r="Z1612" s="19" t="s">
        <v>8336</v>
      </c>
      <c r="AA1612" t="s">
        <v>8336</v>
      </c>
      <c r="AB1612" s="19" t="str">
        <f t="shared" si="153"/>
        <v>No</v>
      </c>
      <c r="AC1612" s="19" t="str">
        <f t="shared" si="154"/>
        <v>No</v>
      </c>
      <c r="AG1612" s="19" t="s">
        <v>5802</v>
      </c>
      <c r="AH1612" s="19">
        <v>19.21</v>
      </c>
      <c r="AI1612" s="19" t="str">
        <f t="shared" si="149"/>
        <v>Normal Weight</v>
      </c>
      <c r="AP1612" s="19" t="s">
        <v>5802</v>
      </c>
      <c r="AQ1612" s="19">
        <v>5.52</v>
      </c>
      <c r="AR1612" s="19" t="str">
        <f t="shared" si="150"/>
        <v>Normal</v>
      </c>
    </row>
    <row r="1613" spans="1:44">
      <c r="A1613" s="19" t="s">
        <v>5843</v>
      </c>
      <c r="B1613" s="19">
        <v>15.09</v>
      </c>
      <c r="C1613" s="19">
        <v>7.59</v>
      </c>
      <c r="D1613" s="19" t="s">
        <v>8324</v>
      </c>
      <c r="E1613" s="19" t="s">
        <v>8336</v>
      </c>
      <c r="F1613" s="19" t="s">
        <v>8336</v>
      </c>
      <c r="G1613" s="19">
        <v>2</v>
      </c>
      <c r="H1613" s="19">
        <v>2</v>
      </c>
      <c r="I1613" s="19" t="s">
        <v>8336</v>
      </c>
      <c r="J1613" s="19" t="s">
        <v>8336</v>
      </c>
      <c r="K1613" s="19" t="str">
        <f t="shared" si="151"/>
        <v>Under Weight</v>
      </c>
      <c r="L1613" s="19" t="str">
        <f t="shared" si="152"/>
        <v>Diabetes</v>
      </c>
      <c r="P1613" s="19">
        <v>1</v>
      </c>
      <c r="Q1613" s="19">
        <v>1</v>
      </c>
      <c r="Y1613" s="32" t="s">
        <v>5826</v>
      </c>
      <c r="Z1613" s="19" t="s">
        <v>8324</v>
      </c>
      <c r="AA1613" t="s">
        <v>8336</v>
      </c>
      <c r="AB1613" s="19" t="str">
        <f t="shared" si="153"/>
        <v>Yes</v>
      </c>
      <c r="AC1613" s="19" t="str">
        <f t="shared" si="154"/>
        <v>No</v>
      </c>
      <c r="AG1613" s="19" t="s">
        <v>5805</v>
      </c>
      <c r="AH1613" s="19">
        <v>23.2</v>
      </c>
      <c r="AI1613" s="19" t="str">
        <f t="shared" si="149"/>
        <v>Normal Weight</v>
      </c>
      <c r="AP1613" s="19" t="s">
        <v>5805</v>
      </c>
      <c r="AQ1613" s="19">
        <v>4.41</v>
      </c>
      <c r="AR1613" s="19" t="str">
        <f t="shared" si="150"/>
        <v>Normal</v>
      </c>
    </row>
    <row r="1614" spans="1:44">
      <c r="A1614" s="19" t="s">
        <v>5847</v>
      </c>
      <c r="B1614" s="19">
        <v>22.63</v>
      </c>
      <c r="C1614" s="19">
        <v>5.09</v>
      </c>
      <c r="D1614" s="19" t="s">
        <v>8324</v>
      </c>
      <c r="E1614" s="19" t="s">
        <v>8336</v>
      </c>
      <c r="F1614" s="19" t="s">
        <v>8336</v>
      </c>
      <c r="G1614" s="19" t="s">
        <v>8355</v>
      </c>
      <c r="H1614" s="19">
        <v>0</v>
      </c>
      <c r="I1614" s="19" t="s">
        <v>8336</v>
      </c>
      <c r="J1614" s="19" t="s">
        <v>8336</v>
      </c>
      <c r="K1614" s="19" t="str">
        <f t="shared" si="151"/>
        <v>Normal Weight</v>
      </c>
      <c r="L1614" s="19" t="str">
        <f t="shared" si="152"/>
        <v>Normal</v>
      </c>
      <c r="P1614" s="19" t="s">
        <v>8355</v>
      </c>
      <c r="Q1614" s="19">
        <v>0</v>
      </c>
      <c r="Y1614" s="32" t="s">
        <v>5829</v>
      </c>
      <c r="Z1614" s="19" t="s">
        <v>8324</v>
      </c>
      <c r="AA1614" t="s">
        <v>8336</v>
      </c>
      <c r="AB1614" s="19" t="str">
        <f t="shared" si="153"/>
        <v>Yes</v>
      </c>
      <c r="AC1614" s="19" t="str">
        <f t="shared" si="154"/>
        <v>No</v>
      </c>
      <c r="AG1614" s="19" t="s">
        <v>5808</v>
      </c>
      <c r="AH1614" s="19">
        <v>32.5</v>
      </c>
      <c r="AI1614" s="19" t="str">
        <f t="shared" si="149"/>
        <v>Obesity</v>
      </c>
      <c r="AP1614" s="19" t="s">
        <v>5808</v>
      </c>
      <c r="AQ1614" s="19">
        <v>4.69</v>
      </c>
      <c r="AR1614" s="19" t="str">
        <f t="shared" si="150"/>
        <v>Normal</v>
      </c>
    </row>
    <row r="1615" spans="1:44">
      <c r="A1615" s="19" t="s">
        <v>5850</v>
      </c>
      <c r="B1615" s="19">
        <v>23.46</v>
      </c>
      <c r="C1615" s="19">
        <v>4.21</v>
      </c>
      <c r="D1615" s="19" t="s">
        <v>8336</v>
      </c>
      <c r="E1615" s="19" t="s">
        <v>8336</v>
      </c>
      <c r="F1615" s="19" t="s">
        <v>8336</v>
      </c>
      <c r="G1615" s="19">
        <v>1</v>
      </c>
      <c r="H1615" s="19">
        <v>1</v>
      </c>
      <c r="I1615" s="19" t="s">
        <v>8336</v>
      </c>
      <c r="J1615" s="19" t="s">
        <v>8336</v>
      </c>
      <c r="K1615" s="19" t="str">
        <f t="shared" si="151"/>
        <v>Normal Weight</v>
      </c>
      <c r="L1615" s="19" t="str">
        <f t="shared" si="152"/>
        <v>Normal</v>
      </c>
      <c r="P1615" s="19">
        <v>2</v>
      </c>
      <c r="Q1615" s="19">
        <v>2</v>
      </c>
      <c r="Y1615" s="32" t="s">
        <v>5832</v>
      </c>
      <c r="Z1615" s="19" t="s">
        <v>8324</v>
      </c>
      <c r="AA1615" t="s">
        <v>8336</v>
      </c>
      <c r="AB1615" s="19" t="str">
        <f t="shared" si="153"/>
        <v>Yes</v>
      </c>
      <c r="AC1615" s="19" t="str">
        <f t="shared" si="154"/>
        <v>No</v>
      </c>
      <c r="AG1615" s="19" t="s">
        <v>5812</v>
      </c>
      <c r="AH1615" s="19">
        <v>20.9</v>
      </c>
      <c r="AI1615" s="19" t="str">
        <f t="shared" ref="AI1615:AI1678" si="155">IF(AH1615&lt;18.5,"Under Weight",IF(AH1615&lt;=24.9,"Normal Weight",IF(AH1615&lt;=29.9,"Over Weight","Obesity")))</f>
        <v>Normal Weight</v>
      </c>
      <c r="AP1615" s="19" t="s">
        <v>5812</v>
      </c>
      <c r="AQ1615" s="19">
        <v>6.94</v>
      </c>
      <c r="AR1615" s="19" t="str">
        <f t="shared" ref="AR1615:AR1678" si="156">IF(AQ1615&lt;5.7,"Normal",IF(AQ1615&lt;=6.5,"Prediabetes","Diabetes"))</f>
        <v>Diabetes</v>
      </c>
    </row>
    <row r="1616" spans="1:44">
      <c r="A1616" s="19" t="s">
        <v>5853</v>
      </c>
      <c r="B1616" s="19">
        <v>22.56</v>
      </c>
      <c r="C1616" s="19">
        <v>4.34</v>
      </c>
      <c r="D1616" s="19" t="s">
        <v>8324</v>
      </c>
      <c r="E1616" s="19" t="s">
        <v>8336</v>
      </c>
      <c r="F1616" s="19" t="s">
        <v>8336</v>
      </c>
      <c r="G1616" s="19" t="s">
        <v>8355</v>
      </c>
      <c r="H1616" s="19">
        <v>0</v>
      </c>
      <c r="I1616" s="19" t="s">
        <v>8336</v>
      </c>
      <c r="J1616" s="19" t="s">
        <v>8336</v>
      </c>
      <c r="K1616" s="19" t="str">
        <f t="shared" si="151"/>
        <v>Normal Weight</v>
      </c>
      <c r="L1616" s="19" t="str">
        <f t="shared" si="152"/>
        <v>Normal</v>
      </c>
      <c r="P1616" s="19">
        <v>1</v>
      </c>
      <c r="Q1616" s="19">
        <v>1</v>
      </c>
      <c r="Y1616" s="32" t="s">
        <v>5835</v>
      </c>
      <c r="Z1616" s="19" t="s">
        <v>8324</v>
      </c>
      <c r="AA1616" t="s">
        <v>8336</v>
      </c>
      <c r="AB1616" s="19" t="str">
        <f t="shared" si="153"/>
        <v>Yes</v>
      </c>
      <c r="AC1616" s="19" t="str">
        <f t="shared" si="154"/>
        <v>No</v>
      </c>
      <c r="AG1616" s="19" t="s">
        <v>5816</v>
      </c>
      <c r="AH1616" s="19">
        <v>19.11</v>
      </c>
      <c r="AI1616" s="19" t="str">
        <f t="shared" si="155"/>
        <v>Normal Weight</v>
      </c>
      <c r="AP1616" s="19" t="s">
        <v>5816</v>
      </c>
      <c r="AQ1616" s="19">
        <v>4.35</v>
      </c>
      <c r="AR1616" s="19" t="str">
        <f t="shared" si="156"/>
        <v>Normal</v>
      </c>
    </row>
    <row r="1617" spans="1:44">
      <c r="A1617" s="19" t="s">
        <v>5857</v>
      </c>
      <c r="B1617" s="19">
        <v>19.28</v>
      </c>
      <c r="C1617" s="19">
        <v>11.85</v>
      </c>
      <c r="D1617" s="19" t="s">
        <v>8336</v>
      </c>
      <c r="E1617" s="19" t="s">
        <v>8336</v>
      </c>
      <c r="F1617" s="19" t="s">
        <v>8336</v>
      </c>
      <c r="G1617" s="19">
        <v>2</v>
      </c>
      <c r="H1617" s="19">
        <v>2</v>
      </c>
      <c r="I1617" s="19" t="s">
        <v>8336</v>
      </c>
      <c r="J1617" s="19" t="s">
        <v>8336</v>
      </c>
      <c r="K1617" s="19" t="str">
        <f t="shared" si="151"/>
        <v>Normal Weight</v>
      </c>
      <c r="L1617" s="19" t="str">
        <f t="shared" si="152"/>
        <v>Diabetes</v>
      </c>
      <c r="P1617" s="19" t="s">
        <v>8355</v>
      </c>
      <c r="Q1617" s="19">
        <v>0</v>
      </c>
      <c r="Y1617" s="32" t="s">
        <v>5838</v>
      </c>
      <c r="Z1617" s="19" t="s">
        <v>8324</v>
      </c>
      <c r="AA1617" t="s">
        <v>8336</v>
      </c>
      <c r="AB1617" s="19" t="str">
        <f t="shared" si="153"/>
        <v>Yes</v>
      </c>
      <c r="AC1617" s="19" t="str">
        <f t="shared" si="154"/>
        <v>No</v>
      </c>
      <c r="AG1617" s="19" t="s">
        <v>5819</v>
      </c>
      <c r="AH1617" s="19">
        <v>31.17</v>
      </c>
      <c r="AI1617" s="19" t="str">
        <f t="shared" si="155"/>
        <v>Obesity</v>
      </c>
      <c r="AP1617" s="19" t="s">
        <v>5819</v>
      </c>
      <c r="AQ1617" s="19">
        <v>5.28</v>
      </c>
      <c r="AR1617" s="19" t="str">
        <f t="shared" si="156"/>
        <v>Normal</v>
      </c>
    </row>
    <row r="1618" spans="1:44">
      <c r="A1618" s="19" t="s">
        <v>5860</v>
      </c>
      <c r="B1618" s="19">
        <v>15.37</v>
      </c>
      <c r="C1618" s="19">
        <v>9.61</v>
      </c>
      <c r="D1618" s="19" t="s">
        <v>8324</v>
      </c>
      <c r="E1618" s="19" t="s">
        <v>8336</v>
      </c>
      <c r="F1618" s="19" t="s">
        <v>8336</v>
      </c>
      <c r="G1618" s="19">
        <v>2</v>
      </c>
      <c r="H1618" s="19">
        <v>2</v>
      </c>
      <c r="I1618" s="19" t="s">
        <v>8336</v>
      </c>
      <c r="J1618" s="19" t="s">
        <v>8336</v>
      </c>
      <c r="K1618" s="19" t="str">
        <f t="shared" si="151"/>
        <v>Under Weight</v>
      </c>
      <c r="L1618" s="19" t="str">
        <f t="shared" si="152"/>
        <v>Diabetes</v>
      </c>
      <c r="P1618" s="19" t="s">
        <v>8355</v>
      </c>
      <c r="Q1618" s="19">
        <v>0</v>
      </c>
      <c r="Y1618" s="32" t="s">
        <v>5841</v>
      </c>
      <c r="Z1618" s="19" t="s">
        <v>8324</v>
      </c>
      <c r="AA1618" t="s">
        <v>8336</v>
      </c>
      <c r="AB1618" s="19" t="str">
        <f t="shared" si="153"/>
        <v>Yes</v>
      </c>
      <c r="AC1618" s="19" t="str">
        <f t="shared" si="154"/>
        <v>No</v>
      </c>
      <c r="AG1618" s="19" t="s">
        <v>5822</v>
      </c>
      <c r="AH1618" s="19">
        <v>36.08</v>
      </c>
      <c r="AI1618" s="19" t="str">
        <f t="shared" si="155"/>
        <v>Obesity</v>
      </c>
      <c r="AP1618" s="19" t="s">
        <v>5822</v>
      </c>
      <c r="AQ1618" s="19">
        <v>4.29</v>
      </c>
      <c r="AR1618" s="19" t="str">
        <f t="shared" si="156"/>
        <v>Normal</v>
      </c>
    </row>
    <row r="1619" spans="1:44">
      <c r="A1619" s="19" t="s">
        <v>5864</v>
      </c>
      <c r="B1619" s="19">
        <v>18.71</v>
      </c>
      <c r="C1619" s="19">
        <v>5.29</v>
      </c>
      <c r="D1619" s="19" t="s">
        <v>8324</v>
      </c>
      <c r="E1619" s="19" t="s">
        <v>8336</v>
      </c>
      <c r="F1619" s="19" t="s">
        <v>8336</v>
      </c>
      <c r="G1619" s="19" t="s">
        <v>8355</v>
      </c>
      <c r="H1619" s="19">
        <v>0</v>
      </c>
      <c r="I1619" s="19" t="s">
        <v>8336</v>
      </c>
      <c r="J1619" s="19" t="s">
        <v>8336</v>
      </c>
      <c r="K1619" s="19" t="str">
        <f t="shared" si="151"/>
        <v>Normal Weight</v>
      </c>
      <c r="L1619" s="19" t="str">
        <f t="shared" si="152"/>
        <v>Normal</v>
      </c>
      <c r="P1619" s="19" t="s">
        <v>8355</v>
      </c>
      <c r="Q1619" s="19">
        <v>0</v>
      </c>
      <c r="Y1619" s="32" t="s">
        <v>5843</v>
      </c>
      <c r="Z1619" s="19" t="s">
        <v>8324</v>
      </c>
      <c r="AA1619" t="s">
        <v>8336</v>
      </c>
      <c r="AB1619" s="19" t="str">
        <f t="shared" si="153"/>
        <v>Yes</v>
      </c>
      <c r="AC1619" s="19" t="str">
        <f t="shared" si="154"/>
        <v>No</v>
      </c>
      <c r="AG1619" s="19" t="s">
        <v>5826</v>
      </c>
      <c r="AH1619" s="19">
        <v>28.025</v>
      </c>
      <c r="AI1619" s="19" t="str">
        <f t="shared" si="155"/>
        <v>Over Weight</v>
      </c>
      <c r="AP1619" s="19" t="s">
        <v>5826</v>
      </c>
      <c r="AQ1619" s="19">
        <v>5.69</v>
      </c>
      <c r="AR1619" s="19" t="str">
        <f t="shared" si="156"/>
        <v>Normal</v>
      </c>
    </row>
    <row r="1620" spans="1:44">
      <c r="A1620" s="19" t="s">
        <v>5868</v>
      </c>
      <c r="B1620" s="19">
        <v>20.61</v>
      </c>
      <c r="C1620" s="19">
        <v>6.89</v>
      </c>
      <c r="D1620" s="19" t="s">
        <v>8336</v>
      </c>
      <c r="E1620" s="19" t="s">
        <v>8336</v>
      </c>
      <c r="F1620" s="19" t="s">
        <v>8336</v>
      </c>
      <c r="G1620" s="19" t="s">
        <v>8355</v>
      </c>
      <c r="H1620" s="19">
        <v>0</v>
      </c>
      <c r="I1620" s="19" t="s">
        <v>8336</v>
      </c>
      <c r="J1620" s="19" t="s">
        <v>8336</v>
      </c>
      <c r="K1620" s="19" t="str">
        <f t="shared" si="151"/>
        <v>Normal Weight</v>
      </c>
      <c r="L1620" s="19" t="str">
        <f t="shared" si="152"/>
        <v>Diabetes</v>
      </c>
      <c r="P1620" s="19">
        <v>1</v>
      </c>
      <c r="Q1620" s="19">
        <v>1</v>
      </c>
      <c r="Y1620" s="32" t="s">
        <v>5847</v>
      </c>
      <c r="Z1620" s="19" t="s">
        <v>8324</v>
      </c>
      <c r="AA1620" t="s">
        <v>8336</v>
      </c>
      <c r="AB1620" s="19" t="str">
        <f t="shared" si="153"/>
        <v>Yes</v>
      </c>
      <c r="AC1620" s="19" t="str">
        <f t="shared" si="154"/>
        <v>No</v>
      </c>
      <c r="AG1620" s="19" t="s">
        <v>5829</v>
      </c>
      <c r="AH1620" s="19">
        <v>24.32</v>
      </c>
      <c r="AI1620" s="19" t="str">
        <f t="shared" si="155"/>
        <v>Normal Weight</v>
      </c>
      <c r="AP1620" s="19" t="s">
        <v>5829</v>
      </c>
      <c r="AQ1620" s="19">
        <v>5.56</v>
      </c>
      <c r="AR1620" s="19" t="str">
        <f t="shared" si="156"/>
        <v>Normal</v>
      </c>
    </row>
    <row r="1621" spans="1:44">
      <c r="A1621" s="19" t="s">
        <v>5871</v>
      </c>
      <c r="B1621" s="19">
        <v>15.99</v>
      </c>
      <c r="C1621" s="19">
        <v>4.57</v>
      </c>
      <c r="D1621" s="19" t="s">
        <v>8324</v>
      </c>
      <c r="E1621" s="19" t="s">
        <v>8336</v>
      </c>
      <c r="F1621" s="19" t="s">
        <v>8375</v>
      </c>
      <c r="G1621" s="19">
        <v>1</v>
      </c>
      <c r="H1621" s="19">
        <v>1</v>
      </c>
      <c r="I1621" s="19" t="s">
        <v>8336</v>
      </c>
      <c r="J1621" s="19" t="s">
        <v>8336</v>
      </c>
      <c r="K1621" s="19" t="str">
        <f t="shared" si="151"/>
        <v>Under Weight</v>
      </c>
      <c r="L1621" s="19" t="str">
        <f t="shared" si="152"/>
        <v>Normal</v>
      </c>
      <c r="P1621" s="19" t="s">
        <v>8355</v>
      </c>
      <c r="Q1621" s="19">
        <v>0</v>
      </c>
      <c r="Y1621" s="32" t="s">
        <v>5850</v>
      </c>
      <c r="Z1621" s="19" t="s">
        <v>8336</v>
      </c>
      <c r="AA1621" t="s">
        <v>8336</v>
      </c>
      <c r="AB1621" s="19" t="str">
        <f t="shared" si="153"/>
        <v>No</v>
      </c>
      <c r="AC1621" s="19" t="str">
        <f t="shared" si="154"/>
        <v>No</v>
      </c>
      <c r="AG1621" s="19" t="s">
        <v>5832</v>
      </c>
      <c r="AH1621" s="19">
        <v>38</v>
      </c>
      <c r="AI1621" s="19" t="str">
        <f t="shared" si="155"/>
        <v>Obesity</v>
      </c>
      <c r="AP1621" s="19" t="s">
        <v>5832</v>
      </c>
      <c r="AQ1621" s="19">
        <v>5.41</v>
      </c>
      <c r="AR1621" s="19" t="str">
        <f t="shared" si="156"/>
        <v>Normal</v>
      </c>
    </row>
    <row r="1622" spans="1:44">
      <c r="A1622" s="19" t="s">
        <v>5874</v>
      </c>
      <c r="B1622" s="19">
        <v>33.155</v>
      </c>
      <c r="C1622" s="19">
        <v>4.32</v>
      </c>
      <c r="D1622" s="19" t="s">
        <v>8336</v>
      </c>
      <c r="E1622" s="19" t="s">
        <v>8336</v>
      </c>
      <c r="F1622" s="19" t="s">
        <v>8336</v>
      </c>
      <c r="G1622" s="19" t="s">
        <v>8355</v>
      </c>
      <c r="H1622" s="19">
        <v>0</v>
      </c>
      <c r="I1622" s="19" t="s">
        <v>8336</v>
      </c>
      <c r="J1622" s="19" t="s">
        <v>8336</v>
      </c>
      <c r="K1622" s="19" t="str">
        <f t="shared" si="151"/>
        <v>Obesity</v>
      </c>
      <c r="L1622" s="19" t="str">
        <f t="shared" si="152"/>
        <v>Normal</v>
      </c>
      <c r="P1622" s="19" t="s">
        <v>8355</v>
      </c>
      <c r="Q1622" s="19">
        <v>0</v>
      </c>
      <c r="Y1622" s="32" t="s">
        <v>5853</v>
      </c>
      <c r="Z1622" s="19" t="s">
        <v>8324</v>
      </c>
      <c r="AA1622" t="s">
        <v>8336</v>
      </c>
      <c r="AB1622" s="19" t="str">
        <f t="shared" si="153"/>
        <v>Yes</v>
      </c>
      <c r="AC1622" s="19" t="str">
        <f t="shared" si="154"/>
        <v>No</v>
      </c>
      <c r="AG1622" s="19" t="s">
        <v>5835</v>
      </c>
      <c r="AH1622" s="19">
        <v>31.6</v>
      </c>
      <c r="AI1622" s="19" t="str">
        <f t="shared" si="155"/>
        <v>Obesity</v>
      </c>
      <c r="AP1622" s="19" t="s">
        <v>5835</v>
      </c>
      <c r="AQ1622" s="19">
        <v>10.85</v>
      </c>
      <c r="AR1622" s="19" t="str">
        <f t="shared" si="156"/>
        <v>Diabetes</v>
      </c>
    </row>
    <row r="1623" spans="1:44">
      <c r="A1623" s="19" t="s">
        <v>5878</v>
      </c>
      <c r="B1623" s="19">
        <v>26.22</v>
      </c>
      <c r="C1623" s="19">
        <v>5.57</v>
      </c>
      <c r="D1623" s="19" t="s">
        <v>8324</v>
      </c>
      <c r="E1623" s="19" t="s">
        <v>8336</v>
      </c>
      <c r="F1623" s="19" t="s">
        <v>8375</v>
      </c>
      <c r="G1623" s="19">
        <v>1</v>
      </c>
      <c r="H1623" s="19">
        <v>1</v>
      </c>
      <c r="I1623" s="19" t="s">
        <v>8336</v>
      </c>
      <c r="J1623" s="19" t="s">
        <v>8336</v>
      </c>
      <c r="K1623" s="19" t="str">
        <f t="shared" si="151"/>
        <v>Over Weight</v>
      </c>
      <c r="L1623" s="19" t="str">
        <f t="shared" si="152"/>
        <v>Normal</v>
      </c>
      <c r="P1623" s="19">
        <v>1</v>
      </c>
      <c r="Q1623" s="19">
        <v>1</v>
      </c>
      <c r="Y1623" s="32" t="s">
        <v>5857</v>
      </c>
      <c r="Z1623" s="19" t="s">
        <v>8336</v>
      </c>
      <c r="AA1623" t="s">
        <v>8336</v>
      </c>
      <c r="AB1623" s="19" t="str">
        <f t="shared" si="153"/>
        <v>No</v>
      </c>
      <c r="AC1623" s="19" t="str">
        <f t="shared" si="154"/>
        <v>No</v>
      </c>
      <c r="AG1623" s="19" t="s">
        <v>5838</v>
      </c>
      <c r="AH1623" s="19">
        <v>31.02</v>
      </c>
      <c r="AI1623" s="19" t="str">
        <f t="shared" si="155"/>
        <v>Obesity</v>
      </c>
      <c r="AP1623" s="19" t="s">
        <v>5838</v>
      </c>
      <c r="AQ1623" s="19">
        <v>11.63</v>
      </c>
      <c r="AR1623" s="19" t="str">
        <f t="shared" si="156"/>
        <v>Diabetes</v>
      </c>
    </row>
    <row r="1624" spans="1:44">
      <c r="A1624" s="19" t="s">
        <v>5881</v>
      </c>
      <c r="B1624" s="19">
        <v>21.85</v>
      </c>
      <c r="C1624" s="19">
        <v>5.26</v>
      </c>
      <c r="D1624" s="19" t="s">
        <v>8324</v>
      </c>
      <c r="E1624" s="19" t="s">
        <v>8336</v>
      </c>
      <c r="F1624" s="19" t="s">
        <v>8375</v>
      </c>
      <c r="G1624" s="19">
        <v>1</v>
      </c>
      <c r="H1624" s="19">
        <v>1</v>
      </c>
      <c r="I1624" s="19" t="s">
        <v>8336</v>
      </c>
      <c r="J1624" s="19" t="s">
        <v>8336</v>
      </c>
      <c r="K1624" s="19" t="str">
        <f t="shared" si="151"/>
        <v>Normal Weight</v>
      </c>
      <c r="L1624" s="19" t="str">
        <f t="shared" si="152"/>
        <v>Normal</v>
      </c>
      <c r="P1624" s="19">
        <v>2</v>
      </c>
      <c r="Q1624" s="19">
        <v>2</v>
      </c>
      <c r="Y1624" s="32" t="s">
        <v>5860</v>
      </c>
      <c r="Z1624" s="19" t="s">
        <v>8324</v>
      </c>
      <c r="AA1624" t="s">
        <v>8336</v>
      </c>
      <c r="AB1624" s="19" t="str">
        <f t="shared" si="153"/>
        <v>Yes</v>
      </c>
      <c r="AC1624" s="19" t="str">
        <f t="shared" si="154"/>
        <v>No</v>
      </c>
      <c r="AG1624" s="19" t="s">
        <v>5841</v>
      </c>
      <c r="AH1624" s="19">
        <v>29.26</v>
      </c>
      <c r="AI1624" s="19" t="str">
        <f t="shared" si="155"/>
        <v>Over Weight</v>
      </c>
      <c r="AP1624" s="19" t="s">
        <v>5841</v>
      </c>
      <c r="AQ1624" s="19">
        <v>5.68</v>
      </c>
      <c r="AR1624" s="19" t="str">
        <f t="shared" si="156"/>
        <v>Normal</v>
      </c>
    </row>
    <row r="1625" spans="1:44">
      <c r="A1625" s="19" t="s">
        <v>5884</v>
      </c>
      <c r="B1625" s="19">
        <v>30.495</v>
      </c>
      <c r="C1625" s="19">
        <v>6.25</v>
      </c>
      <c r="D1625" s="19" t="s">
        <v>8336</v>
      </c>
      <c r="E1625" s="19" t="s">
        <v>8336</v>
      </c>
      <c r="F1625" s="19" t="s">
        <v>8336</v>
      </c>
      <c r="G1625" s="19" t="s">
        <v>8355</v>
      </c>
      <c r="H1625" s="19">
        <v>0</v>
      </c>
      <c r="I1625" s="19" t="s">
        <v>8336</v>
      </c>
      <c r="J1625" s="19" t="s">
        <v>8336</v>
      </c>
      <c r="K1625" s="19" t="str">
        <f t="shared" si="151"/>
        <v>Obesity</v>
      </c>
      <c r="L1625" s="19" t="str">
        <f t="shared" si="152"/>
        <v>Prediabetes</v>
      </c>
      <c r="P1625" s="19" t="s">
        <v>8355</v>
      </c>
      <c r="Q1625" s="19">
        <v>0</v>
      </c>
      <c r="Y1625" s="32" t="s">
        <v>5864</v>
      </c>
      <c r="Z1625" s="19" t="s">
        <v>8324</v>
      </c>
      <c r="AA1625" t="s">
        <v>8336</v>
      </c>
      <c r="AB1625" s="19" t="str">
        <f t="shared" si="153"/>
        <v>Yes</v>
      </c>
      <c r="AC1625" s="19" t="str">
        <f t="shared" si="154"/>
        <v>No</v>
      </c>
      <c r="AG1625" s="19" t="s">
        <v>5843</v>
      </c>
      <c r="AH1625" s="19">
        <v>15.09</v>
      </c>
      <c r="AI1625" s="19" t="str">
        <f t="shared" si="155"/>
        <v>Under Weight</v>
      </c>
      <c r="AP1625" s="19" t="s">
        <v>5843</v>
      </c>
      <c r="AQ1625" s="19">
        <v>7.59</v>
      </c>
      <c r="AR1625" s="19" t="str">
        <f t="shared" si="156"/>
        <v>Diabetes</v>
      </c>
    </row>
    <row r="1626" spans="1:44">
      <c r="A1626" s="19" t="s">
        <v>5888</v>
      </c>
      <c r="B1626" s="19">
        <v>34.105</v>
      </c>
      <c r="C1626" s="19">
        <v>5.67</v>
      </c>
      <c r="D1626" s="19" t="s">
        <v>8324</v>
      </c>
      <c r="E1626" s="19" t="s">
        <v>8336</v>
      </c>
      <c r="F1626" s="19" t="s">
        <v>8336</v>
      </c>
      <c r="G1626" s="19" t="s">
        <v>8355</v>
      </c>
      <c r="H1626" s="19">
        <v>0</v>
      </c>
      <c r="I1626" s="19" t="s">
        <v>8336</v>
      </c>
      <c r="J1626" s="19" t="s">
        <v>8336</v>
      </c>
      <c r="K1626" s="19" t="str">
        <f t="shared" si="151"/>
        <v>Obesity</v>
      </c>
      <c r="L1626" s="19" t="str">
        <f t="shared" si="152"/>
        <v>Normal</v>
      </c>
      <c r="P1626" s="19">
        <v>1</v>
      </c>
      <c r="Q1626" s="19">
        <v>1</v>
      </c>
      <c r="Y1626" s="32" t="s">
        <v>5868</v>
      </c>
      <c r="Z1626" s="19" t="s">
        <v>8336</v>
      </c>
      <c r="AA1626" t="s">
        <v>8336</v>
      </c>
      <c r="AB1626" s="19" t="str">
        <f t="shared" si="153"/>
        <v>No</v>
      </c>
      <c r="AC1626" s="19" t="str">
        <f t="shared" si="154"/>
        <v>No</v>
      </c>
      <c r="AG1626" s="19" t="s">
        <v>5847</v>
      </c>
      <c r="AH1626" s="19">
        <v>22.63</v>
      </c>
      <c r="AI1626" s="19" t="str">
        <f t="shared" si="155"/>
        <v>Normal Weight</v>
      </c>
      <c r="AP1626" s="19" t="s">
        <v>5847</v>
      </c>
      <c r="AQ1626" s="19">
        <v>5.09</v>
      </c>
      <c r="AR1626" s="19" t="str">
        <f t="shared" si="156"/>
        <v>Normal</v>
      </c>
    </row>
    <row r="1627" spans="1:44">
      <c r="A1627" s="19" t="s">
        <v>5892</v>
      </c>
      <c r="B1627" s="19">
        <v>32.77</v>
      </c>
      <c r="C1627" s="19">
        <v>4.42</v>
      </c>
      <c r="D1627" s="19" t="s">
        <v>8324</v>
      </c>
      <c r="E1627" s="19" t="s">
        <v>8336</v>
      </c>
      <c r="F1627" s="19" t="s">
        <v>8336</v>
      </c>
      <c r="G1627" s="19">
        <v>1</v>
      </c>
      <c r="H1627" s="19">
        <v>1</v>
      </c>
      <c r="I1627" s="19" t="s">
        <v>8336</v>
      </c>
      <c r="J1627" s="19" t="s">
        <v>8336</v>
      </c>
      <c r="K1627" s="19" t="str">
        <f t="shared" si="151"/>
        <v>Obesity</v>
      </c>
      <c r="L1627" s="19" t="str">
        <f t="shared" si="152"/>
        <v>Normal</v>
      </c>
      <c r="P1627" s="19" t="s">
        <v>8355</v>
      </c>
      <c r="Q1627" s="19">
        <v>0</v>
      </c>
      <c r="Y1627" s="32" t="s">
        <v>5871</v>
      </c>
      <c r="Z1627" s="19" t="s">
        <v>8324</v>
      </c>
      <c r="AA1627" t="s">
        <v>8336</v>
      </c>
      <c r="AB1627" s="19" t="str">
        <f t="shared" si="153"/>
        <v>Yes</v>
      </c>
      <c r="AC1627" s="19" t="str">
        <f t="shared" si="154"/>
        <v>No</v>
      </c>
      <c r="AG1627" s="19" t="s">
        <v>5850</v>
      </c>
      <c r="AH1627" s="19">
        <v>23.46</v>
      </c>
      <c r="AI1627" s="19" t="str">
        <f t="shared" si="155"/>
        <v>Normal Weight</v>
      </c>
      <c r="AP1627" s="19" t="s">
        <v>5850</v>
      </c>
      <c r="AQ1627" s="19">
        <v>4.21</v>
      </c>
      <c r="AR1627" s="19" t="str">
        <f t="shared" si="156"/>
        <v>Normal</v>
      </c>
    </row>
    <row r="1628" spans="1:44">
      <c r="A1628" s="19" t="s">
        <v>5895</v>
      </c>
      <c r="B1628" s="19">
        <v>16.85</v>
      </c>
      <c r="C1628" s="19">
        <v>11.75</v>
      </c>
      <c r="D1628" s="19" t="s">
        <v>8324</v>
      </c>
      <c r="E1628" s="19" t="s">
        <v>8336</v>
      </c>
      <c r="F1628" s="19" t="s">
        <v>8336</v>
      </c>
      <c r="G1628" s="19">
        <v>2</v>
      </c>
      <c r="H1628" s="19">
        <v>2</v>
      </c>
      <c r="I1628" s="19" t="s">
        <v>8336</v>
      </c>
      <c r="J1628" s="19" t="s">
        <v>8336</v>
      </c>
      <c r="K1628" s="19" t="str">
        <f t="shared" si="151"/>
        <v>Under Weight</v>
      </c>
      <c r="L1628" s="19" t="str">
        <f t="shared" si="152"/>
        <v>Diabetes</v>
      </c>
      <c r="P1628" s="19">
        <v>2</v>
      </c>
      <c r="Q1628" s="19">
        <v>2</v>
      </c>
      <c r="Y1628" s="32" t="s">
        <v>5874</v>
      </c>
      <c r="Z1628" s="19" t="s">
        <v>8336</v>
      </c>
      <c r="AA1628" t="s">
        <v>8336</v>
      </c>
      <c r="AB1628" s="19" t="str">
        <f t="shared" si="153"/>
        <v>No</v>
      </c>
      <c r="AC1628" s="19" t="str">
        <f t="shared" si="154"/>
        <v>No</v>
      </c>
      <c r="AG1628" s="19" t="s">
        <v>5853</v>
      </c>
      <c r="AH1628" s="19">
        <v>22.56</v>
      </c>
      <c r="AI1628" s="19" t="str">
        <f t="shared" si="155"/>
        <v>Normal Weight</v>
      </c>
      <c r="AP1628" s="19" t="s">
        <v>5853</v>
      </c>
      <c r="AQ1628" s="19">
        <v>4.34</v>
      </c>
      <c r="AR1628" s="19" t="str">
        <f t="shared" si="156"/>
        <v>Normal</v>
      </c>
    </row>
    <row r="1629" spans="1:44">
      <c r="A1629" s="19" t="s">
        <v>5898</v>
      </c>
      <c r="B1629" s="19">
        <v>34.7</v>
      </c>
      <c r="C1629" s="19">
        <v>6.06</v>
      </c>
      <c r="D1629" s="19" t="s">
        <v>8336</v>
      </c>
      <c r="E1629" s="19" t="s">
        <v>8336</v>
      </c>
      <c r="F1629" s="19" t="s">
        <v>8336</v>
      </c>
      <c r="G1629" s="19">
        <v>1</v>
      </c>
      <c r="H1629" s="19">
        <v>1</v>
      </c>
      <c r="I1629" s="19" t="s">
        <v>8336</v>
      </c>
      <c r="J1629" s="19" t="s">
        <v>8336</v>
      </c>
      <c r="K1629" s="19" t="str">
        <f t="shared" si="151"/>
        <v>Obesity</v>
      </c>
      <c r="L1629" s="19" t="str">
        <f t="shared" si="152"/>
        <v>Prediabetes</v>
      </c>
      <c r="P1629" s="19">
        <v>2</v>
      </c>
      <c r="Q1629" s="19">
        <v>2</v>
      </c>
      <c r="Y1629" s="32" t="s">
        <v>5878</v>
      </c>
      <c r="Z1629" s="19" t="s">
        <v>8324</v>
      </c>
      <c r="AA1629" t="s">
        <v>8336</v>
      </c>
      <c r="AB1629" s="19" t="str">
        <f t="shared" si="153"/>
        <v>Yes</v>
      </c>
      <c r="AC1629" s="19" t="str">
        <f t="shared" si="154"/>
        <v>No</v>
      </c>
      <c r="AG1629" s="19" t="s">
        <v>5857</v>
      </c>
      <c r="AH1629" s="19">
        <v>19.28</v>
      </c>
      <c r="AI1629" s="19" t="str">
        <f t="shared" si="155"/>
        <v>Normal Weight</v>
      </c>
      <c r="AP1629" s="19" t="s">
        <v>5857</v>
      </c>
      <c r="AQ1629" s="19">
        <v>11.85</v>
      </c>
      <c r="AR1629" s="19" t="str">
        <f t="shared" si="156"/>
        <v>Diabetes</v>
      </c>
    </row>
    <row r="1630" spans="1:44">
      <c r="A1630" s="19" t="s">
        <v>5901</v>
      </c>
      <c r="B1630" s="19">
        <v>37.05</v>
      </c>
      <c r="C1630" s="19">
        <v>5.48</v>
      </c>
      <c r="D1630" s="19" t="s">
        <v>8336</v>
      </c>
      <c r="E1630" s="19" t="s">
        <v>8336</v>
      </c>
      <c r="F1630" s="19" t="s">
        <v>8336</v>
      </c>
      <c r="G1630" s="19">
        <v>1</v>
      </c>
      <c r="H1630" s="19">
        <v>1</v>
      </c>
      <c r="I1630" s="19" t="s">
        <v>8336</v>
      </c>
      <c r="J1630" s="19" t="s">
        <v>8336</v>
      </c>
      <c r="K1630" s="19" t="str">
        <f t="shared" si="151"/>
        <v>Obesity</v>
      </c>
      <c r="L1630" s="19" t="str">
        <f t="shared" si="152"/>
        <v>Normal</v>
      </c>
      <c r="P1630" s="19" t="s">
        <v>8355</v>
      </c>
      <c r="Q1630" s="19">
        <v>0</v>
      </c>
      <c r="Y1630" s="32" t="s">
        <v>5881</v>
      </c>
      <c r="Z1630" s="19" t="s">
        <v>8324</v>
      </c>
      <c r="AA1630" t="s">
        <v>8336</v>
      </c>
      <c r="AB1630" s="19" t="str">
        <f t="shared" si="153"/>
        <v>Yes</v>
      </c>
      <c r="AC1630" s="19" t="str">
        <f t="shared" si="154"/>
        <v>No</v>
      </c>
      <c r="AG1630" s="19" t="s">
        <v>5860</v>
      </c>
      <c r="AH1630" s="19">
        <v>15.37</v>
      </c>
      <c r="AI1630" s="19" t="str">
        <f t="shared" si="155"/>
        <v>Under Weight</v>
      </c>
      <c r="AP1630" s="19" t="s">
        <v>5860</v>
      </c>
      <c r="AQ1630" s="19">
        <v>9.61</v>
      </c>
      <c r="AR1630" s="19" t="str">
        <f t="shared" si="156"/>
        <v>Diabetes</v>
      </c>
    </row>
    <row r="1631" spans="1:44">
      <c r="A1631" s="19" t="s">
        <v>5904</v>
      </c>
      <c r="B1631" s="19">
        <v>18.78</v>
      </c>
      <c r="C1631" s="19">
        <v>4.45</v>
      </c>
      <c r="D1631" s="19" t="s">
        <v>8336</v>
      </c>
      <c r="E1631" s="19" t="s">
        <v>8336</v>
      </c>
      <c r="F1631" s="19" t="s">
        <v>8375</v>
      </c>
      <c r="G1631" s="19">
        <v>1</v>
      </c>
      <c r="H1631" s="19">
        <v>1</v>
      </c>
      <c r="I1631" s="19" t="s">
        <v>8336</v>
      </c>
      <c r="J1631" s="19" t="s">
        <v>8336</v>
      </c>
      <c r="K1631" s="19" t="str">
        <f t="shared" si="151"/>
        <v>Normal Weight</v>
      </c>
      <c r="L1631" s="19" t="str">
        <f t="shared" si="152"/>
        <v>Normal</v>
      </c>
      <c r="P1631" s="19" t="s">
        <v>8355</v>
      </c>
      <c r="Q1631" s="19">
        <v>0</v>
      </c>
      <c r="Y1631" s="32" t="s">
        <v>5884</v>
      </c>
      <c r="Z1631" s="19" t="s">
        <v>8336</v>
      </c>
      <c r="AA1631" t="s">
        <v>8336</v>
      </c>
      <c r="AB1631" s="19" t="str">
        <f t="shared" si="153"/>
        <v>No</v>
      </c>
      <c r="AC1631" s="19" t="str">
        <f t="shared" si="154"/>
        <v>No</v>
      </c>
      <c r="AG1631" s="19" t="s">
        <v>5864</v>
      </c>
      <c r="AH1631" s="19">
        <v>18.71</v>
      </c>
      <c r="AI1631" s="19" t="str">
        <f t="shared" si="155"/>
        <v>Normal Weight</v>
      </c>
      <c r="AP1631" s="19" t="s">
        <v>5864</v>
      </c>
      <c r="AQ1631" s="19">
        <v>5.29</v>
      </c>
      <c r="AR1631" s="19" t="str">
        <f t="shared" si="156"/>
        <v>Normal</v>
      </c>
    </row>
    <row r="1632" spans="1:44">
      <c r="A1632" s="19" t="s">
        <v>5907</v>
      </c>
      <c r="B1632" s="19">
        <v>28.025</v>
      </c>
      <c r="C1632" s="19">
        <v>5</v>
      </c>
      <c r="D1632" s="19" t="s">
        <v>8336</v>
      </c>
      <c r="E1632" s="19" t="s">
        <v>8336</v>
      </c>
      <c r="F1632" s="19" t="s">
        <v>8336</v>
      </c>
      <c r="G1632" s="19">
        <v>1</v>
      </c>
      <c r="H1632" s="19">
        <v>1</v>
      </c>
      <c r="I1632" s="19" t="s">
        <v>8336</v>
      </c>
      <c r="J1632" s="19" t="s">
        <v>8336</v>
      </c>
      <c r="K1632" s="19" t="str">
        <f t="shared" si="151"/>
        <v>Over Weight</v>
      </c>
      <c r="L1632" s="19" t="str">
        <f t="shared" si="152"/>
        <v>Normal</v>
      </c>
      <c r="P1632" s="19">
        <v>1</v>
      </c>
      <c r="Q1632" s="19">
        <v>1</v>
      </c>
      <c r="Y1632" s="32" t="s">
        <v>5888</v>
      </c>
      <c r="Z1632" s="19" t="s">
        <v>8324</v>
      </c>
      <c r="AA1632" t="s">
        <v>8336</v>
      </c>
      <c r="AB1632" s="19" t="str">
        <f t="shared" si="153"/>
        <v>Yes</v>
      </c>
      <c r="AC1632" s="19" t="str">
        <f t="shared" si="154"/>
        <v>No</v>
      </c>
      <c r="AG1632" s="19" t="s">
        <v>5868</v>
      </c>
      <c r="AH1632" s="19">
        <v>20.61</v>
      </c>
      <c r="AI1632" s="19" t="str">
        <f t="shared" si="155"/>
        <v>Normal Weight</v>
      </c>
      <c r="AP1632" s="19" t="s">
        <v>5868</v>
      </c>
      <c r="AQ1632" s="19">
        <v>6.89</v>
      </c>
      <c r="AR1632" s="19" t="str">
        <f t="shared" si="156"/>
        <v>Diabetes</v>
      </c>
    </row>
    <row r="1633" spans="1:44">
      <c r="A1633" s="19" t="s">
        <v>5911</v>
      </c>
      <c r="B1633" s="19">
        <v>35.09</v>
      </c>
      <c r="C1633" s="19">
        <v>5.84</v>
      </c>
      <c r="D1633" s="19" t="s">
        <v>8336</v>
      </c>
      <c r="E1633" s="19" t="s">
        <v>8336</v>
      </c>
      <c r="F1633" s="19" t="s">
        <v>8336</v>
      </c>
      <c r="G1633" s="19" t="s">
        <v>8355</v>
      </c>
      <c r="H1633" s="19">
        <v>0</v>
      </c>
      <c r="I1633" s="19" t="s">
        <v>8336</v>
      </c>
      <c r="J1633" s="19" t="s">
        <v>8336</v>
      </c>
      <c r="K1633" s="19" t="str">
        <f t="shared" si="151"/>
        <v>Obesity</v>
      </c>
      <c r="L1633" s="19" t="str">
        <f t="shared" si="152"/>
        <v>Prediabetes</v>
      </c>
      <c r="P1633" s="19" t="s">
        <v>8355</v>
      </c>
      <c r="Q1633" s="19">
        <v>0</v>
      </c>
      <c r="Y1633" s="32" t="s">
        <v>5892</v>
      </c>
      <c r="Z1633" s="19" t="s">
        <v>8324</v>
      </c>
      <c r="AA1633" t="s">
        <v>8336</v>
      </c>
      <c r="AB1633" s="19" t="str">
        <f t="shared" si="153"/>
        <v>Yes</v>
      </c>
      <c r="AC1633" s="19" t="str">
        <f t="shared" si="154"/>
        <v>No</v>
      </c>
      <c r="AG1633" s="19" t="s">
        <v>5871</v>
      </c>
      <c r="AH1633" s="19">
        <v>15.99</v>
      </c>
      <c r="AI1633" s="19" t="str">
        <f t="shared" si="155"/>
        <v>Under Weight</v>
      </c>
      <c r="AP1633" s="19" t="s">
        <v>5871</v>
      </c>
      <c r="AQ1633" s="19">
        <v>4.57</v>
      </c>
      <c r="AR1633" s="19" t="str">
        <f t="shared" si="156"/>
        <v>Normal</v>
      </c>
    </row>
    <row r="1634" spans="1:44">
      <c r="A1634" s="19" t="s">
        <v>5914</v>
      </c>
      <c r="B1634" s="19">
        <v>34.42</v>
      </c>
      <c r="C1634" s="19">
        <v>5.21</v>
      </c>
      <c r="D1634" s="19" t="s">
        <v>8324</v>
      </c>
      <c r="E1634" s="19" t="s">
        <v>8336</v>
      </c>
      <c r="F1634" s="19" t="s">
        <v>8336</v>
      </c>
      <c r="G1634" s="19" t="s">
        <v>8355</v>
      </c>
      <c r="H1634" s="19">
        <v>0</v>
      </c>
      <c r="I1634" s="19" t="s">
        <v>8336</v>
      </c>
      <c r="J1634" s="19" t="s">
        <v>8336</v>
      </c>
      <c r="K1634" s="19" t="str">
        <f t="shared" si="151"/>
        <v>Obesity</v>
      </c>
      <c r="L1634" s="19" t="str">
        <f t="shared" si="152"/>
        <v>Normal</v>
      </c>
      <c r="P1634" s="19">
        <v>1</v>
      </c>
      <c r="Q1634" s="19">
        <v>1</v>
      </c>
      <c r="Y1634" s="32" t="s">
        <v>5895</v>
      </c>
      <c r="Z1634" s="19" t="s">
        <v>8324</v>
      </c>
      <c r="AA1634" t="s">
        <v>8336</v>
      </c>
      <c r="AB1634" s="19" t="str">
        <f t="shared" si="153"/>
        <v>Yes</v>
      </c>
      <c r="AC1634" s="19" t="str">
        <f t="shared" si="154"/>
        <v>No</v>
      </c>
      <c r="AG1634" s="19" t="s">
        <v>5874</v>
      </c>
      <c r="AH1634" s="19">
        <v>33.155</v>
      </c>
      <c r="AI1634" s="19" t="str">
        <f t="shared" si="155"/>
        <v>Obesity</v>
      </c>
      <c r="AP1634" s="19" t="s">
        <v>5874</v>
      </c>
      <c r="AQ1634" s="19">
        <v>4.32</v>
      </c>
      <c r="AR1634" s="19" t="str">
        <f t="shared" si="156"/>
        <v>Normal</v>
      </c>
    </row>
    <row r="1635" spans="1:44">
      <c r="A1635" s="19" t="s">
        <v>5918</v>
      </c>
      <c r="B1635" s="19">
        <v>29.4</v>
      </c>
      <c r="C1635" s="19">
        <v>4.26</v>
      </c>
      <c r="D1635" s="19" t="s">
        <v>8336</v>
      </c>
      <c r="E1635" s="19" t="s">
        <v>8336</v>
      </c>
      <c r="F1635" s="19" t="s">
        <v>8336</v>
      </c>
      <c r="G1635" s="19" t="s">
        <v>8355</v>
      </c>
      <c r="H1635" s="19">
        <v>0</v>
      </c>
      <c r="I1635" s="19" t="s">
        <v>8336</v>
      </c>
      <c r="J1635" s="19" t="s">
        <v>8336</v>
      </c>
      <c r="K1635" s="19" t="str">
        <f t="shared" si="151"/>
        <v>Over Weight</v>
      </c>
      <c r="L1635" s="19" t="str">
        <f t="shared" si="152"/>
        <v>Normal</v>
      </c>
      <c r="P1635" s="19">
        <v>1</v>
      </c>
      <c r="Q1635" s="19">
        <v>1</v>
      </c>
      <c r="Y1635" s="32" t="s">
        <v>5898</v>
      </c>
      <c r="Z1635" s="19" t="s">
        <v>8336</v>
      </c>
      <c r="AA1635" t="s">
        <v>8336</v>
      </c>
      <c r="AB1635" s="19" t="str">
        <f t="shared" si="153"/>
        <v>No</v>
      </c>
      <c r="AC1635" s="19" t="str">
        <f t="shared" si="154"/>
        <v>No</v>
      </c>
      <c r="AG1635" s="19" t="s">
        <v>5878</v>
      </c>
      <c r="AH1635" s="19">
        <v>26.22</v>
      </c>
      <c r="AI1635" s="19" t="str">
        <f t="shared" si="155"/>
        <v>Over Weight</v>
      </c>
      <c r="AP1635" s="19" t="s">
        <v>5878</v>
      </c>
      <c r="AQ1635" s="19">
        <v>5.57</v>
      </c>
      <c r="AR1635" s="19" t="str">
        <f t="shared" si="156"/>
        <v>Normal</v>
      </c>
    </row>
    <row r="1636" spans="1:44">
      <c r="A1636" s="19" t="s">
        <v>5922</v>
      </c>
      <c r="B1636" s="19">
        <v>21.31</v>
      </c>
      <c r="C1636" s="19">
        <v>4.17</v>
      </c>
      <c r="D1636" s="19" t="s">
        <v>8336</v>
      </c>
      <c r="E1636" s="19" t="s">
        <v>8336</v>
      </c>
      <c r="F1636" s="19" t="s">
        <v>8336</v>
      </c>
      <c r="G1636" s="19" t="s">
        <v>8355</v>
      </c>
      <c r="H1636" s="19">
        <v>0</v>
      </c>
      <c r="I1636" s="19" t="s">
        <v>8336</v>
      </c>
      <c r="J1636" s="19" t="s">
        <v>8336</v>
      </c>
      <c r="K1636" s="19" t="str">
        <f t="shared" si="151"/>
        <v>Normal Weight</v>
      </c>
      <c r="L1636" s="19" t="str">
        <f t="shared" si="152"/>
        <v>Normal</v>
      </c>
      <c r="P1636" s="19" t="s">
        <v>8355</v>
      </c>
      <c r="Q1636" s="19">
        <v>0</v>
      </c>
      <c r="Y1636" s="32" t="s">
        <v>5901</v>
      </c>
      <c r="Z1636" s="19" t="s">
        <v>8336</v>
      </c>
      <c r="AA1636" t="s">
        <v>8336</v>
      </c>
      <c r="AB1636" s="19" t="str">
        <f t="shared" si="153"/>
        <v>No</v>
      </c>
      <c r="AC1636" s="19" t="str">
        <f t="shared" si="154"/>
        <v>No</v>
      </c>
      <c r="AG1636" s="19" t="s">
        <v>5881</v>
      </c>
      <c r="AH1636" s="19">
        <v>21.85</v>
      </c>
      <c r="AI1636" s="19" t="str">
        <f t="shared" si="155"/>
        <v>Normal Weight</v>
      </c>
      <c r="AP1636" s="19" t="s">
        <v>5881</v>
      </c>
      <c r="AQ1636" s="19">
        <v>5.26</v>
      </c>
      <c r="AR1636" s="19" t="str">
        <f t="shared" si="156"/>
        <v>Normal</v>
      </c>
    </row>
    <row r="1637" spans="1:44">
      <c r="A1637" s="19" t="s">
        <v>5924</v>
      </c>
      <c r="B1637" s="19">
        <v>19.56</v>
      </c>
      <c r="C1637" s="19">
        <v>11.96</v>
      </c>
      <c r="D1637" s="19" t="s">
        <v>8336</v>
      </c>
      <c r="E1637" s="19" t="s">
        <v>8336</v>
      </c>
      <c r="F1637" s="19" t="s">
        <v>8336</v>
      </c>
      <c r="G1637" s="19" t="s">
        <v>8355</v>
      </c>
      <c r="H1637" s="19">
        <v>0</v>
      </c>
      <c r="I1637" s="19" t="s">
        <v>8336</v>
      </c>
      <c r="J1637" s="19" t="s">
        <v>8336</v>
      </c>
      <c r="K1637" s="19" t="str">
        <f t="shared" si="151"/>
        <v>Normal Weight</v>
      </c>
      <c r="L1637" s="19" t="str">
        <f t="shared" si="152"/>
        <v>Diabetes</v>
      </c>
      <c r="P1637" s="19" t="s">
        <v>8355</v>
      </c>
      <c r="Q1637" s="19">
        <v>0</v>
      </c>
      <c r="Y1637" s="32" t="s">
        <v>5904</v>
      </c>
      <c r="Z1637" s="19" t="s">
        <v>8336</v>
      </c>
      <c r="AA1637" t="s">
        <v>8336</v>
      </c>
      <c r="AB1637" s="19" t="str">
        <f t="shared" si="153"/>
        <v>No</v>
      </c>
      <c r="AC1637" s="19" t="str">
        <f t="shared" si="154"/>
        <v>No</v>
      </c>
      <c r="AG1637" s="19" t="s">
        <v>5884</v>
      </c>
      <c r="AH1637" s="19">
        <v>30.495</v>
      </c>
      <c r="AI1637" s="19" t="str">
        <f t="shared" si="155"/>
        <v>Obesity</v>
      </c>
      <c r="AP1637" s="19" t="s">
        <v>5884</v>
      </c>
      <c r="AQ1637" s="19">
        <v>6.25</v>
      </c>
      <c r="AR1637" s="19" t="str">
        <f t="shared" si="156"/>
        <v>Prediabetes</v>
      </c>
    </row>
    <row r="1638" spans="1:44">
      <c r="A1638" s="19" t="s">
        <v>5927</v>
      </c>
      <c r="B1638" s="19">
        <v>37.335</v>
      </c>
      <c r="C1638" s="19">
        <v>6.26</v>
      </c>
      <c r="D1638" s="19" t="s">
        <v>8324</v>
      </c>
      <c r="E1638" s="19" t="s">
        <v>8336</v>
      </c>
      <c r="F1638" s="19" t="s">
        <v>8336</v>
      </c>
      <c r="G1638" s="19">
        <v>1</v>
      </c>
      <c r="H1638" s="19">
        <v>1</v>
      </c>
      <c r="I1638" s="19" t="s">
        <v>8336</v>
      </c>
      <c r="J1638" s="19" t="s">
        <v>8336</v>
      </c>
      <c r="K1638" s="19" t="str">
        <f t="shared" si="151"/>
        <v>Obesity</v>
      </c>
      <c r="L1638" s="19" t="str">
        <f t="shared" si="152"/>
        <v>Prediabetes</v>
      </c>
      <c r="P1638" s="19">
        <v>1</v>
      </c>
      <c r="Q1638" s="19">
        <v>1</v>
      </c>
      <c r="Y1638" s="32" t="s">
        <v>5907</v>
      </c>
      <c r="Z1638" s="19" t="s">
        <v>8336</v>
      </c>
      <c r="AA1638" t="s">
        <v>8336</v>
      </c>
      <c r="AB1638" s="19" t="str">
        <f t="shared" si="153"/>
        <v>No</v>
      </c>
      <c r="AC1638" s="19" t="str">
        <f t="shared" si="154"/>
        <v>No</v>
      </c>
      <c r="AG1638" s="19" t="s">
        <v>5888</v>
      </c>
      <c r="AH1638" s="19">
        <v>34.105</v>
      </c>
      <c r="AI1638" s="19" t="str">
        <f t="shared" si="155"/>
        <v>Obesity</v>
      </c>
      <c r="AP1638" s="19" t="s">
        <v>5888</v>
      </c>
      <c r="AQ1638" s="19">
        <v>5.67</v>
      </c>
      <c r="AR1638" s="19" t="str">
        <f t="shared" si="156"/>
        <v>Normal</v>
      </c>
    </row>
    <row r="1639" spans="1:44">
      <c r="A1639" s="19" t="s">
        <v>5930</v>
      </c>
      <c r="B1639" s="19">
        <v>19.53</v>
      </c>
      <c r="C1639" s="19">
        <v>11.68</v>
      </c>
      <c r="D1639" s="19" t="s">
        <v>8336</v>
      </c>
      <c r="E1639" s="19" t="s">
        <v>8336</v>
      </c>
      <c r="F1639" s="19" t="s">
        <v>8336</v>
      </c>
      <c r="G1639" s="19" t="s">
        <v>8355</v>
      </c>
      <c r="H1639" s="19">
        <v>0</v>
      </c>
      <c r="I1639" s="19" t="s">
        <v>8336</v>
      </c>
      <c r="J1639" s="19" t="s">
        <v>8336</v>
      </c>
      <c r="K1639" s="19" t="str">
        <f t="shared" si="151"/>
        <v>Normal Weight</v>
      </c>
      <c r="L1639" s="19" t="str">
        <f t="shared" si="152"/>
        <v>Diabetes</v>
      </c>
      <c r="P1639" s="19">
        <v>2</v>
      </c>
      <c r="Q1639" s="19">
        <v>2</v>
      </c>
      <c r="Y1639" s="32" t="s">
        <v>5911</v>
      </c>
      <c r="Z1639" s="19" t="s">
        <v>8336</v>
      </c>
      <c r="AA1639" t="s">
        <v>8336</v>
      </c>
      <c r="AB1639" s="19" t="str">
        <f t="shared" si="153"/>
        <v>No</v>
      </c>
      <c r="AC1639" s="19" t="str">
        <f t="shared" si="154"/>
        <v>No</v>
      </c>
      <c r="AG1639" s="19" t="s">
        <v>5892</v>
      </c>
      <c r="AH1639" s="19">
        <v>32.77</v>
      </c>
      <c r="AI1639" s="19" t="str">
        <f t="shared" si="155"/>
        <v>Obesity</v>
      </c>
      <c r="AP1639" s="19" t="s">
        <v>5892</v>
      </c>
      <c r="AQ1639" s="19">
        <v>4.42</v>
      </c>
      <c r="AR1639" s="19" t="str">
        <f t="shared" si="156"/>
        <v>Normal</v>
      </c>
    </row>
    <row r="1640" spans="1:44">
      <c r="A1640" s="19" t="s">
        <v>5934</v>
      </c>
      <c r="B1640" s="19">
        <v>34.1</v>
      </c>
      <c r="C1640" s="19">
        <v>5.16</v>
      </c>
      <c r="D1640" s="19" t="s">
        <v>8336</v>
      </c>
      <c r="E1640" s="19" t="s">
        <v>8336</v>
      </c>
      <c r="F1640" s="19" t="s">
        <v>8336</v>
      </c>
      <c r="G1640" s="19" t="s">
        <v>8355</v>
      </c>
      <c r="H1640" s="19">
        <v>0</v>
      </c>
      <c r="I1640" s="19" t="s">
        <v>8336</v>
      </c>
      <c r="J1640" s="19" t="s">
        <v>8336</v>
      </c>
      <c r="K1640" s="19" t="str">
        <f t="shared" si="151"/>
        <v>Obesity</v>
      </c>
      <c r="L1640" s="19" t="str">
        <f t="shared" si="152"/>
        <v>Normal</v>
      </c>
      <c r="P1640" s="19">
        <v>1</v>
      </c>
      <c r="Q1640" s="19">
        <v>1</v>
      </c>
      <c r="Y1640" s="32" t="s">
        <v>5914</v>
      </c>
      <c r="Z1640" s="19" t="s">
        <v>8324</v>
      </c>
      <c r="AA1640" t="s">
        <v>8336</v>
      </c>
      <c r="AB1640" s="19" t="str">
        <f t="shared" si="153"/>
        <v>Yes</v>
      </c>
      <c r="AC1640" s="19" t="str">
        <f t="shared" si="154"/>
        <v>No</v>
      </c>
      <c r="AG1640" s="19" t="s">
        <v>5895</v>
      </c>
      <c r="AH1640" s="19">
        <v>16.85</v>
      </c>
      <c r="AI1640" s="19" t="str">
        <f t="shared" si="155"/>
        <v>Under Weight</v>
      </c>
      <c r="AP1640" s="19" t="s">
        <v>5895</v>
      </c>
      <c r="AQ1640" s="19">
        <v>11.75</v>
      </c>
      <c r="AR1640" s="19" t="str">
        <f t="shared" si="156"/>
        <v>Diabetes</v>
      </c>
    </row>
    <row r="1641" spans="1:44">
      <c r="A1641" s="19" t="s">
        <v>5938</v>
      </c>
      <c r="B1641" s="19">
        <v>16.5</v>
      </c>
      <c r="C1641" s="19">
        <v>6.9</v>
      </c>
      <c r="D1641" s="19" t="s">
        <v>8324</v>
      </c>
      <c r="E1641" s="19" t="s">
        <v>8336</v>
      </c>
      <c r="F1641" s="19" t="s">
        <v>8336</v>
      </c>
      <c r="G1641" s="19">
        <v>2</v>
      </c>
      <c r="H1641" s="19">
        <v>2</v>
      </c>
      <c r="I1641" s="19" t="s">
        <v>8336</v>
      </c>
      <c r="J1641" s="19" t="s">
        <v>8336</v>
      </c>
      <c r="K1641" s="19" t="str">
        <f t="shared" si="151"/>
        <v>Under Weight</v>
      </c>
      <c r="L1641" s="19" t="str">
        <f t="shared" si="152"/>
        <v>Diabetes</v>
      </c>
      <c r="P1641" s="19">
        <v>1</v>
      </c>
      <c r="Q1641" s="19">
        <v>1</v>
      </c>
      <c r="Y1641" s="32" t="s">
        <v>5918</v>
      </c>
      <c r="Z1641" s="19" t="s">
        <v>8336</v>
      </c>
      <c r="AA1641" t="s">
        <v>8336</v>
      </c>
      <c r="AB1641" s="19" t="str">
        <f t="shared" si="153"/>
        <v>No</v>
      </c>
      <c r="AC1641" s="19" t="str">
        <f t="shared" si="154"/>
        <v>No</v>
      </c>
      <c r="AG1641" s="19" t="s">
        <v>5898</v>
      </c>
      <c r="AH1641" s="19">
        <v>34.7</v>
      </c>
      <c r="AI1641" s="19" t="str">
        <f t="shared" si="155"/>
        <v>Obesity</v>
      </c>
      <c r="AP1641" s="19" t="s">
        <v>5898</v>
      </c>
      <c r="AQ1641" s="19">
        <v>6.06</v>
      </c>
      <c r="AR1641" s="19" t="str">
        <f t="shared" si="156"/>
        <v>Prediabetes</v>
      </c>
    </row>
    <row r="1642" spans="1:44">
      <c r="A1642" s="19" t="s">
        <v>5941</v>
      </c>
      <c r="B1642" s="19">
        <v>30.69</v>
      </c>
      <c r="C1642" s="19">
        <v>4.83</v>
      </c>
      <c r="D1642" s="19" t="s">
        <v>8336</v>
      </c>
      <c r="E1642" s="19" t="s">
        <v>8336</v>
      </c>
      <c r="F1642" s="19" t="s">
        <v>8336</v>
      </c>
      <c r="G1642" s="19">
        <v>1</v>
      </c>
      <c r="H1642" s="19">
        <v>1</v>
      </c>
      <c r="I1642" s="19" t="s">
        <v>8336</v>
      </c>
      <c r="J1642" s="19" t="s">
        <v>8336</v>
      </c>
      <c r="K1642" s="19" t="str">
        <f t="shared" si="151"/>
        <v>Obesity</v>
      </c>
      <c r="L1642" s="19" t="str">
        <f t="shared" si="152"/>
        <v>Normal</v>
      </c>
      <c r="P1642" s="19">
        <v>1</v>
      </c>
      <c r="Q1642" s="19">
        <v>1</v>
      </c>
      <c r="Y1642" s="32" t="s">
        <v>5922</v>
      </c>
      <c r="Z1642" s="19" t="s">
        <v>8336</v>
      </c>
      <c r="AA1642" t="s">
        <v>8336</v>
      </c>
      <c r="AB1642" s="19" t="str">
        <f t="shared" si="153"/>
        <v>No</v>
      </c>
      <c r="AC1642" s="19" t="str">
        <f t="shared" si="154"/>
        <v>No</v>
      </c>
      <c r="AG1642" s="19" t="s">
        <v>5901</v>
      </c>
      <c r="AH1642" s="19">
        <v>37.05</v>
      </c>
      <c r="AI1642" s="19" t="str">
        <f t="shared" si="155"/>
        <v>Obesity</v>
      </c>
      <c r="AP1642" s="19" t="s">
        <v>5901</v>
      </c>
      <c r="AQ1642" s="19">
        <v>5.48</v>
      </c>
      <c r="AR1642" s="19" t="str">
        <f t="shared" si="156"/>
        <v>Normal</v>
      </c>
    </row>
    <row r="1643" spans="1:44">
      <c r="A1643" s="19" t="s">
        <v>5945</v>
      </c>
      <c r="B1643" s="19">
        <v>28.93</v>
      </c>
      <c r="C1643" s="19">
        <v>4.87</v>
      </c>
      <c r="D1643" s="19" t="s">
        <v>8336</v>
      </c>
      <c r="E1643" s="19" t="s">
        <v>8336</v>
      </c>
      <c r="F1643" s="19" t="s">
        <v>8336</v>
      </c>
      <c r="G1643" s="19">
        <v>1</v>
      </c>
      <c r="H1643" s="19">
        <v>1</v>
      </c>
      <c r="I1643" s="19" t="s">
        <v>8336</v>
      </c>
      <c r="J1643" s="19" t="s">
        <v>8336</v>
      </c>
      <c r="K1643" s="19" t="str">
        <f t="shared" si="151"/>
        <v>Over Weight</v>
      </c>
      <c r="L1643" s="19" t="str">
        <f t="shared" si="152"/>
        <v>Normal</v>
      </c>
      <c r="P1643" s="19">
        <v>1</v>
      </c>
      <c r="Q1643" s="19">
        <v>1</v>
      </c>
      <c r="Y1643" s="32" t="s">
        <v>5924</v>
      </c>
      <c r="Z1643" s="19" t="s">
        <v>8336</v>
      </c>
      <c r="AA1643" t="s">
        <v>8336</v>
      </c>
      <c r="AB1643" s="19" t="str">
        <f t="shared" si="153"/>
        <v>No</v>
      </c>
      <c r="AC1643" s="19" t="str">
        <f t="shared" si="154"/>
        <v>No</v>
      </c>
      <c r="AG1643" s="19" t="s">
        <v>5904</v>
      </c>
      <c r="AH1643" s="19">
        <v>18.78</v>
      </c>
      <c r="AI1643" s="19" t="str">
        <f t="shared" si="155"/>
        <v>Normal Weight</v>
      </c>
      <c r="AP1643" s="19" t="s">
        <v>5904</v>
      </c>
      <c r="AQ1643" s="19">
        <v>4.45</v>
      </c>
      <c r="AR1643" s="19" t="str">
        <f t="shared" si="156"/>
        <v>Normal</v>
      </c>
    </row>
    <row r="1644" spans="1:44">
      <c r="A1644" s="19" t="s">
        <v>5948</v>
      </c>
      <c r="B1644" s="19">
        <v>38.9</v>
      </c>
      <c r="C1644" s="19">
        <v>4.28</v>
      </c>
      <c r="D1644" s="19" t="s">
        <v>8336</v>
      </c>
      <c r="E1644" s="19" t="s">
        <v>8336</v>
      </c>
      <c r="F1644" s="19" t="s">
        <v>8336</v>
      </c>
      <c r="G1644" s="19" t="s">
        <v>8355</v>
      </c>
      <c r="H1644" s="19">
        <v>0</v>
      </c>
      <c r="I1644" s="19" t="s">
        <v>8336</v>
      </c>
      <c r="J1644" s="19" t="s">
        <v>8336</v>
      </c>
      <c r="K1644" s="19" t="str">
        <f t="shared" si="151"/>
        <v>Obesity</v>
      </c>
      <c r="L1644" s="19" t="str">
        <f t="shared" si="152"/>
        <v>Normal</v>
      </c>
      <c r="P1644" s="19" t="s">
        <v>8355</v>
      </c>
      <c r="Q1644" s="19">
        <v>0</v>
      </c>
      <c r="Y1644" s="32" t="s">
        <v>5927</v>
      </c>
      <c r="Z1644" s="19" t="s">
        <v>8324</v>
      </c>
      <c r="AA1644" t="s">
        <v>8336</v>
      </c>
      <c r="AB1644" s="19" t="str">
        <f t="shared" si="153"/>
        <v>Yes</v>
      </c>
      <c r="AC1644" s="19" t="str">
        <f t="shared" si="154"/>
        <v>No</v>
      </c>
      <c r="AG1644" s="19" t="s">
        <v>5907</v>
      </c>
      <c r="AH1644" s="19">
        <v>28.025</v>
      </c>
      <c r="AI1644" s="19" t="str">
        <f t="shared" si="155"/>
        <v>Over Weight</v>
      </c>
      <c r="AP1644" s="19" t="s">
        <v>5907</v>
      </c>
      <c r="AQ1644" s="19">
        <v>5</v>
      </c>
      <c r="AR1644" s="19" t="str">
        <f t="shared" si="156"/>
        <v>Normal</v>
      </c>
    </row>
    <row r="1645" spans="1:44">
      <c r="A1645" s="19" t="s">
        <v>5951</v>
      </c>
      <c r="B1645" s="19">
        <v>26.9</v>
      </c>
      <c r="C1645" s="19">
        <v>4.07</v>
      </c>
      <c r="D1645" s="19" t="s">
        <v>8336</v>
      </c>
      <c r="E1645" s="19" t="s">
        <v>8336</v>
      </c>
      <c r="F1645" s="19" t="s">
        <v>8336</v>
      </c>
      <c r="G1645" s="19" t="s">
        <v>8355</v>
      </c>
      <c r="H1645" s="19">
        <v>0</v>
      </c>
      <c r="I1645" s="19" t="s">
        <v>8336</v>
      </c>
      <c r="J1645" s="19" t="s">
        <v>8336</v>
      </c>
      <c r="K1645" s="19" t="str">
        <f t="shared" si="151"/>
        <v>Over Weight</v>
      </c>
      <c r="L1645" s="19" t="str">
        <f t="shared" si="152"/>
        <v>Normal</v>
      </c>
      <c r="P1645" s="19" t="s">
        <v>8355</v>
      </c>
      <c r="Q1645" s="19">
        <v>0</v>
      </c>
      <c r="Y1645" s="32" t="s">
        <v>5930</v>
      </c>
      <c r="Z1645" s="19" t="s">
        <v>8336</v>
      </c>
      <c r="AA1645" t="s">
        <v>8336</v>
      </c>
      <c r="AB1645" s="19" t="str">
        <f t="shared" si="153"/>
        <v>No</v>
      </c>
      <c r="AC1645" s="19" t="str">
        <f t="shared" si="154"/>
        <v>No</v>
      </c>
      <c r="AG1645" s="19" t="s">
        <v>5911</v>
      </c>
      <c r="AH1645" s="19">
        <v>35.09</v>
      </c>
      <c r="AI1645" s="19" t="str">
        <f t="shared" si="155"/>
        <v>Obesity</v>
      </c>
      <c r="AP1645" s="19" t="s">
        <v>5911</v>
      </c>
      <c r="AQ1645" s="19">
        <v>5.84</v>
      </c>
      <c r="AR1645" s="19" t="str">
        <f t="shared" si="156"/>
        <v>Prediabetes</v>
      </c>
    </row>
    <row r="1646" spans="1:44">
      <c r="A1646" s="19" t="s">
        <v>5955</v>
      </c>
      <c r="B1646" s="19">
        <v>24.86</v>
      </c>
      <c r="C1646" s="19">
        <v>6.23</v>
      </c>
      <c r="D1646" s="19" t="s">
        <v>8336</v>
      </c>
      <c r="E1646" s="19" t="s">
        <v>8336</v>
      </c>
      <c r="F1646" s="19" t="s">
        <v>8336</v>
      </c>
      <c r="G1646" s="19" t="s">
        <v>8355</v>
      </c>
      <c r="H1646" s="19">
        <v>0</v>
      </c>
      <c r="I1646" s="19" t="s">
        <v>8336</v>
      </c>
      <c r="J1646" s="19" t="s">
        <v>8336</v>
      </c>
      <c r="K1646" s="19" t="str">
        <f t="shared" si="151"/>
        <v>Normal Weight</v>
      </c>
      <c r="L1646" s="19" t="str">
        <f t="shared" si="152"/>
        <v>Prediabetes</v>
      </c>
      <c r="P1646" s="19" t="s">
        <v>8355</v>
      </c>
      <c r="Q1646" s="19">
        <v>0</v>
      </c>
      <c r="Y1646" s="32" t="s">
        <v>5934</v>
      </c>
      <c r="Z1646" s="19" t="s">
        <v>8336</v>
      </c>
      <c r="AA1646" t="s">
        <v>8336</v>
      </c>
      <c r="AB1646" s="19" t="str">
        <f t="shared" si="153"/>
        <v>No</v>
      </c>
      <c r="AC1646" s="19" t="str">
        <f t="shared" si="154"/>
        <v>No</v>
      </c>
      <c r="AG1646" s="19" t="s">
        <v>5914</v>
      </c>
      <c r="AH1646" s="19">
        <v>34.42</v>
      </c>
      <c r="AI1646" s="19" t="str">
        <f t="shared" si="155"/>
        <v>Obesity</v>
      </c>
      <c r="AP1646" s="19" t="s">
        <v>5914</v>
      </c>
      <c r="AQ1646" s="19">
        <v>5.21</v>
      </c>
      <c r="AR1646" s="19" t="str">
        <f t="shared" si="156"/>
        <v>Normal</v>
      </c>
    </row>
    <row r="1647" spans="1:44">
      <c r="A1647" s="19" t="s">
        <v>5959</v>
      </c>
      <c r="B1647" s="19">
        <v>39.14</v>
      </c>
      <c r="C1647" s="19">
        <v>6.24</v>
      </c>
      <c r="D1647" s="19" t="s">
        <v>8336</v>
      </c>
      <c r="E1647" s="19" t="s">
        <v>8324</v>
      </c>
      <c r="F1647" s="19" t="s">
        <v>8336</v>
      </c>
      <c r="G1647" s="19">
        <v>1</v>
      </c>
      <c r="H1647" s="19">
        <v>1</v>
      </c>
      <c r="I1647" s="19" t="s">
        <v>8336</v>
      </c>
      <c r="J1647" s="19" t="s">
        <v>8336</v>
      </c>
      <c r="K1647" s="19" t="str">
        <f t="shared" si="151"/>
        <v>Obesity</v>
      </c>
      <c r="L1647" s="19" t="str">
        <f t="shared" si="152"/>
        <v>Prediabetes</v>
      </c>
      <c r="P1647" s="19" t="s">
        <v>8355</v>
      </c>
      <c r="Q1647" s="19">
        <v>0</v>
      </c>
      <c r="Y1647" s="32" t="s">
        <v>5938</v>
      </c>
      <c r="Z1647" s="19" t="s">
        <v>8324</v>
      </c>
      <c r="AA1647" t="s">
        <v>8336</v>
      </c>
      <c r="AB1647" s="19" t="str">
        <f t="shared" si="153"/>
        <v>Yes</v>
      </c>
      <c r="AC1647" s="19" t="str">
        <f t="shared" si="154"/>
        <v>No</v>
      </c>
      <c r="AG1647" s="19" t="s">
        <v>5918</v>
      </c>
      <c r="AH1647" s="19">
        <v>29.4</v>
      </c>
      <c r="AI1647" s="19" t="str">
        <f t="shared" si="155"/>
        <v>Over Weight</v>
      </c>
      <c r="AP1647" s="19" t="s">
        <v>5918</v>
      </c>
      <c r="AQ1647" s="19">
        <v>4.26</v>
      </c>
      <c r="AR1647" s="19" t="str">
        <f t="shared" si="156"/>
        <v>Normal</v>
      </c>
    </row>
    <row r="1648" spans="1:44">
      <c r="A1648" s="19" t="s">
        <v>5961</v>
      </c>
      <c r="B1648" s="19">
        <v>39.8</v>
      </c>
      <c r="C1648" s="19">
        <v>6.17</v>
      </c>
      <c r="D1648" s="19" t="s">
        <v>8336</v>
      </c>
      <c r="E1648" s="19" t="s">
        <v>8336</v>
      </c>
      <c r="F1648" s="19" t="s">
        <v>8375</v>
      </c>
      <c r="G1648" s="19">
        <v>1</v>
      </c>
      <c r="H1648" s="19">
        <v>1</v>
      </c>
      <c r="I1648" s="19" t="s">
        <v>8336</v>
      </c>
      <c r="J1648" s="19" t="s">
        <v>8336</v>
      </c>
      <c r="K1648" s="19" t="str">
        <f t="shared" si="151"/>
        <v>Obesity</v>
      </c>
      <c r="L1648" s="19" t="str">
        <f t="shared" si="152"/>
        <v>Prediabetes</v>
      </c>
      <c r="P1648" s="19" t="s">
        <v>8355</v>
      </c>
      <c r="Q1648" s="19">
        <v>0</v>
      </c>
      <c r="Y1648" s="32" t="s">
        <v>5941</v>
      </c>
      <c r="Z1648" s="19" t="s">
        <v>8336</v>
      </c>
      <c r="AA1648" t="s">
        <v>8336</v>
      </c>
      <c r="AB1648" s="19" t="str">
        <f t="shared" si="153"/>
        <v>No</v>
      </c>
      <c r="AC1648" s="19" t="str">
        <f t="shared" si="154"/>
        <v>No</v>
      </c>
      <c r="AG1648" s="19" t="s">
        <v>5922</v>
      </c>
      <c r="AH1648" s="19">
        <v>21.31</v>
      </c>
      <c r="AI1648" s="19" t="str">
        <f t="shared" si="155"/>
        <v>Normal Weight</v>
      </c>
      <c r="AP1648" s="19" t="s">
        <v>5922</v>
      </c>
      <c r="AQ1648" s="19">
        <v>4.17</v>
      </c>
      <c r="AR1648" s="19" t="str">
        <f t="shared" si="156"/>
        <v>Normal</v>
      </c>
    </row>
    <row r="1649" spans="1:44">
      <c r="A1649" s="19" t="s">
        <v>5964</v>
      </c>
      <c r="B1649" s="19">
        <v>34.32</v>
      </c>
      <c r="C1649" s="19">
        <v>5.16</v>
      </c>
      <c r="D1649" s="19" t="s">
        <v>8336</v>
      </c>
      <c r="E1649" s="19" t="s">
        <v>8336</v>
      </c>
      <c r="F1649" s="19" t="s">
        <v>8336</v>
      </c>
      <c r="G1649" s="19">
        <v>1</v>
      </c>
      <c r="H1649" s="19">
        <v>1</v>
      </c>
      <c r="I1649" s="19" t="s">
        <v>8336</v>
      </c>
      <c r="J1649" s="19" t="s">
        <v>8336</v>
      </c>
      <c r="K1649" s="19" t="str">
        <f t="shared" si="151"/>
        <v>Obesity</v>
      </c>
      <c r="L1649" s="19" t="str">
        <f t="shared" si="152"/>
        <v>Normal</v>
      </c>
      <c r="P1649" s="19">
        <v>1</v>
      </c>
      <c r="Q1649" s="19">
        <v>1</v>
      </c>
      <c r="Y1649" s="32" t="s">
        <v>5945</v>
      </c>
      <c r="Z1649" s="19" t="s">
        <v>8336</v>
      </c>
      <c r="AA1649" t="s">
        <v>8336</v>
      </c>
      <c r="AB1649" s="19" t="str">
        <f t="shared" si="153"/>
        <v>No</v>
      </c>
      <c r="AC1649" s="19" t="str">
        <f t="shared" si="154"/>
        <v>No</v>
      </c>
      <c r="AG1649" s="19" t="s">
        <v>5924</v>
      </c>
      <c r="AH1649" s="19">
        <v>19.56</v>
      </c>
      <c r="AI1649" s="19" t="str">
        <f t="shared" si="155"/>
        <v>Normal Weight</v>
      </c>
      <c r="AP1649" s="19" t="s">
        <v>5924</v>
      </c>
      <c r="AQ1649" s="19">
        <v>11.96</v>
      </c>
      <c r="AR1649" s="19" t="str">
        <f t="shared" si="156"/>
        <v>Diabetes</v>
      </c>
    </row>
    <row r="1650" spans="1:44">
      <c r="A1650" s="19" t="s">
        <v>5966</v>
      </c>
      <c r="B1650" s="19">
        <v>32.51</v>
      </c>
      <c r="C1650" s="19">
        <v>4.3</v>
      </c>
      <c r="D1650" s="19" t="s">
        <v>8336</v>
      </c>
      <c r="E1650" s="19" t="s">
        <v>8336</v>
      </c>
      <c r="F1650" s="19" t="s">
        <v>8336</v>
      </c>
      <c r="G1650" s="19" t="s">
        <v>8355</v>
      </c>
      <c r="H1650" s="19">
        <v>0</v>
      </c>
      <c r="I1650" s="19" t="s">
        <v>8336</v>
      </c>
      <c r="J1650" s="19" t="s">
        <v>8336</v>
      </c>
      <c r="K1650" s="19" t="str">
        <f t="shared" si="151"/>
        <v>Obesity</v>
      </c>
      <c r="L1650" s="19" t="str">
        <f t="shared" si="152"/>
        <v>Normal</v>
      </c>
      <c r="P1650" s="19" t="s">
        <v>8355</v>
      </c>
      <c r="Q1650" s="19">
        <v>0</v>
      </c>
      <c r="Y1650" s="32" t="s">
        <v>5948</v>
      </c>
      <c r="Z1650" s="19" t="s">
        <v>8336</v>
      </c>
      <c r="AA1650" t="s">
        <v>8336</v>
      </c>
      <c r="AB1650" s="19" t="str">
        <f t="shared" si="153"/>
        <v>No</v>
      </c>
      <c r="AC1650" s="19" t="str">
        <f t="shared" si="154"/>
        <v>No</v>
      </c>
      <c r="AG1650" s="19" t="s">
        <v>5927</v>
      </c>
      <c r="AH1650" s="19">
        <v>37.335</v>
      </c>
      <c r="AI1650" s="19" t="str">
        <f t="shared" si="155"/>
        <v>Obesity</v>
      </c>
      <c r="AP1650" s="19" t="s">
        <v>5927</v>
      </c>
      <c r="AQ1650" s="19">
        <v>6.26</v>
      </c>
      <c r="AR1650" s="19" t="str">
        <f t="shared" si="156"/>
        <v>Prediabetes</v>
      </c>
    </row>
    <row r="1651" spans="1:44">
      <c r="A1651" s="19" t="s">
        <v>5969</v>
      </c>
      <c r="B1651" s="19">
        <v>30.71</v>
      </c>
      <c r="C1651" s="19">
        <v>6.14</v>
      </c>
      <c r="D1651" s="19" t="s">
        <v>8336</v>
      </c>
      <c r="E1651" s="19" t="s">
        <v>8336</v>
      </c>
      <c r="F1651" s="19" t="s">
        <v>8375</v>
      </c>
      <c r="G1651" s="19">
        <v>1</v>
      </c>
      <c r="H1651" s="19">
        <v>1</v>
      </c>
      <c r="I1651" s="19" t="s">
        <v>8336</v>
      </c>
      <c r="J1651" s="19" t="s">
        <v>8336</v>
      </c>
      <c r="K1651" s="19" t="str">
        <f t="shared" si="151"/>
        <v>Obesity</v>
      </c>
      <c r="L1651" s="19" t="str">
        <f t="shared" si="152"/>
        <v>Prediabetes</v>
      </c>
      <c r="P1651" s="19" t="s">
        <v>8355</v>
      </c>
      <c r="Q1651" s="19">
        <v>0</v>
      </c>
      <c r="Y1651" s="32" t="s">
        <v>5951</v>
      </c>
      <c r="Z1651" s="19" t="s">
        <v>8336</v>
      </c>
      <c r="AA1651" t="s">
        <v>8336</v>
      </c>
      <c r="AB1651" s="19" t="str">
        <f t="shared" si="153"/>
        <v>No</v>
      </c>
      <c r="AC1651" s="19" t="str">
        <f t="shared" si="154"/>
        <v>No</v>
      </c>
      <c r="AG1651" s="19" t="s">
        <v>5930</v>
      </c>
      <c r="AH1651" s="19">
        <v>19.53</v>
      </c>
      <c r="AI1651" s="19" t="str">
        <f t="shared" si="155"/>
        <v>Normal Weight</v>
      </c>
      <c r="AP1651" s="19" t="s">
        <v>5930</v>
      </c>
      <c r="AQ1651" s="19">
        <v>11.68</v>
      </c>
      <c r="AR1651" s="19" t="str">
        <f t="shared" si="156"/>
        <v>Diabetes</v>
      </c>
    </row>
    <row r="1652" spans="1:44">
      <c r="A1652" s="19" t="s">
        <v>5972</v>
      </c>
      <c r="B1652" s="19">
        <v>28.9</v>
      </c>
      <c r="C1652" s="19">
        <v>5.36</v>
      </c>
      <c r="D1652" s="19" t="s">
        <v>8336</v>
      </c>
      <c r="E1652" s="19" t="s">
        <v>8336</v>
      </c>
      <c r="F1652" s="19" t="s">
        <v>8336</v>
      </c>
      <c r="G1652" s="19">
        <v>1</v>
      </c>
      <c r="H1652" s="19">
        <v>1</v>
      </c>
      <c r="I1652" s="19" t="s">
        <v>8336</v>
      </c>
      <c r="J1652" s="19" t="s">
        <v>8336</v>
      </c>
      <c r="K1652" s="19" t="str">
        <f t="shared" si="151"/>
        <v>Over Weight</v>
      </c>
      <c r="L1652" s="19" t="str">
        <f t="shared" si="152"/>
        <v>Normal</v>
      </c>
      <c r="P1652" s="19">
        <v>2</v>
      </c>
      <c r="Q1652" s="19">
        <v>2</v>
      </c>
      <c r="Y1652" s="32" t="s">
        <v>5955</v>
      </c>
      <c r="Z1652" s="19" t="s">
        <v>8336</v>
      </c>
      <c r="AA1652" t="s">
        <v>8336</v>
      </c>
      <c r="AB1652" s="19" t="str">
        <f t="shared" si="153"/>
        <v>No</v>
      </c>
      <c r="AC1652" s="19" t="str">
        <f t="shared" si="154"/>
        <v>No</v>
      </c>
      <c r="AG1652" s="19" t="s">
        <v>5934</v>
      </c>
      <c r="AH1652" s="19">
        <v>34.1</v>
      </c>
      <c r="AI1652" s="19" t="str">
        <f t="shared" si="155"/>
        <v>Obesity</v>
      </c>
      <c r="AP1652" s="19" t="s">
        <v>5934</v>
      </c>
      <c r="AQ1652" s="19">
        <v>5.16</v>
      </c>
      <c r="AR1652" s="19" t="str">
        <f t="shared" si="156"/>
        <v>Normal</v>
      </c>
    </row>
    <row r="1653" spans="1:44">
      <c r="A1653" s="19" t="s">
        <v>5975</v>
      </c>
      <c r="B1653" s="19">
        <v>36.19</v>
      </c>
      <c r="C1653" s="19">
        <v>4.3</v>
      </c>
      <c r="D1653" s="19" t="s">
        <v>8336</v>
      </c>
      <c r="E1653" s="19" t="s">
        <v>8336</v>
      </c>
      <c r="F1653" s="19" t="s">
        <v>8336</v>
      </c>
      <c r="G1653" s="19" t="s">
        <v>8355</v>
      </c>
      <c r="H1653" s="19">
        <v>0</v>
      </c>
      <c r="I1653" s="19" t="s">
        <v>8336</v>
      </c>
      <c r="J1653" s="19" t="s">
        <v>8336</v>
      </c>
      <c r="K1653" s="19" t="str">
        <f t="shared" si="151"/>
        <v>Obesity</v>
      </c>
      <c r="L1653" s="19" t="str">
        <f t="shared" si="152"/>
        <v>Normal</v>
      </c>
      <c r="P1653" s="19">
        <v>1</v>
      </c>
      <c r="Q1653" s="19">
        <v>1</v>
      </c>
      <c r="Y1653" s="32" t="s">
        <v>5959</v>
      </c>
      <c r="Z1653" s="19" t="s">
        <v>8336</v>
      </c>
      <c r="AA1653" t="s">
        <v>8336</v>
      </c>
      <c r="AB1653" s="19" t="str">
        <f t="shared" si="153"/>
        <v>No</v>
      </c>
      <c r="AC1653" s="19" t="str">
        <f t="shared" si="154"/>
        <v>No</v>
      </c>
      <c r="AG1653" s="19" t="s">
        <v>5938</v>
      </c>
      <c r="AH1653" s="19">
        <v>16.5</v>
      </c>
      <c r="AI1653" s="19" t="str">
        <f t="shared" si="155"/>
        <v>Under Weight</v>
      </c>
      <c r="AP1653" s="19" t="s">
        <v>5938</v>
      </c>
      <c r="AQ1653" s="19">
        <v>6.9</v>
      </c>
      <c r="AR1653" s="19" t="str">
        <f t="shared" si="156"/>
        <v>Diabetes</v>
      </c>
    </row>
    <row r="1654" spans="1:44">
      <c r="A1654" s="19" t="s">
        <v>5978</v>
      </c>
      <c r="B1654" s="19">
        <v>29.6</v>
      </c>
      <c r="C1654" s="19">
        <v>4.09</v>
      </c>
      <c r="D1654" s="19" t="s">
        <v>8336</v>
      </c>
      <c r="E1654" s="19" t="s">
        <v>8336</v>
      </c>
      <c r="F1654" s="19" t="s">
        <v>8336</v>
      </c>
      <c r="G1654" s="19" t="s">
        <v>8355</v>
      </c>
      <c r="H1654" s="19">
        <v>0</v>
      </c>
      <c r="I1654" s="19" t="s">
        <v>8336</v>
      </c>
      <c r="J1654" s="19" t="s">
        <v>8336</v>
      </c>
      <c r="K1654" s="19" t="str">
        <f t="shared" si="151"/>
        <v>Over Weight</v>
      </c>
      <c r="L1654" s="19" t="str">
        <f t="shared" si="152"/>
        <v>Normal</v>
      </c>
      <c r="P1654" s="19">
        <v>1</v>
      </c>
      <c r="Q1654" s="19">
        <v>1</v>
      </c>
      <c r="Y1654" s="32" t="s">
        <v>5961</v>
      </c>
      <c r="Z1654" s="19" t="s">
        <v>8336</v>
      </c>
      <c r="AA1654" t="s">
        <v>8336</v>
      </c>
      <c r="AB1654" s="19" t="str">
        <f t="shared" si="153"/>
        <v>No</v>
      </c>
      <c r="AC1654" s="19" t="str">
        <f t="shared" si="154"/>
        <v>No</v>
      </c>
      <c r="AG1654" s="19" t="s">
        <v>5941</v>
      </c>
      <c r="AH1654" s="19">
        <v>30.69</v>
      </c>
      <c r="AI1654" s="19" t="str">
        <f t="shared" si="155"/>
        <v>Obesity</v>
      </c>
      <c r="AP1654" s="19" t="s">
        <v>5941</v>
      </c>
      <c r="AQ1654" s="19">
        <v>4.83</v>
      </c>
      <c r="AR1654" s="19" t="str">
        <f t="shared" si="156"/>
        <v>Normal</v>
      </c>
    </row>
    <row r="1655" spans="1:44">
      <c r="A1655" s="19" t="s">
        <v>5980</v>
      </c>
      <c r="B1655" s="19">
        <v>30.95</v>
      </c>
      <c r="C1655" s="19">
        <v>6.27</v>
      </c>
      <c r="D1655" s="19" t="s">
        <v>8336</v>
      </c>
      <c r="E1655" s="19" t="s">
        <v>8336</v>
      </c>
      <c r="F1655" s="19" t="s">
        <v>8375</v>
      </c>
      <c r="G1655" s="19">
        <v>1</v>
      </c>
      <c r="H1655" s="19">
        <v>1</v>
      </c>
      <c r="I1655" s="19" t="s">
        <v>8336</v>
      </c>
      <c r="J1655" s="19" t="s">
        <v>8336</v>
      </c>
      <c r="K1655" s="19" t="str">
        <f t="shared" si="151"/>
        <v>Obesity</v>
      </c>
      <c r="L1655" s="19" t="str">
        <f t="shared" si="152"/>
        <v>Prediabetes</v>
      </c>
      <c r="P1655" s="19" t="s">
        <v>8355</v>
      </c>
      <c r="Q1655" s="19">
        <v>0</v>
      </c>
      <c r="Y1655" s="32" t="s">
        <v>5964</v>
      </c>
      <c r="Z1655" s="19" t="s">
        <v>8336</v>
      </c>
      <c r="AA1655" t="s">
        <v>8336</v>
      </c>
      <c r="AB1655" s="19" t="str">
        <f t="shared" si="153"/>
        <v>No</v>
      </c>
      <c r="AC1655" s="19" t="str">
        <f t="shared" si="154"/>
        <v>No</v>
      </c>
      <c r="AG1655" s="19" t="s">
        <v>5945</v>
      </c>
      <c r="AH1655" s="19">
        <v>28.93</v>
      </c>
      <c r="AI1655" s="19" t="str">
        <f t="shared" si="155"/>
        <v>Over Weight</v>
      </c>
      <c r="AP1655" s="19" t="s">
        <v>5945</v>
      </c>
      <c r="AQ1655" s="19">
        <v>4.87</v>
      </c>
      <c r="AR1655" s="19" t="str">
        <f t="shared" si="156"/>
        <v>Normal</v>
      </c>
    </row>
    <row r="1656" spans="1:44">
      <c r="A1656" s="19" t="s">
        <v>5983</v>
      </c>
      <c r="B1656" s="19">
        <v>19.95</v>
      </c>
      <c r="C1656" s="19">
        <v>5.39</v>
      </c>
      <c r="D1656" s="19" t="s">
        <v>8336</v>
      </c>
      <c r="E1656" s="19" t="s">
        <v>8336</v>
      </c>
      <c r="F1656" s="19" t="s">
        <v>8336</v>
      </c>
      <c r="G1656" s="19">
        <v>1</v>
      </c>
      <c r="H1656" s="19">
        <v>1</v>
      </c>
      <c r="I1656" s="19" t="s">
        <v>8336</v>
      </c>
      <c r="J1656" s="19" t="s">
        <v>8336</v>
      </c>
      <c r="K1656" s="19" t="str">
        <f t="shared" si="151"/>
        <v>Normal Weight</v>
      </c>
      <c r="L1656" s="19" t="str">
        <f t="shared" si="152"/>
        <v>Normal</v>
      </c>
      <c r="P1656" s="19" t="s">
        <v>8355</v>
      </c>
      <c r="Q1656" s="19">
        <v>0</v>
      </c>
      <c r="Y1656" s="32" t="s">
        <v>5966</v>
      </c>
      <c r="Z1656" s="19" t="s">
        <v>8336</v>
      </c>
      <c r="AA1656" t="s">
        <v>8336</v>
      </c>
      <c r="AB1656" s="19" t="str">
        <f t="shared" si="153"/>
        <v>No</v>
      </c>
      <c r="AC1656" s="19" t="str">
        <f t="shared" si="154"/>
        <v>No</v>
      </c>
      <c r="AG1656" s="19" t="s">
        <v>5948</v>
      </c>
      <c r="AH1656" s="19">
        <v>38.9</v>
      </c>
      <c r="AI1656" s="19" t="str">
        <f t="shared" si="155"/>
        <v>Obesity</v>
      </c>
      <c r="AP1656" s="19" t="s">
        <v>5948</v>
      </c>
      <c r="AQ1656" s="19">
        <v>4.28</v>
      </c>
      <c r="AR1656" s="19" t="str">
        <f t="shared" si="156"/>
        <v>Normal</v>
      </c>
    </row>
    <row r="1657" spans="1:44">
      <c r="A1657" s="19" t="s">
        <v>5987</v>
      </c>
      <c r="B1657" s="19">
        <v>23.65</v>
      </c>
      <c r="C1657" s="19">
        <v>5.75</v>
      </c>
      <c r="D1657" s="19" t="s">
        <v>8324</v>
      </c>
      <c r="E1657" s="19" t="s">
        <v>8336</v>
      </c>
      <c r="F1657" s="19" t="s">
        <v>8336</v>
      </c>
      <c r="G1657" s="19" t="s">
        <v>8355</v>
      </c>
      <c r="H1657" s="19">
        <v>0</v>
      </c>
      <c r="I1657" s="19" t="s">
        <v>8336</v>
      </c>
      <c r="J1657" s="19" t="s">
        <v>8336</v>
      </c>
      <c r="K1657" s="19" t="str">
        <f t="shared" si="151"/>
        <v>Normal Weight</v>
      </c>
      <c r="L1657" s="19" t="str">
        <f t="shared" si="152"/>
        <v>Prediabetes</v>
      </c>
      <c r="P1657" s="19" t="s">
        <v>8355</v>
      </c>
      <c r="Q1657" s="19">
        <v>0</v>
      </c>
      <c r="Y1657" s="32" t="s">
        <v>5969</v>
      </c>
      <c r="Z1657" s="19" t="s">
        <v>8336</v>
      </c>
      <c r="AA1657" t="s">
        <v>8336</v>
      </c>
      <c r="AB1657" s="19" t="str">
        <f t="shared" si="153"/>
        <v>No</v>
      </c>
      <c r="AC1657" s="19" t="str">
        <f t="shared" si="154"/>
        <v>No</v>
      </c>
      <c r="AG1657" s="19" t="s">
        <v>5951</v>
      </c>
      <c r="AH1657" s="19">
        <v>26.9</v>
      </c>
      <c r="AI1657" s="19" t="str">
        <f t="shared" si="155"/>
        <v>Over Weight</v>
      </c>
      <c r="AP1657" s="19" t="s">
        <v>5951</v>
      </c>
      <c r="AQ1657" s="19">
        <v>4.07</v>
      </c>
      <c r="AR1657" s="19" t="str">
        <f t="shared" si="156"/>
        <v>Normal</v>
      </c>
    </row>
    <row r="1658" spans="1:44">
      <c r="A1658" s="19" t="s">
        <v>5991</v>
      </c>
      <c r="B1658" s="19">
        <v>43.34</v>
      </c>
      <c r="C1658" s="19">
        <v>4.91</v>
      </c>
      <c r="D1658" s="19" t="s">
        <v>8336</v>
      </c>
      <c r="E1658" s="19" t="s">
        <v>8336</v>
      </c>
      <c r="F1658" s="19" t="s">
        <v>8336</v>
      </c>
      <c r="G1658" s="19">
        <v>1</v>
      </c>
      <c r="H1658" s="19">
        <v>1</v>
      </c>
      <c r="I1658" s="19" t="s">
        <v>8336</v>
      </c>
      <c r="J1658" s="19" t="s">
        <v>8336</v>
      </c>
      <c r="K1658" s="19" t="str">
        <f t="shared" si="151"/>
        <v>Obesity</v>
      </c>
      <c r="L1658" s="19" t="str">
        <f t="shared" si="152"/>
        <v>Normal</v>
      </c>
      <c r="P1658" s="19">
        <v>1</v>
      </c>
      <c r="Q1658" s="19">
        <v>1</v>
      </c>
      <c r="Y1658" s="32" t="s">
        <v>5972</v>
      </c>
      <c r="Z1658" s="19" t="s">
        <v>8336</v>
      </c>
      <c r="AA1658" t="s">
        <v>8336</v>
      </c>
      <c r="AB1658" s="19" t="str">
        <f t="shared" si="153"/>
        <v>No</v>
      </c>
      <c r="AC1658" s="19" t="str">
        <f t="shared" si="154"/>
        <v>No</v>
      </c>
      <c r="AG1658" s="19" t="s">
        <v>5955</v>
      </c>
      <c r="AH1658" s="19">
        <v>24.86</v>
      </c>
      <c r="AI1658" s="19" t="str">
        <f t="shared" si="155"/>
        <v>Normal Weight</v>
      </c>
      <c r="AP1658" s="19" t="s">
        <v>5955</v>
      </c>
      <c r="AQ1658" s="19">
        <v>6.23</v>
      </c>
      <c r="AR1658" s="19" t="str">
        <f t="shared" si="156"/>
        <v>Prediabetes</v>
      </c>
    </row>
    <row r="1659" spans="1:44">
      <c r="A1659" s="19" t="s">
        <v>5994</v>
      </c>
      <c r="B1659" s="19">
        <v>31.98</v>
      </c>
      <c r="C1659" s="19">
        <v>4.46</v>
      </c>
      <c r="D1659" s="19" t="s">
        <v>8324</v>
      </c>
      <c r="E1659" s="19" t="s">
        <v>8336</v>
      </c>
      <c r="F1659" s="19" t="s">
        <v>8336</v>
      </c>
      <c r="G1659" s="19">
        <v>1</v>
      </c>
      <c r="H1659" s="19">
        <v>1</v>
      </c>
      <c r="I1659" s="19" t="s">
        <v>8336</v>
      </c>
      <c r="J1659" s="19" t="s">
        <v>8336</v>
      </c>
      <c r="K1659" s="19" t="str">
        <f t="shared" si="151"/>
        <v>Obesity</v>
      </c>
      <c r="L1659" s="19" t="str">
        <f t="shared" si="152"/>
        <v>Normal</v>
      </c>
      <c r="P1659" s="19">
        <v>1</v>
      </c>
      <c r="Q1659" s="19">
        <v>1</v>
      </c>
      <c r="Y1659" s="32" t="s">
        <v>5975</v>
      </c>
      <c r="Z1659" s="19" t="s">
        <v>8336</v>
      </c>
      <c r="AA1659" t="s">
        <v>8336</v>
      </c>
      <c r="AB1659" s="19" t="str">
        <f t="shared" si="153"/>
        <v>No</v>
      </c>
      <c r="AC1659" s="19" t="str">
        <f t="shared" si="154"/>
        <v>No</v>
      </c>
      <c r="AG1659" s="19" t="s">
        <v>5959</v>
      </c>
      <c r="AH1659" s="19">
        <v>39.14</v>
      </c>
      <c r="AI1659" s="19" t="str">
        <f t="shared" si="155"/>
        <v>Obesity</v>
      </c>
      <c r="AP1659" s="19" t="s">
        <v>5959</v>
      </c>
      <c r="AQ1659" s="19">
        <v>6.24</v>
      </c>
      <c r="AR1659" s="19" t="str">
        <f t="shared" si="156"/>
        <v>Prediabetes</v>
      </c>
    </row>
    <row r="1660" spans="1:44">
      <c r="A1660" s="19" t="s">
        <v>5998</v>
      </c>
      <c r="B1660" s="19">
        <v>35.86</v>
      </c>
      <c r="C1660" s="19">
        <v>6.22</v>
      </c>
      <c r="D1660" s="19" t="s">
        <v>8336</v>
      </c>
      <c r="E1660" s="19" t="s">
        <v>8336</v>
      </c>
      <c r="F1660" s="19" t="s">
        <v>8336</v>
      </c>
      <c r="G1660" s="19">
        <v>1</v>
      </c>
      <c r="H1660" s="19">
        <v>1</v>
      </c>
      <c r="I1660" s="19" t="s">
        <v>8336</v>
      </c>
      <c r="J1660" s="19" t="s">
        <v>8336</v>
      </c>
      <c r="K1660" s="19" t="str">
        <f t="shared" si="151"/>
        <v>Obesity</v>
      </c>
      <c r="L1660" s="19" t="str">
        <f t="shared" si="152"/>
        <v>Prediabetes</v>
      </c>
      <c r="P1660" s="19">
        <v>1</v>
      </c>
      <c r="Q1660" s="19">
        <v>1</v>
      </c>
      <c r="Y1660" s="32" t="s">
        <v>5978</v>
      </c>
      <c r="Z1660" s="19" t="s">
        <v>8336</v>
      </c>
      <c r="AA1660" t="s">
        <v>8336</v>
      </c>
      <c r="AB1660" s="19" t="str">
        <f t="shared" si="153"/>
        <v>No</v>
      </c>
      <c r="AC1660" s="19" t="str">
        <f t="shared" si="154"/>
        <v>No</v>
      </c>
      <c r="AG1660" s="19" t="s">
        <v>5961</v>
      </c>
      <c r="AH1660" s="19">
        <v>39.8</v>
      </c>
      <c r="AI1660" s="19" t="str">
        <f t="shared" si="155"/>
        <v>Obesity</v>
      </c>
      <c r="AP1660" s="19" t="s">
        <v>5961</v>
      </c>
      <c r="AQ1660" s="19">
        <v>6.17</v>
      </c>
      <c r="AR1660" s="19" t="str">
        <f t="shared" si="156"/>
        <v>Prediabetes</v>
      </c>
    </row>
    <row r="1661" spans="1:44">
      <c r="A1661" s="19" t="s">
        <v>6002</v>
      </c>
      <c r="B1661" s="19">
        <v>15.2</v>
      </c>
      <c r="C1661" s="19">
        <v>8.82</v>
      </c>
      <c r="D1661" s="19" t="s">
        <v>8336</v>
      </c>
      <c r="E1661" s="19" t="s">
        <v>8336</v>
      </c>
      <c r="F1661" s="19" t="s">
        <v>8336</v>
      </c>
      <c r="G1661" s="19" t="s">
        <v>8355</v>
      </c>
      <c r="H1661" s="19">
        <v>0</v>
      </c>
      <c r="I1661" s="19" t="s">
        <v>8336</v>
      </c>
      <c r="J1661" s="19" t="s">
        <v>8336</v>
      </c>
      <c r="K1661" s="19" t="str">
        <f t="shared" si="151"/>
        <v>Under Weight</v>
      </c>
      <c r="L1661" s="19" t="str">
        <f t="shared" si="152"/>
        <v>Diabetes</v>
      </c>
      <c r="P1661" s="19" t="s">
        <v>8355</v>
      </c>
      <c r="Q1661" s="19">
        <v>0</v>
      </c>
      <c r="Y1661" s="32" t="s">
        <v>5980</v>
      </c>
      <c r="Z1661" s="19" t="s">
        <v>8336</v>
      </c>
      <c r="AA1661" t="s">
        <v>8336</v>
      </c>
      <c r="AB1661" s="19" t="str">
        <f t="shared" si="153"/>
        <v>No</v>
      </c>
      <c r="AC1661" s="19" t="str">
        <f t="shared" si="154"/>
        <v>No</v>
      </c>
      <c r="AG1661" s="19" t="s">
        <v>5964</v>
      </c>
      <c r="AH1661" s="19">
        <v>34.32</v>
      </c>
      <c r="AI1661" s="19" t="str">
        <f t="shared" si="155"/>
        <v>Obesity</v>
      </c>
      <c r="AP1661" s="19" t="s">
        <v>5964</v>
      </c>
      <c r="AQ1661" s="19">
        <v>5.16</v>
      </c>
      <c r="AR1661" s="19" t="str">
        <f t="shared" si="156"/>
        <v>Normal</v>
      </c>
    </row>
    <row r="1662" spans="1:44">
      <c r="A1662" s="19" t="s">
        <v>6005</v>
      </c>
      <c r="B1662" s="19">
        <v>37.2</v>
      </c>
      <c r="C1662" s="19">
        <v>10.14</v>
      </c>
      <c r="D1662" s="19" t="s">
        <v>8336</v>
      </c>
      <c r="E1662" s="19" t="s">
        <v>8336</v>
      </c>
      <c r="F1662" s="19" t="s">
        <v>8336</v>
      </c>
      <c r="G1662" s="19" t="s">
        <v>8355</v>
      </c>
      <c r="H1662" s="19">
        <v>0</v>
      </c>
      <c r="I1662" s="19" t="s">
        <v>8336</v>
      </c>
      <c r="J1662" s="19" t="s">
        <v>8336</v>
      </c>
      <c r="K1662" s="19" t="str">
        <f t="shared" si="151"/>
        <v>Obesity</v>
      </c>
      <c r="L1662" s="19" t="str">
        <f t="shared" si="152"/>
        <v>Diabetes</v>
      </c>
      <c r="P1662" s="19">
        <v>1</v>
      </c>
      <c r="Q1662" s="19">
        <v>1</v>
      </c>
      <c r="Y1662" s="32" t="s">
        <v>5983</v>
      </c>
      <c r="Z1662" s="19" t="s">
        <v>8336</v>
      </c>
      <c r="AA1662" t="s">
        <v>8336</v>
      </c>
      <c r="AB1662" s="19" t="str">
        <f t="shared" si="153"/>
        <v>No</v>
      </c>
      <c r="AC1662" s="19" t="str">
        <f t="shared" si="154"/>
        <v>No</v>
      </c>
      <c r="AG1662" s="19" t="s">
        <v>5966</v>
      </c>
      <c r="AH1662" s="19">
        <v>32.51</v>
      </c>
      <c r="AI1662" s="19" t="str">
        <f t="shared" si="155"/>
        <v>Obesity</v>
      </c>
      <c r="AP1662" s="19" t="s">
        <v>5966</v>
      </c>
      <c r="AQ1662" s="19">
        <v>4.3</v>
      </c>
      <c r="AR1662" s="19" t="str">
        <f t="shared" si="156"/>
        <v>Normal</v>
      </c>
    </row>
    <row r="1663" spans="1:44">
      <c r="A1663" s="19" t="s">
        <v>6008</v>
      </c>
      <c r="B1663" s="19">
        <v>17.91</v>
      </c>
      <c r="C1663" s="19">
        <v>4.66</v>
      </c>
      <c r="D1663" s="19" t="s">
        <v>8336</v>
      </c>
      <c r="E1663" s="19" t="s">
        <v>8336</v>
      </c>
      <c r="F1663" s="19" t="s">
        <v>8336</v>
      </c>
      <c r="G1663" s="19">
        <v>2</v>
      </c>
      <c r="H1663" s="19">
        <v>2</v>
      </c>
      <c r="I1663" s="19" t="s">
        <v>8336</v>
      </c>
      <c r="J1663" s="19" t="s">
        <v>8336</v>
      </c>
      <c r="K1663" s="19" t="str">
        <f t="shared" si="151"/>
        <v>Under Weight</v>
      </c>
      <c r="L1663" s="19" t="str">
        <f t="shared" si="152"/>
        <v>Normal</v>
      </c>
      <c r="P1663" s="19">
        <v>1</v>
      </c>
      <c r="Q1663" s="19">
        <v>1</v>
      </c>
      <c r="Y1663" s="32" t="s">
        <v>5987</v>
      </c>
      <c r="Z1663" s="19" t="s">
        <v>8324</v>
      </c>
      <c r="AA1663" t="s">
        <v>8336</v>
      </c>
      <c r="AB1663" s="19" t="str">
        <f t="shared" si="153"/>
        <v>Yes</v>
      </c>
      <c r="AC1663" s="19" t="str">
        <f t="shared" si="154"/>
        <v>No</v>
      </c>
      <c r="AG1663" s="19" t="s">
        <v>5969</v>
      </c>
      <c r="AH1663" s="19">
        <v>30.71</v>
      </c>
      <c r="AI1663" s="19" t="str">
        <f t="shared" si="155"/>
        <v>Obesity</v>
      </c>
      <c r="AP1663" s="19" t="s">
        <v>5969</v>
      </c>
      <c r="AQ1663" s="19">
        <v>6.14</v>
      </c>
      <c r="AR1663" s="19" t="str">
        <f t="shared" si="156"/>
        <v>Prediabetes</v>
      </c>
    </row>
    <row r="1664" spans="1:44">
      <c r="A1664" s="19" t="s">
        <v>6012</v>
      </c>
      <c r="B1664" s="19">
        <v>20.76</v>
      </c>
      <c r="C1664" s="19">
        <v>6.26</v>
      </c>
      <c r="D1664" s="19" t="s">
        <v>8336</v>
      </c>
      <c r="E1664" s="19" t="s">
        <v>8336</v>
      </c>
      <c r="F1664" s="19" t="s">
        <v>8336</v>
      </c>
      <c r="G1664" s="19" t="s">
        <v>8355</v>
      </c>
      <c r="H1664" s="19">
        <v>0</v>
      </c>
      <c r="I1664" s="19" t="s">
        <v>8336</v>
      </c>
      <c r="J1664" s="19" t="s">
        <v>8336</v>
      </c>
      <c r="K1664" s="19" t="str">
        <f t="shared" si="151"/>
        <v>Normal Weight</v>
      </c>
      <c r="L1664" s="19" t="str">
        <f t="shared" si="152"/>
        <v>Prediabetes</v>
      </c>
      <c r="P1664" s="19" t="s">
        <v>8355</v>
      </c>
      <c r="Q1664" s="19">
        <v>0</v>
      </c>
      <c r="Y1664" s="32" t="s">
        <v>5991</v>
      </c>
      <c r="Z1664" s="19" t="s">
        <v>8336</v>
      </c>
      <c r="AA1664" t="s">
        <v>8336</v>
      </c>
      <c r="AB1664" s="19" t="str">
        <f t="shared" si="153"/>
        <v>No</v>
      </c>
      <c r="AC1664" s="19" t="str">
        <f t="shared" si="154"/>
        <v>No</v>
      </c>
      <c r="AG1664" s="19" t="s">
        <v>5972</v>
      </c>
      <c r="AH1664" s="19">
        <v>28.9</v>
      </c>
      <c r="AI1664" s="19" t="str">
        <f t="shared" si="155"/>
        <v>Over Weight</v>
      </c>
      <c r="AP1664" s="19" t="s">
        <v>5972</v>
      </c>
      <c r="AQ1664" s="19">
        <v>5.36</v>
      </c>
      <c r="AR1664" s="19" t="str">
        <f t="shared" si="156"/>
        <v>Normal</v>
      </c>
    </row>
    <row r="1665" spans="1:44">
      <c r="A1665" s="19" t="s">
        <v>6014</v>
      </c>
      <c r="B1665" s="19">
        <v>38.99</v>
      </c>
      <c r="C1665" s="19">
        <v>5.21</v>
      </c>
      <c r="D1665" s="19" t="s">
        <v>8336</v>
      </c>
      <c r="E1665" s="19" t="s">
        <v>8324</v>
      </c>
      <c r="F1665" s="19" t="s">
        <v>8336</v>
      </c>
      <c r="G1665" s="19">
        <v>1</v>
      </c>
      <c r="H1665" s="19">
        <v>1</v>
      </c>
      <c r="I1665" s="19" t="s">
        <v>8336</v>
      </c>
      <c r="J1665" s="19" t="s">
        <v>8336</v>
      </c>
      <c r="K1665" s="19" t="str">
        <f t="shared" si="151"/>
        <v>Obesity</v>
      </c>
      <c r="L1665" s="19" t="str">
        <f t="shared" si="152"/>
        <v>Normal</v>
      </c>
      <c r="P1665" s="19" t="s">
        <v>8355</v>
      </c>
      <c r="Q1665" s="19">
        <v>0</v>
      </c>
      <c r="Y1665" s="32" t="s">
        <v>5994</v>
      </c>
      <c r="Z1665" s="19" t="s">
        <v>8324</v>
      </c>
      <c r="AA1665" t="s">
        <v>8336</v>
      </c>
      <c r="AB1665" s="19" t="str">
        <f t="shared" si="153"/>
        <v>Yes</v>
      </c>
      <c r="AC1665" s="19" t="str">
        <f t="shared" si="154"/>
        <v>No</v>
      </c>
      <c r="AG1665" s="19" t="s">
        <v>5975</v>
      </c>
      <c r="AH1665" s="19">
        <v>36.19</v>
      </c>
      <c r="AI1665" s="19" t="str">
        <f t="shared" si="155"/>
        <v>Obesity</v>
      </c>
      <c r="AP1665" s="19" t="s">
        <v>5975</v>
      </c>
      <c r="AQ1665" s="19">
        <v>4.3</v>
      </c>
      <c r="AR1665" s="19" t="str">
        <f t="shared" si="156"/>
        <v>Normal</v>
      </c>
    </row>
    <row r="1666" spans="1:44">
      <c r="A1666" s="19" t="s">
        <v>6018</v>
      </c>
      <c r="B1666" s="19">
        <v>42.655</v>
      </c>
      <c r="C1666" s="19">
        <v>5.94</v>
      </c>
      <c r="D1666" s="19" t="s">
        <v>8324</v>
      </c>
      <c r="E1666" s="19" t="s">
        <v>8336</v>
      </c>
      <c r="F1666" s="19" t="s">
        <v>8375</v>
      </c>
      <c r="G1666" s="19">
        <v>1</v>
      </c>
      <c r="H1666" s="19">
        <v>1</v>
      </c>
      <c r="I1666" s="19" t="s">
        <v>8336</v>
      </c>
      <c r="J1666" s="19" t="s">
        <v>8336</v>
      </c>
      <c r="K1666" s="19" t="str">
        <f t="shared" si="151"/>
        <v>Obesity</v>
      </c>
      <c r="L1666" s="19" t="str">
        <f t="shared" si="152"/>
        <v>Prediabetes</v>
      </c>
      <c r="P1666" s="19">
        <v>1</v>
      </c>
      <c r="Q1666" s="19">
        <v>1</v>
      </c>
      <c r="Y1666" s="32" t="s">
        <v>5998</v>
      </c>
      <c r="Z1666" s="19" t="s">
        <v>8336</v>
      </c>
      <c r="AA1666" t="s">
        <v>8336</v>
      </c>
      <c r="AB1666" s="19" t="str">
        <f t="shared" si="153"/>
        <v>No</v>
      </c>
      <c r="AC1666" s="19" t="str">
        <f t="shared" si="154"/>
        <v>No</v>
      </c>
      <c r="AG1666" s="19" t="s">
        <v>5978</v>
      </c>
      <c r="AH1666" s="19">
        <v>29.6</v>
      </c>
      <c r="AI1666" s="19" t="str">
        <f t="shared" si="155"/>
        <v>Over Weight</v>
      </c>
      <c r="AP1666" s="19" t="s">
        <v>5978</v>
      </c>
      <c r="AQ1666" s="19">
        <v>4.09</v>
      </c>
      <c r="AR1666" s="19" t="str">
        <f t="shared" si="156"/>
        <v>Normal</v>
      </c>
    </row>
    <row r="1667" spans="1:44">
      <c r="A1667" s="19" t="s">
        <v>6022</v>
      </c>
      <c r="B1667" s="19">
        <v>30.57</v>
      </c>
      <c r="C1667" s="19">
        <v>5.34</v>
      </c>
      <c r="D1667" s="19" t="s">
        <v>8336</v>
      </c>
      <c r="E1667" s="19" t="s">
        <v>8336</v>
      </c>
      <c r="F1667" s="19" t="s">
        <v>8375</v>
      </c>
      <c r="G1667" s="19">
        <v>1</v>
      </c>
      <c r="H1667" s="19">
        <v>1</v>
      </c>
      <c r="I1667" s="19" t="s">
        <v>8336</v>
      </c>
      <c r="J1667" s="19" t="s">
        <v>8336</v>
      </c>
      <c r="K1667" s="19" t="str">
        <f t="shared" ref="K1667:K1730" si="157">IF(B1667&lt;18.5,"Under Weight",IF(B1667&lt;=24.9,"Normal Weight",IF(B1667&lt;=29.9,"Over Weight","Obesity")))</f>
        <v>Obesity</v>
      </c>
      <c r="L1667" s="19" t="str">
        <f t="shared" ref="L1667:L1730" si="158">IF(C1667&lt;5.7,"Normal",IF(C1667&lt;=6.4,"Prediabetes","Diabetes"))</f>
        <v>Normal</v>
      </c>
      <c r="P1667" s="19">
        <v>1</v>
      </c>
      <c r="Q1667" s="19">
        <v>1</v>
      </c>
      <c r="Y1667" s="32" t="s">
        <v>6002</v>
      </c>
      <c r="Z1667" s="19" t="s">
        <v>8336</v>
      </c>
      <c r="AA1667" t="s">
        <v>8336</v>
      </c>
      <c r="AB1667" s="19" t="str">
        <f t="shared" si="153"/>
        <v>No</v>
      </c>
      <c r="AC1667" s="19" t="str">
        <f t="shared" si="154"/>
        <v>No</v>
      </c>
      <c r="AG1667" s="19" t="s">
        <v>5980</v>
      </c>
      <c r="AH1667" s="19">
        <v>30.95</v>
      </c>
      <c r="AI1667" s="19" t="str">
        <f t="shared" si="155"/>
        <v>Obesity</v>
      </c>
      <c r="AP1667" s="19" t="s">
        <v>5980</v>
      </c>
      <c r="AQ1667" s="19">
        <v>6.27</v>
      </c>
      <c r="AR1667" s="19" t="str">
        <f t="shared" si="156"/>
        <v>Prediabetes</v>
      </c>
    </row>
    <row r="1668" spans="1:44">
      <c r="A1668" s="19" t="s">
        <v>6025</v>
      </c>
      <c r="B1668" s="19">
        <v>17.7</v>
      </c>
      <c r="C1668" s="19">
        <v>6.38</v>
      </c>
      <c r="D1668" s="19" t="s">
        <v>8336</v>
      </c>
      <c r="E1668" s="19" t="s">
        <v>8336</v>
      </c>
      <c r="F1668" s="19" t="s">
        <v>8336</v>
      </c>
      <c r="G1668" s="19">
        <v>2</v>
      </c>
      <c r="H1668" s="19">
        <v>2</v>
      </c>
      <c r="I1668" s="19" t="s">
        <v>8336</v>
      </c>
      <c r="J1668" s="19" t="s">
        <v>8336</v>
      </c>
      <c r="K1668" s="19" t="str">
        <f t="shared" si="157"/>
        <v>Under Weight</v>
      </c>
      <c r="L1668" s="19" t="str">
        <f t="shared" si="158"/>
        <v>Prediabetes</v>
      </c>
      <c r="P1668" s="19" t="s">
        <v>8355</v>
      </c>
      <c r="Q1668" s="19">
        <v>0</v>
      </c>
      <c r="Y1668" s="32" t="s">
        <v>6005</v>
      </c>
      <c r="Z1668" s="19" t="s">
        <v>8336</v>
      </c>
      <c r="AA1668" t="s">
        <v>8336</v>
      </c>
      <c r="AB1668" s="19" t="str">
        <f t="shared" si="153"/>
        <v>No</v>
      </c>
      <c r="AC1668" s="19" t="str">
        <f t="shared" si="154"/>
        <v>No</v>
      </c>
      <c r="AG1668" s="19" t="s">
        <v>5983</v>
      </c>
      <c r="AH1668" s="19">
        <v>19.95</v>
      </c>
      <c r="AI1668" s="19" t="str">
        <f t="shared" si="155"/>
        <v>Normal Weight</v>
      </c>
      <c r="AP1668" s="19" t="s">
        <v>5983</v>
      </c>
      <c r="AQ1668" s="19">
        <v>5.39</v>
      </c>
      <c r="AR1668" s="19" t="str">
        <f t="shared" si="156"/>
        <v>Normal</v>
      </c>
    </row>
    <row r="1669" spans="1:44">
      <c r="A1669" s="19" t="s">
        <v>6029</v>
      </c>
      <c r="B1669" s="19">
        <v>34.77</v>
      </c>
      <c r="C1669" s="19">
        <v>4.47</v>
      </c>
      <c r="D1669" s="19" t="s">
        <v>8336</v>
      </c>
      <c r="E1669" s="19" t="s">
        <v>8336</v>
      </c>
      <c r="F1669" s="19" t="s">
        <v>8336</v>
      </c>
      <c r="G1669" s="19">
        <v>1</v>
      </c>
      <c r="H1669" s="19">
        <v>1</v>
      </c>
      <c r="I1669" s="19" t="s">
        <v>8336</v>
      </c>
      <c r="J1669" s="19" t="s">
        <v>8336</v>
      </c>
      <c r="K1669" s="19" t="str">
        <f t="shared" si="157"/>
        <v>Obesity</v>
      </c>
      <c r="L1669" s="19" t="str">
        <f t="shared" si="158"/>
        <v>Normal</v>
      </c>
      <c r="P1669" s="19">
        <v>1</v>
      </c>
      <c r="Q1669" s="19">
        <v>1</v>
      </c>
      <c r="Y1669" s="32" t="s">
        <v>6008</v>
      </c>
      <c r="Z1669" s="19" t="s">
        <v>8336</v>
      </c>
      <c r="AA1669" t="s">
        <v>8336</v>
      </c>
      <c r="AB1669" s="19" t="str">
        <f t="shared" si="153"/>
        <v>No</v>
      </c>
      <c r="AC1669" s="19" t="str">
        <f t="shared" si="154"/>
        <v>No</v>
      </c>
      <c r="AG1669" s="19" t="s">
        <v>5987</v>
      </c>
      <c r="AH1669" s="19">
        <v>23.65</v>
      </c>
      <c r="AI1669" s="19" t="str">
        <f t="shared" si="155"/>
        <v>Normal Weight</v>
      </c>
      <c r="AP1669" s="19" t="s">
        <v>5987</v>
      </c>
      <c r="AQ1669" s="19">
        <v>5.75</v>
      </c>
      <c r="AR1669" s="19" t="str">
        <f t="shared" si="156"/>
        <v>Prediabetes</v>
      </c>
    </row>
    <row r="1670" spans="1:44">
      <c r="A1670" s="19" t="s">
        <v>6033</v>
      </c>
      <c r="B1670" s="19">
        <v>16.88</v>
      </c>
      <c r="C1670" s="19">
        <v>9.96</v>
      </c>
      <c r="D1670" s="19" t="s">
        <v>8336</v>
      </c>
      <c r="E1670" s="19" t="s">
        <v>8336</v>
      </c>
      <c r="F1670" s="19" t="s">
        <v>8336</v>
      </c>
      <c r="G1670" s="19" t="s">
        <v>8355</v>
      </c>
      <c r="H1670" s="19">
        <v>0</v>
      </c>
      <c r="I1670" s="19" t="s">
        <v>8336</v>
      </c>
      <c r="J1670" s="19" t="s">
        <v>8336</v>
      </c>
      <c r="K1670" s="19" t="str">
        <f t="shared" si="157"/>
        <v>Under Weight</v>
      </c>
      <c r="L1670" s="19" t="str">
        <f t="shared" si="158"/>
        <v>Diabetes</v>
      </c>
      <c r="P1670" s="19">
        <v>1</v>
      </c>
      <c r="Q1670" s="19">
        <v>1</v>
      </c>
      <c r="Y1670" s="32" t="s">
        <v>6012</v>
      </c>
      <c r="Z1670" s="19" t="s">
        <v>8336</v>
      </c>
      <c r="AA1670" t="s">
        <v>8336</v>
      </c>
      <c r="AB1670" s="19" t="str">
        <f t="shared" si="153"/>
        <v>No</v>
      </c>
      <c r="AC1670" s="19" t="str">
        <f t="shared" si="154"/>
        <v>No</v>
      </c>
      <c r="AG1670" s="19" t="s">
        <v>5991</v>
      </c>
      <c r="AH1670" s="19">
        <v>43.34</v>
      </c>
      <c r="AI1670" s="19" t="str">
        <f t="shared" si="155"/>
        <v>Obesity</v>
      </c>
      <c r="AP1670" s="19" t="s">
        <v>5991</v>
      </c>
      <c r="AQ1670" s="19">
        <v>4.91</v>
      </c>
      <c r="AR1670" s="19" t="str">
        <f t="shared" si="156"/>
        <v>Normal</v>
      </c>
    </row>
    <row r="1671" spans="1:44">
      <c r="A1671" s="19" t="s">
        <v>6037</v>
      </c>
      <c r="B1671" s="19">
        <v>40.26</v>
      </c>
      <c r="C1671" s="19">
        <v>9.92</v>
      </c>
      <c r="D1671" s="19" t="s">
        <v>8324</v>
      </c>
      <c r="E1671" s="19" t="s">
        <v>8336</v>
      </c>
      <c r="F1671" s="19" t="s">
        <v>8336</v>
      </c>
      <c r="G1671" s="19" t="s">
        <v>8355</v>
      </c>
      <c r="H1671" s="19">
        <v>0</v>
      </c>
      <c r="I1671" s="19" t="s">
        <v>8336</v>
      </c>
      <c r="J1671" s="19" t="s">
        <v>8336</v>
      </c>
      <c r="K1671" s="19" t="str">
        <f t="shared" si="157"/>
        <v>Obesity</v>
      </c>
      <c r="L1671" s="19" t="str">
        <f t="shared" si="158"/>
        <v>Diabetes</v>
      </c>
      <c r="P1671" s="19">
        <v>1</v>
      </c>
      <c r="Q1671" s="19">
        <v>1</v>
      </c>
      <c r="Y1671" s="32" t="s">
        <v>6014</v>
      </c>
      <c r="Z1671" s="19" t="s">
        <v>8336</v>
      </c>
      <c r="AA1671" t="s">
        <v>8336</v>
      </c>
      <c r="AB1671" s="19" t="str">
        <f t="shared" si="153"/>
        <v>No</v>
      </c>
      <c r="AC1671" s="19" t="str">
        <f t="shared" si="154"/>
        <v>No</v>
      </c>
      <c r="AG1671" s="19" t="s">
        <v>5994</v>
      </c>
      <c r="AH1671" s="19">
        <v>31.98</v>
      </c>
      <c r="AI1671" s="19" t="str">
        <f t="shared" si="155"/>
        <v>Obesity</v>
      </c>
      <c r="AP1671" s="19" t="s">
        <v>5994</v>
      </c>
      <c r="AQ1671" s="19">
        <v>4.46</v>
      </c>
      <c r="AR1671" s="19" t="str">
        <f t="shared" si="156"/>
        <v>Normal</v>
      </c>
    </row>
    <row r="1672" spans="1:44">
      <c r="A1672" s="19" t="s">
        <v>6040</v>
      </c>
      <c r="B1672" s="19">
        <v>25.6</v>
      </c>
      <c r="C1672" s="19">
        <v>6.03</v>
      </c>
      <c r="D1672" s="19" t="s">
        <v>8336</v>
      </c>
      <c r="E1672" s="19" t="s">
        <v>8336</v>
      </c>
      <c r="F1672" s="19" t="s">
        <v>8375</v>
      </c>
      <c r="G1672" s="19">
        <v>1</v>
      </c>
      <c r="H1672" s="19">
        <v>1</v>
      </c>
      <c r="I1672" s="19" t="s">
        <v>8336</v>
      </c>
      <c r="J1672" s="19" t="s">
        <v>8336</v>
      </c>
      <c r="K1672" s="19" t="str">
        <f t="shared" si="157"/>
        <v>Over Weight</v>
      </c>
      <c r="L1672" s="19" t="str">
        <f t="shared" si="158"/>
        <v>Prediabetes</v>
      </c>
      <c r="P1672" s="19" t="s">
        <v>8355</v>
      </c>
      <c r="Q1672" s="19">
        <v>0</v>
      </c>
      <c r="Y1672" s="32" t="s">
        <v>6018</v>
      </c>
      <c r="Z1672" s="19" t="s">
        <v>8324</v>
      </c>
      <c r="AA1672" t="s">
        <v>8336</v>
      </c>
      <c r="AB1672" s="19" t="str">
        <f t="shared" si="153"/>
        <v>Yes</v>
      </c>
      <c r="AC1672" s="19" t="str">
        <f t="shared" si="154"/>
        <v>No</v>
      </c>
      <c r="AG1672" s="19" t="s">
        <v>5998</v>
      </c>
      <c r="AH1672" s="19">
        <v>35.86</v>
      </c>
      <c r="AI1672" s="19" t="str">
        <f t="shared" si="155"/>
        <v>Obesity</v>
      </c>
      <c r="AP1672" s="19" t="s">
        <v>5998</v>
      </c>
      <c r="AQ1672" s="19">
        <v>6.22</v>
      </c>
      <c r="AR1672" s="19" t="str">
        <f t="shared" si="156"/>
        <v>Prediabetes</v>
      </c>
    </row>
    <row r="1673" spans="1:44">
      <c r="A1673" s="19" t="s">
        <v>6043</v>
      </c>
      <c r="B1673" s="19">
        <v>33.55</v>
      </c>
      <c r="C1673" s="19">
        <v>10.9</v>
      </c>
      <c r="D1673" s="19" t="s">
        <v>8324</v>
      </c>
      <c r="E1673" s="19" t="s">
        <v>8336</v>
      </c>
      <c r="F1673" s="19" t="s">
        <v>8336</v>
      </c>
      <c r="G1673" s="19" t="s">
        <v>8355</v>
      </c>
      <c r="H1673" s="19">
        <v>0</v>
      </c>
      <c r="I1673" s="19" t="s">
        <v>8336</v>
      </c>
      <c r="J1673" s="19" t="s">
        <v>8336</v>
      </c>
      <c r="K1673" s="19" t="str">
        <f t="shared" si="157"/>
        <v>Obesity</v>
      </c>
      <c r="L1673" s="19" t="str">
        <f t="shared" si="158"/>
        <v>Diabetes</v>
      </c>
      <c r="P1673" s="19" t="s">
        <v>8355</v>
      </c>
      <c r="Q1673" s="19">
        <v>0</v>
      </c>
      <c r="Y1673" s="32" t="s">
        <v>6022</v>
      </c>
      <c r="Z1673" s="19" t="s">
        <v>8336</v>
      </c>
      <c r="AA1673" t="s">
        <v>8336</v>
      </c>
      <c r="AB1673" s="19" t="str">
        <f t="shared" ref="AB1673:AB1736" si="159">PROPER(Z1673)</f>
        <v>No</v>
      </c>
      <c r="AC1673" s="19" t="str">
        <f t="shared" ref="AC1673:AC1736" si="160">PROPER(AA1673)</f>
        <v>No</v>
      </c>
      <c r="AG1673" s="19" t="s">
        <v>6002</v>
      </c>
      <c r="AH1673" s="19">
        <v>15.2</v>
      </c>
      <c r="AI1673" s="19" t="str">
        <f t="shared" si="155"/>
        <v>Under Weight</v>
      </c>
      <c r="AP1673" s="19" t="s">
        <v>6002</v>
      </c>
      <c r="AQ1673" s="19">
        <v>8.82</v>
      </c>
      <c r="AR1673" s="19" t="str">
        <f t="shared" si="156"/>
        <v>Diabetes</v>
      </c>
    </row>
    <row r="1674" spans="1:44">
      <c r="A1674" s="19" t="s">
        <v>6047</v>
      </c>
      <c r="B1674" s="19">
        <v>16.69</v>
      </c>
      <c r="C1674" s="19">
        <v>10.66</v>
      </c>
      <c r="D1674" s="19" t="s">
        <v>8336</v>
      </c>
      <c r="E1674" s="19" t="s">
        <v>8336</v>
      </c>
      <c r="F1674" s="19" t="s">
        <v>8336</v>
      </c>
      <c r="G1674" s="19" t="s">
        <v>8355</v>
      </c>
      <c r="H1674" s="19">
        <v>0</v>
      </c>
      <c r="I1674" s="19" t="s">
        <v>8336</v>
      </c>
      <c r="J1674" s="19" t="s">
        <v>8336</v>
      </c>
      <c r="K1674" s="19" t="str">
        <f t="shared" si="157"/>
        <v>Under Weight</v>
      </c>
      <c r="L1674" s="19" t="str">
        <f t="shared" si="158"/>
        <v>Diabetes</v>
      </c>
      <c r="P1674" s="19">
        <v>2</v>
      </c>
      <c r="Q1674" s="19">
        <v>2</v>
      </c>
      <c r="Y1674" s="32" t="s">
        <v>6025</v>
      </c>
      <c r="Z1674" s="19" t="s">
        <v>8336</v>
      </c>
      <c r="AA1674" t="s">
        <v>8336</v>
      </c>
      <c r="AB1674" s="19" t="str">
        <f t="shared" si="159"/>
        <v>No</v>
      </c>
      <c r="AC1674" s="19" t="str">
        <f t="shared" si="160"/>
        <v>No</v>
      </c>
      <c r="AG1674" s="19" t="s">
        <v>6005</v>
      </c>
      <c r="AH1674" s="19">
        <v>37.2</v>
      </c>
      <c r="AI1674" s="19" t="str">
        <f t="shared" si="155"/>
        <v>Obesity</v>
      </c>
      <c r="AP1674" s="19" t="s">
        <v>6005</v>
      </c>
      <c r="AQ1674" s="19">
        <v>10.14</v>
      </c>
      <c r="AR1674" s="19" t="str">
        <f t="shared" si="156"/>
        <v>Diabetes</v>
      </c>
    </row>
    <row r="1675" spans="1:44">
      <c r="A1675" s="19" t="s">
        <v>6049</v>
      </c>
      <c r="B1675" s="19">
        <v>19.95</v>
      </c>
      <c r="C1675" s="19">
        <v>4.05</v>
      </c>
      <c r="D1675" s="19" t="s">
        <v>8336</v>
      </c>
      <c r="E1675" s="19" t="s">
        <v>8336</v>
      </c>
      <c r="F1675" s="19" t="s">
        <v>8336</v>
      </c>
      <c r="G1675" s="19">
        <v>1</v>
      </c>
      <c r="H1675" s="19">
        <v>1</v>
      </c>
      <c r="I1675" s="19" t="s">
        <v>8336</v>
      </c>
      <c r="J1675" s="19" t="s">
        <v>8336</v>
      </c>
      <c r="K1675" s="19" t="str">
        <f t="shared" si="157"/>
        <v>Normal Weight</v>
      </c>
      <c r="L1675" s="19" t="str">
        <f t="shared" si="158"/>
        <v>Normal</v>
      </c>
      <c r="P1675" s="19" t="s">
        <v>8355</v>
      </c>
      <c r="Q1675" s="19">
        <v>0</v>
      </c>
      <c r="Y1675" s="32" t="s">
        <v>6029</v>
      </c>
      <c r="Z1675" s="19" t="s">
        <v>8336</v>
      </c>
      <c r="AA1675" t="s">
        <v>8336</v>
      </c>
      <c r="AB1675" s="19" t="str">
        <f t="shared" si="159"/>
        <v>No</v>
      </c>
      <c r="AC1675" s="19" t="str">
        <f t="shared" si="160"/>
        <v>No</v>
      </c>
      <c r="AG1675" s="19" t="s">
        <v>6008</v>
      </c>
      <c r="AH1675" s="19">
        <v>17.91</v>
      </c>
      <c r="AI1675" s="19" t="str">
        <f t="shared" si="155"/>
        <v>Under Weight</v>
      </c>
      <c r="AP1675" s="19" t="s">
        <v>6008</v>
      </c>
      <c r="AQ1675" s="19">
        <v>4.66</v>
      </c>
      <c r="AR1675" s="19" t="str">
        <f t="shared" si="156"/>
        <v>Normal</v>
      </c>
    </row>
    <row r="1676" spans="1:44">
      <c r="A1676" s="19" t="s">
        <v>6053</v>
      </c>
      <c r="B1676" s="19">
        <v>17.55</v>
      </c>
      <c r="C1676" s="19">
        <v>4.23</v>
      </c>
      <c r="D1676" s="19" t="s">
        <v>8336</v>
      </c>
      <c r="E1676" s="19" t="s">
        <v>8336</v>
      </c>
      <c r="F1676" s="19" t="s">
        <v>8336</v>
      </c>
      <c r="G1676" s="19">
        <v>2</v>
      </c>
      <c r="H1676" s="19">
        <v>2</v>
      </c>
      <c r="I1676" s="19" t="s">
        <v>8336</v>
      </c>
      <c r="J1676" s="19" t="s">
        <v>8336</v>
      </c>
      <c r="K1676" s="19" t="str">
        <f t="shared" si="157"/>
        <v>Under Weight</v>
      </c>
      <c r="L1676" s="19" t="str">
        <f t="shared" si="158"/>
        <v>Normal</v>
      </c>
      <c r="P1676" s="19">
        <v>1</v>
      </c>
      <c r="Q1676" s="19">
        <v>1</v>
      </c>
      <c r="Y1676" s="32" t="s">
        <v>6033</v>
      </c>
      <c r="Z1676" s="19" t="s">
        <v>8336</v>
      </c>
      <c r="AA1676" t="s">
        <v>8336</v>
      </c>
      <c r="AB1676" s="19" t="str">
        <f t="shared" si="159"/>
        <v>No</v>
      </c>
      <c r="AC1676" s="19" t="str">
        <f t="shared" si="160"/>
        <v>No</v>
      </c>
      <c r="AG1676" s="19" t="s">
        <v>6012</v>
      </c>
      <c r="AH1676" s="19">
        <v>20.76</v>
      </c>
      <c r="AI1676" s="19" t="str">
        <f t="shared" si="155"/>
        <v>Normal Weight</v>
      </c>
      <c r="AP1676" s="19" t="s">
        <v>6012</v>
      </c>
      <c r="AQ1676" s="19">
        <v>6.26</v>
      </c>
      <c r="AR1676" s="19" t="str">
        <f t="shared" si="156"/>
        <v>Prediabetes</v>
      </c>
    </row>
    <row r="1677" spans="1:44">
      <c r="A1677" s="19" t="s">
        <v>6056</v>
      </c>
      <c r="B1677" s="19">
        <v>22.01</v>
      </c>
      <c r="C1677" s="19">
        <v>5.01</v>
      </c>
      <c r="D1677" s="19" t="s">
        <v>8336</v>
      </c>
      <c r="E1677" s="19" t="s">
        <v>8336</v>
      </c>
      <c r="F1677" s="19" t="s">
        <v>8336</v>
      </c>
      <c r="G1677" s="19">
        <v>1</v>
      </c>
      <c r="H1677" s="19">
        <v>1</v>
      </c>
      <c r="I1677" s="19" t="s">
        <v>8336</v>
      </c>
      <c r="J1677" s="19" t="s">
        <v>8336</v>
      </c>
      <c r="K1677" s="19" t="str">
        <f t="shared" si="157"/>
        <v>Normal Weight</v>
      </c>
      <c r="L1677" s="19" t="str">
        <f t="shared" si="158"/>
        <v>Normal</v>
      </c>
      <c r="P1677" s="19">
        <v>1</v>
      </c>
      <c r="Q1677" s="19">
        <v>1</v>
      </c>
      <c r="Y1677" s="32" t="s">
        <v>6037</v>
      </c>
      <c r="Z1677" s="19" t="s">
        <v>8324</v>
      </c>
      <c r="AA1677" t="s">
        <v>8336</v>
      </c>
      <c r="AB1677" s="19" t="str">
        <f t="shared" si="159"/>
        <v>Yes</v>
      </c>
      <c r="AC1677" s="19" t="str">
        <f t="shared" si="160"/>
        <v>No</v>
      </c>
      <c r="AG1677" s="19" t="s">
        <v>6014</v>
      </c>
      <c r="AH1677" s="19">
        <v>38.99</v>
      </c>
      <c r="AI1677" s="19" t="str">
        <f t="shared" si="155"/>
        <v>Obesity</v>
      </c>
      <c r="AP1677" s="19" t="s">
        <v>6014</v>
      </c>
      <c r="AQ1677" s="19">
        <v>5.21</v>
      </c>
      <c r="AR1677" s="19" t="str">
        <f t="shared" si="156"/>
        <v>Normal</v>
      </c>
    </row>
    <row r="1678" spans="1:44">
      <c r="A1678" s="19" t="s">
        <v>6059</v>
      </c>
      <c r="B1678" s="19">
        <v>41.8</v>
      </c>
      <c r="C1678" s="19">
        <v>5.82</v>
      </c>
      <c r="D1678" s="19" t="s">
        <v>8324</v>
      </c>
      <c r="E1678" s="19" t="s">
        <v>8336</v>
      </c>
      <c r="F1678" s="19" t="s">
        <v>8375</v>
      </c>
      <c r="G1678" s="19">
        <v>1</v>
      </c>
      <c r="H1678" s="19">
        <v>1</v>
      </c>
      <c r="I1678" s="19" t="s">
        <v>8336</v>
      </c>
      <c r="J1678" s="19" t="s">
        <v>8336</v>
      </c>
      <c r="K1678" s="19" t="str">
        <f t="shared" si="157"/>
        <v>Obesity</v>
      </c>
      <c r="L1678" s="19" t="str">
        <f t="shared" si="158"/>
        <v>Prediabetes</v>
      </c>
      <c r="P1678" s="19">
        <v>1</v>
      </c>
      <c r="Q1678" s="19">
        <v>1</v>
      </c>
      <c r="Y1678" s="32" t="s">
        <v>6040</v>
      </c>
      <c r="Z1678" s="19" t="s">
        <v>8336</v>
      </c>
      <c r="AA1678" t="s">
        <v>8336</v>
      </c>
      <c r="AB1678" s="19" t="str">
        <f t="shared" si="159"/>
        <v>No</v>
      </c>
      <c r="AC1678" s="19" t="str">
        <f t="shared" si="160"/>
        <v>No</v>
      </c>
      <c r="AG1678" s="19" t="s">
        <v>6018</v>
      </c>
      <c r="AH1678" s="19">
        <v>42.655</v>
      </c>
      <c r="AI1678" s="19" t="str">
        <f t="shared" si="155"/>
        <v>Obesity</v>
      </c>
      <c r="AP1678" s="19" t="s">
        <v>6018</v>
      </c>
      <c r="AQ1678" s="19">
        <v>5.94</v>
      </c>
      <c r="AR1678" s="19" t="str">
        <f t="shared" si="156"/>
        <v>Prediabetes</v>
      </c>
    </row>
    <row r="1679" spans="1:44">
      <c r="A1679" s="19" t="s">
        <v>6062</v>
      </c>
      <c r="B1679" s="19">
        <v>19.17</v>
      </c>
      <c r="C1679" s="19">
        <v>7.94</v>
      </c>
      <c r="D1679" s="19" t="s">
        <v>8336</v>
      </c>
      <c r="E1679" s="19" t="s">
        <v>8336</v>
      </c>
      <c r="F1679" s="19" t="s">
        <v>8336</v>
      </c>
      <c r="G1679" s="19" t="s">
        <v>8355</v>
      </c>
      <c r="H1679" s="19">
        <v>0</v>
      </c>
      <c r="I1679" s="19" t="s">
        <v>8336</v>
      </c>
      <c r="J1679" s="19" t="s">
        <v>8336</v>
      </c>
      <c r="K1679" s="19" t="str">
        <f t="shared" si="157"/>
        <v>Normal Weight</v>
      </c>
      <c r="L1679" s="19" t="str">
        <f t="shared" si="158"/>
        <v>Diabetes</v>
      </c>
      <c r="P1679" s="19">
        <v>2</v>
      </c>
      <c r="Q1679" s="19">
        <v>2</v>
      </c>
      <c r="Y1679" s="32" t="s">
        <v>6043</v>
      </c>
      <c r="Z1679" s="19" t="s">
        <v>8324</v>
      </c>
      <c r="AA1679" t="s">
        <v>8336</v>
      </c>
      <c r="AB1679" s="19" t="str">
        <f t="shared" si="159"/>
        <v>Yes</v>
      </c>
      <c r="AC1679" s="19" t="str">
        <f t="shared" si="160"/>
        <v>No</v>
      </c>
      <c r="AG1679" s="19" t="s">
        <v>6022</v>
      </c>
      <c r="AH1679" s="19">
        <v>30.57</v>
      </c>
      <c r="AI1679" s="19" t="str">
        <f t="shared" ref="AI1679:AI1742" si="161">IF(AH1679&lt;18.5,"Under Weight",IF(AH1679&lt;=24.9,"Normal Weight",IF(AH1679&lt;=29.9,"Over Weight","Obesity")))</f>
        <v>Obesity</v>
      </c>
      <c r="AP1679" s="19" t="s">
        <v>6022</v>
      </c>
      <c r="AQ1679" s="19">
        <v>5.34</v>
      </c>
      <c r="AR1679" s="19" t="str">
        <f t="shared" ref="AR1679:AR1742" si="162">IF(AQ1679&lt;5.7,"Normal",IF(AQ1679&lt;=6.5,"Prediabetes","Diabetes"))</f>
        <v>Normal</v>
      </c>
    </row>
    <row r="1680" spans="1:44">
      <c r="A1680" s="19" t="s">
        <v>6065</v>
      </c>
      <c r="B1680" s="19">
        <v>32.8</v>
      </c>
      <c r="C1680" s="19">
        <v>6.16</v>
      </c>
      <c r="D1680" s="19" t="s">
        <v>8324</v>
      </c>
      <c r="E1680" s="19" t="s">
        <v>8336</v>
      </c>
      <c r="F1680" s="19" t="s">
        <v>8375</v>
      </c>
      <c r="G1680" s="19">
        <v>1</v>
      </c>
      <c r="H1680" s="19">
        <v>1</v>
      </c>
      <c r="I1680" s="19" t="s">
        <v>8336</v>
      </c>
      <c r="J1680" s="19" t="s">
        <v>8336</v>
      </c>
      <c r="K1680" s="19" t="str">
        <f t="shared" si="157"/>
        <v>Obesity</v>
      </c>
      <c r="L1680" s="19" t="str">
        <f t="shared" si="158"/>
        <v>Prediabetes</v>
      </c>
      <c r="P1680" s="19">
        <v>1</v>
      </c>
      <c r="Q1680" s="19">
        <v>1</v>
      </c>
      <c r="Y1680" s="32" t="s">
        <v>6047</v>
      </c>
      <c r="Z1680" s="19" t="s">
        <v>8336</v>
      </c>
      <c r="AA1680" t="s">
        <v>8336</v>
      </c>
      <c r="AB1680" s="19" t="str">
        <f t="shared" si="159"/>
        <v>No</v>
      </c>
      <c r="AC1680" s="19" t="str">
        <f t="shared" si="160"/>
        <v>No</v>
      </c>
      <c r="AG1680" s="19" t="s">
        <v>6025</v>
      </c>
      <c r="AH1680" s="19">
        <v>17.7</v>
      </c>
      <c r="AI1680" s="19" t="str">
        <f t="shared" si="161"/>
        <v>Under Weight</v>
      </c>
      <c r="AP1680" s="19" t="s">
        <v>6025</v>
      </c>
      <c r="AQ1680" s="19">
        <v>6.38</v>
      </c>
      <c r="AR1680" s="19" t="str">
        <f t="shared" si="162"/>
        <v>Prediabetes</v>
      </c>
    </row>
    <row r="1681" spans="1:44">
      <c r="A1681" s="19" t="s">
        <v>6069</v>
      </c>
      <c r="B1681" s="19">
        <v>35.815</v>
      </c>
      <c r="C1681" s="19">
        <v>4.15</v>
      </c>
      <c r="D1681" s="19" t="s">
        <v>8336</v>
      </c>
      <c r="E1681" s="19" t="s">
        <v>8336</v>
      </c>
      <c r="F1681" s="19" t="s">
        <v>8336</v>
      </c>
      <c r="G1681" s="19">
        <v>1</v>
      </c>
      <c r="H1681" s="19">
        <v>1</v>
      </c>
      <c r="I1681" s="19" t="s">
        <v>8336</v>
      </c>
      <c r="J1681" s="19" t="s">
        <v>8336</v>
      </c>
      <c r="K1681" s="19" t="str">
        <f t="shared" si="157"/>
        <v>Obesity</v>
      </c>
      <c r="L1681" s="19" t="str">
        <f t="shared" si="158"/>
        <v>Normal</v>
      </c>
      <c r="P1681" s="19" t="s">
        <v>8355</v>
      </c>
      <c r="Q1681" s="19">
        <v>0</v>
      </c>
      <c r="Y1681" s="32" t="s">
        <v>6049</v>
      </c>
      <c r="Z1681" s="19" t="s">
        <v>8336</v>
      </c>
      <c r="AA1681" t="s">
        <v>8336</v>
      </c>
      <c r="AB1681" s="19" t="str">
        <f t="shared" si="159"/>
        <v>No</v>
      </c>
      <c r="AC1681" s="19" t="str">
        <f t="shared" si="160"/>
        <v>No</v>
      </c>
      <c r="AG1681" s="19" t="s">
        <v>6029</v>
      </c>
      <c r="AH1681" s="19">
        <v>34.77</v>
      </c>
      <c r="AI1681" s="19" t="str">
        <f t="shared" si="161"/>
        <v>Obesity</v>
      </c>
      <c r="AP1681" s="19" t="s">
        <v>6029</v>
      </c>
      <c r="AQ1681" s="19">
        <v>4.47</v>
      </c>
      <c r="AR1681" s="19" t="str">
        <f t="shared" si="162"/>
        <v>Normal</v>
      </c>
    </row>
    <row r="1682" spans="1:44">
      <c r="A1682" s="19" t="s">
        <v>6073</v>
      </c>
      <c r="B1682" s="19">
        <v>24.3</v>
      </c>
      <c r="C1682" s="19">
        <v>6.23</v>
      </c>
      <c r="D1682" s="19" t="s">
        <v>8336</v>
      </c>
      <c r="E1682" s="19" t="s">
        <v>8336</v>
      </c>
      <c r="F1682" s="19" t="s">
        <v>8336</v>
      </c>
      <c r="G1682" s="19" t="s">
        <v>8355</v>
      </c>
      <c r="H1682" s="19">
        <v>0</v>
      </c>
      <c r="I1682" s="19" t="s">
        <v>8336</v>
      </c>
      <c r="J1682" s="19" t="s">
        <v>8336</v>
      </c>
      <c r="K1682" s="19" t="str">
        <f t="shared" si="157"/>
        <v>Normal Weight</v>
      </c>
      <c r="L1682" s="19" t="str">
        <f t="shared" si="158"/>
        <v>Prediabetes</v>
      </c>
      <c r="P1682" s="19" t="s">
        <v>8355</v>
      </c>
      <c r="Q1682" s="19">
        <v>0</v>
      </c>
      <c r="Y1682" s="32" t="s">
        <v>6053</v>
      </c>
      <c r="Z1682" s="19" t="s">
        <v>8336</v>
      </c>
      <c r="AA1682" t="s">
        <v>8336</v>
      </c>
      <c r="AB1682" s="19" t="str">
        <f t="shared" si="159"/>
        <v>No</v>
      </c>
      <c r="AC1682" s="19" t="str">
        <f t="shared" si="160"/>
        <v>No</v>
      </c>
      <c r="AG1682" s="19" t="s">
        <v>6033</v>
      </c>
      <c r="AH1682" s="19">
        <v>16.88</v>
      </c>
      <c r="AI1682" s="19" t="str">
        <f t="shared" si="161"/>
        <v>Under Weight</v>
      </c>
      <c r="AP1682" s="19" t="s">
        <v>6033</v>
      </c>
      <c r="AQ1682" s="19">
        <v>9.96</v>
      </c>
      <c r="AR1682" s="19" t="str">
        <f t="shared" si="162"/>
        <v>Diabetes</v>
      </c>
    </row>
    <row r="1683" spans="1:44">
      <c r="A1683" s="19" t="s">
        <v>6077</v>
      </c>
      <c r="B1683" s="19">
        <v>19.06</v>
      </c>
      <c r="C1683" s="19">
        <v>7.41</v>
      </c>
      <c r="D1683" s="19" t="s">
        <v>8336</v>
      </c>
      <c r="E1683" s="19" t="s">
        <v>8336</v>
      </c>
      <c r="F1683" s="19" t="s">
        <v>8336</v>
      </c>
      <c r="G1683" s="19" t="s">
        <v>8355</v>
      </c>
      <c r="H1683" s="19">
        <v>0</v>
      </c>
      <c r="I1683" s="19" t="s">
        <v>8336</v>
      </c>
      <c r="J1683" s="19" t="s">
        <v>8336</v>
      </c>
      <c r="K1683" s="19" t="str">
        <f t="shared" si="157"/>
        <v>Normal Weight</v>
      </c>
      <c r="L1683" s="19" t="str">
        <f t="shared" si="158"/>
        <v>Diabetes</v>
      </c>
      <c r="P1683" s="19">
        <v>1</v>
      </c>
      <c r="Q1683" s="19">
        <v>1</v>
      </c>
      <c r="Y1683" s="32" t="s">
        <v>6056</v>
      </c>
      <c r="Z1683" s="19" t="s">
        <v>8336</v>
      </c>
      <c r="AA1683" t="s">
        <v>8336</v>
      </c>
      <c r="AB1683" s="19" t="str">
        <f t="shared" si="159"/>
        <v>No</v>
      </c>
      <c r="AC1683" s="19" t="str">
        <f t="shared" si="160"/>
        <v>No</v>
      </c>
      <c r="AG1683" s="19" t="s">
        <v>6037</v>
      </c>
      <c r="AH1683" s="19">
        <v>40.26</v>
      </c>
      <c r="AI1683" s="19" t="str">
        <f t="shared" si="161"/>
        <v>Obesity</v>
      </c>
      <c r="AP1683" s="19" t="s">
        <v>6037</v>
      </c>
      <c r="AQ1683" s="19">
        <v>9.92</v>
      </c>
      <c r="AR1683" s="19" t="str">
        <f t="shared" si="162"/>
        <v>Diabetes</v>
      </c>
    </row>
    <row r="1684" spans="1:44">
      <c r="A1684" s="19" t="s">
        <v>6081</v>
      </c>
      <c r="B1684" s="19">
        <v>33.25</v>
      </c>
      <c r="C1684" s="19">
        <v>5.62</v>
      </c>
      <c r="D1684" s="19" t="s">
        <v>8324</v>
      </c>
      <c r="E1684" s="19" t="s">
        <v>8336</v>
      </c>
      <c r="F1684" s="19" t="s">
        <v>8336</v>
      </c>
      <c r="G1684" s="19">
        <v>1</v>
      </c>
      <c r="H1684" s="19">
        <v>1</v>
      </c>
      <c r="I1684" s="19" t="s">
        <v>8336</v>
      </c>
      <c r="J1684" s="19" t="s">
        <v>8336</v>
      </c>
      <c r="K1684" s="19" t="str">
        <f t="shared" si="157"/>
        <v>Obesity</v>
      </c>
      <c r="L1684" s="19" t="str">
        <f t="shared" si="158"/>
        <v>Normal</v>
      </c>
      <c r="P1684" s="19" t="s">
        <v>8355</v>
      </c>
      <c r="Q1684" s="19">
        <v>0</v>
      </c>
      <c r="Y1684" s="32" t="s">
        <v>6059</v>
      </c>
      <c r="Z1684" s="19" t="s">
        <v>8324</v>
      </c>
      <c r="AA1684" t="s">
        <v>8336</v>
      </c>
      <c r="AB1684" s="19" t="str">
        <f t="shared" si="159"/>
        <v>Yes</v>
      </c>
      <c r="AC1684" s="19" t="str">
        <f t="shared" si="160"/>
        <v>No</v>
      </c>
      <c r="AG1684" s="19" t="s">
        <v>6040</v>
      </c>
      <c r="AH1684" s="19">
        <v>25.6</v>
      </c>
      <c r="AI1684" s="19" t="str">
        <f t="shared" si="161"/>
        <v>Over Weight</v>
      </c>
      <c r="AP1684" s="19" t="s">
        <v>6040</v>
      </c>
      <c r="AQ1684" s="19">
        <v>6.03</v>
      </c>
      <c r="AR1684" s="19" t="str">
        <f t="shared" si="162"/>
        <v>Prediabetes</v>
      </c>
    </row>
    <row r="1685" spans="1:44">
      <c r="A1685" s="19" t="s">
        <v>6084</v>
      </c>
      <c r="B1685" s="19">
        <v>21.37</v>
      </c>
      <c r="C1685" s="19">
        <v>4.54</v>
      </c>
      <c r="D1685" s="19" t="s">
        <v>8324</v>
      </c>
      <c r="E1685" s="19" t="s">
        <v>8336</v>
      </c>
      <c r="F1685" s="19" t="s">
        <v>8375</v>
      </c>
      <c r="G1685" s="19">
        <v>1</v>
      </c>
      <c r="H1685" s="19">
        <v>1</v>
      </c>
      <c r="I1685" s="19" t="s">
        <v>8336</v>
      </c>
      <c r="J1685" s="19" t="s">
        <v>8336</v>
      </c>
      <c r="K1685" s="19" t="str">
        <f t="shared" si="157"/>
        <v>Normal Weight</v>
      </c>
      <c r="L1685" s="19" t="str">
        <f t="shared" si="158"/>
        <v>Normal</v>
      </c>
      <c r="P1685" s="19" t="s">
        <v>8355</v>
      </c>
      <c r="Q1685" s="19">
        <v>0</v>
      </c>
      <c r="Y1685" s="32" t="s">
        <v>6062</v>
      </c>
      <c r="Z1685" s="19" t="s">
        <v>8336</v>
      </c>
      <c r="AA1685" t="s">
        <v>8336</v>
      </c>
      <c r="AB1685" s="19" t="str">
        <f t="shared" si="159"/>
        <v>No</v>
      </c>
      <c r="AC1685" s="19" t="str">
        <f t="shared" si="160"/>
        <v>No</v>
      </c>
      <c r="AG1685" s="19" t="s">
        <v>6043</v>
      </c>
      <c r="AH1685" s="19">
        <v>33.55</v>
      </c>
      <c r="AI1685" s="19" t="str">
        <f t="shared" si="161"/>
        <v>Obesity</v>
      </c>
      <c r="AP1685" s="19" t="s">
        <v>6043</v>
      </c>
      <c r="AQ1685" s="19">
        <v>10.9</v>
      </c>
      <c r="AR1685" s="19" t="str">
        <f t="shared" si="162"/>
        <v>Diabetes</v>
      </c>
    </row>
    <row r="1686" spans="1:44">
      <c r="A1686" s="19" t="s">
        <v>6088</v>
      </c>
      <c r="B1686" s="19">
        <v>34.43</v>
      </c>
      <c r="C1686" s="19">
        <v>8.62</v>
      </c>
      <c r="D1686" s="19" t="s">
        <v>8324</v>
      </c>
      <c r="E1686" s="19" t="s">
        <v>8336</v>
      </c>
      <c r="F1686" s="19" t="s">
        <v>8336</v>
      </c>
      <c r="G1686" s="19">
        <v>1</v>
      </c>
      <c r="H1686" s="19">
        <v>1</v>
      </c>
      <c r="I1686" s="19" t="s">
        <v>8336</v>
      </c>
      <c r="J1686" s="19" t="s">
        <v>8336</v>
      </c>
      <c r="K1686" s="19" t="str">
        <f t="shared" si="157"/>
        <v>Obesity</v>
      </c>
      <c r="L1686" s="19" t="str">
        <f t="shared" si="158"/>
        <v>Diabetes</v>
      </c>
      <c r="P1686" s="19">
        <v>1</v>
      </c>
      <c r="Q1686" s="19">
        <v>1</v>
      </c>
      <c r="Y1686" s="32" t="s">
        <v>6065</v>
      </c>
      <c r="Z1686" s="19" t="s">
        <v>8324</v>
      </c>
      <c r="AA1686" t="s">
        <v>8336</v>
      </c>
      <c r="AB1686" s="19" t="str">
        <f t="shared" si="159"/>
        <v>Yes</v>
      </c>
      <c r="AC1686" s="19" t="str">
        <f t="shared" si="160"/>
        <v>No</v>
      </c>
      <c r="AG1686" s="19" t="s">
        <v>6047</v>
      </c>
      <c r="AH1686" s="19">
        <v>16.69</v>
      </c>
      <c r="AI1686" s="19" t="str">
        <f t="shared" si="161"/>
        <v>Under Weight</v>
      </c>
      <c r="AP1686" s="19" t="s">
        <v>6047</v>
      </c>
      <c r="AQ1686" s="19">
        <v>10.66</v>
      </c>
      <c r="AR1686" s="19" t="str">
        <f t="shared" si="162"/>
        <v>Diabetes</v>
      </c>
    </row>
    <row r="1687" spans="1:44">
      <c r="A1687" s="19" t="s">
        <v>6091</v>
      </c>
      <c r="B1687" s="19">
        <v>20.86</v>
      </c>
      <c r="C1687" s="19">
        <v>4.36</v>
      </c>
      <c r="D1687" s="19" t="s">
        <v>8324</v>
      </c>
      <c r="E1687" s="19" t="s">
        <v>8336</v>
      </c>
      <c r="F1687" s="19" t="s">
        <v>8336</v>
      </c>
      <c r="G1687" s="19" t="s">
        <v>8355</v>
      </c>
      <c r="H1687" s="19">
        <v>0</v>
      </c>
      <c r="I1687" s="19" t="s">
        <v>8336</v>
      </c>
      <c r="J1687" s="19" t="s">
        <v>8336</v>
      </c>
      <c r="K1687" s="19" t="str">
        <f t="shared" si="157"/>
        <v>Normal Weight</v>
      </c>
      <c r="L1687" s="19" t="str">
        <f t="shared" si="158"/>
        <v>Normal</v>
      </c>
      <c r="P1687" s="19">
        <v>2</v>
      </c>
      <c r="Q1687" s="19">
        <v>2</v>
      </c>
      <c r="Y1687" s="32" t="s">
        <v>6069</v>
      </c>
      <c r="Z1687" s="19" t="s">
        <v>8336</v>
      </c>
      <c r="AA1687" t="s">
        <v>8336</v>
      </c>
      <c r="AB1687" s="19" t="str">
        <f t="shared" si="159"/>
        <v>No</v>
      </c>
      <c r="AC1687" s="19" t="str">
        <f t="shared" si="160"/>
        <v>No</v>
      </c>
      <c r="AG1687" s="19" t="s">
        <v>6049</v>
      </c>
      <c r="AH1687" s="19">
        <v>19.95</v>
      </c>
      <c r="AI1687" s="19" t="str">
        <f t="shared" si="161"/>
        <v>Normal Weight</v>
      </c>
      <c r="AP1687" s="19" t="s">
        <v>6049</v>
      </c>
      <c r="AQ1687" s="19">
        <v>4.05</v>
      </c>
      <c r="AR1687" s="19" t="str">
        <f t="shared" si="162"/>
        <v>Normal</v>
      </c>
    </row>
    <row r="1688" spans="1:44">
      <c r="A1688" s="19" t="s">
        <v>6094</v>
      </c>
      <c r="B1688" s="19">
        <v>18.34</v>
      </c>
      <c r="C1688" s="19">
        <v>10.01</v>
      </c>
      <c r="D1688" s="19" t="s">
        <v>8336</v>
      </c>
      <c r="E1688" s="19" t="s">
        <v>8336</v>
      </c>
      <c r="F1688" s="19" t="s">
        <v>8336</v>
      </c>
      <c r="G1688" s="19" t="s">
        <v>8355</v>
      </c>
      <c r="H1688" s="19">
        <v>0</v>
      </c>
      <c r="I1688" s="19" t="s">
        <v>8336</v>
      </c>
      <c r="J1688" s="19" t="s">
        <v>8336</v>
      </c>
      <c r="K1688" s="19" t="str">
        <f t="shared" si="157"/>
        <v>Under Weight</v>
      </c>
      <c r="L1688" s="19" t="str">
        <f t="shared" si="158"/>
        <v>Diabetes</v>
      </c>
      <c r="P1688" s="19">
        <v>1</v>
      </c>
      <c r="Q1688" s="19">
        <v>1</v>
      </c>
      <c r="Y1688" s="32" t="s">
        <v>6073</v>
      </c>
      <c r="Z1688" s="19" t="s">
        <v>8336</v>
      </c>
      <c r="AA1688" t="s">
        <v>8336</v>
      </c>
      <c r="AB1688" s="19" t="str">
        <f t="shared" si="159"/>
        <v>No</v>
      </c>
      <c r="AC1688" s="19" t="str">
        <f t="shared" si="160"/>
        <v>No</v>
      </c>
      <c r="AG1688" s="19" t="s">
        <v>6053</v>
      </c>
      <c r="AH1688" s="19">
        <v>17.55</v>
      </c>
      <c r="AI1688" s="19" t="str">
        <f t="shared" si="161"/>
        <v>Under Weight</v>
      </c>
      <c r="AP1688" s="19" t="s">
        <v>6053</v>
      </c>
      <c r="AQ1688" s="19">
        <v>4.23</v>
      </c>
      <c r="AR1688" s="19" t="str">
        <f t="shared" si="162"/>
        <v>Normal</v>
      </c>
    </row>
    <row r="1689" spans="1:44">
      <c r="A1689" s="19" t="s">
        <v>6097</v>
      </c>
      <c r="B1689" s="19">
        <v>34.15</v>
      </c>
      <c r="C1689" s="19">
        <v>5.42</v>
      </c>
      <c r="D1689" s="19" t="s">
        <v>8336</v>
      </c>
      <c r="E1689" s="19" t="s">
        <v>8336</v>
      </c>
      <c r="F1689" s="19" t="s">
        <v>8336</v>
      </c>
      <c r="G1689" s="19" t="s">
        <v>8355</v>
      </c>
      <c r="H1689" s="19">
        <v>0</v>
      </c>
      <c r="I1689" s="19" t="s">
        <v>8336</v>
      </c>
      <c r="J1689" s="19" t="s">
        <v>8336</v>
      </c>
      <c r="K1689" s="19" t="str">
        <f t="shared" si="157"/>
        <v>Obesity</v>
      </c>
      <c r="L1689" s="19" t="str">
        <f t="shared" si="158"/>
        <v>Normal</v>
      </c>
      <c r="P1689" s="19">
        <v>1</v>
      </c>
      <c r="Q1689" s="19">
        <v>1</v>
      </c>
      <c r="Y1689" s="32" t="s">
        <v>6077</v>
      </c>
      <c r="Z1689" s="19" t="s">
        <v>8336</v>
      </c>
      <c r="AA1689" t="s">
        <v>8336</v>
      </c>
      <c r="AB1689" s="19" t="str">
        <f t="shared" si="159"/>
        <v>No</v>
      </c>
      <c r="AC1689" s="19" t="str">
        <f t="shared" si="160"/>
        <v>No</v>
      </c>
      <c r="AG1689" s="19" t="s">
        <v>6056</v>
      </c>
      <c r="AH1689" s="19">
        <v>22.01</v>
      </c>
      <c r="AI1689" s="19" t="str">
        <f t="shared" si="161"/>
        <v>Normal Weight</v>
      </c>
      <c r="AP1689" s="19" t="s">
        <v>6056</v>
      </c>
      <c r="AQ1689" s="19">
        <v>5.01</v>
      </c>
      <c r="AR1689" s="19" t="str">
        <f t="shared" si="162"/>
        <v>Normal</v>
      </c>
    </row>
    <row r="1690" spans="1:44">
      <c r="A1690" s="19" t="s">
        <v>6100</v>
      </c>
      <c r="B1690" s="19">
        <v>18.35</v>
      </c>
      <c r="C1690" s="19">
        <v>5.12</v>
      </c>
      <c r="D1690" s="19" t="s">
        <v>8336</v>
      </c>
      <c r="E1690" s="19" t="s">
        <v>8336</v>
      </c>
      <c r="F1690" s="19" t="s">
        <v>8336</v>
      </c>
      <c r="G1690" s="19" t="s">
        <v>8355</v>
      </c>
      <c r="H1690" s="19">
        <v>0</v>
      </c>
      <c r="I1690" s="19" t="s">
        <v>8336</v>
      </c>
      <c r="J1690" s="19" t="s">
        <v>8336</v>
      </c>
      <c r="K1690" s="19" t="str">
        <f t="shared" si="157"/>
        <v>Under Weight</v>
      </c>
      <c r="L1690" s="19" t="str">
        <f t="shared" si="158"/>
        <v>Normal</v>
      </c>
      <c r="P1690" s="19" t="s">
        <v>8355</v>
      </c>
      <c r="Q1690" s="19">
        <v>0</v>
      </c>
      <c r="Y1690" s="32" t="s">
        <v>6081</v>
      </c>
      <c r="Z1690" s="19" t="s">
        <v>8324</v>
      </c>
      <c r="AA1690" t="s">
        <v>8336</v>
      </c>
      <c r="AB1690" s="19" t="str">
        <f t="shared" si="159"/>
        <v>Yes</v>
      </c>
      <c r="AC1690" s="19" t="str">
        <f t="shared" si="160"/>
        <v>No</v>
      </c>
      <c r="AG1690" s="19" t="s">
        <v>6059</v>
      </c>
      <c r="AH1690" s="19">
        <v>41.8</v>
      </c>
      <c r="AI1690" s="19" t="str">
        <f t="shared" si="161"/>
        <v>Obesity</v>
      </c>
      <c r="AP1690" s="19" t="s">
        <v>6059</v>
      </c>
      <c r="AQ1690" s="19">
        <v>5.82</v>
      </c>
      <c r="AR1690" s="19" t="str">
        <f t="shared" si="162"/>
        <v>Prediabetes</v>
      </c>
    </row>
    <row r="1691" spans="1:44">
      <c r="A1691" s="19" t="s">
        <v>6103</v>
      </c>
      <c r="B1691" s="19">
        <v>22.13</v>
      </c>
      <c r="C1691" s="19">
        <v>9.2</v>
      </c>
      <c r="D1691" s="19" t="s">
        <v>8324</v>
      </c>
      <c r="E1691" s="19" t="s">
        <v>8336</v>
      </c>
      <c r="F1691" s="19" t="s">
        <v>8336</v>
      </c>
      <c r="G1691" s="19" t="s">
        <v>8355</v>
      </c>
      <c r="H1691" s="19">
        <v>0</v>
      </c>
      <c r="I1691" s="19" t="s">
        <v>8336</v>
      </c>
      <c r="J1691" s="19" t="s">
        <v>8336</v>
      </c>
      <c r="K1691" s="19" t="str">
        <f t="shared" si="157"/>
        <v>Normal Weight</v>
      </c>
      <c r="L1691" s="19" t="str">
        <f t="shared" si="158"/>
        <v>Diabetes</v>
      </c>
      <c r="P1691" s="19">
        <v>1</v>
      </c>
      <c r="Q1691" s="19">
        <v>1</v>
      </c>
      <c r="Y1691" s="32" t="s">
        <v>6084</v>
      </c>
      <c r="Z1691" s="19" t="s">
        <v>8324</v>
      </c>
      <c r="AA1691" t="s">
        <v>8336</v>
      </c>
      <c r="AB1691" s="19" t="str">
        <f t="shared" si="159"/>
        <v>Yes</v>
      </c>
      <c r="AC1691" s="19" t="str">
        <f t="shared" si="160"/>
        <v>No</v>
      </c>
      <c r="AG1691" s="19" t="s">
        <v>6062</v>
      </c>
      <c r="AH1691" s="19">
        <v>19.17</v>
      </c>
      <c r="AI1691" s="19" t="str">
        <f t="shared" si="161"/>
        <v>Normal Weight</v>
      </c>
      <c r="AP1691" s="19" t="s">
        <v>6062</v>
      </c>
      <c r="AQ1691" s="19">
        <v>7.94</v>
      </c>
      <c r="AR1691" s="19" t="str">
        <f t="shared" si="162"/>
        <v>Diabetes</v>
      </c>
    </row>
    <row r="1692" spans="1:44">
      <c r="A1692" s="19" t="s">
        <v>6106</v>
      </c>
      <c r="B1692" s="19">
        <v>22.51</v>
      </c>
      <c r="C1692" s="19">
        <v>6.08</v>
      </c>
      <c r="D1692" s="19" t="s">
        <v>8324</v>
      </c>
      <c r="E1692" s="19" t="s">
        <v>8336</v>
      </c>
      <c r="F1692" s="19" t="s">
        <v>8336</v>
      </c>
      <c r="G1692" s="19">
        <v>1</v>
      </c>
      <c r="H1692" s="19">
        <v>1</v>
      </c>
      <c r="I1692" s="19" t="s">
        <v>8336</v>
      </c>
      <c r="J1692" s="19" t="s">
        <v>8336</v>
      </c>
      <c r="K1692" s="19" t="str">
        <f t="shared" si="157"/>
        <v>Normal Weight</v>
      </c>
      <c r="L1692" s="19" t="str">
        <f t="shared" si="158"/>
        <v>Prediabetes</v>
      </c>
      <c r="P1692" s="19">
        <v>1</v>
      </c>
      <c r="Q1692" s="19">
        <v>1</v>
      </c>
      <c r="Y1692" s="32" t="s">
        <v>6088</v>
      </c>
      <c r="Z1692" s="19" t="s">
        <v>8324</v>
      </c>
      <c r="AA1692" t="s">
        <v>8336</v>
      </c>
      <c r="AB1692" s="19" t="str">
        <f t="shared" si="159"/>
        <v>Yes</v>
      </c>
      <c r="AC1692" s="19" t="str">
        <f t="shared" si="160"/>
        <v>No</v>
      </c>
      <c r="AG1692" s="19" t="s">
        <v>6065</v>
      </c>
      <c r="AH1692" s="19">
        <v>32.8</v>
      </c>
      <c r="AI1692" s="19" t="str">
        <f t="shared" si="161"/>
        <v>Obesity</v>
      </c>
      <c r="AP1692" s="19" t="s">
        <v>6065</v>
      </c>
      <c r="AQ1692" s="19">
        <v>6.16</v>
      </c>
      <c r="AR1692" s="19" t="str">
        <f t="shared" si="162"/>
        <v>Prediabetes</v>
      </c>
    </row>
    <row r="1693" spans="1:44">
      <c r="A1693" s="19" t="s">
        <v>6110</v>
      </c>
      <c r="B1693" s="19">
        <v>31</v>
      </c>
      <c r="C1693" s="19">
        <v>4.77</v>
      </c>
      <c r="D1693" s="19" t="s">
        <v>8336</v>
      </c>
      <c r="E1693" s="19" t="s">
        <v>8336</v>
      </c>
      <c r="F1693" s="19" t="s">
        <v>8336</v>
      </c>
      <c r="G1693" s="19">
        <v>1</v>
      </c>
      <c r="H1693" s="19">
        <v>1</v>
      </c>
      <c r="I1693" s="19" t="s">
        <v>8336</v>
      </c>
      <c r="J1693" s="19" t="s">
        <v>8336</v>
      </c>
      <c r="K1693" s="19" t="str">
        <f t="shared" si="157"/>
        <v>Obesity</v>
      </c>
      <c r="L1693" s="19" t="str">
        <f t="shared" si="158"/>
        <v>Normal</v>
      </c>
      <c r="P1693" s="19" t="s">
        <v>8355</v>
      </c>
      <c r="Q1693" s="19">
        <v>0</v>
      </c>
      <c r="Y1693" s="32" t="s">
        <v>6091</v>
      </c>
      <c r="Z1693" s="19" t="s">
        <v>8324</v>
      </c>
      <c r="AA1693" t="s">
        <v>8336</v>
      </c>
      <c r="AB1693" s="19" t="str">
        <f t="shared" si="159"/>
        <v>Yes</v>
      </c>
      <c r="AC1693" s="19" t="str">
        <f t="shared" si="160"/>
        <v>No</v>
      </c>
      <c r="AG1693" s="19" t="s">
        <v>6069</v>
      </c>
      <c r="AH1693" s="19">
        <v>35.815</v>
      </c>
      <c r="AI1693" s="19" t="str">
        <f t="shared" si="161"/>
        <v>Obesity</v>
      </c>
      <c r="AP1693" s="19" t="s">
        <v>6069</v>
      </c>
      <c r="AQ1693" s="19">
        <v>4.15</v>
      </c>
      <c r="AR1693" s="19" t="str">
        <f t="shared" si="162"/>
        <v>Normal</v>
      </c>
    </row>
    <row r="1694" spans="1:44">
      <c r="A1694" s="19" t="s">
        <v>6114</v>
      </c>
      <c r="B1694" s="19">
        <v>28.27</v>
      </c>
      <c r="C1694" s="19">
        <v>4.62</v>
      </c>
      <c r="D1694" s="19" t="s">
        <v>8336</v>
      </c>
      <c r="E1694" s="19" t="s">
        <v>8336</v>
      </c>
      <c r="F1694" s="19" t="s">
        <v>8336</v>
      </c>
      <c r="G1694" s="19">
        <v>1</v>
      </c>
      <c r="H1694" s="19">
        <v>1</v>
      </c>
      <c r="I1694" s="19" t="s">
        <v>8336</v>
      </c>
      <c r="J1694" s="19" t="s">
        <v>8336</v>
      </c>
      <c r="K1694" s="19" t="str">
        <f t="shared" si="157"/>
        <v>Over Weight</v>
      </c>
      <c r="L1694" s="19" t="str">
        <f t="shared" si="158"/>
        <v>Normal</v>
      </c>
      <c r="P1694" s="19" t="s">
        <v>8355</v>
      </c>
      <c r="Q1694" s="19">
        <v>0</v>
      </c>
      <c r="Y1694" s="32" t="s">
        <v>6094</v>
      </c>
      <c r="Z1694" s="19" t="s">
        <v>8336</v>
      </c>
      <c r="AA1694" t="s">
        <v>8336</v>
      </c>
      <c r="AB1694" s="19" t="str">
        <f t="shared" si="159"/>
        <v>No</v>
      </c>
      <c r="AC1694" s="19" t="str">
        <f t="shared" si="160"/>
        <v>No</v>
      </c>
      <c r="AG1694" s="19" t="s">
        <v>6073</v>
      </c>
      <c r="AH1694" s="19">
        <v>24.3</v>
      </c>
      <c r="AI1694" s="19" t="str">
        <f t="shared" si="161"/>
        <v>Normal Weight</v>
      </c>
      <c r="AP1694" s="19" t="s">
        <v>6073</v>
      </c>
      <c r="AQ1694" s="19">
        <v>6.23</v>
      </c>
      <c r="AR1694" s="19" t="str">
        <f t="shared" si="162"/>
        <v>Prediabetes</v>
      </c>
    </row>
    <row r="1695" spans="1:44">
      <c r="A1695" s="19" t="s">
        <v>6117</v>
      </c>
      <c r="B1695" s="19">
        <v>29.92</v>
      </c>
      <c r="C1695" s="19">
        <v>9.07</v>
      </c>
      <c r="D1695" s="19" t="s">
        <v>8324</v>
      </c>
      <c r="E1695" s="19" t="s">
        <v>8336</v>
      </c>
      <c r="F1695" s="19" t="s">
        <v>8336</v>
      </c>
      <c r="G1695" s="19">
        <v>1</v>
      </c>
      <c r="H1695" s="19">
        <v>1</v>
      </c>
      <c r="I1695" s="19" t="s">
        <v>8336</v>
      </c>
      <c r="J1695" s="19" t="s">
        <v>8336</v>
      </c>
      <c r="K1695" s="19" t="str">
        <f t="shared" si="157"/>
        <v>Obesity</v>
      </c>
      <c r="L1695" s="19" t="str">
        <f t="shared" si="158"/>
        <v>Diabetes</v>
      </c>
      <c r="P1695" s="19">
        <v>1</v>
      </c>
      <c r="Q1695" s="19">
        <v>1</v>
      </c>
      <c r="Y1695" s="32" t="s">
        <v>6097</v>
      </c>
      <c r="Z1695" s="19" t="s">
        <v>8336</v>
      </c>
      <c r="AA1695" t="s">
        <v>8336</v>
      </c>
      <c r="AB1695" s="19" t="str">
        <f t="shared" si="159"/>
        <v>No</v>
      </c>
      <c r="AC1695" s="19" t="str">
        <f t="shared" si="160"/>
        <v>No</v>
      </c>
      <c r="AG1695" s="19" t="s">
        <v>6077</v>
      </c>
      <c r="AH1695" s="19">
        <v>19.06</v>
      </c>
      <c r="AI1695" s="19" t="str">
        <f t="shared" si="161"/>
        <v>Normal Weight</v>
      </c>
      <c r="AP1695" s="19" t="s">
        <v>6077</v>
      </c>
      <c r="AQ1695" s="19">
        <v>7.41</v>
      </c>
      <c r="AR1695" s="19" t="str">
        <f t="shared" si="162"/>
        <v>Diabetes</v>
      </c>
    </row>
    <row r="1696" spans="1:44">
      <c r="A1696" s="19" t="s">
        <v>6121</v>
      </c>
      <c r="B1696" s="19">
        <v>25.9</v>
      </c>
      <c r="C1696" s="19">
        <v>9.12</v>
      </c>
      <c r="D1696" s="19" t="s">
        <v>8324</v>
      </c>
      <c r="E1696" s="19" t="s">
        <v>8336</v>
      </c>
      <c r="F1696" s="19" t="s">
        <v>8336</v>
      </c>
      <c r="G1696" s="19">
        <v>1</v>
      </c>
      <c r="H1696" s="19">
        <v>1</v>
      </c>
      <c r="I1696" s="19" t="s">
        <v>8336</v>
      </c>
      <c r="J1696" s="19" t="s">
        <v>8336</v>
      </c>
      <c r="K1696" s="19" t="str">
        <f t="shared" si="157"/>
        <v>Over Weight</v>
      </c>
      <c r="L1696" s="19" t="str">
        <f t="shared" si="158"/>
        <v>Diabetes</v>
      </c>
      <c r="P1696" s="19">
        <v>1</v>
      </c>
      <c r="Q1696" s="19">
        <v>1</v>
      </c>
      <c r="Y1696" s="32" t="s">
        <v>6100</v>
      </c>
      <c r="Z1696" s="19" t="s">
        <v>8336</v>
      </c>
      <c r="AA1696" t="s">
        <v>8336</v>
      </c>
      <c r="AB1696" s="19" t="str">
        <f t="shared" si="159"/>
        <v>No</v>
      </c>
      <c r="AC1696" s="19" t="str">
        <f t="shared" si="160"/>
        <v>No</v>
      </c>
      <c r="AG1696" s="19" t="s">
        <v>6081</v>
      </c>
      <c r="AH1696" s="19">
        <v>33.25</v>
      </c>
      <c r="AI1696" s="19" t="str">
        <f t="shared" si="161"/>
        <v>Obesity</v>
      </c>
      <c r="AP1696" s="19" t="s">
        <v>6081</v>
      </c>
      <c r="AQ1696" s="19">
        <v>5.62</v>
      </c>
      <c r="AR1696" s="19" t="str">
        <f t="shared" si="162"/>
        <v>Normal</v>
      </c>
    </row>
    <row r="1697" spans="1:44">
      <c r="A1697" s="19" t="s">
        <v>6125</v>
      </c>
      <c r="B1697" s="19">
        <v>27.74</v>
      </c>
      <c r="C1697" s="19">
        <v>7.32</v>
      </c>
      <c r="D1697" s="19" t="s">
        <v>8324</v>
      </c>
      <c r="E1697" s="19" t="s">
        <v>8336</v>
      </c>
      <c r="F1697" s="19" t="s">
        <v>8336</v>
      </c>
      <c r="G1697" s="19">
        <v>1</v>
      </c>
      <c r="H1697" s="19">
        <v>1</v>
      </c>
      <c r="I1697" s="19" t="s">
        <v>8336</v>
      </c>
      <c r="J1697" s="19" t="s">
        <v>8336</v>
      </c>
      <c r="K1697" s="19" t="str">
        <f t="shared" si="157"/>
        <v>Over Weight</v>
      </c>
      <c r="L1697" s="19" t="str">
        <f t="shared" si="158"/>
        <v>Diabetes</v>
      </c>
      <c r="P1697" s="19">
        <v>1</v>
      </c>
      <c r="Q1697" s="19">
        <v>1</v>
      </c>
      <c r="Y1697" s="32" t="s">
        <v>6103</v>
      </c>
      <c r="Z1697" s="19" t="s">
        <v>8324</v>
      </c>
      <c r="AA1697" t="s">
        <v>8336</v>
      </c>
      <c r="AB1697" s="19" t="str">
        <f t="shared" si="159"/>
        <v>Yes</v>
      </c>
      <c r="AC1697" s="19" t="str">
        <f t="shared" si="160"/>
        <v>No</v>
      </c>
      <c r="AG1697" s="19" t="s">
        <v>6084</v>
      </c>
      <c r="AH1697" s="19">
        <v>21.37</v>
      </c>
      <c r="AI1697" s="19" t="str">
        <f t="shared" si="161"/>
        <v>Normal Weight</v>
      </c>
      <c r="AP1697" s="19" t="s">
        <v>6084</v>
      </c>
      <c r="AQ1697" s="19">
        <v>4.54</v>
      </c>
      <c r="AR1697" s="19" t="str">
        <f t="shared" si="162"/>
        <v>Normal</v>
      </c>
    </row>
    <row r="1698" spans="1:44">
      <c r="A1698" s="19" t="s">
        <v>6128</v>
      </c>
      <c r="B1698" s="19">
        <v>17.26</v>
      </c>
      <c r="C1698" s="19">
        <v>11.73</v>
      </c>
      <c r="D1698" s="19" t="s">
        <v>8336</v>
      </c>
      <c r="E1698" s="19" t="s">
        <v>8336</v>
      </c>
      <c r="F1698" s="19" t="s">
        <v>8336</v>
      </c>
      <c r="G1698" s="19">
        <v>2</v>
      </c>
      <c r="H1698" s="19">
        <v>2</v>
      </c>
      <c r="I1698" s="19" t="s">
        <v>8336</v>
      </c>
      <c r="J1698" s="19" t="s">
        <v>8336</v>
      </c>
      <c r="K1698" s="19" t="str">
        <f t="shared" si="157"/>
        <v>Under Weight</v>
      </c>
      <c r="L1698" s="19" t="str">
        <f t="shared" si="158"/>
        <v>Diabetes</v>
      </c>
      <c r="P1698" s="19" t="s">
        <v>8355</v>
      </c>
      <c r="Q1698" s="19">
        <v>0</v>
      </c>
      <c r="Y1698" s="32" t="s">
        <v>6106</v>
      </c>
      <c r="Z1698" s="19" t="s">
        <v>8324</v>
      </c>
      <c r="AA1698" t="s">
        <v>8336</v>
      </c>
      <c r="AB1698" s="19" t="str">
        <f t="shared" si="159"/>
        <v>Yes</v>
      </c>
      <c r="AC1698" s="19" t="str">
        <f t="shared" si="160"/>
        <v>No</v>
      </c>
      <c r="AG1698" s="19" t="s">
        <v>6088</v>
      </c>
      <c r="AH1698" s="19">
        <v>34.43</v>
      </c>
      <c r="AI1698" s="19" t="str">
        <f t="shared" si="161"/>
        <v>Obesity</v>
      </c>
      <c r="AP1698" s="19" t="s">
        <v>6088</v>
      </c>
      <c r="AQ1698" s="19">
        <v>8.62</v>
      </c>
      <c r="AR1698" s="19" t="str">
        <f t="shared" si="162"/>
        <v>Diabetes</v>
      </c>
    </row>
    <row r="1699" spans="1:44">
      <c r="A1699" s="19" t="s">
        <v>6131</v>
      </c>
      <c r="B1699" s="19">
        <v>19.855</v>
      </c>
      <c r="C1699" s="19">
        <v>6.64</v>
      </c>
      <c r="D1699" s="19" t="s">
        <v>8324</v>
      </c>
      <c r="E1699" s="19" t="s">
        <v>8336</v>
      </c>
      <c r="F1699" s="19" t="s">
        <v>8336</v>
      </c>
      <c r="G1699" s="19">
        <v>1</v>
      </c>
      <c r="H1699" s="19">
        <v>1</v>
      </c>
      <c r="I1699" s="19" t="s">
        <v>8336</v>
      </c>
      <c r="J1699" s="19" t="s">
        <v>8336</v>
      </c>
      <c r="K1699" s="19" t="str">
        <f t="shared" si="157"/>
        <v>Normal Weight</v>
      </c>
      <c r="L1699" s="19" t="str">
        <f t="shared" si="158"/>
        <v>Diabetes</v>
      </c>
      <c r="P1699" s="19" t="s">
        <v>8355</v>
      </c>
      <c r="Q1699" s="19">
        <v>0</v>
      </c>
      <c r="Y1699" s="32" t="s">
        <v>6110</v>
      </c>
      <c r="Z1699" s="19" t="s">
        <v>8336</v>
      </c>
      <c r="AA1699" t="s">
        <v>8336</v>
      </c>
      <c r="AB1699" s="19" t="str">
        <f t="shared" si="159"/>
        <v>No</v>
      </c>
      <c r="AC1699" s="19" t="str">
        <f t="shared" si="160"/>
        <v>No</v>
      </c>
      <c r="AG1699" s="19" t="s">
        <v>6091</v>
      </c>
      <c r="AH1699" s="19">
        <v>20.86</v>
      </c>
      <c r="AI1699" s="19" t="str">
        <f t="shared" si="161"/>
        <v>Normal Weight</v>
      </c>
      <c r="AP1699" s="19" t="s">
        <v>6091</v>
      </c>
      <c r="AQ1699" s="19">
        <v>4.36</v>
      </c>
      <c r="AR1699" s="19" t="str">
        <f t="shared" si="162"/>
        <v>Normal</v>
      </c>
    </row>
    <row r="1700" spans="1:44">
      <c r="A1700" s="19" t="s">
        <v>6134</v>
      </c>
      <c r="B1700" s="19">
        <v>41.69</v>
      </c>
      <c r="C1700" s="19">
        <v>5.78</v>
      </c>
      <c r="D1700" s="19" t="s">
        <v>8336</v>
      </c>
      <c r="E1700" s="19" t="s">
        <v>8336</v>
      </c>
      <c r="F1700" s="19" t="s">
        <v>8336</v>
      </c>
      <c r="G1700" s="19" t="s">
        <v>8355</v>
      </c>
      <c r="H1700" s="19">
        <v>0</v>
      </c>
      <c r="I1700" s="19" t="s">
        <v>8336</v>
      </c>
      <c r="J1700" s="19" t="s">
        <v>8336</v>
      </c>
      <c r="K1700" s="19" t="str">
        <f t="shared" si="157"/>
        <v>Obesity</v>
      </c>
      <c r="L1700" s="19" t="str">
        <f t="shared" si="158"/>
        <v>Prediabetes</v>
      </c>
      <c r="P1700" s="19" t="s">
        <v>8355</v>
      </c>
      <c r="Q1700" s="19">
        <v>0</v>
      </c>
      <c r="Y1700" s="32" t="s">
        <v>6114</v>
      </c>
      <c r="Z1700" s="19" t="s">
        <v>8336</v>
      </c>
      <c r="AA1700" t="s">
        <v>8336</v>
      </c>
      <c r="AB1700" s="19" t="str">
        <f t="shared" si="159"/>
        <v>No</v>
      </c>
      <c r="AC1700" s="19" t="str">
        <f t="shared" si="160"/>
        <v>No</v>
      </c>
      <c r="AG1700" s="19" t="s">
        <v>6094</v>
      </c>
      <c r="AH1700" s="19">
        <v>18.34</v>
      </c>
      <c r="AI1700" s="19" t="str">
        <f t="shared" si="161"/>
        <v>Under Weight</v>
      </c>
      <c r="AP1700" s="19" t="s">
        <v>6094</v>
      </c>
      <c r="AQ1700" s="19">
        <v>10.01</v>
      </c>
      <c r="AR1700" s="19" t="str">
        <f t="shared" si="162"/>
        <v>Diabetes</v>
      </c>
    </row>
    <row r="1701" spans="1:44">
      <c r="A1701" s="19" t="s">
        <v>6138</v>
      </c>
      <c r="B1701" s="19">
        <v>16.12</v>
      </c>
      <c r="C1701" s="19">
        <v>10.45</v>
      </c>
      <c r="D1701" s="19" t="s">
        <v>8336</v>
      </c>
      <c r="E1701" s="19" t="s">
        <v>8336</v>
      </c>
      <c r="F1701" s="19" t="s">
        <v>8336</v>
      </c>
      <c r="G1701" s="19" t="s">
        <v>8355</v>
      </c>
      <c r="H1701" s="19">
        <v>0</v>
      </c>
      <c r="I1701" s="19" t="s">
        <v>8336</v>
      </c>
      <c r="J1701" s="19" t="s">
        <v>8336</v>
      </c>
      <c r="K1701" s="19" t="str">
        <f t="shared" si="157"/>
        <v>Under Weight</v>
      </c>
      <c r="L1701" s="19" t="str">
        <f t="shared" si="158"/>
        <v>Diabetes</v>
      </c>
      <c r="P1701" s="19" t="s">
        <v>8355</v>
      </c>
      <c r="Q1701" s="19">
        <v>0</v>
      </c>
      <c r="Y1701" s="32" t="s">
        <v>6117</v>
      </c>
      <c r="Z1701" s="19" t="s">
        <v>8324</v>
      </c>
      <c r="AA1701" t="s">
        <v>8336</v>
      </c>
      <c r="AB1701" s="19" t="str">
        <f t="shared" si="159"/>
        <v>Yes</v>
      </c>
      <c r="AC1701" s="19" t="str">
        <f t="shared" si="160"/>
        <v>No</v>
      </c>
      <c r="AG1701" s="19" t="s">
        <v>6097</v>
      </c>
      <c r="AH1701" s="19">
        <v>34.15</v>
      </c>
      <c r="AI1701" s="19" t="str">
        <f t="shared" si="161"/>
        <v>Obesity</v>
      </c>
      <c r="AP1701" s="19" t="s">
        <v>6097</v>
      </c>
      <c r="AQ1701" s="19">
        <v>5.42</v>
      </c>
      <c r="AR1701" s="19" t="str">
        <f t="shared" si="162"/>
        <v>Normal</v>
      </c>
    </row>
    <row r="1702" spans="1:44">
      <c r="A1702" s="19" t="s">
        <v>6142</v>
      </c>
      <c r="B1702" s="19">
        <v>37.43</v>
      </c>
      <c r="C1702" s="19">
        <v>4.52</v>
      </c>
      <c r="D1702" s="19" t="s">
        <v>8336</v>
      </c>
      <c r="E1702" s="19" t="s">
        <v>8336</v>
      </c>
      <c r="F1702" s="19" t="s">
        <v>8336</v>
      </c>
      <c r="G1702" s="19">
        <v>1</v>
      </c>
      <c r="H1702" s="19">
        <v>1</v>
      </c>
      <c r="I1702" s="19" t="s">
        <v>8336</v>
      </c>
      <c r="J1702" s="19" t="s">
        <v>8336</v>
      </c>
      <c r="K1702" s="19" t="str">
        <f t="shared" si="157"/>
        <v>Obesity</v>
      </c>
      <c r="L1702" s="19" t="str">
        <f t="shared" si="158"/>
        <v>Normal</v>
      </c>
      <c r="P1702" s="19" t="s">
        <v>8355</v>
      </c>
      <c r="Q1702" s="19">
        <v>0</v>
      </c>
      <c r="Y1702" s="32" t="s">
        <v>6121</v>
      </c>
      <c r="Z1702" s="19" t="s">
        <v>8324</v>
      </c>
      <c r="AA1702" t="s">
        <v>8336</v>
      </c>
      <c r="AB1702" s="19" t="str">
        <f t="shared" si="159"/>
        <v>Yes</v>
      </c>
      <c r="AC1702" s="19" t="str">
        <f t="shared" si="160"/>
        <v>No</v>
      </c>
      <c r="AG1702" s="19" t="s">
        <v>6100</v>
      </c>
      <c r="AH1702" s="19">
        <v>18.35</v>
      </c>
      <c r="AI1702" s="19" t="str">
        <f t="shared" si="161"/>
        <v>Under Weight</v>
      </c>
      <c r="AP1702" s="19" t="s">
        <v>6100</v>
      </c>
      <c r="AQ1702" s="19">
        <v>5.12</v>
      </c>
      <c r="AR1702" s="19" t="str">
        <f t="shared" si="162"/>
        <v>Normal</v>
      </c>
    </row>
    <row r="1703" spans="1:44">
      <c r="A1703" s="19" t="s">
        <v>6145</v>
      </c>
      <c r="B1703" s="19">
        <v>31.065</v>
      </c>
      <c r="C1703" s="19">
        <v>5.71</v>
      </c>
      <c r="D1703" s="19" t="s">
        <v>8336</v>
      </c>
      <c r="E1703" s="19" t="s">
        <v>8336</v>
      </c>
      <c r="F1703" s="19" t="s">
        <v>8336</v>
      </c>
      <c r="G1703" s="19" t="s">
        <v>8355</v>
      </c>
      <c r="H1703" s="19">
        <v>0</v>
      </c>
      <c r="I1703" s="19" t="s">
        <v>8336</v>
      </c>
      <c r="J1703" s="19" t="s">
        <v>8336</v>
      </c>
      <c r="K1703" s="19" t="str">
        <f t="shared" si="157"/>
        <v>Obesity</v>
      </c>
      <c r="L1703" s="19" t="str">
        <f t="shared" si="158"/>
        <v>Prediabetes</v>
      </c>
      <c r="P1703" s="19">
        <v>1</v>
      </c>
      <c r="Q1703" s="19">
        <v>1</v>
      </c>
      <c r="Y1703" s="32" t="s">
        <v>6125</v>
      </c>
      <c r="Z1703" s="19" t="s">
        <v>8324</v>
      </c>
      <c r="AA1703" t="s">
        <v>8336</v>
      </c>
      <c r="AB1703" s="19" t="str">
        <f t="shared" si="159"/>
        <v>Yes</v>
      </c>
      <c r="AC1703" s="19" t="str">
        <f t="shared" si="160"/>
        <v>No</v>
      </c>
      <c r="AG1703" s="19" t="s">
        <v>6103</v>
      </c>
      <c r="AH1703" s="19">
        <v>22.13</v>
      </c>
      <c r="AI1703" s="19" t="str">
        <f t="shared" si="161"/>
        <v>Normal Weight</v>
      </c>
      <c r="AP1703" s="19" t="s">
        <v>6103</v>
      </c>
      <c r="AQ1703" s="19">
        <v>9.2</v>
      </c>
      <c r="AR1703" s="19" t="str">
        <f t="shared" si="162"/>
        <v>Diabetes</v>
      </c>
    </row>
    <row r="1704" spans="1:44">
      <c r="A1704" s="19" t="s">
        <v>6148</v>
      </c>
      <c r="B1704" s="19">
        <v>25.08</v>
      </c>
      <c r="C1704" s="19">
        <v>4.77</v>
      </c>
      <c r="D1704" s="19" t="s">
        <v>8336</v>
      </c>
      <c r="E1704" s="19" t="s">
        <v>8336</v>
      </c>
      <c r="F1704" s="19" t="s">
        <v>8336</v>
      </c>
      <c r="G1704" s="19" t="s">
        <v>8355</v>
      </c>
      <c r="H1704" s="19">
        <v>0</v>
      </c>
      <c r="I1704" s="19" t="s">
        <v>8336</v>
      </c>
      <c r="J1704" s="19" t="s">
        <v>8336</v>
      </c>
      <c r="K1704" s="19" t="str">
        <f t="shared" si="157"/>
        <v>Over Weight</v>
      </c>
      <c r="L1704" s="19" t="str">
        <f t="shared" si="158"/>
        <v>Normal</v>
      </c>
      <c r="P1704" s="19">
        <v>1</v>
      </c>
      <c r="Q1704" s="19">
        <v>1</v>
      </c>
      <c r="Y1704" s="32" t="s">
        <v>6128</v>
      </c>
      <c r="Z1704" s="19" t="s">
        <v>8336</v>
      </c>
      <c r="AA1704" t="s">
        <v>8336</v>
      </c>
      <c r="AB1704" s="19" t="str">
        <f t="shared" si="159"/>
        <v>No</v>
      </c>
      <c r="AC1704" s="19" t="str">
        <f t="shared" si="160"/>
        <v>No</v>
      </c>
      <c r="AG1704" s="19" t="s">
        <v>6106</v>
      </c>
      <c r="AH1704" s="19">
        <v>22.51</v>
      </c>
      <c r="AI1704" s="19" t="str">
        <f t="shared" si="161"/>
        <v>Normal Weight</v>
      </c>
      <c r="AP1704" s="19" t="s">
        <v>6106</v>
      </c>
      <c r="AQ1704" s="19">
        <v>6.08</v>
      </c>
      <c r="AR1704" s="19" t="str">
        <f t="shared" si="162"/>
        <v>Prediabetes</v>
      </c>
    </row>
    <row r="1705" spans="1:44">
      <c r="A1705" s="19" t="s">
        <v>6151</v>
      </c>
      <c r="B1705" s="19">
        <v>15.2</v>
      </c>
      <c r="C1705" s="19">
        <v>7.81</v>
      </c>
      <c r="D1705" s="19" t="s">
        <v>8324</v>
      </c>
      <c r="E1705" s="19" t="s">
        <v>8336</v>
      </c>
      <c r="F1705" s="19" t="s">
        <v>8336</v>
      </c>
      <c r="G1705" s="19">
        <v>1</v>
      </c>
      <c r="H1705" s="19">
        <v>1</v>
      </c>
      <c r="I1705" s="19" t="s">
        <v>8336</v>
      </c>
      <c r="J1705" s="19" t="s">
        <v>8336</v>
      </c>
      <c r="K1705" s="19" t="str">
        <f t="shared" si="157"/>
        <v>Under Weight</v>
      </c>
      <c r="L1705" s="19" t="str">
        <f t="shared" si="158"/>
        <v>Diabetes</v>
      </c>
      <c r="P1705" s="19">
        <v>1</v>
      </c>
      <c r="Q1705" s="19">
        <v>1</v>
      </c>
      <c r="Y1705" s="32" t="s">
        <v>6131</v>
      </c>
      <c r="Z1705" s="19" t="s">
        <v>8324</v>
      </c>
      <c r="AA1705" t="s">
        <v>8336</v>
      </c>
      <c r="AB1705" s="19" t="str">
        <f t="shared" si="159"/>
        <v>Yes</v>
      </c>
      <c r="AC1705" s="19" t="str">
        <f t="shared" si="160"/>
        <v>No</v>
      </c>
      <c r="AG1705" s="19" t="s">
        <v>6110</v>
      </c>
      <c r="AH1705" s="19">
        <v>31</v>
      </c>
      <c r="AI1705" s="19" t="str">
        <f t="shared" si="161"/>
        <v>Obesity</v>
      </c>
      <c r="AP1705" s="19" t="s">
        <v>6110</v>
      </c>
      <c r="AQ1705" s="19">
        <v>4.77</v>
      </c>
      <c r="AR1705" s="19" t="str">
        <f t="shared" si="162"/>
        <v>Normal</v>
      </c>
    </row>
    <row r="1706" spans="1:44">
      <c r="A1706" s="19" t="s">
        <v>6155</v>
      </c>
      <c r="B1706" s="19">
        <v>22.34</v>
      </c>
      <c r="C1706" s="19">
        <v>5.19</v>
      </c>
      <c r="D1706" s="19" t="s">
        <v>8324</v>
      </c>
      <c r="E1706" s="19" t="s">
        <v>8336</v>
      </c>
      <c r="F1706" s="19" t="s">
        <v>8336</v>
      </c>
      <c r="G1706" s="19" t="s">
        <v>8355</v>
      </c>
      <c r="H1706" s="19">
        <v>0</v>
      </c>
      <c r="I1706" s="19" t="s">
        <v>8336</v>
      </c>
      <c r="J1706" s="19" t="s">
        <v>8336</v>
      </c>
      <c r="K1706" s="19" t="str">
        <f t="shared" si="157"/>
        <v>Normal Weight</v>
      </c>
      <c r="L1706" s="19" t="str">
        <f t="shared" si="158"/>
        <v>Normal</v>
      </c>
      <c r="P1706" s="19">
        <v>1</v>
      </c>
      <c r="Q1706" s="19">
        <v>1</v>
      </c>
      <c r="Y1706" s="32" t="s">
        <v>6134</v>
      </c>
      <c r="Z1706" s="19" t="s">
        <v>8336</v>
      </c>
      <c r="AA1706" t="s">
        <v>8336</v>
      </c>
      <c r="AB1706" s="19" t="str">
        <f t="shared" si="159"/>
        <v>No</v>
      </c>
      <c r="AC1706" s="19" t="str">
        <f t="shared" si="160"/>
        <v>No</v>
      </c>
      <c r="AG1706" s="19" t="s">
        <v>6114</v>
      </c>
      <c r="AH1706" s="19">
        <v>28.27</v>
      </c>
      <c r="AI1706" s="19" t="str">
        <f t="shared" si="161"/>
        <v>Over Weight</v>
      </c>
      <c r="AP1706" s="19" t="s">
        <v>6114</v>
      </c>
      <c r="AQ1706" s="19">
        <v>4.62</v>
      </c>
      <c r="AR1706" s="19" t="str">
        <f t="shared" si="162"/>
        <v>Normal</v>
      </c>
    </row>
    <row r="1707" spans="1:44">
      <c r="A1707" s="19" t="s">
        <v>6158</v>
      </c>
      <c r="B1707" s="19">
        <v>40.15</v>
      </c>
      <c r="C1707" s="19">
        <v>5.93</v>
      </c>
      <c r="D1707" s="19" t="s">
        <v>8336</v>
      </c>
      <c r="E1707" s="19" t="s">
        <v>8336</v>
      </c>
      <c r="F1707" s="19" t="s">
        <v>8336</v>
      </c>
      <c r="G1707" s="19">
        <v>1</v>
      </c>
      <c r="H1707" s="19">
        <v>1</v>
      </c>
      <c r="I1707" s="19" t="s">
        <v>8336</v>
      </c>
      <c r="J1707" s="19" t="s">
        <v>8336</v>
      </c>
      <c r="K1707" s="19" t="str">
        <f t="shared" si="157"/>
        <v>Obesity</v>
      </c>
      <c r="L1707" s="19" t="str">
        <f t="shared" si="158"/>
        <v>Prediabetes</v>
      </c>
      <c r="P1707" s="19">
        <v>1</v>
      </c>
      <c r="Q1707" s="19">
        <v>1</v>
      </c>
      <c r="Y1707" s="32" t="s">
        <v>6138</v>
      </c>
      <c r="Z1707" s="19" t="s">
        <v>8336</v>
      </c>
      <c r="AA1707" t="s">
        <v>8336</v>
      </c>
      <c r="AB1707" s="19" t="str">
        <f t="shared" si="159"/>
        <v>No</v>
      </c>
      <c r="AC1707" s="19" t="str">
        <f t="shared" si="160"/>
        <v>No</v>
      </c>
      <c r="AG1707" s="19" t="s">
        <v>6117</v>
      </c>
      <c r="AH1707" s="19">
        <v>29.92</v>
      </c>
      <c r="AI1707" s="19" t="str">
        <f t="shared" si="161"/>
        <v>Obesity</v>
      </c>
      <c r="AP1707" s="19" t="s">
        <v>6117</v>
      </c>
      <c r="AQ1707" s="19">
        <v>9.07</v>
      </c>
      <c r="AR1707" s="19" t="str">
        <f t="shared" si="162"/>
        <v>Diabetes</v>
      </c>
    </row>
    <row r="1708" spans="1:44">
      <c r="A1708" s="19" t="s">
        <v>6161</v>
      </c>
      <c r="B1708" s="19">
        <v>37.73</v>
      </c>
      <c r="C1708" s="19">
        <v>6.29</v>
      </c>
      <c r="D1708" s="19" t="s">
        <v>8336</v>
      </c>
      <c r="E1708" s="19" t="s">
        <v>8336</v>
      </c>
      <c r="F1708" s="19" t="s">
        <v>8336</v>
      </c>
      <c r="G1708" s="19">
        <v>1</v>
      </c>
      <c r="H1708" s="19">
        <v>1</v>
      </c>
      <c r="I1708" s="19" t="s">
        <v>8336</v>
      </c>
      <c r="J1708" s="19" t="s">
        <v>8336</v>
      </c>
      <c r="K1708" s="19" t="str">
        <f t="shared" si="157"/>
        <v>Obesity</v>
      </c>
      <c r="L1708" s="19" t="str">
        <f t="shared" si="158"/>
        <v>Prediabetes</v>
      </c>
      <c r="P1708" s="19">
        <v>1</v>
      </c>
      <c r="Q1708" s="19">
        <v>1</v>
      </c>
      <c r="Y1708" s="32" t="s">
        <v>6142</v>
      </c>
      <c r="Z1708" s="19" t="s">
        <v>8336</v>
      </c>
      <c r="AA1708" t="s">
        <v>8336</v>
      </c>
      <c r="AB1708" s="19" t="str">
        <f t="shared" si="159"/>
        <v>No</v>
      </c>
      <c r="AC1708" s="19" t="str">
        <f t="shared" si="160"/>
        <v>No</v>
      </c>
      <c r="AG1708" s="19" t="s">
        <v>6121</v>
      </c>
      <c r="AH1708" s="19">
        <v>25.9</v>
      </c>
      <c r="AI1708" s="19" t="str">
        <f t="shared" si="161"/>
        <v>Over Weight</v>
      </c>
      <c r="AP1708" s="19" t="s">
        <v>6121</v>
      </c>
      <c r="AQ1708" s="19">
        <v>9.12</v>
      </c>
      <c r="AR1708" s="19" t="str">
        <f t="shared" si="162"/>
        <v>Diabetes</v>
      </c>
    </row>
    <row r="1709" spans="1:44">
      <c r="A1709" s="19" t="s">
        <v>6164</v>
      </c>
      <c r="B1709" s="19">
        <v>25.35</v>
      </c>
      <c r="C1709" s="19">
        <v>4.9</v>
      </c>
      <c r="D1709" s="19" t="s">
        <v>8336</v>
      </c>
      <c r="E1709" s="19" t="s">
        <v>8336</v>
      </c>
      <c r="F1709" s="19" t="s">
        <v>8336</v>
      </c>
      <c r="G1709" s="19" t="s">
        <v>8355</v>
      </c>
      <c r="H1709" s="19">
        <v>0</v>
      </c>
      <c r="I1709" s="19" t="s">
        <v>8336</v>
      </c>
      <c r="J1709" s="19" t="s">
        <v>8336</v>
      </c>
      <c r="K1709" s="19" t="str">
        <f t="shared" si="157"/>
        <v>Over Weight</v>
      </c>
      <c r="L1709" s="19" t="str">
        <f t="shared" si="158"/>
        <v>Normal</v>
      </c>
      <c r="P1709" s="19">
        <v>2</v>
      </c>
      <c r="Q1709" s="19">
        <v>2</v>
      </c>
      <c r="Y1709" s="32" t="s">
        <v>6145</v>
      </c>
      <c r="Z1709" s="19" t="s">
        <v>8336</v>
      </c>
      <c r="AA1709" t="s">
        <v>8336</v>
      </c>
      <c r="AB1709" s="19" t="str">
        <f t="shared" si="159"/>
        <v>No</v>
      </c>
      <c r="AC1709" s="19" t="str">
        <f t="shared" si="160"/>
        <v>No</v>
      </c>
      <c r="AG1709" s="19" t="s">
        <v>6125</v>
      </c>
      <c r="AH1709" s="19">
        <v>27.74</v>
      </c>
      <c r="AI1709" s="19" t="str">
        <f t="shared" si="161"/>
        <v>Over Weight</v>
      </c>
      <c r="AP1709" s="19" t="s">
        <v>6125</v>
      </c>
      <c r="AQ1709" s="19">
        <v>7.32</v>
      </c>
      <c r="AR1709" s="19" t="str">
        <f t="shared" si="162"/>
        <v>Diabetes</v>
      </c>
    </row>
    <row r="1710" spans="1:44">
      <c r="A1710" s="19" t="s">
        <v>6167</v>
      </c>
      <c r="B1710" s="19">
        <v>26.41</v>
      </c>
      <c r="C1710" s="19">
        <v>5.07</v>
      </c>
      <c r="D1710" s="19" t="s">
        <v>8324</v>
      </c>
      <c r="E1710" s="19" t="s">
        <v>8336</v>
      </c>
      <c r="F1710" s="19" t="s">
        <v>8336</v>
      </c>
      <c r="G1710" s="19">
        <v>1</v>
      </c>
      <c r="H1710" s="19">
        <v>1</v>
      </c>
      <c r="I1710" s="19" t="s">
        <v>8336</v>
      </c>
      <c r="J1710" s="19" t="s">
        <v>8336</v>
      </c>
      <c r="K1710" s="19" t="str">
        <f t="shared" si="157"/>
        <v>Over Weight</v>
      </c>
      <c r="L1710" s="19" t="str">
        <f t="shared" si="158"/>
        <v>Normal</v>
      </c>
      <c r="P1710" s="19">
        <v>1</v>
      </c>
      <c r="Q1710" s="19">
        <v>1</v>
      </c>
      <c r="Y1710" s="32" t="s">
        <v>6148</v>
      </c>
      <c r="Z1710" s="19" t="s">
        <v>8336</v>
      </c>
      <c r="AA1710" t="s">
        <v>8336</v>
      </c>
      <c r="AB1710" s="19" t="str">
        <f t="shared" si="159"/>
        <v>No</v>
      </c>
      <c r="AC1710" s="19" t="str">
        <f t="shared" si="160"/>
        <v>No</v>
      </c>
      <c r="AG1710" s="19" t="s">
        <v>6128</v>
      </c>
      <c r="AH1710" s="19">
        <v>17.26</v>
      </c>
      <c r="AI1710" s="19" t="str">
        <f t="shared" si="161"/>
        <v>Under Weight</v>
      </c>
      <c r="AP1710" s="19" t="s">
        <v>6128</v>
      </c>
      <c r="AQ1710" s="19">
        <v>11.73</v>
      </c>
      <c r="AR1710" s="19" t="str">
        <f t="shared" si="162"/>
        <v>Diabetes</v>
      </c>
    </row>
    <row r="1711" spans="1:44">
      <c r="A1711" s="19" t="s">
        <v>6170</v>
      </c>
      <c r="B1711" s="19">
        <v>27.6</v>
      </c>
      <c r="C1711" s="19">
        <v>5.33</v>
      </c>
      <c r="D1711" s="19" t="s">
        <v>8336</v>
      </c>
      <c r="E1711" s="19" t="s">
        <v>8336</v>
      </c>
      <c r="F1711" s="19" t="s">
        <v>8336</v>
      </c>
      <c r="G1711" s="19">
        <v>1</v>
      </c>
      <c r="H1711" s="19">
        <v>1</v>
      </c>
      <c r="I1711" s="19" t="s">
        <v>8336</v>
      </c>
      <c r="J1711" s="19" t="s">
        <v>8336</v>
      </c>
      <c r="K1711" s="19" t="str">
        <f t="shared" si="157"/>
        <v>Over Weight</v>
      </c>
      <c r="L1711" s="19" t="str">
        <f t="shared" si="158"/>
        <v>Normal</v>
      </c>
      <c r="P1711" s="19" t="s">
        <v>8355</v>
      </c>
      <c r="Q1711" s="19">
        <v>0</v>
      </c>
      <c r="Y1711" s="32" t="s">
        <v>6151</v>
      </c>
      <c r="Z1711" s="19" t="s">
        <v>8324</v>
      </c>
      <c r="AA1711" t="s">
        <v>8336</v>
      </c>
      <c r="AB1711" s="19" t="str">
        <f t="shared" si="159"/>
        <v>Yes</v>
      </c>
      <c r="AC1711" s="19" t="str">
        <f t="shared" si="160"/>
        <v>No</v>
      </c>
      <c r="AG1711" s="19" t="s">
        <v>6131</v>
      </c>
      <c r="AH1711" s="19">
        <v>19.855</v>
      </c>
      <c r="AI1711" s="19" t="str">
        <f t="shared" si="161"/>
        <v>Normal Weight</v>
      </c>
      <c r="AP1711" s="19" t="s">
        <v>6131</v>
      </c>
      <c r="AQ1711" s="19">
        <v>6.64</v>
      </c>
      <c r="AR1711" s="19" t="str">
        <f t="shared" si="162"/>
        <v>Diabetes</v>
      </c>
    </row>
    <row r="1712" spans="1:44">
      <c r="A1712" s="19" t="s">
        <v>6174</v>
      </c>
      <c r="B1712" s="19">
        <v>33.82</v>
      </c>
      <c r="C1712" s="19">
        <v>8.93</v>
      </c>
      <c r="D1712" s="19" t="s">
        <v>8324</v>
      </c>
      <c r="E1712" s="19" t="s">
        <v>8336</v>
      </c>
      <c r="F1712" s="19" t="s">
        <v>8336</v>
      </c>
      <c r="G1712" s="19">
        <v>1</v>
      </c>
      <c r="H1712" s="19">
        <v>1</v>
      </c>
      <c r="I1712" s="19" t="s">
        <v>8336</v>
      </c>
      <c r="J1712" s="19" t="s">
        <v>8336</v>
      </c>
      <c r="K1712" s="19" t="str">
        <f t="shared" si="157"/>
        <v>Obesity</v>
      </c>
      <c r="L1712" s="19" t="str">
        <f t="shared" si="158"/>
        <v>Diabetes</v>
      </c>
      <c r="P1712" s="19" t="s">
        <v>8355</v>
      </c>
      <c r="Q1712" s="19">
        <v>0</v>
      </c>
      <c r="Y1712" s="32" t="s">
        <v>6155</v>
      </c>
      <c r="Z1712" s="19" t="s">
        <v>8324</v>
      </c>
      <c r="AA1712" t="s">
        <v>8336</v>
      </c>
      <c r="AB1712" s="19" t="str">
        <f t="shared" si="159"/>
        <v>Yes</v>
      </c>
      <c r="AC1712" s="19" t="str">
        <f t="shared" si="160"/>
        <v>No</v>
      </c>
      <c r="AG1712" s="19" t="s">
        <v>6134</v>
      </c>
      <c r="AH1712" s="19">
        <v>41.69</v>
      </c>
      <c r="AI1712" s="19" t="str">
        <f t="shared" si="161"/>
        <v>Obesity</v>
      </c>
      <c r="AP1712" s="19" t="s">
        <v>6134</v>
      </c>
      <c r="AQ1712" s="19">
        <v>5.78</v>
      </c>
      <c r="AR1712" s="19" t="str">
        <f t="shared" si="162"/>
        <v>Prediabetes</v>
      </c>
    </row>
    <row r="1713" spans="1:44">
      <c r="A1713" s="19" t="s">
        <v>6176</v>
      </c>
      <c r="B1713" s="19">
        <v>32.9</v>
      </c>
      <c r="C1713" s="19">
        <v>4.35</v>
      </c>
      <c r="D1713" s="19" t="s">
        <v>8336</v>
      </c>
      <c r="E1713" s="19" t="s">
        <v>8336</v>
      </c>
      <c r="F1713" s="19" t="s">
        <v>8336</v>
      </c>
      <c r="G1713" s="19" t="s">
        <v>8355</v>
      </c>
      <c r="H1713" s="19">
        <v>0</v>
      </c>
      <c r="I1713" s="19" t="s">
        <v>8336</v>
      </c>
      <c r="J1713" s="19" t="s">
        <v>8336</v>
      </c>
      <c r="K1713" s="19" t="str">
        <f t="shared" si="157"/>
        <v>Obesity</v>
      </c>
      <c r="L1713" s="19" t="str">
        <f t="shared" si="158"/>
        <v>Normal</v>
      </c>
      <c r="P1713" s="19">
        <v>1</v>
      </c>
      <c r="Q1713" s="19">
        <v>1</v>
      </c>
      <c r="Y1713" s="32" t="s">
        <v>6158</v>
      </c>
      <c r="Z1713" s="19" t="s">
        <v>8336</v>
      </c>
      <c r="AA1713" t="s">
        <v>8336</v>
      </c>
      <c r="AB1713" s="19" t="str">
        <f t="shared" si="159"/>
        <v>No</v>
      </c>
      <c r="AC1713" s="19" t="str">
        <f t="shared" si="160"/>
        <v>No</v>
      </c>
      <c r="AG1713" s="19" t="s">
        <v>6138</v>
      </c>
      <c r="AH1713" s="19">
        <v>16.12</v>
      </c>
      <c r="AI1713" s="19" t="str">
        <f t="shared" si="161"/>
        <v>Under Weight</v>
      </c>
      <c r="AP1713" s="19" t="s">
        <v>6138</v>
      </c>
      <c r="AQ1713" s="19">
        <v>10.45</v>
      </c>
      <c r="AR1713" s="19" t="str">
        <f t="shared" si="162"/>
        <v>Diabetes</v>
      </c>
    </row>
    <row r="1714" spans="1:44">
      <c r="A1714" s="19" t="s">
        <v>6180</v>
      </c>
      <c r="B1714" s="19">
        <v>30.875</v>
      </c>
      <c r="C1714" s="19">
        <v>9.54</v>
      </c>
      <c r="D1714" s="19" t="s">
        <v>8324</v>
      </c>
      <c r="E1714" s="19" t="s">
        <v>8336</v>
      </c>
      <c r="F1714" s="19" t="s">
        <v>8336</v>
      </c>
      <c r="G1714" s="19">
        <v>1</v>
      </c>
      <c r="H1714" s="19">
        <v>1</v>
      </c>
      <c r="I1714" s="19" t="s">
        <v>8336</v>
      </c>
      <c r="J1714" s="19" t="s">
        <v>8336</v>
      </c>
      <c r="K1714" s="19" t="str">
        <f t="shared" si="157"/>
        <v>Obesity</v>
      </c>
      <c r="L1714" s="19" t="str">
        <f t="shared" si="158"/>
        <v>Diabetes</v>
      </c>
      <c r="P1714" s="19" t="s">
        <v>8355</v>
      </c>
      <c r="Q1714" s="19">
        <v>0</v>
      </c>
      <c r="Y1714" s="32" t="s">
        <v>6161</v>
      </c>
      <c r="Z1714" s="19" t="s">
        <v>8336</v>
      </c>
      <c r="AA1714" t="s">
        <v>8336</v>
      </c>
      <c r="AB1714" s="19" t="str">
        <f t="shared" si="159"/>
        <v>No</v>
      </c>
      <c r="AC1714" s="19" t="str">
        <f t="shared" si="160"/>
        <v>No</v>
      </c>
      <c r="AG1714" s="19" t="s">
        <v>6142</v>
      </c>
      <c r="AH1714" s="19">
        <v>37.43</v>
      </c>
      <c r="AI1714" s="19" t="str">
        <f t="shared" si="161"/>
        <v>Obesity</v>
      </c>
      <c r="AP1714" s="19" t="s">
        <v>6142</v>
      </c>
      <c r="AQ1714" s="19">
        <v>4.52</v>
      </c>
      <c r="AR1714" s="19" t="str">
        <f t="shared" si="162"/>
        <v>Normal</v>
      </c>
    </row>
    <row r="1715" spans="1:44">
      <c r="A1715" s="19" t="s">
        <v>6182</v>
      </c>
      <c r="B1715" s="19">
        <v>32.64</v>
      </c>
      <c r="C1715" s="19">
        <v>5.91</v>
      </c>
      <c r="D1715" s="19" t="s">
        <v>8336</v>
      </c>
      <c r="E1715" s="19" t="s">
        <v>8336</v>
      </c>
      <c r="F1715" s="19" t="s">
        <v>8336</v>
      </c>
      <c r="G1715" s="19" t="s">
        <v>8355</v>
      </c>
      <c r="H1715" s="19">
        <v>0</v>
      </c>
      <c r="I1715" s="19" t="s">
        <v>8336</v>
      </c>
      <c r="J1715" s="19" t="s">
        <v>8336</v>
      </c>
      <c r="K1715" s="19" t="str">
        <f t="shared" si="157"/>
        <v>Obesity</v>
      </c>
      <c r="L1715" s="19" t="str">
        <f t="shared" si="158"/>
        <v>Prediabetes</v>
      </c>
      <c r="P1715" s="19" t="s">
        <v>8355</v>
      </c>
      <c r="Q1715" s="19">
        <v>0</v>
      </c>
      <c r="Y1715" s="32" t="s">
        <v>6164</v>
      </c>
      <c r="Z1715" s="19" t="s">
        <v>8336</v>
      </c>
      <c r="AA1715" t="s">
        <v>8336</v>
      </c>
      <c r="AB1715" s="19" t="str">
        <f t="shared" si="159"/>
        <v>No</v>
      </c>
      <c r="AC1715" s="19" t="str">
        <f t="shared" si="160"/>
        <v>No</v>
      </c>
      <c r="AG1715" s="19" t="s">
        <v>6145</v>
      </c>
      <c r="AH1715" s="19">
        <v>31.065</v>
      </c>
      <c r="AI1715" s="19" t="str">
        <f t="shared" si="161"/>
        <v>Obesity</v>
      </c>
      <c r="AP1715" s="19" t="s">
        <v>6145</v>
      </c>
      <c r="AQ1715" s="19">
        <v>5.71</v>
      </c>
      <c r="AR1715" s="19" t="str">
        <f t="shared" si="162"/>
        <v>Prediabetes</v>
      </c>
    </row>
    <row r="1716" spans="1:44">
      <c r="A1716" s="19" t="s">
        <v>6186</v>
      </c>
      <c r="B1716" s="19">
        <v>22.135</v>
      </c>
      <c r="C1716" s="19">
        <v>5.1</v>
      </c>
      <c r="D1716" s="19" t="s">
        <v>8336</v>
      </c>
      <c r="E1716" s="19" t="s">
        <v>8336</v>
      </c>
      <c r="F1716" s="19" t="s">
        <v>8336</v>
      </c>
      <c r="G1716" s="19" t="s">
        <v>8355</v>
      </c>
      <c r="H1716" s="19">
        <v>0</v>
      </c>
      <c r="I1716" s="19" t="s">
        <v>8336</v>
      </c>
      <c r="J1716" s="19" t="s">
        <v>8336</v>
      </c>
      <c r="K1716" s="19" t="str">
        <f t="shared" si="157"/>
        <v>Normal Weight</v>
      </c>
      <c r="L1716" s="19" t="str">
        <f t="shared" si="158"/>
        <v>Normal</v>
      </c>
      <c r="P1716" s="19">
        <v>1</v>
      </c>
      <c r="Q1716" s="19">
        <v>1</v>
      </c>
      <c r="Y1716" s="32" t="s">
        <v>6167</v>
      </c>
      <c r="Z1716" s="19" t="s">
        <v>8324</v>
      </c>
      <c r="AA1716" t="s">
        <v>8336</v>
      </c>
      <c r="AB1716" s="19" t="str">
        <f t="shared" si="159"/>
        <v>Yes</v>
      </c>
      <c r="AC1716" s="19" t="str">
        <f t="shared" si="160"/>
        <v>No</v>
      </c>
      <c r="AG1716" s="19" t="s">
        <v>6148</v>
      </c>
      <c r="AH1716" s="19">
        <v>25.08</v>
      </c>
      <c r="AI1716" s="19" t="str">
        <f t="shared" si="161"/>
        <v>Over Weight</v>
      </c>
      <c r="AP1716" s="19" t="s">
        <v>6148</v>
      </c>
      <c r="AQ1716" s="19">
        <v>4.77</v>
      </c>
      <c r="AR1716" s="19" t="str">
        <f t="shared" si="162"/>
        <v>Normal</v>
      </c>
    </row>
    <row r="1717" spans="1:44">
      <c r="A1717" s="19" t="s">
        <v>6190</v>
      </c>
      <c r="B1717" s="19">
        <v>16.53</v>
      </c>
      <c r="C1717" s="19">
        <v>5.08</v>
      </c>
      <c r="D1717" s="19" t="s">
        <v>8336</v>
      </c>
      <c r="E1717" s="19" t="s">
        <v>8336</v>
      </c>
      <c r="F1717" s="19" t="s">
        <v>8336</v>
      </c>
      <c r="G1717" s="19">
        <v>2</v>
      </c>
      <c r="H1717" s="19">
        <v>2</v>
      </c>
      <c r="I1717" s="19" t="s">
        <v>8336</v>
      </c>
      <c r="J1717" s="19" t="s">
        <v>8336</v>
      </c>
      <c r="K1717" s="19" t="str">
        <f t="shared" si="157"/>
        <v>Under Weight</v>
      </c>
      <c r="L1717" s="19" t="str">
        <f t="shared" si="158"/>
        <v>Normal</v>
      </c>
      <c r="P1717" s="19" t="s">
        <v>8355</v>
      </c>
      <c r="Q1717" s="19">
        <v>0</v>
      </c>
      <c r="Y1717" s="32" t="s">
        <v>6170</v>
      </c>
      <c r="Z1717" s="19" t="s">
        <v>8336</v>
      </c>
      <c r="AA1717" t="s">
        <v>8336</v>
      </c>
      <c r="AB1717" s="19" t="str">
        <f t="shared" si="159"/>
        <v>No</v>
      </c>
      <c r="AC1717" s="19" t="str">
        <f t="shared" si="160"/>
        <v>No</v>
      </c>
      <c r="AG1717" s="19" t="s">
        <v>6151</v>
      </c>
      <c r="AH1717" s="19">
        <v>15.2</v>
      </c>
      <c r="AI1717" s="19" t="str">
        <f t="shared" si="161"/>
        <v>Under Weight</v>
      </c>
      <c r="AP1717" s="19" t="s">
        <v>6151</v>
      </c>
      <c r="AQ1717" s="19">
        <v>7.81</v>
      </c>
      <c r="AR1717" s="19" t="str">
        <f t="shared" si="162"/>
        <v>Diabetes</v>
      </c>
    </row>
    <row r="1718" spans="1:44">
      <c r="A1718" s="19" t="s">
        <v>6193</v>
      </c>
      <c r="B1718" s="19">
        <v>32.775</v>
      </c>
      <c r="C1718" s="19">
        <v>4.75</v>
      </c>
      <c r="D1718" s="19" t="s">
        <v>8336</v>
      </c>
      <c r="E1718" s="19" t="s">
        <v>8336</v>
      </c>
      <c r="F1718" s="19" t="s">
        <v>8336</v>
      </c>
      <c r="G1718" s="19" t="s">
        <v>8355</v>
      </c>
      <c r="H1718" s="19">
        <v>0</v>
      </c>
      <c r="I1718" s="19" t="s">
        <v>8336</v>
      </c>
      <c r="J1718" s="19" t="s">
        <v>8336</v>
      </c>
      <c r="K1718" s="19" t="str">
        <f t="shared" si="157"/>
        <v>Obesity</v>
      </c>
      <c r="L1718" s="19" t="str">
        <f t="shared" si="158"/>
        <v>Normal</v>
      </c>
      <c r="P1718" s="19">
        <v>1</v>
      </c>
      <c r="Q1718" s="19">
        <v>1</v>
      </c>
      <c r="Y1718" s="32" t="s">
        <v>6174</v>
      </c>
      <c r="Z1718" s="19" t="s">
        <v>8324</v>
      </c>
      <c r="AA1718" t="s">
        <v>8336</v>
      </c>
      <c r="AB1718" s="19" t="str">
        <f t="shared" si="159"/>
        <v>Yes</v>
      </c>
      <c r="AC1718" s="19" t="str">
        <f t="shared" si="160"/>
        <v>No</v>
      </c>
      <c r="AG1718" s="19" t="s">
        <v>6155</v>
      </c>
      <c r="AH1718" s="19">
        <v>22.34</v>
      </c>
      <c r="AI1718" s="19" t="str">
        <f t="shared" si="161"/>
        <v>Normal Weight</v>
      </c>
      <c r="AP1718" s="19" t="s">
        <v>6155</v>
      </c>
      <c r="AQ1718" s="19">
        <v>5.19</v>
      </c>
      <c r="AR1718" s="19" t="str">
        <f t="shared" si="162"/>
        <v>Normal</v>
      </c>
    </row>
    <row r="1719" spans="1:44">
      <c r="A1719" s="19" t="s">
        <v>6196</v>
      </c>
      <c r="B1719" s="19">
        <v>30.9</v>
      </c>
      <c r="C1719" s="19">
        <v>6.05</v>
      </c>
      <c r="D1719" s="19" t="s">
        <v>8336</v>
      </c>
      <c r="E1719" s="19" t="s">
        <v>8336</v>
      </c>
      <c r="F1719" s="19" t="s">
        <v>8336</v>
      </c>
      <c r="G1719" s="19">
        <v>1</v>
      </c>
      <c r="H1719" s="19">
        <v>1</v>
      </c>
      <c r="I1719" s="19" t="s">
        <v>8336</v>
      </c>
      <c r="J1719" s="19" t="s">
        <v>8336</v>
      </c>
      <c r="K1719" s="19" t="str">
        <f t="shared" si="157"/>
        <v>Obesity</v>
      </c>
      <c r="L1719" s="19" t="str">
        <f t="shared" si="158"/>
        <v>Prediabetes</v>
      </c>
      <c r="P1719" s="19">
        <v>1</v>
      </c>
      <c r="Q1719" s="19">
        <v>1</v>
      </c>
      <c r="Y1719" s="32" t="s">
        <v>6176</v>
      </c>
      <c r="Z1719" s="19" t="s">
        <v>8336</v>
      </c>
      <c r="AA1719" t="s">
        <v>8336</v>
      </c>
      <c r="AB1719" s="19" t="str">
        <f t="shared" si="159"/>
        <v>No</v>
      </c>
      <c r="AC1719" s="19" t="str">
        <f t="shared" si="160"/>
        <v>No</v>
      </c>
      <c r="AG1719" s="19" t="s">
        <v>6158</v>
      </c>
      <c r="AH1719" s="19">
        <v>40.15</v>
      </c>
      <c r="AI1719" s="19" t="str">
        <f t="shared" si="161"/>
        <v>Obesity</v>
      </c>
      <c r="AP1719" s="19" t="s">
        <v>6158</v>
      </c>
      <c r="AQ1719" s="19">
        <v>5.93</v>
      </c>
      <c r="AR1719" s="19" t="str">
        <f t="shared" si="162"/>
        <v>Prediabetes</v>
      </c>
    </row>
    <row r="1720" spans="1:44">
      <c r="A1720" s="19" t="s">
        <v>6200</v>
      </c>
      <c r="B1720" s="19">
        <v>15.58</v>
      </c>
      <c r="C1720" s="19">
        <v>11.56</v>
      </c>
      <c r="D1720" s="19" t="s">
        <v>8336</v>
      </c>
      <c r="E1720" s="19" t="s">
        <v>8336</v>
      </c>
      <c r="F1720" s="19" t="s">
        <v>8336</v>
      </c>
      <c r="G1720" s="19" t="s">
        <v>8355</v>
      </c>
      <c r="H1720" s="19">
        <v>0</v>
      </c>
      <c r="I1720" s="19" t="s">
        <v>8336</v>
      </c>
      <c r="J1720" s="19" t="s">
        <v>8336</v>
      </c>
      <c r="K1720" s="19" t="str">
        <f t="shared" si="157"/>
        <v>Under Weight</v>
      </c>
      <c r="L1720" s="19" t="str">
        <f t="shared" si="158"/>
        <v>Diabetes</v>
      </c>
      <c r="P1720" s="19" t="s">
        <v>8355</v>
      </c>
      <c r="Q1720" s="19">
        <v>0</v>
      </c>
      <c r="Y1720" s="32" t="s">
        <v>6180</v>
      </c>
      <c r="Z1720" s="19" t="s">
        <v>8324</v>
      </c>
      <c r="AA1720" t="s">
        <v>8336</v>
      </c>
      <c r="AB1720" s="19" t="str">
        <f t="shared" si="159"/>
        <v>Yes</v>
      </c>
      <c r="AC1720" s="19" t="str">
        <f t="shared" si="160"/>
        <v>No</v>
      </c>
      <c r="AG1720" s="19" t="s">
        <v>6161</v>
      </c>
      <c r="AH1720" s="19">
        <v>37.73</v>
      </c>
      <c r="AI1720" s="19" t="str">
        <f t="shared" si="161"/>
        <v>Obesity</v>
      </c>
      <c r="AP1720" s="19" t="s">
        <v>6161</v>
      </c>
      <c r="AQ1720" s="19">
        <v>6.29</v>
      </c>
      <c r="AR1720" s="19" t="str">
        <f t="shared" si="162"/>
        <v>Prediabetes</v>
      </c>
    </row>
    <row r="1721" spans="1:44">
      <c r="A1721" s="19" t="s">
        <v>6203</v>
      </c>
      <c r="B1721" s="19">
        <v>26.315</v>
      </c>
      <c r="C1721" s="19">
        <v>5.76</v>
      </c>
      <c r="D1721" s="19" t="s">
        <v>8336</v>
      </c>
      <c r="E1721" s="19" t="s">
        <v>8336</v>
      </c>
      <c r="F1721" s="19" t="s">
        <v>8336</v>
      </c>
      <c r="G1721" s="19" t="s">
        <v>8355</v>
      </c>
      <c r="H1721" s="19">
        <v>0</v>
      </c>
      <c r="I1721" s="19" t="s">
        <v>8336</v>
      </c>
      <c r="J1721" s="19" t="s">
        <v>8336</v>
      </c>
      <c r="K1721" s="19" t="str">
        <f t="shared" si="157"/>
        <v>Over Weight</v>
      </c>
      <c r="L1721" s="19" t="str">
        <f t="shared" si="158"/>
        <v>Prediabetes</v>
      </c>
      <c r="P1721" s="19">
        <v>1</v>
      </c>
      <c r="Q1721" s="19">
        <v>1</v>
      </c>
      <c r="Y1721" s="32" t="s">
        <v>6182</v>
      </c>
      <c r="Z1721" s="19" t="s">
        <v>8336</v>
      </c>
      <c r="AA1721" t="s">
        <v>8336</v>
      </c>
      <c r="AB1721" s="19" t="str">
        <f t="shared" si="159"/>
        <v>No</v>
      </c>
      <c r="AC1721" s="19" t="str">
        <f t="shared" si="160"/>
        <v>No</v>
      </c>
      <c r="AG1721" s="19" t="s">
        <v>6164</v>
      </c>
      <c r="AH1721" s="19">
        <v>25.35</v>
      </c>
      <c r="AI1721" s="19" t="str">
        <f t="shared" si="161"/>
        <v>Over Weight</v>
      </c>
      <c r="AP1721" s="19" t="s">
        <v>6164</v>
      </c>
      <c r="AQ1721" s="19">
        <v>4.9</v>
      </c>
      <c r="AR1721" s="19" t="str">
        <f t="shared" si="162"/>
        <v>Normal</v>
      </c>
    </row>
    <row r="1722" spans="1:44">
      <c r="A1722" s="19" t="s">
        <v>6206</v>
      </c>
      <c r="B1722" s="19">
        <v>35.61</v>
      </c>
      <c r="C1722" s="19">
        <v>5.65</v>
      </c>
      <c r="D1722" s="19" t="s">
        <v>8336</v>
      </c>
      <c r="E1722" s="19" t="s">
        <v>8324</v>
      </c>
      <c r="F1722" s="19" t="s">
        <v>8336</v>
      </c>
      <c r="G1722" s="19">
        <v>1</v>
      </c>
      <c r="H1722" s="19">
        <v>1</v>
      </c>
      <c r="I1722" s="19" t="s">
        <v>8336</v>
      </c>
      <c r="J1722" s="19" t="s">
        <v>8336</v>
      </c>
      <c r="K1722" s="19" t="str">
        <f t="shared" si="157"/>
        <v>Obesity</v>
      </c>
      <c r="L1722" s="19" t="str">
        <f t="shared" si="158"/>
        <v>Normal</v>
      </c>
      <c r="P1722" s="19">
        <v>1</v>
      </c>
      <c r="Q1722" s="19">
        <v>1</v>
      </c>
      <c r="Y1722" s="32" t="s">
        <v>6186</v>
      </c>
      <c r="Z1722" s="19" t="s">
        <v>8336</v>
      </c>
      <c r="AA1722" t="s">
        <v>8336</v>
      </c>
      <c r="AB1722" s="19" t="str">
        <f t="shared" si="159"/>
        <v>No</v>
      </c>
      <c r="AC1722" s="19" t="str">
        <f t="shared" si="160"/>
        <v>No</v>
      </c>
      <c r="AG1722" s="19" t="s">
        <v>6167</v>
      </c>
      <c r="AH1722" s="19">
        <v>26.41</v>
      </c>
      <c r="AI1722" s="19" t="str">
        <f t="shared" si="161"/>
        <v>Over Weight</v>
      </c>
      <c r="AP1722" s="19" t="s">
        <v>6167</v>
      </c>
      <c r="AQ1722" s="19">
        <v>5.07</v>
      </c>
      <c r="AR1722" s="19" t="str">
        <f t="shared" si="162"/>
        <v>Normal</v>
      </c>
    </row>
    <row r="1723" spans="1:44">
      <c r="A1723" s="19" t="s">
        <v>6210</v>
      </c>
      <c r="B1723" s="19">
        <v>37.56</v>
      </c>
      <c r="C1723" s="19">
        <v>5.88</v>
      </c>
      <c r="D1723" s="19" t="s">
        <v>8336</v>
      </c>
      <c r="E1723" s="19" t="s">
        <v>8324</v>
      </c>
      <c r="F1723" s="19" t="s">
        <v>8336</v>
      </c>
      <c r="G1723" s="19">
        <v>1</v>
      </c>
      <c r="H1723" s="19">
        <v>1</v>
      </c>
      <c r="I1723" s="19" t="s">
        <v>8336</v>
      </c>
      <c r="J1723" s="19" t="s">
        <v>8336</v>
      </c>
      <c r="K1723" s="19" t="str">
        <f t="shared" si="157"/>
        <v>Obesity</v>
      </c>
      <c r="L1723" s="19" t="str">
        <f t="shared" si="158"/>
        <v>Prediabetes</v>
      </c>
      <c r="P1723" s="19">
        <v>1</v>
      </c>
      <c r="Q1723" s="19">
        <v>1</v>
      </c>
      <c r="Y1723" s="32" t="s">
        <v>6190</v>
      </c>
      <c r="Z1723" s="19" t="s">
        <v>8336</v>
      </c>
      <c r="AA1723" t="s">
        <v>8336</v>
      </c>
      <c r="AB1723" s="19" t="str">
        <f t="shared" si="159"/>
        <v>No</v>
      </c>
      <c r="AC1723" s="19" t="str">
        <f t="shared" si="160"/>
        <v>No</v>
      </c>
      <c r="AG1723" s="19" t="s">
        <v>6170</v>
      </c>
      <c r="AH1723" s="19">
        <v>27.6</v>
      </c>
      <c r="AI1723" s="19" t="str">
        <f t="shared" si="161"/>
        <v>Over Weight</v>
      </c>
      <c r="AP1723" s="19" t="s">
        <v>6170</v>
      </c>
      <c r="AQ1723" s="19">
        <v>5.33</v>
      </c>
      <c r="AR1723" s="19" t="str">
        <f t="shared" si="162"/>
        <v>Normal</v>
      </c>
    </row>
    <row r="1724" spans="1:44">
      <c r="A1724" s="19" t="s">
        <v>6214</v>
      </c>
      <c r="B1724" s="19">
        <v>15.49</v>
      </c>
      <c r="C1724" s="19">
        <v>9.6</v>
      </c>
      <c r="D1724" s="19" t="s">
        <v>8336</v>
      </c>
      <c r="E1724" s="19" t="s">
        <v>8336</v>
      </c>
      <c r="F1724" s="19" t="s">
        <v>8336</v>
      </c>
      <c r="G1724" s="19" t="s">
        <v>8355</v>
      </c>
      <c r="H1724" s="19">
        <v>0</v>
      </c>
      <c r="I1724" s="19" t="s">
        <v>8336</v>
      </c>
      <c r="J1724" s="19" t="s">
        <v>8336</v>
      </c>
      <c r="K1724" s="19" t="str">
        <f t="shared" si="157"/>
        <v>Under Weight</v>
      </c>
      <c r="L1724" s="19" t="str">
        <f t="shared" si="158"/>
        <v>Diabetes</v>
      </c>
      <c r="P1724" s="19" t="s">
        <v>8355</v>
      </c>
      <c r="Q1724" s="19">
        <v>0</v>
      </c>
      <c r="Y1724" s="32" t="s">
        <v>6193</v>
      </c>
      <c r="Z1724" s="19" t="s">
        <v>8336</v>
      </c>
      <c r="AA1724" t="s">
        <v>8336</v>
      </c>
      <c r="AB1724" s="19" t="str">
        <f t="shared" si="159"/>
        <v>No</v>
      </c>
      <c r="AC1724" s="19" t="str">
        <f t="shared" si="160"/>
        <v>No</v>
      </c>
      <c r="AG1724" s="19" t="s">
        <v>6174</v>
      </c>
      <c r="AH1724" s="19">
        <v>33.82</v>
      </c>
      <c r="AI1724" s="19" t="str">
        <f t="shared" si="161"/>
        <v>Obesity</v>
      </c>
      <c r="AP1724" s="19" t="s">
        <v>6174</v>
      </c>
      <c r="AQ1724" s="19">
        <v>8.93</v>
      </c>
      <c r="AR1724" s="19" t="str">
        <f t="shared" si="162"/>
        <v>Diabetes</v>
      </c>
    </row>
    <row r="1725" spans="1:44">
      <c r="A1725" s="19" t="s">
        <v>6217</v>
      </c>
      <c r="B1725" s="19">
        <v>23.48</v>
      </c>
      <c r="C1725" s="19">
        <v>6.24</v>
      </c>
      <c r="D1725" s="19" t="s">
        <v>8336</v>
      </c>
      <c r="E1725" s="19" t="s">
        <v>8336</v>
      </c>
      <c r="F1725" s="19" t="s">
        <v>8336</v>
      </c>
      <c r="G1725" s="19">
        <v>1</v>
      </c>
      <c r="H1725" s="19">
        <v>1</v>
      </c>
      <c r="I1725" s="19" t="s">
        <v>8336</v>
      </c>
      <c r="J1725" s="19" t="s">
        <v>8336</v>
      </c>
      <c r="K1725" s="19" t="str">
        <f t="shared" si="157"/>
        <v>Normal Weight</v>
      </c>
      <c r="L1725" s="19" t="str">
        <f t="shared" si="158"/>
        <v>Prediabetes</v>
      </c>
      <c r="P1725" s="19">
        <v>1</v>
      </c>
      <c r="Q1725" s="19">
        <v>1</v>
      </c>
      <c r="Y1725" s="32" t="s">
        <v>6196</v>
      </c>
      <c r="Z1725" s="19" t="s">
        <v>8336</v>
      </c>
      <c r="AA1725" t="s">
        <v>8336</v>
      </c>
      <c r="AB1725" s="19" t="str">
        <f t="shared" si="159"/>
        <v>No</v>
      </c>
      <c r="AC1725" s="19" t="str">
        <f t="shared" si="160"/>
        <v>No</v>
      </c>
      <c r="AG1725" s="19" t="s">
        <v>6176</v>
      </c>
      <c r="AH1725" s="19">
        <v>32.9</v>
      </c>
      <c r="AI1725" s="19" t="str">
        <f t="shared" si="161"/>
        <v>Obesity</v>
      </c>
      <c r="AP1725" s="19" t="s">
        <v>6176</v>
      </c>
      <c r="AQ1725" s="19">
        <v>4.35</v>
      </c>
      <c r="AR1725" s="19" t="str">
        <f t="shared" si="162"/>
        <v>Normal</v>
      </c>
    </row>
    <row r="1726" spans="1:44">
      <c r="A1726" s="19" t="s">
        <v>6220</v>
      </c>
      <c r="B1726" s="19">
        <v>30.02</v>
      </c>
      <c r="C1726" s="19">
        <v>7.63</v>
      </c>
      <c r="D1726" s="19" t="s">
        <v>8324</v>
      </c>
      <c r="E1726" s="19" t="s">
        <v>8336</v>
      </c>
      <c r="F1726" s="19" t="s">
        <v>8336</v>
      </c>
      <c r="G1726" s="19">
        <v>1</v>
      </c>
      <c r="H1726" s="19">
        <v>1</v>
      </c>
      <c r="I1726" s="19" t="s">
        <v>8336</v>
      </c>
      <c r="J1726" s="19" t="s">
        <v>8336</v>
      </c>
      <c r="K1726" s="19" t="str">
        <f t="shared" si="157"/>
        <v>Obesity</v>
      </c>
      <c r="L1726" s="19" t="str">
        <f t="shared" si="158"/>
        <v>Diabetes</v>
      </c>
      <c r="P1726" s="19" t="s">
        <v>8355</v>
      </c>
      <c r="Q1726" s="19">
        <v>0</v>
      </c>
      <c r="Y1726" s="32" t="s">
        <v>6200</v>
      </c>
      <c r="Z1726" s="19" t="s">
        <v>8336</v>
      </c>
      <c r="AA1726" t="s">
        <v>8336</v>
      </c>
      <c r="AB1726" s="19" t="str">
        <f t="shared" si="159"/>
        <v>No</v>
      </c>
      <c r="AC1726" s="19" t="str">
        <f t="shared" si="160"/>
        <v>No</v>
      </c>
      <c r="AG1726" s="19" t="s">
        <v>6180</v>
      </c>
      <c r="AH1726" s="19">
        <v>30.875</v>
      </c>
      <c r="AI1726" s="19" t="str">
        <f t="shared" si="161"/>
        <v>Obesity</v>
      </c>
      <c r="AP1726" s="19" t="s">
        <v>6180</v>
      </c>
      <c r="AQ1726" s="19">
        <v>9.54</v>
      </c>
      <c r="AR1726" s="19" t="str">
        <f t="shared" si="162"/>
        <v>Diabetes</v>
      </c>
    </row>
    <row r="1727" spans="1:44">
      <c r="A1727" s="19" t="s">
        <v>6223</v>
      </c>
      <c r="B1727" s="19">
        <v>26.885</v>
      </c>
      <c r="C1727" s="19">
        <v>8.66</v>
      </c>
      <c r="D1727" s="19" t="s">
        <v>8324</v>
      </c>
      <c r="E1727" s="19" t="s">
        <v>8336</v>
      </c>
      <c r="F1727" s="19" t="s">
        <v>8336</v>
      </c>
      <c r="G1727" s="19">
        <v>1</v>
      </c>
      <c r="H1727" s="19">
        <v>1</v>
      </c>
      <c r="I1727" s="19" t="s">
        <v>8336</v>
      </c>
      <c r="J1727" s="19" t="s">
        <v>8336</v>
      </c>
      <c r="K1727" s="19" t="str">
        <f t="shared" si="157"/>
        <v>Over Weight</v>
      </c>
      <c r="L1727" s="19" t="str">
        <f t="shared" si="158"/>
        <v>Diabetes</v>
      </c>
      <c r="P1727" s="19" t="s">
        <v>8355</v>
      </c>
      <c r="Q1727" s="19">
        <v>0</v>
      </c>
      <c r="Y1727" s="32" t="s">
        <v>6203</v>
      </c>
      <c r="Z1727" s="19" t="s">
        <v>8336</v>
      </c>
      <c r="AA1727" t="s">
        <v>8336</v>
      </c>
      <c r="AB1727" s="19" t="str">
        <f t="shared" si="159"/>
        <v>No</v>
      </c>
      <c r="AC1727" s="19" t="str">
        <f t="shared" si="160"/>
        <v>No</v>
      </c>
      <c r="AG1727" s="19" t="s">
        <v>6182</v>
      </c>
      <c r="AH1727" s="19">
        <v>32.64</v>
      </c>
      <c r="AI1727" s="19" t="str">
        <f t="shared" si="161"/>
        <v>Obesity</v>
      </c>
      <c r="AP1727" s="19" t="s">
        <v>6182</v>
      </c>
      <c r="AQ1727" s="19">
        <v>5.91</v>
      </c>
      <c r="AR1727" s="19" t="str">
        <f t="shared" si="162"/>
        <v>Prediabetes</v>
      </c>
    </row>
    <row r="1728" spans="1:44">
      <c r="A1728" s="19" t="s">
        <v>6227</v>
      </c>
      <c r="B1728" s="19">
        <v>25.84</v>
      </c>
      <c r="C1728" s="19">
        <v>8.55</v>
      </c>
      <c r="D1728" s="19" t="s">
        <v>8324</v>
      </c>
      <c r="E1728" s="19" t="s">
        <v>8336</v>
      </c>
      <c r="F1728" s="19" t="s">
        <v>8336</v>
      </c>
      <c r="G1728" s="19">
        <v>1</v>
      </c>
      <c r="H1728" s="19">
        <v>1</v>
      </c>
      <c r="I1728" s="19" t="s">
        <v>8336</v>
      </c>
      <c r="J1728" s="19" t="s">
        <v>8336</v>
      </c>
      <c r="K1728" s="19" t="str">
        <f t="shared" si="157"/>
        <v>Over Weight</v>
      </c>
      <c r="L1728" s="19" t="str">
        <f t="shared" si="158"/>
        <v>Diabetes</v>
      </c>
      <c r="P1728" s="19">
        <v>2</v>
      </c>
      <c r="Q1728" s="19">
        <v>2</v>
      </c>
      <c r="Y1728" s="32" t="s">
        <v>6206</v>
      </c>
      <c r="Z1728" s="19" t="s">
        <v>8336</v>
      </c>
      <c r="AA1728" t="s">
        <v>8336</v>
      </c>
      <c r="AB1728" s="19" t="str">
        <f t="shared" si="159"/>
        <v>No</v>
      </c>
      <c r="AC1728" s="19" t="str">
        <f t="shared" si="160"/>
        <v>No</v>
      </c>
      <c r="AG1728" s="19" t="s">
        <v>6186</v>
      </c>
      <c r="AH1728" s="19">
        <v>22.135</v>
      </c>
      <c r="AI1728" s="19" t="str">
        <f t="shared" si="161"/>
        <v>Normal Weight</v>
      </c>
      <c r="AP1728" s="19" t="s">
        <v>6186</v>
      </c>
      <c r="AQ1728" s="19">
        <v>5.1</v>
      </c>
      <c r="AR1728" s="19" t="str">
        <f t="shared" si="162"/>
        <v>Normal</v>
      </c>
    </row>
    <row r="1729" spans="1:44">
      <c r="A1729" s="19" t="s">
        <v>6231</v>
      </c>
      <c r="B1729" s="19">
        <v>27.455</v>
      </c>
      <c r="C1729" s="19">
        <v>4.54</v>
      </c>
      <c r="D1729" s="19" t="s">
        <v>8336</v>
      </c>
      <c r="E1729" s="19" t="s">
        <v>8336</v>
      </c>
      <c r="F1729" s="19" t="s">
        <v>8336</v>
      </c>
      <c r="G1729" s="19" t="s">
        <v>8355</v>
      </c>
      <c r="H1729" s="19">
        <v>0</v>
      </c>
      <c r="I1729" s="19" t="s">
        <v>8336</v>
      </c>
      <c r="J1729" s="19" t="s">
        <v>8336</v>
      </c>
      <c r="K1729" s="19" t="str">
        <f t="shared" si="157"/>
        <v>Over Weight</v>
      </c>
      <c r="L1729" s="19" t="str">
        <f t="shared" si="158"/>
        <v>Normal</v>
      </c>
      <c r="P1729" s="19" t="s">
        <v>8355</v>
      </c>
      <c r="Q1729" s="19">
        <v>0</v>
      </c>
      <c r="Y1729" s="32" t="s">
        <v>6210</v>
      </c>
      <c r="Z1729" s="19" t="s">
        <v>8336</v>
      </c>
      <c r="AA1729" t="s">
        <v>8336</v>
      </c>
      <c r="AB1729" s="19" t="str">
        <f t="shared" si="159"/>
        <v>No</v>
      </c>
      <c r="AC1729" s="19" t="str">
        <f t="shared" si="160"/>
        <v>No</v>
      </c>
      <c r="AG1729" s="19" t="s">
        <v>6190</v>
      </c>
      <c r="AH1729" s="19">
        <v>16.53</v>
      </c>
      <c r="AI1729" s="19" t="str">
        <f t="shared" si="161"/>
        <v>Under Weight</v>
      </c>
      <c r="AP1729" s="19" t="s">
        <v>6190</v>
      </c>
      <c r="AQ1729" s="19">
        <v>5.08</v>
      </c>
      <c r="AR1729" s="19" t="str">
        <f t="shared" si="162"/>
        <v>Normal</v>
      </c>
    </row>
    <row r="1730" spans="1:44">
      <c r="A1730" s="19" t="s">
        <v>6235</v>
      </c>
      <c r="B1730" s="19">
        <v>24.605</v>
      </c>
      <c r="C1730" s="19">
        <v>5.7</v>
      </c>
      <c r="D1730" s="19" t="s">
        <v>8336</v>
      </c>
      <c r="E1730" s="19" t="s">
        <v>8336</v>
      </c>
      <c r="F1730" s="19" t="s">
        <v>8336</v>
      </c>
      <c r="G1730" s="19" t="s">
        <v>8355</v>
      </c>
      <c r="H1730" s="19">
        <v>0</v>
      </c>
      <c r="I1730" s="19" t="s">
        <v>8336</v>
      </c>
      <c r="J1730" s="19" t="s">
        <v>8336</v>
      </c>
      <c r="K1730" s="19" t="str">
        <f t="shared" si="157"/>
        <v>Normal Weight</v>
      </c>
      <c r="L1730" s="19" t="str">
        <f t="shared" si="158"/>
        <v>Prediabetes</v>
      </c>
      <c r="P1730" s="19">
        <v>1</v>
      </c>
      <c r="Q1730" s="19">
        <v>1</v>
      </c>
      <c r="Y1730" s="32" t="s">
        <v>6214</v>
      </c>
      <c r="Z1730" s="19" t="s">
        <v>8336</v>
      </c>
      <c r="AA1730" t="s">
        <v>8336</v>
      </c>
      <c r="AB1730" s="19" t="str">
        <f t="shared" si="159"/>
        <v>No</v>
      </c>
      <c r="AC1730" s="19" t="str">
        <f t="shared" si="160"/>
        <v>No</v>
      </c>
      <c r="AG1730" s="19" t="s">
        <v>6193</v>
      </c>
      <c r="AH1730" s="19">
        <v>32.775</v>
      </c>
      <c r="AI1730" s="19" t="str">
        <f t="shared" si="161"/>
        <v>Obesity</v>
      </c>
      <c r="AP1730" s="19" t="s">
        <v>6193</v>
      </c>
      <c r="AQ1730" s="19">
        <v>4.75</v>
      </c>
      <c r="AR1730" s="19" t="str">
        <f t="shared" si="162"/>
        <v>Normal</v>
      </c>
    </row>
    <row r="1731" spans="1:44">
      <c r="A1731" s="19" t="s">
        <v>6238</v>
      </c>
      <c r="B1731" s="19">
        <v>30.8</v>
      </c>
      <c r="C1731" s="19">
        <v>5.07</v>
      </c>
      <c r="D1731" s="19" t="s">
        <v>8336</v>
      </c>
      <c r="E1731" s="19" t="s">
        <v>8336</v>
      </c>
      <c r="F1731" s="19" t="s">
        <v>8336</v>
      </c>
      <c r="G1731" s="19" t="s">
        <v>8355</v>
      </c>
      <c r="H1731" s="19">
        <v>0</v>
      </c>
      <c r="I1731" s="19" t="s">
        <v>8336</v>
      </c>
      <c r="J1731" s="19" t="s">
        <v>8336</v>
      </c>
      <c r="K1731" s="19" t="str">
        <f t="shared" ref="K1731:K1794" si="163">IF(B1731&lt;18.5,"Under Weight",IF(B1731&lt;=24.9,"Normal Weight",IF(B1731&lt;=29.9,"Over Weight","Obesity")))</f>
        <v>Obesity</v>
      </c>
      <c r="L1731" s="19" t="str">
        <f t="shared" ref="L1731:L1794" si="164">IF(C1731&lt;5.7,"Normal",IF(C1731&lt;=6.4,"Prediabetes","Diabetes"))</f>
        <v>Normal</v>
      </c>
      <c r="P1731" s="19" t="s">
        <v>8355</v>
      </c>
      <c r="Q1731" s="19">
        <v>0</v>
      </c>
      <c r="Y1731" s="32" t="s">
        <v>6217</v>
      </c>
      <c r="Z1731" s="19" t="s">
        <v>8336</v>
      </c>
      <c r="AA1731" t="s">
        <v>8336</v>
      </c>
      <c r="AB1731" s="19" t="str">
        <f t="shared" si="159"/>
        <v>No</v>
      </c>
      <c r="AC1731" s="19" t="str">
        <f t="shared" si="160"/>
        <v>No</v>
      </c>
      <c r="AG1731" s="19" t="s">
        <v>6196</v>
      </c>
      <c r="AH1731" s="19">
        <v>30.9</v>
      </c>
      <c r="AI1731" s="19" t="str">
        <f t="shared" si="161"/>
        <v>Obesity</v>
      </c>
      <c r="AP1731" s="19" t="s">
        <v>6196</v>
      </c>
      <c r="AQ1731" s="19">
        <v>6.05</v>
      </c>
      <c r="AR1731" s="19" t="str">
        <f t="shared" si="162"/>
        <v>Prediabetes</v>
      </c>
    </row>
    <row r="1732" spans="1:44">
      <c r="A1732" s="19" t="s">
        <v>6242</v>
      </c>
      <c r="B1732" s="19">
        <v>34.8</v>
      </c>
      <c r="C1732" s="19">
        <v>4.38</v>
      </c>
      <c r="D1732" s="19" t="s">
        <v>8336</v>
      </c>
      <c r="E1732" s="19" t="s">
        <v>8336</v>
      </c>
      <c r="F1732" s="19" t="s">
        <v>8336</v>
      </c>
      <c r="G1732" s="19">
        <v>1</v>
      </c>
      <c r="H1732" s="19">
        <v>1</v>
      </c>
      <c r="I1732" s="19" t="s">
        <v>8336</v>
      </c>
      <c r="J1732" s="19" t="s">
        <v>8336</v>
      </c>
      <c r="K1732" s="19" t="str">
        <f t="shared" si="163"/>
        <v>Obesity</v>
      </c>
      <c r="L1732" s="19" t="str">
        <f t="shared" si="164"/>
        <v>Normal</v>
      </c>
      <c r="P1732" s="19" t="s">
        <v>8355</v>
      </c>
      <c r="Q1732" s="19">
        <v>0</v>
      </c>
      <c r="Y1732" s="32" t="s">
        <v>6220</v>
      </c>
      <c r="Z1732" s="19" t="s">
        <v>8324</v>
      </c>
      <c r="AA1732" t="s">
        <v>8336</v>
      </c>
      <c r="AB1732" s="19" t="str">
        <f t="shared" si="159"/>
        <v>Yes</v>
      </c>
      <c r="AC1732" s="19" t="str">
        <f t="shared" si="160"/>
        <v>No</v>
      </c>
      <c r="AG1732" s="19" t="s">
        <v>6200</v>
      </c>
      <c r="AH1732" s="19">
        <v>15.58</v>
      </c>
      <c r="AI1732" s="19" t="str">
        <f t="shared" si="161"/>
        <v>Under Weight</v>
      </c>
      <c r="AP1732" s="19" t="s">
        <v>6200</v>
      </c>
      <c r="AQ1732" s="19">
        <v>11.56</v>
      </c>
      <c r="AR1732" s="19" t="str">
        <f t="shared" si="162"/>
        <v>Diabetes</v>
      </c>
    </row>
    <row r="1733" spans="1:44">
      <c r="A1733" s="19" t="s">
        <v>6245</v>
      </c>
      <c r="B1733" s="19">
        <v>34.21</v>
      </c>
      <c r="C1733" s="19">
        <v>4.54</v>
      </c>
      <c r="D1733" s="19" t="s">
        <v>8336</v>
      </c>
      <c r="E1733" s="19" t="s">
        <v>8336</v>
      </c>
      <c r="F1733" s="19" t="s">
        <v>8336</v>
      </c>
      <c r="G1733" s="19">
        <v>1</v>
      </c>
      <c r="H1733" s="19">
        <v>1</v>
      </c>
      <c r="I1733" s="19" t="s">
        <v>8336</v>
      </c>
      <c r="J1733" s="19" t="s">
        <v>8336</v>
      </c>
      <c r="K1733" s="19" t="str">
        <f t="shared" si="163"/>
        <v>Obesity</v>
      </c>
      <c r="L1733" s="19" t="str">
        <f t="shared" si="164"/>
        <v>Normal</v>
      </c>
      <c r="P1733" s="19">
        <v>1</v>
      </c>
      <c r="Q1733" s="19">
        <v>1</v>
      </c>
      <c r="Y1733" s="32" t="s">
        <v>6223</v>
      </c>
      <c r="Z1733" s="19" t="s">
        <v>8324</v>
      </c>
      <c r="AA1733" t="s">
        <v>8336</v>
      </c>
      <c r="AB1733" s="19" t="str">
        <f t="shared" si="159"/>
        <v>Yes</v>
      </c>
      <c r="AC1733" s="19" t="str">
        <f t="shared" si="160"/>
        <v>No</v>
      </c>
      <c r="AG1733" s="19" t="s">
        <v>6203</v>
      </c>
      <c r="AH1733" s="19">
        <v>26.315</v>
      </c>
      <c r="AI1733" s="19" t="str">
        <f t="shared" si="161"/>
        <v>Over Weight</v>
      </c>
      <c r="AP1733" s="19" t="s">
        <v>6203</v>
      </c>
      <c r="AQ1733" s="19">
        <v>5.76</v>
      </c>
      <c r="AR1733" s="19" t="str">
        <f t="shared" si="162"/>
        <v>Prediabetes</v>
      </c>
    </row>
    <row r="1734" spans="1:44">
      <c r="A1734" s="19" t="s">
        <v>6248</v>
      </c>
      <c r="B1734" s="19">
        <v>31</v>
      </c>
      <c r="C1734" s="19">
        <v>5.38</v>
      </c>
      <c r="D1734" s="19" t="s">
        <v>8336</v>
      </c>
      <c r="E1734" s="19" t="s">
        <v>8336</v>
      </c>
      <c r="F1734" s="19" t="s">
        <v>8336</v>
      </c>
      <c r="G1734" s="19">
        <v>1</v>
      </c>
      <c r="H1734" s="19">
        <v>1</v>
      </c>
      <c r="I1734" s="19" t="s">
        <v>8336</v>
      </c>
      <c r="J1734" s="19" t="s">
        <v>8336</v>
      </c>
      <c r="K1734" s="19" t="str">
        <f t="shared" si="163"/>
        <v>Obesity</v>
      </c>
      <c r="L1734" s="19" t="str">
        <f t="shared" si="164"/>
        <v>Normal</v>
      </c>
      <c r="P1734" s="19">
        <v>1</v>
      </c>
      <c r="Q1734" s="19">
        <v>1</v>
      </c>
      <c r="Y1734" s="32" t="s">
        <v>6227</v>
      </c>
      <c r="Z1734" s="19" t="s">
        <v>8324</v>
      </c>
      <c r="AA1734" t="s">
        <v>8336</v>
      </c>
      <c r="AB1734" s="19" t="str">
        <f t="shared" si="159"/>
        <v>Yes</v>
      </c>
      <c r="AC1734" s="19" t="str">
        <f t="shared" si="160"/>
        <v>No</v>
      </c>
      <c r="AG1734" s="19" t="s">
        <v>6206</v>
      </c>
      <c r="AH1734" s="19">
        <v>35.61</v>
      </c>
      <c r="AI1734" s="19" t="str">
        <f t="shared" si="161"/>
        <v>Obesity</v>
      </c>
      <c r="AP1734" s="19" t="s">
        <v>6206</v>
      </c>
      <c r="AQ1734" s="19">
        <v>5.65</v>
      </c>
      <c r="AR1734" s="19" t="str">
        <f t="shared" si="162"/>
        <v>Normal</v>
      </c>
    </row>
    <row r="1735" spans="1:44">
      <c r="A1735" s="19" t="s">
        <v>6252</v>
      </c>
      <c r="B1735" s="19">
        <v>26.125</v>
      </c>
      <c r="C1735" s="19">
        <v>5.55</v>
      </c>
      <c r="D1735" s="19" t="s">
        <v>8336</v>
      </c>
      <c r="E1735" s="19" t="s">
        <v>8336</v>
      </c>
      <c r="F1735" s="19" t="s">
        <v>8336</v>
      </c>
      <c r="G1735" s="19">
        <v>1</v>
      </c>
      <c r="H1735" s="19">
        <v>1</v>
      </c>
      <c r="I1735" s="19" t="s">
        <v>8336</v>
      </c>
      <c r="J1735" s="19" t="s">
        <v>8336</v>
      </c>
      <c r="K1735" s="19" t="str">
        <f t="shared" si="163"/>
        <v>Over Weight</v>
      </c>
      <c r="L1735" s="19" t="str">
        <f t="shared" si="164"/>
        <v>Normal</v>
      </c>
      <c r="P1735" s="19" t="s">
        <v>8355</v>
      </c>
      <c r="Q1735" s="19">
        <v>0</v>
      </c>
      <c r="Y1735" s="32" t="s">
        <v>6231</v>
      </c>
      <c r="Z1735" s="19" t="s">
        <v>8336</v>
      </c>
      <c r="AA1735" t="s">
        <v>8336</v>
      </c>
      <c r="AB1735" s="19" t="str">
        <f t="shared" si="159"/>
        <v>No</v>
      </c>
      <c r="AC1735" s="19" t="str">
        <f t="shared" si="160"/>
        <v>No</v>
      </c>
      <c r="AG1735" s="19" t="s">
        <v>6210</v>
      </c>
      <c r="AH1735" s="19">
        <v>37.56</v>
      </c>
      <c r="AI1735" s="19" t="str">
        <f t="shared" si="161"/>
        <v>Obesity</v>
      </c>
      <c r="AP1735" s="19" t="s">
        <v>6210</v>
      </c>
      <c r="AQ1735" s="19">
        <v>5.88</v>
      </c>
      <c r="AR1735" s="19" t="str">
        <f t="shared" si="162"/>
        <v>Prediabetes</v>
      </c>
    </row>
    <row r="1736" spans="1:44">
      <c r="A1736" s="19" t="s">
        <v>6255</v>
      </c>
      <c r="B1736" s="19">
        <v>30.13</v>
      </c>
      <c r="C1736" s="19">
        <v>4.03</v>
      </c>
      <c r="D1736" s="19" t="s">
        <v>8324</v>
      </c>
      <c r="E1736" s="19" t="s">
        <v>8336</v>
      </c>
      <c r="F1736" s="19" t="s">
        <v>8336</v>
      </c>
      <c r="G1736" s="19">
        <v>1</v>
      </c>
      <c r="H1736" s="19">
        <v>1</v>
      </c>
      <c r="I1736" s="19" t="s">
        <v>8336</v>
      </c>
      <c r="J1736" s="19" t="s">
        <v>8336</v>
      </c>
      <c r="K1736" s="19" t="str">
        <f t="shared" si="163"/>
        <v>Obesity</v>
      </c>
      <c r="L1736" s="19" t="str">
        <f t="shared" si="164"/>
        <v>Normal</v>
      </c>
      <c r="P1736" s="19">
        <v>1</v>
      </c>
      <c r="Q1736" s="19">
        <v>1</v>
      </c>
      <c r="Y1736" s="32" t="s">
        <v>6235</v>
      </c>
      <c r="Z1736" s="19" t="s">
        <v>8336</v>
      </c>
      <c r="AA1736" t="s">
        <v>8336</v>
      </c>
      <c r="AB1736" s="19" t="str">
        <f t="shared" si="159"/>
        <v>No</v>
      </c>
      <c r="AC1736" s="19" t="str">
        <f t="shared" si="160"/>
        <v>No</v>
      </c>
      <c r="AG1736" s="19" t="s">
        <v>6214</v>
      </c>
      <c r="AH1736" s="19">
        <v>15.49</v>
      </c>
      <c r="AI1736" s="19" t="str">
        <f t="shared" si="161"/>
        <v>Under Weight</v>
      </c>
      <c r="AP1736" s="19" t="s">
        <v>6214</v>
      </c>
      <c r="AQ1736" s="19">
        <v>9.6</v>
      </c>
      <c r="AR1736" s="19" t="str">
        <f t="shared" si="162"/>
        <v>Diabetes</v>
      </c>
    </row>
    <row r="1737" spans="1:44">
      <c r="A1737" s="19" t="s">
        <v>6258</v>
      </c>
      <c r="B1737" s="19">
        <v>34.19</v>
      </c>
      <c r="C1737" s="19">
        <v>4.19</v>
      </c>
      <c r="D1737" s="19" t="s">
        <v>8336</v>
      </c>
      <c r="E1737" s="19" t="s">
        <v>8336</v>
      </c>
      <c r="F1737" s="19" t="s">
        <v>8336</v>
      </c>
      <c r="G1737" s="19" t="s">
        <v>8355</v>
      </c>
      <c r="H1737" s="19">
        <v>0</v>
      </c>
      <c r="I1737" s="19" t="s">
        <v>8336</v>
      </c>
      <c r="J1737" s="19" t="s">
        <v>8336</v>
      </c>
      <c r="K1737" s="19" t="str">
        <f t="shared" si="163"/>
        <v>Obesity</v>
      </c>
      <c r="L1737" s="19" t="str">
        <f t="shared" si="164"/>
        <v>Normal</v>
      </c>
      <c r="P1737" s="19">
        <v>1</v>
      </c>
      <c r="Q1737" s="19">
        <v>1</v>
      </c>
      <c r="Y1737" s="32" t="s">
        <v>6238</v>
      </c>
      <c r="Z1737" s="19" t="s">
        <v>8336</v>
      </c>
      <c r="AA1737" t="s">
        <v>8336</v>
      </c>
      <c r="AB1737" s="19" t="str">
        <f t="shared" ref="AB1737:AB1800" si="165">PROPER(Z1737)</f>
        <v>No</v>
      </c>
      <c r="AC1737" s="19" t="str">
        <f t="shared" ref="AC1737:AC1800" si="166">PROPER(AA1737)</f>
        <v>No</v>
      </c>
      <c r="AG1737" s="19" t="s">
        <v>6217</v>
      </c>
      <c r="AH1737" s="19">
        <v>23.48</v>
      </c>
      <c r="AI1737" s="19" t="str">
        <f t="shared" si="161"/>
        <v>Normal Weight</v>
      </c>
      <c r="AP1737" s="19" t="s">
        <v>6217</v>
      </c>
      <c r="AQ1737" s="19">
        <v>6.24</v>
      </c>
      <c r="AR1737" s="19" t="str">
        <f t="shared" si="162"/>
        <v>Prediabetes</v>
      </c>
    </row>
    <row r="1738" spans="1:44">
      <c r="A1738" s="19" t="s">
        <v>6261</v>
      </c>
      <c r="B1738" s="19">
        <v>22.515</v>
      </c>
      <c r="C1738" s="19">
        <v>4.37</v>
      </c>
      <c r="D1738" s="19" t="s">
        <v>8336</v>
      </c>
      <c r="E1738" s="19" t="s">
        <v>8336</v>
      </c>
      <c r="F1738" s="19" t="s">
        <v>8375</v>
      </c>
      <c r="G1738" s="19">
        <v>1</v>
      </c>
      <c r="H1738" s="19">
        <v>1</v>
      </c>
      <c r="I1738" s="19" t="s">
        <v>8336</v>
      </c>
      <c r="J1738" s="19" t="s">
        <v>8336</v>
      </c>
      <c r="K1738" s="19" t="str">
        <f t="shared" si="163"/>
        <v>Normal Weight</v>
      </c>
      <c r="L1738" s="19" t="str">
        <f t="shared" si="164"/>
        <v>Normal</v>
      </c>
      <c r="P1738" s="19">
        <v>1</v>
      </c>
      <c r="Q1738" s="19">
        <v>1</v>
      </c>
      <c r="Y1738" s="32" t="s">
        <v>6242</v>
      </c>
      <c r="Z1738" s="19" t="s">
        <v>8336</v>
      </c>
      <c r="AA1738" t="s">
        <v>8336</v>
      </c>
      <c r="AB1738" s="19" t="str">
        <f t="shared" si="165"/>
        <v>No</v>
      </c>
      <c r="AC1738" s="19" t="str">
        <f t="shared" si="166"/>
        <v>No</v>
      </c>
      <c r="AG1738" s="19" t="s">
        <v>6220</v>
      </c>
      <c r="AH1738" s="19">
        <v>30.02</v>
      </c>
      <c r="AI1738" s="19" t="str">
        <f t="shared" si="161"/>
        <v>Obesity</v>
      </c>
      <c r="AP1738" s="19" t="s">
        <v>6220</v>
      </c>
      <c r="AQ1738" s="19">
        <v>7.63</v>
      </c>
      <c r="AR1738" s="19" t="str">
        <f t="shared" si="162"/>
        <v>Diabetes</v>
      </c>
    </row>
    <row r="1739" spans="1:44">
      <c r="A1739" s="19" t="s">
        <v>6265</v>
      </c>
      <c r="B1739" s="19">
        <v>18.24</v>
      </c>
      <c r="C1739" s="19">
        <v>5.31</v>
      </c>
      <c r="D1739" s="19" t="s">
        <v>8324</v>
      </c>
      <c r="E1739" s="19" t="s">
        <v>8336</v>
      </c>
      <c r="F1739" s="19" t="s">
        <v>8375</v>
      </c>
      <c r="G1739" s="19">
        <v>1</v>
      </c>
      <c r="H1739" s="19">
        <v>1</v>
      </c>
      <c r="I1739" s="19" t="s">
        <v>8336</v>
      </c>
      <c r="J1739" s="19" t="s">
        <v>8336</v>
      </c>
      <c r="K1739" s="19" t="str">
        <f t="shared" si="163"/>
        <v>Under Weight</v>
      </c>
      <c r="L1739" s="19" t="str">
        <f t="shared" si="164"/>
        <v>Normal</v>
      </c>
      <c r="P1739" s="19">
        <v>1</v>
      </c>
      <c r="Q1739" s="19">
        <v>1</v>
      </c>
      <c r="Y1739" s="32" t="s">
        <v>6245</v>
      </c>
      <c r="Z1739" s="19" t="s">
        <v>8336</v>
      </c>
      <c r="AA1739" t="s">
        <v>8336</v>
      </c>
      <c r="AB1739" s="19" t="str">
        <f t="shared" si="165"/>
        <v>No</v>
      </c>
      <c r="AC1739" s="19" t="str">
        <f t="shared" si="166"/>
        <v>No</v>
      </c>
      <c r="AG1739" s="19" t="s">
        <v>6223</v>
      </c>
      <c r="AH1739" s="19">
        <v>26.885</v>
      </c>
      <c r="AI1739" s="19" t="str">
        <f t="shared" si="161"/>
        <v>Over Weight</v>
      </c>
      <c r="AP1739" s="19" t="s">
        <v>6223</v>
      </c>
      <c r="AQ1739" s="19">
        <v>8.66</v>
      </c>
      <c r="AR1739" s="19" t="str">
        <f t="shared" si="162"/>
        <v>Diabetes</v>
      </c>
    </row>
    <row r="1740" spans="1:44">
      <c r="A1740" s="19" t="s">
        <v>6269</v>
      </c>
      <c r="B1740" s="19">
        <v>37.28</v>
      </c>
      <c r="C1740" s="19">
        <v>4.66</v>
      </c>
      <c r="D1740" s="19" t="s">
        <v>8336</v>
      </c>
      <c r="E1740" s="19" t="s">
        <v>8324</v>
      </c>
      <c r="F1740" s="19" t="s">
        <v>8336</v>
      </c>
      <c r="G1740" s="19">
        <v>1</v>
      </c>
      <c r="H1740" s="19">
        <v>1</v>
      </c>
      <c r="I1740" s="19" t="s">
        <v>8336</v>
      </c>
      <c r="J1740" s="19" t="s">
        <v>8336</v>
      </c>
      <c r="K1740" s="19" t="str">
        <f t="shared" si="163"/>
        <v>Obesity</v>
      </c>
      <c r="L1740" s="19" t="str">
        <f t="shared" si="164"/>
        <v>Normal</v>
      </c>
      <c r="P1740" s="19" t="s">
        <v>8355</v>
      </c>
      <c r="Q1740" s="19">
        <v>0</v>
      </c>
      <c r="Y1740" s="32" t="s">
        <v>6248</v>
      </c>
      <c r="Z1740" s="19" t="s">
        <v>8336</v>
      </c>
      <c r="AA1740" t="s">
        <v>8336</v>
      </c>
      <c r="AB1740" s="19" t="str">
        <f t="shared" si="165"/>
        <v>No</v>
      </c>
      <c r="AC1740" s="19" t="str">
        <f t="shared" si="166"/>
        <v>No</v>
      </c>
      <c r="AG1740" s="19" t="s">
        <v>6227</v>
      </c>
      <c r="AH1740" s="19">
        <v>25.84</v>
      </c>
      <c r="AI1740" s="19" t="str">
        <f t="shared" si="161"/>
        <v>Over Weight</v>
      </c>
      <c r="AP1740" s="19" t="s">
        <v>6227</v>
      </c>
      <c r="AQ1740" s="19">
        <v>8.55</v>
      </c>
      <c r="AR1740" s="19" t="str">
        <f t="shared" si="162"/>
        <v>Diabetes</v>
      </c>
    </row>
    <row r="1741" spans="1:44">
      <c r="A1741" s="19" t="s">
        <v>6273</v>
      </c>
      <c r="B1741" s="19">
        <v>18.2</v>
      </c>
      <c r="C1741" s="19">
        <v>6.19</v>
      </c>
      <c r="D1741" s="19" t="s">
        <v>8336</v>
      </c>
      <c r="E1741" s="19" t="s">
        <v>8336</v>
      </c>
      <c r="F1741" s="19" t="s">
        <v>8375</v>
      </c>
      <c r="G1741" s="19">
        <v>1</v>
      </c>
      <c r="H1741" s="19">
        <v>1</v>
      </c>
      <c r="I1741" s="19" t="s">
        <v>8336</v>
      </c>
      <c r="J1741" s="19" t="s">
        <v>8336</v>
      </c>
      <c r="K1741" s="19" t="str">
        <f t="shared" si="163"/>
        <v>Under Weight</v>
      </c>
      <c r="L1741" s="19" t="str">
        <f t="shared" si="164"/>
        <v>Prediabetes</v>
      </c>
      <c r="P1741" s="19" t="s">
        <v>8355</v>
      </c>
      <c r="Q1741" s="19">
        <v>0</v>
      </c>
      <c r="Y1741" s="32" t="s">
        <v>6252</v>
      </c>
      <c r="Z1741" s="19" t="s">
        <v>8336</v>
      </c>
      <c r="AA1741" t="s">
        <v>8336</v>
      </c>
      <c r="AB1741" s="19" t="str">
        <f t="shared" si="165"/>
        <v>No</v>
      </c>
      <c r="AC1741" s="19" t="str">
        <f t="shared" si="166"/>
        <v>No</v>
      </c>
      <c r="AG1741" s="19" t="s">
        <v>6231</v>
      </c>
      <c r="AH1741" s="19">
        <v>27.455</v>
      </c>
      <c r="AI1741" s="19" t="str">
        <f t="shared" si="161"/>
        <v>Over Weight</v>
      </c>
      <c r="AP1741" s="19" t="s">
        <v>6231</v>
      </c>
      <c r="AQ1741" s="19">
        <v>4.54</v>
      </c>
      <c r="AR1741" s="19" t="str">
        <f t="shared" si="162"/>
        <v>Normal</v>
      </c>
    </row>
    <row r="1742" spans="1:44">
      <c r="A1742" s="19" t="s">
        <v>6277</v>
      </c>
      <c r="B1742" s="19">
        <v>20.53</v>
      </c>
      <c r="C1742" s="19">
        <v>4.86</v>
      </c>
      <c r="D1742" s="19" t="s">
        <v>8336</v>
      </c>
      <c r="E1742" s="19" t="s">
        <v>8336</v>
      </c>
      <c r="F1742" s="19" t="s">
        <v>8336</v>
      </c>
      <c r="G1742" s="19">
        <v>1</v>
      </c>
      <c r="H1742" s="19">
        <v>1</v>
      </c>
      <c r="I1742" s="19" t="s">
        <v>8336</v>
      </c>
      <c r="J1742" s="19" t="s">
        <v>8336</v>
      </c>
      <c r="K1742" s="19" t="str">
        <f t="shared" si="163"/>
        <v>Normal Weight</v>
      </c>
      <c r="L1742" s="19" t="str">
        <f t="shared" si="164"/>
        <v>Normal</v>
      </c>
      <c r="P1742" s="19" t="s">
        <v>8355</v>
      </c>
      <c r="Q1742" s="19">
        <v>0</v>
      </c>
      <c r="Y1742" s="32" t="s">
        <v>6255</v>
      </c>
      <c r="Z1742" s="19" t="s">
        <v>8324</v>
      </c>
      <c r="AA1742" t="s">
        <v>8336</v>
      </c>
      <c r="AB1742" s="19" t="str">
        <f t="shared" si="165"/>
        <v>Yes</v>
      </c>
      <c r="AC1742" s="19" t="str">
        <f t="shared" si="166"/>
        <v>No</v>
      </c>
      <c r="AG1742" s="19" t="s">
        <v>6235</v>
      </c>
      <c r="AH1742" s="19">
        <v>24.605</v>
      </c>
      <c r="AI1742" s="19" t="str">
        <f t="shared" si="161"/>
        <v>Normal Weight</v>
      </c>
      <c r="AP1742" s="19" t="s">
        <v>6235</v>
      </c>
      <c r="AQ1742" s="19">
        <v>5.7</v>
      </c>
      <c r="AR1742" s="19" t="str">
        <f t="shared" si="162"/>
        <v>Prediabetes</v>
      </c>
    </row>
    <row r="1743" spans="1:44">
      <c r="A1743" s="19" t="s">
        <v>6280</v>
      </c>
      <c r="B1743" s="19">
        <v>23.79</v>
      </c>
      <c r="C1743" s="19">
        <v>4.74</v>
      </c>
      <c r="D1743" s="19" t="s">
        <v>8336</v>
      </c>
      <c r="E1743" s="19" t="s">
        <v>8336</v>
      </c>
      <c r="F1743" s="19" t="s">
        <v>8336</v>
      </c>
      <c r="G1743" s="19" t="s">
        <v>8355</v>
      </c>
      <c r="H1743" s="19">
        <v>0</v>
      </c>
      <c r="I1743" s="19" t="s">
        <v>8336</v>
      </c>
      <c r="J1743" s="19" t="s">
        <v>8336</v>
      </c>
      <c r="K1743" s="19" t="str">
        <f t="shared" si="163"/>
        <v>Normal Weight</v>
      </c>
      <c r="L1743" s="19" t="str">
        <f t="shared" si="164"/>
        <v>Normal</v>
      </c>
      <c r="P1743" s="19">
        <v>1</v>
      </c>
      <c r="Q1743" s="19">
        <v>1</v>
      </c>
      <c r="Y1743" s="32" t="s">
        <v>6258</v>
      </c>
      <c r="Z1743" s="19" t="s">
        <v>8336</v>
      </c>
      <c r="AA1743" t="s">
        <v>8336</v>
      </c>
      <c r="AB1743" s="19" t="str">
        <f t="shared" si="165"/>
        <v>No</v>
      </c>
      <c r="AC1743" s="19" t="str">
        <f t="shared" si="166"/>
        <v>No</v>
      </c>
      <c r="AG1743" s="19" t="s">
        <v>6238</v>
      </c>
      <c r="AH1743" s="19">
        <v>30.8</v>
      </c>
      <c r="AI1743" s="19" t="str">
        <f t="shared" ref="AI1743:AI1806" si="167">IF(AH1743&lt;18.5,"Under Weight",IF(AH1743&lt;=24.9,"Normal Weight",IF(AH1743&lt;=29.9,"Over Weight","Obesity")))</f>
        <v>Obesity</v>
      </c>
      <c r="AP1743" s="19" t="s">
        <v>6238</v>
      </c>
      <c r="AQ1743" s="19">
        <v>5.07</v>
      </c>
      <c r="AR1743" s="19" t="str">
        <f t="shared" ref="AR1743:AR1806" si="168">IF(AQ1743&lt;5.7,"Normal",IF(AQ1743&lt;=6.5,"Prediabetes","Diabetes"))</f>
        <v>Normal</v>
      </c>
    </row>
    <row r="1744" spans="1:44">
      <c r="A1744" s="19" t="s">
        <v>6283</v>
      </c>
      <c r="B1744" s="19">
        <v>29.8</v>
      </c>
      <c r="C1744" s="19">
        <v>6.03</v>
      </c>
      <c r="D1744" s="19" t="s">
        <v>8336</v>
      </c>
      <c r="E1744" s="19" t="s">
        <v>8336</v>
      </c>
      <c r="F1744" s="19" t="s">
        <v>8336</v>
      </c>
      <c r="G1744" s="19" t="s">
        <v>8355</v>
      </c>
      <c r="H1744" s="19">
        <v>0</v>
      </c>
      <c r="I1744" s="19" t="s">
        <v>8336</v>
      </c>
      <c r="J1744" s="19" t="s">
        <v>8336</v>
      </c>
      <c r="K1744" s="19" t="str">
        <f t="shared" si="163"/>
        <v>Over Weight</v>
      </c>
      <c r="L1744" s="19" t="str">
        <f t="shared" si="164"/>
        <v>Prediabetes</v>
      </c>
      <c r="P1744" s="19">
        <v>1</v>
      </c>
      <c r="Q1744" s="19">
        <v>1</v>
      </c>
      <c r="Y1744" s="32" t="s">
        <v>6261</v>
      </c>
      <c r="Z1744" s="19" t="s">
        <v>8336</v>
      </c>
      <c r="AA1744" t="s">
        <v>8336</v>
      </c>
      <c r="AB1744" s="19" t="str">
        <f t="shared" si="165"/>
        <v>No</v>
      </c>
      <c r="AC1744" s="19" t="str">
        <f t="shared" si="166"/>
        <v>No</v>
      </c>
      <c r="AG1744" s="19" t="s">
        <v>6242</v>
      </c>
      <c r="AH1744" s="19">
        <v>34.8</v>
      </c>
      <c r="AI1744" s="19" t="str">
        <f t="shared" si="167"/>
        <v>Obesity</v>
      </c>
      <c r="AP1744" s="19" t="s">
        <v>6242</v>
      </c>
      <c r="AQ1744" s="19">
        <v>4.38</v>
      </c>
      <c r="AR1744" s="19" t="str">
        <f t="shared" si="168"/>
        <v>Normal</v>
      </c>
    </row>
    <row r="1745" spans="1:44">
      <c r="A1745" s="19" t="s">
        <v>6287</v>
      </c>
      <c r="B1745" s="19">
        <v>31.54</v>
      </c>
      <c r="C1745" s="19">
        <v>4.71</v>
      </c>
      <c r="D1745" s="19" t="s">
        <v>8336</v>
      </c>
      <c r="E1745" s="19" t="s">
        <v>8336</v>
      </c>
      <c r="F1745" s="19" t="s">
        <v>8336</v>
      </c>
      <c r="G1745" s="19" t="s">
        <v>8355</v>
      </c>
      <c r="H1745" s="19">
        <v>0</v>
      </c>
      <c r="I1745" s="19" t="s">
        <v>8336</v>
      </c>
      <c r="J1745" s="19" t="s">
        <v>8336</v>
      </c>
      <c r="K1745" s="19" t="str">
        <f t="shared" si="163"/>
        <v>Obesity</v>
      </c>
      <c r="L1745" s="19" t="str">
        <f t="shared" si="164"/>
        <v>Normal</v>
      </c>
      <c r="P1745" s="19">
        <v>1</v>
      </c>
      <c r="Q1745" s="19">
        <v>1</v>
      </c>
      <c r="Y1745" s="32" t="s">
        <v>6265</v>
      </c>
      <c r="Z1745" s="19" t="s">
        <v>8324</v>
      </c>
      <c r="AA1745" t="s">
        <v>8336</v>
      </c>
      <c r="AB1745" s="19" t="str">
        <f t="shared" si="165"/>
        <v>Yes</v>
      </c>
      <c r="AC1745" s="19" t="str">
        <f t="shared" si="166"/>
        <v>No</v>
      </c>
      <c r="AG1745" s="19" t="s">
        <v>6245</v>
      </c>
      <c r="AH1745" s="19">
        <v>34.21</v>
      </c>
      <c r="AI1745" s="19" t="str">
        <f t="shared" si="167"/>
        <v>Obesity</v>
      </c>
      <c r="AP1745" s="19" t="s">
        <v>6245</v>
      </c>
      <c r="AQ1745" s="19">
        <v>4.54</v>
      </c>
      <c r="AR1745" s="19" t="str">
        <f t="shared" si="168"/>
        <v>Normal</v>
      </c>
    </row>
    <row r="1746" spans="1:44">
      <c r="A1746" s="19" t="s">
        <v>6291</v>
      </c>
      <c r="B1746" s="19">
        <v>20.82</v>
      </c>
      <c r="C1746" s="19">
        <v>5.55</v>
      </c>
      <c r="D1746" s="19" t="s">
        <v>8336</v>
      </c>
      <c r="E1746" s="19" t="s">
        <v>8336</v>
      </c>
      <c r="F1746" s="19" t="s">
        <v>8336</v>
      </c>
      <c r="G1746" s="19">
        <v>1</v>
      </c>
      <c r="H1746" s="19">
        <v>1</v>
      </c>
      <c r="I1746" s="19" t="s">
        <v>8336</v>
      </c>
      <c r="J1746" s="19" t="s">
        <v>8336</v>
      </c>
      <c r="K1746" s="19" t="str">
        <f t="shared" si="163"/>
        <v>Normal Weight</v>
      </c>
      <c r="L1746" s="19" t="str">
        <f t="shared" si="164"/>
        <v>Normal</v>
      </c>
      <c r="P1746" s="19">
        <v>1</v>
      </c>
      <c r="Q1746" s="19">
        <v>1</v>
      </c>
      <c r="Y1746" s="32" t="s">
        <v>6269</v>
      </c>
      <c r="Z1746" s="19" t="s">
        <v>8336</v>
      </c>
      <c r="AA1746" t="s">
        <v>8336</v>
      </c>
      <c r="AB1746" s="19" t="str">
        <f t="shared" si="165"/>
        <v>No</v>
      </c>
      <c r="AC1746" s="19" t="str">
        <f t="shared" si="166"/>
        <v>No</v>
      </c>
      <c r="AG1746" s="19" t="s">
        <v>6248</v>
      </c>
      <c r="AH1746" s="19">
        <v>31</v>
      </c>
      <c r="AI1746" s="19" t="str">
        <f t="shared" si="167"/>
        <v>Obesity</v>
      </c>
      <c r="AP1746" s="19" t="s">
        <v>6248</v>
      </c>
      <c r="AQ1746" s="19">
        <v>5.38</v>
      </c>
      <c r="AR1746" s="19" t="str">
        <f t="shared" si="168"/>
        <v>Normal</v>
      </c>
    </row>
    <row r="1747" spans="1:44">
      <c r="A1747" s="19" t="s">
        <v>6295</v>
      </c>
      <c r="B1747" s="19">
        <v>38.83</v>
      </c>
      <c r="C1747" s="19">
        <v>4.78</v>
      </c>
      <c r="D1747" s="19" t="s">
        <v>8336</v>
      </c>
      <c r="E1747" s="19" t="s">
        <v>8336</v>
      </c>
      <c r="F1747" s="19" t="s">
        <v>8375</v>
      </c>
      <c r="G1747" s="19">
        <v>1</v>
      </c>
      <c r="H1747" s="19">
        <v>1</v>
      </c>
      <c r="I1747" s="19" t="s">
        <v>8336</v>
      </c>
      <c r="J1747" s="19" t="s">
        <v>8336</v>
      </c>
      <c r="K1747" s="19" t="str">
        <f t="shared" si="163"/>
        <v>Obesity</v>
      </c>
      <c r="L1747" s="19" t="str">
        <f t="shared" si="164"/>
        <v>Normal</v>
      </c>
      <c r="P1747" s="19">
        <v>1</v>
      </c>
      <c r="Q1747" s="19">
        <v>1</v>
      </c>
      <c r="Y1747" s="32" t="s">
        <v>6273</v>
      </c>
      <c r="Z1747" s="19" t="s">
        <v>8336</v>
      </c>
      <c r="AA1747" t="s">
        <v>8336</v>
      </c>
      <c r="AB1747" s="19" t="str">
        <f t="shared" si="165"/>
        <v>No</v>
      </c>
      <c r="AC1747" s="19" t="str">
        <f t="shared" si="166"/>
        <v>No</v>
      </c>
      <c r="AG1747" s="19" t="s">
        <v>6252</v>
      </c>
      <c r="AH1747" s="19">
        <v>26.125</v>
      </c>
      <c r="AI1747" s="19" t="str">
        <f t="shared" si="167"/>
        <v>Over Weight</v>
      </c>
      <c r="AP1747" s="19" t="s">
        <v>6252</v>
      </c>
      <c r="AQ1747" s="19">
        <v>5.55</v>
      </c>
      <c r="AR1747" s="19" t="str">
        <f t="shared" si="168"/>
        <v>Normal</v>
      </c>
    </row>
    <row r="1748" spans="1:44">
      <c r="A1748" s="19" t="s">
        <v>6299</v>
      </c>
      <c r="B1748" s="19">
        <v>23.44</v>
      </c>
      <c r="C1748" s="19">
        <v>4.65</v>
      </c>
      <c r="D1748" s="19" t="s">
        <v>8324</v>
      </c>
      <c r="E1748" s="19" t="s">
        <v>8336</v>
      </c>
      <c r="F1748" s="19" t="s">
        <v>8336</v>
      </c>
      <c r="G1748" s="19">
        <v>1</v>
      </c>
      <c r="H1748" s="19">
        <v>1</v>
      </c>
      <c r="I1748" s="19" t="s">
        <v>8336</v>
      </c>
      <c r="J1748" s="19" t="s">
        <v>8336</v>
      </c>
      <c r="K1748" s="19" t="str">
        <f t="shared" si="163"/>
        <v>Normal Weight</v>
      </c>
      <c r="L1748" s="19" t="str">
        <f t="shared" si="164"/>
        <v>Normal</v>
      </c>
      <c r="P1748" s="19" t="s">
        <v>8355</v>
      </c>
      <c r="Q1748" s="19">
        <v>0</v>
      </c>
      <c r="Y1748" s="32" t="s">
        <v>6277</v>
      </c>
      <c r="Z1748" s="19" t="s">
        <v>8336</v>
      </c>
      <c r="AA1748" t="s">
        <v>8336</v>
      </c>
      <c r="AB1748" s="19" t="str">
        <f t="shared" si="165"/>
        <v>No</v>
      </c>
      <c r="AC1748" s="19" t="str">
        <f t="shared" si="166"/>
        <v>No</v>
      </c>
      <c r="AG1748" s="19" t="s">
        <v>6255</v>
      </c>
      <c r="AH1748" s="19">
        <v>30.13</v>
      </c>
      <c r="AI1748" s="19" t="str">
        <f t="shared" si="167"/>
        <v>Obesity</v>
      </c>
      <c r="AP1748" s="19" t="s">
        <v>6255</v>
      </c>
      <c r="AQ1748" s="19">
        <v>4.03</v>
      </c>
      <c r="AR1748" s="19" t="str">
        <f t="shared" si="168"/>
        <v>Normal</v>
      </c>
    </row>
    <row r="1749" spans="1:44">
      <c r="A1749" s="19" t="s">
        <v>6303</v>
      </c>
      <c r="B1749" s="19">
        <v>24.13</v>
      </c>
      <c r="C1749" s="19">
        <v>5.2</v>
      </c>
      <c r="D1749" s="19" t="s">
        <v>8336</v>
      </c>
      <c r="E1749" s="19" t="s">
        <v>8336</v>
      </c>
      <c r="F1749" s="19" t="s">
        <v>8336</v>
      </c>
      <c r="G1749" s="19">
        <v>1</v>
      </c>
      <c r="H1749" s="19">
        <v>1</v>
      </c>
      <c r="I1749" s="19" t="s">
        <v>8336</v>
      </c>
      <c r="J1749" s="19" t="s">
        <v>8336</v>
      </c>
      <c r="K1749" s="19" t="str">
        <f t="shared" si="163"/>
        <v>Normal Weight</v>
      </c>
      <c r="L1749" s="19" t="str">
        <f t="shared" si="164"/>
        <v>Normal</v>
      </c>
      <c r="P1749" s="19">
        <v>1</v>
      </c>
      <c r="Q1749" s="19">
        <v>1</v>
      </c>
      <c r="Y1749" s="32" t="s">
        <v>6280</v>
      </c>
      <c r="Z1749" s="19" t="s">
        <v>8336</v>
      </c>
      <c r="AA1749" t="s">
        <v>8336</v>
      </c>
      <c r="AB1749" s="19" t="str">
        <f t="shared" si="165"/>
        <v>No</v>
      </c>
      <c r="AC1749" s="19" t="str">
        <f t="shared" si="166"/>
        <v>No</v>
      </c>
      <c r="AG1749" s="19" t="s">
        <v>6258</v>
      </c>
      <c r="AH1749" s="19">
        <v>34.19</v>
      </c>
      <c r="AI1749" s="19" t="str">
        <f t="shared" si="167"/>
        <v>Obesity</v>
      </c>
      <c r="AP1749" s="19" t="s">
        <v>6258</v>
      </c>
      <c r="AQ1749" s="19">
        <v>4.19</v>
      </c>
      <c r="AR1749" s="19" t="str">
        <f t="shared" si="168"/>
        <v>Normal</v>
      </c>
    </row>
    <row r="1750" spans="1:44">
      <c r="A1750" s="19" t="s">
        <v>6306</v>
      </c>
      <c r="B1750" s="19">
        <v>42.13</v>
      </c>
      <c r="C1750" s="19">
        <v>4.54</v>
      </c>
      <c r="D1750" s="19" t="s">
        <v>8324</v>
      </c>
      <c r="E1750" s="19" t="s">
        <v>8336</v>
      </c>
      <c r="F1750" s="19" t="s">
        <v>8336</v>
      </c>
      <c r="G1750" s="19">
        <v>1</v>
      </c>
      <c r="H1750" s="19">
        <v>1</v>
      </c>
      <c r="I1750" s="19" t="s">
        <v>8336</v>
      </c>
      <c r="J1750" s="19" t="s">
        <v>8336</v>
      </c>
      <c r="K1750" s="19" t="str">
        <f t="shared" si="163"/>
        <v>Obesity</v>
      </c>
      <c r="L1750" s="19" t="str">
        <f t="shared" si="164"/>
        <v>Normal</v>
      </c>
      <c r="P1750" s="19">
        <v>1</v>
      </c>
      <c r="Q1750" s="19">
        <v>1</v>
      </c>
      <c r="Y1750" s="32" t="s">
        <v>6283</v>
      </c>
      <c r="Z1750" s="19" t="s">
        <v>8336</v>
      </c>
      <c r="AA1750" t="s">
        <v>8336</v>
      </c>
      <c r="AB1750" s="19" t="str">
        <f t="shared" si="165"/>
        <v>No</v>
      </c>
      <c r="AC1750" s="19" t="str">
        <f t="shared" si="166"/>
        <v>No</v>
      </c>
      <c r="AG1750" s="19" t="s">
        <v>6261</v>
      </c>
      <c r="AH1750" s="19">
        <v>22.515</v>
      </c>
      <c r="AI1750" s="19" t="str">
        <f t="shared" si="167"/>
        <v>Normal Weight</v>
      </c>
      <c r="AP1750" s="19" t="s">
        <v>6261</v>
      </c>
      <c r="AQ1750" s="19">
        <v>4.37</v>
      </c>
      <c r="AR1750" s="19" t="str">
        <f t="shared" si="168"/>
        <v>Normal</v>
      </c>
    </row>
    <row r="1751" spans="1:44">
      <c r="A1751" s="19" t="s">
        <v>6308</v>
      </c>
      <c r="B1751" s="19">
        <v>17.86</v>
      </c>
      <c r="C1751" s="19">
        <v>4.11</v>
      </c>
      <c r="D1751" s="19" t="s">
        <v>8336</v>
      </c>
      <c r="E1751" s="19" t="s">
        <v>8336</v>
      </c>
      <c r="F1751" s="19" t="s">
        <v>8336</v>
      </c>
      <c r="G1751" s="19">
        <v>1</v>
      </c>
      <c r="H1751" s="19">
        <v>1</v>
      </c>
      <c r="I1751" s="19" t="s">
        <v>8336</v>
      </c>
      <c r="J1751" s="19" t="s">
        <v>8336</v>
      </c>
      <c r="K1751" s="19" t="str">
        <f t="shared" si="163"/>
        <v>Under Weight</v>
      </c>
      <c r="L1751" s="19" t="str">
        <f t="shared" si="164"/>
        <v>Normal</v>
      </c>
      <c r="P1751" s="19">
        <v>1</v>
      </c>
      <c r="Q1751" s="19">
        <v>1</v>
      </c>
      <c r="Y1751" s="32" t="s">
        <v>6287</v>
      </c>
      <c r="Z1751" s="19" t="s">
        <v>8336</v>
      </c>
      <c r="AA1751" t="s">
        <v>8336</v>
      </c>
      <c r="AB1751" s="19" t="str">
        <f t="shared" si="165"/>
        <v>No</v>
      </c>
      <c r="AC1751" s="19" t="str">
        <f t="shared" si="166"/>
        <v>No</v>
      </c>
      <c r="AG1751" s="19" t="s">
        <v>6265</v>
      </c>
      <c r="AH1751" s="19">
        <v>18.24</v>
      </c>
      <c r="AI1751" s="19" t="str">
        <f t="shared" si="167"/>
        <v>Under Weight</v>
      </c>
      <c r="AP1751" s="19" t="s">
        <v>6265</v>
      </c>
      <c r="AQ1751" s="19">
        <v>5.31</v>
      </c>
      <c r="AR1751" s="19" t="str">
        <f t="shared" si="168"/>
        <v>Normal</v>
      </c>
    </row>
    <row r="1752" spans="1:44">
      <c r="A1752" s="19" t="s">
        <v>6311</v>
      </c>
      <c r="B1752" s="19">
        <v>32.78</v>
      </c>
      <c r="C1752" s="19">
        <v>4.63</v>
      </c>
      <c r="D1752" s="19" t="s">
        <v>8336</v>
      </c>
      <c r="E1752" s="19" t="s">
        <v>8336</v>
      </c>
      <c r="F1752" s="19" t="s">
        <v>8336</v>
      </c>
      <c r="G1752" s="19" t="s">
        <v>8355</v>
      </c>
      <c r="H1752" s="19">
        <v>0</v>
      </c>
      <c r="I1752" s="19" t="s">
        <v>8336</v>
      </c>
      <c r="J1752" s="19" t="s">
        <v>8336</v>
      </c>
      <c r="K1752" s="19" t="str">
        <f t="shared" si="163"/>
        <v>Obesity</v>
      </c>
      <c r="L1752" s="19" t="str">
        <f t="shared" si="164"/>
        <v>Normal</v>
      </c>
      <c r="P1752" s="19">
        <v>1</v>
      </c>
      <c r="Q1752" s="19">
        <v>1</v>
      </c>
      <c r="Y1752" s="32" t="s">
        <v>6291</v>
      </c>
      <c r="Z1752" s="19" t="s">
        <v>8336</v>
      </c>
      <c r="AA1752" t="s">
        <v>8336</v>
      </c>
      <c r="AB1752" s="19" t="str">
        <f t="shared" si="165"/>
        <v>No</v>
      </c>
      <c r="AC1752" s="19" t="str">
        <f t="shared" si="166"/>
        <v>No</v>
      </c>
      <c r="AG1752" s="19" t="s">
        <v>6269</v>
      </c>
      <c r="AH1752" s="19">
        <v>37.28</v>
      </c>
      <c r="AI1752" s="19" t="str">
        <f t="shared" si="167"/>
        <v>Obesity</v>
      </c>
      <c r="AP1752" s="19" t="s">
        <v>6269</v>
      </c>
      <c r="AQ1752" s="19">
        <v>4.66</v>
      </c>
      <c r="AR1752" s="19" t="str">
        <f t="shared" si="168"/>
        <v>Normal</v>
      </c>
    </row>
    <row r="1753" spans="1:44">
      <c r="A1753" s="19" t="s">
        <v>6315</v>
      </c>
      <c r="B1753" s="19">
        <v>23.9</v>
      </c>
      <c r="C1753" s="19">
        <v>6.06</v>
      </c>
      <c r="D1753" s="19" t="s">
        <v>8324</v>
      </c>
      <c r="E1753" s="19" t="s">
        <v>8336</v>
      </c>
      <c r="F1753" s="19" t="s">
        <v>8375</v>
      </c>
      <c r="G1753" s="19">
        <v>1</v>
      </c>
      <c r="H1753" s="19">
        <v>1</v>
      </c>
      <c r="I1753" s="19" t="s">
        <v>8336</v>
      </c>
      <c r="J1753" s="19" t="s">
        <v>8336</v>
      </c>
      <c r="K1753" s="19" t="str">
        <f t="shared" si="163"/>
        <v>Normal Weight</v>
      </c>
      <c r="L1753" s="19" t="str">
        <f t="shared" si="164"/>
        <v>Prediabetes</v>
      </c>
      <c r="P1753" s="19">
        <v>1</v>
      </c>
      <c r="Q1753" s="19">
        <v>1</v>
      </c>
      <c r="Y1753" s="32" t="s">
        <v>6295</v>
      </c>
      <c r="Z1753" s="19" t="s">
        <v>8336</v>
      </c>
      <c r="AA1753" t="s">
        <v>8336</v>
      </c>
      <c r="AB1753" s="19" t="str">
        <f t="shared" si="165"/>
        <v>No</v>
      </c>
      <c r="AC1753" s="19" t="str">
        <f t="shared" si="166"/>
        <v>No</v>
      </c>
      <c r="AG1753" s="19" t="s">
        <v>6273</v>
      </c>
      <c r="AH1753" s="19">
        <v>18.2</v>
      </c>
      <c r="AI1753" s="19" t="str">
        <f t="shared" si="167"/>
        <v>Under Weight</v>
      </c>
      <c r="AP1753" s="19" t="s">
        <v>6273</v>
      </c>
      <c r="AQ1753" s="19">
        <v>6.19</v>
      </c>
      <c r="AR1753" s="19" t="str">
        <f t="shared" si="168"/>
        <v>Prediabetes</v>
      </c>
    </row>
    <row r="1754" spans="1:44">
      <c r="A1754" s="19" t="s">
        <v>6318</v>
      </c>
      <c r="B1754" s="19">
        <v>15.47</v>
      </c>
      <c r="C1754" s="19">
        <v>8.43</v>
      </c>
      <c r="D1754" s="19" t="s">
        <v>8336</v>
      </c>
      <c r="E1754" s="19" t="s">
        <v>8336</v>
      </c>
      <c r="F1754" s="19" t="s">
        <v>8336</v>
      </c>
      <c r="G1754" s="19" t="s">
        <v>8355</v>
      </c>
      <c r="H1754" s="19">
        <v>0</v>
      </c>
      <c r="I1754" s="19" t="s">
        <v>8336</v>
      </c>
      <c r="J1754" s="19" t="s">
        <v>8336</v>
      </c>
      <c r="K1754" s="19" t="str">
        <f t="shared" si="163"/>
        <v>Under Weight</v>
      </c>
      <c r="L1754" s="19" t="str">
        <f t="shared" si="164"/>
        <v>Diabetes</v>
      </c>
      <c r="P1754" s="19" t="s">
        <v>8355</v>
      </c>
      <c r="Q1754" s="19">
        <v>0</v>
      </c>
      <c r="Y1754" s="32" t="s">
        <v>6299</v>
      </c>
      <c r="Z1754" s="19" t="s">
        <v>8324</v>
      </c>
      <c r="AA1754" t="s">
        <v>8336</v>
      </c>
      <c r="AB1754" s="19" t="str">
        <f t="shared" si="165"/>
        <v>Yes</v>
      </c>
      <c r="AC1754" s="19" t="str">
        <f t="shared" si="166"/>
        <v>No</v>
      </c>
      <c r="AG1754" s="19" t="s">
        <v>6277</v>
      </c>
      <c r="AH1754" s="19">
        <v>20.53</v>
      </c>
      <c r="AI1754" s="19" t="str">
        <f t="shared" si="167"/>
        <v>Normal Weight</v>
      </c>
      <c r="AP1754" s="19" t="s">
        <v>6277</v>
      </c>
      <c r="AQ1754" s="19">
        <v>4.86</v>
      </c>
      <c r="AR1754" s="19" t="str">
        <f t="shared" si="168"/>
        <v>Normal</v>
      </c>
    </row>
    <row r="1755" spans="1:44">
      <c r="A1755" s="19" t="s">
        <v>6321</v>
      </c>
      <c r="B1755" s="19">
        <v>28.54</v>
      </c>
      <c r="C1755" s="19">
        <v>5.51</v>
      </c>
      <c r="D1755" s="19" t="s">
        <v>8336</v>
      </c>
      <c r="E1755" s="19" t="s">
        <v>8336</v>
      </c>
      <c r="F1755" s="19" t="s">
        <v>8375</v>
      </c>
      <c r="G1755" s="19">
        <v>1</v>
      </c>
      <c r="H1755" s="19">
        <v>1</v>
      </c>
      <c r="I1755" s="19" t="s">
        <v>8336</v>
      </c>
      <c r="J1755" s="19" t="s">
        <v>8336</v>
      </c>
      <c r="K1755" s="19" t="str">
        <f t="shared" si="163"/>
        <v>Over Weight</v>
      </c>
      <c r="L1755" s="19" t="str">
        <f t="shared" si="164"/>
        <v>Normal</v>
      </c>
      <c r="P1755" s="19" t="s">
        <v>8355</v>
      </c>
      <c r="Q1755" s="19">
        <v>0</v>
      </c>
      <c r="Y1755" s="32" t="s">
        <v>6303</v>
      </c>
      <c r="Z1755" s="19" t="s">
        <v>8336</v>
      </c>
      <c r="AA1755" t="s">
        <v>8336</v>
      </c>
      <c r="AB1755" s="19" t="str">
        <f t="shared" si="165"/>
        <v>No</v>
      </c>
      <c r="AC1755" s="19" t="str">
        <f t="shared" si="166"/>
        <v>No</v>
      </c>
      <c r="AG1755" s="19" t="s">
        <v>6280</v>
      </c>
      <c r="AH1755" s="19">
        <v>23.79</v>
      </c>
      <c r="AI1755" s="19" t="str">
        <f t="shared" si="167"/>
        <v>Normal Weight</v>
      </c>
      <c r="AP1755" s="19" t="s">
        <v>6280</v>
      </c>
      <c r="AQ1755" s="19">
        <v>4.74</v>
      </c>
      <c r="AR1755" s="19" t="str">
        <f t="shared" si="168"/>
        <v>Normal</v>
      </c>
    </row>
    <row r="1756" spans="1:44">
      <c r="A1756" s="19" t="s">
        <v>6324</v>
      </c>
      <c r="B1756" s="19">
        <v>18.54</v>
      </c>
      <c r="C1756" s="19">
        <v>4.95</v>
      </c>
      <c r="D1756" s="19" t="s">
        <v>8336</v>
      </c>
      <c r="E1756" s="19" t="s">
        <v>8336</v>
      </c>
      <c r="F1756" s="19" t="s">
        <v>8336</v>
      </c>
      <c r="G1756" s="19" t="s">
        <v>8355</v>
      </c>
      <c r="H1756" s="19">
        <v>0</v>
      </c>
      <c r="I1756" s="19" t="s">
        <v>8336</v>
      </c>
      <c r="J1756" s="19" t="s">
        <v>8336</v>
      </c>
      <c r="K1756" s="19" t="str">
        <f t="shared" si="163"/>
        <v>Normal Weight</v>
      </c>
      <c r="L1756" s="19" t="str">
        <f t="shared" si="164"/>
        <v>Normal</v>
      </c>
      <c r="P1756" s="19" t="s">
        <v>8355</v>
      </c>
      <c r="Q1756" s="19">
        <v>0</v>
      </c>
      <c r="Y1756" s="32" t="s">
        <v>6306</v>
      </c>
      <c r="Z1756" s="19" t="s">
        <v>8324</v>
      </c>
      <c r="AA1756" t="s">
        <v>8336</v>
      </c>
      <c r="AB1756" s="19" t="str">
        <f t="shared" si="165"/>
        <v>Yes</v>
      </c>
      <c r="AC1756" s="19" t="str">
        <f t="shared" si="166"/>
        <v>No</v>
      </c>
      <c r="AG1756" s="19" t="s">
        <v>6283</v>
      </c>
      <c r="AH1756" s="19">
        <v>29.8</v>
      </c>
      <c r="AI1756" s="19" t="str">
        <f t="shared" si="167"/>
        <v>Over Weight</v>
      </c>
      <c r="AP1756" s="19" t="s">
        <v>6283</v>
      </c>
      <c r="AQ1756" s="19">
        <v>6.03</v>
      </c>
      <c r="AR1756" s="19" t="str">
        <f t="shared" si="168"/>
        <v>Prediabetes</v>
      </c>
    </row>
    <row r="1757" spans="1:44">
      <c r="A1757" s="19" t="s">
        <v>6328</v>
      </c>
      <c r="B1757" s="19">
        <v>32.18</v>
      </c>
      <c r="C1757" s="19">
        <v>6.44</v>
      </c>
      <c r="D1757" s="19" t="s">
        <v>8324</v>
      </c>
      <c r="E1757" s="19" t="s">
        <v>8336</v>
      </c>
      <c r="F1757" s="19" t="s">
        <v>8375</v>
      </c>
      <c r="G1757" s="19">
        <v>1</v>
      </c>
      <c r="H1757" s="19">
        <v>1</v>
      </c>
      <c r="I1757" s="19" t="s">
        <v>8336</v>
      </c>
      <c r="J1757" s="19" t="s">
        <v>8336</v>
      </c>
      <c r="K1757" s="19" t="str">
        <f t="shared" si="163"/>
        <v>Obesity</v>
      </c>
      <c r="L1757" s="19" t="str">
        <f t="shared" si="164"/>
        <v>Diabetes</v>
      </c>
      <c r="P1757" s="19">
        <v>1</v>
      </c>
      <c r="Q1757" s="19">
        <v>1</v>
      </c>
      <c r="Y1757" s="32" t="s">
        <v>6308</v>
      </c>
      <c r="Z1757" s="19" t="s">
        <v>8336</v>
      </c>
      <c r="AA1757" t="s">
        <v>8336</v>
      </c>
      <c r="AB1757" s="19" t="str">
        <f t="shared" si="165"/>
        <v>No</v>
      </c>
      <c r="AC1757" s="19" t="str">
        <f t="shared" si="166"/>
        <v>No</v>
      </c>
      <c r="AG1757" s="19" t="s">
        <v>6287</v>
      </c>
      <c r="AH1757" s="19">
        <v>31.54</v>
      </c>
      <c r="AI1757" s="19" t="str">
        <f t="shared" si="167"/>
        <v>Obesity</v>
      </c>
      <c r="AP1757" s="19" t="s">
        <v>6287</v>
      </c>
      <c r="AQ1757" s="19">
        <v>4.71</v>
      </c>
      <c r="AR1757" s="19" t="str">
        <f t="shared" si="168"/>
        <v>Normal</v>
      </c>
    </row>
    <row r="1758" spans="1:44">
      <c r="A1758" s="19" t="s">
        <v>6331</v>
      </c>
      <c r="B1758" s="19">
        <v>37.38</v>
      </c>
      <c r="C1758" s="19">
        <v>6.05</v>
      </c>
      <c r="D1758" s="19" t="s">
        <v>8324</v>
      </c>
      <c r="E1758" s="19" t="s">
        <v>8336</v>
      </c>
      <c r="F1758" s="19" t="s">
        <v>8336</v>
      </c>
      <c r="G1758" s="19" t="s">
        <v>8355</v>
      </c>
      <c r="H1758" s="19">
        <v>0</v>
      </c>
      <c r="I1758" s="19" t="s">
        <v>8336</v>
      </c>
      <c r="J1758" s="19" t="s">
        <v>8336</v>
      </c>
      <c r="K1758" s="19" t="str">
        <f t="shared" si="163"/>
        <v>Obesity</v>
      </c>
      <c r="L1758" s="19" t="str">
        <f t="shared" si="164"/>
        <v>Prediabetes</v>
      </c>
      <c r="P1758" s="19">
        <v>1</v>
      </c>
      <c r="Q1758" s="19">
        <v>1</v>
      </c>
      <c r="Y1758" s="32" t="s">
        <v>6311</v>
      </c>
      <c r="Z1758" s="19" t="s">
        <v>8336</v>
      </c>
      <c r="AA1758" t="s">
        <v>8336</v>
      </c>
      <c r="AB1758" s="19" t="str">
        <f t="shared" si="165"/>
        <v>No</v>
      </c>
      <c r="AC1758" s="19" t="str">
        <f t="shared" si="166"/>
        <v>No</v>
      </c>
      <c r="AG1758" s="19" t="s">
        <v>6291</v>
      </c>
      <c r="AH1758" s="19">
        <v>20.82</v>
      </c>
      <c r="AI1758" s="19" t="str">
        <f t="shared" si="167"/>
        <v>Normal Weight</v>
      </c>
      <c r="AP1758" s="19" t="s">
        <v>6291</v>
      </c>
      <c r="AQ1758" s="19">
        <v>5.55</v>
      </c>
      <c r="AR1758" s="19" t="str">
        <f t="shared" si="168"/>
        <v>Normal</v>
      </c>
    </row>
    <row r="1759" spans="1:44">
      <c r="A1759" s="19" t="s">
        <v>6335</v>
      </c>
      <c r="B1759" s="19">
        <v>31.12</v>
      </c>
      <c r="C1759" s="19">
        <v>4.76</v>
      </c>
      <c r="D1759" s="19" t="s">
        <v>8324</v>
      </c>
      <c r="E1759" s="19" t="s">
        <v>8336</v>
      </c>
      <c r="F1759" s="19" t="s">
        <v>8375</v>
      </c>
      <c r="G1759" s="19">
        <v>1</v>
      </c>
      <c r="H1759" s="19">
        <v>1</v>
      </c>
      <c r="I1759" s="19" t="s">
        <v>8336</v>
      </c>
      <c r="J1759" s="19" t="s">
        <v>8336</v>
      </c>
      <c r="K1759" s="19" t="str">
        <f t="shared" si="163"/>
        <v>Obesity</v>
      </c>
      <c r="L1759" s="19" t="str">
        <f t="shared" si="164"/>
        <v>Normal</v>
      </c>
      <c r="P1759" s="19">
        <v>1</v>
      </c>
      <c r="Q1759" s="19">
        <v>1</v>
      </c>
      <c r="Y1759" s="32" t="s">
        <v>6315</v>
      </c>
      <c r="Z1759" s="19" t="s">
        <v>8324</v>
      </c>
      <c r="AA1759" t="s">
        <v>8336</v>
      </c>
      <c r="AB1759" s="19" t="str">
        <f t="shared" si="165"/>
        <v>Yes</v>
      </c>
      <c r="AC1759" s="19" t="str">
        <f t="shared" si="166"/>
        <v>No</v>
      </c>
      <c r="AG1759" s="19" t="s">
        <v>6295</v>
      </c>
      <c r="AH1759" s="19">
        <v>38.83</v>
      </c>
      <c r="AI1759" s="19" t="str">
        <f t="shared" si="167"/>
        <v>Obesity</v>
      </c>
      <c r="AP1759" s="19" t="s">
        <v>6295</v>
      </c>
      <c r="AQ1759" s="19">
        <v>4.78</v>
      </c>
      <c r="AR1759" s="19" t="str">
        <f t="shared" si="168"/>
        <v>Normal</v>
      </c>
    </row>
    <row r="1760" spans="1:44">
      <c r="A1760" s="19" t="s">
        <v>6338</v>
      </c>
      <c r="B1760" s="19">
        <v>22.01</v>
      </c>
      <c r="C1760" s="19">
        <v>6.72</v>
      </c>
      <c r="D1760" s="19" t="s">
        <v>8324</v>
      </c>
      <c r="E1760" s="19" t="s">
        <v>8336</v>
      </c>
      <c r="F1760" s="19" t="s">
        <v>8336</v>
      </c>
      <c r="G1760" s="19">
        <v>1</v>
      </c>
      <c r="H1760" s="19">
        <v>1</v>
      </c>
      <c r="I1760" s="19" t="s">
        <v>8336</v>
      </c>
      <c r="J1760" s="19" t="s">
        <v>8336</v>
      </c>
      <c r="K1760" s="19" t="str">
        <f t="shared" si="163"/>
        <v>Normal Weight</v>
      </c>
      <c r="L1760" s="19" t="str">
        <f t="shared" si="164"/>
        <v>Diabetes</v>
      </c>
      <c r="P1760" s="19">
        <v>1</v>
      </c>
      <c r="Q1760" s="19">
        <v>1</v>
      </c>
      <c r="Y1760" s="32" t="s">
        <v>6318</v>
      </c>
      <c r="Z1760" s="19" t="s">
        <v>8336</v>
      </c>
      <c r="AA1760" t="s">
        <v>8336</v>
      </c>
      <c r="AB1760" s="19" t="str">
        <f t="shared" si="165"/>
        <v>No</v>
      </c>
      <c r="AC1760" s="19" t="str">
        <f t="shared" si="166"/>
        <v>No</v>
      </c>
      <c r="AG1760" s="19" t="s">
        <v>6299</v>
      </c>
      <c r="AH1760" s="19">
        <v>23.44</v>
      </c>
      <c r="AI1760" s="19" t="str">
        <f t="shared" si="167"/>
        <v>Normal Weight</v>
      </c>
      <c r="AP1760" s="19" t="s">
        <v>6299</v>
      </c>
      <c r="AQ1760" s="19">
        <v>4.65</v>
      </c>
      <c r="AR1760" s="19" t="str">
        <f t="shared" si="168"/>
        <v>Normal</v>
      </c>
    </row>
    <row r="1761" spans="1:44">
      <c r="A1761" s="19" t="s">
        <v>6342</v>
      </c>
      <c r="B1761" s="19">
        <v>27.645</v>
      </c>
      <c r="C1761" s="19">
        <v>5.7</v>
      </c>
      <c r="D1761" s="19" t="s">
        <v>8336</v>
      </c>
      <c r="E1761" s="19" t="s">
        <v>8336</v>
      </c>
      <c r="F1761" s="19" t="s">
        <v>8336</v>
      </c>
      <c r="G1761" s="19" t="s">
        <v>8355</v>
      </c>
      <c r="H1761" s="19">
        <v>0</v>
      </c>
      <c r="I1761" s="19" t="s">
        <v>8336</v>
      </c>
      <c r="J1761" s="19" t="s">
        <v>8336</v>
      </c>
      <c r="K1761" s="19" t="str">
        <f t="shared" si="163"/>
        <v>Over Weight</v>
      </c>
      <c r="L1761" s="19" t="str">
        <f t="shared" si="164"/>
        <v>Prediabetes</v>
      </c>
      <c r="P1761" s="19">
        <v>1</v>
      </c>
      <c r="Q1761" s="19">
        <v>1</v>
      </c>
      <c r="Y1761" s="32" t="s">
        <v>6321</v>
      </c>
      <c r="Z1761" s="19" t="s">
        <v>8336</v>
      </c>
      <c r="AA1761" t="s">
        <v>8336</v>
      </c>
      <c r="AB1761" s="19" t="str">
        <f t="shared" si="165"/>
        <v>No</v>
      </c>
      <c r="AC1761" s="19" t="str">
        <f t="shared" si="166"/>
        <v>No</v>
      </c>
      <c r="AG1761" s="19" t="s">
        <v>6303</v>
      </c>
      <c r="AH1761" s="19">
        <v>24.13</v>
      </c>
      <c r="AI1761" s="19" t="str">
        <f t="shared" si="167"/>
        <v>Normal Weight</v>
      </c>
      <c r="AP1761" s="19" t="s">
        <v>6303</v>
      </c>
      <c r="AQ1761" s="19">
        <v>5.2</v>
      </c>
      <c r="AR1761" s="19" t="str">
        <f t="shared" si="168"/>
        <v>Normal</v>
      </c>
    </row>
    <row r="1762" spans="1:44">
      <c r="A1762" s="19" t="s">
        <v>6346</v>
      </c>
      <c r="B1762" s="19">
        <v>29.64</v>
      </c>
      <c r="C1762" s="19">
        <v>5.31</v>
      </c>
      <c r="D1762" s="19" t="s">
        <v>8324</v>
      </c>
      <c r="E1762" s="19" t="s">
        <v>8336</v>
      </c>
      <c r="F1762" s="19" t="s">
        <v>8336</v>
      </c>
      <c r="G1762" s="19" t="s">
        <v>8355</v>
      </c>
      <c r="H1762" s="19">
        <v>0</v>
      </c>
      <c r="I1762" s="19" t="s">
        <v>8336</v>
      </c>
      <c r="J1762" s="19" t="s">
        <v>8336</v>
      </c>
      <c r="K1762" s="19" t="str">
        <f t="shared" si="163"/>
        <v>Over Weight</v>
      </c>
      <c r="L1762" s="19" t="str">
        <f t="shared" si="164"/>
        <v>Normal</v>
      </c>
      <c r="P1762" s="19">
        <v>1</v>
      </c>
      <c r="Q1762" s="19">
        <v>1</v>
      </c>
      <c r="Y1762" s="32" t="s">
        <v>6324</v>
      </c>
      <c r="Z1762" s="19" t="s">
        <v>8336</v>
      </c>
      <c r="AA1762" t="s">
        <v>8336</v>
      </c>
      <c r="AB1762" s="19" t="str">
        <f t="shared" si="165"/>
        <v>No</v>
      </c>
      <c r="AC1762" s="19" t="str">
        <f t="shared" si="166"/>
        <v>No</v>
      </c>
      <c r="AG1762" s="19" t="s">
        <v>6306</v>
      </c>
      <c r="AH1762" s="19">
        <v>42.13</v>
      </c>
      <c r="AI1762" s="19" t="str">
        <f t="shared" si="167"/>
        <v>Obesity</v>
      </c>
      <c r="AP1762" s="19" t="s">
        <v>6306</v>
      </c>
      <c r="AQ1762" s="19">
        <v>4.54</v>
      </c>
      <c r="AR1762" s="19" t="str">
        <f t="shared" si="168"/>
        <v>Normal</v>
      </c>
    </row>
    <row r="1763" spans="1:44">
      <c r="A1763" s="19" t="s">
        <v>6349</v>
      </c>
      <c r="B1763" s="19">
        <v>33.7</v>
      </c>
      <c r="C1763" s="19">
        <v>4.32</v>
      </c>
      <c r="D1763" s="19" t="s">
        <v>8324</v>
      </c>
      <c r="E1763" s="19" t="s">
        <v>8336</v>
      </c>
      <c r="F1763" s="19" t="s">
        <v>8336</v>
      </c>
      <c r="G1763" s="19">
        <v>1</v>
      </c>
      <c r="H1763" s="19">
        <v>1</v>
      </c>
      <c r="I1763" s="19" t="s">
        <v>8336</v>
      </c>
      <c r="J1763" s="19" t="s">
        <v>8336</v>
      </c>
      <c r="K1763" s="19" t="str">
        <f t="shared" si="163"/>
        <v>Obesity</v>
      </c>
      <c r="L1763" s="19" t="str">
        <f t="shared" si="164"/>
        <v>Normal</v>
      </c>
      <c r="P1763" s="19" t="s">
        <v>8355</v>
      </c>
      <c r="Q1763" s="19">
        <v>0</v>
      </c>
      <c r="Y1763" s="32" t="s">
        <v>6328</v>
      </c>
      <c r="Z1763" s="19" t="s">
        <v>8324</v>
      </c>
      <c r="AA1763" t="s">
        <v>8336</v>
      </c>
      <c r="AB1763" s="19" t="str">
        <f t="shared" si="165"/>
        <v>Yes</v>
      </c>
      <c r="AC1763" s="19" t="str">
        <f t="shared" si="166"/>
        <v>No</v>
      </c>
      <c r="AG1763" s="19" t="s">
        <v>6308</v>
      </c>
      <c r="AH1763" s="19">
        <v>17.86</v>
      </c>
      <c r="AI1763" s="19" t="str">
        <f t="shared" si="167"/>
        <v>Under Weight</v>
      </c>
      <c r="AP1763" s="19" t="s">
        <v>6308</v>
      </c>
      <c r="AQ1763" s="19">
        <v>4.11</v>
      </c>
      <c r="AR1763" s="19" t="str">
        <f t="shared" si="168"/>
        <v>Normal</v>
      </c>
    </row>
    <row r="1764" spans="1:44">
      <c r="A1764" s="19" t="s">
        <v>6353</v>
      </c>
      <c r="B1764" s="19">
        <v>27.5</v>
      </c>
      <c r="C1764" s="19">
        <v>4.23</v>
      </c>
      <c r="D1764" s="19" t="s">
        <v>8324</v>
      </c>
      <c r="E1764" s="19" t="s">
        <v>8336</v>
      </c>
      <c r="F1764" s="19" t="s">
        <v>8336</v>
      </c>
      <c r="G1764" s="19">
        <v>1</v>
      </c>
      <c r="H1764" s="19">
        <v>1</v>
      </c>
      <c r="I1764" s="19" t="s">
        <v>8336</v>
      </c>
      <c r="J1764" s="19" t="s">
        <v>8336</v>
      </c>
      <c r="K1764" s="19" t="str">
        <f t="shared" si="163"/>
        <v>Over Weight</v>
      </c>
      <c r="L1764" s="19" t="str">
        <f t="shared" si="164"/>
        <v>Normal</v>
      </c>
      <c r="P1764" s="19">
        <v>1</v>
      </c>
      <c r="Q1764" s="19">
        <v>1</v>
      </c>
      <c r="Y1764" s="32" t="s">
        <v>6331</v>
      </c>
      <c r="Z1764" s="19" t="s">
        <v>8324</v>
      </c>
      <c r="AA1764" t="s">
        <v>8336</v>
      </c>
      <c r="AB1764" s="19" t="str">
        <f t="shared" si="165"/>
        <v>Yes</v>
      </c>
      <c r="AC1764" s="19" t="str">
        <f t="shared" si="166"/>
        <v>No</v>
      </c>
      <c r="AG1764" s="19" t="s">
        <v>6311</v>
      </c>
      <c r="AH1764" s="19">
        <v>32.78</v>
      </c>
      <c r="AI1764" s="19" t="str">
        <f t="shared" si="167"/>
        <v>Obesity</v>
      </c>
      <c r="AP1764" s="19" t="s">
        <v>6311</v>
      </c>
      <c r="AQ1764" s="19">
        <v>4.63</v>
      </c>
      <c r="AR1764" s="19" t="str">
        <f t="shared" si="168"/>
        <v>Normal</v>
      </c>
    </row>
    <row r="1765" spans="1:44">
      <c r="A1765" s="19" t="s">
        <v>6357</v>
      </c>
      <c r="B1765" s="19">
        <v>16.12</v>
      </c>
      <c r="C1765" s="19">
        <v>6.09</v>
      </c>
      <c r="D1765" s="19" t="s">
        <v>8336</v>
      </c>
      <c r="E1765" s="19" t="s">
        <v>8336</v>
      </c>
      <c r="F1765" s="19" t="s">
        <v>8336</v>
      </c>
      <c r="G1765" s="19" t="s">
        <v>8355</v>
      </c>
      <c r="H1765" s="19">
        <v>0</v>
      </c>
      <c r="I1765" s="19" t="s">
        <v>8336</v>
      </c>
      <c r="J1765" s="19" t="s">
        <v>8336</v>
      </c>
      <c r="K1765" s="19" t="str">
        <f t="shared" si="163"/>
        <v>Under Weight</v>
      </c>
      <c r="L1765" s="19" t="str">
        <f t="shared" si="164"/>
        <v>Prediabetes</v>
      </c>
      <c r="P1765" s="19" t="s">
        <v>8355</v>
      </c>
      <c r="Q1765" s="19">
        <v>0</v>
      </c>
      <c r="Y1765" s="32" t="s">
        <v>6335</v>
      </c>
      <c r="Z1765" s="19" t="s">
        <v>8324</v>
      </c>
      <c r="AA1765" t="s">
        <v>8336</v>
      </c>
      <c r="AB1765" s="19" t="str">
        <f t="shared" si="165"/>
        <v>Yes</v>
      </c>
      <c r="AC1765" s="19" t="str">
        <f t="shared" si="166"/>
        <v>No</v>
      </c>
      <c r="AG1765" s="19" t="s">
        <v>6315</v>
      </c>
      <c r="AH1765" s="19">
        <v>23.9</v>
      </c>
      <c r="AI1765" s="19" t="str">
        <f t="shared" si="167"/>
        <v>Normal Weight</v>
      </c>
      <c r="AP1765" s="19" t="s">
        <v>6315</v>
      </c>
      <c r="AQ1765" s="19">
        <v>6.06</v>
      </c>
      <c r="AR1765" s="19" t="str">
        <f t="shared" si="168"/>
        <v>Prediabetes</v>
      </c>
    </row>
    <row r="1766" spans="1:44">
      <c r="A1766" s="19" t="s">
        <v>6361</v>
      </c>
      <c r="B1766" s="19">
        <v>26.73</v>
      </c>
      <c r="C1766" s="19">
        <v>4.74</v>
      </c>
      <c r="D1766" s="19" t="s">
        <v>8324</v>
      </c>
      <c r="E1766" s="19" t="s">
        <v>8336</v>
      </c>
      <c r="F1766" s="19" t="s">
        <v>8336</v>
      </c>
      <c r="G1766" s="19">
        <v>1</v>
      </c>
      <c r="H1766" s="19">
        <v>1</v>
      </c>
      <c r="I1766" s="19" t="s">
        <v>8336</v>
      </c>
      <c r="J1766" s="19" t="s">
        <v>8336</v>
      </c>
      <c r="K1766" s="19" t="str">
        <f t="shared" si="163"/>
        <v>Over Weight</v>
      </c>
      <c r="L1766" s="19" t="str">
        <f t="shared" si="164"/>
        <v>Normal</v>
      </c>
      <c r="P1766" s="19">
        <v>1</v>
      </c>
      <c r="Q1766" s="19">
        <v>1</v>
      </c>
      <c r="Y1766" s="32" t="s">
        <v>6338</v>
      </c>
      <c r="Z1766" s="19" t="s">
        <v>8324</v>
      </c>
      <c r="AA1766" t="s">
        <v>8336</v>
      </c>
      <c r="AB1766" s="19" t="str">
        <f t="shared" si="165"/>
        <v>Yes</v>
      </c>
      <c r="AC1766" s="19" t="str">
        <f t="shared" si="166"/>
        <v>No</v>
      </c>
      <c r="AG1766" s="19" t="s">
        <v>6318</v>
      </c>
      <c r="AH1766" s="19">
        <v>15.47</v>
      </c>
      <c r="AI1766" s="19" t="str">
        <f t="shared" si="167"/>
        <v>Under Weight</v>
      </c>
      <c r="AP1766" s="19" t="s">
        <v>6318</v>
      </c>
      <c r="AQ1766" s="19">
        <v>8.43</v>
      </c>
      <c r="AR1766" s="19" t="str">
        <f t="shared" si="168"/>
        <v>Diabetes</v>
      </c>
    </row>
    <row r="1767" spans="1:44">
      <c r="A1767" s="19" t="s">
        <v>6365</v>
      </c>
      <c r="B1767" s="19">
        <v>37.25</v>
      </c>
      <c r="C1767" s="19">
        <v>6.23</v>
      </c>
      <c r="D1767" s="19" t="s">
        <v>8324</v>
      </c>
      <c r="E1767" s="19" t="s">
        <v>8336</v>
      </c>
      <c r="F1767" s="19" t="s">
        <v>8336</v>
      </c>
      <c r="G1767" s="19" t="s">
        <v>8355</v>
      </c>
      <c r="H1767" s="19">
        <v>0</v>
      </c>
      <c r="I1767" s="19" t="s">
        <v>8336</v>
      </c>
      <c r="J1767" s="19" t="s">
        <v>8336</v>
      </c>
      <c r="K1767" s="19" t="str">
        <f t="shared" si="163"/>
        <v>Obesity</v>
      </c>
      <c r="L1767" s="19" t="str">
        <f t="shared" si="164"/>
        <v>Prediabetes</v>
      </c>
      <c r="P1767" s="19" t="s">
        <v>8355</v>
      </c>
      <c r="Q1767" s="19">
        <v>0</v>
      </c>
      <c r="Y1767" s="32" t="s">
        <v>6342</v>
      </c>
      <c r="Z1767" s="19" t="s">
        <v>8336</v>
      </c>
      <c r="AA1767" t="s">
        <v>8336</v>
      </c>
      <c r="AB1767" s="19" t="str">
        <f t="shared" si="165"/>
        <v>No</v>
      </c>
      <c r="AC1767" s="19" t="str">
        <f t="shared" si="166"/>
        <v>No</v>
      </c>
      <c r="AG1767" s="19" t="s">
        <v>6321</v>
      </c>
      <c r="AH1767" s="19">
        <v>28.54</v>
      </c>
      <c r="AI1767" s="19" t="str">
        <f t="shared" si="167"/>
        <v>Over Weight</v>
      </c>
      <c r="AP1767" s="19" t="s">
        <v>6321</v>
      </c>
      <c r="AQ1767" s="19">
        <v>5.51</v>
      </c>
      <c r="AR1767" s="19" t="str">
        <f t="shared" si="168"/>
        <v>Normal</v>
      </c>
    </row>
    <row r="1768" spans="1:44">
      <c r="A1768" s="19" t="s">
        <v>6369</v>
      </c>
      <c r="B1768" s="19">
        <v>23.56</v>
      </c>
      <c r="C1768" s="19">
        <v>5.45</v>
      </c>
      <c r="D1768" s="19" t="s">
        <v>8324</v>
      </c>
      <c r="E1768" s="19" t="s">
        <v>8336</v>
      </c>
      <c r="F1768" s="19" t="s">
        <v>8336</v>
      </c>
      <c r="G1768" s="19">
        <v>1</v>
      </c>
      <c r="H1768" s="19">
        <v>1</v>
      </c>
      <c r="I1768" s="19" t="s">
        <v>8336</v>
      </c>
      <c r="J1768" s="19" t="s">
        <v>8336</v>
      </c>
      <c r="K1768" s="19" t="str">
        <f t="shared" si="163"/>
        <v>Normal Weight</v>
      </c>
      <c r="L1768" s="19" t="str">
        <f t="shared" si="164"/>
        <v>Normal</v>
      </c>
      <c r="P1768" s="19">
        <v>1</v>
      </c>
      <c r="Q1768" s="19">
        <v>1</v>
      </c>
      <c r="Y1768" s="32" t="s">
        <v>6346</v>
      </c>
      <c r="Z1768" s="19" t="s">
        <v>8324</v>
      </c>
      <c r="AA1768" t="s">
        <v>8336</v>
      </c>
      <c r="AB1768" s="19" t="str">
        <f t="shared" si="165"/>
        <v>Yes</v>
      </c>
      <c r="AC1768" s="19" t="str">
        <f t="shared" si="166"/>
        <v>No</v>
      </c>
      <c r="AG1768" s="19" t="s">
        <v>6324</v>
      </c>
      <c r="AH1768" s="19">
        <v>18.54</v>
      </c>
      <c r="AI1768" s="19" t="str">
        <f t="shared" si="167"/>
        <v>Normal Weight</v>
      </c>
      <c r="AP1768" s="19" t="s">
        <v>6324</v>
      </c>
      <c r="AQ1768" s="19">
        <v>4.95</v>
      </c>
      <c r="AR1768" s="19" t="str">
        <f t="shared" si="168"/>
        <v>Normal</v>
      </c>
    </row>
    <row r="1769" spans="1:44">
      <c r="A1769" s="19" t="s">
        <v>6373</v>
      </c>
      <c r="B1769" s="19">
        <v>15.84</v>
      </c>
      <c r="C1769" s="19">
        <v>10.34</v>
      </c>
      <c r="D1769" s="19" t="s">
        <v>8336</v>
      </c>
      <c r="E1769" s="19" t="s">
        <v>8336</v>
      </c>
      <c r="F1769" s="19" t="s">
        <v>8336</v>
      </c>
      <c r="G1769" s="19">
        <v>2</v>
      </c>
      <c r="H1769" s="19">
        <v>2</v>
      </c>
      <c r="I1769" s="19" t="s">
        <v>8336</v>
      </c>
      <c r="J1769" s="19" t="s">
        <v>8336</v>
      </c>
      <c r="K1769" s="19" t="str">
        <f t="shared" si="163"/>
        <v>Under Weight</v>
      </c>
      <c r="L1769" s="19" t="str">
        <f t="shared" si="164"/>
        <v>Diabetes</v>
      </c>
      <c r="P1769" s="19" t="s">
        <v>8355</v>
      </c>
      <c r="Q1769" s="19">
        <v>0</v>
      </c>
      <c r="Y1769" s="32" t="s">
        <v>6349</v>
      </c>
      <c r="Z1769" s="19" t="s">
        <v>8324</v>
      </c>
      <c r="AA1769" t="s">
        <v>8336</v>
      </c>
      <c r="AB1769" s="19" t="str">
        <f t="shared" si="165"/>
        <v>Yes</v>
      </c>
      <c r="AC1769" s="19" t="str">
        <f t="shared" si="166"/>
        <v>No</v>
      </c>
      <c r="AG1769" s="19" t="s">
        <v>6328</v>
      </c>
      <c r="AH1769" s="19">
        <v>32.18</v>
      </c>
      <c r="AI1769" s="19" t="str">
        <f t="shared" si="167"/>
        <v>Obesity</v>
      </c>
      <c r="AP1769" s="19" t="s">
        <v>6328</v>
      </c>
      <c r="AQ1769" s="19">
        <v>6.44</v>
      </c>
      <c r="AR1769" s="19" t="str">
        <f t="shared" si="168"/>
        <v>Prediabetes</v>
      </c>
    </row>
    <row r="1770" spans="1:44">
      <c r="A1770" s="19" t="s">
        <v>6376</v>
      </c>
      <c r="B1770" s="19">
        <v>36.63</v>
      </c>
      <c r="C1770" s="19">
        <v>5.15</v>
      </c>
      <c r="D1770" s="19" t="s">
        <v>8336</v>
      </c>
      <c r="E1770" s="19" t="s">
        <v>8336</v>
      </c>
      <c r="F1770" s="19" t="s">
        <v>8336</v>
      </c>
      <c r="G1770" s="19" t="s">
        <v>8355</v>
      </c>
      <c r="H1770" s="19">
        <v>0</v>
      </c>
      <c r="I1770" s="19" t="s">
        <v>8336</v>
      </c>
      <c r="J1770" s="19" t="s">
        <v>8336</v>
      </c>
      <c r="K1770" s="19" t="str">
        <f t="shared" si="163"/>
        <v>Obesity</v>
      </c>
      <c r="L1770" s="19" t="str">
        <f t="shared" si="164"/>
        <v>Normal</v>
      </c>
      <c r="P1770" s="19">
        <v>1</v>
      </c>
      <c r="Q1770" s="19">
        <v>1</v>
      </c>
      <c r="Y1770" s="32" t="s">
        <v>6353</v>
      </c>
      <c r="Z1770" s="19" t="s">
        <v>8324</v>
      </c>
      <c r="AA1770" t="s">
        <v>8336</v>
      </c>
      <c r="AB1770" s="19" t="str">
        <f t="shared" si="165"/>
        <v>Yes</v>
      </c>
      <c r="AC1770" s="19" t="str">
        <f t="shared" si="166"/>
        <v>No</v>
      </c>
      <c r="AG1770" s="19" t="s">
        <v>6331</v>
      </c>
      <c r="AH1770" s="19">
        <v>37.38</v>
      </c>
      <c r="AI1770" s="19" t="str">
        <f t="shared" si="167"/>
        <v>Obesity</v>
      </c>
      <c r="AP1770" s="19" t="s">
        <v>6331</v>
      </c>
      <c r="AQ1770" s="19">
        <v>6.05</v>
      </c>
      <c r="AR1770" s="19" t="str">
        <f t="shared" si="168"/>
        <v>Prediabetes</v>
      </c>
    </row>
    <row r="1771" spans="1:44">
      <c r="A1771" s="19" t="s">
        <v>6379</v>
      </c>
      <c r="B1771" s="19">
        <v>16.47</v>
      </c>
      <c r="C1771" s="19">
        <v>11.72</v>
      </c>
      <c r="D1771" s="19" t="s">
        <v>8336</v>
      </c>
      <c r="E1771" s="19" t="s">
        <v>8336</v>
      </c>
      <c r="F1771" s="19" t="s">
        <v>8336</v>
      </c>
      <c r="G1771" s="19" t="s">
        <v>8355</v>
      </c>
      <c r="H1771" s="19">
        <v>0</v>
      </c>
      <c r="I1771" s="19" t="s">
        <v>8336</v>
      </c>
      <c r="J1771" s="19" t="s">
        <v>8336</v>
      </c>
      <c r="K1771" s="19" t="str">
        <f t="shared" si="163"/>
        <v>Under Weight</v>
      </c>
      <c r="L1771" s="19" t="str">
        <f t="shared" si="164"/>
        <v>Diabetes</v>
      </c>
      <c r="P1771" s="19">
        <v>1</v>
      </c>
      <c r="Q1771" s="19">
        <v>1</v>
      </c>
      <c r="Y1771" s="32" t="s">
        <v>6357</v>
      </c>
      <c r="Z1771" s="19" t="s">
        <v>8336</v>
      </c>
      <c r="AA1771" t="s">
        <v>8336</v>
      </c>
      <c r="AB1771" s="19" t="str">
        <f t="shared" si="165"/>
        <v>No</v>
      </c>
      <c r="AC1771" s="19" t="str">
        <f t="shared" si="166"/>
        <v>No</v>
      </c>
      <c r="AG1771" s="19" t="s">
        <v>6335</v>
      </c>
      <c r="AH1771" s="19">
        <v>31.12</v>
      </c>
      <c r="AI1771" s="19" t="str">
        <f t="shared" si="167"/>
        <v>Obesity</v>
      </c>
      <c r="AP1771" s="19" t="s">
        <v>6335</v>
      </c>
      <c r="AQ1771" s="19">
        <v>4.76</v>
      </c>
      <c r="AR1771" s="19" t="str">
        <f t="shared" si="168"/>
        <v>Normal</v>
      </c>
    </row>
    <row r="1772" spans="1:44">
      <c r="A1772" s="19" t="s">
        <v>6382</v>
      </c>
      <c r="B1772" s="19">
        <v>25.8</v>
      </c>
      <c r="C1772" s="19">
        <v>5.29</v>
      </c>
      <c r="D1772" s="19" t="s">
        <v>8336</v>
      </c>
      <c r="E1772" s="19" t="s">
        <v>8336</v>
      </c>
      <c r="F1772" s="19" t="s">
        <v>8336</v>
      </c>
      <c r="G1772" s="19" t="s">
        <v>8355</v>
      </c>
      <c r="H1772" s="19">
        <v>0</v>
      </c>
      <c r="I1772" s="19" t="s">
        <v>8336</v>
      </c>
      <c r="J1772" s="19" t="s">
        <v>8336</v>
      </c>
      <c r="K1772" s="19" t="str">
        <f t="shared" si="163"/>
        <v>Over Weight</v>
      </c>
      <c r="L1772" s="19" t="str">
        <f t="shared" si="164"/>
        <v>Normal</v>
      </c>
      <c r="P1772" s="19" t="s">
        <v>8355</v>
      </c>
      <c r="Q1772" s="19">
        <v>0</v>
      </c>
      <c r="Y1772" s="32" t="s">
        <v>6361</v>
      </c>
      <c r="Z1772" s="19" t="s">
        <v>8324</v>
      </c>
      <c r="AA1772" t="s">
        <v>8336</v>
      </c>
      <c r="AB1772" s="19" t="str">
        <f t="shared" si="165"/>
        <v>Yes</v>
      </c>
      <c r="AC1772" s="19" t="str">
        <f t="shared" si="166"/>
        <v>No</v>
      </c>
      <c r="AG1772" s="19" t="s">
        <v>6338</v>
      </c>
      <c r="AH1772" s="19">
        <v>22.01</v>
      </c>
      <c r="AI1772" s="19" t="str">
        <f t="shared" si="167"/>
        <v>Normal Weight</v>
      </c>
      <c r="AP1772" s="19" t="s">
        <v>6338</v>
      </c>
      <c r="AQ1772" s="19">
        <v>6.72</v>
      </c>
      <c r="AR1772" s="19" t="str">
        <f t="shared" si="168"/>
        <v>Diabetes</v>
      </c>
    </row>
    <row r="1773" spans="1:44">
      <c r="A1773" s="19" t="s">
        <v>6385</v>
      </c>
      <c r="B1773" s="19">
        <v>23.6</v>
      </c>
      <c r="C1773" s="19">
        <v>4.33</v>
      </c>
      <c r="D1773" s="19" t="s">
        <v>8336</v>
      </c>
      <c r="E1773" s="19" t="s">
        <v>8336</v>
      </c>
      <c r="F1773" s="19" t="s">
        <v>8336</v>
      </c>
      <c r="G1773" s="19" t="s">
        <v>8355</v>
      </c>
      <c r="H1773" s="19">
        <v>0</v>
      </c>
      <c r="I1773" s="19" t="s">
        <v>8336</v>
      </c>
      <c r="J1773" s="19" t="s">
        <v>8336</v>
      </c>
      <c r="K1773" s="19" t="str">
        <f t="shared" si="163"/>
        <v>Normal Weight</v>
      </c>
      <c r="L1773" s="19" t="str">
        <f t="shared" si="164"/>
        <v>Normal</v>
      </c>
      <c r="P1773" s="19" t="s">
        <v>8355</v>
      </c>
      <c r="Q1773" s="19">
        <v>0</v>
      </c>
      <c r="Y1773" s="32" t="s">
        <v>6365</v>
      </c>
      <c r="Z1773" s="19" t="s">
        <v>8324</v>
      </c>
      <c r="AA1773" t="s">
        <v>8336</v>
      </c>
      <c r="AB1773" s="19" t="str">
        <f t="shared" si="165"/>
        <v>Yes</v>
      </c>
      <c r="AC1773" s="19" t="str">
        <f t="shared" si="166"/>
        <v>No</v>
      </c>
      <c r="AG1773" s="19" t="s">
        <v>6342</v>
      </c>
      <c r="AH1773" s="19">
        <v>27.645</v>
      </c>
      <c r="AI1773" s="19" t="str">
        <f t="shared" si="167"/>
        <v>Over Weight</v>
      </c>
      <c r="AP1773" s="19" t="s">
        <v>6342</v>
      </c>
      <c r="AQ1773" s="19">
        <v>5.7</v>
      </c>
      <c r="AR1773" s="19" t="str">
        <f t="shared" si="168"/>
        <v>Prediabetes</v>
      </c>
    </row>
    <row r="1774" spans="1:44">
      <c r="A1774" s="19" t="s">
        <v>6388</v>
      </c>
      <c r="B1774" s="19">
        <v>32.11</v>
      </c>
      <c r="C1774" s="19">
        <v>6.24</v>
      </c>
      <c r="D1774" s="19" t="s">
        <v>8336</v>
      </c>
      <c r="E1774" s="19" t="s">
        <v>8336</v>
      </c>
      <c r="F1774" s="19" t="s">
        <v>8375</v>
      </c>
      <c r="G1774" s="19">
        <v>1</v>
      </c>
      <c r="H1774" s="19">
        <v>1</v>
      </c>
      <c r="I1774" s="19" t="s">
        <v>8336</v>
      </c>
      <c r="J1774" s="19" t="s">
        <v>8336</v>
      </c>
      <c r="K1774" s="19" t="str">
        <f t="shared" si="163"/>
        <v>Obesity</v>
      </c>
      <c r="L1774" s="19" t="str">
        <f t="shared" si="164"/>
        <v>Prediabetes</v>
      </c>
      <c r="P1774" s="19">
        <v>1</v>
      </c>
      <c r="Q1774" s="19">
        <v>1</v>
      </c>
      <c r="Y1774" s="32" t="s">
        <v>6369</v>
      </c>
      <c r="Z1774" s="19" t="s">
        <v>8324</v>
      </c>
      <c r="AA1774" t="s">
        <v>8336</v>
      </c>
      <c r="AB1774" s="19" t="str">
        <f t="shared" si="165"/>
        <v>Yes</v>
      </c>
      <c r="AC1774" s="19" t="str">
        <f t="shared" si="166"/>
        <v>No</v>
      </c>
      <c r="AG1774" s="19" t="s">
        <v>6346</v>
      </c>
      <c r="AH1774" s="19">
        <v>29.64</v>
      </c>
      <c r="AI1774" s="19" t="str">
        <f t="shared" si="167"/>
        <v>Over Weight</v>
      </c>
      <c r="AP1774" s="19" t="s">
        <v>6346</v>
      </c>
      <c r="AQ1774" s="19">
        <v>5.31</v>
      </c>
      <c r="AR1774" s="19" t="str">
        <f t="shared" si="168"/>
        <v>Normal</v>
      </c>
    </row>
    <row r="1775" spans="1:44">
      <c r="A1775" s="19" t="s">
        <v>6391</v>
      </c>
      <c r="B1775" s="19">
        <v>30.115</v>
      </c>
      <c r="C1775" s="19">
        <v>11.61</v>
      </c>
      <c r="D1775" s="19" t="s">
        <v>8336</v>
      </c>
      <c r="E1775" s="19" t="s">
        <v>8336</v>
      </c>
      <c r="F1775" s="19" t="s">
        <v>8336</v>
      </c>
      <c r="G1775" s="19" t="s">
        <v>8355</v>
      </c>
      <c r="H1775" s="19">
        <v>0</v>
      </c>
      <c r="I1775" s="19" t="s">
        <v>8336</v>
      </c>
      <c r="J1775" s="19" t="s">
        <v>8336</v>
      </c>
      <c r="K1775" s="19" t="str">
        <f t="shared" si="163"/>
        <v>Obesity</v>
      </c>
      <c r="L1775" s="19" t="str">
        <f t="shared" si="164"/>
        <v>Diabetes</v>
      </c>
      <c r="P1775" s="19">
        <v>1</v>
      </c>
      <c r="Q1775" s="19">
        <v>1</v>
      </c>
      <c r="Y1775" s="32" t="s">
        <v>6373</v>
      </c>
      <c r="Z1775" s="19" t="s">
        <v>8336</v>
      </c>
      <c r="AA1775" t="s">
        <v>8336</v>
      </c>
      <c r="AB1775" s="19" t="str">
        <f t="shared" si="165"/>
        <v>No</v>
      </c>
      <c r="AC1775" s="19" t="str">
        <f t="shared" si="166"/>
        <v>No</v>
      </c>
      <c r="AG1775" s="19" t="s">
        <v>6349</v>
      </c>
      <c r="AH1775" s="19">
        <v>33.7</v>
      </c>
      <c r="AI1775" s="19" t="str">
        <f t="shared" si="167"/>
        <v>Obesity</v>
      </c>
      <c r="AP1775" s="19" t="s">
        <v>6349</v>
      </c>
      <c r="AQ1775" s="19">
        <v>4.32</v>
      </c>
      <c r="AR1775" s="19" t="str">
        <f t="shared" si="168"/>
        <v>Normal</v>
      </c>
    </row>
    <row r="1776" spans="1:44">
      <c r="A1776" s="19" t="s">
        <v>6395</v>
      </c>
      <c r="B1776" s="19">
        <v>20.28</v>
      </c>
      <c r="C1776" s="19">
        <v>11.07</v>
      </c>
      <c r="D1776" s="19" t="s">
        <v>8324</v>
      </c>
      <c r="E1776" s="19" t="s">
        <v>8336</v>
      </c>
      <c r="F1776" s="19" t="s">
        <v>8336</v>
      </c>
      <c r="G1776" s="19" t="s">
        <v>8355</v>
      </c>
      <c r="H1776" s="19">
        <v>0</v>
      </c>
      <c r="I1776" s="19" t="s">
        <v>8336</v>
      </c>
      <c r="J1776" s="19" t="s">
        <v>8336</v>
      </c>
      <c r="K1776" s="19" t="str">
        <f t="shared" si="163"/>
        <v>Normal Weight</v>
      </c>
      <c r="L1776" s="19" t="str">
        <f t="shared" si="164"/>
        <v>Diabetes</v>
      </c>
      <c r="P1776" s="19" t="s">
        <v>8355</v>
      </c>
      <c r="Q1776" s="19">
        <v>0</v>
      </c>
      <c r="Y1776" s="32" t="s">
        <v>6376</v>
      </c>
      <c r="Z1776" s="19" t="s">
        <v>8336</v>
      </c>
      <c r="AA1776" t="s">
        <v>8336</v>
      </c>
      <c r="AB1776" s="19" t="str">
        <f t="shared" si="165"/>
        <v>No</v>
      </c>
      <c r="AC1776" s="19" t="str">
        <f t="shared" si="166"/>
        <v>No</v>
      </c>
      <c r="AG1776" s="19" t="s">
        <v>6353</v>
      </c>
      <c r="AH1776" s="19">
        <v>27.5</v>
      </c>
      <c r="AI1776" s="19" t="str">
        <f t="shared" si="167"/>
        <v>Over Weight</v>
      </c>
      <c r="AP1776" s="19" t="s">
        <v>6353</v>
      </c>
      <c r="AQ1776" s="19">
        <v>4.23</v>
      </c>
      <c r="AR1776" s="19" t="str">
        <f t="shared" si="168"/>
        <v>Normal</v>
      </c>
    </row>
    <row r="1777" spans="1:44">
      <c r="A1777" s="19" t="s">
        <v>6399</v>
      </c>
      <c r="B1777" s="19">
        <v>20.235</v>
      </c>
      <c r="C1777" s="19">
        <v>5.19</v>
      </c>
      <c r="D1777" s="19" t="s">
        <v>8336</v>
      </c>
      <c r="E1777" s="19" t="s">
        <v>8336</v>
      </c>
      <c r="F1777" s="19" t="s">
        <v>8375</v>
      </c>
      <c r="G1777" s="19">
        <v>1</v>
      </c>
      <c r="H1777" s="19">
        <v>1</v>
      </c>
      <c r="I1777" s="19" t="s">
        <v>8336</v>
      </c>
      <c r="J1777" s="19" t="s">
        <v>8336</v>
      </c>
      <c r="K1777" s="19" t="str">
        <f t="shared" si="163"/>
        <v>Normal Weight</v>
      </c>
      <c r="L1777" s="19" t="str">
        <f t="shared" si="164"/>
        <v>Normal</v>
      </c>
      <c r="P1777" s="19">
        <v>1</v>
      </c>
      <c r="Q1777" s="19">
        <v>1</v>
      </c>
      <c r="Y1777" s="32" t="s">
        <v>6379</v>
      </c>
      <c r="Z1777" s="19" t="s">
        <v>8336</v>
      </c>
      <c r="AA1777" t="s">
        <v>8336</v>
      </c>
      <c r="AB1777" s="19" t="str">
        <f t="shared" si="165"/>
        <v>No</v>
      </c>
      <c r="AC1777" s="19" t="str">
        <f t="shared" si="166"/>
        <v>No</v>
      </c>
      <c r="AG1777" s="19" t="s">
        <v>6357</v>
      </c>
      <c r="AH1777" s="19">
        <v>16.12</v>
      </c>
      <c r="AI1777" s="19" t="str">
        <f t="shared" si="167"/>
        <v>Under Weight</v>
      </c>
      <c r="AP1777" s="19" t="s">
        <v>6357</v>
      </c>
      <c r="AQ1777" s="19">
        <v>6.09</v>
      </c>
      <c r="AR1777" s="19" t="str">
        <f t="shared" si="168"/>
        <v>Prediabetes</v>
      </c>
    </row>
    <row r="1778" spans="1:44">
      <c r="A1778" s="19" t="s">
        <v>6402</v>
      </c>
      <c r="B1778" s="19">
        <v>25.27</v>
      </c>
      <c r="C1778" s="19">
        <v>5.7</v>
      </c>
      <c r="D1778" s="19" t="s">
        <v>8324</v>
      </c>
      <c r="E1778" s="19" t="s">
        <v>8336</v>
      </c>
      <c r="F1778" s="19" t="s">
        <v>8336</v>
      </c>
      <c r="G1778" s="19">
        <v>1</v>
      </c>
      <c r="H1778" s="19">
        <v>1</v>
      </c>
      <c r="I1778" s="19" t="s">
        <v>8336</v>
      </c>
      <c r="J1778" s="19" t="s">
        <v>8336</v>
      </c>
      <c r="K1778" s="19" t="str">
        <f t="shared" si="163"/>
        <v>Over Weight</v>
      </c>
      <c r="L1778" s="19" t="str">
        <f t="shared" si="164"/>
        <v>Prediabetes</v>
      </c>
      <c r="P1778" s="19" t="s">
        <v>8355</v>
      </c>
      <c r="Q1778" s="19">
        <v>0</v>
      </c>
      <c r="Y1778" s="32" t="s">
        <v>6382</v>
      </c>
      <c r="Z1778" s="19" t="s">
        <v>8336</v>
      </c>
      <c r="AA1778" t="s">
        <v>8336</v>
      </c>
      <c r="AB1778" s="19" t="str">
        <f t="shared" si="165"/>
        <v>No</v>
      </c>
      <c r="AC1778" s="19" t="str">
        <f t="shared" si="166"/>
        <v>No</v>
      </c>
      <c r="AG1778" s="19" t="s">
        <v>6361</v>
      </c>
      <c r="AH1778" s="19">
        <v>26.73</v>
      </c>
      <c r="AI1778" s="19" t="str">
        <f t="shared" si="167"/>
        <v>Over Weight</v>
      </c>
      <c r="AP1778" s="19" t="s">
        <v>6361</v>
      </c>
      <c r="AQ1778" s="19">
        <v>4.74</v>
      </c>
      <c r="AR1778" s="19" t="str">
        <f t="shared" si="168"/>
        <v>Normal</v>
      </c>
    </row>
    <row r="1779" spans="1:44">
      <c r="A1779" s="19" t="s">
        <v>6406</v>
      </c>
      <c r="B1779" s="19">
        <v>24.24</v>
      </c>
      <c r="C1779" s="19">
        <v>6.15</v>
      </c>
      <c r="D1779" s="19" t="s">
        <v>8336</v>
      </c>
      <c r="E1779" s="19" t="s">
        <v>8336</v>
      </c>
      <c r="F1779" s="19" t="s">
        <v>8336</v>
      </c>
      <c r="G1779" s="19" t="s">
        <v>8355</v>
      </c>
      <c r="H1779" s="19">
        <v>0</v>
      </c>
      <c r="I1779" s="19" t="s">
        <v>8336</v>
      </c>
      <c r="J1779" s="19" t="s">
        <v>8336</v>
      </c>
      <c r="K1779" s="19" t="str">
        <f t="shared" si="163"/>
        <v>Normal Weight</v>
      </c>
      <c r="L1779" s="19" t="str">
        <f t="shared" si="164"/>
        <v>Prediabetes</v>
      </c>
      <c r="P1779" s="19">
        <v>1</v>
      </c>
      <c r="Q1779" s="19">
        <v>1</v>
      </c>
      <c r="Y1779" s="32" t="s">
        <v>6385</v>
      </c>
      <c r="Z1779" s="19" t="s">
        <v>8336</v>
      </c>
      <c r="AA1779" t="s">
        <v>8336</v>
      </c>
      <c r="AB1779" s="19" t="str">
        <f t="shared" si="165"/>
        <v>No</v>
      </c>
      <c r="AC1779" s="19" t="str">
        <f t="shared" si="166"/>
        <v>No</v>
      </c>
      <c r="AG1779" s="19" t="s">
        <v>6365</v>
      </c>
      <c r="AH1779" s="19">
        <v>37.25</v>
      </c>
      <c r="AI1779" s="19" t="str">
        <f t="shared" si="167"/>
        <v>Obesity</v>
      </c>
      <c r="AP1779" s="19" t="s">
        <v>6365</v>
      </c>
      <c r="AQ1779" s="19">
        <v>6.23</v>
      </c>
      <c r="AR1779" s="19" t="str">
        <f t="shared" si="168"/>
        <v>Prediabetes</v>
      </c>
    </row>
    <row r="1780" spans="1:44">
      <c r="A1780" s="19" t="s">
        <v>6409</v>
      </c>
      <c r="B1780" s="19">
        <v>35.75</v>
      </c>
      <c r="C1780" s="19">
        <v>5.07</v>
      </c>
      <c r="D1780" s="19" t="s">
        <v>8336</v>
      </c>
      <c r="E1780" s="19" t="s">
        <v>8336</v>
      </c>
      <c r="F1780" s="19" t="s">
        <v>8336</v>
      </c>
      <c r="G1780" s="19" t="s">
        <v>8355</v>
      </c>
      <c r="H1780" s="19">
        <v>0</v>
      </c>
      <c r="I1780" s="19" t="s">
        <v>8336</v>
      </c>
      <c r="J1780" s="19" t="s">
        <v>8336</v>
      </c>
      <c r="K1780" s="19" t="str">
        <f t="shared" si="163"/>
        <v>Obesity</v>
      </c>
      <c r="L1780" s="19" t="str">
        <f t="shared" si="164"/>
        <v>Normal</v>
      </c>
      <c r="P1780" s="19">
        <v>2</v>
      </c>
      <c r="Q1780" s="19">
        <v>2</v>
      </c>
      <c r="Y1780" s="32" t="s">
        <v>6388</v>
      </c>
      <c r="Z1780" s="19" t="s">
        <v>8336</v>
      </c>
      <c r="AA1780" t="s">
        <v>8336</v>
      </c>
      <c r="AB1780" s="19" t="str">
        <f t="shared" si="165"/>
        <v>No</v>
      </c>
      <c r="AC1780" s="19" t="str">
        <f t="shared" si="166"/>
        <v>No</v>
      </c>
      <c r="AG1780" s="19" t="s">
        <v>6369</v>
      </c>
      <c r="AH1780" s="19">
        <v>23.56</v>
      </c>
      <c r="AI1780" s="19" t="str">
        <f t="shared" si="167"/>
        <v>Normal Weight</v>
      </c>
      <c r="AP1780" s="19" t="s">
        <v>6369</v>
      </c>
      <c r="AQ1780" s="19">
        <v>5.45</v>
      </c>
      <c r="AR1780" s="19" t="str">
        <f t="shared" si="168"/>
        <v>Normal</v>
      </c>
    </row>
    <row r="1781" spans="1:44">
      <c r="A1781" s="19" t="s">
        <v>6412</v>
      </c>
      <c r="B1781" s="19">
        <v>29.92</v>
      </c>
      <c r="C1781" s="19">
        <v>10.97</v>
      </c>
      <c r="D1781" s="19" t="s">
        <v>8324</v>
      </c>
      <c r="E1781" s="19" t="s">
        <v>8336</v>
      </c>
      <c r="F1781" s="19" t="s">
        <v>8336</v>
      </c>
      <c r="G1781" s="19">
        <v>1</v>
      </c>
      <c r="H1781" s="19">
        <v>1</v>
      </c>
      <c r="I1781" s="19" t="s">
        <v>8336</v>
      </c>
      <c r="J1781" s="19" t="s">
        <v>8336</v>
      </c>
      <c r="K1781" s="19" t="str">
        <f t="shared" si="163"/>
        <v>Obesity</v>
      </c>
      <c r="L1781" s="19" t="str">
        <f t="shared" si="164"/>
        <v>Diabetes</v>
      </c>
      <c r="P1781" s="19" t="s">
        <v>8355</v>
      </c>
      <c r="Q1781" s="19">
        <v>0</v>
      </c>
      <c r="Y1781" s="32" t="s">
        <v>6391</v>
      </c>
      <c r="Z1781" s="19" t="s">
        <v>8336</v>
      </c>
      <c r="AA1781" t="s">
        <v>8336</v>
      </c>
      <c r="AB1781" s="19" t="str">
        <f t="shared" si="165"/>
        <v>No</v>
      </c>
      <c r="AC1781" s="19" t="str">
        <f t="shared" si="166"/>
        <v>No</v>
      </c>
      <c r="AG1781" s="19" t="s">
        <v>6373</v>
      </c>
      <c r="AH1781" s="19">
        <v>15.84</v>
      </c>
      <c r="AI1781" s="19" t="str">
        <f t="shared" si="167"/>
        <v>Under Weight</v>
      </c>
      <c r="AP1781" s="19" t="s">
        <v>6373</v>
      </c>
      <c r="AQ1781" s="19">
        <v>10.34</v>
      </c>
      <c r="AR1781" s="19" t="str">
        <f t="shared" si="168"/>
        <v>Diabetes</v>
      </c>
    </row>
    <row r="1782" spans="1:44">
      <c r="A1782" s="19" t="s">
        <v>6415</v>
      </c>
      <c r="B1782" s="19">
        <v>26.2</v>
      </c>
      <c r="C1782" s="19">
        <v>10.93</v>
      </c>
      <c r="D1782" s="19" t="s">
        <v>8324</v>
      </c>
      <c r="E1782" s="19" t="s">
        <v>8336</v>
      </c>
      <c r="F1782" s="19" t="s">
        <v>8336</v>
      </c>
      <c r="G1782" s="19">
        <v>1</v>
      </c>
      <c r="H1782" s="19">
        <v>1</v>
      </c>
      <c r="I1782" s="19" t="s">
        <v>8336</v>
      </c>
      <c r="J1782" s="19" t="s">
        <v>8336</v>
      </c>
      <c r="K1782" s="19" t="str">
        <f t="shared" si="163"/>
        <v>Over Weight</v>
      </c>
      <c r="L1782" s="19" t="str">
        <f t="shared" si="164"/>
        <v>Diabetes</v>
      </c>
      <c r="P1782" s="19" t="s">
        <v>8355</v>
      </c>
      <c r="Q1782" s="19">
        <v>0</v>
      </c>
      <c r="Y1782" s="32" t="s">
        <v>6395</v>
      </c>
      <c r="Z1782" s="19" t="s">
        <v>8324</v>
      </c>
      <c r="AA1782" t="s">
        <v>8336</v>
      </c>
      <c r="AB1782" s="19" t="str">
        <f t="shared" si="165"/>
        <v>Yes</v>
      </c>
      <c r="AC1782" s="19" t="str">
        <f t="shared" si="166"/>
        <v>No</v>
      </c>
      <c r="AG1782" s="19" t="s">
        <v>6376</v>
      </c>
      <c r="AH1782" s="19">
        <v>36.63</v>
      </c>
      <c r="AI1782" s="19" t="str">
        <f t="shared" si="167"/>
        <v>Obesity</v>
      </c>
      <c r="AP1782" s="19" t="s">
        <v>6376</v>
      </c>
      <c r="AQ1782" s="19">
        <v>5.15</v>
      </c>
      <c r="AR1782" s="19" t="str">
        <f t="shared" si="168"/>
        <v>Normal</v>
      </c>
    </row>
    <row r="1783" spans="1:44">
      <c r="A1783" s="19" t="s">
        <v>6419</v>
      </c>
      <c r="B1783" s="19">
        <v>26.695</v>
      </c>
      <c r="C1783" s="19">
        <v>4.21</v>
      </c>
      <c r="D1783" s="19" t="s">
        <v>8324</v>
      </c>
      <c r="E1783" s="19" t="s">
        <v>8336</v>
      </c>
      <c r="F1783" s="19" t="s">
        <v>8375</v>
      </c>
      <c r="G1783" s="19">
        <v>1</v>
      </c>
      <c r="H1783" s="19">
        <v>1</v>
      </c>
      <c r="I1783" s="19" t="s">
        <v>8336</v>
      </c>
      <c r="J1783" s="19" t="s">
        <v>8336</v>
      </c>
      <c r="K1783" s="19" t="str">
        <f t="shared" si="163"/>
        <v>Over Weight</v>
      </c>
      <c r="L1783" s="19" t="str">
        <f t="shared" si="164"/>
        <v>Normal</v>
      </c>
      <c r="P1783" s="19" t="s">
        <v>8355</v>
      </c>
      <c r="Q1783" s="19">
        <v>0</v>
      </c>
      <c r="Y1783" s="32" t="s">
        <v>6399</v>
      </c>
      <c r="Z1783" s="19" t="s">
        <v>8336</v>
      </c>
      <c r="AA1783" t="s">
        <v>8336</v>
      </c>
      <c r="AB1783" s="19" t="str">
        <f t="shared" si="165"/>
        <v>No</v>
      </c>
      <c r="AC1783" s="19" t="str">
        <f t="shared" si="166"/>
        <v>No</v>
      </c>
      <c r="AG1783" s="19" t="s">
        <v>6379</v>
      </c>
      <c r="AH1783" s="19">
        <v>16.47</v>
      </c>
      <c r="AI1783" s="19" t="str">
        <f t="shared" si="167"/>
        <v>Under Weight</v>
      </c>
      <c r="AP1783" s="19" t="s">
        <v>6379</v>
      </c>
      <c r="AQ1783" s="19">
        <v>11.72</v>
      </c>
      <c r="AR1783" s="19" t="str">
        <f t="shared" si="168"/>
        <v>Diabetes</v>
      </c>
    </row>
    <row r="1784" spans="1:44">
      <c r="A1784" s="19" t="s">
        <v>6422</v>
      </c>
      <c r="B1784" s="19">
        <v>23.16</v>
      </c>
      <c r="C1784" s="19">
        <v>5.5</v>
      </c>
      <c r="D1784" s="19" t="s">
        <v>8336</v>
      </c>
      <c r="E1784" s="19" t="s">
        <v>8336</v>
      </c>
      <c r="F1784" s="19" t="s">
        <v>8336</v>
      </c>
      <c r="G1784" s="19" t="s">
        <v>8355</v>
      </c>
      <c r="H1784" s="19">
        <v>0</v>
      </c>
      <c r="I1784" s="19" t="s">
        <v>8336</v>
      </c>
      <c r="J1784" s="19" t="s">
        <v>8336</v>
      </c>
      <c r="K1784" s="19" t="str">
        <f t="shared" si="163"/>
        <v>Normal Weight</v>
      </c>
      <c r="L1784" s="19" t="str">
        <f t="shared" si="164"/>
        <v>Normal</v>
      </c>
      <c r="P1784" s="19" t="s">
        <v>8355</v>
      </c>
      <c r="Q1784" s="19">
        <v>0</v>
      </c>
      <c r="Y1784" s="32" t="s">
        <v>6402</v>
      </c>
      <c r="Z1784" s="19" t="s">
        <v>8324</v>
      </c>
      <c r="AA1784" t="s">
        <v>8336</v>
      </c>
      <c r="AB1784" s="19" t="str">
        <f t="shared" si="165"/>
        <v>Yes</v>
      </c>
      <c r="AC1784" s="19" t="str">
        <f t="shared" si="166"/>
        <v>No</v>
      </c>
      <c r="AG1784" s="19" t="s">
        <v>6382</v>
      </c>
      <c r="AH1784" s="19">
        <v>25.8</v>
      </c>
      <c r="AI1784" s="19" t="str">
        <f t="shared" si="167"/>
        <v>Over Weight</v>
      </c>
      <c r="AP1784" s="19" t="s">
        <v>6382</v>
      </c>
      <c r="AQ1784" s="19">
        <v>5.29</v>
      </c>
      <c r="AR1784" s="19" t="str">
        <f t="shared" si="168"/>
        <v>Normal</v>
      </c>
    </row>
    <row r="1785" spans="1:44">
      <c r="A1785" s="19" t="s">
        <v>6426</v>
      </c>
      <c r="B1785" s="19">
        <v>32.585</v>
      </c>
      <c r="C1785" s="19">
        <v>4.93</v>
      </c>
      <c r="D1785" s="19" t="s">
        <v>8324</v>
      </c>
      <c r="E1785" s="19" t="s">
        <v>8336</v>
      </c>
      <c r="F1785" s="19" t="s">
        <v>8336</v>
      </c>
      <c r="G1785" s="19">
        <v>1</v>
      </c>
      <c r="H1785" s="19">
        <v>1</v>
      </c>
      <c r="I1785" s="19" t="s">
        <v>8336</v>
      </c>
      <c r="J1785" s="19" t="s">
        <v>8336</v>
      </c>
      <c r="K1785" s="19" t="str">
        <f t="shared" si="163"/>
        <v>Obesity</v>
      </c>
      <c r="L1785" s="19" t="str">
        <f t="shared" si="164"/>
        <v>Normal</v>
      </c>
      <c r="P1785" s="19">
        <v>1</v>
      </c>
      <c r="Q1785" s="19">
        <v>1</v>
      </c>
      <c r="Y1785" s="32" t="s">
        <v>6406</v>
      </c>
      <c r="Z1785" s="19" t="s">
        <v>8336</v>
      </c>
      <c r="AA1785" t="s">
        <v>8336</v>
      </c>
      <c r="AB1785" s="19" t="str">
        <f t="shared" si="165"/>
        <v>No</v>
      </c>
      <c r="AC1785" s="19" t="str">
        <f t="shared" si="166"/>
        <v>No</v>
      </c>
      <c r="AG1785" s="19" t="s">
        <v>6385</v>
      </c>
      <c r="AH1785" s="19">
        <v>23.6</v>
      </c>
      <c r="AI1785" s="19" t="str">
        <f t="shared" si="167"/>
        <v>Normal Weight</v>
      </c>
      <c r="AP1785" s="19" t="s">
        <v>6385</v>
      </c>
      <c r="AQ1785" s="19">
        <v>4.33</v>
      </c>
      <c r="AR1785" s="19" t="str">
        <f t="shared" si="168"/>
        <v>Normal</v>
      </c>
    </row>
    <row r="1786" spans="1:44">
      <c r="A1786" s="19" t="s">
        <v>6429</v>
      </c>
      <c r="B1786" s="19">
        <v>33.97</v>
      </c>
      <c r="C1786" s="19">
        <v>5.6</v>
      </c>
      <c r="D1786" s="19" t="s">
        <v>8324</v>
      </c>
      <c r="E1786" s="19" t="s">
        <v>8336</v>
      </c>
      <c r="F1786" s="19" t="s">
        <v>8336</v>
      </c>
      <c r="G1786" s="19" t="s">
        <v>8355</v>
      </c>
      <c r="H1786" s="19">
        <v>0</v>
      </c>
      <c r="I1786" s="19" t="s">
        <v>8336</v>
      </c>
      <c r="J1786" s="19" t="s">
        <v>8336</v>
      </c>
      <c r="K1786" s="19" t="str">
        <f t="shared" si="163"/>
        <v>Obesity</v>
      </c>
      <c r="L1786" s="19" t="str">
        <f t="shared" si="164"/>
        <v>Normal</v>
      </c>
      <c r="P1786" s="19" t="s">
        <v>8355</v>
      </c>
      <c r="Q1786" s="19">
        <v>0</v>
      </c>
      <c r="Y1786" s="32" t="s">
        <v>6409</v>
      </c>
      <c r="Z1786" s="19" t="s">
        <v>8336</v>
      </c>
      <c r="AA1786" t="s">
        <v>8336</v>
      </c>
      <c r="AB1786" s="19" t="str">
        <f t="shared" si="165"/>
        <v>No</v>
      </c>
      <c r="AC1786" s="19" t="str">
        <f t="shared" si="166"/>
        <v>No</v>
      </c>
      <c r="AG1786" s="19" t="s">
        <v>6388</v>
      </c>
      <c r="AH1786" s="19">
        <v>32.11</v>
      </c>
      <c r="AI1786" s="19" t="str">
        <f t="shared" si="167"/>
        <v>Obesity</v>
      </c>
      <c r="AP1786" s="19" t="s">
        <v>6388</v>
      </c>
      <c r="AQ1786" s="19">
        <v>6.24</v>
      </c>
      <c r="AR1786" s="19" t="str">
        <f t="shared" si="168"/>
        <v>Prediabetes</v>
      </c>
    </row>
    <row r="1787" spans="1:44">
      <c r="A1787" s="19" t="s">
        <v>6432</v>
      </c>
      <c r="B1787" s="19">
        <v>16.57</v>
      </c>
      <c r="C1787" s="19">
        <v>9.99</v>
      </c>
      <c r="D1787" s="19" t="s">
        <v>8336</v>
      </c>
      <c r="E1787" s="19" t="s">
        <v>8336</v>
      </c>
      <c r="F1787" s="19" t="s">
        <v>8336</v>
      </c>
      <c r="G1787" s="19" t="s">
        <v>8355</v>
      </c>
      <c r="H1787" s="19">
        <v>0</v>
      </c>
      <c r="I1787" s="19" t="s">
        <v>8336</v>
      </c>
      <c r="J1787" s="19" t="s">
        <v>8336</v>
      </c>
      <c r="K1787" s="19" t="str">
        <f t="shared" si="163"/>
        <v>Under Weight</v>
      </c>
      <c r="L1787" s="19" t="str">
        <f t="shared" si="164"/>
        <v>Diabetes</v>
      </c>
      <c r="P1787" s="19" t="s">
        <v>8355</v>
      </c>
      <c r="Q1787" s="19">
        <v>0</v>
      </c>
      <c r="Y1787" s="32" t="s">
        <v>6412</v>
      </c>
      <c r="Z1787" s="19" t="s">
        <v>8324</v>
      </c>
      <c r="AA1787" t="s">
        <v>8336</v>
      </c>
      <c r="AB1787" s="19" t="str">
        <f t="shared" si="165"/>
        <v>Yes</v>
      </c>
      <c r="AC1787" s="19" t="str">
        <f t="shared" si="166"/>
        <v>No</v>
      </c>
      <c r="AG1787" s="19" t="s">
        <v>6391</v>
      </c>
      <c r="AH1787" s="19">
        <v>30.115</v>
      </c>
      <c r="AI1787" s="19" t="str">
        <f t="shared" si="167"/>
        <v>Obesity</v>
      </c>
      <c r="AP1787" s="19" t="s">
        <v>6391</v>
      </c>
      <c r="AQ1787" s="19">
        <v>11.61</v>
      </c>
      <c r="AR1787" s="19" t="str">
        <f t="shared" si="168"/>
        <v>Diabetes</v>
      </c>
    </row>
    <row r="1788" spans="1:44">
      <c r="A1788" s="19" t="s">
        <v>6435</v>
      </c>
      <c r="B1788" s="19">
        <v>17.55</v>
      </c>
      <c r="C1788" s="19">
        <v>5.93</v>
      </c>
      <c r="D1788" s="19" t="s">
        <v>8336</v>
      </c>
      <c r="E1788" s="19" t="s">
        <v>8336</v>
      </c>
      <c r="F1788" s="19" t="s">
        <v>8375</v>
      </c>
      <c r="G1788" s="19">
        <v>1</v>
      </c>
      <c r="H1788" s="19">
        <v>1</v>
      </c>
      <c r="I1788" s="19" t="s">
        <v>8336</v>
      </c>
      <c r="J1788" s="19" t="s">
        <v>8336</v>
      </c>
      <c r="K1788" s="19" t="str">
        <f t="shared" si="163"/>
        <v>Under Weight</v>
      </c>
      <c r="L1788" s="19" t="str">
        <f t="shared" si="164"/>
        <v>Prediabetes</v>
      </c>
      <c r="P1788" s="19">
        <v>1</v>
      </c>
      <c r="Q1788" s="19">
        <v>1</v>
      </c>
      <c r="Y1788" s="32" t="s">
        <v>6415</v>
      </c>
      <c r="Z1788" s="19" t="s">
        <v>8324</v>
      </c>
      <c r="AA1788" t="s">
        <v>8336</v>
      </c>
      <c r="AB1788" s="19" t="str">
        <f t="shared" si="165"/>
        <v>Yes</v>
      </c>
      <c r="AC1788" s="19" t="str">
        <f t="shared" si="166"/>
        <v>No</v>
      </c>
      <c r="AG1788" s="19" t="s">
        <v>6395</v>
      </c>
      <c r="AH1788" s="19">
        <v>20.28</v>
      </c>
      <c r="AI1788" s="19" t="str">
        <f t="shared" si="167"/>
        <v>Normal Weight</v>
      </c>
      <c r="AP1788" s="19" t="s">
        <v>6395</v>
      </c>
      <c r="AQ1788" s="19">
        <v>11.07</v>
      </c>
      <c r="AR1788" s="19" t="str">
        <f t="shared" si="168"/>
        <v>Diabetes</v>
      </c>
    </row>
    <row r="1789" spans="1:44">
      <c r="A1789" s="19" t="s">
        <v>6438</v>
      </c>
      <c r="B1789" s="19">
        <v>29.41</v>
      </c>
      <c r="C1789" s="19">
        <v>6.29</v>
      </c>
      <c r="D1789" s="19" t="s">
        <v>8324</v>
      </c>
      <c r="E1789" s="19" t="s">
        <v>8336</v>
      </c>
      <c r="F1789" s="19" t="s">
        <v>8336</v>
      </c>
      <c r="G1789" s="19">
        <v>1</v>
      </c>
      <c r="H1789" s="19">
        <v>1</v>
      </c>
      <c r="I1789" s="19" t="s">
        <v>8336</v>
      </c>
      <c r="J1789" s="19" t="s">
        <v>8336</v>
      </c>
      <c r="K1789" s="19" t="str">
        <f t="shared" si="163"/>
        <v>Over Weight</v>
      </c>
      <c r="L1789" s="19" t="str">
        <f t="shared" si="164"/>
        <v>Prediabetes</v>
      </c>
      <c r="P1789" s="19">
        <v>1</v>
      </c>
      <c r="Q1789" s="19">
        <v>1</v>
      </c>
      <c r="Y1789" s="32" t="s">
        <v>6419</v>
      </c>
      <c r="Z1789" s="19" t="s">
        <v>8324</v>
      </c>
      <c r="AA1789" t="s">
        <v>8336</v>
      </c>
      <c r="AB1789" s="19" t="str">
        <f t="shared" si="165"/>
        <v>Yes</v>
      </c>
      <c r="AC1789" s="19" t="str">
        <f t="shared" si="166"/>
        <v>No</v>
      </c>
      <c r="AG1789" s="19" t="s">
        <v>6399</v>
      </c>
      <c r="AH1789" s="19">
        <v>20.235</v>
      </c>
      <c r="AI1789" s="19" t="str">
        <f t="shared" si="167"/>
        <v>Normal Weight</v>
      </c>
      <c r="AP1789" s="19" t="s">
        <v>6399</v>
      </c>
      <c r="AQ1789" s="19">
        <v>5.19</v>
      </c>
      <c r="AR1789" s="19" t="str">
        <f t="shared" si="168"/>
        <v>Normal</v>
      </c>
    </row>
    <row r="1790" spans="1:44">
      <c r="A1790" s="19" t="s">
        <v>6440</v>
      </c>
      <c r="B1790" s="19">
        <v>17.91</v>
      </c>
      <c r="C1790" s="19">
        <v>5.65</v>
      </c>
      <c r="D1790" s="19" t="s">
        <v>8336</v>
      </c>
      <c r="E1790" s="19" t="s">
        <v>8336</v>
      </c>
      <c r="F1790" s="19" t="s">
        <v>8336</v>
      </c>
      <c r="G1790" s="19">
        <v>1</v>
      </c>
      <c r="H1790" s="19">
        <v>1</v>
      </c>
      <c r="I1790" s="19" t="s">
        <v>8336</v>
      </c>
      <c r="J1790" s="19" t="s">
        <v>8336</v>
      </c>
      <c r="K1790" s="19" t="str">
        <f t="shared" si="163"/>
        <v>Under Weight</v>
      </c>
      <c r="L1790" s="19" t="str">
        <f t="shared" si="164"/>
        <v>Normal</v>
      </c>
      <c r="P1790" s="19" t="s">
        <v>8355</v>
      </c>
      <c r="Q1790" s="19">
        <v>0</v>
      </c>
      <c r="Y1790" s="32" t="s">
        <v>6422</v>
      </c>
      <c r="Z1790" s="19" t="s">
        <v>8336</v>
      </c>
      <c r="AA1790" t="s">
        <v>8336</v>
      </c>
      <c r="AB1790" s="19" t="str">
        <f t="shared" si="165"/>
        <v>No</v>
      </c>
      <c r="AC1790" s="19" t="str">
        <f t="shared" si="166"/>
        <v>No</v>
      </c>
      <c r="AG1790" s="19" t="s">
        <v>6402</v>
      </c>
      <c r="AH1790" s="19">
        <v>25.27</v>
      </c>
      <c r="AI1790" s="19" t="str">
        <f t="shared" si="167"/>
        <v>Over Weight</v>
      </c>
      <c r="AP1790" s="19" t="s">
        <v>6402</v>
      </c>
      <c r="AQ1790" s="19">
        <v>5.7</v>
      </c>
      <c r="AR1790" s="19" t="str">
        <f t="shared" si="168"/>
        <v>Prediabetes</v>
      </c>
    </row>
    <row r="1791" spans="1:44">
      <c r="A1791" s="19" t="s">
        <v>6444</v>
      </c>
      <c r="B1791" s="19">
        <v>31.57</v>
      </c>
      <c r="C1791" s="19">
        <v>6.15</v>
      </c>
      <c r="D1791" s="19" t="s">
        <v>8336</v>
      </c>
      <c r="E1791" s="19" t="s">
        <v>8336</v>
      </c>
      <c r="F1791" s="19" t="s">
        <v>8336</v>
      </c>
      <c r="G1791" s="19">
        <v>1</v>
      </c>
      <c r="H1791" s="19">
        <v>1</v>
      </c>
      <c r="I1791" s="19" t="s">
        <v>8336</v>
      </c>
      <c r="J1791" s="19" t="s">
        <v>8336</v>
      </c>
      <c r="K1791" s="19" t="str">
        <f t="shared" si="163"/>
        <v>Obesity</v>
      </c>
      <c r="L1791" s="19" t="str">
        <f t="shared" si="164"/>
        <v>Prediabetes</v>
      </c>
      <c r="P1791" s="19" t="s">
        <v>8355</v>
      </c>
      <c r="Q1791" s="19">
        <v>0</v>
      </c>
      <c r="Y1791" s="32" t="s">
        <v>6426</v>
      </c>
      <c r="Z1791" s="19" t="s">
        <v>8324</v>
      </c>
      <c r="AA1791" t="s">
        <v>8336</v>
      </c>
      <c r="AB1791" s="19" t="str">
        <f t="shared" si="165"/>
        <v>Yes</v>
      </c>
      <c r="AC1791" s="19" t="str">
        <f t="shared" si="166"/>
        <v>No</v>
      </c>
      <c r="AG1791" s="19" t="s">
        <v>6406</v>
      </c>
      <c r="AH1791" s="19">
        <v>24.24</v>
      </c>
      <c r="AI1791" s="19" t="str">
        <f t="shared" si="167"/>
        <v>Normal Weight</v>
      </c>
      <c r="AP1791" s="19" t="s">
        <v>6406</v>
      </c>
      <c r="AQ1791" s="19">
        <v>6.15</v>
      </c>
      <c r="AR1791" s="19" t="str">
        <f t="shared" si="168"/>
        <v>Prediabetes</v>
      </c>
    </row>
    <row r="1792" spans="1:44">
      <c r="A1792" s="19" t="s">
        <v>6447</v>
      </c>
      <c r="B1792" s="19">
        <v>33.18</v>
      </c>
      <c r="C1792" s="19">
        <v>5.22</v>
      </c>
      <c r="D1792" s="19" t="s">
        <v>8336</v>
      </c>
      <c r="E1792" s="19" t="s">
        <v>8324</v>
      </c>
      <c r="F1792" s="19" t="s">
        <v>8336</v>
      </c>
      <c r="G1792" s="19">
        <v>1</v>
      </c>
      <c r="H1792" s="19">
        <v>1</v>
      </c>
      <c r="I1792" s="19" t="s">
        <v>8336</v>
      </c>
      <c r="J1792" s="19" t="s">
        <v>8336</v>
      </c>
      <c r="K1792" s="19" t="str">
        <f t="shared" si="163"/>
        <v>Obesity</v>
      </c>
      <c r="L1792" s="19" t="str">
        <f t="shared" si="164"/>
        <v>Normal</v>
      </c>
      <c r="P1792" s="19">
        <v>1</v>
      </c>
      <c r="Q1792" s="19">
        <v>1</v>
      </c>
      <c r="Y1792" s="32" t="s">
        <v>6429</v>
      </c>
      <c r="Z1792" s="19" t="s">
        <v>8324</v>
      </c>
      <c r="AA1792" t="s">
        <v>8336</v>
      </c>
      <c r="AB1792" s="19" t="str">
        <f t="shared" si="165"/>
        <v>Yes</v>
      </c>
      <c r="AC1792" s="19" t="str">
        <f t="shared" si="166"/>
        <v>No</v>
      </c>
      <c r="AG1792" s="19" t="s">
        <v>6409</v>
      </c>
      <c r="AH1792" s="19">
        <v>35.75</v>
      </c>
      <c r="AI1792" s="19" t="str">
        <f t="shared" si="167"/>
        <v>Obesity</v>
      </c>
      <c r="AP1792" s="19" t="s">
        <v>6409</v>
      </c>
      <c r="AQ1792" s="19">
        <v>5.07</v>
      </c>
      <c r="AR1792" s="19" t="str">
        <f t="shared" si="168"/>
        <v>Normal</v>
      </c>
    </row>
    <row r="1793" spans="1:44">
      <c r="A1793" s="19" t="s">
        <v>6451</v>
      </c>
      <c r="B1793" s="19">
        <v>37</v>
      </c>
      <c r="C1793" s="19">
        <v>11.66</v>
      </c>
      <c r="D1793" s="19" t="s">
        <v>8336</v>
      </c>
      <c r="E1793" s="19" t="s">
        <v>8336</v>
      </c>
      <c r="F1793" s="19" t="s">
        <v>8336</v>
      </c>
      <c r="G1793" s="19" t="s">
        <v>8355</v>
      </c>
      <c r="H1793" s="19">
        <v>0</v>
      </c>
      <c r="I1793" s="19" t="s">
        <v>8336</v>
      </c>
      <c r="J1793" s="19" t="s">
        <v>8336</v>
      </c>
      <c r="K1793" s="19" t="str">
        <f t="shared" si="163"/>
        <v>Obesity</v>
      </c>
      <c r="L1793" s="19" t="str">
        <f t="shared" si="164"/>
        <v>Diabetes</v>
      </c>
      <c r="P1793" s="19">
        <v>1</v>
      </c>
      <c r="Q1793" s="19">
        <v>1</v>
      </c>
      <c r="Y1793" s="32" t="s">
        <v>6432</v>
      </c>
      <c r="Z1793" s="19" t="s">
        <v>8336</v>
      </c>
      <c r="AA1793" t="s">
        <v>8336</v>
      </c>
      <c r="AB1793" s="19" t="str">
        <f t="shared" si="165"/>
        <v>No</v>
      </c>
      <c r="AC1793" s="19" t="str">
        <f t="shared" si="166"/>
        <v>No</v>
      </c>
      <c r="AG1793" s="19" t="s">
        <v>6412</v>
      </c>
      <c r="AH1793" s="19">
        <v>29.92</v>
      </c>
      <c r="AI1793" s="19" t="str">
        <f t="shared" si="167"/>
        <v>Obesity</v>
      </c>
      <c r="AP1793" s="19" t="s">
        <v>6412</v>
      </c>
      <c r="AQ1793" s="19">
        <v>10.97</v>
      </c>
      <c r="AR1793" s="19" t="str">
        <f t="shared" si="168"/>
        <v>Diabetes</v>
      </c>
    </row>
    <row r="1794" spans="1:44">
      <c r="A1794" s="19" t="s">
        <v>6454</v>
      </c>
      <c r="B1794" s="19">
        <v>18.905</v>
      </c>
      <c r="C1794" s="19">
        <v>4.91</v>
      </c>
      <c r="D1794" s="19" t="s">
        <v>8324</v>
      </c>
      <c r="E1794" s="19" t="s">
        <v>8336</v>
      </c>
      <c r="F1794" s="19" t="s">
        <v>8336</v>
      </c>
      <c r="G1794" s="19">
        <v>1</v>
      </c>
      <c r="H1794" s="19">
        <v>1</v>
      </c>
      <c r="I1794" s="19" t="s">
        <v>8336</v>
      </c>
      <c r="J1794" s="19" t="s">
        <v>8336</v>
      </c>
      <c r="K1794" s="19" t="str">
        <f t="shared" si="163"/>
        <v>Normal Weight</v>
      </c>
      <c r="L1794" s="19" t="str">
        <f t="shared" si="164"/>
        <v>Normal</v>
      </c>
      <c r="P1794" s="19">
        <v>1</v>
      </c>
      <c r="Q1794" s="19">
        <v>1</v>
      </c>
      <c r="Y1794" s="32" t="s">
        <v>6435</v>
      </c>
      <c r="Z1794" s="19" t="s">
        <v>8336</v>
      </c>
      <c r="AA1794" t="s">
        <v>8336</v>
      </c>
      <c r="AB1794" s="19" t="str">
        <f t="shared" si="165"/>
        <v>No</v>
      </c>
      <c r="AC1794" s="19" t="str">
        <f t="shared" si="166"/>
        <v>No</v>
      </c>
      <c r="AG1794" s="19" t="s">
        <v>6415</v>
      </c>
      <c r="AH1794" s="19">
        <v>26.2</v>
      </c>
      <c r="AI1794" s="19" t="str">
        <f t="shared" si="167"/>
        <v>Over Weight</v>
      </c>
      <c r="AP1794" s="19" t="s">
        <v>6415</v>
      </c>
      <c r="AQ1794" s="19">
        <v>10.93</v>
      </c>
      <c r="AR1794" s="19" t="str">
        <f t="shared" si="168"/>
        <v>Diabetes</v>
      </c>
    </row>
    <row r="1795" spans="1:44">
      <c r="A1795" s="19" t="s">
        <v>6457</v>
      </c>
      <c r="B1795" s="19">
        <v>20.03</v>
      </c>
      <c r="C1795" s="19">
        <v>9.25</v>
      </c>
      <c r="D1795" s="19" t="s">
        <v>8324</v>
      </c>
      <c r="E1795" s="19" t="s">
        <v>8336</v>
      </c>
      <c r="F1795" s="19" t="s">
        <v>8336</v>
      </c>
      <c r="G1795" s="19" t="s">
        <v>8355</v>
      </c>
      <c r="H1795" s="19">
        <v>0</v>
      </c>
      <c r="I1795" s="19" t="s">
        <v>8336</v>
      </c>
      <c r="J1795" s="19" t="s">
        <v>8336</v>
      </c>
      <c r="K1795" s="19" t="str">
        <f t="shared" ref="K1795:K1858" si="169">IF(B1795&lt;18.5,"Under Weight",IF(B1795&lt;=24.9,"Normal Weight",IF(B1795&lt;=29.9,"Over Weight","Obesity")))</f>
        <v>Normal Weight</v>
      </c>
      <c r="L1795" s="19" t="str">
        <f t="shared" ref="L1795:L1858" si="170">IF(C1795&lt;5.7,"Normal",IF(C1795&lt;=6.4,"Prediabetes","Diabetes"))</f>
        <v>Diabetes</v>
      </c>
      <c r="P1795" s="19" t="s">
        <v>8355</v>
      </c>
      <c r="Q1795" s="19">
        <v>0</v>
      </c>
      <c r="Y1795" s="32" t="s">
        <v>6438</v>
      </c>
      <c r="Z1795" s="19" t="s">
        <v>8324</v>
      </c>
      <c r="AA1795" t="s">
        <v>8336</v>
      </c>
      <c r="AB1795" s="19" t="str">
        <f t="shared" si="165"/>
        <v>Yes</v>
      </c>
      <c r="AC1795" s="19" t="str">
        <f t="shared" si="166"/>
        <v>No</v>
      </c>
      <c r="AG1795" s="19" t="s">
        <v>6419</v>
      </c>
      <c r="AH1795" s="19">
        <v>26.695</v>
      </c>
      <c r="AI1795" s="19" t="str">
        <f t="shared" si="167"/>
        <v>Over Weight</v>
      </c>
      <c r="AP1795" s="19" t="s">
        <v>6419</v>
      </c>
      <c r="AQ1795" s="19">
        <v>4.21</v>
      </c>
      <c r="AR1795" s="19" t="str">
        <f t="shared" si="168"/>
        <v>Normal</v>
      </c>
    </row>
    <row r="1796" spans="1:44">
      <c r="A1796" s="19" t="s">
        <v>6461</v>
      </c>
      <c r="B1796" s="19">
        <v>16.7</v>
      </c>
      <c r="C1796" s="19">
        <v>11.48</v>
      </c>
      <c r="D1796" s="19" t="s">
        <v>8336</v>
      </c>
      <c r="E1796" s="19" t="s">
        <v>8336</v>
      </c>
      <c r="F1796" s="19" t="s">
        <v>8336</v>
      </c>
      <c r="G1796" s="19" t="s">
        <v>8355</v>
      </c>
      <c r="H1796" s="19">
        <v>0</v>
      </c>
      <c r="I1796" s="19" t="s">
        <v>8336</v>
      </c>
      <c r="J1796" s="19" t="s">
        <v>8336</v>
      </c>
      <c r="K1796" s="19" t="str">
        <f t="shared" si="169"/>
        <v>Under Weight</v>
      </c>
      <c r="L1796" s="19" t="str">
        <f t="shared" si="170"/>
        <v>Diabetes</v>
      </c>
      <c r="P1796" s="19">
        <v>1</v>
      </c>
      <c r="Q1796" s="19">
        <v>1</v>
      </c>
      <c r="Y1796" s="32" t="s">
        <v>6440</v>
      </c>
      <c r="Z1796" s="19" t="s">
        <v>8336</v>
      </c>
      <c r="AA1796" t="s">
        <v>8336</v>
      </c>
      <c r="AB1796" s="19" t="str">
        <f t="shared" si="165"/>
        <v>No</v>
      </c>
      <c r="AC1796" s="19" t="str">
        <f t="shared" si="166"/>
        <v>No</v>
      </c>
      <c r="AG1796" s="19" t="s">
        <v>6422</v>
      </c>
      <c r="AH1796" s="19">
        <v>23.16</v>
      </c>
      <c r="AI1796" s="19" t="str">
        <f t="shared" si="167"/>
        <v>Normal Weight</v>
      </c>
      <c r="AP1796" s="19" t="s">
        <v>6422</v>
      </c>
      <c r="AQ1796" s="19">
        <v>5.5</v>
      </c>
      <c r="AR1796" s="19" t="str">
        <f t="shared" si="168"/>
        <v>Normal</v>
      </c>
    </row>
    <row r="1797" spans="1:44">
      <c r="A1797" s="19" t="s">
        <v>6464</v>
      </c>
      <c r="B1797" s="19">
        <v>39.82</v>
      </c>
      <c r="C1797" s="19">
        <v>6.06</v>
      </c>
      <c r="D1797" s="19" t="s">
        <v>8336</v>
      </c>
      <c r="E1797" s="19" t="s">
        <v>8336</v>
      </c>
      <c r="F1797" s="19" t="s">
        <v>8336</v>
      </c>
      <c r="G1797" s="19" t="s">
        <v>8355</v>
      </c>
      <c r="H1797" s="19">
        <v>0</v>
      </c>
      <c r="I1797" s="19" t="s">
        <v>8336</v>
      </c>
      <c r="J1797" s="19" t="s">
        <v>8336</v>
      </c>
      <c r="K1797" s="19" t="str">
        <f t="shared" si="169"/>
        <v>Obesity</v>
      </c>
      <c r="L1797" s="19" t="str">
        <f t="shared" si="170"/>
        <v>Prediabetes</v>
      </c>
      <c r="P1797" s="19" t="s">
        <v>8355</v>
      </c>
      <c r="Q1797" s="19">
        <v>0</v>
      </c>
      <c r="Y1797" s="32" t="s">
        <v>6444</v>
      </c>
      <c r="Z1797" s="19" t="s">
        <v>8336</v>
      </c>
      <c r="AA1797" t="s">
        <v>8336</v>
      </c>
      <c r="AB1797" s="19" t="str">
        <f t="shared" si="165"/>
        <v>No</v>
      </c>
      <c r="AC1797" s="19" t="str">
        <f t="shared" si="166"/>
        <v>No</v>
      </c>
      <c r="AG1797" s="19" t="s">
        <v>6426</v>
      </c>
      <c r="AH1797" s="19">
        <v>32.585</v>
      </c>
      <c r="AI1797" s="19" t="str">
        <f t="shared" si="167"/>
        <v>Obesity</v>
      </c>
      <c r="AP1797" s="19" t="s">
        <v>6426</v>
      </c>
      <c r="AQ1797" s="19">
        <v>4.93</v>
      </c>
      <c r="AR1797" s="19" t="str">
        <f t="shared" si="168"/>
        <v>Normal</v>
      </c>
    </row>
    <row r="1798" spans="1:44">
      <c r="A1798" s="19" t="s">
        <v>6467</v>
      </c>
      <c r="B1798" s="19">
        <v>22.04</v>
      </c>
      <c r="C1798" s="19">
        <v>5.86</v>
      </c>
      <c r="D1798" s="19" t="s">
        <v>8336</v>
      </c>
      <c r="E1798" s="19" t="s">
        <v>8336</v>
      </c>
      <c r="F1798" s="19" t="s">
        <v>8336</v>
      </c>
      <c r="G1798" s="19">
        <v>1</v>
      </c>
      <c r="H1798" s="19">
        <v>1</v>
      </c>
      <c r="I1798" s="19" t="s">
        <v>8336</v>
      </c>
      <c r="J1798" s="19" t="s">
        <v>8336</v>
      </c>
      <c r="K1798" s="19" t="str">
        <f t="shared" si="169"/>
        <v>Normal Weight</v>
      </c>
      <c r="L1798" s="19" t="str">
        <f t="shared" si="170"/>
        <v>Prediabetes</v>
      </c>
      <c r="P1798" s="19" t="s">
        <v>8355</v>
      </c>
      <c r="Q1798" s="19">
        <v>0</v>
      </c>
      <c r="Y1798" s="32" t="s">
        <v>6447</v>
      </c>
      <c r="Z1798" s="19" t="s">
        <v>8336</v>
      </c>
      <c r="AA1798" t="s">
        <v>8336</v>
      </c>
      <c r="AB1798" s="19" t="str">
        <f t="shared" si="165"/>
        <v>No</v>
      </c>
      <c r="AC1798" s="19" t="str">
        <f t="shared" si="166"/>
        <v>No</v>
      </c>
      <c r="AG1798" s="19" t="s">
        <v>6429</v>
      </c>
      <c r="AH1798" s="19">
        <v>33.97</v>
      </c>
      <c r="AI1798" s="19" t="str">
        <f t="shared" si="167"/>
        <v>Obesity</v>
      </c>
      <c r="AP1798" s="19" t="s">
        <v>6429</v>
      </c>
      <c r="AQ1798" s="19">
        <v>5.6</v>
      </c>
      <c r="AR1798" s="19" t="str">
        <f t="shared" si="168"/>
        <v>Normal</v>
      </c>
    </row>
    <row r="1799" spans="1:44">
      <c r="A1799" s="19" t="s">
        <v>6470</v>
      </c>
      <c r="B1799" s="19">
        <v>28.27</v>
      </c>
      <c r="C1799" s="19">
        <v>5.33</v>
      </c>
      <c r="D1799" s="19" t="s">
        <v>8336</v>
      </c>
      <c r="E1799" s="19" t="s">
        <v>8336</v>
      </c>
      <c r="F1799" s="19" t="s">
        <v>8336</v>
      </c>
      <c r="G1799" s="19" t="s">
        <v>8355</v>
      </c>
      <c r="H1799" s="19">
        <v>0</v>
      </c>
      <c r="I1799" s="19" t="s">
        <v>8336</v>
      </c>
      <c r="J1799" s="19" t="s">
        <v>8336</v>
      </c>
      <c r="K1799" s="19" t="str">
        <f t="shared" si="169"/>
        <v>Over Weight</v>
      </c>
      <c r="L1799" s="19" t="str">
        <f t="shared" si="170"/>
        <v>Normal</v>
      </c>
      <c r="P1799" s="19">
        <v>1</v>
      </c>
      <c r="Q1799" s="19">
        <v>1</v>
      </c>
      <c r="Y1799" s="32" t="s">
        <v>6451</v>
      </c>
      <c r="Z1799" s="19" t="s">
        <v>8336</v>
      </c>
      <c r="AA1799" t="s">
        <v>8336</v>
      </c>
      <c r="AB1799" s="19" t="str">
        <f t="shared" si="165"/>
        <v>No</v>
      </c>
      <c r="AC1799" s="19" t="str">
        <f t="shared" si="166"/>
        <v>No</v>
      </c>
      <c r="AG1799" s="19" t="s">
        <v>6432</v>
      </c>
      <c r="AH1799" s="19">
        <v>16.57</v>
      </c>
      <c r="AI1799" s="19" t="str">
        <f t="shared" si="167"/>
        <v>Under Weight</v>
      </c>
      <c r="AP1799" s="19" t="s">
        <v>6432</v>
      </c>
      <c r="AQ1799" s="19">
        <v>9.99</v>
      </c>
      <c r="AR1799" s="19" t="str">
        <f t="shared" si="168"/>
        <v>Diabetes</v>
      </c>
    </row>
    <row r="1800" spans="1:44">
      <c r="A1800" s="19" t="s">
        <v>6473</v>
      </c>
      <c r="B1800" s="19">
        <v>18.5</v>
      </c>
      <c r="C1800" s="19">
        <v>5.33</v>
      </c>
      <c r="D1800" s="19" t="s">
        <v>8336</v>
      </c>
      <c r="E1800" s="19" t="s">
        <v>8336</v>
      </c>
      <c r="F1800" s="19" t="s">
        <v>8336</v>
      </c>
      <c r="G1800" s="19" t="s">
        <v>8355</v>
      </c>
      <c r="H1800" s="19">
        <v>0</v>
      </c>
      <c r="I1800" s="19" t="s">
        <v>8336</v>
      </c>
      <c r="J1800" s="19" t="s">
        <v>8336</v>
      </c>
      <c r="K1800" s="19" t="str">
        <f t="shared" si="169"/>
        <v>Normal Weight</v>
      </c>
      <c r="L1800" s="19" t="str">
        <f t="shared" si="170"/>
        <v>Normal</v>
      </c>
      <c r="P1800" s="19">
        <v>1</v>
      </c>
      <c r="Q1800" s="19">
        <v>1</v>
      </c>
      <c r="Y1800" s="32" t="s">
        <v>6454</v>
      </c>
      <c r="Z1800" s="19" t="s">
        <v>8324</v>
      </c>
      <c r="AA1800" t="s">
        <v>8336</v>
      </c>
      <c r="AB1800" s="19" t="str">
        <f t="shared" si="165"/>
        <v>Yes</v>
      </c>
      <c r="AC1800" s="19" t="str">
        <f t="shared" si="166"/>
        <v>No</v>
      </c>
      <c r="AG1800" s="19" t="s">
        <v>6435</v>
      </c>
      <c r="AH1800" s="19">
        <v>17.55</v>
      </c>
      <c r="AI1800" s="19" t="str">
        <f t="shared" si="167"/>
        <v>Under Weight</v>
      </c>
      <c r="AP1800" s="19" t="s">
        <v>6435</v>
      </c>
      <c r="AQ1800" s="19">
        <v>5.93</v>
      </c>
      <c r="AR1800" s="19" t="str">
        <f t="shared" si="168"/>
        <v>Prediabetes</v>
      </c>
    </row>
    <row r="1801" spans="1:44">
      <c r="A1801" s="19" t="s">
        <v>6475</v>
      </c>
      <c r="B1801" s="19">
        <v>38.6</v>
      </c>
      <c r="C1801" s="19">
        <v>6.02</v>
      </c>
      <c r="D1801" s="19" t="s">
        <v>8336</v>
      </c>
      <c r="E1801" s="19" t="s">
        <v>8336</v>
      </c>
      <c r="F1801" s="19" t="s">
        <v>8336</v>
      </c>
      <c r="G1801" s="19">
        <v>1</v>
      </c>
      <c r="H1801" s="19">
        <v>1</v>
      </c>
      <c r="I1801" s="19" t="s">
        <v>8336</v>
      </c>
      <c r="J1801" s="19" t="s">
        <v>8336</v>
      </c>
      <c r="K1801" s="19" t="str">
        <f t="shared" si="169"/>
        <v>Obesity</v>
      </c>
      <c r="L1801" s="19" t="str">
        <f t="shared" si="170"/>
        <v>Prediabetes</v>
      </c>
      <c r="P1801" s="19">
        <v>1</v>
      </c>
      <c r="Q1801" s="19">
        <v>1</v>
      </c>
      <c r="Y1801" s="32" t="s">
        <v>6457</v>
      </c>
      <c r="Z1801" s="19" t="s">
        <v>8324</v>
      </c>
      <c r="AA1801" t="s">
        <v>8336</v>
      </c>
      <c r="AB1801" s="19" t="str">
        <f t="shared" ref="AB1801:AB1864" si="171">PROPER(Z1801)</f>
        <v>Yes</v>
      </c>
      <c r="AC1801" s="19" t="str">
        <f t="shared" ref="AC1801:AC1864" si="172">PROPER(AA1801)</f>
        <v>No</v>
      </c>
      <c r="AG1801" s="19" t="s">
        <v>6438</v>
      </c>
      <c r="AH1801" s="19">
        <v>29.41</v>
      </c>
      <c r="AI1801" s="19" t="str">
        <f t="shared" si="167"/>
        <v>Over Weight</v>
      </c>
      <c r="AP1801" s="19" t="s">
        <v>6438</v>
      </c>
      <c r="AQ1801" s="19">
        <v>6.29</v>
      </c>
      <c r="AR1801" s="19" t="str">
        <f t="shared" si="168"/>
        <v>Prediabetes</v>
      </c>
    </row>
    <row r="1802" spans="1:44">
      <c r="A1802" s="19" t="s">
        <v>6478</v>
      </c>
      <c r="B1802" s="19">
        <v>43.12</v>
      </c>
      <c r="C1802" s="19">
        <v>6.25</v>
      </c>
      <c r="D1802" s="19" t="s">
        <v>8336</v>
      </c>
      <c r="E1802" s="19" t="s">
        <v>8336</v>
      </c>
      <c r="F1802" s="19" t="s">
        <v>8336</v>
      </c>
      <c r="G1802" s="19">
        <v>1</v>
      </c>
      <c r="H1802" s="19">
        <v>1</v>
      </c>
      <c r="I1802" s="19" t="s">
        <v>8336</v>
      </c>
      <c r="J1802" s="19" t="s">
        <v>8336</v>
      </c>
      <c r="K1802" s="19" t="str">
        <f t="shared" si="169"/>
        <v>Obesity</v>
      </c>
      <c r="L1802" s="19" t="str">
        <f t="shared" si="170"/>
        <v>Prediabetes</v>
      </c>
      <c r="P1802" s="19">
        <v>1</v>
      </c>
      <c r="Q1802" s="19">
        <v>1</v>
      </c>
      <c r="Y1802" s="32" t="s">
        <v>6461</v>
      </c>
      <c r="Z1802" s="19" t="s">
        <v>8336</v>
      </c>
      <c r="AA1802" t="s">
        <v>8336</v>
      </c>
      <c r="AB1802" s="19" t="str">
        <f t="shared" si="171"/>
        <v>No</v>
      </c>
      <c r="AC1802" s="19" t="str">
        <f t="shared" si="172"/>
        <v>No</v>
      </c>
      <c r="AG1802" s="19" t="s">
        <v>6440</v>
      </c>
      <c r="AH1802" s="19">
        <v>17.91</v>
      </c>
      <c r="AI1802" s="19" t="str">
        <f t="shared" si="167"/>
        <v>Under Weight</v>
      </c>
      <c r="AP1802" s="19" t="s">
        <v>6440</v>
      </c>
      <c r="AQ1802" s="19">
        <v>5.65</v>
      </c>
      <c r="AR1802" s="19" t="str">
        <f t="shared" si="168"/>
        <v>Normal</v>
      </c>
    </row>
    <row r="1803" spans="1:44">
      <c r="A1803" s="19" t="s">
        <v>6482</v>
      </c>
      <c r="B1803" s="19">
        <v>30.5</v>
      </c>
      <c r="C1803" s="19">
        <v>4.81</v>
      </c>
      <c r="D1803" s="19" t="s">
        <v>8336</v>
      </c>
      <c r="E1803" s="19" t="s">
        <v>8336</v>
      </c>
      <c r="F1803" s="19" t="s">
        <v>8336</v>
      </c>
      <c r="G1803" s="19">
        <v>1</v>
      </c>
      <c r="H1803" s="19">
        <v>1</v>
      </c>
      <c r="I1803" s="19" t="s">
        <v>8336</v>
      </c>
      <c r="J1803" s="19" t="s">
        <v>8336</v>
      </c>
      <c r="K1803" s="19" t="str">
        <f t="shared" si="169"/>
        <v>Obesity</v>
      </c>
      <c r="L1803" s="19" t="str">
        <f t="shared" si="170"/>
        <v>Normal</v>
      </c>
      <c r="P1803" s="19">
        <v>1</v>
      </c>
      <c r="Q1803" s="19">
        <v>1</v>
      </c>
      <c r="Y1803" s="32" t="s">
        <v>6464</v>
      </c>
      <c r="Z1803" s="19" t="s">
        <v>8336</v>
      </c>
      <c r="AA1803" t="s">
        <v>8336</v>
      </c>
      <c r="AB1803" s="19" t="str">
        <f t="shared" si="171"/>
        <v>No</v>
      </c>
      <c r="AC1803" s="19" t="str">
        <f t="shared" si="172"/>
        <v>No</v>
      </c>
      <c r="AG1803" s="19" t="s">
        <v>6444</v>
      </c>
      <c r="AH1803" s="19">
        <v>31.57</v>
      </c>
      <c r="AI1803" s="19" t="str">
        <f t="shared" si="167"/>
        <v>Obesity</v>
      </c>
      <c r="AP1803" s="19" t="s">
        <v>6444</v>
      </c>
      <c r="AQ1803" s="19">
        <v>6.15</v>
      </c>
      <c r="AR1803" s="19" t="str">
        <f t="shared" si="168"/>
        <v>Prediabetes</v>
      </c>
    </row>
    <row r="1804" spans="1:44">
      <c r="A1804" s="19" t="s">
        <v>6485</v>
      </c>
      <c r="B1804" s="19">
        <v>27.61</v>
      </c>
      <c r="C1804" s="19">
        <v>4.6</v>
      </c>
      <c r="D1804" s="19" t="s">
        <v>8336</v>
      </c>
      <c r="E1804" s="19" t="s">
        <v>8336</v>
      </c>
      <c r="F1804" s="19" t="s">
        <v>8336</v>
      </c>
      <c r="G1804" s="19">
        <v>1</v>
      </c>
      <c r="H1804" s="19">
        <v>1</v>
      </c>
      <c r="I1804" s="19" t="s">
        <v>8336</v>
      </c>
      <c r="J1804" s="19" t="s">
        <v>8336</v>
      </c>
      <c r="K1804" s="19" t="str">
        <f t="shared" si="169"/>
        <v>Over Weight</v>
      </c>
      <c r="L1804" s="19" t="str">
        <f t="shared" si="170"/>
        <v>Normal</v>
      </c>
      <c r="P1804" s="19" t="s">
        <v>8355</v>
      </c>
      <c r="Q1804" s="19">
        <v>0</v>
      </c>
      <c r="Y1804" s="32" t="s">
        <v>6467</v>
      </c>
      <c r="Z1804" s="19" t="s">
        <v>8336</v>
      </c>
      <c r="AA1804" t="s">
        <v>8336</v>
      </c>
      <c r="AB1804" s="19" t="str">
        <f t="shared" si="171"/>
        <v>No</v>
      </c>
      <c r="AC1804" s="19" t="str">
        <f t="shared" si="172"/>
        <v>No</v>
      </c>
      <c r="AG1804" s="19" t="s">
        <v>6447</v>
      </c>
      <c r="AH1804" s="19">
        <v>33.18</v>
      </c>
      <c r="AI1804" s="19" t="str">
        <f t="shared" si="167"/>
        <v>Obesity</v>
      </c>
      <c r="AP1804" s="19" t="s">
        <v>6447</v>
      </c>
      <c r="AQ1804" s="19">
        <v>5.22</v>
      </c>
      <c r="AR1804" s="19" t="str">
        <f t="shared" si="168"/>
        <v>Normal</v>
      </c>
    </row>
    <row r="1805" spans="1:44">
      <c r="A1805" s="19" t="s">
        <v>6487</v>
      </c>
      <c r="B1805" s="19">
        <v>27.1</v>
      </c>
      <c r="C1805" s="19">
        <v>5.08</v>
      </c>
      <c r="D1805" s="19" t="s">
        <v>8336</v>
      </c>
      <c r="E1805" s="19" t="s">
        <v>8336</v>
      </c>
      <c r="F1805" s="19" t="s">
        <v>8336</v>
      </c>
      <c r="G1805" s="19">
        <v>1</v>
      </c>
      <c r="H1805" s="19">
        <v>1</v>
      </c>
      <c r="I1805" s="19" t="s">
        <v>8336</v>
      </c>
      <c r="J1805" s="19" t="s">
        <v>8336</v>
      </c>
      <c r="K1805" s="19" t="str">
        <f t="shared" si="169"/>
        <v>Over Weight</v>
      </c>
      <c r="L1805" s="19" t="str">
        <f t="shared" si="170"/>
        <v>Normal</v>
      </c>
      <c r="P1805" s="19">
        <v>1</v>
      </c>
      <c r="Q1805" s="19">
        <v>1</v>
      </c>
      <c r="Y1805" s="32" t="s">
        <v>6470</v>
      </c>
      <c r="Z1805" s="19" t="s">
        <v>8336</v>
      </c>
      <c r="AA1805" t="s">
        <v>8336</v>
      </c>
      <c r="AB1805" s="19" t="str">
        <f t="shared" si="171"/>
        <v>No</v>
      </c>
      <c r="AC1805" s="19" t="str">
        <f t="shared" si="172"/>
        <v>No</v>
      </c>
      <c r="AG1805" s="19" t="s">
        <v>6451</v>
      </c>
      <c r="AH1805" s="19">
        <v>37</v>
      </c>
      <c r="AI1805" s="19" t="str">
        <f t="shared" si="167"/>
        <v>Obesity</v>
      </c>
      <c r="AP1805" s="19" t="s">
        <v>6451</v>
      </c>
      <c r="AQ1805" s="19">
        <v>11.66</v>
      </c>
      <c r="AR1805" s="19" t="str">
        <f t="shared" si="168"/>
        <v>Diabetes</v>
      </c>
    </row>
    <row r="1806" spans="1:44">
      <c r="A1806" s="19" t="s">
        <v>6491</v>
      </c>
      <c r="B1806" s="19">
        <v>35.93</v>
      </c>
      <c r="C1806" s="19">
        <v>5.43</v>
      </c>
      <c r="D1806" s="19" t="s">
        <v>8336</v>
      </c>
      <c r="E1806" s="19" t="s">
        <v>8324</v>
      </c>
      <c r="F1806" s="19" t="s">
        <v>8336</v>
      </c>
      <c r="G1806" s="19">
        <v>1</v>
      </c>
      <c r="H1806" s="19">
        <v>1</v>
      </c>
      <c r="I1806" s="19" t="s">
        <v>8336</v>
      </c>
      <c r="J1806" s="19" t="s">
        <v>8336</v>
      </c>
      <c r="K1806" s="19" t="str">
        <f t="shared" si="169"/>
        <v>Obesity</v>
      </c>
      <c r="L1806" s="19" t="str">
        <f t="shared" si="170"/>
        <v>Normal</v>
      </c>
      <c r="P1806" s="19" t="s">
        <v>8355</v>
      </c>
      <c r="Q1806" s="19">
        <v>0</v>
      </c>
      <c r="Y1806" s="32" t="s">
        <v>6473</v>
      </c>
      <c r="Z1806" s="19" t="s">
        <v>8336</v>
      </c>
      <c r="AA1806" t="s">
        <v>8336</v>
      </c>
      <c r="AB1806" s="19" t="str">
        <f t="shared" si="171"/>
        <v>No</v>
      </c>
      <c r="AC1806" s="19" t="str">
        <f t="shared" si="172"/>
        <v>No</v>
      </c>
      <c r="AG1806" s="19" t="s">
        <v>6454</v>
      </c>
      <c r="AH1806" s="19">
        <v>18.905</v>
      </c>
      <c r="AI1806" s="19" t="str">
        <f t="shared" si="167"/>
        <v>Normal Weight</v>
      </c>
      <c r="AP1806" s="19" t="s">
        <v>6454</v>
      </c>
      <c r="AQ1806" s="19">
        <v>4.91</v>
      </c>
      <c r="AR1806" s="19" t="str">
        <f t="shared" si="168"/>
        <v>Normal</v>
      </c>
    </row>
    <row r="1807" spans="1:44">
      <c r="A1807" s="19" t="s">
        <v>6494</v>
      </c>
      <c r="B1807" s="19">
        <v>32.68</v>
      </c>
      <c r="C1807" s="19">
        <v>5.44</v>
      </c>
      <c r="D1807" s="19" t="s">
        <v>8336</v>
      </c>
      <c r="E1807" s="19" t="s">
        <v>8336</v>
      </c>
      <c r="F1807" s="19" t="s">
        <v>8336</v>
      </c>
      <c r="G1807" s="19" t="s">
        <v>8355</v>
      </c>
      <c r="H1807" s="19">
        <v>0</v>
      </c>
      <c r="I1807" s="19" t="s">
        <v>8336</v>
      </c>
      <c r="J1807" s="19" t="s">
        <v>8336</v>
      </c>
      <c r="K1807" s="19" t="str">
        <f t="shared" si="169"/>
        <v>Obesity</v>
      </c>
      <c r="L1807" s="19" t="str">
        <f t="shared" si="170"/>
        <v>Normal</v>
      </c>
      <c r="P1807" s="19" t="s">
        <v>8355</v>
      </c>
      <c r="Q1807" s="19">
        <v>0</v>
      </c>
      <c r="Y1807" s="32" t="s">
        <v>6475</v>
      </c>
      <c r="Z1807" s="19" t="s">
        <v>8336</v>
      </c>
      <c r="AA1807" t="s">
        <v>8336</v>
      </c>
      <c r="AB1807" s="19" t="str">
        <f t="shared" si="171"/>
        <v>No</v>
      </c>
      <c r="AC1807" s="19" t="str">
        <f t="shared" si="172"/>
        <v>No</v>
      </c>
      <c r="AG1807" s="19" t="s">
        <v>6457</v>
      </c>
      <c r="AH1807" s="19">
        <v>20.03</v>
      </c>
      <c r="AI1807" s="19" t="str">
        <f t="shared" ref="AI1807:AI1870" si="173">IF(AH1807&lt;18.5,"Under Weight",IF(AH1807&lt;=24.9,"Normal Weight",IF(AH1807&lt;=29.9,"Over Weight","Obesity")))</f>
        <v>Normal Weight</v>
      </c>
      <c r="AP1807" s="19" t="s">
        <v>6457</v>
      </c>
      <c r="AQ1807" s="19">
        <v>9.25</v>
      </c>
      <c r="AR1807" s="19" t="str">
        <f t="shared" ref="AR1807:AR1870" si="174">IF(AQ1807&lt;5.7,"Normal",IF(AQ1807&lt;=6.5,"Prediabetes","Diabetes"))</f>
        <v>Diabetes</v>
      </c>
    </row>
    <row r="1808" spans="1:44">
      <c r="A1808" s="19" t="s">
        <v>6497</v>
      </c>
      <c r="B1808" s="19">
        <v>20.74</v>
      </c>
      <c r="C1808" s="19">
        <v>11.69</v>
      </c>
      <c r="D1808" s="19" t="s">
        <v>8324</v>
      </c>
      <c r="E1808" s="19" t="s">
        <v>8336</v>
      </c>
      <c r="F1808" s="19" t="s">
        <v>8336</v>
      </c>
      <c r="G1808" s="19">
        <v>1</v>
      </c>
      <c r="H1808" s="19">
        <v>1</v>
      </c>
      <c r="I1808" s="19" t="s">
        <v>8336</v>
      </c>
      <c r="J1808" s="19" t="s">
        <v>8336</v>
      </c>
      <c r="K1808" s="19" t="str">
        <f t="shared" si="169"/>
        <v>Normal Weight</v>
      </c>
      <c r="L1808" s="19" t="str">
        <f t="shared" si="170"/>
        <v>Diabetes</v>
      </c>
      <c r="P1808" s="19" t="s">
        <v>8355</v>
      </c>
      <c r="Q1808" s="19">
        <v>0</v>
      </c>
      <c r="Y1808" s="32" t="s">
        <v>6478</v>
      </c>
      <c r="Z1808" s="19" t="s">
        <v>8336</v>
      </c>
      <c r="AA1808" t="s">
        <v>8336</v>
      </c>
      <c r="AB1808" s="19" t="str">
        <f t="shared" si="171"/>
        <v>No</v>
      </c>
      <c r="AC1808" s="19" t="str">
        <f t="shared" si="172"/>
        <v>No</v>
      </c>
      <c r="AG1808" s="19" t="s">
        <v>6461</v>
      </c>
      <c r="AH1808" s="19">
        <v>16.7</v>
      </c>
      <c r="AI1808" s="19" t="str">
        <f t="shared" si="173"/>
        <v>Under Weight</v>
      </c>
      <c r="AP1808" s="19" t="s">
        <v>6461</v>
      </c>
      <c r="AQ1808" s="19">
        <v>11.48</v>
      </c>
      <c r="AR1808" s="19" t="str">
        <f t="shared" si="174"/>
        <v>Diabetes</v>
      </c>
    </row>
    <row r="1809" spans="1:44">
      <c r="A1809" s="19" t="s">
        <v>6499</v>
      </c>
      <c r="B1809" s="19">
        <v>15.57</v>
      </c>
      <c r="C1809" s="19">
        <v>6.07</v>
      </c>
      <c r="D1809" s="19" t="s">
        <v>8336</v>
      </c>
      <c r="E1809" s="19" t="s">
        <v>8336</v>
      </c>
      <c r="F1809" s="19" t="s">
        <v>8336</v>
      </c>
      <c r="G1809" s="19" t="s">
        <v>8355</v>
      </c>
      <c r="H1809" s="19">
        <v>0</v>
      </c>
      <c r="I1809" s="19" t="s">
        <v>8336</v>
      </c>
      <c r="J1809" s="19" t="s">
        <v>8336</v>
      </c>
      <c r="K1809" s="19" t="str">
        <f t="shared" si="169"/>
        <v>Under Weight</v>
      </c>
      <c r="L1809" s="19" t="str">
        <f t="shared" si="170"/>
        <v>Prediabetes</v>
      </c>
      <c r="P1809" s="19">
        <v>1</v>
      </c>
      <c r="Q1809" s="19">
        <v>1</v>
      </c>
      <c r="Y1809" s="32" t="s">
        <v>6482</v>
      </c>
      <c r="Z1809" s="19" t="s">
        <v>8336</v>
      </c>
      <c r="AA1809" t="s">
        <v>8336</v>
      </c>
      <c r="AB1809" s="19" t="str">
        <f t="shared" si="171"/>
        <v>No</v>
      </c>
      <c r="AC1809" s="19" t="str">
        <f t="shared" si="172"/>
        <v>No</v>
      </c>
      <c r="AG1809" s="19" t="s">
        <v>6464</v>
      </c>
      <c r="AH1809" s="19">
        <v>39.82</v>
      </c>
      <c r="AI1809" s="19" t="str">
        <f t="shared" si="173"/>
        <v>Obesity</v>
      </c>
      <c r="AP1809" s="19" t="s">
        <v>6464</v>
      </c>
      <c r="AQ1809" s="19">
        <v>6.06</v>
      </c>
      <c r="AR1809" s="19" t="str">
        <f t="shared" si="174"/>
        <v>Prediabetes</v>
      </c>
    </row>
    <row r="1810" spans="1:44">
      <c r="A1810" s="19" t="s">
        <v>6502</v>
      </c>
      <c r="B1810" s="19">
        <v>23.845</v>
      </c>
      <c r="C1810" s="19">
        <v>4.36</v>
      </c>
      <c r="D1810" s="19" t="s">
        <v>8336</v>
      </c>
      <c r="E1810" s="19" t="s">
        <v>8336</v>
      </c>
      <c r="F1810" s="19" t="s">
        <v>8336</v>
      </c>
      <c r="G1810" s="19" t="s">
        <v>8355</v>
      </c>
      <c r="H1810" s="19">
        <v>0</v>
      </c>
      <c r="I1810" s="19" t="s">
        <v>8336</v>
      </c>
      <c r="J1810" s="19" t="s">
        <v>8336</v>
      </c>
      <c r="K1810" s="19" t="str">
        <f t="shared" si="169"/>
        <v>Normal Weight</v>
      </c>
      <c r="L1810" s="19" t="str">
        <f t="shared" si="170"/>
        <v>Normal</v>
      </c>
      <c r="P1810" s="19" t="s">
        <v>8355</v>
      </c>
      <c r="Q1810" s="19">
        <v>0</v>
      </c>
      <c r="Y1810" s="32" t="s">
        <v>6485</v>
      </c>
      <c r="Z1810" s="19" t="s">
        <v>8336</v>
      </c>
      <c r="AA1810" t="s">
        <v>8336</v>
      </c>
      <c r="AB1810" s="19" t="str">
        <f t="shared" si="171"/>
        <v>No</v>
      </c>
      <c r="AC1810" s="19" t="str">
        <f t="shared" si="172"/>
        <v>No</v>
      </c>
      <c r="AG1810" s="19" t="s">
        <v>6467</v>
      </c>
      <c r="AH1810" s="19">
        <v>22.04</v>
      </c>
      <c r="AI1810" s="19" t="str">
        <f t="shared" si="173"/>
        <v>Normal Weight</v>
      </c>
      <c r="AP1810" s="19" t="s">
        <v>6467</v>
      </c>
      <c r="AQ1810" s="19">
        <v>5.86</v>
      </c>
      <c r="AR1810" s="19" t="str">
        <f t="shared" si="174"/>
        <v>Prediabetes</v>
      </c>
    </row>
    <row r="1811" spans="1:44">
      <c r="A1811" s="19" t="s">
        <v>6505</v>
      </c>
      <c r="B1811" s="19">
        <v>22.895</v>
      </c>
      <c r="C1811" s="19">
        <v>5.24</v>
      </c>
      <c r="D1811" s="19" t="s">
        <v>8336</v>
      </c>
      <c r="E1811" s="19" t="s">
        <v>8336</v>
      </c>
      <c r="F1811" s="19" t="s">
        <v>8336</v>
      </c>
      <c r="G1811" s="19">
        <v>1</v>
      </c>
      <c r="H1811" s="19">
        <v>1</v>
      </c>
      <c r="I1811" s="19" t="s">
        <v>8336</v>
      </c>
      <c r="J1811" s="19" t="s">
        <v>8336</v>
      </c>
      <c r="K1811" s="19" t="str">
        <f t="shared" si="169"/>
        <v>Normal Weight</v>
      </c>
      <c r="L1811" s="19" t="str">
        <f t="shared" si="170"/>
        <v>Normal</v>
      </c>
      <c r="P1811" s="19" t="s">
        <v>8355</v>
      </c>
      <c r="Q1811" s="19">
        <v>0</v>
      </c>
      <c r="Y1811" s="32" t="s">
        <v>6487</v>
      </c>
      <c r="Z1811" s="19" t="s">
        <v>8336</v>
      </c>
      <c r="AA1811" t="s">
        <v>8336</v>
      </c>
      <c r="AB1811" s="19" t="str">
        <f t="shared" si="171"/>
        <v>No</v>
      </c>
      <c r="AC1811" s="19" t="str">
        <f t="shared" si="172"/>
        <v>No</v>
      </c>
      <c r="AG1811" s="19" t="s">
        <v>6470</v>
      </c>
      <c r="AH1811" s="19">
        <v>28.27</v>
      </c>
      <c r="AI1811" s="19" t="str">
        <f t="shared" si="173"/>
        <v>Over Weight</v>
      </c>
      <c r="AP1811" s="19" t="s">
        <v>6470</v>
      </c>
      <c r="AQ1811" s="19">
        <v>5.33</v>
      </c>
      <c r="AR1811" s="19" t="str">
        <f t="shared" si="174"/>
        <v>Normal</v>
      </c>
    </row>
    <row r="1812" spans="1:44">
      <c r="A1812" s="19" t="s">
        <v>6508</v>
      </c>
      <c r="B1812" s="19">
        <v>21.945</v>
      </c>
      <c r="C1812" s="19">
        <v>5.37</v>
      </c>
      <c r="D1812" s="19" t="s">
        <v>8336</v>
      </c>
      <c r="E1812" s="19" t="s">
        <v>8336</v>
      </c>
      <c r="F1812" s="19" t="s">
        <v>8336</v>
      </c>
      <c r="G1812" s="19">
        <v>1</v>
      </c>
      <c r="H1812" s="19">
        <v>1</v>
      </c>
      <c r="I1812" s="19" t="s">
        <v>8336</v>
      </c>
      <c r="J1812" s="19" t="s">
        <v>8336</v>
      </c>
      <c r="K1812" s="19" t="str">
        <f t="shared" si="169"/>
        <v>Normal Weight</v>
      </c>
      <c r="L1812" s="19" t="str">
        <f t="shared" si="170"/>
        <v>Normal</v>
      </c>
      <c r="P1812" s="19">
        <v>1</v>
      </c>
      <c r="Q1812" s="19">
        <v>1</v>
      </c>
      <c r="Y1812" s="32" t="s">
        <v>6491</v>
      </c>
      <c r="Z1812" s="19" t="s">
        <v>8336</v>
      </c>
      <c r="AA1812" t="s">
        <v>8336</v>
      </c>
      <c r="AB1812" s="19" t="str">
        <f t="shared" si="171"/>
        <v>No</v>
      </c>
      <c r="AC1812" s="19" t="str">
        <f t="shared" si="172"/>
        <v>No</v>
      </c>
      <c r="AG1812" s="19" t="s">
        <v>6473</v>
      </c>
      <c r="AH1812" s="19">
        <v>18.5</v>
      </c>
      <c r="AI1812" s="19" t="str">
        <f t="shared" si="173"/>
        <v>Normal Weight</v>
      </c>
      <c r="AP1812" s="19" t="s">
        <v>6473</v>
      </c>
      <c r="AQ1812" s="19">
        <v>5.33</v>
      </c>
      <c r="AR1812" s="19" t="str">
        <f t="shared" si="174"/>
        <v>Normal</v>
      </c>
    </row>
    <row r="1813" spans="1:44">
      <c r="A1813" s="19" t="s">
        <v>6512</v>
      </c>
      <c r="B1813" s="19">
        <v>19.47</v>
      </c>
      <c r="C1813" s="19">
        <v>6.6</v>
      </c>
      <c r="D1813" s="19" t="s">
        <v>8324</v>
      </c>
      <c r="E1813" s="19" t="s">
        <v>8336</v>
      </c>
      <c r="F1813" s="19" t="s">
        <v>8336</v>
      </c>
      <c r="G1813" s="19" t="s">
        <v>8355</v>
      </c>
      <c r="H1813" s="19">
        <v>0</v>
      </c>
      <c r="I1813" s="19" t="s">
        <v>8336</v>
      </c>
      <c r="J1813" s="19" t="s">
        <v>8336</v>
      </c>
      <c r="K1813" s="19" t="str">
        <f t="shared" si="169"/>
        <v>Normal Weight</v>
      </c>
      <c r="L1813" s="19" t="str">
        <f t="shared" si="170"/>
        <v>Diabetes</v>
      </c>
      <c r="P1813" s="19">
        <v>1</v>
      </c>
      <c r="Q1813" s="19">
        <v>1</v>
      </c>
      <c r="Y1813" s="32" t="s">
        <v>6494</v>
      </c>
      <c r="Z1813" s="19" t="s">
        <v>8336</v>
      </c>
      <c r="AA1813" t="s">
        <v>8336</v>
      </c>
      <c r="AB1813" s="19" t="str">
        <f t="shared" si="171"/>
        <v>No</v>
      </c>
      <c r="AC1813" s="19" t="str">
        <f t="shared" si="172"/>
        <v>No</v>
      </c>
      <c r="AG1813" s="19" t="s">
        <v>6475</v>
      </c>
      <c r="AH1813" s="19">
        <v>38.6</v>
      </c>
      <c r="AI1813" s="19" t="str">
        <f t="shared" si="173"/>
        <v>Obesity</v>
      </c>
      <c r="AP1813" s="19" t="s">
        <v>6475</v>
      </c>
      <c r="AQ1813" s="19">
        <v>6.02</v>
      </c>
      <c r="AR1813" s="19" t="str">
        <f t="shared" si="174"/>
        <v>Prediabetes</v>
      </c>
    </row>
    <row r="1814" spans="1:44">
      <c r="A1814" s="19" t="s">
        <v>6516</v>
      </c>
      <c r="B1814" s="19">
        <v>15.61</v>
      </c>
      <c r="C1814" s="19">
        <v>5.77</v>
      </c>
      <c r="D1814" s="19" t="s">
        <v>8336</v>
      </c>
      <c r="E1814" s="19" t="s">
        <v>8336</v>
      </c>
      <c r="F1814" s="19" t="s">
        <v>8336</v>
      </c>
      <c r="G1814" s="19" t="s">
        <v>8355</v>
      </c>
      <c r="H1814" s="19">
        <v>0</v>
      </c>
      <c r="I1814" s="19" t="s">
        <v>8336</v>
      </c>
      <c r="J1814" s="19" t="s">
        <v>8336</v>
      </c>
      <c r="K1814" s="19" t="str">
        <f t="shared" si="169"/>
        <v>Under Weight</v>
      </c>
      <c r="L1814" s="19" t="str">
        <f t="shared" si="170"/>
        <v>Prediabetes</v>
      </c>
      <c r="P1814" s="19">
        <v>1</v>
      </c>
      <c r="Q1814" s="19">
        <v>1</v>
      </c>
      <c r="Y1814" s="32" t="s">
        <v>6497</v>
      </c>
      <c r="Z1814" s="19" t="s">
        <v>8324</v>
      </c>
      <c r="AA1814" t="s">
        <v>8336</v>
      </c>
      <c r="AB1814" s="19" t="str">
        <f t="shared" si="171"/>
        <v>Yes</v>
      </c>
      <c r="AC1814" s="19" t="str">
        <f t="shared" si="172"/>
        <v>No</v>
      </c>
      <c r="AG1814" s="19" t="s">
        <v>6478</v>
      </c>
      <c r="AH1814" s="19">
        <v>43.12</v>
      </c>
      <c r="AI1814" s="19" t="str">
        <f t="shared" si="173"/>
        <v>Obesity</v>
      </c>
      <c r="AP1814" s="19" t="s">
        <v>6478</v>
      </c>
      <c r="AQ1814" s="19">
        <v>6.25</v>
      </c>
      <c r="AR1814" s="19" t="str">
        <f t="shared" si="174"/>
        <v>Prediabetes</v>
      </c>
    </row>
    <row r="1815" spans="1:44">
      <c r="A1815" s="19" t="s">
        <v>6519</v>
      </c>
      <c r="B1815" s="19">
        <v>28.6</v>
      </c>
      <c r="C1815" s="19">
        <v>6.08</v>
      </c>
      <c r="D1815" s="19" t="s">
        <v>8336</v>
      </c>
      <c r="E1815" s="19" t="s">
        <v>8336</v>
      </c>
      <c r="F1815" s="19" t="s">
        <v>8375</v>
      </c>
      <c r="G1815" s="19">
        <v>1</v>
      </c>
      <c r="H1815" s="19">
        <v>1</v>
      </c>
      <c r="I1815" s="19" t="s">
        <v>8336</v>
      </c>
      <c r="J1815" s="19" t="s">
        <v>8336</v>
      </c>
      <c r="K1815" s="19" t="str">
        <f t="shared" si="169"/>
        <v>Over Weight</v>
      </c>
      <c r="L1815" s="19" t="str">
        <f t="shared" si="170"/>
        <v>Prediabetes</v>
      </c>
      <c r="P1815" s="19">
        <v>1</v>
      </c>
      <c r="Q1815" s="19">
        <v>1</v>
      </c>
      <c r="Y1815" s="32" t="s">
        <v>6499</v>
      </c>
      <c r="Z1815" s="19" t="s">
        <v>8336</v>
      </c>
      <c r="AA1815" t="s">
        <v>8336</v>
      </c>
      <c r="AB1815" s="19" t="str">
        <f t="shared" si="171"/>
        <v>No</v>
      </c>
      <c r="AC1815" s="19" t="str">
        <f t="shared" si="172"/>
        <v>No</v>
      </c>
      <c r="AG1815" s="19" t="s">
        <v>6482</v>
      </c>
      <c r="AH1815" s="19">
        <v>30.5</v>
      </c>
      <c r="AI1815" s="19" t="str">
        <f t="shared" si="173"/>
        <v>Obesity</v>
      </c>
      <c r="AP1815" s="19" t="s">
        <v>6482</v>
      </c>
      <c r="AQ1815" s="19">
        <v>4.81</v>
      </c>
      <c r="AR1815" s="19" t="str">
        <f t="shared" si="174"/>
        <v>Normal</v>
      </c>
    </row>
    <row r="1816" spans="1:44">
      <c r="A1816" s="19" t="s">
        <v>6522</v>
      </c>
      <c r="B1816" s="19">
        <v>46.53</v>
      </c>
      <c r="C1816" s="19">
        <v>4.16</v>
      </c>
      <c r="D1816" s="19" t="s">
        <v>8336</v>
      </c>
      <c r="E1816" s="19" t="s">
        <v>8336</v>
      </c>
      <c r="F1816" s="19" t="s">
        <v>8336</v>
      </c>
      <c r="G1816" s="19" t="s">
        <v>8355</v>
      </c>
      <c r="H1816" s="19">
        <v>0</v>
      </c>
      <c r="I1816" s="19" t="s">
        <v>8336</v>
      </c>
      <c r="J1816" s="19" t="s">
        <v>8336</v>
      </c>
      <c r="K1816" s="19" t="str">
        <f t="shared" si="169"/>
        <v>Obesity</v>
      </c>
      <c r="L1816" s="19" t="str">
        <f t="shared" si="170"/>
        <v>Normal</v>
      </c>
      <c r="P1816" s="19">
        <v>1</v>
      </c>
      <c r="Q1816" s="19">
        <v>1</v>
      </c>
      <c r="Y1816" s="32" t="s">
        <v>6502</v>
      </c>
      <c r="Z1816" s="19" t="s">
        <v>8336</v>
      </c>
      <c r="AA1816" t="s">
        <v>8336</v>
      </c>
      <c r="AB1816" s="19" t="str">
        <f t="shared" si="171"/>
        <v>No</v>
      </c>
      <c r="AC1816" s="19" t="str">
        <f t="shared" si="172"/>
        <v>No</v>
      </c>
      <c r="AG1816" s="19" t="s">
        <v>6485</v>
      </c>
      <c r="AH1816" s="19">
        <v>27.61</v>
      </c>
      <c r="AI1816" s="19" t="str">
        <f t="shared" si="173"/>
        <v>Over Weight</v>
      </c>
      <c r="AP1816" s="19" t="s">
        <v>6485</v>
      </c>
      <c r="AQ1816" s="19">
        <v>4.6</v>
      </c>
      <c r="AR1816" s="19" t="str">
        <f t="shared" si="174"/>
        <v>Normal</v>
      </c>
    </row>
    <row r="1817" spans="1:44">
      <c r="A1817" s="19" t="s">
        <v>6526</v>
      </c>
      <c r="B1817" s="19">
        <v>34.99</v>
      </c>
      <c r="C1817" s="19">
        <v>5.1</v>
      </c>
      <c r="D1817" s="19" t="s">
        <v>8336</v>
      </c>
      <c r="E1817" s="19" t="s">
        <v>8336</v>
      </c>
      <c r="F1817" s="19" t="s">
        <v>8375</v>
      </c>
      <c r="G1817" s="19">
        <v>1</v>
      </c>
      <c r="H1817" s="19">
        <v>1</v>
      </c>
      <c r="I1817" s="19" t="s">
        <v>8336</v>
      </c>
      <c r="J1817" s="19" t="s">
        <v>8336</v>
      </c>
      <c r="K1817" s="19" t="str">
        <f t="shared" si="169"/>
        <v>Obesity</v>
      </c>
      <c r="L1817" s="19" t="str">
        <f t="shared" si="170"/>
        <v>Normal</v>
      </c>
      <c r="P1817" s="19">
        <v>1</v>
      </c>
      <c r="Q1817" s="19">
        <v>1</v>
      </c>
      <c r="Y1817" s="32" t="s">
        <v>6505</v>
      </c>
      <c r="Z1817" s="19" t="s">
        <v>8336</v>
      </c>
      <c r="AA1817" t="s">
        <v>8336</v>
      </c>
      <c r="AB1817" s="19" t="str">
        <f t="shared" si="171"/>
        <v>No</v>
      </c>
      <c r="AC1817" s="19" t="str">
        <f t="shared" si="172"/>
        <v>No</v>
      </c>
      <c r="AG1817" s="19" t="s">
        <v>6487</v>
      </c>
      <c r="AH1817" s="19">
        <v>27.1</v>
      </c>
      <c r="AI1817" s="19" t="str">
        <f t="shared" si="173"/>
        <v>Over Weight</v>
      </c>
      <c r="AP1817" s="19" t="s">
        <v>6487</v>
      </c>
      <c r="AQ1817" s="19">
        <v>5.08</v>
      </c>
      <c r="AR1817" s="19" t="str">
        <f t="shared" si="174"/>
        <v>Normal</v>
      </c>
    </row>
    <row r="1818" spans="1:44">
      <c r="A1818" s="19" t="s">
        <v>6530</v>
      </c>
      <c r="B1818" s="19">
        <v>17.05</v>
      </c>
      <c r="C1818" s="19">
        <v>5.3</v>
      </c>
      <c r="D1818" s="19" t="s">
        <v>8336</v>
      </c>
      <c r="E1818" s="19" t="s">
        <v>8336</v>
      </c>
      <c r="F1818" s="19" t="s">
        <v>8375</v>
      </c>
      <c r="G1818" s="19">
        <v>1</v>
      </c>
      <c r="H1818" s="19">
        <v>1</v>
      </c>
      <c r="I1818" s="19" t="s">
        <v>8336</v>
      </c>
      <c r="J1818" s="19" t="s">
        <v>8336</v>
      </c>
      <c r="K1818" s="19" t="str">
        <f t="shared" si="169"/>
        <v>Under Weight</v>
      </c>
      <c r="L1818" s="19" t="str">
        <f t="shared" si="170"/>
        <v>Normal</v>
      </c>
      <c r="P1818" s="19" t="s">
        <v>8355</v>
      </c>
      <c r="Q1818" s="19">
        <v>0</v>
      </c>
      <c r="Y1818" s="32" t="s">
        <v>6508</v>
      </c>
      <c r="Z1818" s="19" t="s">
        <v>8336</v>
      </c>
      <c r="AA1818" t="s">
        <v>8336</v>
      </c>
      <c r="AB1818" s="19" t="str">
        <f t="shared" si="171"/>
        <v>No</v>
      </c>
      <c r="AC1818" s="19" t="str">
        <f t="shared" si="172"/>
        <v>No</v>
      </c>
      <c r="AG1818" s="19" t="s">
        <v>6491</v>
      </c>
      <c r="AH1818" s="19">
        <v>35.93</v>
      </c>
      <c r="AI1818" s="19" t="str">
        <f t="shared" si="173"/>
        <v>Obesity</v>
      </c>
      <c r="AP1818" s="19" t="s">
        <v>6491</v>
      </c>
      <c r="AQ1818" s="19">
        <v>5.43</v>
      </c>
      <c r="AR1818" s="19" t="str">
        <f t="shared" si="174"/>
        <v>Normal</v>
      </c>
    </row>
    <row r="1819" spans="1:44">
      <c r="A1819" s="19" t="s">
        <v>6534</v>
      </c>
      <c r="B1819" s="19">
        <v>37.18</v>
      </c>
      <c r="C1819" s="19">
        <v>4.9</v>
      </c>
      <c r="D1819" s="19" t="s">
        <v>8336</v>
      </c>
      <c r="E1819" s="19" t="s">
        <v>8336</v>
      </c>
      <c r="F1819" s="19" t="s">
        <v>8336</v>
      </c>
      <c r="G1819" s="19" t="s">
        <v>8355</v>
      </c>
      <c r="H1819" s="19">
        <v>0</v>
      </c>
      <c r="I1819" s="19" t="s">
        <v>8336</v>
      </c>
      <c r="J1819" s="19" t="s">
        <v>8336</v>
      </c>
      <c r="K1819" s="19" t="str">
        <f t="shared" si="169"/>
        <v>Obesity</v>
      </c>
      <c r="L1819" s="19" t="str">
        <f t="shared" si="170"/>
        <v>Normal</v>
      </c>
      <c r="P1819" s="19">
        <v>1</v>
      </c>
      <c r="Q1819" s="19">
        <v>1</v>
      </c>
      <c r="Y1819" s="32" t="s">
        <v>6512</v>
      </c>
      <c r="Z1819" s="19" t="s">
        <v>8324</v>
      </c>
      <c r="AA1819" t="s">
        <v>8336</v>
      </c>
      <c r="AB1819" s="19" t="str">
        <f t="shared" si="171"/>
        <v>Yes</v>
      </c>
      <c r="AC1819" s="19" t="str">
        <f t="shared" si="172"/>
        <v>No</v>
      </c>
      <c r="AG1819" s="19" t="s">
        <v>6494</v>
      </c>
      <c r="AH1819" s="19">
        <v>32.68</v>
      </c>
      <c r="AI1819" s="19" t="str">
        <f t="shared" si="173"/>
        <v>Obesity</v>
      </c>
      <c r="AP1819" s="19" t="s">
        <v>6494</v>
      </c>
      <c r="AQ1819" s="19">
        <v>5.44</v>
      </c>
      <c r="AR1819" s="19" t="str">
        <f t="shared" si="174"/>
        <v>Normal</v>
      </c>
    </row>
    <row r="1820" spans="1:44">
      <c r="A1820" s="19" t="s">
        <v>6537</v>
      </c>
      <c r="B1820" s="19">
        <v>35.2</v>
      </c>
      <c r="C1820" s="19">
        <v>5.55</v>
      </c>
      <c r="D1820" s="19" t="s">
        <v>8336</v>
      </c>
      <c r="E1820" s="19" t="s">
        <v>8336</v>
      </c>
      <c r="F1820" s="19" t="s">
        <v>8336</v>
      </c>
      <c r="G1820" s="19" t="s">
        <v>8355</v>
      </c>
      <c r="H1820" s="19">
        <v>0</v>
      </c>
      <c r="I1820" s="19" t="s">
        <v>8336</v>
      </c>
      <c r="J1820" s="19" t="s">
        <v>8336</v>
      </c>
      <c r="K1820" s="19" t="str">
        <f t="shared" si="169"/>
        <v>Obesity</v>
      </c>
      <c r="L1820" s="19" t="str">
        <f t="shared" si="170"/>
        <v>Normal</v>
      </c>
      <c r="P1820" s="19" t="s">
        <v>8355</v>
      </c>
      <c r="Q1820" s="19">
        <v>0</v>
      </c>
      <c r="Y1820" s="32" t="s">
        <v>6516</v>
      </c>
      <c r="Z1820" s="19" t="s">
        <v>8336</v>
      </c>
      <c r="AA1820" t="s">
        <v>8336</v>
      </c>
      <c r="AB1820" s="19" t="str">
        <f t="shared" si="171"/>
        <v>No</v>
      </c>
      <c r="AC1820" s="19" t="str">
        <f t="shared" si="172"/>
        <v>No</v>
      </c>
      <c r="AG1820" s="19" t="s">
        <v>6497</v>
      </c>
      <c r="AH1820" s="19">
        <v>20.74</v>
      </c>
      <c r="AI1820" s="19" t="str">
        <f t="shared" si="173"/>
        <v>Normal Weight</v>
      </c>
      <c r="AP1820" s="19" t="s">
        <v>6497</v>
      </c>
      <c r="AQ1820" s="19">
        <v>11.69</v>
      </c>
      <c r="AR1820" s="19" t="str">
        <f t="shared" si="174"/>
        <v>Diabetes</v>
      </c>
    </row>
    <row r="1821" spans="1:44">
      <c r="A1821" s="19" t="s">
        <v>6540</v>
      </c>
      <c r="B1821" s="19">
        <v>37.335</v>
      </c>
      <c r="C1821" s="19">
        <v>4.95</v>
      </c>
      <c r="D1821" s="19" t="s">
        <v>8336</v>
      </c>
      <c r="E1821" s="19" t="s">
        <v>8336</v>
      </c>
      <c r="F1821" s="19" t="s">
        <v>8336</v>
      </c>
      <c r="G1821" s="19" t="s">
        <v>8355</v>
      </c>
      <c r="H1821" s="19">
        <v>0</v>
      </c>
      <c r="I1821" s="19" t="s">
        <v>8336</v>
      </c>
      <c r="J1821" s="19" t="s">
        <v>8336</v>
      </c>
      <c r="K1821" s="19" t="str">
        <f t="shared" si="169"/>
        <v>Obesity</v>
      </c>
      <c r="L1821" s="19" t="str">
        <f t="shared" si="170"/>
        <v>Normal</v>
      </c>
      <c r="P1821" s="19" t="s">
        <v>8355</v>
      </c>
      <c r="Q1821" s="19">
        <v>0</v>
      </c>
      <c r="Y1821" s="32" t="s">
        <v>6519</v>
      </c>
      <c r="Z1821" s="19" t="s">
        <v>8336</v>
      </c>
      <c r="AA1821" t="s">
        <v>8336</v>
      </c>
      <c r="AB1821" s="19" t="str">
        <f t="shared" si="171"/>
        <v>No</v>
      </c>
      <c r="AC1821" s="19" t="str">
        <f t="shared" si="172"/>
        <v>No</v>
      </c>
      <c r="AG1821" s="19" t="s">
        <v>6499</v>
      </c>
      <c r="AH1821" s="19">
        <v>15.57</v>
      </c>
      <c r="AI1821" s="19" t="str">
        <f t="shared" si="173"/>
        <v>Under Weight</v>
      </c>
      <c r="AP1821" s="19" t="s">
        <v>6499</v>
      </c>
      <c r="AQ1821" s="19">
        <v>6.07</v>
      </c>
      <c r="AR1821" s="19" t="str">
        <f t="shared" si="174"/>
        <v>Prediabetes</v>
      </c>
    </row>
    <row r="1822" spans="1:44">
      <c r="A1822" s="19" t="s">
        <v>6544</v>
      </c>
      <c r="B1822" s="19">
        <v>27.265</v>
      </c>
      <c r="C1822" s="19">
        <v>6.46</v>
      </c>
      <c r="D1822" s="19" t="s">
        <v>8324</v>
      </c>
      <c r="E1822" s="19" t="s">
        <v>8336</v>
      </c>
      <c r="F1822" s="19" t="s">
        <v>8336</v>
      </c>
      <c r="G1822" s="19" t="s">
        <v>8355</v>
      </c>
      <c r="H1822" s="19">
        <v>0</v>
      </c>
      <c r="I1822" s="19" t="s">
        <v>8336</v>
      </c>
      <c r="J1822" s="19" t="s">
        <v>8336</v>
      </c>
      <c r="K1822" s="19" t="str">
        <f t="shared" si="169"/>
        <v>Over Weight</v>
      </c>
      <c r="L1822" s="19" t="str">
        <f t="shared" si="170"/>
        <v>Diabetes</v>
      </c>
      <c r="P1822" s="19">
        <v>1</v>
      </c>
      <c r="Q1822" s="19">
        <v>1</v>
      </c>
      <c r="Y1822" s="32" t="s">
        <v>6522</v>
      </c>
      <c r="Z1822" s="19" t="s">
        <v>8336</v>
      </c>
      <c r="AA1822" t="s">
        <v>8336</v>
      </c>
      <c r="AB1822" s="19" t="str">
        <f t="shared" si="171"/>
        <v>No</v>
      </c>
      <c r="AC1822" s="19" t="str">
        <f t="shared" si="172"/>
        <v>No</v>
      </c>
      <c r="AG1822" s="19" t="s">
        <v>6502</v>
      </c>
      <c r="AH1822" s="19">
        <v>23.845</v>
      </c>
      <c r="AI1822" s="19" t="str">
        <f t="shared" si="173"/>
        <v>Normal Weight</v>
      </c>
      <c r="AP1822" s="19" t="s">
        <v>6502</v>
      </c>
      <c r="AQ1822" s="19">
        <v>4.36</v>
      </c>
      <c r="AR1822" s="19" t="str">
        <f t="shared" si="174"/>
        <v>Normal</v>
      </c>
    </row>
    <row r="1823" spans="1:44">
      <c r="A1823" s="19" t="s">
        <v>6547</v>
      </c>
      <c r="B1823" s="19">
        <v>30.8</v>
      </c>
      <c r="C1823" s="19">
        <v>4.9</v>
      </c>
      <c r="D1823" s="19" t="s">
        <v>8324</v>
      </c>
      <c r="E1823" s="19" t="s">
        <v>8336</v>
      </c>
      <c r="F1823" s="19" t="s">
        <v>8336</v>
      </c>
      <c r="G1823" s="19" t="s">
        <v>8355</v>
      </c>
      <c r="H1823" s="19">
        <v>0</v>
      </c>
      <c r="I1823" s="19" t="s">
        <v>8336</v>
      </c>
      <c r="J1823" s="19" t="s">
        <v>8336</v>
      </c>
      <c r="K1823" s="19" t="str">
        <f t="shared" si="169"/>
        <v>Obesity</v>
      </c>
      <c r="L1823" s="19" t="str">
        <f t="shared" si="170"/>
        <v>Normal</v>
      </c>
      <c r="P1823" s="19">
        <v>1</v>
      </c>
      <c r="Q1823" s="19">
        <v>1</v>
      </c>
      <c r="Y1823" s="32" t="s">
        <v>6526</v>
      </c>
      <c r="Z1823" s="19" t="s">
        <v>8336</v>
      </c>
      <c r="AA1823" t="s">
        <v>8336</v>
      </c>
      <c r="AB1823" s="19" t="str">
        <f t="shared" si="171"/>
        <v>No</v>
      </c>
      <c r="AC1823" s="19" t="str">
        <f t="shared" si="172"/>
        <v>No</v>
      </c>
      <c r="AG1823" s="19" t="s">
        <v>6505</v>
      </c>
      <c r="AH1823" s="19">
        <v>22.895</v>
      </c>
      <c r="AI1823" s="19" t="str">
        <f t="shared" si="173"/>
        <v>Normal Weight</v>
      </c>
      <c r="AP1823" s="19" t="s">
        <v>6505</v>
      </c>
      <c r="AQ1823" s="19">
        <v>5.24</v>
      </c>
      <c r="AR1823" s="19" t="str">
        <f t="shared" si="174"/>
        <v>Normal</v>
      </c>
    </row>
    <row r="1824" spans="1:44">
      <c r="A1824" s="19" t="s">
        <v>6550</v>
      </c>
      <c r="B1824" s="19">
        <v>30.21</v>
      </c>
      <c r="C1824" s="19">
        <v>5.21</v>
      </c>
      <c r="D1824" s="19" t="s">
        <v>8336</v>
      </c>
      <c r="E1824" s="19" t="s">
        <v>8336</v>
      </c>
      <c r="F1824" s="19" t="s">
        <v>8336</v>
      </c>
      <c r="G1824" s="19">
        <v>1</v>
      </c>
      <c r="H1824" s="19">
        <v>1</v>
      </c>
      <c r="I1824" s="19" t="s">
        <v>8336</v>
      </c>
      <c r="J1824" s="19" t="s">
        <v>8336</v>
      </c>
      <c r="K1824" s="19" t="str">
        <f t="shared" si="169"/>
        <v>Obesity</v>
      </c>
      <c r="L1824" s="19" t="str">
        <f t="shared" si="170"/>
        <v>Normal</v>
      </c>
      <c r="P1824" s="19" t="s">
        <v>8355</v>
      </c>
      <c r="Q1824" s="19">
        <v>0</v>
      </c>
      <c r="Y1824" s="32" t="s">
        <v>6530</v>
      </c>
      <c r="Z1824" s="19" t="s">
        <v>8336</v>
      </c>
      <c r="AA1824" t="s">
        <v>8336</v>
      </c>
      <c r="AB1824" s="19" t="str">
        <f t="shared" si="171"/>
        <v>No</v>
      </c>
      <c r="AC1824" s="19" t="str">
        <f t="shared" si="172"/>
        <v>No</v>
      </c>
      <c r="AG1824" s="19" t="s">
        <v>6508</v>
      </c>
      <c r="AH1824" s="19">
        <v>21.945</v>
      </c>
      <c r="AI1824" s="19" t="str">
        <f t="shared" si="173"/>
        <v>Normal Weight</v>
      </c>
      <c r="AP1824" s="19" t="s">
        <v>6508</v>
      </c>
      <c r="AQ1824" s="19">
        <v>5.37</v>
      </c>
      <c r="AR1824" s="19" t="str">
        <f t="shared" si="174"/>
        <v>Normal</v>
      </c>
    </row>
    <row r="1825" spans="1:44">
      <c r="A1825" s="19" t="s">
        <v>6552</v>
      </c>
      <c r="B1825" s="19">
        <v>35.34</v>
      </c>
      <c r="C1825" s="19">
        <v>4.13</v>
      </c>
      <c r="D1825" s="19" t="s">
        <v>8336</v>
      </c>
      <c r="E1825" s="19" t="s">
        <v>8324</v>
      </c>
      <c r="F1825" s="19" t="s">
        <v>8336</v>
      </c>
      <c r="G1825" s="19">
        <v>1</v>
      </c>
      <c r="H1825" s="19">
        <v>1</v>
      </c>
      <c r="I1825" s="19" t="s">
        <v>8336</v>
      </c>
      <c r="J1825" s="19" t="s">
        <v>8336</v>
      </c>
      <c r="K1825" s="19" t="str">
        <f t="shared" si="169"/>
        <v>Obesity</v>
      </c>
      <c r="L1825" s="19" t="str">
        <f t="shared" si="170"/>
        <v>Normal</v>
      </c>
      <c r="P1825" s="19" t="s">
        <v>8355</v>
      </c>
      <c r="Q1825" s="19">
        <v>0</v>
      </c>
      <c r="Y1825" s="32" t="s">
        <v>6534</v>
      </c>
      <c r="Z1825" s="19" t="s">
        <v>8336</v>
      </c>
      <c r="AA1825" t="s">
        <v>8336</v>
      </c>
      <c r="AB1825" s="19" t="str">
        <f t="shared" si="171"/>
        <v>No</v>
      </c>
      <c r="AC1825" s="19" t="str">
        <f t="shared" si="172"/>
        <v>No</v>
      </c>
      <c r="AG1825" s="19" t="s">
        <v>6512</v>
      </c>
      <c r="AH1825" s="19">
        <v>19.47</v>
      </c>
      <c r="AI1825" s="19" t="str">
        <f t="shared" si="173"/>
        <v>Normal Weight</v>
      </c>
      <c r="AP1825" s="19" t="s">
        <v>6512</v>
      </c>
      <c r="AQ1825" s="19">
        <v>6.6</v>
      </c>
      <c r="AR1825" s="19" t="str">
        <f t="shared" si="174"/>
        <v>Diabetes</v>
      </c>
    </row>
    <row r="1826" spans="1:44">
      <c r="A1826" s="19" t="s">
        <v>6556</v>
      </c>
      <c r="B1826" s="19">
        <v>26.695</v>
      </c>
      <c r="C1826" s="19">
        <v>5.28</v>
      </c>
      <c r="D1826" s="19" t="s">
        <v>8336</v>
      </c>
      <c r="E1826" s="19" t="s">
        <v>8336</v>
      </c>
      <c r="F1826" s="19" t="s">
        <v>8336</v>
      </c>
      <c r="G1826" s="19" t="s">
        <v>8355</v>
      </c>
      <c r="H1826" s="19">
        <v>0</v>
      </c>
      <c r="I1826" s="19" t="s">
        <v>8336</v>
      </c>
      <c r="J1826" s="19" t="s">
        <v>8336</v>
      </c>
      <c r="K1826" s="19" t="str">
        <f t="shared" si="169"/>
        <v>Over Weight</v>
      </c>
      <c r="L1826" s="19" t="str">
        <f t="shared" si="170"/>
        <v>Normal</v>
      </c>
      <c r="P1826" s="19">
        <v>1</v>
      </c>
      <c r="Q1826" s="19">
        <v>1</v>
      </c>
      <c r="Y1826" s="32" t="s">
        <v>6537</v>
      </c>
      <c r="Z1826" s="19" t="s">
        <v>8336</v>
      </c>
      <c r="AA1826" t="s">
        <v>8336</v>
      </c>
      <c r="AB1826" s="19" t="str">
        <f t="shared" si="171"/>
        <v>No</v>
      </c>
      <c r="AC1826" s="19" t="str">
        <f t="shared" si="172"/>
        <v>No</v>
      </c>
      <c r="AG1826" s="19" t="s">
        <v>6516</v>
      </c>
      <c r="AH1826" s="19">
        <v>15.61</v>
      </c>
      <c r="AI1826" s="19" t="str">
        <f t="shared" si="173"/>
        <v>Under Weight</v>
      </c>
      <c r="AP1826" s="19" t="s">
        <v>6516</v>
      </c>
      <c r="AQ1826" s="19">
        <v>5.77</v>
      </c>
      <c r="AR1826" s="19" t="str">
        <f t="shared" si="174"/>
        <v>Prediabetes</v>
      </c>
    </row>
    <row r="1827" spans="1:44">
      <c r="A1827" s="19" t="s">
        <v>6559</v>
      </c>
      <c r="B1827" s="19">
        <v>29.355</v>
      </c>
      <c r="C1827" s="19">
        <v>4.68</v>
      </c>
      <c r="D1827" s="19" t="s">
        <v>8324</v>
      </c>
      <c r="E1827" s="19" t="s">
        <v>8336</v>
      </c>
      <c r="F1827" s="19" t="s">
        <v>8336</v>
      </c>
      <c r="G1827" s="19" t="s">
        <v>8355</v>
      </c>
      <c r="H1827" s="19">
        <v>0</v>
      </c>
      <c r="I1827" s="19" t="s">
        <v>8336</v>
      </c>
      <c r="J1827" s="19" t="s">
        <v>8336</v>
      </c>
      <c r="K1827" s="19" t="str">
        <f t="shared" si="169"/>
        <v>Over Weight</v>
      </c>
      <c r="L1827" s="19" t="str">
        <f t="shared" si="170"/>
        <v>Normal</v>
      </c>
      <c r="P1827" s="19" t="s">
        <v>8355</v>
      </c>
      <c r="Q1827" s="19">
        <v>0</v>
      </c>
      <c r="Y1827" s="32" t="s">
        <v>6540</v>
      </c>
      <c r="Z1827" s="19" t="s">
        <v>8336</v>
      </c>
      <c r="AA1827" t="s">
        <v>8336</v>
      </c>
      <c r="AB1827" s="19" t="str">
        <f t="shared" si="171"/>
        <v>No</v>
      </c>
      <c r="AC1827" s="19" t="str">
        <f t="shared" si="172"/>
        <v>No</v>
      </c>
      <c r="AG1827" s="19" t="s">
        <v>6519</v>
      </c>
      <c r="AH1827" s="19">
        <v>28.6</v>
      </c>
      <c r="AI1827" s="19" t="str">
        <f t="shared" si="173"/>
        <v>Over Weight</v>
      </c>
      <c r="AP1827" s="19" t="s">
        <v>6519</v>
      </c>
      <c r="AQ1827" s="19">
        <v>6.08</v>
      </c>
      <c r="AR1827" s="19" t="str">
        <f t="shared" si="174"/>
        <v>Prediabetes</v>
      </c>
    </row>
    <row r="1828" spans="1:44">
      <c r="A1828" s="19" t="s">
        <v>6563</v>
      </c>
      <c r="B1828" s="19">
        <v>29.59</v>
      </c>
      <c r="C1828" s="19">
        <v>4.06</v>
      </c>
      <c r="D1828" s="19" t="s">
        <v>8336</v>
      </c>
      <c r="E1828" s="19" t="s">
        <v>8336</v>
      </c>
      <c r="F1828" s="19" t="s">
        <v>8336</v>
      </c>
      <c r="G1828" s="19" t="s">
        <v>8355</v>
      </c>
      <c r="H1828" s="19">
        <v>0</v>
      </c>
      <c r="I1828" s="19" t="s">
        <v>8336</v>
      </c>
      <c r="J1828" s="19" t="s">
        <v>8336</v>
      </c>
      <c r="K1828" s="19" t="str">
        <f t="shared" si="169"/>
        <v>Over Weight</v>
      </c>
      <c r="L1828" s="19" t="str">
        <f t="shared" si="170"/>
        <v>Normal</v>
      </c>
      <c r="P1828" s="19">
        <v>1</v>
      </c>
      <c r="Q1828" s="19">
        <v>1</v>
      </c>
      <c r="Y1828" s="32" t="s">
        <v>6544</v>
      </c>
      <c r="Z1828" s="19" t="s">
        <v>8324</v>
      </c>
      <c r="AA1828" t="s">
        <v>8336</v>
      </c>
      <c r="AB1828" s="19" t="str">
        <f t="shared" si="171"/>
        <v>Yes</v>
      </c>
      <c r="AC1828" s="19" t="str">
        <f t="shared" si="172"/>
        <v>No</v>
      </c>
      <c r="AG1828" s="19" t="s">
        <v>6522</v>
      </c>
      <c r="AH1828" s="19">
        <v>46.53</v>
      </c>
      <c r="AI1828" s="19" t="str">
        <f t="shared" si="173"/>
        <v>Obesity</v>
      </c>
      <c r="AP1828" s="19" t="s">
        <v>6522</v>
      </c>
      <c r="AQ1828" s="19">
        <v>4.16</v>
      </c>
      <c r="AR1828" s="19" t="str">
        <f t="shared" si="174"/>
        <v>Normal</v>
      </c>
    </row>
    <row r="1829" spans="1:44">
      <c r="A1829" s="19" t="s">
        <v>6567</v>
      </c>
      <c r="B1829" s="19">
        <v>31.35</v>
      </c>
      <c r="C1829" s="19">
        <v>4.2</v>
      </c>
      <c r="D1829" s="19" t="s">
        <v>8336</v>
      </c>
      <c r="E1829" s="19" t="s">
        <v>8324</v>
      </c>
      <c r="F1829" s="19" t="s">
        <v>8336</v>
      </c>
      <c r="G1829" s="19">
        <v>1</v>
      </c>
      <c r="H1829" s="19">
        <v>1</v>
      </c>
      <c r="I1829" s="19" t="s">
        <v>8336</v>
      </c>
      <c r="J1829" s="19" t="s">
        <v>8336</v>
      </c>
      <c r="K1829" s="19" t="str">
        <f t="shared" si="169"/>
        <v>Obesity</v>
      </c>
      <c r="L1829" s="19" t="str">
        <f t="shared" si="170"/>
        <v>Normal</v>
      </c>
      <c r="P1829" s="19">
        <v>1</v>
      </c>
      <c r="Q1829" s="19">
        <v>1</v>
      </c>
      <c r="Y1829" s="32" t="s">
        <v>6547</v>
      </c>
      <c r="Z1829" s="19" t="s">
        <v>8324</v>
      </c>
      <c r="AA1829" t="s">
        <v>8336</v>
      </c>
      <c r="AB1829" s="19" t="str">
        <f t="shared" si="171"/>
        <v>Yes</v>
      </c>
      <c r="AC1829" s="19" t="str">
        <f t="shared" si="172"/>
        <v>No</v>
      </c>
      <c r="AG1829" s="19" t="s">
        <v>6526</v>
      </c>
      <c r="AH1829" s="19">
        <v>34.99</v>
      </c>
      <c r="AI1829" s="19" t="str">
        <f t="shared" si="173"/>
        <v>Obesity</v>
      </c>
      <c r="AP1829" s="19" t="s">
        <v>6526</v>
      </c>
      <c r="AQ1829" s="19">
        <v>5.1</v>
      </c>
      <c r="AR1829" s="19" t="str">
        <f t="shared" si="174"/>
        <v>Normal</v>
      </c>
    </row>
    <row r="1830" spans="1:44">
      <c r="A1830" s="19" t="s">
        <v>6569</v>
      </c>
      <c r="B1830" s="19">
        <v>20.52</v>
      </c>
      <c r="C1830" s="19">
        <v>4.83</v>
      </c>
      <c r="D1830" s="19" t="s">
        <v>8336</v>
      </c>
      <c r="E1830" s="19" t="s">
        <v>8336</v>
      </c>
      <c r="F1830" s="19" t="s">
        <v>8336</v>
      </c>
      <c r="G1830" s="19" t="s">
        <v>8355</v>
      </c>
      <c r="H1830" s="19">
        <v>0</v>
      </c>
      <c r="I1830" s="19" t="s">
        <v>8336</v>
      </c>
      <c r="J1830" s="19" t="s">
        <v>8336</v>
      </c>
      <c r="K1830" s="19" t="str">
        <f t="shared" si="169"/>
        <v>Normal Weight</v>
      </c>
      <c r="L1830" s="19" t="str">
        <f t="shared" si="170"/>
        <v>Normal</v>
      </c>
      <c r="P1830" s="19" t="s">
        <v>8355</v>
      </c>
      <c r="Q1830" s="19">
        <v>0</v>
      </c>
      <c r="Y1830" s="32" t="s">
        <v>6550</v>
      </c>
      <c r="Z1830" s="19" t="s">
        <v>8336</v>
      </c>
      <c r="AA1830" t="s">
        <v>8336</v>
      </c>
      <c r="AB1830" s="19" t="str">
        <f t="shared" si="171"/>
        <v>No</v>
      </c>
      <c r="AC1830" s="19" t="str">
        <f t="shared" si="172"/>
        <v>No</v>
      </c>
      <c r="AG1830" s="19" t="s">
        <v>6530</v>
      </c>
      <c r="AH1830" s="19">
        <v>17.05</v>
      </c>
      <c r="AI1830" s="19" t="str">
        <f t="shared" si="173"/>
        <v>Under Weight</v>
      </c>
      <c r="AP1830" s="19" t="s">
        <v>6530</v>
      </c>
      <c r="AQ1830" s="19">
        <v>5.3</v>
      </c>
      <c r="AR1830" s="19" t="str">
        <f t="shared" si="174"/>
        <v>Normal</v>
      </c>
    </row>
    <row r="1831" spans="1:44">
      <c r="A1831" s="19" t="s">
        <v>6573</v>
      </c>
      <c r="B1831" s="19">
        <v>42.9</v>
      </c>
      <c r="C1831" s="19">
        <v>4.87</v>
      </c>
      <c r="D1831" s="19" t="s">
        <v>8324</v>
      </c>
      <c r="E1831" s="19" t="s">
        <v>8336</v>
      </c>
      <c r="F1831" s="19" t="s">
        <v>8336</v>
      </c>
      <c r="G1831" s="19">
        <v>1</v>
      </c>
      <c r="H1831" s="19">
        <v>1</v>
      </c>
      <c r="I1831" s="19" t="s">
        <v>8336</v>
      </c>
      <c r="J1831" s="19" t="s">
        <v>8336</v>
      </c>
      <c r="K1831" s="19" t="str">
        <f t="shared" si="169"/>
        <v>Obesity</v>
      </c>
      <c r="L1831" s="19" t="str">
        <f t="shared" si="170"/>
        <v>Normal</v>
      </c>
      <c r="P1831" s="19" t="s">
        <v>8355</v>
      </c>
      <c r="Q1831" s="19">
        <v>0</v>
      </c>
      <c r="Y1831" s="32" t="s">
        <v>6552</v>
      </c>
      <c r="Z1831" s="19" t="s">
        <v>8336</v>
      </c>
      <c r="AA1831" t="s">
        <v>8336</v>
      </c>
      <c r="AB1831" s="19" t="str">
        <f t="shared" si="171"/>
        <v>No</v>
      </c>
      <c r="AC1831" s="19" t="str">
        <f t="shared" si="172"/>
        <v>No</v>
      </c>
      <c r="AG1831" s="19" t="s">
        <v>6534</v>
      </c>
      <c r="AH1831" s="19">
        <v>37.18</v>
      </c>
      <c r="AI1831" s="19" t="str">
        <f t="shared" si="173"/>
        <v>Obesity</v>
      </c>
      <c r="AP1831" s="19" t="s">
        <v>6534</v>
      </c>
      <c r="AQ1831" s="19">
        <v>4.9</v>
      </c>
      <c r="AR1831" s="19" t="str">
        <f t="shared" si="174"/>
        <v>Normal</v>
      </c>
    </row>
    <row r="1832" spans="1:44">
      <c r="A1832" s="19" t="s">
        <v>6577</v>
      </c>
      <c r="B1832" s="19">
        <v>24.6</v>
      </c>
      <c r="C1832" s="19">
        <v>5.86</v>
      </c>
      <c r="D1832" s="19" t="s">
        <v>8336</v>
      </c>
      <c r="E1832" s="19" t="s">
        <v>8336</v>
      </c>
      <c r="F1832" s="19" t="s">
        <v>8375</v>
      </c>
      <c r="G1832" s="19">
        <v>1</v>
      </c>
      <c r="H1832" s="19">
        <v>1</v>
      </c>
      <c r="I1832" s="19" t="s">
        <v>8336</v>
      </c>
      <c r="J1832" s="19" t="s">
        <v>8336</v>
      </c>
      <c r="K1832" s="19" t="str">
        <f t="shared" si="169"/>
        <v>Normal Weight</v>
      </c>
      <c r="L1832" s="19" t="str">
        <f t="shared" si="170"/>
        <v>Prediabetes</v>
      </c>
      <c r="P1832" s="19" t="s">
        <v>8355</v>
      </c>
      <c r="Q1832" s="19">
        <v>0</v>
      </c>
      <c r="Y1832" s="32" t="s">
        <v>6556</v>
      </c>
      <c r="Z1832" s="19" t="s">
        <v>8336</v>
      </c>
      <c r="AA1832" t="s">
        <v>8336</v>
      </c>
      <c r="AB1832" s="19" t="str">
        <f t="shared" si="171"/>
        <v>No</v>
      </c>
      <c r="AC1832" s="19" t="str">
        <f t="shared" si="172"/>
        <v>No</v>
      </c>
      <c r="AG1832" s="19" t="s">
        <v>6537</v>
      </c>
      <c r="AH1832" s="19">
        <v>35.2</v>
      </c>
      <c r="AI1832" s="19" t="str">
        <f t="shared" si="173"/>
        <v>Obesity</v>
      </c>
      <c r="AP1832" s="19" t="s">
        <v>6537</v>
      </c>
      <c r="AQ1832" s="19">
        <v>5.55</v>
      </c>
      <c r="AR1832" s="19" t="str">
        <f t="shared" si="174"/>
        <v>Normal</v>
      </c>
    </row>
    <row r="1833" spans="1:44">
      <c r="A1833" s="19" t="s">
        <v>6581</v>
      </c>
      <c r="B1833" s="19">
        <v>28.405</v>
      </c>
      <c r="C1833" s="19">
        <v>4.12</v>
      </c>
      <c r="D1833" s="19" t="s">
        <v>8336</v>
      </c>
      <c r="E1833" s="19" t="s">
        <v>8336</v>
      </c>
      <c r="F1833" s="19" t="s">
        <v>8336</v>
      </c>
      <c r="G1833" s="19">
        <v>1</v>
      </c>
      <c r="H1833" s="19">
        <v>1</v>
      </c>
      <c r="I1833" s="19" t="s">
        <v>8336</v>
      </c>
      <c r="J1833" s="19" t="s">
        <v>8336</v>
      </c>
      <c r="K1833" s="19" t="str">
        <f t="shared" si="169"/>
        <v>Over Weight</v>
      </c>
      <c r="L1833" s="19" t="str">
        <f t="shared" si="170"/>
        <v>Normal</v>
      </c>
      <c r="P1833" s="19" t="s">
        <v>8355</v>
      </c>
      <c r="Q1833" s="19">
        <v>0</v>
      </c>
      <c r="Y1833" s="32" t="s">
        <v>6559</v>
      </c>
      <c r="Z1833" s="19" t="s">
        <v>8324</v>
      </c>
      <c r="AA1833" t="s">
        <v>8336</v>
      </c>
      <c r="AB1833" s="19" t="str">
        <f t="shared" si="171"/>
        <v>Yes</v>
      </c>
      <c r="AC1833" s="19" t="str">
        <f t="shared" si="172"/>
        <v>No</v>
      </c>
      <c r="AG1833" s="19" t="s">
        <v>6540</v>
      </c>
      <c r="AH1833" s="19">
        <v>37.335</v>
      </c>
      <c r="AI1833" s="19" t="str">
        <f t="shared" si="173"/>
        <v>Obesity</v>
      </c>
      <c r="AP1833" s="19" t="s">
        <v>6540</v>
      </c>
      <c r="AQ1833" s="19">
        <v>4.95</v>
      </c>
      <c r="AR1833" s="19" t="str">
        <f t="shared" si="174"/>
        <v>Normal</v>
      </c>
    </row>
    <row r="1834" spans="1:44">
      <c r="A1834" s="19" t="s">
        <v>6584</v>
      </c>
      <c r="B1834" s="19">
        <v>34.675</v>
      </c>
      <c r="C1834" s="19">
        <v>5.71</v>
      </c>
      <c r="D1834" s="19" t="s">
        <v>8324</v>
      </c>
      <c r="E1834" s="19" t="s">
        <v>8336</v>
      </c>
      <c r="F1834" s="19" t="s">
        <v>8336</v>
      </c>
      <c r="G1834" s="19">
        <v>1</v>
      </c>
      <c r="H1834" s="19">
        <v>1</v>
      </c>
      <c r="I1834" s="19" t="s">
        <v>8336</v>
      </c>
      <c r="J1834" s="19" t="s">
        <v>8336</v>
      </c>
      <c r="K1834" s="19" t="str">
        <f t="shared" si="169"/>
        <v>Obesity</v>
      </c>
      <c r="L1834" s="19" t="str">
        <f t="shared" si="170"/>
        <v>Prediabetes</v>
      </c>
      <c r="P1834" s="19" t="s">
        <v>8355</v>
      </c>
      <c r="Q1834" s="19">
        <v>0</v>
      </c>
      <c r="Y1834" s="32" t="s">
        <v>6563</v>
      </c>
      <c r="Z1834" s="19" t="s">
        <v>8336</v>
      </c>
      <c r="AA1834" t="s">
        <v>8336</v>
      </c>
      <c r="AB1834" s="19" t="str">
        <f t="shared" si="171"/>
        <v>No</v>
      </c>
      <c r="AC1834" s="19" t="str">
        <f t="shared" si="172"/>
        <v>No</v>
      </c>
      <c r="AG1834" s="19" t="s">
        <v>6544</v>
      </c>
      <c r="AH1834" s="19">
        <v>27.265</v>
      </c>
      <c r="AI1834" s="19" t="str">
        <f t="shared" si="173"/>
        <v>Over Weight</v>
      </c>
      <c r="AP1834" s="19" t="s">
        <v>6544</v>
      </c>
      <c r="AQ1834" s="19">
        <v>6.46</v>
      </c>
      <c r="AR1834" s="19" t="str">
        <f t="shared" si="174"/>
        <v>Prediabetes</v>
      </c>
    </row>
    <row r="1835" spans="1:44">
      <c r="A1835" s="19" t="s">
        <v>6587</v>
      </c>
      <c r="B1835" s="19">
        <v>18.85</v>
      </c>
      <c r="C1835" s="19">
        <v>6.03</v>
      </c>
      <c r="D1835" s="19" t="s">
        <v>8336</v>
      </c>
      <c r="E1835" s="19" t="s">
        <v>8336</v>
      </c>
      <c r="F1835" s="19" t="s">
        <v>8336</v>
      </c>
      <c r="G1835" s="19">
        <v>1</v>
      </c>
      <c r="H1835" s="19">
        <v>1</v>
      </c>
      <c r="I1835" s="19" t="s">
        <v>8336</v>
      </c>
      <c r="J1835" s="19" t="s">
        <v>8336</v>
      </c>
      <c r="K1835" s="19" t="str">
        <f t="shared" si="169"/>
        <v>Normal Weight</v>
      </c>
      <c r="L1835" s="19" t="str">
        <f t="shared" si="170"/>
        <v>Prediabetes</v>
      </c>
      <c r="P1835" s="19">
        <v>1</v>
      </c>
      <c r="Q1835" s="19">
        <v>1</v>
      </c>
      <c r="Y1835" s="32" t="s">
        <v>6567</v>
      </c>
      <c r="Z1835" s="19" t="s">
        <v>8336</v>
      </c>
      <c r="AA1835" t="s">
        <v>8336</v>
      </c>
      <c r="AB1835" s="19" t="str">
        <f t="shared" si="171"/>
        <v>No</v>
      </c>
      <c r="AC1835" s="19" t="str">
        <f t="shared" si="172"/>
        <v>No</v>
      </c>
      <c r="AG1835" s="19" t="s">
        <v>6547</v>
      </c>
      <c r="AH1835" s="19">
        <v>30.8</v>
      </c>
      <c r="AI1835" s="19" t="str">
        <f t="shared" si="173"/>
        <v>Obesity</v>
      </c>
      <c r="AP1835" s="19" t="s">
        <v>6547</v>
      </c>
      <c r="AQ1835" s="19">
        <v>4.9</v>
      </c>
      <c r="AR1835" s="19" t="str">
        <f t="shared" si="174"/>
        <v>Normal</v>
      </c>
    </row>
    <row r="1836" spans="1:44">
      <c r="A1836" s="19" t="s">
        <v>6590</v>
      </c>
      <c r="B1836" s="19">
        <v>34.13</v>
      </c>
      <c r="C1836" s="19">
        <v>5.65</v>
      </c>
      <c r="D1836" s="19" t="s">
        <v>8336</v>
      </c>
      <c r="E1836" s="19" t="s">
        <v>8336</v>
      </c>
      <c r="F1836" s="19" t="s">
        <v>8375</v>
      </c>
      <c r="G1836" s="19">
        <v>1</v>
      </c>
      <c r="H1836" s="19">
        <v>1</v>
      </c>
      <c r="I1836" s="19" t="s">
        <v>8336</v>
      </c>
      <c r="J1836" s="19" t="s">
        <v>8336</v>
      </c>
      <c r="K1836" s="19" t="str">
        <f t="shared" si="169"/>
        <v>Obesity</v>
      </c>
      <c r="L1836" s="19" t="str">
        <f t="shared" si="170"/>
        <v>Normal</v>
      </c>
      <c r="P1836" s="19">
        <v>1</v>
      </c>
      <c r="Q1836" s="19">
        <v>1</v>
      </c>
      <c r="Y1836" s="32" t="s">
        <v>6569</v>
      </c>
      <c r="Z1836" s="19" t="s">
        <v>8336</v>
      </c>
      <c r="AA1836" t="s">
        <v>8336</v>
      </c>
      <c r="AB1836" s="19" t="str">
        <f t="shared" si="171"/>
        <v>No</v>
      </c>
      <c r="AC1836" s="19" t="str">
        <f t="shared" si="172"/>
        <v>No</v>
      </c>
      <c r="AG1836" s="19" t="s">
        <v>6550</v>
      </c>
      <c r="AH1836" s="19">
        <v>30.21</v>
      </c>
      <c r="AI1836" s="19" t="str">
        <f t="shared" si="173"/>
        <v>Obesity</v>
      </c>
      <c r="AP1836" s="19" t="s">
        <v>6550</v>
      </c>
      <c r="AQ1836" s="19">
        <v>5.21</v>
      </c>
      <c r="AR1836" s="19" t="str">
        <f t="shared" si="174"/>
        <v>Normal</v>
      </c>
    </row>
    <row r="1837" spans="1:44">
      <c r="A1837" s="19" t="s">
        <v>6592</v>
      </c>
      <c r="B1837" s="19">
        <v>17.34</v>
      </c>
      <c r="C1837" s="19">
        <v>5.05</v>
      </c>
      <c r="D1837" s="19" t="s">
        <v>8336</v>
      </c>
      <c r="E1837" s="19" t="s">
        <v>8336</v>
      </c>
      <c r="F1837" s="19" t="s">
        <v>8336</v>
      </c>
      <c r="G1837" s="19" t="s">
        <v>8355</v>
      </c>
      <c r="H1837" s="19">
        <v>0</v>
      </c>
      <c r="I1837" s="19" t="s">
        <v>8336</v>
      </c>
      <c r="J1837" s="19" t="s">
        <v>8336</v>
      </c>
      <c r="K1837" s="19" t="str">
        <f t="shared" si="169"/>
        <v>Under Weight</v>
      </c>
      <c r="L1837" s="19" t="str">
        <f t="shared" si="170"/>
        <v>Normal</v>
      </c>
      <c r="P1837" s="19" t="s">
        <v>8355</v>
      </c>
      <c r="Q1837" s="19">
        <v>0</v>
      </c>
      <c r="Y1837" s="32" t="s">
        <v>6573</v>
      </c>
      <c r="Z1837" s="19" t="s">
        <v>8324</v>
      </c>
      <c r="AA1837" t="s">
        <v>8336</v>
      </c>
      <c r="AB1837" s="19" t="str">
        <f t="shared" si="171"/>
        <v>Yes</v>
      </c>
      <c r="AC1837" s="19" t="str">
        <f t="shared" si="172"/>
        <v>No</v>
      </c>
      <c r="AG1837" s="19" t="s">
        <v>6552</v>
      </c>
      <c r="AH1837" s="19">
        <v>35.34</v>
      </c>
      <c r="AI1837" s="19" t="str">
        <f t="shared" si="173"/>
        <v>Obesity</v>
      </c>
      <c r="AP1837" s="19" t="s">
        <v>6552</v>
      </c>
      <c r="AQ1837" s="19">
        <v>4.13</v>
      </c>
      <c r="AR1837" s="19" t="str">
        <f t="shared" si="174"/>
        <v>Normal</v>
      </c>
    </row>
    <row r="1838" spans="1:44">
      <c r="A1838" s="19" t="s">
        <v>6594</v>
      </c>
      <c r="B1838" s="19">
        <v>17.44</v>
      </c>
      <c r="C1838" s="19">
        <v>6.26</v>
      </c>
      <c r="D1838" s="19" t="s">
        <v>8336</v>
      </c>
      <c r="E1838" s="19" t="s">
        <v>8336</v>
      </c>
      <c r="F1838" s="19" t="s">
        <v>8336</v>
      </c>
      <c r="G1838" s="19" t="s">
        <v>8355</v>
      </c>
      <c r="H1838" s="19">
        <v>0</v>
      </c>
      <c r="I1838" s="19" t="s">
        <v>8336</v>
      </c>
      <c r="J1838" s="19" t="s">
        <v>8336</v>
      </c>
      <c r="K1838" s="19" t="str">
        <f t="shared" si="169"/>
        <v>Under Weight</v>
      </c>
      <c r="L1838" s="19" t="str">
        <f t="shared" si="170"/>
        <v>Prediabetes</v>
      </c>
      <c r="P1838" s="19" t="s">
        <v>8355</v>
      </c>
      <c r="Q1838" s="19">
        <v>0</v>
      </c>
      <c r="Y1838" s="32" t="s">
        <v>6577</v>
      </c>
      <c r="Z1838" s="19" t="s">
        <v>8336</v>
      </c>
      <c r="AA1838" t="s">
        <v>8336</v>
      </c>
      <c r="AB1838" s="19" t="str">
        <f t="shared" si="171"/>
        <v>No</v>
      </c>
      <c r="AC1838" s="19" t="str">
        <f t="shared" si="172"/>
        <v>No</v>
      </c>
      <c r="AG1838" s="19" t="s">
        <v>6556</v>
      </c>
      <c r="AH1838" s="19">
        <v>26.695</v>
      </c>
      <c r="AI1838" s="19" t="str">
        <f t="shared" si="173"/>
        <v>Over Weight</v>
      </c>
      <c r="AP1838" s="19" t="s">
        <v>6556</v>
      </c>
      <c r="AQ1838" s="19">
        <v>5.28</v>
      </c>
      <c r="AR1838" s="19" t="str">
        <f t="shared" si="174"/>
        <v>Normal</v>
      </c>
    </row>
    <row r="1839" spans="1:44">
      <c r="A1839" s="19" t="s">
        <v>6598</v>
      </c>
      <c r="B1839" s="19">
        <v>33.66</v>
      </c>
      <c r="C1839" s="19">
        <v>4.08</v>
      </c>
      <c r="D1839" s="19" t="s">
        <v>8324</v>
      </c>
      <c r="E1839" s="19" t="s">
        <v>8336</v>
      </c>
      <c r="F1839" s="19" t="s">
        <v>8375</v>
      </c>
      <c r="G1839" s="19">
        <v>1</v>
      </c>
      <c r="H1839" s="19">
        <v>1</v>
      </c>
      <c r="I1839" s="19" t="s">
        <v>8336</v>
      </c>
      <c r="J1839" s="19" t="s">
        <v>8336</v>
      </c>
      <c r="K1839" s="19" t="str">
        <f t="shared" si="169"/>
        <v>Obesity</v>
      </c>
      <c r="L1839" s="19" t="str">
        <f t="shared" si="170"/>
        <v>Normal</v>
      </c>
      <c r="P1839" s="19" t="s">
        <v>8355</v>
      </c>
      <c r="Q1839" s="19">
        <v>0</v>
      </c>
      <c r="Y1839" s="32" t="s">
        <v>6581</v>
      </c>
      <c r="Z1839" s="19" t="s">
        <v>8336</v>
      </c>
      <c r="AA1839" t="s">
        <v>8336</v>
      </c>
      <c r="AB1839" s="19" t="str">
        <f t="shared" si="171"/>
        <v>No</v>
      </c>
      <c r="AC1839" s="19" t="str">
        <f t="shared" si="172"/>
        <v>No</v>
      </c>
      <c r="AG1839" s="19" t="s">
        <v>6559</v>
      </c>
      <c r="AH1839" s="19">
        <v>29.355</v>
      </c>
      <c r="AI1839" s="19" t="str">
        <f t="shared" si="173"/>
        <v>Over Weight</v>
      </c>
      <c r="AP1839" s="19" t="s">
        <v>6559</v>
      </c>
      <c r="AQ1839" s="19">
        <v>4.68</v>
      </c>
      <c r="AR1839" s="19" t="str">
        <f t="shared" si="174"/>
        <v>Normal</v>
      </c>
    </row>
    <row r="1840" spans="1:44">
      <c r="A1840" s="19" t="s">
        <v>6602</v>
      </c>
      <c r="B1840" s="19">
        <v>21.375</v>
      </c>
      <c r="C1840" s="19">
        <v>6.19</v>
      </c>
      <c r="D1840" s="19" t="s">
        <v>8324</v>
      </c>
      <c r="E1840" s="19" t="s">
        <v>8336</v>
      </c>
      <c r="F1840" s="19" t="s">
        <v>8336</v>
      </c>
      <c r="G1840" s="19">
        <v>1</v>
      </c>
      <c r="H1840" s="19">
        <v>1</v>
      </c>
      <c r="I1840" s="19" t="s">
        <v>8336</v>
      </c>
      <c r="J1840" s="19" t="s">
        <v>8336</v>
      </c>
      <c r="K1840" s="19" t="str">
        <f t="shared" si="169"/>
        <v>Normal Weight</v>
      </c>
      <c r="L1840" s="19" t="str">
        <f t="shared" si="170"/>
        <v>Prediabetes</v>
      </c>
      <c r="P1840" s="19">
        <v>1</v>
      </c>
      <c r="Q1840" s="19">
        <v>1</v>
      </c>
      <c r="Y1840" s="32" t="s">
        <v>6584</v>
      </c>
      <c r="Z1840" s="19" t="s">
        <v>8324</v>
      </c>
      <c r="AA1840" t="s">
        <v>8336</v>
      </c>
      <c r="AB1840" s="19" t="str">
        <f t="shared" si="171"/>
        <v>Yes</v>
      </c>
      <c r="AC1840" s="19" t="str">
        <f t="shared" si="172"/>
        <v>No</v>
      </c>
      <c r="AG1840" s="19" t="s">
        <v>6563</v>
      </c>
      <c r="AH1840" s="19">
        <v>29.59</v>
      </c>
      <c r="AI1840" s="19" t="str">
        <f t="shared" si="173"/>
        <v>Over Weight</v>
      </c>
      <c r="AP1840" s="19" t="s">
        <v>6563</v>
      </c>
      <c r="AQ1840" s="19">
        <v>4.06</v>
      </c>
      <c r="AR1840" s="19" t="str">
        <f t="shared" si="174"/>
        <v>Normal</v>
      </c>
    </row>
    <row r="1841" spans="1:44">
      <c r="A1841" s="19" t="s">
        <v>6605</v>
      </c>
      <c r="B1841" s="19">
        <v>27.14</v>
      </c>
      <c r="C1841" s="19">
        <v>6.01</v>
      </c>
      <c r="D1841" s="19" t="s">
        <v>8336</v>
      </c>
      <c r="E1841" s="19" t="s">
        <v>8336</v>
      </c>
      <c r="F1841" s="19" t="s">
        <v>8336</v>
      </c>
      <c r="G1841" s="19">
        <v>1</v>
      </c>
      <c r="H1841" s="19">
        <v>1</v>
      </c>
      <c r="I1841" s="19" t="s">
        <v>8336</v>
      </c>
      <c r="J1841" s="19" t="s">
        <v>8336</v>
      </c>
      <c r="K1841" s="19" t="str">
        <f t="shared" si="169"/>
        <v>Over Weight</v>
      </c>
      <c r="L1841" s="19" t="str">
        <f t="shared" si="170"/>
        <v>Prediabetes</v>
      </c>
      <c r="P1841" s="19" t="s">
        <v>8355</v>
      </c>
      <c r="Q1841" s="19">
        <v>0</v>
      </c>
      <c r="Y1841" s="32" t="s">
        <v>6587</v>
      </c>
      <c r="Z1841" s="19" t="s">
        <v>8336</v>
      </c>
      <c r="AA1841" t="s">
        <v>8336</v>
      </c>
      <c r="AB1841" s="19" t="str">
        <f t="shared" si="171"/>
        <v>No</v>
      </c>
      <c r="AC1841" s="19" t="str">
        <f t="shared" si="172"/>
        <v>No</v>
      </c>
      <c r="AG1841" s="19" t="s">
        <v>6567</v>
      </c>
      <c r="AH1841" s="19">
        <v>31.35</v>
      </c>
      <c r="AI1841" s="19" t="str">
        <f t="shared" si="173"/>
        <v>Obesity</v>
      </c>
      <c r="AP1841" s="19" t="s">
        <v>6567</v>
      </c>
      <c r="AQ1841" s="19">
        <v>4.2</v>
      </c>
      <c r="AR1841" s="19" t="str">
        <f t="shared" si="174"/>
        <v>Normal</v>
      </c>
    </row>
    <row r="1842" spans="1:44">
      <c r="A1842" s="19" t="s">
        <v>6608</v>
      </c>
      <c r="B1842" s="19">
        <v>35.78</v>
      </c>
      <c r="C1842" s="19">
        <v>6.07</v>
      </c>
      <c r="D1842" s="19" t="s">
        <v>8336</v>
      </c>
      <c r="E1842" s="19" t="s">
        <v>8324</v>
      </c>
      <c r="F1842" s="19" t="s">
        <v>8336</v>
      </c>
      <c r="G1842" s="19">
        <v>1</v>
      </c>
      <c r="H1842" s="19">
        <v>1</v>
      </c>
      <c r="I1842" s="19" t="s">
        <v>8336</v>
      </c>
      <c r="J1842" s="19" t="s">
        <v>8336</v>
      </c>
      <c r="K1842" s="19" t="str">
        <f t="shared" si="169"/>
        <v>Obesity</v>
      </c>
      <c r="L1842" s="19" t="str">
        <f t="shared" si="170"/>
        <v>Prediabetes</v>
      </c>
      <c r="P1842" s="19">
        <v>1</v>
      </c>
      <c r="Q1842" s="19">
        <v>1</v>
      </c>
      <c r="Y1842" s="32" t="s">
        <v>6590</v>
      </c>
      <c r="Z1842" s="19" t="s">
        <v>8336</v>
      </c>
      <c r="AA1842" t="s">
        <v>8336</v>
      </c>
      <c r="AB1842" s="19" t="str">
        <f t="shared" si="171"/>
        <v>No</v>
      </c>
      <c r="AC1842" s="19" t="str">
        <f t="shared" si="172"/>
        <v>No</v>
      </c>
      <c r="AG1842" s="19" t="s">
        <v>6569</v>
      </c>
      <c r="AH1842" s="19">
        <v>20.52</v>
      </c>
      <c r="AI1842" s="19" t="str">
        <f t="shared" si="173"/>
        <v>Normal Weight</v>
      </c>
      <c r="AP1842" s="19" t="s">
        <v>6569</v>
      </c>
      <c r="AQ1842" s="19">
        <v>4.83</v>
      </c>
      <c r="AR1842" s="19" t="str">
        <f t="shared" si="174"/>
        <v>Normal</v>
      </c>
    </row>
    <row r="1843" spans="1:44">
      <c r="A1843" s="19" t="s">
        <v>6612</v>
      </c>
      <c r="B1843" s="19">
        <v>34.96</v>
      </c>
      <c r="C1843" s="19">
        <v>5.63</v>
      </c>
      <c r="D1843" s="19" t="s">
        <v>8336</v>
      </c>
      <c r="E1843" s="19" t="s">
        <v>8336</v>
      </c>
      <c r="F1843" s="19" t="s">
        <v>8336</v>
      </c>
      <c r="G1843" s="19" t="s">
        <v>8355</v>
      </c>
      <c r="H1843" s="19">
        <v>0</v>
      </c>
      <c r="I1843" s="19" t="s">
        <v>8336</v>
      </c>
      <c r="J1843" s="19" t="s">
        <v>8336</v>
      </c>
      <c r="K1843" s="19" t="str">
        <f t="shared" si="169"/>
        <v>Obesity</v>
      </c>
      <c r="L1843" s="19" t="str">
        <f t="shared" si="170"/>
        <v>Normal</v>
      </c>
      <c r="P1843" s="19">
        <v>1</v>
      </c>
      <c r="Q1843" s="19">
        <v>1</v>
      </c>
      <c r="Y1843" s="32" t="s">
        <v>6592</v>
      </c>
      <c r="Z1843" s="19" t="s">
        <v>8336</v>
      </c>
      <c r="AA1843" t="s">
        <v>8336</v>
      </c>
      <c r="AB1843" s="19" t="str">
        <f t="shared" si="171"/>
        <v>No</v>
      </c>
      <c r="AC1843" s="19" t="str">
        <f t="shared" si="172"/>
        <v>No</v>
      </c>
      <c r="AG1843" s="19" t="s">
        <v>6573</v>
      </c>
      <c r="AH1843" s="19">
        <v>42.9</v>
      </c>
      <c r="AI1843" s="19" t="str">
        <f t="shared" si="173"/>
        <v>Obesity</v>
      </c>
      <c r="AP1843" s="19" t="s">
        <v>6573</v>
      </c>
      <c r="AQ1843" s="19">
        <v>4.87</v>
      </c>
      <c r="AR1843" s="19" t="str">
        <f t="shared" si="174"/>
        <v>Normal</v>
      </c>
    </row>
    <row r="1844" spans="1:44">
      <c r="A1844" s="19" t="s">
        <v>6616</v>
      </c>
      <c r="B1844" s="19">
        <v>38.39</v>
      </c>
      <c r="C1844" s="19">
        <v>6.05</v>
      </c>
      <c r="D1844" s="19" t="s">
        <v>8336</v>
      </c>
      <c r="E1844" s="19" t="s">
        <v>8336</v>
      </c>
      <c r="F1844" s="19" t="s">
        <v>8336</v>
      </c>
      <c r="G1844" s="19" t="s">
        <v>8355</v>
      </c>
      <c r="H1844" s="19">
        <v>0</v>
      </c>
      <c r="I1844" s="19" t="s">
        <v>8336</v>
      </c>
      <c r="J1844" s="19" t="s">
        <v>8336</v>
      </c>
      <c r="K1844" s="19" t="str">
        <f t="shared" si="169"/>
        <v>Obesity</v>
      </c>
      <c r="L1844" s="19" t="str">
        <f t="shared" si="170"/>
        <v>Prediabetes</v>
      </c>
      <c r="P1844" s="19">
        <v>1</v>
      </c>
      <c r="Q1844" s="19">
        <v>1</v>
      </c>
      <c r="Y1844" s="32" t="s">
        <v>6594</v>
      </c>
      <c r="Z1844" s="19" t="s">
        <v>8336</v>
      </c>
      <c r="AA1844" t="s">
        <v>8336</v>
      </c>
      <c r="AB1844" s="19" t="str">
        <f t="shared" si="171"/>
        <v>No</v>
      </c>
      <c r="AC1844" s="19" t="str">
        <f t="shared" si="172"/>
        <v>No</v>
      </c>
      <c r="AG1844" s="19" t="s">
        <v>6577</v>
      </c>
      <c r="AH1844" s="19">
        <v>24.6</v>
      </c>
      <c r="AI1844" s="19" t="str">
        <f t="shared" si="173"/>
        <v>Normal Weight</v>
      </c>
      <c r="AP1844" s="19" t="s">
        <v>6577</v>
      </c>
      <c r="AQ1844" s="19">
        <v>5.86</v>
      </c>
      <c r="AR1844" s="19" t="str">
        <f t="shared" si="174"/>
        <v>Prediabetes</v>
      </c>
    </row>
    <row r="1845" spans="1:44">
      <c r="A1845" s="19" t="s">
        <v>6619</v>
      </c>
      <c r="B1845" s="19">
        <v>33.82</v>
      </c>
      <c r="C1845" s="19">
        <v>4.65</v>
      </c>
      <c r="D1845" s="19" t="s">
        <v>8336</v>
      </c>
      <c r="E1845" s="19" t="s">
        <v>8336</v>
      </c>
      <c r="F1845" s="19" t="s">
        <v>8336</v>
      </c>
      <c r="G1845" s="19" t="s">
        <v>8355</v>
      </c>
      <c r="H1845" s="19">
        <v>0</v>
      </c>
      <c r="I1845" s="19" t="s">
        <v>8336</v>
      </c>
      <c r="J1845" s="19" t="s">
        <v>8336</v>
      </c>
      <c r="K1845" s="19" t="str">
        <f t="shared" si="169"/>
        <v>Obesity</v>
      </c>
      <c r="L1845" s="19" t="str">
        <f t="shared" si="170"/>
        <v>Normal</v>
      </c>
      <c r="P1845" s="19">
        <v>1</v>
      </c>
      <c r="Q1845" s="19">
        <v>1</v>
      </c>
      <c r="Y1845" s="32" t="s">
        <v>6598</v>
      </c>
      <c r="Z1845" s="19" t="s">
        <v>8324</v>
      </c>
      <c r="AA1845" t="s">
        <v>8336</v>
      </c>
      <c r="AB1845" s="19" t="str">
        <f t="shared" si="171"/>
        <v>Yes</v>
      </c>
      <c r="AC1845" s="19" t="str">
        <f t="shared" si="172"/>
        <v>No</v>
      </c>
      <c r="AG1845" s="19" t="s">
        <v>6581</v>
      </c>
      <c r="AH1845" s="19">
        <v>28.405</v>
      </c>
      <c r="AI1845" s="19" t="str">
        <f t="shared" si="173"/>
        <v>Over Weight</v>
      </c>
      <c r="AP1845" s="19" t="s">
        <v>6581</v>
      </c>
      <c r="AQ1845" s="19">
        <v>4.12</v>
      </c>
      <c r="AR1845" s="19" t="str">
        <f t="shared" si="174"/>
        <v>Normal</v>
      </c>
    </row>
    <row r="1846" spans="1:44">
      <c r="A1846" s="19" t="s">
        <v>6622</v>
      </c>
      <c r="B1846" s="19">
        <v>27.835</v>
      </c>
      <c r="C1846" s="19">
        <v>5.37</v>
      </c>
      <c r="D1846" s="19" t="s">
        <v>8336</v>
      </c>
      <c r="E1846" s="19" t="s">
        <v>8336</v>
      </c>
      <c r="F1846" s="19" t="s">
        <v>8336</v>
      </c>
      <c r="G1846" s="19" t="s">
        <v>8355</v>
      </c>
      <c r="H1846" s="19">
        <v>0</v>
      </c>
      <c r="I1846" s="19" t="s">
        <v>8336</v>
      </c>
      <c r="J1846" s="19" t="s">
        <v>8336</v>
      </c>
      <c r="K1846" s="19" t="str">
        <f t="shared" si="169"/>
        <v>Over Weight</v>
      </c>
      <c r="L1846" s="19" t="str">
        <f t="shared" si="170"/>
        <v>Normal</v>
      </c>
      <c r="P1846" s="19">
        <v>1</v>
      </c>
      <c r="Q1846" s="19">
        <v>1</v>
      </c>
      <c r="Y1846" s="32" t="s">
        <v>6602</v>
      </c>
      <c r="Z1846" s="19" t="s">
        <v>8324</v>
      </c>
      <c r="AA1846" t="s">
        <v>8336</v>
      </c>
      <c r="AB1846" s="19" t="str">
        <f t="shared" si="171"/>
        <v>Yes</v>
      </c>
      <c r="AC1846" s="19" t="str">
        <f t="shared" si="172"/>
        <v>No</v>
      </c>
      <c r="AG1846" s="19" t="s">
        <v>6584</v>
      </c>
      <c r="AH1846" s="19">
        <v>34.675</v>
      </c>
      <c r="AI1846" s="19" t="str">
        <f t="shared" si="173"/>
        <v>Obesity</v>
      </c>
      <c r="AP1846" s="19" t="s">
        <v>6584</v>
      </c>
      <c r="AQ1846" s="19">
        <v>5.71</v>
      </c>
      <c r="AR1846" s="19" t="str">
        <f t="shared" si="174"/>
        <v>Prediabetes</v>
      </c>
    </row>
    <row r="1847" spans="1:44">
      <c r="A1847" s="19" t="s">
        <v>6625</v>
      </c>
      <c r="B1847" s="19">
        <v>33</v>
      </c>
      <c r="C1847" s="19">
        <v>5.39</v>
      </c>
      <c r="D1847" s="19" t="s">
        <v>8336</v>
      </c>
      <c r="E1847" s="19" t="s">
        <v>8336</v>
      </c>
      <c r="F1847" s="19" t="s">
        <v>8336</v>
      </c>
      <c r="G1847" s="19" t="s">
        <v>8355</v>
      </c>
      <c r="H1847" s="19">
        <v>0</v>
      </c>
      <c r="I1847" s="19" t="s">
        <v>8336</v>
      </c>
      <c r="J1847" s="19" t="s">
        <v>8336</v>
      </c>
      <c r="K1847" s="19" t="str">
        <f t="shared" si="169"/>
        <v>Obesity</v>
      </c>
      <c r="L1847" s="19" t="str">
        <f t="shared" si="170"/>
        <v>Normal</v>
      </c>
      <c r="P1847" s="19">
        <v>1</v>
      </c>
      <c r="Q1847" s="19">
        <v>1</v>
      </c>
      <c r="Y1847" s="32" t="s">
        <v>6605</v>
      </c>
      <c r="Z1847" s="19" t="s">
        <v>8336</v>
      </c>
      <c r="AA1847" t="s">
        <v>8336</v>
      </c>
      <c r="AB1847" s="19" t="str">
        <f t="shared" si="171"/>
        <v>No</v>
      </c>
      <c r="AC1847" s="19" t="str">
        <f t="shared" si="172"/>
        <v>No</v>
      </c>
      <c r="AG1847" s="19" t="s">
        <v>6587</v>
      </c>
      <c r="AH1847" s="19">
        <v>18.85</v>
      </c>
      <c r="AI1847" s="19" t="str">
        <f t="shared" si="173"/>
        <v>Normal Weight</v>
      </c>
      <c r="AP1847" s="19" t="s">
        <v>6587</v>
      </c>
      <c r="AQ1847" s="19">
        <v>6.03</v>
      </c>
      <c r="AR1847" s="19" t="str">
        <f t="shared" si="174"/>
        <v>Prediabetes</v>
      </c>
    </row>
    <row r="1848" spans="1:44">
      <c r="A1848" s="19" t="s">
        <v>6629</v>
      </c>
      <c r="B1848" s="19">
        <v>26.885</v>
      </c>
      <c r="C1848" s="19">
        <v>5.86</v>
      </c>
      <c r="D1848" s="19" t="s">
        <v>8336</v>
      </c>
      <c r="E1848" s="19" t="s">
        <v>8336</v>
      </c>
      <c r="F1848" s="19" t="s">
        <v>8336</v>
      </c>
      <c r="G1848" s="19" t="s">
        <v>8355</v>
      </c>
      <c r="H1848" s="19">
        <v>0</v>
      </c>
      <c r="I1848" s="19" t="s">
        <v>8336</v>
      </c>
      <c r="J1848" s="19" t="s">
        <v>8336</v>
      </c>
      <c r="K1848" s="19" t="str">
        <f t="shared" si="169"/>
        <v>Over Weight</v>
      </c>
      <c r="L1848" s="19" t="str">
        <f t="shared" si="170"/>
        <v>Prediabetes</v>
      </c>
      <c r="P1848" s="19" t="s">
        <v>8355</v>
      </c>
      <c r="Q1848" s="19">
        <v>0</v>
      </c>
      <c r="Y1848" s="32" t="s">
        <v>6608</v>
      </c>
      <c r="Z1848" s="19" t="s">
        <v>8336</v>
      </c>
      <c r="AA1848" t="s">
        <v>8336</v>
      </c>
      <c r="AB1848" s="19" t="str">
        <f t="shared" si="171"/>
        <v>No</v>
      </c>
      <c r="AC1848" s="19" t="str">
        <f t="shared" si="172"/>
        <v>No</v>
      </c>
      <c r="AG1848" s="19" t="s">
        <v>6590</v>
      </c>
      <c r="AH1848" s="19">
        <v>34.13</v>
      </c>
      <c r="AI1848" s="19" t="str">
        <f t="shared" si="173"/>
        <v>Obesity</v>
      </c>
      <c r="AP1848" s="19" t="s">
        <v>6590</v>
      </c>
      <c r="AQ1848" s="19">
        <v>5.65</v>
      </c>
      <c r="AR1848" s="19" t="str">
        <f t="shared" si="174"/>
        <v>Normal</v>
      </c>
    </row>
    <row r="1849" spans="1:44">
      <c r="A1849" s="19" t="s">
        <v>6632</v>
      </c>
      <c r="B1849" s="19">
        <v>29.26</v>
      </c>
      <c r="C1849" s="19">
        <v>4.44</v>
      </c>
      <c r="D1849" s="19" t="s">
        <v>8336</v>
      </c>
      <c r="E1849" s="19" t="s">
        <v>8336</v>
      </c>
      <c r="F1849" s="19" t="s">
        <v>8336</v>
      </c>
      <c r="G1849" s="19" t="s">
        <v>8355</v>
      </c>
      <c r="H1849" s="19">
        <v>0</v>
      </c>
      <c r="I1849" s="19" t="s">
        <v>8336</v>
      </c>
      <c r="J1849" s="19" t="s">
        <v>8336</v>
      </c>
      <c r="K1849" s="19" t="str">
        <f t="shared" si="169"/>
        <v>Over Weight</v>
      </c>
      <c r="L1849" s="19" t="str">
        <f t="shared" si="170"/>
        <v>Normal</v>
      </c>
      <c r="P1849" s="19" t="s">
        <v>8355</v>
      </c>
      <c r="Q1849" s="19">
        <v>0</v>
      </c>
      <c r="Y1849" s="32" t="s">
        <v>6612</v>
      </c>
      <c r="Z1849" s="19" t="s">
        <v>8336</v>
      </c>
      <c r="AA1849" t="s">
        <v>8336</v>
      </c>
      <c r="AB1849" s="19" t="str">
        <f t="shared" si="171"/>
        <v>No</v>
      </c>
      <c r="AC1849" s="19" t="str">
        <f t="shared" si="172"/>
        <v>No</v>
      </c>
      <c r="AG1849" s="19" t="s">
        <v>6592</v>
      </c>
      <c r="AH1849" s="19">
        <v>17.34</v>
      </c>
      <c r="AI1849" s="19" t="str">
        <f t="shared" si="173"/>
        <v>Under Weight</v>
      </c>
      <c r="AP1849" s="19" t="s">
        <v>6592</v>
      </c>
      <c r="AQ1849" s="19">
        <v>5.05</v>
      </c>
      <c r="AR1849" s="19" t="str">
        <f t="shared" si="174"/>
        <v>Normal</v>
      </c>
    </row>
    <row r="1850" spans="1:44">
      <c r="A1850" s="19" t="s">
        <v>6636</v>
      </c>
      <c r="B1850" s="19">
        <v>26.98</v>
      </c>
      <c r="C1850" s="19">
        <v>4.41</v>
      </c>
      <c r="D1850" s="19" t="s">
        <v>8336</v>
      </c>
      <c r="E1850" s="19" t="s">
        <v>8336</v>
      </c>
      <c r="F1850" s="19" t="s">
        <v>8336</v>
      </c>
      <c r="G1850" s="19" t="s">
        <v>8355</v>
      </c>
      <c r="H1850" s="19">
        <v>0</v>
      </c>
      <c r="I1850" s="19" t="s">
        <v>8336</v>
      </c>
      <c r="J1850" s="19" t="s">
        <v>8336</v>
      </c>
      <c r="K1850" s="19" t="str">
        <f t="shared" si="169"/>
        <v>Over Weight</v>
      </c>
      <c r="L1850" s="19" t="str">
        <f t="shared" si="170"/>
        <v>Normal</v>
      </c>
      <c r="P1850" s="19">
        <v>1</v>
      </c>
      <c r="Q1850" s="19">
        <v>1</v>
      </c>
      <c r="Y1850" s="32" t="s">
        <v>6616</v>
      </c>
      <c r="Z1850" s="19" t="s">
        <v>8336</v>
      </c>
      <c r="AA1850" t="s">
        <v>8336</v>
      </c>
      <c r="AB1850" s="19" t="str">
        <f t="shared" si="171"/>
        <v>No</v>
      </c>
      <c r="AC1850" s="19" t="str">
        <f t="shared" si="172"/>
        <v>No</v>
      </c>
      <c r="AG1850" s="19" t="s">
        <v>6594</v>
      </c>
      <c r="AH1850" s="19">
        <v>17.44</v>
      </c>
      <c r="AI1850" s="19" t="str">
        <f t="shared" si="173"/>
        <v>Under Weight</v>
      </c>
      <c r="AP1850" s="19" t="s">
        <v>6594</v>
      </c>
      <c r="AQ1850" s="19">
        <v>6.26</v>
      </c>
      <c r="AR1850" s="19" t="str">
        <f t="shared" si="174"/>
        <v>Prediabetes</v>
      </c>
    </row>
    <row r="1851" spans="1:44">
      <c r="A1851" s="19" t="s">
        <v>6639</v>
      </c>
      <c r="B1851" s="19">
        <v>32.11</v>
      </c>
      <c r="C1851" s="19">
        <v>5.19</v>
      </c>
      <c r="D1851" s="19" t="s">
        <v>8336</v>
      </c>
      <c r="E1851" s="19" t="s">
        <v>8336</v>
      </c>
      <c r="F1851" s="19" t="s">
        <v>8375</v>
      </c>
      <c r="G1851" s="19">
        <v>1</v>
      </c>
      <c r="H1851" s="19">
        <v>1</v>
      </c>
      <c r="I1851" s="19" t="s">
        <v>8336</v>
      </c>
      <c r="J1851" s="19" t="s">
        <v>8336</v>
      </c>
      <c r="K1851" s="19" t="str">
        <f t="shared" si="169"/>
        <v>Obesity</v>
      </c>
      <c r="L1851" s="19" t="str">
        <f t="shared" si="170"/>
        <v>Normal</v>
      </c>
      <c r="P1851" s="19">
        <v>1</v>
      </c>
      <c r="Q1851" s="19">
        <v>1</v>
      </c>
      <c r="Y1851" s="32" t="s">
        <v>6619</v>
      </c>
      <c r="Z1851" s="19" t="s">
        <v>8336</v>
      </c>
      <c r="AA1851" t="s">
        <v>8336</v>
      </c>
      <c r="AB1851" s="19" t="str">
        <f t="shared" si="171"/>
        <v>No</v>
      </c>
      <c r="AC1851" s="19" t="str">
        <f t="shared" si="172"/>
        <v>No</v>
      </c>
      <c r="AG1851" s="19" t="s">
        <v>6598</v>
      </c>
      <c r="AH1851" s="19">
        <v>33.66</v>
      </c>
      <c r="AI1851" s="19" t="str">
        <f t="shared" si="173"/>
        <v>Obesity</v>
      </c>
      <c r="AP1851" s="19" t="s">
        <v>6598</v>
      </c>
      <c r="AQ1851" s="19">
        <v>4.08</v>
      </c>
      <c r="AR1851" s="19" t="str">
        <f t="shared" si="174"/>
        <v>Normal</v>
      </c>
    </row>
    <row r="1852" spans="1:44">
      <c r="A1852" s="19" t="s">
        <v>6643</v>
      </c>
      <c r="B1852" s="19">
        <v>31.73</v>
      </c>
      <c r="C1852" s="19">
        <v>5.16</v>
      </c>
      <c r="D1852" s="19" t="s">
        <v>8336</v>
      </c>
      <c r="E1852" s="19" t="s">
        <v>8336</v>
      </c>
      <c r="F1852" s="19" t="s">
        <v>8375</v>
      </c>
      <c r="G1852" s="19">
        <v>1</v>
      </c>
      <c r="H1852" s="19">
        <v>1</v>
      </c>
      <c r="I1852" s="19" t="s">
        <v>8336</v>
      </c>
      <c r="J1852" s="19" t="s">
        <v>8336</v>
      </c>
      <c r="K1852" s="19" t="str">
        <f t="shared" si="169"/>
        <v>Obesity</v>
      </c>
      <c r="L1852" s="19" t="str">
        <f t="shared" si="170"/>
        <v>Normal</v>
      </c>
      <c r="P1852" s="19">
        <v>1</v>
      </c>
      <c r="Q1852" s="19">
        <v>1</v>
      </c>
      <c r="Y1852" s="32" t="s">
        <v>6622</v>
      </c>
      <c r="Z1852" s="19" t="s">
        <v>8336</v>
      </c>
      <c r="AA1852" t="s">
        <v>8336</v>
      </c>
      <c r="AB1852" s="19" t="str">
        <f t="shared" si="171"/>
        <v>No</v>
      </c>
      <c r="AC1852" s="19" t="str">
        <f t="shared" si="172"/>
        <v>No</v>
      </c>
      <c r="AG1852" s="19" t="s">
        <v>6602</v>
      </c>
      <c r="AH1852" s="19">
        <v>21.375</v>
      </c>
      <c r="AI1852" s="19" t="str">
        <f t="shared" si="173"/>
        <v>Normal Weight</v>
      </c>
      <c r="AP1852" s="19" t="s">
        <v>6602</v>
      </c>
      <c r="AQ1852" s="19">
        <v>6.19</v>
      </c>
      <c r="AR1852" s="19" t="str">
        <f t="shared" si="174"/>
        <v>Prediabetes</v>
      </c>
    </row>
    <row r="1853" spans="1:44">
      <c r="A1853" s="19" t="s">
        <v>6647</v>
      </c>
      <c r="B1853" s="19">
        <v>22.515</v>
      </c>
      <c r="C1853" s="19">
        <v>4.24</v>
      </c>
      <c r="D1853" s="19" t="s">
        <v>8336</v>
      </c>
      <c r="E1853" s="19" t="s">
        <v>8336</v>
      </c>
      <c r="F1853" s="19" t="s">
        <v>8336</v>
      </c>
      <c r="G1853" s="19" t="s">
        <v>8355</v>
      </c>
      <c r="H1853" s="19">
        <v>0</v>
      </c>
      <c r="I1853" s="19" t="s">
        <v>8336</v>
      </c>
      <c r="J1853" s="19" t="s">
        <v>8336</v>
      </c>
      <c r="K1853" s="19" t="str">
        <f t="shared" si="169"/>
        <v>Normal Weight</v>
      </c>
      <c r="L1853" s="19" t="str">
        <f t="shared" si="170"/>
        <v>Normal</v>
      </c>
      <c r="P1853" s="19">
        <v>1</v>
      </c>
      <c r="Q1853" s="19">
        <v>1</v>
      </c>
      <c r="Y1853" s="32" t="s">
        <v>6625</v>
      </c>
      <c r="Z1853" s="19" t="s">
        <v>8336</v>
      </c>
      <c r="AA1853" t="s">
        <v>8336</v>
      </c>
      <c r="AB1853" s="19" t="str">
        <f t="shared" si="171"/>
        <v>No</v>
      </c>
      <c r="AC1853" s="19" t="str">
        <f t="shared" si="172"/>
        <v>No</v>
      </c>
      <c r="AG1853" s="19" t="s">
        <v>6605</v>
      </c>
      <c r="AH1853" s="19">
        <v>27.14</v>
      </c>
      <c r="AI1853" s="19" t="str">
        <f t="shared" si="173"/>
        <v>Over Weight</v>
      </c>
      <c r="AP1853" s="19" t="s">
        <v>6605</v>
      </c>
      <c r="AQ1853" s="19">
        <v>6.01</v>
      </c>
      <c r="AR1853" s="19" t="str">
        <f t="shared" si="174"/>
        <v>Prediabetes</v>
      </c>
    </row>
    <row r="1854" spans="1:44">
      <c r="A1854" s="19" t="s">
        <v>6651</v>
      </c>
      <c r="B1854" s="19">
        <v>25.9</v>
      </c>
      <c r="C1854" s="19">
        <v>5.45</v>
      </c>
      <c r="D1854" s="19" t="s">
        <v>8336</v>
      </c>
      <c r="E1854" s="19" t="s">
        <v>8336</v>
      </c>
      <c r="F1854" s="19" t="s">
        <v>8336</v>
      </c>
      <c r="G1854" s="19">
        <v>1</v>
      </c>
      <c r="H1854" s="19">
        <v>1</v>
      </c>
      <c r="I1854" s="19" t="s">
        <v>8336</v>
      </c>
      <c r="J1854" s="19" t="s">
        <v>8336</v>
      </c>
      <c r="K1854" s="19" t="str">
        <f t="shared" si="169"/>
        <v>Over Weight</v>
      </c>
      <c r="L1854" s="19" t="str">
        <f t="shared" si="170"/>
        <v>Normal</v>
      </c>
      <c r="P1854" s="19" t="s">
        <v>8355</v>
      </c>
      <c r="Q1854" s="19">
        <v>0</v>
      </c>
      <c r="Y1854" s="32" t="s">
        <v>6629</v>
      </c>
      <c r="Z1854" s="19" t="s">
        <v>8336</v>
      </c>
      <c r="AA1854" t="s">
        <v>8336</v>
      </c>
      <c r="AB1854" s="19" t="str">
        <f t="shared" si="171"/>
        <v>No</v>
      </c>
      <c r="AC1854" s="19" t="str">
        <f t="shared" si="172"/>
        <v>No</v>
      </c>
      <c r="AG1854" s="19" t="s">
        <v>6608</v>
      </c>
      <c r="AH1854" s="19">
        <v>35.78</v>
      </c>
      <c r="AI1854" s="19" t="str">
        <f t="shared" si="173"/>
        <v>Obesity</v>
      </c>
      <c r="AP1854" s="19" t="s">
        <v>6608</v>
      </c>
      <c r="AQ1854" s="19">
        <v>6.07</v>
      </c>
      <c r="AR1854" s="19" t="str">
        <f t="shared" si="174"/>
        <v>Prediabetes</v>
      </c>
    </row>
    <row r="1855" spans="1:44">
      <c r="A1855" s="19" t="s">
        <v>6655</v>
      </c>
      <c r="B1855" s="19">
        <v>27.72</v>
      </c>
      <c r="C1855" s="19">
        <v>5.03</v>
      </c>
      <c r="D1855" s="19" t="s">
        <v>8324</v>
      </c>
      <c r="E1855" s="19" t="s">
        <v>8336</v>
      </c>
      <c r="F1855" s="19" t="s">
        <v>8336</v>
      </c>
      <c r="G1855" s="19">
        <v>1</v>
      </c>
      <c r="H1855" s="19">
        <v>1</v>
      </c>
      <c r="I1855" s="19" t="s">
        <v>8336</v>
      </c>
      <c r="J1855" s="19" t="s">
        <v>8336</v>
      </c>
      <c r="K1855" s="19" t="str">
        <f t="shared" si="169"/>
        <v>Over Weight</v>
      </c>
      <c r="L1855" s="19" t="str">
        <f t="shared" si="170"/>
        <v>Normal</v>
      </c>
      <c r="P1855" s="19" t="s">
        <v>8355</v>
      </c>
      <c r="Q1855" s="19">
        <v>0</v>
      </c>
      <c r="Y1855" s="32" t="s">
        <v>6632</v>
      </c>
      <c r="Z1855" s="19" t="s">
        <v>8336</v>
      </c>
      <c r="AA1855" t="s">
        <v>8336</v>
      </c>
      <c r="AB1855" s="19" t="str">
        <f t="shared" si="171"/>
        <v>No</v>
      </c>
      <c r="AC1855" s="19" t="str">
        <f t="shared" si="172"/>
        <v>No</v>
      </c>
      <c r="AG1855" s="19" t="s">
        <v>6612</v>
      </c>
      <c r="AH1855" s="19">
        <v>34.96</v>
      </c>
      <c r="AI1855" s="19" t="str">
        <f t="shared" si="173"/>
        <v>Obesity</v>
      </c>
      <c r="AP1855" s="19" t="s">
        <v>6612</v>
      </c>
      <c r="AQ1855" s="19">
        <v>5.63</v>
      </c>
      <c r="AR1855" s="19" t="str">
        <f t="shared" si="174"/>
        <v>Normal</v>
      </c>
    </row>
    <row r="1856" spans="1:44">
      <c r="A1856" s="19" t="s">
        <v>6658</v>
      </c>
      <c r="B1856" s="19">
        <v>31.5</v>
      </c>
      <c r="C1856" s="19">
        <v>9.62</v>
      </c>
      <c r="D1856" s="19" t="s">
        <v>8324</v>
      </c>
      <c r="E1856" s="19" t="s">
        <v>8336</v>
      </c>
      <c r="F1856" s="19" t="s">
        <v>8336</v>
      </c>
      <c r="G1856" s="19">
        <v>1</v>
      </c>
      <c r="H1856" s="19">
        <v>1</v>
      </c>
      <c r="I1856" s="19" t="s">
        <v>8336</v>
      </c>
      <c r="J1856" s="19" t="s">
        <v>8336</v>
      </c>
      <c r="K1856" s="19" t="str">
        <f t="shared" si="169"/>
        <v>Obesity</v>
      </c>
      <c r="L1856" s="19" t="str">
        <f t="shared" si="170"/>
        <v>Diabetes</v>
      </c>
      <c r="P1856" s="19" t="s">
        <v>8355</v>
      </c>
      <c r="Q1856" s="19">
        <v>0</v>
      </c>
      <c r="Y1856" s="32" t="s">
        <v>6636</v>
      </c>
      <c r="Z1856" s="19" t="s">
        <v>8336</v>
      </c>
      <c r="AA1856" t="s">
        <v>8336</v>
      </c>
      <c r="AB1856" s="19" t="str">
        <f t="shared" si="171"/>
        <v>No</v>
      </c>
      <c r="AC1856" s="19" t="str">
        <f t="shared" si="172"/>
        <v>No</v>
      </c>
      <c r="AG1856" s="19" t="s">
        <v>6616</v>
      </c>
      <c r="AH1856" s="19">
        <v>38.39</v>
      </c>
      <c r="AI1856" s="19" t="str">
        <f t="shared" si="173"/>
        <v>Obesity</v>
      </c>
      <c r="AP1856" s="19" t="s">
        <v>6616</v>
      </c>
      <c r="AQ1856" s="19">
        <v>6.05</v>
      </c>
      <c r="AR1856" s="19" t="str">
        <f t="shared" si="174"/>
        <v>Prediabetes</v>
      </c>
    </row>
    <row r="1857" spans="1:44">
      <c r="A1857" s="19" t="s">
        <v>6661</v>
      </c>
      <c r="B1857" s="19">
        <v>29.7</v>
      </c>
      <c r="C1857" s="19">
        <v>6.77</v>
      </c>
      <c r="D1857" s="19" t="s">
        <v>8324</v>
      </c>
      <c r="E1857" s="19" t="s">
        <v>8336</v>
      </c>
      <c r="F1857" s="19" t="s">
        <v>8336</v>
      </c>
      <c r="G1857" s="19">
        <v>1</v>
      </c>
      <c r="H1857" s="19">
        <v>1</v>
      </c>
      <c r="I1857" s="19" t="s">
        <v>8336</v>
      </c>
      <c r="J1857" s="19" t="s">
        <v>8336</v>
      </c>
      <c r="K1857" s="19" t="str">
        <f t="shared" si="169"/>
        <v>Over Weight</v>
      </c>
      <c r="L1857" s="19" t="str">
        <f t="shared" si="170"/>
        <v>Diabetes</v>
      </c>
      <c r="P1857" s="19" t="s">
        <v>8355</v>
      </c>
      <c r="Q1857" s="19">
        <v>0</v>
      </c>
      <c r="Y1857" s="32" t="s">
        <v>6639</v>
      </c>
      <c r="Z1857" s="19" t="s">
        <v>8336</v>
      </c>
      <c r="AA1857" t="s">
        <v>8336</v>
      </c>
      <c r="AB1857" s="19" t="str">
        <f t="shared" si="171"/>
        <v>No</v>
      </c>
      <c r="AC1857" s="19" t="str">
        <f t="shared" si="172"/>
        <v>No</v>
      </c>
      <c r="AG1857" s="19" t="s">
        <v>6619</v>
      </c>
      <c r="AH1857" s="19">
        <v>33.82</v>
      </c>
      <c r="AI1857" s="19" t="str">
        <f t="shared" si="173"/>
        <v>Obesity</v>
      </c>
      <c r="AP1857" s="19" t="s">
        <v>6619</v>
      </c>
      <c r="AQ1857" s="19">
        <v>4.65</v>
      </c>
      <c r="AR1857" s="19" t="str">
        <f t="shared" si="174"/>
        <v>Normal</v>
      </c>
    </row>
    <row r="1858" spans="1:44">
      <c r="A1858" s="19" t="s">
        <v>6665</v>
      </c>
      <c r="B1858" s="19">
        <v>21.26</v>
      </c>
      <c r="C1858" s="19">
        <v>5.36</v>
      </c>
      <c r="D1858" s="19" t="s">
        <v>8324</v>
      </c>
      <c r="E1858" s="19" t="s">
        <v>8336</v>
      </c>
      <c r="F1858" s="19" t="s">
        <v>8336</v>
      </c>
      <c r="G1858" s="19">
        <v>1</v>
      </c>
      <c r="H1858" s="19">
        <v>1</v>
      </c>
      <c r="I1858" s="19" t="s">
        <v>8336</v>
      </c>
      <c r="J1858" s="19" t="s">
        <v>8336</v>
      </c>
      <c r="K1858" s="19" t="str">
        <f t="shared" si="169"/>
        <v>Normal Weight</v>
      </c>
      <c r="L1858" s="19" t="str">
        <f t="shared" si="170"/>
        <v>Normal</v>
      </c>
      <c r="P1858" s="19" t="s">
        <v>8355</v>
      </c>
      <c r="Q1858" s="19">
        <v>0</v>
      </c>
      <c r="Y1858" s="32" t="s">
        <v>6643</v>
      </c>
      <c r="Z1858" s="19" t="s">
        <v>8336</v>
      </c>
      <c r="AA1858" t="s">
        <v>8336</v>
      </c>
      <c r="AB1858" s="19" t="str">
        <f t="shared" si="171"/>
        <v>No</v>
      </c>
      <c r="AC1858" s="19" t="str">
        <f t="shared" si="172"/>
        <v>No</v>
      </c>
      <c r="AG1858" s="19" t="s">
        <v>6622</v>
      </c>
      <c r="AH1858" s="19">
        <v>27.835</v>
      </c>
      <c r="AI1858" s="19" t="str">
        <f t="shared" si="173"/>
        <v>Over Weight</v>
      </c>
      <c r="AP1858" s="19" t="s">
        <v>6622</v>
      </c>
      <c r="AQ1858" s="19">
        <v>5.37</v>
      </c>
      <c r="AR1858" s="19" t="str">
        <f t="shared" si="174"/>
        <v>Normal</v>
      </c>
    </row>
    <row r="1859" spans="1:44">
      <c r="A1859" s="19" t="s">
        <v>6668</v>
      </c>
      <c r="B1859" s="19">
        <v>17.09</v>
      </c>
      <c r="C1859" s="19">
        <v>5.69</v>
      </c>
      <c r="D1859" s="19" t="s">
        <v>8336</v>
      </c>
      <c r="E1859" s="19" t="s">
        <v>8336</v>
      </c>
      <c r="F1859" s="19" t="s">
        <v>8336</v>
      </c>
      <c r="G1859" s="19" t="s">
        <v>8355</v>
      </c>
      <c r="H1859" s="19">
        <v>0</v>
      </c>
      <c r="I1859" s="19" t="s">
        <v>8336</v>
      </c>
      <c r="J1859" s="19" t="s">
        <v>8336</v>
      </c>
      <c r="K1859" s="19" t="str">
        <f t="shared" ref="K1859:K1922" si="175">IF(B1859&lt;18.5,"Under Weight",IF(B1859&lt;=24.9,"Normal Weight",IF(B1859&lt;=29.9,"Over Weight","Obesity")))</f>
        <v>Under Weight</v>
      </c>
      <c r="L1859" s="19" t="str">
        <f t="shared" ref="L1859:L1922" si="176">IF(C1859&lt;5.7,"Normal",IF(C1859&lt;=6.4,"Prediabetes","Diabetes"))</f>
        <v>Normal</v>
      </c>
      <c r="P1859" s="19" t="s">
        <v>8355</v>
      </c>
      <c r="Q1859" s="19">
        <v>0</v>
      </c>
      <c r="Y1859" s="32" t="s">
        <v>6647</v>
      </c>
      <c r="Z1859" s="19" t="s">
        <v>8336</v>
      </c>
      <c r="AA1859" t="s">
        <v>8336</v>
      </c>
      <c r="AB1859" s="19" t="str">
        <f t="shared" si="171"/>
        <v>No</v>
      </c>
      <c r="AC1859" s="19" t="str">
        <f t="shared" si="172"/>
        <v>No</v>
      </c>
      <c r="AG1859" s="19" t="s">
        <v>6625</v>
      </c>
      <c r="AH1859" s="19">
        <v>33</v>
      </c>
      <c r="AI1859" s="19" t="str">
        <f t="shared" si="173"/>
        <v>Obesity</v>
      </c>
      <c r="AP1859" s="19" t="s">
        <v>6625</v>
      </c>
      <c r="AQ1859" s="19">
        <v>5.39</v>
      </c>
      <c r="AR1859" s="19" t="str">
        <f t="shared" si="174"/>
        <v>Normal</v>
      </c>
    </row>
    <row r="1860" spans="1:44">
      <c r="A1860" s="19" t="s">
        <v>6671</v>
      </c>
      <c r="B1860" s="19">
        <v>24.3</v>
      </c>
      <c r="C1860" s="19">
        <v>4.9</v>
      </c>
      <c r="D1860" s="19" t="s">
        <v>8324</v>
      </c>
      <c r="E1860" s="19" t="s">
        <v>8336</v>
      </c>
      <c r="F1860" s="19" t="s">
        <v>8375</v>
      </c>
      <c r="G1860" s="19">
        <v>1</v>
      </c>
      <c r="H1860" s="19">
        <v>1</v>
      </c>
      <c r="I1860" s="19" t="s">
        <v>8336</v>
      </c>
      <c r="J1860" s="19" t="s">
        <v>8336</v>
      </c>
      <c r="K1860" s="19" t="str">
        <f t="shared" si="175"/>
        <v>Normal Weight</v>
      </c>
      <c r="L1860" s="19" t="str">
        <f t="shared" si="176"/>
        <v>Normal</v>
      </c>
      <c r="P1860" s="19" t="s">
        <v>8355</v>
      </c>
      <c r="Q1860" s="19">
        <v>0</v>
      </c>
      <c r="Y1860" s="32" t="s">
        <v>6651</v>
      </c>
      <c r="Z1860" s="19" t="s">
        <v>8336</v>
      </c>
      <c r="AA1860" t="s">
        <v>8336</v>
      </c>
      <c r="AB1860" s="19" t="str">
        <f t="shared" si="171"/>
        <v>No</v>
      </c>
      <c r="AC1860" s="19" t="str">
        <f t="shared" si="172"/>
        <v>No</v>
      </c>
      <c r="AG1860" s="19" t="s">
        <v>6629</v>
      </c>
      <c r="AH1860" s="19">
        <v>26.885</v>
      </c>
      <c r="AI1860" s="19" t="str">
        <f t="shared" si="173"/>
        <v>Over Weight</v>
      </c>
      <c r="AP1860" s="19" t="s">
        <v>6629</v>
      </c>
      <c r="AQ1860" s="19">
        <v>5.86</v>
      </c>
      <c r="AR1860" s="19" t="str">
        <f t="shared" si="174"/>
        <v>Prediabetes</v>
      </c>
    </row>
    <row r="1861" spans="1:44">
      <c r="A1861" s="19" t="s">
        <v>6673</v>
      </c>
      <c r="B1861" s="19">
        <v>29.735</v>
      </c>
      <c r="C1861" s="19">
        <v>5.78</v>
      </c>
      <c r="D1861" s="19" t="s">
        <v>8336</v>
      </c>
      <c r="E1861" s="19" t="s">
        <v>8336</v>
      </c>
      <c r="F1861" s="19" t="s">
        <v>8336</v>
      </c>
      <c r="G1861" s="19" t="s">
        <v>8355</v>
      </c>
      <c r="H1861" s="19">
        <v>0</v>
      </c>
      <c r="I1861" s="19" t="s">
        <v>8336</v>
      </c>
      <c r="J1861" s="19" t="s">
        <v>8336</v>
      </c>
      <c r="K1861" s="19" t="str">
        <f t="shared" si="175"/>
        <v>Over Weight</v>
      </c>
      <c r="L1861" s="19" t="str">
        <f t="shared" si="176"/>
        <v>Prediabetes</v>
      </c>
      <c r="P1861" s="19" t="s">
        <v>8355</v>
      </c>
      <c r="Q1861" s="19">
        <v>0</v>
      </c>
      <c r="Y1861" s="32" t="s">
        <v>6655</v>
      </c>
      <c r="Z1861" s="19" t="s">
        <v>8324</v>
      </c>
      <c r="AA1861" t="s">
        <v>8336</v>
      </c>
      <c r="AB1861" s="19" t="str">
        <f t="shared" si="171"/>
        <v>Yes</v>
      </c>
      <c r="AC1861" s="19" t="str">
        <f t="shared" si="172"/>
        <v>No</v>
      </c>
      <c r="AG1861" s="19" t="s">
        <v>6632</v>
      </c>
      <c r="AH1861" s="19">
        <v>29.26</v>
      </c>
      <c r="AI1861" s="19" t="str">
        <f t="shared" si="173"/>
        <v>Over Weight</v>
      </c>
      <c r="AP1861" s="19" t="s">
        <v>6632</v>
      </c>
      <c r="AQ1861" s="19">
        <v>4.44</v>
      </c>
      <c r="AR1861" s="19" t="str">
        <f t="shared" si="174"/>
        <v>Normal</v>
      </c>
    </row>
    <row r="1862" spans="1:44">
      <c r="A1862" s="19" t="s">
        <v>6676</v>
      </c>
      <c r="B1862" s="19">
        <v>29.26</v>
      </c>
      <c r="C1862" s="19">
        <v>4.7</v>
      </c>
      <c r="D1862" s="19" t="s">
        <v>8336</v>
      </c>
      <c r="E1862" s="19" t="s">
        <v>8336</v>
      </c>
      <c r="F1862" s="19" t="s">
        <v>8336</v>
      </c>
      <c r="G1862" s="19" t="s">
        <v>8355</v>
      </c>
      <c r="H1862" s="19">
        <v>0</v>
      </c>
      <c r="I1862" s="19" t="s">
        <v>8336</v>
      </c>
      <c r="J1862" s="19" t="s">
        <v>8336</v>
      </c>
      <c r="K1862" s="19" t="str">
        <f t="shared" si="175"/>
        <v>Over Weight</v>
      </c>
      <c r="L1862" s="19" t="str">
        <f t="shared" si="176"/>
        <v>Normal</v>
      </c>
      <c r="P1862" s="19">
        <v>1</v>
      </c>
      <c r="Q1862" s="19">
        <v>1</v>
      </c>
      <c r="Y1862" s="32" t="s">
        <v>6658</v>
      </c>
      <c r="Z1862" s="19" t="s">
        <v>8324</v>
      </c>
      <c r="AA1862" t="s">
        <v>8336</v>
      </c>
      <c r="AB1862" s="19" t="str">
        <f t="shared" si="171"/>
        <v>Yes</v>
      </c>
      <c r="AC1862" s="19" t="str">
        <f t="shared" si="172"/>
        <v>No</v>
      </c>
      <c r="AG1862" s="19" t="s">
        <v>6636</v>
      </c>
      <c r="AH1862" s="19">
        <v>26.98</v>
      </c>
      <c r="AI1862" s="19" t="str">
        <f t="shared" si="173"/>
        <v>Over Weight</v>
      </c>
      <c r="AP1862" s="19" t="s">
        <v>6636</v>
      </c>
      <c r="AQ1862" s="19">
        <v>4.41</v>
      </c>
      <c r="AR1862" s="19" t="str">
        <f t="shared" si="174"/>
        <v>Normal</v>
      </c>
    </row>
    <row r="1863" spans="1:44">
      <c r="A1863" s="19" t="s">
        <v>6680</v>
      </c>
      <c r="B1863" s="19">
        <v>33</v>
      </c>
      <c r="C1863" s="19">
        <v>6.28</v>
      </c>
      <c r="D1863" s="19" t="s">
        <v>8336</v>
      </c>
      <c r="E1863" s="19" t="s">
        <v>8336</v>
      </c>
      <c r="F1863" s="19" t="s">
        <v>8336</v>
      </c>
      <c r="G1863" s="19" t="s">
        <v>8355</v>
      </c>
      <c r="H1863" s="19">
        <v>0</v>
      </c>
      <c r="I1863" s="19" t="s">
        <v>8336</v>
      </c>
      <c r="J1863" s="19" t="s">
        <v>8336</v>
      </c>
      <c r="K1863" s="19" t="str">
        <f t="shared" si="175"/>
        <v>Obesity</v>
      </c>
      <c r="L1863" s="19" t="str">
        <f t="shared" si="176"/>
        <v>Prediabetes</v>
      </c>
      <c r="P1863" s="19">
        <v>1</v>
      </c>
      <c r="Q1863" s="19">
        <v>1</v>
      </c>
      <c r="Y1863" s="32" t="s">
        <v>6661</v>
      </c>
      <c r="Z1863" s="19" t="s">
        <v>8324</v>
      </c>
      <c r="AA1863" t="s">
        <v>8336</v>
      </c>
      <c r="AB1863" s="19" t="str">
        <f t="shared" si="171"/>
        <v>Yes</v>
      </c>
      <c r="AC1863" s="19" t="str">
        <f t="shared" si="172"/>
        <v>No</v>
      </c>
      <c r="AG1863" s="19" t="s">
        <v>6639</v>
      </c>
      <c r="AH1863" s="19">
        <v>32.11</v>
      </c>
      <c r="AI1863" s="19" t="str">
        <f t="shared" si="173"/>
        <v>Obesity</v>
      </c>
      <c r="AP1863" s="19" t="s">
        <v>6639</v>
      </c>
      <c r="AQ1863" s="19">
        <v>5.19</v>
      </c>
      <c r="AR1863" s="19" t="str">
        <f t="shared" si="174"/>
        <v>Normal</v>
      </c>
    </row>
    <row r="1864" spans="1:44">
      <c r="A1864" s="19" t="s">
        <v>6684</v>
      </c>
      <c r="B1864" s="19">
        <v>31.065</v>
      </c>
      <c r="C1864" s="19">
        <v>4.23</v>
      </c>
      <c r="D1864" s="19" t="s">
        <v>8336</v>
      </c>
      <c r="E1864" s="19" t="s">
        <v>8336</v>
      </c>
      <c r="F1864" s="19" t="s">
        <v>8336</v>
      </c>
      <c r="G1864" s="19" t="s">
        <v>8355</v>
      </c>
      <c r="H1864" s="19">
        <v>0</v>
      </c>
      <c r="I1864" s="19" t="s">
        <v>8336</v>
      </c>
      <c r="J1864" s="19" t="s">
        <v>8336</v>
      </c>
      <c r="K1864" s="19" t="str">
        <f t="shared" si="175"/>
        <v>Obesity</v>
      </c>
      <c r="L1864" s="19" t="str">
        <f t="shared" si="176"/>
        <v>Normal</v>
      </c>
      <c r="P1864" s="19" t="s">
        <v>8355</v>
      </c>
      <c r="Q1864" s="19">
        <v>0</v>
      </c>
      <c r="Y1864" s="32" t="s">
        <v>6665</v>
      </c>
      <c r="Z1864" s="19" t="s">
        <v>8324</v>
      </c>
      <c r="AA1864" t="s">
        <v>8336</v>
      </c>
      <c r="AB1864" s="19" t="str">
        <f t="shared" si="171"/>
        <v>Yes</v>
      </c>
      <c r="AC1864" s="19" t="str">
        <f t="shared" si="172"/>
        <v>No</v>
      </c>
      <c r="AG1864" s="19" t="s">
        <v>6643</v>
      </c>
      <c r="AH1864" s="19">
        <v>31.73</v>
      </c>
      <c r="AI1864" s="19" t="str">
        <f t="shared" si="173"/>
        <v>Obesity</v>
      </c>
      <c r="AP1864" s="19" t="s">
        <v>6643</v>
      </c>
      <c r="AQ1864" s="19">
        <v>5.16</v>
      </c>
      <c r="AR1864" s="19" t="str">
        <f t="shared" si="174"/>
        <v>Normal</v>
      </c>
    </row>
    <row r="1865" spans="1:44">
      <c r="A1865" s="19" t="s">
        <v>6686</v>
      </c>
      <c r="B1865" s="19">
        <v>26.51</v>
      </c>
      <c r="C1865" s="19">
        <v>6.17</v>
      </c>
      <c r="D1865" s="19" t="s">
        <v>8336</v>
      </c>
      <c r="E1865" s="19" t="s">
        <v>8336</v>
      </c>
      <c r="F1865" s="19" t="s">
        <v>8336</v>
      </c>
      <c r="G1865" s="19" t="s">
        <v>8355</v>
      </c>
      <c r="H1865" s="19">
        <v>0</v>
      </c>
      <c r="I1865" s="19" t="s">
        <v>8336</v>
      </c>
      <c r="J1865" s="19" t="s">
        <v>8336</v>
      </c>
      <c r="K1865" s="19" t="str">
        <f t="shared" si="175"/>
        <v>Over Weight</v>
      </c>
      <c r="L1865" s="19" t="str">
        <f t="shared" si="176"/>
        <v>Prediabetes</v>
      </c>
      <c r="P1865" s="19">
        <v>1</v>
      </c>
      <c r="Q1865" s="19">
        <v>1</v>
      </c>
      <c r="Y1865" s="32" t="s">
        <v>6668</v>
      </c>
      <c r="Z1865" s="19" t="s">
        <v>8336</v>
      </c>
      <c r="AA1865" t="s">
        <v>8336</v>
      </c>
      <c r="AB1865" s="19" t="str">
        <f t="shared" ref="AB1865:AB1928" si="177">PROPER(Z1865)</f>
        <v>No</v>
      </c>
      <c r="AC1865" s="19" t="str">
        <f t="shared" ref="AC1865:AC1928" si="178">PROPER(AA1865)</f>
        <v>No</v>
      </c>
      <c r="AG1865" s="19" t="s">
        <v>6647</v>
      </c>
      <c r="AH1865" s="19">
        <v>22.515</v>
      </c>
      <c r="AI1865" s="19" t="str">
        <f t="shared" si="173"/>
        <v>Normal Weight</v>
      </c>
      <c r="AP1865" s="19" t="s">
        <v>6647</v>
      </c>
      <c r="AQ1865" s="19">
        <v>4.24</v>
      </c>
      <c r="AR1865" s="19" t="str">
        <f t="shared" si="174"/>
        <v>Normal</v>
      </c>
    </row>
    <row r="1866" spans="1:44">
      <c r="A1866" s="19" t="s">
        <v>6689</v>
      </c>
      <c r="B1866" s="19">
        <v>28.88</v>
      </c>
      <c r="C1866" s="19">
        <v>4.96</v>
      </c>
      <c r="D1866" s="19" t="s">
        <v>8336</v>
      </c>
      <c r="E1866" s="19" t="s">
        <v>8336</v>
      </c>
      <c r="F1866" s="19" t="s">
        <v>8336</v>
      </c>
      <c r="G1866" s="19" t="s">
        <v>8355</v>
      </c>
      <c r="H1866" s="19">
        <v>0</v>
      </c>
      <c r="I1866" s="19" t="s">
        <v>8336</v>
      </c>
      <c r="J1866" s="19" t="s">
        <v>8336</v>
      </c>
      <c r="K1866" s="19" t="str">
        <f t="shared" si="175"/>
        <v>Over Weight</v>
      </c>
      <c r="L1866" s="19" t="str">
        <f t="shared" si="176"/>
        <v>Normal</v>
      </c>
      <c r="P1866" s="19">
        <v>1</v>
      </c>
      <c r="Q1866" s="19">
        <v>1</v>
      </c>
      <c r="Y1866" s="32" t="s">
        <v>6671</v>
      </c>
      <c r="Z1866" s="19" t="s">
        <v>8324</v>
      </c>
      <c r="AA1866" t="s">
        <v>8336</v>
      </c>
      <c r="AB1866" s="19" t="str">
        <f t="shared" si="177"/>
        <v>Yes</v>
      </c>
      <c r="AC1866" s="19" t="str">
        <f t="shared" si="178"/>
        <v>No</v>
      </c>
      <c r="AG1866" s="19" t="s">
        <v>6651</v>
      </c>
      <c r="AH1866" s="19">
        <v>25.9</v>
      </c>
      <c r="AI1866" s="19" t="str">
        <f t="shared" si="173"/>
        <v>Over Weight</v>
      </c>
      <c r="AP1866" s="19" t="s">
        <v>6651</v>
      </c>
      <c r="AQ1866" s="19">
        <v>5.45</v>
      </c>
      <c r="AR1866" s="19" t="str">
        <f t="shared" si="174"/>
        <v>Normal</v>
      </c>
    </row>
    <row r="1867" spans="1:44">
      <c r="A1867" s="19" t="s">
        <v>6693</v>
      </c>
      <c r="B1867" s="19">
        <v>35.815</v>
      </c>
      <c r="C1867" s="19">
        <v>5.11</v>
      </c>
      <c r="D1867" s="19" t="s">
        <v>8324</v>
      </c>
      <c r="E1867" s="19" t="s">
        <v>8336</v>
      </c>
      <c r="F1867" s="19" t="s">
        <v>8336</v>
      </c>
      <c r="G1867" s="19">
        <v>1</v>
      </c>
      <c r="H1867" s="19">
        <v>1</v>
      </c>
      <c r="I1867" s="19" t="s">
        <v>8336</v>
      </c>
      <c r="J1867" s="19" t="s">
        <v>8336</v>
      </c>
      <c r="K1867" s="19" t="str">
        <f t="shared" si="175"/>
        <v>Obesity</v>
      </c>
      <c r="L1867" s="19" t="str">
        <f t="shared" si="176"/>
        <v>Normal</v>
      </c>
      <c r="P1867" s="19">
        <v>1</v>
      </c>
      <c r="Q1867" s="19">
        <v>1</v>
      </c>
      <c r="Y1867" s="32" t="s">
        <v>6673</v>
      </c>
      <c r="Z1867" s="19" t="s">
        <v>8336</v>
      </c>
      <c r="AA1867" t="s">
        <v>8336</v>
      </c>
      <c r="AB1867" s="19" t="str">
        <f t="shared" si="177"/>
        <v>No</v>
      </c>
      <c r="AC1867" s="19" t="str">
        <f t="shared" si="178"/>
        <v>No</v>
      </c>
      <c r="AG1867" s="19" t="s">
        <v>6655</v>
      </c>
      <c r="AH1867" s="19">
        <v>27.72</v>
      </c>
      <c r="AI1867" s="19" t="str">
        <f t="shared" si="173"/>
        <v>Over Weight</v>
      </c>
      <c r="AP1867" s="19" t="s">
        <v>6655</v>
      </c>
      <c r="AQ1867" s="19">
        <v>5.03</v>
      </c>
      <c r="AR1867" s="19" t="str">
        <f t="shared" si="174"/>
        <v>Normal</v>
      </c>
    </row>
    <row r="1868" spans="1:44">
      <c r="A1868" s="19" t="s">
        <v>6695</v>
      </c>
      <c r="B1868" s="19">
        <v>21.28</v>
      </c>
      <c r="C1868" s="19">
        <v>4.05</v>
      </c>
      <c r="D1868" s="19" t="s">
        <v>8336</v>
      </c>
      <c r="E1868" s="19" t="s">
        <v>8324</v>
      </c>
      <c r="F1868" s="19" t="s">
        <v>8336</v>
      </c>
      <c r="G1868" s="19">
        <v>1</v>
      </c>
      <c r="H1868" s="19">
        <v>1</v>
      </c>
      <c r="I1868" s="19" t="s">
        <v>8336</v>
      </c>
      <c r="J1868" s="19" t="s">
        <v>8336</v>
      </c>
      <c r="K1868" s="19" t="str">
        <f t="shared" si="175"/>
        <v>Normal Weight</v>
      </c>
      <c r="L1868" s="19" t="str">
        <f t="shared" si="176"/>
        <v>Normal</v>
      </c>
      <c r="P1868" s="19">
        <v>1</v>
      </c>
      <c r="Q1868" s="19">
        <v>1</v>
      </c>
      <c r="Y1868" s="32" t="s">
        <v>6676</v>
      </c>
      <c r="Z1868" s="19" t="s">
        <v>8336</v>
      </c>
      <c r="AA1868" t="s">
        <v>8336</v>
      </c>
      <c r="AB1868" s="19" t="str">
        <f t="shared" si="177"/>
        <v>No</v>
      </c>
      <c r="AC1868" s="19" t="str">
        <f t="shared" si="178"/>
        <v>No</v>
      </c>
      <c r="AG1868" s="19" t="s">
        <v>6658</v>
      </c>
      <c r="AH1868" s="19">
        <v>31.5</v>
      </c>
      <c r="AI1868" s="19" t="str">
        <f t="shared" si="173"/>
        <v>Obesity</v>
      </c>
      <c r="AP1868" s="19" t="s">
        <v>6658</v>
      </c>
      <c r="AQ1868" s="19">
        <v>9.62</v>
      </c>
      <c r="AR1868" s="19" t="str">
        <f t="shared" si="174"/>
        <v>Diabetes</v>
      </c>
    </row>
    <row r="1869" spans="1:44">
      <c r="A1869" s="19" t="s">
        <v>6699</v>
      </c>
      <c r="B1869" s="19">
        <v>33.81</v>
      </c>
      <c r="C1869" s="19">
        <v>6.49</v>
      </c>
      <c r="D1869" s="19" t="s">
        <v>8336</v>
      </c>
      <c r="E1869" s="19" t="s">
        <v>8336</v>
      </c>
      <c r="F1869" s="19" t="s">
        <v>8375</v>
      </c>
      <c r="G1869" s="19">
        <v>1</v>
      </c>
      <c r="H1869" s="19">
        <v>1</v>
      </c>
      <c r="I1869" s="19" t="s">
        <v>8336</v>
      </c>
      <c r="J1869" s="19" t="s">
        <v>8336</v>
      </c>
      <c r="K1869" s="19" t="str">
        <f t="shared" si="175"/>
        <v>Obesity</v>
      </c>
      <c r="L1869" s="19" t="str">
        <f t="shared" si="176"/>
        <v>Diabetes</v>
      </c>
      <c r="P1869" s="19">
        <v>1</v>
      </c>
      <c r="Q1869" s="19">
        <v>1</v>
      </c>
      <c r="Y1869" s="32" t="s">
        <v>6680</v>
      </c>
      <c r="Z1869" s="19" t="s">
        <v>8336</v>
      </c>
      <c r="AA1869" t="s">
        <v>8336</v>
      </c>
      <c r="AB1869" s="19" t="str">
        <f t="shared" si="177"/>
        <v>No</v>
      </c>
      <c r="AC1869" s="19" t="str">
        <f t="shared" si="178"/>
        <v>No</v>
      </c>
      <c r="AG1869" s="19" t="s">
        <v>6661</v>
      </c>
      <c r="AH1869" s="19">
        <v>29.7</v>
      </c>
      <c r="AI1869" s="19" t="str">
        <f t="shared" si="173"/>
        <v>Over Weight</v>
      </c>
      <c r="AP1869" s="19" t="s">
        <v>6661</v>
      </c>
      <c r="AQ1869" s="19">
        <v>6.77</v>
      </c>
      <c r="AR1869" s="19" t="str">
        <f t="shared" si="174"/>
        <v>Diabetes</v>
      </c>
    </row>
    <row r="1870" spans="1:44">
      <c r="A1870" s="19" t="s">
        <v>6702</v>
      </c>
      <c r="B1870" s="19">
        <v>44.22</v>
      </c>
      <c r="C1870" s="19">
        <v>4.19</v>
      </c>
      <c r="D1870" s="19" t="s">
        <v>8336</v>
      </c>
      <c r="E1870" s="19" t="s">
        <v>8336</v>
      </c>
      <c r="F1870" s="19" t="s">
        <v>8336</v>
      </c>
      <c r="G1870" s="19">
        <v>1</v>
      </c>
      <c r="H1870" s="19">
        <v>1</v>
      </c>
      <c r="I1870" s="19" t="s">
        <v>8336</v>
      </c>
      <c r="J1870" s="19" t="s">
        <v>8336</v>
      </c>
      <c r="K1870" s="19" t="str">
        <f t="shared" si="175"/>
        <v>Obesity</v>
      </c>
      <c r="L1870" s="19" t="str">
        <f t="shared" si="176"/>
        <v>Normal</v>
      </c>
      <c r="P1870" s="19" t="s">
        <v>8355</v>
      </c>
      <c r="Q1870" s="19">
        <v>0</v>
      </c>
      <c r="Y1870" s="32" t="s">
        <v>6684</v>
      </c>
      <c r="Z1870" s="19" t="s">
        <v>8336</v>
      </c>
      <c r="AA1870" t="s">
        <v>8336</v>
      </c>
      <c r="AB1870" s="19" t="str">
        <f t="shared" si="177"/>
        <v>No</v>
      </c>
      <c r="AC1870" s="19" t="str">
        <f t="shared" si="178"/>
        <v>No</v>
      </c>
      <c r="AG1870" s="19" t="s">
        <v>6665</v>
      </c>
      <c r="AH1870" s="19">
        <v>21.26</v>
      </c>
      <c r="AI1870" s="19" t="str">
        <f t="shared" si="173"/>
        <v>Normal Weight</v>
      </c>
      <c r="AP1870" s="19" t="s">
        <v>6665</v>
      </c>
      <c r="AQ1870" s="19">
        <v>5.36</v>
      </c>
      <c r="AR1870" s="19" t="str">
        <f t="shared" si="174"/>
        <v>Normal</v>
      </c>
    </row>
    <row r="1871" spans="1:44">
      <c r="A1871" s="19" t="s">
        <v>6705</v>
      </c>
      <c r="B1871" s="19">
        <v>15.46</v>
      </c>
      <c r="C1871" s="19">
        <v>4.99</v>
      </c>
      <c r="D1871" s="19" t="s">
        <v>8324</v>
      </c>
      <c r="E1871" s="19" t="s">
        <v>8336</v>
      </c>
      <c r="F1871" s="19" t="s">
        <v>8375</v>
      </c>
      <c r="G1871" s="19">
        <v>1</v>
      </c>
      <c r="H1871" s="19">
        <v>1</v>
      </c>
      <c r="I1871" s="19" t="s">
        <v>8336</v>
      </c>
      <c r="J1871" s="19" t="s">
        <v>8336</v>
      </c>
      <c r="K1871" s="19" t="str">
        <f t="shared" si="175"/>
        <v>Under Weight</v>
      </c>
      <c r="L1871" s="19" t="str">
        <f t="shared" si="176"/>
        <v>Normal</v>
      </c>
      <c r="P1871" s="19">
        <v>1</v>
      </c>
      <c r="Q1871" s="19">
        <v>1</v>
      </c>
      <c r="Y1871" s="32" t="s">
        <v>6686</v>
      </c>
      <c r="Z1871" s="19" t="s">
        <v>8336</v>
      </c>
      <c r="AA1871" t="s">
        <v>8336</v>
      </c>
      <c r="AB1871" s="19" t="str">
        <f t="shared" si="177"/>
        <v>No</v>
      </c>
      <c r="AC1871" s="19" t="str">
        <f t="shared" si="178"/>
        <v>No</v>
      </c>
      <c r="AG1871" s="19" t="s">
        <v>6668</v>
      </c>
      <c r="AH1871" s="19">
        <v>17.09</v>
      </c>
      <c r="AI1871" s="19" t="str">
        <f t="shared" ref="AI1871:AI1934" si="179">IF(AH1871&lt;18.5,"Under Weight",IF(AH1871&lt;=24.9,"Normal Weight",IF(AH1871&lt;=29.9,"Over Weight","Obesity")))</f>
        <v>Under Weight</v>
      </c>
      <c r="AP1871" s="19" t="s">
        <v>6668</v>
      </c>
      <c r="AQ1871" s="19">
        <v>5.69</v>
      </c>
      <c r="AR1871" s="19" t="str">
        <f t="shared" ref="AR1871:AR1934" si="180">IF(AQ1871&lt;5.7,"Normal",IF(AQ1871&lt;=6.5,"Prediabetes","Diabetes"))</f>
        <v>Normal</v>
      </c>
    </row>
    <row r="1872" spans="1:44">
      <c r="A1872" s="19" t="s">
        <v>6709</v>
      </c>
      <c r="B1872" s="19">
        <v>30.3</v>
      </c>
      <c r="C1872" s="19">
        <v>4.77</v>
      </c>
      <c r="D1872" s="19" t="s">
        <v>8324</v>
      </c>
      <c r="E1872" s="19" t="s">
        <v>8336</v>
      </c>
      <c r="F1872" s="19" t="s">
        <v>8336</v>
      </c>
      <c r="G1872" s="19">
        <v>1</v>
      </c>
      <c r="H1872" s="19">
        <v>1</v>
      </c>
      <c r="I1872" s="19" t="s">
        <v>8336</v>
      </c>
      <c r="J1872" s="19" t="s">
        <v>8336</v>
      </c>
      <c r="K1872" s="19" t="str">
        <f t="shared" si="175"/>
        <v>Obesity</v>
      </c>
      <c r="L1872" s="19" t="str">
        <f t="shared" si="176"/>
        <v>Normal</v>
      </c>
      <c r="P1872" s="19" t="s">
        <v>8355</v>
      </c>
      <c r="Q1872" s="19">
        <v>0</v>
      </c>
      <c r="Y1872" s="32" t="s">
        <v>6689</v>
      </c>
      <c r="Z1872" s="19" t="s">
        <v>8336</v>
      </c>
      <c r="AA1872" t="s">
        <v>8336</v>
      </c>
      <c r="AB1872" s="19" t="str">
        <f t="shared" si="177"/>
        <v>No</v>
      </c>
      <c r="AC1872" s="19" t="str">
        <f t="shared" si="178"/>
        <v>No</v>
      </c>
      <c r="AG1872" s="19" t="s">
        <v>6671</v>
      </c>
      <c r="AH1872" s="19">
        <v>24.3</v>
      </c>
      <c r="AI1872" s="19" t="str">
        <f t="shared" si="179"/>
        <v>Normal Weight</v>
      </c>
      <c r="AP1872" s="19" t="s">
        <v>6671</v>
      </c>
      <c r="AQ1872" s="19">
        <v>4.9</v>
      </c>
      <c r="AR1872" s="19" t="str">
        <f t="shared" si="180"/>
        <v>Normal</v>
      </c>
    </row>
    <row r="1873" spans="1:44">
      <c r="A1873" s="19" t="s">
        <v>6711</v>
      </c>
      <c r="B1873" s="19">
        <v>16.67</v>
      </c>
      <c r="C1873" s="19">
        <v>5.46</v>
      </c>
      <c r="D1873" s="19" t="s">
        <v>8336</v>
      </c>
      <c r="E1873" s="19" t="s">
        <v>8336</v>
      </c>
      <c r="F1873" s="19" t="s">
        <v>8336</v>
      </c>
      <c r="G1873" s="19" t="s">
        <v>8355</v>
      </c>
      <c r="H1873" s="19">
        <v>0</v>
      </c>
      <c r="I1873" s="19" t="s">
        <v>8336</v>
      </c>
      <c r="J1873" s="19" t="s">
        <v>8336</v>
      </c>
      <c r="K1873" s="19" t="str">
        <f t="shared" si="175"/>
        <v>Under Weight</v>
      </c>
      <c r="L1873" s="19" t="str">
        <f t="shared" si="176"/>
        <v>Normal</v>
      </c>
      <c r="P1873" s="19" t="s">
        <v>8355</v>
      </c>
      <c r="Q1873" s="19">
        <v>0</v>
      </c>
      <c r="Y1873" s="32" t="s">
        <v>6693</v>
      </c>
      <c r="Z1873" s="19" t="s">
        <v>8324</v>
      </c>
      <c r="AA1873" t="s">
        <v>8336</v>
      </c>
      <c r="AB1873" s="19" t="str">
        <f t="shared" si="177"/>
        <v>Yes</v>
      </c>
      <c r="AC1873" s="19" t="str">
        <f t="shared" si="178"/>
        <v>No</v>
      </c>
      <c r="AG1873" s="19" t="s">
        <v>6673</v>
      </c>
      <c r="AH1873" s="19">
        <v>29.735</v>
      </c>
      <c r="AI1873" s="19" t="str">
        <f t="shared" si="179"/>
        <v>Over Weight</v>
      </c>
      <c r="AP1873" s="19" t="s">
        <v>6673</v>
      </c>
      <c r="AQ1873" s="19">
        <v>5.78</v>
      </c>
      <c r="AR1873" s="19" t="str">
        <f t="shared" si="180"/>
        <v>Prediabetes</v>
      </c>
    </row>
    <row r="1874" spans="1:44">
      <c r="A1874" s="19" t="s">
        <v>6714</v>
      </c>
      <c r="B1874" s="19">
        <v>28.595</v>
      </c>
      <c r="C1874" s="19">
        <v>5.43</v>
      </c>
      <c r="D1874" s="19" t="s">
        <v>8336</v>
      </c>
      <c r="E1874" s="19" t="s">
        <v>8336</v>
      </c>
      <c r="F1874" s="19" t="s">
        <v>8336</v>
      </c>
      <c r="G1874" s="19" t="s">
        <v>8355</v>
      </c>
      <c r="H1874" s="19">
        <v>0</v>
      </c>
      <c r="I1874" s="19" t="s">
        <v>8336</v>
      </c>
      <c r="J1874" s="19" t="s">
        <v>8336</v>
      </c>
      <c r="K1874" s="19" t="str">
        <f t="shared" si="175"/>
        <v>Over Weight</v>
      </c>
      <c r="L1874" s="19" t="str">
        <f t="shared" si="176"/>
        <v>Normal</v>
      </c>
      <c r="P1874" s="19" t="s">
        <v>8355</v>
      </c>
      <c r="Q1874" s="19">
        <v>0</v>
      </c>
      <c r="Y1874" s="32" t="s">
        <v>6695</v>
      </c>
      <c r="Z1874" s="19" t="s">
        <v>8336</v>
      </c>
      <c r="AA1874" t="s">
        <v>8336</v>
      </c>
      <c r="AB1874" s="19" t="str">
        <f t="shared" si="177"/>
        <v>No</v>
      </c>
      <c r="AC1874" s="19" t="str">
        <f t="shared" si="178"/>
        <v>No</v>
      </c>
      <c r="AG1874" s="19" t="s">
        <v>6676</v>
      </c>
      <c r="AH1874" s="19">
        <v>29.26</v>
      </c>
      <c r="AI1874" s="19" t="str">
        <f t="shared" si="179"/>
        <v>Over Weight</v>
      </c>
      <c r="AP1874" s="19" t="s">
        <v>6676</v>
      </c>
      <c r="AQ1874" s="19">
        <v>4.7</v>
      </c>
      <c r="AR1874" s="19" t="str">
        <f t="shared" si="180"/>
        <v>Normal</v>
      </c>
    </row>
    <row r="1875" spans="1:44">
      <c r="A1875" s="19" t="s">
        <v>6717</v>
      </c>
      <c r="B1875" s="19">
        <v>25.935</v>
      </c>
      <c r="C1875" s="19">
        <v>4.29</v>
      </c>
      <c r="D1875" s="19" t="s">
        <v>8336</v>
      </c>
      <c r="E1875" s="19" t="s">
        <v>8336</v>
      </c>
      <c r="F1875" s="19" t="s">
        <v>8336</v>
      </c>
      <c r="G1875" s="19" t="s">
        <v>8355</v>
      </c>
      <c r="H1875" s="19">
        <v>0</v>
      </c>
      <c r="I1875" s="19" t="s">
        <v>8336</v>
      </c>
      <c r="J1875" s="19" t="s">
        <v>8336</v>
      </c>
      <c r="K1875" s="19" t="str">
        <f t="shared" si="175"/>
        <v>Over Weight</v>
      </c>
      <c r="L1875" s="19" t="str">
        <f t="shared" si="176"/>
        <v>Normal</v>
      </c>
      <c r="P1875" s="19" t="s">
        <v>8355</v>
      </c>
      <c r="Q1875" s="19">
        <v>0</v>
      </c>
      <c r="Y1875" s="32" t="s">
        <v>6699</v>
      </c>
      <c r="Z1875" s="19" t="s">
        <v>8336</v>
      </c>
      <c r="AA1875" t="s">
        <v>8336</v>
      </c>
      <c r="AB1875" s="19" t="str">
        <f t="shared" si="177"/>
        <v>No</v>
      </c>
      <c r="AC1875" s="19" t="str">
        <f t="shared" si="178"/>
        <v>No</v>
      </c>
      <c r="AG1875" s="19" t="s">
        <v>6680</v>
      </c>
      <c r="AH1875" s="19">
        <v>33</v>
      </c>
      <c r="AI1875" s="19" t="str">
        <f t="shared" si="179"/>
        <v>Obesity</v>
      </c>
      <c r="AP1875" s="19" t="s">
        <v>6680</v>
      </c>
      <c r="AQ1875" s="19">
        <v>6.28</v>
      </c>
      <c r="AR1875" s="19" t="str">
        <f t="shared" si="180"/>
        <v>Prediabetes</v>
      </c>
    </row>
    <row r="1876" spans="1:44">
      <c r="A1876" s="19" t="s">
        <v>6719</v>
      </c>
      <c r="B1876" s="19">
        <v>27.645</v>
      </c>
      <c r="C1876" s="19">
        <v>5.25</v>
      </c>
      <c r="D1876" s="19" t="s">
        <v>8336</v>
      </c>
      <c r="E1876" s="19" t="s">
        <v>8336</v>
      </c>
      <c r="F1876" s="19" t="s">
        <v>8336</v>
      </c>
      <c r="G1876" s="19">
        <v>1</v>
      </c>
      <c r="H1876" s="19">
        <v>1</v>
      </c>
      <c r="I1876" s="19" t="s">
        <v>8336</v>
      </c>
      <c r="J1876" s="19" t="s">
        <v>8336</v>
      </c>
      <c r="K1876" s="19" t="str">
        <f t="shared" si="175"/>
        <v>Over Weight</v>
      </c>
      <c r="L1876" s="19" t="str">
        <f t="shared" si="176"/>
        <v>Normal</v>
      </c>
      <c r="P1876" s="19" t="s">
        <v>8355</v>
      </c>
      <c r="Q1876" s="19">
        <v>0</v>
      </c>
      <c r="Y1876" s="32" t="s">
        <v>6702</v>
      </c>
      <c r="Z1876" s="19" t="s">
        <v>8336</v>
      </c>
      <c r="AA1876" t="s">
        <v>8336</v>
      </c>
      <c r="AB1876" s="19" t="str">
        <f t="shared" si="177"/>
        <v>No</v>
      </c>
      <c r="AC1876" s="19" t="str">
        <f t="shared" si="178"/>
        <v>No</v>
      </c>
      <c r="AG1876" s="19" t="s">
        <v>6684</v>
      </c>
      <c r="AH1876" s="19">
        <v>31.065</v>
      </c>
      <c r="AI1876" s="19" t="str">
        <f t="shared" si="179"/>
        <v>Obesity</v>
      </c>
      <c r="AP1876" s="19" t="s">
        <v>6684</v>
      </c>
      <c r="AQ1876" s="19">
        <v>4.23</v>
      </c>
      <c r="AR1876" s="19" t="str">
        <f t="shared" si="180"/>
        <v>Normal</v>
      </c>
    </row>
    <row r="1877" spans="1:44">
      <c r="A1877" s="19" t="s">
        <v>6723</v>
      </c>
      <c r="B1877" s="19">
        <v>30.1</v>
      </c>
      <c r="C1877" s="19">
        <v>4.04</v>
      </c>
      <c r="D1877" s="19" t="s">
        <v>8336</v>
      </c>
      <c r="E1877" s="19" t="s">
        <v>8336</v>
      </c>
      <c r="F1877" s="19" t="s">
        <v>8336</v>
      </c>
      <c r="G1877" s="19">
        <v>1</v>
      </c>
      <c r="H1877" s="19">
        <v>1</v>
      </c>
      <c r="I1877" s="19" t="s">
        <v>8336</v>
      </c>
      <c r="J1877" s="19" t="s">
        <v>8336</v>
      </c>
      <c r="K1877" s="19" t="str">
        <f t="shared" si="175"/>
        <v>Obesity</v>
      </c>
      <c r="L1877" s="19" t="str">
        <f t="shared" si="176"/>
        <v>Normal</v>
      </c>
      <c r="P1877" s="19" t="s">
        <v>8355</v>
      </c>
      <c r="Q1877" s="19">
        <v>0</v>
      </c>
      <c r="Y1877" s="32" t="s">
        <v>6705</v>
      </c>
      <c r="Z1877" s="19" t="s">
        <v>8324</v>
      </c>
      <c r="AA1877" t="s">
        <v>8336</v>
      </c>
      <c r="AB1877" s="19" t="str">
        <f t="shared" si="177"/>
        <v>Yes</v>
      </c>
      <c r="AC1877" s="19" t="str">
        <f t="shared" si="178"/>
        <v>No</v>
      </c>
      <c r="AG1877" s="19" t="s">
        <v>6686</v>
      </c>
      <c r="AH1877" s="19">
        <v>26.51</v>
      </c>
      <c r="AI1877" s="19" t="str">
        <f t="shared" si="179"/>
        <v>Over Weight</v>
      </c>
      <c r="AP1877" s="19" t="s">
        <v>6686</v>
      </c>
      <c r="AQ1877" s="19">
        <v>6.17</v>
      </c>
      <c r="AR1877" s="19" t="str">
        <f t="shared" si="180"/>
        <v>Prediabetes</v>
      </c>
    </row>
    <row r="1878" spans="1:44">
      <c r="A1878" s="19" t="s">
        <v>6727</v>
      </c>
      <c r="B1878" s="19">
        <v>26.79</v>
      </c>
      <c r="C1878" s="19">
        <v>5</v>
      </c>
      <c r="D1878" s="19" t="s">
        <v>8324</v>
      </c>
      <c r="E1878" s="19" t="s">
        <v>8336</v>
      </c>
      <c r="F1878" s="19" t="s">
        <v>8375</v>
      </c>
      <c r="G1878" s="19">
        <v>1</v>
      </c>
      <c r="H1878" s="19">
        <v>1</v>
      </c>
      <c r="I1878" s="19" t="s">
        <v>8336</v>
      </c>
      <c r="J1878" s="19" t="s">
        <v>8336</v>
      </c>
      <c r="K1878" s="19" t="str">
        <f t="shared" si="175"/>
        <v>Over Weight</v>
      </c>
      <c r="L1878" s="19" t="str">
        <f t="shared" si="176"/>
        <v>Normal</v>
      </c>
      <c r="P1878" s="19">
        <v>1</v>
      </c>
      <c r="Q1878" s="19">
        <v>1</v>
      </c>
      <c r="Y1878" s="32" t="s">
        <v>6709</v>
      </c>
      <c r="Z1878" s="19" t="s">
        <v>8324</v>
      </c>
      <c r="AA1878" t="s">
        <v>8336</v>
      </c>
      <c r="AB1878" s="19" t="str">
        <f t="shared" si="177"/>
        <v>Yes</v>
      </c>
      <c r="AC1878" s="19" t="str">
        <f t="shared" si="178"/>
        <v>No</v>
      </c>
      <c r="AG1878" s="19" t="s">
        <v>6689</v>
      </c>
      <c r="AH1878" s="19">
        <v>28.88</v>
      </c>
      <c r="AI1878" s="19" t="str">
        <f t="shared" si="179"/>
        <v>Over Weight</v>
      </c>
      <c r="AP1878" s="19" t="s">
        <v>6689</v>
      </c>
      <c r="AQ1878" s="19">
        <v>4.96</v>
      </c>
      <c r="AR1878" s="19" t="str">
        <f t="shared" si="180"/>
        <v>Normal</v>
      </c>
    </row>
    <row r="1879" spans="1:44">
      <c r="A1879" s="19" t="s">
        <v>6731</v>
      </c>
      <c r="B1879" s="19">
        <v>27.1</v>
      </c>
      <c r="C1879" s="19">
        <v>4.01</v>
      </c>
      <c r="D1879" s="19" t="s">
        <v>8324</v>
      </c>
      <c r="E1879" s="19" t="s">
        <v>8336</v>
      </c>
      <c r="F1879" s="19" t="s">
        <v>8336</v>
      </c>
      <c r="G1879" s="19">
        <v>1</v>
      </c>
      <c r="H1879" s="19">
        <v>1</v>
      </c>
      <c r="I1879" s="19" t="s">
        <v>8336</v>
      </c>
      <c r="J1879" s="19" t="s">
        <v>8336</v>
      </c>
      <c r="K1879" s="19" t="str">
        <f t="shared" si="175"/>
        <v>Over Weight</v>
      </c>
      <c r="L1879" s="19" t="str">
        <f t="shared" si="176"/>
        <v>Normal</v>
      </c>
      <c r="P1879" s="19">
        <v>1</v>
      </c>
      <c r="Q1879" s="19">
        <v>1</v>
      </c>
      <c r="Y1879" s="32" t="s">
        <v>6711</v>
      </c>
      <c r="Z1879" s="19" t="s">
        <v>8336</v>
      </c>
      <c r="AA1879" t="s">
        <v>8336</v>
      </c>
      <c r="AB1879" s="19" t="str">
        <f t="shared" si="177"/>
        <v>No</v>
      </c>
      <c r="AC1879" s="19" t="str">
        <f t="shared" si="178"/>
        <v>No</v>
      </c>
      <c r="AG1879" s="19" t="s">
        <v>6693</v>
      </c>
      <c r="AH1879" s="19">
        <v>35.815</v>
      </c>
      <c r="AI1879" s="19" t="str">
        <f t="shared" si="179"/>
        <v>Obesity</v>
      </c>
      <c r="AP1879" s="19" t="s">
        <v>6693</v>
      </c>
      <c r="AQ1879" s="19">
        <v>5.11</v>
      </c>
      <c r="AR1879" s="19" t="str">
        <f t="shared" si="180"/>
        <v>Normal</v>
      </c>
    </row>
    <row r="1880" spans="1:44">
      <c r="A1880" s="19" t="s">
        <v>6735</v>
      </c>
      <c r="B1880" s="19">
        <v>24.31</v>
      </c>
      <c r="C1880" s="19">
        <v>5.4</v>
      </c>
      <c r="D1880" s="19" t="s">
        <v>8336</v>
      </c>
      <c r="E1880" s="19" t="s">
        <v>8336</v>
      </c>
      <c r="F1880" s="19" t="s">
        <v>8336</v>
      </c>
      <c r="G1880" s="19" t="s">
        <v>8355</v>
      </c>
      <c r="H1880" s="19">
        <v>0</v>
      </c>
      <c r="I1880" s="19" t="s">
        <v>8336</v>
      </c>
      <c r="J1880" s="19" t="s">
        <v>8336</v>
      </c>
      <c r="K1880" s="19" t="str">
        <f t="shared" si="175"/>
        <v>Normal Weight</v>
      </c>
      <c r="L1880" s="19" t="str">
        <f t="shared" si="176"/>
        <v>Normal</v>
      </c>
      <c r="P1880" s="19">
        <v>1</v>
      </c>
      <c r="Q1880" s="19">
        <v>1</v>
      </c>
      <c r="Y1880" s="32" t="s">
        <v>6714</v>
      </c>
      <c r="Z1880" s="19" t="s">
        <v>8336</v>
      </c>
      <c r="AA1880" t="s">
        <v>8336</v>
      </c>
      <c r="AB1880" s="19" t="str">
        <f t="shared" si="177"/>
        <v>No</v>
      </c>
      <c r="AC1880" s="19" t="str">
        <f t="shared" si="178"/>
        <v>No</v>
      </c>
      <c r="AG1880" s="19" t="s">
        <v>6695</v>
      </c>
      <c r="AH1880" s="19">
        <v>21.28</v>
      </c>
      <c r="AI1880" s="19" t="str">
        <f t="shared" si="179"/>
        <v>Normal Weight</v>
      </c>
      <c r="AP1880" s="19" t="s">
        <v>6695</v>
      </c>
      <c r="AQ1880" s="19">
        <v>4.05</v>
      </c>
      <c r="AR1880" s="19" t="str">
        <f t="shared" si="180"/>
        <v>Normal</v>
      </c>
    </row>
    <row r="1881" spans="1:44">
      <c r="A1881" s="19" t="s">
        <v>6739</v>
      </c>
      <c r="B1881" s="19">
        <v>15.53</v>
      </c>
      <c r="C1881" s="19">
        <v>5.81</v>
      </c>
      <c r="D1881" s="19" t="s">
        <v>8336</v>
      </c>
      <c r="E1881" s="19" t="s">
        <v>8336</v>
      </c>
      <c r="F1881" s="19" t="s">
        <v>8336</v>
      </c>
      <c r="G1881" s="19">
        <v>1</v>
      </c>
      <c r="H1881" s="19">
        <v>1</v>
      </c>
      <c r="I1881" s="19" t="s">
        <v>8336</v>
      </c>
      <c r="J1881" s="19" t="s">
        <v>8336</v>
      </c>
      <c r="K1881" s="19" t="str">
        <f t="shared" si="175"/>
        <v>Under Weight</v>
      </c>
      <c r="L1881" s="19" t="str">
        <f t="shared" si="176"/>
        <v>Prediabetes</v>
      </c>
      <c r="P1881" s="19">
        <v>1</v>
      </c>
      <c r="Q1881" s="19">
        <v>1</v>
      </c>
      <c r="Y1881" s="32" t="s">
        <v>6717</v>
      </c>
      <c r="Z1881" s="19" t="s">
        <v>8336</v>
      </c>
      <c r="AA1881" t="s">
        <v>8336</v>
      </c>
      <c r="AB1881" s="19" t="str">
        <f t="shared" si="177"/>
        <v>No</v>
      </c>
      <c r="AC1881" s="19" t="str">
        <f t="shared" si="178"/>
        <v>No</v>
      </c>
      <c r="AG1881" s="19" t="s">
        <v>6699</v>
      </c>
      <c r="AH1881" s="19">
        <v>33.81</v>
      </c>
      <c r="AI1881" s="19" t="str">
        <f t="shared" si="179"/>
        <v>Obesity</v>
      </c>
      <c r="AP1881" s="19" t="s">
        <v>6699</v>
      </c>
      <c r="AQ1881" s="19">
        <v>6.49</v>
      </c>
      <c r="AR1881" s="19" t="str">
        <f t="shared" si="180"/>
        <v>Prediabetes</v>
      </c>
    </row>
    <row r="1882" spans="1:44">
      <c r="A1882" s="19" t="s">
        <v>6742</v>
      </c>
      <c r="B1882" s="19">
        <v>30.7</v>
      </c>
      <c r="C1882" s="19">
        <v>5.82</v>
      </c>
      <c r="D1882" s="19" t="s">
        <v>8336</v>
      </c>
      <c r="E1882" s="19" t="s">
        <v>8336</v>
      </c>
      <c r="F1882" s="19" t="s">
        <v>8336</v>
      </c>
      <c r="G1882" s="19">
        <v>1</v>
      </c>
      <c r="H1882" s="19">
        <v>1</v>
      </c>
      <c r="I1882" s="19" t="s">
        <v>8336</v>
      </c>
      <c r="J1882" s="19" t="s">
        <v>8336</v>
      </c>
      <c r="K1882" s="19" t="str">
        <f t="shared" si="175"/>
        <v>Obesity</v>
      </c>
      <c r="L1882" s="19" t="str">
        <f t="shared" si="176"/>
        <v>Prediabetes</v>
      </c>
      <c r="P1882" s="19">
        <v>1</v>
      </c>
      <c r="Q1882" s="19">
        <v>1</v>
      </c>
      <c r="Y1882" s="32" t="s">
        <v>6719</v>
      </c>
      <c r="Z1882" s="19" t="s">
        <v>8336</v>
      </c>
      <c r="AA1882" t="s">
        <v>8336</v>
      </c>
      <c r="AB1882" s="19" t="str">
        <f t="shared" si="177"/>
        <v>No</v>
      </c>
      <c r="AC1882" s="19" t="str">
        <f t="shared" si="178"/>
        <v>No</v>
      </c>
      <c r="AG1882" s="19" t="s">
        <v>6702</v>
      </c>
      <c r="AH1882" s="19">
        <v>44.22</v>
      </c>
      <c r="AI1882" s="19" t="str">
        <f t="shared" si="179"/>
        <v>Obesity</v>
      </c>
      <c r="AP1882" s="19" t="s">
        <v>6702</v>
      </c>
      <c r="AQ1882" s="19">
        <v>4.19</v>
      </c>
      <c r="AR1882" s="19" t="str">
        <f t="shared" si="180"/>
        <v>Normal</v>
      </c>
    </row>
    <row r="1883" spans="1:44">
      <c r="A1883" s="19" t="s">
        <v>6745</v>
      </c>
      <c r="B1883" s="19">
        <v>33.33</v>
      </c>
      <c r="C1883" s="19">
        <v>4.82</v>
      </c>
      <c r="D1883" s="19" t="s">
        <v>8336</v>
      </c>
      <c r="E1883" s="19" t="s">
        <v>8336</v>
      </c>
      <c r="F1883" s="19" t="s">
        <v>8336</v>
      </c>
      <c r="G1883" s="19">
        <v>1</v>
      </c>
      <c r="H1883" s="19">
        <v>1</v>
      </c>
      <c r="I1883" s="19" t="s">
        <v>8336</v>
      </c>
      <c r="J1883" s="19" t="s">
        <v>8336</v>
      </c>
      <c r="K1883" s="19" t="str">
        <f t="shared" si="175"/>
        <v>Obesity</v>
      </c>
      <c r="L1883" s="19" t="str">
        <f t="shared" si="176"/>
        <v>Normal</v>
      </c>
      <c r="P1883" s="19">
        <v>1</v>
      </c>
      <c r="Q1883" s="19">
        <v>1</v>
      </c>
      <c r="Y1883" s="32" t="s">
        <v>6723</v>
      </c>
      <c r="Z1883" s="19" t="s">
        <v>8336</v>
      </c>
      <c r="AA1883" t="s">
        <v>8336</v>
      </c>
      <c r="AB1883" s="19" t="str">
        <f t="shared" si="177"/>
        <v>No</v>
      </c>
      <c r="AC1883" s="19" t="str">
        <f t="shared" si="178"/>
        <v>No</v>
      </c>
      <c r="AG1883" s="19" t="s">
        <v>6705</v>
      </c>
      <c r="AH1883" s="19">
        <v>15.46</v>
      </c>
      <c r="AI1883" s="19" t="str">
        <f t="shared" si="179"/>
        <v>Under Weight</v>
      </c>
      <c r="AP1883" s="19" t="s">
        <v>6705</v>
      </c>
      <c r="AQ1883" s="19">
        <v>4.99</v>
      </c>
      <c r="AR1883" s="19" t="str">
        <f t="shared" si="180"/>
        <v>Normal</v>
      </c>
    </row>
    <row r="1884" spans="1:44">
      <c r="A1884" s="19" t="s">
        <v>6749</v>
      </c>
      <c r="B1884" s="19">
        <v>32.4</v>
      </c>
      <c r="C1884" s="19">
        <v>5.08</v>
      </c>
      <c r="D1884" s="19" t="s">
        <v>8336</v>
      </c>
      <c r="E1884" s="19" t="s">
        <v>8336</v>
      </c>
      <c r="F1884" s="19" t="s">
        <v>8336</v>
      </c>
      <c r="G1884" s="19">
        <v>1</v>
      </c>
      <c r="H1884" s="19">
        <v>1</v>
      </c>
      <c r="I1884" s="19" t="s">
        <v>8336</v>
      </c>
      <c r="J1884" s="19" t="s">
        <v>8336</v>
      </c>
      <c r="K1884" s="19" t="str">
        <f t="shared" si="175"/>
        <v>Obesity</v>
      </c>
      <c r="L1884" s="19" t="str">
        <f t="shared" si="176"/>
        <v>Normal</v>
      </c>
      <c r="P1884" s="19" t="s">
        <v>8355</v>
      </c>
      <c r="Q1884" s="19">
        <v>0</v>
      </c>
      <c r="Y1884" s="32" t="s">
        <v>6727</v>
      </c>
      <c r="Z1884" s="19" t="s">
        <v>8324</v>
      </c>
      <c r="AA1884" t="s">
        <v>8336</v>
      </c>
      <c r="AB1884" s="19" t="str">
        <f t="shared" si="177"/>
        <v>Yes</v>
      </c>
      <c r="AC1884" s="19" t="str">
        <f t="shared" si="178"/>
        <v>No</v>
      </c>
      <c r="AG1884" s="19" t="s">
        <v>6709</v>
      </c>
      <c r="AH1884" s="19">
        <v>30.3</v>
      </c>
      <c r="AI1884" s="19" t="str">
        <f t="shared" si="179"/>
        <v>Obesity</v>
      </c>
      <c r="AP1884" s="19" t="s">
        <v>6709</v>
      </c>
      <c r="AQ1884" s="19">
        <v>4.77</v>
      </c>
      <c r="AR1884" s="19" t="str">
        <f t="shared" si="180"/>
        <v>Normal</v>
      </c>
    </row>
    <row r="1885" spans="1:44">
      <c r="A1885" s="19" t="s">
        <v>6753</v>
      </c>
      <c r="B1885" s="19">
        <v>27.93</v>
      </c>
      <c r="C1885" s="19">
        <v>5.59</v>
      </c>
      <c r="D1885" s="19" t="s">
        <v>8336</v>
      </c>
      <c r="E1885" s="19" t="s">
        <v>8336</v>
      </c>
      <c r="F1885" s="19" t="s">
        <v>8336</v>
      </c>
      <c r="G1885" s="19">
        <v>1</v>
      </c>
      <c r="H1885" s="19">
        <v>1</v>
      </c>
      <c r="I1885" s="19" t="s">
        <v>8336</v>
      </c>
      <c r="J1885" s="19" t="s">
        <v>8336</v>
      </c>
      <c r="K1885" s="19" t="str">
        <f t="shared" si="175"/>
        <v>Over Weight</v>
      </c>
      <c r="L1885" s="19" t="str">
        <f t="shared" si="176"/>
        <v>Normal</v>
      </c>
      <c r="P1885" s="19" t="s">
        <v>8355</v>
      </c>
      <c r="Q1885" s="19">
        <v>0</v>
      </c>
      <c r="Y1885" s="32" t="s">
        <v>6731</v>
      </c>
      <c r="Z1885" s="19" t="s">
        <v>8324</v>
      </c>
      <c r="AA1885" t="s">
        <v>8336</v>
      </c>
      <c r="AB1885" s="19" t="str">
        <f t="shared" si="177"/>
        <v>Yes</v>
      </c>
      <c r="AC1885" s="19" t="str">
        <f t="shared" si="178"/>
        <v>No</v>
      </c>
      <c r="AG1885" s="19" t="s">
        <v>6711</v>
      </c>
      <c r="AH1885" s="19">
        <v>16.67</v>
      </c>
      <c r="AI1885" s="19" t="str">
        <f t="shared" si="179"/>
        <v>Under Weight</v>
      </c>
      <c r="AP1885" s="19" t="s">
        <v>6711</v>
      </c>
      <c r="AQ1885" s="19">
        <v>5.46</v>
      </c>
      <c r="AR1885" s="19" t="str">
        <f t="shared" si="180"/>
        <v>Normal</v>
      </c>
    </row>
    <row r="1886" spans="1:44">
      <c r="A1886" s="19" t="s">
        <v>6757</v>
      </c>
      <c r="B1886" s="19">
        <v>21.755</v>
      </c>
      <c r="C1886" s="19">
        <v>5.12</v>
      </c>
      <c r="D1886" s="19" t="s">
        <v>8336</v>
      </c>
      <c r="E1886" s="19" t="s">
        <v>8336</v>
      </c>
      <c r="F1886" s="19" t="s">
        <v>8336</v>
      </c>
      <c r="G1886" s="19" t="s">
        <v>8355</v>
      </c>
      <c r="H1886" s="19">
        <v>0</v>
      </c>
      <c r="I1886" s="19" t="s">
        <v>8336</v>
      </c>
      <c r="J1886" s="19" t="s">
        <v>8336</v>
      </c>
      <c r="K1886" s="19" t="str">
        <f t="shared" si="175"/>
        <v>Normal Weight</v>
      </c>
      <c r="L1886" s="19" t="str">
        <f t="shared" si="176"/>
        <v>Normal</v>
      </c>
      <c r="P1886" s="19" t="s">
        <v>8355</v>
      </c>
      <c r="Q1886" s="19">
        <v>0</v>
      </c>
      <c r="Y1886" s="32" t="s">
        <v>6735</v>
      </c>
      <c r="Z1886" s="19" t="s">
        <v>8336</v>
      </c>
      <c r="AA1886" t="s">
        <v>8336</v>
      </c>
      <c r="AB1886" s="19" t="str">
        <f t="shared" si="177"/>
        <v>No</v>
      </c>
      <c r="AC1886" s="19" t="str">
        <f t="shared" si="178"/>
        <v>No</v>
      </c>
      <c r="AG1886" s="19" t="s">
        <v>6714</v>
      </c>
      <c r="AH1886" s="19">
        <v>28.595</v>
      </c>
      <c r="AI1886" s="19" t="str">
        <f t="shared" si="179"/>
        <v>Over Weight</v>
      </c>
      <c r="AP1886" s="19" t="s">
        <v>6714</v>
      </c>
      <c r="AQ1886" s="19">
        <v>5.43</v>
      </c>
      <c r="AR1886" s="19" t="str">
        <f t="shared" si="180"/>
        <v>Normal</v>
      </c>
    </row>
    <row r="1887" spans="1:44">
      <c r="A1887" s="19" t="s">
        <v>6760</v>
      </c>
      <c r="B1887" s="19">
        <v>25.935</v>
      </c>
      <c r="C1887" s="19">
        <v>4.95</v>
      </c>
      <c r="D1887" s="19" t="s">
        <v>8336</v>
      </c>
      <c r="E1887" s="19" t="s">
        <v>8336</v>
      </c>
      <c r="F1887" s="19" t="s">
        <v>8336</v>
      </c>
      <c r="G1887" s="19" t="s">
        <v>8355</v>
      </c>
      <c r="H1887" s="19">
        <v>0</v>
      </c>
      <c r="I1887" s="19" t="s">
        <v>8336</v>
      </c>
      <c r="J1887" s="19" t="s">
        <v>8336</v>
      </c>
      <c r="K1887" s="19" t="str">
        <f t="shared" si="175"/>
        <v>Over Weight</v>
      </c>
      <c r="L1887" s="19" t="str">
        <f t="shared" si="176"/>
        <v>Normal</v>
      </c>
      <c r="P1887" s="19">
        <v>1</v>
      </c>
      <c r="Q1887" s="19">
        <v>1</v>
      </c>
      <c r="Y1887" s="32" t="s">
        <v>6739</v>
      </c>
      <c r="Z1887" s="19" t="s">
        <v>8336</v>
      </c>
      <c r="AA1887" t="s">
        <v>8336</v>
      </c>
      <c r="AB1887" s="19" t="str">
        <f t="shared" si="177"/>
        <v>No</v>
      </c>
      <c r="AC1887" s="19" t="str">
        <f t="shared" si="178"/>
        <v>No</v>
      </c>
      <c r="AG1887" s="19" t="s">
        <v>6717</v>
      </c>
      <c r="AH1887" s="19">
        <v>25.935</v>
      </c>
      <c r="AI1887" s="19" t="str">
        <f t="shared" si="179"/>
        <v>Over Weight</v>
      </c>
      <c r="AP1887" s="19" t="s">
        <v>6717</v>
      </c>
      <c r="AQ1887" s="19">
        <v>4.29</v>
      </c>
      <c r="AR1887" s="19" t="str">
        <f t="shared" si="180"/>
        <v>Normal</v>
      </c>
    </row>
    <row r="1888" spans="1:44">
      <c r="A1888" s="19" t="s">
        <v>6763</v>
      </c>
      <c r="B1888" s="19">
        <v>31.5</v>
      </c>
      <c r="C1888" s="19">
        <v>6.16</v>
      </c>
      <c r="D1888" s="19" t="s">
        <v>8336</v>
      </c>
      <c r="E1888" s="19" t="s">
        <v>8336</v>
      </c>
      <c r="F1888" s="19" t="s">
        <v>8336</v>
      </c>
      <c r="G1888" s="19" t="s">
        <v>8355</v>
      </c>
      <c r="H1888" s="19">
        <v>0</v>
      </c>
      <c r="I1888" s="19" t="s">
        <v>8336</v>
      </c>
      <c r="J1888" s="19" t="s">
        <v>8336</v>
      </c>
      <c r="K1888" s="19" t="str">
        <f t="shared" si="175"/>
        <v>Obesity</v>
      </c>
      <c r="L1888" s="19" t="str">
        <f t="shared" si="176"/>
        <v>Prediabetes</v>
      </c>
      <c r="P1888" s="19">
        <v>1</v>
      </c>
      <c r="Q1888" s="19">
        <v>1</v>
      </c>
      <c r="Y1888" s="32" t="s">
        <v>6742</v>
      </c>
      <c r="Z1888" s="19" t="s">
        <v>8336</v>
      </c>
      <c r="AA1888" t="s">
        <v>8336</v>
      </c>
      <c r="AB1888" s="19" t="str">
        <f t="shared" si="177"/>
        <v>No</v>
      </c>
      <c r="AC1888" s="19" t="str">
        <f t="shared" si="178"/>
        <v>No</v>
      </c>
      <c r="AG1888" s="19" t="s">
        <v>6719</v>
      </c>
      <c r="AH1888" s="19">
        <v>27.645</v>
      </c>
      <c r="AI1888" s="19" t="str">
        <f t="shared" si="179"/>
        <v>Over Weight</v>
      </c>
      <c r="AP1888" s="19" t="s">
        <v>6719</v>
      </c>
      <c r="AQ1888" s="19">
        <v>5.25</v>
      </c>
      <c r="AR1888" s="19" t="str">
        <f t="shared" si="180"/>
        <v>Normal</v>
      </c>
    </row>
    <row r="1889" spans="1:44">
      <c r="A1889" s="19" t="s">
        <v>6767</v>
      </c>
      <c r="B1889" s="19">
        <v>30.03</v>
      </c>
      <c r="C1889" s="19">
        <v>6.41</v>
      </c>
      <c r="D1889" s="19" t="s">
        <v>8336</v>
      </c>
      <c r="E1889" s="19" t="s">
        <v>8336</v>
      </c>
      <c r="F1889" s="19" t="s">
        <v>8336</v>
      </c>
      <c r="G1889" s="19" t="s">
        <v>8355</v>
      </c>
      <c r="H1889" s="19">
        <v>0</v>
      </c>
      <c r="I1889" s="19" t="s">
        <v>8336</v>
      </c>
      <c r="J1889" s="19" t="s">
        <v>8336</v>
      </c>
      <c r="K1889" s="19" t="str">
        <f t="shared" si="175"/>
        <v>Obesity</v>
      </c>
      <c r="L1889" s="19" t="str">
        <f t="shared" si="176"/>
        <v>Diabetes</v>
      </c>
      <c r="P1889" s="19">
        <v>1</v>
      </c>
      <c r="Q1889" s="19">
        <v>1</v>
      </c>
      <c r="Y1889" s="32" t="s">
        <v>6745</v>
      </c>
      <c r="Z1889" s="19" t="s">
        <v>8336</v>
      </c>
      <c r="AA1889" t="s">
        <v>8336</v>
      </c>
      <c r="AB1889" s="19" t="str">
        <f t="shared" si="177"/>
        <v>No</v>
      </c>
      <c r="AC1889" s="19" t="str">
        <f t="shared" si="178"/>
        <v>No</v>
      </c>
      <c r="AG1889" s="19" t="s">
        <v>6723</v>
      </c>
      <c r="AH1889" s="19">
        <v>30.1</v>
      </c>
      <c r="AI1889" s="19" t="str">
        <f t="shared" si="179"/>
        <v>Obesity</v>
      </c>
      <c r="AP1889" s="19" t="s">
        <v>6723</v>
      </c>
      <c r="AQ1889" s="19">
        <v>4.04</v>
      </c>
      <c r="AR1889" s="19" t="str">
        <f t="shared" si="180"/>
        <v>Normal</v>
      </c>
    </row>
    <row r="1890" spans="1:44">
      <c r="A1890" s="19" t="s">
        <v>6771</v>
      </c>
      <c r="B1890" s="19">
        <v>33.48</v>
      </c>
      <c r="C1890" s="19">
        <v>8.94</v>
      </c>
      <c r="D1890" s="19" t="s">
        <v>8336</v>
      </c>
      <c r="E1890" s="19" t="s">
        <v>8336</v>
      </c>
      <c r="F1890" s="19" t="s">
        <v>8336</v>
      </c>
      <c r="G1890" s="19" t="s">
        <v>8355</v>
      </c>
      <c r="H1890" s="19">
        <v>0</v>
      </c>
      <c r="I1890" s="19" t="s">
        <v>8336</v>
      </c>
      <c r="J1890" s="19" t="s">
        <v>8336</v>
      </c>
      <c r="K1890" s="19" t="str">
        <f t="shared" si="175"/>
        <v>Obesity</v>
      </c>
      <c r="L1890" s="19" t="str">
        <f t="shared" si="176"/>
        <v>Diabetes</v>
      </c>
      <c r="P1890" s="19">
        <v>1</v>
      </c>
      <c r="Q1890" s="19">
        <v>1</v>
      </c>
      <c r="Y1890" s="32" t="s">
        <v>6749</v>
      </c>
      <c r="Z1890" s="19" t="s">
        <v>8336</v>
      </c>
      <c r="AA1890" t="s">
        <v>8336</v>
      </c>
      <c r="AB1890" s="19" t="str">
        <f t="shared" si="177"/>
        <v>No</v>
      </c>
      <c r="AC1890" s="19" t="str">
        <f t="shared" si="178"/>
        <v>No</v>
      </c>
      <c r="AG1890" s="19" t="s">
        <v>6727</v>
      </c>
      <c r="AH1890" s="19">
        <v>26.79</v>
      </c>
      <c r="AI1890" s="19" t="str">
        <f t="shared" si="179"/>
        <v>Over Weight</v>
      </c>
      <c r="AP1890" s="19" t="s">
        <v>6727</v>
      </c>
      <c r="AQ1890" s="19">
        <v>5</v>
      </c>
      <c r="AR1890" s="19" t="str">
        <f t="shared" si="180"/>
        <v>Normal</v>
      </c>
    </row>
    <row r="1891" spans="1:44">
      <c r="A1891" s="19" t="s">
        <v>6775</v>
      </c>
      <c r="B1891" s="19">
        <v>16.51</v>
      </c>
      <c r="C1891" s="19">
        <v>4.42</v>
      </c>
      <c r="D1891" s="19" t="s">
        <v>8324</v>
      </c>
      <c r="E1891" s="19" t="s">
        <v>8336</v>
      </c>
      <c r="F1891" s="19" t="s">
        <v>8375</v>
      </c>
      <c r="G1891" s="19">
        <v>1</v>
      </c>
      <c r="H1891" s="19">
        <v>1</v>
      </c>
      <c r="I1891" s="19" t="s">
        <v>8336</v>
      </c>
      <c r="J1891" s="19" t="s">
        <v>8336</v>
      </c>
      <c r="K1891" s="19" t="str">
        <f t="shared" si="175"/>
        <v>Under Weight</v>
      </c>
      <c r="L1891" s="19" t="str">
        <f t="shared" si="176"/>
        <v>Normal</v>
      </c>
      <c r="P1891" s="19" t="s">
        <v>8355</v>
      </c>
      <c r="Q1891" s="19">
        <v>0</v>
      </c>
      <c r="Y1891" s="32" t="s">
        <v>6753</v>
      </c>
      <c r="Z1891" s="19" t="s">
        <v>8336</v>
      </c>
      <c r="AA1891" t="s">
        <v>8336</v>
      </c>
      <c r="AB1891" s="19" t="str">
        <f t="shared" si="177"/>
        <v>No</v>
      </c>
      <c r="AC1891" s="19" t="str">
        <f t="shared" si="178"/>
        <v>No</v>
      </c>
      <c r="AG1891" s="19" t="s">
        <v>6731</v>
      </c>
      <c r="AH1891" s="19">
        <v>27.1</v>
      </c>
      <c r="AI1891" s="19" t="str">
        <f t="shared" si="179"/>
        <v>Over Weight</v>
      </c>
      <c r="AP1891" s="19" t="s">
        <v>6731</v>
      </c>
      <c r="AQ1891" s="19">
        <v>4.01</v>
      </c>
      <c r="AR1891" s="19" t="str">
        <f t="shared" si="180"/>
        <v>Normal</v>
      </c>
    </row>
    <row r="1892" spans="1:44">
      <c r="A1892" s="19" t="s">
        <v>6779</v>
      </c>
      <c r="B1892" s="19">
        <v>33.155</v>
      </c>
      <c r="C1892" s="19">
        <v>5.3</v>
      </c>
      <c r="D1892" s="19" t="s">
        <v>8324</v>
      </c>
      <c r="E1892" s="19" t="s">
        <v>8336</v>
      </c>
      <c r="F1892" s="19" t="s">
        <v>8336</v>
      </c>
      <c r="G1892" s="19">
        <v>1</v>
      </c>
      <c r="H1892" s="19">
        <v>1</v>
      </c>
      <c r="I1892" s="19" t="s">
        <v>8336</v>
      </c>
      <c r="J1892" s="19" t="s">
        <v>8336</v>
      </c>
      <c r="K1892" s="19" t="str">
        <f t="shared" si="175"/>
        <v>Obesity</v>
      </c>
      <c r="L1892" s="19" t="str">
        <f t="shared" si="176"/>
        <v>Normal</v>
      </c>
      <c r="P1892" s="19">
        <v>1</v>
      </c>
      <c r="Q1892" s="19">
        <v>1</v>
      </c>
      <c r="Y1892" s="32" t="s">
        <v>6757</v>
      </c>
      <c r="Z1892" s="19" t="s">
        <v>8336</v>
      </c>
      <c r="AA1892" t="s">
        <v>8336</v>
      </c>
      <c r="AB1892" s="19" t="str">
        <f t="shared" si="177"/>
        <v>No</v>
      </c>
      <c r="AC1892" s="19" t="str">
        <f t="shared" si="178"/>
        <v>No</v>
      </c>
      <c r="AG1892" s="19" t="s">
        <v>6735</v>
      </c>
      <c r="AH1892" s="19">
        <v>24.31</v>
      </c>
      <c r="AI1892" s="19" t="str">
        <f t="shared" si="179"/>
        <v>Normal Weight</v>
      </c>
      <c r="AP1892" s="19" t="s">
        <v>6735</v>
      </c>
      <c r="AQ1892" s="19">
        <v>5.4</v>
      </c>
      <c r="AR1892" s="19" t="str">
        <f t="shared" si="180"/>
        <v>Normal</v>
      </c>
    </row>
    <row r="1893" spans="1:44">
      <c r="A1893" s="19" t="s">
        <v>6783</v>
      </c>
      <c r="B1893" s="19">
        <v>37.29</v>
      </c>
      <c r="C1893" s="19">
        <v>4.64</v>
      </c>
      <c r="D1893" s="19" t="s">
        <v>8336</v>
      </c>
      <c r="E1893" s="19" t="s">
        <v>8336</v>
      </c>
      <c r="F1893" s="19" t="s">
        <v>8375</v>
      </c>
      <c r="G1893" s="19">
        <v>1</v>
      </c>
      <c r="H1893" s="19">
        <v>1</v>
      </c>
      <c r="I1893" s="19" t="s">
        <v>8336</v>
      </c>
      <c r="J1893" s="19" t="s">
        <v>8336</v>
      </c>
      <c r="K1893" s="19" t="str">
        <f t="shared" si="175"/>
        <v>Obesity</v>
      </c>
      <c r="L1893" s="19" t="str">
        <f t="shared" si="176"/>
        <v>Normal</v>
      </c>
      <c r="P1893" s="19">
        <v>1</v>
      </c>
      <c r="Q1893" s="19">
        <v>1</v>
      </c>
      <c r="Y1893" s="32" t="s">
        <v>6760</v>
      </c>
      <c r="Z1893" s="19" t="s">
        <v>8336</v>
      </c>
      <c r="AA1893" t="s">
        <v>8336</v>
      </c>
      <c r="AB1893" s="19" t="str">
        <f t="shared" si="177"/>
        <v>No</v>
      </c>
      <c r="AC1893" s="19" t="str">
        <f t="shared" si="178"/>
        <v>No</v>
      </c>
      <c r="AG1893" s="19" t="s">
        <v>6739</v>
      </c>
      <c r="AH1893" s="19">
        <v>15.53</v>
      </c>
      <c r="AI1893" s="19" t="str">
        <f t="shared" si="179"/>
        <v>Under Weight</v>
      </c>
      <c r="AP1893" s="19" t="s">
        <v>6739</v>
      </c>
      <c r="AQ1893" s="19">
        <v>5.81</v>
      </c>
      <c r="AR1893" s="19" t="str">
        <f t="shared" si="180"/>
        <v>Prediabetes</v>
      </c>
    </row>
    <row r="1894" spans="1:44">
      <c r="A1894" s="19" t="s">
        <v>6786</v>
      </c>
      <c r="B1894" s="19">
        <v>20.23</v>
      </c>
      <c r="C1894" s="19">
        <v>6.16</v>
      </c>
      <c r="D1894" s="19" t="s">
        <v>8324</v>
      </c>
      <c r="E1894" s="19" t="s">
        <v>8336</v>
      </c>
      <c r="F1894" s="19" t="s">
        <v>8336</v>
      </c>
      <c r="G1894" s="19">
        <v>1</v>
      </c>
      <c r="H1894" s="19">
        <v>1</v>
      </c>
      <c r="I1894" s="19" t="s">
        <v>8336</v>
      </c>
      <c r="J1894" s="19" t="s">
        <v>8336</v>
      </c>
      <c r="K1894" s="19" t="str">
        <f t="shared" si="175"/>
        <v>Normal Weight</v>
      </c>
      <c r="L1894" s="19" t="str">
        <f t="shared" si="176"/>
        <v>Prediabetes</v>
      </c>
      <c r="P1894" s="19">
        <v>1</v>
      </c>
      <c r="Q1894" s="19">
        <v>1</v>
      </c>
      <c r="Y1894" s="32" t="s">
        <v>6763</v>
      </c>
      <c r="Z1894" s="19" t="s">
        <v>8336</v>
      </c>
      <c r="AA1894" t="s">
        <v>8336</v>
      </c>
      <c r="AB1894" s="19" t="str">
        <f t="shared" si="177"/>
        <v>No</v>
      </c>
      <c r="AC1894" s="19" t="str">
        <f t="shared" si="178"/>
        <v>No</v>
      </c>
      <c r="AG1894" s="19" t="s">
        <v>6742</v>
      </c>
      <c r="AH1894" s="19">
        <v>30.7</v>
      </c>
      <c r="AI1894" s="19" t="str">
        <f t="shared" si="179"/>
        <v>Obesity</v>
      </c>
      <c r="AP1894" s="19" t="s">
        <v>6742</v>
      </c>
      <c r="AQ1894" s="19">
        <v>5.82</v>
      </c>
      <c r="AR1894" s="19" t="str">
        <f t="shared" si="180"/>
        <v>Prediabetes</v>
      </c>
    </row>
    <row r="1895" spans="1:44">
      <c r="A1895" s="19" t="s">
        <v>6789</v>
      </c>
      <c r="B1895" s="19">
        <v>28.975</v>
      </c>
      <c r="C1895" s="19">
        <v>4.12</v>
      </c>
      <c r="D1895" s="19" t="s">
        <v>8336</v>
      </c>
      <c r="E1895" s="19" t="s">
        <v>8336</v>
      </c>
      <c r="F1895" s="19" t="s">
        <v>8375</v>
      </c>
      <c r="G1895" s="19">
        <v>1</v>
      </c>
      <c r="H1895" s="19">
        <v>1</v>
      </c>
      <c r="I1895" s="19" t="s">
        <v>8336</v>
      </c>
      <c r="J1895" s="19" t="s">
        <v>8336</v>
      </c>
      <c r="K1895" s="19" t="str">
        <f t="shared" si="175"/>
        <v>Over Weight</v>
      </c>
      <c r="L1895" s="19" t="str">
        <f t="shared" si="176"/>
        <v>Normal</v>
      </c>
      <c r="P1895" s="19">
        <v>1</v>
      </c>
      <c r="Q1895" s="19">
        <v>1</v>
      </c>
      <c r="Y1895" s="32" t="s">
        <v>6767</v>
      </c>
      <c r="Z1895" s="19" t="s">
        <v>8336</v>
      </c>
      <c r="AA1895" t="s">
        <v>8336</v>
      </c>
      <c r="AB1895" s="19" t="str">
        <f t="shared" si="177"/>
        <v>No</v>
      </c>
      <c r="AC1895" s="19" t="str">
        <f t="shared" si="178"/>
        <v>No</v>
      </c>
      <c r="AG1895" s="19" t="s">
        <v>6745</v>
      </c>
      <c r="AH1895" s="19">
        <v>33.33</v>
      </c>
      <c r="AI1895" s="19" t="str">
        <f t="shared" si="179"/>
        <v>Obesity</v>
      </c>
      <c r="AP1895" s="19" t="s">
        <v>6745</v>
      </c>
      <c r="AQ1895" s="19">
        <v>4.82</v>
      </c>
      <c r="AR1895" s="19" t="str">
        <f t="shared" si="180"/>
        <v>Normal</v>
      </c>
    </row>
    <row r="1896" spans="1:44">
      <c r="A1896" s="19" t="s">
        <v>6792</v>
      </c>
      <c r="B1896" s="19">
        <v>16.42</v>
      </c>
      <c r="C1896" s="19">
        <v>5.77</v>
      </c>
      <c r="D1896" s="19" t="s">
        <v>8324</v>
      </c>
      <c r="E1896" s="19" t="s">
        <v>8336</v>
      </c>
      <c r="F1896" s="19" t="s">
        <v>8375</v>
      </c>
      <c r="G1896" s="19">
        <v>1</v>
      </c>
      <c r="H1896" s="19">
        <v>1</v>
      </c>
      <c r="I1896" s="19" t="s">
        <v>8336</v>
      </c>
      <c r="J1896" s="19" t="s">
        <v>8336</v>
      </c>
      <c r="K1896" s="19" t="str">
        <f t="shared" si="175"/>
        <v>Under Weight</v>
      </c>
      <c r="L1896" s="19" t="str">
        <f t="shared" si="176"/>
        <v>Prediabetes</v>
      </c>
      <c r="P1896" s="19">
        <v>1</v>
      </c>
      <c r="Q1896" s="19">
        <v>1</v>
      </c>
      <c r="Y1896" s="32" t="s">
        <v>6771</v>
      </c>
      <c r="Z1896" s="19" t="s">
        <v>8336</v>
      </c>
      <c r="AA1896" t="s">
        <v>8336</v>
      </c>
      <c r="AB1896" s="19" t="str">
        <f t="shared" si="177"/>
        <v>No</v>
      </c>
      <c r="AC1896" s="19" t="str">
        <f t="shared" si="178"/>
        <v>No</v>
      </c>
      <c r="AG1896" s="19" t="s">
        <v>6749</v>
      </c>
      <c r="AH1896" s="19">
        <v>32.4</v>
      </c>
      <c r="AI1896" s="19" t="str">
        <f t="shared" si="179"/>
        <v>Obesity</v>
      </c>
      <c r="AP1896" s="19" t="s">
        <v>6749</v>
      </c>
      <c r="AQ1896" s="19">
        <v>5.08</v>
      </c>
      <c r="AR1896" s="19" t="str">
        <f t="shared" si="180"/>
        <v>Normal</v>
      </c>
    </row>
    <row r="1897" spans="1:44">
      <c r="A1897" s="19" t="s">
        <v>6795</v>
      </c>
      <c r="B1897" s="19">
        <v>17.56</v>
      </c>
      <c r="C1897" s="19">
        <v>6.2</v>
      </c>
      <c r="D1897" s="19" t="s">
        <v>8336</v>
      </c>
      <c r="E1897" s="19" t="s">
        <v>8336</v>
      </c>
      <c r="F1897" s="19" t="s">
        <v>8336</v>
      </c>
      <c r="G1897" s="19">
        <v>1</v>
      </c>
      <c r="H1897" s="19">
        <v>1</v>
      </c>
      <c r="I1897" s="19" t="s">
        <v>8336</v>
      </c>
      <c r="J1897" s="19" t="s">
        <v>8336</v>
      </c>
      <c r="K1897" s="19" t="str">
        <f t="shared" si="175"/>
        <v>Under Weight</v>
      </c>
      <c r="L1897" s="19" t="str">
        <f t="shared" si="176"/>
        <v>Prediabetes</v>
      </c>
      <c r="P1897" s="19" t="s">
        <v>8355</v>
      </c>
      <c r="Q1897" s="19">
        <v>0</v>
      </c>
      <c r="Y1897" s="32" t="s">
        <v>6775</v>
      </c>
      <c r="Z1897" s="19" t="s">
        <v>8324</v>
      </c>
      <c r="AA1897" t="s">
        <v>8336</v>
      </c>
      <c r="AB1897" s="19" t="str">
        <f t="shared" si="177"/>
        <v>Yes</v>
      </c>
      <c r="AC1897" s="19" t="str">
        <f t="shared" si="178"/>
        <v>No</v>
      </c>
      <c r="AG1897" s="19" t="s">
        <v>6753</v>
      </c>
      <c r="AH1897" s="19">
        <v>27.93</v>
      </c>
      <c r="AI1897" s="19" t="str">
        <f t="shared" si="179"/>
        <v>Over Weight</v>
      </c>
      <c r="AP1897" s="19" t="s">
        <v>6753</v>
      </c>
      <c r="AQ1897" s="19">
        <v>5.59</v>
      </c>
      <c r="AR1897" s="19" t="str">
        <f t="shared" si="180"/>
        <v>Normal</v>
      </c>
    </row>
    <row r="1898" spans="1:44">
      <c r="A1898" s="19" t="s">
        <v>6799</v>
      </c>
      <c r="B1898" s="19">
        <v>24.13</v>
      </c>
      <c r="C1898" s="19">
        <v>4.39</v>
      </c>
      <c r="D1898" s="19" t="s">
        <v>8336</v>
      </c>
      <c r="E1898" s="19" t="s">
        <v>8336</v>
      </c>
      <c r="F1898" s="19" t="s">
        <v>8336</v>
      </c>
      <c r="G1898" s="19">
        <v>1</v>
      </c>
      <c r="H1898" s="19">
        <v>1</v>
      </c>
      <c r="I1898" s="19" t="s">
        <v>8336</v>
      </c>
      <c r="J1898" s="19" t="s">
        <v>8336</v>
      </c>
      <c r="K1898" s="19" t="str">
        <f t="shared" si="175"/>
        <v>Normal Weight</v>
      </c>
      <c r="L1898" s="19" t="str">
        <f t="shared" si="176"/>
        <v>Normal</v>
      </c>
      <c r="P1898" s="19" t="s">
        <v>8355</v>
      </c>
      <c r="Q1898" s="19">
        <v>0</v>
      </c>
      <c r="Y1898" s="32" t="s">
        <v>6779</v>
      </c>
      <c r="Z1898" s="19" t="s">
        <v>8324</v>
      </c>
      <c r="AA1898" t="s">
        <v>8336</v>
      </c>
      <c r="AB1898" s="19" t="str">
        <f t="shared" si="177"/>
        <v>Yes</v>
      </c>
      <c r="AC1898" s="19" t="str">
        <f t="shared" si="178"/>
        <v>No</v>
      </c>
      <c r="AG1898" s="19" t="s">
        <v>6757</v>
      </c>
      <c r="AH1898" s="19">
        <v>21.755</v>
      </c>
      <c r="AI1898" s="19" t="str">
        <f t="shared" si="179"/>
        <v>Normal Weight</v>
      </c>
      <c r="AP1898" s="19" t="s">
        <v>6757</v>
      </c>
      <c r="AQ1898" s="19">
        <v>5.12</v>
      </c>
      <c r="AR1898" s="19" t="str">
        <f t="shared" si="180"/>
        <v>Normal</v>
      </c>
    </row>
    <row r="1899" spans="1:44">
      <c r="A1899" s="19" t="s">
        <v>6803</v>
      </c>
      <c r="B1899" s="19">
        <v>19.95</v>
      </c>
      <c r="C1899" s="19">
        <v>5.13</v>
      </c>
      <c r="D1899" s="19" t="s">
        <v>8336</v>
      </c>
      <c r="E1899" s="19" t="s">
        <v>8324</v>
      </c>
      <c r="F1899" s="19" t="s">
        <v>8336</v>
      </c>
      <c r="G1899" s="19">
        <v>2</v>
      </c>
      <c r="H1899" s="19">
        <v>2</v>
      </c>
      <c r="I1899" s="19" t="s">
        <v>8336</v>
      </c>
      <c r="J1899" s="19" t="s">
        <v>8336</v>
      </c>
      <c r="K1899" s="19" t="str">
        <f t="shared" si="175"/>
        <v>Normal Weight</v>
      </c>
      <c r="L1899" s="19" t="str">
        <f t="shared" si="176"/>
        <v>Normal</v>
      </c>
      <c r="P1899" s="19" t="s">
        <v>8355</v>
      </c>
      <c r="Q1899" s="19">
        <v>0</v>
      </c>
      <c r="Y1899" s="32" t="s">
        <v>6783</v>
      </c>
      <c r="Z1899" s="19" t="s">
        <v>8336</v>
      </c>
      <c r="AA1899" t="s">
        <v>8336</v>
      </c>
      <c r="AB1899" s="19" t="str">
        <f t="shared" si="177"/>
        <v>No</v>
      </c>
      <c r="AC1899" s="19" t="str">
        <f t="shared" si="178"/>
        <v>No</v>
      </c>
      <c r="AG1899" s="19" t="s">
        <v>6760</v>
      </c>
      <c r="AH1899" s="19">
        <v>25.935</v>
      </c>
      <c r="AI1899" s="19" t="str">
        <f t="shared" si="179"/>
        <v>Over Weight</v>
      </c>
      <c r="AP1899" s="19" t="s">
        <v>6760</v>
      </c>
      <c r="AQ1899" s="19">
        <v>4.95</v>
      </c>
      <c r="AR1899" s="19" t="str">
        <f t="shared" si="180"/>
        <v>Normal</v>
      </c>
    </row>
    <row r="1900" spans="1:44">
      <c r="A1900" s="19" t="s">
        <v>6806</v>
      </c>
      <c r="B1900" s="19">
        <v>21.24</v>
      </c>
      <c r="C1900" s="19">
        <v>4.49</v>
      </c>
      <c r="D1900" s="19" t="s">
        <v>8336</v>
      </c>
      <c r="E1900" s="19" t="s">
        <v>8336</v>
      </c>
      <c r="F1900" s="19" t="s">
        <v>8336</v>
      </c>
      <c r="G1900" s="19" t="s">
        <v>8355</v>
      </c>
      <c r="H1900" s="19">
        <v>0</v>
      </c>
      <c r="I1900" s="19" t="s">
        <v>8336</v>
      </c>
      <c r="J1900" s="19" t="s">
        <v>8336</v>
      </c>
      <c r="K1900" s="19" t="str">
        <f t="shared" si="175"/>
        <v>Normal Weight</v>
      </c>
      <c r="L1900" s="19" t="str">
        <f t="shared" si="176"/>
        <v>Normal</v>
      </c>
      <c r="P1900" s="19" t="s">
        <v>8355</v>
      </c>
      <c r="Q1900" s="19">
        <v>0</v>
      </c>
      <c r="Y1900" s="32" t="s">
        <v>6786</v>
      </c>
      <c r="Z1900" s="19" t="s">
        <v>8324</v>
      </c>
      <c r="AA1900" t="s">
        <v>8336</v>
      </c>
      <c r="AB1900" s="19" t="str">
        <f t="shared" si="177"/>
        <v>Yes</v>
      </c>
      <c r="AC1900" s="19" t="str">
        <f t="shared" si="178"/>
        <v>No</v>
      </c>
      <c r="AG1900" s="19" t="s">
        <v>6763</v>
      </c>
      <c r="AH1900" s="19">
        <v>31.5</v>
      </c>
      <c r="AI1900" s="19" t="str">
        <f t="shared" si="179"/>
        <v>Obesity</v>
      </c>
      <c r="AP1900" s="19" t="s">
        <v>6763</v>
      </c>
      <c r="AQ1900" s="19">
        <v>6.16</v>
      </c>
      <c r="AR1900" s="19" t="str">
        <f t="shared" si="180"/>
        <v>Prediabetes</v>
      </c>
    </row>
    <row r="1901" spans="1:44">
      <c r="A1901" s="19" t="s">
        <v>6810</v>
      </c>
      <c r="B1901" s="19">
        <v>44.22</v>
      </c>
      <c r="C1901" s="19">
        <v>6.35</v>
      </c>
      <c r="D1901" s="19" t="s">
        <v>8336</v>
      </c>
      <c r="E1901" s="19" t="s">
        <v>8336</v>
      </c>
      <c r="F1901" s="19" t="s">
        <v>8336</v>
      </c>
      <c r="G1901" s="19" t="s">
        <v>8355</v>
      </c>
      <c r="H1901" s="19">
        <v>0</v>
      </c>
      <c r="I1901" s="19" t="s">
        <v>8336</v>
      </c>
      <c r="J1901" s="19" t="s">
        <v>8336</v>
      </c>
      <c r="K1901" s="19" t="str">
        <f t="shared" si="175"/>
        <v>Obesity</v>
      </c>
      <c r="L1901" s="19" t="str">
        <f t="shared" si="176"/>
        <v>Prediabetes</v>
      </c>
      <c r="P1901" s="19" t="s">
        <v>8355</v>
      </c>
      <c r="Q1901" s="19">
        <v>0</v>
      </c>
      <c r="Y1901" s="32" t="s">
        <v>6789</v>
      </c>
      <c r="Z1901" s="19" t="s">
        <v>8336</v>
      </c>
      <c r="AA1901" t="s">
        <v>8336</v>
      </c>
      <c r="AB1901" s="19" t="str">
        <f t="shared" si="177"/>
        <v>No</v>
      </c>
      <c r="AC1901" s="19" t="str">
        <f t="shared" si="178"/>
        <v>No</v>
      </c>
      <c r="AG1901" s="19" t="s">
        <v>6767</v>
      </c>
      <c r="AH1901" s="19">
        <v>30.03</v>
      </c>
      <c r="AI1901" s="19" t="str">
        <f t="shared" si="179"/>
        <v>Obesity</v>
      </c>
      <c r="AP1901" s="19" t="s">
        <v>6767</v>
      </c>
      <c r="AQ1901" s="19">
        <v>6.41</v>
      </c>
      <c r="AR1901" s="19" t="str">
        <f t="shared" si="180"/>
        <v>Prediabetes</v>
      </c>
    </row>
    <row r="1902" spans="1:44">
      <c r="A1902" s="19" t="s">
        <v>6813</v>
      </c>
      <c r="B1902" s="19">
        <v>41.1</v>
      </c>
      <c r="C1902" s="19">
        <v>5.79</v>
      </c>
      <c r="D1902" s="19" t="s">
        <v>8336</v>
      </c>
      <c r="E1902" s="19" t="s">
        <v>8336</v>
      </c>
      <c r="F1902" s="19" t="s">
        <v>8336</v>
      </c>
      <c r="G1902" s="19" t="s">
        <v>8355</v>
      </c>
      <c r="H1902" s="19">
        <v>0</v>
      </c>
      <c r="I1902" s="19" t="s">
        <v>8336</v>
      </c>
      <c r="J1902" s="19" t="s">
        <v>8336</v>
      </c>
      <c r="K1902" s="19" t="str">
        <f t="shared" si="175"/>
        <v>Obesity</v>
      </c>
      <c r="L1902" s="19" t="str">
        <f t="shared" si="176"/>
        <v>Prediabetes</v>
      </c>
      <c r="P1902" s="19">
        <v>1</v>
      </c>
      <c r="Q1902" s="19">
        <v>1</v>
      </c>
      <c r="Y1902" s="32" t="s">
        <v>6792</v>
      </c>
      <c r="Z1902" s="19" t="s">
        <v>8324</v>
      </c>
      <c r="AA1902" t="s">
        <v>8336</v>
      </c>
      <c r="AB1902" s="19" t="str">
        <f t="shared" si="177"/>
        <v>Yes</v>
      </c>
      <c r="AC1902" s="19" t="str">
        <f t="shared" si="178"/>
        <v>No</v>
      </c>
      <c r="AG1902" s="19" t="s">
        <v>6771</v>
      </c>
      <c r="AH1902" s="19">
        <v>33.48</v>
      </c>
      <c r="AI1902" s="19" t="str">
        <f t="shared" si="179"/>
        <v>Obesity</v>
      </c>
      <c r="AP1902" s="19" t="s">
        <v>6771</v>
      </c>
      <c r="AQ1902" s="19">
        <v>8.94</v>
      </c>
      <c r="AR1902" s="19" t="str">
        <f t="shared" si="180"/>
        <v>Diabetes</v>
      </c>
    </row>
    <row r="1903" spans="1:44">
      <c r="A1903" s="19" t="s">
        <v>6816</v>
      </c>
      <c r="B1903" s="19">
        <v>34.2</v>
      </c>
      <c r="C1903" s="19">
        <v>4.78</v>
      </c>
      <c r="D1903" s="19" t="s">
        <v>8324</v>
      </c>
      <c r="E1903" s="19" t="s">
        <v>8336</v>
      </c>
      <c r="F1903" s="19" t="s">
        <v>8336</v>
      </c>
      <c r="G1903" s="19" t="s">
        <v>8355</v>
      </c>
      <c r="H1903" s="19">
        <v>0</v>
      </c>
      <c r="I1903" s="19" t="s">
        <v>8336</v>
      </c>
      <c r="J1903" s="19" t="s">
        <v>8336</v>
      </c>
      <c r="K1903" s="19" t="str">
        <f t="shared" si="175"/>
        <v>Obesity</v>
      </c>
      <c r="L1903" s="19" t="str">
        <f t="shared" si="176"/>
        <v>Normal</v>
      </c>
      <c r="P1903" s="19">
        <v>1</v>
      </c>
      <c r="Q1903" s="19">
        <v>1</v>
      </c>
      <c r="Y1903" s="32" t="s">
        <v>6795</v>
      </c>
      <c r="Z1903" s="19" t="s">
        <v>8336</v>
      </c>
      <c r="AA1903" t="s">
        <v>8336</v>
      </c>
      <c r="AB1903" s="19" t="str">
        <f t="shared" si="177"/>
        <v>No</v>
      </c>
      <c r="AC1903" s="19" t="str">
        <f t="shared" si="178"/>
        <v>No</v>
      </c>
      <c r="AG1903" s="19" t="s">
        <v>6775</v>
      </c>
      <c r="AH1903" s="19">
        <v>16.51</v>
      </c>
      <c r="AI1903" s="19" t="str">
        <f t="shared" si="179"/>
        <v>Under Weight</v>
      </c>
      <c r="AP1903" s="19" t="s">
        <v>6775</v>
      </c>
      <c r="AQ1903" s="19">
        <v>4.42</v>
      </c>
      <c r="AR1903" s="19" t="str">
        <f t="shared" si="180"/>
        <v>Normal</v>
      </c>
    </row>
    <row r="1904" spans="1:44">
      <c r="A1904" s="19" t="s">
        <v>6819</v>
      </c>
      <c r="B1904" s="19">
        <v>29.92</v>
      </c>
      <c r="C1904" s="19">
        <v>6.02</v>
      </c>
      <c r="D1904" s="19" t="s">
        <v>8324</v>
      </c>
      <c r="E1904" s="19" t="s">
        <v>8336</v>
      </c>
      <c r="F1904" s="19" t="s">
        <v>8336</v>
      </c>
      <c r="G1904" s="19" t="s">
        <v>8355</v>
      </c>
      <c r="H1904" s="19">
        <v>0</v>
      </c>
      <c r="I1904" s="19" t="s">
        <v>8336</v>
      </c>
      <c r="J1904" s="19" t="s">
        <v>8336</v>
      </c>
      <c r="K1904" s="19" t="str">
        <f t="shared" si="175"/>
        <v>Obesity</v>
      </c>
      <c r="L1904" s="19" t="str">
        <f t="shared" si="176"/>
        <v>Prediabetes</v>
      </c>
      <c r="P1904" s="19">
        <v>1</v>
      </c>
      <c r="Q1904" s="19">
        <v>1</v>
      </c>
      <c r="Y1904" s="32" t="s">
        <v>6799</v>
      </c>
      <c r="Z1904" s="19" t="s">
        <v>8336</v>
      </c>
      <c r="AA1904" t="s">
        <v>8336</v>
      </c>
      <c r="AB1904" s="19" t="str">
        <f t="shared" si="177"/>
        <v>No</v>
      </c>
      <c r="AC1904" s="19" t="str">
        <f t="shared" si="178"/>
        <v>No</v>
      </c>
      <c r="AG1904" s="19" t="s">
        <v>6779</v>
      </c>
      <c r="AH1904" s="19">
        <v>33.155</v>
      </c>
      <c r="AI1904" s="19" t="str">
        <f t="shared" si="179"/>
        <v>Obesity</v>
      </c>
      <c r="AP1904" s="19" t="s">
        <v>6779</v>
      </c>
      <c r="AQ1904" s="19">
        <v>5.3</v>
      </c>
      <c r="AR1904" s="19" t="str">
        <f t="shared" si="180"/>
        <v>Normal</v>
      </c>
    </row>
    <row r="1905" spans="1:44">
      <c r="A1905" s="19" t="s">
        <v>6821</v>
      </c>
      <c r="B1905" s="19">
        <v>28.93</v>
      </c>
      <c r="C1905" s="19">
        <v>4.44</v>
      </c>
      <c r="D1905" s="19" t="s">
        <v>8336</v>
      </c>
      <c r="E1905" s="19" t="s">
        <v>8336</v>
      </c>
      <c r="F1905" s="19" t="s">
        <v>8336</v>
      </c>
      <c r="G1905" s="19" t="s">
        <v>8355</v>
      </c>
      <c r="H1905" s="19">
        <v>0</v>
      </c>
      <c r="I1905" s="19" t="s">
        <v>8336</v>
      </c>
      <c r="J1905" s="19" t="s">
        <v>8336</v>
      </c>
      <c r="K1905" s="19" t="str">
        <f t="shared" si="175"/>
        <v>Over Weight</v>
      </c>
      <c r="L1905" s="19" t="str">
        <f t="shared" si="176"/>
        <v>Normal</v>
      </c>
      <c r="P1905" s="19">
        <v>1</v>
      </c>
      <c r="Q1905" s="19">
        <v>1</v>
      </c>
      <c r="Y1905" s="32" t="s">
        <v>6803</v>
      </c>
      <c r="Z1905" s="19" t="s">
        <v>8336</v>
      </c>
      <c r="AA1905" t="s">
        <v>8336</v>
      </c>
      <c r="AB1905" s="19" t="str">
        <f t="shared" si="177"/>
        <v>No</v>
      </c>
      <c r="AC1905" s="19" t="str">
        <f t="shared" si="178"/>
        <v>No</v>
      </c>
      <c r="AG1905" s="19" t="s">
        <v>6783</v>
      </c>
      <c r="AH1905" s="19">
        <v>37.29</v>
      </c>
      <c r="AI1905" s="19" t="str">
        <f t="shared" si="179"/>
        <v>Obesity</v>
      </c>
      <c r="AP1905" s="19" t="s">
        <v>6783</v>
      </c>
      <c r="AQ1905" s="19">
        <v>4.64</v>
      </c>
      <c r="AR1905" s="19" t="str">
        <f t="shared" si="180"/>
        <v>Normal</v>
      </c>
    </row>
    <row r="1906" spans="1:44">
      <c r="A1906" s="19" t="s">
        <v>6824</v>
      </c>
      <c r="B1906" s="19">
        <v>31.255</v>
      </c>
      <c r="C1906" s="19">
        <v>5.84</v>
      </c>
      <c r="D1906" s="19" t="s">
        <v>8324</v>
      </c>
      <c r="E1906" s="19" t="s">
        <v>8336</v>
      </c>
      <c r="F1906" s="19" t="s">
        <v>8336</v>
      </c>
      <c r="G1906" s="19">
        <v>1</v>
      </c>
      <c r="H1906" s="19">
        <v>1</v>
      </c>
      <c r="I1906" s="19" t="s">
        <v>8336</v>
      </c>
      <c r="J1906" s="19" t="s">
        <v>8336</v>
      </c>
      <c r="K1906" s="19" t="str">
        <f t="shared" si="175"/>
        <v>Obesity</v>
      </c>
      <c r="L1906" s="19" t="str">
        <f t="shared" si="176"/>
        <v>Prediabetes</v>
      </c>
      <c r="P1906" s="19">
        <v>1</v>
      </c>
      <c r="Q1906" s="19">
        <v>1</v>
      </c>
      <c r="Y1906" s="32" t="s">
        <v>6806</v>
      </c>
      <c r="Z1906" s="19" t="s">
        <v>8336</v>
      </c>
      <c r="AA1906" t="s">
        <v>8336</v>
      </c>
      <c r="AB1906" s="19" t="str">
        <f t="shared" si="177"/>
        <v>No</v>
      </c>
      <c r="AC1906" s="19" t="str">
        <f t="shared" si="178"/>
        <v>No</v>
      </c>
      <c r="AG1906" s="19" t="s">
        <v>6786</v>
      </c>
      <c r="AH1906" s="19">
        <v>20.23</v>
      </c>
      <c r="AI1906" s="19" t="str">
        <f t="shared" si="179"/>
        <v>Normal Weight</v>
      </c>
      <c r="AP1906" s="19" t="s">
        <v>6786</v>
      </c>
      <c r="AQ1906" s="19">
        <v>6.16</v>
      </c>
      <c r="AR1906" s="19" t="str">
        <f t="shared" si="180"/>
        <v>Prediabetes</v>
      </c>
    </row>
    <row r="1907" spans="1:44">
      <c r="A1907" s="19" t="s">
        <v>6827</v>
      </c>
      <c r="B1907" s="19">
        <v>29.83</v>
      </c>
      <c r="C1907" s="19">
        <v>5.39</v>
      </c>
      <c r="D1907" s="19" t="s">
        <v>8336</v>
      </c>
      <c r="E1907" s="19" t="s">
        <v>8336</v>
      </c>
      <c r="F1907" s="19" t="s">
        <v>8336</v>
      </c>
      <c r="G1907" s="19" t="s">
        <v>8355</v>
      </c>
      <c r="H1907" s="19">
        <v>0</v>
      </c>
      <c r="I1907" s="19" t="s">
        <v>8336</v>
      </c>
      <c r="J1907" s="19" t="s">
        <v>8336</v>
      </c>
      <c r="K1907" s="19" t="str">
        <f t="shared" si="175"/>
        <v>Over Weight</v>
      </c>
      <c r="L1907" s="19" t="str">
        <f t="shared" si="176"/>
        <v>Normal</v>
      </c>
      <c r="P1907" s="19">
        <v>1</v>
      </c>
      <c r="Q1907" s="19">
        <v>1</v>
      </c>
      <c r="Y1907" s="32" t="s">
        <v>6810</v>
      </c>
      <c r="Z1907" s="19" t="s">
        <v>8336</v>
      </c>
      <c r="AA1907" t="s">
        <v>8336</v>
      </c>
      <c r="AB1907" s="19" t="str">
        <f t="shared" si="177"/>
        <v>No</v>
      </c>
      <c r="AC1907" s="19" t="str">
        <f t="shared" si="178"/>
        <v>No</v>
      </c>
      <c r="AG1907" s="19" t="s">
        <v>6789</v>
      </c>
      <c r="AH1907" s="19">
        <v>28.975</v>
      </c>
      <c r="AI1907" s="19" t="str">
        <f t="shared" si="179"/>
        <v>Over Weight</v>
      </c>
      <c r="AP1907" s="19" t="s">
        <v>6789</v>
      </c>
      <c r="AQ1907" s="19">
        <v>4.12</v>
      </c>
      <c r="AR1907" s="19" t="str">
        <f t="shared" si="180"/>
        <v>Normal</v>
      </c>
    </row>
    <row r="1908" spans="1:44">
      <c r="A1908" s="19" t="s">
        <v>6830</v>
      </c>
      <c r="B1908" s="19">
        <v>29.59</v>
      </c>
      <c r="C1908" s="19">
        <v>6.16</v>
      </c>
      <c r="D1908" s="19" t="s">
        <v>8336</v>
      </c>
      <c r="E1908" s="19" t="s">
        <v>8336</v>
      </c>
      <c r="F1908" s="19" t="s">
        <v>8375</v>
      </c>
      <c r="G1908" s="19">
        <v>1</v>
      </c>
      <c r="H1908" s="19">
        <v>1</v>
      </c>
      <c r="I1908" s="19" t="s">
        <v>8336</v>
      </c>
      <c r="J1908" s="19" t="s">
        <v>8336</v>
      </c>
      <c r="K1908" s="19" t="str">
        <f t="shared" si="175"/>
        <v>Over Weight</v>
      </c>
      <c r="L1908" s="19" t="str">
        <f t="shared" si="176"/>
        <v>Prediabetes</v>
      </c>
      <c r="P1908" s="19">
        <v>1</v>
      </c>
      <c r="Q1908" s="19">
        <v>1</v>
      </c>
      <c r="Y1908" s="32" t="s">
        <v>6813</v>
      </c>
      <c r="Z1908" s="19" t="s">
        <v>8336</v>
      </c>
      <c r="AA1908" t="s">
        <v>8336</v>
      </c>
      <c r="AB1908" s="19" t="str">
        <f t="shared" si="177"/>
        <v>No</v>
      </c>
      <c r="AC1908" s="19" t="str">
        <f t="shared" si="178"/>
        <v>No</v>
      </c>
      <c r="AG1908" s="19" t="s">
        <v>6792</v>
      </c>
      <c r="AH1908" s="19">
        <v>16.42</v>
      </c>
      <c r="AI1908" s="19" t="str">
        <f t="shared" si="179"/>
        <v>Under Weight</v>
      </c>
      <c r="AP1908" s="19" t="s">
        <v>6792</v>
      </c>
      <c r="AQ1908" s="19">
        <v>5.77</v>
      </c>
      <c r="AR1908" s="19" t="str">
        <f t="shared" si="180"/>
        <v>Prediabetes</v>
      </c>
    </row>
    <row r="1909" spans="1:44">
      <c r="A1909" s="19" t="s">
        <v>6833</v>
      </c>
      <c r="B1909" s="19">
        <v>31.16</v>
      </c>
      <c r="C1909" s="19">
        <v>4.49</v>
      </c>
      <c r="D1909" s="19" t="s">
        <v>8336</v>
      </c>
      <c r="E1909" s="19" t="s">
        <v>8336</v>
      </c>
      <c r="F1909" s="19" t="s">
        <v>8375</v>
      </c>
      <c r="G1909" s="19">
        <v>1</v>
      </c>
      <c r="H1909" s="19">
        <v>1</v>
      </c>
      <c r="I1909" s="19" t="s">
        <v>8336</v>
      </c>
      <c r="J1909" s="19" t="s">
        <v>8336</v>
      </c>
      <c r="K1909" s="19" t="str">
        <f t="shared" si="175"/>
        <v>Obesity</v>
      </c>
      <c r="L1909" s="19" t="str">
        <f t="shared" si="176"/>
        <v>Normal</v>
      </c>
      <c r="P1909" s="19">
        <v>1</v>
      </c>
      <c r="Q1909" s="19">
        <v>1</v>
      </c>
      <c r="Y1909" s="32" t="s">
        <v>6816</v>
      </c>
      <c r="Z1909" s="19" t="s">
        <v>8324</v>
      </c>
      <c r="AA1909" t="s">
        <v>8336</v>
      </c>
      <c r="AB1909" s="19" t="str">
        <f t="shared" si="177"/>
        <v>Yes</v>
      </c>
      <c r="AC1909" s="19" t="str">
        <f t="shared" si="178"/>
        <v>No</v>
      </c>
      <c r="AG1909" s="19" t="s">
        <v>6795</v>
      </c>
      <c r="AH1909" s="19">
        <v>17.56</v>
      </c>
      <c r="AI1909" s="19" t="str">
        <f t="shared" si="179"/>
        <v>Under Weight</v>
      </c>
      <c r="AP1909" s="19" t="s">
        <v>6795</v>
      </c>
      <c r="AQ1909" s="19">
        <v>6.2</v>
      </c>
      <c r="AR1909" s="19" t="str">
        <f t="shared" si="180"/>
        <v>Prediabetes</v>
      </c>
    </row>
    <row r="1910" spans="1:44">
      <c r="A1910" s="19" t="s">
        <v>6837</v>
      </c>
      <c r="B1910" s="19">
        <v>34.21</v>
      </c>
      <c r="C1910" s="19">
        <v>4.48</v>
      </c>
      <c r="D1910" s="19" t="s">
        <v>8324</v>
      </c>
      <c r="E1910" s="19" t="s">
        <v>8336</v>
      </c>
      <c r="F1910" s="19" t="s">
        <v>8336</v>
      </c>
      <c r="G1910" s="19">
        <v>1</v>
      </c>
      <c r="H1910" s="19">
        <v>1</v>
      </c>
      <c r="I1910" s="19" t="s">
        <v>8336</v>
      </c>
      <c r="J1910" s="19" t="s">
        <v>8336</v>
      </c>
      <c r="K1910" s="19" t="str">
        <f t="shared" si="175"/>
        <v>Obesity</v>
      </c>
      <c r="L1910" s="19" t="str">
        <f t="shared" si="176"/>
        <v>Normal</v>
      </c>
      <c r="P1910" s="19">
        <v>2</v>
      </c>
      <c r="Q1910" s="19">
        <v>2</v>
      </c>
      <c r="Y1910" s="32" t="s">
        <v>6819</v>
      </c>
      <c r="Z1910" s="19" t="s">
        <v>8324</v>
      </c>
      <c r="AA1910" t="s">
        <v>8336</v>
      </c>
      <c r="AB1910" s="19" t="str">
        <f t="shared" si="177"/>
        <v>Yes</v>
      </c>
      <c r="AC1910" s="19" t="str">
        <f t="shared" si="178"/>
        <v>No</v>
      </c>
      <c r="AG1910" s="19" t="s">
        <v>6799</v>
      </c>
      <c r="AH1910" s="19">
        <v>24.13</v>
      </c>
      <c r="AI1910" s="19" t="str">
        <f t="shared" si="179"/>
        <v>Normal Weight</v>
      </c>
      <c r="AP1910" s="19" t="s">
        <v>6799</v>
      </c>
      <c r="AQ1910" s="19">
        <v>4.39</v>
      </c>
      <c r="AR1910" s="19" t="str">
        <f t="shared" si="180"/>
        <v>Normal</v>
      </c>
    </row>
    <row r="1911" spans="1:44">
      <c r="A1911" s="19" t="s">
        <v>6841</v>
      </c>
      <c r="B1911" s="19">
        <v>34.86</v>
      </c>
      <c r="C1911" s="19">
        <v>10.97</v>
      </c>
      <c r="D1911" s="19" t="s">
        <v>8336</v>
      </c>
      <c r="E1911" s="19" t="s">
        <v>8336</v>
      </c>
      <c r="F1911" s="19" t="s">
        <v>8336</v>
      </c>
      <c r="G1911" s="19" t="s">
        <v>8355</v>
      </c>
      <c r="H1911" s="19">
        <v>0</v>
      </c>
      <c r="I1911" s="19" t="s">
        <v>8336</v>
      </c>
      <c r="J1911" s="19" t="s">
        <v>8336</v>
      </c>
      <c r="K1911" s="19" t="str">
        <f t="shared" si="175"/>
        <v>Obesity</v>
      </c>
      <c r="L1911" s="19" t="str">
        <f t="shared" si="176"/>
        <v>Diabetes</v>
      </c>
      <c r="P1911" s="19" t="s">
        <v>8355</v>
      </c>
      <c r="Q1911" s="19">
        <v>0</v>
      </c>
      <c r="Y1911" s="32" t="s">
        <v>6821</v>
      </c>
      <c r="Z1911" s="19" t="s">
        <v>8336</v>
      </c>
      <c r="AA1911" t="s">
        <v>8336</v>
      </c>
      <c r="AB1911" s="19" t="str">
        <f t="shared" si="177"/>
        <v>No</v>
      </c>
      <c r="AC1911" s="19" t="str">
        <f t="shared" si="178"/>
        <v>No</v>
      </c>
      <c r="AG1911" s="19" t="s">
        <v>6803</v>
      </c>
      <c r="AH1911" s="19">
        <v>19.95</v>
      </c>
      <c r="AI1911" s="19" t="str">
        <f t="shared" si="179"/>
        <v>Normal Weight</v>
      </c>
      <c r="AP1911" s="19" t="s">
        <v>6803</v>
      </c>
      <c r="AQ1911" s="19">
        <v>5.13</v>
      </c>
      <c r="AR1911" s="19" t="str">
        <f t="shared" si="180"/>
        <v>Normal</v>
      </c>
    </row>
    <row r="1912" spans="1:44">
      <c r="A1912" s="19" t="s">
        <v>6845</v>
      </c>
      <c r="B1912" s="19">
        <v>34.58</v>
      </c>
      <c r="C1912" s="19">
        <v>5.14</v>
      </c>
      <c r="D1912" s="19" t="s">
        <v>8336</v>
      </c>
      <c r="E1912" s="19" t="s">
        <v>8324</v>
      </c>
      <c r="F1912" s="19" t="s">
        <v>8336</v>
      </c>
      <c r="G1912" s="19">
        <v>2</v>
      </c>
      <c r="H1912" s="19">
        <v>2</v>
      </c>
      <c r="I1912" s="19" t="s">
        <v>8336</v>
      </c>
      <c r="J1912" s="19" t="s">
        <v>8336</v>
      </c>
      <c r="K1912" s="19" t="str">
        <f t="shared" si="175"/>
        <v>Obesity</v>
      </c>
      <c r="L1912" s="19" t="str">
        <f t="shared" si="176"/>
        <v>Normal</v>
      </c>
      <c r="P1912" s="19" t="s">
        <v>8355</v>
      </c>
      <c r="Q1912" s="19">
        <v>0</v>
      </c>
      <c r="Y1912" s="32" t="s">
        <v>6824</v>
      </c>
      <c r="Z1912" s="19" t="s">
        <v>8324</v>
      </c>
      <c r="AA1912" t="s">
        <v>8336</v>
      </c>
      <c r="AB1912" s="19" t="str">
        <f t="shared" si="177"/>
        <v>Yes</v>
      </c>
      <c r="AC1912" s="19" t="str">
        <f t="shared" si="178"/>
        <v>No</v>
      </c>
      <c r="AG1912" s="19" t="s">
        <v>6806</v>
      </c>
      <c r="AH1912" s="19">
        <v>21.24</v>
      </c>
      <c r="AI1912" s="19" t="str">
        <f t="shared" si="179"/>
        <v>Normal Weight</v>
      </c>
      <c r="AP1912" s="19" t="s">
        <v>6806</v>
      </c>
      <c r="AQ1912" s="19">
        <v>4.49</v>
      </c>
      <c r="AR1912" s="19" t="str">
        <f t="shared" si="180"/>
        <v>Normal</v>
      </c>
    </row>
    <row r="1913" spans="1:44">
      <c r="A1913" s="19" t="s">
        <v>6848</v>
      </c>
      <c r="B1913" s="19">
        <v>17.94</v>
      </c>
      <c r="C1913" s="19">
        <v>5.17</v>
      </c>
      <c r="D1913" s="19" t="s">
        <v>8324</v>
      </c>
      <c r="E1913" s="19" t="s">
        <v>8336</v>
      </c>
      <c r="F1913" s="19" t="s">
        <v>8336</v>
      </c>
      <c r="G1913" s="19" t="s">
        <v>8355</v>
      </c>
      <c r="H1913" s="19">
        <v>0</v>
      </c>
      <c r="I1913" s="19" t="s">
        <v>8336</v>
      </c>
      <c r="J1913" s="19" t="s">
        <v>8336</v>
      </c>
      <c r="K1913" s="19" t="str">
        <f t="shared" si="175"/>
        <v>Under Weight</v>
      </c>
      <c r="L1913" s="19" t="str">
        <f t="shared" si="176"/>
        <v>Normal</v>
      </c>
      <c r="P1913" s="19" t="s">
        <v>8355</v>
      </c>
      <c r="Q1913" s="19">
        <v>0</v>
      </c>
      <c r="Y1913" s="32" t="s">
        <v>6827</v>
      </c>
      <c r="Z1913" s="19" t="s">
        <v>8336</v>
      </c>
      <c r="AA1913" t="s">
        <v>8336</v>
      </c>
      <c r="AB1913" s="19" t="str">
        <f t="shared" si="177"/>
        <v>No</v>
      </c>
      <c r="AC1913" s="19" t="str">
        <f t="shared" si="178"/>
        <v>No</v>
      </c>
      <c r="AG1913" s="19" t="s">
        <v>6810</v>
      </c>
      <c r="AH1913" s="19">
        <v>44.22</v>
      </c>
      <c r="AI1913" s="19" t="str">
        <f t="shared" si="179"/>
        <v>Obesity</v>
      </c>
      <c r="AP1913" s="19" t="s">
        <v>6810</v>
      </c>
      <c r="AQ1913" s="19">
        <v>6.35</v>
      </c>
      <c r="AR1913" s="19" t="str">
        <f t="shared" si="180"/>
        <v>Prediabetes</v>
      </c>
    </row>
    <row r="1914" spans="1:44">
      <c r="A1914" s="19" t="s">
        <v>6852</v>
      </c>
      <c r="B1914" s="19">
        <v>26.8</v>
      </c>
      <c r="C1914" s="19">
        <v>6.18</v>
      </c>
      <c r="D1914" s="19" t="s">
        <v>8324</v>
      </c>
      <c r="E1914" s="19" t="s">
        <v>8336</v>
      </c>
      <c r="F1914" s="19" t="s">
        <v>8375</v>
      </c>
      <c r="G1914" s="19">
        <v>1</v>
      </c>
      <c r="H1914" s="19">
        <v>1</v>
      </c>
      <c r="I1914" s="19" t="s">
        <v>8336</v>
      </c>
      <c r="J1914" s="19" t="s">
        <v>8336</v>
      </c>
      <c r="K1914" s="19" t="str">
        <f t="shared" si="175"/>
        <v>Over Weight</v>
      </c>
      <c r="L1914" s="19" t="str">
        <f t="shared" si="176"/>
        <v>Prediabetes</v>
      </c>
      <c r="P1914" s="19" t="s">
        <v>8355</v>
      </c>
      <c r="Q1914" s="19">
        <v>0</v>
      </c>
      <c r="Y1914" s="32" t="s">
        <v>6830</v>
      </c>
      <c r="Z1914" s="19" t="s">
        <v>8336</v>
      </c>
      <c r="AA1914" t="s">
        <v>8336</v>
      </c>
      <c r="AB1914" s="19" t="str">
        <f t="shared" si="177"/>
        <v>No</v>
      </c>
      <c r="AC1914" s="19" t="str">
        <f t="shared" si="178"/>
        <v>No</v>
      </c>
      <c r="AG1914" s="19" t="s">
        <v>6813</v>
      </c>
      <c r="AH1914" s="19">
        <v>41.1</v>
      </c>
      <c r="AI1914" s="19" t="str">
        <f t="shared" si="179"/>
        <v>Obesity</v>
      </c>
      <c r="AP1914" s="19" t="s">
        <v>6813</v>
      </c>
      <c r="AQ1914" s="19">
        <v>5.79</v>
      </c>
      <c r="AR1914" s="19" t="str">
        <f t="shared" si="180"/>
        <v>Prediabetes</v>
      </c>
    </row>
    <row r="1915" spans="1:44">
      <c r="A1915" s="19" t="s">
        <v>6856</v>
      </c>
      <c r="B1915" s="19">
        <v>17.69</v>
      </c>
      <c r="C1915" s="19">
        <v>9.07</v>
      </c>
      <c r="D1915" s="19" t="s">
        <v>8324</v>
      </c>
      <c r="E1915" s="19" t="s">
        <v>8336</v>
      </c>
      <c r="F1915" s="19" t="s">
        <v>8336</v>
      </c>
      <c r="G1915" s="19" t="s">
        <v>8355</v>
      </c>
      <c r="H1915" s="19">
        <v>0</v>
      </c>
      <c r="I1915" s="19" t="s">
        <v>8336</v>
      </c>
      <c r="J1915" s="19" t="s">
        <v>8336</v>
      </c>
      <c r="K1915" s="19" t="str">
        <f t="shared" si="175"/>
        <v>Under Weight</v>
      </c>
      <c r="L1915" s="19" t="str">
        <f t="shared" si="176"/>
        <v>Diabetes</v>
      </c>
      <c r="P1915" s="19" t="s">
        <v>8355</v>
      </c>
      <c r="Q1915" s="19">
        <v>0</v>
      </c>
      <c r="Y1915" s="32" t="s">
        <v>6833</v>
      </c>
      <c r="Z1915" s="19" t="s">
        <v>8336</v>
      </c>
      <c r="AA1915" t="s">
        <v>8336</v>
      </c>
      <c r="AB1915" s="19" t="str">
        <f t="shared" si="177"/>
        <v>No</v>
      </c>
      <c r="AC1915" s="19" t="str">
        <f t="shared" si="178"/>
        <v>No</v>
      </c>
      <c r="AG1915" s="19" t="s">
        <v>6816</v>
      </c>
      <c r="AH1915" s="19">
        <v>34.2</v>
      </c>
      <c r="AI1915" s="19" t="str">
        <f t="shared" si="179"/>
        <v>Obesity</v>
      </c>
      <c r="AP1915" s="19" t="s">
        <v>6816</v>
      </c>
      <c r="AQ1915" s="19">
        <v>4.78</v>
      </c>
      <c r="AR1915" s="19" t="str">
        <f t="shared" si="180"/>
        <v>Normal</v>
      </c>
    </row>
    <row r="1916" spans="1:44">
      <c r="A1916" s="19" t="s">
        <v>6859</v>
      </c>
      <c r="B1916" s="19">
        <v>25.77</v>
      </c>
      <c r="C1916" s="19">
        <v>4.43</v>
      </c>
      <c r="D1916" s="19" t="s">
        <v>8336</v>
      </c>
      <c r="E1916" s="19" t="s">
        <v>8336</v>
      </c>
      <c r="F1916" s="19" t="s">
        <v>8375</v>
      </c>
      <c r="G1916" s="19">
        <v>1</v>
      </c>
      <c r="H1916" s="19">
        <v>1</v>
      </c>
      <c r="I1916" s="19" t="s">
        <v>8336</v>
      </c>
      <c r="J1916" s="19" t="s">
        <v>8336</v>
      </c>
      <c r="K1916" s="19" t="str">
        <f t="shared" si="175"/>
        <v>Over Weight</v>
      </c>
      <c r="L1916" s="19" t="str">
        <f t="shared" si="176"/>
        <v>Normal</v>
      </c>
      <c r="P1916" s="19" t="s">
        <v>8355</v>
      </c>
      <c r="Q1916" s="19">
        <v>0</v>
      </c>
      <c r="Y1916" s="32" t="s">
        <v>6837</v>
      </c>
      <c r="Z1916" s="19" t="s">
        <v>8324</v>
      </c>
      <c r="AA1916" t="s">
        <v>8336</v>
      </c>
      <c r="AB1916" s="19" t="str">
        <f t="shared" si="177"/>
        <v>Yes</v>
      </c>
      <c r="AC1916" s="19" t="str">
        <f t="shared" si="178"/>
        <v>No</v>
      </c>
      <c r="AG1916" s="19" t="s">
        <v>6819</v>
      </c>
      <c r="AH1916" s="19">
        <v>29.92</v>
      </c>
      <c r="AI1916" s="19" t="str">
        <f t="shared" si="179"/>
        <v>Obesity</v>
      </c>
      <c r="AP1916" s="19" t="s">
        <v>6819</v>
      </c>
      <c r="AQ1916" s="19">
        <v>6.02</v>
      </c>
      <c r="AR1916" s="19" t="str">
        <f t="shared" si="180"/>
        <v>Prediabetes</v>
      </c>
    </row>
    <row r="1917" spans="1:44">
      <c r="A1917" s="19" t="s">
        <v>6863</v>
      </c>
      <c r="B1917" s="19">
        <v>34.46</v>
      </c>
      <c r="C1917" s="19">
        <v>4.17</v>
      </c>
      <c r="D1917" s="19" t="s">
        <v>8336</v>
      </c>
      <c r="E1917" s="19" t="s">
        <v>8324</v>
      </c>
      <c r="F1917" s="19" t="s">
        <v>8336</v>
      </c>
      <c r="G1917" s="19">
        <v>1</v>
      </c>
      <c r="H1917" s="19">
        <v>1</v>
      </c>
      <c r="I1917" s="19" t="s">
        <v>8336</v>
      </c>
      <c r="J1917" s="19" t="s">
        <v>8336</v>
      </c>
      <c r="K1917" s="19" t="str">
        <f t="shared" si="175"/>
        <v>Obesity</v>
      </c>
      <c r="L1917" s="19" t="str">
        <f t="shared" si="176"/>
        <v>Normal</v>
      </c>
      <c r="P1917" s="19">
        <v>1</v>
      </c>
      <c r="Q1917" s="19">
        <v>1</v>
      </c>
      <c r="Y1917" s="32" t="s">
        <v>6841</v>
      </c>
      <c r="Z1917" s="19" t="s">
        <v>8336</v>
      </c>
      <c r="AA1917" t="s">
        <v>8336</v>
      </c>
      <c r="AB1917" s="19" t="str">
        <f t="shared" si="177"/>
        <v>No</v>
      </c>
      <c r="AC1917" s="19" t="str">
        <f t="shared" si="178"/>
        <v>No</v>
      </c>
      <c r="AG1917" s="19" t="s">
        <v>6821</v>
      </c>
      <c r="AH1917" s="19">
        <v>28.93</v>
      </c>
      <c r="AI1917" s="19" t="str">
        <f t="shared" si="179"/>
        <v>Over Weight</v>
      </c>
      <c r="AP1917" s="19" t="s">
        <v>6821</v>
      </c>
      <c r="AQ1917" s="19">
        <v>4.44</v>
      </c>
      <c r="AR1917" s="19" t="str">
        <f t="shared" si="180"/>
        <v>Normal</v>
      </c>
    </row>
    <row r="1918" spans="1:44">
      <c r="A1918" s="19" t="s">
        <v>6866</v>
      </c>
      <c r="B1918" s="19">
        <v>30.875</v>
      </c>
      <c r="C1918" s="19">
        <v>4.95</v>
      </c>
      <c r="D1918" s="19" t="s">
        <v>8324</v>
      </c>
      <c r="E1918" s="19" t="s">
        <v>8336</v>
      </c>
      <c r="F1918" s="19" t="s">
        <v>8336</v>
      </c>
      <c r="G1918" s="19" t="s">
        <v>8355</v>
      </c>
      <c r="H1918" s="19">
        <v>0</v>
      </c>
      <c r="I1918" s="19" t="s">
        <v>8336</v>
      </c>
      <c r="J1918" s="19" t="s">
        <v>8336</v>
      </c>
      <c r="K1918" s="19" t="str">
        <f t="shared" si="175"/>
        <v>Obesity</v>
      </c>
      <c r="L1918" s="19" t="str">
        <f t="shared" si="176"/>
        <v>Normal</v>
      </c>
      <c r="P1918" s="19" t="s">
        <v>8355</v>
      </c>
      <c r="Q1918" s="19">
        <v>0</v>
      </c>
      <c r="Y1918" s="32" t="s">
        <v>6845</v>
      </c>
      <c r="Z1918" s="19" t="s">
        <v>8336</v>
      </c>
      <c r="AA1918" t="s">
        <v>8336</v>
      </c>
      <c r="AB1918" s="19" t="str">
        <f t="shared" si="177"/>
        <v>No</v>
      </c>
      <c r="AC1918" s="19" t="str">
        <f t="shared" si="178"/>
        <v>No</v>
      </c>
      <c r="AG1918" s="19" t="s">
        <v>6824</v>
      </c>
      <c r="AH1918" s="19">
        <v>31.255</v>
      </c>
      <c r="AI1918" s="19" t="str">
        <f t="shared" si="179"/>
        <v>Obesity</v>
      </c>
      <c r="AP1918" s="19" t="s">
        <v>6824</v>
      </c>
      <c r="AQ1918" s="19">
        <v>5.84</v>
      </c>
      <c r="AR1918" s="19" t="str">
        <f t="shared" si="180"/>
        <v>Prediabetes</v>
      </c>
    </row>
    <row r="1919" spans="1:44">
      <c r="A1919" s="19" t="s">
        <v>6870</v>
      </c>
      <c r="B1919" s="19">
        <v>39.49</v>
      </c>
      <c r="C1919" s="19">
        <v>5.13</v>
      </c>
      <c r="D1919" s="19" t="s">
        <v>8336</v>
      </c>
      <c r="E1919" s="19" t="s">
        <v>8336</v>
      </c>
      <c r="F1919" s="19" t="s">
        <v>8336</v>
      </c>
      <c r="G1919" s="19" t="s">
        <v>8355</v>
      </c>
      <c r="H1919" s="19">
        <v>0</v>
      </c>
      <c r="I1919" s="19" t="s">
        <v>8336</v>
      </c>
      <c r="J1919" s="19" t="s">
        <v>8336</v>
      </c>
      <c r="K1919" s="19" t="str">
        <f t="shared" si="175"/>
        <v>Obesity</v>
      </c>
      <c r="L1919" s="19" t="str">
        <f t="shared" si="176"/>
        <v>Normal</v>
      </c>
      <c r="P1919" s="19">
        <v>1</v>
      </c>
      <c r="Q1919" s="19">
        <v>1</v>
      </c>
      <c r="Y1919" s="32" t="s">
        <v>6848</v>
      </c>
      <c r="Z1919" s="19" t="s">
        <v>8324</v>
      </c>
      <c r="AA1919" t="s">
        <v>8336</v>
      </c>
      <c r="AB1919" s="19" t="str">
        <f t="shared" si="177"/>
        <v>Yes</v>
      </c>
      <c r="AC1919" s="19" t="str">
        <f t="shared" si="178"/>
        <v>No</v>
      </c>
      <c r="AG1919" s="19" t="s">
        <v>6827</v>
      </c>
      <c r="AH1919" s="19">
        <v>29.83</v>
      </c>
      <c r="AI1919" s="19" t="str">
        <f t="shared" si="179"/>
        <v>Over Weight</v>
      </c>
      <c r="AP1919" s="19" t="s">
        <v>6827</v>
      </c>
      <c r="AQ1919" s="19">
        <v>5.39</v>
      </c>
      <c r="AR1919" s="19" t="str">
        <f t="shared" si="180"/>
        <v>Normal</v>
      </c>
    </row>
    <row r="1920" spans="1:44">
      <c r="A1920" s="19" t="s">
        <v>6873</v>
      </c>
      <c r="B1920" s="19">
        <v>28.88</v>
      </c>
      <c r="C1920" s="19">
        <v>4.1</v>
      </c>
      <c r="D1920" s="19" t="s">
        <v>8336</v>
      </c>
      <c r="E1920" s="19" t="s">
        <v>8336</v>
      </c>
      <c r="F1920" s="19" t="s">
        <v>8336</v>
      </c>
      <c r="G1920" s="19" t="s">
        <v>8355</v>
      </c>
      <c r="H1920" s="19">
        <v>0</v>
      </c>
      <c r="I1920" s="19" t="s">
        <v>8336</v>
      </c>
      <c r="J1920" s="19" t="s">
        <v>8336</v>
      </c>
      <c r="K1920" s="19" t="str">
        <f t="shared" si="175"/>
        <v>Over Weight</v>
      </c>
      <c r="L1920" s="19" t="str">
        <f t="shared" si="176"/>
        <v>Normal</v>
      </c>
      <c r="P1920" s="19">
        <v>1</v>
      </c>
      <c r="Q1920" s="19">
        <v>1</v>
      </c>
      <c r="Y1920" s="32" t="s">
        <v>6852</v>
      </c>
      <c r="Z1920" s="19" t="s">
        <v>8324</v>
      </c>
      <c r="AA1920" t="s">
        <v>8336</v>
      </c>
      <c r="AB1920" s="19" t="str">
        <f t="shared" si="177"/>
        <v>Yes</v>
      </c>
      <c r="AC1920" s="19" t="str">
        <f t="shared" si="178"/>
        <v>No</v>
      </c>
      <c r="AG1920" s="19" t="s">
        <v>6830</v>
      </c>
      <c r="AH1920" s="19">
        <v>29.59</v>
      </c>
      <c r="AI1920" s="19" t="str">
        <f t="shared" si="179"/>
        <v>Over Weight</v>
      </c>
      <c r="AP1920" s="19" t="s">
        <v>6830</v>
      </c>
      <c r="AQ1920" s="19">
        <v>6.16</v>
      </c>
      <c r="AR1920" s="19" t="str">
        <f t="shared" si="180"/>
        <v>Prediabetes</v>
      </c>
    </row>
    <row r="1921" spans="1:44">
      <c r="A1921" s="19" t="s">
        <v>6877</v>
      </c>
      <c r="B1921" s="19">
        <v>20.235</v>
      </c>
      <c r="C1921" s="19">
        <v>5.01</v>
      </c>
      <c r="D1921" s="19" t="s">
        <v>8324</v>
      </c>
      <c r="E1921" s="19" t="s">
        <v>8336</v>
      </c>
      <c r="F1921" s="19" t="s">
        <v>8336</v>
      </c>
      <c r="G1921" s="19" t="s">
        <v>8355</v>
      </c>
      <c r="H1921" s="19">
        <v>0</v>
      </c>
      <c r="I1921" s="19" t="s">
        <v>8336</v>
      </c>
      <c r="J1921" s="19" t="s">
        <v>8336</v>
      </c>
      <c r="K1921" s="19" t="str">
        <f t="shared" si="175"/>
        <v>Normal Weight</v>
      </c>
      <c r="L1921" s="19" t="str">
        <f t="shared" si="176"/>
        <v>Normal</v>
      </c>
      <c r="P1921" s="19">
        <v>1</v>
      </c>
      <c r="Q1921" s="19">
        <v>1</v>
      </c>
      <c r="Y1921" s="32" t="s">
        <v>6856</v>
      </c>
      <c r="Z1921" s="19" t="s">
        <v>8324</v>
      </c>
      <c r="AA1921" t="s">
        <v>8336</v>
      </c>
      <c r="AB1921" s="19" t="str">
        <f t="shared" si="177"/>
        <v>Yes</v>
      </c>
      <c r="AC1921" s="19" t="str">
        <f t="shared" si="178"/>
        <v>No</v>
      </c>
      <c r="AG1921" s="19" t="s">
        <v>6833</v>
      </c>
      <c r="AH1921" s="19">
        <v>31.16</v>
      </c>
      <c r="AI1921" s="19" t="str">
        <f t="shared" si="179"/>
        <v>Obesity</v>
      </c>
      <c r="AP1921" s="19" t="s">
        <v>6833</v>
      </c>
      <c r="AQ1921" s="19">
        <v>4.49</v>
      </c>
      <c r="AR1921" s="19" t="str">
        <f t="shared" si="180"/>
        <v>Normal</v>
      </c>
    </row>
    <row r="1922" spans="1:44">
      <c r="A1922" s="19" t="s">
        <v>6881</v>
      </c>
      <c r="B1922" s="19">
        <v>30.67</v>
      </c>
      <c r="C1922" s="19">
        <v>5.09</v>
      </c>
      <c r="D1922" s="19" t="s">
        <v>8324</v>
      </c>
      <c r="E1922" s="19" t="s">
        <v>8336</v>
      </c>
      <c r="F1922" s="19" t="s">
        <v>8336</v>
      </c>
      <c r="G1922" s="19" t="s">
        <v>8355</v>
      </c>
      <c r="H1922" s="19">
        <v>0</v>
      </c>
      <c r="I1922" s="19" t="s">
        <v>8336</v>
      </c>
      <c r="J1922" s="19" t="s">
        <v>8336</v>
      </c>
      <c r="K1922" s="19" t="str">
        <f t="shared" si="175"/>
        <v>Obesity</v>
      </c>
      <c r="L1922" s="19" t="str">
        <f t="shared" si="176"/>
        <v>Normal</v>
      </c>
      <c r="P1922" s="19" t="s">
        <v>8355</v>
      </c>
      <c r="Q1922" s="19">
        <v>0</v>
      </c>
      <c r="Y1922" s="32" t="s">
        <v>6859</v>
      </c>
      <c r="Z1922" s="19" t="s">
        <v>8336</v>
      </c>
      <c r="AA1922" t="s">
        <v>8336</v>
      </c>
      <c r="AB1922" s="19" t="str">
        <f t="shared" si="177"/>
        <v>No</v>
      </c>
      <c r="AC1922" s="19" t="str">
        <f t="shared" si="178"/>
        <v>No</v>
      </c>
      <c r="AG1922" s="19" t="s">
        <v>6837</v>
      </c>
      <c r="AH1922" s="19">
        <v>34.21</v>
      </c>
      <c r="AI1922" s="19" t="str">
        <f t="shared" si="179"/>
        <v>Obesity</v>
      </c>
      <c r="AP1922" s="19" t="s">
        <v>6837</v>
      </c>
      <c r="AQ1922" s="19">
        <v>4.48</v>
      </c>
      <c r="AR1922" s="19" t="str">
        <f t="shared" si="180"/>
        <v>Normal</v>
      </c>
    </row>
    <row r="1923" spans="1:44">
      <c r="A1923" s="19" t="s">
        <v>6884</v>
      </c>
      <c r="B1923" s="19">
        <v>30.875</v>
      </c>
      <c r="C1923" s="19">
        <v>6.49</v>
      </c>
      <c r="D1923" s="19" t="s">
        <v>8336</v>
      </c>
      <c r="E1923" s="19" t="s">
        <v>8336</v>
      </c>
      <c r="F1923" s="19" t="s">
        <v>8336</v>
      </c>
      <c r="G1923" s="19" t="s">
        <v>8355</v>
      </c>
      <c r="H1923" s="19">
        <v>0</v>
      </c>
      <c r="I1923" s="19" t="s">
        <v>8336</v>
      </c>
      <c r="J1923" s="19" t="s">
        <v>8336</v>
      </c>
      <c r="K1923" s="19" t="str">
        <f t="shared" ref="K1923:K1986" si="181">IF(B1923&lt;18.5,"Under Weight",IF(B1923&lt;=24.9,"Normal Weight",IF(B1923&lt;=29.9,"Over Weight","Obesity")))</f>
        <v>Obesity</v>
      </c>
      <c r="L1923" s="19" t="str">
        <f t="shared" ref="L1923:L1986" si="182">IF(C1923&lt;5.7,"Normal",IF(C1923&lt;=6.4,"Prediabetes","Diabetes"))</f>
        <v>Diabetes</v>
      </c>
      <c r="P1923" s="19">
        <v>2</v>
      </c>
      <c r="Q1923" s="19">
        <v>2</v>
      </c>
      <c r="Y1923" s="32" t="s">
        <v>6863</v>
      </c>
      <c r="Z1923" s="19" t="s">
        <v>8336</v>
      </c>
      <c r="AA1923" t="s">
        <v>8336</v>
      </c>
      <c r="AB1923" s="19" t="str">
        <f t="shared" si="177"/>
        <v>No</v>
      </c>
      <c r="AC1923" s="19" t="str">
        <f t="shared" si="178"/>
        <v>No</v>
      </c>
      <c r="AG1923" s="19" t="s">
        <v>6841</v>
      </c>
      <c r="AH1923" s="19">
        <v>34.86</v>
      </c>
      <c r="AI1923" s="19" t="str">
        <f t="shared" si="179"/>
        <v>Obesity</v>
      </c>
      <c r="AP1923" s="19" t="s">
        <v>6841</v>
      </c>
      <c r="AQ1923" s="19">
        <v>10.97</v>
      </c>
      <c r="AR1923" s="19" t="str">
        <f t="shared" si="180"/>
        <v>Diabetes</v>
      </c>
    </row>
    <row r="1924" spans="1:44">
      <c r="A1924" s="19" t="s">
        <v>6887</v>
      </c>
      <c r="B1924" s="19">
        <v>23.8</v>
      </c>
      <c r="C1924" s="19">
        <v>4.08</v>
      </c>
      <c r="D1924" s="19" t="s">
        <v>8336</v>
      </c>
      <c r="E1924" s="19" t="s">
        <v>8336</v>
      </c>
      <c r="F1924" s="19" t="s">
        <v>8336</v>
      </c>
      <c r="G1924" s="19" t="s">
        <v>8355</v>
      </c>
      <c r="H1924" s="19">
        <v>0</v>
      </c>
      <c r="I1924" s="19" t="s">
        <v>8336</v>
      </c>
      <c r="J1924" s="19" t="s">
        <v>8336</v>
      </c>
      <c r="K1924" s="19" t="str">
        <f t="shared" si="181"/>
        <v>Normal Weight</v>
      </c>
      <c r="L1924" s="19" t="str">
        <f t="shared" si="182"/>
        <v>Normal</v>
      </c>
      <c r="P1924" s="19" t="s">
        <v>8355</v>
      </c>
      <c r="Q1924" s="19">
        <v>0</v>
      </c>
      <c r="Y1924" s="32" t="s">
        <v>6866</v>
      </c>
      <c r="Z1924" s="19" t="s">
        <v>8324</v>
      </c>
      <c r="AA1924" t="s">
        <v>8336</v>
      </c>
      <c r="AB1924" s="19" t="str">
        <f t="shared" si="177"/>
        <v>Yes</v>
      </c>
      <c r="AC1924" s="19" t="str">
        <f t="shared" si="178"/>
        <v>No</v>
      </c>
      <c r="AG1924" s="19" t="s">
        <v>6845</v>
      </c>
      <c r="AH1924" s="19">
        <v>34.58</v>
      </c>
      <c r="AI1924" s="19" t="str">
        <f t="shared" si="179"/>
        <v>Obesity</v>
      </c>
      <c r="AP1924" s="19" t="s">
        <v>6845</v>
      </c>
      <c r="AQ1924" s="19">
        <v>5.14</v>
      </c>
      <c r="AR1924" s="19" t="str">
        <f t="shared" si="180"/>
        <v>Normal</v>
      </c>
    </row>
    <row r="1925" spans="1:44">
      <c r="A1925" s="19" t="s">
        <v>6891</v>
      </c>
      <c r="B1925" s="19">
        <v>15.37</v>
      </c>
      <c r="C1925" s="19">
        <v>8.63</v>
      </c>
      <c r="D1925" s="19" t="s">
        <v>8324</v>
      </c>
      <c r="E1925" s="19" t="s">
        <v>8336</v>
      </c>
      <c r="F1925" s="19" t="s">
        <v>8336</v>
      </c>
      <c r="G1925" s="19" t="s">
        <v>8355</v>
      </c>
      <c r="H1925" s="19">
        <v>0</v>
      </c>
      <c r="I1925" s="19" t="s">
        <v>8336</v>
      </c>
      <c r="J1925" s="19" t="s">
        <v>8336</v>
      </c>
      <c r="K1925" s="19" t="str">
        <f t="shared" si="181"/>
        <v>Under Weight</v>
      </c>
      <c r="L1925" s="19" t="str">
        <f t="shared" si="182"/>
        <v>Diabetes</v>
      </c>
      <c r="P1925" s="19">
        <v>1</v>
      </c>
      <c r="Q1925" s="19">
        <v>1</v>
      </c>
      <c r="Y1925" s="32" t="s">
        <v>6870</v>
      </c>
      <c r="Z1925" s="19" t="s">
        <v>8336</v>
      </c>
      <c r="AA1925" t="s">
        <v>8336</v>
      </c>
      <c r="AB1925" s="19" t="str">
        <f t="shared" si="177"/>
        <v>No</v>
      </c>
      <c r="AC1925" s="19" t="str">
        <f t="shared" si="178"/>
        <v>No</v>
      </c>
      <c r="AG1925" s="19" t="s">
        <v>6848</v>
      </c>
      <c r="AH1925" s="19">
        <v>17.94</v>
      </c>
      <c r="AI1925" s="19" t="str">
        <f t="shared" si="179"/>
        <v>Under Weight</v>
      </c>
      <c r="AP1925" s="19" t="s">
        <v>6848</v>
      </c>
      <c r="AQ1925" s="19">
        <v>5.17</v>
      </c>
      <c r="AR1925" s="19" t="str">
        <f t="shared" si="180"/>
        <v>Normal</v>
      </c>
    </row>
    <row r="1926" spans="1:44">
      <c r="A1926" s="19" t="s">
        <v>6894</v>
      </c>
      <c r="B1926" s="19">
        <v>30.4</v>
      </c>
      <c r="C1926" s="19">
        <v>5.28</v>
      </c>
      <c r="D1926" s="19" t="s">
        <v>8336</v>
      </c>
      <c r="E1926" s="19" t="s">
        <v>8336</v>
      </c>
      <c r="F1926" s="19" t="s">
        <v>8336</v>
      </c>
      <c r="G1926" s="19" t="s">
        <v>8355</v>
      </c>
      <c r="H1926" s="19">
        <v>0</v>
      </c>
      <c r="I1926" s="19" t="s">
        <v>8336</v>
      </c>
      <c r="J1926" s="19" t="s">
        <v>8336</v>
      </c>
      <c r="K1926" s="19" t="str">
        <f t="shared" si="181"/>
        <v>Obesity</v>
      </c>
      <c r="L1926" s="19" t="str">
        <f t="shared" si="182"/>
        <v>Normal</v>
      </c>
      <c r="P1926" s="19" t="s">
        <v>8355</v>
      </c>
      <c r="Q1926" s="19">
        <v>0</v>
      </c>
      <c r="Y1926" s="32" t="s">
        <v>6873</v>
      </c>
      <c r="Z1926" s="19" t="s">
        <v>8336</v>
      </c>
      <c r="AA1926" t="s">
        <v>8336</v>
      </c>
      <c r="AB1926" s="19" t="str">
        <f t="shared" si="177"/>
        <v>No</v>
      </c>
      <c r="AC1926" s="19" t="str">
        <f t="shared" si="178"/>
        <v>No</v>
      </c>
      <c r="AG1926" s="19" t="s">
        <v>6852</v>
      </c>
      <c r="AH1926" s="19">
        <v>26.8</v>
      </c>
      <c r="AI1926" s="19" t="str">
        <f t="shared" si="179"/>
        <v>Over Weight</v>
      </c>
      <c r="AP1926" s="19" t="s">
        <v>6852</v>
      </c>
      <c r="AQ1926" s="19">
        <v>6.18</v>
      </c>
      <c r="AR1926" s="19" t="str">
        <f t="shared" si="180"/>
        <v>Prediabetes</v>
      </c>
    </row>
    <row r="1927" spans="1:44">
      <c r="A1927" s="19" t="s">
        <v>6898</v>
      </c>
      <c r="B1927" s="19">
        <v>19.48</v>
      </c>
      <c r="C1927" s="19">
        <v>5.63</v>
      </c>
      <c r="D1927" s="19" t="s">
        <v>8324</v>
      </c>
      <c r="E1927" s="19" t="s">
        <v>8336</v>
      </c>
      <c r="F1927" s="19" t="s">
        <v>8336</v>
      </c>
      <c r="G1927" s="19">
        <v>1</v>
      </c>
      <c r="H1927" s="19">
        <v>1</v>
      </c>
      <c r="I1927" s="19" t="s">
        <v>8336</v>
      </c>
      <c r="J1927" s="19" t="s">
        <v>8336</v>
      </c>
      <c r="K1927" s="19" t="str">
        <f t="shared" si="181"/>
        <v>Normal Weight</v>
      </c>
      <c r="L1927" s="19" t="str">
        <f t="shared" si="182"/>
        <v>Normal</v>
      </c>
      <c r="P1927" s="19">
        <v>1</v>
      </c>
      <c r="Q1927" s="19">
        <v>1</v>
      </c>
      <c r="Y1927" s="32" t="s">
        <v>6877</v>
      </c>
      <c r="Z1927" s="19" t="s">
        <v>8324</v>
      </c>
      <c r="AA1927" t="s">
        <v>8336</v>
      </c>
      <c r="AB1927" s="19" t="str">
        <f t="shared" si="177"/>
        <v>Yes</v>
      </c>
      <c r="AC1927" s="19" t="str">
        <f t="shared" si="178"/>
        <v>No</v>
      </c>
      <c r="AG1927" s="19" t="s">
        <v>6856</v>
      </c>
      <c r="AH1927" s="19">
        <v>17.69</v>
      </c>
      <c r="AI1927" s="19" t="str">
        <f t="shared" si="179"/>
        <v>Under Weight</v>
      </c>
      <c r="AP1927" s="19" t="s">
        <v>6856</v>
      </c>
      <c r="AQ1927" s="19">
        <v>9.07</v>
      </c>
      <c r="AR1927" s="19" t="str">
        <f t="shared" si="180"/>
        <v>Diabetes</v>
      </c>
    </row>
    <row r="1928" spans="1:44">
      <c r="A1928" s="19" t="s">
        <v>6901</v>
      </c>
      <c r="B1928" s="19">
        <v>16.96</v>
      </c>
      <c r="C1928" s="19">
        <v>11.47</v>
      </c>
      <c r="D1928" s="19" t="s">
        <v>8324</v>
      </c>
      <c r="E1928" s="19" t="s">
        <v>8336</v>
      </c>
      <c r="F1928" s="19" t="s">
        <v>8336</v>
      </c>
      <c r="G1928" s="19" t="s">
        <v>8355</v>
      </c>
      <c r="H1928" s="19">
        <v>0</v>
      </c>
      <c r="I1928" s="19" t="s">
        <v>8336</v>
      </c>
      <c r="J1928" s="19" t="s">
        <v>8336</v>
      </c>
      <c r="K1928" s="19" t="str">
        <f t="shared" si="181"/>
        <v>Under Weight</v>
      </c>
      <c r="L1928" s="19" t="str">
        <f t="shared" si="182"/>
        <v>Diabetes</v>
      </c>
      <c r="P1928" s="19">
        <v>1</v>
      </c>
      <c r="Q1928" s="19">
        <v>1</v>
      </c>
      <c r="Y1928" s="32" t="s">
        <v>6881</v>
      </c>
      <c r="Z1928" s="19" t="s">
        <v>8324</v>
      </c>
      <c r="AA1928" t="s">
        <v>8336</v>
      </c>
      <c r="AB1928" s="19" t="str">
        <f t="shared" si="177"/>
        <v>Yes</v>
      </c>
      <c r="AC1928" s="19" t="str">
        <f t="shared" si="178"/>
        <v>No</v>
      </c>
      <c r="AG1928" s="19" t="s">
        <v>6859</v>
      </c>
      <c r="AH1928" s="19">
        <v>25.77</v>
      </c>
      <c r="AI1928" s="19" t="str">
        <f t="shared" si="179"/>
        <v>Over Weight</v>
      </c>
      <c r="AP1928" s="19" t="s">
        <v>6859</v>
      </c>
      <c r="AQ1928" s="19">
        <v>4.43</v>
      </c>
      <c r="AR1928" s="19" t="str">
        <f t="shared" si="180"/>
        <v>Normal</v>
      </c>
    </row>
    <row r="1929" spans="1:44">
      <c r="A1929" s="19" t="s">
        <v>6904</v>
      </c>
      <c r="B1929" s="19">
        <v>19.05</v>
      </c>
      <c r="C1929" s="19">
        <v>4.92</v>
      </c>
      <c r="D1929" s="19" t="s">
        <v>8336</v>
      </c>
      <c r="E1929" s="19" t="s">
        <v>8336</v>
      </c>
      <c r="F1929" s="19" t="s">
        <v>8336</v>
      </c>
      <c r="G1929" s="19">
        <v>1</v>
      </c>
      <c r="H1929" s="19">
        <v>1</v>
      </c>
      <c r="I1929" s="19" t="s">
        <v>8336</v>
      </c>
      <c r="J1929" s="19" t="s">
        <v>8336</v>
      </c>
      <c r="K1929" s="19" t="str">
        <f t="shared" si="181"/>
        <v>Normal Weight</v>
      </c>
      <c r="L1929" s="19" t="str">
        <f t="shared" si="182"/>
        <v>Normal</v>
      </c>
      <c r="P1929" s="19" t="s">
        <v>8355</v>
      </c>
      <c r="Q1929" s="19">
        <v>0</v>
      </c>
      <c r="Y1929" s="32" t="s">
        <v>6884</v>
      </c>
      <c r="Z1929" s="19" t="s">
        <v>8336</v>
      </c>
      <c r="AA1929" t="s">
        <v>8336</v>
      </c>
      <c r="AB1929" s="19" t="str">
        <f t="shared" ref="AB1929:AB1992" si="183">PROPER(Z1929)</f>
        <v>No</v>
      </c>
      <c r="AC1929" s="19" t="str">
        <f t="shared" ref="AC1929:AC1992" si="184">PROPER(AA1929)</f>
        <v>No</v>
      </c>
      <c r="AG1929" s="19" t="s">
        <v>6863</v>
      </c>
      <c r="AH1929" s="19">
        <v>34.46</v>
      </c>
      <c r="AI1929" s="19" t="str">
        <f t="shared" si="179"/>
        <v>Obesity</v>
      </c>
      <c r="AP1929" s="19" t="s">
        <v>6863</v>
      </c>
      <c r="AQ1929" s="19">
        <v>4.17</v>
      </c>
      <c r="AR1929" s="19" t="str">
        <f t="shared" si="180"/>
        <v>Normal</v>
      </c>
    </row>
    <row r="1930" spans="1:44">
      <c r="A1930" s="19" t="s">
        <v>6908</v>
      </c>
      <c r="B1930" s="19">
        <v>37.62</v>
      </c>
      <c r="C1930" s="19">
        <v>4.18</v>
      </c>
      <c r="D1930" s="19" t="s">
        <v>8336</v>
      </c>
      <c r="E1930" s="19" t="s">
        <v>8336</v>
      </c>
      <c r="F1930" s="19" t="s">
        <v>8336</v>
      </c>
      <c r="G1930" s="19" t="s">
        <v>8355</v>
      </c>
      <c r="H1930" s="19">
        <v>0</v>
      </c>
      <c r="I1930" s="19" t="s">
        <v>8336</v>
      </c>
      <c r="J1930" s="19" t="s">
        <v>8336</v>
      </c>
      <c r="K1930" s="19" t="str">
        <f t="shared" si="181"/>
        <v>Obesity</v>
      </c>
      <c r="L1930" s="19" t="str">
        <f t="shared" si="182"/>
        <v>Normal</v>
      </c>
      <c r="P1930" s="19" t="s">
        <v>8355</v>
      </c>
      <c r="Q1930" s="19">
        <v>0</v>
      </c>
      <c r="Y1930" s="32" t="s">
        <v>6887</v>
      </c>
      <c r="Z1930" s="19" t="s">
        <v>8336</v>
      </c>
      <c r="AA1930" t="s">
        <v>8336</v>
      </c>
      <c r="AB1930" s="19" t="str">
        <f t="shared" si="183"/>
        <v>No</v>
      </c>
      <c r="AC1930" s="19" t="str">
        <f t="shared" si="184"/>
        <v>No</v>
      </c>
      <c r="AG1930" s="19" t="s">
        <v>6866</v>
      </c>
      <c r="AH1930" s="19">
        <v>30.875</v>
      </c>
      <c r="AI1930" s="19" t="str">
        <f t="shared" si="179"/>
        <v>Obesity</v>
      </c>
      <c r="AP1930" s="19" t="s">
        <v>6866</v>
      </c>
      <c r="AQ1930" s="19">
        <v>4.95</v>
      </c>
      <c r="AR1930" s="19" t="str">
        <f t="shared" si="180"/>
        <v>Normal</v>
      </c>
    </row>
    <row r="1931" spans="1:44">
      <c r="A1931" s="19" t="s">
        <v>6911</v>
      </c>
      <c r="B1931" s="19">
        <v>29.1</v>
      </c>
      <c r="C1931" s="19">
        <v>4.67</v>
      </c>
      <c r="D1931" s="19" t="s">
        <v>8336</v>
      </c>
      <c r="E1931" s="19" t="s">
        <v>8336</v>
      </c>
      <c r="F1931" s="19" t="s">
        <v>8336</v>
      </c>
      <c r="G1931" s="19" t="s">
        <v>8355</v>
      </c>
      <c r="H1931" s="19">
        <v>0</v>
      </c>
      <c r="I1931" s="19" t="s">
        <v>8336</v>
      </c>
      <c r="J1931" s="19" t="s">
        <v>8336</v>
      </c>
      <c r="K1931" s="19" t="str">
        <f t="shared" si="181"/>
        <v>Over Weight</v>
      </c>
      <c r="L1931" s="19" t="str">
        <f t="shared" si="182"/>
        <v>Normal</v>
      </c>
      <c r="P1931" s="19" t="s">
        <v>8355</v>
      </c>
      <c r="Q1931" s="19">
        <v>0</v>
      </c>
      <c r="Y1931" s="32" t="s">
        <v>6891</v>
      </c>
      <c r="Z1931" s="19" t="s">
        <v>8324</v>
      </c>
      <c r="AA1931" t="s">
        <v>8336</v>
      </c>
      <c r="AB1931" s="19" t="str">
        <f t="shared" si="183"/>
        <v>Yes</v>
      </c>
      <c r="AC1931" s="19" t="str">
        <f t="shared" si="184"/>
        <v>No</v>
      </c>
      <c r="AG1931" s="19" t="s">
        <v>6870</v>
      </c>
      <c r="AH1931" s="19">
        <v>39.49</v>
      </c>
      <c r="AI1931" s="19" t="str">
        <f t="shared" si="179"/>
        <v>Obesity</v>
      </c>
      <c r="AP1931" s="19" t="s">
        <v>6870</v>
      </c>
      <c r="AQ1931" s="19">
        <v>5.13</v>
      </c>
      <c r="AR1931" s="19" t="str">
        <f t="shared" si="180"/>
        <v>Normal</v>
      </c>
    </row>
    <row r="1932" spans="1:44">
      <c r="A1932" s="19" t="s">
        <v>6914</v>
      </c>
      <c r="B1932" s="19">
        <v>26.62</v>
      </c>
      <c r="C1932" s="19">
        <v>6.24</v>
      </c>
      <c r="D1932" s="19" t="s">
        <v>8336</v>
      </c>
      <c r="E1932" s="19" t="s">
        <v>8336</v>
      </c>
      <c r="F1932" s="19" t="s">
        <v>8336</v>
      </c>
      <c r="G1932" s="19" t="s">
        <v>8355</v>
      </c>
      <c r="H1932" s="19">
        <v>0</v>
      </c>
      <c r="I1932" s="19" t="s">
        <v>8336</v>
      </c>
      <c r="J1932" s="19" t="s">
        <v>8336</v>
      </c>
      <c r="K1932" s="19" t="str">
        <f t="shared" si="181"/>
        <v>Over Weight</v>
      </c>
      <c r="L1932" s="19" t="str">
        <f t="shared" si="182"/>
        <v>Prediabetes</v>
      </c>
      <c r="P1932" s="19" t="s">
        <v>8355</v>
      </c>
      <c r="Q1932" s="19">
        <v>0</v>
      </c>
      <c r="Y1932" s="32" t="s">
        <v>6894</v>
      </c>
      <c r="Z1932" s="19" t="s">
        <v>8336</v>
      </c>
      <c r="AA1932" t="s">
        <v>8336</v>
      </c>
      <c r="AB1932" s="19" t="str">
        <f t="shared" si="183"/>
        <v>No</v>
      </c>
      <c r="AC1932" s="19" t="str">
        <f t="shared" si="184"/>
        <v>No</v>
      </c>
      <c r="AG1932" s="19" t="s">
        <v>6873</v>
      </c>
      <c r="AH1932" s="19">
        <v>28.88</v>
      </c>
      <c r="AI1932" s="19" t="str">
        <f t="shared" si="179"/>
        <v>Over Weight</v>
      </c>
      <c r="AP1932" s="19" t="s">
        <v>6873</v>
      </c>
      <c r="AQ1932" s="19">
        <v>4.1</v>
      </c>
      <c r="AR1932" s="19" t="str">
        <f t="shared" si="180"/>
        <v>Normal</v>
      </c>
    </row>
    <row r="1933" spans="1:44">
      <c r="A1933" s="19" t="s">
        <v>6918</v>
      </c>
      <c r="B1933" s="19">
        <v>25.74</v>
      </c>
      <c r="C1933" s="19">
        <v>5.99</v>
      </c>
      <c r="D1933" s="19" t="s">
        <v>8336</v>
      </c>
      <c r="E1933" s="19" t="s">
        <v>8336</v>
      </c>
      <c r="F1933" s="19" t="s">
        <v>8336</v>
      </c>
      <c r="G1933" s="19" t="s">
        <v>8355</v>
      </c>
      <c r="H1933" s="19">
        <v>0</v>
      </c>
      <c r="I1933" s="19" t="s">
        <v>8336</v>
      </c>
      <c r="J1933" s="19" t="s">
        <v>8336</v>
      </c>
      <c r="K1933" s="19" t="str">
        <f t="shared" si="181"/>
        <v>Over Weight</v>
      </c>
      <c r="L1933" s="19" t="str">
        <f t="shared" si="182"/>
        <v>Prediabetes</v>
      </c>
      <c r="P1933" s="19" t="s">
        <v>8355</v>
      </c>
      <c r="Q1933" s="19">
        <v>0</v>
      </c>
      <c r="Y1933" s="32" t="s">
        <v>6898</v>
      </c>
      <c r="Z1933" s="19" t="s">
        <v>8324</v>
      </c>
      <c r="AA1933" t="s">
        <v>8336</v>
      </c>
      <c r="AB1933" s="19" t="str">
        <f t="shared" si="183"/>
        <v>Yes</v>
      </c>
      <c r="AC1933" s="19" t="str">
        <f t="shared" si="184"/>
        <v>No</v>
      </c>
      <c r="AG1933" s="19" t="s">
        <v>6877</v>
      </c>
      <c r="AH1933" s="19">
        <v>20.235</v>
      </c>
      <c r="AI1933" s="19" t="str">
        <f t="shared" si="179"/>
        <v>Normal Weight</v>
      </c>
      <c r="AP1933" s="19" t="s">
        <v>6877</v>
      </c>
      <c r="AQ1933" s="19">
        <v>5.01</v>
      </c>
      <c r="AR1933" s="19" t="str">
        <f t="shared" si="180"/>
        <v>Normal</v>
      </c>
    </row>
    <row r="1934" spans="1:44">
      <c r="A1934" s="19" t="s">
        <v>6921</v>
      </c>
      <c r="B1934" s="19">
        <v>18.22</v>
      </c>
      <c r="C1934" s="19">
        <v>10.27</v>
      </c>
      <c r="D1934" s="19" t="s">
        <v>8324</v>
      </c>
      <c r="E1934" s="19" t="s">
        <v>8336</v>
      </c>
      <c r="F1934" s="19" t="s">
        <v>8336</v>
      </c>
      <c r="G1934" s="19">
        <v>1</v>
      </c>
      <c r="H1934" s="19">
        <v>1</v>
      </c>
      <c r="I1934" s="19" t="s">
        <v>8336</v>
      </c>
      <c r="J1934" s="19" t="s">
        <v>8336</v>
      </c>
      <c r="K1934" s="19" t="str">
        <f t="shared" si="181"/>
        <v>Under Weight</v>
      </c>
      <c r="L1934" s="19" t="str">
        <f t="shared" si="182"/>
        <v>Diabetes</v>
      </c>
      <c r="P1934" s="19" t="s">
        <v>8355</v>
      </c>
      <c r="Q1934" s="19">
        <v>0</v>
      </c>
      <c r="Y1934" s="32" t="s">
        <v>6901</v>
      </c>
      <c r="Z1934" s="19" t="s">
        <v>8324</v>
      </c>
      <c r="AA1934" t="s">
        <v>8336</v>
      </c>
      <c r="AB1934" s="19" t="str">
        <f t="shared" si="183"/>
        <v>Yes</v>
      </c>
      <c r="AC1934" s="19" t="str">
        <f t="shared" si="184"/>
        <v>No</v>
      </c>
      <c r="AG1934" s="19" t="s">
        <v>6881</v>
      </c>
      <c r="AH1934" s="19">
        <v>30.67</v>
      </c>
      <c r="AI1934" s="19" t="str">
        <f t="shared" si="179"/>
        <v>Obesity</v>
      </c>
      <c r="AP1934" s="19" t="s">
        <v>6881</v>
      </c>
      <c r="AQ1934" s="19">
        <v>5.09</v>
      </c>
      <c r="AR1934" s="19" t="str">
        <f t="shared" si="180"/>
        <v>Normal</v>
      </c>
    </row>
    <row r="1935" spans="1:44">
      <c r="A1935" s="19" t="s">
        <v>6924</v>
      </c>
      <c r="B1935" s="19">
        <v>26.03</v>
      </c>
      <c r="C1935" s="19">
        <v>5.97</v>
      </c>
      <c r="D1935" s="19" t="s">
        <v>8336</v>
      </c>
      <c r="E1935" s="19" t="s">
        <v>8336</v>
      </c>
      <c r="F1935" s="19" t="s">
        <v>8375</v>
      </c>
      <c r="G1935" s="19">
        <v>1</v>
      </c>
      <c r="H1935" s="19">
        <v>1</v>
      </c>
      <c r="I1935" s="19" t="s">
        <v>8336</v>
      </c>
      <c r="J1935" s="19" t="s">
        <v>8336</v>
      </c>
      <c r="K1935" s="19" t="str">
        <f t="shared" si="181"/>
        <v>Over Weight</v>
      </c>
      <c r="L1935" s="19" t="str">
        <f t="shared" si="182"/>
        <v>Prediabetes</v>
      </c>
      <c r="P1935" s="19" t="s">
        <v>8355</v>
      </c>
      <c r="Q1935" s="19">
        <v>0</v>
      </c>
      <c r="Y1935" s="32" t="s">
        <v>6904</v>
      </c>
      <c r="Z1935" s="19" t="s">
        <v>8336</v>
      </c>
      <c r="AA1935" t="s">
        <v>8336</v>
      </c>
      <c r="AB1935" s="19" t="str">
        <f t="shared" si="183"/>
        <v>No</v>
      </c>
      <c r="AC1935" s="19" t="str">
        <f t="shared" si="184"/>
        <v>No</v>
      </c>
      <c r="AG1935" s="19" t="s">
        <v>6884</v>
      </c>
      <c r="AH1935" s="19">
        <v>30.875</v>
      </c>
      <c r="AI1935" s="19" t="str">
        <f t="shared" ref="AI1935:AI1998" si="185">IF(AH1935&lt;18.5,"Under Weight",IF(AH1935&lt;=24.9,"Normal Weight",IF(AH1935&lt;=29.9,"Over Weight","Obesity")))</f>
        <v>Obesity</v>
      </c>
      <c r="AP1935" s="19" t="s">
        <v>6884</v>
      </c>
      <c r="AQ1935" s="19">
        <v>6.49</v>
      </c>
      <c r="AR1935" s="19" t="str">
        <f t="shared" ref="AR1935:AR1998" si="186">IF(AQ1935&lt;5.7,"Normal",IF(AQ1935&lt;=6.5,"Prediabetes","Diabetes"))</f>
        <v>Prediabetes</v>
      </c>
    </row>
    <row r="1936" spans="1:44">
      <c r="A1936" s="19" t="s">
        <v>6926</v>
      </c>
      <c r="B1936" s="19">
        <v>17.29</v>
      </c>
      <c r="C1936" s="19">
        <v>4.98</v>
      </c>
      <c r="D1936" s="19" t="s">
        <v>8336</v>
      </c>
      <c r="E1936" s="19" t="s">
        <v>8336</v>
      </c>
      <c r="F1936" s="19" t="s">
        <v>8336</v>
      </c>
      <c r="G1936" s="19" t="s">
        <v>8355</v>
      </c>
      <c r="H1936" s="19">
        <v>0</v>
      </c>
      <c r="I1936" s="19" t="s">
        <v>8336</v>
      </c>
      <c r="J1936" s="19" t="s">
        <v>8336</v>
      </c>
      <c r="K1936" s="19" t="str">
        <f t="shared" si="181"/>
        <v>Under Weight</v>
      </c>
      <c r="L1936" s="19" t="str">
        <f t="shared" si="182"/>
        <v>Normal</v>
      </c>
      <c r="P1936" s="19" t="s">
        <v>8355</v>
      </c>
      <c r="Q1936" s="19">
        <v>0</v>
      </c>
      <c r="Y1936" s="32" t="s">
        <v>6908</v>
      </c>
      <c r="Z1936" s="19" t="s">
        <v>8336</v>
      </c>
      <c r="AA1936" t="s">
        <v>8336</v>
      </c>
      <c r="AB1936" s="19" t="str">
        <f t="shared" si="183"/>
        <v>No</v>
      </c>
      <c r="AC1936" s="19" t="str">
        <f t="shared" si="184"/>
        <v>No</v>
      </c>
      <c r="AG1936" s="19" t="s">
        <v>6887</v>
      </c>
      <c r="AH1936" s="19">
        <v>23.8</v>
      </c>
      <c r="AI1936" s="19" t="str">
        <f t="shared" si="185"/>
        <v>Normal Weight</v>
      </c>
      <c r="AP1936" s="19" t="s">
        <v>6887</v>
      </c>
      <c r="AQ1936" s="19">
        <v>4.08</v>
      </c>
      <c r="AR1936" s="19" t="str">
        <f t="shared" si="186"/>
        <v>Normal</v>
      </c>
    </row>
    <row r="1937" spans="1:44">
      <c r="A1937" s="19" t="s">
        <v>6930</v>
      </c>
      <c r="B1937" s="19">
        <v>18.17</v>
      </c>
      <c r="C1937" s="19">
        <v>6.91</v>
      </c>
      <c r="D1937" s="19" t="s">
        <v>8324</v>
      </c>
      <c r="E1937" s="19" t="s">
        <v>8336</v>
      </c>
      <c r="F1937" s="19" t="s">
        <v>8336</v>
      </c>
      <c r="G1937" s="19">
        <v>1</v>
      </c>
      <c r="H1937" s="19">
        <v>1</v>
      </c>
      <c r="I1937" s="19" t="s">
        <v>8336</v>
      </c>
      <c r="J1937" s="19" t="s">
        <v>8336</v>
      </c>
      <c r="K1937" s="19" t="str">
        <f t="shared" si="181"/>
        <v>Under Weight</v>
      </c>
      <c r="L1937" s="19" t="str">
        <f t="shared" si="182"/>
        <v>Diabetes</v>
      </c>
      <c r="P1937" s="19" t="s">
        <v>8355</v>
      </c>
      <c r="Q1937" s="19">
        <v>0</v>
      </c>
      <c r="Y1937" s="32" t="s">
        <v>6911</v>
      </c>
      <c r="Z1937" s="19" t="s">
        <v>8336</v>
      </c>
      <c r="AA1937" t="s">
        <v>8336</v>
      </c>
      <c r="AB1937" s="19" t="str">
        <f t="shared" si="183"/>
        <v>No</v>
      </c>
      <c r="AC1937" s="19" t="str">
        <f t="shared" si="184"/>
        <v>No</v>
      </c>
      <c r="AG1937" s="19" t="s">
        <v>6891</v>
      </c>
      <c r="AH1937" s="19">
        <v>15.37</v>
      </c>
      <c r="AI1937" s="19" t="str">
        <f t="shared" si="185"/>
        <v>Under Weight</v>
      </c>
      <c r="AP1937" s="19" t="s">
        <v>6891</v>
      </c>
      <c r="AQ1937" s="19">
        <v>8.63</v>
      </c>
      <c r="AR1937" s="19" t="str">
        <f t="shared" si="186"/>
        <v>Diabetes</v>
      </c>
    </row>
    <row r="1938" spans="1:44">
      <c r="A1938" s="19" t="s">
        <v>6934</v>
      </c>
      <c r="B1938" s="19">
        <v>32.54</v>
      </c>
      <c r="C1938" s="19">
        <v>6.38</v>
      </c>
      <c r="D1938" s="19" t="s">
        <v>8336</v>
      </c>
      <c r="E1938" s="19" t="s">
        <v>8324</v>
      </c>
      <c r="F1938" s="19" t="s">
        <v>8336</v>
      </c>
      <c r="G1938" s="19">
        <v>1</v>
      </c>
      <c r="H1938" s="19">
        <v>1</v>
      </c>
      <c r="I1938" s="19" t="s">
        <v>8336</v>
      </c>
      <c r="J1938" s="19" t="s">
        <v>8336</v>
      </c>
      <c r="K1938" s="19" t="str">
        <f t="shared" si="181"/>
        <v>Obesity</v>
      </c>
      <c r="L1938" s="19" t="str">
        <f t="shared" si="182"/>
        <v>Prediabetes</v>
      </c>
      <c r="P1938" s="19">
        <v>1</v>
      </c>
      <c r="Q1938" s="19">
        <v>1</v>
      </c>
      <c r="Y1938" s="32" t="s">
        <v>6914</v>
      </c>
      <c r="Z1938" s="19" t="s">
        <v>8336</v>
      </c>
      <c r="AA1938" t="s">
        <v>8336</v>
      </c>
      <c r="AB1938" s="19" t="str">
        <f t="shared" si="183"/>
        <v>No</v>
      </c>
      <c r="AC1938" s="19" t="str">
        <f t="shared" si="184"/>
        <v>No</v>
      </c>
      <c r="AG1938" s="19" t="s">
        <v>6894</v>
      </c>
      <c r="AH1938" s="19">
        <v>30.4</v>
      </c>
      <c r="AI1938" s="19" t="str">
        <f t="shared" si="185"/>
        <v>Obesity</v>
      </c>
      <c r="AP1938" s="19" t="s">
        <v>6894</v>
      </c>
      <c r="AQ1938" s="19">
        <v>5.28</v>
      </c>
      <c r="AR1938" s="19" t="str">
        <f t="shared" si="186"/>
        <v>Normal</v>
      </c>
    </row>
    <row r="1939" spans="1:44">
      <c r="A1939" s="19" t="s">
        <v>6937</v>
      </c>
      <c r="B1939" s="19">
        <v>30.25</v>
      </c>
      <c r="C1939" s="19">
        <v>4.77</v>
      </c>
      <c r="D1939" s="19" t="s">
        <v>8336</v>
      </c>
      <c r="E1939" s="19" t="s">
        <v>8336</v>
      </c>
      <c r="F1939" s="19" t="s">
        <v>8336</v>
      </c>
      <c r="G1939" s="19" t="s">
        <v>8355</v>
      </c>
      <c r="H1939" s="19">
        <v>0</v>
      </c>
      <c r="I1939" s="19" t="s">
        <v>8336</v>
      </c>
      <c r="J1939" s="19" t="s">
        <v>8336</v>
      </c>
      <c r="K1939" s="19" t="str">
        <f t="shared" si="181"/>
        <v>Obesity</v>
      </c>
      <c r="L1939" s="19" t="str">
        <f t="shared" si="182"/>
        <v>Normal</v>
      </c>
      <c r="P1939" s="19" t="s">
        <v>8355</v>
      </c>
      <c r="Q1939" s="19">
        <v>0</v>
      </c>
      <c r="Y1939" s="32" t="s">
        <v>6918</v>
      </c>
      <c r="Z1939" s="19" t="s">
        <v>8336</v>
      </c>
      <c r="AA1939" t="s">
        <v>8336</v>
      </c>
      <c r="AB1939" s="19" t="str">
        <f t="shared" si="183"/>
        <v>No</v>
      </c>
      <c r="AC1939" s="19" t="str">
        <f t="shared" si="184"/>
        <v>No</v>
      </c>
      <c r="AG1939" s="19" t="s">
        <v>6898</v>
      </c>
      <c r="AH1939" s="19">
        <v>19.48</v>
      </c>
      <c r="AI1939" s="19" t="str">
        <f t="shared" si="185"/>
        <v>Normal Weight</v>
      </c>
      <c r="AP1939" s="19" t="s">
        <v>6898</v>
      </c>
      <c r="AQ1939" s="19">
        <v>5.63</v>
      </c>
      <c r="AR1939" s="19" t="str">
        <f t="shared" si="186"/>
        <v>Normal</v>
      </c>
    </row>
    <row r="1940" spans="1:44">
      <c r="A1940" s="19" t="s">
        <v>6940</v>
      </c>
      <c r="B1940" s="19">
        <v>19.59</v>
      </c>
      <c r="C1940" s="19">
        <v>6.04</v>
      </c>
      <c r="D1940" s="19" t="s">
        <v>8324</v>
      </c>
      <c r="E1940" s="19" t="s">
        <v>8336</v>
      </c>
      <c r="F1940" s="19" t="s">
        <v>8336</v>
      </c>
      <c r="G1940" s="19">
        <v>1</v>
      </c>
      <c r="H1940" s="19">
        <v>1</v>
      </c>
      <c r="I1940" s="19" t="s">
        <v>8336</v>
      </c>
      <c r="J1940" s="19" t="s">
        <v>8336</v>
      </c>
      <c r="K1940" s="19" t="str">
        <f t="shared" si="181"/>
        <v>Normal Weight</v>
      </c>
      <c r="L1940" s="19" t="str">
        <f t="shared" si="182"/>
        <v>Prediabetes</v>
      </c>
      <c r="P1940" s="19">
        <v>1</v>
      </c>
      <c r="Q1940" s="19">
        <v>1</v>
      </c>
      <c r="Y1940" s="32" t="s">
        <v>6921</v>
      </c>
      <c r="Z1940" s="19" t="s">
        <v>8324</v>
      </c>
      <c r="AA1940" t="s">
        <v>8336</v>
      </c>
      <c r="AB1940" s="19" t="str">
        <f t="shared" si="183"/>
        <v>Yes</v>
      </c>
      <c r="AC1940" s="19" t="str">
        <f t="shared" si="184"/>
        <v>No</v>
      </c>
      <c r="AG1940" s="19" t="s">
        <v>6901</v>
      </c>
      <c r="AH1940" s="19">
        <v>16.96</v>
      </c>
      <c r="AI1940" s="19" t="str">
        <f t="shared" si="185"/>
        <v>Under Weight</v>
      </c>
      <c r="AP1940" s="19" t="s">
        <v>6901</v>
      </c>
      <c r="AQ1940" s="19">
        <v>11.47</v>
      </c>
      <c r="AR1940" s="19" t="str">
        <f t="shared" si="186"/>
        <v>Diabetes</v>
      </c>
    </row>
    <row r="1941" spans="1:44">
      <c r="A1941" s="19" t="s">
        <v>6944</v>
      </c>
      <c r="B1941" s="19">
        <v>45.9</v>
      </c>
      <c r="C1941" s="19">
        <v>4.3</v>
      </c>
      <c r="D1941" s="19" t="s">
        <v>8324</v>
      </c>
      <c r="E1941" s="19" t="s">
        <v>8336</v>
      </c>
      <c r="F1941" s="19" t="s">
        <v>8336</v>
      </c>
      <c r="G1941" s="19">
        <v>1</v>
      </c>
      <c r="H1941" s="19">
        <v>1</v>
      </c>
      <c r="I1941" s="19" t="s">
        <v>8336</v>
      </c>
      <c r="J1941" s="19" t="s">
        <v>8336</v>
      </c>
      <c r="K1941" s="19" t="str">
        <f t="shared" si="181"/>
        <v>Obesity</v>
      </c>
      <c r="L1941" s="19" t="str">
        <f t="shared" si="182"/>
        <v>Normal</v>
      </c>
      <c r="P1941" s="19" t="s">
        <v>8355</v>
      </c>
      <c r="Q1941" s="19">
        <v>0</v>
      </c>
      <c r="Y1941" s="32" t="s">
        <v>6924</v>
      </c>
      <c r="Z1941" s="19" t="s">
        <v>8336</v>
      </c>
      <c r="AA1941" t="s">
        <v>8336</v>
      </c>
      <c r="AB1941" s="19" t="str">
        <f t="shared" si="183"/>
        <v>No</v>
      </c>
      <c r="AC1941" s="19" t="str">
        <f t="shared" si="184"/>
        <v>No</v>
      </c>
      <c r="AG1941" s="19" t="s">
        <v>6904</v>
      </c>
      <c r="AH1941" s="19">
        <v>19.05</v>
      </c>
      <c r="AI1941" s="19" t="str">
        <f t="shared" si="185"/>
        <v>Normal Weight</v>
      </c>
      <c r="AP1941" s="19" t="s">
        <v>6904</v>
      </c>
      <c r="AQ1941" s="19">
        <v>4.92</v>
      </c>
      <c r="AR1941" s="19" t="str">
        <f t="shared" si="186"/>
        <v>Normal</v>
      </c>
    </row>
    <row r="1942" spans="1:44">
      <c r="A1942" s="19" t="s">
        <v>6948</v>
      </c>
      <c r="B1942" s="19">
        <v>17.06</v>
      </c>
      <c r="C1942" s="19">
        <v>8.75</v>
      </c>
      <c r="D1942" s="19" t="s">
        <v>8324</v>
      </c>
      <c r="E1942" s="19" t="s">
        <v>8336</v>
      </c>
      <c r="F1942" s="19" t="s">
        <v>8336</v>
      </c>
      <c r="G1942" s="19" t="s">
        <v>8355</v>
      </c>
      <c r="H1942" s="19">
        <v>0</v>
      </c>
      <c r="I1942" s="19" t="s">
        <v>8336</v>
      </c>
      <c r="J1942" s="19" t="s">
        <v>8336</v>
      </c>
      <c r="K1942" s="19" t="str">
        <f t="shared" si="181"/>
        <v>Under Weight</v>
      </c>
      <c r="L1942" s="19" t="str">
        <f t="shared" si="182"/>
        <v>Diabetes</v>
      </c>
      <c r="P1942" s="19" t="s">
        <v>8355</v>
      </c>
      <c r="Q1942" s="19">
        <v>0</v>
      </c>
      <c r="Y1942" s="32" t="s">
        <v>6926</v>
      </c>
      <c r="Z1942" s="19" t="s">
        <v>8336</v>
      </c>
      <c r="AA1942" t="s">
        <v>8336</v>
      </c>
      <c r="AB1942" s="19" t="str">
        <f t="shared" si="183"/>
        <v>No</v>
      </c>
      <c r="AC1942" s="19" t="str">
        <f t="shared" si="184"/>
        <v>No</v>
      </c>
      <c r="AG1942" s="19" t="s">
        <v>6908</v>
      </c>
      <c r="AH1942" s="19">
        <v>37.62</v>
      </c>
      <c r="AI1942" s="19" t="str">
        <f t="shared" si="185"/>
        <v>Obesity</v>
      </c>
      <c r="AP1942" s="19" t="s">
        <v>6908</v>
      </c>
      <c r="AQ1942" s="19">
        <v>4.18</v>
      </c>
      <c r="AR1942" s="19" t="str">
        <f t="shared" si="186"/>
        <v>Normal</v>
      </c>
    </row>
    <row r="1943" spans="1:44">
      <c r="A1943" s="19" t="s">
        <v>6952</v>
      </c>
      <c r="B1943" s="19">
        <v>32.07</v>
      </c>
      <c r="C1943" s="19">
        <v>5.25</v>
      </c>
      <c r="D1943" s="19" t="s">
        <v>8336</v>
      </c>
      <c r="E1943" s="19" t="s">
        <v>8336</v>
      </c>
      <c r="F1943" s="19" t="s">
        <v>8375</v>
      </c>
      <c r="G1943" s="19">
        <v>1</v>
      </c>
      <c r="H1943" s="19">
        <v>1</v>
      </c>
      <c r="I1943" s="19" t="s">
        <v>8336</v>
      </c>
      <c r="J1943" s="19" t="s">
        <v>8336</v>
      </c>
      <c r="K1943" s="19" t="str">
        <f t="shared" si="181"/>
        <v>Obesity</v>
      </c>
      <c r="L1943" s="19" t="str">
        <f t="shared" si="182"/>
        <v>Normal</v>
      </c>
      <c r="P1943" s="19" t="s">
        <v>8355</v>
      </c>
      <c r="Q1943" s="19">
        <v>0</v>
      </c>
      <c r="Y1943" s="32" t="s">
        <v>6930</v>
      </c>
      <c r="Z1943" s="19" t="s">
        <v>8324</v>
      </c>
      <c r="AA1943" t="s">
        <v>8336</v>
      </c>
      <c r="AB1943" s="19" t="str">
        <f t="shared" si="183"/>
        <v>Yes</v>
      </c>
      <c r="AC1943" s="19" t="str">
        <f t="shared" si="184"/>
        <v>No</v>
      </c>
      <c r="AG1943" s="19" t="s">
        <v>6911</v>
      </c>
      <c r="AH1943" s="19">
        <v>29.1</v>
      </c>
      <c r="AI1943" s="19" t="str">
        <f t="shared" si="185"/>
        <v>Over Weight</v>
      </c>
      <c r="AP1943" s="19" t="s">
        <v>6911</v>
      </c>
      <c r="AQ1943" s="19">
        <v>4.67</v>
      </c>
      <c r="AR1943" s="19" t="str">
        <f t="shared" si="186"/>
        <v>Normal</v>
      </c>
    </row>
    <row r="1944" spans="1:44">
      <c r="A1944" s="19" t="s">
        <v>6954</v>
      </c>
      <c r="B1944" s="19">
        <v>16.5</v>
      </c>
      <c r="C1944" s="19">
        <v>5.03</v>
      </c>
      <c r="D1944" s="19" t="s">
        <v>8336</v>
      </c>
      <c r="E1944" s="19" t="s">
        <v>8336</v>
      </c>
      <c r="F1944" s="19" t="s">
        <v>8336</v>
      </c>
      <c r="G1944" s="19">
        <v>1</v>
      </c>
      <c r="H1944" s="19">
        <v>1</v>
      </c>
      <c r="I1944" s="19" t="s">
        <v>8336</v>
      </c>
      <c r="J1944" s="19" t="s">
        <v>8336</v>
      </c>
      <c r="K1944" s="19" t="str">
        <f t="shared" si="181"/>
        <v>Under Weight</v>
      </c>
      <c r="L1944" s="19" t="str">
        <f t="shared" si="182"/>
        <v>Normal</v>
      </c>
      <c r="P1944" s="19" t="s">
        <v>8355</v>
      </c>
      <c r="Q1944" s="19">
        <v>0</v>
      </c>
      <c r="Y1944" s="32" t="s">
        <v>6934</v>
      </c>
      <c r="Z1944" s="19" t="s">
        <v>8336</v>
      </c>
      <c r="AA1944" t="s">
        <v>8336</v>
      </c>
      <c r="AB1944" s="19" t="str">
        <f t="shared" si="183"/>
        <v>No</v>
      </c>
      <c r="AC1944" s="19" t="str">
        <f t="shared" si="184"/>
        <v>No</v>
      </c>
      <c r="AG1944" s="19" t="s">
        <v>6914</v>
      </c>
      <c r="AH1944" s="19">
        <v>26.62</v>
      </c>
      <c r="AI1944" s="19" t="str">
        <f t="shared" si="185"/>
        <v>Over Weight</v>
      </c>
      <c r="AP1944" s="19" t="s">
        <v>6914</v>
      </c>
      <c r="AQ1944" s="19">
        <v>6.24</v>
      </c>
      <c r="AR1944" s="19" t="str">
        <f t="shared" si="186"/>
        <v>Prediabetes</v>
      </c>
    </row>
    <row r="1945" spans="1:44">
      <c r="A1945" s="19" t="s">
        <v>6958</v>
      </c>
      <c r="B1945" s="19">
        <v>31.4</v>
      </c>
      <c r="C1945" s="19">
        <v>5.88</v>
      </c>
      <c r="D1945" s="19" t="s">
        <v>8336</v>
      </c>
      <c r="E1945" s="19" t="s">
        <v>8336</v>
      </c>
      <c r="F1945" s="19" t="s">
        <v>8336</v>
      </c>
      <c r="G1945" s="19">
        <v>1</v>
      </c>
      <c r="H1945" s="19">
        <v>1</v>
      </c>
      <c r="I1945" s="19" t="s">
        <v>8336</v>
      </c>
      <c r="J1945" s="19" t="s">
        <v>8336</v>
      </c>
      <c r="K1945" s="19" t="str">
        <f t="shared" si="181"/>
        <v>Obesity</v>
      </c>
      <c r="L1945" s="19" t="str">
        <f t="shared" si="182"/>
        <v>Prediabetes</v>
      </c>
      <c r="P1945" s="19">
        <v>1</v>
      </c>
      <c r="Q1945" s="19">
        <v>1</v>
      </c>
      <c r="Y1945" s="32" t="s">
        <v>6937</v>
      </c>
      <c r="Z1945" s="19" t="s">
        <v>8336</v>
      </c>
      <c r="AA1945" t="s">
        <v>8336</v>
      </c>
      <c r="AB1945" s="19" t="str">
        <f t="shared" si="183"/>
        <v>No</v>
      </c>
      <c r="AC1945" s="19" t="str">
        <f t="shared" si="184"/>
        <v>No</v>
      </c>
      <c r="AG1945" s="19" t="s">
        <v>6918</v>
      </c>
      <c r="AH1945" s="19">
        <v>25.74</v>
      </c>
      <c r="AI1945" s="19" t="str">
        <f t="shared" si="185"/>
        <v>Over Weight</v>
      </c>
      <c r="AP1945" s="19" t="s">
        <v>6918</v>
      </c>
      <c r="AQ1945" s="19">
        <v>5.99</v>
      </c>
      <c r="AR1945" s="19" t="str">
        <f t="shared" si="186"/>
        <v>Prediabetes</v>
      </c>
    </row>
    <row r="1946" spans="1:44">
      <c r="A1946" s="19" t="s">
        <v>6961</v>
      </c>
      <c r="B1946" s="19">
        <v>20.36</v>
      </c>
      <c r="C1946" s="19">
        <v>4.49</v>
      </c>
      <c r="D1946" s="19" t="s">
        <v>8336</v>
      </c>
      <c r="E1946" s="19" t="s">
        <v>8336</v>
      </c>
      <c r="F1946" s="19" t="s">
        <v>8336</v>
      </c>
      <c r="G1946" s="19" t="s">
        <v>8355</v>
      </c>
      <c r="H1946" s="19">
        <v>0</v>
      </c>
      <c r="I1946" s="19" t="s">
        <v>8336</v>
      </c>
      <c r="J1946" s="19" t="s">
        <v>8336</v>
      </c>
      <c r="K1946" s="19" t="str">
        <f t="shared" si="181"/>
        <v>Normal Weight</v>
      </c>
      <c r="L1946" s="19" t="str">
        <f t="shared" si="182"/>
        <v>Normal</v>
      </c>
      <c r="P1946" s="19">
        <v>1</v>
      </c>
      <c r="Q1946" s="19">
        <v>1</v>
      </c>
      <c r="Y1946" s="32" t="s">
        <v>6940</v>
      </c>
      <c r="Z1946" s="19" t="s">
        <v>8324</v>
      </c>
      <c r="AA1946" t="s">
        <v>8336</v>
      </c>
      <c r="AB1946" s="19" t="str">
        <f t="shared" si="183"/>
        <v>Yes</v>
      </c>
      <c r="AC1946" s="19" t="str">
        <f t="shared" si="184"/>
        <v>No</v>
      </c>
      <c r="AG1946" s="19" t="s">
        <v>6921</v>
      </c>
      <c r="AH1946" s="19">
        <v>18.22</v>
      </c>
      <c r="AI1946" s="19" t="str">
        <f t="shared" si="185"/>
        <v>Under Weight</v>
      </c>
      <c r="AP1946" s="19" t="s">
        <v>6921</v>
      </c>
      <c r="AQ1946" s="19">
        <v>10.27</v>
      </c>
      <c r="AR1946" s="19" t="str">
        <f t="shared" si="186"/>
        <v>Diabetes</v>
      </c>
    </row>
    <row r="1947" spans="1:44">
      <c r="A1947" s="19" t="s">
        <v>6964</v>
      </c>
      <c r="B1947" s="19">
        <v>25.46</v>
      </c>
      <c r="C1947" s="19">
        <v>4.14</v>
      </c>
      <c r="D1947" s="19" t="s">
        <v>8336</v>
      </c>
      <c r="E1947" s="19" t="s">
        <v>8336</v>
      </c>
      <c r="F1947" s="19" t="s">
        <v>8336</v>
      </c>
      <c r="G1947" s="19">
        <v>1</v>
      </c>
      <c r="H1947" s="19">
        <v>1</v>
      </c>
      <c r="I1947" s="19" t="s">
        <v>8336</v>
      </c>
      <c r="J1947" s="19" t="s">
        <v>8336</v>
      </c>
      <c r="K1947" s="19" t="str">
        <f t="shared" si="181"/>
        <v>Over Weight</v>
      </c>
      <c r="L1947" s="19" t="str">
        <f t="shared" si="182"/>
        <v>Normal</v>
      </c>
      <c r="P1947" s="19" t="s">
        <v>8355</v>
      </c>
      <c r="Q1947" s="19">
        <v>0</v>
      </c>
      <c r="Y1947" s="32" t="s">
        <v>6944</v>
      </c>
      <c r="Z1947" s="19" t="s">
        <v>8324</v>
      </c>
      <c r="AA1947" t="s">
        <v>8336</v>
      </c>
      <c r="AB1947" s="19" t="str">
        <f t="shared" si="183"/>
        <v>Yes</v>
      </c>
      <c r="AC1947" s="19" t="str">
        <f t="shared" si="184"/>
        <v>No</v>
      </c>
      <c r="AG1947" s="19" t="s">
        <v>6924</v>
      </c>
      <c r="AH1947" s="19">
        <v>26.03</v>
      </c>
      <c r="AI1947" s="19" t="str">
        <f t="shared" si="185"/>
        <v>Over Weight</v>
      </c>
      <c r="AP1947" s="19" t="s">
        <v>6924</v>
      </c>
      <c r="AQ1947" s="19">
        <v>5.97</v>
      </c>
      <c r="AR1947" s="19" t="str">
        <f t="shared" si="186"/>
        <v>Prediabetes</v>
      </c>
    </row>
    <row r="1948" spans="1:44">
      <c r="A1948" s="19" t="s">
        <v>6968</v>
      </c>
      <c r="B1948" s="19">
        <v>17.09</v>
      </c>
      <c r="C1948" s="19">
        <v>5.8</v>
      </c>
      <c r="D1948" s="19" t="s">
        <v>8324</v>
      </c>
      <c r="E1948" s="19" t="s">
        <v>8336</v>
      </c>
      <c r="F1948" s="19" t="s">
        <v>8336</v>
      </c>
      <c r="G1948" s="19" t="s">
        <v>8355</v>
      </c>
      <c r="H1948" s="19">
        <v>0</v>
      </c>
      <c r="I1948" s="19" t="s">
        <v>8336</v>
      </c>
      <c r="J1948" s="19" t="s">
        <v>8336</v>
      </c>
      <c r="K1948" s="19" t="str">
        <f t="shared" si="181"/>
        <v>Under Weight</v>
      </c>
      <c r="L1948" s="19" t="str">
        <f t="shared" si="182"/>
        <v>Prediabetes</v>
      </c>
      <c r="P1948" s="19">
        <v>1</v>
      </c>
      <c r="Q1948" s="19">
        <v>1</v>
      </c>
      <c r="Y1948" s="32" t="s">
        <v>6948</v>
      </c>
      <c r="Z1948" s="19" t="s">
        <v>8324</v>
      </c>
      <c r="AA1948" t="s">
        <v>8336</v>
      </c>
      <c r="AB1948" s="19" t="str">
        <f t="shared" si="183"/>
        <v>Yes</v>
      </c>
      <c r="AC1948" s="19" t="str">
        <f t="shared" si="184"/>
        <v>No</v>
      </c>
      <c r="AG1948" s="19" t="s">
        <v>6926</v>
      </c>
      <c r="AH1948" s="19">
        <v>17.29</v>
      </c>
      <c r="AI1948" s="19" t="str">
        <f t="shared" si="185"/>
        <v>Under Weight</v>
      </c>
      <c r="AP1948" s="19" t="s">
        <v>6926</v>
      </c>
      <c r="AQ1948" s="19">
        <v>4.98</v>
      </c>
      <c r="AR1948" s="19" t="str">
        <f t="shared" si="186"/>
        <v>Normal</v>
      </c>
    </row>
    <row r="1949" spans="1:44">
      <c r="A1949" s="19" t="s">
        <v>6971</v>
      </c>
      <c r="B1949" s="19">
        <v>20.83</v>
      </c>
      <c r="C1949" s="19">
        <v>5.12</v>
      </c>
      <c r="D1949" s="19" t="s">
        <v>8336</v>
      </c>
      <c r="E1949" s="19" t="s">
        <v>8336</v>
      </c>
      <c r="F1949" s="19" t="s">
        <v>8336</v>
      </c>
      <c r="G1949" s="19" t="s">
        <v>8355</v>
      </c>
      <c r="H1949" s="19">
        <v>0</v>
      </c>
      <c r="I1949" s="19" t="s">
        <v>8336</v>
      </c>
      <c r="J1949" s="19" t="s">
        <v>8336</v>
      </c>
      <c r="K1949" s="19" t="str">
        <f t="shared" si="181"/>
        <v>Normal Weight</v>
      </c>
      <c r="L1949" s="19" t="str">
        <f t="shared" si="182"/>
        <v>Normal</v>
      </c>
      <c r="P1949" s="19">
        <v>1</v>
      </c>
      <c r="Q1949" s="19">
        <v>1</v>
      </c>
      <c r="Y1949" s="32" t="s">
        <v>6952</v>
      </c>
      <c r="Z1949" s="19" t="s">
        <v>8336</v>
      </c>
      <c r="AA1949" t="s">
        <v>8336</v>
      </c>
      <c r="AB1949" s="19" t="str">
        <f t="shared" si="183"/>
        <v>No</v>
      </c>
      <c r="AC1949" s="19" t="str">
        <f t="shared" si="184"/>
        <v>No</v>
      </c>
      <c r="AG1949" s="19" t="s">
        <v>6930</v>
      </c>
      <c r="AH1949" s="19">
        <v>18.17</v>
      </c>
      <c r="AI1949" s="19" t="str">
        <f t="shared" si="185"/>
        <v>Under Weight</v>
      </c>
      <c r="AP1949" s="19" t="s">
        <v>6930</v>
      </c>
      <c r="AQ1949" s="19">
        <v>6.91</v>
      </c>
      <c r="AR1949" s="19" t="str">
        <f t="shared" si="186"/>
        <v>Diabetes</v>
      </c>
    </row>
    <row r="1950" spans="1:44">
      <c r="A1950" s="19" t="s">
        <v>6974</v>
      </c>
      <c r="B1950" s="19">
        <v>18.92</v>
      </c>
      <c r="C1950" s="19">
        <v>5.98</v>
      </c>
      <c r="D1950" s="19" t="s">
        <v>8324</v>
      </c>
      <c r="E1950" s="19" t="s">
        <v>8336</v>
      </c>
      <c r="F1950" s="19" t="s">
        <v>8336</v>
      </c>
      <c r="G1950" s="19">
        <v>1</v>
      </c>
      <c r="H1950" s="19">
        <v>1</v>
      </c>
      <c r="I1950" s="19" t="s">
        <v>8336</v>
      </c>
      <c r="J1950" s="19" t="s">
        <v>8336</v>
      </c>
      <c r="K1950" s="19" t="str">
        <f t="shared" si="181"/>
        <v>Normal Weight</v>
      </c>
      <c r="L1950" s="19" t="str">
        <f t="shared" si="182"/>
        <v>Prediabetes</v>
      </c>
      <c r="P1950" s="19" t="s">
        <v>8355</v>
      </c>
      <c r="Q1950" s="19">
        <v>0</v>
      </c>
      <c r="Y1950" s="32" t="s">
        <v>6954</v>
      </c>
      <c r="Z1950" s="19" t="s">
        <v>8336</v>
      </c>
      <c r="AA1950" t="s">
        <v>8336</v>
      </c>
      <c r="AB1950" s="19" t="str">
        <f t="shared" si="183"/>
        <v>No</v>
      </c>
      <c r="AC1950" s="19" t="str">
        <f t="shared" si="184"/>
        <v>No</v>
      </c>
      <c r="AG1950" s="19" t="s">
        <v>6934</v>
      </c>
      <c r="AH1950" s="19">
        <v>32.54</v>
      </c>
      <c r="AI1950" s="19" t="str">
        <f t="shared" si="185"/>
        <v>Obesity</v>
      </c>
      <c r="AP1950" s="19" t="s">
        <v>6934</v>
      </c>
      <c r="AQ1950" s="19">
        <v>6.38</v>
      </c>
      <c r="AR1950" s="19" t="str">
        <f t="shared" si="186"/>
        <v>Prediabetes</v>
      </c>
    </row>
    <row r="1951" spans="1:44">
      <c r="A1951" s="19" t="s">
        <v>6977</v>
      </c>
      <c r="B1951" s="19">
        <v>37.1</v>
      </c>
      <c r="C1951" s="19">
        <v>5.46</v>
      </c>
      <c r="D1951" s="19" t="s">
        <v>8336</v>
      </c>
      <c r="E1951" s="19" t="s">
        <v>8336</v>
      </c>
      <c r="F1951" s="19" t="s">
        <v>8336</v>
      </c>
      <c r="G1951" s="19" t="s">
        <v>8355</v>
      </c>
      <c r="H1951" s="19">
        <v>0</v>
      </c>
      <c r="I1951" s="19" t="s">
        <v>8336</v>
      </c>
      <c r="J1951" s="19" t="s">
        <v>8336</v>
      </c>
      <c r="K1951" s="19" t="str">
        <f t="shared" si="181"/>
        <v>Obesity</v>
      </c>
      <c r="L1951" s="19" t="str">
        <f t="shared" si="182"/>
        <v>Normal</v>
      </c>
      <c r="P1951" s="19">
        <v>1</v>
      </c>
      <c r="Q1951" s="19">
        <v>1</v>
      </c>
      <c r="Y1951" s="32" t="s">
        <v>6958</v>
      </c>
      <c r="Z1951" s="19" t="s">
        <v>8336</v>
      </c>
      <c r="AA1951" t="s">
        <v>8336</v>
      </c>
      <c r="AB1951" s="19" t="str">
        <f t="shared" si="183"/>
        <v>No</v>
      </c>
      <c r="AC1951" s="19" t="str">
        <f t="shared" si="184"/>
        <v>No</v>
      </c>
      <c r="AG1951" s="19" t="s">
        <v>6937</v>
      </c>
      <c r="AH1951" s="19">
        <v>30.25</v>
      </c>
      <c r="AI1951" s="19" t="str">
        <f t="shared" si="185"/>
        <v>Obesity</v>
      </c>
      <c r="AP1951" s="19" t="s">
        <v>6937</v>
      </c>
      <c r="AQ1951" s="19">
        <v>4.77</v>
      </c>
      <c r="AR1951" s="19" t="str">
        <f t="shared" si="186"/>
        <v>Normal</v>
      </c>
    </row>
    <row r="1952" spans="1:44">
      <c r="A1952" s="19" t="s">
        <v>6980</v>
      </c>
      <c r="B1952" s="19">
        <v>22.515</v>
      </c>
      <c r="C1952" s="19">
        <v>4.91</v>
      </c>
      <c r="D1952" s="19" t="s">
        <v>8324</v>
      </c>
      <c r="E1952" s="19" t="s">
        <v>8336</v>
      </c>
      <c r="F1952" s="19" t="s">
        <v>8375</v>
      </c>
      <c r="G1952" s="19">
        <v>1</v>
      </c>
      <c r="H1952" s="19">
        <v>1</v>
      </c>
      <c r="I1952" s="19" t="s">
        <v>8336</v>
      </c>
      <c r="J1952" s="19" t="s">
        <v>8336</v>
      </c>
      <c r="K1952" s="19" t="str">
        <f t="shared" si="181"/>
        <v>Normal Weight</v>
      </c>
      <c r="L1952" s="19" t="str">
        <f t="shared" si="182"/>
        <v>Normal</v>
      </c>
      <c r="P1952" s="19">
        <v>1</v>
      </c>
      <c r="Q1952" s="19">
        <v>1</v>
      </c>
      <c r="Y1952" s="32" t="s">
        <v>6961</v>
      </c>
      <c r="Z1952" s="19" t="s">
        <v>8336</v>
      </c>
      <c r="AA1952" t="s">
        <v>8336</v>
      </c>
      <c r="AB1952" s="19" t="str">
        <f t="shared" si="183"/>
        <v>No</v>
      </c>
      <c r="AC1952" s="19" t="str">
        <f t="shared" si="184"/>
        <v>No</v>
      </c>
      <c r="AG1952" s="19" t="s">
        <v>6940</v>
      </c>
      <c r="AH1952" s="19">
        <v>19.59</v>
      </c>
      <c r="AI1952" s="19" t="str">
        <f t="shared" si="185"/>
        <v>Normal Weight</v>
      </c>
      <c r="AP1952" s="19" t="s">
        <v>6940</v>
      </c>
      <c r="AQ1952" s="19">
        <v>6.04</v>
      </c>
      <c r="AR1952" s="19" t="str">
        <f t="shared" si="186"/>
        <v>Prediabetes</v>
      </c>
    </row>
    <row r="1953" spans="1:44">
      <c r="A1953" s="19" t="s">
        <v>6984</v>
      </c>
      <c r="B1953" s="19">
        <v>32.7</v>
      </c>
      <c r="C1953" s="19">
        <v>4.66</v>
      </c>
      <c r="D1953" s="19" t="s">
        <v>8336</v>
      </c>
      <c r="E1953" s="19" t="s">
        <v>8336</v>
      </c>
      <c r="F1953" s="19" t="s">
        <v>8336</v>
      </c>
      <c r="G1953" s="19" t="s">
        <v>8355</v>
      </c>
      <c r="H1953" s="19">
        <v>0</v>
      </c>
      <c r="I1953" s="19" t="s">
        <v>8336</v>
      </c>
      <c r="J1953" s="19" t="s">
        <v>8336</v>
      </c>
      <c r="K1953" s="19" t="str">
        <f t="shared" si="181"/>
        <v>Obesity</v>
      </c>
      <c r="L1953" s="19" t="str">
        <f t="shared" si="182"/>
        <v>Normal</v>
      </c>
      <c r="P1953" s="19" t="s">
        <v>8355</v>
      </c>
      <c r="Q1953" s="19">
        <v>0</v>
      </c>
      <c r="Y1953" s="32" t="s">
        <v>6964</v>
      </c>
      <c r="Z1953" s="19" t="s">
        <v>8336</v>
      </c>
      <c r="AA1953" t="s">
        <v>8336</v>
      </c>
      <c r="AB1953" s="19" t="str">
        <f t="shared" si="183"/>
        <v>No</v>
      </c>
      <c r="AC1953" s="19" t="str">
        <f t="shared" si="184"/>
        <v>No</v>
      </c>
      <c r="AG1953" s="19" t="s">
        <v>6944</v>
      </c>
      <c r="AH1953" s="19">
        <v>45.9</v>
      </c>
      <c r="AI1953" s="19" t="str">
        <f t="shared" si="185"/>
        <v>Obesity</v>
      </c>
      <c r="AP1953" s="19" t="s">
        <v>6944</v>
      </c>
      <c r="AQ1953" s="19">
        <v>4.3</v>
      </c>
      <c r="AR1953" s="19" t="str">
        <f t="shared" si="186"/>
        <v>Normal</v>
      </c>
    </row>
    <row r="1954" spans="1:44">
      <c r="A1954" s="19" t="s">
        <v>6988</v>
      </c>
      <c r="B1954" s="19">
        <v>17.75</v>
      </c>
      <c r="C1954" s="19">
        <v>6.8</v>
      </c>
      <c r="D1954" s="19" t="s">
        <v>8324</v>
      </c>
      <c r="E1954" s="19" t="s">
        <v>8336</v>
      </c>
      <c r="F1954" s="19" t="s">
        <v>8336</v>
      </c>
      <c r="G1954" s="19">
        <v>1</v>
      </c>
      <c r="H1954" s="19">
        <v>1</v>
      </c>
      <c r="I1954" s="19" t="s">
        <v>8336</v>
      </c>
      <c r="J1954" s="19" t="s">
        <v>8336</v>
      </c>
      <c r="K1954" s="19" t="str">
        <f t="shared" si="181"/>
        <v>Under Weight</v>
      </c>
      <c r="L1954" s="19" t="str">
        <f t="shared" si="182"/>
        <v>Diabetes</v>
      </c>
      <c r="P1954" s="19">
        <v>1</v>
      </c>
      <c r="Q1954" s="19">
        <v>1</v>
      </c>
      <c r="Y1954" s="32" t="s">
        <v>6968</v>
      </c>
      <c r="Z1954" s="19" t="s">
        <v>8324</v>
      </c>
      <c r="AA1954" t="s">
        <v>8336</v>
      </c>
      <c r="AB1954" s="19" t="str">
        <f t="shared" si="183"/>
        <v>Yes</v>
      </c>
      <c r="AC1954" s="19" t="str">
        <f t="shared" si="184"/>
        <v>No</v>
      </c>
      <c r="AG1954" s="19" t="s">
        <v>6948</v>
      </c>
      <c r="AH1954" s="19">
        <v>17.06</v>
      </c>
      <c r="AI1954" s="19" t="str">
        <f t="shared" si="185"/>
        <v>Under Weight</v>
      </c>
      <c r="AP1954" s="19" t="s">
        <v>6948</v>
      </c>
      <c r="AQ1954" s="19">
        <v>8.75</v>
      </c>
      <c r="AR1954" s="19" t="str">
        <f t="shared" si="186"/>
        <v>Diabetes</v>
      </c>
    </row>
    <row r="1955" spans="1:44">
      <c r="A1955" s="19" t="s">
        <v>6992</v>
      </c>
      <c r="B1955" s="19">
        <v>33.63</v>
      </c>
      <c r="C1955" s="19">
        <v>4.47</v>
      </c>
      <c r="D1955" s="19" t="s">
        <v>8324</v>
      </c>
      <c r="E1955" s="19" t="s">
        <v>8336</v>
      </c>
      <c r="F1955" s="19" t="s">
        <v>8336</v>
      </c>
      <c r="G1955" s="19" t="s">
        <v>8355</v>
      </c>
      <c r="H1955" s="19">
        <v>0</v>
      </c>
      <c r="I1955" s="19" t="s">
        <v>8336</v>
      </c>
      <c r="J1955" s="19" t="s">
        <v>8336</v>
      </c>
      <c r="K1955" s="19" t="str">
        <f t="shared" si="181"/>
        <v>Obesity</v>
      </c>
      <c r="L1955" s="19" t="str">
        <f t="shared" si="182"/>
        <v>Normal</v>
      </c>
      <c r="P1955" s="19">
        <v>1</v>
      </c>
      <c r="Q1955" s="19">
        <v>1</v>
      </c>
      <c r="Y1955" s="32" t="s">
        <v>6971</v>
      </c>
      <c r="Z1955" s="19" t="s">
        <v>8336</v>
      </c>
      <c r="AA1955" t="s">
        <v>8336</v>
      </c>
      <c r="AB1955" s="19" t="str">
        <f t="shared" si="183"/>
        <v>No</v>
      </c>
      <c r="AC1955" s="19" t="str">
        <f t="shared" si="184"/>
        <v>No</v>
      </c>
      <c r="AG1955" s="19" t="s">
        <v>6952</v>
      </c>
      <c r="AH1955" s="19">
        <v>32.07</v>
      </c>
      <c r="AI1955" s="19" t="str">
        <f t="shared" si="185"/>
        <v>Obesity</v>
      </c>
      <c r="AP1955" s="19" t="s">
        <v>6952</v>
      </c>
      <c r="AQ1955" s="19">
        <v>5.25</v>
      </c>
      <c r="AR1955" s="19" t="str">
        <f t="shared" si="186"/>
        <v>Normal</v>
      </c>
    </row>
    <row r="1956" spans="1:44">
      <c r="A1956" s="19" t="s">
        <v>6994</v>
      </c>
      <c r="B1956" s="19">
        <v>34.8</v>
      </c>
      <c r="C1956" s="19">
        <v>4.08</v>
      </c>
      <c r="D1956" s="19" t="s">
        <v>8324</v>
      </c>
      <c r="E1956" s="19" t="s">
        <v>8336</v>
      </c>
      <c r="F1956" s="19" t="s">
        <v>8336</v>
      </c>
      <c r="G1956" s="19">
        <v>1</v>
      </c>
      <c r="H1956" s="19">
        <v>1</v>
      </c>
      <c r="I1956" s="19" t="s">
        <v>8336</v>
      </c>
      <c r="J1956" s="19" t="s">
        <v>8336</v>
      </c>
      <c r="K1956" s="19" t="str">
        <f t="shared" si="181"/>
        <v>Obesity</v>
      </c>
      <c r="L1956" s="19" t="str">
        <f t="shared" si="182"/>
        <v>Normal</v>
      </c>
      <c r="P1956" s="19">
        <v>1</v>
      </c>
      <c r="Q1956" s="19">
        <v>1</v>
      </c>
      <c r="Y1956" s="32" t="s">
        <v>6974</v>
      </c>
      <c r="Z1956" s="19" t="s">
        <v>8324</v>
      </c>
      <c r="AA1956" t="s">
        <v>8336</v>
      </c>
      <c r="AB1956" s="19" t="str">
        <f t="shared" si="183"/>
        <v>Yes</v>
      </c>
      <c r="AC1956" s="19" t="str">
        <f t="shared" si="184"/>
        <v>No</v>
      </c>
      <c r="AG1956" s="19" t="s">
        <v>6954</v>
      </c>
      <c r="AH1956" s="19">
        <v>16.5</v>
      </c>
      <c r="AI1956" s="19" t="str">
        <f t="shared" si="185"/>
        <v>Under Weight</v>
      </c>
      <c r="AP1956" s="19" t="s">
        <v>6954</v>
      </c>
      <c r="AQ1956" s="19">
        <v>5.03</v>
      </c>
      <c r="AR1956" s="19" t="str">
        <f t="shared" si="186"/>
        <v>Normal</v>
      </c>
    </row>
    <row r="1957" spans="1:44">
      <c r="A1957" s="19" t="s">
        <v>6998</v>
      </c>
      <c r="B1957" s="19">
        <v>16.81</v>
      </c>
      <c r="C1957" s="19">
        <v>5.51</v>
      </c>
      <c r="D1957" s="19" t="s">
        <v>8324</v>
      </c>
      <c r="E1957" s="19" t="s">
        <v>8336</v>
      </c>
      <c r="F1957" s="19" t="s">
        <v>8336</v>
      </c>
      <c r="G1957" s="19">
        <v>1</v>
      </c>
      <c r="H1957" s="19">
        <v>1</v>
      </c>
      <c r="I1957" s="19" t="s">
        <v>8336</v>
      </c>
      <c r="J1957" s="19" t="s">
        <v>8336</v>
      </c>
      <c r="K1957" s="19" t="str">
        <f t="shared" si="181"/>
        <v>Under Weight</v>
      </c>
      <c r="L1957" s="19" t="str">
        <f t="shared" si="182"/>
        <v>Normal</v>
      </c>
      <c r="P1957" s="19" t="s">
        <v>8355</v>
      </c>
      <c r="Q1957" s="19">
        <v>0</v>
      </c>
      <c r="Y1957" s="32" t="s">
        <v>6977</v>
      </c>
      <c r="Z1957" s="19" t="s">
        <v>8336</v>
      </c>
      <c r="AA1957" t="s">
        <v>8336</v>
      </c>
      <c r="AB1957" s="19" t="str">
        <f t="shared" si="183"/>
        <v>No</v>
      </c>
      <c r="AC1957" s="19" t="str">
        <f t="shared" si="184"/>
        <v>No</v>
      </c>
      <c r="AG1957" s="19" t="s">
        <v>6958</v>
      </c>
      <c r="AH1957" s="19">
        <v>31.4</v>
      </c>
      <c r="AI1957" s="19" t="str">
        <f t="shared" si="185"/>
        <v>Obesity</v>
      </c>
      <c r="AP1957" s="19" t="s">
        <v>6958</v>
      </c>
      <c r="AQ1957" s="19">
        <v>5.88</v>
      </c>
      <c r="AR1957" s="19" t="str">
        <f t="shared" si="186"/>
        <v>Prediabetes</v>
      </c>
    </row>
    <row r="1958" spans="1:44">
      <c r="A1958" s="19" t="s">
        <v>7002</v>
      </c>
      <c r="B1958" s="19">
        <v>16.69</v>
      </c>
      <c r="C1958" s="19">
        <v>8.4</v>
      </c>
      <c r="D1958" s="19" t="s">
        <v>8324</v>
      </c>
      <c r="E1958" s="19" t="s">
        <v>8336</v>
      </c>
      <c r="F1958" s="19" t="s">
        <v>8336</v>
      </c>
      <c r="G1958" s="19" t="s">
        <v>8355</v>
      </c>
      <c r="H1958" s="19">
        <v>0</v>
      </c>
      <c r="I1958" s="19" t="s">
        <v>8336</v>
      </c>
      <c r="J1958" s="19" t="s">
        <v>8336</v>
      </c>
      <c r="K1958" s="19" t="str">
        <f t="shared" si="181"/>
        <v>Under Weight</v>
      </c>
      <c r="L1958" s="19" t="str">
        <f t="shared" si="182"/>
        <v>Diabetes</v>
      </c>
      <c r="P1958" s="19">
        <v>1</v>
      </c>
      <c r="Q1958" s="19">
        <v>1</v>
      </c>
      <c r="Y1958" s="32" t="s">
        <v>6980</v>
      </c>
      <c r="Z1958" s="19" t="s">
        <v>8324</v>
      </c>
      <c r="AA1958" t="s">
        <v>8336</v>
      </c>
      <c r="AB1958" s="19" t="str">
        <f t="shared" si="183"/>
        <v>Yes</v>
      </c>
      <c r="AC1958" s="19" t="str">
        <f t="shared" si="184"/>
        <v>No</v>
      </c>
      <c r="AG1958" s="19" t="s">
        <v>6961</v>
      </c>
      <c r="AH1958" s="19">
        <v>20.36</v>
      </c>
      <c r="AI1958" s="19" t="str">
        <f t="shared" si="185"/>
        <v>Normal Weight</v>
      </c>
      <c r="AP1958" s="19" t="s">
        <v>6961</v>
      </c>
      <c r="AQ1958" s="19">
        <v>4.49</v>
      </c>
      <c r="AR1958" s="19" t="str">
        <f t="shared" si="186"/>
        <v>Normal</v>
      </c>
    </row>
    <row r="1959" spans="1:44">
      <c r="A1959" s="19" t="s">
        <v>7006</v>
      </c>
      <c r="B1959" s="19">
        <v>23.21</v>
      </c>
      <c r="C1959" s="19">
        <v>5.14</v>
      </c>
      <c r="D1959" s="19" t="s">
        <v>8324</v>
      </c>
      <c r="E1959" s="19" t="s">
        <v>8336</v>
      </c>
      <c r="F1959" s="19" t="s">
        <v>8336</v>
      </c>
      <c r="G1959" s="19">
        <v>1</v>
      </c>
      <c r="H1959" s="19">
        <v>1</v>
      </c>
      <c r="I1959" s="19" t="s">
        <v>8336</v>
      </c>
      <c r="J1959" s="19" t="s">
        <v>8336</v>
      </c>
      <c r="K1959" s="19" t="str">
        <f t="shared" si="181"/>
        <v>Normal Weight</v>
      </c>
      <c r="L1959" s="19" t="str">
        <f t="shared" si="182"/>
        <v>Normal</v>
      </c>
      <c r="P1959" s="19" t="s">
        <v>8355</v>
      </c>
      <c r="Q1959" s="19">
        <v>0</v>
      </c>
      <c r="Y1959" s="32" t="s">
        <v>6984</v>
      </c>
      <c r="Z1959" s="19" t="s">
        <v>8336</v>
      </c>
      <c r="AA1959" t="s">
        <v>8336</v>
      </c>
      <c r="AB1959" s="19" t="str">
        <f t="shared" si="183"/>
        <v>No</v>
      </c>
      <c r="AC1959" s="19" t="str">
        <f t="shared" si="184"/>
        <v>No</v>
      </c>
      <c r="AG1959" s="19" t="s">
        <v>6964</v>
      </c>
      <c r="AH1959" s="19">
        <v>25.46</v>
      </c>
      <c r="AI1959" s="19" t="str">
        <f t="shared" si="185"/>
        <v>Over Weight</v>
      </c>
      <c r="AP1959" s="19" t="s">
        <v>6964</v>
      </c>
      <c r="AQ1959" s="19">
        <v>4.14</v>
      </c>
      <c r="AR1959" s="19" t="str">
        <f t="shared" si="186"/>
        <v>Normal</v>
      </c>
    </row>
    <row r="1960" spans="1:44">
      <c r="A1960" s="19" t="s">
        <v>7010</v>
      </c>
      <c r="B1960" s="19">
        <v>25.175</v>
      </c>
      <c r="C1960" s="19">
        <v>5.21</v>
      </c>
      <c r="D1960" s="19" t="s">
        <v>8324</v>
      </c>
      <c r="E1960" s="19" t="s">
        <v>8336</v>
      </c>
      <c r="F1960" s="19" t="s">
        <v>8336</v>
      </c>
      <c r="G1960" s="19">
        <v>1</v>
      </c>
      <c r="H1960" s="19">
        <v>1</v>
      </c>
      <c r="I1960" s="19" t="s">
        <v>8336</v>
      </c>
      <c r="J1960" s="19" t="s">
        <v>8336</v>
      </c>
      <c r="K1960" s="19" t="str">
        <f t="shared" si="181"/>
        <v>Over Weight</v>
      </c>
      <c r="L1960" s="19" t="str">
        <f t="shared" si="182"/>
        <v>Normal</v>
      </c>
      <c r="P1960" s="19" t="s">
        <v>8355</v>
      </c>
      <c r="Q1960" s="19">
        <v>0</v>
      </c>
      <c r="Y1960" s="32" t="s">
        <v>6988</v>
      </c>
      <c r="Z1960" s="19" t="s">
        <v>8324</v>
      </c>
      <c r="AA1960" t="s">
        <v>8336</v>
      </c>
      <c r="AB1960" s="19" t="str">
        <f t="shared" si="183"/>
        <v>Yes</v>
      </c>
      <c r="AC1960" s="19" t="str">
        <f t="shared" si="184"/>
        <v>No</v>
      </c>
      <c r="AG1960" s="19" t="s">
        <v>6968</v>
      </c>
      <c r="AH1960" s="19">
        <v>17.09</v>
      </c>
      <c r="AI1960" s="19" t="str">
        <f t="shared" si="185"/>
        <v>Under Weight</v>
      </c>
      <c r="AP1960" s="19" t="s">
        <v>6968</v>
      </c>
      <c r="AQ1960" s="19">
        <v>5.8</v>
      </c>
      <c r="AR1960" s="19" t="str">
        <f t="shared" si="186"/>
        <v>Prediabetes</v>
      </c>
    </row>
    <row r="1961" spans="1:44">
      <c r="A1961" s="19" t="s">
        <v>7014</v>
      </c>
      <c r="B1961" s="19">
        <v>34.77</v>
      </c>
      <c r="C1961" s="19">
        <v>6.23</v>
      </c>
      <c r="D1961" s="19" t="s">
        <v>8336</v>
      </c>
      <c r="E1961" s="19" t="s">
        <v>8336</v>
      </c>
      <c r="F1961" s="19" t="s">
        <v>8336</v>
      </c>
      <c r="G1961" s="19" t="s">
        <v>8355</v>
      </c>
      <c r="H1961" s="19">
        <v>0</v>
      </c>
      <c r="I1961" s="19" t="s">
        <v>8336</v>
      </c>
      <c r="J1961" s="19" t="s">
        <v>8336</v>
      </c>
      <c r="K1961" s="19" t="str">
        <f t="shared" si="181"/>
        <v>Obesity</v>
      </c>
      <c r="L1961" s="19" t="str">
        <f t="shared" si="182"/>
        <v>Prediabetes</v>
      </c>
      <c r="P1961" s="19">
        <v>1</v>
      </c>
      <c r="Q1961" s="19">
        <v>1</v>
      </c>
      <c r="Y1961" s="32" t="s">
        <v>6992</v>
      </c>
      <c r="Z1961" s="19" t="s">
        <v>8324</v>
      </c>
      <c r="AA1961" t="s">
        <v>8336</v>
      </c>
      <c r="AB1961" s="19" t="str">
        <f t="shared" si="183"/>
        <v>Yes</v>
      </c>
      <c r="AC1961" s="19" t="str">
        <f t="shared" si="184"/>
        <v>No</v>
      </c>
      <c r="AG1961" s="19" t="s">
        <v>6971</v>
      </c>
      <c r="AH1961" s="19">
        <v>20.83</v>
      </c>
      <c r="AI1961" s="19" t="str">
        <f t="shared" si="185"/>
        <v>Normal Weight</v>
      </c>
      <c r="AP1961" s="19" t="s">
        <v>6971</v>
      </c>
      <c r="AQ1961" s="19">
        <v>5.12</v>
      </c>
      <c r="AR1961" s="19" t="str">
        <f t="shared" si="186"/>
        <v>Normal</v>
      </c>
    </row>
    <row r="1962" spans="1:44">
      <c r="A1962" s="19" t="s">
        <v>7018</v>
      </c>
      <c r="B1962" s="19">
        <v>27.7</v>
      </c>
      <c r="C1962" s="19">
        <v>5.6</v>
      </c>
      <c r="D1962" s="19" t="s">
        <v>8336</v>
      </c>
      <c r="E1962" s="19" t="s">
        <v>8336</v>
      </c>
      <c r="F1962" s="19" t="s">
        <v>8336</v>
      </c>
      <c r="G1962" s="19">
        <v>1</v>
      </c>
      <c r="H1962" s="19">
        <v>1</v>
      </c>
      <c r="I1962" s="19" t="s">
        <v>8336</v>
      </c>
      <c r="J1962" s="19" t="s">
        <v>8336</v>
      </c>
      <c r="K1962" s="19" t="str">
        <f t="shared" si="181"/>
        <v>Over Weight</v>
      </c>
      <c r="L1962" s="19" t="str">
        <f t="shared" si="182"/>
        <v>Normal</v>
      </c>
      <c r="P1962" s="19" t="s">
        <v>8355</v>
      </c>
      <c r="Q1962" s="19">
        <v>0</v>
      </c>
      <c r="Y1962" s="32" t="s">
        <v>6994</v>
      </c>
      <c r="Z1962" s="19" t="s">
        <v>8324</v>
      </c>
      <c r="AA1962" t="s">
        <v>8336</v>
      </c>
      <c r="AB1962" s="19" t="str">
        <f t="shared" si="183"/>
        <v>Yes</v>
      </c>
      <c r="AC1962" s="19" t="str">
        <f t="shared" si="184"/>
        <v>No</v>
      </c>
      <c r="AG1962" s="19" t="s">
        <v>6974</v>
      </c>
      <c r="AH1962" s="19">
        <v>18.92</v>
      </c>
      <c r="AI1962" s="19" t="str">
        <f t="shared" si="185"/>
        <v>Normal Weight</v>
      </c>
      <c r="AP1962" s="19" t="s">
        <v>6974</v>
      </c>
      <c r="AQ1962" s="19">
        <v>5.98</v>
      </c>
      <c r="AR1962" s="19" t="str">
        <f t="shared" si="186"/>
        <v>Prediabetes</v>
      </c>
    </row>
    <row r="1963" spans="1:44">
      <c r="A1963" s="19" t="s">
        <v>7022</v>
      </c>
      <c r="B1963" s="19">
        <v>19.12</v>
      </c>
      <c r="C1963" s="19">
        <v>4.72</v>
      </c>
      <c r="D1963" s="19" t="s">
        <v>8324</v>
      </c>
      <c r="E1963" s="19" t="s">
        <v>8336</v>
      </c>
      <c r="F1963" s="19" t="s">
        <v>8336</v>
      </c>
      <c r="G1963" s="19">
        <v>1</v>
      </c>
      <c r="H1963" s="19">
        <v>1</v>
      </c>
      <c r="I1963" s="19" t="s">
        <v>8336</v>
      </c>
      <c r="J1963" s="19" t="s">
        <v>8336</v>
      </c>
      <c r="K1963" s="19" t="str">
        <f t="shared" si="181"/>
        <v>Normal Weight</v>
      </c>
      <c r="L1963" s="19" t="str">
        <f t="shared" si="182"/>
        <v>Normal</v>
      </c>
      <c r="P1963" s="19">
        <v>1</v>
      </c>
      <c r="Q1963" s="19">
        <v>1</v>
      </c>
      <c r="Y1963" s="32" t="s">
        <v>6998</v>
      </c>
      <c r="Z1963" s="19" t="s">
        <v>8324</v>
      </c>
      <c r="AA1963" t="s">
        <v>8336</v>
      </c>
      <c r="AB1963" s="19" t="str">
        <f t="shared" si="183"/>
        <v>Yes</v>
      </c>
      <c r="AC1963" s="19" t="str">
        <f t="shared" si="184"/>
        <v>No</v>
      </c>
      <c r="AG1963" s="19" t="s">
        <v>6977</v>
      </c>
      <c r="AH1963" s="19">
        <v>37.1</v>
      </c>
      <c r="AI1963" s="19" t="str">
        <f t="shared" si="185"/>
        <v>Obesity</v>
      </c>
      <c r="AP1963" s="19" t="s">
        <v>6977</v>
      </c>
      <c r="AQ1963" s="19">
        <v>5.46</v>
      </c>
      <c r="AR1963" s="19" t="str">
        <f t="shared" si="186"/>
        <v>Normal</v>
      </c>
    </row>
    <row r="1964" spans="1:44">
      <c r="A1964" s="19" t="s">
        <v>7024</v>
      </c>
      <c r="B1964" s="19">
        <v>32.67</v>
      </c>
      <c r="C1964" s="19">
        <v>4.67</v>
      </c>
      <c r="D1964" s="19" t="s">
        <v>8336</v>
      </c>
      <c r="E1964" s="19" t="s">
        <v>8336</v>
      </c>
      <c r="F1964" s="19" t="s">
        <v>8375</v>
      </c>
      <c r="G1964" s="19">
        <v>1</v>
      </c>
      <c r="H1964" s="19">
        <v>1</v>
      </c>
      <c r="I1964" s="19" t="s">
        <v>8336</v>
      </c>
      <c r="J1964" s="19" t="s">
        <v>8336</v>
      </c>
      <c r="K1964" s="19" t="str">
        <f t="shared" si="181"/>
        <v>Obesity</v>
      </c>
      <c r="L1964" s="19" t="str">
        <f t="shared" si="182"/>
        <v>Normal</v>
      </c>
      <c r="P1964" s="19" t="s">
        <v>8355</v>
      </c>
      <c r="Q1964" s="19">
        <v>0</v>
      </c>
      <c r="Y1964" s="32" t="s">
        <v>7002</v>
      </c>
      <c r="Z1964" s="19" t="s">
        <v>8324</v>
      </c>
      <c r="AA1964" t="s">
        <v>8336</v>
      </c>
      <c r="AB1964" s="19" t="str">
        <f t="shared" si="183"/>
        <v>Yes</v>
      </c>
      <c r="AC1964" s="19" t="str">
        <f t="shared" si="184"/>
        <v>No</v>
      </c>
      <c r="AG1964" s="19" t="s">
        <v>6980</v>
      </c>
      <c r="AH1964" s="19">
        <v>22.515</v>
      </c>
      <c r="AI1964" s="19" t="str">
        <f t="shared" si="185"/>
        <v>Normal Weight</v>
      </c>
      <c r="AP1964" s="19" t="s">
        <v>6980</v>
      </c>
      <c r="AQ1964" s="19">
        <v>4.91</v>
      </c>
      <c r="AR1964" s="19" t="str">
        <f t="shared" si="186"/>
        <v>Normal</v>
      </c>
    </row>
    <row r="1965" spans="1:44">
      <c r="A1965" s="19" t="s">
        <v>7027</v>
      </c>
      <c r="B1965" s="19">
        <v>28.5</v>
      </c>
      <c r="C1965" s="19">
        <v>6.11</v>
      </c>
      <c r="D1965" s="19" t="s">
        <v>8336</v>
      </c>
      <c r="E1965" s="19" t="s">
        <v>8336</v>
      </c>
      <c r="F1965" s="19" t="s">
        <v>8336</v>
      </c>
      <c r="G1965" s="19">
        <v>1</v>
      </c>
      <c r="H1965" s="19">
        <v>1</v>
      </c>
      <c r="I1965" s="19" t="s">
        <v>8336</v>
      </c>
      <c r="J1965" s="19" t="s">
        <v>8336</v>
      </c>
      <c r="K1965" s="19" t="str">
        <f t="shared" si="181"/>
        <v>Over Weight</v>
      </c>
      <c r="L1965" s="19" t="str">
        <f t="shared" si="182"/>
        <v>Prediabetes</v>
      </c>
      <c r="P1965" s="19">
        <v>1</v>
      </c>
      <c r="Q1965" s="19">
        <v>1</v>
      </c>
      <c r="Y1965" s="32" t="s">
        <v>7006</v>
      </c>
      <c r="Z1965" s="19" t="s">
        <v>8324</v>
      </c>
      <c r="AA1965" t="s">
        <v>8336</v>
      </c>
      <c r="AB1965" s="19" t="str">
        <f t="shared" si="183"/>
        <v>Yes</v>
      </c>
      <c r="AC1965" s="19" t="str">
        <f t="shared" si="184"/>
        <v>No</v>
      </c>
      <c r="AG1965" s="19" t="s">
        <v>6984</v>
      </c>
      <c r="AH1965" s="19">
        <v>32.7</v>
      </c>
      <c r="AI1965" s="19" t="str">
        <f t="shared" si="185"/>
        <v>Obesity</v>
      </c>
      <c r="AP1965" s="19" t="s">
        <v>6984</v>
      </c>
      <c r="AQ1965" s="19">
        <v>4.66</v>
      </c>
      <c r="AR1965" s="19" t="str">
        <f t="shared" si="186"/>
        <v>Normal</v>
      </c>
    </row>
    <row r="1966" spans="1:44">
      <c r="A1966" s="19" t="s">
        <v>7029</v>
      </c>
      <c r="B1966" s="19">
        <v>39.27</v>
      </c>
      <c r="C1966" s="19">
        <v>6.25</v>
      </c>
      <c r="D1966" s="19" t="s">
        <v>8336</v>
      </c>
      <c r="E1966" s="19" t="s">
        <v>8336</v>
      </c>
      <c r="F1966" s="19" t="s">
        <v>8336</v>
      </c>
      <c r="G1966" s="19" t="s">
        <v>8355</v>
      </c>
      <c r="H1966" s="19">
        <v>0</v>
      </c>
      <c r="I1966" s="19" t="s">
        <v>8336</v>
      </c>
      <c r="J1966" s="19" t="s">
        <v>8336</v>
      </c>
      <c r="K1966" s="19" t="str">
        <f t="shared" si="181"/>
        <v>Obesity</v>
      </c>
      <c r="L1966" s="19" t="str">
        <f t="shared" si="182"/>
        <v>Prediabetes</v>
      </c>
      <c r="P1966" s="19" t="s">
        <v>8355</v>
      </c>
      <c r="Q1966" s="19">
        <v>0</v>
      </c>
      <c r="Y1966" s="32" t="s">
        <v>7010</v>
      </c>
      <c r="Z1966" s="19" t="s">
        <v>8324</v>
      </c>
      <c r="AA1966" t="s">
        <v>8336</v>
      </c>
      <c r="AB1966" s="19" t="str">
        <f t="shared" si="183"/>
        <v>Yes</v>
      </c>
      <c r="AC1966" s="19" t="str">
        <f t="shared" si="184"/>
        <v>No</v>
      </c>
      <c r="AG1966" s="19" t="s">
        <v>6988</v>
      </c>
      <c r="AH1966" s="19">
        <v>17.75</v>
      </c>
      <c r="AI1966" s="19" t="str">
        <f t="shared" si="185"/>
        <v>Under Weight</v>
      </c>
      <c r="AP1966" s="19" t="s">
        <v>6988</v>
      </c>
      <c r="AQ1966" s="19">
        <v>6.8</v>
      </c>
      <c r="AR1966" s="19" t="str">
        <f t="shared" si="186"/>
        <v>Diabetes</v>
      </c>
    </row>
    <row r="1967" spans="1:44">
      <c r="A1967" s="19" t="s">
        <v>7033</v>
      </c>
      <c r="B1967" s="19">
        <v>32.49</v>
      </c>
      <c r="C1967" s="19">
        <v>4</v>
      </c>
      <c r="D1967" s="19" t="s">
        <v>8324</v>
      </c>
      <c r="E1967" s="19" t="s">
        <v>8336</v>
      </c>
      <c r="F1967" s="19" t="s">
        <v>8336</v>
      </c>
      <c r="G1967" s="19" t="s">
        <v>8355</v>
      </c>
      <c r="H1967" s="19">
        <v>0</v>
      </c>
      <c r="I1967" s="19" t="s">
        <v>8336</v>
      </c>
      <c r="J1967" s="19" t="s">
        <v>8336</v>
      </c>
      <c r="K1967" s="19" t="str">
        <f t="shared" si="181"/>
        <v>Obesity</v>
      </c>
      <c r="L1967" s="19" t="str">
        <f t="shared" si="182"/>
        <v>Normal</v>
      </c>
      <c r="P1967" s="19">
        <v>1</v>
      </c>
      <c r="Q1967" s="19">
        <v>1</v>
      </c>
      <c r="Y1967" s="32" t="s">
        <v>7014</v>
      </c>
      <c r="Z1967" s="19" t="s">
        <v>8336</v>
      </c>
      <c r="AA1967" t="s">
        <v>8336</v>
      </c>
      <c r="AB1967" s="19" t="str">
        <f t="shared" si="183"/>
        <v>No</v>
      </c>
      <c r="AC1967" s="19" t="str">
        <f t="shared" si="184"/>
        <v>No</v>
      </c>
      <c r="AG1967" s="19" t="s">
        <v>6992</v>
      </c>
      <c r="AH1967" s="19">
        <v>33.63</v>
      </c>
      <c r="AI1967" s="19" t="str">
        <f t="shared" si="185"/>
        <v>Obesity</v>
      </c>
      <c r="AP1967" s="19" t="s">
        <v>6992</v>
      </c>
      <c r="AQ1967" s="19">
        <v>4.47</v>
      </c>
      <c r="AR1967" s="19" t="str">
        <f t="shared" si="186"/>
        <v>Normal</v>
      </c>
    </row>
    <row r="1968" spans="1:44">
      <c r="A1968" s="19" t="s">
        <v>7035</v>
      </c>
      <c r="B1968" s="19">
        <v>23.7</v>
      </c>
      <c r="C1968" s="19">
        <v>5.55</v>
      </c>
      <c r="D1968" s="19" t="s">
        <v>8324</v>
      </c>
      <c r="E1968" s="19" t="s">
        <v>8336</v>
      </c>
      <c r="F1968" s="19" t="s">
        <v>8336</v>
      </c>
      <c r="G1968" s="19" t="s">
        <v>8355</v>
      </c>
      <c r="H1968" s="19">
        <v>0</v>
      </c>
      <c r="I1968" s="19" t="s">
        <v>8336</v>
      </c>
      <c r="J1968" s="19" t="s">
        <v>8336</v>
      </c>
      <c r="K1968" s="19" t="str">
        <f t="shared" si="181"/>
        <v>Normal Weight</v>
      </c>
      <c r="L1968" s="19" t="str">
        <f t="shared" si="182"/>
        <v>Normal</v>
      </c>
      <c r="P1968" s="19">
        <v>1</v>
      </c>
      <c r="Q1968" s="19">
        <v>1</v>
      </c>
      <c r="Y1968" s="32" t="s">
        <v>7018</v>
      </c>
      <c r="Z1968" s="19" t="s">
        <v>8336</v>
      </c>
      <c r="AA1968" t="s">
        <v>8336</v>
      </c>
      <c r="AB1968" s="19" t="str">
        <f t="shared" si="183"/>
        <v>No</v>
      </c>
      <c r="AC1968" s="19" t="str">
        <f t="shared" si="184"/>
        <v>No</v>
      </c>
      <c r="AG1968" s="19" t="s">
        <v>6994</v>
      </c>
      <c r="AH1968" s="19">
        <v>34.8</v>
      </c>
      <c r="AI1968" s="19" t="str">
        <f t="shared" si="185"/>
        <v>Obesity</v>
      </c>
      <c r="AP1968" s="19" t="s">
        <v>6994</v>
      </c>
      <c r="AQ1968" s="19">
        <v>4.08</v>
      </c>
      <c r="AR1968" s="19" t="str">
        <f t="shared" si="186"/>
        <v>Normal</v>
      </c>
    </row>
    <row r="1969" spans="1:44">
      <c r="A1969" s="19" t="s">
        <v>7039</v>
      </c>
      <c r="B1969" s="19">
        <v>30.4</v>
      </c>
      <c r="C1969" s="19">
        <v>5.95</v>
      </c>
      <c r="D1969" s="19" t="s">
        <v>8336</v>
      </c>
      <c r="E1969" s="19" t="s">
        <v>8324</v>
      </c>
      <c r="F1969" s="19" t="s">
        <v>8336</v>
      </c>
      <c r="G1969" s="19">
        <v>1</v>
      </c>
      <c r="H1969" s="19">
        <v>1</v>
      </c>
      <c r="I1969" s="19" t="s">
        <v>8336</v>
      </c>
      <c r="J1969" s="19" t="s">
        <v>8336</v>
      </c>
      <c r="K1969" s="19" t="str">
        <f t="shared" si="181"/>
        <v>Obesity</v>
      </c>
      <c r="L1969" s="19" t="str">
        <f t="shared" si="182"/>
        <v>Prediabetes</v>
      </c>
      <c r="P1969" s="19" t="s">
        <v>8355</v>
      </c>
      <c r="Q1969" s="19">
        <v>0</v>
      </c>
      <c r="Y1969" s="32" t="s">
        <v>7022</v>
      </c>
      <c r="Z1969" s="19" t="s">
        <v>8324</v>
      </c>
      <c r="AA1969" t="s">
        <v>8336</v>
      </c>
      <c r="AB1969" s="19" t="str">
        <f t="shared" si="183"/>
        <v>Yes</v>
      </c>
      <c r="AC1969" s="19" t="str">
        <f t="shared" si="184"/>
        <v>No</v>
      </c>
      <c r="AG1969" s="19" t="s">
        <v>6998</v>
      </c>
      <c r="AH1969" s="19">
        <v>16.81</v>
      </c>
      <c r="AI1969" s="19" t="str">
        <f t="shared" si="185"/>
        <v>Under Weight</v>
      </c>
      <c r="AP1969" s="19" t="s">
        <v>6998</v>
      </c>
      <c r="AQ1969" s="19">
        <v>5.51</v>
      </c>
      <c r="AR1969" s="19" t="str">
        <f t="shared" si="186"/>
        <v>Normal</v>
      </c>
    </row>
    <row r="1970" spans="1:44">
      <c r="A1970" s="19" t="s">
        <v>7042</v>
      </c>
      <c r="B1970" s="19">
        <v>38.94</v>
      </c>
      <c r="C1970" s="19">
        <v>4.36</v>
      </c>
      <c r="D1970" s="19" t="s">
        <v>8336</v>
      </c>
      <c r="E1970" s="19" t="s">
        <v>8336</v>
      </c>
      <c r="F1970" s="19" t="s">
        <v>8375</v>
      </c>
      <c r="G1970" s="19">
        <v>1</v>
      </c>
      <c r="H1970" s="19">
        <v>1</v>
      </c>
      <c r="I1970" s="19" t="s">
        <v>8336</v>
      </c>
      <c r="J1970" s="19" t="s">
        <v>8336</v>
      </c>
      <c r="K1970" s="19" t="str">
        <f t="shared" si="181"/>
        <v>Obesity</v>
      </c>
      <c r="L1970" s="19" t="str">
        <f t="shared" si="182"/>
        <v>Normal</v>
      </c>
      <c r="P1970" s="19">
        <v>1</v>
      </c>
      <c r="Q1970" s="19">
        <v>1</v>
      </c>
      <c r="Y1970" s="32" t="s">
        <v>7024</v>
      </c>
      <c r="Z1970" s="19" t="s">
        <v>8336</v>
      </c>
      <c r="AA1970" t="s">
        <v>8336</v>
      </c>
      <c r="AB1970" s="19" t="str">
        <f t="shared" si="183"/>
        <v>No</v>
      </c>
      <c r="AC1970" s="19" t="str">
        <f t="shared" si="184"/>
        <v>No</v>
      </c>
      <c r="AG1970" s="19" t="s">
        <v>7002</v>
      </c>
      <c r="AH1970" s="19">
        <v>16.69</v>
      </c>
      <c r="AI1970" s="19" t="str">
        <f t="shared" si="185"/>
        <v>Under Weight</v>
      </c>
      <c r="AP1970" s="19" t="s">
        <v>7002</v>
      </c>
      <c r="AQ1970" s="19">
        <v>8.4</v>
      </c>
      <c r="AR1970" s="19" t="str">
        <f t="shared" si="186"/>
        <v>Diabetes</v>
      </c>
    </row>
    <row r="1971" spans="1:44">
      <c r="A1971" s="19" t="s">
        <v>7046</v>
      </c>
      <c r="B1971" s="19">
        <v>31.02</v>
      </c>
      <c r="C1971" s="19">
        <v>4.84</v>
      </c>
      <c r="D1971" s="19" t="s">
        <v>8336</v>
      </c>
      <c r="E1971" s="19" t="s">
        <v>8336</v>
      </c>
      <c r="F1971" s="19" t="s">
        <v>8375</v>
      </c>
      <c r="G1971" s="19">
        <v>1</v>
      </c>
      <c r="H1971" s="19">
        <v>1</v>
      </c>
      <c r="I1971" s="19" t="s">
        <v>8336</v>
      </c>
      <c r="J1971" s="19" t="s">
        <v>8336</v>
      </c>
      <c r="K1971" s="19" t="str">
        <f t="shared" si="181"/>
        <v>Obesity</v>
      </c>
      <c r="L1971" s="19" t="str">
        <f t="shared" si="182"/>
        <v>Normal</v>
      </c>
      <c r="P1971" s="19">
        <v>1</v>
      </c>
      <c r="Q1971" s="19">
        <v>1</v>
      </c>
      <c r="Y1971" s="32" t="s">
        <v>7027</v>
      </c>
      <c r="Z1971" s="19" t="s">
        <v>8336</v>
      </c>
      <c r="AA1971" t="s">
        <v>8336</v>
      </c>
      <c r="AB1971" s="19" t="str">
        <f t="shared" si="183"/>
        <v>No</v>
      </c>
      <c r="AC1971" s="19" t="str">
        <f t="shared" si="184"/>
        <v>No</v>
      </c>
      <c r="AG1971" s="19" t="s">
        <v>7006</v>
      </c>
      <c r="AH1971" s="19">
        <v>23.21</v>
      </c>
      <c r="AI1971" s="19" t="str">
        <f t="shared" si="185"/>
        <v>Normal Weight</v>
      </c>
      <c r="AP1971" s="19" t="s">
        <v>7006</v>
      </c>
      <c r="AQ1971" s="19">
        <v>5.14</v>
      </c>
      <c r="AR1971" s="19" t="str">
        <f t="shared" si="186"/>
        <v>Normal</v>
      </c>
    </row>
    <row r="1972" spans="1:44">
      <c r="A1972" s="19" t="s">
        <v>7049</v>
      </c>
      <c r="B1972" s="19">
        <v>17.5</v>
      </c>
      <c r="C1972" s="19">
        <v>4.56</v>
      </c>
      <c r="D1972" s="19" t="s">
        <v>8336</v>
      </c>
      <c r="E1972" s="19" t="s">
        <v>8336</v>
      </c>
      <c r="F1972" s="19" t="s">
        <v>8336</v>
      </c>
      <c r="G1972" s="19">
        <v>1</v>
      </c>
      <c r="H1972" s="19">
        <v>1</v>
      </c>
      <c r="I1972" s="19" t="s">
        <v>8336</v>
      </c>
      <c r="J1972" s="19" t="s">
        <v>8336</v>
      </c>
      <c r="K1972" s="19" t="str">
        <f t="shared" si="181"/>
        <v>Under Weight</v>
      </c>
      <c r="L1972" s="19" t="str">
        <f t="shared" si="182"/>
        <v>Normal</v>
      </c>
      <c r="P1972" s="19" t="s">
        <v>8355</v>
      </c>
      <c r="Q1972" s="19">
        <v>0</v>
      </c>
      <c r="Y1972" s="32" t="s">
        <v>7029</v>
      </c>
      <c r="Z1972" s="19" t="s">
        <v>8336</v>
      </c>
      <c r="AA1972" t="s">
        <v>8336</v>
      </c>
      <c r="AB1972" s="19" t="str">
        <f t="shared" si="183"/>
        <v>No</v>
      </c>
      <c r="AC1972" s="19" t="str">
        <f t="shared" si="184"/>
        <v>No</v>
      </c>
      <c r="AG1972" s="19" t="s">
        <v>7010</v>
      </c>
      <c r="AH1972" s="19">
        <v>25.175</v>
      </c>
      <c r="AI1972" s="19" t="str">
        <f t="shared" si="185"/>
        <v>Over Weight</v>
      </c>
      <c r="AP1972" s="19" t="s">
        <v>7010</v>
      </c>
      <c r="AQ1972" s="19">
        <v>5.21</v>
      </c>
      <c r="AR1972" s="19" t="str">
        <f t="shared" si="186"/>
        <v>Normal</v>
      </c>
    </row>
    <row r="1973" spans="1:44">
      <c r="A1973" s="19" t="s">
        <v>7053</v>
      </c>
      <c r="B1973" s="19">
        <v>34.8</v>
      </c>
      <c r="C1973" s="19">
        <v>4.42</v>
      </c>
      <c r="D1973" s="19" t="s">
        <v>8324</v>
      </c>
      <c r="E1973" s="19" t="s">
        <v>8324</v>
      </c>
      <c r="F1973" s="19" t="s">
        <v>8336</v>
      </c>
      <c r="G1973" s="19">
        <v>2</v>
      </c>
      <c r="H1973" s="19">
        <v>2</v>
      </c>
      <c r="I1973" s="19" t="s">
        <v>8336</v>
      </c>
      <c r="J1973" s="19" t="s">
        <v>8336</v>
      </c>
      <c r="K1973" s="19" t="str">
        <f t="shared" si="181"/>
        <v>Obesity</v>
      </c>
      <c r="L1973" s="19" t="str">
        <f t="shared" si="182"/>
        <v>Normal</v>
      </c>
      <c r="P1973" s="19">
        <v>1</v>
      </c>
      <c r="Q1973" s="19">
        <v>1</v>
      </c>
      <c r="Y1973" s="32" t="s">
        <v>7033</v>
      </c>
      <c r="Z1973" s="19" t="s">
        <v>8324</v>
      </c>
      <c r="AA1973" t="s">
        <v>8336</v>
      </c>
      <c r="AB1973" s="19" t="str">
        <f t="shared" si="183"/>
        <v>Yes</v>
      </c>
      <c r="AC1973" s="19" t="str">
        <f t="shared" si="184"/>
        <v>No</v>
      </c>
      <c r="AG1973" s="19" t="s">
        <v>7014</v>
      </c>
      <c r="AH1973" s="19">
        <v>34.77</v>
      </c>
      <c r="AI1973" s="19" t="str">
        <f t="shared" si="185"/>
        <v>Obesity</v>
      </c>
      <c r="AP1973" s="19" t="s">
        <v>7014</v>
      </c>
      <c r="AQ1973" s="19">
        <v>6.23</v>
      </c>
      <c r="AR1973" s="19" t="str">
        <f t="shared" si="186"/>
        <v>Prediabetes</v>
      </c>
    </row>
    <row r="1974" spans="1:44">
      <c r="A1974" s="19" t="s">
        <v>7056</v>
      </c>
      <c r="B1974" s="19">
        <v>17.3</v>
      </c>
      <c r="C1974" s="19">
        <v>7.66</v>
      </c>
      <c r="D1974" s="19" t="s">
        <v>8324</v>
      </c>
      <c r="E1974" s="19" t="s">
        <v>8336</v>
      </c>
      <c r="F1974" s="19" t="s">
        <v>8336</v>
      </c>
      <c r="G1974" s="19">
        <v>1</v>
      </c>
      <c r="H1974" s="19">
        <v>1</v>
      </c>
      <c r="I1974" s="19" t="s">
        <v>8336</v>
      </c>
      <c r="J1974" s="19" t="s">
        <v>8336</v>
      </c>
      <c r="K1974" s="19" t="str">
        <f t="shared" si="181"/>
        <v>Under Weight</v>
      </c>
      <c r="L1974" s="19" t="str">
        <f t="shared" si="182"/>
        <v>Diabetes</v>
      </c>
      <c r="P1974" s="19">
        <v>1</v>
      </c>
      <c r="Q1974" s="19">
        <v>1</v>
      </c>
      <c r="Y1974" s="32" t="s">
        <v>7035</v>
      </c>
      <c r="Z1974" s="19" t="s">
        <v>8324</v>
      </c>
      <c r="AA1974" t="s">
        <v>8336</v>
      </c>
      <c r="AB1974" s="19" t="str">
        <f t="shared" si="183"/>
        <v>Yes</v>
      </c>
      <c r="AC1974" s="19" t="str">
        <f t="shared" si="184"/>
        <v>No</v>
      </c>
      <c r="AG1974" s="19" t="s">
        <v>7018</v>
      </c>
      <c r="AH1974" s="19">
        <v>27.7</v>
      </c>
      <c r="AI1974" s="19" t="str">
        <f t="shared" si="185"/>
        <v>Over Weight</v>
      </c>
      <c r="AP1974" s="19" t="s">
        <v>7018</v>
      </c>
      <c r="AQ1974" s="19">
        <v>5.6</v>
      </c>
      <c r="AR1974" s="19" t="str">
        <f t="shared" si="186"/>
        <v>Normal</v>
      </c>
    </row>
    <row r="1975" spans="1:44">
      <c r="A1975" s="19" t="s">
        <v>7059</v>
      </c>
      <c r="B1975" s="19">
        <v>32.25</v>
      </c>
      <c r="C1975" s="19">
        <v>5.2</v>
      </c>
      <c r="D1975" s="19" t="s">
        <v>8324</v>
      </c>
      <c r="E1975" s="19" t="s">
        <v>8336</v>
      </c>
      <c r="F1975" s="19" t="s">
        <v>8336</v>
      </c>
      <c r="G1975" s="19" t="s">
        <v>8355</v>
      </c>
      <c r="H1975" s="19">
        <v>0</v>
      </c>
      <c r="I1975" s="19" t="s">
        <v>8336</v>
      </c>
      <c r="J1975" s="19" t="s">
        <v>8336</v>
      </c>
      <c r="K1975" s="19" t="str">
        <f t="shared" si="181"/>
        <v>Obesity</v>
      </c>
      <c r="L1975" s="19" t="str">
        <f t="shared" si="182"/>
        <v>Normal</v>
      </c>
      <c r="P1975" s="19">
        <v>1</v>
      </c>
      <c r="Q1975" s="19">
        <v>1</v>
      </c>
      <c r="Y1975" s="32" t="s">
        <v>7039</v>
      </c>
      <c r="Z1975" s="19" t="s">
        <v>8336</v>
      </c>
      <c r="AA1975" t="s">
        <v>8336</v>
      </c>
      <c r="AB1975" s="19" t="str">
        <f t="shared" si="183"/>
        <v>No</v>
      </c>
      <c r="AC1975" s="19" t="str">
        <f t="shared" si="184"/>
        <v>No</v>
      </c>
      <c r="AG1975" s="19" t="s">
        <v>7022</v>
      </c>
      <c r="AH1975" s="19">
        <v>19.12</v>
      </c>
      <c r="AI1975" s="19" t="str">
        <f t="shared" si="185"/>
        <v>Normal Weight</v>
      </c>
      <c r="AP1975" s="19" t="s">
        <v>7022</v>
      </c>
      <c r="AQ1975" s="19">
        <v>4.72</v>
      </c>
      <c r="AR1975" s="19" t="str">
        <f t="shared" si="186"/>
        <v>Normal</v>
      </c>
    </row>
    <row r="1976" spans="1:44">
      <c r="A1976" s="19" t="s">
        <v>7063</v>
      </c>
      <c r="B1976" s="19">
        <v>42.4</v>
      </c>
      <c r="C1976" s="19">
        <v>5.53</v>
      </c>
      <c r="D1976" s="19" t="s">
        <v>8324</v>
      </c>
      <c r="E1976" s="19" t="s">
        <v>8336</v>
      </c>
      <c r="F1976" s="19" t="s">
        <v>8336</v>
      </c>
      <c r="G1976" s="19" t="s">
        <v>8355</v>
      </c>
      <c r="H1976" s="19">
        <v>0</v>
      </c>
      <c r="I1976" s="19" t="s">
        <v>8336</v>
      </c>
      <c r="J1976" s="19" t="s">
        <v>8336</v>
      </c>
      <c r="K1976" s="19" t="str">
        <f t="shared" si="181"/>
        <v>Obesity</v>
      </c>
      <c r="L1976" s="19" t="str">
        <f t="shared" si="182"/>
        <v>Normal</v>
      </c>
      <c r="P1976" s="19">
        <v>1</v>
      </c>
      <c r="Q1976" s="19">
        <v>1</v>
      </c>
      <c r="Y1976" s="32" t="s">
        <v>7042</v>
      </c>
      <c r="Z1976" s="19" t="s">
        <v>8336</v>
      </c>
      <c r="AA1976" t="s">
        <v>8336</v>
      </c>
      <c r="AB1976" s="19" t="str">
        <f t="shared" si="183"/>
        <v>No</v>
      </c>
      <c r="AC1976" s="19" t="str">
        <f t="shared" si="184"/>
        <v>No</v>
      </c>
      <c r="AG1976" s="19" t="s">
        <v>7024</v>
      </c>
      <c r="AH1976" s="19">
        <v>32.67</v>
      </c>
      <c r="AI1976" s="19" t="str">
        <f t="shared" si="185"/>
        <v>Obesity</v>
      </c>
      <c r="AP1976" s="19" t="s">
        <v>7024</v>
      </c>
      <c r="AQ1976" s="19">
        <v>4.67</v>
      </c>
      <c r="AR1976" s="19" t="str">
        <f t="shared" si="186"/>
        <v>Normal</v>
      </c>
    </row>
    <row r="1977" spans="1:44">
      <c r="A1977" s="19" t="s">
        <v>7067</v>
      </c>
      <c r="B1977" s="19">
        <v>38.665</v>
      </c>
      <c r="C1977" s="19">
        <v>4.86</v>
      </c>
      <c r="D1977" s="19" t="s">
        <v>8336</v>
      </c>
      <c r="E1977" s="19" t="s">
        <v>8324</v>
      </c>
      <c r="F1977" s="19" t="s">
        <v>8336</v>
      </c>
      <c r="G1977" s="19">
        <v>1</v>
      </c>
      <c r="H1977" s="19">
        <v>1</v>
      </c>
      <c r="I1977" s="19" t="s">
        <v>8336</v>
      </c>
      <c r="J1977" s="19" t="s">
        <v>8336</v>
      </c>
      <c r="K1977" s="19" t="str">
        <f t="shared" si="181"/>
        <v>Obesity</v>
      </c>
      <c r="L1977" s="19" t="str">
        <f t="shared" si="182"/>
        <v>Normal</v>
      </c>
      <c r="P1977" s="19" t="s">
        <v>8355</v>
      </c>
      <c r="Q1977" s="19">
        <v>0</v>
      </c>
      <c r="Y1977" s="32" t="s">
        <v>7046</v>
      </c>
      <c r="Z1977" s="19" t="s">
        <v>8336</v>
      </c>
      <c r="AA1977" t="s">
        <v>8336</v>
      </c>
      <c r="AB1977" s="19" t="str">
        <f t="shared" si="183"/>
        <v>No</v>
      </c>
      <c r="AC1977" s="19" t="str">
        <f t="shared" si="184"/>
        <v>No</v>
      </c>
      <c r="AG1977" s="19" t="s">
        <v>7027</v>
      </c>
      <c r="AH1977" s="19">
        <v>28.5</v>
      </c>
      <c r="AI1977" s="19" t="str">
        <f t="shared" si="185"/>
        <v>Over Weight</v>
      </c>
      <c r="AP1977" s="19" t="s">
        <v>7027</v>
      </c>
      <c r="AQ1977" s="19">
        <v>6.11</v>
      </c>
      <c r="AR1977" s="19" t="str">
        <f t="shared" si="186"/>
        <v>Prediabetes</v>
      </c>
    </row>
    <row r="1978" spans="1:44">
      <c r="A1978" s="19" t="s">
        <v>7070</v>
      </c>
      <c r="B1978" s="19">
        <v>29.92</v>
      </c>
      <c r="C1978" s="19">
        <v>5.49</v>
      </c>
      <c r="D1978" s="19" t="s">
        <v>8324</v>
      </c>
      <c r="E1978" s="19" t="s">
        <v>8336</v>
      </c>
      <c r="F1978" s="19" t="s">
        <v>8336</v>
      </c>
      <c r="G1978" s="19" t="s">
        <v>8355</v>
      </c>
      <c r="H1978" s="19">
        <v>0</v>
      </c>
      <c r="I1978" s="19" t="s">
        <v>8336</v>
      </c>
      <c r="J1978" s="19" t="s">
        <v>8336</v>
      </c>
      <c r="K1978" s="19" t="str">
        <f t="shared" si="181"/>
        <v>Obesity</v>
      </c>
      <c r="L1978" s="19" t="str">
        <f t="shared" si="182"/>
        <v>Normal</v>
      </c>
      <c r="P1978" s="19" t="s">
        <v>8355</v>
      </c>
      <c r="Q1978" s="19">
        <v>0</v>
      </c>
      <c r="Y1978" s="32" t="s">
        <v>7049</v>
      </c>
      <c r="Z1978" s="19" t="s">
        <v>8336</v>
      </c>
      <c r="AA1978" t="s">
        <v>8336</v>
      </c>
      <c r="AB1978" s="19" t="str">
        <f t="shared" si="183"/>
        <v>No</v>
      </c>
      <c r="AC1978" s="19" t="str">
        <f t="shared" si="184"/>
        <v>No</v>
      </c>
      <c r="AG1978" s="19" t="s">
        <v>7029</v>
      </c>
      <c r="AH1978" s="19">
        <v>39.27</v>
      </c>
      <c r="AI1978" s="19" t="str">
        <f t="shared" si="185"/>
        <v>Obesity</v>
      </c>
      <c r="AP1978" s="19" t="s">
        <v>7029</v>
      </c>
      <c r="AQ1978" s="19">
        <v>6.25</v>
      </c>
      <c r="AR1978" s="19" t="str">
        <f t="shared" si="186"/>
        <v>Prediabetes</v>
      </c>
    </row>
    <row r="1979" spans="1:44">
      <c r="A1979" s="19" t="s">
        <v>7074</v>
      </c>
      <c r="B1979" s="19">
        <v>29.48</v>
      </c>
      <c r="C1979" s="19">
        <v>4.09</v>
      </c>
      <c r="D1979" s="19" t="s">
        <v>8324</v>
      </c>
      <c r="E1979" s="19" t="s">
        <v>8336</v>
      </c>
      <c r="F1979" s="19" t="s">
        <v>8336</v>
      </c>
      <c r="G1979" s="19" t="s">
        <v>8355</v>
      </c>
      <c r="H1979" s="19">
        <v>0</v>
      </c>
      <c r="I1979" s="19" t="s">
        <v>8336</v>
      </c>
      <c r="J1979" s="19" t="s">
        <v>8336</v>
      </c>
      <c r="K1979" s="19" t="str">
        <f t="shared" si="181"/>
        <v>Over Weight</v>
      </c>
      <c r="L1979" s="19" t="str">
        <f t="shared" si="182"/>
        <v>Normal</v>
      </c>
      <c r="P1979" s="19" t="s">
        <v>8355</v>
      </c>
      <c r="Q1979" s="19">
        <v>0</v>
      </c>
      <c r="Y1979" s="32" t="s">
        <v>7053</v>
      </c>
      <c r="Z1979" s="19" t="s">
        <v>8324</v>
      </c>
      <c r="AA1979" t="s">
        <v>8336</v>
      </c>
      <c r="AB1979" s="19" t="str">
        <f t="shared" si="183"/>
        <v>Yes</v>
      </c>
      <c r="AC1979" s="19" t="str">
        <f t="shared" si="184"/>
        <v>No</v>
      </c>
      <c r="AG1979" s="19" t="s">
        <v>7033</v>
      </c>
      <c r="AH1979" s="19">
        <v>32.49</v>
      </c>
      <c r="AI1979" s="19" t="str">
        <f t="shared" si="185"/>
        <v>Obesity</v>
      </c>
      <c r="AP1979" s="19" t="s">
        <v>7033</v>
      </c>
      <c r="AQ1979" s="19">
        <v>4</v>
      </c>
      <c r="AR1979" s="19" t="str">
        <f t="shared" si="186"/>
        <v>Normal</v>
      </c>
    </row>
    <row r="1980" spans="1:44">
      <c r="A1980" s="19" t="s">
        <v>7078</v>
      </c>
      <c r="B1980" s="19">
        <v>28.785</v>
      </c>
      <c r="C1980" s="19">
        <v>4.31</v>
      </c>
      <c r="D1980" s="19" t="s">
        <v>8324</v>
      </c>
      <c r="E1980" s="19" t="s">
        <v>8336</v>
      </c>
      <c r="F1980" s="19" t="s">
        <v>8336</v>
      </c>
      <c r="G1980" s="19" t="s">
        <v>8355</v>
      </c>
      <c r="H1980" s="19">
        <v>0</v>
      </c>
      <c r="I1980" s="19" t="s">
        <v>8336</v>
      </c>
      <c r="J1980" s="19" t="s">
        <v>8336</v>
      </c>
      <c r="K1980" s="19" t="str">
        <f t="shared" si="181"/>
        <v>Over Weight</v>
      </c>
      <c r="L1980" s="19" t="str">
        <f t="shared" si="182"/>
        <v>Normal</v>
      </c>
      <c r="P1980" s="19">
        <v>1</v>
      </c>
      <c r="Q1980" s="19">
        <v>1</v>
      </c>
      <c r="Y1980" s="32" t="s">
        <v>7056</v>
      </c>
      <c r="Z1980" s="19" t="s">
        <v>8324</v>
      </c>
      <c r="AA1980" t="s">
        <v>8336</v>
      </c>
      <c r="AB1980" s="19" t="str">
        <f t="shared" si="183"/>
        <v>Yes</v>
      </c>
      <c r="AC1980" s="19" t="str">
        <f t="shared" si="184"/>
        <v>No</v>
      </c>
      <c r="AG1980" s="19" t="s">
        <v>7035</v>
      </c>
      <c r="AH1980" s="19">
        <v>23.7</v>
      </c>
      <c r="AI1980" s="19" t="str">
        <f t="shared" si="185"/>
        <v>Normal Weight</v>
      </c>
      <c r="AP1980" s="19" t="s">
        <v>7035</v>
      </c>
      <c r="AQ1980" s="19">
        <v>5.55</v>
      </c>
      <c r="AR1980" s="19" t="str">
        <f t="shared" si="186"/>
        <v>Normal</v>
      </c>
    </row>
    <row r="1981" spans="1:44">
      <c r="A1981" s="19" t="s">
        <v>7082</v>
      </c>
      <c r="B1981" s="19">
        <v>19.8</v>
      </c>
      <c r="C1981" s="19">
        <v>4</v>
      </c>
      <c r="D1981" s="19" t="s">
        <v>8324</v>
      </c>
      <c r="E1981" s="19" t="s">
        <v>8336</v>
      </c>
      <c r="F1981" s="19" t="s">
        <v>8336</v>
      </c>
      <c r="G1981" s="19" t="s">
        <v>8355</v>
      </c>
      <c r="H1981" s="19">
        <v>0</v>
      </c>
      <c r="I1981" s="19" t="s">
        <v>8336</v>
      </c>
      <c r="J1981" s="19" t="s">
        <v>8336</v>
      </c>
      <c r="K1981" s="19" t="str">
        <f t="shared" si="181"/>
        <v>Normal Weight</v>
      </c>
      <c r="L1981" s="19" t="str">
        <f t="shared" si="182"/>
        <v>Normal</v>
      </c>
      <c r="P1981" s="19">
        <v>1</v>
      </c>
      <c r="Q1981" s="19">
        <v>1</v>
      </c>
      <c r="Y1981" s="32" t="s">
        <v>7059</v>
      </c>
      <c r="Z1981" s="19" t="s">
        <v>8324</v>
      </c>
      <c r="AA1981" t="s">
        <v>8336</v>
      </c>
      <c r="AB1981" s="19" t="str">
        <f t="shared" si="183"/>
        <v>Yes</v>
      </c>
      <c r="AC1981" s="19" t="str">
        <f t="shared" si="184"/>
        <v>No</v>
      </c>
      <c r="AG1981" s="19" t="s">
        <v>7039</v>
      </c>
      <c r="AH1981" s="19">
        <v>30.4</v>
      </c>
      <c r="AI1981" s="19" t="str">
        <f t="shared" si="185"/>
        <v>Obesity</v>
      </c>
      <c r="AP1981" s="19" t="s">
        <v>7039</v>
      </c>
      <c r="AQ1981" s="19">
        <v>5.95</v>
      </c>
      <c r="AR1981" s="19" t="str">
        <f t="shared" si="186"/>
        <v>Prediabetes</v>
      </c>
    </row>
    <row r="1982" spans="1:44">
      <c r="A1982" s="19" t="s">
        <v>7086</v>
      </c>
      <c r="B1982" s="19">
        <v>35.53</v>
      </c>
      <c r="C1982" s="19">
        <v>4.68</v>
      </c>
      <c r="D1982" s="19" t="s">
        <v>8336</v>
      </c>
      <c r="E1982" s="19" t="s">
        <v>8336</v>
      </c>
      <c r="F1982" s="19" t="s">
        <v>8375</v>
      </c>
      <c r="G1982" s="19">
        <v>1</v>
      </c>
      <c r="H1982" s="19">
        <v>1</v>
      </c>
      <c r="I1982" s="19" t="s">
        <v>8336</v>
      </c>
      <c r="J1982" s="19" t="s">
        <v>8336</v>
      </c>
      <c r="K1982" s="19" t="str">
        <f t="shared" si="181"/>
        <v>Obesity</v>
      </c>
      <c r="L1982" s="19" t="str">
        <f t="shared" si="182"/>
        <v>Normal</v>
      </c>
      <c r="P1982" s="19">
        <v>1</v>
      </c>
      <c r="Q1982" s="19">
        <v>1</v>
      </c>
      <c r="Y1982" s="32" t="s">
        <v>7063</v>
      </c>
      <c r="Z1982" s="19" t="s">
        <v>8324</v>
      </c>
      <c r="AA1982" t="s">
        <v>8336</v>
      </c>
      <c r="AB1982" s="19" t="str">
        <f t="shared" si="183"/>
        <v>Yes</v>
      </c>
      <c r="AC1982" s="19" t="str">
        <f t="shared" si="184"/>
        <v>No</v>
      </c>
      <c r="AG1982" s="19" t="s">
        <v>7042</v>
      </c>
      <c r="AH1982" s="19">
        <v>38.94</v>
      </c>
      <c r="AI1982" s="19" t="str">
        <f t="shared" si="185"/>
        <v>Obesity</v>
      </c>
      <c r="AP1982" s="19" t="s">
        <v>7042</v>
      </c>
      <c r="AQ1982" s="19">
        <v>4.36</v>
      </c>
      <c r="AR1982" s="19" t="str">
        <f t="shared" si="186"/>
        <v>Normal</v>
      </c>
    </row>
    <row r="1983" spans="1:44">
      <c r="A1983" s="19" t="s">
        <v>7089</v>
      </c>
      <c r="B1983" s="19">
        <v>21.47</v>
      </c>
      <c r="C1983" s="19">
        <v>4.02</v>
      </c>
      <c r="D1983" s="19" t="s">
        <v>8324</v>
      </c>
      <c r="E1983" s="19" t="s">
        <v>8336</v>
      </c>
      <c r="F1983" s="19" t="s">
        <v>8336</v>
      </c>
      <c r="G1983" s="19">
        <v>1</v>
      </c>
      <c r="H1983" s="19">
        <v>1</v>
      </c>
      <c r="I1983" s="19" t="s">
        <v>8336</v>
      </c>
      <c r="J1983" s="19" t="s">
        <v>8336</v>
      </c>
      <c r="K1983" s="19" t="str">
        <f t="shared" si="181"/>
        <v>Normal Weight</v>
      </c>
      <c r="L1983" s="19" t="str">
        <f t="shared" si="182"/>
        <v>Normal</v>
      </c>
      <c r="P1983" s="19">
        <v>1</v>
      </c>
      <c r="Q1983" s="19">
        <v>1</v>
      </c>
      <c r="Y1983" s="32" t="s">
        <v>7067</v>
      </c>
      <c r="Z1983" s="19" t="s">
        <v>8336</v>
      </c>
      <c r="AA1983" t="s">
        <v>8336</v>
      </c>
      <c r="AB1983" s="19" t="str">
        <f t="shared" si="183"/>
        <v>No</v>
      </c>
      <c r="AC1983" s="19" t="str">
        <f t="shared" si="184"/>
        <v>No</v>
      </c>
      <c r="AG1983" s="19" t="s">
        <v>7046</v>
      </c>
      <c r="AH1983" s="19">
        <v>31.02</v>
      </c>
      <c r="AI1983" s="19" t="str">
        <f t="shared" si="185"/>
        <v>Obesity</v>
      </c>
      <c r="AP1983" s="19" t="s">
        <v>7046</v>
      </c>
      <c r="AQ1983" s="19">
        <v>4.84</v>
      </c>
      <c r="AR1983" s="19" t="str">
        <f t="shared" si="186"/>
        <v>Normal</v>
      </c>
    </row>
    <row r="1984" spans="1:44">
      <c r="A1984" s="19" t="s">
        <v>7092</v>
      </c>
      <c r="B1984" s="19">
        <v>25.9</v>
      </c>
      <c r="C1984" s="19">
        <v>5.12</v>
      </c>
      <c r="D1984" s="19" t="s">
        <v>8336</v>
      </c>
      <c r="E1984" s="19" t="s">
        <v>8336</v>
      </c>
      <c r="F1984" s="19" t="s">
        <v>8375</v>
      </c>
      <c r="G1984" s="19">
        <v>1</v>
      </c>
      <c r="H1984" s="19">
        <v>1</v>
      </c>
      <c r="I1984" s="19" t="s">
        <v>8336</v>
      </c>
      <c r="J1984" s="19" t="s">
        <v>8336</v>
      </c>
      <c r="K1984" s="19" t="str">
        <f t="shared" si="181"/>
        <v>Over Weight</v>
      </c>
      <c r="L1984" s="19" t="str">
        <f t="shared" si="182"/>
        <v>Normal</v>
      </c>
      <c r="P1984" s="19">
        <v>2</v>
      </c>
      <c r="Q1984" s="19">
        <v>2</v>
      </c>
      <c r="Y1984" s="32" t="s">
        <v>7070</v>
      </c>
      <c r="Z1984" s="19" t="s">
        <v>8324</v>
      </c>
      <c r="AA1984" t="s">
        <v>8336</v>
      </c>
      <c r="AB1984" s="19" t="str">
        <f t="shared" si="183"/>
        <v>Yes</v>
      </c>
      <c r="AC1984" s="19" t="str">
        <f t="shared" si="184"/>
        <v>No</v>
      </c>
      <c r="AG1984" s="19" t="s">
        <v>7049</v>
      </c>
      <c r="AH1984" s="19">
        <v>17.5</v>
      </c>
      <c r="AI1984" s="19" t="str">
        <f t="shared" si="185"/>
        <v>Under Weight</v>
      </c>
      <c r="AP1984" s="19" t="s">
        <v>7049</v>
      </c>
      <c r="AQ1984" s="19">
        <v>4.56</v>
      </c>
      <c r="AR1984" s="19" t="str">
        <f t="shared" si="186"/>
        <v>Normal</v>
      </c>
    </row>
    <row r="1985" spans="1:44">
      <c r="A1985" s="19" t="s">
        <v>7096</v>
      </c>
      <c r="B1985" s="19">
        <v>20.81</v>
      </c>
      <c r="C1985" s="19">
        <v>5.52</v>
      </c>
      <c r="D1985" s="19" t="s">
        <v>8336</v>
      </c>
      <c r="E1985" s="19" t="s">
        <v>8336</v>
      </c>
      <c r="F1985" s="19" t="s">
        <v>8336</v>
      </c>
      <c r="G1985" s="19" t="s">
        <v>8355</v>
      </c>
      <c r="H1985" s="19">
        <v>0</v>
      </c>
      <c r="I1985" s="19" t="s">
        <v>8336</v>
      </c>
      <c r="J1985" s="19" t="s">
        <v>8336</v>
      </c>
      <c r="K1985" s="19" t="str">
        <f t="shared" si="181"/>
        <v>Normal Weight</v>
      </c>
      <c r="L1985" s="19" t="str">
        <f t="shared" si="182"/>
        <v>Normal</v>
      </c>
      <c r="P1985" s="19">
        <v>1</v>
      </c>
      <c r="Q1985" s="19">
        <v>1</v>
      </c>
      <c r="Y1985" s="32" t="s">
        <v>7074</v>
      </c>
      <c r="Z1985" s="19" t="s">
        <v>8324</v>
      </c>
      <c r="AA1985" t="s">
        <v>8336</v>
      </c>
      <c r="AB1985" s="19" t="str">
        <f t="shared" si="183"/>
        <v>Yes</v>
      </c>
      <c r="AC1985" s="19" t="str">
        <f t="shared" si="184"/>
        <v>No</v>
      </c>
      <c r="AG1985" s="19" t="s">
        <v>7053</v>
      </c>
      <c r="AH1985" s="19">
        <v>34.8</v>
      </c>
      <c r="AI1985" s="19" t="str">
        <f t="shared" si="185"/>
        <v>Obesity</v>
      </c>
      <c r="AP1985" s="19" t="s">
        <v>7053</v>
      </c>
      <c r="AQ1985" s="19">
        <v>4.42</v>
      </c>
      <c r="AR1985" s="19" t="str">
        <f t="shared" si="186"/>
        <v>Normal</v>
      </c>
    </row>
    <row r="1986" spans="1:44">
      <c r="A1986" s="19" t="s">
        <v>7100</v>
      </c>
      <c r="B1986" s="19">
        <v>25.84</v>
      </c>
      <c r="C1986" s="19">
        <v>5.81</v>
      </c>
      <c r="D1986" s="19" t="s">
        <v>8324</v>
      </c>
      <c r="E1986" s="19" t="s">
        <v>8336</v>
      </c>
      <c r="F1986" s="19" t="s">
        <v>8375</v>
      </c>
      <c r="G1986" s="19">
        <v>1</v>
      </c>
      <c r="H1986" s="19">
        <v>1</v>
      </c>
      <c r="I1986" s="19" t="s">
        <v>8336</v>
      </c>
      <c r="J1986" s="19" t="s">
        <v>8336</v>
      </c>
      <c r="K1986" s="19" t="str">
        <f t="shared" si="181"/>
        <v>Over Weight</v>
      </c>
      <c r="L1986" s="19" t="str">
        <f t="shared" si="182"/>
        <v>Prediabetes</v>
      </c>
      <c r="P1986" s="19" t="s">
        <v>8355</v>
      </c>
      <c r="Q1986" s="19">
        <v>0</v>
      </c>
      <c r="Y1986" s="32" t="s">
        <v>7078</v>
      </c>
      <c r="Z1986" s="19" t="s">
        <v>8324</v>
      </c>
      <c r="AA1986" t="s">
        <v>8336</v>
      </c>
      <c r="AB1986" s="19" t="str">
        <f t="shared" si="183"/>
        <v>Yes</v>
      </c>
      <c r="AC1986" s="19" t="str">
        <f t="shared" si="184"/>
        <v>No</v>
      </c>
      <c r="AG1986" s="19" t="s">
        <v>7056</v>
      </c>
      <c r="AH1986" s="19">
        <v>17.3</v>
      </c>
      <c r="AI1986" s="19" t="str">
        <f t="shared" si="185"/>
        <v>Under Weight</v>
      </c>
      <c r="AP1986" s="19" t="s">
        <v>7056</v>
      </c>
      <c r="AQ1986" s="19">
        <v>7.66</v>
      </c>
      <c r="AR1986" s="19" t="str">
        <f t="shared" si="186"/>
        <v>Diabetes</v>
      </c>
    </row>
    <row r="1987" spans="1:44">
      <c r="A1987" s="19" t="s">
        <v>7104</v>
      </c>
      <c r="B1987" s="19">
        <v>30.95</v>
      </c>
      <c r="C1987" s="19">
        <v>5.16</v>
      </c>
      <c r="D1987" s="19" t="s">
        <v>8336</v>
      </c>
      <c r="E1987" s="19" t="s">
        <v>8336</v>
      </c>
      <c r="F1987" s="19" t="s">
        <v>8375</v>
      </c>
      <c r="G1987" s="19">
        <v>1</v>
      </c>
      <c r="H1987" s="19">
        <v>1</v>
      </c>
      <c r="I1987" s="19" t="s">
        <v>8336</v>
      </c>
      <c r="J1987" s="19" t="s">
        <v>8336</v>
      </c>
      <c r="K1987" s="19" t="str">
        <f t="shared" ref="K1987:K2050" si="187">IF(B1987&lt;18.5,"Under Weight",IF(B1987&lt;=24.9,"Normal Weight",IF(B1987&lt;=29.9,"Over Weight","Obesity")))</f>
        <v>Obesity</v>
      </c>
      <c r="L1987" s="19" t="str">
        <f t="shared" ref="L1987:L2050" si="188">IF(C1987&lt;5.7,"Normal",IF(C1987&lt;=6.4,"Prediabetes","Diabetes"))</f>
        <v>Normal</v>
      </c>
      <c r="P1987" s="19" t="s">
        <v>8355</v>
      </c>
      <c r="Q1987" s="19">
        <v>0</v>
      </c>
      <c r="Y1987" s="32" t="s">
        <v>7082</v>
      </c>
      <c r="Z1987" s="19" t="s">
        <v>8324</v>
      </c>
      <c r="AA1987" t="s">
        <v>8336</v>
      </c>
      <c r="AB1987" s="19" t="str">
        <f t="shared" si="183"/>
        <v>Yes</v>
      </c>
      <c r="AC1987" s="19" t="str">
        <f t="shared" si="184"/>
        <v>No</v>
      </c>
      <c r="AG1987" s="19" t="s">
        <v>7059</v>
      </c>
      <c r="AH1987" s="19">
        <v>32.25</v>
      </c>
      <c r="AI1987" s="19" t="str">
        <f t="shared" si="185"/>
        <v>Obesity</v>
      </c>
      <c r="AP1987" s="19" t="s">
        <v>7059</v>
      </c>
      <c r="AQ1987" s="19">
        <v>5.2</v>
      </c>
      <c r="AR1987" s="19" t="str">
        <f t="shared" si="186"/>
        <v>Normal</v>
      </c>
    </row>
    <row r="1988" spans="1:44">
      <c r="A1988" s="19" t="s">
        <v>7108</v>
      </c>
      <c r="B1988" s="19">
        <v>30.54</v>
      </c>
      <c r="C1988" s="19">
        <v>5</v>
      </c>
      <c r="D1988" s="19" t="s">
        <v>8336</v>
      </c>
      <c r="E1988" s="19" t="s">
        <v>8336</v>
      </c>
      <c r="F1988" s="19" t="s">
        <v>8375</v>
      </c>
      <c r="G1988" s="19">
        <v>1</v>
      </c>
      <c r="H1988" s="19">
        <v>1</v>
      </c>
      <c r="I1988" s="19" t="s">
        <v>8336</v>
      </c>
      <c r="J1988" s="19" t="s">
        <v>8336</v>
      </c>
      <c r="K1988" s="19" t="str">
        <f t="shared" si="187"/>
        <v>Obesity</v>
      </c>
      <c r="L1988" s="19" t="str">
        <f t="shared" si="188"/>
        <v>Normal</v>
      </c>
      <c r="P1988" s="19">
        <v>1</v>
      </c>
      <c r="Q1988" s="19">
        <v>1</v>
      </c>
      <c r="Y1988" s="32" t="s">
        <v>7086</v>
      </c>
      <c r="Z1988" s="19" t="s">
        <v>8336</v>
      </c>
      <c r="AA1988" t="s">
        <v>8336</v>
      </c>
      <c r="AB1988" s="19" t="str">
        <f t="shared" si="183"/>
        <v>No</v>
      </c>
      <c r="AC1988" s="19" t="str">
        <f t="shared" si="184"/>
        <v>No</v>
      </c>
      <c r="AG1988" s="19" t="s">
        <v>7063</v>
      </c>
      <c r="AH1988" s="19">
        <v>42.4</v>
      </c>
      <c r="AI1988" s="19" t="str">
        <f t="shared" si="185"/>
        <v>Obesity</v>
      </c>
      <c r="AP1988" s="19" t="s">
        <v>7063</v>
      </c>
      <c r="AQ1988" s="19">
        <v>5.53</v>
      </c>
      <c r="AR1988" s="19" t="str">
        <f t="shared" si="186"/>
        <v>Normal</v>
      </c>
    </row>
    <row r="1989" spans="1:44">
      <c r="A1989" s="19" t="s">
        <v>7112</v>
      </c>
      <c r="B1989" s="19">
        <v>33.915</v>
      </c>
      <c r="C1989" s="19">
        <v>5.84</v>
      </c>
      <c r="D1989" s="19" t="s">
        <v>8324</v>
      </c>
      <c r="E1989" s="19" t="s">
        <v>8336</v>
      </c>
      <c r="F1989" s="19" t="s">
        <v>8336</v>
      </c>
      <c r="G1989" s="19" t="s">
        <v>8355</v>
      </c>
      <c r="H1989" s="19">
        <v>0</v>
      </c>
      <c r="I1989" s="19" t="s">
        <v>8336</v>
      </c>
      <c r="J1989" s="19" t="s">
        <v>8336</v>
      </c>
      <c r="K1989" s="19" t="str">
        <f t="shared" si="187"/>
        <v>Obesity</v>
      </c>
      <c r="L1989" s="19" t="str">
        <f t="shared" si="188"/>
        <v>Prediabetes</v>
      </c>
      <c r="P1989" s="19" t="s">
        <v>8355</v>
      </c>
      <c r="Q1989" s="19">
        <v>0</v>
      </c>
      <c r="Y1989" s="32" t="s">
        <v>7089</v>
      </c>
      <c r="Z1989" s="19" t="s">
        <v>8324</v>
      </c>
      <c r="AA1989" t="s">
        <v>8336</v>
      </c>
      <c r="AB1989" s="19" t="str">
        <f t="shared" si="183"/>
        <v>Yes</v>
      </c>
      <c r="AC1989" s="19" t="str">
        <f t="shared" si="184"/>
        <v>No</v>
      </c>
      <c r="AG1989" s="19" t="s">
        <v>7067</v>
      </c>
      <c r="AH1989" s="19">
        <v>38.665</v>
      </c>
      <c r="AI1989" s="19" t="str">
        <f t="shared" si="185"/>
        <v>Obesity</v>
      </c>
      <c r="AP1989" s="19" t="s">
        <v>7067</v>
      </c>
      <c r="AQ1989" s="19">
        <v>4.86</v>
      </c>
      <c r="AR1989" s="19" t="str">
        <f t="shared" si="186"/>
        <v>Normal</v>
      </c>
    </row>
    <row r="1990" spans="1:44">
      <c r="A1990" s="19" t="s">
        <v>7116</v>
      </c>
      <c r="B1990" s="19">
        <v>33.31</v>
      </c>
      <c r="C1990" s="19">
        <v>4.19</v>
      </c>
      <c r="D1990" s="19" t="s">
        <v>8336</v>
      </c>
      <c r="E1990" s="19" t="s">
        <v>8336</v>
      </c>
      <c r="F1990" s="19" t="s">
        <v>8375</v>
      </c>
      <c r="G1990" s="19">
        <v>1</v>
      </c>
      <c r="H1990" s="19">
        <v>1</v>
      </c>
      <c r="I1990" s="19" t="s">
        <v>8336</v>
      </c>
      <c r="J1990" s="19" t="s">
        <v>8336</v>
      </c>
      <c r="K1990" s="19" t="str">
        <f t="shared" si="187"/>
        <v>Obesity</v>
      </c>
      <c r="L1990" s="19" t="str">
        <f t="shared" si="188"/>
        <v>Normal</v>
      </c>
      <c r="P1990" s="19" t="s">
        <v>8355</v>
      </c>
      <c r="Q1990" s="19">
        <v>0</v>
      </c>
      <c r="Y1990" s="32" t="s">
        <v>7092</v>
      </c>
      <c r="Z1990" s="19" t="s">
        <v>8336</v>
      </c>
      <c r="AA1990" t="s">
        <v>8336</v>
      </c>
      <c r="AB1990" s="19" t="str">
        <f t="shared" si="183"/>
        <v>No</v>
      </c>
      <c r="AC1990" s="19" t="str">
        <f t="shared" si="184"/>
        <v>No</v>
      </c>
      <c r="AG1990" s="19" t="s">
        <v>7070</v>
      </c>
      <c r="AH1990" s="19">
        <v>29.92</v>
      </c>
      <c r="AI1990" s="19" t="str">
        <f t="shared" si="185"/>
        <v>Obesity</v>
      </c>
      <c r="AP1990" s="19" t="s">
        <v>7070</v>
      </c>
      <c r="AQ1990" s="19">
        <v>5.49</v>
      </c>
      <c r="AR1990" s="19" t="str">
        <f t="shared" si="186"/>
        <v>Normal</v>
      </c>
    </row>
    <row r="1991" spans="1:44">
      <c r="A1991" s="19" t="s">
        <v>7119</v>
      </c>
      <c r="B1991" s="19">
        <v>25.745</v>
      </c>
      <c r="C1991" s="19">
        <v>4.62</v>
      </c>
      <c r="D1991" s="19" t="s">
        <v>8324</v>
      </c>
      <c r="E1991" s="19" t="s">
        <v>8336</v>
      </c>
      <c r="F1991" s="19" t="s">
        <v>8336</v>
      </c>
      <c r="G1991" s="19" t="s">
        <v>8355</v>
      </c>
      <c r="H1991" s="19">
        <v>0</v>
      </c>
      <c r="I1991" s="19" t="s">
        <v>8336</v>
      </c>
      <c r="J1991" s="19" t="s">
        <v>8336</v>
      </c>
      <c r="K1991" s="19" t="str">
        <f t="shared" si="187"/>
        <v>Over Weight</v>
      </c>
      <c r="L1991" s="19" t="str">
        <f t="shared" si="188"/>
        <v>Normal</v>
      </c>
      <c r="P1991" s="19" t="s">
        <v>8355</v>
      </c>
      <c r="Q1991" s="19">
        <v>0</v>
      </c>
      <c r="Y1991" s="32" t="s">
        <v>7096</v>
      </c>
      <c r="Z1991" s="19" t="s">
        <v>8336</v>
      </c>
      <c r="AA1991" t="s">
        <v>8336</v>
      </c>
      <c r="AB1991" s="19" t="str">
        <f t="shared" si="183"/>
        <v>No</v>
      </c>
      <c r="AC1991" s="19" t="str">
        <f t="shared" si="184"/>
        <v>No</v>
      </c>
      <c r="AG1991" s="19" t="s">
        <v>7074</v>
      </c>
      <c r="AH1991" s="19">
        <v>29.48</v>
      </c>
      <c r="AI1991" s="19" t="str">
        <f t="shared" si="185"/>
        <v>Over Weight</v>
      </c>
      <c r="AP1991" s="19" t="s">
        <v>7074</v>
      </c>
      <c r="AQ1991" s="19">
        <v>4.09</v>
      </c>
      <c r="AR1991" s="19" t="str">
        <f t="shared" si="186"/>
        <v>Normal</v>
      </c>
    </row>
    <row r="1992" spans="1:44">
      <c r="A1992" s="19" t="s">
        <v>7122</v>
      </c>
      <c r="B1992" s="19">
        <v>37.1</v>
      </c>
      <c r="C1992" s="19">
        <v>6.24</v>
      </c>
      <c r="D1992" s="19" t="s">
        <v>8336</v>
      </c>
      <c r="E1992" s="19" t="s">
        <v>8336</v>
      </c>
      <c r="F1992" s="19" t="s">
        <v>8336</v>
      </c>
      <c r="G1992" s="19" t="s">
        <v>8355</v>
      </c>
      <c r="H1992" s="19">
        <v>0</v>
      </c>
      <c r="I1992" s="19" t="s">
        <v>8336</v>
      </c>
      <c r="J1992" s="19" t="s">
        <v>8336</v>
      </c>
      <c r="K1992" s="19" t="str">
        <f t="shared" si="187"/>
        <v>Obesity</v>
      </c>
      <c r="L1992" s="19" t="str">
        <f t="shared" si="188"/>
        <v>Prediabetes</v>
      </c>
      <c r="P1992" s="19" t="s">
        <v>8355</v>
      </c>
      <c r="Q1992" s="19">
        <v>0</v>
      </c>
      <c r="Y1992" s="32" t="s">
        <v>7100</v>
      </c>
      <c r="Z1992" s="19" t="s">
        <v>8324</v>
      </c>
      <c r="AA1992" t="s">
        <v>8336</v>
      </c>
      <c r="AB1992" s="19" t="str">
        <f t="shared" si="183"/>
        <v>Yes</v>
      </c>
      <c r="AC1992" s="19" t="str">
        <f t="shared" si="184"/>
        <v>No</v>
      </c>
      <c r="AG1992" s="19" t="s">
        <v>7078</v>
      </c>
      <c r="AH1992" s="19">
        <v>28.785</v>
      </c>
      <c r="AI1992" s="19" t="str">
        <f t="shared" si="185"/>
        <v>Over Weight</v>
      </c>
      <c r="AP1992" s="19" t="s">
        <v>7078</v>
      </c>
      <c r="AQ1992" s="19">
        <v>4.31</v>
      </c>
      <c r="AR1992" s="19" t="str">
        <f t="shared" si="186"/>
        <v>Normal</v>
      </c>
    </row>
    <row r="1993" spans="1:44">
      <c r="A1993" s="19" t="s">
        <v>7125</v>
      </c>
      <c r="B1993" s="19">
        <v>35.435</v>
      </c>
      <c r="C1993" s="19">
        <v>5.81</v>
      </c>
      <c r="D1993" s="19" t="s">
        <v>8336</v>
      </c>
      <c r="E1993" s="19" t="s">
        <v>8336</v>
      </c>
      <c r="F1993" s="19" t="s">
        <v>8336</v>
      </c>
      <c r="G1993" s="19" t="s">
        <v>8355</v>
      </c>
      <c r="H1993" s="19">
        <v>0</v>
      </c>
      <c r="I1993" s="19" t="s">
        <v>8336</v>
      </c>
      <c r="J1993" s="19" t="s">
        <v>8336</v>
      </c>
      <c r="K1993" s="19" t="str">
        <f t="shared" si="187"/>
        <v>Obesity</v>
      </c>
      <c r="L1993" s="19" t="str">
        <f t="shared" si="188"/>
        <v>Prediabetes</v>
      </c>
      <c r="P1993" s="19">
        <v>1</v>
      </c>
      <c r="Q1993" s="19">
        <v>1</v>
      </c>
      <c r="Y1993" s="32" t="s">
        <v>7104</v>
      </c>
      <c r="Z1993" s="19" t="s">
        <v>8336</v>
      </c>
      <c r="AA1993" t="s">
        <v>8336</v>
      </c>
      <c r="AB1993" s="19" t="str">
        <f t="shared" ref="AB1993:AB2056" si="189">PROPER(Z1993)</f>
        <v>No</v>
      </c>
      <c r="AC1993" s="19" t="str">
        <f t="shared" ref="AC1993:AC2056" si="190">PROPER(AA1993)</f>
        <v>No</v>
      </c>
      <c r="AG1993" s="19" t="s">
        <v>7082</v>
      </c>
      <c r="AH1993" s="19">
        <v>19.8</v>
      </c>
      <c r="AI1993" s="19" t="str">
        <f t="shared" si="185"/>
        <v>Normal Weight</v>
      </c>
      <c r="AP1993" s="19" t="s">
        <v>7082</v>
      </c>
      <c r="AQ1993" s="19">
        <v>4</v>
      </c>
      <c r="AR1993" s="19" t="str">
        <f t="shared" si="186"/>
        <v>Normal</v>
      </c>
    </row>
    <row r="1994" spans="1:44">
      <c r="A1994" s="19" t="s">
        <v>7129</v>
      </c>
      <c r="B1994" s="19">
        <v>20.4</v>
      </c>
      <c r="C1994" s="19">
        <v>4.83</v>
      </c>
      <c r="D1994" s="19" t="s">
        <v>8336</v>
      </c>
      <c r="E1994" s="19" t="s">
        <v>8336</v>
      </c>
      <c r="F1994" s="19" t="s">
        <v>8336</v>
      </c>
      <c r="G1994" s="19" t="s">
        <v>8355</v>
      </c>
      <c r="H1994" s="19">
        <v>0</v>
      </c>
      <c r="I1994" s="19" t="s">
        <v>8336</v>
      </c>
      <c r="J1994" s="19" t="s">
        <v>8336</v>
      </c>
      <c r="K1994" s="19" t="str">
        <f t="shared" si="187"/>
        <v>Normal Weight</v>
      </c>
      <c r="L1994" s="19" t="str">
        <f t="shared" si="188"/>
        <v>Normal</v>
      </c>
      <c r="P1994" s="19">
        <v>1</v>
      </c>
      <c r="Q1994" s="19">
        <v>1</v>
      </c>
      <c r="Y1994" s="32" t="s">
        <v>7108</v>
      </c>
      <c r="Z1994" s="19" t="s">
        <v>8336</v>
      </c>
      <c r="AA1994" t="s">
        <v>8336</v>
      </c>
      <c r="AB1994" s="19" t="str">
        <f t="shared" si="189"/>
        <v>No</v>
      </c>
      <c r="AC1994" s="19" t="str">
        <f t="shared" si="190"/>
        <v>No</v>
      </c>
      <c r="AG1994" s="19" t="s">
        <v>7086</v>
      </c>
      <c r="AH1994" s="19">
        <v>35.53</v>
      </c>
      <c r="AI1994" s="19" t="str">
        <f t="shared" si="185"/>
        <v>Obesity</v>
      </c>
      <c r="AP1994" s="19" t="s">
        <v>7086</v>
      </c>
      <c r="AQ1994" s="19">
        <v>4.68</v>
      </c>
      <c r="AR1994" s="19" t="str">
        <f t="shared" si="186"/>
        <v>Normal</v>
      </c>
    </row>
    <row r="1995" spans="1:44">
      <c r="A1995" s="19" t="s">
        <v>7132</v>
      </c>
      <c r="B1995" s="19">
        <v>42.13</v>
      </c>
      <c r="C1995" s="19">
        <v>5.72</v>
      </c>
      <c r="D1995" s="19" t="s">
        <v>8324</v>
      </c>
      <c r="E1995" s="19" t="s">
        <v>8336</v>
      </c>
      <c r="F1995" s="19" t="s">
        <v>8375</v>
      </c>
      <c r="G1995" s="19">
        <v>1</v>
      </c>
      <c r="H1995" s="19">
        <v>1</v>
      </c>
      <c r="I1995" s="19" t="s">
        <v>8336</v>
      </c>
      <c r="J1995" s="19" t="s">
        <v>8336</v>
      </c>
      <c r="K1995" s="19" t="str">
        <f t="shared" si="187"/>
        <v>Obesity</v>
      </c>
      <c r="L1995" s="19" t="str">
        <f t="shared" si="188"/>
        <v>Prediabetes</v>
      </c>
      <c r="P1995" s="19">
        <v>1</v>
      </c>
      <c r="Q1995" s="19">
        <v>1</v>
      </c>
      <c r="Y1995" s="32" t="s">
        <v>7112</v>
      </c>
      <c r="Z1995" s="19" t="s">
        <v>8324</v>
      </c>
      <c r="AA1995" t="s">
        <v>8336</v>
      </c>
      <c r="AB1995" s="19" t="str">
        <f t="shared" si="189"/>
        <v>Yes</v>
      </c>
      <c r="AC1995" s="19" t="str">
        <f t="shared" si="190"/>
        <v>No</v>
      </c>
      <c r="AG1995" s="19" t="s">
        <v>7089</v>
      </c>
      <c r="AH1995" s="19">
        <v>21.47</v>
      </c>
      <c r="AI1995" s="19" t="str">
        <f t="shared" si="185"/>
        <v>Normal Weight</v>
      </c>
      <c r="AP1995" s="19" t="s">
        <v>7089</v>
      </c>
      <c r="AQ1995" s="19">
        <v>4.02</v>
      </c>
      <c r="AR1995" s="19" t="str">
        <f t="shared" si="186"/>
        <v>Normal</v>
      </c>
    </row>
    <row r="1996" spans="1:44">
      <c r="A1996" s="19" t="s">
        <v>7136</v>
      </c>
      <c r="B1996" s="19">
        <v>33.99</v>
      </c>
      <c r="C1996" s="19">
        <v>4.83</v>
      </c>
      <c r="D1996" s="19" t="s">
        <v>8324</v>
      </c>
      <c r="E1996" s="19" t="s">
        <v>8336</v>
      </c>
      <c r="F1996" s="19" t="s">
        <v>8375</v>
      </c>
      <c r="G1996" s="19">
        <v>1</v>
      </c>
      <c r="H1996" s="19">
        <v>1</v>
      </c>
      <c r="I1996" s="19" t="s">
        <v>8336</v>
      </c>
      <c r="J1996" s="19" t="s">
        <v>8336</v>
      </c>
      <c r="K1996" s="19" t="str">
        <f t="shared" si="187"/>
        <v>Obesity</v>
      </c>
      <c r="L1996" s="19" t="str">
        <f t="shared" si="188"/>
        <v>Normal</v>
      </c>
      <c r="P1996" s="19" t="s">
        <v>8355</v>
      </c>
      <c r="Q1996" s="19">
        <v>0</v>
      </c>
      <c r="Y1996" s="32" t="s">
        <v>7116</v>
      </c>
      <c r="Z1996" s="19" t="s">
        <v>8336</v>
      </c>
      <c r="AA1996" t="s">
        <v>8336</v>
      </c>
      <c r="AB1996" s="19" t="str">
        <f t="shared" si="189"/>
        <v>No</v>
      </c>
      <c r="AC1996" s="19" t="str">
        <f t="shared" si="190"/>
        <v>No</v>
      </c>
      <c r="AG1996" s="19" t="s">
        <v>7092</v>
      </c>
      <c r="AH1996" s="19">
        <v>25.9</v>
      </c>
      <c r="AI1996" s="19" t="str">
        <f t="shared" si="185"/>
        <v>Over Weight</v>
      </c>
      <c r="AP1996" s="19" t="s">
        <v>7092</v>
      </c>
      <c r="AQ1996" s="19">
        <v>5.12</v>
      </c>
      <c r="AR1996" s="19" t="str">
        <f t="shared" si="186"/>
        <v>Normal</v>
      </c>
    </row>
    <row r="1997" spans="1:44">
      <c r="A1997" s="19" t="s">
        <v>7139</v>
      </c>
      <c r="B1997" s="19">
        <v>28.595</v>
      </c>
      <c r="C1997" s="19">
        <v>4.14</v>
      </c>
      <c r="D1997" s="19" t="s">
        <v>8324</v>
      </c>
      <c r="E1997" s="19" t="s">
        <v>8336</v>
      </c>
      <c r="F1997" s="19" t="s">
        <v>8375</v>
      </c>
      <c r="G1997" s="19">
        <v>1</v>
      </c>
      <c r="H1997" s="19">
        <v>1</v>
      </c>
      <c r="I1997" s="19" t="s">
        <v>8336</v>
      </c>
      <c r="J1997" s="19" t="s">
        <v>8336</v>
      </c>
      <c r="K1997" s="19" t="str">
        <f t="shared" si="187"/>
        <v>Over Weight</v>
      </c>
      <c r="L1997" s="19" t="str">
        <f t="shared" si="188"/>
        <v>Normal</v>
      </c>
      <c r="P1997" s="19">
        <v>1</v>
      </c>
      <c r="Q1997" s="19">
        <v>1</v>
      </c>
      <c r="Y1997" s="32" t="s">
        <v>7119</v>
      </c>
      <c r="Z1997" s="19" t="s">
        <v>8324</v>
      </c>
      <c r="AA1997" t="s">
        <v>8336</v>
      </c>
      <c r="AB1997" s="19" t="str">
        <f t="shared" si="189"/>
        <v>Yes</v>
      </c>
      <c r="AC1997" s="19" t="str">
        <f t="shared" si="190"/>
        <v>No</v>
      </c>
      <c r="AG1997" s="19" t="s">
        <v>7096</v>
      </c>
      <c r="AH1997" s="19">
        <v>20.81</v>
      </c>
      <c r="AI1997" s="19" t="str">
        <f t="shared" si="185"/>
        <v>Normal Weight</v>
      </c>
      <c r="AP1997" s="19" t="s">
        <v>7096</v>
      </c>
      <c r="AQ1997" s="19">
        <v>5.52</v>
      </c>
      <c r="AR1997" s="19" t="str">
        <f t="shared" si="186"/>
        <v>Normal</v>
      </c>
    </row>
    <row r="1998" spans="1:44">
      <c r="A1998" s="19" t="s">
        <v>7143</v>
      </c>
      <c r="B1998" s="19">
        <v>20.8</v>
      </c>
      <c r="C1998" s="19">
        <v>4.07</v>
      </c>
      <c r="D1998" s="19" t="s">
        <v>8324</v>
      </c>
      <c r="E1998" s="19" t="s">
        <v>8336</v>
      </c>
      <c r="F1998" s="19" t="s">
        <v>8375</v>
      </c>
      <c r="G1998" s="19">
        <v>1</v>
      </c>
      <c r="H1998" s="19">
        <v>1</v>
      </c>
      <c r="I1998" s="19" t="s">
        <v>8336</v>
      </c>
      <c r="J1998" s="19" t="s">
        <v>8336</v>
      </c>
      <c r="K1998" s="19" t="str">
        <f t="shared" si="187"/>
        <v>Normal Weight</v>
      </c>
      <c r="L1998" s="19" t="str">
        <f t="shared" si="188"/>
        <v>Normal</v>
      </c>
      <c r="P1998" s="19">
        <v>1</v>
      </c>
      <c r="Q1998" s="19">
        <v>1</v>
      </c>
      <c r="Y1998" s="32" t="s">
        <v>7122</v>
      </c>
      <c r="Z1998" s="19" t="s">
        <v>8336</v>
      </c>
      <c r="AA1998" t="s">
        <v>8336</v>
      </c>
      <c r="AB1998" s="19" t="str">
        <f t="shared" si="189"/>
        <v>No</v>
      </c>
      <c r="AC1998" s="19" t="str">
        <f t="shared" si="190"/>
        <v>No</v>
      </c>
      <c r="AG1998" s="19" t="s">
        <v>7100</v>
      </c>
      <c r="AH1998" s="19">
        <v>25.84</v>
      </c>
      <c r="AI1998" s="19" t="str">
        <f t="shared" si="185"/>
        <v>Over Weight</v>
      </c>
      <c r="AP1998" s="19" t="s">
        <v>7100</v>
      </c>
      <c r="AQ1998" s="19">
        <v>5.81</v>
      </c>
      <c r="AR1998" s="19" t="str">
        <f t="shared" si="186"/>
        <v>Prediabetes</v>
      </c>
    </row>
    <row r="1999" spans="1:44">
      <c r="A1999" s="19" t="s">
        <v>7147</v>
      </c>
      <c r="B1999" s="19">
        <v>23.465</v>
      </c>
      <c r="C1999" s="19">
        <v>6.26</v>
      </c>
      <c r="D1999" s="19" t="s">
        <v>8324</v>
      </c>
      <c r="E1999" s="19" t="s">
        <v>8336</v>
      </c>
      <c r="F1999" s="19" t="s">
        <v>8375</v>
      </c>
      <c r="G1999" s="19">
        <v>1</v>
      </c>
      <c r="H1999" s="19">
        <v>1</v>
      </c>
      <c r="I1999" s="19" t="s">
        <v>8336</v>
      </c>
      <c r="J1999" s="19" t="s">
        <v>8336</v>
      </c>
      <c r="K1999" s="19" t="str">
        <f t="shared" si="187"/>
        <v>Normal Weight</v>
      </c>
      <c r="L1999" s="19" t="str">
        <f t="shared" si="188"/>
        <v>Prediabetes</v>
      </c>
      <c r="P1999" s="19">
        <v>1</v>
      </c>
      <c r="Q1999" s="19">
        <v>1</v>
      </c>
      <c r="Y1999" s="32" t="s">
        <v>7125</v>
      </c>
      <c r="Z1999" s="19" t="s">
        <v>8336</v>
      </c>
      <c r="AA1999" t="s">
        <v>8336</v>
      </c>
      <c r="AB1999" s="19" t="str">
        <f t="shared" si="189"/>
        <v>No</v>
      </c>
      <c r="AC1999" s="19" t="str">
        <f t="shared" si="190"/>
        <v>No</v>
      </c>
      <c r="AG1999" s="19" t="s">
        <v>7104</v>
      </c>
      <c r="AH1999" s="19">
        <v>30.95</v>
      </c>
      <c r="AI1999" s="19" t="str">
        <f t="shared" ref="AI1999:AI2062" si="191">IF(AH1999&lt;18.5,"Under Weight",IF(AH1999&lt;=24.9,"Normal Weight",IF(AH1999&lt;=29.9,"Over Weight","Obesity")))</f>
        <v>Obesity</v>
      </c>
      <c r="AP1999" s="19" t="s">
        <v>7104</v>
      </c>
      <c r="AQ1999" s="19">
        <v>5.16</v>
      </c>
      <c r="AR1999" s="19" t="str">
        <f t="shared" ref="AR1999:AR2062" si="192">IF(AQ1999&lt;5.7,"Normal",IF(AQ1999&lt;=6.5,"Prediabetes","Diabetes"))</f>
        <v>Normal</v>
      </c>
    </row>
    <row r="2000" spans="1:44">
      <c r="A2000" s="19" t="s">
        <v>7150</v>
      </c>
      <c r="B2000" s="19">
        <v>40.185</v>
      </c>
      <c r="C2000" s="19">
        <v>5.88</v>
      </c>
      <c r="D2000" s="19" t="s">
        <v>8324</v>
      </c>
      <c r="E2000" s="19" t="s">
        <v>8336</v>
      </c>
      <c r="F2000" s="19" t="s">
        <v>8336</v>
      </c>
      <c r="G2000" s="19" t="s">
        <v>8355</v>
      </c>
      <c r="H2000" s="19">
        <v>0</v>
      </c>
      <c r="I2000" s="19" t="s">
        <v>8336</v>
      </c>
      <c r="J2000" s="19" t="s">
        <v>8336</v>
      </c>
      <c r="K2000" s="19" t="str">
        <f t="shared" si="187"/>
        <v>Obesity</v>
      </c>
      <c r="L2000" s="19" t="str">
        <f t="shared" si="188"/>
        <v>Prediabetes</v>
      </c>
      <c r="P2000" s="19" t="s">
        <v>8355</v>
      </c>
      <c r="Q2000" s="19">
        <v>0</v>
      </c>
      <c r="Y2000" s="32" t="s">
        <v>7129</v>
      </c>
      <c r="Z2000" s="19" t="s">
        <v>8336</v>
      </c>
      <c r="AA2000" t="s">
        <v>8336</v>
      </c>
      <c r="AB2000" s="19" t="str">
        <f t="shared" si="189"/>
        <v>No</v>
      </c>
      <c r="AC2000" s="19" t="str">
        <f t="shared" si="190"/>
        <v>No</v>
      </c>
      <c r="AG2000" s="19" t="s">
        <v>7108</v>
      </c>
      <c r="AH2000" s="19">
        <v>30.54</v>
      </c>
      <c r="AI2000" s="19" t="str">
        <f t="shared" si="191"/>
        <v>Obesity</v>
      </c>
      <c r="AP2000" s="19" t="s">
        <v>7108</v>
      </c>
      <c r="AQ2000" s="19">
        <v>5</v>
      </c>
      <c r="AR2000" s="19" t="str">
        <f t="shared" si="192"/>
        <v>Normal</v>
      </c>
    </row>
    <row r="2001" spans="1:44">
      <c r="A2001" s="19" t="s">
        <v>7154</v>
      </c>
      <c r="B2001" s="19">
        <v>21.89</v>
      </c>
      <c r="C2001" s="19">
        <v>5.72</v>
      </c>
      <c r="D2001" s="19" t="s">
        <v>8324</v>
      </c>
      <c r="E2001" s="19" t="s">
        <v>8336</v>
      </c>
      <c r="F2001" s="19" t="s">
        <v>8336</v>
      </c>
      <c r="G2001" s="19" t="s">
        <v>8355</v>
      </c>
      <c r="H2001" s="19">
        <v>0</v>
      </c>
      <c r="I2001" s="19" t="s">
        <v>8336</v>
      </c>
      <c r="J2001" s="19" t="s">
        <v>8336</v>
      </c>
      <c r="K2001" s="19" t="str">
        <f t="shared" si="187"/>
        <v>Normal Weight</v>
      </c>
      <c r="L2001" s="19" t="str">
        <f t="shared" si="188"/>
        <v>Prediabetes</v>
      </c>
      <c r="P2001" s="19">
        <v>1</v>
      </c>
      <c r="Q2001" s="19">
        <v>1</v>
      </c>
      <c r="Y2001" s="32" t="s">
        <v>7132</v>
      </c>
      <c r="Z2001" s="19" t="s">
        <v>8324</v>
      </c>
      <c r="AA2001" t="s">
        <v>8336</v>
      </c>
      <c r="AB2001" s="19" t="str">
        <f t="shared" si="189"/>
        <v>Yes</v>
      </c>
      <c r="AC2001" s="19" t="str">
        <f t="shared" si="190"/>
        <v>No</v>
      </c>
      <c r="AG2001" s="19" t="s">
        <v>7112</v>
      </c>
      <c r="AH2001" s="19">
        <v>33.915</v>
      </c>
      <c r="AI2001" s="19" t="str">
        <f t="shared" si="191"/>
        <v>Obesity</v>
      </c>
      <c r="AP2001" s="19" t="s">
        <v>7112</v>
      </c>
      <c r="AQ2001" s="19">
        <v>5.84</v>
      </c>
      <c r="AR2001" s="19" t="str">
        <f t="shared" si="192"/>
        <v>Prediabetes</v>
      </c>
    </row>
    <row r="2002" spans="1:44">
      <c r="A2002" s="19" t="s">
        <v>7157</v>
      </c>
      <c r="B2002" s="19">
        <v>29.34</v>
      </c>
      <c r="C2002" s="19">
        <v>6.09</v>
      </c>
      <c r="D2002" s="19" t="s">
        <v>8324</v>
      </c>
      <c r="E2002" s="19" t="s">
        <v>8324</v>
      </c>
      <c r="F2002" s="19" t="s">
        <v>8336</v>
      </c>
      <c r="G2002" s="19">
        <v>2</v>
      </c>
      <c r="H2002" s="19">
        <v>2</v>
      </c>
      <c r="I2002" s="19" t="s">
        <v>8336</v>
      </c>
      <c r="J2002" s="19" t="s">
        <v>8336</v>
      </c>
      <c r="K2002" s="19" t="str">
        <f t="shared" si="187"/>
        <v>Over Weight</v>
      </c>
      <c r="L2002" s="19" t="str">
        <f t="shared" si="188"/>
        <v>Prediabetes</v>
      </c>
      <c r="P2002" s="19" t="s">
        <v>8355</v>
      </c>
      <c r="Q2002" s="19">
        <v>0</v>
      </c>
      <c r="Y2002" s="32" t="s">
        <v>7136</v>
      </c>
      <c r="Z2002" s="19" t="s">
        <v>8324</v>
      </c>
      <c r="AA2002" t="s">
        <v>8336</v>
      </c>
      <c r="AB2002" s="19" t="str">
        <f t="shared" si="189"/>
        <v>Yes</v>
      </c>
      <c r="AC2002" s="19" t="str">
        <f t="shared" si="190"/>
        <v>No</v>
      </c>
      <c r="AG2002" s="19" t="s">
        <v>7116</v>
      </c>
      <c r="AH2002" s="19">
        <v>33.31</v>
      </c>
      <c r="AI2002" s="19" t="str">
        <f t="shared" si="191"/>
        <v>Obesity</v>
      </c>
      <c r="AP2002" s="19" t="s">
        <v>7116</v>
      </c>
      <c r="AQ2002" s="19">
        <v>4.19</v>
      </c>
      <c r="AR2002" s="19" t="str">
        <f t="shared" si="192"/>
        <v>Normal</v>
      </c>
    </row>
    <row r="2003" spans="1:44">
      <c r="A2003" s="19" t="s">
        <v>7159</v>
      </c>
      <c r="B2003" s="19">
        <v>22.61</v>
      </c>
      <c r="C2003" s="19">
        <v>4.25</v>
      </c>
      <c r="D2003" s="19" t="s">
        <v>8324</v>
      </c>
      <c r="E2003" s="19" t="s">
        <v>8336</v>
      </c>
      <c r="F2003" s="19" t="s">
        <v>8336</v>
      </c>
      <c r="G2003" s="19" t="s">
        <v>8355</v>
      </c>
      <c r="H2003" s="19">
        <v>0</v>
      </c>
      <c r="I2003" s="19" t="s">
        <v>8336</v>
      </c>
      <c r="J2003" s="19" t="s">
        <v>8336</v>
      </c>
      <c r="K2003" s="19" t="str">
        <f t="shared" si="187"/>
        <v>Normal Weight</v>
      </c>
      <c r="L2003" s="19" t="str">
        <f t="shared" si="188"/>
        <v>Normal</v>
      </c>
      <c r="P2003" s="19" t="s">
        <v>8355</v>
      </c>
      <c r="Q2003" s="19">
        <v>0</v>
      </c>
      <c r="Y2003" s="32" t="s">
        <v>7139</v>
      </c>
      <c r="Z2003" s="19" t="s">
        <v>8324</v>
      </c>
      <c r="AA2003" t="s">
        <v>8336</v>
      </c>
      <c r="AB2003" s="19" t="str">
        <f t="shared" si="189"/>
        <v>Yes</v>
      </c>
      <c r="AC2003" s="19" t="str">
        <f t="shared" si="190"/>
        <v>No</v>
      </c>
      <c r="AG2003" s="19" t="s">
        <v>7119</v>
      </c>
      <c r="AH2003" s="19">
        <v>25.745</v>
      </c>
      <c r="AI2003" s="19" t="str">
        <f t="shared" si="191"/>
        <v>Over Weight</v>
      </c>
      <c r="AP2003" s="19" t="s">
        <v>7119</v>
      </c>
      <c r="AQ2003" s="19">
        <v>4.62</v>
      </c>
      <c r="AR2003" s="19" t="str">
        <f t="shared" si="192"/>
        <v>Normal</v>
      </c>
    </row>
    <row r="2004" spans="1:44">
      <c r="A2004" s="19" t="s">
        <v>7163</v>
      </c>
      <c r="B2004" s="19">
        <v>22.23</v>
      </c>
      <c r="C2004" s="19">
        <v>6.09</v>
      </c>
      <c r="D2004" s="19" t="s">
        <v>8324</v>
      </c>
      <c r="E2004" s="19" t="s">
        <v>8336</v>
      </c>
      <c r="F2004" s="19" t="s">
        <v>8336</v>
      </c>
      <c r="G2004" s="19" t="s">
        <v>8355</v>
      </c>
      <c r="H2004" s="19">
        <v>0</v>
      </c>
      <c r="I2004" s="19" t="s">
        <v>8336</v>
      </c>
      <c r="J2004" s="19" t="s">
        <v>8336</v>
      </c>
      <c r="K2004" s="19" t="str">
        <f t="shared" si="187"/>
        <v>Normal Weight</v>
      </c>
      <c r="L2004" s="19" t="str">
        <f t="shared" si="188"/>
        <v>Prediabetes</v>
      </c>
      <c r="P2004" s="19" t="s">
        <v>8355</v>
      </c>
      <c r="Q2004" s="19">
        <v>0</v>
      </c>
      <c r="Y2004" s="32" t="s">
        <v>7143</v>
      </c>
      <c r="Z2004" s="19" t="s">
        <v>8324</v>
      </c>
      <c r="AA2004" t="s">
        <v>8336</v>
      </c>
      <c r="AB2004" s="19" t="str">
        <f t="shared" si="189"/>
        <v>Yes</v>
      </c>
      <c r="AC2004" s="19" t="str">
        <f t="shared" si="190"/>
        <v>No</v>
      </c>
      <c r="AG2004" s="19" t="s">
        <v>7122</v>
      </c>
      <c r="AH2004" s="19">
        <v>37.1</v>
      </c>
      <c r="AI2004" s="19" t="str">
        <f t="shared" si="191"/>
        <v>Obesity</v>
      </c>
      <c r="AP2004" s="19" t="s">
        <v>7122</v>
      </c>
      <c r="AQ2004" s="19">
        <v>6.24</v>
      </c>
      <c r="AR2004" s="19" t="str">
        <f t="shared" si="192"/>
        <v>Prediabetes</v>
      </c>
    </row>
    <row r="2005" spans="1:44">
      <c r="A2005" s="19" t="s">
        <v>7165</v>
      </c>
      <c r="B2005" s="19">
        <v>33.4</v>
      </c>
      <c r="C2005" s="19">
        <v>5.51</v>
      </c>
      <c r="D2005" s="19" t="s">
        <v>8336</v>
      </c>
      <c r="E2005" s="19" t="s">
        <v>8336</v>
      </c>
      <c r="F2005" s="19" t="s">
        <v>8336</v>
      </c>
      <c r="G2005" s="19" t="s">
        <v>8355</v>
      </c>
      <c r="H2005" s="19">
        <v>0</v>
      </c>
      <c r="I2005" s="19" t="s">
        <v>8336</v>
      </c>
      <c r="J2005" s="19" t="s">
        <v>8336</v>
      </c>
      <c r="K2005" s="19" t="str">
        <f t="shared" si="187"/>
        <v>Obesity</v>
      </c>
      <c r="L2005" s="19" t="str">
        <f t="shared" si="188"/>
        <v>Normal</v>
      </c>
      <c r="P2005" s="19" t="s">
        <v>8355</v>
      </c>
      <c r="Q2005" s="19">
        <v>0</v>
      </c>
      <c r="Y2005" s="32" t="s">
        <v>7147</v>
      </c>
      <c r="Z2005" s="19" t="s">
        <v>8324</v>
      </c>
      <c r="AA2005" t="s">
        <v>8336</v>
      </c>
      <c r="AB2005" s="19" t="str">
        <f t="shared" si="189"/>
        <v>Yes</v>
      </c>
      <c r="AC2005" s="19" t="str">
        <f t="shared" si="190"/>
        <v>No</v>
      </c>
      <c r="AG2005" s="19" t="s">
        <v>7125</v>
      </c>
      <c r="AH2005" s="19">
        <v>35.435</v>
      </c>
      <c r="AI2005" s="19" t="str">
        <f t="shared" si="191"/>
        <v>Obesity</v>
      </c>
      <c r="AP2005" s="19" t="s">
        <v>7125</v>
      </c>
      <c r="AQ2005" s="19">
        <v>5.81</v>
      </c>
      <c r="AR2005" s="19" t="str">
        <f t="shared" si="192"/>
        <v>Prediabetes</v>
      </c>
    </row>
    <row r="2006" spans="1:44">
      <c r="A2006" s="19" t="s">
        <v>7169</v>
      </c>
      <c r="B2006" s="19">
        <v>33.11</v>
      </c>
      <c r="C2006" s="19">
        <v>5.63</v>
      </c>
      <c r="D2006" s="19" t="s">
        <v>8336</v>
      </c>
      <c r="E2006" s="19" t="s">
        <v>8336</v>
      </c>
      <c r="F2006" s="19" t="s">
        <v>8336</v>
      </c>
      <c r="G2006" s="19" t="s">
        <v>8355</v>
      </c>
      <c r="H2006" s="19">
        <v>0</v>
      </c>
      <c r="I2006" s="19" t="s">
        <v>8336</v>
      </c>
      <c r="J2006" s="19" t="s">
        <v>8336</v>
      </c>
      <c r="K2006" s="19" t="str">
        <f t="shared" si="187"/>
        <v>Obesity</v>
      </c>
      <c r="L2006" s="19" t="str">
        <f t="shared" si="188"/>
        <v>Normal</v>
      </c>
      <c r="P2006" s="19">
        <v>1</v>
      </c>
      <c r="Q2006" s="19">
        <v>1</v>
      </c>
      <c r="Y2006" s="32" t="s">
        <v>7150</v>
      </c>
      <c r="Z2006" s="19" t="s">
        <v>8324</v>
      </c>
      <c r="AA2006" t="s">
        <v>8336</v>
      </c>
      <c r="AB2006" s="19" t="str">
        <f t="shared" si="189"/>
        <v>Yes</v>
      </c>
      <c r="AC2006" s="19" t="str">
        <f t="shared" si="190"/>
        <v>No</v>
      </c>
      <c r="AG2006" s="19" t="s">
        <v>7129</v>
      </c>
      <c r="AH2006" s="19">
        <v>20.4</v>
      </c>
      <c r="AI2006" s="19" t="str">
        <f t="shared" si="191"/>
        <v>Normal Weight</v>
      </c>
      <c r="AP2006" s="19" t="s">
        <v>7129</v>
      </c>
      <c r="AQ2006" s="19">
        <v>4.83</v>
      </c>
      <c r="AR2006" s="19" t="str">
        <f t="shared" si="192"/>
        <v>Normal</v>
      </c>
    </row>
    <row r="2007" spans="1:44">
      <c r="A2007" s="19" t="s">
        <v>7173</v>
      </c>
      <c r="B2007" s="19">
        <v>16.815</v>
      </c>
      <c r="C2007" s="19">
        <v>5.29</v>
      </c>
      <c r="D2007" s="19" t="s">
        <v>8324</v>
      </c>
      <c r="E2007" s="19" t="s">
        <v>8336</v>
      </c>
      <c r="F2007" s="19" t="s">
        <v>8336</v>
      </c>
      <c r="G2007" s="19" t="s">
        <v>8355</v>
      </c>
      <c r="H2007" s="19">
        <v>0</v>
      </c>
      <c r="I2007" s="19" t="s">
        <v>8336</v>
      </c>
      <c r="J2007" s="19" t="s">
        <v>8336</v>
      </c>
      <c r="K2007" s="19" t="str">
        <f t="shared" si="187"/>
        <v>Under Weight</v>
      </c>
      <c r="L2007" s="19" t="str">
        <f t="shared" si="188"/>
        <v>Normal</v>
      </c>
      <c r="P2007" s="19">
        <v>1</v>
      </c>
      <c r="Q2007" s="19">
        <v>1</v>
      </c>
      <c r="Y2007" s="32" t="s">
        <v>7154</v>
      </c>
      <c r="Z2007" s="19" t="s">
        <v>8324</v>
      </c>
      <c r="AA2007" t="s">
        <v>8336</v>
      </c>
      <c r="AB2007" s="19" t="str">
        <f t="shared" si="189"/>
        <v>Yes</v>
      </c>
      <c r="AC2007" s="19" t="str">
        <f t="shared" si="190"/>
        <v>No</v>
      </c>
      <c r="AG2007" s="19" t="s">
        <v>7132</v>
      </c>
      <c r="AH2007" s="19">
        <v>42.13</v>
      </c>
      <c r="AI2007" s="19" t="str">
        <f t="shared" si="191"/>
        <v>Obesity</v>
      </c>
      <c r="AP2007" s="19" t="s">
        <v>7132</v>
      </c>
      <c r="AQ2007" s="19">
        <v>5.72</v>
      </c>
      <c r="AR2007" s="19" t="str">
        <f t="shared" si="192"/>
        <v>Prediabetes</v>
      </c>
    </row>
    <row r="2008" spans="1:44">
      <c r="A2008" s="19" t="s">
        <v>7177</v>
      </c>
      <c r="B2008" s="19">
        <v>25.61</v>
      </c>
      <c r="C2008" s="19">
        <v>4</v>
      </c>
      <c r="D2008" s="19" t="s">
        <v>8336</v>
      </c>
      <c r="E2008" s="19" t="s">
        <v>8336</v>
      </c>
      <c r="F2008" s="19" t="s">
        <v>8375</v>
      </c>
      <c r="G2008" s="19">
        <v>1</v>
      </c>
      <c r="H2008" s="19">
        <v>1</v>
      </c>
      <c r="I2008" s="19" t="s">
        <v>8336</v>
      </c>
      <c r="J2008" s="19" t="s">
        <v>8336</v>
      </c>
      <c r="K2008" s="19" t="str">
        <f t="shared" si="187"/>
        <v>Over Weight</v>
      </c>
      <c r="L2008" s="19" t="str">
        <f t="shared" si="188"/>
        <v>Normal</v>
      </c>
      <c r="P2008" s="19">
        <v>1</v>
      </c>
      <c r="Q2008" s="19">
        <v>1</v>
      </c>
      <c r="Y2008" s="32" t="s">
        <v>7157</v>
      </c>
      <c r="Z2008" s="19" t="s">
        <v>8324</v>
      </c>
      <c r="AA2008" t="s">
        <v>8336</v>
      </c>
      <c r="AB2008" s="19" t="str">
        <f t="shared" si="189"/>
        <v>Yes</v>
      </c>
      <c r="AC2008" s="19" t="str">
        <f t="shared" si="190"/>
        <v>No</v>
      </c>
      <c r="AG2008" s="19" t="s">
        <v>7136</v>
      </c>
      <c r="AH2008" s="19">
        <v>33.99</v>
      </c>
      <c r="AI2008" s="19" t="str">
        <f t="shared" si="191"/>
        <v>Obesity</v>
      </c>
      <c r="AP2008" s="19" t="s">
        <v>7136</v>
      </c>
      <c r="AQ2008" s="19">
        <v>4.83</v>
      </c>
      <c r="AR2008" s="19" t="str">
        <f t="shared" si="192"/>
        <v>Normal</v>
      </c>
    </row>
    <row r="2009" spans="1:44">
      <c r="A2009" s="19" t="s">
        <v>7180</v>
      </c>
      <c r="B2009" s="19">
        <v>25.8</v>
      </c>
      <c r="C2009" s="19">
        <v>5.49</v>
      </c>
      <c r="D2009" s="19" t="s">
        <v>8336</v>
      </c>
      <c r="E2009" s="19" t="s">
        <v>8336</v>
      </c>
      <c r="F2009" s="19" t="s">
        <v>8336</v>
      </c>
      <c r="G2009" s="19" t="s">
        <v>8355</v>
      </c>
      <c r="H2009" s="19">
        <v>0</v>
      </c>
      <c r="I2009" s="19" t="s">
        <v>8336</v>
      </c>
      <c r="J2009" s="19" t="s">
        <v>8336</v>
      </c>
      <c r="K2009" s="19" t="str">
        <f t="shared" si="187"/>
        <v>Over Weight</v>
      </c>
      <c r="L2009" s="19" t="str">
        <f t="shared" si="188"/>
        <v>Normal</v>
      </c>
      <c r="P2009" s="19">
        <v>1</v>
      </c>
      <c r="Q2009" s="19">
        <v>1</v>
      </c>
      <c r="Y2009" s="32" t="s">
        <v>7159</v>
      </c>
      <c r="Z2009" s="19" t="s">
        <v>8324</v>
      </c>
      <c r="AA2009" t="s">
        <v>8336</v>
      </c>
      <c r="AB2009" s="19" t="str">
        <f t="shared" si="189"/>
        <v>Yes</v>
      </c>
      <c r="AC2009" s="19" t="str">
        <f t="shared" si="190"/>
        <v>No</v>
      </c>
      <c r="AG2009" s="19" t="s">
        <v>7139</v>
      </c>
      <c r="AH2009" s="19">
        <v>28.595</v>
      </c>
      <c r="AI2009" s="19" t="str">
        <f t="shared" si="191"/>
        <v>Over Weight</v>
      </c>
      <c r="AP2009" s="19" t="s">
        <v>7139</v>
      </c>
      <c r="AQ2009" s="19">
        <v>4.14</v>
      </c>
      <c r="AR2009" s="19" t="str">
        <f t="shared" si="192"/>
        <v>Normal</v>
      </c>
    </row>
    <row r="2010" spans="1:44">
      <c r="A2010" s="19" t="s">
        <v>7184</v>
      </c>
      <c r="B2010" s="19">
        <v>27.39</v>
      </c>
      <c r="C2010" s="19">
        <v>5.34</v>
      </c>
      <c r="D2010" s="19" t="s">
        <v>8336</v>
      </c>
      <c r="E2010" s="19" t="s">
        <v>8336</v>
      </c>
      <c r="F2010" s="19" t="s">
        <v>8336</v>
      </c>
      <c r="G2010" s="19" t="s">
        <v>8355</v>
      </c>
      <c r="H2010" s="19">
        <v>0</v>
      </c>
      <c r="I2010" s="19" t="s">
        <v>8336</v>
      </c>
      <c r="J2010" s="19" t="s">
        <v>8336</v>
      </c>
      <c r="K2010" s="19" t="str">
        <f t="shared" si="187"/>
        <v>Over Weight</v>
      </c>
      <c r="L2010" s="19" t="str">
        <f t="shared" si="188"/>
        <v>Normal</v>
      </c>
      <c r="P2010" s="19">
        <v>1</v>
      </c>
      <c r="Q2010" s="19">
        <v>1</v>
      </c>
      <c r="Y2010" s="32" t="s">
        <v>7163</v>
      </c>
      <c r="Z2010" s="19" t="s">
        <v>8324</v>
      </c>
      <c r="AA2010" t="s">
        <v>8336</v>
      </c>
      <c r="AB2010" s="19" t="str">
        <f t="shared" si="189"/>
        <v>Yes</v>
      </c>
      <c r="AC2010" s="19" t="str">
        <f t="shared" si="190"/>
        <v>No</v>
      </c>
      <c r="AG2010" s="19" t="s">
        <v>7143</v>
      </c>
      <c r="AH2010" s="19">
        <v>20.8</v>
      </c>
      <c r="AI2010" s="19" t="str">
        <f t="shared" si="191"/>
        <v>Normal Weight</v>
      </c>
      <c r="AP2010" s="19" t="s">
        <v>7143</v>
      </c>
      <c r="AQ2010" s="19">
        <v>4.07</v>
      </c>
      <c r="AR2010" s="19" t="str">
        <f t="shared" si="192"/>
        <v>Normal</v>
      </c>
    </row>
    <row r="2011" spans="1:44">
      <c r="A2011" s="19" t="s">
        <v>7187</v>
      </c>
      <c r="B2011" s="19">
        <v>17.03</v>
      </c>
      <c r="C2011" s="19">
        <v>4.12</v>
      </c>
      <c r="D2011" s="19" t="s">
        <v>8336</v>
      </c>
      <c r="E2011" s="19" t="s">
        <v>8336</v>
      </c>
      <c r="F2011" s="19" t="s">
        <v>8336</v>
      </c>
      <c r="G2011" s="19">
        <v>1</v>
      </c>
      <c r="H2011" s="19">
        <v>1</v>
      </c>
      <c r="I2011" s="19" t="s">
        <v>8336</v>
      </c>
      <c r="J2011" s="19" t="s">
        <v>8336</v>
      </c>
      <c r="K2011" s="19" t="str">
        <f t="shared" si="187"/>
        <v>Under Weight</v>
      </c>
      <c r="L2011" s="19" t="str">
        <f t="shared" si="188"/>
        <v>Normal</v>
      </c>
      <c r="P2011" s="19" t="s">
        <v>8355</v>
      </c>
      <c r="Q2011" s="19">
        <v>0</v>
      </c>
      <c r="Y2011" s="32" t="s">
        <v>7165</v>
      </c>
      <c r="Z2011" s="19" t="s">
        <v>8336</v>
      </c>
      <c r="AA2011" t="s">
        <v>8336</v>
      </c>
      <c r="AB2011" s="19" t="str">
        <f t="shared" si="189"/>
        <v>No</v>
      </c>
      <c r="AC2011" s="19" t="str">
        <f t="shared" si="190"/>
        <v>No</v>
      </c>
      <c r="AG2011" s="19" t="s">
        <v>7147</v>
      </c>
      <c r="AH2011" s="19">
        <v>23.465</v>
      </c>
      <c r="AI2011" s="19" t="str">
        <f t="shared" si="191"/>
        <v>Normal Weight</v>
      </c>
      <c r="AP2011" s="19" t="s">
        <v>7147</v>
      </c>
      <c r="AQ2011" s="19">
        <v>6.26</v>
      </c>
      <c r="AR2011" s="19" t="str">
        <f t="shared" si="192"/>
        <v>Prediabetes</v>
      </c>
    </row>
    <row r="2012" spans="1:44">
      <c r="A2012" s="19" t="s">
        <v>7190</v>
      </c>
      <c r="B2012" s="19">
        <v>23.75</v>
      </c>
      <c r="C2012" s="19">
        <v>5.49</v>
      </c>
      <c r="D2012" s="19" t="s">
        <v>8324</v>
      </c>
      <c r="E2012" s="19" t="s">
        <v>8336</v>
      </c>
      <c r="F2012" s="19" t="s">
        <v>8336</v>
      </c>
      <c r="G2012" s="19" t="s">
        <v>8355</v>
      </c>
      <c r="H2012" s="19">
        <v>0</v>
      </c>
      <c r="I2012" s="19" t="s">
        <v>8336</v>
      </c>
      <c r="J2012" s="19" t="s">
        <v>8336</v>
      </c>
      <c r="K2012" s="19" t="str">
        <f t="shared" si="187"/>
        <v>Normal Weight</v>
      </c>
      <c r="L2012" s="19" t="str">
        <f t="shared" si="188"/>
        <v>Normal</v>
      </c>
      <c r="P2012" s="19" t="s">
        <v>8355</v>
      </c>
      <c r="Q2012" s="19">
        <v>0</v>
      </c>
      <c r="Y2012" s="32" t="s">
        <v>7169</v>
      </c>
      <c r="Z2012" s="19" t="s">
        <v>8336</v>
      </c>
      <c r="AA2012" t="s">
        <v>8336</v>
      </c>
      <c r="AB2012" s="19" t="str">
        <f t="shared" si="189"/>
        <v>No</v>
      </c>
      <c r="AC2012" s="19" t="str">
        <f t="shared" si="190"/>
        <v>No</v>
      </c>
      <c r="AG2012" s="19" t="s">
        <v>7150</v>
      </c>
      <c r="AH2012" s="19">
        <v>40.185</v>
      </c>
      <c r="AI2012" s="19" t="str">
        <f t="shared" si="191"/>
        <v>Obesity</v>
      </c>
      <c r="AP2012" s="19" t="s">
        <v>7150</v>
      </c>
      <c r="AQ2012" s="19">
        <v>5.88</v>
      </c>
      <c r="AR2012" s="19" t="str">
        <f t="shared" si="192"/>
        <v>Prediabetes</v>
      </c>
    </row>
    <row r="2013" spans="1:44">
      <c r="A2013" s="19" t="s">
        <v>7193</v>
      </c>
      <c r="B2013" s="19">
        <v>26.03</v>
      </c>
      <c r="C2013" s="19">
        <v>5.11</v>
      </c>
      <c r="D2013" s="19" t="s">
        <v>8324</v>
      </c>
      <c r="E2013" s="19" t="s">
        <v>8336</v>
      </c>
      <c r="F2013" s="19" t="s">
        <v>8336</v>
      </c>
      <c r="G2013" s="19">
        <v>1</v>
      </c>
      <c r="H2013" s="19">
        <v>1</v>
      </c>
      <c r="I2013" s="19" t="s">
        <v>8336</v>
      </c>
      <c r="J2013" s="19" t="s">
        <v>8336</v>
      </c>
      <c r="K2013" s="19" t="str">
        <f t="shared" si="187"/>
        <v>Over Weight</v>
      </c>
      <c r="L2013" s="19" t="str">
        <f t="shared" si="188"/>
        <v>Normal</v>
      </c>
      <c r="P2013" s="19">
        <v>2</v>
      </c>
      <c r="Q2013" s="19">
        <v>2</v>
      </c>
      <c r="Y2013" s="32" t="s">
        <v>7173</v>
      </c>
      <c r="Z2013" s="19" t="s">
        <v>8324</v>
      </c>
      <c r="AA2013" t="s">
        <v>8336</v>
      </c>
      <c r="AB2013" s="19" t="str">
        <f t="shared" si="189"/>
        <v>Yes</v>
      </c>
      <c r="AC2013" s="19" t="str">
        <f t="shared" si="190"/>
        <v>No</v>
      </c>
      <c r="AG2013" s="19" t="s">
        <v>7154</v>
      </c>
      <c r="AH2013" s="19">
        <v>21.89</v>
      </c>
      <c r="AI2013" s="19" t="str">
        <f t="shared" si="191"/>
        <v>Normal Weight</v>
      </c>
      <c r="AP2013" s="19" t="s">
        <v>7154</v>
      </c>
      <c r="AQ2013" s="19">
        <v>5.72</v>
      </c>
      <c r="AR2013" s="19" t="str">
        <f t="shared" si="192"/>
        <v>Prediabetes</v>
      </c>
    </row>
    <row r="2014" spans="1:44">
      <c r="A2014" s="19" t="s">
        <v>7197</v>
      </c>
      <c r="B2014" s="19">
        <v>16.08</v>
      </c>
      <c r="C2014" s="19">
        <v>5.94</v>
      </c>
      <c r="D2014" s="19" t="s">
        <v>8336</v>
      </c>
      <c r="E2014" s="19" t="s">
        <v>8336</v>
      </c>
      <c r="F2014" s="19" t="s">
        <v>8336</v>
      </c>
      <c r="G2014" s="19" t="s">
        <v>8355</v>
      </c>
      <c r="H2014" s="19">
        <v>0</v>
      </c>
      <c r="I2014" s="19" t="s">
        <v>8336</v>
      </c>
      <c r="J2014" s="19" t="s">
        <v>8336</v>
      </c>
      <c r="K2014" s="19" t="str">
        <f t="shared" si="187"/>
        <v>Under Weight</v>
      </c>
      <c r="L2014" s="19" t="str">
        <f t="shared" si="188"/>
        <v>Prediabetes</v>
      </c>
      <c r="P2014" s="19" t="s">
        <v>8355</v>
      </c>
      <c r="Q2014" s="19">
        <v>0</v>
      </c>
      <c r="Y2014" s="32" t="s">
        <v>7177</v>
      </c>
      <c r="Z2014" s="19" t="s">
        <v>8336</v>
      </c>
      <c r="AA2014" t="s">
        <v>8336</v>
      </c>
      <c r="AB2014" s="19" t="str">
        <f t="shared" si="189"/>
        <v>No</v>
      </c>
      <c r="AC2014" s="19" t="str">
        <f t="shared" si="190"/>
        <v>No</v>
      </c>
      <c r="AG2014" s="19" t="s">
        <v>7157</v>
      </c>
      <c r="AH2014" s="19">
        <v>29.34</v>
      </c>
      <c r="AI2014" s="19" t="str">
        <f t="shared" si="191"/>
        <v>Over Weight</v>
      </c>
      <c r="AP2014" s="19" t="s">
        <v>7157</v>
      </c>
      <c r="AQ2014" s="19">
        <v>6.09</v>
      </c>
      <c r="AR2014" s="19" t="str">
        <f t="shared" si="192"/>
        <v>Prediabetes</v>
      </c>
    </row>
    <row r="2015" spans="1:44">
      <c r="A2015" s="19" t="s">
        <v>7201</v>
      </c>
      <c r="B2015" s="19">
        <v>30.875</v>
      </c>
      <c r="C2015" s="19">
        <v>5.54</v>
      </c>
      <c r="D2015" s="19" t="s">
        <v>8336</v>
      </c>
      <c r="E2015" s="19" t="s">
        <v>8336</v>
      </c>
      <c r="F2015" s="19" t="s">
        <v>8336</v>
      </c>
      <c r="G2015" s="19" t="s">
        <v>8355</v>
      </c>
      <c r="H2015" s="19">
        <v>0</v>
      </c>
      <c r="I2015" s="19" t="s">
        <v>8336</v>
      </c>
      <c r="J2015" s="19" t="s">
        <v>8336</v>
      </c>
      <c r="K2015" s="19" t="str">
        <f t="shared" si="187"/>
        <v>Obesity</v>
      </c>
      <c r="L2015" s="19" t="str">
        <f t="shared" si="188"/>
        <v>Normal</v>
      </c>
      <c r="P2015" s="19" t="s">
        <v>8355</v>
      </c>
      <c r="Q2015" s="19">
        <v>0</v>
      </c>
      <c r="Y2015" s="32" t="s">
        <v>7180</v>
      </c>
      <c r="Z2015" s="19" t="s">
        <v>8336</v>
      </c>
      <c r="AA2015" t="s">
        <v>8336</v>
      </c>
      <c r="AB2015" s="19" t="str">
        <f t="shared" si="189"/>
        <v>No</v>
      </c>
      <c r="AC2015" s="19" t="str">
        <f t="shared" si="190"/>
        <v>No</v>
      </c>
      <c r="AG2015" s="19" t="s">
        <v>7159</v>
      </c>
      <c r="AH2015" s="19">
        <v>22.61</v>
      </c>
      <c r="AI2015" s="19" t="str">
        <f t="shared" si="191"/>
        <v>Normal Weight</v>
      </c>
      <c r="AP2015" s="19" t="s">
        <v>7159</v>
      </c>
      <c r="AQ2015" s="19">
        <v>4.25</v>
      </c>
      <c r="AR2015" s="19" t="str">
        <f t="shared" si="192"/>
        <v>Normal</v>
      </c>
    </row>
    <row r="2016" spans="1:44">
      <c r="A2016" s="19" t="s">
        <v>7204</v>
      </c>
      <c r="B2016" s="19">
        <v>31.79</v>
      </c>
      <c r="C2016" s="19">
        <v>7.09</v>
      </c>
      <c r="D2016" s="19" t="s">
        <v>8336</v>
      </c>
      <c r="E2016" s="19" t="s">
        <v>8336</v>
      </c>
      <c r="F2016" s="19" t="s">
        <v>8336</v>
      </c>
      <c r="G2016" s="19" t="s">
        <v>8355</v>
      </c>
      <c r="H2016" s="19">
        <v>0</v>
      </c>
      <c r="I2016" s="19" t="s">
        <v>8336</v>
      </c>
      <c r="J2016" s="19" t="s">
        <v>8336</v>
      </c>
      <c r="K2016" s="19" t="str">
        <f t="shared" si="187"/>
        <v>Obesity</v>
      </c>
      <c r="L2016" s="19" t="str">
        <f t="shared" si="188"/>
        <v>Diabetes</v>
      </c>
      <c r="P2016" s="19" t="s">
        <v>8355</v>
      </c>
      <c r="Q2016" s="19">
        <v>0</v>
      </c>
      <c r="Y2016" s="32" t="s">
        <v>7184</v>
      </c>
      <c r="Z2016" s="19" t="s">
        <v>8336</v>
      </c>
      <c r="AA2016" t="s">
        <v>8336</v>
      </c>
      <c r="AB2016" s="19" t="str">
        <f t="shared" si="189"/>
        <v>No</v>
      </c>
      <c r="AC2016" s="19" t="str">
        <f t="shared" si="190"/>
        <v>No</v>
      </c>
      <c r="AG2016" s="19" t="s">
        <v>7163</v>
      </c>
      <c r="AH2016" s="19">
        <v>22.23</v>
      </c>
      <c r="AI2016" s="19" t="str">
        <f t="shared" si="191"/>
        <v>Normal Weight</v>
      </c>
      <c r="AP2016" s="19" t="s">
        <v>7163</v>
      </c>
      <c r="AQ2016" s="19">
        <v>6.09</v>
      </c>
      <c r="AR2016" s="19" t="str">
        <f t="shared" si="192"/>
        <v>Prediabetes</v>
      </c>
    </row>
    <row r="2017" spans="1:44">
      <c r="A2017" s="19" t="s">
        <v>7207</v>
      </c>
      <c r="B2017" s="19">
        <v>28.48</v>
      </c>
      <c r="C2017" s="19">
        <v>6.22</v>
      </c>
      <c r="D2017" s="19" t="s">
        <v>8324</v>
      </c>
      <c r="E2017" s="19" t="s">
        <v>8336</v>
      </c>
      <c r="F2017" s="19" t="s">
        <v>8375</v>
      </c>
      <c r="G2017" s="19">
        <v>1</v>
      </c>
      <c r="H2017" s="19">
        <v>1</v>
      </c>
      <c r="I2017" s="19" t="s">
        <v>8336</v>
      </c>
      <c r="J2017" s="19" t="s">
        <v>8336</v>
      </c>
      <c r="K2017" s="19" t="str">
        <f t="shared" si="187"/>
        <v>Over Weight</v>
      </c>
      <c r="L2017" s="19" t="str">
        <f t="shared" si="188"/>
        <v>Prediabetes</v>
      </c>
      <c r="P2017" s="19" t="s">
        <v>8355</v>
      </c>
      <c r="Q2017" s="19">
        <v>0</v>
      </c>
      <c r="Y2017" s="32" t="s">
        <v>7187</v>
      </c>
      <c r="Z2017" s="19" t="s">
        <v>8336</v>
      </c>
      <c r="AA2017" t="s">
        <v>8336</v>
      </c>
      <c r="AB2017" s="19" t="str">
        <f t="shared" si="189"/>
        <v>No</v>
      </c>
      <c r="AC2017" s="19" t="str">
        <f t="shared" si="190"/>
        <v>No</v>
      </c>
      <c r="AG2017" s="19" t="s">
        <v>7165</v>
      </c>
      <c r="AH2017" s="19">
        <v>33.4</v>
      </c>
      <c r="AI2017" s="19" t="str">
        <f t="shared" si="191"/>
        <v>Obesity</v>
      </c>
      <c r="AP2017" s="19" t="s">
        <v>7165</v>
      </c>
      <c r="AQ2017" s="19">
        <v>5.51</v>
      </c>
      <c r="AR2017" s="19" t="str">
        <f t="shared" si="192"/>
        <v>Normal</v>
      </c>
    </row>
    <row r="2018" spans="1:44">
      <c r="A2018" s="19" t="s">
        <v>7210</v>
      </c>
      <c r="B2018" s="19">
        <v>26.6</v>
      </c>
      <c r="C2018" s="19">
        <v>4.33</v>
      </c>
      <c r="D2018" s="19" t="s">
        <v>8336</v>
      </c>
      <c r="E2018" s="19" t="s">
        <v>8336</v>
      </c>
      <c r="F2018" s="19" t="s">
        <v>8336</v>
      </c>
      <c r="G2018" s="19">
        <v>1</v>
      </c>
      <c r="H2018" s="19">
        <v>1</v>
      </c>
      <c r="I2018" s="19" t="s">
        <v>8336</v>
      </c>
      <c r="J2018" s="19" t="s">
        <v>8336</v>
      </c>
      <c r="K2018" s="19" t="str">
        <f t="shared" si="187"/>
        <v>Over Weight</v>
      </c>
      <c r="L2018" s="19" t="str">
        <f t="shared" si="188"/>
        <v>Normal</v>
      </c>
      <c r="P2018" s="19" t="s">
        <v>8355</v>
      </c>
      <c r="Q2018" s="19">
        <v>0</v>
      </c>
      <c r="Y2018" s="32" t="s">
        <v>7190</v>
      </c>
      <c r="Z2018" s="19" t="s">
        <v>8324</v>
      </c>
      <c r="AA2018" t="s">
        <v>8336</v>
      </c>
      <c r="AB2018" s="19" t="str">
        <f t="shared" si="189"/>
        <v>Yes</v>
      </c>
      <c r="AC2018" s="19" t="str">
        <f t="shared" si="190"/>
        <v>No</v>
      </c>
      <c r="AG2018" s="19" t="s">
        <v>7169</v>
      </c>
      <c r="AH2018" s="19">
        <v>33.11</v>
      </c>
      <c r="AI2018" s="19" t="str">
        <f t="shared" si="191"/>
        <v>Obesity</v>
      </c>
      <c r="AP2018" s="19" t="s">
        <v>7169</v>
      </c>
      <c r="AQ2018" s="19">
        <v>5.63</v>
      </c>
      <c r="AR2018" s="19" t="str">
        <f t="shared" si="192"/>
        <v>Normal</v>
      </c>
    </row>
    <row r="2019" spans="1:44">
      <c r="A2019" s="19" t="s">
        <v>7213</v>
      </c>
      <c r="B2019" s="19">
        <v>25.27</v>
      </c>
      <c r="C2019" s="19">
        <v>5.83</v>
      </c>
      <c r="D2019" s="19" t="s">
        <v>8336</v>
      </c>
      <c r="E2019" s="19" t="s">
        <v>8336</v>
      </c>
      <c r="F2019" s="19" t="s">
        <v>8336</v>
      </c>
      <c r="G2019" s="19">
        <v>1</v>
      </c>
      <c r="H2019" s="19">
        <v>1</v>
      </c>
      <c r="I2019" s="19" t="s">
        <v>8336</v>
      </c>
      <c r="J2019" s="19" t="s">
        <v>8336</v>
      </c>
      <c r="K2019" s="19" t="str">
        <f t="shared" si="187"/>
        <v>Over Weight</v>
      </c>
      <c r="L2019" s="19" t="str">
        <f t="shared" si="188"/>
        <v>Prediabetes</v>
      </c>
      <c r="P2019" s="19">
        <v>1</v>
      </c>
      <c r="Q2019" s="19">
        <v>1</v>
      </c>
      <c r="Y2019" s="32" t="s">
        <v>7193</v>
      </c>
      <c r="Z2019" s="19" t="s">
        <v>8324</v>
      </c>
      <c r="AA2019" t="s">
        <v>8336</v>
      </c>
      <c r="AB2019" s="19" t="str">
        <f t="shared" si="189"/>
        <v>Yes</v>
      </c>
      <c r="AC2019" s="19" t="str">
        <f t="shared" si="190"/>
        <v>No</v>
      </c>
      <c r="AG2019" s="19" t="s">
        <v>7173</v>
      </c>
      <c r="AH2019" s="19">
        <v>16.815</v>
      </c>
      <c r="AI2019" s="19" t="str">
        <f t="shared" si="191"/>
        <v>Under Weight</v>
      </c>
      <c r="AP2019" s="19" t="s">
        <v>7173</v>
      </c>
      <c r="AQ2019" s="19">
        <v>5.29</v>
      </c>
      <c r="AR2019" s="19" t="str">
        <f t="shared" si="192"/>
        <v>Normal</v>
      </c>
    </row>
    <row r="2020" spans="1:44">
      <c r="A2020" s="19" t="s">
        <v>7217</v>
      </c>
      <c r="B2020" s="19">
        <v>34.485</v>
      </c>
      <c r="C2020" s="19">
        <v>4.7</v>
      </c>
      <c r="D2020" s="19" t="s">
        <v>8324</v>
      </c>
      <c r="E2020" s="19" t="s">
        <v>8336</v>
      </c>
      <c r="F2020" s="19" t="s">
        <v>8375</v>
      </c>
      <c r="G2020" s="19">
        <v>1</v>
      </c>
      <c r="H2020" s="19">
        <v>1</v>
      </c>
      <c r="I2020" s="19" t="s">
        <v>8336</v>
      </c>
      <c r="J2020" s="19" t="s">
        <v>8336</v>
      </c>
      <c r="K2020" s="19" t="str">
        <f t="shared" si="187"/>
        <v>Obesity</v>
      </c>
      <c r="L2020" s="19" t="str">
        <f t="shared" si="188"/>
        <v>Normal</v>
      </c>
      <c r="P2020" s="19" t="s">
        <v>8355</v>
      </c>
      <c r="Q2020" s="19">
        <v>0</v>
      </c>
      <c r="Y2020" s="32" t="s">
        <v>7197</v>
      </c>
      <c r="Z2020" s="19" t="s">
        <v>8336</v>
      </c>
      <c r="AA2020" t="s">
        <v>8336</v>
      </c>
      <c r="AB2020" s="19" t="str">
        <f t="shared" si="189"/>
        <v>No</v>
      </c>
      <c r="AC2020" s="19" t="str">
        <f t="shared" si="190"/>
        <v>No</v>
      </c>
      <c r="AG2020" s="19" t="s">
        <v>7177</v>
      </c>
      <c r="AH2020" s="19">
        <v>25.61</v>
      </c>
      <c r="AI2020" s="19" t="str">
        <f t="shared" si="191"/>
        <v>Over Weight</v>
      </c>
      <c r="AP2020" s="19" t="s">
        <v>7177</v>
      </c>
      <c r="AQ2020" s="19">
        <v>4</v>
      </c>
      <c r="AR2020" s="19" t="str">
        <f t="shared" si="192"/>
        <v>Normal</v>
      </c>
    </row>
    <row r="2021" spans="1:44">
      <c r="A2021" s="19" t="s">
        <v>7221</v>
      </c>
      <c r="B2021" s="19">
        <v>15.57</v>
      </c>
      <c r="C2021" s="19">
        <v>4.07</v>
      </c>
      <c r="D2021" s="19" t="s">
        <v>8324</v>
      </c>
      <c r="E2021" s="19" t="s">
        <v>8336</v>
      </c>
      <c r="F2021" s="19" t="s">
        <v>8336</v>
      </c>
      <c r="G2021" s="19">
        <v>1</v>
      </c>
      <c r="H2021" s="19">
        <v>1</v>
      </c>
      <c r="I2021" s="19" t="s">
        <v>8336</v>
      </c>
      <c r="J2021" s="19" t="s">
        <v>8336</v>
      </c>
      <c r="K2021" s="19" t="str">
        <f t="shared" si="187"/>
        <v>Under Weight</v>
      </c>
      <c r="L2021" s="19" t="str">
        <f t="shared" si="188"/>
        <v>Normal</v>
      </c>
      <c r="P2021" s="19" t="s">
        <v>8355</v>
      </c>
      <c r="Q2021" s="19">
        <v>0</v>
      </c>
      <c r="Y2021" s="32" t="s">
        <v>7201</v>
      </c>
      <c r="Z2021" s="19" t="s">
        <v>8336</v>
      </c>
      <c r="AA2021" t="s">
        <v>8336</v>
      </c>
      <c r="AB2021" s="19" t="str">
        <f t="shared" si="189"/>
        <v>No</v>
      </c>
      <c r="AC2021" s="19" t="str">
        <f t="shared" si="190"/>
        <v>No</v>
      </c>
      <c r="AG2021" s="19" t="s">
        <v>7180</v>
      </c>
      <c r="AH2021" s="19">
        <v>25.8</v>
      </c>
      <c r="AI2021" s="19" t="str">
        <f t="shared" si="191"/>
        <v>Over Weight</v>
      </c>
      <c r="AP2021" s="19" t="s">
        <v>7180</v>
      </c>
      <c r="AQ2021" s="19">
        <v>5.49</v>
      </c>
      <c r="AR2021" s="19" t="str">
        <f t="shared" si="192"/>
        <v>Normal</v>
      </c>
    </row>
    <row r="2022" spans="1:44">
      <c r="A2022" s="19" t="s">
        <v>7224</v>
      </c>
      <c r="B2022" s="19">
        <v>30.36</v>
      </c>
      <c r="C2022" s="19">
        <v>9.39</v>
      </c>
      <c r="D2022" s="19" t="s">
        <v>8336</v>
      </c>
      <c r="E2022" s="19" t="s">
        <v>8336</v>
      </c>
      <c r="F2022" s="19" t="s">
        <v>8336</v>
      </c>
      <c r="G2022" s="19" t="s">
        <v>8355</v>
      </c>
      <c r="H2022" s="19">
        <v>0</v>
      </c>
      <c r="I2022" s="19" t="s">
        <v>8336</v>
      </c>
      <c r="J2022" s="19" t="s">
        <v>8336</v>
      </c>
      <c r="K2022" s="19" t="str">
        <f t="shared" si="187"/>
        <v>Obesity</v>
      </c>
      <c r="L2022" s="19" t="str">
        <f t="shared" si="188"/>
        <v>Diabetes</v>
      </c>
      <c r="P2022" s="19">
        <v>1</v>
      </c>
      <c r="Q2022" s="19">
        <v>1</v>
      </c>
      <c r="Y2022" s="32" t="s">
        <v>7204</v>
      </c>
      <c r="Z2022" s="19" t="s">
        <v>8336</v>
      </c>
      <c r="AA2022" t="s">
        <v>8336</v>
      </c>
      <c r="AB2022" s="19" t="str">
        <f t="shared" si="189"/>
        <v>No</v>
      </c>
      <c r="AC2022" s="19" t="str">
        <f t="shared" si="190"/>
        <v>No</v>
      </c>
      <c r="AG2022" s="19" t="s">
        <v>7184</v>
      </c>
      <c r="AH2022" s="19">
        <v>27.39</v>
      </c>
      <c r="AI2022" s="19" t="str">
        <f t="shared" si="191"/>
        <v>Over Weight</v>
      </c>
      <c r="AP2022" s="19" t="s">
        <v>7184</v>
      </c>
      <c r="AQ2022" s="19">
        <v>5.34</v>
      </c>
      <c r="AR2022" s="19" t="str">
        <f t="shared" si="192"/>
        <v>Normal</v>
      </c>
    </row>
    <row r="2023" spans="1:44">
      <c r="A2023" s="19" t="s">
        <v>7228</v>
      </c>
      <c r="B2023" s="19">
        <v>19.37</v>
      </c>
      <c r="C2023" s="19">
        <v>4.18</v>
      </c>
      <c r="D2023" s="19" t="s">
        <v>8336</v>
      </c>
      <c r="E2023" s="19" t="s">
        <v>8336</v>
      </c>
      <c r="F2023" s="19" t="s">
        <v>8336</v>
      </c>
      <c r="G2023" s="19" t="s">
        <v>8355</v>
      </c>
      <c r="H2023" s="19">
        <v>0</v>
      </c>
      <c r="I2023" s="19" t="s">
        <v>8336</v>
      </c>
      <c r="J2023" s="19" t="s">
        <v>8336</v>
      </c>
      <c r="K2023" s="19" t="str">
        <f t="shared" si="187"/>
        <v>Normal Weight</v>
      </c>
      <c r="L2023" s="19" t="str">
        <f t="shared" si="188"/>
        <v>Normal</v>
      </c>
      <c r="P2023" s="19" t="s">
        <v>8355</v>
      </c>
      <c r="Q2023" s="19">
        <v>0</v>
      </c>
      <c r="Y2023" s="32" t="s">
        <v>7207</v>
      </c>
      <c r="Z2023" s="19" t="s">
        <v>8324</v>
      </c>
      <c r="AA2023" t="s">
        <v>8336</v>
      </c>
      <c r="AB2023" s="19" t="str">
        <f t="shared" si="189"/>
        <v>Yes</v>
      </c>
      <c r="AC2023" s="19" t="str">
        <f t="shared" si="190"/>
        <v>No</v>
      </c>
      <c r="AG2023" s="19" t="s">
        <v>7187</v>
      </c>
      <c r="AH2023" s="19">
        <v>17.03</v>
      </c>
      <c r="AI2023" s="19" t="str">
        <f t="shared" si="191"/>
        <v>Under Weight</v>
      </c>
      <c r="AP2023" s="19" t="s">
        <v>7187</v>
      </c>
      <c r="AQ2023" s="19">
        <v>4.12</v>
      </c>
      <c r="AR2023" s="19" t="str">
        <f t="shared" si="192"/>
        <v>Normal</v>
      </c>
    </row>
    <row r="2024" spans="1:44">
      <c r="A2024" s="19" t="s">
        <v>7231</v>
      </c>
      <c r="B2024" s="19">
        <v>16.71</v>
      </c>
      <c r="C2024" s="19">
        <v>4.18</v>
      </c>
      <c r="D2024" s="19" t="s">
        <v>8336</v>
      </c>
      <c r="E2024" s="19" t="s">
        <v>8336</v>
      </c>
      <c r="F2024" s="19" t="s">
        <v>8336</v>
      </c>
      <c r="G2024" s="19">
        <v>1</v>
      </c>
      <c r="H2024" s="19">
        <v>1</v>
      </c>
      <c r="I2024" s="19" t="s">
        <v>8336</v>
      </c>
      <c r="J2024" s="19" t="s">
        <v>8336</v>
      </c>
      <c r="K2024" s="19" t="str">
        <f t="shared" si="187"/>
        <v>Under Weight</v>
      </c>
      <c r="L2024" s="19" t="str">
        <f t="shared" si="188"/>
        <v>Normal</v>
      </c>
      <c r="P2024" s="19">
        <v>1</v>
      </c>
      <c r="Q2024" s="19">
        <v>1</v>
      </c>
      <c r="Y2024" s="32" t="s">
        <v>7210</v>
      </c>
      <c r="Z2024" s="19" t="s">
        <v>8336</v>
      </c>
      <c r="AA2024" t="s">
        <v>8336</v>
      </c>
      <c r="AB2024" s="19" t="str">
        <f t="shared" si="189"/>
        <v>No</v>
      </c>
      <c r="AC2024" s="19" t="str">
        <f t="shared" si="190"/>
        <v>No</v>
      </c>
      <c r="AG2024" s="19" t="s">
        <v>7190</v>
      </c>
      <c r="AH2024" s="19">
        <v>23.75</v>
      </c>
      <c r="AI2024" s="19" t="str">
        <f t="shared" si="191"/>
        <v>Normal Weight</v>
      </c>
      <c r="AP2024" s="19" t="s">
        <v>7190</v>
      </c>
      <c r="AQ2024" s="19">
        <v>5.49</v>
      </c>
      <c r="AR2024" s="19" t="str">
        <f t="shared" si="192"/>
        <v>Normal</v>
      </c>
    </row>
    <row r="2025" spans="1:44">
      <c r="A2025" s="19" t="s">
        <v>7234</v>
      </c>
      <c r="B2025" s="19">
        <v>24.1</v>
      </c>
      <c r="C2025" s="19">
        <v>4.4</v>
      </c>
      <c r="D2025" s="19" t="s">
        <v>8324</v>
      </c>
      <c r="E2025" s="19" t="s">
        <v>8336</v>
      </c>
      <c r="F2025" s="19" t="s">
        <v>8336</v>
      </c>
      <c r="G2025" s="19">
        <v>1</v>
      </c>
      <c r="H2025" s="19">
        <v>1</v>
      </c>
      <c r="I2025" s="19" t="s">
        <v>8336</v>
      </c>
      <c r="J2025" s="19" t="s">
        <v>8336</v>
      </c>
      <c r="K2025" s="19" t="str">
        <f t="shared" si="187"/>
        <v>Normal Weight</v>
      </c>
      <c r="L2025" s="19" t="str">
        <f t="shared" si="188"/>
        <v>Normal</v>
      </c>
      <c r="P2025" s="19" t="s">
        <v>8355</v>
      </c>
      <c r="Q2025" s="19">
        <v>0</v>
      </c>
      <c r="Y2025" s="32" t="s">
        <v>7213</v>
      </c>
      <c r="Z2025" s="19" t="s">
        <v>8336</v>
      </c>
      <c r="AA2025" t="s">
        <v>8336</v>
      </c>
      <c r="AB2025" s="19" t="str">
        <f t="shared" si="189"/>
        <v>No</v>
      </c>
      <c r="AC2025" s="19" t="str">
        <f t="shared" si="190"/>
        <v>No</v>
      </c>
      <c r="AG2025" s="19" t="s">
        <v>7193</v>
      </c>
      <c r="AH2025" s="19">
        <v>26.03</v>
      </c>
      <c r="AI2025" s="19" t="str">
        <f t="shared" si="191"/>
        <v>Over Weight</v>
      </c>
      <c r="AP2025" s="19" t="s">
        <v>7193</v>
      </c>
      <c r="AQ2025" s="19">
        <v>5.11</v>
      </c>
      <c r="AR2025" s="19" t="str">
        <f t="shared" si="192"/>
        <v>Normal</v>
      </c>
    </row>
    <row r="2026" spans="1:44">
      <c r="A2026" s="19" t="s">
        <v>7238</v>
      </c>
      <c r="B2026" s="19">
        <v>29.77</v>
      </c>
      <c r="C2026" s="19">
        <v>9.9</v>
      </c>
      <c r="D2026" s="19" t="s">
        <v>8336</v>
      </c>
      <c r="E2026" s="19" t="s">
        <v>8336</v>
      </c>
      <c r="F2026" s="19" t="s">
        <v>8336</v>
      </c>
      <c r="G2026" s="19" t="s">
        <v>8355</v>
      </c>
      <c r="H2026" s="19">
        <v>0</v>
      </c>
      <c r="I2026" s="19" t="s">
        <v>8336</v>
      </c>
      <c r="J2026" s="19" t="s">
        <v>8336</v>
      </c>
      <c r="K2026" s="19" t="str">
        <f t="shared" si="187"/>
        <v>Over Weight</v>
      </c>
      <c r="L2026" s="19" t="str">
        <f t="shared" si="188"/>
        <v>Diabetes</v>
      </c>
      <c r="P2026" s="19" t="s">
        <v>8355</v>
      </c>
      <c r="Q2026" s="19">
        <v>0</v>
      </c>
      <c r="Y2026" s="32" t="s">
        <v>7217</v>
      </c>
      <c r="Z2026" s="19" t="s">
        <v>8324</v>
      </c>
      <c r="AA2026" t="s">
        <v>8336</v>
      </c>
      <c r="AB2026" s="19" t="str">
        <f t="shared" si="189"/>
        <v>Yes</v>
      </c>
      <c r="AC2026" s="19" t="str">
        <f t="shared" si="190"/>
        <v>No</v>
      </c>
      <c r="AG2026" s="19" t="s">
        <v>7197</v>
      </c>
      <c r="AH2026" s="19">
        <v>16.08</v>
      </c>
      <c r="AI2026" s="19" t="str">
        <f t="shared" si="191"/>
        <v>Under Weight</v>
      </c>
      <c r="AP2026" s="19" t="s">
        <v>7197</v>
      </c>
      <c r="AQ2026" s="19">
        <v>5.94</v>
      </c>
      <c r="AR2026" s="19" t="str">
        <f t="shared" si="192"/>
        <v>Prediabetes</v>
      </c>
    </row>
    <row r="2027" spans="1:44">
      <c r="A2027" s="19" t="s">
        <v>7240</v>
      </c>
      <c r="B2027" s="19">
        <v>46.53</v>
      </c>
      <c r="C2027" s="19">
        <v>4.84</v>
      </c>
      <c r="D2027" s="19" t="s">
        <v>8324</v>
      </c>
      <c r="E2027" s="19" t="s">
        <v>8336</v>
      </c>
      <c r="F2027" s="19" t="s">
        <v>8336</v>
      </c>
      <c r="G2027" s="19" t="s">
        <v>8355</v>
      </c>
      <c r="H2027" s="19">
        <v>0</v>
      </c>
      <c r="I2027" s="19" t="s">
        <v>8336</v>
      </c>
      <c r="J2027" s="19" t="s">
        <v>8336</v>
      </c>
      <c r="K2027" s="19" t="str">
        <f t="shared" si="187"/>
        <v>Obesity</v>
      </c>
      <c r="L2027" s="19" t="str">
        <f t="shared" si="188"/>
        <v>Normal</v>
      </c>
      <c r="P2027" s="19" t="s">
        <v>8355</v>
      </c>
      <c r="Q2027" s="19">
        <v>0</v>
      </c>
      <c r="Y2027" s="32" t="s">
        <v>7221</v>
      </c>
      <c r="Z2027" s="19" t="s">
        <v>8324</v>
      </c>
      <c r="AA2027" t="s">
        <v>8336</v>
      </c>
      <c r="AB2027" s="19" t="str">
        <f t="shared" si="189"/>
        <v>Yes</v>
      </c>
      <c r="AC2027" s="19" t="str">
        <f t="shared" si="190"/>
        <v>No</v>
      </c>
      <c r="AG2027" s="19" t="s">
        <v>7201</v>
      </c>
      <c r="AH2027" s="19">
        <v>30.875</v>
      </c>
      <c r="AI2027" s="19" t="str">
        <f t="shared" si="191"/>
        <v>Obesity</v>
      </c>
      <c r="AP2027" s="19" t="s">
        <v>7201</v>
      </c>
      <c r="AQ2027" s="19">
        <v>5.54</v>
      </c>
      <c r="AR2027" s="19" t="str">
        <f t="shared" si="192"/>
        <v>Normal</v>
      </c>
    </row>
    <row r="2028" spans="1:44">
      <c r="A2028" s="19" t="s">
        <v>7244</v>
      </c>
      <c r="B2028" s="19">
        <v>23.4</v>
      </c>
      <c r="C2028" s="19">
        <v>5.53</v>
      </c>
      <c r="D2028" s="19" t="s">
        <v>8336</v>
      </c>
      <c r="E2028" s="19" t="s">
        <v>8336</v>
      </c>
      <c r="F2028" s="19" t="s">
        <v>8375</v>
      </c>
      <c r="G2028" s="19">
        <v>1</v>
      </c>
      <c r="H2028" s="19">
        <v>1</v>
      </c>
      <c r="I2028" s="19" t="s">
        <v>8336</v>
      </c>
      <c r="J2028" s="19" t="s">
        <v>8336</v>
      </c>
      <c r="K2028" s="19" t="str">
        <f t="shared" si="187"/>
        <v>Normal Weight</v>
      </c>
      <c r="L2028" s="19" t="str">
        <f t="shared" si="188"/>
        <v>Normal</v>
      </c>
      <c r="P2028" s="19">
        <v>1</v>
      </c>
      <c r="Q2028" s="19">
        <v>1</v>
      </c>
      <c r="Y2028" s="32" t="s">
        <v>7224</v>
      </c>
      <c r="Z2028" s="19" t="s">
        <v>8336</v>
      </c>
      <c r="AA2028" t="s">
        <v>8336</v>
      </c>
      <c r="AB2028" s="19" t="str">
        <f t="shared" si="189"/>
        <v>No</v>
      </c>
      <c r="AC2028" s="19" t="str">
        <f t="shared" si="190"/>
        <v>No</v>
      </c>
      <c r="AG2028" s="19" t="s">
        <v>7204</v>
      </c>
      <c r="AH2028" s="19">
        <v>31.79</v>
      </c>
      <c r="AI2028" s="19" t="str">
        <f t="shared" si="191"/>
        <v>Obesity</v>
      </c>
      <c r="AP2028" s="19" t="s">
        <v>7204</v>
      </c>
      <c r="AQ2028" s="19">
        <v>7.09</v>
      </c>
      <c r="AR2028" s="19" t="str">
        <f t="shared" si="192"/>
        <v>Diabetes</v>
      </c>
    </row>
    <row r="2029" spans="1:44">
      <c r="A2029" s="19" t="s">
        <v>7248</v>
      </c>
      <c r="B2029" s="19">
        <v>30</v>
      </c>
      <c r="C2029" s="19">
        <v>4.33</v>
      </c>
      <c r="D2029" s="19" t="s">
        <v>8324</v>
      </c>
      <c r="E2029" s="19" t="s">
        <v>8336</v>
      </c>
      <c r="F2029" s="19" t="s">
        <v>8336</v>
      </c>
      <c r="G2029" s="19" t="s">
        <v>8355</v>
      </c>
      <c r="H2029" s="19">
        <v>0</v>
      </c>
      <c r="I2029" s="19" t="s">
        <v>8336</v>
      </c>
      <c r="J2029" s="19" t="s">
        <v>8336</v>
      </c>
      <c r="K2029" s="19" t="str">
        <f t="shared" si="187"/>
        <v>Obesity</v>
      </c>
      <c r="L2029" s="19" t="str">
        <f t="shared" si="188"/>
        <v>Normal</v>
      </c>
      <c r="P2029" s="19">
        <v>1</v>
      </c>
      <c r="Q2029" s="19">
        <v>1</v>
      </c>
      <c r="Y2029" s="32" t="s">
        <v>7228</v>
      </c>
      <c r="Z2029" s="19" t="s">
        <v>8336</v>
      </c>
      <c r="AA2029" t="s">
        <v>8336</v>
      </c>
      <c r="AB2029" s="19" t="str">
        <f t="shared" si="189"/>
        <v>No</v>
      </c>
      <c r="AC2029" s="19" t="str">
        <f t="shared" si="190"/>
        <v>No</v>
      </c>
      <c r="AG2029" s="19" t="s">
        <v>7207</v>
      </c>
      <c r="AH2029" s="19">
        <v>28.48</v>
      </c>
      <c r="AI2029" s="19" t="str">
        <f t="shared" si="191"/>
        <v>Over Weight</v>
      </c>
      <c r="AP2029" s="19" t="s">
        <v>7207</v>
      </c>
      <c r="AQ2029" s="19">
        <v>6.22</v>
      </c>
      <c r="AR2029" s="19" t="str">
        <f t="shared" si="192"/>
        <v>Prediabetes</v>
      </c>
    </row>
    <row r="2030" spans="1:44">
      <c r="A2030" s="19" t="s">
        <v>7252</v>
      </c>
      <c r="B2030" s="19">
        <v>29.15</v>
      </c>
      <c r="C2030" s="19">
        <v>4.91</v>
      </c>
      <c r="D2030" s="19" t="s">
        <v>8324</v>
      </c>
      <c r="E2030" s="19" t="s">
        <v>8336</v>
      </c>
      <c r="F2030" s="19" t="s">
        <v>8336</v>
      </c>
      <c r="G2030" s="19" t="s">
        <v>8355</v>
      </c>
      <c r="H2030" s="19">
        <v>0</v>
      </c>
      <c r="I2030" s="19" t="s">
        <v>8336</v>
      </c>
      <c r="J2030" s="19" t="s">
        <v>8336</v>
      </c>
      <c r="K2030" s="19" t="str">
        <f t="shared" si="187"/>
        <v>Over Weight</v>
      </c>
      <c r="L2030" s="19" t="str">
        <f t="shared" si="188"/>
        <v>Normal</v>
      </c>
      <c r="P2030" s="19">
        <v>1</v>
      </c>
      <c r="Q2030" s="19">
        <v>1</v>
      </c>
      <c r="Y2030" s="32" t="s">
        <v>7231</v>
      </c>
      <c r="Z2030" s="19" t="s">
        <v>8336</v>
      </c>
      <c r="AA2030" t="s">
        <v>8336</v>
      </c>
      <c r="AB2030" s="19" t="str">
        <f t="shared" si="189"/>
        <v>No</v>
      </c>
      <c r="AC2030" s="19" t="str">
        <f t="shared" si="190"/>
        <v>No</v>
      </c>
      <c r="AG2030" s="19" t="s">
        <v>7210</v>
      </c>
      <c r="AH2030" s="19">
        <v>26.6</v>
      </c>
      <c r="AI2030" s="19" t="str">
        <f t="shared" si="191"/>
        <v>Over Weight</v>
      </c>
      <c r="AP2030" s="19" t="s">
        <v>7210</v>
      </c>
      <c r="AQ2030" s="19">
        <v>4.33</v>
      </c>
      <c r="AR2030" s="19" t="str">
        <f t="shared" si="192"/>
        <v>Normal</v>
      </c>
    </row>
    <row r="2031" spans="1:44">
      <c r="A2031" s="19" t="s">
        <v>7256</v>
      </c>
      <c r="B2031" s="19">
        <v>34.865</v>
      </c>
      <c r="C2031" s="19">
        <v>4.8</v>
      </c>
      <c r="D2031" s="19" t="s">
        <v>8336</v>
      </c>
      <c r="E2031" s="19" t="s">
        <v>8336</v>
      </c>
      <c r="F2031" s="19" t="s">
        <v>8336</v>
      </c>
      <c r="G2031" s="19" t="s">
        <v>8355</v>
      </c>
      <c r="H2031" s="19">
        <v>0</v>
      </c>
      <c r="I2031" s="19" t="s">
        <v>8336</v>
      </c>
      <c r="J2031" s="19" t="s">
        <v>8336</v>
      </c>
      <c r="K2031" s="19" t="str">
        <f t="shared" si="187"/>
        <v>Obesity</v>
      </c>
      <c r="L2031" s="19" t="str">
        <f t="shared" si="188"/>
        <v>Normal</v>
      </c>
      <c r="P2031" s="19">
        <v>1</v>
      </c>
      <c r="Q2031" s="19">
        <v>1</v>
      </c>
      <c r="Y2031" s="32" t="s">
        <v>7234</v>
      </c>
      <c r="Z2031" s="19" t="s">
        <v>8324</v>
      </c>
      <c r="AA2031" t="s">
        <v>8336</v>
      </c>
      <c r="AB2031" s="19" t="str">
        <f t="shared" si="189"/>
        <v>Yes</v>
      </c>
      <c r="AC2031" s="19" t="str">
        <f t="shared" si="190"/>
        <v>No</v>
      </c>
      <c r="AG2031" s="19" t="s">
        <v>7213</v>
      </c>
      <c r="AH2031" s="19">
        <v>25.27</v>
      </c>
      <c r="AI2031" s="19" t="str">
        <f t="shared" si="191"/>
        <v>Over Weight</v>
      </c>
      <c r="AP2031" s="19" t="s">
        <v>7213</v>
      </c>
      <c r="AQ2031" s="19">
        <v>5.83</v>
      </c>
      <c r="AR2031" s="19" t="str">
        <f t="shared" si="192"/>
        <v>Prediabetes</v>
      </c>
    </row>
    <row r="2032" spans="1:44">
      <c r="A2032" s="19" t="s">
        <v>7260</v>
      </c>
      <c r="B2032" s="19">
        <v>28.12</v>
      </c>
      <c r="C2032" s="19">
        <v>5.55</v>
      </c>
      <c r="D2032" s="19" t="s">
        <v>8324</v>
      </c>
      <c r="E2032" s="19" t="s">
        <v>8324</v>
      </c>
      <c r="F2032" s="19" t="s">
        <v>8336</v>
      </c>
      <c r="G2032" s="19">
        <v>2</v>
      </c>
      <c r="H2032" s="19">
        <v>2</v>
      </c>
      <c r="I2032" s="19" t="s">
        <v>8336</v>
      </c>
      <c r="J2032" s="19" t="s">
        <v>8336</v>
      </c>
      <c r="K2032" s="19" t="str">
        <f t="shared" si="187"/>
        <v>Over Weight</v>
      </c>
      <c r="L2032" s="19" t="str">
        <f t="shared" si="188"/>
        <v>Normal</v>
      </c>
      <c r="P2032" s="19">
        <v>1</v>
      </c>
      <c r="Q2032" s="19">
        <v>1</v>
      </c>
      <c r="Y2032" s="32" t="s">
        <v>7238</v>
      </c>
      <c r="Z2032" s="19" t="s">
        <v>8336</v>
      </c>
      <c r="AA2032" t="s">
        <v>8336</v>
      </c>
      <c r="AB2032" s="19" t="str">
        <f t="shared" si="189"/>
        <v>No</v>
      </c>
      <c r="AC2032" s="19" t="str">
        <f t="shared" si="190"/>
        <v>No</v>
      </c>
      <c r="AG2032" s="19" t="s">
        <v>7217</v>
      </c>
      <c r="AH2032" s="19">
        <v>34.485</v>
      </c>
      <c r="AI2032" s="19" t="str">
        <f t="shared" si="191"/>
        <v>Obesity</v>
      </c>
      <c r="AP2032" s="19" t="s">
        <v>7217</v>
      </c>
      <c r="AQ2032" s="19">
        <v>4.7</v>
      </c>
      <c r="AR2032" s="19" t="str">
        <f t="shared" si="192"/>
        <v>Normal</v>
      </c>
    </row>
    <row r="2033" spans="1:44">
      <c r="A2033" s="19" t="s">
        <v>7263</v>
      </c>
      <c r="B2033" s="19">
        <v>29.45</v>
      </c>
      <c r="C2033" s="19">
        <v>5.24</v>
      </c>
      <c r="D2033" s="19" t="s">
        <v>8324</v>
      </c>
      <c r="E2033" s="19" t="s">
        <v>8336</v>
      </c>
      <c r="F2033" s="19" t="s">
        <v>8336</v>
      </c>
      <c r="G2033" s="19" t="s">
        <v>8355</v>
      </c>
      <c r="H2033" s="19">
        <v>0</v>
      </c>
      <c r="I2033" s="19" t="s">
        <v>8336</v>
      </c>
      <c r="J2033" s="19" t="s">
        <v>8336</v>
      </c>
      <c r="K2033" s="19" t="str">
        <f t="shared" si="187"/>
        <v>Over Weight</v>
      </c>
      <c r="L2033" s="19" t="str">
        <f t="shared" si="188"/>
        <v>Normal</v>
      </c>
      <c r="P2033" s="19" t="s">
        <v>8355</v>
      </c>
      <c r="Q2033" s="19">
        <v>0</v>
      </c>
      <c r="Y2033" s="32" t="s">
        <v>7240</v>
      </c>
      <c r="Z2033" s="19" t="s">
        <v>8324</v>
      </c>
      <c r="AA2033" t="s">
        <v>8336</v>
      </c>
      <c r="AB2033" s="19" t="str">
        <f t="shared" si="189"/>
        <v>Yes</v>
      </c>
      <c r="AC2033" s="19" t="str">
        <f t="shared" si="190"/>
        <v>No</v>
      </c>
      <c r="AG2033" s="19" t="s">
        <v>7221</v>
      </c>
      <c r="AH2033" s="19">
        <v>15.57</v>
      </c>
      <c r="AI2033" s="19" t="str">
        <f t="shared" si="191"/>
        <v>Under Weight</v>
      </c>
      <c r="AP2033" s="19" t="s">
        <v>7221</v>
      </c>
      <c r="AQ2033" s="19">
        <v>4.07</v>
      </c>
      <c r="AR2033" s="19" t="str">
        <f t="shared" si="192"/>
        <v>Normal</v>
      </c>
    </row>
    <row r="2034" spans="1:44">
      <c r="A2034" s="19" t="s">
        <v>7267</v>
      </c>
      <c r="B2034" s="19">
        <v>27.94</v>
      </c>
      <c r="C2034" s="19">
        <v>6.08</v>
      </c>
      <c r="D2034" s="19" t="s">
        <v>8336</v>
      </c>
      <c r="E2034" s="19" t="s">
        <v>8336</v>
      </c>
      <c r="F2034" s="19" t="s">
        <v>8375</v>
      </c>
      <c r="G2034" s="19">
        <v>1</v>
      </c>
      <c r="H2034" s="19">
        <v>1</v>
      </c>
      <c r="I2034" s="19" t="s">
        <v>8336</v>
      </c>
      <c r="J2034" s="19" t="s">
        <v>8336</v>
      </c>
      <c r="K2034" s="19" t="str">
        <f t="shared" si="187"/>
        <v>Over Weight</v>
      </c>
      <c r="L2034" s="19" t="str">
        <f t="shared" si="188"/>
        <v>Prediabetes</v>
      </c>
      <c r="P2034" s="19" t="s">
        <v>8355</v>
      </c>
      <c r="Q2034" s="19">
        <v>0</v>
      </c>
      <c r="Y2034" s="32" t="s">
        <v>7244</v>
      </c>
      <c r="Z2034" s="19" t="s">
        <v>8336</v>
      </c>
      <c r="AA2034" t="s">
        <v>8336</v>
      </c>
      <c r="AB2034" s="19" t="str">
        <f t="shared" si="189"/>
        <v>No</v>
      </c>
      <c r="AC2034" s="19" t="str">
        <f t="shared" si="190"/>
        <v>No</v>
      </c>
      <c r="AG2034" s="19" t="s">
        <v>7224</v>
      </c>
      <c r="AH2034" s="19">
        <v>30.36</v>
      </c>
      <c r="AI2034" s="19" t="str">
        <f t="shared" si="191"/>
        <v>Obesity</v>
      </c>
      <c r="AP2034" s="19" t="s">
        <v>7224</v>
      </c>
      <c r="AQ2034" s="19">
        <v>9.39</v>
      </c>
      <c r="AR2034" s="19" t="str">
        <f t="shared" si="192"/>
        <v>Diabetes</v>
      </c>
    </row>
    <row r="2035" spans="1:44">
      <c r="A2035" s="19" t="s">
        <v>7270</v>
      </c>
      <c r="B2035" s="19">
        <v>27.2</v>
      </c>
      <c r="C2035" s="19">
        <v>5.83</v>
      </c>
      <c r="D2035" s="19" t="s">
        <v>8336</v>
      </c>
      <c r="E2035" s="19" t="s">
        <v>8336</v>
      </c>
      <c r="F2035" s="19" t="s">
        <v>8375</v>
      </c>
      <c r="G2035" s="19">
        <v>1</v>
      </c>
      <c r="H2035" s="19">
        <v>1</v>
      </c>
      <c r="I2035" s="19" t="s">
        <v>8336</v>
      </c>
      <c r="J2035" s="19" t="s">
        <v>8336</v>
      </c>
      <c r="K2035" s="19" t="str">
        <f t="shared" si="187"/>
        <v>Over Weight</v>
      </c>
      <c r="L2035" s="19" t="str">
        <f t="shared" si="188"/>
        <v>Prediabetes</v>
      </c>
      <c r="P2035" s="19">
        <v>1</v>
      </c>
      <c r="Q2035" s="19">
        <v>1</v>
      </c>
      <c r="Y2035" s="32" t="s">
        <v>7248</v>
      </c>
      <c r="Z2035" s="19" t="s">
        <v>8324</v>
      </c>
      <c r="AA2035" t="s">
        <v>8336</v>
      </c>
      <c r="AB2035" s="19" t="str">
        <f t="shared" si="189"/>
        <v>Yes</v>
      </c>
      <c r="AC2035" s="19" t="str">
        <f t="shared" si="190"/>
        <v>No</v>
      </c>
      <c r="AG2035" s="19" t="s">
        <v>7228</v>
      </c>
      <c r="AH2035" s="19">
        <v>19.37</v>
      </c>
      <c r="AI2035" s="19" t="str">
        <f t="shared" si="191"/>
        <v>Normal Weight</v>
      </c>
      <c r="AP2035" s="19" t="s">
        <v>7228</v>
      </c>
      <c r="AQ2035" s="19">
        <v>4.18</v>
      </c>
      <c r="AR2035" s="19" t="str">
        <f t="shared" si="192"/>
        <v>Normal</v>
      </c>
    </row>
    <row r="2036" spans="1:44">
      <c r="A2036" s="19" t="s">
        <v>7274</v>
      </c>
      <c r="B2036" s="19">
        <v>33.345</v>
      </c>
      <c r="C2036" s="19">
        <v>4.29</v>
      </c>
      <c r="D2036" s="19" t="s">
        <v>8336</v>
      </c>
      <c r="E2036" s="19" t="s">
        <v>8336</v>
      </c>
      <c r="F2036" s="19" t="s">
        <v>8336</v>
      </c>
      <c r="G2036" s="19">
        <v>1</v>
      </c>
      <c r="H2036" s="19">
        <v>1</v>
      </c>
      <c r="I2036" s="19" t="s">
        <v>8336</v>
      </c>
      <c r="J2036" s="19" t="s">
        <v>8336</v>
      </c>
      <c r="K2036" s="19" t="str">
        <f t="shared" si="187"/>
        <v>Obesity</v>
      </c>
      <c r="L2036" s="19" t="str">
        <f t="shared" si="188"/>
        <v>Normal</v>
      </c>
      <c r="P2036" s="19">
        <v>1</v>
      </c>
      <c r="Q2036" s="19">
        <v>1</v>
      </c>
      <c r="Y2036" s="32" t="s">
        <v>7252</v>
      </c>
      <c r="Z2036" s="19" t="s">
        <v>8324</v>
      </c>
      <c r="AA2036" t="s">
        <v>8336</v>
      </c>
      <c r="AB2036" s="19" t="str">
        <f t="shared" si="189"/>
        <v>Yes</v>
      </c>
      <c r="AC2036" s="19" t="str">
        <f t="shared" si="190"/>
        <v>No</v>
      </c>
      <c r="AG2036" s="19" t="s">
        <v>7231</v>
      </c>
      <c r="AH2036" s="19">
        <v>16.71</v>
      </c>
      <c r="AI2036" s="19" t="str">
        <f t="shared" si="191"/>
        <v>Under Weight</v>
      </c>
      <c r="AP2036" s="19" t="s">
        <v>7231</v>
      </c>
      <c r="AQ2036" s="19">
        <v>4.18</v>
      </c>
      <c r="AR2036" s="19" t="str">
        <f t="shared" si="192"/>
        <v>Normal</v>
      </c>
    </row>
    <row r="2037" spans="1:44">
      <c r="A2037" s="19" t="s">
        <v>7278</v>
      </c>
      <c r="B2037" s="19">
        <v>29.925</v>
      </c>
      <c r="C2037" s="19">
        <v>5.3</v>
      </c>
      <c r="D2037" s="19" t="s">
        <v>8336</v>
      </c>
      <c r="E2037" s="19" t="s">
        <v>8336</v>
      </c>
      <c r="F2037" s="19" t="s">
        <v>8336</v>
      </c>
      <c r="G2037" s="19">
        <v>1</v>
      </c>
      <c r="H2037" s="19">
        <v>1</v>
      </c>
      <c r="I2037" s="19" t="s">
        <v>8336</v>
      </c>
      <c r="J2037" s="19" t="s">
        <v>8336</v>
      </c>
      <c r="K2037" s="19" t="str">
        <f t="shared" si="187"/>
        <v>Obesity</v>
      </c>
      <c r="L2037" s="19" t="str">
        <f t="shared" si="188"/>
        <v>Normal</v>
      </c>
      <c r="P2037" s="19" t="s">
        <v>8355</v>
      </c>
      <c r="Q2037" s="19">
        <v>0</v>
      </c>
      <c r="Y2037" s="32" t="s">
        <v>7256</v>
      </c>
      <c r="Z2037" s="19" t="s">
        <v>8336</v>
      </c>
      <c r="AA2037" t="s">
        <v>8336</v>
      </c>
      <c r="AB2037" s="19" t="str">
        <f t="shared" si="189"/>
        <v>No</v>
      </c>
      <c r="AC2037" s="19" t="str">
        <f t="shared" si="190"/>
        <v>No</v>
      </c>
      <c r="AG2037" s="19" t="s">
        <v>7234</v>
      </c>
      <c r="AH2037" s="19">
        <v>24.1</v>
      </c>
      <c r="AI2037" s="19" t="str">
        <f t="shared" si="191"/>
        <v>Normal Weight</v>
      </c>
      <c r="AP2037" s="19" t="s">
        <v>7234</v>
      </c>
      <c r="AQ2037" s="19">
        <v>4.4</v>
      </c>
      <c r="AR2037" s="19" t="str">
        <f t="shared" si="192"/>
        <v>Normal</v>
      </c>
    </row>
    <row r="2038" spans="1:44">
      <c r="A2038" s="19" t="s">
        <v>7281</v>
      </c>
      <c r="B2038" s="19">
        <v>24.225</v>
      </c>
      <c r="C2038" s="19">
        <v>4.42</v>
      </c>
      <c r="D2038" s="19" t="s">
        <v>8336</v>
      </c>
      <c r="E2038" s="19" t="s">
        <v>8336</v>
      </c>
      <c r="F2038" s="19" t="s">
        <v>8336</v>
      </c>
      <c r="G2038" s="19">
        <v>1</v>
      </c>
      <c r="H2038" s="19">
        <v>1</v>
      </c>
      <c r="I2038" s="19" t="s">
        <v>8336</v>
      </c>
      <c r="J2038" s="19" t="s">
        <v>8336</v>
      </c>
      <c r="K2038" s="19" t="str">
        <f t="shared" si="187"/>
        <v>Normal Weight</v>
      </c>
      <c r="L2038" s="19" t="str">
        <f t="shared" si="188"/>
        <v>Normal</v>
      </c>
      <c r="P2038" s="19" t="s">
        <v>8355</v>
      </c>
      <c r="Q2038" s="19">
        <v>0</v>
      </c>
      <c r="Y2038" s="32" t="s">
        <v>7260</v>
      </c>
      <c r="Z2038" s="19" t="s">
        <v>8324</v>
      </c>
      <c r="AA2038" t="s">
        <v>8336</v>
      </c>
      <c r="AB2038" s="19" t="str">
        <f t="shared" si="189"/>
        <v>Yes</v>
      </c>
      <c r="AC2038" s="19" t="str">
        <f t="shared" si="190"/>
        <v>No</v>
      </c>
      <c r="AG2038" s="19" t="s">
        <v>7238</v>
      </c>
      <c r="AH2038" s="19">
        <v>29.77</v>
      </c>
      <c r="AI2038" s="19" t="str">
        <f t="shared" si="191"/>
        <v>Over Weight</v>
      </c>
      <c r="AP2038" s="19" t="s">
        <v>7238</v>
      </c>
      <c r="AQ2038" s="19">
        <v>9.9</v>
      </c>
      <c r="AR2038" s="19" t="str">
        <f t="shared" si="192"/>
        <v>Diabetes</v>
      </c>
    </row>
    <row r="2039" spans="1:44">
      <c r="A2039" s="19" t="s">
        <v>7285</v>
      </c>
      <c r="B2039" s="19">
        <v>29.68</v>
      </c>
      <c r="C2039" s="19">
        <v>5.68</v>
      </c>
      <c r="D2039" s="19" t="s">
        <v>8336</v>
      </c>
      <c r="E2039" s="19" t="s">
        <v>8324</v>
      </c>
      <c r="F2039" s="19" t="s">
        <v>8336</v>
      </c>
      <c r="G2039" s="19">
        <v>1</v>
      </c>
      <c r="H2039" s="19">
        <v>1</v>
      </c>
      <c r="I2039" s="19" t="s">
        <v>8336</v>
      </c>
      <c r="J2039" s="19" t="s">
        <v>8336</v>
      </c>
      <c r="K2039" s="19" t="str">
        <f t="shared" si="187"/>
        <v>Over Weight</v>
      </c>
      <c r="L2039" s="19" t="str">
        <f t="shared" si="188"/>
        <v>Normal</v>
      </c>
      <c r="P2039" s="19">
        <v>1</v>
      </c>
      <c r="Q2039" s="19">
        <v>1</v>
      </c>
      <c r="Y2039" s="32" t="s">
        <v>7263</v>
      </c>
      <c r="Z2039" s="19" t="s">
        <v>8324</v>
      </c>
      <c r="AA2039" t="s">
        <v>8336</v>
      </c>
      <c r="AB2039" s="19" t="str">
        <f t="shared" si="189"/>
        <v>Yes</v>
      </c>
      <c r="AC2039" s="19" t="str">
        <f t="shared" si="190"/>
        <v>No</v>
      </c>
      <c r="AG2039" s="19" t="s">
        <v>7240</v>
      </c>
      <c r="AH2039" s="19">
        <v>46.53</v>
      </c>
      <c r="AI2039" s="19" t="str">
        <f t="shared" si="191"/>
        <v>Obesity</v>
      </c>
      <c r="AP2039" s="19" t="s">
        <v>7240</v>
      </c>
      <c r="AQ2039" s="19">
        <v>4.84</v>
      </c>
      <c r="AR2039" s="19" t="str">
        <f t="shared" si="192"/>
        <v>Normal</v>
      </c>
    </row>
    <row r="2040" spans="1:44">
      <c r="A2040" s="19" t="s">
        <v>7288</v>
      </c>
      <c r="B2040" s="19">
        <v>20.615</v>
      </c>
      <c r="C2040" s="19">
        <v>6.05</v>
      </c>
      <c r="D2040" s="19" t="s">
        <v>8336</v>
      </c>
      <c r="E2040" s="19" t="s">
        <v>8336</v>
      </c>
      <c r="F2040" s="19" t="s">
        <v>8375</v>
      </c>
      <c r="G2040" s="19">
        <v>1</v>
      </c>
      <c r="H2040" s="19">
        <v>1</v>
      </c>
      <c r="I2040" s="19" t="s">
        <v>8336</v>
      </c>
      <c r="J2040" s="19" t="s">
        <v>8336</v>
      </c>
      <c r="K2040" s="19" t="str">
        <f t="shared" si="187"/>
        <v>Normal Weight</v>
      </c>
      <c r="L2040" s="19" t="str">
        <f t="shared" si="188"/>
        <v>Prediabetes</v>
      </c>
      <c r="P2040" s="19" t="s">
        <v>8355</v>
      </c>
      <c r="Q2040" s="19">
        <v>0</v>
      </c>
      <c r="Y2040" s="32" t="s">
        <v>7267</v>
      </c>
      <c r="Z2040" s="19" t="s">
        <v>8336</v>
      </c>
      <c r="AA2040" t="s">
        <v>8336</v>
      </c>
      <c r="AB2040" s="19" t="str">
        <f t="shared" si="189"/>
        <v>No</v>
      </c>
      <c r="AC2040" s="19" t="str">
        <f t="shared" si="190"/>
        <v>No</v>
      </c>
      <c r="AG2040" s="19" t="s">
        <v>7244</v>
      </c>
      <c r="AH2040" s="19">
        <v>23.4</v>
      </c>
      <c r="AI2040" s="19" t="str">
        <f t="shared" si="191"/>
        <v>Normal Weight</v>
      </c>
      <c r="AP2040" s="19" t="s">
        <v>7244</v>
      </c>
      <c r="AQ2040" s="19">
        <v>5.53</v>
      </c>
      <c r="AR2040" s="19" t="str">
        <f t="shared" si="192"/>
        <v>Normal</v>
      </c>
    </row>
    <row r="2041" spans="1:44">
      <c r="A2041" s="19" t="s">
        <v>7292</v>
      </c>
      <c r="B2041" s="19">
        <v>32.12</v>
      </c>
      <c r="C2041" s="19">
        <v>5.33</v>
      </c>
      <c r="D2041" s="19" t="s">
        <v>8336</v>
      </c>
      <c r="E2041" s="19" t="s">
        <v>8324</v>
      </c>
      <c r="F2041" s="19" t="s">
        <v>8336</v>
      </c>
      <c r="G2041" s="19">
        <v>1</v>
      </c>
      <c r="H2041" s="19">
        <v>1</v>
      </c>
      <c r="I2041" s="19" t="s">
        <v>8336</v>
      </c>
      <c r="J2041" s="19" t="s">
        <v>8336</v>
      </c>
      <c r="K2041" s="19" t="str">
        <f t="shared" si="187"/>
        <v>Obesity</v>
      </c>
      <c r="L2041" s="19" t="str">
        <f t="shared" si="188"/>
        <v>Normal</v>
      </c>
      <c r="P2041" s="19" t="s">
        <v>8355</v>
      </c>
      <c r="Q2041" s="19">
        <v>0</v>
      </c>
      <c r="Y2041" s="32" t="s">
        <v>7270</v>
      </c>
      <c r="Z2041" s="19" t="s">
        <v>8336</v>
      </c>
      <c r="AA2041" t="s">
        <v>8336</v>
      </c>
      <c r="AB2041" s="19" t="str">
        <f t="shared" si="189"/>
        <v>No</v>
      </c>
      <c r="AC2041" s="19" t="str">
        <f t="shared" si="190"/>
        <v>No</v>
      </c>
      <c r="AG2041" s="19" t="s">
        <v>7248</v>
      </c>
      <c r="AH2041" s="19">
        <v>30</v>
      </c>
      <c r="AI2041" s="19" t="str">
        <f t="shared" si="191"/>
        <v>Obesity</v>
      </c>
      <c r="AP2041" s="19" t="s">
        <v>7248</v>
      </c>
      <c r="AQ2041" s="19">
        <v>4.33</v>
      </c>
      <c r="AR2041" s="19" t="str">
        <f t="shared" si="192"/>
        <v>Normal</v>
      </c>
    </row>
    <row r="2042" spans="1:44">
      <c r="A2042" s="19" t="s">
        <v>7296</v>
      </c>
      <c r="B2042" s="19">
        <v>27.36</v>
      </c>
      <c r="C2042" s="19">
        <v>6.22</v>
      </c>
      <c r="D2042" s="19" t="s">
        <v>8336</v>
      </c>
      <c r="E2042" s="19" t="s">
        <v>8336</v>
      </c>
      <c r="F2042" s="19" t="s">
        <v>8336</v>
      </c>
      <c r="G2042" s="19" t="s">
        <v>8355</v>
      </c>
      <c r="H2042" s="19">
        <v>0</v>
      </c>
      <c r="I2042" s="19" t="s">
        <v>8336</v>
      </c>
      <c r="J2042" s="19" t="s">
        <v>8336</v>
      </c>
      <c r="K2042" s="19" t="str">
        <f t="shared" si="187"/>
        <v>Over Weight</v>
      </c>
      <c r="L2042" s="19" t="str">
        <f t="shared" si="188"/>
        <v>Prediabetes</v>
      </c>
      <c r="P2042" s="19" t="s">
        <v>8355</v>
      </c>
      <c r="Q2042" s="19">
        <v>0</v>
      </c>
      <c r="Y2042" s="32" t="s">
        <v>7274</v>
      </c>
      <c r="Z2042" s="19" t="s">
        <v>8336</v>
      </c>
      <c r="AA2042" t="s">
        <v>8336</v>
      </c>
      <c r="AB2042" s="19" t="str">
        <f t="shared" si="189"/>
        <v>No</v>
      </c>
      <c r="AC2042" s="19" t="str">
        <f t="shared" si="190"/>
        <v>No</v>
      </c>
      <c r="AG2042" s="19" t="s">
        <v>7252</v>
      </c>
      <c r="AH2042" s="19">
        <v>29.15</v>
      </c>
      <c r="AI2042" s="19" t="str">
        <f t="shared" si="191"/>
        <v>Over Weight</v>
      </c>
      <c r="AP2042" s="19" t="s">
        <v>7252</v>
      </c>
      <c r="AQ2042" s="19">
        <v>4.91</v>
      </c>
      <c r="AR2042" s="19" t="str">
        <f t="shared" si="192"/>
        <v>Normal</v>
      </c>
    </row>
    <row r="2043" spans="1:44">
      <c r="A2043" s="19" t="s">
        <v>7299</v>
      </c>
      <c r="B2043" s="19">
        <v>17.385</v>
      </c>
      <c r="C2043" s="19">
        <v>5.84</v>
      </c>
      <c r="D2043" s="19" t="s">
        <v>8336</v>
      </c>
      <c r="E2043" s="19" t="s">
        <v>8336</v>
      </c>
      <c r="F2043" s="19" t="s">
        <v>8336</v>
      </c>
      <c r="G2043" s="19" t="s">
        <v>8355</v>
      </c>
      <c r="H2043" s="19">
        <v>0</v>
      </c>
      <c r="I2043" s="19" t="s">
        <v>8336</v>
      </c>
      <c r="J2043" s="19" t="s">
        <v>8336</v>
      </c>
      <c r="K2043" s="19" t="str">
        <f t="shared" si="187"/>
        <v>Under Weight</v>
      </c>
      <c r="L2043" s="19" t="str">
        <f t="shared" si="188"/>
        <v>Prediabetes</v>
      </c>
      <c r="P2043" s="19">
        <v>2</v>
      </c>
      <c r="Q2043" s="19">
        <v>2</v>
      </c>
      <c r="Y2043" s="32" t="s">
        <v>7278</v>
      </c>
      <c r="Z2043" s="19" t="s">
        <v>8336</v>
      </c>
      <c r="AA2043" t="s">
        <v>8336</v>
      </c>
      <c r="AB2043" s="19" t="str">
        <f t="shared" si="189"/>
        <v>No</v>
      </c>
      <c r="AC2043" s="19" t="str">
        <f t="shared" si="190"/>
        <v>No</v>
      </c>
      <c r="AG2043" s="19" t="s">
        <v>7256</v>
      </c>
      <c r="AH2043" s="19">
        <v>34.865</v>
      </c>
      <c r="AI2043" s="19" t="str">
        <f t="shared" si="191"/>
        <v>Obesity</v>
      </c>
      <c r="AP2043" s="19" t="s">
        <v>7256</v>
      </c>
      <c r="AQ2043" s="19">
        <v>4.8</v>
      </c>
      <c r="AR2043" s="19" t="str">
        <f t="shared" si="192"/>
        <v>Normal</v>
      </c>
    </row>
    <row r="2044" spans="1:44">
      <c r="A2044" s="19" t="s">
        <v>7302</v>
      </c>
      <c r="B2044" s="19">
        <v>30.13</v>
      </c>
      <c r="C2044" s="19">
        <v>5.71</v>
      </c>
      <c r="D2044" s="19" t="s">
        <v>8336</v>
      </c>
      <c r="E2044" s="19" t="s">
        <v>8324</v>
      </c>
      <c r="F2044" s="19" t="s">
        <v>8336</v>
      </c>
      <c r="G2044" s="19">
        <v>1</v>
      </c>
      <c r="H2044" s="19">
        <v>1</v>
      </c>
      <c r="I2044" s="19" t="s">
        <v>8336</v>
      </c>
      <c r="J2044" s="19" t="s">
        <v>8336</v>
      </c>
      <c r="K2044" s="19" t="str">
        <f t="shared" si="187"/>
        <v>Obesity</v>
      </c>
      <c r="L2044" s="19" t="str">
        <f t="shared" si="188"/>
        <v>Prediabetes</v>
      </c>
      <c r="P2044" s="19" t="s">
        <v>8355</v>
      </c>
      <c r="Q2044" s="19">
        <v>0</v>
      </c>
      <c r="Y2044" s="32" t="s">
        <v>7281</v>
      </c>
      <c r="Z2044" s="19" t="s">
        <v>8336</v>
      </c>
      <c r="AA2044" t="s">
        <v>8336</v>
      </c>
      <c r="AB2044" s="19" t="str">
        <f t="shared" si="189"/>
        <v>No</v>
      </c>
      <c r="AC2044" s="19" t="str">
        <f t="shared" si="190"/>
        <v>No</v>
      </c>
      <c r="AG2044" s="19" t="s">
        <v>7260</v>
      </c>
      <c r="AH2044" s="19">
        <v>28.12</v>
      </c>
      <c r="AI2044" s="19" t="str">
        <f t="shared" si="191"/>
        <v>Over Weight</v>
      </c>
      <c r="AP2044" s="19" t="s">
        <v>7260</v>
      </c>
      <c r="AQ2044" s="19">
        <v>5.55</v>
      </c>
      <c r="AR2044" s="19" t="str">
        <f t="shared" si="192"/>
        <v>Normal</v>
      </c>
    </row>
    <row r="2045" spans="1:44">
      <c r="A2045" s="19" t="s">
        <v>7304</v>
      </c>
      <c r="B2045" s="19">
        <v>25.44</v>
      </c>
      <c r="C2045" s="19">
        <v>6.04</v>
      </c>
      <c r="D2045" s="19" t="s">
        <v>8324</v>
      </c>
      <c r="E2045" s="19" t="s">
        <v>8336</v>
      </c>
      <c r="F2045" s="19" t="s">
        <v>8375</v>
      </c>
      <c r="G2045" s="19">
        <v>1</v>
      </c>
      <c r="H2045" s="19">
        <v>1</v>
      </c>
      <c r="I2045" s="19" t="s">
        <v>8336</v>
      </c>
      <c r="J2045" s="19" t="s">
        <v>8336</v>
      </c>
      <c r="K2045" s="19" t="str">
        <f t="shared" si="187"/>
        <v>Over Weight</v>
      </c>
      <c r="L2045" s="19" t="str">
        <f t="shared" si="188"/>
        <v>Prediabetes</v>
      </c>
      <c r="P2045" s="19">
        <v>1</v>
      </c>
      <c r="Q2045" s="19">
        <v>1</v>
      </c>
      <c r="Y2045" s="32" t="s">
        <v>7285</v>
      </c>
      <c r="Z2045" s="19" t="s">
        <v>8336</v>
      </c>
      <c r="AA2045" t="s">
        <v>8336</v>
      </c>
      <c r="AB2045" s="19" t="str">
        <f t="shared" si="189"/>
        <v>No</v>
      </c>
      <c r="AC2045" s="19" t="str">
        <f t="shared" si="190"/>
        <v>No</v>
      </c>
      <c r="AG2045" s="19" t="s">
        <v>7263</v>
      </c>
      <c r="AH2045" s="19">
        <v>29.45</v>
      </c>
      <c r="AI2045" s="19" t="str">
        <f t="shared" si="191"/>
        <v>Over Weight</v>
      </c>
      <c r="AP2045" s="19" t="s">
        <v>7263</v>
      </c>
      <c r="AQ2045" s="19">
        <v>5.24</v>
      </c>
      <c r="AR2045" s="19" t="str">
        <f t="shared" si="192"/>
        <v>Normal</v>
      </c>
    </row>
    <row r="2046" spans="1:44">
      <c r="A2046" s="19" t="s">
        <v>7308</v>
      </c>
      <c r="B2046" s="19">
        <v>39.805</v>
      </c>
      <c r="C2046" s="19">
        <v>4.38</v>
      </c>
      <c r="D2046" s="19" t="s">
        <v>8336</v>
      </c>
      <c r="E2046" s="19" t="s">
        <v>8324</v>
      </c>
      <c r="F2046" s="19" t="s">
        <v>8336</v>
      </c>
      <c r="G2046" s="19">
        <v>1</v>
      </c>
      <c r="H2046" s="19">
        <v>1</v>
      </c>
      <c r="I2046" s="19" t="s">
        <v>8336</v>
      </c>
      <c r="J2046" s="19" t="s">
        <v>8336</v>
      </c>
      <c r="K2046" s="19" t="str">
        <f t="shared" si="187"/>
        <v>Obesity</v>
      </c>
      <c r="L2046" s="19" t="str">
        <f t="shared" si="188"/>
        <v>Normal</v>
      </c>
      <c r="P2046" s="19">
        <v>1</v>
      </c>
      <c r="Q2046" s="19">
        <v>1</v>
      </c>
      <c r="Y2046" s="32" t="s">
        <v>7288</v>
      </c>
      <c r="Z2046" s="19" t="s">
        <v>8336</v>
      </c>
      <c r="AA2046" t="s">
        <v>8336</v>
      </c>
      <c r="AB2046" s="19" t="str">
        <f t="shared" si="189"/>
        <v>No</v>
      </c>
      <c r="AC2046" s="19" t="str">
        <f t="shared" si="190"/>
        <v>No</v>
      </c>
      <c r="AG2046" s="19" t="s">
        <v>7267</v>
      </c>
      <c r="AH2046" s="19">
        <v>27.94</v>
      </c>
      <c r="AI2046" s="19" t="str">
        <f t="shared" si="191"/>
        <v>Over Weight</v>
      </c>
      <c r="AP2046" s="19" t="s">
        <v>7267</v>
      </c>
      <c r="AQ2046" s="19">
        <v>6.08</v>
      </c>
      <c r="AR2046" s="19" t="str">
        <f t="shared" si="192"/>
        <v>Prediabetes</v>
      </c>
    </row>
    <row r="2047" spans="1:44">
      <c r="A2047" s="19" t="s">
        <v>7310</v>
      </c>
      <c r="B2047" s="19">
        <v>30.4</v>
      </c>
      <c r="C2047" s="19">
        <v>5.56</v>
      </c>
      <c r="D2047" s="19" t="s">
        <v>8324</v>
      </c>
      <c r="E2047" s="19" t="s">
        <v>8324</v>
      </c>
      <c r="F2047" s="19" t="s">
        <v>8336</v>
      </c>
      <c r="G2047" s="19">
        <v>1</v>
      </c>
      <c r="H2047" s="19">
        <v>1</v>
      </c>
      <c r="I2047" s="19" t="s">
        <v>8336</v>
      </c>
      <c r="J2047" s="19" t="s">
        <v>8336</v>
      </c>
      <c r="K2047" s="19" t="str">
        <f t="shared" si="187"/>
        <v>Obesity</v>
      </c>
      <c r="L2047" s="19" t="str">
        <f t="shared" si="188"/>
        <v>Normal</v>
      </c>
      <c r="P2047" s="19">
        <v>1</v>
      </c>
      <c r="Q2047" s="19">
        <v>1</v>
      </c>
      <c r="Y2047" s="32" t="s">
        <v>7292</v>
      </c>
      <c r="Z2047" s="19" t="s">
        <v>8336</v>
      </c>
      <c r="AA2047" t="s">
        <v>8336</v>
      </c>
      <c r="AB2047" s="19" t="str">
        <f t="shared" si="189"/>
        <v>No</v>
      </c>
      <c r="AC2047" s="19" t="str">
        <f t="shared" si="190"/>
        <v>No</v>
      </c>
      <c r="AG2047" s="19" t="s">
        <v>7270</v>
      </c>
      <c r="AH2047" s="19">
        <v>27.2</v>
      </c>
      <c r="AI2047" s="19" t="str">
        <f t="shared" si="191"/>
        <v>Over Weight</v>
      </c>
      <c r="AP2047" s="19" t="s">
        <v>7270</v>
      </c>
      <c r="AQ2047" s="19">
        <v>5.83</v>
      </c>
      <c r="AR2047" s="19" t="str">
        <f t="shared" si="192"/>
        <v>Prediabetes</v>
      </c>
    </row>
    <row r="2048" spans="1:44">
      <c r="A2048" s="19" t="s">
        <v>7314</v>
      </c>
      <c r="B2048" s="19">
        <v>23.18</v>
      </c>
      <c r="C2048" s="19">
        <v>4.24</v>
      </c>
      <c r="D2048" s="19" t="s">
        <v>8336</v>
      </c>
      <c r="E2048" s="19" t="s">
        <v>8324</v>
      </c>
      <c r="F2048" s="19" t="s">
        <v>8336</v>
      </c>
      <c r="G2048" s="19">
        <v>1</v>
      </c>
      <c r="H2048" s="19">
        <v>1</v>
      </c>
      <c r="I2048" s="19" t="s">
        <v>8336</v>
      </c>
      <c r="J2048" s="19" t="s">
        <v>8336</v>
      </c>
      <c r="K2048" s="19" t="str">
        <f t="shared" si="187"/>
        <v>Normal Weight</v>
      </c>
      <c r="L2048" s="19" t="str">
        <f t="shared" si="188"/>
        <v>Normal</v>
      </c>
      <c r="P2048" s="19">
        <v>1</v>
      </c>
      <c r="Q2048" s="19">
        <v>1</v>
      </c>
      <c r="Y2048" s="32" t="s">
        <v>7296</v>
      </c>
      <c r="Z2048" s="19" t="s">
        <v>8336</v>
      </c>
      <c r="AA2048" t="s">
        <v>8336</v>
      </c>
      <c r="AB2048" s="19" t="str">
        <f t="shared" si="189"/>
        <v>No</v>
      </c>
      <c r="AC2048" s="19" t="str">
        <f t="shared" si="190"/>
        <v>No</v>
      </c>
      <c r="AG2048" s="19" t="s">
        <v>7274</v>
      </c>
      <c r="AH2048" s="19">
        <v>33.345</v>
      </c>
      <c r="AI2048" s="19" t="str">
        <f t="shared" si="191"/>
        <v>Obesity</v>
      </c>
      <c r="AP2048" s="19" t="s">
        <v>7274</v>
      </c>
      <c r="AQ2048" s="19">
        <v>4.29</v>
      </c>
      <c r="AR2048" s="19" t="str">
        <f t="shared" si="192"/>
        <v>Normal</v>
      </c>
    </row>
    <row r="2049" spans="1:44">
      <c r="A2049" s="19" t="s">
        <v>7318</v>
      </c>
      <c r="B2049" s="19">
        <v>39.615</v>
      </c>
      <c r="C2049" s="19">
        <v>6.32</v>
      </c>
      <c r="D2049" s="19" t="s">
        <v>8336</v>
      </c>
      <c r="E2049" s="19" t="s">
        <v>8336</v>
      </c>
      <c r="F2049" s="19" t="s">
        <v>8375</v>
      </c>
      <c r="G2049" s="19">
        <v>1</v>
      </c>
      <c r="H2049" s="19">
        <v>1</v>
      </c>
      <c r="I2049" s="19" t="s">
        <v>8336</v>
      </c>
      <c r="J2049" s="19" t="s">
        <v>8336</v>
      </c>
      <c r="K2049" s="19" t="str">
        <f t="shared" si="187"/>
        <v>Obesity</v>
      </c>
      <c r="L2049" s="19" t="str">
        <f t="shared" si="188"/>
        <v>Prediabetes</v>
      </c>
      <c r="P2049" s="19">
        <v>1</v>
      </c>
      <c r="Q2049" s="19">
        <v>1</v>
      </c>
      <c r="Y2049" s="32" t="s">
        <v>7299</v>
      </c>
      <c r="Z2049" s="19" t="s">
        <v>8336</v>
      </c>
      <c r="AA2049" t="s">
        <v>8336</v>
      </c>
      <c r="AB2049" s="19" t="str">
        <f t="shared" si="189"/>
        <v>No</v>
      </c>
      <c r="AC2049" s="19" t="str">
        <f t="shared" si="190"/>
        <v>No</v>
      </c>
      <c r="AG2049" s="19" t="s">
        <v>7278</v>
      </c>
      <c r="AH2049" s="19">
        <v>29.925</v>
      </c>
      <c r="AI2049" s="19" t="str">
        <f t="shared" si="191"/>
        <v>Obesity</v>
      </c>
      <c r="AP2049" s="19" t="s">
        <v>7278</v>
      </c>
      <c r="AQ2049" s="19">
        <v>5.3</v>
      </c>
      <c r="AR2049" s="19" t="str">
        <f t="shared" si="192"/>
        <v>Normal</v>
      </c>
    </row>
    <row r="2050" spans="1:44">
      <c r="A2050" s="19" t="s">
        <v>7322</v>
      </c>
      <c r="B2050" s="19">
        <v>30.59</v>
      </c>
      <c r="C2050" s="19">
        <v>6.3</v>
      </c>
      <c r="D2050" s="19" t="s">
        <v>8324</v>
      </c>
      <c r="E2050" s="19" t="s">
        <v>8336</v>
      </c>
      <c r="F2050" s="19" t="s">
        <v>8375</v>
      </c>
      <c r="G2050" s="19">
        <v>1</v>
      </c>
      <c r="H2050" s="19">
        <v>1</v>
      </c>
      <c r="I2050" s="19" t="s">
        <v>8336</v>
      </c>
      <c r="J2050" s="19" t="s">
        <v>8336</v>
      </c>
      <c r="K2050" s="19" t="str">
        <f t="shared" si="187"/>
        <v>Obesity</v>
      </c>
      <c r="L2050" s="19" t="str">
        <f t="shared" si="188"/>
        <v>Prediabetes</v>
      </c>
      <c r="P2050" s="19">
        <v>1</v>
      </c>
      <c r="Q2050" s="19">
        <v>1</v>
      </c>
      <c r="Y2050" s="32" t="s">
        <v>7302</v>
      </c>
      <c r="Z2050" s="19" t="s">
        <v>8336</v>
      </c>
      <c r="AA2050" t="s">
        <v>8336</v>
      </c>
      <c r="AB2050" s="19" t="str">
        <f t="shared" si="189"/>
        <v>No</v>
      </c>
      <c r="AC2050" s="19" t="str">
        <f t="shared" si="190"/>
        <v>No</v>
      </c>
      <c r="AG2050" s="19" t="s">
        <v>7281</v>
      </c>
      <c r="AH2050" s="19">
        <v>24.225</v>
      </c>
      <c r="AI2050" s="19" t="str">
        <f t="shared" si="191"/>
        <v>Normal Weight</v>
      </c>
      <c r="AP2050" s="19" t="s">
        <v>7281</v>
      </c>
      <c r="AQ2050" s="19">
        <v>4.42</v>
      </c>
      <c r="AR2050" s="19" t="str">
        <f t="shared" si="192"/>
        <v>Normal</v>
      </c>
    </row>
    <row r="2051" spans="1:44">
      <c r="A2051" s="19" t="s">
        <v>7326</v>
      </c>
      <c r="B2051" s="19">
        <v>16.72</v>
      </c>
      <c r="C2051" s="19">
        <v>4.38</v>
      </c>
      <c r="D2051" s="19" t="s">
        <v>8324</v>
      </c>
      <c r="E2051" s="19" t="s">
        <v>8336</v>
      </c>
      <c r="F2051" s="19" t="s">
        <v>8336</v>
      </c>
      <c r="G2051" s="19">
        <v>1</v>
      </c>
      <c r="H2051" s="19">
        <v>1</v>
      </c>
      <c r="I2051" s="19" t="s">
        <v>8336</v>
      </c>
      <c r="J2051" s="19" t="s">
        <v>8336</v>
      </c>
      <c r="K2051" s="19" t="str">
        <f t="shared" ref="K2051:K2114" si="193">IF(B2051&lt;18.5,"Under Weight",IF(B2051&lt;=24.9,"Normal Weight",IF(B2051&lt;=29.9,"Over Weight","Obesity")))</f>
        <v>Under Weight</v>
      </c>
      <c r="L2051" s="19" t="str">
        <f t="shared" ref="L2051:L2114" si="194">IF(C2051&lt;5.7,"Normal",IF(C2051&lt;=6.4,"Prediabetes","Diabetes"))</f>
        <v>Normal</v>
      </c>
      <c r="P2051" s="19">
        <v>1</v>
      </c>
      <c r="Q2051" s="19">
        <v>1</v>
      </c>
      <c r="Y2051" s="32" t="s">
        <v>7304</v>
      </c>
      <c r="Z2051" s="19" t="s">
        <v>8324</v>
      </c>
      <c r="AA2051" t="s">
        <v>8336</v>
      </c>
      <c r="AB2051" s="19" t="str">
        <f t="shared" si="189"/>
        <v>Yes</v>
      </c>
      <c r="AC2051" s="19" t="str">
        <f t="shared" si="190"/>
        <v>No</v>
      </c>
      <c r="AG2051" s="19" t="s">
        <v>7285</v>
      </c>
      <c r="AH2051" s="19">
        <v>29.68</v>
      </c>
      <c r="AI2051" s="19" t="str">
        <f t="shared" si="191"/>
        <v>Over Weight</v>
      </c>
      <c r="AP2051" s="19" t="s">
        <v>7285</v>
      </c>
      <c r="AQ2051" s="19">
        <v>5.68</v>
      </c>
      <c r="AR2051" s="19" t="str">
        <f t="shared" si="192"/>
        <v>Normal</v>
      </c>
    </row>
    <row r="2052" spans="1:44">
      <c r="A2052" s="19" t="s">
        <v>7330</v>
      </c>
      <c r="B2052" s="19">
        <v>26.22</v>
      </c>
      <c r="C2052" s="19">
        <v>4.65</v>
      </c>
      <c r="D2052" s="19" t="s">
        <v>8324</v>
      </c>
      <c r="E2052" s="19" t="s">
        <v>8336</v>
      </c>
      <c r="F2052" s="19" t="s">
        <v>8375</v>
      </c>
      <c r="G2052" s="19">
        <v>1</v>
      </c>
      <c r="H2052" s="19">
        <v>1</v>
      </c>
      <c r="I2052" s="19" t="s">
        <v>8336</v>
      </c>
      <c r="J2052" s="19" t="s">
        <v>8336</v>
      </c>
      <c r="K2052" s="19" t="str">
        <f t="shared" si="193"/>
        <v>Over Weight</v>
      </c>
      <c r="L2052" s="19" t="str">
        <f t="shared" si="194"/>
        <v>Normal</v>
      </c>
      <c r="P2052" s="19">
        <v>1</v>
      </c>
      <c r="Q2052" s="19">
        <v>1</v>
      </c>
      <c r="Y2052" s="32" t="s">
        <v>7308</v>
      </c>
      <c r="Z2052" s="19" t="s">
        <v>8336</v>
      </c>
      <c r="AA2052" t="s">
        <v>8336</v>
      </c>
      <c r="AB2052" s="19" t="str">
        <f t="shared" si="189"/>
        <v>No</v>
      </c>
      <c r="AC2052" s="19" t="str">
        <f t="shared" si="190"/>
        <v>No</v>
      </c>
      <c r="AG2052" s="19" t="s">
        <v>7288</v>
      </c>
      <c r="AH2052" s="19">
        <v>20.615</v>
      </c>
      <c r="AI2052" s="19" t="str">
        <f t="shared" si="191"/>
        <v>Normal Weight</v>
      </c>
      <c r="AP2052" s="19" t="s">
        <v>7288</v>
      </c>
      <c r="AQ2052" s="19">
        <v>6.05</v>
      </c>
      <c r="AR2052" s="19" t="str">
        <f t="shared" si="192"/>
        <v>Prediabetes</v>
      </c>
    </row>
    <row r="2053" spans="1:44">
      <c r="A2053" s="19" t="s">
        <v>7332</v>
      </c>
      <c r="B2053" s="19">
        <v>31.825</v>
      </c>
      <c r="C2053" s="19">
        <v>4.7</v>
      </c>
      <c r="D2053" s="19" t="s">
        <v>8336</v>
      </c>
      <c r="E2053" s="19" t="s">
        <v>8336</v>
      </c>
      <c r="F2053" s="19" t="s">
        <v>8375</v>
      </c>
      <c r="G2053" s="19">
        <v>1</v>
      </c>
      <c r="H2053" s="19">
        <v>1</v>
      </c>
      <c r="I2053" s="19" t="s">
        <v>8336</v>
      </c>
      <c r="J2053" s="19" t="s">
        <v>8336</v>
      </c>
      <c r="K2053" s="19" t="str">
        <f t="shared" si="193"/>
        <v>Obesity</v>
      </c>
      <c r="L2053" s="19" t="str">
        <f t="shared" si="194"/>
        <v>Normal</v>
      </c>
      <c r="P2053" s="19" t="s">
        <v>8355</v>
      </c>
      <c r="Q2053" s="19">
        <v>0</v>
      </c>
      <c r="Y2053" s="32" t="s">
        <v>7310</v>
      </c>
      <c r="Z2053" s="19" t="s">
        <v>8324</v>
      </c>
      <c r="AA2053" t="s">
        <v>8336</v>
      </c>
      <c r="AB2053" s="19" t="str">
        <f t="shared" si="189"/>
        <v>Yes</v>
      </c>
      <c r="AC2053" s="19" t="str">
        <f t="shared" si="190"/>
        <v>No</v>
      </c>
      <c r="AG2053" s="19" t="s">
        <v>7292</v>
      </c>
      <c r="AH2053" s="19">
        <v>32.12</v>
      </c>
      <c r="AI2053" s="19" t="str">
        <f t="shared" si="191"/>
        <v>Obesity</v>
      </c>
      <c r="AP2053" s="19" t="s">
        <v>7292</v>
      </c>
      <c r="AQ2053" s="19">
        <v>5.33</v>
      </c>
      <c r="AR2053" s="19" t="str">
        <f t="shared" si="192"/>
        <v>Normal</v>
      </c>
    </row>
    <row r="2054" spans="1:44">
      <c r="A2054" s="19" t="s">
        <v>7336</v>
      </c>
      <c r="B2054" s="19">
        <v>25.745</v>
      </c>
      <c r="C2054" s="19">
        <v>4.34</v>
      </c>
      <c r="D2054" s="19" t="s">
        <v>8336</v>
      </c>
      <c r="E2054" s="19" t="s">
        <v>8336</v>
      </c>
      <c r="F2054" s="19" t="s">
        <v>8375</v>
      </c>
      <c r="G2054" s="19">
        <v>1</v>
      </c>
      <c r="H2054" s="19">
        <v>1</v>
      </c>
      <c r="I2054" s="19" t="s">
        <v>8336</v>
      </c>
      <c r="J2054" s="19" t="s">
        <v>8336</v>
      </c>
      <c r="K2054" s="19" t="str">
        <f t="shared" si="193"/>
        <v>Over Weight</v>
      </c>
      <c r="L2054" s="19" t="str">
        <f t="shared" si="194"/>
        <v>Normal</v>
      </c>
      <c r="P2054" s="19" t="s">
        <v>8355</v>
      </c>
      <c r="Q2054" s="19">
        <v>0</v>
      </c>
      <c r="Y2054" s="32" t="s">
        <v>7314</v>
      </c>
      <c r="Z2054" s="19" t="s">
        <v>8336</v>
      </c>
      <c r="AA2054" t="s">
        <v>8336</v>
      </c>
      <c r="AB2054" s="19" t="str">
        <f t="shared" si="189"/>
        <v>No</v>
      </c>
      <c r="AC2054" s="19" t="str">
        <f t="shared" si="190"/>
        <v>No</v>
      </c>
      <c r="AG2054" s="19" t="s">
        <v>7296</v>
      </c>
      <c r="AH2054" s="19">
        <v>27.36</v>
      </c>
      <c r="AI2054" s="19" t="str">
        <f t="shared" si="191"/>
        <v>Over Weight</v>
      </c>
      <c r="AP2054" s="19" t="s">
        <v>7296</v>
      </c>
      <c r="AQ2054" s="19">
        <v>6.22</v>
      </c>
      <c r="AR2054" s="19" t="str">
        <f t="shared" si="192"/>
        <v>Prediabetes</v>
      </c>
    </row>
    <row r="2055" spans="1:44">
      <c r="A2055" s="19" t="s">
        <v>7339</v>
      </c>
      <c r="B2055" s="19">
        <v>24.605</v>
      </c>
      <c r="C2055" s="19">
        <v>5.62</v>
      </c>
      <c r="D2055" s="19" t="s">
        <v>8336</v>
      </c>
      <c r="E2055" s="19" t="s">
        <v>8336</v>
      </c>
      <c r="F2055" s="19" t="s">
        <v>8375</v>
      </c>
      <c r="G2055" s="19">
        <v>1</v>
      </c>
      <c r="H2055" s="19">
        <v>1</v>
      </c>
      <c r="I2055" s="19" t="s">
        <v>8336</v>
      </c>
      <c r="J2055" s="19" t="s">
        <v>8336</v>
      </c>
      <c r="K2055" s="19" t="str">
        <f t="shared" si="193"/>
        <v>Normal Weight</v>
      </c>
      <c r="L2055" s="19" t="str">
        <f t="shared" si="194"/>
        <v>Normal</v>
      </c>
      <c r="P2055" s="19">
        <v>1</v>
      </c>
      <c r="Q2055" s="19">
        <v>1</v>
      </c>
      <c r="Y2055" s="32" t="s">
        <v>7318</v>
      </c>
      <c r="Z2055" s="19" t="s">
        <v>8336</v>
      </c>
      <c r="AA2055" t="s">
        <v>8336</v>
      </c>
      <c r="AB2055" s="19" t="str">
        <f t="shared" si="189"/>
        <v>No</v>
      </c>
      <c r="AC2055" s="19" t="str">
        <f t="shared" si="190"/>
        <v>No</v>
      </c>
      <c r="AG2055" s="19" t="s">
        <v>7299</v>
      </c>
      <c r="AH2055" s="19">
        <v>17.385</v>
      </c>
      <c r="AI2055" s="19" t="str">
        <f t="shared" si="191"/>
        <v>Under Weight</v>
      </c>
      <c r="AP2055" s="19" t="s">
        <v>7299</v>
      </c>
      <c r="AQ2055" s="19">
        <v>5.84</v>
      </c>
      <c r="AR2055" s="19" t="str">
        <f t="shared" si="192"/>
        <v>Prediabetes</v>
      </c>
    </row>
    <row r="2056" spans="1:44">
      <c r="A2056" s="19" t="s">
        <v>7341</v>
      </c>
      <c r="B2056" s="19">
        <v>24.51</v>
      </c>
      <c r="C2056" s="19">
        <v>4.24</v>
      </c>
      <c r="D2056" s="19" t="s">
        <v>8336</v>
      </c>
      <c r="E2056" s="19" t="s">
        <v>8336</v>
      </c>
      <c r="F2056" s="19" t="s">
        <v>8375</v>
      </c>
      <c r="G2056" s="19">
        <v>1</v>
      </c>
      <c r="H2056" s="19">
        <v>1</v>
      </c>
      <c r="I2056" s="19" t="s">
        <v>8336</v>
      </c>
      <c r="J2056" s="19" t="s">
        <v>8336</v>
      </c>
      <c r="K2056" s="19" t="str">
        <f t="shared" si="193"/>
        <v>Normal Weight</v>
      </c>
      <c r="L2056" s="19" t="str">
        <f t="shared" si="194"/>
        <v>Normal</v>
      </c>
      <c r="P2056" s="19">
        <v>1</v>
      </c>
      <c r="Q2056" s="19">
        <v>1</v>
      </c>
      <c r="Y2056" s="32" t="s">
        <v>7322</v>
      </c>
      <c r="Z2056" s="19" t="s">
        <v>8324</v>
      </c>
      <c r="AA2056" t="s">
        <v>8336</v>
      </c>
      <c r="AB2056" s="19" t="str">
        <f t="shared" si="189"/>
        <v>Yes</v>
      </c>
      <c r="AC2056" s="19" t="str">
        <f t="shared" si="190"/>
        <v>No</v>
      </c>
      <c r="AG2056" s="19" t="s">
        <v>7302</v>
      </c>
      <c r="AH2056" s="19">
        <v>30.13</v>
      </c>
      <c r="AI2056" s="19" t="str">
        <f t="shared" si="191"/>
        <v>Obesity</v>
      </c>
      <c r="AP2056" s="19" t="s">
        <v>7302</v>
      </c>
      <c r="AQ2056" s="19">
        <v>5.71</v>
      </c>
      <c r="AR2056" s="19" t="str">
        <f t="shared" si="192"/>
        <v>Prediabetes</v>
      </c>
    </row>
    <row r="2057" spans="1:44">
      <c r="A2057" s="19" t="s">
        <v>7345</v>
      </c>
      <c r="B2057" s="19">
        <v>31.065</v>
      </c>
      <c r="C2057" s="19">
        <v>4.57</v>
      </c>
      <c r="D2057" s="19" t="s">
        <v>8324</v>
      </c>
      <c r="E2057" s="19" t="s">
        <v>8336</v>
      </c>
      <c r="F2057" s="19" t="s">
        <v>8336</v>
      </c>
      <c r="G2057" s="19" t="s">
        <v>8355</v>
      </c>
      <c r="H2057" s="19">
        <v>0</v>
      </c>
      <c r="I2057" s="19" t="s">
        <v>8336</v>
      </c>
      <c r="J2057" s="19" t="s">
        <v>8336</v>
      </c>
      <c r="K2057" s="19" t="str">
        <f t="shared" si="193"/>
        <v>Obesity</v>
      </c>
      <c r="L2057" s="19" t="str">
        <f t="shared" si="194"/>
        <v>Normal</v>
      </c>
      <c r="P2057" s="19">
        <v>1</v>
      </c>
      <c r="Q2057" s="19">
        <v>1</v>
      </c>
      <c r="Y2057" s="32" t="s">
        <v>7326</v>
      </c>
      <c r="Z2057" s="19" t="s">
        <v>8324</v>
      </c>
      <c r="AA2057" t="s">
        <v>8336</v>
      </c>
      <c r="AB2057" s="19" t="str">
        <f t="shared" ref="AB2057:AB2120" si="195">PROPER(Z2057)</f>
        <v>Yes</v>
      </c>
      <c r="AC2057" s="19" t="str">
        <f t="shared" ref="AC2057:AC2120" si="196">PROPER(AA2057)</f>
        <v>No</v>
      </c>
      <c r="AG2057" s="19" t="s">
        <v>7304</v>
      </c>
      <c r="AH2057" s="19">
        <v>25.44</v>
      </c>
      <c r="AI2057" s="19" t="str">
        <f t="shared" si="191"/>
        <v>Over Weight</v>
      </c>
      <c r="AP2057" s="19" t="s">
        <v>7304</v>
      </c>
      <c r="AQ2057" s="19">
        <v>6.04</v>
      </c>
      <c r="AR2057" s="19" t="str">
        <f t="shared" si="192"/>
        <v>Prediabetes</v>
      </c>
    </row>
    <row r="2058" spans="1:44">
      <c r="A2058" s="19" t="s">
        <v>7348</v>
      </c>
      <c r="B2058" s="19">
        <v>28.12</v>
      </c>
      <c r="C2058" s="19">
        <v>5.05</v>
      </c>
      <c r="D2058" s="19" t="s">
        <v>8336</v>
      </c>
      <c r="E2058" s="19" t="s">
        <v>8336</v>
      </c>
      <c r="F2058" s="19" t="s">
        <v>8336</v>
      </c>
      <c r="G2058" s="19" t="s">
        <v>8355</v>
      </c>
      <c r="H2058" s="19">
        <v>0</v>
      </c>
      <c r="I2058" s="19" t="s">
        <v>8336</v>
      </c>
      <c r="J2058" s="19" t="s">
        <v>8336</v>
      </c>
      <c r="K2058" s="19" t="str">
        <f t="shared" si="193"/>
        <v>Over Weight</v>
      </c>
      <c r="L2058" s="19" t="str">
        <f t="shared" si="194"/>
        <v>Normal</v>
      </c>
      <c r="P2058" s="19">
        <v>1</v>
      </c>
      <c r="Q2058" s="19">
        <v>1</v>
      </c>
      <c r="Y2058" s="32" t="s">
        <v>7330</v>
      </c>
      <c r="Z2058" s="19" t="s">
        <v>8324</v>
      </c>
      <c r="AA2058" t="s">
        <v>8336</v>
      </c>
      <c r="AB2058" s="19" t="str">
        <f t="shared" si="195"/>
        <v>Yes</v>
      </c>
      <c r="AC2058" s="19" t="str">
        <f t="shared" si="196"/>
        <v>No</v>
      </c>
      <c r="AG2058" s="19" t="s">
        <v>7308</v>
      </c>
      <c r="AH2058" s="19">
        <v>39.805</v>
      </c>
      <c r="AI2058" s="19" t="str">
        <f t="shared" si="191"/>
        <v>Obesity</v>
      </c>
      <c r="AP2058" s="19" t="s">
        <v>7308</v>
      </c>
      <c r="AQ2058" s="19">
        <v>4.38</v>
      </c>
      <c r="AR2058" s="19" t="str">
        <f t="shared" si="192"/>
        <v>Normal</v>
      </c>
    </row>
    <row r="2059" spans="1:44">
      <c r="A2059" s="19" t="s">
        <v>7352</v>
      </c>
      <c r="B2059" s="19">
        <v>38.06</v>
      </c>
      <c r="C2059" s="19">
        <v>6.16</v>
      </c>
      <c r="D2059" s="19" t="s">
        <v>8336</v>
      </c>
      <c r="E2059" s="19" t="s">
        <v>8336</v>
      </c>
      <c r="F2059" s="19" t="s">
        <v>8336</v>
      </c>
      <c r="G2059" s="19" t="s">
        <v>8355</v>
      </c>
      <c r="H2059" s="19">
        <v>0</v>
      </c>
      <c r="I2059" s="19" t="s">
        <v>8336</v>
      </c>
      <c r="J2059" s="19" t="s">
        <v>8336</v>
      </c>
      <c r="K2059" s="19" t="str">
        <f t="shared" si="193"/>
        <v>Obesity</v>
      </c>
      <c r="L2059" s="19" t="str">
        <f t="shared" si="194"/>
        <v>Prediabetes</v>
      </c>
      <c r="P2059" s="19">
        <v>1</v>
      </c>
      <c r="Q2059" s="19">
        <v>1</v>
      </c>
      <c r="Y2059" s="32" t="s">
        <v>7332</v>
      </c>
      <c r="Z2059" s="19" t="s">
        <v>8336</v>
      </c>
      <c r="AA2059" t="s">
        <v>8336</v>
      </c>
      <c r="AB2059" s="19" t="str">
        <f t="shared" si="195"/>
        <v>No</v>
      </c>
      <c r="AC2059" s="19" t="str">
        <f t="shared" si="196"/>
        <v>No</v>
      </c>
      <c r="AG2059" s="19" t="s">
        <v>7310</v>
      </c>
      <c r="AH2059" s="19">
        <v>30.4</v>
      </c>
      <c r="AI2059" s="19" t="str">
        <f t="shared" si="191"/>
        <v>Obesity</v>
      </c>
      <c r="AP2059" s="19" t="s">
        <v>7310</v>
      </c>
      <c r="AQ2059" s="19">
        <v>5.56</v>
      </c>
      <c r="AR2059" s="19" t="str">
        <f t="shared" si="192"/>
        <v>Normal</v>
      </c>
    </row>
    <row r="2060" spans="1:44">
      <c r="A2060" s="19" t="s">
        <v>7355</v>
      </c>
      <c r="B2060" s="19">
        <v>24.96</v>
      </c>
      <c r="C2060" s="19">
        <v>4.57</v>
      </c>
      <c r="D2060" s="19" t="s">
        <v>8336</v>
      </c>
      <c r="E2060" s="19" t="s">
        <v>8336</v>
      </c>
      <c r="F2060" s="19" t="s">
        <v>8336</v>
      </c>
      <c r="G2060" s="19" t="s">
        <v>8355</v>
      </c>
      <c r="H2060" s="19">
        <v>0</v>
      </c>
      <c r="I2060" s="19" t="s">
        <v>8336</v>
      </c>
      <c r="J2060" s="19" t="s">
        <v>8336</v>
      </c>
      <c r="K2060" s="19" t="str">
        <f t="shared" si="193"/>
        <v>Over Weight</v>
      </c>
      <c r="L2060" s="19" t="str">
        <f t="shared" si="194"/>
        <v>Normal</v>
      </c>
      <c r="P2060" s="19">
        <v>1</v>
      </c>
      <c r="Q2060" s="19">
        <v>1</v>
      </c>
      <c r="Y2060" s="32" t="s">
        <v>7336</v>
      </c>
      <c r="Z2060" s="19" t="s">
        <v>8336</v>
      </c>
      <c r="AA2060" t="s">
        <v>8336</v>
      </c>
      <c r="AB2060" s="19" t="str">
        <f t="shared" si="195"/>
        <v>No</v>
      </c>
      <c r="AC2060" s="19" t="str">
        <f t="shared" si="196"/>
        <v>No</v>
      </c>
      <c r="AG2060" s="19" t="s">
        <v>7314</v>
      </c>
      <c r="AH2060" s="19">
        <v>23.18</v>
      </c>
      <c r="AI2060" s="19" t="str">
        <f t="shared" si="191"/>
        <v>Normal Weight</v>
      </c>
      <c r="AP2060" s="19" t="s">
        <v>7314</v>
      </c>
      <c r="AQ2060" s="19">
        <v>4.24</v>
      </c>
      <c r="AR2060" s="19" t="str">
        <f t="shared" si="192"/>
        <v>Normal</v>
      </c>
    </row>
    <row r="2061" spans="1:44">
      <c r="A2061" s="19" t="s">
        <v>7358</v>
      </c>
      <c r="B2061" s="19">
        <v>17.67</v>
      </c>
      <c r="C2061" s="19">
        <v>5.53</v>
      </c>
      <c r="D2061" s="19" t="s">
        <v>8324</v>
      </c>
      <c r="E2061" s="19" t="s">
        <v>8336</v>
      </c>
      <c r="F2061" s="19" t="s">
        <v>8336</v>
      </c>
      <c r="G2061" s="19" t="s">
        <v>8355</v>
      </c>
      <c r="H2061" s="19">
        <v>0</v>
      </c>
      <c r="I2061" s="19" t="s">
        <v>8336</v>
      </c>
      <c r="J2061" s="19" t="s">
        <v>8336</v>
      </c>
      <c r="K2061" s="19" t="str">
        <f t="shared" si="193"/>
        <v>Under Weight</v>
      </c>
      <c r="L2061" s="19" t="str">
        <f t="shared" si="194"/>
        <v>Normal</v>
      </c>
      <c r="P2061" s="19">
        <v>1</v>
      </c>
      <c r="Q2061" s="19">
        <v>1</v>
      </c>
      <c r="Y2061" s="32" t="s">
        <v>7339</v>
      </c>
      <c r="Z2061" s="19" t="s">
        <v>8336</v>
      </c>
      <c r="AA2061" t="s">
        <v>8336</v>
      </c>
      <c r="AB2061" s="19" t="str">
        <f t="shared" si="195"/>
        <v>No</v>
      </c>
      <c r="AC2061" s="19" t="str">
        <f t="shared" si="196"/>
        <v>No</v>
      </c>
      <c r="AG2061" s="19" t="s">
        <v>7318</v>
      </c>
      <c r="AH2061" s="19">
        <v>39.615</v>
      </c>
      <c r="AI2061" s="19" t="str">
        <f t="shared" si="191"/>
        <v>Obesity</v>
      </c>
      <c r="AP2061" s="19" t="s">
        <v>7318</v>
      </c>
      <c r="AQ2061" s="19">
        <v>6.32</v>
      </c>
      <c r="AR2061" s="19" t="str">
        <f t="shared" si="192"/>
        <v>Prediabetes</v>
      </c>
    </row>
    <row r="2062" spans="1:44">
      <c r="A2062" s="19" t="s">
        <v>7362</v>
      </c>
      <c r="B2062" s="19">
        <v>31.35</v>
      </c>
      <c r="C2062" s="19">
        <v>5.84</v>
      </c>
      <c r="D2062" s="19" t="s">
        <v>8336</v>
      </c>
      <c r="E2062" s="19" t="s">
        <v>8324</v>
      </c>
      <c r="F2062" s="19" t="s">
        <v>8336</v>
      </c>
      <c r="G2062" s="19">
        <v>1</v>
      </c>
      <c r="H2062" s="19">
        <v>1</v>
      </c>
      <c r="I2062" s="19" t="s">
        <v>8336</v>
      </c>
      <c r="J2062" s="19" t="s">
        <v>8336</v>
      </c>
      <c r="K2062" s="19" t="str">
        <f t="shared" si="193"/>
        <v>Obesity</v>
      </c>
      <c r="L2062" s="19" t="str">
        <f t="shared" si="194"/>
        <v>Prediabetes</v>
      </c>
      <c r="P2062" s="19">
        <v>1</v>
      </c>
      <c r="Q2062" s="19">
        <v>1</v>
      </c>
      <c r="Y2062" s="32" t="s">
        <v>7341</v>
      </c>
      <c r="Z2062" s="19" t="s">
        <v>8336</v>
      </c>
      <c r="AA2062" t="s">
        <v>8336</v>
      </c>
      <c r="AB2062" s="19" t="str">
        <f t="shared" si="195"/>
        <v>No</v>
      </c>
      <c r="AC2062" s="19" t="str">
        <f t="shared" si="196"/>
        <v>No</v>
      </c>
      <c r="AG2062" s="19" t="s">
        <v>7322</v>
      </c>
      <c r="AH2062" s="19">
        <v>30.59</v>
      </c>
      <c r="AI2062" s="19" t="str">
        <f t="shared" si="191"/>
        <v>Obesity</v>
      </c>
      <c r="AP2062" s="19" t="s">
        <v>7322</v>
      </c>
      <c r="AQ2062" s="19">
        <v>6.3</v>
      </c>
      <c r="AR2062" s="19" t="str">
        <f t="shared" si="192"/>
        <v>Prediabetes</v>
      </c>
    </row>
    <row r="2063" spans="1:44">
      <c r="A2063" s="19" t="s">
        <v>7366</v>
      </c>
      <c r="B2063" s="19">
        <v>28.31</v>
      </c>
      <c r="C2063" s="19">
        <v>6.41</v>
      </c>
      <c r="D2063" s="19" t="s">
        <v>8336</v>
      </c>
      <c r="E2063" s="19" t="s">
        <v>8324</v>
      </c>
      <c r="F2063" s="19" t="s">
        <v>8336</v>
      </c>
      <c r="G2063" s="19">
        <v>1</v>
      </c>
      <c r="H2063" s="19">
        <v>1</v>
      </c>
      <c r="I2063" s="19" t="s">
        <v>8336</v>
      </c>
      <c r="J2063" s="19" t="s">
        <v>8336</v>
      </c>
      <c r="K2063" s="19" t="str">
        <f t="shared" si="193"/>
        <v>Over Weight</v>
      </c>
      <c r="L2063" s="19" t="str">
        <f t="shared" si="194"/>
        <v>Diabetes</v>
      </c>
      <c r="P2063" s="19">
        <v>1</v>
      </c>
      <c r="Q2063" s="19">
        <v>1</v>
      </c>
      <c r="Y2063" s="32" t="s">
        <v>7345</v>
      </c>
      <c r="Z2063" s="19" t="s">
        <v>8324</v>
      </c>
      <c r="AA2063" t="s">
        <v>8336</v>
      </c>
      <c r="AB2063" s="19" t="str">
        <f t="shared" si="195"/>
        <v>Yes</v>
      </c>
      <c r="AC2063" s="19" t="str">
        <f t="shared" si="196"/>
        <v>No</v>
      </c>
      <c r="AG2063" s="19" t="s">
        <v>7326</v>
      </c>
      <c r="AH2063" s="19">
        <v>16.72</v>
      </c>
      <c r="AI2063" s="19" t="str">
        <f t="shared" ref="AI2063:AI2126" si="197">IF(AH2063&lt;18.5,"Under Weight",IF(AH2063&lt;=24.9,"Normal Weight",IF(AH2063&lt;=29.9,"Over Weight","Obesity")))</f>
        <v>Under Weight</v>
      </c>
      <c r="AP2063" s="19" t="s">
        <v>7326</v>
      </c>
      <c r="AQ2063" s="19">
        <v>4.38</v>
      </c>
      <c r="AR2063" s="19" t="str">
        <f t="shared" ref="AR2063:AR2126" si="198">IF(AQ2063&lt;5.7,"Normal",IF(AQ2063&lt;=6.5,"Prediabetes","Diabetes"))</f>
        <v>Normal</v>
      </c>
    </row>
    <row r="2064" spans="1:44">
      <c r="A2064" s="19" t="s">
        <v>7369</v>
      </c>
      <c r="B2064" s="19">
        <v>30.3</v>
      </c>
      <c r="C2064" s="19">
        <v>4.73</v>
      </c>
      <c r="D2064" s="19" t="s">
        <v>8324</v>
      </c>
      <c r="E2064" s="19" t="s">
        <v>8336</v>
      </c>
      <c r="F2064" s="19" t="s">
        <v>8375</v>
      </c>
      <c r="G2064" s="19">
        <v>1</v>
      </c>
      <c r="H2064" s="19">
        <v>1</v>
      </c>
      <c r="I2064" s="19" t="s">
        <v>8336</v>
      </c>
      <c r="J2064" s="19" t="s">
        <v>8336</v>
      </c>
      <c r="K2064" s="19" t="str">
        <f t="shared" si="193"/>
        <v>Obesity</v>
      </c>
      <c r="L2064" s="19" t="str">
        <f t="shared" si="194"/>
        <v>Normal</v>
      </c>
      <c r="P2064" s="19">
        <v>1</v>
      </c>
      <c r="Q2064" s="19">
        <v>1</v>
      </c>
      <c r="Y2064" s="32" t="s">
        <v>7348</v>
      </c>
      <c r="Z2064" s="19" t="s">
        <v>8336</v>
      </c>
      <c r="AA2064" t="s">
        <v>8336</v>
      </c>
      <c r="AB2064" s="19" t="str">
        <f t="shared" si="195"/>
        <v>No</v>
      </c>
      <c r="AC2064" s="19" t="str">
        <f t="shared" si="196"/>
        <v>No</v>
      </c>
      <c r="AG2064" s="19" t="s">
        <v>7330</v>
      </c>
      <c r="AH2064" s="19">
        <v>26.22</v>
      </c>
      <c r="AI2064" s="19" t="str">
        <f t="shared" si="197"/>
        <v>Over Weight</v>
      </c>
      <c r="AP2064" s="19" t="s">
        <v>7330</v>
      </c>
      <c r="AQ2064" s="19">
        <v>4.65</v>
      </c>
      <c r="AR2064" s="19" t="str">
        <f t="shared" si="198"/>
        <v>Normal</v>
      </c>
    </row>
    <row r="2065" spans="1:44">
      <c r="A2065" s="19" t="s">
        <v>7373</v>
      </c>
      <c r="B2065" s="19">
        <v>26.4</v>
      </c>
      <c r="C2065" s="19">
        <v>6.22</v>
      </c>
      <c r="D2065" s="19" t="s">
        <v>8324</v>
      </c>
      <c r="E2065" s="19" t="s">
        <v>8336</v>
      </c>
      <c r="F2065" s="19" t="s">
        <v>8336</v>
      </c>
      <c r="G2065" s="19" t="s">
        <v>8355</v>
      </c>
      <c r="H2065" s="19">
        <v>0</v>
      </c>
      <c r="I2065" s="19" t="s">
        <v>8336</v>
      </c>
      <c r="J2065" s="19" t="s">
        <v>8336</v>
      </c>
      <c r="K2065" s="19" t="str">
        <f t="shared" si="193"/>
        <v>Over Weight</v>
      </c>
      <c r="L2065" s="19" t="str">
        <f t="shared" si="194"/>
        <v>Prediabetes</v>
      </c>
      <c r="P2065" s="19">
        <v>1</v>
      </c>
      <c r="Q2065" s="19">
        <v>1</v>
      </c>
      <c r="Y2065" s="32" t="s">
        <v>7352</v>
      </c>
      <c r="Z2065" s="19" t="s">
        <v>8336</v>
      </c>
      <c r="AA2065" t="s">
        <v>8336</v>
      </c>
      <c r="AB2065" s="19" t="str">
        <f t="shared" si="195"/>
        <v>No</v>
      </c>
      <c r="AC2065" s="19" t="str">
        <f t="shared" si="196"/>
        <v>No</v>
      </c>
      <c r="AG2065" s="19" t="s">
        <v>7332</v>
      </c>
      <c r="AH2065" s="19">
        <v>31.825</v>
      </c>
      <c r="AI2065" s="19" t="str">
        <f t="shared" si="197"/>
        <v>Obesity</v>
      </c>
      <c r="AP2065" s="19" t="s">
        <v>7332</v>
      </c>
      <c r="AQ2065" s="19">
        <v>4.7</v>
      </c>
      <c r="AR2065" s="19" t="str">
        <f t="shared" si="198"/>
        <v>Normal</v>
      </c>
    </row>
    <row r="2066" spans="1:44">
      <c r="A2066" s="19" t="s">
        <v>7376</v>
      </c>
      <c r="B2066" s="19">
        <v>22.135</v>
      </c>
      <c r="C2066" s="19">
        <v>4.46</v>
      </c>
      <c r="D2066" s="19" t="s">
        <v>8324</v>
      </c>
      <c r="E2066" s="19" t="s">
        <v>8336</v>
      </c>
      <c r="F2066" s="19" t="s">
        <v>8336</v>
      </c>
      <c r="G2066" s="19" t="s">
        <v>8355</v>
      </c>
      <c r="H2066" s="19">
        <v>0</v>
      </c>
      <c r="I2066" s="19" t="s">
        <v>8336</v>
      </c>
      <c r="J2066" s="19" t="s">
        <v>8336</v>
      </c>
      <c r="K2066" s="19" t="str">
        <f t="shared" si="193"/>
        <v>Normal Weight</v>
      </c>
      <c r="L2066" s="19" t="str">
        <f t="shared" si="194"/>
        <v>Normal</v>
      </c>
      <c r="P2066" s="19">
        <v>1</v>
      </c>
      <c r="Q2066" s="19">
        <v>1</v>
      </c>
      <c r="Y2066" s="32" t="s">
        <v>7355</v>
      </c>
      <c r="Z2066" s="19" t="s">
        <v>8336</v>
      </c>
      <c r="AA2066" t="s">
        <v>8336</v>
      </c>
      <c r="AB2066" s="19" t="str">
        <f t="shared" si="195"/>
        <v>No</v>
      </c>
      <c r="AC2066" s="19" t="str">
        <f t="shared" si="196"/>
        <v>No</v>
      </c>
      <c r="AG2066" s="19" t="s">
        <v>7336</v>
      </c>
      <c r="AH2066" s="19">
        <v>25.745</v>
      </c>
      <c r="AI2066" s="19" t="str">
        <f t="shared" si="197"/>
        <v>Over Weight</v>
      </c>
      <c r="AP2066" s="19" t="s">
        <v>7336</v>
      </c>
      <c r="AQ2066" s="19">
        <v>4.34</v>
      </c>
      <c r="AR2066" s="19" t="str">
        <f t="shared" si="198"/>
        <v>Normal</v>
      </c>
    </row>
    <row r="2067" spans="1:44">
      <c r="A2067" s="19" t="s">
        <v>7380</v>
      </c>
      <c r="B2067" s="19">
        <v>17.4</v>
      </c>
      <c r="C2067" s="19">
        <v>4.5</v>
      </c>
      <c r="D2067" s="19" t="s">
        <v>8324</v>
      </c>
      <c r="E2067" s="19" t="s">
        <v>8336</v>
      </c>
      <c r="F2067" s="19" t="s">
        <v>8336</v>
      </c>
      <c r="G2067" s="19" t="s">
        <v>8355</v>
      </c>
      <c r="H2067" s="19">
        <v>0</v>
      </c>
      <c r="I2067" s="19" t="s">
        <v>8336</v>
      </c>
      <c r="J2067" s="19" t="s">
        <v>8336</v>
      </c>
      <c r="K2067" s="19" t="str">
        <f t="shared" si="193"/>
        <v>Under Weight</v>
      </c>
      <c r="L2067" s="19" t="str">
        <f t="shared" si="194"/>
        <v>Normal</v>
      </c>
      <c r="P2067" s="19">
        <v>1</v>
      </c>
      <c r="Q2067" s="19">
        <v>1</v>
      </c>
      <c r="Y2067" s="32" t="s">
        <v>7358</v>
      </c>
      <c r="Z2067" s="19" t="s">
        <v>8324</v>
      </c>
      <c r="AA2067" t="s">
        <v>8336</v>
      </c>
      <c r="AB2067" s="19" t="str">
        <f t="shared" si="195"/>
        <v>Yes</v>
      </c>
      <c r="AC2067" s="19" t="str">
        <f t="shared" si="196"/>
        <v>No</v>
      </c>
      <c r="AG2067" s="19" t="s">
        <v>7339</v>
      </c>
      <c r="AH2067" s="19">
        <v>24.605</v>
      </c>
      <c r="AI2067" s="19" t="str">
        <f t="shared" si="197"/>
        <v>Normal Weight</v>
      </c>
      <c r="AP2067" s="19" t="s">
        <v>7339</v>
      </c>
      <c r="AQ2067" s="19">
        <v>5.62</v>
      </c>
      <c r="AR2067" s="19" t="str">
        <f t="shared" si="198"/>
        <v>Normal</v>
      </c>
    </row>
    <row r="2068" spans="1:44">
      <c r="A2068" s="19" t="s">
        <v>7384</v>
      </c>
      <c r="B2068" s="19">
        <v>28.06</v>
      </c>
      <c r="C2068" s="19">
        <v>8.93</v>
      </c>
      <c r="D2068" s="19" t="s">
        <v>8336</v>
      </c>
      <c r="E2068" s="19" t="s">
        <v>8336</v>
      </c>
      <c r="F2068" s="19" t="s">
        <v>8336</v>
      </c>
      <c r="G2068" s="19" t="s">
        <v>8355</v>
      </c>
      <c r="H2068" s="19">
        <v>0</v>
      </c>
      <c r="I2068" s="19" t="s">
        <v>8336</v>
      </c>
      <c r="J2068" s="19" t="s">
        <v>8336</v>
      </c>
      <c r="K2068" s="19" t="str">
        <f t="shared" si="193"/>
        <v>Over Weight</v>
      </c>
      <c r="L2068" s="19" t="str">
        <f t="shared" si="194"/>
        <v>Diabetes</v>
      </c>
      <c r="P2068" s="19" t="s">
        <v>8355</v>
      </c>
      <c r="Q2068" s="19">
        <v>0</v>
      </c>
      <c r="Y2068" s="32" t="s">
        <v>7362</v>
      </c>
      <c r="Z2068" s="19" t="s">
        <v>8336</v>
      </c>
      <c r="AA2068" t="s">
        <v>8336</v>
      </c>
      <c r="AB2068" s="19" t="str">
        <f t="shared" si="195"/>
        <v>No</v>
      </c>
      <c r="AC2068" s="19" t="str">
        <f t="shared" si="196"/>
        <v>No</v>
      </c>
      <c r="AG2068" s="19" t="s">
        <v>7341</v>
      </c>
      <c r="AH2068" s="19">
        <v>24.51</v>
      </c>
      <c r="AI2068" s="19" t="str">
        <f t="shared" si="197"/>
        <v>Normal Weight</v>
      </c>
      <c r="AP2068" s="19" t="s">
        <v>7341</v>
      </c>
      <c r="AQ2068" s="19">
        <v>4.24</v>
      </c>
      <c r="AR2068" s="19" t="str">
        <f t="shared" si="198"/>
        <v>Normal</v>
      </c>
    </row>
    <row r="2069" spans="1:44">
      <c r="A2069" s="19" t="s">
        <v>7387</v>
      </c>
      <c r="B2069" s="19">
        <v>31.13</v>
      </c>
      <c r="C2069" s="19">
        <v>11.02</v>
      </c>
      <c r="D2069" s="19" t="s">
        <v>8336</v>
      </c>
      <c r="E2069" s="19" t="s">
        <v>8336</v>
      </c>
      <c r="F2069" s="19" t="s">
        <v>8336</v>
      </c>
      <c r="G2069" s="19" t="s">
        <v>8355</v>
      </c>
      <c r="H2069" s="19">
        <v>0</v>
      </c>
      <c r="I2069" s="19" t="s">
        <v>8336</v>
      </c>
      <c r="J2069" s="19" t="s">
        <v>8336</v>
      </c>
      <c r="K2069" s="19" t="str">
        <f t="shared" si="193"/>
        <v>Obesity</v>
      </c>
      <c r="L2069" s="19" t="str">
        <f t="shared" si="194"/>
        <v>Diabetes</v>
      </c>
      <c r="P2069" s="19" t="s">
        <v>8355</v>
      </c>
      <c r="Q2069" s="19">
        <v>0</v>
      </c>
      <c r="Y2069" s="32" t="s">
        <v>7366</v>
      </c>
      <c r="Z2069" s="19" t="s">
        <v>8336</v>
      </c>
      <c r="AA2069" t="s">
        <v>8336</v>
      </c>
      <c r="AB2069" s="19" t="str">
        <f t="shared" si="195"/>
        <v>No</v>
      </c>
      <c r="AC2069" s="19" t="str">
        <f t="shared" si="196"/>
        <v>No</v>
      </c>
      <c r="AG2069" s="19" t="s">
        <v>7345</v>
      </c>
      <c r="AH2069" s="19">
        <v>31.065</v>
      </c>
      <c r="AI2069" s="19" t="str">
        <f t="shared" si="197"/>
        <v>Obesity</v>
      </c>
      <c r="AP2069" s="19" t="s">
        <v>7345</v>
      </c>
      <c r="AQ2069" s="19">
        <v>4.57</v>
      </c>
      <c r="AR2069" s="19" t="str">
        <f t="shared" si="198"/>
        <v>Normal</v>
      </c>
    </row>
    <row r="2070" spans="1:44">
      <c r="A2070" s="19" t="s">
        <v>7389</v>
      </c>
      <c r="B2070" s="19">
        <v>18.46</v>
      </c>
      <c r="C2070" s="19">
        <v>5.25</v>
      </c>
      <c r="D2070" s="19" t="s">
        <v>8336</v>
      </c>
      <c r="E2070" s="19" t="s">
        <v>8336</v>
      </c>
      <c r="F2070" s="19" t="s">
        <v>8336</v>
      </c>
      <c r="G2070" s="19" t="s">
        <v>8355</v>
      </c>
      <c r="H2070" s="19">
        <v>0</v>
      </c>
      <c r="I2070" s="19" t="s">
        <v>8336</v>
      </c>
      <c r="J2070" s="19" t="s">
        <v>8336</v>
      </c>
      <c r="K2070" s="19" t="str">
        <f t="shared" si="193"/>
        <v>Under Weight</v>
      </c>
      <c r="L2070" s="19" t="str">
        <f t="shared" si="194"/>
        <v>Normal</v>
      </c>
      <c r="P2070" s="19" t="s">
        <v>8355</v>
      </c>
      <c r="Q2070" s="19">
        <v>0</v>
      </c>
      <c r="Y2070" s="32" t="s">
        <v>7369</v>
      </c>
      <c r="Z2070" s="19" t="s">
        <v>8324</v>
      </c>
      <c r="AA2070" t="s">
        <v>8336</v>
      </c>
      <c r="AB2070" s="19" t="str">
        <f t="shared" si="195"/>
        <v>Yes</v>
      </c>
      <c r="AC2070" s="19" t="str">
        <f t="shared" si="196"/>
        <v>No</v>
      </c>
      <c r="AG2070" s="19" t="s">
        <v>7348</v>
      </c>
      <c r="AH2070" s="19">
        <v>28.12</v>
      </c>
      <c r="AI2070" s="19" t="str">
        <f t="shared" si="197"/>
        <v>Over Weight</v>
      </c>
      <c r="AP2070" s="19" t="s">
        <v>7348</v>
      </c>
      <c r="AQ2070" s="19">
        <v>5.05</v>
      </c>
      <c r="AR2070" s="19" t="str">
        <f t="shared" si="198"/>
        <v>Normal</v>
      </c>
    </row>
    <row r="2071" spans="1:44">
      <c r="A2071" s="19" t="s">
        <v>7393</v>
      </c>
      <c r="B2071" s="19">
        <v>17.3</v>
      </c>
      <c r="C2071" s="19">
        <v>4.75</v>
      </c>
      <c r="D2071" s="19" t="s">
        <v>8336</v>
      </c>
      <c r="E2071" s="19" t="s">
        <v>8336</v>
      </c>
      <c r="F2071" s="19" t="s">
        <v>8336</v>
      </c>
      <c r="G2071" s="19" t="s">
        <v>8355</v>
      </c>
      <c r="H2071" s="19">
        <v>0</v>
      </c>
      <c r="I2071" s="19" t="s">
        <v>8336</v>
      </c>
      <c r="J2071" s="19" t="s">
        <v>8336</v>
      </c>
      <c r="K2071" s="19" t="str">
        <f t="shared" si="193"/>
        <v>Under Weight</v>
      </c>
      <c r="L2071" s="19" t="str">
        <f t="shared" si="194"/>
        <v>Normal</v>
      </c>
      <c r="P2071" s="19" t="s">
        <v>8355</v>
      </c>
      <c r="Q2071" s="19">
        <v>0</v>
      </c>
      <c r="Y2071" s="32" t="s">
        <v>7373</v>
      </c>
      <c r="Z2071" s="19" t="s">
        <v>8324</v>
      </c>
      <c r="AA2071" t="s">
        <v>8336</v>
      </c>
      <c r="AB2071" s="19" t="str">
        <f t="shared" si="195"/>
        <v>Yes</v>
      </c>
      <c r="AC2071" s="19" t="str">
        <f t="shared" si="196"/>
        <v>No</v>
      </c>
      <c r="AG2071" s="19" t="s">
        <v>7352</v>
      </c>
      <c r="AH2071" s="19">
        <v>38.06</v>
      </c>
      <c r="AI2071" s="19" t="str">
        <f t="shared" si="197"/>
        <v>Obesity</v>
      </c>
      <c r="AP2071" s="19" t="s">
        <v>7352</v>
      </c>
      <c r="AQ2071" s="19">
        <v>6.16</v>
      </c>
      <c r="AR2071" s="19" t="str">
        <f t="shared" si="198"/>
        <v>Prediabetes</v>
      </c>
    </row>
    <row r="2072" spans="1:44">
      <c r="A2072" s="19" t="s">
        <v>7396</v>
      </c>
      <c r="B2072" s="19">
        <v>35.625</v>
      </c>
      <c r="C2072" s="19">
        <v>4.68</v>
      </c>
      <c r="D2072" s="19" t="s">
        <v>8324</v>
      </c>
      <c r="E2072" s="19" t="s">
        <v>8336</v>
      </c>
      <c r="F2072" s="19" t="s">
        <v>8375</v>
      </c>
      <c r="G2072" s="19">
        <v>1</v>
      </c>
      <c r="H2072" s="19">
        <v>1</v>
      </c>
      <c r="I2072" s="19" t="s">
        <v>8336</v>
      </c>
      <c r="J2072" s="19" t="s">
        <v>8336</v>
      </c>
      <c r="K2072" s="19" t="str">
        <f t="shared" si="193"/>
        <v>Obesity</v>
      </c>
      <c r="L2072" s="19" t="str">
        <f t="shared" si="194"/>
        <v>Normal</v>
      </c>
      <c r="P2072" s="19" t="s">
        <v>8355</v>
      </c>
      <c r="Q2072" s="19">
        <v>0</v>
      </c>
      <c r="Y2072" s="32" t="s">
        <v>7376</v>
      </c>
      <c r="Z2072" s="19" t="s">
        <v>8324</v>
      </c>
      <c r="AA2072" t="s">
        <v>8336</v>
      </c>
      <c r="AB2072" s="19" t="str">
        <f t="shared" si="195"/>
        <v>Yes</v>
      </c>
      <c r="AC2072" s="19" t="str">
        <f t="shared" si="196"/>
        <v>No</v>
      </c>
      <c r="AG2072" s="19" t="s">
        <v>7355</v>
      </c>
      <c r="AH2072" s="19">
        <v>24.96</v>
      </c>
      <c r="AI2072" s="19" t="str">
        <f t="shared" si="197"/>
        <v>Over Weight</v>
      </c>
      <c r="AP2072" s="19" t="s">
        <v>7355</v>
      </c>
      <c r="AQ2072" s="19">
        <v>4.57</v>
      </c>
      <c r="AR2072" s="19" t="str">
        <f t="shared" si="198"/>
        <v>Normal</v>
      </c>
    </row>
    <row r="2073" spans="1:44">
      <c r="A2073" s="19" t="s">
        <v>7399</v>
      </c>
      <c r="B2073" s="19">
        <v>20.235</v>
      </c>
      <c r="C2073" s="19">
        <v>6.17</v>
      </c>
      <c r="D2073" s="19" t="s">
        <v>8324</v>
      </c>
      <c r="E2073" s="19" t="s">
        <v>8324</v>
      </c>
      <c r="F2073" s="19" t="s">
        <v>8336</v>
      </c>
      <c r="G2073" s="19">
        <v>2</v>
      </c>
      <c r="H2073" s="19">
        <v>2</v>
      </c>
      <c r="I2073" s="19" t="s">
        <v>8336</v>
      </c>
      <c r="J2073" s="19" t="s">
        <v>8336</v>
      </c>
      <c r="K2073" s="19" t="str">
        <f t="shared" si="193"/>
        <v>Normal Weight</v>
      </c>
      <c r="L2073" s="19" t="str">
        <f t="shared" si="194"/>
        <v>Prediabetes</v>
      </c>
      <c r="P2073" s="19">
        <v>1</v>
      </c>
      <c r="Q2073" s="19">
        <v>1</v>
      </c>
      <c r="Y2073" s="32" t="s">
        <v>7380</v>
      </c>
      <c r="Z2073" s="19" t="s">
        <v>8324</v>
      </c>
      <c r="AA2073" t="s">
        <v>8336</v>
      </c>
      <c r="AB2073" s="19" t="str">
        <f t="shared" si="195"/>
        <v>Yes</v>
      </c>
      <c r="AC2073" s="19" t="str">
        <f t="shared" si="196"/>
        <v>No</v>
      </c>
      <c r="AG2073" s="19" t="s">
        <v>7358</v>
      </c>
      <c r="AH2073" s="19">
        <v>17.67</v>
      </c>
      <c r="AI2073" s="19" t="str">
        <f t="shared" si="197"/>
        <v>Under Weight</v>
      </c>
      <c r="AP2073" s="19" t="s">
        <v>7358</v>
      </c>
      <c r="AQ2073" s="19">
        <v>5.53</v>
      </c>
      <c r="AR2073" s="19" t="str">
        <f t="shared" si="198"/>
        <v>Normal</v>
      </c>
    </row>
    <row r="2074" spans="1:44">
      <c r="A2074" s="19" t="s">
        <v>7403</v>
      </c>
      <c r="B2074" s="19">
        <v>27.55</v>
      </c>
      <c r="C2074" s="19">
        <v>4.56</v>
      </c>
      <c r="D2074" s="19" t="s">
        <v>8324</v>
      </c>
      <c r="E2074" s="19" t="s">
        <v>8336</v>
      </c>
      <c r="F2074" s="19" t="s">
        <v>8375</v>
      </c>
      <c r="G2074" s="19">
        <v>1</v>
      </c>
      <c r="H2074" s="19">
        <v>1</v>
      </c>
      <c r="I2074" s="19" t="s">
        <v>8336</v>
      </c>
      <c r="J2074" s="19" t="s">
        <v>8336</v>
      </c>
      <c r="K2074" s="19" t="str">
        <f t="shared" si="193"/>
        <v>Over Weight</v>
      </c>
      <c r="L2074" s="19" t="str">
        <f t="shared" si="194"/>
        <v>Normal</v>
      </c>
      <c r="P2074" s="19">
        <v>1</v>
      </c>
      <c r="Q2074" s="19">
        <v>1</v>
      </c>
      <c r="Y2074" s="32" t="s">
        <v>7384</v>
      </c>
      <c r="Z2074" s="19" t="s">
        <v>8336</v>
      </c>
      <c r="AA2074" t="s">
        <v>8336</v>
      </c>
      <c r="AB2074" s="19" t="str">
        <f t="shared" si="195"/>
        <v>No</v>
      </c>
      <c r="AC2074" s="19" t="str">
        <f t="shared" si="196"/>
        <v>No</v>
      </c>
      <c r="AG2074" s="19" t="s">
        <v>7362</v>
      </c>
      <c r="AH2074" s="19">
        <v>31.35</v>
      </c>
      <c r="AI2074" s="19" t="str">
        <f t="shared" si="197"/>
        <v>Obesity</v>
      </c>
      <c r="AP2074" s="19" t="s">
        <v>7362</v>
      </c>
      <c r="AQ2074" s="19">
        <v>5.84</v>
      </c>
      <c r="AR2074" s="19" t="str">
        <f t="shared" si="198"/>
        <v>Prediabetes</v>
      </c>
    </row>
    <row r="2075" spans="1:44">
      <c r="A2075" s="19" t="s">
        <v>7407</v>
      </c>
      <c r="B2075" s="19">
        <v>17.97</v>
      </c>
      <c r="C2075" s="19">
        <v>6.3</v>
      </c>
      <c r="D2075" s="19" t="s">
        <v>8336</v>
      </c>
      <c r="E2075" s="19" t="s">
        <v>8336</v>
      </c>
      <c r="F2075" s="19" t="s">
        <v>8336</v>
      </c>
      <c r="G2075" s="19" t="s">
        <v>8355</v>
      </c>
      <c r="H2075" s="19">
        <v>0</v>
      </c>
      <c r="I2075" s="19" t="s">
        <v>8336</v>
      </c>
      <c r="J2075" s="19" t="s">
        <v>8336</v>
      </c>
      <c r="K2075" s="19" t="str">
        <f t="shared" si="193"/>
        <v>Under Weight</v>
      </c>
      <c r="L2075" s="19" t="str">
        <f t="shared" si="194"/>
        <v>Prediabetes</v>
      </c>
      <c r="P2075" s="19">
        <v>1</v>
      </c>
      <c r="Q2075" s="19">
        <v>1</v>
      </c>
      <c r="Y2075" s="32" t="s">
        <v>7387</v>
      </c>
      <c r="Z2075" s="19" t="s">
        <v>8336</v>
      </c>
      <c r="AA2075" t="s">
        <v>8336</v>
      </c>
      <c r="AB2075" s="19" t="str">
        <f t="shared" si="195"/>
        <v>No</v>
      </c>
      <c r="AC2075" s="19" t="str">
        <f t="shared" si="196"/>
        <v>No</v>
      </c>
      <c r="AG2075" s="19" t="s">
        <v>7366</v>
      </c>
      <c r="AH2075" s="19">
        <v>28.31</v>
      </c>
      <c r="AI2075" s="19" t="str">
        <f t="shared" si="197"/>
        <v>Over Weight</v>
      </c>
      <c r="AP2075" s="19" t="s">
        <v>7366</v>
      </c>
      <c r="AQ2075" s="19">
        <v>6.41</v>
      </c>
      <c r="AR2075" s="19" t="str">
        <f t="shared" si="198"/>
        <v>Prediabetes</v>
      </c>
    </row>
    <row r="2076" spans="1:44">
      <c r="A2076" s="19" t="s">
        <v>7410</v>
      </c>
      <c r="B2076" s="19">
        <v>29.98</v>
      </c>
      <c r="C2076" s="19">
        <v>6.03</v>
      </c>
      <c r="D2076" s="19" t="s">
        <v>8336</v>
      </c>
      <c r="E2076" s="19" t="s">
        <v>8324</v>
      </c>
      <c r="F2076" s="19" t="s">
        <v>8336</v>
      </c>
      <c r="G2076" s="19">
        <v>1</v>
      </c>
      <c r="H2076" s="19">
        <v>1</v>
      </c>
      <c r="I2076" s="19" t="s">
        <v>8336</v>
      </c>
      <c r="J2076" s="19" t="s">
        <v>8336</v>
      </c>
      <c r="K2076" s="19" t="str">
        <f t="shared" si="193"/>
        <v>Obesity</v>
      </c>
      <c r="L2076" s="19" t="str">
        <f t="shared" si="194"/>
        <v>Prediabetes</v>
      </c>
      <c r="P2076" s="19" t="s">
        <v>8355</v>
      </c>
      <c r="Q2076" s="19">
        <v>0</v>
      </c>
      <c r="Y2076" s="32" t="s">
        <v>7389</v>
      </c>
      <c r="Z2076" s="19" t="s">
        <v>8336</v>
      </c>
      <c r="AA2076" t="s">
        <v>8336</v>
      </c>
      <c r="AB2076" s="19" t="str">
        <f t="shared" si="195"/>
        <v>No</v>
      </c>
      <c r="AC2076" s="19" t="str">
        <f t="shared" si="196"/>
        <v>No</v>
      </c>
      <c r="AG2076" s="19" t="s">
        <v>7369</v>
      </c>
      <c r="AH2076" s="19">
        <v>30.3</v>
      </c>
      <c r="AI2076" s="19" t="str">
        <f t="shared" si="197"/>
        <v>Obesity</v>
      </c>
      <c r="AP2076" s="19" t="s">
        <v>7369</v>
      </c>
      <c r="AQ2076" s="19">
        <v>4.73</v>
      </c>
      <c r="AR2076" s="19" t="str">
        <f t="shared" si="198"/>
        <v>Normal</v>
      </c>
    </row>
    <row r="2077" spans="1:44">
      <c r="A2077" s="19" t="s">
        <v>7412</v>
      </c>
      <c r="B2077" s="19">
        <v>33.66</v>
      </c>
      <c r="C2077" s="19">
        <v>4.2</v>
      </c>
      <c r="D2077" s="19" t="s">
        <v>8324</v>
      </c>
      <c r="E2077" s="19" t="s">
        <v>8336</v>
      </c>
      <c r="F2077" s="19" t="s">
        <v>8336</v>
      </c>
      <c r="G2077" s="19">
        <v>1</v>
      </c>
      <c r="H2077" s="19">
        <v>1</v>
      </c>
      <c r="I2077" s="19" t="s">
        <v>8336</v>
      </c>
      <c r="J2077" s="19" t="s">
        <v>8336</v>
      </c>
      <c r="K2077" s="19" t="str">
        <f t="shared" si="193"/>
        <v>Obesity</v>
      </c>
      <c r="L2077" s="19" t="str">
        <f t="shared" si="194"/>
        <v>Normal</v>
      </c>
      <c r="P2077" s="19" t="s">
        <v>8355</v>
      </c>
      <c r="Q2077" s="19">
        <v>0</v>
      </c>
      <c r="Y2077" s="32" t="s">
        <v>7393</v>
      </c>
      <c r="Z2077" s="19" t="s">
        <v>8336</v>
      </c>
      <c r="AA2077" t="s">
        <v>8336</v>
      </c>
      <c r="AB2077" s="19" t="str">
        <f t="shared" si="195"/>
        <v>No</v>
      </c>
      <c r="AC2077" s="19" t="str">
        <f t="shared" si="196"/>
        <v>No</v>
      </c>
      <c r="AG2077" s="19" t="s">
        <v>7373</v>
      </c>
      <c r="AH2077" s="19">
        <v>26.4</v>
      </c>
      <c r="AI2077" s="19" t="str">
        <f t="shared" si="197"/>
        <v>Over Weight</v>
      </c>
      <c r="AP2077" s="19" t="s">
        <v>7373</v>
      </c>
      <c r="AQ2077" s="19">
        <v>6.22</v>
      </c>
      <c r="AR2077" s="19" t="str">
        <f t="shared" si="198"/>
        <v>Prediabetes</v>
      </c>
    </row>
    <row r="2078" spans="1:44">
      <c r="A2078" s="19" t="s">
        <v>7416</v>
      </c>
      <c r="B2078" s="19">
        <v>32.67</v>
      </c>
      <c r="C2078" s="19">
        <v>5.61</v>
      </c>
      <c r="D2078" s="19" t="s">
        <v>8324</v>
      </c>
      <c r="E2078" s="19" t="s">
        <v>8336</v>
      </c>
      <c r="F2078" s="19" t="s">
        <v>8336</v>
      </c>
      <c r="G2078" s="19">
        <v>1</v>
      </c>
      <c r="H2078" s="19">
        <v>1</v>
      </c>
      <c r="I2078" s="19" t="s">
        <v>8336</v>
      </c>
      <c r="J2078" s="19" t="s">
        <v>8336</v>
      </c>
      <c r="K2078" s="19" t="str">
        <f t="shared" si="193"/>
        <v>Obesity</v>
      </c>
      <c r="L2078" s="19" t="str">
        <f t="shared" si="194"/>
        <v>Normal</v>
      </c>
      <c r="P2078" s="19" t="s">
        <v>8355</v>
      </c>
      <c r="Q2078" s="19">
        <v>0</v>
      </c>
      <c r="Y2078" s="32" t="s">
        <v>7396</v>
      </c>
      <c r="Z2078" s="19" t="s">
        <v>8324</v>
      </c>
      <c r="AA2078" t="s">
        <v>8336</v>
      </c>
      <c r="AB2078" s="19" t="str">
        <f t="shared" si="195"/>
        <v>Yes</v>
      </c>
      <c r="AC2078" s="19" t="str">
        <f t="shared" si="196"/>
        <v>No</v>
      </c>
      <c r="AG2078" s="19" t="s">
        <v>7376</v>
      </c>
      <c r="AH2078" s="19">
        <v>22.135</v>
      </c>
      <c r="AI2078" s="19" t="str">
        <f t="shared" si="197"/>
        <v>Normal Weight</v>
      </c>
      <c r="AP2078" s="19" t="s">
        <v>7376</v>
      </c>
      <c r="AQ2078" s="19">
        <v>4.46</v>
      </c>
      <c r="AR2078" s="19" t="str">
        <f t="shared" si="198"/>
        <v>Normal</v>
      </c>
    </row>
    <row r="2079" spans="1:44">
      <c r="A2079" s="19" t="s">
        <v>7420</v>
      </c>
      <c r="B2079" s="19">
        <v>30.5</v>
      </c>
      <c r="C2079" s="19">
        <v>5.88</v>
      </c>
      <c r="D2079" s="19" t="s">
        <v>8324</v>
      </c>
      <c r="E2079" s="19" t="s">
        <v>8336</v>
      </c>
      <c r="F2079" s="19" t="s">
        <v>8336</v>
      </c>
      <c r="G2079" s="19">
        <v>1</v>
      </c>
      <c r="H2079" s="19">
        <v>1</v>
      </c>
      <c r="I2079" s="19" t="s">
        <v>8336</v>
      </c>
      <c r="J2079" s="19" t="s">
        <v>8336</v>
      </c>
      <c r="K2079" s="19" t="str">
        <f t="shared" si="193"/>
        <v>Obesity</v>
      </c>
      <c r="L2079" s="19" t="str">
        <f t="shared" si="194"/>
        <v>Prediabetes</v>
      </c>
      <c r="P2079" s="19" t="s">
        <v>8355</v>
      </c>
      <c r="Q2079" s="19">
        <v>0</v>
      </c>
      <c r="Y2079" s="32" t="s">
        <v>7399</v>
      </c>
      <c r="Z2079" s="19" t="s">
        <v>8324</v>
      </c>
      <c r="AA2079" t="s">
        <v>8336</v>
      </c>
      <c r="AB2079" s="19" t="str">
        <f t="shared" si="195"/>
        <v>Yes</v>
      </c>
      <c r="AC2079" s="19" t="str">
        <f t="shared" si="196"/>
        <v>No</v>
      </c>
      <c r="AG2079" s="19" t="s">
        <v>7380</v>
      </c>
      <c r="AH2079" s="19">
        <v>17.4</v>
      </c>
      <c r="AI2079" s="19" t="str">
        <f t="shared" si="197"/>
        <v>Under Weight</v>
      </c>
      <c r="AP2079" s="19" t="s">
        <v>7380</v>
      </c>
      <c r="AQ2079" s="19">
        <v>4.5</v>
      </c>
      <c r="AR2079" s="19" t="str">
        <f t="shared" si="198"/>
        <v>Normal</v>
      </c>
    </row>
    <row r="2080" spans="1:44">
      <c r="A2080" s="19" t="s">
        <v>7424</v>
      </c>
      <c r="B2080" s="19">
        <v>23.1</v>
      </c>
      <c r="C2080" s="19">
        <v>5.92</v>
      </c>
      <c r="D2080" s="19" t="s">
        <v>8324</v>
      </c>
      <c r="E2080" s="19" t="s">
        <v>8336</v>
      </c>
      <c r="F2080" s="19" t="s">
        <v>8336</v>
      </c>
      <c r="G2080" s="19">
        <v>1</v>
      </c>
      <c r="H2080" s="19">
        <v>1</v>
      </c>
      <c r="I2080" s="19" t="s">
        <v>8336</v>
      </c>
      <c r="J2080" s="19" t="s">
        <v>8336</v>
      </c>
      <c r="K2080" s="19" t="str">
        <f t="shared" si="193"/>
        <v>Normal Weight</v>
      </c>
      <c r="L2080" s="19" t="str">
        <f t="shared" si="194"/>
        <v>Prediabetes</v>
      </c>
      <c r="P2080" s="19" t="s">
        <v>8355</v>
      </c>
      <c r="Q2080" s="19">
        <v>0</v>
      </c>
      <c r="Y2080" s="32" t="s">
        <v>7403</v>
      </c>
      <c r="Z2080" s="19" t="s">
        <v>8324</v>
      </c>
      <c r="AA2080" t="s">
        <v>8336</v>
      </c>
      <c r="AB2080" s="19" t="str">
        <f t="shared" si="195"/>
        <v>Yes</v>
      </c>
      <c r="AC2080" s="19" t="str">
        <f t="shared" si="196"/>
        <v>No</v>
      </c>
      <c r="AG2080" s="19" t="s">
        <v>7384</v>
      </c>
      <c r="AH2080" s="19">
        <v>28.06</v>
      </c>
      <c r="AI2080" s="19" t="str">
        <f t="shared" si="197"/>
        <v>Over Weight</v>
      </c>
      <c r="AP2080" s="19" t="s">
        <v>7384</v>
      </c>
      <c r="AQ2080" s="19">
        <v>8.93</v>
      </c>
      <c r="AR2080" s="19" t="str">
        <f t="shared" si="198"/>
        <v>Diabetes</v>
      </c>
    </row>
    <row r="2081" spans="1:44">
      <c r="A2081" s="19" t="s">
        <v>7427</v>
      </c>
      <c r="B2081" s="19">
        <v>39.49</v>
      </c>
      <c r="C2081" s="19">
        <v>4.81</v>
      </c>
      <c r="D2081" s="19" t="s">
        <v>8336</v>
      </c>
      <c r="E2081" s="19" t="s">
        <v>8336</v>
      </c>
      <c r="F2081" s="19" t="s">
        <v>8336</v>
      </c>
      <c r="G2081" s="19">
        <v>1</v>
      </c>
      <c r="H2081" s="19">
        <v>1</v>
      </c>
      <c r="I2081" s="19" t="s">
        <v>8336</v>
      </c>
      <c r="J2081" s="19" t="s">
        <v>8336</v>
      </c>
      <c r="K2081" s="19" t="str">
        <f t="shared" si="193"/>
        <v>Obesity</v>
      </c>
      <c r="L2081" s="19" t="str">
        <f t="shared" si="194"/>
        <v>Normal</v>
      </c>
      <c r="P2081" s="19" t="s">
        <v>8355</v>
      </c>
      <c r="Q2081" s="19">
        <v>0</v>
      </c>
      <c r="Y2081" s="32" t="s">
        <v>7407</v>
      </c>
      <c r="Z2081" s="19" t="s">
        <v>8336</v>
      </c>
      <c r="AA2081" t="s">
        <v>8336</v>
      </c>
      <c r="AB2081" s="19" t="str">
        <f t="shared" si="195"/>
        <v>No</v>
      </c>
      <c r="AC2081" s="19" t="str">
        <f t="shared" si="196"/>
        <v>No</v>
      </c>
      <c r="AG2081" s="19" t="s">
        <v>7387</v>
      </c>
      <c r="AH2081" s="19">
        <v>31.13</v>
      </c>
      <c r="AI2081" s="19" t="str">
        <f t="shared" si="197"/>
        <v>Obesity</v>
      </c>
      <c r="AP2081" s="19" t="s">
        <v>7387</v>
      </c>
      <c r="AQ2081" s="19">
        <v>11.02</v>
      </c>
      <c r="AR2081" s="19" t="str">
        <f t="shared" si="198"/>
        <v>Diabetes</v>
      </c>
    </row>
    <row r="2082" spans="1:44">
      <c r="A2082" s="19" t="s">
        <v>7430</v>
      </c>
      <c r="B2082" s="19">
        <v>33.99</v>
      </c>
      <c r="C2082" s="19">
        <v>4.55</v>
      </c>
      <c r="D2082" s="19" t="s">
        <v>8336</v>
      </c>
      <c r="E2082" s="19" t="s">
        <v>8336</v>
      </c>
      <c r="F2082" s="19" t="s">
        <v>8336</v>
      </c>
      <c r="G2082" s="19">
        <v>1</v>
      </c>
      <c r="H2082" s="19">
        <v>1</v>
      </c>
      <c r="I2082" s="19" t="s">
        <v>8336</v>
      </c>
      <c r="J2082" s="19" t="s">
        <v>8336</v>
      </c>
      <c r="K2082" s="19" t="str">
        <f t="shared" si="193"/>
        <v>Obesity</v>
      </c>
      <c r="L2082" s="19" t="str">
        <f t="shared" si="194"/>
        <v>Normal</v>
      </c>
      <c r="P2082" s="19" t="s">
        <v>8355</v>
      </c>
      <c r="Q2082" s="19">
        <v>0</v>
      </c>
      <c r="Y2082" s="32" t="s">
        <v>7410</v>
      </c>
      <c r="Z2082" s="19" t="s">
        <v>8336</v>
      </c>
      <c r="AA2082" t="s">
        <v>8336</v>
      </c>
      <c r="AB2082" s="19" t="str">
        <f t="shared" si="195"/>
        <v>No</v>
      </c>
      <c r="AC2082" s="19" t="str">
        <f t="shared" si="196"/>
        <v>No</v>
      </c>
      <c r="AG2082" s="19" t="s">
        <v>7389</v>
      </c>
      <c r="AH2082" s="19">
        <v>18.46</v>
      </c>
      <c r="AI2082" s="19" t="str">
        <f t="shared" si="197"/>
        <v>Under Weight</v>
      </c>
      <c r="AP2082" s="19" t="s">
        <v>7389</v>
      </c>
      <c r="AQ2082" s="19">
        <v>5.25</v>
      </c>
      <c r="AR2082" s="19" t="str">
        <f t="shared" si="198"/>
        <v>Normal</v>
      </c>
    </row>
    <row r="2083" spans="1:44">
      <c r="A2083" s="19" t="s">
        <v>7433</v>
      </c>
      <c r="B2083" s="19">
        <v>27.72</v>
      </c>
      <c r="C2083" s="19">
        <v>6.43</v>
      </c>
      <c r="D2083" s="19" t="s">
        <v>8336</v>
      </c>
      <c r="E2083" s="19" t="s">
        <v>8336</v>
      </c>
      <c r="F2083" s="19" t="s">
        <v>8336</v>
      </c>
      <c r="G2083" s="19">
        <v>1</v>
      </c>
      <c r="H2083" s="19">
        <v>1</v>
      </c>
      <c r="I2083" s="19" t="s">
        <v>8336</v>
      </c>
      <c r="J2083" s="19" t="s">
        <v>8336</v>
      </c>
      <c r="K2083" s="19" t="str">
        <f t="shared" si="193"/>
        <v>Over Weight</v>
      </c>
      <c r="L2083" s="19" t="str">
        <f t="shared" si="194"/>
        <v>Diabetes</v>
      </c>
      <c r="P2083" s="19">
        <v>1</v>
      </c>
      <c r="Q2083" s="19">
        <v>1</v>
      </c>
      <c r="Y2083" s="32" t="s">
        <v>7412</v>
      </c>
      <c r="Z2083" s="19" t="s">
        <v>8324</v>
      </c>
      <c r="AA2083" t="s">
        <v>8336</v>
      </c>
      <c r="AB2083" s="19" t="str">
        <f t="shared" si="195"/>
        <v>Yes</v>
      </c>
      <c r="AC2083" s="19" t="str">
        <f t="shared" si="196"/>
        <v>No</v>
      </c>
      <c r="AG2083" s="19" t="s">
        <v>7393</v>
      </c>
      <c r="AH2083" s="19">
        <v>17.3</v>
      </c>
      <c r="AI2083" s="19" t="str">
        <f t="shared" si="197"/>
        <v>Under Weight</v>
      </c>
      <c r="AP2083" s="19" t="s">
        <v>7393</v>
      </c>
      <c r="AQ2083" s="19">
        <v>4.75</v>
      </c>
      <c r="AR2083" s="19" t="str">
        <f t="shared" si="198"/>
        <v>Normal</v>
      </c>
    </row>
    <row r="2084" spans="1:44">
      <c r="A2084" s="19" t="s">
        <v>7436</v>
      </c>
      <c r="B2084" s="19">
        <v>30.59</v>
      </c>
      <c r="C2084" s="19">
        <v>11.62</v>
      </c>
      <c r="D2084" s="19" t="s">
        <v>8336</v>
      </c>
      <c r="E2084" s="19" t="s">
        <v>8336</v>
      </c>
      <c r="F2084" s="19" t="s">
        <v>8336</v>
      </c>
      <c r="G2084" s="19" t="s">
        <v>8355</v>
      </c>
      <c r="H2084" s="19">
        <v>0</v>
      </c>
      <c r="I2084" s="19" t="s">
        <v>8336</v>
      </c>
      <c r="J2084" s="19" t="s">
        <v>8336</v>
      </c>
      <c r="K2084" s="19" t="str">
        <f t="shared" si="193"/>
        <v>Obesity</v>
      </c>
      <c r="L2084" s="19" t="str">
        <f t="shared" si="194"/>
        <v>Diabetes</v>
      </c>
      <c r="P2084" s="19">
        <v>2</v>
      </c>
      <c r="Q2084" s="19">
        <v>2</v>
      </c>
      <c r="Y2084" s="32" t="s">
        <v>7416</v>
      </c>
      <c r="Z2084" s="19" t="s">
        <v>8324</v>
      </c>
      <c r="AA2084" t="s">
        <v>8336</v>
      </c>
      <c r="AB2084" s="19" t="str">
        <f t="shared" si="195"/>
        <v>Yes</v>
      </c>
      <c r="AC2084" s="19" t="str">
        <f t="shared" si="196"/>
        <v>No</v>
      </c>
      <c r="AG2084" s="19" t="s">
        <v>7396</v>
      </c>
      <c r="AH2084" s="19">
        <v>35.625</v>
      </c>
      <c r="AI2084" s="19" t="str">
        <f t="shared" si="197"/>
        <v>Obesity</v>
      </c>
      <c r="AP2084" s="19" t="s">
        <v>7396</v>
      </c>
      <c r="AQ2084" s="19">
        <v>4.68</v>
      </c>
      <c r="AR2084" s="19" t="str">
        <f t="shared" si="198"/>
        <v>Normal</v>
      </c>
    </row>
    <row r="2085" spans="1:44">
      <c r="A2085" s="19" t="s">
        <v>7439</v>
      </c>
      <c r="B2085" s="19">
        <v>22.6</v>
      </c>
      <c r="C2085" s="19">
        <v>6.04</v>
      </c>
      <c r="D2085" s="19" t="s">
        <v>8336</v>
      </c>
      <c r="E2085" s="19" t="s">
        <v>8336</v>
      </c>
      <c r="F2085" s="19" t="s">
        <v>8336</v>
      </c>
      <c r="G2085" s="19">
        <v>1</v>
      </c>
      <c r="H2085" s="19">
        <v>1</v>
      </c>
      <c r="I2085" s="19" t="s">
        <v>8336</v>
      </c>
      <c r="J2085" s="19" t="s">
        <v>8336</v>
      </c>
      <c r="K2085" s="19" t="str">
        <f t="shared" si="193"/>
        <v>Normal Weight</v>
      </c>
      <c r="L2085" s="19" t="str">
        <f t="shared" si="194"/>
        <v>Prediabetes</v>
      </c>
      <c r="P2085" s="19">
        <v>1</v>
      </c>
      <c r="Q2085" s="19">
        <v>1</v>
      </c>
      <c r="Y2085" s="32" t="s">
        <v>7420</v>
      </c>
      <c r="Z2085" s="19" t="s">
        <v>8324</v>
      </c>
      <c r="AA2085" t="s">
        <v>8336</v>
      </c>
      <c r="AB2085" s="19" t="str">
        <f t="shared" si="195"/>
        <v>Yes</v>
      </c>
      <c r="AC2085" s="19" t="str">
        <f t="shared" si="196"/>
        <v>No</v>
      </c>
      <c r="AG2085" s="19" t="s">
        <v>7399</v>
      </c>
      <c r="AH2085" s="19">
        <v>20.235</v>
      </c>
      <c r="AI2085" s="19" t="str">
        <f t="shared" si="197"/>
        <v>Normal Weight</v>
      </c>
      <c r="AP2085" s="19" t="s">
        <v>7399</v>
      </c>
      <c r="AQ2085" s="19">
        <v>6.17</v>
      </c>
      <c r="AR2085" s="19" t="str">
        <f t="shared" si="198"/>
        <v>Prediabetes</v>
      </c>
    </row>
    <row r="2086" spans="1:44">
      <c r="A2086" s="19" t="s">
        <v>7442</v>
      </c>
      <c r="B2086" s="19">
        <v>28.785</v>
      </c>
      <c r="C2086" s="19">
        <v>8.82</v>
      </c>
      <c r="D2086" s="19" t="s">
        <v>8336</v>
      </c>
      <c r="E2086" s="19" t="s">
        <v>8336</v>
      </c>
      <c r="F2086" s="19" t="s">
        <v>8336</v>
      </c>
      <c r="G2086" s="19" t="s">
        <v>8355</v>
      </c>
      <c r="H2086" s="19">
        <v>0</v>
      </c>
      <c r="I2086" s="19" t="s">
        <v>8336</v>
      </c>
      <c r="J2086" s="19" t="s">
        <v>8336</v>
      </c>
      <c r="K2086" s="19" t="str">
        <f t="shared" si="193"/>
        <v>Over Weight</v>
      </c>
      <c r="L2086" s="19" t="str">
        <f t="shared" si="194"/>
        <v>Diabetes</v>
      </c>
      <c r="P2086" s="19" t="s">
        <v>8355</v>
      </c>
      <c r="Q2086" s="19">
        <v>0</v>
      </c>
      <c r="Y2086" s="32" t="s">
        <v>7424</v>
      </c>
      <c r="Z2086" s="19" t="s">
        <v>8324</v>
      </c>
      <c r="AA2086" t="s">
        <v>8336</v>
      </c>
      <c r="AB2086" s="19" t="str">
        <f t="shared" si="195"/>
        <v>Yes</v>
      </c>
      <c r="AC2086" s="19" t="str">
        <f t="shared" si="196"/>
        <v>No</v>
      </c>
      <c r="AG2086" s="19" t="s">
        <v>7403</v>
      </c>
      <c r="AH2086" s="19">
        <v>27.55</v>
      </c>
      <c r="AI2086" s="19" t="str">
        <f t="shared" si="197"/>
        <v>Over Weight</v>
      </c>
      <c r="AP2086" s="19" t="s">
        <v>7403</v>
      </c>
      <c r="AQ2086" s="19">
        <v>4.56</v>
      </c>
      <c r="AR2086" s="19" t="str">
        <f t="shared" si="198"/>
        <v>Normal</v>
      </c>
    </row>
    <row r="2087" spans="1:44">
      <c r="A2087" s="19" t="s">
        <v>7445</v>
      </c>
      <c r="B2087" s="19">
        <v>50.38</v>
      </c>
      <c r="C2087" s="19">
        <v>5.8</v>
      </c>
      <c r="D2087" s="19" t="s">
        <v>8336</v>
      </c>
      <c r="E2087" s="19" t="s">
        <v>8336</v>
      </c>
      <c r="F2087" s="19" t="s">
        <v>8336</v>
      </c>
      <c r="G2087" s="19" t="s">
        <v>8355</v>
      </c>
      <c r="H2087" s="19">
        <v>0</v>
      </c>
      <c r="I2087" s="19" t="s">
        <v>8336</v>
      </c>
      <c r="J2087" s="19" t="s">
        <v>8336</v>
      </c>
      <c r="K2087" s="19" t="str">
        <f t="shared" si="193"/>
        <v>Obesity</v>
      </c>
      <c r="L2087" s="19" t="str">
        <f t="shared" si="194"/>
        <v>Prediabetes</v>
      </c>
      <c r="P2087" s="19">
        <v>1</v>
      </c>
      <c r="Q2087" s="19">
        <v>1</v>
      </c>
      <c r="Y2087" s="32" t="s">
        <v>7427</v>
      </c>
      <c r="Z2087" s="19" t="s">
        <v>8336</v>
      </c>
      <c r="AA2087" t="s">
        <v>8336</v>
      </c>
      <c r="AB2087" s="19" t="str">
        <f t="shared" si="195"/>
        <v>No</v>
      </c>
      <c r="AC2087" s="19" t="str">
        <f t="shared" si="196"/>
        <v>No</v>
      </c>
      <c r="AG2087" s="19" t="s">
        <v>7407</v>
      </c>
      <c r="AH2087" s="19">
        <v>17.97</v>
      </c>
      <c r="AI2087" s="19" t="str">
        <f t="shared" si="197"/>
        <v>Under Weight</v>
      </c>
      <c r="AP2087" s="19" t="s">
        <v>7407</v>
      </c>
      <c r="AQ2087" s="19">
        <v>6.3</v>
      </c>
      <c r="AR2087" s="19" t="str">
        <f t="shared" si="198"/>
        <v>Prediabetes</v>
      </c>
    </row>
    <row r="2088" spans="1:44">
      <c r="A2088" s="19" t="s">
        <v>7448</v>
      </c>
      <c r="B2088" s="19">
        <v>35.2</v>
      </c>
      <c r="C2088" s="19">
        <v>4.28</v>
      </c>
      <c r="D2088" s="19" t="s">
        <v>8336</v>
      </c>
      <c r="E2088" s="19" t="s">
        <v>8336</v>
      </c>
      <c r="F2088" s="19" t="s">
        <v>8336</v>
      </c>
      <c r="G2088" s="19" t="s">
        <v>8355</v>
      </c>
      <c r="H2088" s="19">
        <v>0</v>
      </c>
      <c r="I2088" s="19" t="s">
        <v>8336</v>
      </c>
      <c r="J2088" s="19" t="s">
        <v>8336</v>
      </c>
      <c r="K2088" s="19" t="str">
        <f t="shared" si="193"/>
        <v>Obesity</v>
      </c>
      <c r="L2088" s="19" t="str">
        <f t="shared" si="194"/>
        <v>Normal</v>
      </c>
      <c r="P2088" s="19">
        <v>1</v>
      </c>
      <c r="Q2088" s="19">
        <v>1</v>
      </c>
      <c r="Y2088" s="32" t="s">
        <v>7430</v>
      </c>
      <c r="Z2088" s="19" t="s">
        <v>8336</v>
      </c>
      <c r="AA2088" t="s">
        <v>8336</v>
      </c>
      <c r="AB2088" s="19" t="str">
        <f t="shared" si="195"/>
        <v>No</v>
      </c>
      <c r="AC2088" s="19" t="str">
        <f t="shared" si="196"/>
        <v>No</v>
      </c>
      <c r="AG2088" s="19" t="s">
        <v>7410</v>
      </c>
      <c r="AH2088" s="19">
        <v>29.98</v>
      </c>
      <c r="AI2088" s="19" t="str">
        <f t="shared" si="197"/>
        <v>Obesity</v>
      </c>
      <c r="AP2088" s="19" t="s">
        <v>7410</v>
      </c>
      <c r="AQ2088" s="19">
        <v>6.03</v>
      </c>
      <c r="AR2088" s="19" t="str">
        <f t="shared" si="198"/>
        <v>Prediabetes</v>
      </c>
    </row>
    <row r="2089" spans="1:44">
      <c r="A2089" s="19" t="s">
        <v>7452</v>
      </c>
      <c r="B2089" s="19">
        <v>35.72</v>
      </c>
      <c r="C2089" s="19">
        <v>5.5</v>
      </c>
      <c r="D2089" s="19" t="s">
        <v>8324</v>
      </c>
      <c r="E2089" s="19" t="s">
        <v>8336</v>
      </c>
      <c r="F2089" s="19" t="s">
        <v>8336</v>
      </c>
      <c r="G2089" s="19" t="s">
        <v>8355</v>
      </c>
      <c r="H2089" s="19">
        <v>0</v>
      </c>
      <c r="I2089" s="19" t="s">
        <v>8336</v>
      </c>
      <c r="J2089" s="19" t="s">
        <v>8336</v>
      </c>
      <c r="K2089" s="19" t="str">
        <f t="shared" si="193"/>
        <v>Obesity</v>
      </c>
      <c r="L2089" s="19" t="str">
        <f t="shared" si="194"/>
        <v>Normal</v>
      </c>
      <c r="P2089" s="19">
        <v>1</v>
      </c>
      <c r="Q2089" s="19">
        <v>1</v>
      </c>
      <c r="Y2089" s="32" t="s">
        <v>7433</v>
      </c>
      <c r="Z2089" s="19" t="s">
        <v>8336</v>
      </c>
      <c r="AA2089" t="s">
        <v>8336</v>
      </c>
      <c r="AB2089" s="19" t="str">
        <f t="shared" si="195"/>
        <v>No</v>
      </c>
      <c r="AC2089" s="19" t="str">
        <f t="shared" si="196"/>
        <v>No</v>
      </c>
      <c r="AG2089" s="19" t="s">
        <v>7412</v>
      </c>
      <c r="AH2089" s="19">
        <v>33.66</v>
      </c>
      <c r="AI2089" s="19" t="str">
        <f t="shared" si="197"/>
        <v>Obesity</v>
      </c>
      <c r="AP2089" s="19" t="s">
        <v>7412</v>
      </c>
      <c r="AQ2089" s="19">
        <v>4.2</v>
      </c>
      <c r="AR2089" s="19" t="str">
        <f t="shared" si="198"/>
        <v>Normal</v>
      </c>
    </row>
    <row r="2090" spans="1:44">
      <c r="A2090" s="19" t="s">
        <v>7456</v>
      </c>
      <c r="B2090" s="19">
        <v>24.51</v>
      </c>
      <c r="C2090" s="19">
        <v>4.69</v>
      </c>
      <c r="D2090" s="19" t="s">
        <v>8336</v>
      </c>
      <c r="E2090" s="19" t="s">
        <v>8336</v>
      </c>
      <c r="F2090" s="19" t="s">
        <v>8336</v>
      </c>
      <c r="G2090" s="19" t="s">
        <v>8355</v>
      </c>
      <c r="H2090" s="19">
        <v>0</v>
      </c>
      <c r="I2090" s="19" t="s">
        <v>8336</v>
      </c>
      <c r="J2090" s="19" t="s">
        <v>8336</v>
      </c>
      <c r="K2090" s="19" t="str">
        <f t="shared" si="193"/>
        <v>Normal Weight</v>
      </c>
      <c r="L2090" s="19" t="str">
        <f t="shared" si="194"/>
        <v>Normal</v>
      </c>
      <c r="P2090" s="19">
        <v>1</v>
      </c>
      <c r="Q2090" s="19">
        <v>1</v>
      </c>
      <c r="Y2090" s="32" t="s">
        <v>7436</v>
      </c>
      <c r="Z2090" s="19" t="s">
        <v>8336</v>
      </c>
      <c r="AA2090" t="s">
        <v>8336</v>
      </c>
      <c r="AB2090" s="19" t="str">
        <f t="shared" si="195"/>
        <v>No</v>
      </c>
      <c r="AC2090" s="19" t="str">
        <f t="shared" si="196"/>
        <v>No</v>
      </c>
      <c r="AG2090" s="19" t="s">
        <v>7416</v>
      </c>
      <c r="AH2090" s="19">
        <v>32.67</v>
      </c>
      <c r="AI2090" s="19" t="str">
        <f t="shared" si="197"/>
        <v>Obesity</v>
      </c>
      <c r="AP2090" s="19" t="s">
        <v>7416</v>
      </c>
      <c r="AQ2090" s="19">
        <v>5.61</v>
      </c>
      <c r="AR2090" s="19" t="str">
        <f t="shared" si="198"/>
        <v>Normal</v>
      </c>
    </row>
    <row r="2091" spans="1:44">
      <c r="A2091" s="19" t="s">
        <v>7460</v>
      </c>
      <c r="B2091" s="19">
        <v>23.845</v>
      </c>
      <c r="C2091" s="19">
        <v>4.43</v>
      </c>
      <c r="D2091" s="19" t="s">
        <v>8336</v>
      </c>
      <c r="E2091" s="19" t="s">
        <v>8336</v>
      </c>
      <c r="F2091" s="19" t="s">
        <v>8336</v>
      </c>
      <c r="G2091" s="19" t="s">
        <v>8355</v>
      </c>
      <c r="H2091" s="19">
        <v>0</v>
      </c>
      <c r="I2091" s="19" t="s">
        <v>8336</v>
      </c>
      <c r="J2091" s="19" t="s">
        <v>8336</v>
      </c>
      <c r="K2091" s="19" t="str">
        <f t="shared" si="193"/>
        <v>Normal Weight</v>
      </c>
      <c r="L2091" s="19" t="str">
        <f t="shared" si="194"/>
        <v>Normal</v>
      </c>
      <c r="P2091" s="19">
        <v>1</v>
      </c>
      <c r="Q2091" s="19">
        <v>1</v>
      </c>
      <c r="Y2091" s="32" t="s">
        <v>7439</v>
      </c>
      <c r="Z2091" s="19" t="s">
        <v>8336</v>
      </c>
      <c r="AA2091" t="s">
        <v>8336</v>
      </c>
      <c r="AB2091" s="19" t="str">
        <f t="shared" si="195"/>
        <v>No</v>
      </c>
      <c r="AC2091" s="19" t="str">
        <f t="shared" si="196"/>
        <v>No</v>
      </c>
      <c r="AG2091" s="19" t="s">
        <v>7420</v>
      </c>
      <c r="AH2091" s="19">
        <v>30.5</v>
      </c>
      <c r="AI2091" s="19" t="str">
        <f t="shared" si="197"/>
        <v>Obesity</v>
      </c>
      <c r="AP2091" s="19" t="s">
        <v>7420</v>
      </c>
      <c r="AQ2091" s="19">
        <v>5.88</v>
      </c>
      <c r="AR2091" s="19" t="str">
        <f t="shared" si="198"/>
        <v>Prediabetes</v>
      </c>
    </row>
    <row r="2092" spans="1:44">
      <c r="A2092" s="19" t="s">
        <v>7464</v>
      </c>
      <c r="B2092" s="19">
        <v>15.68</v>
      </c>
      <c r="C2092" s="19">
        <v>6.16</v>
      </c>
      <c r="D2092" s="19" t="s">
        <v>8324</v>
      </c>
      <c r="E2092" s="19" t="s">
        <v>8336</v>
      </c>
      <c r="F2092" s="19" t="s">
        <v>8336</v>
      </c>
      <c r="G2092" s="19">
        <v>1</v>
      </c>
      <c r="H2092" s="19">
        <v>1</v>
      </c>
      <c r="I2092" s="19" t="s">
        <v>8336</v>
      </c>
      <c r="J2092" s="19" t="s">
        <v>8336</v>
      </c>
      <c r="K2092" s="19" t="str">
        <f t="shared" si="193"/>
        <v>Under Weight</v>
      </c>
      <c r="L2092" s="19" t="str">
        <f t="shared" si="194"/>
        <v>Prediabetes</v>
      </c>
      <c r="P2092" s="19">
        <v>1</v>
      </c>
      <c r="Q2092" s="19">
        <v>1</v>
      </c>
      <c r="Y2092" s="32" t="s">
        <v>7442</v>
      </c>
      <c r="Z2092" s="19" t="s">
        <v>8336</v>
      </c>
      <c r="AA2092" t="s">
        <v>8336</v>
      </c>
      <c r="AB2092" s="19" t="str">
        <f t="shared" si="195"/>
        <v>No</v>
      </c>
      <c r="AC2092" s="19" t="str">
        <f t="shared" si="196"/>
        <v>No</v>
      </c>
      <c r="AG2092" s="19" t="s">
        <v>7424</v>
      </c>
      <c r="AH2092" s="19">
        <v>23.1</v>
      </c>
      <c r="AI2092" s="19" t="str">
        <f t="shared" si="197"/>
        <v>Normal Weight</v>
      </c>
      <c r="AP2092" s="19" t="s">
        <v>7424</v>
      </c>
      <c r="AQ2092" s="19">
        <v>5.92</v>
      </c>
      <c r="AR2092" s="19" t="str">
        <f t="shared" si="198"/>
        <v>Prediabetes</v>
      </c>
    </row>
    <row r="2093" spans="1:44">
      <c r="A2093" s="19" t="s">
        <v>7466</v>
      </c>
      <c r="B2093" s="19">
        <v>32.395</v>
      </c>
      <c r="C2093" s="19">
        <v>6.66</v>
      </c>
      <c r="D2093" s="19" t="s">
        <v>8336</v>
      </c>
      <c r="E2093" s="19" t="s">
        <v>8336</v>
      </c>
      <c r="F2093" s="19" t="s">
        <v>8336</v>
      </c>
      <c r="G2093" s="19" t="s">
        <v>8355</v>
      </c>
      <c r="H2093" s="19">
        <v>0</v>
      </c>
      <c r="I2093" s="19" t="s">
        <v>8336</v>
      </c>
      <c r="J2093" s="19" t="s">
        <v>8336</v>
      </c>
      <c r="K2093" s="19" t="str">
        <f t="shared" si="193"/>
        <v>Obesity</v>
      </c>
      <c r="L2093" s="19" t="str">
        <f t="shared" si="194"/>
        <v>Diabetes</v>
      </c>
      <c r="P2093" s="19">
        <v>1</v>
      </c>
      <c r="Q2093" s="19">
        <v>1</v>
      </c>
      <c r="Y2093" s="32" t="s">
        <v>7445</v>
      </c>
      <c r="Z2093" s="19" t="s">
        <v>8336</v>
      </c>
      <c r="AA2093" t="s">
        <v>8336</v>
      </c>
      <c r="AB2093" s="19" t="str">
        <f t="shared" si="195"/>
        <v>No</v>
      </c>
      <c r="AC2093" s="19" t="str">
        <f t="shared" si="196"/>
        <v>No</v>
      </c>
      <c r="AG2093" s="19" t="s">
        <v>7427</v>
      </c>
      <c r="AH2093" s="19">
        <v>39.49</v>
      </c>
      <c r="AI2093" s="19" t="str">
        <f t="shared" si="197"/>
        <v>Obesity</v>
      </c>
      <c r="AP2093" s="19" t="s">
        <v>7427</v>
      </c>
      <c r="AQ2093" s="19">
        <v>4.81</v>
      </c>
      <c r="AR2093" s="19" t="str">
        <f t="shared" si="198"/>
        <v>Normal</v>
      </c>
    </row>
    <row r="2094" spans="1:44">
      <c r="A2094" s="19" t="s">
        <v>7470</v>
      </c>
      <c r="B2094" s="19">
        <v>23.655</v>
      </c>
      <c r="C2094" s="19">
        <v>5.92</v>
      </c>
      <c r="D2094" s="19" t="s">
        <v>8336</v>
      </c>
      <c r="E2094" s="19" t="s">
        <v>8336</v>
      </c>
      <c r="F2094" s="19" t="s">
        <v>8336</v>
      </c>
      <c r="G2094" s="19">
        <v>1</v>
      </c>
      <c r="H2094" s="19">
        <v>1</v>
      </c>
      <c r="I2094" s="19" t="s">
        <v>8336</v>
      </c>
      <c r="J2094" s="19" t="s">
        <v>8336</v>
      </c>
      <c r="K2094" s="19" t="str">
        <f t="shared" si="193"/>
        <v>Normal Weight</v>
      </c>
      <c r="L2094" s="19" t="str">
        <f t="shared" si="194"/>
        <v>Prediabetes</v>
      </c>
      <c r="P2094" s="19">
        <v>1</v>
      </c>
      <c r="Q2094" s="19">
        <v>1</v>
      </c>
      <c r="Y2094" s="32" t="s">
        <v>7448</v>
      </c>
      <c r="Z2094" s="19" t="s">
        <v>8336</v>
      </c>
      <c r="AA2094" t="s">
        <v>8336</v>
      </c>
      <c r="AB2094" s="19" t="str">
        <f t="shared" si="195"/>
        <v>No</v>
      </c>
      <c r="AC2094" s="19" t="str">
        <f t="shared" si="196"/>
        <v>No</v>
      </c>
      <c r="AG2094" s="19" t="s">
        <v>7430</v>
      </c>
      <c r="AH2094" s="19">
        <v>33.99</v>
      </c>
      <c r="AI2094" s="19" t="str">
        <f t="shared" si="197"/>
        <v>Obesity</v>
      </c>
      <c r="AP2094" s="19" t="s">
        <v>7430</v>
      </c>
      <c r="AQ2094" s="19">
        <v>4.55</v>
      </c>
      <c r="AR2094" s="19" t="str">
        <f t="shared" si="198"/>
        <v>Normal</v>
      </c>
    </row>
    <row r="2095" spans="1:44">
      <c r="A2095" s="19" t="s">
        <v>7473</v>
      </c>
      <c r="B2095" s="19">
        <v>28.4</v>
      </c>
      <c r="C2095" s="19">
        <v>5.97</v>
      </c>
      <c r="D2095" s="19" t="s">
        <v>8336</v>
      </c>
      <c r="E2095" s="19" t="s">
        <v>8336</v>
      </c>
      <c r="F2095" s="19" t="s">
        <v>8375</v>
      </c>
      <c r="G2095" s="19">
        <v>1</v>
      </c>
      <c r="H2095" s="19">
        <v>1</v>
      </c>
      <c r="I2095" s="19" t="s">
        <v>8336</v>
      </c>
      <c r="J2095" s="19" t="s">
        <v>8336</v>
      </c>
      <c r="K2095" s="19" t="str">
        <f t="shared" si="193"/>
        <v>Over Weight</v>
      </c>
      <c r="L2095" s="19" t="str">
        <f t="shared" si="194"/>
        <v>Prediabetes</v>
      </c>
      <c r="P2095" s="19" t="s">
        <v>8355</v>
      </c>
      <c r="Q2095" s="19">
        <v>0</v>
      </c>
      <c r="Y2095" s="32" t="s">
        <v>7452</v>
      </c>
      <c r="Z2095" s="19" t="s">
        <v>8324</v>
      </c>
      <c r="AA2095" t="s">
        <v>8336</v>
      </c>
      <c r="AB2095" s="19" t="str">
        <f t="shared" si="195"/>
        <v>Yes</v>
      </c>
      <c r="AC2095" s="19" t="str">
        <f t="shared" si="196"/>
        <v>No</v>
      </c>
      <c r="AG2095" s="19" t="s">
        <v>7433</v>
      </c>
      <c r="AH2095" s="19">
        <v>27.72</v>
      </c>
      <c r="AI2095" s="19" t="str">
        <f t="shared" si="197"/>
        <v>Over Weight</v>
      </c>
      <c r="AP2095" s="19" t="s">
        <v>7433</v>
      </c>
      <c r="AQ2095" s="19">
        <v>6.43</v>
      </c>
      <c r="AR2095" s="19" t="str">
        <f t="shared" si="198"/>
        <v>Prediabetes</v>
      </c>
    </row>
    <row r="2096" spans="1:44">
      <c r="A2096" s="19" t="s">
        <v>7477</v>
      </c>
      <c r="B2096" s="19">
        <v>35.42</v>
      </c>
      <c r="C2096" s="19">
        <v>4.64</v>
      </c>
      <c r="D2096" s="19" t="s">
        <v>8324</v>
      </c>
      <c r="E2096" s="19" t="s">
        <v>8336</v>
      </c>
      <c r="F2096" s="19" t="s">
        <v>8336</v>
      </c>
      <c r="G2096" s="19" t="s">
        <v>8355</v>
      </c>
      <c r="H2096" s="19">
        <v>0</v>
      </c>
      <c r="I2096" s="19" t="s">
        <v>8336</v>
      </c>
      <c r="J2096" s="19" t="s">
        <v>8336</v>
      </c>
      <c r="K2096" s="19" t="str">
        <f t="shared" si="193"/>
        <v>Obesity</v>
      </c>
      <c r="L2096" s="19" t="str">
        <f t="shared" si="194"/>
        <v>Normal</v>
      </c>
      <c r="P2096" s="19">
        <v>1</v>
      </c>
      <c r="Q2096" s="19">
        <v>1</v>
      </c>
      <c r="Y2096" s="32" t="s">
        <v>7456</v>
      </c>
      <c r="Z2096" s="19" t="s">
        <v>8336</v>
      </c>
      <c r="AA2096" t="s">
        <v>8336</v>
      </c>
      <c r="AB2096" s="19" t="str">
        <f t="shared" si="195"/>
        <v>No</v>
      </c>
      <c r="AC2096" s="19" t="str">
        <f t="shared" si="196"/>
        <v>No</v>
      </c>
      <c r="AG2096" s="19" t="s">
        <v>7436</v>
      </c>
      <c r="AH2096" s="19">
        <v>30.59</v>
      </c>
      <c r="AI2096" s="19" t="str">
        <f t="shared" si="197"/>
        <v>Obesity</v>
      </c>
      <c r="AP2096" s="19" t="s">
        <v>7436</v>
      </c>
      <c r="AQ2096" s="19">
        <v>11.62</v>
      </c>
      <c r="AR2096" s="19" t="str">
        <f t="shared" si="198"/>
        <v>Diabetes</v>
      </c>
    </row>
    <row r="2097" spans="1:44">
      <c r="A2097" s="19" t="s">
        <v>7481</v>
      </c>
      <c r="B2097" s="19">
        <v>26.18</v>
      </c>
      <c r="C2097" s="19">
        <v>6.12</v>
      </c>
      <c r="D2097" s="19" t="s">
        <v>8336</v>
      </c>
      <c r="E2097" s="19" t="s">
        <v>8324</v>
      </c>
      <c r="F2097" s="19" t="s">
        <v>8336</v>
      </c>
      <c r="G2097" s="19">
        <v>1</v>
      </c>
      <c r="H2097" s="19">
        <v>1</v>
      </c>
      <c r="I2097" s="19" t="s">
        <v>8336</v>
      </c>
      <c r="J2097" s="19" t="s">
        <v>8336</v>
      </c>
      <c r="K2097" s="19" t="str">
        <f t="shared" si="193"/>
        <v>Over Weight</v>
      </c>
      <c r="L2097" s="19" t="str">
        <f t="shared" si="194"/>
        <v>Prediabetes</v>
      </c>
      <c r="P2097" s="19" t="s">
        <v>8355</v>
      </c>
      <c r="Q2097" s="19">
        <v>0</v>
      </c>
      <c r="Y2097" s="32" t="s">
        <v>7460</v>
      </c>
      <c r="Z2097" s="19" t="s">
        <v>8336</v>
      </c>
      <c r="AA2097" t="s">
        <v>8336</v>
      </c>
      <c r="AB2097" s="19" t="str">
        <f t="shared" si="195"/>
        <v>No</v>
      </c>
      <c r="AC2097" s="19" t="str">
        <f t="shared" si="196"/>
        <v>No</v>
      </c>
      <c r="AG2097" s="19" t="s">
        <v>7439</v>
      </c>
      <c r="AH2097" s="19">
        <v>22.6</v>
      </c>
      <c r="AI2097" s="19" t="str">
        <f t="shared" si="197"/>
        <v>Normal Weight</v>
      </c>
      <c r="AP2097" s="19" t="s">
        <v>7439</v>
      </c>
      <c r="AQ2097" s="19">
        <v>6.04</v>
      </c>
      <c r="AR2097" s="19" t="str">
        <f t="shared" si="198"/>
        <v>Prediabetes</v>
      </c>
    </row>
    <row r="2098" spans="1:44">
      <c r="A2098" s="19" t="s">
        <v>7484</v>
      </c>
      <c r="B2098" s="19">
        <v>20.8</v>
      </c>
      <c r="C2098" s="19">
        <v>4.87</v>
      </c>
      <c r="D2098" s="19" t="s">
        <v>8324</v>
      </c>
      <c r="E2098" s="19" t="s">
        <v>8336</v>
      </c>
      <c r="F2098" s="19" t="s">
        <v>8336</v>
      </c>
      <c r="G2098" s="19" t="s">
        <v>8355</v>
      </c>
      <c r="H2098" s="19">
        <v>0</v>
      </c>
      <c r="I2098" s="19" t="s">
        <v>8336</v>
      </c>
      <c r="J2098" s="19" t="s">
        <v>8336</v>
      </c>
      <c r="K2098" s="19" t="str">
        <f t="shared" si="193"/>
        <v>Normal Weight</v>
      </c>
      <c r="L2098" s="19" t="str">
        <f t="shared" si="194"/>
        <v>Normal</v>
      </c>
      <c r="P2098" s="19" t="s">
        <v>8355</v>
      </c>
      <c r="Q2098" s="19">
        <v>0</v>
      </c>
      <c r="Y2098" s="32" t="s">
        <v>7464</v>
      </c>
      <c r="Z2098" s="19" t="s">
        <v>8324</v>
      </c>
      <c r="AA2098" t="s">
        <v>8336</v>
      </c>
      <c r="AB2098" s="19" t="str">
        <f t="shared" si="195"/>
        <v>Yes</v>
      </c>
      <c r="AC2098" s="19" t="str">
        <f t="shared" si="196"/>
        <v>No</v>
      </c>
      <c r="AG2098" s="19" t="s">
        <v>7442</v>
      </c>
      <c r="AH2098" s="19">
        <v>28.785</v>
      </c>
      <c r="AI2098" s="19" t="str">
        <f t="shared" si="197"/>
        <v>Over Weight</v>
      </c>
      <c r="AP2098" s="19" t="s">
        <v>7442</v>
      </c>
      <c r="AQ2098" s="19">
        <v>8.82</v>
      </c>
      <c r="AR2098" s="19" t="str">
        <f t="shared" si="198"/>
        <v>Diabetes</v>
      </c>
    </row>
    <row r="2099" spans="1:44">
      <c r="A2099" s="19" t="s">
        <v>7487</v>
      </c>
      <c r="B2099" s="19">
        <v>15.82</v>
      </c>
      <c r="C2099" s="19">
        <v>4.6</v>
      </c>
      <c r="D2099" s="19" t="s">
        <v>8336</v>
      </c>
      <c r="E2099" s="19" t="s">
        <v>8336</v>
      </c>
      <c r="F2099" s="19" t="s">
        <v>8336</v>
      </c>
      <c r="G2099" s="19" t="s">
        <v>8355</v>
      </c>
      <c r="H2099" s="19">
        <v>0</v>
      </c>
      <c r="I2099" s="19" t="s">
        <v>8336</v>
      </c>
      <c r="J2099" s="19" t="s">
        <v>8336</v>
      </c>
      <c r="K2099" s="19" t="str">
        <f t="shared" si="193"/>
        <v>Under Weight</v>
      </c>
      <c r="L2099" s="19" t="str">
        <f t="shared" si="194"/>
        <v>Normal</v>
      </c>
      <c r="P2099" s="19" t="s">
        <v>8355</v>
      </c>
      <c r="Q2099" s="19">
        <v>0</v>
      </c>
      <c r="Y2099" s="32" t="s">
        <v>7466</v>
      </c>
      <c r="Z2099" s="19" t="s">
        <v>8336</v>
      </c>
      <c r="AA2099" t="s">
        <v>8336</v>
      </c>
      <c r="AB2099" s="19" t="str">
        <f t="shared" si="195"/>
        <v>No</v>
      </c>
      <c r="AC2099" s="19" t="str">
        <f t="shared" si="196"/>
        <v>No</v>
      </c>
      <c r="AG2099" s="19" t="s">
        <v>7445</v>
      </c>
      <c r="AH2099" s="19">
        <v>50.38</v>
      </c>
      <c r="AI2099" s="19" t="str">
        <f t="shared" si="197"/>
        <v>Obesity</v>
      </c>
      <c r="AP2099" s="19" t="s">
        <v>7445</v>
      </c>
      <c r="AQ2099" s="19">
        <v>5.8</v>
      </c>
      <c r="AR2099" s="19" t="str">
        <f t="shared" si="198"/>
        <v>Prediabetes</v>
      </c>
    </row>
    <row r="2100" spans="1:44">
      <c r="A2100" s="19" t="s">
        <v>7490</v>
      </c>
      <c r="B2100" s="19">
        <v>17.67</v>
      </c>
      <c r="C2100" s="19">
        <v>4.78</v>
      </c>
      <c r="D2100" s="19" t="s">
        <v>8336</v>
      </c>
      <c r="E2100" s="19" t="s">
        <v>8336</v>
      </c>
      <c r="F2100" s="19" t="s">
        <v>8336</v>
      </c>
      <c r="G2100" s="19" t="s">
        <v>8355</v>
      </c>
      <c r="H2100" s="19">
        <v>0</v>
      </c>
      <c r="I2100" s="19" t="s">
        <v>8336</v>
      </c>
      <c r="J2100" s="19" t="s">
        <v>8336</v>
      </c>
      <c r="K2100" s="19" t="str">
        <f t="shared" si="193"/>
        <v>Under Weight</v>
      </c>
      <c r="L2100" s="19" t="str">
        <f t="shared" si="194"/>
        <v>Normal</v>
      </c>
      <c r="P2100" s="19" t="s">
        <v>8355</v>
      </c>
      <c r="Q2100" s="19">
        <v>0</v>
      </c>
      <c r="Y2100" s="32" t="s">
        <v>7470</v>
      </c>
      <c r="Z2100" s="19" t="s">
        <v>8336</v>
      </c>
      <c r="AA2100" t="s">
        <v>8336</v>
      </c>
      <c r="AB2100" s="19" t="str">
        <f t="shared" si="195"/>
        <v>No</v>
      </c>
      <c r="AC2100" s="19" t="str">
        <f t="shared" si="196"/>
        <v>No</v>
      </c>
      <c r="AG2100" s="19" t="s">
        <v>7448</v>
      </c>
      <c r="AH2100" s="19">
        <v>35.2</v>
      </c>
      <c r="AI2100" s="19" t="str">
        <f t="shared" si="197"/>
        <v>Obesity</v>
      </c>
      <c r="AP2100" s="19" t="s">
        <v>7448</v>
      </c>
      <c r="AQ2100" s="19">
        <v>4.28</v>
      </c>
      <c r="AR2100" s="19" t="str">
        <f t="shared" si="198"/>
        <v>Normal</v>
      </c>
    </row>
    <row r="2101" spans="1:44">
      <c r="A2101" s="19" t="s">
        <v>7494</v>
      </c>
      <c r="B2101" s="19">
        <v>31.92</v>
      </c>
      <c r="C2101" s="19">
        <v>11.05</v>
      </c>
      <c r="D2101" s="19" t="s">
        <v>8336</v>
      </c>
      <c r="E2101" s="19" t="s">
        <v>8336</v>
      </c>
      <c r="F2101" s="19" t="s">
        <v>8336</v>
      </c>
      <c r="G2101" s="19" t="s">
        <v>8355</v>
      </c>
      <c r="H2101" s="19">
        <v>0</v>
      </c>
      <c r="I2101" s="19" t="s">
        <v>8336</v>
      </c>
      <c r="J2101" s="19" t="s">
        <v>8336</v>
      </c>
      <c r="K2101" s="19" t="str">
        <f t="shared" si="193"/>
        <v>Obesity</v>
      </c>
      <c r="L2101" s="19" t="str">
        <f t="shared" si="194"/>
        <v>Diabetes</v>
      </c>
      <c r="P2101" s="19" t="s">
        <v>8355</v>
      </c>
      <c r="Q2101" s="19">
        <v>0</v>
      </c>
      <c r="Y2101" s="32" t="s">
        <v>7473</v>
      </c>
      <c r="Z2101" s="19" t="s">
        <v>8336</v>
      </c>
      <c r="AA2101" t="s">
        <v>8336</v>
      </c>
      <c r="AB2101" s="19" t="str">
        <f t="shared" si="195"/>
        <v>No</v>
      </c>
      <c r="AC2101" s="19" t="str">
        <f t="shared" si="196"/>
        <v>No</v>
      </c>
      <c r="AG2101" s="19" t="s">
        <v>7452</v>
      </c>
      <c r="AH2101" s="19">
        <v>35.72</v>
      </c>
      <c r="AI2101" s="19" t="str">
        <f t="shared" si="197"/>
        <v>Obesity</v>
      </c>
      <c r="AP2101" s="19" t="s">
        <v>7452</v>
      </c>
      <c r="AQ2101" s="19">
        <v>5.5</v>
      </c>
      <c r="AR2101" s="19" t="str">
        <f t="shared" si="198"/>
        <v>Normal</v>
      </c>
    </row>
    <row r="2102" spans="1:44">
      <c r="A2102" s="19" t="s">
        <v>7497</v>
      </c>
      <c r="B2102" s="19">
        <v>28.975</v>
      </c>
      <c r="C2102" s="19">
        <v>7.62</v>
      </c>
      <c r="D2102" s="19" t="s">
        <v>8336</v>
      </c>
      <c r="E2102" s="19" t="s">
        <v>8336</v>
      </c>
      <c r="F2102" s="19" t="s">
        <v>8336</v>
      </c>
      <c r="G2102" s="19" t="s">
        <v>8355</v>
      </c>
      <c r="H2102" s="19">
        <v>0</v>
      </c>
      <c r="I2102" s="19" t="s">
        <v>8336</v>
      </c>
      <c r="J2102" s="19" t="s">
        <v>8336</v>
      </c>
      <c r="K2102" s="19" t="str">
        <f t="shared" si="193"/>
        <v>Over Weight</v>
      </c>
      <c r="L2102" s="19" t="str">
        <f t="shared" si="194"/>
        <v>Diabetes</v>
      </c>
      <c r="P2102" s="19" t="s">
        <v>8355</v>
      </c>
      <c r="Q2102" s="19">
        <v>0</v>
      </c>
      <c r="Y2102" s="32" t="s">
        <v>7477</v>
      </c>
      <c r="Z2102" s="19" t="s">
        <v>8324</v>
      </c>
      <c r="AA2102" t="s">
        <v>8336</v>
      </c>
      <c r="AB2102" s="19" t="str">
        <f t="shared" si="195"/>
        <v>Yes</v>
      </c>
      <c r="AC2102" s="19" t="str">
        <f t="shared" si="196"/>
        <v>No</v>
      </c>
      <c r="AG2102" s="19" t="s">
        <v>7456</v>
      </c>
      <c r="AH2102" s="19">
        <v>24.51</v>
      </c>
      <c r="AI2102" s="19" t="str">
        <f t="shared" si="197"/>
        <v>Normal Weight</v>
      </c>
      <c r="AP2102" s="19" t="s">
        <v>7456</v>
      </c>
      <c r="AQ2102" s="19">
        <v>4.69</v>
      </c>
      <c r="AR2102" s="19" t="str">
        <f t="shared" si="198"/>
        <v>Normal</v>
      </c>
    </row>
    <row r="2103" spans="1:44">
      <c r="A2103" s="19" t="s">
        <v>7501</v>
      </c>
      <c r="B2103" s="19">
        <v>31.73</v>
      </c>
      <c r="C2103" s="19">
        <v>4.78</v>
      </c>
      <c r="D2103" s="19" t="s">
        <v>8324</v>
      </c>
      <c r="E2103" s="19" t="s">
        <v>8324</v>
      </c>
      <c r="F2103" s="19" t="s">
        <v>8336</v>
      </c>
      <c r="G2103" s="19">
        <v>2</v>
      </c>
      <c r="H2103" s="19">
        <v>2</v>
      </c>
      <c r="I2103" s="19" t="s">
        <v>8336</v>
      </c>
      <c r="J2103" s="19" t="s">
        <v>8336</v>
      </c>
      <c r="K2103" s="19" t="str">
        <f t="shared" si="193"/>
        <v>Obesity</v>
      </c>
      <c r="L2103" s="19" t="str">
        <f t="shared" si="194"/>
        <v>Normal</v>
      </c>
      <c r="P2103" s="19">
        <v>1</v>
      </c>
      <c r="Q2103" s="19">
        <v>1</v>
      </c>
      <c r="Y2103" s="32" t="s">
        <v>7481</v>
      </c>
      <c r="Z2103" s="19" t="s">
        <v>8336</v>
      </c>
      <c r="AA2103" t="s">
        <v>8336</v>
      </c>
      <c r="AB2103" s="19" t="str">
        <f t="shared" si="195"/>
        <v>No</v>
      </c>
      <c r="AC2103" s="19" t="str">
        <f t="shared" si="196"/>
        <v>No</v>
      </c>
      <c r="AG2103" s="19" t="s">
        <v>7460</v>
      </c>
      <c r="AH2103" s="19">
        <v>23.845</v>
      </c>
      <c r="AI2103" s="19" t="str">
        <f t="shared" si="197"/>
        <v>Normal Weight</v>
      </c>
      <c r="AP2103" s="19" t="s">
        <v>7460</v>
      </c>
      <c r="AQ2103" s="19">
        <v>4.43</v>
      </c>
      <c r="AR2103" s="19" t="str">
        <f t="shared" si="198"/>
        <v>Normal</v>
      </c>
    </row>
    <row r="2104" spans="1:44">
      <c r="A2104" s="19" t="s">
        <v>7504</v>
      </c>
      <c r="B2104" s="19">
        <v>28.88</v>
      </c>
      <c r="C2104" s="19">
        <v>6.09</v>
      </c>
      <c r="D2104" s="19" t="s">
        <v>8324</v>
      </c>
      <c r="E2104" s="19" t="s">
        <v>8324</v>
      </c>
      <c r="F2104" s="19" t="s">
        <v>8336</v>
      </c>
      <c r="G2104" s="19">
        <v>2</v>
      </c>
      <c r="H2104" s="19">
        <v>2</v>
      </c>
      <c r="I2104" s="19" t="s">
        <v>8336</v>
      </c>
      <c r="J2104" s="19" t="s">
        <v>8336</v>
      </c>
      <c r="K2104" s="19" t="str">
        <f t="shared" si="193"/>
        <v>Over Weight</v>
      </c>
      <c r="L2104" s="19" t="str">
        <f t="shared" si="194"/>
        <v>Prediabetes</v>
      </c>
      <c r="P2104" s="19" t="s">
        <v>8355</v>
      </c>
      <c r="Q2104" s="19">
        <v>0</v>
      </c>
      <c r="Y2104" s="32" t="s">
        <v>7484</v>
      </c>
      <c r="Z2104" s="19" t="s">
        <v>8324</v>
      </c>
      <c r="AA2104" t="s">
        <v>8336</v>
      </c>
      <c r="AB2104" s="19" t="str">
        <f t="shared" si="195"/>
        <v>Yes</v>
      </c>
      <c r="AC2104" s="19" t="str">
        <f t="shared" si="196"/>
        <v>No</v>
      </c>
      <c r="AG2104" s="19" t="s">
        <v>7464</v>
      </c>
      <c r="AH2104" s="19">
        <v>15.68</v>
      </c>
      <c r="AI2104" s="19" t="str">
        <f t="shared" si="197"/>
        <v>Under Weight</v>
      </c>
      <c r="AP2104" s="19" t="s">
        <v>7464</v>
      </c>
      <c r="AQ2104" s="19">
        <v>6.16</v>
      </c>
      <c r="AR2104" s="19" t="str">
        <f t="shared" si="198"/>
        <v>Prediabetes</v>
      </c>
    </row>
    <row r="2105" spans="1:44">
      <c r="A2105" s="19" t="s">
        <v>7507</v>
      </c>
      <c r="B2105" s="19">
        <v>25.555</v>
      </c>
      <c r="C2105" s="19">
        <v>5.11</v>
      </c>
      <c r="D2105" s="19" t="s">
        <v>8336</v>
      </c>
      <c r="E2105" s="19" t="s">
        <v>8336</v>
      </c>
      <c r="F2105" s="19" t="s">
        <v>8375</v>
      </c>
      <c r="G2105" s="19">
        <v>1</v>
      </c>
      <c r="H2105" s="19">
        <v>1</v>
      </c>
      <c r="I2105" s="19" t="s">
        <v>8336</v>
      </c>
      <c r="J2105" s="19" t="s">
        <v>8336</v>
      </c>
      <c r="K2105" s="19" t="str">
        <f t="shared" si="193"/>
        <v>Over Weight</v>
      </c>
      <c r="L2105" s="19" t="str">
        <f t="shared" si="194"/>
        <v>Normal</v>
      </c>
      <c r="P2105" s="19">
        <v>1</v>
      </c>
      <c r="Q2105" s="19">
        <v>1</v>
      </c>
      <c r="Y2105" s="32" t="s">
        <v>7487</v>
      </c>
      <c r="Z2105" s="19" t="s">
        <v>8336</v>
      </c>
      <c r="AA2105" t="s">
        <v>8336</v>
      </c>
      <c r="AB2105" s="19" t="str">
        <f t="shared" si="195"/>
        <v>No</v>
      </c>
      <c r="AC2105" s="19" t="str">
        <f t="shared" si="196"/>
        <v>No</v>
      </c>
      <c r="AG2105" s="19" t="s">
        <v>7466</v>
      </c>
      <c r="AH2105" s="19">
        <v>32.395</v>
      </c>
      <c r="AI2105" s="19" t="str">
        <f t="shared" si="197"/>
        <v>Obesity</v>
      </c>
      <c r="AP2105" s="19" t="s">
        <v>7466</v>
      </c>
      <c r="AQ2105" s="19">
        <v>6.66</v>
      </c>
      <c r="AR2105" s="19" t="str">
        <f t="shared" si="198"/>
        <v>Diabetes</v>
      </c>
    </row>
    <row r="2106" spans="1:44">
      <c r="A2106" s="19" t="s">
        <v>7511</v>
      </c>
      <c r="B2106" s="19">
        <v>37.29</v>
      </c>
      <c r="C2106" s="19">
        <v>4.46</v>
      </c>
      <c r="D2106" s="19" t="s">
        <v>8336</v>
      </c>
      <c r="E2106" s="19" t="s">
        <v>8324</v>
      </c>
      <c r="F2106" s="19" t="s">
        <v>8336</v>
      </c>
      <c r="G2106" s="19">
        <v>1</v>
      </c>
      <c r="H2106" s="19">
        <v>1</v>
      </c>
      <c r="I2106" s="19" t="s">
        <v>8336</v>
      </c>
      <c r="J2106" s="19" t="s">
        <v>8336</v>
      </c>
      <c r="K2106" s="19" t="str">
        <f t="shared" si="193"/>
        <v>Obesity</v>
      </c>
      <c r="L2106" s="19" t="str">
        <f t="shared" si="194"/>
        <v>Normal</v>
      </c>
      <c r="P2106" s="19">
        <v>1</v>
      </c>
      <c r="Q2106" s="19">
        <v>1</v>
      </c>
      <c r="Y2106" s="32" t="s">
        <v>7490</v>
      </c>
      <c r="Z2106" s="19" t="s">
        <v>8336</v>
      </c>
      <c r="AA2106" t="s">
        <v>8336</v>
      </c>
      <c r="AB2106" s="19" t="str">
        <f t="shared" si="195"/>
        <v>No</v>
      </c>
      <c r="AC2106" s="19" t="str">
        <f t="shared" si="196"/>
        <v>No</v>
      </c>
      <c r="AG2106" s="19" t="s">
        <v>7470</v>
      </c>
      <c r="AH2106" s="19">
        <v>23.655</v>
      </c>
      <c r="AI2106" s="19" t="str">
        <f t="shared" si="197"/>
        <v>Normal Weight</v>
      </c>
      <c r="AP2106" s="19" t="s">
        <v>7470</v>
      </c>
      <c r="AQ2106" s="19">
        <v>5.92</v>
      </c>
      <c r="AR2106" s="19" t="str">
        <f t="shared" si="198"/>
        <v>Prediabetes</v>
      </c>
    </row>
    <row r="2107" spans="1:44">
      <c r="A2107" s="19" t="s">
        <v>7515</v>
      </c>
      <c r="B2107" s="19">
        <v>40.28</v>
      </c>
      <c r="C2107" s="19">
        <v>6.11</v>
      </c>
      <c r="D2107" s="19" t="s">
        <v>8336</v>
      </c>
      <c r="E2107" s="19" t="s">
        <v>8324</v>
      </c>
      <c r="F2107" s="19" t="s">
        <v>8336</v>
      </c>
      <c r="G2107" s="19">
        <v>1</v>
      </c>
      <c r="H2107" s="19">
        <v>1</v>
      </c>
      <c r="I2107" s="19" t="s">
        <v>8336</v>
      </c>
      <c r="J2107" s="19" t="s">
        <v>8336</v>
      </c>
      <c r="K2107" s="19" t="str">
        <f t="shared" si="193"/>
        <v>Obesity</v>
      </c>
      <c r="L2107" s="19" t="str">
        <f t="shared" si="194"/>
        <v>Prediabetes</v>
      </c>
      <c r="P2107" s="19" t="s">
        <v>8355</v>
      </c>
      <c r="Q2107" s="19">
        <v>0</v>
      </c>
      <c r="Y2107" s="32" t="s">
        <v>7494</v>
      </c>
      <c r="Z2107" s="19" t="s">
        <v>8336</v>
      </c>
      <c r="AA2107" t="s">
        <v>8336</v>
      </c>
      <c r="AB2107" s="19" t="str">
        <f t="shared" si="195"/>
        <v>No</v>
      </c>
      <c r="AC2107" s="19" t="str">
        <f t="shared" si="196"/>
        <v>No</v>
      </c>
      <c r="AG2107" s="19" t="s">
        <v>7473</v>
      </c>
      <c r="AH2107" s="19">
        <v>28.4</v>
      </c>
      <c r="AI2107" s="19" t="str">
        <f t="shared" si="197"/>
        <v>Over Weight</v>
      </c>
      <c r="AP2107" s="19" t="s">
        <v>7473</v>
      </c>
      <c r="AQ2107" s="19">
        <v>5.97</v>
      </c>
      <c r="AR2107" s="19" t="str">
        <f t="shared" si="198"/>
        <v>Prediabetes</v>
      </c>
    </row>
    <row r="2108" spans="1:44">
      <c r="A2108" s="19" t="s">
        <v>7517</v>
      </c>
      <c r="B2108" s="19">
        <v>40.185</v>
      </c>
      <c r="C2108" s="19">
        <v>4.66</v>
      </c>
      <c r="D2108" s="19" t="s">
        <v>8336</v>
      </c>
      <c r="E2108" s="19" t="s">
        <v>8324</v>
      </c>
      <c r="F2108" s="19" t="s">
        <v>8336</v>
      </c>
      <c r="G2108" s="19">
        <v>1</v>
      </c>
      <c r="H2108" s="19">
        <v>1</v>
      </c>
      <c r="I2108" s="19" t="s">
        <v>8336</v>
      </c>
      <c r="J2108" s="19" t="s">
        <v>8336</v>
      </c>
      <c r="K2108" s="19" t="str">
        <f t="shared" si="193"/>
        <v>Obesity</v>
      </c>
      <c r="L2108" s="19" t="str">
        <f t="shared" si="194"/>
        <v>Normal</v>
      </c>
      <c r="P2108" s="19">
        <v>1</v>
      </c>
      <c r="Q2108" s="19">
        <v>1</v>
      </c>
      <c r="Y2108" s="32" t="s">
        <v>7497</v>
      </c>
      <c r="Z2108" s="19" t="s">
        <v>8336</v>
      </c>
      <c r="AA2108" t="s">
        <v>8336</v>
      </c>
      <c r="AB2108" s="19" t="str">
        <f t="shared" si="195"/>
        <v>No</v>
      </c>
      <c r="AC2108" s="19" t="str">
        <f t="shared" si="196"/>
        <v>No</v>
      </c>
      <c r="AG2108" s="19" t="s">
        <v>7477</v>
      </c>
      <c r="AH2108" s="19">
        <v>35.42</v>
      </c>
      <c r="AI2108" s="19" t="str">
        <f t="shared" si="197"/>
        <v>Obesity</v>
      </c>
      <c r="AP2108" s="19" t="s">
        <v>7477</v>
      </c>
      <c r="AQ2108" s="19">
        <v>4.64</v>
      </c>
      <c r="AR2108" s="19" t="str">
        <f t="shared" si="198"/>
        <v>Normal</v>
      </c>
    </row>
    <row r="2109" spans="1:44">
      <c r="A2109" s="19" t="s">
        <v>7521</v>
      </c>
      <c r="B2109" s="19">
        <v>23.57</v>
      </c>
      <c r="C2109" s="19">
        <v>6.14</v>
      </c>
      <c r="D2109" s="19" t="s">
        <v>8336</v>
      </c>
      <c r="E2109" s="19" t="s">
        <v>8336</v>
      </c>
      <c r="F2109" s="19" t="s">
        <v>8336</v>
      </c>
      <c r="G2109" s="19" t="s">
        <v>8355</v>
      </c>
      <c r="H2109" s="19">
        <v>0</v>
      </c>
      <c r="I2109" s="19" t="s">
        <v>8336</v>
      </c>
      <c r="J2109" s="19" t="s">
        <v>8336</v>
      </c>
      <c r="K2109" s="19" t="str">
        <f t="shared" si="193"/>
        <v>Normal Weight</v>
      </c>
      <c r="L2109" s="19" t="str">
        <f t="shared" si="194"/>
        <v>Prediabetes</v>
      </c>
      <c r="P2109" s="19" t="s">
        <v>8355</v>
      </c>
      <c r="Q2109" s="19">
        <v>0</v>
      </c>
      <c r="Y2109" s="32" t="s">
        <v>7501</v>
      </c>
      <c r="Z2109" s="19" t="s">
        <v>8324</v>
      </c>
      <c r="AA2109" t="s">
        <v>8336</v>
      </c>
      <c r="AB2109" s="19" t="str">
        <f t="shared" si="195"/>
        <v>Yes</v>
      </c>
      <c r="AC2109" s="19" t="str">
        <f t="shared" si="196"/>
        <v>No</v>
      </c>
      <c r="AG2109" s="19" t="s">
        <v>7481</v>
      </c>
      <c r="AH2109" s="19">
        <v>26.18</v>
      </c>
      <c r="AI2109" s="19" t="str">
        <f t="shared" si="197"/>
        <v>Over Weight</v>
      </c>
      <c r="AP2109" s="19" t="s">
        <v>7481</v>
      </c>
      <c r="AQ2109" s="19">
        <v>6.12</v>
      </c>
      <c r="AR2109" s="19" t="str">
        <f t="shared" si="198"/>
        <v>Prediabetes</v>
      </c>
    </row>
    <row r="2110" spans="1:44">
      <c r="A2110" s="19" t="s">
        <v>7523</v>
      </c>
      <c r="B2110" s="19">
        <v>35.625</v>
      </c>
      <c r="C2110" s="19">
        <v>6.21</v>
      </c>
      <c r="D2110" s="19" t="s">
        <v>8336</v>
      </c>
      <c r="E2110" s="19" t="s">
        <v>8324</v>
      </c>
      <c r="F2110" s="19" t="s">
        <v>8336</v>
      </c>
      <c r="G2110" s="19">
        <v>1</v>
      </c>
      <c r="H2110" s="19">
        <v>1</v>
      </c>
      <c r="I2110" s="19" t="s">
        <v>8336</v>
      </c>
      <c r="J2110" s="19" t="s">
        <v>8336</v>
      </c>
      <c r="K2110" s="19" t="str">
        <f t="shared" si="193"/>
        <v>Obesity</v>
      </c>
      <c r="L2110" s="19" t="str">
        <f t="shared" si="194"/>
        <v>Prediabetes</v>
      </c>
      <c r="P2110" s="19" t="s">
        <v>8355</v>
      </c>
      <c r="Q2110" s="19">
        <v>0</v>
      </c>
      <c r="Y2110" s="32" t="s">
        <v>7504</v>
      </c>
      <c r="Z2110" s="19" t="s">
        <v>8324</v>
      </c>
      <c r="AA2110" t="s">
        <v>8336</v>
      </c>
      <c r="AB2110" s="19" t="str">
        <f t="shared" si="195"/>
        <v>Yes</v>
      </c>
      <c r="AC2110" s="19" t="str">
        <f t="shared" si="196"/>
        <v>No</v>
      </c>
      <c r="AG2110" s="19" t="s">
        <v>7484</v>
      </c>
      <c r="AH2110" s="19">
        <v>20.8</v>
      </c>
      <c r="AI2110" s="19" t="str">
        <f t="shared" si="197"/>
        <v>Normal Weight</v>
      </c>
      <c r="AP2110" s="19" t="s">
        <v>7484</v>
      </c>
      <c r="AQ2110" s="19">
        <v>4.87</v>
      </c>
      <c r="AR2110" s="19" t="str">
        <f t="shared" si="198"/>
        <v>Normal</v>
      </c>
    </row>
    <row r="2111" spans="1:44">
      <c r="A2111" s="19" t="s">
        <v>7527</v>
      </c>
      <c r="B2111" s="19">
        <v>33.155</v>
      </c>
      <c r="C2111" s="19">
        <v>4.6</v>
      </c>
      <c r="D2111" s="19" t="s">
        <v>8336</v>
      </c>
      <c r="E2111" s="19" t="s">
        <v>8324</v>
      </c>
      <c r="F2111" s="19" t="s">
        <v>8336</v>
      </c>
      <c r="G2111" s="19">
        <v>1</v>
      </c>
      <c r="H2111" s="19">
        <v>1</v>
      </c>
      <c r="I2111" s="19" t="s">
        <v>8336</v>
      </c>
      <c r="J2111" s="19" t="s">
        <v>8336</v>
      </c>
      <c r="K2111" s="19" t="str">
        <f t="shared" si="193"/>
        <v>Obesity</v>
      </c>
      <c r="L2111" s="19" t="str">
        <f t="shared" si="194"/>
        <v>Normal</v>
      </c>
      <c r="P2111" s="19" t="s">
        <v>8355</v>
      </c>
      <c r="Q2111" s="19">
        <v>0</v>
      </c>
      <c r="Y2111" s="32" t="s">
        <v>7507</v>
      </c>
      <c r="Z2111" s="19" t="s">
        <v>8336</v>
      </c>
      <c r="AA2111" t="s">
        <v>8336</v>
      </c>
      <c r="AB2111" s="19" t="str">
        <f t="shared" si="195"/>
        <v>No</v>
      </c>
      <c r="AC2111" s="19" t="str">
        <f t="shared" si="196"/>
        <v>No</v>
      </c>
      <c r="AG2111" s="19" t="s">
        <v>7487</v>
      </c>
      <c r="AH2111" s="19">
        <v>15.82</v>
      </c>
      <c r="AI2111" s="19" t="str">
        <f t="shared" si="197"/>
        <v>Under Weight</v>
      </c>
      <c r="AP2111" s="19" t="s">
        <v>7487</v>
      </c>
      <c r="AQ2111" s="19">
        <v>4.6</v>
      </c>
      <c r="AR2111" s="19" t="str">
        <f t="shared" si="198"/>
        <v>Normal</v>
      </c>
    </row>
    <row r="2112" spans="1:44">
      <c r="A2112" s="19" t="s">
        <v>7531</v>
      </c>
      <c r="B2112" s="19">
        <v>31.92</v>
      </c>
      <c r="C2112" s="19">
        <v>5.04</v>
      </c>
      <c r="D2112" s="19" t="s">
        <v>8336</v>
      </c>
      <c r="E2112" s="19" t="s">
        <v>8324</v>
      </c>
      <c r="F2112" s="19" t="s">
        <v>8336</v>
      </c>
      <c r="G2112" s="19">
        <v>1</v>
      </c>
      <c r="H2112" s="19">
        <v>1</v>
      </c>
      <c r="I2112" s="19" t="s">
        <v>8336</v>
      </c>
      <c r="J2112" s="19" t="s">
        <v>8336</v>
      </c>
      <c r="K2112" s="19" t="str">
        <f t="shared" si="193"/>
        <v>Obesity</v>
      </c>
      <c r="L2112" s="19" t="str">
        <f t="shared" si="194"/>
        <v>Normal</v>
      </c>
      <c r="P2112" s="19" t="s">
        <v>8355</v>
      </c>
      <c r="Q2112" s="19">
        <v>0</v>
      </c>
      <c r="Y2112" s="32" t="s">
        <v>7511</v>
      </c>
      <c r="Z2112" s="19" t="s">
        <v>8336</v>
      </c>
      <c r="AA2112" t="s">
        <v>8336</v>
      </c>
      <c r="AB2112" s="19" t="str">
        <f t="shared" si="195"/>
        <v>No</v>
      </c>
      <c r="AC2112" s="19" t="str">
        <f t="shared" si="196"/>
        <v>No</v>
      </c>
      <c r="AG2112" s="19" t="s">
        <v>7490</v>
      </c>
      <c r="AH2112" s="19">
        <v>17.67</v>
      </c>
      <c r="AI2112" s="19" t="str">
        <f t="shared" si="197"/>
        <v>Under Weight</v>
      </c>
      <c r="AP2112" s="19" t="s">
        <v>7490</v>
      </c>
      <c r="AQ2112" s="19">
        <v>4.78</v>
      </c>
      <c r="AR2112" s="19" t="str">
        <f t="shared" si="198"/>
        <v>Normal</v>
      </c>
    </row>
    <row r="2113" spans="1:44">
      <c r="A2113" s="19" t="s">
        <v>7535</v>
      </c>
      <c r="B2113" s="19">
        <v>30.305</v>
      </c>
      <c r="C2113" s="19">
        <v>5.08</v>
      </c>
      <c r="D2113" s="19" t="s">
        <v>8336</v>
      </c>
      <c r="E2113" s="19" t="s">
        <v>8324</v>
      </c>
      <c r="F2113" s="19" t="s">
        <v>8336</v>
      </c>
      <c r="G2113" s="19">
        <v>1</v>
      </c>
      <c r="H2113" s="19">
        <v>1</v>
      </c>
      <c r="I2113" s="19" t="s">
        <v>8336</v>
      </c>
      <c r="J2113" s="19" t="s">
        <v>8336</v>
      </c>
      <c r="K2113" s="19" t="str">
        <f t="shared" si="193"/>
        <v>Obesity</v>
      </c>
      <c r="L2113" s="19" t="str">
        <f t="shared" si="194"/>
        <v>Normal</v>
      </c>
      <c r="P2113" s="19" t="s">
        <v>8355</v>
      </c>
      <c r="Q2113" s="19">
        <v>0</v>
      </c>
      <c r="Y2113" s="32" t="s">
        <v>7515</v>
      </c>
      <c r="Z2113" s="19" t="s">
        <v>8336</v>
      </c>
      <c r="AA2113" t="s">
        <v>8336</v>
      </c>
      <c r="AB2113" s="19" t="str">
        <f t="shared" si="195"/>
        <v>No</v>
      </c>
      <c r="AC2113" s="19" t="str">
        <f t="shared" si="196"/>
        <v>No</v>
      </c>
      <c r="AG2113" s="19" t="s">
        <v>7494</v>
      </c>
      <c r="AH2113" s="19">
        <v>31.92</v>
      </c>
      <c r="AI2113" s="19" t="str">
        <f t="shared" si="197"/>
        <v>Obesity</v>
      </c>
      <c r="AP2113" s="19" t="s">
        <v>7494</v>
      </c>
      <c r="AQ2113" s="19">
        <v>11.05</v>
      </c>
      <c r="AR2113" s="19" t="str">
        <f t="shared" si="198"/>
        <v>Diabetes</v>
      </c>
    </row>
    <row r="2114" spans="1:44">
      <c r="A2114" s="19" t="s">
        <v>7539</v>
      </c>
      <c r="B2114" s="19">
        <v>30.115</v>
      </c>
      <c r="C2114" s="19">
        <v>4.38</v>
      </c>
      <c r="D2114" s="19" t="s">
        <v>8336</v>
      </c>
      <c r="E2114" s="19" t="s">
        <v>8324</v>
      </c>
      <c r="F2114" s="19" t="s">
        <v>8336</v>
      </c>
      <c r="G2114" s="19">
        <v>1</v>
      </c>
      <c r="H2114" s="19">
        <v>1</v>
      </c>
      <c r="I2114" s="19" t="s">
        <v>8336</v>
      </c>
      <c r="J2114" s="19" t="s">
        <v>8336</v>
      </c>
      <c r="K2114" s="19" t="str">
        <f t="shared" si="193"/>
        <v>Obesity</v>
      </c>
      <c r="L2114" s="19" t="str">
        <f t="shared" si="194"/>
        <v>Normal</v>
      </c>
      <c r="P2114" s="19">
        <v>2</v>
      </c>
      <c r="Q2114" s="19">
        <v>2</v>
      </c>
      <c r="Y2114" s="32" t="s">
        <v>7517</v>
      </c>
      <c r="Z2114" s="19" t="s">
        <v>8336</v>
      </c>
      <c r="AA2114" t="s">
        <v>8336</v>
      </c>
      <c r="AB2114" s="19" t="str">
        <f t="shared" si="195"/>
        <v>No</v>
      </c>
      <c r="AC2114" s="19" t="str">
        <f t="shared" si="196"/>
        <v>No</v>
      </c>
      <c r="AG2114" s="19" t="s">
        <v>7497</v>
      </c>
      <c r="AH2114" s="19">
        <v>28.975</v>
      </c>
      <c r="AI2114" s="19" t="str">
        <f t="shared" si="197"/>
        <v>Over Weight</v>
      </c>
      <c r="AP2114" s="19" t="s">
        <v>7497</v>
      </c>
      <c r="AQ2114" s="19">
        <v>7.62</v>
      </c>
      <c r="AR2114" s="19" t="str">
        <f t="shared" si="198"/>
        <v>Diabetes</v>
      </c>
    </row>
    <row r="2115" spans="1:44">
      <c r="A2115" s="19" t="s">
        <v>7542</v>
      </c>
      <c r="B2115" s="19">
        <v>24.09</v>
      </c>
      <c r="C2115" s="19">
        <v>4.79</v>
      </c>
      <c r="D2115" s="19" t="s">
        <v>8336</v>
      </c>
      <c r="E2115" s="19" t="s">
        <v>8324</v>
      </c>
      <c r="F2115" s="19" t="s">
        <v>8336</v>
      </c>
      <c r="G2115" s="19">
        <v>1</v>
      </c>
      <c r="H2115" s="19">
        <v>1</v>
      </c>
      <c r="I2115" s="19" t="s">
        <v>8336</v>
      </c>
      <c r="J2115" s="19" t="s">
        <v>8336</v>
      </c>
      <c r="K2115" s="19" t="str">
        <f t="shared" ref="K2115:K2178" si="199">IF(B2115&lt;18.5,"Under Weight",IF(B2115&lt;=24.9,"Normal Weight",IF(B2115&lt;=29.9,"Over Weight","Obesity")))</f>
        <v>Normal Weight</v>
      </c>
      <c r="L2115" s="19" t="str">
        <f t="shared" ref="L2115:L2178" si="200">IF(C2115&lt;5.7,"Normal",IF(C2115&lt;=6.4,"Prediabetes","Diabetes"))</f>
        <v>Normal</v>
      </c>
      <c r="P2115" s="19">
        <v>2</v>
      </c>
      <c r="Q2115" s="19">
        <v>2</v>
      </c>
      <c r="Y2115" s="32" t="s">
        <v>7521</v>
      </c>
      <c r="Z2115" s="19" t="s">
        <v>8336</v>
      </c>
      <c r="AA2115" t="s">
        <v>8336</v>
      </c>
      <c r="AB2115" s="19" t="str">
        <f t="shared" si="195"/>
        <v>No</v>
      </c>
      <c r="AC2115" s="19" t="str">
        <f t="shared" si="196"/>
        <v>No</v>
      </c>
      <c r="AG2115" s="19" t="s">
        <v>7501</v>
      </c>
      <c r="AH2115" s="19">
        <v>31.73</v>
      </c>
      <c r="AI2115" s="19" t="str">
        <f t="shared" si="197"/>
        <v>Obesity</v>
      </c>
      <c r="AP2115" s="19" t="s">
        <v>7501</v>
      </c>
      <c r="AQ2115" s="19">
        <v>4.78</v>
      </c>
      <c r="AR2115" s="19" t="str">
        <f t="shared" si="198"/>
        <v>Normal</v>
      </c>
    </row>
    <row r="2116" spans="1:44">
      <c r="A2116" s="19" t="s">
        <v>7546</v>
      </c>
      <c r="B2116" s="19">
        <v>28.215</v>
      </c>
      <c r="C2116" s="19">
        <v>4.21</v>
      </c>
      <c r="D2116" s="19" t="s">
        <v>8336</v>
      </c>
      <c r="E2116" s="19" t="s">
        <v>8324</v>
      </c>
      <c r="F2116" s="19" t="s">
        <v>8336</v>
      </c>
      <c r="G2116" s="19">
        <v>1</v>
      </c>
      <c r="H2116" s="19">
        <v>1</v>
      </c>
      <c r="I2116" s="19" t="s">
        <v>8336</v>
      </c>
      <c r="J2116" s="19" t="s">
        <v>8336</v>
      </c>
      <c r="K2116" s="19" t="str">
        <f t="shared" si="199"/>
        <v>Over Weight</v>
      </c>
      <c r="L2116" s="19" t="str">
        <f t="shared" si="200"/>
        <v>Normal</v>
      </c>
      <c r="P2116" s="19">
        <v>1</v>
      </c>
      <c r="Q2116" s="19">
        <v>1</v>
      </c>
      <c r="Y2116" s="32" t="s">
        <v>7523</v>
      </c>
      <c r="Z2116" s="19" t="s">
        <v>8336</v>
      </c>
      <c r="AA2116" t="s">
        <v>8336</v>
      </c>
      <c r="AB2116" s="19" t="str">
        <f t="shared" si="195"/>
        <v>No</v>
      </c>
      <c r="AC2116" s="19" t="str">
        <f t="shared" si="196"/>
        <v>No</v>
      </c>
      <c r="AG2116" s="19" t="s">
        <v>7504</v>
      </c>
      <c r="AH2116" s="19">
        <v>28.88</v>
      </c>
      <c r="AI2116" s="19" t="str">
        <f t="shared" si="197"/>
        <v>Over Weight</v>
      </c>
      <c r="AP2116" s="19" t="s">
        <v>7504</v>
      </c>
      <c r="AQ2116" s="19">
        <v>6.09</v>
      </c>
      <c r="AR2116" s="19" t="str">
        <f t="shared" si="198"/>
        <v>Prediabetes</v>
      </c>
    </row>
    <row r="2117" spans="1:44">
      <c r="A2117" s="19" t="s">
        <v>7550</v>
      </c>
      <c r="B2117" s="19">
        <v>26.315</v>
      </c>
      <c r="C2117" s="19">
        <v>5.47</v>
      </c>
      <c r="D2117" s="19" t="s">
        <v>8336</v>
      </c>
      <c r="E2117" s="19" t="s">
        <v>8324</v>
      </c>
      <c r="F2117" s="19" t="s">
        <v>8336</v>
      </c>
      <c r="G2117" s="19">
        <v>1</v>
      </c>
      <c r="H2117" s="19">
        <v>1</v>
      </c>
      <c r="I2117" s="19" t="s">
        <v>8336</v>
      </c>
      <c r="J2117" s="19" t="s">
        <v>8336</v>
      </c>
      <c r="K2117" s="19" t="str">
        <f t="shared" si="199"/>
        <v>Over Weight</v>
      </c>
      <c r="L2117" s="19" t="str">
        <f t="shared" si="200"/>
        <v>Normal</v>
      </c>
      <c r="P2117" s="19">
        <v>1</v>
      </c>
      <c r="Q2117" s="19">
        <v>1</v>
      </c>
      <c r="Y2117" s="32" t="s">
        <v>7527</v>
      </c>
      <c r="Z2117" s="19" t="s">
        <v>8336</v>
      </c>
      <c r="AA2117" t="s">
        <v>8336</v>
      </c>
      <c r="AB2117" s="19" t="str">
        <f t="shared" si="195"/>
        <v>No</v>
      </c>
      <c r="AC2117" s="19" t="str">
        <f t="shared" si="196"/>
        <v>No</v>
      </c>
      <c r="AG2117" s="19" t="s">
        <v>7507</v>
      </c>
      <c r="AH2117" s="19">
        <v>25.555</v>
      </c>
      <c r="AI2117" s="19" t="str">
        <f t="shared" si="197"/>
        <v>Over Weight</v>
      </c>
      <c r="AP2117" s="19" t="s">
        <v>7507</v>
      </c>
      <c r="AQ2117" s="19">
        <v>5.11</v>
      </c>
      <c r="AR2117" s="19" t="str">
        <f t="shared" si="198"/>
        <v>Normal</v>
      </c>
    </row>
    <row r="2118" spans="1:44">
      <c r="A2118" s="19" t="s">
        <v>7554</v>
      </c>
      <c r="B2118" s="19">
        <v>25.08</v>
      </c>
      <c r="C2118" s="19">
        <v>5.09</v>
      </c>
      <c r="D2118" s="19" t="s">
        <v>8336</v>
      </c>
      <c r="E2118" s="19" t="s">
        <v>8324</v>
      </c>
      <c r="F2118" s="19" t="s">
        <v>8336</v>
      </c>
      <c r="G2118" s="19">
        <v>1</v>
      </c>
      <c r="H2118" s="19">
        <v>1</v>
      </c>
      <c r="I2118" s="19" t="s">
        <v>8336</v>
      </c>
      <c r="J2118" s="19" t="s">
        <v>8336</v>
      </c>
      <c r="K2118" s="19" t="str">
        <f t="shared" si="199"/>
        <v>Over Weight</v>
      </c>
      <c r="L2118" s="19" t="str">
        <f t="shared" si="200"/>
        <v>Normal</v>
      </c>
      <c r="P2118" s="19">
        <v>1</v>
      </c>
      <c r="Q2118" s="19">
        <v>1</v>
      </c>
      <c r="Y2118" s="32" t="s">
        <v>7531</v>
      </c>
      <c r="Z2118" s="19" t="s">
        <v>8336</v>
      </c>
      <c r="AA2118" t="s">
        <v>8336</v>
      </c>
      <c r="AB2118" s="19" t="str">
        <f t="shared" si="195"/>
        <v>No</v>
      </c>
      <c r="AC2118" s="19" t="str">
        <f t="shared" si="196"/>
        <v>No</v>
      </c>
      <c r="AG2118" s="19" t="s">
        <v>7511</v>
      </c>
      <c r="AH2118" s="19">
        <v>37.29</v>
      </c>
      <c r="AI2118" s="19" t="str">
        <f t="shared" si="197"/>
        <v>Obesity</v>
      </c>
      <c r="AP2118" s="19" t="s">
        <v>7511</v>
      </c>
      <c r="AQ2118" s="19">
        <v>4.46</v>
      </c>
      <c r="AR2118" s="19" t="str">
        <f t="shared" si="198"/>
        <v>Normal</v>
      </c>
    </row>
    <row r="2119" spans="1:44">
      <c r="A2119" s="19" t="s">
        <v>7557</v>
      </c>
      <c r="B2119" s="19">
        <v>15.41</v>
      </c>
      <c r="C2119" s="19">
        <v>5.08</v>
      </c>
      <c r="D2119" s="19" t="s">
        <v>8336</v>
      </c>
      <c r="E2119" s="19" t="s">
        <v>8336</v>
      </c>
      <c r="F2119" s="19" t="s">
        <v>8336</v>
      </c>
      <c r="G2119" s="19" t="s">
        <v>8355</v>
      </c>
      <c r="H2119" s="19">
        <v>0</v>
      </c>
      <c r="I2119" s="19" t="s">
        <v>8336</v>
      </c>
      <c r="J2119" s="19" t="s">
        <v>8336</v>
      </c>
      <c r="K2119" s="19" t="str">
        <f t="shared" si="199"/>
        <v>Under Weight</v>
      </c>
      <c r="L2119" s="19" t="str">
        <f t="shared" si="200"/>
        <v>Normal</v>
      </c>
      <c r="P2119" s="19">
        <v>1</v>
      </c>
      <c r="Q2119" s="19">
        <v>1</v>
      </c>
      <c r="Y2119" s="32" t="s">
        <v>7535</v>
      </c>
      <c r="Z2119" s="19" t="s">
        <v>8336</v>
      </c>
      <c r="AA2119" t="s">
        <v>8336</v>
      </c>
      <c r="AB2119" s="19" t="str">
        <f t="shared" si="195"/>
        <v>No</v>
      </c>
      <c r="AC2119" s="19" t="str">
        <f t="shared" si="196"/>
        <v>No</v>
      </c>
      <c r="AG2119" s="19" t="s">
        <v>7515</v>
      </c>
      <c r="AH2119" s="19">
        <v>40.28</v>
      </c>
      <c r="AI2119" s="19" t="str">
        <f t="shared" si="197"/>
        <v>Obesity</v>
      </c>
      <c r="AP2119" s="19" t="s">
        <v>7515</v>
      </c>
      <c r="AQ2119" s="19">
        <v>6.11</v>
      </c>
      <c r="AR2119" s="19" t="str">
        <f t="shared" si="198"/>
        <v>Prediabetes</v>
      </c>
    </row>
    <row r="2120" spans="1:44">
      <c r="A2120" s="19" t="s">
        <v>7560</v>
      </c>
      <c r="B2120" s="19">
        <v>23.83</v>
      </c>
      <c r="C2120" s="19">
        <v>5.68</v>
      </c>
      <c r="D2120" s="19" t="s">
        <v>8336</v>
      </c>
      <c r="E2120" s="19" t="s">
        <v>8336</v>
      </c>
      <c r="F2120" s="19" t="s">
        <v>8336</v>
      </c>
      <c r="G2120" s="19" t="s">
        <v>8355</v>
      </c>
      <c r="H2120" s="19">
        <v>0</v>
      </c>
      <c r="I2120" s="19" t="s">
        <v>8336</v>
      </c>
      <c r="J2120" s="19" t="s">
        <v>8336</v>
      </c>
      <c r="K2120" s="19" t="str">
        <f t="shared" si="199"/>
        <v>Normal Weight</v>
      </c>
      <c r="L2120" s="19" t="str">
        <f t="shared" si="200"/>
        <v>Normal</v>
      </c>
      <c r="P2120" s="19" t="s">
        <v>8355</v>
      </c>
      <c r="Q2120" s="19">
        <v>0</v>
      </c>
      <c r="Y2120" s="32" t="s">
        <v>7539</v>
      </c>
      <c r="Z2120" s="19" t="s">
        <v>8336</v>
      </c>
      <c r="AA2120" t="s">
        <v>8336</v>
      </c>
      <c r="AB2120" s="19" t="str">
        <f t="shared" si="195"/>
        <v>No</v>
      </c>
      <c r="AC2120" s="19" t="str">
        <f t="shared" si="196"/>
        <v>No</v>
      </c>
      <c r="AG2120" s="19" t="s">
        <v>7517</v>
      </c>
      <c r="AH2120" s="19">
        <v>40.185</v>
      </c>
      <c r="AI2120" s="19" t="str">
        <f t="shared" si="197"/>
        <v>Obesity</v>
      </c>
      <c r="AP2120" s="19" t="s">
        <v>7517</v>
      </c>
      <c r="AQ2120" s="19">
        <v>4.66</v>
      </c>
      <c r="AR2120" s="19" t="str">
        <f t="shared" si="198"/>
        <v>Normal</v>
      </c>
    </row>
    <row r="2121" spans="1:44">
      <c r="A2121" s="19" t="s">
        <v>7563</v>
      </c>
      <c r="B2121" s="19">
        <v>36</v>
      </c>
      <c r="C2121" s="19">
        <v>4.66</v>
      </c>
      <c r="D2121" s="19" t="s">
        <v>8336</v>
      </c>
      <c r="E2121" s="19" t="s">
        <v>8324</v>
      </c>
      <c r="F2121" s="19" t="s">
        <v>8336</v>
      </c>
      <c r="G2121" s="19">
        <v>1</v>
      </c>
      <c r="H2121" s="19">
        <v>1</v>
      </c>
      <c r="I2121" s="19" t="s">
        <v>8336</v>
      </c>
      <c r="J2121" s="19" t="s">
        <v>8336</v>
      </c>
      <c r="K2121" s="19" t="str">
        <f t="shared" si="199"/>
        <v>Obesity</v>
      </c>
      <c r="L2121" s="19" t="str">
        <f t="shared" si="200"/>
        <v>Normal</v>
      </c>
      <c r="P2121" s="19">
        <v>1</v>
      </c>
      <c r="Q2121" s="19">
        <v>1</v>
      </c>
      <c r="Y2121" s="32" t="s">
        <v>7542</v>
      </c>
      <c r="Z2121" s="19" t="s">
        <v>8336</v>
      </c>
      <c r="AA2121" t="s">
        <v>8336</v>
      </c>
      <c r="AB2121" s="19" t="str">
        <f t="shared" ref="AB2121:AB2184" si="201">PROPER(Z2121)</f>
        <v>No</v>
      </c>
      <c r="AC2121" s="19" t="str">
        <f t="shared" ref="AC2121:AC2184" si="202">PROPER(AA2121)</f>
        <v>No</v>
      </c>
      <c r="AG2121" s="19" t="s">
        <v>7521</v>
      </c>
      <c r="AH2121" s="19">
        <v>23.57</v>
      </c>
      <c r="AI2121" s="19" t="str">
        <f t="shared" si="197"/>
        <v>Normal Weight</v>
      </c>
      <c r="AP2121" s="19" t="s">
        <v>7521</v>
      </c>
      <c r="AQ2121" s="19">
        <v>6.14</v>
      </c>
      <c r="AR2121" s="19" t="str">
        <f t="shared" si="198"/>
        <v>Prediabetes</v>
      </c>
    </row>
    <row r="2122" spans="1:44">
      <c r="A2122" s="19" t="s">
        <v>7567</v>
      </c>
      <c r="B2122" s="19">
        <v>28.82</v>
      </c>
      <c r="C2122" s="19">
        <v>5.59</v>
      </c>
      <c r="D2122" s="19" t="s">
        <v>8336</v>
      </c>
      <c r="E2122" s="19" t="s">
        <v>8324</v>
      </c>
      <c r="F2122" s="19" t="s">
        <v>8336</v>
      </c>
      <c r="G2122" s="19">
        <v>1</v>
      </c>
      <c r="H2122" s="19">
        <v>1</v>
      </c>
      <c r="I2122" s="19" t="s">
        <v>8336</v>
      </c>
      <c r="J2122" s="19" t="s">
        <v>8336</v>
      </c>
      <c r="K2122" s="19" t="str">
        <f t="shared" si="199"/>
        <v>Over Weight</v>
      </c>
      <c r="L2122" s="19" t="str">
        <f t="shared" si="200"/>
        <v>Normal</v>
      </c>
      <c r="P2122" s="19">
        <v>1</v>
      </c>
      <c r="Q2122" s="19">
        <v>1</v>
      </c>
      <c r="Y2122" s="32" t="s">
        <v>7546</v>
      </c>
      <c r="Z2122" s="19" t="s">
        <v>8336</v>
      </c>
      <c r="AA2122" t="s">
        <v>8336</v>
      </c>
      <c r="AB2122" s="19" t="str">
        <f t="shared" si="201"/>
        <v>No</v>
      </c>
      <c r="AC2122" s="19" t="str">
        <f t="shared" si="202"/>
        <v>No</v>
      </c>
      <c r="AG2122" s="19" t="s">
        <v>7523</v>
      </c>
      <c r="AH2122" s="19">
        <v>35.625</v>
      </c>
      <c r="AI2122" s="19" t="str">
        <f t="shared" si="197"/>
        <v>Obesity</v>
      </c>
      <c r="AP2122" s="19" t="s">
        <v>7523</v>
      </c>
      <c r="AQ2122" s="19">
        <v>6.21</v>
      </c>
      <c r="AR2122" s="19" t="str">
        <f t="shared" si="198"/>
        <v>Prediabetes</v>
      </c>
    </row>
    <row r="2123" spans="1:44">
      <c r="A2123" s="19" t="s">
        <v>7571</v>
      </c>
      <c r="B2123" s="19">
        <v>28.05</v>
      </c>
      <c r="C2123" s="19">
        <v>6.2</v>
      </c>
      <c r="D2123" s="19" t="s">
        <v>8336</v>
      </c>
      <c r="E2123" s="19" t="s">
        <v>8324</v>
      </c>
      <c r="F2123" s="19" t="s">
        <v>8336</v>
      </c>
      <c r="G2123" s="19">
        <v>1</v>
      </c>
      <c r="H2123" s="19">
        <v>1</v>
      </c>
      <c r="I2123" s="19" t="s">
        <v>8336</v>
      </c>
      <c r="J2123" s="19" t="s">
        <v>8336</v>
      </c>
      <c r="K2123" s="19" t="str">
        <f t="shared" si="199"/>
        <v>Over Weight</v>
      </c>
      <c r="L2123" s="19" t="str">
        <f t="shared" si="200"/>
        <v>Prediabetes</v>
      </c>
      <c r="P2123" s="19">
        <v>1</v>
      </c>
      <c r="Q2123" s="19">
        <v>1</v>
      </c>
      <c r="Y2123" s="32" t="s">
        <v>7550</v>
      </c>
      <c r="Z2123" s="19" t="s">
        <v>8336</v>
      </c>
      <c r="AA2123" t="s">
        <v>8336</v>
      </c>
      <c r="AB2123" s="19" t="str">
        <f t="shared" si="201"/>
        <v>No</v>
      </c>
      <c r="AC2123" s="19" t="str">
        <f t="shared" si="202"/>
        <v>No</v>
      </c>
      <c r="AG2123" s="19" t="s">
        <v>7527</v>
      </c>
      <c r="AH2123" s="19">
        <v>33.155</v>
      </c>
      <c r="AI2123" s="19" t="str">
        <f t="shared" si="197"/>
        <v>Obesity</v>
      </c>
      <c r="AP2123" s="19" t="s">
        <v>7527</v>
      </c>
      <c r="AQ2123" s="19">
        <v>4.6</v>
      </c>
      <c r="AR2123" s="19" t="str">
        <f t="shared" si="198"/>
        <v>Normal</v>
      </c>
    </row>
    <row r="2124" spans="1:44">
      <c r="A2124" s="19" t="s">
        <v>7575</v>
      </c>
      <c r="B2124" s="19">
        <v>27.1</v>
      </c>
      <c r="C2124" s="19">
        <v>4.45</v>
      </c>
      <c r="D2124" s="19" t="s">
        <v>8336</v>
      </c>
      <c r="E2124" s="19" t="s">
        <v>8324</v>
      </c>
      <c r="F2124" s="19" t="s">
        <v>8336</v>
      </c>
      <c r="G2124" s="19">
        <v>1</v>
      </c>
      <c r="H2124" s="19">
        <v>1</v>
      </c>
      <c r="I2124" s="19" t="s">
        <v>8336</v>
      </c>
      <c r="J2124" s="19" t="s">
        <v>8336</v>
      </c>
      <c r="K2124" s="19" t="str">
        <f t="shared" si="199"/>
        <v>Over Weight</v>
      </c>
      <c r="L2124" s="19" t="str">
        <f t="shared" si="200"/>
        <v>Normal</v>
      </c>
      <c r="P2124" s="19">
        <v>1</v>
      </c>
      <c r="Q2124" s="19">
        <v>1</v>
      </c>
      <c r="Y2124" s="32" t="s">
        <v>7554</v>
      </c>
      <c r="Z2124" s="19" t="s">
        <v>8336</v>
      </c>
      <c r="AA2124" t="s">
        <v>8336</v>
      </c>
      <c r="AB2124" s="19" t="str">
        <f t="shared" si="201"/>
        <v>No</v>
      </c>
      <c r="AC2124" s="19" t="str">
        <f t="shared" si="202"/>
        <v>No</v>
      </c>
      <c r="AG2124" s="19" t="s">
        <v>7531</v>
      </c>
      <c r="AH2124" s="19">
        <v>31.92</v>
      </c>
      <c r="AI2124" s="19" t="str">
        <f t="shared" si="197"/>
        <v>Obesity</v>
      </c>
      <c r="AP2124" s="19" t="s">
        <v>7531</v>
      </c>
      <c r="AQ2124" s="19">
        <v>5.04</v>
      </c>
      <c r="AR2124" s="19" t="str">
        <f t="shared" si="198"/>
        <v>Normal</v>
      </c>
    </row>
    <row r="2125" spans="1:44">
      <c r="A2125" s="19" t="s">
        <v>7578</v>
      </c>
      <c r="B2125" s="19">
        <v>24.3</v>
      </c>
      <c r="C2125" s="19">
        <v>6.1</v>
      </c>
      <c r="D2125" s="19" t="s">
        <v>8324</v>
      </c>
      <c r="E2125" s="19" t="s">
        <v>8324</v>
      </c>
      <c r="F2125" s="19" t="s">
        <v>8336</v>
      </c>
      <c r="G2125" s="19">
        <v>1</v>
      </c>
      <c r="H2125" s="19">
        <v>1</v>
      </c>
      <c r="I2125" s="19" t="s">
        <v>8336</v>
      </c>
      <c r="J2125" s="19" t="s">
        <v>8336</v>
      </c>
      <c r="K2125" s="19" t="str">
        <f t="shared" si="199"/>
        <v>Normal Weight</v>
      </c>
      <c r="L2125" s="19" t="str">
        <f t="shared" si="200"/>
        <v>Prediabetes</v>
      </c>
      <c r="P2125" s="19">
        <v>1</v>
      </c>
      <c r="Q2125" s="19">
        <v>1</v>
      </c>
      <c r="Y2125" s="32" t="s">
        <v>7557</v>
      </c>
      <c r="Z2125" s="19" t="s">
        <v>8336</v>
      </c>
      <c r="AA2125" t="s">
        <v>8336</v>
      </c>
      <c r="AB2125" s="19" t="str">
        <f t="shared" si="201"/>
        <v>No</v>
      </c>
      <c r="AC2125" s="19" t="str">
        <f t="shared" si="202"/>
        <v>No</v>
      </c>
      <c r="AG2125" s="19" t="s">
        <v>7535</v>
      </c>
      <c r="AH2125" s="19">
        <v>30.305</v>
      </c>
      <c r="AI2125" s="19" t="str">
        <f t="shared" si="197"/>
        <v>Obesity</v>
      </c>
      <c r="AP2125" s="19" t="s">
        <v>7535</v>
      </c>
      <c r="AQ2125" s="19">
        <v>5.08</v>
      </c>
      <c r="AR2125" s="19" t="str">
        <f t="shared" si="198"/>
        <v>Normal</v>
      </c>
    </row>
    <row r="2126" spans="1:44">
      <c r="A2126" s="19" t="s">
        <v>7581</v>
      </c>
      <c r="B2126" s="19">
        <v>30.72</v>
      </c>
      <c r="C2126" s="19">
        <v>6.06</v>
      </c>
      <c r="D2126" s="19" t="s">
        <v>8336</v>
      </c>
      <c r="E2126" s="19" t="s">
        <v>8324</v>
      </c>
      <c r="F2126" s="19" t="s">
        <v>8336</v>
      </c>
      <c r="G2126" s="19">
        <v>1</v>
      </c>
      <c r="H2126" s="19">
        <v>1</v>
      </c>
      <c r="I2126" s="19" t="s">
        <v>8336</v>
      </c>
      <c r="J2126" s="19" t="s">
        <v>8336</v>
      </c>
      <c r="K2126" s="19" t="str">
        <f t="shared" si="199"/>
        <v>Obesity</v>
      </c>
      <c r="L2126" s="19" t="str">
        <f t="shared" si="200"/>
        <v>Prediabetes</v>
      </c>
      <c r="P2126" s="19">
        <v>1</v>
      </c>
      <c r="Q2126" s="19">
        <v>1</v>
      </c>
      <c r="Y2126" s="32" t="s">
        <v>7560</v>
      </c>
      <c r="Z2126" s="19" t="s">
        <v>8336</v>
      </c>
      <c r="AA2126" t="s">
        <v>8336</v>
      </c>
      <c r="AB2126" s="19" t="str">
        <f t="shared" si="201"/>
        <v>No</v>
      </c>
      <c r="AC2126" s="19" t="str">
        <f t="shared" si="202"/>
        <v>No</v>
      </c>
      <c r="AG2126" s="19" t="s">
        <v>7539</v>
      </c>
      <c r="AH2126" s="19">
        <v>30.115</v>
      </c>
      <c r="AI2126" s="19" t="str">
        <f t="shared" si="197"/>
        <v>Obesity</v>
      </c>
      <c r="AP2126" s="19" t="s">
        <v>7539</v>
      </c>
      <c r="AQ2126" s="19">
        <v>4.38</v>
      </c>
      <c r="AR2126" s="19" t="str">
        <f t="shared" si="198"/>
        <v>Normal</v>
      </c>
    </row>
    <row r="2127" spans="1:44">
      <c r="A2127" s="19" t="s">
        <v>7585</v>
      </c>
      <c r="B2127" s="19">
        <v>37.43</v>
      </c>
      <c r="C2127" s="19">
        <v>4.56</v>
      </c>
      <c r="D2127" s="19" t="s">
        <v>8336</v>
      </c>
      <c r="E2127" s="19" t="s">
        <v>8336</v>
      </c>
      <c r="F2127" s="19" t="s">
        <v>8375</v>
      </c>
      <c r="G2127" s="19">
        <v>1</v>
      </c>
      <c r="H2127" s="19">
        <v>1</v>
      </c>
      <c r="I2127" s="19" t="s">
        <v>8336</v>
      </c>
      <c r="J2127" s="19" t="s">
        <v>8336</v>
      </c>
      <c r="K2127" s="19" t="str">
        <f t="shared" si="199"/>
        <v>Obesity</v>
      </c>
      <c r="L2127" s="19" t="str">
        <f t="shared" si="200"/>
        <v>Normal</v>
      </c>
      <c r="P2127" s="19">
        <v>1</v>
      </c>
      <c r="Q2127" s="19">
        <v>1</v>
      </c>
      <c r="Y2127" s="32" t="s">
        <v>7563</v>
      </c>
      <c r="Z2127" s="19" t="s">
        <v>8336</v>
      </c>
      <c r="AA2127" t="s">
        <v>8336</v>
      </c>
      <c r="AB2127" s="19" t="str">
        <f t="shared" si="201"/>
        <v>No</v>
      </c>
      <c r="AC2127" s="19" t="str">
        <f t="shared" si="202"/>
        <v>No</v>
      </c>
      <c r="AG2127" s="19" t="s">
        <v>7542</v>
      </c>
      <c r="AH2127" s="19">
        <v>24.09</v>
      </c>
      <c r="AI2127" s="19" t="str">
        <f t="shared" ref="AI2127:AI2190" si="203">IF(AH2127&lt;18.5,"Under Weight",IF(AH2127&lt;=24.9,"Normal Weight",IF(AH2127&lt;=29.9,"Over Weight","Obesity")))</f>
        <v>Normal Weight</v>
      </c>
      <c r="AP2127" s="19" t="s">
        <v>7542</v>
      </c>
      <c r="AQ2127" s="19">
        <v>4.79</v>
      </c>
      <c r="AR2127" s="19" t="str">
        <f t="shared" ref="AR2127:AR2190" si="204">IF(AQ2127&lt;5.7,"Normal",IF(AQ2127&lt;=6.5,"Prediabetes","Diabetes"))</f>
        <v>Normal</v>
      </c>
    </row>
    <row r="2128" spans="1:44">
      <c r="A2128" s="19" t="s">
        <v>7589</v>
      </c>
      <c r="B2128" s="19">
        <v>25.74</v>
      </c>
      <c r="C2128" s="19">
        <v>6.41</v>
      </c>
      <c r="D2128" s="19" t="s">
        <v>8324</v>
      </c>
      <c r="E2128" s="19" t="s">
        <v>8336</v>
      </c>
      <c r="F2128" s="19" t="s">
        <v>8375</v>
      </c>
      <c r="G2128" s="19">
        <v>1</v>
      </c>
      <c r="H2128" s="19">
        <v>1</v>
      </c>
      <c r="I2128" s="19" t="s">
        <v>8336</v>
      </c>
      <c r="J2128" s="19" t="s">
        <v>8336</v>
      </c>
      <c r="K2128" s="19" t="str">
        <f t="shared" si="199"/>
        <v>Over Weight</v>
      </c>
      <c r="L2128" s="19" t="str">
        <f t="shared" si="200"/>
        <v>Diabetes</v>
      </c>
      <c r="P2128" s="19">
        <v>1</v>
      </c>
      <c r="Q2128" s="19">
        <v>1</v>
      </c>
      <c r="Y2128" s="32" t="s">
        <v>7567</v>
      </c>
      <c r="Z2128" s="19" t="s">
        <v>8336</v>
      </c>
      <c r="AA2128" t="s">
        <v>8336</v>
      </c>
      <c r="AB2128" s="19" t="str">
        <f t="shared" si="201"/>
        <v>No</v>
      </c>
      <c r="AC2128" s="19" t="str">
        <f t="shared" si="202"/>
        <v>No</v>
      </c>
      <c r="AG2128" s="19" t="s">
        <v>7546</v>
      </c>
      <c r="AH2128" s="19">
        <v>28.215</v>
      </c>
      <c r="AI2128" s="19" t="str">
        <f t="shared" si="203"/>
        <v>Over Weight</v>
      </c>
      <c r="AP2128" s="19" t="s">
        <v>7546</v>
      </c>
      <c r="AQ2128" s="19">
        <v>4.21</v>
      </c>
      <c r="AR2128" s="19" t="str">
        <f t="shared" si="204"/>
        <v>Normal</v>
      </c>
    </row>
    <row r="2129" spans="1:44">
      <c r="A2129" s="19" t="s">
        <v>7593</v>
      </c>
      <c r="B2129" s="19">
        <v>36.575</v>
      </c>
      <c r="C2129" s="19">
        <v>5.57</v>
      </c>
      <c r="D2129" s="19" t="s">
        <v>8336</v>
      </c>
      <c r="E2129" s="19" t="s">
        <v>8336</v>
      </c>
      <c r="F2129" s="19" t="s">
        <v>8375</v>
      </c>
      <c r="G2129" s="19">
        <v>1</v>
      </c>
      <c r="H2129" s="19">
        <v>1</v>
      </c>
      <c r="I2129" s="19" t="s">
        <v>8336</v>
      </c>
      <c r="J2129" s="19" t="s">
        <v>8336</v>
      </c>
      <c r="K2129" s="19" t="str">
        <f t="shared" si="199"/>
        <v>Obesity</v>
      </c>
      <c r="L2129" s="19" t="str">
        <f t="shared" si="200"/>
        <v>Normal</v>
      </c>
      <c r="P2129" s="19">
        <v>1</v>
      </c>
      <c r="Q2129" s="19">
        <v>1</v>
      </c>
      <c r="Y2129" s="32" t="s">
        <v>7571</v>
      </c>
      <c r="Z2129" s="19" t="s">
        <v>8336</v>
      </c>
      <c r="AA2129" t="s">
        <v>8336</v>
      </c>
      <c r="AB2129" s="19" t="str">
        <f t="shared" si="201"/>
        <v>No</v>
      </c>
      <c r="AC2129" s="19" t="str">
        <f t="shared" si="202"/>
        <v>No</v>
      </c>
      <c r="AG2129" s="19" t="s">
        <v>7550</v>
      </c>
      <c r="AH2129" s="19">
        <v>26.315</v>
      </c>
      <c r="AI2129" s="19" t="str">
        <f t="shared" si="203"/>
        <v>Over Weight</v>
      </c>
      <c r="AP2129" s="19" t="s">
        <v>7550</v>
      </c>
      <c r="AQ2129" s="19">
        <v>5.47</v>
      </c>
      <c r="AR2129" s="19" t="str">
        <f t="shared" si="204"/>
        <v>Normal</v>
      </c>
    </row>
    <row r="2130" spans="1:44">
      <c r="A2130" s="19" t="s">
        <v>7596</v>
      </c>
      <c r="B2130" s="19">
        <v>35.15</v>
      </c>
      <c r="C2130" s="19">
        <v>5.47</v>
      </c>
      <c r="D2130" s="19" t="s">
        <v>8336</v>
      </c>
      <c r="E2130" s="19" t="s">
        <v>8336</v>
      </c>
      <c r="F2130" s="19" t="s">
        <v>8375</v>
      </c>
      <c r="G2130" s="19">
        <v>1</v>
      </c>
      <c r="H2130" s="19">
        <v>1</v>
      </c>
      <c r="I2130" s="19" t="s">
        <v>8336</v>
      </c>
      <c r="J2130" s="19" t="s">
        <v>8336</v>
      </c>
      <c r="K2130" s="19" t="str">
        <f t="shared" si="199"/>
        <v>Obesity</v>
      </c>
      <c r="L2130" s="19" t="str">
        <f t="shared" si="200"/>
        <v>Normal</v>
      </c>
      <c r="P2130" s="19" t="s">
        <v>8355</v>
      </c>
      <c r="Q2130" s="19">
        <v>0</v>
      </c>
      <c r="Y2130" s="32" t="s">
        <v>7575</v>
      </c>
      <c r="Z2130" s="19" t="s">
        <v>8336</v>
      </c>
      <c r="AA2130" t="s">
        <v>8336</v>
      </c>
      <c r="AB2130" s="19" t="str">
        <f t="shared" si="201"/>
        <v>No</v>
      </c>
      <c r="AC2130" s="19" t="str">
        <f t="shared" si="202"/>
        <v>No</v>
      </c>
      <c r="AG2130" s="19" t="s">
        <v>7554</v>
      </c>
      <c r="AH2130" s="19">
        <v>25.08</v>
      </c>
      <c r="AI2130" s="19" t="str">
        <f t="shared" si="203"/>
        <v>Over Weight</v>
      </c>
      <c r="AP2130" s="19" t="s">
        <v>7554</v>
      </c>
      <c r="AQ2130" s="19">
        <v>5.09</v>
      </c>
      <c r="AR2130" s="19" t="str">
        <f t="shared" si="204"/>
        <v>Normal</v>
      </c>
    </row>
    <row r="2131" spans="1:44">
      <c r="A2131" s="19" t="s">
        <v>7600</v>
      </c>
      <c r="B2131" s="19">
        <v>32.11</v>
      </c>
      <c r="C2131" s="19">
        <v>4.43</v>
      </c>
      <c r="D2131" s="19" t="s">
        <v>8336</v>
      </c>
      <c r="E2131" s="19" t="s">
        <v>8336</v>
      </c>
      <c r="F2131" s="19" t="s">
        <v>8375</v>
      </c>
      <c r="G2131" s="19">
        <v>1</v>
      </c>
      <c r="H2131" s="19">
        <v>1</v>
      </c>
      <c r="I2131" s="19" t="s">
        <v>8336</v>
      </c>
      <c r="J2131" s="19" t="s">
        <v>8336</v>
      </c>
      <c r="K2131" s="19" t="str">
        <f t="shared" si="199"/>
        <v>Obesity</v>
      </c>
      <c r="L2131" s="19" t="str">
        <f t="shared" si="200"/>
        <v>Normal</v>
      </c>
      <c r="P2131" s="19" t="s">
        <v>8355</v>
      </c>
      <c r="Q2131" s="19">
        <v>0</v>
      </c>
      <c r="Y2131" s="32" t="s">
        <v>7578</v>
      </c>
      <c r="Z2131" s="19" t="s">
        <v>8324</v>
      </c>
      <c r="AA2131" t="s">
        <v>8336</v>
      </c>
      <c r="AB2131" s="19" t="str">
        <f t="shared" si="201"/>
        <v>Yes</v>
      </c>
      <c r="AC2131" s="19" t="str">
        <f t="shared" si="202"/>
        <v>No</v>
      </c>
      <c r="AG2131" s="19" t="s">
        <v>7557</v>
      </c>
      <c r="AH2131" s="19">
        <v>15.41</v>
      </c>
      <c r="AI2131" s="19" t="str">
        <f t="shared" si="203"/>
        <v>Under Weight</v>
      </c>
      <c r="AP2131" s="19" t="s">
        <v>7557</v>
      </c>
      <c r="AQ2131" s="19">
        <v>5.08</v>
      </c>
      <c r="AR2131" s="19" t="str">
        <f t="shared" si="204"/>
        <v>Normal</v>
      </c>
    </row>
    <row r="2132" spans="1:44">
      <c r="A2132" s="19" t="s">
        <v>7603</v>
      </c>
      <c r="B2132" s="19">
        <v>30.495</v>
      </c>
      <c r="C2132" s="19">
        <v>4.95</v>
      </c>
      <c r="D2132" s="19" t="s">
        <v>8336</v>
      </c>
      <c r="E2132" s="19" t="s">
        <v>8336</v>
      </c>
      <c r="F2132" s="19" t="s">
        <v>8375</v>
      </c>
      <c r="G2132" s="19">
        <v>1</v>
      </c>
      <c r="H2132" s="19">
        <v>1</v>
      </c>
      <c r="I2132" s="19" t="s">
        <v>8336</v>
      </c>
      <c r="J2132" s="19" t="s">
        <v>8336</v>
      </c>
      <c r="K2132" s="19" t="str">
        <f t="shared" si="199"/>
        <v>Obesity</v>
      </c>
      <c r="L2132" s="19" t="str">
        <f t="shared" si="200"/>
        <v>Normal</v>
      </c>
      <c r="P2132" s="19">
        <v>1</v>
      </c>
      <c r="Q2132" s="19">
        <v>1</v>
      </c>
      <c r="Y2132" s="32" t="s">
        <v>7581</v>
      </c>
      <c r="Z2132" s="19" t="s">
        <v>8336</v>
      </c>
      <c r="AA2132" t="s">
        <v>8336</v>
      </c>
      <c r="AB2132" s="19" t="str">
        <f t="shared" si="201"/>
        <v>No</v>
      </c>
      <c r="AC2132" s="19" t="str">
        <f t="shared" si="202"/>
        <v>No</v>
      </c>
      <c r="AG2132" s="19" t="s">
        <v>7560</v>
      </c>
      <c r="AH2132" s="19">
        <v>23.83</v>
      </c>
      <c r="AI2132" s="19" t="str">
        <f t="shared" si="203"/>
        <v>Normal Weight</v>
      </c>
      <c r="AP2132" s="19" t="s">
        <v>7560</v>
      </c>
      <c r="AQ2132" s="19">
        <v>5.68</v>
      </c>
      <c r="AR2132" s="19" t="str">
        <f t="shared" si="204"/>
        <v>Normal</v>
      </c>
    </row>
    <row r="2133" spans="1:44">
      <c r="A2133" s="19" t="s">
        <v>7607</v>
      </c>
      <c r="B2133" s="19">
        <v>29.24</v>
      </c>
      <c r="C2133" s="19">
        <v>4.04</v>
      </c>
      <c r="D2133" s="19" t="s">
        <v>8336</v>
      </c>
      <c r="E2133" s="19" t="s">
        <v>8324</v>
      </c>
      <c r="F2133" s="19" t="s">
        <v>8336</v>
      </c>
      <c r="G2133" s="19">
        <v>1</v>
      </c>
      <c r="H2133" s="19">
        <v>1</v>
      </c>
      <c r="I2133" s="19" t="s">
        <v>8336</v>
      </c>
      <c r="J2133" s="19" t="s">
        <v>8336</v>
      </c>
      <c r="K2133" s="19" t="str">
        <f t="shared" si="199"/>
        <v>Over Weight</v>
      </c>
      <c r="L2133" s="19" t="str">
        <f t="shared" si="200"/>
        <v>Normal</v>
      </c>
      <c r="P2133" s="19">
        <v>1</v>
      </c>
      <c r="Q2133" s="19">
        <v>1</v>
      </c>
      <c r="Y2133" s="32" t="s">
        <v>7585</v>
      </c>
      <c r="Z2133" s="19" t="s">
        <v>8336</v>
      </c>
      <c r="AA2133" t="s">
        <v>8336</v>
      </c>
      <c r="AB2133" s="19" t="str">
        <f t="shared" si="201"/>
        <v>No</v>
      </c>
      <c r="AC2133" s="19" t="str">
        <f t="shared" si="202"/>
        <v>No</v>
      </c>
      <c r="AG2133" s="19" t="s">
        <v>7563</v>
      </c>
      <c r="AH2133" s="19">
        <v>36</v>
      </c>
      <c r="AI2133" s="19" t="str">
        <f t="shared" si="203"/>
        <v>Obesity</v>
      </c>
      <c r="AP2133" s="19" t="s">
        <v>7563</v>
      </c>
      <c r="AQ2133" s="19">
        <v>4.66</v>
      </c>
      <c r="AR2133" s="19" t="str">
        <f t="shared" si="204"/>
        <v>Normal</v>
      </c>
    </row>
    <row r="2134" spans="1:44">
      <c r="A2134" s="19" t="s">
        <v>7610</v>
      </c>
      <c r="B2134" s="19">
        <v>22.515</v>
      </c>
      <c r="C2134" s="19">
        <v>5.93</v>
      </c>
      <c r="D2134" s="19" t="s">
        <v>8336</v>
      </c>
      <c r="E2134" s="19" t="s">
        <v>8336</v>
      </c>
      <c r="F2134" s="19" t="s">
        <v>8375</v>
      </c>
      <c r="G2134" s="19">
        <v>1</v>
      </c>
      <c r="H2134" s="19">
        <v>1</v>
      </c>
      <c r="I2134" s="19" t="s">
        <v>8336</v>
      </c>
      <c r="J2134" s="19" t="s">
        <v>8336</v>
      </c>
      <c r="K2134" s="19" t="str">
        <f t="shared" si="199"/>
        <v>Normal Weight</v>
      </c>
      <c r="L2134" s="19" t="str">
        <f t="shared" si="200"/>
        <v>Prediabetes</v>
      </c>
      <c r="P2134" s="19">
        <v>1</v>
      </c>
      <c r="Q2134" s="19">
        <v>1</v>
      </c>
      <c r="Y2134" s="32" t="s">
        <v>7589</v>
      </c>
      <c r="Z2134" s="19" t="s">
        <v>8324</v>
      </c>
      <c r="AA2134" t="s">
        <v>8336</v>
      </c>
      <c r="AB2134" s="19" t="str">
        <f t="shared" si="201"/>
        <v>Yes</v>
      </c>
      <c r="AC2134" s="19" t="str">
        <f t="shared" si="202"/>
        <v>No</v>
      </c>
      <c r="AG2134" s="19" t="s">
        <v>7567</v>
      </c>
      <c r="AH2134" s="19">
        <v>28.82</v>
      </c>
      <c r="AI2134" s="19" t="str">
        <f t="shared" si="203"/>
        <v>Over Weight</v>
      </c>
      <c r="AP2134" s="19" t="s">
        <v>7567</v>
      </c>
      <c r="AQ2134" s="19">
        <v>5.59</v>
      </c>
      <c r="AR2134" s="19" t="str">
        <f t="shared" si="204"/>
        <v>Normal</v>
      </c>
    </row>
    <row r="2135" spans="1:44">
      <c r="A2135" s="19" t="s">
        <v>7614</v>
      </c>
      <c r="B2135" s="19">
        <v>15.65</v>
      </c>
      <c r="C2135" s="19">
        <v>4.23</v>
      </c>
      <c r="D2135" s="19" t="s">
        <v>8336</v>
      </c>
      <c r="E2135" s="19" t="s">
        <v>8336</v>
      </c>
      <c r="F2135" s="19" t="s">
        <v>8336</v>
      </c>
      <c r="G2135" s="19" t="s">
        <v>8355</v>
      </c>
      <c r="H2135" s="19">
        <v>0</v>
      </c>
      <c r="I2135" s="19" t="s">
        <v>8336</v>
      </c>
      <c r="J2135" s="19" t="s">
        <v>8336</v>
      </c>
      <c r="K2135" s="19" t="str">
        <f t="shared" si="199"/>
        <v>Under Weight</v>
      </c>
      <c r="L2135" s="19" t="str">
        <f t="shared" si="200"/>
        <v>Normal</v>
      </c>
      <c r="P2135" s="19">
        <v>1</v>
      </c>
      <c r="Q2135" s="19">
        <v>1</v>
      </c>
      <c r="Y2135" s="32" t="s">
        <v>7593</v>
      </c>
      <c r="Z2135" s="19" t="s">
        <v>8336</v>
      </c>
      <c r="AA2135" t="s">
        <v>8336</v>
      </c>
      <c r="AB2135" s="19" t="str">
        <f t="shared" si="201"/>
        <v>No</v>
      </c>
      <c r="AC2135" s="19" t="str">
        <f t="shared" si="202"/>
        <v>No</v>
      </c>
      <c r="AG2135" s="19" t="s">
        <v>7571</v>
      </c>
      <c r="AH2135" s="19">
        <v>28.05</v>
      </c>
      <c r="AI2135" s="19" t="str">
        <f t="shared" si="203"/>
        <v>Over Weight</v>
      </c>
      <c r="AP2135" s="19" t="s">
        <v>7571</v>
      </c>
      <c r="AQ2135" s="19">
        <v>6.2</v>
      </c>
      <c r="AR2135" s="19" t="str">
        <f t="shared" si="204"/>
        <v>Prediabetes</v>
      </c>
    </row>
    <row r="2136" spans="1:44">
      <c r="A2136" s="19" t="s">
        <v>7616</v>
      </c>
      <c r="B2136" s="19">
        <v>27.36</v>
      </c>
      <c r="C2136" s="19">
        <v>5.59</v>
      </c>
      <c r="D2136" s="19" t="s">
        <v>8324</v>
      </c>
      <c r="E2136" s="19" t="s">
        <v>8336</v>
      </c>
      <c r="F2136" s="19" t="s">
        <v>8336</v>
      </c>
      <c r="G2136" s="19" t="s">
        <v>8355</v>
      </c>
      <c r="H2136" s="19">
        <v>0</v>
      </c>
      <c r="I2136" s="19" t="s">
        <v>8336</v>
      </c>
      <c r="J2136" s="19" t="s">
        <v>8336</v>
      </c>
      <c r="K2136" s="19" t="str">
        <f t="shared" si="199"/>
        <v>Over Weight</v>
      </c>
      <c r="L2136" s="19" t="str">
        <f t="shared" si="200"/>
        <v>Normal</v>
      </c>
      <c r="P2136" s="19">
        <v>1</v>
      </c>
      <c r="Q2136" s="19">
        <v>1</v>
      </c>
      <c r="Y2136" s="32" t="s">
        <v>7596</v>
      </c>
      <c r="Z2136" s="19" t="s">
        <v>8336</v>
      </c>
      <c r="AA2136" t="s">
        <v>8336</v>
      </c>
      <c r="AB2136" s="19" t="str">
        <f t="shared" si="201"/>
        <v>No</v>
      </c>
      <c r="AC2136" s="19" t="str">
        <f t="shared" si="202"/>
        <v>No</v>
      </c>
      <c r="AG2136" s="19" t="s">
        <v>7575</v>
      </c>
      <c r="AH2136" s="19">
        <v>27.1</v>
      </c>
      <c r="AI2136" s="19" t="str">
        <f t="shared" si="203"/>
        <v>Over Weight</v>
      </c>
      <c r="AP2136" s="19" t="s">
        <v>7575</v>
      </c>
      <c r="AQ2136" s="19">
        <v>4.45</v>
      </c>
      <c r="AR2136" s="19" t="str">
        <f t="shared" si="204"/>
        <v>Normal</v>
      </c>
    </row>
    <row r="2137" spans="1:44">
      <c r="A2137" s="19" t="s">
        <v>7619</v>
      </c>
      <c r="B2137" s="19">
        <v>22.3</v>
      </c>
      <c r="C2137" s="19">
        <v>4.89</v>
      </c>
      <c r="D2137" s="19" t="s">
        <v>8324</v>
      </c>
      <c r="E2137" s="19" t="s">
        <v>8336</v>
      </c>
      <c r="F2137" s="19" t="s">
        <v>8336</v>
      </c>
      <c r="G2137" s="19" t="s">
        <v>8355</v>
      </c>
      <c r="H2137" s="19">
        <v>0</v>
      </c>
      <c r="I2137" s="19" t="s">
        <v>8336</v>
      </c>
      <c r="J2137" s="19" t="s">
        <v>8336</v>
      </c>
      <c r="K2137" s="19" t="str">
        <f t="shared" si="199"/>
        <v>Normal Weight</v>
      </c>
      <c r="L2137" s="19" t="str">
        <f t="shared" si="200"/>
        <v>Normal</v>
      </c>
      <c r="P2137" s="19">
        <v>1</v>
      </c>
      <c r="Q2137" s="19">
        <v>1</v>
      </c>
      <c r="Y2137" s="32" t="s">
        <v>7600</v>
      </c>
      <c r="Z2137" s="19" t="s">
        <v>8336</v>
      </c>
      <c r="AA2137" t="s">
        <v>8336</v>
      </c>
      <c r="AB2137" s="19" t="str">
        <f t="shared" si="201"/>
        <v>No</v>
      </c>
      <c r="AC2137" s="19" t="str">
        <f t="shared" si="202"/>
        <v>No</v>
      </c>
      <c r="AG2137" s="19" t="s">
        <v>7578</v>
      </c>
      <c r="AH2137" s="19">
        <v>24.3</v>
      </c>
      <c r="AI2137" s="19" t="str">
        <f t="shared" si="203"/>
        <v>Normal Weight</v>
      </c>
      <c r="AP2137" s="19" t="s">
        <v>7578</v>
      </c>
      <c r="AQ2137" s="19">
        <v>6.1</v>
      </c>
      <c r="AR2137" s="19" t="str">
        <f t="shared" si="204"/>
        <v>Prediabetes</v>
      </c>
    </row>
    <row r="2138" spans="1:44">
      <c r="A2138" s="19" t="s">
        <v>7623</v>
      </c>
      <c r="B2138" s="19">
        <v>26.03</v>
      </c>
      <c r="C2138" s="19">
        <v>5.81</v>
      </c>
      <c r="D2138" s="19" t="s">
        <v>8324</v>
      </c>
      <c r="E2138" s="19" t="s">
        <v>8336</v>
      </c>
      <c r="F2138" s="19" t="s">
        <v>8336</v>
      </c>
      <c r="G2138" s="19" t="s">
        <v>8355</v>
      </c>
      <c r="H2138" s="19">
        <v>0</v>
      </c>
      <c r="I2138" s="19" t="s">
        <v>8336</v>
      </c>
      <c r="J2138" s="19" t="s">
        <v>8336</v>
      </c>
      <c r="K2138" s="19" t="str">
        <f t="shared" si="199"/>
        <v>Over Weight</v>
      </c>
      <c r="L2138" s="19" t="str">
        <f t="shared" si="200"/>
        <v>Prediabetes</v>
      </c>
      <c r="P2138" s="19">
        <v>1</v>
      </c>
      <c r="Q2138" s="19">
        <v>1</v>
      </c>
      <c r="Y2138" s="32" t="s">
        <v>7603</v>
      </c>
      <c r="Z2138" s="19" t="s">
        <v>8336</v>
      </c>
      <c r="AA2138" t="s">
        <v>8336</v>
      </c>
      <c r="AB2138" s="19" t="str">
        <f t="shared" si="201"/>
        <v>No</v>
      </c>
      <c r="AC2138" s="19" t="str">
        <f t="shared" si="202"/>
        <v>No</v>
      </c>
      <c r="AG2138" s="19" t="s">
        <v>7581</v>
      </c>
      <c r="AH2138" s="19">
        <v>30.72</v>
      </c>
      <c r="AI2138" s="19" t="str">
        <f t="shared" si="203"/>
        <v>Obesity</v>
      </c>
      <c r="AP2138" s="19" t="s">
        <v>7581</v>
      </c>
      <c r="AQ2138" s="19">
        <v>6.06</v>
      </c>
      <c r="AR2138" s="19" t="str">
        <f t="shared" si="204"/>
        <v>Prediabetes</v>
      </c>
    </row>
    <row r="2139" spans="1:44">
      <c r="A2139" s="19" t="s">
        <v>7626</v>
      </c>
      <c r="B2139" s="19">
        <v>27.74</v>
      </c>
      <c r="C2139" s="19">
        <v>4.29</v>
      </c>
      <c r="D2139" s="19" t="s">
        <v>8336</v>
      </c>
      <c r="E2139" s="19" t="s">
        <v>8324</v>
      </c>
      <c r="F2139" s="19" t="s">
        <v>8336</v>
      </c>
      <c r="G2139" s="19">
        <v>1</v>
      </c>
      <c r="H2139" s="19">
        <v>1</v>
      </c>
      <c r="I2139" s="19" t="s">
        <v>8336</v>
      </c>
      <c r="J2139" s="19" t="s">
        <v>8336</v>
      </c>
      <c r="K2139" s="19" t="str">
        <f t="shared" si="199"/>
        <v>Over Weight</v>
      </c>
      <c r="L2139" s="19" t="str">
        <f t="shared" si="200"/>
        <v>Normal</v>
      </c>
      <c r="P2139" s="19">
        <v>1</v>
      </c>
      <c r="Q2139" s="19">
        <v>1</v>
      </c>
      <c r="Y2139" s="32" t="s">
        <v>7607</v>
      </c>
      <c r="Z2139" s="19" t="s">
        <v>8336</v>
      </c>
      <c r="AA2139" t="s">
        <v>8336</v>
      </c>
      <c r="AB2139" s="19" t="str">
        <f t="shared" si="201"/>
        <v>No</v>
      </c>
      <c r="AC2139" s="19" t="str">
        <f t="shared" si="202"/>
        <v>No</v>
      </c>
      <c r="AG2139" s="19" t="s">
        <v>7585</v>
      </c>
      <c r="AH2139" s="19">
        <v>37.43</v>
      </c>
      <c r="AI2139" s="19" t="str">
        <f t="shared" si="203"/>
        <v>Obesity</v>
      </c>
      <c r="AP2139" s="19" t="s">
        <v>7585</v>
      </c>
      <c r="AQ2139" s="19">
        <v>4.56</v>
      </c>
      <c r="AR2139" s="19" t="str">
        <f t="shared" si="204"/>
        <v>Normal</v>
      </c>
    </row>
    <row r="2140" spans="1:44">
      <c r="A2140" s="19" t="s">
        <v>7629</v>
      </c>
      <c r="B2140" s="19">
        <v>32.11</v>
      </c>
      <c r="C2140" s="19">
        <v>4.03</v>
      </c>
      <c r="D2140" s="19" t="s">
        <v>8324</v>
      </c>
      <c r="E2140" s="19" t="s">
        <v>8324</v>
      </c>
      <c r="F2140" s="19" t="s">
        <v>8336</v>
      </c>
      <c r="G2140" s="19">
        <v>2</v>
      </c>
      <c r="H2140" s="19">
        <v>2</v>
      </c>
      <c r="I2140" s="19" t="s">
        <v>8336</v>
      </c>
      <c r="J2140" s="19" t="s">
        <v>8336</v>
      </c>
      <c r="K2140" s="19" t="str">
        <f t="shared" si="199"/>
        <v>Obesity</v>
      </c>
      <c r="L2140" s="19" t="str">
        <f t="shared" si="200"/>
        <v>Normal</v>
      </c>
      <c r="P2140" s="19">
        <v>1</v>
      </c>
      <c r="Q2140" s="19">
        <v>1</v>
      </c>
      <c r="Y2140" s="32" t="s">
        <v>7610</v>
      </c>
      <c r="Z2140" s="19" t="s">
        <v>8336</v>
      </c>
      <c r="AA2140" t="s">
        <v>8336</v>
      </c>
      <c r="AB2140" s="19" t="str">
        <f t="shared" si="201"/>
        <v>No</v>
      </c>
      <c r="AC2140" s="19" t="str">
        <f t="shared" si="202"/>
        <v>No</v>
      </c>
      <c r="AG2140" s="19" t="s">
        <v>7589</v>
      </c>
      <c r="AH2140" s="19">
        <v>25.74</v>
      </c>
      <c r="AI2140" s="19" t="str">
        <f t="shared" si="203"/>
        <v>Over Weight</v>
      </c>
      <c r="AP2140" s="19" t="s">
        <v>7589</v>
      </c>
      <c r="AQ2140" s="19">
        <v>6.41</v>
      </c>
      <c r="AR2140" s="19" t="str">
        <f t="shared" si="204"/>
        <v>Prediabetes</v>
      </c>
    </row>
    <row r="2141" spans="1:44">
      <c r="A2141" s="19" t="s">
        <v>7633</v>
      </c>
      <c r="B2141" s="19">
        <v>25.175</v>
      </c>
      <c r="C2141" s="19">
        <v>6.29</v>
      </c>
      <c r="D2141" s="19" t="s">
        <v>8324</v>
      </c>
      <c r="E2141" s="19" t="s">
        <v>8324</v>
      </c>
      <c r="F2141" s="19" t="s">
        <v>8336</v>
      </c>
      <c r="G2141" s="19">
        <v>2</v>
      </c>
      <c r="H2141" s="19">
        <v>2</v>
      </c>
      <c r="I2141" s="19" t="s">
        <v>8336</v>
      </c>
      <c r="J2141" s="19" t="s">
        <v>8336</v>
      </c>
      <c r="K2141" s="19" t="str">
        <f t="shared" si="199"/>
        <v>Over Weight</v>
      </c>
      <c r="L2141" s="19" t="str">
        <f t="shared" si="200"/>
        <v>Prediabetes</v>
      </c>
      <c r="P2141" s="19">
        <v>1</v>
      </c>
      <c r="Q2141" s="19">
        <v>1</v>
      </c>
      <c r="Y2141" s="32" t="s">
        <v>7614</v>
      </c>
      <c r="Z2141" s="19" t="s">
        <v>8336</v>
      </c>
      <c r="AA2141" t="s">
        <v>8336</v>
      </c>
      <c r="AB2141" s="19" t="str">
        <f t="shared" si="201"/>
        <v>No</v>
      </c>
      <c r="AC2141" s="19" t="str">
        <f t="shared" si="202"/>
        <v>No</v>
      </c>
      <c r="AG2141" s="19" t="s">
        <v>7593</v>
      </c>
      <c r="AH2141" s="19">
        <v>36.575</v>
      </c>
      <c r="AI2141" s="19" t="str">
        <f t="shared" si="203"/>
        <v>Obesity</v>
      </c>
      <c r="AP2141" s="19" t="s">
        <v>7593</v>
      </c>
      <c r="AQ2141" s="19">
        <v>5.57</v>
      </c>
      <c r="AR2141" s="19" t="str">
        <f t="shared" si="204"/>
        <v>Normal</v>
      </c>
    </row>
    <row r="2142" spans="1:44">
      <c r="A2142" s="19" t="s">
        <v>7636</v>
      </c>
      <c r="B2142" s="19">
        <v>39.49</v>
      </c>
      <c r="C2142" s="19">
        <v>4.48</v>
      </c>
      <c r="D2142" s="19" t="s">
        <v>8324</v>
      </c>
      <c r="E2142" s="19" t="s">
        <v>8336</v>
      </c>
      <c r="F2142" s="19" t="s">
        <v>8336</v>
      </c>
      <c r="G2142" s="19" t="s">
        <v>8355</v>
      </c>
      <c r="H2142" s="19">
        <v>0</v>
      </c>
      <c r="I2142" s="19" t="s">
        <v>8336</v>
      </c>
      <c r="J2142" s="19" t="s">
        <v>8336</v>
      </c>
      <c r="K2142" s="19" t="str">
        <f t="shared" si="199"/>
        <v>Obesity</v>
      </c>
      <c r="L2142" s="19" t="str">
        <f t="shared" si="200"/>
        <v>Normal</v>
      </c>
      <c r="P2142" s="19">
        <v>1</v>
      </c>
      <c r="Q2142" s="19">
        <v>1</v>
      </c>
      <c r="Y2142" s="32" t="s">
        <v>7616</v>
      </c>
      <c r="Z2142" s="19" t="s">
        <v>8324</v>
      </c>
      <c r="AA2142" t="s">
        <v>8336</v>
      </c>
      <c r="AB2142" s="19" t="str">
        <f t="shared" si="201"/>
        <v>Yes</v>
      </c>
      <c r="AC2142" s="19" t="str">
        <f t="shared" si="202"/>
        <v>No</v>
      </c>
      <c r="AG2142" s="19" t="s">
        <v>7596</v>
      </c>
      <c r="AH2142" s="19">
        <v>35.15</v>
      </c>
      <c r="AI2142" s="19" t="str">
        <f t="shared" si="203"/>
        <v>Obesity</v>
      </c>
      <c r="AP2142" s="19" t="s">
        <v>7596</v>
      </c>
      <c r="AQ2142" s="19">
        <v>5.47</v>
      </c>
      <c r="AR2142" s="19" t="str">
        <f t="shared" si="204"/>
        <v>Normal</v>
      </c>
    </row>
    <row r="2143" spans="1:44">
      <c r="A2143" s="19" t="s">
        <v>7639</v>
      </c>
      <c r="B2143" s="19">
        <v>34.87</v>
      </c>
      <c r="C2143" s="19">
        <v>5.51</v>
      </c>
      <c r="D2143" s="19" t="s">
        <v>8324</v>
      </c>
      <c r="E2143" s="19" t="s">
        <v>8336</v>
      </c>
      <c r="F2143" s="19" t="s">
        <v>8336</v>
      </c>
      <c r="G2143" s="19" t="s">
        <v>8355</v>
      </c>
      <c r="H2143" s="19">
        <v>0</v>
      </c>
      <c r="I2143" s="19" t="s">
        <v>8336</v>
      </c>
      <c r="J2143" s="19" t="s">
        <v>8336</v>
      </c>
      <c r="K2143" s="19" t="str">
        <f t="shared" si="199"/>
        <v>Obesity</v>
      </c>
      <c r="L2143" s="19" t="str">
        <f t="shared" si="200"/>
        <v>Normal</v>
      </c>
      <c r="P2143" s="19">
        <v>1</v>
      </c>
      <c r="Q2143" s="19">
        <v>1</v>
      </c>
      <c r="Y2143" s="32" t="s">
        <v>7619</v>
      </c>
      <c r="Z2143" s="19" t="s">
        <v>8324</v>
      </c>
      <c r="AA2143" t="s">
        <v>8336</v>
      </c>
      <c r="AB2143" s="19" t="str">
        <f t="shared" si="201"/>
        <v>Yes</v>
      </c>
      <c r="AC2143" s="19" t="str">
        <f t="shared" si="202"/>
        <v>No</v>
      </c>
      <c r="AG2143" s="19" t="s">
        <v>7600</v>
      </c>
      <c r="AH2143" s="19">
        <v>32.11</v>
      </c>
      <c r="AI2143" s="19" t="str">
        <f t="shared" si="203"/>
        <v>Obesity</v>
      </c>
      <c r="AP2143" s="19" t="s">
        <v>7600</v>
      </c>
      <c r="AQ2143" s="19">
        <v>4.43</v>
      </c>
      <c r="AR2143" s="19" t="str">
        <f t="shared" si="204"/>
        <v>Normal</v>
      </c>
    </row>
    <row r="2144" spans="1:44">
      <c r="A2144" s="19" t="s">
        <v>7642</v>
      </c>
      <c r="B2144" s="19">
        <v>34.6</v>
      </c>
      <c r="C2144" s="19">
        <v>4.5</v>
      </c>
      <c r="D2144" s="19" t="s">
        <v>8324</v>
      </c>
      <c r="E2144" s="19" t="s">
        <v>8336</v>
      </c>
      <c r="F2144" s="19" t="s">
        <v>8336</v>
      </c>
      <c r="G2144" s="19" t="s">
        <v>8355</v>
      </c>
      <c r="H2144" s="19">
        <v>0</v>
      </c>
      <c r="I2144" s="19" t="s">
        <v>8336</v>
      </c>
      <c r="J2144" s="19" t="s">
        <v>8336</v>
      </c>
      <c r="K2144" s="19" t="str">
        <f t="shared" si="199"/>
        <v>Obesity</v>
      </c>
      <c r="L2144" s="19" t="str">
        <f t="shared" si="200"/>
        <v>Normal</v>
      </c>
      <c r="P2144" s="19">
        <v>1</v>
      </c>
      <c r="Q2144" s="19">
        <v>1</v>
      </c>
      <c r="Y2144" s="32" t="s">
        <v>7623</v>
      </c>
      <c r="Z2144" s="19" t="s">
        <v>8324</v>
      </c>
      <c r="AA2144" t="s">
        <v>8336</v>
      </c>
      <c r="AB2144" s="19" t="str">
        <f t="shared" si="201"/>
        <v>Yes</v>
      </c>
      <c r="AC2144" s="19" t="str">
        <f t="shared" si="202"/>
        <v>No</v>
      </c>
      <c r="AG2144" s="19" t="s">
        <v>7603</v>
      </c>
      <c r="AH2144" s="19">
        <v>30.495</v>
      </c>
      <c r="AI2144" s="19" t="str">
        <f t="shared" si="203"/>
        <v>Obesity</v>
      </c>
      <c r="AP2144" s="19" t="s">
        <v>7603</v>
      </c>
      <c r="AQ2144" s="19">
        <v>4.95</v>
      </c>
      <c r="AR2144" s="19" t="str">
        <f t="shared" si="204"/>
        <v>Normal</v>
      </c>
    </row>
    <row r="2145" spans="1:44">
      <c r="A2145" s="19" t="s">
        <v>7646</v>
      </c>
      <c r="B2145" s="19">
        <v>25.8</v>
      </c>
      <c r="C2145" s="19">
        <v>6.29</v>
      </c>
      <c r="D2145" s="19" t="s">
        <v>8324</v>
      </c>
      <c r="E2145" s="19" t="s">
        <v>8336</v>
      </c>
      <c r="F2145" s="19" t="s">
        <v>8336</v>
      </c>
      <c r="G2145" s="19" t="s">
        <v>8355</v>
      </c>
      <c r="H2145" s="19">
        <v>0</v>
      </c>
      <c r="I2145" s="19" t="s">
        <v>8336</v>
      </c>
      <c r="J2145" s="19" t="s">
        <v>8336</v>
      </c>
      <c r="K2145" s="19" t="str">
        <f t="shared" si="199"/>
        <v>Over Weight</v>
      </c>
      <c r="L2145" s="19" t="str">
        <f t="shared" si="200"/>
        <v>Prediabetes</v>
      </c>
      <c r="P2145" s="19">
        <v>1</v>
      </c>
      <c r="Q2145" s="19">
        <v>1</v>
      </c>
      <c r="Y2145" s="32" t="s">
        <v>7626</v>
      </c>
      <c r="Z2145" s="19" t="s">
        <v>8336</v>
      </c>
      <c r="AA2145" t="s">
        <v>8336</v>
      </c>
      <c r="AB2145" s="19" t="str">
        <f t="shared" si="201"/>
        <v>No</v>
      </c>
      <c r="AC2145" s="19" t="str">
        <f t="shared" si="202"/>
        <v>No</v>
      </c>
      <c r="AG2145" s="19" t="s">
        <v>7607</v>
      </c>
      <c r="AH2145" s="19">
        <v>29.24</v>
      </c>
      <c r="AI2145" s="19" t="str">
        <f t="shared" si="203"/>
        <v>Over Weight</v>
      </c>
      <c r="AP2145" s="19" t="s">
        <v>7607</v>
      </c>
      <c r="AQ2145" s="19">
        <v>4.04</v>
      </c>
      <c r="AR2145" s="19" t="str">
        <f t="shared" si="204"/>
        <v>Normal</v>
      </c>
    </row>
    <row r="2146" spans="1:44">
      <c r="A2146" s="19" t="s">
        <v>7649</v>
      </c>
      <c r="B2146" s="19">
        <v>35.86</v>
      </c>
      <c r="C2146" s="19">
        <v>4.33</v>
      </c>
      <c r="D2146" s="19" t="s">
        <v>8336</v>
      </c>
      <c r="E2146" s="19" t="s">
        <v>8336</v>
      </c>
      <c r="F2146" s="19" t="s">
        <v>8336</v>
      </c>
      <c r="G2146" s="19">
        <v>1</v>
      </c>
      <c r="H2146" s="19">
        <v>1</v>
      </c>
      <c r="I2146" s="19" t="s">
        <v>8336</v>
      </c>
      <c r="J2146" s="19" t="s">
        <v>8336</v>
      </c>
      <c r="K2146" s="19" t="str">
        <f t="shared" si="199"/>
        <v>Obesity</v>
      </c>
      <c r="L2146" s="19" t="str">
        <f t="shared" si="200"/>
        <v>Normal</v>
      </c>
      <c r="P2146" s="19" t="s">
        <v>8355</v>
      </c>
      <c r="Q2146" s="19">
        <v>0</v>
      </c>
      <c r="Y2146" s="32" t="s">
        <v>7629</v>
      </c>
      <c r="Z2146" s="19" t="s">
        <v>8324</v>
      </c>
      <c r="AA2146" t="s">
        <v>8336</v>
      </c>
      <c r="AB2146" s="19" t="str">
        <f t="shared" si="201"/>
        <v>Yes</v>
      </c>
      <c r="AC2146" s="19" t="str">
        <f t="shared" si="202"/>
        <v>No</v>
      </c>
      <c r="AG2146" s="19" t="s">
        <v>7610</v>
      </c>
      <c r="AH2146" s="19">
        <v>22.515</v>
      </c>
      <c r="AI2146" s="19" t="str">
        <f t="shared" si="203"/>
        <v>Normal Weight</v>
      </c>
      <c r="AP2146" s="19" t="s">
        <v>7610</v>
      </c>
      <c r="AQ2146" s="19">
        <v>5.93</v>
      </c>
      <c r="AR2146" s="19" t="str">
        <f t="shared" si="204"/>
        <v>Prediabetes</v>
      </c>
    </row>
    <row r="2147" spans="1:44">
      <c r="A2147" s="19" t="s">
        <v>7652</v>
      </c>
      <c r="B2147" s="19">
        <v>40.47</v>
      </c>
      <c r="C2147" s="19">
        <v>11.15</v>
      </c>
      <c r="D2147" s="19" t="s">
        <v>8336</v>
      </c>
      <c r="E2147" s="19" t="s">
        <v>8336</v>
      </c>
      <c r="F2147" s="19" t="s">
        <v>8336</v>
      </c>
      <c r="G2147" s="19" t="s">
        <v>8355</v>
      </c>
      <c r="H2147" s="19">
        <v>0</v>
      </c>
      <c r="I2147" s="19" t="s">
        <v>8336</v>
      </c>
      <c r="J2147" s="19" t="s">
        <v>8336</v>
      </c>
      <c r="K2147" s="19" t="str">
        <f t="shared" si="199"/>
        <v>Obesity</v>
      </c>
      <c r="L2147" s="19" t="str">
        <f t="shared" si="200"/>
        <v>Diabetes</v>
      </c>
      <c r="P2147" s="19" t="s">
        <v>8355</v>
      </c>
      <c r="Q2147" s="19">
        <v>0</v>
      </c>
      <c r="Y2147" s="32" t="s">
        <v>7633</v>
      </c>
      <c r="Z2147" s="19" t="s">
        <v>8324</v>
      </c>
      <c r="AA2147" t="s">
        <v>8336</v>
      </c>
      <c r="AB2147" s="19" t="str">
        <f t="shared" si="201"/>
        <v>Yes</v>
      </c>
      <c r="AC2147" s="19" t="str">
        <f t="shared" si="202"/>
        <v>No</v>
      </c>
      <c r="AG2147" s="19" t="s">
        <v>7614</v>
      </c>
      <c r="AH2147" s="19">
        <v>15.65</v>
      </c>
      <c r="AI2147" s="19" t="str">
        <f t="shared" si="203"/>
        <v>Under Weight</v>
      </c>
      <c r="AP2147" s="19" t="s">
        <v>7614</v>
      </c>
      <c r="AQ2147" s="19">
        <v>4.23</v>
      </c>
      <c r="AR2147" s="19" t="str">
        <f t="shared" si="204"/>
        <v>Normal</v>
      </c>
    </row>
    <row r="2148" spans="1:44">
      <c r="A2148" s="19" t="s">
        <v>7656</v>
      </c>
      <c r="B2148" s="19">
        <v>32.01</v>
      </c>
      <c r="C2148" s="19">
        <v>6.45</v>
      </c>
      <c r="D2148" s="19" t="s">
        <v>8336</v>
      </c>
      <c r="E2148" s="19" t="s">
        <v>8336</v>
      </c>
      <c r="F2148" s="19" t="s">
        <v>8336</v>
      </c>
      <c r="G2148" s="19">
        <v>1</v>
      </c>
      <c r="H2148" s="19">
        <v>1</v>
      </c>
      <c r="I2148" s="19" t="s">
        <v>8336</v>
      </c>
      <c r="J2148" s="19" t="s">
        <v>8336</v>
      </c>
      <c r="K2148" s="19" t="str">
        <f t="shared" si="199"/>
        <v>Obesity</v>
      </c>
      <c r="L2148" s="19" t="str">
        <f t="shared" si="200"/>
        <v>Diabetes</v>
      </c>
      <c r="P2148" s="19" t="s">
        <v>8355</v>
      </c>
      <c r="Q2148" s="19">
        <v>0</v>
      </c>
      <c r="Y2148" s="32" t="s">
        <v>7636</v>
      </c>
      <c r="Z2148" s="19" t="s">
        <v>8324</v>
      </c>
      <c r="AA2148" t="s">
        <v>8336</v>
      </c>
      <c r="AB2148" s="19" t="str">
        <f t="shared" si="201"/>
        <v>Yes</v>
      </c>
      <c r="AC2148" s="19" t="str">
        <f t="shared" si="202"/>
        <v>No</v>
      </c>
      <c r="AG2148" s="19" t="s">
        <v>7616</v>
      </c>
      <c r="AH2148" s="19">
        <v>27.36</v>
      </c>
      <c r="AI2148" s="19" t="str">
        <f t="shared" si="203"/>
        <v>Over Weight</v>
      </c>
      <c r="AP2148" s="19" t="s">
        <v>7616</v>
      </c>
      <c r="AQ2148" s="19">
        <v>5.59</v>
      </c>
      <c r="AR2148" s="19" t="str">
        <f t="shared" si="204"/>
        <v>Normal</v>
      </c>
    </row>
    <row r="2149" spans="1:44">
      <c r="A2149" s="19" t="s">
        <v>7660</v>
      </c>
      <c r="B2149" s="19">
        <v>33</v>
      </c>
      <c r="C2149" s="19">
        <v>9.27</v>
      </c>
      <c r="D2149" s="19" t="s">
        <v>8336</v>
      </c>
      <c r="E2149" s="19" t="s">
        <v>8336</v>
      </c>
      <c r="F2149" s="19" t="s">
        <v>8336</v>
      </c>
      <c r="G2149" s="19" t="s">
        <v>8355</v>
      </c>
      <c r="H2149" s="19">
        <v>0</v>
      </c>
      <c r="I2149" s="19" t="s">
        <v>8336</v>
      </c>
      <c r="J2149" s="19" t="s">
        <v>8336</v>
      </c>
      <c r="K2149" s="19" t="str">
        <f t="shared" si="199"/>
        <v>Obesity</v>
      </c>
      <c r="L2149" s="19" t="str">
        <f t="shared" si="200"/>
        <v>Diabetes</v>
      </c>
      <c r="P2149" s="19" t="s">
        <v>8355</v>
      </c>
      <c r="Q2149" s="19">
        <v>0</v>
      </c>
      <c r="Y2149" s="32" t="s">
        <v>7639</v>
      </c>
      <c r="Z2149" s="19" t="s">
        <v>8324</v>
      </c>
      <c r="AA2149" t="s">
        <v>8336</v>
      </c>
      <c r="AB2149" s="19" t="str">
        <f t="shared" si="201"/>
        <v>Yes</v>
      </c>
      <c r="AC2149" s="19" t="str">
        <f t="shared" si="202"/>
        <v>No</v>
      </c>
      <c r="AG2149" s="19" t="s">
        <v>7619</v>
      </c>
      <c r="AH2149" s="19">
        <v>22.3</v>
      </c>
      <c r="AI2149" s="19" t="str">
        <f t="shared" si="203"/>
        <v>Normal Weight</v>
      </c>
      <c r="AP2149" s="19" t="s">
        <v>7619</v>
      </c>
      <c r="AQ2149" s="19">
        <v>4.89</v>
      </c>
      <c r="AR2149" s="19" t="str">
        <f t="shared" si="204"/>
        <v>Normal</v>
      </c>
    </row>
    <row r="2150" spans="1:44">
      <c r="A2150" s="19" t="s">
        <v>7664</v>
      </c>
      <c r="B2150" s="19">
        <v>29.3</v>
      </c>
      <c r="C2150" s="19">
        <v>6.15</v>
      </c>
      <c r="D2150" s="19" t="s">
        <v>8336</v>
      </c>
      <c r="E2150" s="19" t="s">
        <v>8336</v>
      </c>
      <c r="F2150" s="19" t="s">
        <v>8336</v>
      </c>
      <c r="G2150" s="19">
        <v>1</v>
      </c>
      <c r="H2150" s="19">
        <v>1</v>
      </c>
      <c r="I2150" s="19" t="s">
        <v>8336</v>
      </c>
      <c r="J2150" s="19" t="s">
        <v>8336</v>
      </c>
      <c r="K2150" s="19" t="str">
        <f t="shared" si="199"/>
        <v>Over Weight</v>
      </c>
      <c r="L2150" s="19" t="str">
        <f t="shared" si="200"/>
        <v>Prediabetes</v>
      </c>
      <c r="P2150" s="19">
        <v>1</v>
      </c>
      <c r="Q2150" s="19">
        <v>1</v>
      </c>
      <c r="Y2150" s="32" t="s">
        <v>7642</v>
      </c>
      <c r="Z2150" s="19" t="s">
        <v>8324</v>
      </c>
      <c r="AA2150" t="s">
        <v>8336</v>
      </c>
      <c r="AB2150" s="19" t="str">
        <f t="shared" si="201"/>
        <v>Yes</v>
      </c>
      <c r="AC2150" s="19" t="str">
        <f t="shared" si="202"/>
        <v>No</v>
      </c>
      <c r="AG2150" s="19" t="s">
        <v>7623</v>
      </c>
      <c r="AH2150" s="19">
        <v>26.03</v>
      </c>
      <c r="AI2150" s="19" t="str">
        <f t="shared" si="203"/>
        <v>Over Weight</v>
      </c>
      <c r="AP2150" s="19" t="s">
        <v>7623</v>
      </c>
      <c r="AQ2150" s="19">
        <v>5.81</v>
      </c>
      <c r="AR2150" s="19" t="str">
        <f t="shared" si="204"/>
        <v>Prediabetes</v>
      </c>
    </row>
    <row r="2151" spans="1:44">
      <c r="A2151" s="19" t="s">
        <v>7668</v>
      </c>
      <c r="B2151" s="19">
        <v>25.8</v>
      </c>
      <c r="C2151" s="19">
        <v>4.13</v>
      </c>
      <c r="D2151" s="19" t="s">
        <v>8336</v>
      </c>
      <c r="E2151" s="19" t="s">
        <v>8336</v>
      </c>
      <c r="F2151" s="19" t="s">
        <v>8336</v>
      </c>
      <c r="G2151" s="19">
        <v>1</v>
      </c>
      <c r="H2151" s="19">
        <v>1</v>
      </c>
      <c r="I2151" s="19" t="s">
        <v>8336</v>
      </c>
      <c r="J2151" s="19" t="s">
        <v>8336</v>
      </c>
      <c r="K2151" s="19" t="str">
        <f t="shared" si="199"/>
        <v>Over Weight</v>
      </c>
      <c r="L2151" s="19" t="str">
        <f t="shared" si="200"/>
        <v>Normal</v>
      </c>
      <c r="P2151" s="19">
        <v>2</v>
      </c>
      <c r="Q2151" s="19">
        <v>2</v>
      </c>
      <c r="Y2151" s="32" t="s">
        <v>7646</v>
      </c>
      <c r="Z2151" s="19" t="s">
        <v>8324</v>
      </c>
      <c r="AA2151" t="s">
        <v>8336</v>
      </c>
      <c r="AB2151" s="19" t="str">
        <f t="shared" si="201"/>
        <v>Yes</v>
      </c>
      <c r="AC2151" s="19" t="str">
        <f t="shared" si="202"/>
        <v>No</v>
      </c>
      <c r="AG2151" s="19" t="s">
        <v>7626</v>
      </c>
      <c r="AH2151" s="19">
        <v>27.74</v>
      </c>
      <c r="AI2151" s="19" t="str">
        <f t="shared" si="203"/>
        <v>Over Weight</v>
      </c>
      <c r="AP2151" s="19" t="s">
        <v>7626</v>
      </c>
      <c r="AQ2151" s="19">
        <v>4.29</v>
      </c>
      <c r="AR2151" s="19" t="str">
        <f t="shared" si="204"/>
        <v>Normal</v>
      </c>
    </row>
    <row r="2152" spans="1:44">
      <c r="A2152" s="19" t="s">
        <v>7672</v>
      </c>
      <c r="B2152" s="19">
        <v>23.4</v>
      </c>
      <c r="C2152" s="19">
        <v>4.24</v>
      </c>
      <c r="D2152" s="19" t="s">
        <v>8336</v>
      </c>
      <c r="E2152" s="19" t="s">
        <v>8336</v>
      </c>
      <c r="F2152" s="19" t="s">
        <v>8336</v>
      </c>
      <c r="G2152" s="19">
        <v>1</v>
      </c>
      <c r="H2152" s="19">
        <v>1</v>
      </c>
      <c r="I2152" s="19" t="s">
        <v>8336</v>
      </c>
      <c r="J2152" s="19" t="s">
        <v>8336</v>
      </c>
      <c r="K2152" s="19" t="str">
        <f t="shared" si="199"/>
        <v>Normal Weight</v>
      </c>
      <c r="L2152" s="19" t="str">
        <f t="shared" si="200"/>
        <v>Normal</v>
      </c>
      <c r="P2152" s="19">
        <v>2</v>
      </c>
      <c r="Q2152" s="19">
        <v>2</v>
      </c>
      <c r="Y2152" s="32" t="s">
        <v>7649</v>
      </c>
      <c r="Z2152" s="19" t="s">
        <v>8336</v>
      </c>
      <c r="AA2152" t="s">
        <v>8336</v>
      </c>
      <c r="AB2152" s="19" t="str">
        <f t="shared" si="201"/>
        <v>No</v>
      </c>
      <c r="AC2152" s="19" t="str">
        <f t="shared" si="202"/>
        <v>No</v>
      </c>
      <c r="AG2152" s="19" t="s">
        <v>7629</v>
      </c>
      <c r="AH2152" s="19">
        <v>32.11</v>
      </c>
      <c r="AI2152" s="19" t="str">
        <f t="shared" si="203"/>
        <v>Obesity</v>
      </c>
      <c r="AP2152" s="19" t="s">
        <v>7629</v>
      </c>
      <c r="AQ2152" s="19">
        <v>4.03</v>
      </c>
      <c r="AR2152" s="19" t="str">
        <f t="shared" si="204"/>
        <v>Normal</v>
      </c>
    </row>
    <row r="2153" spans="1:44">
      <c r="A2153" s="19" t="s">
        <v>7676</v>
      </c>
      <c r="B2153" s="19">
        <v>27.93</v>
      </c>
      <c r="C2153" s="19">
        <v>9.88</v>
      </c>
      <c r="D2153" s="19" t="s">
        <v>8336</v>
      </c>
      <c r="E2153" s="19" t="s">
        <v>8336</v>
      </c>
      <c r="F2153" s="19" t="s">
        <v>8336</v>
      </c>
      <c r="G2153" s="19" t="s">
        <v>8355</v>
      </c>
      <c r="H2153" s="19">
        <v>0</v>
      </c>
      <c r="I2153" s="19" t="s">
        <v>8336</v>
      </c>
      <c r="J2153" s="19" t="s">
        <v>8336</v>
      </c>
      <c r="K2153" s="19" t="str">
        <f t="shared" si="199"/>
        <v>Over Weight</v>
      </c>
      <c r="L2153" s="19" t="str">
        <f t="shared" si="200"/>
        <v>Diabetes</v>
      </c>
      <c r="P2153" s="19" t="s">
        <v>8355</v>
      </c>
      <c r="Q2153" s="19">
        <v>0</v>
      </c>
      <c r="Y2153" s="32" t="s">
        <v>7652</v>
      </c>
      <c r="Z2153" s="19" t="s">
        <v>8336</v>
      </c>
      <c r="AA2153" t="s">
        <v>8336</v>
      </c>
      <c r="AB2153" s="19" t="str">
        <f t="shared" si="201"/>
        <v>No</v>
      </c>
      <c r="AC2153" s="19" t="str">
        <f t="shared" si="202"/>
        <v>No</v>
      </c>
      <c r="AG2153" s="19" t="s">
        <v>7633</v>
      </c>
      <c r="AH2153" s="19">
        <v>25.175</v>
      </c>
      <c r="AI2153" s="19" t="str">
        <f t="shared" si="203"/>
        <v>Over Weight</v>
      </c>
      <c r="AP2153" s="19" t="s">
        <v>7633</v>
      </c>
      <c r="AQ2153" s="19">
        <v>6.29</v>
      </c>
      <c r="AR2153" s="19" t="str">
        <f t="shared" si="204"/>
        <v>Prediabetes</v>
      </c>
    </row>
    <row r="2154" spans="1:44">
      <c r="A2154" s="19" t="s">
        <v>7680</v>
      </c>
      <c r="B2154" s="19">
        <v>22</v>
      </c>
      <c r="C2154" s="19">
        <v>9.5</v>
      </c>
      <c r="D2154" s="19" t="s">
        <v>8336</v>
      </c>
      <c r="E2154" s="19" t="s">
        <v>8336</v>
      </c>
      <c r="F2154" s="19" t="s">
        <v>8336</v>
      </c>
      <c r="G2154" s="19" t="s">
        <v>8355</v>
      </c>
      <c r="H2154" s="19">
        <v>0</v>
      </c>
      <c r="I2154" s="19" t="s">
        <v>8336</v>
      </c>
      <c r="J2154" s="19" t="s">
        <v>8336</v>
      </c>
      <c r="K2154" s="19" t="str">
        <f t="shared" si="199"/>
        <v>Normal Weight</v>
      </c>
      <c r="L2154" s="19" t="str">
        <f t="shared" si="200"/>
        <v>Diabetes</v>
      </c>
      <c r="P2154" s="19" t="s">
        <v>8355</v>
      </c>
      <c r="Q2154" s="19">
        <v>0</v>
      </c>
      <c r="Y2154" s="32" t="s">
        <v>7656</v>
      </c>
      <c r="Z2154" s="19" t="s">
        <v>8336</v>
      </c>
      <c r="AA2154" t="s">
        <v>8336</v>
      </c>
      <c r="AB2154" s="19" t="str">
        <f t="shared" si="201"/>
        <v>No</v>
      </c>
      <c r="AC2154" s="19" t="str">
        <f t="shared" si="202"/>
        <v>No</v>
      </c>
      <c r="AG2154" s="19" t="s">
        <v>7636</v>
      </c>
      <c r="AH2154" s="19">
        <v>39.49</v>
      </c>
      <c r="AI2154" s="19" t="str">
        <f t="shared" si="203"/>
        <v>Obesity</v>
      </c>
      <c r="AP2154" s="19" t="s">
        <v>7636</v>
      </c>
      <c r="AQ2154" s="19">
        <v>4.48</v>
      </c>
      <c r="AR2154" s="19" t="str">
        <f t="shared" si="204"/>
        <v>Normal</v>
      </c>
    </row>
    <row r="2155" spans="1:44">
      <c r="A2155" s="19" t="s">
        <v>7683</v>
      </c>
      <c r="B2155" s="19">
        <v>36.86</v>
      </c>
      <c r="C2155" s="19">
        <v>4.97</v>
      </c>
      <c r="D2155" s="19" t="s">
        <v>8324</v>
      </c>
      <c r="E2155" s="19" t="s">
        <v>8336</v>
      </c>
      <c r="F2155" s="19" t="s">
        <v>8336</v>
      </c>
      <c r="G2155" s="19" t="s">
        <v>8355</v>
      </c>
      <c r="H2155" s="19">
        <v>0</v>
      </c>
      <c r="I2155" s="19" t="s">
        <v>8336</v>
      </c>
      <c r="J2155" s="19" t="s">
        <v>8336</v>
      </c>
      <c r="K2155" s="19" t="str">
        <f t="shared" si="199"/>
        <v>Obesity</v>
      </c>
      <c r="L2155" s="19" t="str">
        <f t="shared" si="200"/>
        <v>Normal</v>
      </c>
      <c r="P2155" s="19" t="s">
        <v>8355</v>
      </c>
      <c r="Q2155" s="19">
        <v>0</v>
      </c>
      <c r="Y2155" s="32" t="s">
        <v>7660</v>
      </c>
      <c r="Z2155" s="19" t="s">
        <v>8336</v>
      </c>
      <c r="AA2155" t="s">
        <v>8336</v>
      </c>
      <c r="AB2155" s="19" t="str">
        <f t="shared" si="201"/>
        <v>No</v>
      </c>
      <c r="AC2155" s="19" t="str">
        <f t="shared" si="202"/>
        <v>No</v>
      </c>
      <c r="AG2155" s="19" t="s">
        <v>7639</v>
      </c>
      <c r="AH2155" s="19">
        <v>34.87</v>
      </c>
      <c r="AI2155" s="19" t="str">
        <f t="shared" si="203"/>
        <v>Obesity</v>
      </c>
      <c r="AP2155" s="19" t="s">
        <v>7639</v>
      </c>
      <c r="AQ2155" s="19">
        <v>5.51</v>
      </c>
      <c r="AR2155" s="19" t="str">
        <f t="shared" si="204"/>
        <v>Normal</v>
      </c>
    </row>
    <row r="2156" spans="1:44">
      <c r="A2156" s="19" t="s">
        <v>7686</v>
      </c>
      <c r="B2156" s="19">
        <v>31.255</v>
      </c>
      <c r="C2156" s="19">
        <v>5.49</v>
      </c>
      <c r="D2156" s="19" t="s">
        <v>8324</v>
      </c>
      <c r="E2156" s="19" t="s">
        <v>8336</v>
      </c>
      <c r="F2156" s="19" t="s">
        <v>8336</v>
      </c>
      <c r="G2156" s="19" t="s">
        <v>8355</v>
      </c>
      <c r="H2156" s="19">
        <v>0</v>
      </c>
      <c r="I2156" s="19" t="s">
        <v>8336</v>
      </c>
      <c r="J2156" s="19" t="s">
        <v>8336</v>
      </c>
      <c r="K2156" s="19" t="str">
        <f t="shared" si="199"/>
        <v>Obesity</v>
      </c>
      <c r="L2156" s="19" t="str">
        <f t="shared" si="200"/>
        <v>Normal</v>
      </c>
      <c r="P2156" s="19" t="s">
        <v>8355</v>
      </c>
      <c r="Q2156" s="19">
        <v>0</v>
      </c>
      <c r="Y2156" s="32" t="s">
        <v>7664</v>
      </c>
      <c r="Z2156" s="19" t="s">
        <v>8336</v>
      </c>
      <c r="AA2156" t="s">
        <v>8336</v>
      </c>
      <c r="AB2156" s="19" t="str">
        <f t="shared" si="201"/>
        <v>No</v>
      </c>
      <c r="AC2156" s="19" t="str">
        <f t="shared" si="202"/>
        <v>No</v>
      </c>
      <c r="AG2156" s="19" t="s">
        <v>7642</v>
      </c>
      <c r="AH2156" s="19">
        <v>34.6</v>
      </c>
      <c r="AI2156" s="19" t="str">
        <f t="shared" si="203"/>
        <v>Obesity</v>
      </c>
      <c r="AP2156" s="19" t="s">
        <v>7642</v>
      </c>
      <c r="AQ2156" s="19">
        <v>4.5</v>
      </c>
      <c r="AR2156" s="19" t="str">
        <f t="shared" si="204"/>
        <v>Normal</v>
      </c>
    </row>
    <row r="2157" spans="1:44">
      <c r="A2157" s="19" t="s">
        <v>7690</v>
      </c>
      <c r="B2157" s="19">
        <v>23.06</v>
      </c>
      <c r="C2157" s="19">
        <v>4.47</v>
      </c>
      <c r="D2157" s="19" t="s">
        <v>8336</v>
      </c>
      <c r="E2157" s="19" t="s">
        <v>8336</v>
      </c>
      <c r="F2157" s="19" t="s">
        <v>8336</v>
      </c>
      <c r="G2157" s="19" t="s">
        <v>8355</v>
      </c>
      <c r="H2157" s="19">
        <v>0</v>
      </c>
      <c r="I2157" s="19" t="s">
        <v>8336</v>
      </c>
      <c r="J2157" s="19" t="s">
        <v>8336</v>
      </c>
      <c r="K2157" s="19" t="str">
        <f t="shared" si="199"/>
        <v>Normal Weight</v>
      </c>
      <c r="L2157" s="19" t="str">
        <f t="shared" si="200"/>
        <v>Normal</v>
      </c>
      <c r="P2157" s="19">
        <v>1</v>
      </c>
      <c r="Q2157" s="19">
        <v>1</v>
      </c>
      <c r="Y2157" s="32" t="s">
        <v>7668</v>
      </c>
      <c r="Z2157" s="19" t="s">
        <v>8336</v>
      </c>
      <c r="AA2157" t="s">
        <v>8336</v>
      </c>
      <c r="AB2157" s="19" t="str">
        <f t="shared" si="201"/>
        <v>No</v>
      </c>
      <c r="AC2157" s="19" t="str">
        <f t="shared" si="202"/>
        <v>No</v>
      </c>
      <c r="AG2157" s="19" t="s">
        <v>7646</v>
      </c>
      <c r="AH2157" s="19">
        <v>25.8</v>
      </c>
      <c r="AI2157" s="19" t="str">
        <f t="shared" si="203"/>
        <v>Over Weight</v>
      </c>
      <c r="AP2157" s="19" t="s">
        <v>7646</v>
      </c>
      <c r="AQ2157" s="19">
        <v>6.29</v>
      </c>
      <c r="AR2157" s="19" t="str">
        <f t="shared" si="204"/>
        <v>Prediabetes</v>
      </c>
    </row>
    <row r="2158" spans="1:44">
      <c r="A2158" s="19" t="s">
        <v>7694</v>
      </c>
      <c r="B2158" s="19">
        <v>28.975</v>
      </c>
      <c r="C2158" s="19">
        <v>4.34</v>
      </c>
      <c r="D2158" s="19" t="s">
        <v>8324</v>
      </c>
      <c r="E2158" s="19" t="s">
        <v>8336</v>
      </c>
      <c r="F2158" s="19" t="s">
        <v>8336</v>
      </c>
      <c r="G2158" s="19" t="s">
        <v>8355</v>
      </c>
      <c r="H2158" s="19">
        <v>0</v>
      </c>
      <c r="I2158" s="19" t="s">
        <v>8336</v>
      </c>
      <c r="J2158" s="19" t="s">
        <v>8336</v>
      </c>
      <c r="K2158" s="19" t="str">
        <f t="shared" si="199"/>
        <v>Over Weight</v>
      </c>
      <c r="L2158" s="19" t="str">
        <f t="shared" si="200"/>
        <v>Normal</v>
      </c>
      <c r="P2158" s="19" t="s">
        <v>8355</v>
      </c>
      <c r="Q2158" s="19">
        <v>0</v>
      </c>
      <c r="Y2158" s="32" t="s">
        <v>7672</v>
      </c>
      <c r="Z2158" s="19" t="s">
        <v>8336</v>
      </c>
      <c r="AA2158" t="s">
        <v>8336</v>
      </c>
      <c r="AB2158" s="19" t="str">
        <f t="shared" si="201"/>
        <v>No</v>
      </c>
      <c r="AC2158" s="19" t="str">
        <f t="shared" si="202"/>
        <v>No</v>
      </c>
      <c r="AG2158" s="19" t="s">
        <v>7649</v>
      </c>
      <c r="AH2158" s="19">
        <v>35.86</v>
      </c>
      <c r="AI2158" s="19" t="str">
        <f t="shared" si="203"/>
        <v>Obesity</v>
      </c>
      <c r="AP2158" s="19" t="s">
        <v>7649</v>
      </c>
      <c r="AQ2158" s="19">
        <v>4.33</v>
      </c>
      <c r="AR2158" s="19" t="str">
        <f t="shared" si="204"/>
        <v>Normal</v>
      </c>
    </row>
    <row r="2159" spans="1:44">
      <c r="A2159" s="19" t="s">
        <v>7698</v>
      </c>
      <c r="B2159" s="19">
        <v>33.3</v>
      </c>
      <c r="C2159" s="19">
        <v>9.49</v>
      </c>
      <c r="D2159" s="19" t="s">
        <v>8336</v>
      </c>
      <c r="E2159" s="19" t="s">
        <v>8336</v>
      </c>
      <c r="F2159" s="19" t="s">
        <v>8336</v>
      </c>
      <c r="G2159" s="19" t="s">
        <v>8355</v>
      </c>
      <c r="H2159" s="19">
        <v>0</v>
      </c>
      <c r="I2159" s="19" t="s">
        <v>8336</v>
      </c>
      <c r="J2159" s="19" t="s">
        <v>8336</v>
      </c>
      <c r="K2159" s="19" t="str">
        <f t="shared" si="199"/>
        <v>Obesity</v>
      </c>
      <c r="L2159" s="19" t="str">
        <f t="shared" si="200"/>
        <v>Diabetes</v>
      </c>
      <c r="P2159" s="19">
        <v>1</v>
      </c>
      <c r="Q2159" s="19">
        <v>1</v>
      </c>
      <c r="Y2159" s="32" t="s">
        <v>7676</v>
      </c>
      <c r="Z2159" s="19" t="s">
        <v>8336</v>
      </c>
      <c r="AA2159" t="s">
        <v>8336</v>
      </c>
      <c r="AB2159" s="19" t="str">
        <f t="shared" si="201"/>
        <v>No</v>
      </c>
      <c r="AC2159" s="19" t="str">
        <f t="shared" si="202"/>
        <v>No</v>
      </c>
      <c r="AG2159" s="19" t="s">
        <v>7652</v>
      </c>
      <c r="AH2159" s="19">
        <v>40.47</v>
      </c>
      <c r="AI2159" s="19" t="str">
        <f t="shared" si="203"/>
        <v>Obesity</v>
      </c>
      <c r="AP2159" s="19" t="s">
        <v>7652</v>
      </c>
      <c r="AQ2159" s="19">
        <v>11.15</v>
      </c>
      <c r="AR2159" s="19" t="str">
        <f t="shared" si="204"/>
        <v>Diabetes</v>
      </c>
    </row>
    <row r="2160" spans="1:44">
      <c r="A2160" s="19" t="s">
        <v>7702</v>
      </c>
      <c r="B2160" s="19">
        <v>33</v>
      </c>
      <c r="C2160" s="19">
        <v>10.16</v>
      </c>
      <c r="D2160" s="19" t="s">
        <v>8336</v>
      </c>
      <c r="E2160" s="19" t="s">
        <v>8336</v>
      </c>
      <c r="F2160" s="19" t="s">
        <v>8336</v>
      </c>
      <c r="G2160" s="19" t="s">
        <v>8355</v>
      </c>
      <c r="H2160" s="19">
        <v>0</v>
      </c>
      <c r="I2160" s="19" t="s">
        <v>8336</v>
      </c>
      <c r="J2160" s="19" t="s">
        <v>8336</v>
      </c>
      <c r="K2160" s="19" t="str">
        <f t="shared" si="199"/>
        <v>Obesity</v>
      </c>
      <c r="L2160" s="19" t="str">
        <f t="shared" si="200"/>
        <v>Diabetes</v>
      </c>
      <c r="P2160" s="19" t="s">
        <v>8355</v>
      </c>
      <c r="Q2160" s="19">
        <v>0</v>
      </c>
      <c r="Y2160" s="32" t="s">
        <v>7680</v>
      </c>
      <c r="Z2160" s="19" t="s">
        <v>8336</v>
      </c>
      <c r="AA2160" t="s">
        <v>8336</v>
      </c>
      <c r="AB2160" s="19" t="str">
        <f t="shared" si="201"/>
        <v>No</v>
      </c>
      <c r="AC2160" s="19" t="str">
        <f t="shared" si="202"/>
        <v>No</v>
      </c>
      <c r="AG2160" s="19" t="s">
        <v>7656</v>
      </c>
      <c r="AH2160" s="19">
        <v>32.01</v>
      </c>
      <c r="AI2160" s="19" t="str">
        <f t="shared" si="203"/>
        <v>Obesity</v>
      </c>
      <c r="AP2160" s="19" t="s">
        <v>7656</v>
      </c>
      <c r="AQ2160" s="19">
        <v>6.45</v>
      </c>
      <c r="AR2160" s="19" t="str">
        <f t="shared" si="204"/>
        <v>Prediabetes</v>
      </c>
    </row>
    <row r="2161" spans="1:44">
      <c r="A2161" s="19" t="s">
        <v>7705</v>
      </c>
      <c r="B2161" s="19">
        <v>31.46</v>
      </c>
      <c r="C2161" s="19">
        <v>11.19</v>
      </c>
      <c r="D2161" s="19" t="s">
        <v>8336</v>
      </c>
      <c r="E2161" s="19" t="s">
        <v>8336</v>
      </c>
      <c r="F2161" s="19" t="s">
        <v>8336</v>
      </c>
      <c r="G2161" s="19" t="s">
        <v>8355</v>
      </c>
      <c r="H2161" s="19">
        <v>0</v>
      </c>
      <c r="I2161" s="19" t="s">
        <v>8336</v>
      </c>
      <c r="J2161" s="19" t="s">
        <v>8336</v>
      </c>
      <c r="K2161" s="19" t="str">
        <f t="shared" si="199"/>
        <v>Obesity</v>
      </c>
      <c r="L2161" s="19" t="str">
        <f t="shared" si="200"/>
        <v>Diabetes</v>
      </c>
      <c r="P2161" s="19">
        <v>1</v>
      </c>
      <c r="Q2161" s="19">
        <v>1</v>
      </c>
      <c r="Y2161" s="32" t="s">
        <v>7683</v>
      </c>
      <c r="Z2161" s="19" t="s">
        <v>8324</v>
      </c>
      <c r="AA2161" t="s">
        <v>8336</v>
      </c>
      <c r="AB2161" s="19" t="str">
        <f t="shared" si="201"/>
        <v>Yes</v>
      </c>
      <c r="AC2161" s="19" t="str">
        <f t="shared" si="202"/>
        <v>No</v>
      </c>
      <c r="AG2161" s="19" t="s">
        <v>7660</v>
      </c>
      <c r="AH2161" s="19">
        <v>33</v>
      </c>
      <c r="AI2161" s="19" t="str">
        <f t="shared" si="203"/>
        <v>Obesity</v>
      </c>
      <c r="AP2161" s="19" t="s">
        <v>7660</v>
      </c>
      <c r="AQ2161" s="19">
        <v>9.27</v>
      </c>
      <c r="AR2161" s="19" t="str">
        <f t="shared" si="204"/>
        <v>Diabetes</v>
      </c>
    </row>
    <row r="2162" spans="1:44">
      <c r="A2162" s="19" t="s">
        <v>7708</v>
      </c>
      <c r="B2162" s="19">
        <v>29.6</v>
      </c>
      <c r="C2162" s="19">
        <v>11.03</v>
      </c>
      <c r="D2162" s="19" t="s">
        <v>8336</v>
      </c>
      <c r="E2162" s="19" t="s">
        <v>8336</v>
      </c>
      <c r="F2162" s="19" t="s">
        <v>8336</v>
      </c>
      <c r="G2162" s="19" t="s">
        <v>8355</v>
      </c>
      <c r="H2162" s="19">
        <v>0</v>
      </c>
      <c r="I2162" s="19" t="s">
        <v>8336</v>
      </c>
      <c r="J2162" s="19" t="s">
        <v>8336</v>
      </c>
      <c r="K2162" s="19" t="str">
        <f t="shared" si="199"/>
        <v>Over Weight</v>
      </c>
      <c r="L2162" s="19" t="str">
        <f t="shared" si="200"/>
        <v>Diabetes</v>
      </c>
      <c r="P2162" s="19">
        <v>1</v>
      </c>
      <c r="Q2162" s="19">
        <v>1</v>
      </c>
      <c r="Y2162" s="32" t="s">
        <v>7686</v>
      </c>
      <c r="Z2162" s="19" t="s">
        <v>8324</v>
      </c>
      <c r="AA2162" t="s">
        <v>8336</v>
      </c>
      <c r="AB2162" s="19" t="str">
        <f t="shared" si="201"/>
        <v>Yes</v>
      </c>
      <c r="AC2162" s="19" t="str">
        <f t="shared" si="202"/>
        <v>No</v>
      </c>
      <c r="AG2162" s="19" t="s">
        <v>7664</v>
      </c>
      <c r="AH2162" s="19">
        <v>29.3</v>
      </c>
      <c r="AI2162" s="19" t="str">
        <f t="shared" si="203"/>
        <v>Over Weight</v>
      </c>
      <c r="AP2162" s="19" t="s">
        <v>7664</v>
      </c>
      <c r="AQ2162" s="19">
        <v>6.15</v>
      </c>
      <c r="AR2162" s="19" t="str">
        <f t="shared" si="204"/>
        <v>Prediabetes</v>
      </c>
    </row>
    <row r="2163" spans="1:44">
      <c r="A2163" s="19" t="s">
        <v>7711</v>
      </c>
      <c r="B2163" s="19">
        <v>22.05</v>
      </c>
      <c r="C2163" s="19">
        <v>4.43</v>
      </c>
      <c r="D2163" s="19" t="s">
        <v>8324</v>
      </c>
      <c r="E2163" s="19" t="s">
        <v>8336</v>
      </c>
      <c r="F2163" s="19" t="s">
        <v>8336</v>
      </c>
      <c r="G2163" s="19" t="s">
        <v>8355</v>
      </c>
      <c r="H2163" s="19">
        <v>0</v>
      </c>
      <c r="I2163" s="19" t="s">
        <v>8336</v>
      </c>
      <c r="J2163" s="19" t="s">
        <v>8336</v>
      </c>
      <c r="K2163" s="19" t="str">
        <f t="shared" si="199"/>
        <v>Normal Weight</v>
      </c>
      <c r="L2163" s="19" t="str">
        <f t="shared" si="200"/>
        <v>Normal</v>
      </c>
      <c r="P2163" s="19">
        <v>1</v>
      </c>
      <c r="Q2163" s="19">
        <v>1</v>
      </c>
      <c r="Y2163" s="32" t="s">
        <v>7690</v>
      </c>
      <c r="Z2163" s="19" t="s">
        <v>8336</v>
      </c>
      <c r="AA2163" t="s">
        <v>8336</v>
      </c>
      <c r="AB2163" s="19" t="str">
        <f t="shared" si="201"/>
        <v>No</v>
      </c>
      <c r="AC2163" s="19" t="str">
        <f t="shared" si="202"/>
        <v>No</v>
      </c>
      <c r="AG2163" s="19" t="s">
        <v>7668</v>
      </c>
      <c r="AH2163" s="19">
        <v>25.8</v>
      </c>
      <c r="AI2163" s="19" t="str">
        <f t="shared" si="203"/>
        <v>Over Weight</v>
      </c>
      <c r="AP2163" s="19" t="s">
        <v>7668</v>
      </c>
      <c r="AQ2163" s="19">
        <v>4.13</v>
      </c>
      <c r="AR2163" s="19" t="str">
        <f t="shared" si="204"/>
        <v>Normal</v>
      </c>
    </row>
    <row r="2164" spans="1:44">
      <c r="A2164" s="19" t="s">
        <v>7715</v>
      </c>
      <c r="B2164" s="19">
        <v>27.06</v>
      </c>
      <c r="C2164" s="19">
        <v>6.14</v>
      </c>
      <c r="D2164" s="19" t="s">
        <v>8336</v>
      </c>
      <c r="E2164" s="19" t="s">
        <v>8324</v>
      </c>
      <c r="F2164" s="19" t="s">
        <v>8336</v>
      </c>
      <c r="G2164" s="19">
        <v>1</v>
      </c>
      <c r="H2164" s="19">
        <v>1</v>
      </c>
      <c r="I2164" s="19" t="s">
        <v>8336</v>
      </c>
      <c r="J2164" s="19" t="s">
        <v>8336</v>
      </c>
      <c r="K2164" s="19" t="str">
        <f t="shared" si="199"/>
        <v>Over Weight</v>
      </c>
      <c r="L2164" s="19" t="str">
        <f t="shared" si="200"/>
        <v>Prediabetes</v>
      </c>
      <c r="P2164" s="19" t="s">
        <v>8355</v>
      </c>
      <c r="Q2164" s="19">
        <v>0</v>
      </c>
      <c r="Y2164" s="32" t="s">
        <v>7694</v>
      </c>
      <c r="Z2164" s="19" t="s">
        <v>8324</v>
      </c>
      <c r="AA2164" t="s">
        <v>8336</v>
      </c>
      <c r="AB2164" s="19" t="str">
        <f t="shared" si="201"/>
        <v>Yes</v>
      </c>
      <c r="AC2164" s="19" t="str">
        <f t="shared" si="202"/>
        <v>No</v>
      </c>
      <c r="AG2164" s="19" t="s">
        <v>7672</v>
      </c>
      <c r="AH2164" s="19">
        <v>23.4</v>
      </c>
      <c r="AI2164" s="19" t="str">
        <f t="shared" si="203"/>
        <v>Normal Weight</v>
      </c>
      <c r="AP2164" s="19" t="s">
        <v>7672</v>
      </c>
      <c r="AQ2164" s="19">
        <v>4.24</v>
      </c>
      <c r="AR2164" s="19" t="str">
        <f t="shared" si="204"/>
        <v>Normal</v>
      </c>
    </row>
    <row r="2165" spans="1:44">
      <c r="A2165" s="19" t="s">
        <v>7718</v>
      </c>
      <c r="B2165" s="19">
        <v>20.49</v>
      </c>
      <c r="C2165" s="19">
        <v>4.87</v>
      </c>
      <c r="D2165" s="19" t="s">
        <v>8336</v>
      </c>
      <c r="E2165" s="19" t="s">
        <v>8336</v>
      </c>
      <c r="F2165" s="19" t="s">
        <v>8336</v>
      </c>
      <c r="G2165" s="19" t="s">
        <v>8355</v>
      </c>
      <c r="H2165" s="19">
        <v>0</v>
      </c>
      <c r="I2165" s="19" t="s">
        <v>8336</v>
      </c>
      <c r="J2165" s="19" t="s">
        <v>8336</v>
      </c>
      <c r="K2165" s="19" t="str">
        <f t="shared" si="199"/>
        <v>Normal Weight</v>
      </c>
      <c r="L2165" s="19" t="str">
        <f t="shared" si="200"/>
        <v>Normal</v>
      </c>
      <c r="P2165" s="19" t="s">
        <v>8355</v>
      </c>
      <c r="Q2165" s="19">
        <v>0</v>
      </c>
      <c r="Y2165" s="32" t="s">
        <v>7698</v>
      </c>
      <c r="Z2165" s="19" t="s">
        <v>8336</v>
      </c>
      <c r="AA2165" t="s">
        <v>8336</v>
      </c>
      <c r="AB2165" s="19" t="str">
        <f t="shared" si="201"/>
        <v>No</v>
      </c>
      <c r="AC2165" s="19" t="str">
        <f t="shared" si="202"/>
        <v>No</v>
      </c>
      <c r="AG2165" s="19" t="s">
        <v>7676</v>
      </c>
      <c r="AH2165" s="19">
        <v>27.93</v>
      </c>
      <c r="AI2165" s="19" t="str">
        <f t="shared" si="203"/>
        <v>Over Weight</v>
      </c>
      <c r="AP2165" s="19" t="s">
        <v>7676</v>
      </c>
      <c r="AQ2165" s="19">
        <v>9.88</v>
      </c>
      <c r="AR2165" s="19" t="str">
        <f t="shared" si="204"/>
        <v>Diabetes</v>
      </c>
    </row>
    <row r="2166" spans="1:44">
      <c r="A2166" s="19" t="s">
        <v>7722</v>
      </c>
      <c r="B2166" s="19">
        <v>28.4</v>
      </c>
      <c r="C2166" s="19">
        <v>4.3</v>
      </c>
      <c r="D2166" s="19" t="s">
        <v>8336</v>
      </c>
      <c r="E2166" s="19" t="s">
        <v>8336</v>
      </c>
      <c r="F2166" s="19" t="s">
        <v>8375</v>
      </c>
      <c r="G2166" s="19">
        <v>1</v>
      </c>
      <c r="H2166" s="19">
        <v>1</v>
      </c>
      <c r="I2166" s="19" t="s">
        <v>8336</v>
      </c>
      <c r="J2166" s="19" t="s">
        <v>8336</v>
      </c>
      <c r="K2166" s="19" t="str">
        <f t="shared" si="199"/>
        <v>Over Weight</v>
      </c>
      <c r="L2166" s="19" t="str">
        <f t="shared" si="200"/>
        <v>Normal</v>
      </c>
      <c r="P2166" s="19" t="s">
        <v>8355</v>
      </c>
      <c r="Q2166" s="19">
        <v>0</v>
      </c>
      <c r="Y2166" s="32" t="s">
        <v>7702</v>
      </c>
      <c r="Z2166" s="19" t="s">
        <v>8336</v>
      </c>
      <c r="AA2166" t="s">
        <v>8336</v>
      </c>
      <c r="AB2166" s="19" t="str">
        <f t="shared" si="201"/>
        <v>No</v>
      </c>
      <c r="AC2166" s="19" t="str">
        <f t="shared" si="202"/>
        <v>No</v>
      </c>
      <c r="AG2166" s="19" t="s">
        <v>7680</v>
      </c>
      <c r="AH2166" s="19">
        <v>22</v>
      </c>
      <c r="AI2166" s="19" t="str">
        <f t="shared" si="203"/>
        <v>Normal Weight</v>
      </c>
      <c r="AP2166" s="19" t="s">
        <v>7680</v>
      </c>
      <c r="AQ2166" s="19">
        <v>9.5</v>
      </c>
      <c r="AR2166" s="19" t="str">
        <f t="shared" si="204"/>
        <v>Diabetes</v>
      </c>
    </row>
    <row r="2167" spans="1:44">
      <c r="A2167" s="19" t="s">
        <v>7725</v>
      </c>
      <c r="B2167" s="19">
        <v>41.91</v>
      </c>
      <c r="C2167" s="19">
        <v>6.19</v>
      </c>
      <c r="D2167" s="19" t="s">
        <v>8336</v>
      </c>
      <c r="E2167" s="19" t="s">
        <v>8336</v>
      </c>
      <c r="F2167" s="19" t="s">
        <v>8336</v>
      </c>
      <c r="G2167" s="19" t="s">
        <v>8355</v>
      </c>
      <c r="H2167" s="19">
        <v>0</v>
      </c>
      <c r="I2167" s="19" t="s">
        <v>8336</v>
      </c>
      <c r="J2167" s="19" t="s">
        <v>8336</v>
      </c>
      <c r="K2167" s="19" t="str">
        <f t="shared" si="199"/>
        <v>Obesity</v>
      </c>
      <c r="L2167" s="19" t="str">
        <f t="shared" si="200"/>
        <v>Prediabetes</v>
      </c>
      <c r="P2167" s="19" t="s">
        <v>8355</v>
      </c>
      <c r="Q2167" s="19">
        <v>0</v>
      </c>
      <c r="Y2167" s="32" t="s">
        <v>7705</v>
      </c>
      <c r="Z2167" s="19" t="s">
        <v>8336</v>
      </c>
      <c r="AA2167" t="s">
        <v>8336</v>
      </c>
      <c r="AB2167" s="19" t="str">
        <f t="shared" si="201"/>
        <v>No</v>
      </c>
      <c r="AC2167" s="19" t="str">
        <f t="shared" si="202"/>
        <v>No</v>
      </c>
      <c r="AG2167" s="19" t="s">
        <v>7683</v>
      </c>
      <c r="AH2167" s="19">
        <v>36.86</v>
      </c>
      <c r="AI2167" s="19" t="str">
        <f t="shared" si="203"/>
        <v>Obesity</v>
      </c>
      <c r="AP2167" s="19" t="s">
        <v>7683</v>
      </c>
      <c r="AQ2167" s="19">
        <v>4.97</v>
      </c>
      <c r="AR2167" s="19" t="str">
        <f t="shared" si="204"/>
        <v>Normal</v>
      </c>
    </row>
    <row r="2168" spans="1:44">
      <c r="A2168" s="19" t="s">
        <v>7728</v>
      </c>
      <c r="B2168" s="19">
        <v>24.6</v>
      </c>
      <c r="C2168" s="19">
        <v>6.19</v>
      </c>
      <c r="D2168" s="19" t="s">
        <v>8336</v>
      </c>
      <c r="E2168" s="19" t="s">
        <v>8336</v>
      </c>
      <c r="F2168" s="19" t="s">
        <v>8375</v>
      </c>
      <c r="G2168" s="19">
        <v>1</v>
      </c>
      <c r="H2168" s="19">
        <v>1</v>
      </c>
      <c r="I2168" s="19" t="s">
        <v>8336</v>
      </c>
      <c r="J2168" s="19" t="s">
        <v>8336</v>
      </c>
      <c r="K2168" s="19" t="str">
        <f t="shared" si="199"/>
        <v>Normal Weight</v>
      </c>
      <c r="L2168" s="19" t="str">
        <f t="shared" si="200"/>
        <v>Prediabetes</v>
      </c>
      <c r="P2168" s="19" t="s">
        <v>8355</v>
      </c>
      <c r="Q2168" s="19">
        <v>0</v>
      </c>
      <c r="Y2168" s="32" t="s">
        <v>7708</v>
      </c>
      <c r="Z2168" s="19" t="s">
        <v>8336</v>
      </c>
      <c r="AA2168" t="s">
        <v>8336</v>
      </c>
      <c r="AB2168" s="19" t="str">
        <f t="shared" si="201"/>
        <v>No</v>
      </c>
      <c r="AC2168" s="19" t="str">
        <f t="shared" si="202"/>
        <v>No</v>
      </c>
      <c r="AG2168" s="19" t="s">
        <v>7686</v>
      </c>
      <c r="AH2168" s="19">
        <v>31.255</v>
      </c>
      <c r="AI2168" s="19" t="str">
        <f t="shared" si="203"/>
        <v>Obesity</v>
      </c>
      <c r="AP2168" s="19" t="s">
        <v>7686</v>
      </c>
      <c r="AQ2168" s="19">
        <v>5.49</v>
      </c>
      <c r="AR2168" s="19" t="str">
        <f t="shared" si="204"/>
        <v>Normal</v>
      </c>
    </row>
    <row r="2169" spans="1:44">
      <c r="A2169" s="19" t="s">
        <v>7732</v>
      </c>
      <c r="B2169" s="19">
        <v>20.9</v>
      </c>
      <c r="C2169" s="19">
        <v>5.12</v>
      </c>
      <c r="D2169" s="19" t="s">
        <v>8336</v>
      </c>
      <c r="E2169" s="19" t="s">
        <v>8336</v>
      </c>
      <c r="F2169" s="19" t="s">
        <v>8375</v>
      </c>
      <c r="G2169" s="19">
        <v>1</v>
      </c>
      <c r="H2169" s="19">
        <v>1</v>
      </c>
      <c r="I2169" s="19" t="s">
        <v>8336</v>
      </c>
      <c r="J2169" s="19" t="s">
        <v>8336</v>
      </c>
      <c r="K2169" s="19" t="str">
        <f t="shared" si="199"/>
        <v>Normal Weight</v>
      </c>
      <c r="L2169" s="19" t="str">
        <f t="shared" si="200"/>
        <v>Normal</v>
      </c>
      <c r="P2169" s="19" t="s">
        <v>8355</v>
      </c>
      <c r="Q2169" s="19">
        <v>0</v>
      </c>
      <c r="Y2169" s="32" t="s">
        <v>7711</v>
      </c>
      <c r="Z2169" s="19" t="s">
        <v>8324</v>
      </c>
      <c r="AA2169" t="s">
        <v>8336</v>
      </c>
      <c r="AB2169" s="19" t="str">
        <f t="shared" si="201"/>
        <v>Yes</v>
      </c>
      <c r="AC2169" s="19" t="str">
        <f t="shared" si="202"/>
        <v>No</v>
      </c>
      <c r="AG2169" s="19" t="s">
        <v>7690</v>
      </c>
      <c r="AH2169" s="19">
        <v>23.06</v>
      </c>
      <c r="AI2169" s="19" t="str">
        <f t="shared" si="203"/>
        <v>Normal Weight</v>
      </c>
      <c r="AP2169" s="19" t="s">
        <v>7690</v>
      </c>
      <c r="AQ2169" s="19">
        <v>4.47</v>
      </c>
      <c r="AR2169" s="19" t="str">
        <f t="shared" si="204"/>
        <v>Normal</v>
      </c>
    </row>
    <row r="2170" spans="1:44">
      <c r="A2170" s="19" t="s">
        <v>7735</v>
      </c>
      <c r="B2170" s="19">
        <v>34.4</v>
      </c>
      <c r="C2170" s="19">
        <v>4.04</v>
      </c>
      <c r="D2170" s="19" t="s">
        <v>8336</v>
      </c>
      <c r="E2170" s="19" t="s">
        <v>8336</v>
      </c>
      <c r="F2170" s="19" t="s">
        <v>8336</v>
      </c>
      <c r="G2170" s="19" t="s">
        <v>8355</v>
      </c>
      <c r="H2170" s="19">
        <v>0</v>
      </c>
      <c r="I2170" s="19" t="s">
        <v>8336</v>
      </c>
      <c r="J2170" s="19" t="s">
        <v>8336</v>
      </c>
      <c r="K2170" s="19" t="str">
        <f t="shared" si="199"/>
        <v>Obesity</v>
      </c>
      <c r="L2170" s="19" t="str">
        <f t="shared" si="200"/>
        <v>Normal</v>
      </c>
      <c r="P2170" s="19" t="s">
        <v>8355</v>
      </c>
      <c r="Q2170" s="19">
        <v>0</v>
      </c>
      <c r="Y2170" s="32" t="s">
        <v>7715</v>
      </c>
      <c r="Z2170" s="19" t="s">
        <v>8336</v>
      </c>
      <c r="AA2170" t="s">
        <v>8336</v>
      </c>
      <c r="AB2170" s="19" t="str">
        <f t="shared" si="201"/>
        <v>No</v>
      </c>
      <c r="AC2170" s="19" t="str">
        <f t="shared" si="202"/>
        <v>No</v>
      </c>
      <c r="AG2170" s="19" t="s">
        <v>7694</v>
      </c>
      <c r="AH2170" s="19">
        <v>28.975</v>
      </c>
      <c r="AI2170" s="19" t="str">
        <f t="shared" si="203"/>
        <v>Over Weight</v>
      </c>
      <c r="AP2170" s="19" t="s">
        <v>7694</v>
      </c>
      <c r="AQ2170" s="19">
        <v>4.34</v>
      </c>
      <c r="AR2170" s="19" t="str">
        <f t="shared" si="204"/>
        <v>Normal</v>
      </c>
    </row>
    <row r="2171" spans="1:44">
      <c r="A2171" s="19" t="s">
        <v>7738</v>
      </c>
      <c r="B2171" s="19">
        <v>32.56</v>
      </c>
      <c r="C2171" s="19">
        <v>5.36</v>
      </c>
      <c r="D2171" s="19" t="s">
        <v>8336</v>
      </c>
      <c r="E2171" s="19" t="s">
        <v>8336</v>
      </c>
      <c r="F2171" s="19" t="s">
        <v>8336</v>
      </c>
      <c r="G2171" s="19" t="s">
        <v>8355</v>
      </c>
      <c r="H2171" s="19">
        <v>0</v>
      </c>
      <c r="I2171" s="19" t="s">
        <v>8336</v>
      </c>
      <c r="J2171" s="19" t="s">
        <v>8336</v>
      </c>
      <c r="K2171" s="19" t="str">
        <f t="shared" si="199"/>
        <v>Obesity</v>
      </c>
      <c r="L2171" s="19" t="str">
        <f t="shared" si="200"/>
        <v>Normal</v>
      </c>
      <c r="P2171" s="19" t="s">
        <v>8355</v>
      </c>
      <c r="Q2171" s="19">
        <v>0</v>
      </c>
      <c r="Y2171" s="32" t="s">
        <v>7718</v>
      </c>
      <c r="Z2171" s="19" t="s">
        <v>8336</v>
      </c>
      <c r="AA2171" t="s">
        <v>8336</v>
      </c>
      <c r="AB2171" s="19" t="str">
        <f t="shared" si="201"/>
        <v>No</v>
      </c>
      <c r="AC2171" s="19" t="str">
        <f t="shared" si="202"/>
        <v>No</v>
      </c>
      <c r="AG2171" s="19" t="s">
        <v>7698</v>
      </c>
      <c r="AH2171" s="19">
        <v>33.3</v>
      </c>
      <c r="AI2171" s="19" t="str">
        <f t="shared" si="203"/>
        <v>Obesity</v>
      </c>
      <c r="AP2171" s="19" t="s">
        <v>7698</v>
      </c>
      <c r="AQ2171" s="19">
        <v>9.49</v>
      </c>
      <c r="AR2171" s="19" t="str">
        <f t="shared" si="204"/>
        <v>Diabetes</v>
      </c>
    </row>
    <row r="2172" spans="1:44">
      <c r="A2172" s="19" t="s">
        <v>7742</v>
      </c>
      <c r="B2172" s="19">
        <v>27.98</v>
      </c>
      <c r="C2172" s="19">
        <v>4.38</v>
      </c>
      <c r="D2172" s="19" t="s">
        <v>8336</v>
      </c>
      <c r="E2172" s="19" t="s">
        <v>8324</v>
      </c>
      <c r="F2172" s="19" t="s">
        <v>8336</v>
      </c>
      <c r="G2172" s="19">
        <v>1</v>
      </c>
      <c r="H2172" s="19">
        <v>1</v>
      </c>
      <c r="I2172" s="19" t="s">
        <v>8336</v>
      </c>
      <c r="J2172" s="19" t="s">
        <v>8336</v>
      </c>
      <c r="K2172" s="19" t="str">
        <f t="shared" si="199"/>
        <v>Over Weight</v>
      </c>
      <c r="L2172" s="19" t="str">
        <f t="shared" si="200"/>
        <v>Normal</v>
      </c>
      <c r="P2172" s="19" t="s">
        <v>8355</v>
      </c>
      <c r="Q2172" s="19">
        <v>0</v>
      </c>
      <c r="Y2172" s="32" t="s">
        <v>7722</v>
      </c>
      <c r="Z2172" s="19" t="s">
        <v>8336</v>
      </c>
      <c r="AA2172" t="s">
        <v>8336</v>
      </c>
      <c r="AB2172" s="19" t="str">
        <f t="shared" si="201"/>
        <v>No</v>
      </c>
      <c r="AC2172" s="19" t="str">
        <f t="shared" si="202"/>
        <v>No</v>
      </c>
      <c r="AG2172" s="19" t="s">
        <v>7702</v>
      </c>
      <c r="AH2172" s="19">
        <v>33</v>
      </c>
      <c r="AI2172" s="19" t="str">
        <f t="shared" si="203"/>
        <v>Obesity</v>
      </c>
      <c r="AP2172" s="19" t="s">
        <v>7702</v>
      </c>
      <c r="AQ2172" s="19">
        <v>10.16</v>
      </c>
      <c r="AR2172" s="19" t="str">
        <f t="shared" si="204"/>
        <v>Diabetes</v>
      </c>
    </row>
    <row r="2173" spans="1:44">
      <c r="A2173" s="19" t="s">
        <v>7746</v>
      </c>
      <c r="B2173" s="19">
        <v>26.51</v>
      </c>
      <c r="C2173" s="19">
        <v>4.58</v>
      </c>
      <c r="D2173" s="19" t="s">
        <v>8336</v>
      </c>
      <c r="E2173" s="19" t="s">
        <v>8336</v>
      </c>
      <c r="F2173" s="19" t="s">
        <v>8336</v>
      </c>
      <c r="G2173" s="19" t="s">
        <v>8355</v>
      </c>
      <c r="H2173" s="19">
        <v>0</v>
      </c>
      <c r="I2173" s="19" t="s">
        <v>8336</v>
      </c>
      <c r="J2173" s="19" t="s">
        <v>8336</v>
      </c>
      <c r="K2173" s="19" t="str">
        <f t="shared" si="199"/>
        <v>Over Weight</v>
      </c>
      <c r="L2173" s="19" t="str">
        <f t="shared" si="200"/>
        <v>Normal</v>
      </c>
      <c r="P2173" s="19" t="s">
        <v>8355</v>
      </c>
      <c r="Q2173" s="19">
        <v>0</v>
      </c>
      <c r="Y2173" s="32" t="s">
        <v>7725</v>
      </c>
      <c r="Z2173" s="19" t="s">
        <v>8336</v>
      </c>
      <c r="AA2173" t="s">
        <v>8336</v>
      </c>
      <c r="AB2173" s="19" t="str">
        <f t="shared" si="201"/>
        <v>No</v>
      </c>
      <c r="AC2173" s="19" t="str">
        <f t="shared" si="202"/>
        <v>No</v>
      </c>
      <c r="AG2173" s="19" t="s">
        <v>7705</v>
      </c>
      <c r="AH2173" s="19">
        <v>31.46</v>
      </c>
      <c r="AI2173" s="19" t="str">
        <f t="shared" si="203"/>
        <v>Obesity</v>
      </c>
      <c r="AP2173" s="19" t="s">
        <v>7705</v>
      </c>
      <c r="AQ2173" s="19">
        <v>11.19</v>
      </c>
      <c r="AR2173" s="19" t="str">
        <f t="shared" si="204"/>
        <v>Diabetes</v>
      </c>
    </row>
    <row r="2174" spans="1:44">
      <c r="A2174" s="19" t="s">
        <v>7749</v>
      </c>
      <c r="B2174" s="19">
        <v>29.735</v>
      </c>
      <c r="C2174" s="19">
        <v>11.92</v>
      </c>
      <c r="D2174" s="19" t="s">
        <v>8336</v>
      </c>
      <c r="E2174" s="19" t="s">
        <v>8336</v>
      </c>
      <c r="F2174" s="19" t="s">
        <v>8336</v>
      </c>
      <c r="G2174" s="19" t="s">
        <v>8355</v>
      </c>
      <c r="H2174" s="19">
        <v>0</v>
      </c>
      <c r="I2174" s="19" t="s">
        <v>8336</v>
      </c>
      <c r="J2174" s="19" t="s">
        <v>8336</v>
      </c>
      <c r="K2174" s="19" t="str">
        <f t="shared" si="199"/>
        <v>Over Weight</v>
      </c>
      <c r="L2174" s="19" t="str">
        <f t="shared" si="200"/>
        <v>Diabetes</v>
      </c>
      <c r="P2174" s="19" t="s">
        <v>8355</v>
      </c>
      <c r="Q2174" s="19">
        <v>0</v>
      </c>
      <c r="Y2174" s="32" t="s">
        <v>7728</v>
      </c>
      <c r="Z2174" s="19" t="s">
        <v>8336</v>
      </c>
      <c r="AA2174" t="s">
        <v>8336</v>
      </c>
      <c r="AB2174" s="19" t="str">
        <f t="shared" si="201"/>
        <v>No</v>
      </c>
      <c r="AC2174" s="19" t="str">
        <f t="shared" si="202"/>
        <v>No</v>
      </c>
      <c r="AG2174" s="19" t="s">
        <v>7708</v>
      </c>
      <c r="AH2174" s="19">
        <v>29.6</v>
      </c>
      <c r="AI2174" s="19" t="str">
        <f t="shared" si="203"/>
        <v>Over Weight</v>
      </c>
      <c r="AP2174" s="19" t="s">
        <v>7708</v>
      </c>
      <c r="AQ2174" s="19">
        <v>11.03</v>
      </c>
      <c r="AR2174" s="19" t="str">
        <f t="shared" si="204"/>
        <v>Diabetes</v>
      </c>
    </row>
    <row r="2175" spans="1:44">
      <c r="A2175" s="19" t="s">
        <v>7753</v>
      </c>
      <c r="B2175" s="19">
        <v>40.5</v>
      </c>
      <c r="C2175" s="19">
        <v>5.4</v>
      </c>
      <c r="D2175" s="19" t="s">
        <v>8336</v>
      </c>
      <c r="E2175" s="19" t="s">
        <v>8336</v>
      </c>
      <c r="F2175" s="19" t="s">
        <v>8375</v>
      </c>
      <c r="G2175" s="19">
        <v>1</v>
      </c>
      <c r="H2175" s="19">
        <v>1</v>
      </c>
      <c r="I2175" s="19" t="s">
        <v>8336</v>
      </c>
      <c r="J2175" s="19" t="s">
        <v>8336</v>
      </c>
      <c r="K2175" s="19" t="str">
        <f t="shared" si="199"/>
        <v>Obesity</v>
      </c>
      <c r="L2175" s="19" t="str">
        <f t="shared" si="200"/>
        <v>Normal</v>
      </c>
      <c r="P2175" s="19">
        <v>1</v>
      </c>
      <c r="Q2175" s="19">
        <v>1</v>
      </c>
      <c r="Y2175" s="32" t="s">
        <v>7732</v>
      </c>
      <c r="Z2175" s="19" t="s">
        <v>8336</v>
      </c>
      <c r="AA2175" t="s">
        <v>8336</v>
      </c>
      <c r="AB2175" s="19" t="str">
        <f t="shared" si="201"/>
        <v>No</v>
      </c>
      <c r="AC2175" s="19" t="str">
        <f t="shared" si="202"/>
        <v>No</v>
      </c>
      <c r="AG2175" s="19" t="s">
        <v>7711</v>
      </c>
      <c r="AH2175" s="19">
        <v>22.05</v>
      </c>
      <c r="AI2175" s="19" t="str">
        <f t="shared" si="203"/>
        <v>Normal Weight</v>
      </c>
      <c r="AP2175" s="19" t="s">
        <v>7711</v>
      </c>
      <c r="AQ2175" s="19">
        <v>4.43</v>
      </c>
      <c r="AR2175" s="19" t="str">
        <f t="shared" si="204"/>
        <v>Normal</v>
      </c>
    </row>
    <row r="2176" spans="1:44">
      <c r="A2176" s="19" t="s">
        <v>7756</v>
      </c>
      <c r="B2176" s="19">
        <v>25.64</v>
      </c>
      <c r="C2176" s="19">
        <v>4.76</v>
      </c>
      <c r="D2176" s="19" t="s">
        <v>8336</v>
      </c>
      <c r="E2176" s="19" t="s">
        <v>8336</v>
      </c>
      <c r="F2176" s="19" t="s">
        <v>8336</v>
      </c>
      <c r="G2176" s="19">
        <v>1</v>
      </c>
      <c r="H2176" s="19">
        <v>1</v>
      </c>
      <c r="I2176" s="19" t="s">
        <v>8336</v>
      </c>
      <c r="J2176" s="19" t="s">
        <v>8336</v>
      </c>
      <c r="K2176" s="19" t="str">
        <f t="shared" si="199"/>
        <v>Over Weight</v>
      </c>
      <c r="L2176" s="19" t="str">
        <f t="shared" si="200"/>
        <v>Normal</v>
      </c>
      <c r="P2176" s="19" t="s">
        <v>8355</v>
      </c>
      <c r="Q2176" s="19">
        <v>0</v>
      </c>
      <c r="Y2176" s="32" t="s">
        <v>7735</v>
      </c>
      <c r="Z2176" s="19" t="s">
        <v>8336</v>
      </c>
      <c r="AA2176" t="s">
        <v>8336</v>
      </c>
      <c r="AB2176" s="19" t="str">
        <f t="shared" si="201"/>
        <v>No</v>
      </c>
      <c r="AC2176" s="19" t="str">
        <f t="shared" si="202"/>
        <v>No</v>
      </c>
      <c r="AG2176" s="19" t="s">
        <v>7715</v>
      </c>
      <c r="AH2176" s="19">
        <v>27.06</v>
      </c>
      <c r="AI2176" s="19" t="str">
        <f t="shared" si="203"/>
        <v>Over Weight</v>
      </c>
      <c r="AP2176" s="19" t="s">
        <v>7715</v>
      </c>
      <c r="AQ2176" s="19">
        <v>6.14</v>
      </c>
      <c r="AR2176" s="19" t="str">
        <f t="shared" si="204"/>
        <v>Prediabetes</v>
      </c>
    </row>
    <row r="2177" spans="1:44">
      <c r="A2177" s="19" t="s">
        <v>7759</v>
      </c>
      <c r="B2177" s="19">
        <v>32.9</v>
      </c>
      <c r="C2177" s="19">
        <v>4.78</v>
      </c>
      <c r="D2177" s="19" t="s">
        <v>8336</v>
      </c>
      <c r="E2177" s="19" t="s">
        <v>8336</v>
      </c>
      <c r="F2177" s="19" t="s">
        <v>8375</v>
      </c>
      <c r="G2177" s="19">
        <v>1</v>
      </c>
      <c r="H2177" s="19">
        <v>1</v>
      </c>
      <c r="I2177" s="19" t="s">
        <v>8336</v>
      </c>
      <c r="J2177" s="19" t="s">
        <v>8336</v>
      </c>
      <c r="K2177" s="19" t="str">
        <f t="shared" si="199"/>
        <v>Obesity</v>
      </c>
      <c r="L2177" s="19" t="str">
        <f t="shared" si="200"/>
        <v>Normal</v>
      </c>
      <c r="P2177" s="19">
        <v>1</v>
      </c>
      <c r="Q2177" s="19">
        <v>1</v>
      </c>
      <c r="Y2177" s="32" t="s">
        <v>7738</v>
      </c>
      <c r="Z2177" s="19" t="s">
        <v>8336</v>
      </c>
      <c r="AA2177" t="s">
        <v>8336</v>
      </c>
      <c r="AB2177" s="19" t="str">
        <f t="shared" si="201"/>
        <v>No</v>
      </c>
      <c r="AC2177" s="19" t="str">
        <f t="shared" si="202"/>
        <v>No</v>
      </c>
      <c r="AG2177" s="19" t="s">
        <v>7718</v>
      </c>
      <c r="AH2177" s="19">
        <v>20.49</v>
      </c>
      <c r="AI2177" s="19" t="str">
        <f t="shared" si="203"/>
        <v>Normal Weight</v>
      </c>
      <c r="AP2177" s="19" t="s">
        <v>7718</v>
      </c>
      <c r="AQ2177" s="19">
        <v>4.87</v>
      </c>
      <c r="AR2177" s="19" t="str">
        <f t="shared" si="204"/>
        <v>Normal</v>
      </c>
    </row>
    <row r="2178" spans="1:44">
      <c r="A2178" s="19" t="s">
        <v>7761</v>
      </c>
      <c r="B2178" s="19">
        <v>29.8</v>
      </c>
      <c r="C2178" s="19">
        <v>4.26</v>
      </c>
      <c r="D2178" s="19" t="s">
        <v>8336</v>
      </c>
      <c r="E2178" s="19" t="s">
        <v>8336</v>
      </c>
      <c r="F2178" s="19" t="s">
        <v>8375</v>
      </c>
      <c r="G2178" s="19">
        <v>1</v>
      </c>
      <c r="H2178" s="19">
        <v>1</v>
      </c>
      <c r="I2178" s="19" t="s">
        <v>8336</v>
      </c>
      <c r="J2178" s="19" t="s">
        <v>8336</v>
      </c>
      <c r="K2178" s="19" t="str">
        <f t="shared" si="199"/>
        <v>Over Weight</v>
      </c>
      <c r="L2178" s="19" t="str">
        <f t="shared" si="200"/>
        <v>Normal</v>
      </c>
      <c r="P2178" s="19" t="s">
        <v>8355</v>
      </c>
      <c r="Q2178" s="19">
        <v>0</v>
      </c>
      <c r="Y2178" s="32" t="s">
        <v>7742</v>
      </c>
      <c r="Z2178" s="19" t="s">
        <v>8336</v>
      </c>
      <c r="AA2178" t="s">
        <v>8336</v>
      </c>
      <c r="AB2178" s="19" t="str">
        <f t="shared" si="201"/>
        <v>No</v>
      </c>
      <c r="AC2178" s="19" t="str">
        <f t="shared" si="202"/>
        <v>No</v>
      </c>
      <c r="AG2178" s="19" t="s">
        <v>7722</v>
      </c>
      <c r="AH2178" s="19">
        <v>28.4</v>
      </c>
      <c r="AI2178" s="19" t="str">
        <f t="shared" si="203"/>
        <v>Over Weight</v>
      </c>
      <c r="AP2178" s="19" t="s">
        <v>7722</v>
      </c>
      <c r="AQ2178" s="19">
        <v>4.3</v>
      </c>
      <c r="AR2178" s="19" t="str">
        <f t="shared" si="204"/>
        <v>Normal</v>
      </c>
    </row>
    <row r="2179" spans="1:44">
      <c r="A2179" s="19" t="s">
        <v>7765</v>
      </c>
      <c r="B2179" s="19">
        <v>28.9</v>
      </c>
      <c r="C2179" s="19">
        <v>5.85</v>
      </c>
      <c r="D2179" s="19" t="s">
        <v>8336</v>
      </c>
      <c r="E2179" s="19" t="s">
        <v>8336</v>
      </c>
      <c r="F2179" s="19" t="s">
        <v>8375</v>
      </c>
      <c r="G2179" s="19">
        <v>1</v>
      </c>
      <c r="H2179" s="19">
        <v>1</v>
      </c>
      <c r="I2179" s="19" t="s">
        <v>8336</v>
      </c>
      <c r="J2179" s="19" t="s">
        <v>8336</v>
      </c>
      <c r="K2179" s="19" t="str">
        <f t="shared" ref="K2179:K2242" si="205">IF(B2179&lt;18.5,"Under Weight",IF(B2179&lt;=24.9,"Normal Weight",IF(B2179&lt;=29.9,"Over Weight","Obesity")))</f>
        <v>Over Weight</v>
      </c>
      <c r="L2179" s="19" t="str">
        <f t="shared" ref="L2179:L2242" si="206">IF(C2179&lt;5.7,"Normal",IF(C2179&lt;=6.4,"Prediabetes","Diabetes"))</f>
        <v>Prediabetes</v>
      </c>
      <c r="P2179" s="19">
        <v>1</v>
      </c>
      <c r="Q2179" s="19">
        <v>1</v>
      </c>
      <c r="Y2179" s="32" t="s">
        <v>7746</v>
      </c>
      <c r="Z2179" s="19" t="s">
        <v>8336</v>
      </c>
      <c r="AA2179" t="s">
        <v>8336</v>
      </c>
      <c r="AB2179" s="19" t="str">
        <f t="shared" si="201"/>
        <v>No</v>
      </c>
      <c r="AC2179" s="19" t="str">
        <f t="shared" si="202"/>
        <v>No</v>
      </c>
      <c r="AG2179" s="19" t="s">
        <v>7725</v>
      </c>
      <c r="AH2179" s="19">
        <v>41.91</v>
      </c>
      <c r="AI2179" s="19" t="str">
        <f t="shared" si="203"/>
        <v>Obesity</v>
      </c>
      <c r="AP2179" s="19" t="s">
        <v>7725</v>
      </c>
      <c r="AQ2179" s="19">
        <v>6.19</v>
      </c>
      <c r="AR2179" s="19" t="str">
        <f t="shared" si="204"/>
        <v>Prediabetes</v>
      </c>
    </row>
    <row r="2180" spans="1:44">
      <c r="A2180" s="19" t="s">
        <v>7768</v>
      </c>
      <c r="B2180" s="19">
        <v>24.7</v>
      </c>
      <c r="C2180" s="19">
        <v>5.32</v>
      </c>
      <c r="D2180" s="19" t="s">
        <v>8336</v>
      </c>
      <c r="E2180" s="19" t="s">
        <v>8336</v>
      </c>
      <c r="F2180" s="19" t="s">
        <v>8375</v>
      </c>
      <c r="G2180" s="19">
        <v>1</v>
      </c>
      <c r="H2180" s="19">
        <v>1</v>
      </c>
      <c r="I2180" s="19" t="s">
        <v>8336</v>
      </c>
      <c r="J2180" s="19" t="s">
        <v>8336</v>
      </c>
      <c r="K2180" s="19" t="str">
        <f t="shared" si="205"/>
        <v>Normal Weight</v>
      </c>
      <c r="L2180" s="19" t="str">
        <f t="shared" si="206"/>
        <v>Normal</v>
      </c>
      <c r="P2180" s="19">
        <v>1</v>
      </c>
      <c r="Q2180" s="19">
        <v>1</v>
      </c>
      <c r="Y2180" s="32" t="s">
        <v>7749</v>
      </c>
      <c r="Z2180" s="19" t="s">
        <v>8336</v>
      </c>
      <c r="AA2180" t="s">
        <v>8336</v>
      </c>
      <c r="AB2180" s="19" t="str">
        <f t="shared" si="201"/>
        <v>No</v>
      </c>
      <c r="AC2180" s="19" t="str">
        <f t="shared" si="202"/>
        <v>No</v>
      </c>
      <c r="AG2180" s="19" t="s">
        <v>7728</v>
      </c>
      <c r="AH2180" s="19">
        <v>24.6</v>
      </c>
      <c r="AI2180" s="19" t="str">
        <f t="shared" si="203"/>
        <v>Normal Weight</v>
      </c>
      <c r="AP2180" s="19" t="s">
        <v>7728</v>
      </c>
      <c r="AQ2180" s="19">
        <v>6.19</v>
      </c>
      <c r="AR2180" s="19" t="str">
        <f t="shared" si="204"/>
        <v>Prediabetes</v>
      </c>
    </row>
    <row r="2181" spans="1:44">
      <c r="A2181" s="19" t="s">
        <v>7772</v>
      </c>
      <c r="B2181" s="19">
        <v>20.6</v>
      </c>
      <c r="C2181" s="19">
        <v>5.14</v>
      </c>
      <c r="D2181" s="19" t="s">
        <v>8336</v>
      </c>
      <c r="E2181" s="19" t="s">
        <v>8336</v>
      </c>
      <c r="F2181" s="19" t="s">
        <v>8375</v>
      </c>
      <c r="G2181" s="19">
        <v>1</v>
      </c>
      <c r="H2181" s="19">
        <v>1</v>
      </c>
      <c r="I2181" s="19" t="s">
        <v>8336</v>
      </c>
      <c r="J2181" s="19" t="s">
        <v>8336</v>
      </c>
      <c r="K2181" s="19" t="str">
        <f t="shared" si="205"/>
        <v>Normal Weight</v>
      </c>
      <c r="L2181" s="19" t="str">
        <f t="shared" si="206"/>
        <v>Normal</v>
      </c>
      <c r="P2181" s="19" t="s">
        <v>8355</v>
      </c>
      <c r="Q2181" s="19">
        <v>0</v>
      </c>
      <c r="Y2181" s="32" t="s">
        <v>7753</v>
      </c>
      <c r="Z2181" s="19" t="s">
        <v>8336</v>
      </c>
      <c r="AA2181" t="s">
        <v>8336</v>
      </c>
      <c r="AB2181" s="19" t="str">
        <f t="shared" si="201"/>
        <v>No</v>
      </c>
      <c r="AC2181" s="19" t="str">
        <f t="shared" si="202"/>
        <v>No</v>
      </c>
      <c r="AG2181" s="19" t="s">
        <v>7732</v>
      </c>
      <c r="AH2181" s="19">
        <v>20.9</v>
      </c>
      <c r="AI2181" s="19" t="str">
        <f t="shared" si="203"/>
        <v>Normal Weight</v>
      </c>
      <c r="AP2181" s="19" t="s">
        <v>7732</v>
      </c>
      <c r="AQ2181" s="19">
        <v>5.12</v>
      </c>
      <c r="AR2181" s="19" t="str">
        <f t="shared" si="204"/>
        <v>Normal</v>
      </c>
    </row>
    <row r="2182" spans="1:44">
      <c r="A2182" s="19" t="s">
        <v>7775</v>
      </c>
      <c r="B2182" s="19">
        <v>18.6</v>
      </c>
      <c r="C2182" s="19">
        <v>5</v>
      </c>
      <c r="D2182" s="19" t="s">
        <v>8336</v>
      </c>
      <c r="E2182" s="19" t="s">
        <v>8336</v>
      </c>
      <c r="F2182" s="19" t="s">
        <v>8375</v>
      </c>
      <c r="G2182" s="19">
        <v>1</v>
      </c>
      <c r="H2182" s="19">
        <v>1</v>
      </c>
      <c r="I2182" s="19" t="s">
        <v>8336</v>
      </c>
      <c r="J2182" s="19" t="s">
        <v>8336</v>
      </c>
      <c r="K2182" s="19" t="str">
        <f t="shared" si="205"/>
        <v>Normal Weight</v>
      </c>
      <c r="L2182" s="19" t="str">
        <f t="shared" si="206"/>
        <v>Normal</v>
      </c>
      <c r="P2182" s="19" t="s">
        <v>8355</v>
      </c>
      <c r="Q2182" s="19">
        <v>0</v>
      </c>
      <c r="Y2182" s="32" t="s">
        <v>7756</v>
      </c>
      <c r="Z2182" s="19" t="s">
        <v>8336</v>
      </c>
      <c r="AA2182" t="s">
        <v>8336</v>
      </c>
      <c r="AB2182" s="19" t="str">
        <f t="shared" si="201"/>
        <v>No</v>
      </c>
      <c r="AC2182" s="19" t="str">
        <f t="shared" si="202"/>
        <v>No</v>
      </c>
      <c r="AG2182" s="19" t="s">
        <v>7735</v>
      </c>
      <c r="AH2182" s="19">
        <v>34.4</v>
      </c>
      <c r="AI2182" s="19" t="str">
        <f t="shared" si="203"/>
        <v>Obesity</v>
      </c>
      <c r="AP2182" s="19" t="s">
        <v>7735</v>
      </c>
      <c r="AQ2182" s="19">
        <v>4.04</v>
      </c>
      <c r="AR2182" s="19" t="str">
        <f t="shared" si="204"/>
        <v>Normal</v>
      </c>
    </row>
    <row r="2183" spans="1:44">
      <c r="A2183" s="19" t="s">
        <v>7778</v>
      </c>
      <c r="B2183" s="19">
        <v>17.8</v>
      </c>
      <c r="C2183" s="19">
        <v>4.55</v>
      </c>
      <c r="D2183" s="19" t="s">
        <v>8336</v>
      </c>
      <c r="E2183" s="19" t="s">
        <v>8336</v>
      </c>
      <c r="F2183" s="19" t="s">
        <v>8375</v>
      </c>
      <c r="G2183" s="19">
        <v>1</v>
      </c>
      <c r="H2183" s="19">
        <v>1</v>
      </c>
      <c r="I2183" s="19" t="s">
        <v>8336</v>
      </c>
      <c r="J2183" s="19" t="s">
        <v>8336</v>
      </c>
      <c r="K2183" s="19" t="str">
        <f t="shared" si="205"/>
        <v>Under Weight</v>
      </c>
      <c r="L2183" s="19" t="str">
        <f t="shared" si="206"/>
        <v>Normal</v>
      </c>
      <c r="P2183" s="19">
        <v>1</v>
      </c>
      <c r="Q2183" s="19">
        <v>1</v>
      </c>
      <c r="Y2183" s="32" t="s">
        <v>7759</v>
      </c>
      <c r="Z2183" s="19" t="s">
        <v>8336</v>
      </c>
      <c r="AA2183" t="s">
        <v>8336</v>
      </c>
      <c r="AB2183" s="19" t="str">
        <f t="shared" si="201"/>
        <v>No</v>
      </c>
      <c r="AC2183" s="19" t="str">
        <f t="shared" si="202"/>
        <v>No</v>
      </c>
      <c r="AG2183" s="19" t="s">
        <v>7738</v>
      </c>
      <c r="AH2183" s="19">
        <v>32.56</v>
      </c>
      <c r="AI2183" s="19" t="str">
        <f t="shared" si="203"/>
        <v>Obesity</v>
      </c>
      <c r="AP2183" s="19" t="s">
        <v>7738</v>
      </c>
      <c r="AQ2183" s="19">
        <v>5.36</v>
      </c>
      <c r="AR2183" s="19" t="str">
        <f t="shared" si="204"/>
        <v>Normal</v>
      </c>
    </row>
    <row r="2184" spans="1:44">
      <c r="A2184" s="19" t="s">
        <v>7780</v>
      </c>
      <c r="B2184" s="19">
        <v>35.2</v>
      </c>
      <c r="C2184" s="19">
        <v>5.97</v>
      </c>
      <c r="D2184" s="19" t="s">
        <v>8336</v>
      </c>
      <c r="E2184" s="19" t="s">
        <v>8324</v>
      </c>
      <c r="F2184" s="19" t="s">
        <v>8336</v>
      </c>
      <c r="G2184" s="19">
        <v>1</v>
      </c>
      <c r="H2184" s="19">
        <v>1</v>
      </c>
      <c r="I2184" s="19" t="s">
        <v>8336</v>
      </c>
      <c r="J2184" s="19" t="s">
        <v>8336</v>
      </c>
      <c r="K2184" s="19" t="str">
        <f t="shared" si="205"/>
        <v>Obesity</v>
      </c>
      <c r="L2184" s="19" t="str">
        <f t="shared" si="206"/>
        <v>Prediabetes</v>
      </c>
      <c r="P2184" s="19" t="s">
        <v>8355</v>
      </c>
      <c r="Q2184" s="19">
        <v>0</v>
      </c>
      <c r="Y2184" s="32" t="s">
        <v>7761</v>
      </c>
      <c r="Z2184" s="19" t="s">
        <v>8336</v>
      </c>
      <c r="AA2184" t="s">
        <v>8336</v>
      </c>
      <c r="AB2184" s="19" t="str">
        <f t="shared" si="201"/>
        <v>No</v>
      </c>
      <c r="AC2184" s="19" t="str">
        <f t="shared" si="202"/>
        <v>No</v>
      </c>
      <c r="AG2184" s="19" t="s">
        <v>7742</v>
      </c>
      <c r="AH2184" s="19">
        <v>27.98</v>
      </c>
      <c r="AI2184" s="19" t="str">
        <f t="shared" si="203"/>
        <v>Over Weight</v>
      </c>
      <c r="AP2184" s="19" t="s">
        <v>7742</v>
      </c>
      <c r="AQ2184" s="19">
        <v>4.38</v>
      </c>
      <c r="AR2184" s="19" t="str">
        <f t="shared" si="204"/>
        <v>Normal</v>
      </c>
    </row>
    <row r="2185" spans="1:44">
      <c r="A2185" s="19" t="s">
        <v>7784</v>
      </c>
      <c r="B2185" s="19">
        <v>33.77</v>
      </c>
      <c r="C2185" s="19">
        <v>4.02</v>
      </c>
      <c r="D2185" s="19" t="s">
        <v>8336</v>
      </c>
      <c r="E2185" s="19" t="s">
        <v>8324</v>
      </c>
      <c r="F2185" s="19" t="s">
        <v>8336</v>
      </c>
      <c r="G2185" s="19">
        <v>1</v>
      </c>
      <c r="H2185" s="19">
        <v>1</v>
      </c>
      <c r="I2185" s="19" t="s">
        <v>8336</v>
      </c>
      <c r="J2185" s="19" t="s">
        <v>8336</v>
      </c>
      <c r="K2185" s="19" t="str">
        <f t="shared" si="205"/>
        <v>Obesity</v>
      </c>
      <c r="L2185" s="19" t="str">
        <f t="shared" si="206"/>
        <v>Normal</v>
      </c>
      <c r="P2185" s="19" t="s">
        <v>8355</v>
      </c>
      <c r="Q2185" s="19">
        <v>0</v>
      </c>
      <c r="Y2185" s="32" t="s">
        <v>7765</v>
      </c>
      <c r="Z2185" s="19" t="s">
        <v>8336</v>
      </c>
      <c r="AA2185" t="s">
        <v>8336</v>
      </c>
      <c r="AB2185" s="19" t="str">
        <f t="shared" ref="AB2185:AB2248" si="207">PROPER(Z2185)</f>
        <v>No</v>
      </c>
      <c r="AC2185" s="19" t="str">
        <f t="shared" ref="AC2185:AC2248" si="208">PROPER(AA2185)</f>
        <v>No</v>
      </c>
      <c r="AG2185" s="19" t="s">
        <v>7746</v>
      </c>
      <c r="AH2185" s="19">
        <v>26.51</v>
      </c>
      <c r="AI2185" s="19" t="str">
        <f t="shared" si="203"/>
        <v>Over Weight</v>
      </c>
      <c r="AP2185" s="19" t="s">
        <v>7746</v>
      </c>
      <c r="AQ2185" s="19">
        <v>4.58</v>
      </c>
      <c r="AR2185" s="19" t="str">
        <f t="shared" si="204"/>
        <v>Normal</v>
      </c>
    </row>
    <row r="2186" spans="1:44">
      <c r="A2186" s="19" t="s">
        <v>7786</v>
      </c>
      <c r="B2186" s="19">
        <v>30.03</v>
      </c>
      <c r="C2186" s="19">
        <v>4.04</v>
      </c>
      <c r="D2186" s="19" t="s">
        <v>8336</v>
      </c>
      <c r="E2186" s="19" t="s">
        <v>8324</v>
      </c>
      <c r="F2186" s="19" t="s">
        <v>8336</v>
      </c>
      <c r="G2186" s="19">
        <v>1</v>
      </c>
      <c r="H2186" s="19">
        <v>1</v>
      </c>
      <c r="I2186" s="19" t="s">
        <v>8336</v>
      </c>
      <c r="J2186" s="19" t="s">
        <v>8336</v>
      </c>
      <c r="K2186" s="19" t="str">
        <f t="shared" si="205"/>
        <v>Obesity</v>
      </c>
      <c r="L2186" s="19" t="str">
        <f t="shared" si="206"/>
        <v>Normal</v>
      </c>
      <c r="P2186" s="19">
        <v>1</v>
      </c>
      <c r="Q2186" s="19">
        <v>1</v>
      </c>
      <c r="Y2186" s="32" t="s">
        <v>7768</v>
      </c>
      <c r="Z2186" s="19" t="s">
        <v>8336</v>
      </c>
      <c r="AA2186" t="s">
        <v>8336</v>
      </c>
      <c r="AB2186" s="19" t="str">
        <f t="shared" si="207"/>
        <v>No</v>
      </c>
      <c r="AC2186" s="19" t="str">
        <f t="shared" si="208"/>
        <v>No</v>
      </c>
      <c r="AG2186" s="19" t="s">
        <v>7749</v>
      </c>
      <c r="AH2186" s="19">
        <v>29.735</v>
      </c>
      <c r="AI2186" s="19" t="str">
        <f t="shared" si="203"/>
        <v>Over Weight</v>
      </c>
      <c r="AP2186" s="19" t="s">
        <v>7749</v>
      </c>
      <c r="AQ2186" s="19">
        <v>11.92</v>
      </c>
      <c r="AR2186" s="19" t="str">
        <f t="shared" si="204"/>
        <v>Diabetes</v>
      </c>
    </row>
    <row r="2187" spans="1:44">
      <c r="A2187" s="19" t="s">
        <v>7790</v>
      </c>
      <c r="B2187" s="19">
        <v>29.37</v>
      </c>
      <c r="C2187" s="19">
        <v>5.54</v>
      </c>
      <c r="D2187" s="19" t="s">
        <v>8336</v>
      </c>
      <c r="E2187" s="19" t="s">
        <v>8324</v>
      </c>
      <c r="F2187" s="19" t="s">
        <v>8336</v>
      </c>
      <c r="G2187" s="19">
        <v>1</v>
      </c>
      <c r="H2187" s="19">
        <v>1</v>
      </c>
      <c r="I2187" s="19" t="s">
        <v>8336</v>
      </c>
      <c r="J2187" s="19" t="s">
        <v>8336</v>
      </c>
      <c r="K2187" s="19" t="str">
        <f t="shared" si="205"/>
        <v>Over Weight</v>
      </c>
      <c r="L2187" s="19" t="str">
        <f t="shared" si="206"/>
        <v>Normal</v>
      </c>
      <c r="P2187" s="19">
        <v>1</v>
      </c>
      <c r="Q2187" s="19">
        <v>1</v>
      </c>
      <c r="Y2187" s="32" t="s">
        <v>7772</v>
      </c>
      <c r="Z2187" s="19" t="s">
        <v>8336</v>
      </c>
      <c r="AA2187" t="s">
        <v>8336</v>
      </c>
      <c r="AB2187" s="19" t="str">
        <f t="shared" si="207"/>
        <v>No</v>
      </c>
      <c r="AC2187" s="19" t="str">
        <f t="shared" si="208"/>
        <v>No</v>
      </c>
      <c r="AG2187" s="19" t="s">
        <v>7753</v>
      </c>
      <c r="AH2187" s="19">
        <v>40.5</v>
      </c>
      <c r="AI2187" s="19" t="str">
        <f t="shared" si="203"/>
        <v>Obesity</v>
      </c>
      <c r="AP2187" s="19" t="s">
        <v>7753</v>
      </c>
      <c r="AQ2187" s="19">
        <v>5.4</v>
      </c>
      <c r="AR2187" s="19" t="str">
        <f t="shared" si="204"/>
        <v>Normal</v>
      </c>
    </row>
    <row r="2188" spans="1:44">
      <c r="A2188" s="19" t="s">
        <v>7793</v>
      </c>
      <c r="B2188" s="19">
        <v>28.5</v>
      </c>
      <c r="C2188" s="19">
        <v>4.03</v>
      </c>
      <c r="D2188" s="19" t="s">
        <v>8336</v>
      </c>
      <c r="E2188" s="19" t="s">
        <v>8324</v>
      </c>
      <c r="F2188" s="19" t="s">
        <v>8336</v>
      </c>
      <c r="G2188" s="19">
        <v>1</v>
      </c>
      <c r="H2188" s="19">
        <v>1</v>
      </c>
      <c r="I2188" s="19" t="s">
        <v>8336</v>
      </c>
      <c r="J2188" s="19" t="s">
        <v>8336</v>
      </c>
      <c r="K2188" s="19" t="str">
        <f t="shared" si="205"/>
        <v>Over Weight</v>
      </c>
      <c r="L2188" s="19" t="str">
        <f t="shared" si="206"/>
        <v>Normal</v>
      </c>
      <c r="P2188" s="19">
        <v>1</v>
      </c>
      <c r="Q2188" s="19">
        <v>1</v>
      </c>
      <c r="Y2188" s="32" t="s">
        <v>7775</v>
      </c>
      <c r="Z2188" s="19" t="s">
        <v>8336</v>
      </c>
      <c r="AA2188" t="s">
        <v>8336</v>
      </c>
      <c r="AB2188" s="19" t="str">
        <f t="shared" si="207"/>
        <v>No</v>
      </c>
      <c r="AC2188" s="19" t="str">
        <f t="shared" si="208"/>
        <v>No</v>
      </c>
      <c r="AG2188" s="19" t="s">
        <v>7756</v>
      </c>
      <c r="AH2188" s="19">
        <v>25.64</v>
      </c>
      <c r="AI2188" s="19" t="str">
        <f t="shared" si="203"/>
        <v>Over Weight</v>
      </c>
      <c r="AP2188" s="19" t="s">
        <v>7756</v>
      </c>
      <c r="AQ2188" s="19">
        <v>4.76</v>
      </c>
      <c r="AR2188" s="19" t="str">
        <f t="shared" si="204"/>
        <v>Normal</v>
      </c>
    </row>
    <row r="2189" spans="1:44">
      <c r="A2189" s="19" t="s">
        <v>7795</v>
      </c>
      <c r="B2189" s="19">
        <v>23.32</v>
      </c>
      <c r="C2189" s="19">
        <v>5.62</v>
      </c>
      <c r="D2189" s="19" t="s">
        <v>8336</v>
      </c>
      <c r="E2189" s="19" t="s">
        <v>8324</v>
      </c>
      <c r="F2189" s="19" t="s">
        <v>8336</v>
      </c>
      <c r="G2189" s="19">
        <v>1</v>
      </c>
      <c r="H2189" s="19">
        <v>1</v>
      </c>
      <c r="I2189" s="19" t="s">
        <v>8336</v>
      </c>
      <c r="J2189" s="19" t="s">
        <v>8336</v>
      </c>
      <c r="K2189" s="19" t="str">
        <f t="shared" si="205"/>
        <v>Normal Weight</v>
      </c>
      <c r="L2189" s="19" t="str">
        <f t="shared" si="206"/>
        <v>Normal</v>
      </c>
      <c r="P2189" s="19">
        <v>1</v>
      </c>
      <c r="Q2189" s="19">
        <v>1</v>
      </c>
      <c r="Y2189" s="32" t="s">
        <v>7778</v>
      </c>
      <c r="Z2189" s="19" t="s">
        <v>8336</v>
      </c>
      <c r="AA2189" t="s">
        <v>8336</v>
      </c>
      <c r="AB2189" s="19" t="str">
        <f t="shared" si="207"/>
        <v>No</v>
      </c>
      <c r="AC2189" s="19" t="str">
        <f t="shared" si="208"/>
        <v>No</v>
      </c>
      <c r="AG2189" s="19" t="s">
        <v>7759</v>
      </c>
      <c r="AH2189" s="19">
        <v>32.9</v>
      </c>
      <c r="AI2189" s="19" t="str">
        <f t="shared" si="203"/>
        <v>Obesity</v>
      </c>
      <c r="AP2189" s="19" t="s">
        <v>7759</v>
      </c>
      <c r="AQ2189" s="19">
        <v>4.78</v>
      </c>
      <c r="AR2189" s="19" t="str">
        <f t="shared" si="204"/>
        <v>Normal</v>
      </c>
    </row>
    <row r="2190" spans="1:44">
      <c r="A2190" s="19" t="s">
        <v>7799</v>
      </c>
      <c r="B2190" s="19">
        <v>26.125</v>
      </c>
      <c r="C2190" s="19">
        <v>5.27</v>
      </c>
      <c r="D2190" s="19" t="s">
        <v>8336</v>
      </c>
      <c r="E2190" s="19" t="s">
        <v>8324</v>
      </c>
      <c r="F2190" s="19" t="s">
        <v>8336</v>
      </c>
      <c r="G2190" s="19">
        <v>1</v>
      </c>
      <c r="H2190" s="19">
        <v>1</v>
      </c>
      <c r="I2190" s="19" t="s">
        <v>8336</v>
      </c>
      <c r="J2190" s="19" t="s">
        <v>8336</v>
      </c>
      <c r="K2190" s="19" t="str">
        <f t="shared" si="205"/>
        <v>Over Weight</v>
      </c>
      <c r="L2190" s="19" t="str">
        <f t="shared" si="206"/>
        <v>Normal</v>
      </c>
      <c r="P2190" s="19">
        <v>1</v>
      </c>
      <c r="Q2190" s="19">
        <v>1</v>
      </c>
      <c r="Y2190" s="32" t="s">
        <v>7780</v>
      </c>
      <c r="Z2190" s="19" t="s">
        <v>8336</v>
      </c>
      <c r="AA2190" t="s">
        <v>8336</v>
      </c>
      <c r="AB2190" s="19" t="str">
        <f t="shared" si="207"/>
        <v>No</v>
      </c>
      <c r="AC2190" s="19" t="str">
        <f t="shared" si="208"/>
        <v>No</v>
      </c>
      <c r="AG2190" s="19" t="s">
        <v>7761</v>
      </c>
      <c r="AH2190" s="19">
        <v>29.8</v>
      </c>
      <c r="AI2190" s="19" t="str">
        <f t="shared" si="203"/>
        <v>Over Weight</v>
      </c>
      <c r="AP2190" s="19" t="s">
        <v>7761</v>
      </c>
      <c r="AQ2190" s="19">
        <v>4.26</v>
      </c>
      <c r="AR2190" s="19" t="str">
        <f t="shared" si="204"/>
        <v>Normal</v>
      </c>
    </row>
    <row r="2191" spans="1:44">
      <c r="A2191" s="19" t="s">
        <v>7802</v>
      </c>
      <c r="B2191" s="19">
        <v>25.46</v>
      </c>
      <c r="C2191" s="19">
        <v>5.18</v>
      </c>
      <c r="D2191" s="19" t="s">
        <v>8336</v>
      </c>
      <c r="E2191" s="19" t="s">
        <v>8324</v>
      </c>
      <c r="F2191" s="19" t="s">
        <v>8336</v>
      </c>
      <c r="G2191" s="19">
        <v>1</v>
      </c>
      <c r="H2191" s="19">
        <v>1</v>
      </c>
      <c r="I2191" s="19" t="s">
        <v>8336</v>
      </c>
      <c r="J2191" s="19" t="s">
        <v>8336</v>
      </c>
      <c r="K2191" s="19" t="str">
        <f t="shared" si="205"/>
        <v>Over Weight</v>
      </c>
      <c r="L2191" s="19" t="str">
        <f t="shared" si="206"/>
        <v>Normal</v>
      </c>
      <c r="P2191" s="19">
        <v>1</v>
      </c>
      <c r="Q2191" s="19">
        <v>1</v>
      </c>
      <c r="Y2191" s="32" t="s">
        <v>7784</v>
      </c>
      <c r="Z2191" s="19" t="s">
        <v>8336</v>
      </c>
      <c r="AA2191" t="s">
        <v>8336</v>
      </c>
      <c r="AB2191" s="19" t="str">
        <f t="shared" si="207"/>
        <v>No</v>
      </c>
      <c r="AC2191" s="19" t="str">
        <f t="shared" si="208"/>
        <v>No</v>
      </c>
      <c r="AG2191" s="19" t="s">
        <v>7765</v>
      </c>
      <c r="AH2191" s="19">
        <v>28.9</v>
      </c>
      <c r="AI2191" s="19" t="str">
        <f t="shared" ref="AI2191:AI2254" si="209">IF(AH2191&lt;18.5,"Under Weight",IF(AH2191&lt;=24.9,"Normal Weight",IF(AH2191&lt;=29.9,"Over Weight","Obesity")))</f>
        <v>Over Weight</v>
      </c>
      <c r="AP2191" s="19" t="s">
        <v>7765</v>
      </c>
      <c r="AQ2191" s="19">
        <v>5.85</v>
      </c>
      <c r="AR2191" s="19" t="str">
        <f t="shared" ref="AR2191:AR2254" si="210">IF(AQ2191&lt;5.7,"Normal",IF(AQ2191&lt;=6.5,"Prediabetes","Diabetes"))</f>
        <v>Prediabetes</v>
      </c>
    </row>
    <row r="2192" spans="1:44">
      <c r="A2192" s="19" t="s">
        <v>7805</v>
      </c>
      <c r="B2192" s="19">
        <v>23.75</v>
      </c>
      <c r="C2192" s="19">
        <v>5.27</v>
      </c>
      <c r="D2192" s="19" t="s">
        <v>8336</v>
      </c>
      <c r="E2192" s="19" t="s">
        <v>8324</v>
      </c>
      <c r="F2192" s="19" t="s">
        <v>8336</v>
      </c>
      <c r="G2192" s="19">
        <v>1</v>
      </c>
      <c r="H2192" s="19">
        <v>1</v>
      </c>
      <c r="I2192" s="19" t="s">
        <v>8336</v>
      </c>
      <c r="J2192" s="19" t="s">
        <v>8336</v>
      </c>
      <c r="K2192" s="19" t="str">
        <f t="shared" si="205"/>
        <v>Normal Weight</v>
      </c>
      <c r="L2192" s="19" t="str">
        <f t="shared" si="206"/>
        <v>Normal</v>
      </c>
      <c r="P2192" s="19">
        <v>1</v>
      </c>
      <c r="Q2192" s="19">
        <v>1</v>
      </c>
      <c r="Y2192" s="32" t="s">
        <v>7786</v>
      </c>
      <c r="Z2192" s="19" t="s">
        <v>8336</v>
      </c>
      <c r="AA2192" t="s">
        <v>8336</v>
      </c>
      <c r="AB2192" s="19" t="str">
        <f t="shared" si="207"/>
        <v>No</v>
      </c>
      <c r="AC2192" s="19" t="str">
        <f t="shared" si="208"/>
        <v>No</v>
      </c>
      <c r="AG2192" s="19" t="s">
        <v>7768</v>
      </c>
      <c r="AH2192" s="19">
        <v>24.7</v>
      </c>
      <c r="AI2192" s="19" t="str">
        <f t="shared" si="209"/>
        <v>Normal Weight</v>
      </c>
      <c r="AP2192" s="19" t="s">
        <v>7768</v>
      </c>
      <c r="AQ2192" s="19">
        <v>5.32</v>
      </c>
      <c r="AR2192" s="19" t="str">
        <f t="shared" si="210"/>
        <v>Normal</v>
      </c>
    </row>
    <row r="2193" spans="1:44">
      <c r="A2193" s="19" t="s">
        <v>7808</v>
      </c>
      <c r="B2193" s="19">
        <v>23.085</v>
      </c>
      <c r="C2193" s="19">
        <v>5.62</v>
      </c>
      <c r="D2193" s="19" t="s">
        <v>8336</v>
      </c>
      <c r="E2193" s="19" t="s">
        <v>8324</v>
      </c>
      <c r="F2193" s="19" t="s">
        <v>8336</v>
      </c>
      <c r="G2193" s="19">
        <v>1</v>
      </c>
      <c r="H2193" s="19">
        <v>1</v>
      </c>
      <c r="I2193" s="19" t="s">
        <v>8336</v>
      </c>
      <c r="J2193" s="19" t="s">
        <v>8336</v>
      </c>
      <c r="K2193" s="19" t="str">
        <f t="shared" si="205"/>
        <v>Normal Weight</v>
      </c>
      <c r="L2193" s="19" t="str">
        <f t="shared" si="206"/>
        <v>Normal</v>
      </c>
      <c r="P2193" s="19">
        <v>1</v>
      </c>
      <c r="Q2193" s="19">
        <v>1</v>
      </c>
      <c r="Y2193" s="32" t="s">
        <v>7790</v>
      </c>
      <c r="Z2193" s="19" t="s">
        <v>8336</v>
      </c>
      <c r="AA2193" t="s">
        <v>8336</v>
      </c>
      <c r="AB2193" s="19" t="str">
        <f t="shared" si="207"/>
        <v>No</v>
      </c>
      <c r="AC2193" s="19" t="str">
        <f t="shared" si="208"/>
        <v>No</v>
      </c>
      <c r="AG2193" s="19" t="s">
        <v>7772</v>
      </c>
      <c r="AH2193" s="19">
        <v>20.6</v>
      </c>
      <c r="AI2193" s="19" t="str">
        <f t="shared" si="209"/>
        <v>Normal Weight</v>
      </c>
      <c r="AP2193" s="19" t="s">
        <v>7772</v>
      </c>
      <c r="AQ2193" s="19">
        <v>5.14</v>
      </c>
      <c r="AR2193" s="19" t="str">
        <f t="shared" si="210"/>
        <v>Normal</v>
      </c>
    </row>
    <row r="2194" spans="1:44">
      <c r="A2194" s="19" t="s">
        <v>7811</v>
      </c>
      <c r="B2194" s="19">
        <v>22.99</v>
      </c>
      <c r="C2194" s="19">
        <v>5.06</v>
      </c>
      <c r="D2194" s="19" t="s">
        <v>8336</v>
      </c>
      <c r="E2194" s="19" t="s">
        <v>8324</v>
      </c>
      <c r="F2194" s="19" t="s">
        <v>8336</v>
      </c>
      <c r="G2194" s="19">
        <v>1</v>
      </c>
      <c r="H2194" s="19">
        <v>1</v>
      </c>
      <c r="I2194" s="19" t="s">
        <v>8336</v>
      </c>
      <c r="J2194" s="19" t="s">
        <v>8336</v>
      </c>
      <c r="K2194" s="19" t="str">
        <f t="shared" si="205"/>
        <v>Normal Weight</v>
      </c>
      <c r="L2194" s="19" t="str">
        <f t="shared" si="206"/>
        <v>Normal</v>
      </c>
      <c r="P2194" s="19">
        <v>1</v>
      </c>
      <c r="Q2194" s="19">
        <v>1</v>
      </c>
      <c r="Y2194" s="32" t="s">
        <v>7793</v>
      </c>
      <c r="Z2194" s="19" t="s">
        <v>8336</v>
      </c>
      <c r="AA2194" t="s">
        <v>8336</v>
      </c>
      <c r="AB2194" s="19" t="str">
        <f t="shared" si="207"/>
        <v>No</v>
      </c>
      <c r="AC2194" s="19" t="str">
        <f t="shared" si="208"/>
        <v>No</v>
      </c>
      <c r="AG2194" s="19" t="s">
        <v>7775</v>
      </c>
      <c r="AH2194" s="19">
        <v>18.6</v>
      </c>
      <c r="AI2194" s="19" t="str">
        <f t="shared" si="209"/>
        <v>Normal Weight</v>
      </c>
      <c r="AP2194" s="19" t="s">
        <v>7775</v>
      </c>
      <c r="AQ2194" s="19">
        <v>5</v>
      </c>
      <c r="AR2194" s="19" t="str">
        <f t="shared" si="210"/>
        <v>Normal</v>
      </c>
    </row>
    <row r="2195" spans="1:44">
      <c r="A2195" s="19" t="s">
        <v>7814</v>
      </c>
      <c r="B2195" s="19">
        <v>21.47</v>
      </c>
      <c r="C2195" s="19">
        <v>4.69</v>
      </c>
      <c r="D2195" s="19" t="s">
        <v>8336</v>
      </c>
      <c r="E2195" s="19" t="s">
        <v>8324</v>
      </c>
      <c r="F2195" s="19" t="s">
        <v>8336</v>
      </c>
      <c r="G2195" s="19">
        <v>1</v>
      </c>
      <c r="H2195" s="19">
        <v>1</v>
      </c>
      <c r="I2195" s="19" t="s">
        <v>8336</v>
      </c>
      <c r="J2195" s="19" t="s">
        <v>8336</v>
      </c>
      <c r="K2195" s="19" t="str">
        <f t="shared" si="205"/>
        <v>Normal Weight</v>
      </c>
      <c r="L2195" s="19" t="str">
        <f t="shared" si="206"/>
        <v>Normal</v>
      </c>
      <c r="P2195" s="19">
        <v>1</v>
      </c>
      <c r="Q2195" s="19">
        <v>1</v>
      </c>
      <c r="Y2195" s="32" t="s">
        <v>7795</v>
      </c>
      <c r="Z2195" s="19" t="s">
        <v>8336</v>
      </c>
      <c r="AA2195" t="s">
        <v>8336</v>
      </c>
      <c r="AB2195" s="19" t="str">
        <f t="shared" si="207"/>
        <v>No</v>
      </c>
      <c r="AC2195" s="19" t="str">
        <f t="shared" si="208"/>
        <v>No</v>
      </c>
      <c r="AG2195" s="19" t="s">
        <v>7778</v>
      </c>
      <c r="AH2195" s="19">
        <v>17.8</v>
      </c>
      <c r="AI2195" s="19" t="str">
        <f t="shared" si="209"/>
        <v>Under Weight</v>
      </c>
      <c r="AP2195" s="19" t="s">
        <v>7778</v>
      </c>
      <c r="AQ2195" s="19">
        <v>4.55</v>
      </c>
      <c r="AR2195" s="19" t="str">
        <f t="shared" si="210"/>
        <v>Normal</v>
      </c>
    </row>
    <row r="2196" spans="1:44">
      <c r="A2196" s="19" t="s">
        <v>7818</v>
      </c>
      <c r="B2196" s="19">
        <v>15.96</v>
      </c>
      <c r="C2196" s="19">
        <v>5.44</v>
      </c>
      <c r="D2196" s="19" t="s">
        <v>8336</v>
      </c>
      <c r="E2196" s="19" t="s">
        <v>8324</v>
      </c>
      <c r="F2196" s="19" t="s">
        <v>8336</v>
      </c>
      <c r="G2196" s="19">
        <v>1</v>
      </c>
      <c r="H2196" s="19">
        <v>1</v>
      </c>
      <c r="I2196" s="19" t="s">
        <v>8336</v>
      </c>
      <c r="J2196" s="19" t="s">
        <v>8336</v>
      </c>
      <c r="K2196" s="19" t="str">
        <f t="shared" si="205"/>
        <v>Under Weight</v>
      </c>
      <c r="L2196" s="19" t="str">
        <f t="shared" si="206"/>
        <v>Normal</v>
      </c>
      <c r="P2196" s="19">
        <v>1</v>
      </c>
      <c r="Q2196" s="19">
        <v>1</v>
      </c>
      <c r="Y2196" s="32" t="s">
        <v>7799</v>
      </c>
      <c r="Z2196" s="19" t="s">
        <v>8336</v>
      </c>
      <c r="AA2196" t="s">
        <v>8336</v>
      </c>
      <c r="AB2196" s="19" t="str">
        <f t="shared" si="207"/>
        <v>No</v>
      </c>
      <c r="AC2196" s="19" t="str">
        <f t="shared" si="208"/>
        <v>No</v>
      </c>
      <c r="AG2196" s="19" t="s">
        <v>7780</v>
      </c>
      <c r="AH2196" s="19">
        <v>35.2</v>
      </c>
      <c r="AI2196" s="19" t="str">
        <f t="shared" si="209"/>
        <v>Obesity</v>
      </c>
      <c r="AP2196" s="19" t="s">
        <v>7780</v>
      </c>
      <c r="AQ2196" s="19">
        <v>5.97</v>
      </c>
      <c r="AR2196" s="19" t="str">
        <f t="shared" si="210"/>
        <v>Prediabetes</v>
      </c>
    </row>
    <row r="2197" spans="1:44">
      <c r="A2197" s="19" t="s">
        <v>7821</v>
      </c>
      <c r="B2197" s="19">
        <v>39.5</v>
      </c>
      <c r="C2197" s="19">
        <v>5.05</v>
      </c>
      <c r="D2197" s="19" t="s">
        <v>8336</v>
      </c>
      <c r="E2197" s="19" t="s">
        <v>8324</v>
      </c>
      <c r="F2197" s="19" t="s">
        <v>8336</v>
      </c>
      <c r="G2197" s="19">
        <v>1</v>
      </c>
      <c r="H2197" s="19">
        <v>1</v>
      </c>
      <c r="I2197" s="19" t="s">
        <v>8336</v>
      </c>
      <c r="J2197" s="19" t="s">
        <v>8336</v>
      </c>
      <c r="K2197" s="19" t="str">
        <f t="shared" si="205"/>
        <v>Obesity</v>
      </c>
      <c r="L2197" s="19" t="str">
        <f t="shared" si="206"/>
        <v>Normal</v>
      </c>
      <c r="P2197" s="19">
        <v>1</v>
      </c>
      <c r="Q2197" s="19">
        <v>1</v>
      </c>
      <c r="Y2197" s="32" t="s">
        <v>7802</v>
      </c>
      <c r="Z2197" s="19" t="s">
        <v>8336</v>
      </c>
      <c r="AA2197" t="s">
        <v>8336</v>
      </c>
      <c r="AB2197" s="19" t="str">
        <f t="shared" si="207"/>
        <v>No</v>
      </c>
      <c r="AC2197" s="19" t="str">
        <f t="shared" si="208"/>
        <v>No</v>
      </c>
      <c r="AG2197" s="19" t="s">
        <v>7784</v>
      </c>
      <c r="AH2197" s="19">
        <v>33.77</v>
      </c>
      <c r="AI2197" s="19" t="str">
        <f t="shared" si="209"/>
        <v>Obesity</v>
      </c>
      <c r="AP2197" s="19" t="s">
        <v>7784</v>
      </c>
      <c r="AQ2197" s="19">
        <v>4.02</v>
      </c>
      <c r="AR2197" s="19" t="str">
        <f t="shared" si="210"/>
        <v>Normal</v>
      </c>
    </row>
    <row r="2198" spans="1:44">
      <c r="A2198" s="19" t="s">
        <v>7825</v>
      </c>
      <c r="B2198" s="19">
        <v>33.77</v>
      </c>
      <c r="C2198" s="19">
        <v>6</v>
      </c>
      <c r="D2198" s="19" t="s">
        <v>8336</v>
      </c>
      <c r="E2198" s="19" t="s">
        <v>8324</v>
      </c>
      <c r="F2198" s="19" t="s">
        <v>8336</v>
      </c>
      <c r="G2198" s="19">
        <v>1</v>
      </c>
      <c r="H2198" s="19">
        <v>1</v>
      </c>
      <c r="I2198" s="19" t="s">
        <v>8336</v>
      </c>
      <c r="J2198" s="19" t="s">
        <v>8336</v>
      </c>
      <c r="K2198" s="19" t="str">
        <f t="shared" si="205"/>
        <v>Obesity</v>
      </c>
      <c r="L2198" s="19" t="str">
        <f t="shared" si="206"/>
        <v>Prediabetes</v>
      </c>
      <c r="P2198" s="19">
        <v>1</v>
      </c>
      <c r="Q2198" s="19">
        <v>1</v>
      </c>
      <c r="Y2198" s="32" t="s">
        <v>7805</v>
      </c>
      <c r="Z2198" s="19" t="s">
        <v>8336</v>
      </c>
      <c r="AA2198" t="s">
        <v>8336</v>
      </c>
      <c r="AB2198" s="19" t="str">
        <f t="shared" si="207"/>
        <v>No</v>
      </c>
      <c r="AC2198" s="19" t="str">
        <f t="shared" si="208"/>
        <v>No</v>
      </c>
      <c r="AG2198" s="19" t="s">
        <v>7786</v>
      </c>
      <c r="AH2198" s="19">
        <v>30.03</v>
      </c>
      <c r="AI2198" s="19" t="str">
        <f t="shared" si="209"/>
        <v>Obesity</v>
      </c>
      <c r="AP2198" s="19" t="s">
        <v>7786</v>
      </c>
      <c r="AQ2198" s="19">
        <v>4.04</v>
      </c>
      <c r="AR2198" s="19" t="str">
        <f t="shared" si="210"/>
        <v>Normal</v>
      </c>
    </row>
    <row r="2199" spans="1:44">
      <c r="A2199" s="19" t="s">
        <v>7827</v>
      </c>
      <c r="B2199" s="19">
        <v>26.84</v>
      </c>
      <c r="C2199" s="19">
        <v>5.99</v>
      </c>
      <c r="D2199" s="19" t="s">
        <v>8324</v>
      </c>
      <c r="E2199" s="19" t="s">
        <v>8324</v>
      </c>
      <c r="F2199" s="19" t="s">
        <v>8336</v>
      </c>
      <c r="G2199" s="19">
        <v>1</v>
      </c>
      <c r="H2199" s="19">
        <v>1</v>
      </c>
      <c r="I2199" s="19" t="s">
        <v>8336</v>
      </c>
      <c r="J2199" s="19" t="s">
        <v>8336</v>
      </c>
      <c r="K2199" s="19" t="str">
        <f t="shared" si="205"/>
        <v>Over Weight</v>
      </c>
      <c r="L2199" s="19" t="str">
        <f t="shared" si="206"/>
        <v>Prediabetes</v>
      </c>
      <c r="P2199" s="19">
        <v>1</v>
      </c>
      <c r="Q2199" s="19">
        <v>1</v>
      </c>
      <c r="Y2199" s="32" t="s">
        <v>7808</v>
      </c>
      <c r="Z2199" s="19" t="s">
        <v>8336</v>
      </c>
      <c r="AA2199" t="s">
        <v>8336</v>
      </c>
      <c r="AB2199" s="19" t="str">
        <f t="shared" si="207"/>
        <v>No</v>
      </c>
      <c r="AC2199" s="19" t="str">
        <f t="shared" si="208"/>
        <v>No</v>
      </c>
      <c r="AG2199" s="19" t="s">
        <v>7790</v>
      </c>
      <c r="AH2199" s="19">
        <v>29.37</v>
      </c>
      <c r="AI2199" s="19" t="str">
        <f t="shared" si="209"/>
        <v>Over Weight</v>
      </c>
      <c r="AP2199" s="19" t="s">
        <v>7790</v>
      </c>
      <c r="AQ2199" s="19">
        <v>5.54</v>
      </c>
      <c r="AR2199" s="19" t="str">
        <f t="shared" si="210"/>
        <v>Normal</v>
      </c>
    </row>
    <row r="2200" spans="1:44">
      <c r="A2200" s="19" t="s">
        <v>7830</v>
      </c>
      <c r="B2200" s="19">
        <v>35.53</v>
      </c>
      <c r="C2200" s="19">
        <v>4.36</v>
      </c>
      <c r="D2200" s="19" t="s">
        <v>8336</v>
      </c>
      <c r="E2200" s="19" t="s">
        <v>8336</v>
      </c>
      <c r="F2200" s="19" t="s">
        <v>8375</v>
      </c>
      <c r="G2200" s="19">
        <v>1</v>
      </c>
      <c r="H2200" s="19">
        <v>1</v>
      </c>
      <c r="I2200" s="19" t="s">
        <v>8336</v>
      </c>
      <c r="J2200" s="19" t="s">
        <v>8336</v>
      </c>
      <c r="K2200" s="19" t="str">
        <f t="shared" si="205"/>
        <v>Obesity</v>
      </c>
      <c r="L2200" s="19" t="str">
        <f t="shared" si="206"/>
        <v>Normal</v>
      </c>
      <c r="P2200" s="19">
        <v>1</v>
      </c>
      <c r="Q2200" s="19">
        <v>1</v>
      </c>
      <c r="Y2200" s="32" t="s">
        <v>7811</v>
      </c>
      <c r="Z2200" s="19" t="s">
        <v>8336</v>
      </c>
      <c r="AA2200" t="s">
        <v>8336</v>
      </c>
      <c r="AB2200" s="19" t="str">
        <f t="shared" si="207"/>
        <v>No</v>
      </c>
      <c r="AC2200" s="19" t="str">
        <f t="shared" si="208"/>
        <v>No</v>
      </c>
      <c r="AG2200" s="19" t="s">
        <v>7793</v>
      </c>
      <c r="AH2200" s="19">
        <v>28.5</v>
      </c>
      <c r="AI2200" s="19" t="str">
        <f t="shared" si="209"/>
        <v>Over Weight</v>
      </c>
      <c r="AP2200" s="19" t="s">
        <v>7793</v>
      </c>
      <c r="AQ2200" s="19">
        <v>4.03</v>
      </c>
      <c r="AR2200" s="19" t="str">
        <f t="shared" si="210"/>
        <v>Normal</v>
      </c>
    </row>
    <row r="2201" spans="1:44">
      <c r="A2201" s="19" t="s">
        <v>7834</v>
      </c>
      <c r="B2201" s="19">
        <v>30.59</v>
      </c>
      <c r="C2201" s="19">
        <v>4.41</v>
      </c>
      <c r="D2201" s="19" t="s">
        <v>8336</v>
      </c>
      <c r="E2201" s="19" t="s">
        <v>8336</v>
      </c>
      <c r="F2201" s="19" t="s">
        <v>8375</v>
      </c>
      <c r="G2201" s="19">
        <v>1</v>
      </c>
      <c r="H2201" s="19">
        <v>1</v>
      </c>
      <c r="I2201" s="19" t="s">
        <v>8336</v>
      </c>
      <c r="J2201" s="19" t="s">
        <v>8336</v>
      </c>
      <c r="K2201" s="19" t="str">
        <f t="shared" si="205"/>
        <v>Obesity</v>
      </c>
      <c r="L2201" s="19" t="str">
        <f t="shared" si="206"/>
        <v>Normal</v>
      </c>
      <c r="P2201" s="19">
        <v>1</v>
      </c>
      <c r="Q2201" s="19">
        <v>1</v>
      </c>
      <c r="Y2201" s="32" t="s">
        <v>7814</v>
      </c>
      <c r="Z2201" s="19" t="s">
        <v>8336</v>
      </c>
      <c r="AA2201" t="s">
        <v>8336</v>
      </c>
      <c r="AB2201" s="19" t="str">
        <f t="shared" si="207"/>
        <v>No</v>
      </c>
      <c r="AC2201" s="19" t="str">
        <f t="shared" si="208"/>
        <v>No</v>
      </c>
      <c r="AG2201" s="19" t="s">
        <v>7795</v>
      </c>
      <c r="AH2201" s="19">
        <v>23.32</v>
      </c>
      <c r="AI2201" s="19" t="str">
        <f t="shared" si="209"/>
        <v>Normal Weight</v>
      </c>
      <c r="AP2201" s="19" t="s">
        <v>7795</v>
      </c>
      <c r="AQ2201" s="19">
        <v>5.62</v>
      </c>
      <c r="AR2201" s="19" t="str">
        <f t="shared" si="210"/>
        <v>Normal</v>
      </c>
    </row>
    <row r="2202" spans="1:44">
      <c r="A2202" s="19" t="s">
        <v>7837</v>
      </c>
      <c r="B2202" s="19">
        <v>30.59</v>
      </c>
      <c r="C2202" s="19">
        <v>4.17</v>
      </c>
      <c r="D2202" s="19" t="s">
        <v>8336</v>
      </c>
      <c r="E2202" s="19" t="s">
        <v>8336</v>
      </c>
      <c r="F2202" s="19" t="s">
        <v>8375</v>
      </c>
      <c r="G2202" s="19">
        <v>1</v>
      </c>
      <c r="H2202" s="19">
        <v>1</v>
      </c>
      <c r="I2202" s="19" t="s">
        <v>8336</v>
      </c>
      <c r="J2202" s="19" t="s">
        <v>8336</v>
      </c>
      <c r="K2202" s="19" t="str">
        <f t="shared" si="205"/>
        <v>Obesity</v>
      </c>
      <c r="L2202" s="19" t="str">
        <f t="shared" si="206"/>
        <v>Normal</v>
      </c>
      <c r="P2202" s="19">
        <v>1</v>
      </c>
      <c r="Q2202" s="19">
        <v>1</v>
      </c>
      <c r="Y2202" s="32" t="s">
        <v>7818</v>
      </c>
      <c r="Z2202" s="19" t="s">
        <v>8336</v>
      </c>
      <c r="AA2202" t="s">
        <v>8336</v>
      </c>
      <c r="AB2202" s="19" t="str">
        <f t="shared" si="207"/>
        <v>No</v>
      </c>
      <c r="AC2202" s="19" t="str">
        <f t="shared" si="208"/>
        <v>No</v>
      </c>
      <c r="AG2202" s="19" t="s">
        <v>7799</v>
      </c>
      <c r="AH2202" s="19">
        <v>26.125</v>
      </c>
      <c r="AI2202" s="19" t="str">
        <f t="shared" si="209"/>
        <v>Over Weight</v>
      </c>
      <c r="AP2202" s="19" t="s">
        <v>7799</v>
      </c>
      <c r="AQ2202" s="19">
        <v>5.27</v>
      </c>
      <c r="AR2202" s="19" t="str">
        <f t="shared" si="210"/>
        <v>Normal</v>
      </c>
    </row>
    <row r="2203" spans="1:44">
      <c r="A2203" s="19" t="s">
        <v>7841</v>
      </c>
      <c r="B2203" s="19">
        <v>27.835</v>
      </c>
      <c r="C2203" s="19">
        <v>4.44</v>
      </c>
      <c r="D2203" s="19" t="s">
        <v>8336</v>
      </c>
      <c r="E2203" s="19" t="s">
        <v>8336</v>
      </c>
      <c r="F2203" s="19" t="s">
        <v>8375</v>
      </c>
      <c r="G2203" s="19">
        <v>1</v>
      </c>
      <c r="H2203" s="19">
        <v>1</v>
      </c>
      <c r="I2203" s="19" t="s">
        <v>8336</v>
      </c>
      <c r="J2203" s="19" t="s">
        <v>8336</v>
      </c>
      <c r="K2203" s="19" t="str">
        <f t="shared" si="205"/>
        <v>Over Weight</v>
      </c>
      <c r="L2203" s="19" t="str">
        <f t="shared" si="206"/>
        <v>Normal</v>
      </c>
      <c r="P2203" s="19">
        <v>1</v>
      </c>
      <c r="Q2203" s="19">
        <v>1</v>
      </c>
      <c r="Y2203" s="32" t="s">
        <v>7821</v>
      </c>
      <c r="Z2203" s="19" t="s">
        <v>8336</v>
      </c>
      <c r="AA2203" t="s">
        <v>8336</v>
      </c>
      <c r="AB2203" s="19" t="str">
        <f t="shared" si="207"/>
        <v>No</v>
      </c>
      <c r="AC2203" s="19" t="str">
        <f t="shared" si="208"/>
        <v>No</v>
      </c>
      <c r="AG2203" s="19" t="s">
        <v>7802</v>
      </c>
      <c r="AH2203" s="19">
        <v>25.46</v>
      </c>
      <c r="AI2203" s="19" t="str">
        <f t="shared" si="209"/>
        <v>Over Weight</v>
      </c>
      <c r="AP2203" s="19" t="s">
        <v>7802</v>
      </c>
      <c r="AQ2203" s="19">
        <v>5.18</v>
      </c>
      <c r="AR2203" s="19" t="str">
        <f t="shared" si="210"/>
        <v>Normal</v>
      </c>
    </row>
    <row r="2204" spans="1:44">
      <c r="A2204" s="19" t="s">
        <v>7844</v>
      </c>
      <c r="B2204" s="19">
        <v>40.26</v>
      </c>
      <c r="C2204" s="19">
        <v>5.52</v>
      </c>
      <c r="D2204" s="19" t="s">
        <v>8336</v>
      </c>
      <c r="E2204" s="19" t="s">
        <v>8324</v>
      </c>
      <c r="F2204" s="19" t="s">
        <v>8336</v>
      </c>
      <c r="G2204" s="19">
        <v>1</v>
      </c>
      <c r="H2204" s="19">
        <v>1</v>
      </c>
      <c r="I2204" s="19" t="s">
        <v>8336</v>
      </c>
      <c r="J2204" s="19" t="s">
        <v>8336</v>
      </c>
      <c r="K2204" s="19" t="str">
        <f t="shared" si="205"/>
        <v>Obesity</v>
      </c>
      <c r="L2204" s="19" t="str">
        <f t="shared" si="206"/>
        <v>Normal</v>
      </c>
      <c r="P2204" s="19">
        <v>1</v>
      </c>
      <c r="Q2204" s="19">
        <v>1</v>
      </c>
      <c r="Y2204" s="32" t="s">
        <v>7825</v>
      </c>
      <c r="Z2204" s="19" t="s">
        <v>8336</v>
      </c>
      <c r="AA2204" t="s">
        <v>8336</v>
      </c>
      <c r="AB2204" s="19" t="str">
        <f t="shared" si="207"/>
        <v>No</v>
      </c>
      <c r="AC2204" s="19" t="str">
        <f t="shared" si="208"/>
        <v>No</v>
      </c>
      <c r="AG2204" s="19" t="s">
        <v>7805</v>
      </c>
      <c r="AH2204" s="19">
        <v>23.75</v>
      </c>
      <c r="AI2204" s="19" t="str">
        <f t="shared" si="209"/>
        <v>Normal Weight</v>
      </c>
      <c r="AP2204" s="19" t="s">
        <v>7805</v>
      </c>
      <c r="AQ2204" s="19">
        <v>5.27</v>
      </c>
      <c r="AR2204" s="19" t="str">
        <f t="shared" si="210"/>
        <v>Normal</v>
      </c>
    </row>
    <row r="2205" spans="1:44">
      <c r="A2205" s="19" t="s">
        <v>7848</v>
      </c>
      <c r="B2205" s="19">
        <v>39.82</v>
      </c>
      <c r="C2205" s="19">
        <v>6.01</v>
      </c>
      <c r="D2205" s="19" t="s">
        <v>8336</v>
      </c>
      <c r="E2205" s="19" t="s">
        <v>8324</v>
      </c>
      <c r="F2205" s="19" t="s">
        <v>8336</v>
      </c>
      <c r="G2205" s="19">
        <v>1</v>
      </c>
      <c r="H2205" s="19">
        <v>1</v>
      </c>
      <c r="I2205" s="19" t="s">
        <v>8336</v>
      </c>
      <c r="J2205" s="19" t="s">
        <v>8336</v>
      </c>
      <c r="K2205" s="19" t="str">
        <f t="shared" si="205"/>
        <v>Obesity</v>
      </c>
      <c r="L2205" s="19" t="str">
        <f t="shared" si="206"/>
        <v>Prediabetes</v>
      </c>
      <c r="P2205" s="19">
        <v>1</v>
      </c>
      <c r="Q2205" s="19">
        <v>1</v>
      </c>
      <c r="Y2205" s="32" t="s">
        <v>7827</v>
      </c>
      <c r="Z2205" s="19" t="s">
        <v>8324</v>
      </c>
      <c r="AA2205" t="s">
        <v>8336</v>
      </c>
      <c r="AB2205" s="19" t="str">
        <f t="shared" si="207"/>
        <v>Yes</v>
      </c>
      <c r="AC2205" s="19" t="str">
        <f t="shared" si="208"/>
        <v>No</v>
      </c>
      <c r="AG2205" s="19" t="s">
        <v>7808</v>
      </c>
      <c r="AH2205" s="19">
        <v>23.085</v>
      </c>
      <c r="AI2205" s="19" t="str">
        <f t="shared" si="209"/>
        <v>Normal Weight</v>
      </c>
      <c r="AP2205" s="19" t="s">
        <v>7808</v>
      </c>
      <c r="AQ2205" s="19">
        <v>5.62</v>
      </c>
      <c r="AR2205" s="19" t="str">
        <f t="shared" si="210"/>
        <v>Normal</v>
      </c>
    </row>
    <row r="2206" spans="1:44">
      <c r="A2206" s="19" t="s">
        <v>7852</v>
      </c>
      <c r="B2206" s="19">
        <v>39.16</v>
      </c>
      <c r="C2206" s="19">
        <v>5.81</v>
      </c>
      <c r="D2206" s="19" t="s">
        <v>8336</v>
      </c>
      <c r="E2206" s="19" t="s">
        <v>8324</v>
      </c>
      <c r="F2206" s="19" t="s">
        <v>8336</v>
      </c>
      <c r="G2206" s="19">
        <v>1</v>
      </c>
      <c r="H2206" s="19">
        <v>1</v>
      </c>
      <c r="I2206" s="19" t="s">
        <v>8336</v>
      </c>
      <c r="J2206" s="19" t="s">
        <v>8336</v>
      </c>
      <c r="K2206" s="19" t="str">
        <f t="shared" si="205"/>
        <v>Obesity</v>
      </c>
      <c r="L2206" s="19" t="str">
        <f t="shared" si="206"/>
        <v>Prediabetes</v>
      </c>
      <c r="P2206" s="19">
        <v>1</v>
      </c>
      <c r="Q2206" s="19">
        <v>1</v>
      </c>
      <c r="Y2206" s="32" t="s">
        <v>7830</v>
      </c>
      <c r="Z2206" s="19" t="s">
        <v>8336</v>
      </c>
      <c r="AA2206" t="s">
        <v>8336</v>
      </c>
      <c r="AB2206" s="19" t="str">
        <f t="shared" si="207"/>
        <v>No</v>
      </c>
      <c r="AC2206" s="19" t="str">
        <f t="shared" si="208"/>
        <v>No</v>
      </c>
      <c r="AG2206" s="19" t="s">
        <v>7811</v>
      </c>
      <c r="AH2206" s="19">
        <v>22.99</v>
      </c>
      <c r="AI2206" s="19" t="str">
        <f t="shared" si="209"/>
        <v>Normal Weight</v>
      </c>
      <c r="AP2206" s="19" t="s">
        <v>7811</v>
      </c>
      <c r="AQ2206" s="19">
        <v>5.06</v>
      </c>
      <c r="AR2206" s="19" t="str">
        <f t="shared" si="210"/>
        <v>Normal</v>
      </c>
    </row>
    <row r="2207" spans="1:44">
      <c r="A2207" s="19" t="s">
        <v>7856</v>
      </c>
      <c r="B2207" s="19">
        <v>25.555</v>
      </c>
      <c r="C2207" s="19">
        <v>4.37</v>
      </c>
      <c r="D2207" s="19" t="s">
        <v>8336</v>
      </c>
      <c r="E2207" s="19" t="s">
        <v>8336</v>
      </c>
      <c r="F2207" s="19" t="s">
        <v>8375</v>
      </c>
      <c r="G2207" s="19">
        <v>1</v>
      </c>
      <c r="H2207" s="19">
        <v>1</v>
      </c>
      <c r="I2207" s="19" t="s">
        <v>8336</v>
      </c>
      <c r="J2207" s="19" t="s">
        <v>8336</v>
      </c>
      <c r="K2207" s="19" t="str">
        <f t="shared" si="205"/>
        <v>Over Weight</v>
      </c>
      <c r="L2207" s="19" t="str">
        <f t="shared" si="206"/>
        <v>Normal</v>
      </c>
      <c r="P2207" s="19">
        <v>1</v>
      </c>
      <c r="Q2207" s="19">
        <v>1</v>
      </c>
      <c r="Y2207" s="32" t="s">
        <v>7834</v>
      </c>
      <c r="Z2207" s="19" t="s">
        <v>8336</v>
      </c>
      <c r="AA2207" t="s">
        <v>8336</v>
      </c>
      <c r="AB2207" s="19" t="str">
        <f t="shared" si="207"/>
        <v>No</v>
      </c>
      <c r="AC2207" s="19" t="str">
        <f t="shared" si="208"/>
        <v>No</v>
      </c>
      <c r="AG2207" s="19" t="s">
        <v>7814</v>
      </c>
      <c r="AH2207" s="19">
        <v>21.47</v>
      </c>
      <c r="AI2207" s="19" t="str">
        <f t="shared" si="209"/>
        <v>Normal Weight</v>
      </c>
      <c r="AP2207" s="19" t="s">
        <v>7814</v>
      </c>
      <c r="AQ2207" s="19">
        <v>4.69</v>
      </c>
      <c r="AR2207" s="19" t="str">
        <f t="shared" si="210"/>
        <v>Normal</v>
      </c>
    </row>
    <row r="2208" spans="1:44">
      <c r="A2208" s="19" t="s">
        <v>7859</v>
      </c>
      <c r="B2208" s="19">
        <v>25.175</v>
      </c>
      <c r="C2208" s="19">
        <v>5.74</v>
      </c>
      <c r="D2208" s="19" t="s">
        <v>8336</v>
      </c>
      <c r="E2208" s="19" t="s">
        <v>8336</v>
      </c>
      <c r="F2208" s="19" t="s">
        <v>8375</v>
      </c>
      <c r="G2208" s="19">
        <v>1</v>
      </c>
      <c r="H2208" s="19">
        <v>1</v>
      </c>
      <c r="I2208" s="19" t="s">
        <v>8336</v>
      </c>
      <c r="J2208" s="19" t="s">
        <v>8336</v>
      </c>
      <c r="K2208" s="19" t="str">
        <f t="shared" si="205"/>
        <v>Over Weight</v>
      </c>
      <c r="L2208" s="19" t="str">
        <f t="shared" si="206"/>
        <v>Prediabetes</v>
      </c>
      <c r="P2208" s="19">
        <v>1</v>
      </c>
      <c r="Q2208" s="19">
        <v>1</v>
      </c>
      <c r="Y2208" s="32" t="s">
        <v>7837</v>
      </c>
      <c r="Z2208" s="19" t="s">
        <v>8336</v>
      </c>
      <c r="AA2208" t="s">
        <v>8336</v>
      </c>
      <c r="AB2208" s="19" t="str">
        <f t="shared" si="207"/>
        <v>No</v>
      </c>
      <c r="AC2208" s="19" t="str">
        <f t="shared" si="208"/>
        <v>No</v>
      </c>
      <c r="AG2208" s="19" t="s">
        <v>7818</v>
      </c>
      <c r="AH2208" s="19">
        <v>15.96</v>
      </c>
      <c r="AI2208" s="19" t="str">
        <f t="shared" si="209"/>
        <v>Under Weight</v>
      </c>
      <c r="AP2208" s="19" t="s">
        <v>7818</v>
      </c>
      <c r="AQ2208" s="19">
        <v>5.44</v>
      </c>
      <c r="AR2208" s="19" t="str">
        <f t="shared" si="210"/>
        <v>Normal</v>
      </c>
    </row>
    <row r="2209" spans="1:44">
      <c r="A2209" s="19" t="s">
        <v>7863</v>
      </c>
      <c r="B2209" s="19">
        <v>38.28</v>
      </c>
      <c r="C2209" s="19">
        <v>5.39</v>
      </c>
      <c r="D2209" s="19" t="s">
        <v>8336</v>
      </c>
      <c r="E2209" s="19" t="s">
        <v>8324</v>
      </c>
      <c r="F2209" s="19" t="s">
        <v>8336</v>
      </c>
      <c r="G2209" s="19">
        <v>1</v>
      </c>
      <c r="H2209" s="19">
        <v>1</v>
      </c>
      <c r="I2209" s="19" t="s">
        <v>8336</v>
      </c>
      <c r="J2209" s="19" t="s">
        <v>8336</v>
      </c>
      <c r="K2209" s="19" t="str">
        <f t="shared" si="205"/>
        <v>Obesity</v>
      </c>
      <c r="L2209" s="19" t="str">
        <f t="shared" si="206"/>
        <v>Normal</v>
      </c>
      <c r="P2209" s="19">
        <v>1</v>
      </c>
      <c r="Q2209" s="19">
        <v>1</v>
      </c>
      <c r="Y2209" s="32" t="s">
        <v>7841</v>
      </c>
      <c r="Z2209" s="19" t="s">
        <v>8336</v>
      </c>
      <c r="AA2209" t="s">
        <v>8336</v>
      </c>
      <c r="AB2209" s="19" t="str">
        <f t="shared" si="207"/>
        <v>No</v>
      </c>
      <c r="AC2209" s="19" t="str">
        <f t="shared" si="208"/>
        <v>No</v>
      </c>
      <c r="AG2209" s="19" t="s">
        <v>7821</v>
      </c>
      <c r="AH2209" s="19">
        <v>39.5</v>
      </c>
      <c r="AI2209" s="19" t="str">
        <f t="shared" si="209"/>
        <v>Obesity</v>
      </c>
      <c r="AP2209" s="19" t="s">
        <v>7821</v>
      </c>
      <c r="AQ2209" s="19">
        <v>5.05</v>
      </c>
      <c r="AR2209" s="19" t="str">
        <f t="shared" si="210"/>
        <v>Normal</v>
      </c>
    </row>
    <row r="2210" spans="1:44">
      <c r="A2210" s="19" t="s">
        <v>7866</v>
      </c>
      <c r="B2210" s="19">
        <v>38.17</v>
      </c>
      <c r="C2210" s="19">
        <v>4.07</v>
      </c>
      <c r="D2210" s="19" t="s">
        <v>8336</v>
      </c>
      <c r="E2210" s="19" t="s">
        <v>8324</v>
      </c>
      <c r="F2210" s="19" t="s">
        <v>8336</v>
      </c>
      <c r="G2210" s="19">
        <v>1</v>
      </c>
      <c r="H2210" s="19">
        <v>1</v>
      </c>
      <c r="I2210" s="19" t="s">
        <v>8336</v>
      </c>
      <c r="J2210" s="19" t="s">
        <v>8336</v>
      </c>
      <c r="K2210" s="19" t="str">
        <f t="shared" si="205"/>
        <v>Obesity</v>
      </c>
      <c r="L2210" s="19" t="str">
        <f t="shared" si="206"/>
        <v>Normal</v>
      </c>
      <c r="P2210" s="19">
        <v>1</v>
      </c>
      <c r="Q2210" s="19">
        <v>1</v>
      </c>
      <c r="Y2210" s="32" t="s">
        <v>7844</v>
      </c>
      <c r="Z2210" s="19" t="s">
        <v>8336</v>
      </c>
      <c r="AA2210" t="s">
        <v>8336</v>
      </c>
      <c r="AB2210" s="19" t="str">
        <f t="shared" si="207"/>
        <v>No</v>
      </c>
      <c r="AC2210" s="19" t="str">
        <f t="shared" si="208"/>
        <v>No</v>
      </c>
      <c r="AG2210" s="19" t="s">
        <v>7825</v>
      </c>
      <c r="AH2210" s="19">
        <v>33.77</v>
      </c>
      <c r="AI2210" s="19" t="str">
        <f t="shared" si="209"/>
        <v>Obesity</v>
      </c>
      <c r="AP2210" s="19" t="s">
        <v>7825</v>
      </c>
      <c r="AQ2210" s="19">
        <v>6</v>
      </c>
      <c r="AR2210" s="19" t="str">
        <f t="shared" si="210"/>
        <v>Prediabetes</v>
      </c>
    </row>
    <row r="2211" spans="1:44">
      <c r="A2211" s="19" t="s">
        <v>7870</v>
      </c>
      <c r="B2211" s="19">
        <v>36.85</v>
      </c>
      <c r="C2211" s="19">
        <v>5.49</v>
      </c>
      <c r="D2211" s="19" t="s">
        <v>8336</v>
      </c>
      <c r="E2211" s="19" t="s">
        <v>8324</v>
      </c>
      <c r="F2211" s="19" t="s">
        <v>8336</v>
      </c>
      <c r="G2211" s="19">
        <v>1</v>
      </c>
      <c r="H2211" s="19">
        <v>1</v>
      </c>
      <c r="I2211" s="19" t="s">
        <v>8336</v>
      </c>
      <c r="J2211" s="19" t="s">
        <v>8336</v>
      </c>
      <c r="K2211" s="19" t="str">
        <f t="shared" si="205"/>
        <v>Obesity</v>
      </c>
      <c r="L2211" s="19" t="str">
        <f t="shared" si="206"/>
        <v>Normal</v>
      </c>
      <c r="P2211" s="19">
        <v>1</v>
      </c>
      <c r="Q2211" s="19">
        <v>1</v>
      </c>
      <c r="Y2211" s="32" t="s">
        <v>7848</v>
      </c>
      <c r="Z2211" s="19" t="s">
        <v>8336</v>
      </c>
      <c r="AA2211" t="s">
        <v>8336</v>
      </c>
      <c r="AB2211" s="19" t="str">
        <f t="shared" si="207"/>
        <v>No</v>
      </c>
      <c r="AC2211" s="19" t="str">
        <f t="shared" si="208"/>
        <v>No</v>
      </c>
      <c r="AG2211" s="19" t="s">
        <v>7827</v>
      </c>
      <c r="AH2211" s="19">
        <v>26.84</v>
      </c>
      <c r="AI2211" s="19" t="str">
        <f t="shared" si="209"/>
        <v>Over Weight</v>
      </c>
      <c r="AP2211" s="19" t="s">
        <v>7827</v>
      </c>
      <c r="AQ2211" s="19">
        <v>5.99</v>
      </c>
      <c r="AR2211" s="19" t="str">
        <f t="shared" si="210"/>
        <v>Prediabetes</v>
      </c>
    </row>
    <row r="2212" spans="1:44">
      <c r="A2212" s="19" t="s">
        <v>7874</v>
      </c>
      <c r="B2212" s="19">
        <v>22.61</v>
      </c>
      <c r="C2212" s="19">
        <v>5.68</v>
      </c>
      <c r="D2212" s="19" t="s">
        <v>8336</v>
      </c>
      <c r="E2212" s="19" t="s">
        <v>8336</v>
      </c>
      <c r="F2212" s="19" t="s">
        <v>8375</v>
      </c>
      <c r="G2212" s="19">
        <v>1</v>
      </c>
      <c r="H2212" s="19">
        <v>1</v>
      </c>
      <c r="I2212" s="19" t="s">
        <v>8336</v>
      </c>
      <c r="J2212" s="19" t="s">
        <v>8336</v>
      </c>
      <c r="K2212" s="19" t="str">
        <f t="shared" si="205"/>
        <v>Normal Weight</v>
      </c>
      <c r="L2212" s="19" t="str">
        <f t="shared" si="206"/>
        <v>Normal</v>
      </c>
      <c r="P2212" s="19">
        <v>1</v>
      </c>
      <c r="Q2212" s="19">
        <v>1</v>
      </c>
      <c r="Y2212" s="32" t="s">
        <v>7852</v>
      </c>
      <c r="Z2212" s="19" t="s">
        <v>8336</v>
      </c>
      <c r="AA2212" t="s">
        <v>8336</v>
      </c>
      <c r="AB2212" s="19" t="str">
        <f t="shared" si="207"/>
        <v>No</v>
      </c>
      <c r="AC2212" s="19" t="str">
        <f t="shared" si="208"/>
        <v>No</v>
      </c>
      <c r="AG2212" s="19" t="s">
        <v>7830</v>
      </c>
      <c r="AH2212" s="19">
        <v>35.53</v>
      </c>
      <c r="AI2212" s="19" t="str">
        <f t="shared" si="209"/>
        <v>Obesity</v>
      </c>
      <c r="AP2212" s="19" t="s">
        <v>7830</v>
      </c>
      <c r="AQ2212" s="19">
        <v>4.36</v>
      </c>
      <c r="AR2212" s="19" t="str">
        <f t="shared" si="210"/>
        <v>Normal</v>
      </c>
    </row>
    <row r="2213" spans="1:44">
      <c r="A2213" s="19" t="s">
        <v>7877</v>
      </c>
      <c r="B2213" s="19">
        <v>21.755</v>
      </c>
      <c r="C2213" s="19">
        <v>6.09</v>
      </c>
      <c r="D2213" s="19" t="s">
        <v>8336</v>
      </c>
      <c r="E2213" s="19" t="s">
        <v>8336</v>
      </c>
      <c r="F2213" s="19" t="s">
        <v>8375</v>
      </c>
      <c r="G2213" s="19">
        <v>1</v>
      </c>
      <c r="H2213" s="19">
        <v>1</v>
      </c>
      <c r="I2213" s="19" t="s">
        <v>8336</v>
      </c>
      <c r="J2213" s="19" t="s">
        <v>8336</v>
      </c>
      <c r="K2213" s="19" t="str">
        <f t="shared" si="205"/>
        <v>Normal Weight</v>
      </c>
      <c r="L2213" s="19" t="str">
        <f t="shared" si="206"/>
        <v>Prediabetes</v>
      </c>
      <c r="P2213" s="19">
        <v>1</v>
      </c>
      <c r="Q2213" s="19">
        <v>1</v>
      </c>
      <c r="Y2213" s="32" t="s">
        <v>7856</v>
      </c>
      <c r="Z2213" s="19" t="s">
        <v>8336</v>
      </c>
      <c r="AA2213" t="s">
        <v>8336</v>
      </c>
      <c r="AB2213" s="19" t="str">
        <f t="shared" si="207"/>
        <v>No</v>
      </c>
      <c r="AC2213" s="19" t="str">
        <f t="shared" si="208"/>
        <v>No</v>
      </c>
      <c r="AG2213" s="19" t="s">
        <v>7834</v>
      </c>
      <c r="AH2213" s="19">
        <v>30.59</v>
      </c>
      <c r="AI2213" s="19" t="str">
        <f t="shared" si="209"/>
        <v>Obesity</v>
      </c>
      <c r="AP2213" s="19" t="s">
        <v>7834</v>
      </c>
      <c r="AQ2213" s="19">
        <v>4.41</v>
      </c>
      <c r="AR2213" s="19" t="str">
        <f t="shared" si="210"/>
        <v>Normal</v>
      </c>
    </row>
    <row r="2214" spans="1:44">
      <c r="A2214" s="19" t="s">
        <v>7881</v>
      </c>
      <c r="B2214" s="19">
        <v>20.425</v>
      </c>
      <c r="C2214" s="19">
        <v>5.53</v>
      </c>
      <c r="D2214" s="19" t="s">
        <v>8336</v>
      </c>
      <c r="E2214" s="19" t="s">
        <v>8336</v>
      </c>
      <c r="F2214" s="19" t="s">
        <v>8375</v>
      </c>
      <c r="G2214" s="19">
        <v>1</v>
      </c>
      <c r="H2214" s="19">
        <v>1</v>
      </c>
      <c r="I2214" s="19" t="s">
        <v>8336</v>
      </c>
      <c r="J2214" s="19" t="s">
        <v>8336</v>
      </c>
      <c r="K2214" s="19" t="str">
        <f t="shared" si="205"/>
        <v>Normal Weight</v>
      </c>
      <c r="L2214" s="19" t="str">
        <f t="shared" si="206"/>
        <v>Normal</v>
      </c>
      <c r="P2214" s="19">
        <v>1</v>
      </c>
      <c r="Q2214" s="19">
        <v>1</v>
      </c>
      <c r="Y2214" s="32" t="s">
        <v>7859</v>
      </c>
      <c r="Z2214" s="19" t="s">
        <v>8336</v>
      </c>
      <c r="AA2214" t="s">
        <v>8336</v>
      </c>
      <c r="AB2214" s="19" t="str">
        <f t="shared" si="207"/>
        <v>No</v>
      </c>
      <c r="AC2214" s="19" t="str">
        <f t="shared" si="208"/>
        <v>No</v>
      </c>
      <c r="AG2214" s="19" t="s">
        <v>7837</v>
      </c>
      <c r="AH2214" s="19">
        <v>30.59</v>
      </c>
      <c r="AI2214" s="19" t="str">
        <f t="shared" si="209"/>
        <v>Obesity</v>
      </c>
      <c r="AP2214" s="19" t="s">
        <v>7837</v>
      </c>
      <c r="AQ2214" s="19">
        <v>4.17</v>
      </c>
      <c r="AR2214" s="19" t="str">
        <f t="shared" si="210"/>
        <v>Normal</v>
      </c>
    </row>
    <row r="2215" spans="1:44">
      <c r="A2215" s="19" t="s">
        <v>7885</v>
      </c>
      <c r="B2215" s="19">
        <v>31.35</v>
      </c>
      <c r="C2215" s="19">
        <v>4.28</v>
      </c>
      <c r="D2215" s="19" t="s">
        <v>8336</v>
      </c>
      <c r="E2215" s="19" t="s">
        <v>8324</v>
      </c>
      <c r="F2215" s="19" t="s">
        <v>8336</v>
      </c>
      <c r="G2215" s="19">
        <v>1</v>
      </c>
      <c r="H2215" s="19">
        <v>1</v>
      </c>
      <c r="I2215" s="19" t="s">
        <v>8336</v>
      </c>
      <c r="J2215" s="19" t="s">
        <v>8336</v>
      </c>
      <c r="K2215" s="19" t="str">
        <f t="shared" si="205"/>
        <v>Obesity</v>
      </c>
      <c r="L2215" s="19" t="str">
        <f t="shared" si="206"/>
        <v>Normal</v>
      </c>
      <c r="P2215" s="19">
        <v>1</v>
      </c>
      <c r="Q2215" s="19">
        <v>1</v>
      </c>
      <c r="Y2215" s="32" t="s">
        <v>7863</v>
      </c>
      <c r="Z2215" s="19" t="s">
        <v>8336</v>
      </c>
      <c r="AA2215" t="s">
        <v>8336</v>
      </c>
      <c r="AB2215" s="19" t="str">
        <f t="shared" si="207"/>
        <v>No</v>
      </c>
      <c r="AC2215" s="19" t="str">
        <f t="shared" si="208"/>
        <v>No</v>
      </c>
      <c r="AG2215" s="19" t="s">
        <v>7841</v>
      </c>
      <c r="AH2215" s="19">
        <v>27.835</v>
      </c>
      <c r="AI2215" s="19" t="str">
        <f t="shared" si="209"/>
        <v>Over Weight</v>
      </c>
      <c r="AP2215" s="19" t="s">
        <v>7841</v>
      </c>
      <c r="AQ2215" s="19">
        <v>4.44</v>
      </c>
      <c r="AR2215" s="19" t="str">
        <f t="shared" si="210"/>
        <v>Normal</v>
      </c>
    </row>
    <row r="2216" spans="1:44">
      <c r="A2216" s="19" t="s">
        <v>7888</v>
      </c>
      <c r="B2216" s="19">
        <v>31.13</v>
      </c>
      <c r="C2216" s="19">
        <v>6.01</v>
      </c>
      <c r="D2216" s="19" t="s">
        <v>8336</v>
      </c>
      <c r="E2216" s="19" t="s">
        <v>8324</v>
      </c>
      <c r="F2216" s="19" t="s">
        <v>8336</v>
      </c>
      <c r="G2216" s="19">
        <v>1</v>
      </c>
      <c r="H2216" s="19">
        <v>1</v>
      </c>
      <c r="I2216" s="19" t="s">
        <v>8336</v>
      </c>
      <c r="J2216" s="19" t="s">
        <v>8336</v>
      </c>
      <c r="K2216" s="19" t="str">
        <f t="shared" si="205"/>
        <v>Obesity</v>
      </c>
      <c r="L2216" s="19" t="str">
        <f t="shared" si="206"/>
        <v>Prediabetes</v>
      </c>
      <c r="P2216" s="19">
        <v>1</v>
      </c>
      <c r="Q2216" s="19">
        <v>1</v>
      </c>
      <c r="Y2216" s="32" t="s">
        <v>7866</v>
      </c>
      <c r="Z2216" s="19" t="s">
        <v>8336</v>
      </c>
      <c r="AA2216" t="s">
        <v>8336</v>
      </c>
      <c r="AB2216" s="19" t="str">
        <f t="shared" si="207"/>
        <v>No</v>
      </c>
      <c r="AC2216" s="19" t="str">
        <f t="shared" si="208"/>
        <v>No</v>
      </c>
      <c r="AG2216" s="19" t="s">
        <v>7844</v>
      </c>
      <c r="AH2216" s="19">
        <v>40.26</v>
      </c>
      <c r="AI2216" s="19" t="str">
        <f t="shared" si="209"/>
        <v>Obesity</v>
      </c>
      <c r="AP2216" s="19" t="s">
        <v>7844</v>
      </c>
      <c r="AQ2216" s="19">
        <v>5.52</v>
      </c>
      <c r="AR2216" s="19" t="str">
        <f t="shared" si="210"/>
        <v>Normal</v>
      </c>
    </row>
    <row r="2217" spans="1:44">
      <c r="A2217" s="19" t="s">
        <v>7891</v>
      </c>
      <c r="B2217" s="19">
        <v>17.48</v>
      </c>
      <c r="C2217" s="19">
        <v>4.59</v>
      </c>
      <c r="D2217" s="19" t="s">
        <v>8336</v>
      </c>
      <c r="E2217" s="19" t="s">
        <v>8336</v>
      </c>
      <c r="F2217" s="19" t="s">
        <v>8375</v>
      </c>
      <c r="G2217" s="19">
        <v>1</v>
      </c>
      <c r="H2217" s="19">
        <v>1</v>
      </c>
      <c r="I2217" s="19" t="s">
        <v>8336</v>
      </c>
      <c r="J2217" s="19" t="s">
        <v>8336</v>
      </c>
      <c r="K2217" s="19" t="str">
        <f t="shared" si="205"/>
        <v>Under Weight</v>
      </c>
      <c r="L2217" s="19" t="str">
        <f t="shared" si="206"/>
        <v>Normal</v>
      </c>
      <c r="P2217" s="19">
        <v>1</v>
      </c>
      <c r="Q2217" s="19">
        <v>1</v>
      </c>
      <c r="Y2217" s="32" t="s">
        <v>7870</v>
      </c>
      <c r="Z2217" s="19" t="s">
        <v>8336</v>
      </c>
      <c r="AA2217" t="s">
        <v>8336</v>
      </c>
      <c r="AB2217" s="19" t="str">
        <f t="shared" si="207"/>
        <v>No</v>
      </c>
      <c r="AC2217" s="19" t="str">
        <f t="shared" si="208"/>
        <v>No</v>
      </c>
      <c r="AG2217" s="19" t="s">
        <v>7848</v>
      </c>
      <c r="AH2217" s="19">
        <v>39.82</v>
      </c>
      <c r="AI2217" s="19" t="str">
        <f t="shared" si="209"/>
        <v>Obesity</v>
      </c>
      <c r="AP2217" s="19" t="s">
        <v>7848</v>
      </c>
      <c r="AQ2217" s="19">
        <v>6.01</v>
      </c>
      <c r="AR2217" s="19" t="str">
        <f t="shared" si="210"/>
        <v>Prediabetes</v>
      </c>
    </row>
    <row r="2218" spans="1:44">
      <c r="A2218" s="19" t="s">
        <v>7893</v>
      </c>
      <c r="B2218" s="19">
        <v>22.57</v>
      </c>
      <c r="C2218" s="19">
        <v>5.8</v>
      </c>
      <c r="D2218" s="19" t="s">
        <v>8324</v>
      </c>
      <c r="E2218" s="19" t="s">
        <v>8336</v>
      </c>
      <c r="F2218" s="19" t="s">
        <v>8336</v>
      </c>
      <c r="G2218" s="19">
        <v>1</v>
      </c>
      <c r="H2218" s="19">
        <v>1</v>
      </c>
      <c r="I2218" s="19" t="s">
        <v>8336</v>
      </c>
      <c r="J2218" s="19" t="s">
        <v>8336</v>
      </c>
      <c r="K2218" s="19" t="str">
        <f t="shared" si="205"/>
        <v>Normal Weight</v>
      </c>
      <c r="L2218" s="19" t="str">
        <f t="shared" si="206"/>
        <v>Prediabetes</v>
      </c>
      <c r="P2218" s="19">
        <v>1</v>
      </c>
      <c r="Q2218" s="19">
        <v>1</v>
      </c>
      <c r="Y2218" s="32" t="s">
        <v>7874</v>
      </c>
      <c r="Z2218" s="19" t="s">
        <v>8336</v>
      </c>
      <c r="AA2218" t="s">
        <v>8336</v>
      </c>
      <c r="AB2218" s="19" t="str">
        <f t="shared" si="207"/>
        <v>No</v>
      </c>
      <c r="AC2218" s="19" t="str">
        <f t="shared" si="208"/>
        <v>No</v>
      </c>
      <c r="AG2218" s="19" t="s">
        <v>7852</v>
      </c>
      <c r="AH2218" s="19">
        <v>39.16</v>
      </c>
      <c r="AI2218" s="19" t="str">
        <f t="shared" si="209"/>
        <v>Obesity</v>
      </c>
      <c r="AP2218" s="19" t="s">
        <v>7852</v>
      </c>
      <c r="AQ2218" s="19">
        <v>5.81</v>
      </c>
      <c r="AR2218" s="19" t="str">
        <f t="shared" si="210"/>
        <v>Prediabetes</v>
      </c>
    </row>
    <row r="2219" spans="1:44">
      <c r="A2219" s="19" t="s">
        <v>7896</v>
      </c>
      <c r="B2219" s="19">
        <v>26.73</v>
      </c>
      <c r="C2219" s="19">
        <v>5.08</v>
      </c>
      <c r="D2219" s="19" t="s">
        <v>8336</v>
      </c>
      <c r="E2219" s="19" t="s">
        <v>8324</v>
      </c>
      <c r="F2219" s="19" t="s">
        <v>8336</v>
      </c>
      <c r="G2219" s="19">
        <v>1</v>
      </c>
      <c r="H2219" s="19">
        <v>1</v>
      </c>
      <c r="I2219" s="19" t="s">
        <v>8336</v>
      </c>
      <c r="J2219" s="19" t="s">
        <v>8336</v>
      </c>
      <c r="K2219" s="19" t="str">
        <f t="shared" si="205"/>
        <v>Over Weight</v>
      </c>
      <c r="L2219" s="19" t="str">
        <f t="shared" si="206"/>
        <v>Normal</v>
      </c>
      <c r="P2219" s="19">
        <v>1</v>
      </c>
      <c r="Q2219" s="19">
        <v>1</v>
      </c>
      <c r="Y2219" s="32" t="s">
        <v>7877</v>
      </c>
      <c r="Z2219" s="19" t="s">
        <v>8336</v>
      </c>
      <c r="AA2219" t="s">
        <v>8336</v>
      </c>
      <c r="AB2219" s="19" t="str">
        <f t="shared" si="207"/>
        <v>No</v>
      </c>
      <c r="AC2219" s="19" t="str">
        <f t="shared" si="208"/>
        <v>No</v>
      </c>
      <c r="AG2219" s="19" t="s">
        <v>7856</v>
      </c>
      <c r="AH2219" s="19">
        <v>25.555</v>
      </c>
      <c r="AI2219" s="19" t="str">
        <f t="shared" si="209"/>
        <v>Over Weight</v>
      </c>
      <c r="AP2219" s="19" t="s">
        <v>7856</v>
      </c>
      <c r="AQ2219" s="19">
        <v>4.37</v>
      </c>
      <c r="AR2219" s="19" t="str">
        <f t="shared" si="210"/>
        <v>Normal</v>
      </c>
    </row>
    <row r="2220" spans="1:44">
      <c r="A2220" s="19" t="s">
        <v>7900</v>
      </c>
      <c r="B2220" s="19">
        <v>20.79</v>
      </c>
      <c r="C2220" s="19">
        <v>5.84</v>
      </c>
      <c r="D2220" s="19" t="s">
        <v>8336</v>
      </c>
      <c r="E2220" s="19" t="s">
        <v>8324</v>
      </c>
      <c r="F2220" s="19" t="s">
        <v>8336</v>
      </c>
      <c r="G2220" s="19">
        <v>1</v>
      </c>
      <c r="H2220" s="19">
        <v>1</v>
      </c>
      <c r="I2220" s="19" t="s">
        <v>8336</v>
      </c>
      <c r="J2220" s="19" t="s">
        <v>8336</v>
      </c>
      <c r="K2220" s="19" t="str">
        <f t="shared" si="205"/>
        <v>Normal Weight</v>
      </c>
      <c r="L2220" s="19" t="str">
        <f t="shared" si="206"/>
        <v>Prediabetes</v>
      </c>
      <c r="P2220" s="19">
        <v>1</v>
      </c>
      <c r="Q2220" s="19">
        <v>1</v>
      </c>
      <c r="Y2220" s="32" t="s">
        <v>7881</v>
      </c>
      <c r="Z2220" s="19" t="s">
        <v>8336</v>
      </c>
      <c r="AA2220" t="s">
        <v>8336</v>
      </c>
      <c r="AB2220" s="19" t="str">
        <f t="shared" si="207"/>
        <v>No</v>
      </c>
      <c r="AC2220" s="19" t="str">
        <f t="shared" si="208"/>
        <v>No</v>
      </c>
      <c r="AG2220" s="19" t="s">
        <v>7859</v>
      </c>
      <c r="AH2220" s="19">
        <v>25.175</v>
      </c>
      <c r="AI2220" s="19" t="str">
        <f t="shared" si="209"/>
        <v>Over Weight</v>
      </c>
      <c r="AP2220" s="19" t="s">
        <v>7859</v>
      </c>
      <c r="AQ2220" s="19">
        <v>5.74</v>
      </c>
      <c r="AR2220" s="19" t="str">
        <f t="shared" si="210"/>
        <v>Prediabetes</v>
      </c>
    </row>
    <row r="2221" spans="1:44">
      <c r="A2221" s="19" t="s">
        <v>7903</v>
      </c>
      <c r="B2221" s="19">
        <v>20.15</v>
      </c>
      <c r="C2221" s="19">
        <v>4.15</v>
      </c>
      <c r="D2221" s="19" t="s">
        <v>8336</v>
      </c>
      <c r="E2221" s="19" t="s">
        <v>8336</v>
      </c>
      <c r="F2221" s="19" t="s">
        <v>8336</v>
      </c>
      <c r="G2221" s="19">
        <v>1</v>
      </c>
      <c r="H2221" s="19">
        <v>1</v>
      </c>
      <c r="I2221" s="19" t="s">
        <v>8336</v>
      </c>
      <c r="J2221" s="19" t="s">
        <v>8336</v>
      </c>
      <c r="K2221" s="19" t="str">
        <f t="shared" si="205"/>
        <v>Normal Weight</v>
      </c>
      <c r="L2221" s="19" t="str">
        <f t="shared" si="206"/>
        <v>Normal</v>
      </c>
      <c r="P2221" s="19">
        <v>1</v>
      </c>
      <c r="Q2221" s="19">
        <v>1</v>
      </c>
      <c r="Y2221" s="32" t="s">
        <v>7885</v>
      </c>
      <c r="Z2221" s="19" t="s">
        <v>8336</v>
      </c>
      <c r="AA2221" t="s">
        <v>8336</v>
      </c>
      <c r="AB2221" s="19" t="str">
        <f t="shared" si="207"/>
        <v>No</v>
      </c>
      <c r="AC2221" s="19" t="str">
        <f t="shared" si="208"/>
        <v>No</v>
      </c>
      <c r="AG2221" s="19" t="s">
        <v>7863</v>
      </c>
      <c r="AH2221" s="19">
        <v>38.28</v>
      </c>
      <c r="AI2221" s="19" t="str">
        <f t="shared" si="209"/>
        <v>Obesity</v>
      </c>
      <c r="AP2221" s="19" t="s">
        <v>7863</v>
      </c>
      <c r="AQ2221" s="19">
        <v>5.39</v>
      </c>
      <c r="AR2221" s="19" t="str">
        <f t="shared" si="210"/>
        <v>Normal</v>
      </c>
    </row>
    <row r="2222" spans="1:44">
      <c r="A2222" s="19" t="s">
        <v>7906</v>
      </c>
      <c r="B2222" s="19">
        <v>36.85</v>
      </c>
      <c r="C2222" s="19">
        <v>4.36</v>
      </c>
      <c r="D2222" s="19" t="s">
        <v>8324</v>
      </c>
      <c r="E2222" s="19" t="s">
        <v>8336</v>
      </c>
      <c r="F2222" s="19" t="s">
        <v>8336</v>
      </c>
      <c r="G2222" s="19" t="s">
        <v>8355</v>
      </c>
      <c r="H2222" s="19">
        <v>0</v>
      </c>
      <c r="I2222" s="19" t="s">
        <v>8336</v>
      </c>
      <c r="J2222" s="19" t="s">
        <v>8336</v>
      </c>
      <c r="K2222" s="19" t="str">
        <f t="shared" si="205"/>
        <v>Obesity</v>
      </c>
      <c r="L2222" s="19" t="str">
        <f t="shared" si="206"/>
        <v>Normal</v>
      </c>
      <c r="P2222" s="19">
        <v>1</v>
      </c>
      <c r="Q2222" s="19">
        <v>1</v>
      </c>
      <c r="Y2222" s="32" t="s">
        <v>7888</v>
      </c>
      <c r="Z2222" s="19" t="s">
        <v>8336</v>
      </c>
      <c r="AA2222" t="s">
        <v>8336</v>
      </c>
      <c r="AB2222" s="19" t="str">
        <f t="shared" si="207"/>
        <v>No</v>
      </c>
      <c r="AC2222" s="19" t="str">
        <f t="shared" si="208"/>
        <v>No</v>
      </c>
      <c r="AG2222" s="19" t="s">
        <v>7866</v>
      </c>
      <c r="AH2222" s="19">
        <v>38.17</v>
      </c>
      <c r="AI2222" s="19" t="str">
        <f t="shared" si="209"/>
        <v>Obesity</v>
      </c>
      <c r="AP2222" s="19" t="s">
        <v>7866</v>
      </c>
      <c r="AQ2222" s="19">
        <v>4.07</v>
      </c>
      <c r="AR2222" s="19" t="str">
        <f t="shared" si="210"/>
        <v>Normal</v>
      </c>
    </row>
    <row r="2223" spans="1:44">
      <c r="A2223" s="19" t="s">
        <v>7909</v>
      </c>
      <c r="B2223" s="19">
        <v>35.53</v>
      </c>
      <c r="C2223" s="19">
        <v>4.55</v>
      </c>
      <c r="D2223" s="19" t="s">
        <v>8324</v>
      </c>
      <c r="E2223" s="19" t="s">
        <v>8336</v>
      </c>
      <c r="F2223" s="19" t="s">
        <v>8336</v>
      </c>
      <c r="G2223" s="19" t="s">
        <v>8355</v>
      </c>
      <c r="H2223" s="19">
        <v>0</v>
      </c>
      <c r="I2223" s="19" t="s">
        <v>8336</v>
      </c>
      <c r="J2223" s="19" t="s">
        <v>8336</v>
      </c>
      <c r="K2223" s="19" t="str">
        <f t="shared" si="205"/>
        <v>Obesity</v>
      </c>
      <c r="L2223" s="19" t="str">
        <f t="shared" si="206"/>
        <v>Normal</v>
      </c>
      <c r="P2223" s="19">
        <v>1</v>
      </c>
      <c r="Q2223" s="19">
        <v>1</v>
      </c>
      <c r="Y2223" s="32" t="s">
        <v>7891</v>
      </c>
      <c r="Z2223" s="19" t="s">
        <v>8336</v>
      </c>
      <c r="AA2223" t="s">
        <v>8336</v>
      </c>
      <c r="AB2223" s="19" t="str">
        <f t="shared" si="207"/>
        <v>No</v>
      </c>
      <c r="AC2223" s="19" t="str">
        <f t="shared" si="208"/>
        <v>No</v>
      </c>
      <c r="AG2223" s="19" t="s">
        <v>7870</v>
      </c>
      <c r="AH2223" s="19">
        <v>36.85</v>
      </c>
      <c r="AI2223" s="19" t="str">
        <f t="shared" si="209"/>
        <v>Obesity</v>
      </c>
      <c r="AP2223" s="19" t="s">
        <v>7870</v>
      </c>
      <c r="AQ2223" s="19">
        <v>5.49</v>
      </c>
      <c r="AR2223" s="19" t="str">
        <f t="shared" si="210"/>
        <v>Normal</v>
      </c>
    </row>
    <row r="2224" spans="1:44">
      <c r="A2224" s="19" t="s">
        <v>7912</v>
      </c>
      <c r="B2224" s="19">
        <v>31.1</v>
      </c>
      <c r="C2224" s="19">
        <v>4.37</v>
      </c>
      <c r="D2224" s="19" t="s">
        <v>8324</v>
      </c>
      <c r="E2224" s="19" t="s">
        <v>8336</v>
      </c>
      <c r="F2224" s="19" t="s">
        <v>8336</v>
      </c>
      <c r="G2224" s="19" t="s">
        <v>8355</v>
      </c>
      <c r="H2224" s="19">
        <v>0</v>
      </c>
      <c r="I2224" s="19" t="s">
        <v>8336</v>
      </c>
      <c r="J2224" s="19" t="s">
        <v>8336</v>
      </c>
      <c r="K2224" s="19" t="str">
        <f t="shared" si="205"/>
        <v>Obesity</v>
      </c>
      <c r="L2224" s="19" t="str">
        <f t="shared" si="206"/>
        <v>Normal</v>
      </c>
      <c r="P2224" s="19">
        <v>1</v>
      </c>
      <c r="Q2224" s="19">
        <v>1</v>
      </c>
      <c r="Y2224" s="32" t="s">
        <v>7893</v>
      </c>
      <c r="Z2224" s="19" t="s">
        <v>8324</v>
      </c>
      <c r="AA2224" t="s">
        <v>8336</v>
      </c>
      <c r="AB2224" s="19" t="str">
        <f t="shared" si="207"/>
        <v>Yes</v>
      </c>
      <c r="AC2224" s="19" t="str">
        <f t="shared" si="208"/>
        <v>No</v>
      </c>
      <c r="AG2224" s="19" t="s">
        <v>7874</v>
      </c>
      <c r="AH2224" s="19">
        <v>22.61</v>
      </c>
      <c r="AI2224" s="19" t="str">
        <f t="shared" si="209"/>
        <v>Normal Weight</v>
      </c>
      <c r="AP2224" s="19" t="s">
        <v>7874</v>
      </c>
      <c r="AQ2224" s="19">
        <v>5.68</v>
      </c>
      <c r="AR2224" s="19" t="str">
        <f t="shared" si="210"/>
        <v>Normal</v>
      </c>
    </row>
    <row r="2225" spans="1:44">
      <c r="A2225" s="19" t="s">
        <v>7915</v>
      </c>
      <c r="B2225" s="19">
        <v>23.21</v>
      </c>
      <c r="C2225" s="19">
        <v>5.24</v>
      </c>
      <c r="D2225" s="19" t="s">
        <v>8324</v>
      </c>
      <c r="E2225" s="19" t="s">
        <v>8336</v>
      </c>
      <c r="F2225" s="19" t="s">
        <v>8336</v>
      </c>
      <c r="G2225" s="19" t="s">
        <v>8355</v>
      </c>
      <c r="H2225" s="19">
        <v>0</v>
      </c>
      <c r="I2225" s="19" t="s">
        <v>8336</v>
      </c>
      <c r="J2225" s="19" t="s">
        <v>8336</v>
      </c>
      <c r="K2225" s="19" t="str">
        <f t="shared" si="205"/>
        <v>Normal Weight</v>
      </c>
      <c r="L2225" s="19" t="str">
        <f t="shared" si="206"/>
        <v>Normal</v>
      </c>
      <c r="P2225" s="19">
        <v>1</v>
      </c>
      <c r="Q2225" s="19">
        <v>1</v>
      </c>
      <c r="Y2225" s="32" t="s">
        <v>7896</v>
      </c>
      <c r="Z2225" s="19" t="s">
        <v>8336</v>
      </c>
      <c r="AA2225" t="s">
        <v>8336</v>
      </c>
      <c r="AB2225" s="19" t="str">
        <f t="shared" si="207"/>
        <v>No</v>
      </c>
      <c r="AC2225" s="19" t="str">
        <f t="shared" si="208"/>
        <v>No</v>
      </c>
      <c r="AG2225" s="19" t="s">
        <v>7877</v>
      </c>
      <c r="AH2225" s="19">
        <v>21.755</v>
      </c>
      <c r="AI2225" s="19" t="str">
        <f t="shared" si="209"/>
        <v>Normal Weight</v>
      </c>
      <c r="AP2225" s="19" t="s">
        <v>7877</v>
      </c>
      <c r="AQ2225" s="19">
        <v>6.09</v>
      </c>
      <c r="AR2225" s="19" t="str">
        <f t="shared" si="210"/>
        <v>Prediabetes</v>
      </c>
    </row>
    <row r="2226" spans="1:44">
      <c r="A2226" s="19" t="s">
        <v>7918</v>
      </c>
      <c r="B2226" s="19">
        <v>18.36</v>
      </c>
      <c r="C2226" s="19">
        <v>5.96</v>
      </c>
      <c r="D2226" s="19" t="s">
        <v>8336</v>
      </c>
      <c r="E2226" s="19" t="s">
        <v>8336</v>
      </c>
      <c r="F2226" s="19" t="s">
        <v>8336</v>
      </c>
      <c r="G2226" s="19">
        <v>1</v>
      </c>
      <c r="H2226" s="19">
        <v>1</v>
      </c>
      <c r="I2226" s="19" t="s">
        <v>8336</v>
      </c>
      <c r="J2226" s="19" t="s">
        <v>8336</v>
      </c>
      <c r="K2226" s="19" t="str">
        <f t="shared" si="205"/>
        <v>Under Weight</v>
      </c>
      <c r="L2226" s="19" t="str">
        <f t="shared" si="206"/>
        <v>Prediabetes</v>
      </c>
      <c r="P2226" s="19">
        <v>1</v>
      </c>
      <c r="Q2226" s="19">
        <v>1</v>
      </c>
      <c r="Y2226" s="32" t="s">
        <v>7900</v>
      </c>
      <c r="Z2226" s="19" t="s">
        <v>8336</v>
      </c>
      <c r="AA2226" t="s">
        <v>8336</v>
      </c>
      <c r="AB2226" s="19" t="str">
        <f t="shared" si="207"/>
        <v>No</v>
      </c>
      <c r="AC2226" s="19" t="str">
        <f t="shared" si="208"/>
        <v>No</v>
      </c>
      <c r="AG2226" s="19" t="s">
        <v>7881</v>
      </c>
      <c r="AH2226" s="19">
        <v>20.425</v>
      </c>
      <c r="AI2226" s="19" t="str">
        <f t="shared" si="209"/>
        <v>Normal Weight</v>
      </c>
      <c r="AP2226" s="19" t="s">
        <v>7881</v>
      </c>
      <c r="AQ2226" s="19">
        <v>5.53</v>
      </c>
      <c r="AR2226" s="19" t="str">
        <f t="shared" si="210"/>
        <v>Normal</v>
      </c>
    </row>
    <row r="2227" spans="1:44">
      <c r="A2227" s="19" t="s">
        <v>7921</v>
      </c>
      <c r="B2227" s="19">
        <v>15.92</v>
      </c>
      <c r="C2227" s="19">
        <v>4.76</v>
      </c>
      <c r="D2227" s="19" t="s">
        <v>8324</v>
      </c>
      <c r="E2227" s="19" t="s">
        <v>8336</v>
      </c>
      <c r="F2227" s="19" t="s">
        <v>8336</v>
      </c>
      <c r="G2227" s="19">
        <v>1</v>
      </c>
      <c r="H2227" s="19">
        <v>1</v>
      </c>
      <c r="I2227" s="19" t="s">
        <v>8336</v>
      </c>
      <c r="J2227" s="19" t="s">
        <v>8336</v>
      </c>
      <c r="K2227" s="19" t="str">
        <f t="shared" si="205"/>
        <v>Under Weight</v>
      </c>
      <c r="L2227" s="19" t="str">
        <f t="shared" si="206"/>
        <v>Normal</v>
      </c>
      <c r="P2227" s="19">
        <v>1</v>
      </c>
      <c r="Q2227" s="19">
        <v>1</v>
      </c>
      <c r="Y2227" s="32" t="s">
        <v>7903</v>
      </c>
      <c r="Z2227" s="19" t="s">
        <v>8336</v>
      </c>
      <c r="AA2227" t="s">
        <v>8336</v>
      </c>
      <c r="AB2227" s="19" t="str">
        <f t="shared" si="207"/>
        <v>No</v>
      </c>
      <c r="AC2227" s="19" t="str">
        <f t="shared" si="208"/>
        <v>No</v>
      </c>
      <c r="AG2227" s="19" t="s">
        <v>7885</v>
      </c>
      <c r="AH2227" s="19">
        <v>31.35</v>
      </c>
      <c r="AI2227" s="19" t="str">
        <f t="shared" si="209"/>
        <v>Obesity</v>
      </c>
      <c r="AP2227" s="19" t="s">
        <v>7885</v>
      </c>
      <c r="AQ2227" s="19">
        <v>4.28</v>
      </c>
      <c r="AR2227" s="19" t="str">
        <f t="shared" si="210"/>
        <v>Normal</v>
      </c>
    </row>
    <row r="2228" spans="1:44">
      <c r="A2228" s="19" t="s">
        <v>7924</v>
      </c>
      <c r="B2228" s="19">
        <v>15.17</v>
      </c>
      <c r="C2228" s="19">
        <v>4.3</v>
      </c>
      <c r="D2228" s="19" t="s">
        <v>8324</v>
      </c>
      <c r="E2228" s="19" t="s">
        <v>8336</v>
      </c>
      <c r="F2228" s="19" t="s">
        <v>8375</v>
      </c>
      <c r="G2228" s="19">
        <v>1</v>
      </c>
      <c r="H2228" s="19">
        <v>1</v>
      </c>
      <c r="I2228" s="19" t="s">
        <v>8336</v>
      </c>
      <c r="J2228" s="19" t="s">
        <v>8336</v>
      </c>
      <c r="K2228" s="19" t="str">
        <f t="shared" si="205"/>
        <v>Under Weight</v>
      </c>
      <c r="L2228" s="19" t="str">
        <f t="shared" si="206"/>
        <v>Normal</v>
      </c>
      <c r="P2228" s="19">
        <v>1</v>
      </c>
      <c r="Q2228" s="19">
        <v>1</v>
      </c>
      <c r="Y2228" s="32" t="s">
        <v>7906</v>
      </c>
      <c r="Z2228" s="19" t="s">
        <v>8324</v>
      </c>
      <c r="AA2228" t="s">
        <v>8336</v>
      </c>
      <c r="AB2228" s="19" t="str">
        <f t="shared" si="207"/>
        <v>Yes</v>
      </c>
      <c r="AC2228" s="19" t="str">
        <f t="shared" si="208"/>
        <v>No</v>
      </c>
      <c r="AG2228" s="19" t="s">
        <v>7888</v>
      </c>
      <c r="AH2228" s="19">
        <v>31.13</v>
      </c>
      <c r="AI2228" s="19" t="str">
        <f t="shared" si="209"/>
        <v>Obesity</v>
      </c>
      <c r="AP2228" s="19" t="s">
        <v>7888</v>
      </c>
      <c r="AQ2228" s="19">
        <v>6.01</v>
      </c>
      <c r="AR2228" s="19" t="str">
        <f t="shared" si="210"/>
        <v>Prediabetes</v>
      </c>
    </row>
    <row r="2229" spans="1:44">
      <c r="A2229" s="19" t="s">
        <v>7926</v>
      </c>
      <c r="B2229" s="19">
        <v>16.63</v>
      </c>
      <c r="C2229" s="19">
        <v>4.5</v>
      </c>
      <c r="D2229" s="19" t="s">
        <v>8336</v>
      </c>
      <c r="E2229" s="19" t="s">
        <v>8336</v>
      </c>
      <c r="F2229" s="19" t="s">
        <v>8336</v>
      </c>
      <c r="G2229" s="19">
        <v>1</v>
      </c>
      <c r="H2229" s="19">
        <v>1</v>
      </c>
      <c r="I2229" s="19" t="s">
        <v>8336</v>
      </c>
      <c r="J2229" s="19" t="s">
        <v>8336</v>
      </c>
      <c r="K2229" s="19" t="str">
        <f t="shared" si="205"/>
        <v>Under Weight</v>
      </c>
      <c r="L2229" s="19" t="str">
        <f t="shared" si="206"/>
        <v>Normal</v>
      </c>
      <c r="P2229" s="19">
        <v>1</v>
      </c>
      <c r="Q2229" s="19">
        <v>1</v>
      </c>
      <c r="Y2229" s="32" t="s">
        <v>7909</v>
      </c>
      <c r="Z2229" s="19" t="s">
        <v>8324</v>
      </c>
      <c r="AA2229" t="s">
        <v>8336</v>
      </c>
      <c r="AB2229" s="19" t="str">
        <f t="shared" si="207"/>
        <v>Yes</v>
      </c>
      <c r="AC2229" s="19" t="str">
        <f t="shared" si="208"/>
        <v>No</v>
      </c>
      <c r="AG2229" s="19" t="s">
        <v>7891</v>
      </c>
      <c r="AH2229" s="19">
        <v>17.48</v>
      </c>
      <c r="AI2229" s="19" t="str">
        <f t="shared" si="209"/>
        <v>Under Weight</v>
      </c>
      <c r="AP2229" s="19" t="s">
        <v>7891</v>
      </c>
      <c r="AQ2229" s="19">
        <v>4.59</v>
      </c>
      <c r="AR2229" s="19" t="str">
        <f t="shared" si="210"/>
        <v>Normal</v>
      </c>
    </row>
    <row r="2230" spans="1:44">
      <c r="A2230" s="19" t="s">
        <v>7929</v>
      </c>
      <c r="B2230" s="19">
        <v>19.39</v>
      </c>
      <c r="C2230" s="19">
        <v>5.59</v>
      </c>
      <c r="D2230" s="19" t="s">
        <v>8336</v>
      </c>
      <c r="E2230" s="19" t="s">
        <v>8336</v>
      </c>
      <c r="F2230" s="19" t="s">
        <v>8375</v>
      </c>
      <c r="G2230" s="19">
        <v>1</v>
      </c>
      <c r="H2230" s="19">
        <v>1</v>
      </c>
      <c r="I2230" s="19" t="s">
        <v>8336</v>
      </c>
      <c r="J2230" s="19" t="s">
        <v>8336</v>
      </c>
      <c r="K2230" s="19" t="str">
        <f t="shared" si="205"/>
        <v>Normal Weight</v>
      </c>
      <c r="L2230" s="19" t="str">
        <f t="shared" si="206"/>
        <v>Normal</v>
      </c>
      <c r="P2230" s="19">
        <v>1</v>
      </c>
      <c r="Q2230" s="19">
        <v>1</v>
      </c>
      <c r="Y2230" s="32" t="s">
        <v>7912</v>
      </c>
      <c r="Z2230" s="19" t="s">
        <v>8324</v>
      </c>
      <c r="AA2230" t="s">
        <v>8336</v>
      </c>
      <c r="AB2230" s="19" t="str">
        <f t="shared" si="207"/>
        <v>Yes</v>
      </c>
      <c r="AC2230" s="19" t="str">
        <f t="shared" si="208"/>
        <v>No</v>
      </c>
      <c r="AG2230" s="19" t="s">
        <v>7893</v>
      </c>
      <c r="AH2230" s="19">
        <v>22.57</v>
      </c>
      <c r="AI2230" s="19" t="str">
        <f t="shared" si="209"/>
        <v>Normal Weight</v>
      </c>
      <c r="AP2230" s="19" t="s">
        <v>7893</v>
      </c>
      <c r="AQ2230" s="19">
        <v>5.8</v>
      </c>
      <c r="AR2230" s="19" t="str">
        <f t="shared" si="210"/>
        <v>Prediabetes</v>
      </c>
    </row>
    <row r="2231" spans="1:44">
      <c r="A2231" s="19" t="s">
        <v>7932</v>
      </c>
      <c r="B2231" s="19">
        <v>17.34</v>
      </c>
      <c r="C2231" s="19">
        <v>6.29</v>
      </c>
      <c r="D2231" s="19" t="s">
        <v>8324</v>
      </c>
      <c r="E2231" s="19" t="s">
        <v>8336</v>
      </c>
      <c r="F2231" s="19" t="s">
        <v>8375</v>
      </c>
      <c r="G2231" s="19">
        <v>1</v>
      </c>
      <c r="H2231" s="19">
        <v>1</v>
      </c>
      <c r="I2231" s="19" t="s">
        <v>8336</v>
      </c>
      <c r="J2231" s="19" t="s">
        <v>8336</v>
      </c>
      <c r="K2231" s="19" t="str">
        <f t="shared" si="205"/>
        <v>Under Weight</v>
      </c>
      <c r="L2231" s="19" t="str">
        <f t="shared" si="206"/>
        <v>Prediabetes</v>
      </c>
      <c r="P2231" s="19">
        <v>1</v>
      </c>
      <c r="Q2231" s="19">
        <v>1</v>
      </c>
      <c r="Y2231" s="32" t="s">
        <v>7915</v>
      </c>
      <c r="Z2231" s="19" t="s">
        <v>8324</v>
      </c>
      <c r="AA2231" t="s">
        <v>8336</v>
      </c>
      <c r="AB2231" s="19" t="str">
        <f t="shared" si="207"/>
        <v>Yes</v>
      </c>
      <c r="AC2231" s="19" t="str">
        <f t="shared" si="208"/>
        <v>No</v>
      </c>
      <c r="AG2231" s="19" t="s">
        <v>7896</v>
      </c>
      <c r="AH2231" s="19">
        <v>26.73</v>
      </c>
      <c r="AI2231" s="19" t="str">
        <f t="shared" si="209"/>
        <v>Over Weight</v>
      </c>
      <c r="AP2231" s="19" t="s">
        <v>7896</v>
      </c>
      <c r="AQ2231" s="19">
        <v>5.08</v>
      </c>
      <c r="AR2231" s="19" t="str">
        <f t="shared" si="210"/>
        <v>Normal</v>
      </c>
    </row>
    <row r="2232" spans="1:44">
      <c r="A2232" s="19" t="s">
        <v>7934</v>
      </c>
      <c r="B2232" s="19">
        <v>17.94</v>
      </c>
      <c r="C2232" s="19">
        <v>4.19</v>
      </c>
      <c r="D2232" s="19" t="s">
        <v>8336</v>
      </c>
      <c r="E2232" s="19" t="s">
        <v>8324</v>
      </c>
      <c r="F2232" s="19" t="s">
        <v>8336</v>
      </c>
      <c r="G2232" s="19">
        <v>1</v>
      </c>
      <c r="H2232" s="19">
        <v>1</v>
      </c>
      <c r="I2232" s="19" t="s">
        <v>8336</v>
      </c>
      <c r="J2232" s="19" t="s">
        <v>8336</v>
      </c>
      <c r="K2232" s="19" t="str">
        <f t="shared" si="205"/>
        <v>Under Weight</v>
      </c>
      <c r="L2232" s="19" t="str">
        <f t="shared" si="206"/>
        <v>Normal</v>
      </c>
      <c r="P2232" s="19">
        <v>1</v>
      </c>
      <c r="Q2232" s="19">
        <v>1</v>
      </c>
      <c r="Y2232" s="32" t="s">
        <v>7918</v>
      </c>
      <c r="Z2232" s="19" t="s">
        <v>8336</v>
      </c>
      <c r="AA2232" t="s">
        <v>8336</v>
      </c>
      <c r="AB2232" s="19" t="str">
        <f t="shared" si="207"/>
        <v>No</v>
      </c>
      <c r="AC2232" s="19" t="str">
        <f t="shared" si="208"/>
        <v>No</v>
      </c>
      <c r="AG2232" s="19" t="s">
        <v>7900</v>
      </c>
      <c r="AH2232" s="19">
        <v>20.79</v>
      </c>
      <c r="AI2232" s="19" t="str">
        <f t="shared" si="209"/>
        <v>Normal Weight</v>
      </c>
      <c r="AP2232" s="19" t="s">
        <v>7900</v>
      </c>
      <c r="AQ2232" s="19">
        <v>5.84</v>
      </c>
      <c r="AR2232" s="19" t="str">
        <f t="shared" si="210"/>
        <v>Prediabetes</v>
      </c>
    </row>
    <row r="2233" spans="1:44">
      <c r="A2233" s="19" t="s">
        <v>7936</v>
      </c>
      <c r="B2233" s="19">
        <v>16.67</v>
      </c>
      <c r="C2233" s="19">
        <v>4.7</v>
      </c>
      <c r="D2233" s="19" t="s">
        <v>8324</v>
      </c>
      <c r="E2233" s="19" t="s">
        <v>8336</v>
      </c>
      <c r="F2233" s="19" t="s">
        <v>8375</v>
      </c>
      <c r="G2233" s="19">
        <v>1</v>
      </c>
      <c r="H2233" s="19">
        <v>1</v>
      </c>
      <c r="I2233" s="19" t="s">
        <v>8336</v>
      </c>
      <c r="J2233" s="19" t="s">
        <v>8336</v>
      </c>
      <c r="K2233" s="19" t="str">
        <f t="shared" si="205"/>
        <v>Under Weight</v>
      </c>
      <c r="L2233" s="19" t="str">
        <f t="shared" si="206"/>
        <v>Normal</v>
      </c>
      <c r="P2233" s="19" t="s">
        <v>8355</v>
      </c>
      <c r="Q2233" s="19">
        <v>0</v>
      </c>
      <c r="Y2233" s="32" t="s">
        <v>7921</v>
      </c>
      <c r="Z2233" s="19" t="s">
        <v>8324</v>
      </c>
      <c r="AA2233" t="s">
        <v>8336</v>
      </c>
      <c r="AB2233" s="19" t="str">
        <f t="shared" si="207"/>
        <v>Yes</v>
      </c>
      <c r="AC2233" s="19" t="str">
        <f t="shared" si="208"/>
        <v>No</v>
      </c>
      <c r="AG2233" s="19" t="s">
        <v>7903</v>
      </c>
      <c r="AH2233" s="19">
        <v>20.15</v>
      </c>
      <c r="AI2233" s="19" t="str">
        <f t="shared" si="209"/>
        <v>Normal Weight</v>
      </c>
      <c r="AP2233" s="19" t="s">
        <v>7903</v>
      </c>
      <c r="AQ2233" s="19">
        <v>4.15</v>
      </c>
      <c r="AR2233" s="19" t="str">
        <f t="shared" si="210"/>
        <v>Normal</v>
      </c>
    </row>
    <row r="2234" spans="1:44">
      <c r="A2234" s="19" t="s">
        <v>7940</v>
      </c>
      <c r="B2234" s="19">
        <v>20.58</v>
      </c>
      <c r="C2234" s="19">
        <v>5.64</v>
      </c>
      <c r="D2234" s="19" t="s">
        <v>8324</v>
      </c>
      <c r="E2234" s="19" t="s">
        <v>8336</v>
      </c>
      <c r="F2234" s="19" t="s">
        <v>8336</v>
      </c>
      <c r="G2234" s="19" t="s">
        <v>8355</v>
      </c>
      <c r="H2234" s="19">
        <v>0</v>
      </c>
      <c r="I2234" s="19" t="s">
        <v>8336</v>
      </c>
      <c r="J2234" s="19" t="s">
        <v>8336</v>
      </c>
      <c r="K2234" s="19" t="str">
        <f t="shared" si="205"/>
        <v>Normal Weight</v>
      </c>
      <c r="L2234" s="19" t="str">
        <f t="shared" si="206"/>
        <v>Normal</v>
      </c>
      <c r="P2234" s="19" t="s">
        <v>8355</v>
      </c>
      <c r="Q2234" s="19">
        <v>0</v>
      </c>
      <c r="Y2234" s="32" t="s">
        <v>7924</v>
      </c>
      <c r="Z2234" s="19" t="s">
        <v>8324</v>
      </c>
      <c r="AA2234" t="s">
        <v>8336</v>
      </c>
      <c r="AB2234" s="19" t="str">
        <f t="shared" si="207"/>
        <v>Yes</v>
      </c>
      <c r="AC2234" s="19" t="str">
        <f t="shared" si="208"/>
        <v>No</v>
      </c>
      <c r="AG2234" s="19" t="s">
        <v>7906</v>
      </c>
      <c r="AH2234" s="19">
        <v>36.85</v>
      </c>
      <c r="AI2234" s="19" t="str">
        <f t="shared" si="209"/>
        <v>Obesity</v>
      </c>
      <c r="AP2234" s="19" t="s">
        <v>7906</v>
      </c>
      <c r="AQ2234" s="19">
        <v>4.36</v>
      </c>
      <c r="AR2234" s="19" t="str">
        <f t="shared" si="210"/>
        <v>Normal</v>
      </c>
    </row>
    <row r="2235" spans="1:44">
      <c r="A2235" s="19" t="s">
        <v>7944</v>
      </c>
      <c r="B2235" s="19">
        <v>16.5</v>
      </c>
      <c r="C2235" s="19">
        <v>4.11</v>
      </c>
      <c r="D2235" s="19" t="s">
        <v>8324</v>
      </c>
      <c r="E2235" s="19" t="s">
        <v>8336</v>
      </c>
      <c r="F2235" s="19" t="s">
        <v>8336</v>
      </c>
      <c r="G2235" s="19" t="s">
        <v>8355</v>
      </c>
      <c r="H2235" s="19">
        <v>0</v>
      </c>
      <c r="I2235" s="19" t="s">
        <v>8336</v>
      </c>
      <c r="J2235" s="19" t="s">
        <v>8336</v>
      </c>
      <c r="K2235" s="19" t="str">
        <f t="shared" si="205"/>
        <v>Under Weight</v>
      </c>
      <c r="L2235" s="19" t="str">
        <f t="shared" si="206"/>
        <v>Normal</v>
      </c>
      <c r="P2235" s="19" t="s">
        <v>8355</v>
      </c>
      <c r="Q2235" s="19">
        <v>0</v>
      </c>
      <c r="Y2235" s="32" t="s">
        <v>7926</v>
      </c>
      <c r="Z2235" s="19" t="s">
        <v>8336</v>
      </c>
      <c r="AA2235" t="s">
        <v>8336</v>
      </c>
      <c r="AB2235" s="19" t="str">
        <f t="shared" si="207"/>
        <v>No</v>
      </c>
      <c r="AC2235" s="19" t="str">
        <f t="shared" si="208"/>
        <v>No</v>
      </c>
      <c r="AG2235" s="19" t="s">
        <v>7909</v>
      </c>
      <c r="AH2235" s="19">
        <v>35.53</v>
      </c>
      <c r="AI2235" s="19" t="str">
        <f t="shared" si="209"/>
        <v>Obesity</v>
      </c>
      <c r="AP2235" s="19" t="s">
        <v>7909</v>
      </c>
      <c r="AQ2235" s="19">
        <v>4.55</v>
      </c>
      <c r="AR2235" s="19" t="str">
        <f t="shared" si="210"/>
        <v>Normal</v>
      </c>
    </row>
    <row r="2236" spans="1:44">
      <c r="A2236" s="19" t="s">
        <v>7948</v>
      </c>
      <c r="B2236" s="19">
        <v>15.41</v>
      </c>
      <c r="C2236" s="19">
        <v>5.43</v>
      </c>
      <c r="D2236" s="19" t="s">
        <v>8324</v>
      </c>
      <c r="E2236" s="19" t="s">
        <v>8336</v>
      </c>
      <c r="F2236" s="19" t="s">
        <v>8375</v>
      </c>
      <c r="G2236" s="19">
        <v>1</v>
      </c>
      <c r="H2236" s="19">
        <v>1</v>
      </c>
      <c r="I2236" s="19" t="s">
        <v>8336</v>
      </c>
      <c r="J2236" s="19" t="s">
        <v>8336</v>
      </c>
      <c r="K2236" s="19" t="str">
        <f t="shared" si="205"/>
        <v>Under Weight</v>
      </c>
      <c r="L2236" s="19" t="str">
        <f t="shared" si="206"/>
        <v>Normal</v>
      </c>
      <c r="P2236" s="19" t="s">
        <v>8355</v>
      </c>
      <c r="Q2236" s="19">
        <v>0</v>
      </c>
      <c r="Y2236" s="32" t="s">
        <v>7929</v>
      </c>
      <c r="Z2236" s="19" t="s">
        <v>8336</v>
      </c>
      <c r="AA2236" t="s">
        <v>8336</v>
      </c>
      <c r="AB2236" s="19" t="str">
        <f t="shared" si="207"/>
        <v>No</v>
      </c>
      <c r="AC2236" s="19" t="str">
        <f t="shared" si="208"/>
        <v>No</v>
      </c>
      <c r="AG2236" s="19" t="s">
        <v>7912</v>
      </c>
      <c r="AH2236" s="19">
        <v>31.1</v>
      </c>
      <c r="AI2236" s="19" t="str">
        <f t="shared" si="209"/>
        <v>Obesity</v>
      </c>
      <c r="AP2236" s="19" t="s">
        <v>7912</v>
      </c>
      <c r="AQ2236" s="19">
        <v>4.37</v>
      </c>
      <c r="AR2236" s="19" t="str">
        <f t="shared" si="210"/>
        <v>Normal</v>
      </c>
    </row>
    <row r="2237" spans="1:44">
      <c r="A2237" s="19" t="s">
        <v>7952</v>
      </c>
      <c r="B2237" s="19">
        <v>24.59</v>
      </c>
      <c r="C2237" s="19">
        <v>4.38</v>
      </c>
      <c r="D2237" s="19" t="s">
        <v>8336</v>
      </c>
      <c r="E2237" s="19" t="s">
        <v>8336</v>
      </c>
      <c r="F2237" s="19" t="s">
        <v>8336</v>
      </c>
      <c r="G2237" s="19">
        <v>1</v>
      </c>
      <c r="H2237" s="19">
        <v>1</v>
      </c>
      <c r="I2237" s="19" t="s">
        <v>8336</v>
      </c>
      <c r="J2237" s="19" t="s">
        <v>8336</v>
      </c>
      <c r="K2237" s="19" t="str">
        <f t="shared" si="205"/>
        <v>Normal Weight</v>
      </c>
      <c r="L2237" s="19" t="str">
        <f t="shared" si="206"/>
        <v>Normal</v>
      </c>
      <c r="P2237" s="19">
        <v>1</v>
      </c>
      <c r="Q2237" s="19">
        <v>1</v>
      </c>
      <c r="Y2237" s="32" t="s">
        <v>7932</v>
      </c>
      <c r="Z2237" s="19" t="s">
        <v>8324</v>
      </c>
      <c r="AA2237" t="s">
        <v>8336</v>
      </c>
      <c r="AB2237" s="19" t="str">
        <f t="shared" si="207"/>
        <v>Yes</v>
      </c>
      <c r="AC2237" s="19" t="str">
        <f t="shared" si="208"/>
        <v>No</v>
      </c>
      <c r="AG2237" s="19" t="s">
        <v>7915</v>
      </c>
      <c r="AH2237" s="19">
        <v>23.21</v>
      </c>
      <c r="AI2237" s="19" t="str">
        <f t="shared" si="209"/>
        <v>Normal Weight</v>
      </c>
      <c r="AP2237" s="19" t="s">
        <v>7915</v>
      </c>
      <c r="AQ2237" s="19">
        <v>5.24</v>
      </c>
      <c r="AR2237" s="19" t="str">
        <f t="shared" si="210"/>
        <v>Normal</v>
      </c>
    </row>
    <row r="2238" spans="1:44">
      <c r="A2238" s="19" t="s">
        <v>7956</v>
      </c>
      <c r="B2238" s="19">
        <v>33.33</v>
      </c>
      <c r="C2238" s="19">
        <v>9.79</v>
      </c>
      <c r="D2238" s="19" t="s">
        <v>8336</v>
      </c>
      <c r="E2238" s="19" t="s">
        <v>8336</v>
      </c>
      <c r="F2238" s="19" t="s">
        <v>8336</v>
      </c>
      <c r="G2238" s="19" t="s">
        <v>8355</v>
      </c>
      <c r="H2238" s="19">
        <v>0</v>
      </c>
      <c r="I2238" s="19" t="s">
        <v>8336</v>
      </c>
      <c r="J2238" s="19" t="s">
        <v>8336</v>
      </c>
      <c r="K2238" s="19" t="str">
        <f t="shared" si="205"/>
        <v>Obesity</v>
      </c>
      <c r="L2238" s="19" t="str">
        <f t="shared" si="206"/>
        <v>Diabetes</v>
      </c>
      <c r="P2238" s="19">
        <v>1</v>
      </c>
      <c r="Q2238" s="19">
        <v>1</v>
      </c>
      <c r="Y2238" s="32" t="s">
        <v>7934</v>
      </c>
      <c r="Z2238" s="19" t="s">
        <v>8336</v>
      </c>
      <c r="AA2238" t="s">
        <v>8336</v>
      </c>
      <c r="AB2238" s="19" t="str">
        <f t="shared" si="207"/>
        <v>No</v>
      </c>
      <c r="AC2238" s="19" t="str">
        <f t="shared" si="208"/>
        <v>No</v>
      </c>
      <c r="AG2238" s="19" t="s">
        <v>7918</v>
      </c>
      <c r="AH2238" s="19">
        <v>18.36</v>
      </c>
      <c r="AI2238" s="19" t="str">
        <f t="shared" si="209"/>
        <v>Under Weight</v>
      </c>
      <c r="AP2238" s="19" t="s">
        <v>7918</v>
      </c>
      <c r="AQ2238" s="19">
        <v>5.96</v>
      </c>
      <c r="AR2238" s="19" t="str">
        <f t="shared" si="210"/>
        <v>Prediabetes</v>
      </c>
    </row>
    <row r="2239" spans="1:44">
      <c r="A2239" s="19" t="s">
        <v>7960</v>
      </c>
      <c r="B2239" s="19">
        <v>18.5</v>
      </c>
      <c r="C2239" s="19">
        <v>11.84</v>
      </c>
      <c r="D2239" s="19" t="s">
        <v>8336</v>
      </c>
      <c r="E2239" s="19" t="s">
        <v>8336</v>
      </c>
      <c r="F2239" s="19" t="s">
        <v>8336</v>
      </c>
      <c r="G2239" s="19" t="s">
        <v>8355</v>
      </c>
      <c r="H2239" s="19">
        <v>0</v>
      </c>
      <c r="I2239" s="19" t="s">
        <v>8336</v>
      </c>
      <c r="J2239" s="19" t="s">
        <v>8336</v>
      </c>
      <c r="K2239" s="19" t="str">
        <f t="shared" si="205"/>
        <v>Normal Weight</v>
      </c>
      <c r="L2239" s="19" t="str">
        <f t="shared" si="206"/>
        <v>Diabetes</v>
      </c>
      <c r="P2239" s="19">
        <v>1</v>
      </c>
      <c r="Q2239" s="19">
        <v>1</v>
      </c>
      <c r="Y2239" s="32" t="s">
        <v>7936</v>
      </c>
      <c r="Z2239" s="19" t="s">
        <v>8324</v>
      </c>
      <c r="AA2239" t="s">
        <v>8336</v>
      </c>
      <c r="AB2239" s="19" t="str">
        <f t="shared" si="207"/>
        <v>Yes</v>
      </c>
      <c r="AC2239" s="19" t="str">
        <f t="shared" si="208"/>
        <v>No</v>
      </c>
      <c r="AG2239" s="19" t="s">
        <v>7921</v>
      </c>
      <c r="AH2239" s="19">
        <v>15.92</v>
      </c>
      <c r="AI2239" s="19" t="str">
        <f t="shared" si="209"/>
        <v>Under Weight</v>
      </c>
      <c r="AP2239" s="19" t="s">
        <v>7921</v>
      </c>
      <c r="AQ2239" s="19">
        <v>4.76</v>
      </c>
      <c r="AR2239" s="19" t="str">
        <f t="shared" si="210"/>
        <v>Normal</v>
      </c>
    </row>
    <row r="2240" spans="1:44">
      <c r="A2240" s="19" t="s">
        <v>7962</v>
      </c>
      <c r="B2240" s="19">
        <v>18.58</v>
      </c>
      <c r="C2240" s="19">
        <v>6.22</v>
      </c>
      <c r="D2240" s="19" t="s">
        <v>8336</v>
      </c>
      <c r="E2240" s="19" t="s">
        <v>8336</v>
      </c>
      <c r="F2240" s="19" t="s">
        <v>8336</v>
      </c>
      <c r="G2240" s="19" t="s">
        <v>8355</v>
      </c>
      <c r="H2240" s="19">
        <v>0</v>
      </c>
      <c r="I2240" s="19" t="s">
        <v>8336</v>
      </c>
      <c r="J2240" s="19" t="s">
        <v>8336</v>
      </c>
      <c r="K2240" s="19" t="str">
        <f t="shared" si="205"/>
        <v>Normal Weight</v>
      </c>
      <c r="L2240" s="19" t="str">
        <f t="shared" si="206"/>
        <v>Prediabetes</v>
      </c>
      <c r="P2240" s="19">
        <v>1</v>
      </c>
      <c r="Q2240" s="19">
        <v>1</v>
      </c>
      <c r="Y2240" s="32" t="s">
        <v>7940</v>
      </c>
      <c r="Z2240" s="19" t="s">
        <v>8324</v>
      </c>
      <c r="AA2240" t="s">
        <v>8336</v>
      </c>
      <c r="AB2240" s="19" t="str">
        <f t="shared" si="207"/>
        <v>Yes</v>
      </c>
      <c r="AC2240" s="19" t="str">
        <f t="shared" si="208"/>
        <v>No</v>
      </c>
      <c r="AG2240" s="19" t="s">
        <v>7924</v>
      </c>
      <c r="AH2240" s="19">
        <v>15.17</v>
      </c>
      <c r="AI2240" s="19" t="str">
        <f t="shared" si="209"/>
        <v>Under Weight</v>
      </c>
      <c r="AP2240" s="19" t="s">
        <v>7924</v>
      </c>
      <c r="AQ2240" s="19">
        <v>4.3</v>
      </c>
      <c r="AR2240" s="19" t="str">
        <f t="shared" si="210"/>
        <v>Normal</v>
      </c>
    </row>
    <row r="2241" spans="1:44">
      <c r="A2241" s="19" t="s">
        <v>7965</v>
      </c>
      <c r="B2241" s="19">
        <v>16.64</v>
      </c>
      <c r="C2241" s="19">
        <v>10.01</v>
      </c>
      <c r="D2241" s="19" t="s">
        <v>8336</v>
      </c>
      <c r="E2241" s="19" t="s">
        <v>8336</v>
      </c>
      <c r="F2241" s="19" t="s">
        <v>8336</v>
      </c>
      <c r="G2241" s="19" t="s">
        <v>8355</v>
      </c>
      <c r="H2241" s="19">
        <v>0</v>
      </c>
      <c r="I2241" s="19" t="s">
        <v>8336</v>
      </c>
      <c r="J2241" s="19" t="s">
        <v>8336</v>
      </c>
      <c r="K2241" s="19" t="str">
        <f t="shared" si="205"/>
        <v>Under Weight</v>
      </c>
      <c r="L2241" s="19" t="str">
        <f t="shared" si="206"/>
        <v>Diabetes</v>
      </c>
      <c r="P2241" s="19">
        <v>1</v>
      </c>
      <c r="Q2241" s="19">
        <v>1</v>
      </c>
      <c r="Y2241" s="32" t="s">
        <v>7944</v>
      </c>
      <c r="Z2241" s="19" t="s">
        <v>8324</v>
      </c>
      <c r="AA2241" t="s">
        <v>8336</v>
      </c>
      <c r="AB2241" s="19" t="str">
        <f t="shared" si="207"/>
        <v>Yes</v>
      </c>
      <c r="AC2241" s="19" t="str">
        <f t="shared" si="208"/>
        <v>No</v>
      </c>
      <c r="AG2241" s="19" t="s">
        <v>7926</v>
      </c>
      <c r="AH2241" s="19">
        <v>16.63</v>
      </c>
      <c r="AI2241" s="19" t="str">
        <f t="shared" si="209"/>
        <v>Under Weight</v>
      </c>
      <c r="AP2241" s="19" t="s">
        <v>7926</v>
      </c>
      <c r="AQ2241" s="19">
        <v>4.5</v>
      </c>
      <c r="AR2241" s="19" t="str">
        <f t="shared" si="210"/>
        <v>Normal</v>
      </c>
    </row>
    <row r="2242" spans="1:44">
      <c r="A2242" s="19" t="s">
        <v>7969</v>
      </c>
      <c r="B2242" s="19">
        <v>19.33</v>
      </c>
      <c r="C2242" s="19">
        <v>4.32</v>
      </c>
      <c r="D2242" s="19" t="s">
        <v>8336</v>
      </c>
      <c r="E2242" s="19" t="s">
        <v>8336</v>
      </c>
      <c r="F2242" s="19" t="s">
        <v>8336</v>
      </c>
      <c r="G2242" s="19">
        <v>1</v>
      </c>
      <c r="H2242" s="19">
        <v>1</v>
      </c>
      <c r="I2242" s="19" t="s">
        <v>8336</v>
      </c>
      <c r="J2242" s="19" t="s">
        <v>8336</v>
      </c>
      <c r="K2242" s="19" t="str">
        <f t="shared" si="205"/>
        <v>Normal Weight</v>
      </c>
      <c r="L2242" s="19" t="str">
        <f t="shared" si="206"/>
        <v>Normal</v>
      </c>
      <c r="P2242" s="19">
        <v>1</v>
      </c>
      <c r="Q2242" s="19">
        <v>1</v>
      </c>
      <c r="Y2242" s="32" t="s">
        <v>7948</v>
      </c>
      <c r="Z2242" s="19" t="s">
        <v>8324</v>
      </c>
      <c r="AA2242" t="s">
        <v>8336</v>
      </c>
      <c r="AB2242" s="19" t="str">
        <f t="shared" si="207"/>
        <v>Yes</v>
      </c>
      <c r="AC2242" s="19" t="str">
        <f t="shared" si="208"/>
        <v>No</v>
      </c>
      <c r="AG2242" s="19" t="s">
        <v>7929</v>
      </c>
      <c r="AH2242" s="19">
        <v>19.39</v>
      </c>
      <c r="AI2242" s="19" t="str">
        <f t="shared" si="209"/>
        <v>Normal Weight</v>
      </c>
      <c r="AP2242" s="19" t="s">
        <v>7929</v>
      </c>
      <c r="AQ2242" s="19">
        <v>5.59</v>
      </c>
      <c r="AR2242" s="19" t="str">
        <f t="shared" si="210"/>
        <v>Normal</v>
      </c>
    </row>
    <row r="2243" spans="1:44">
      <c r="A2243" s="19" t="s">
        <v>7972</v>
      </c>
      <c r="B2243" s="19">
        <v>21.26</v>
      </c>
      <c r="C2243" s="19">
        <v>5.65</v>
      </c>
      <c r="D2243" s="19" t="s">
        <v>8324</v>
      </c>
      <c r="E2243" s="19" t="s">
        <v>8336</v>
      </c>
      <c r="F2243" s="19" t="s">
        <v>8375</v>
      </c>
      <c r="G2243" s="19">
        <v>1</v>
      </c>
      <c r="H2243" s="19">
        <v>1</v>
      </c>
      <c r="I2243" s="19" t="s">
        <v>8336</v>
      </c>
      <c r="J2243" s="19" t="s">
        <v>8336</v>
      </c>
      <c r="K2243" s="19" t="str">
        <f t="shared" ref="K2243:K2306" si="211">IF(B2243&lt;18.5,"Under Weight",IF(B2243&lt;=24.9,"Normal Weight",IF(B2243&lt;=29.9,"Over Weight","Obesity")))</f>
        <v>Normal Weight</v>
      </c>
      <c r="L2243" s="19" t="str">
        <f t="shared" ref="L2243:L2306" si="212">IF(C2243&lt;5.7,"Normal",IF(C2243&lt;=6.4,"Prediabetes","Diabetes"))</f>
        <v>Normal</v>
      </c>
      <c r="P2243" s="19">
        <v>1</v>
      </c>
      <c r="Q2243" s="19">
        <v>1</v>
      </c>
      <c r="Y2243" s="32" t="s">
        <v>7952</v>
      </c>
      <c r="Z2243" s="19" t="s">
        <v>8336</v>
      </c>
      <c r="AA2243" t="s">
        <v>8336</v>
      </c>
      <c r="AB2243" s="19" t="str">
        <f t="shared" si="207"/>
        <v>No</v>
      </c>
      <c r="AC2243" s="19" t="str">
        <f t="shared" si="208"/>
        <v>No</v>
      </c>
      <c r="AG2243" s="19" t="s">
        <v>7932</v>
      </c>
      <c r="AH2243" s="19">
        <v>17.34</v>
      </c>
      <c r="AI2243" s="19" t="str">
        <f t="shared" si="209"/>
        <v>Under Weight</v>
      </c>
      <c r="AP2243" s="19" t="s">
        <v>7932</v>
      </c>
      <c r="AQ2243" s="19">
        <v>6.29</v>
      </c>
      <c r="AR2243" s="19" t="str">
        <f t="shared" si="210"/>
        <v>Prediabetes</v>
      </c>
    </row>
    <row r="2244" spans="1:44">
      <c r="A2244" s="19" t="s">
        <v>7976</v>
      </c>
      <c r="B2244" s="19">
        <v>15.6</v>
      </c>
      <c r="C2244" s="19">
        <v>4.12</v>
      </c>
      <c r="D2244" s="19" t="s">
        <v>8324</v>
      </c>
      <c r="E2244" s="19" t="s">
        <v>8336</v>
      </c>
      <c r="F2244" s="19" t="s">
        <v>8336</v>
      </c>
      <c r="G2244" s="19">
        <v>1</v>
      </c>
      <c r="H2244" s="19">
        <v>1</v>
      </c>
      <c r="I2244" s="19" t="s">
        <v>8336</v>
      </c>
      <c r="J2244" s="19" t="s">
        <v>8336</v>
      </c>
      <c r="K2244" s="19" t="str">
        <f t="shared" si="211"/>
        <v>Under Weight</v>
      </c>
      <c r="L2244" s="19" t="str">
        <f t="shared" si="212"/>
        <v>Normal</v>
      </c>
      <c r="P2244" s="19">
        <v>1</v>
      </c>
      <c r="Q2244" s="19">
        <v>1</v>
      </c>
      <c r="Y2244" s="32" t="s">
        <v>7956</v>
      </c>
      <c r="Z2244" s="19" t="s">
        <v>8336</v>
      </c>
      <c r="AA2244" t="s">
        <v>8336</v>
      </c>
      <c r="AB2244" s="19" t="str">
        <f t="shared" si="207"/>
        <v>No</v>
      </c>
      <c r="AC2244" s="19" t="str">
        <f t="shared" si="208"/>
        <v>No</v>
      </c>
      <c r="AG2244" s="19" t="s">
        <v>7934</v>
      </c>
      <c r="AH2244" s="19">
        <v>17.94</v>
      </c>
      <c r="AI2244" s="19" t="str">
        <f t="shared" si="209"/>
        <v>Under Weight</v>
      </c>
      <c r="AP2244" s="19" t="s">
        <v>7934</v>
      </c>
      <c r="AQ2244" s="19">
        <v>4.19</v>
      </c>
      <c r="AR2244" s="19" t="str">
        <f t="shared" si="210"/>
        <v>Normal</v>
      </c>
    </row>
    <row r="2245" spans="1:44">
      <c r="A2245" s="19" t="s">
        <v>7978</v>
      </c>
      <c r="B2245" s="19">
        <v>24.39</v>
      </c>
      <c r="C2245" s="19">
        <v>6.24</v>
      </c>
      <c r="D2245" s="19" t="s">
        <v>8336</v>
      </c>
      <c r="E2245" s="19" t="s">
        <v>8336</v>
      </c>
      <c r="F2245" s="19" t="s">
        <v>8336</v>
      </c>
      <c r="G2245" s="19">
        <v>1</v>
      </c>
      <c r="H2245" s="19">
        <v>1</v>
      </c>
      <c r="I2245" s="19" t="s">
        <v>8336</v>
      </c>
      <c r="J2245" s="19" t="s">
        <v>8336</v>
      </c>
      <c r="K2245" s="19" t="str">
        <f t="shared" si="211"/>
        <v>Normal Weight</v>
      </c>
      <c r="L2245" s="19" t="str">
        <f t="shared" si="212"/>
        <v>Prediabetes</v>
      </c>
      <c r="P2245" s="19" t="s">
        <v>8355</v>
      </c>
      <c r="Q2245" s="19">
        <v>0</v>
      </c>
      <c r="Y2245" s="32" t="s">
        <v>7960</v>
      </c>
      <c r="Z2245" s="19" t="s">
        <v>8336</v>
      </c>
      <c r="AA2245" t="s">
        <v>8336</v>
      </c>
      <c r="AB2245" s="19" t="str">
        <f t="shared" si="207"/>
        <v>No</v>
      </c>
      <c r="AC2245" s="19" t="str">
        <f t="shared" si="208"/>
        <v>No</v>
      </c>
      <c r="AG2245" s="19" t="s">
        <v>7936</v>
      </c>
      <c r="AH2245" s="19">
        <v>16.67</v>
      </c>
      <c r="AI2245" s="19" t="str">
        <f t="shared" si="209"/>
        <v>Under Weight</v>
      </c>
      <c r="AP2245" s="19" t="s">
        <v>7936</v>
      </c>
      <c r="AQ2245" s="19">
        <v>4.7</v>
      </c>
      <c r="AR2245" s="19" t="str">
        <f t="shared" si="210"/>
        <v>Normal</v>
      </c>
    </row>
    <row r="2246" spans="1:44">
      <c r="A2246" s="19" t="s">
        <v>7982</v>
      </c>
      <c r="B2246" s="19">
        <v>24.75</v>
      </c>
      <c r="C2246" s="19">
        <v>4.83</v>
      </c>
      <c r="D2246" s="19" t="s">
        <v>8336</v>
      </c>
      <c r="E2246" s="19" t="s">
        <v>8336</v>
      </c>
      <c r="F2246" s="19" t="s">
        <v>8336</v>
      </c>
      <c r="G2246" s="19" t="s">
        <v>8355</v>
      </c>
      <c r="H2246" s="19">
        <v>0</v>
      </c>
      <c r="I2246" s="19" t="s">
        <v>8336</v>
      </c>
      <c r="J2246" s="19" t="s">
        <v>8336</v>
      </c>
      <c r="K2246" s="19" t="str">
        <f t="shared" si="211"/>
        <v>Normal Weight</v>
      </c>
      <c r="L2246" s="19" t="str">
        <f t="shared" si="212"/>
        <v>Normal</v>
      </c>
      <c r="P2246" s="19" t="s">
        <v>8355</v>
      </c>
      <c r="Q2246" s="19">
        <v>0</v>
      </c>
      <c r="Y2246" s="32" t="s">
        <v>7962</v>
      </c>
      <c r="Z2246" s="19" t="s">
        <v>8336</v>
      </c>
      <c r="AA2246" t="s">
        <v>8336</v>
      </c>
      <c r="AB2246" s="19" t="str">
        <f t="shared" si="207"/>
        <v>No</v>
      </c>
      <c r="AC2246" s="19" t="str">
        <f t="shared" si="208"/>
        <v>No</v>
      </c>
      <c r="AG2246" s="19" t="s">
        <v>7940</v>
      </c>
      <c r="AH2246" s="19">
        <v>20.58</v>
      </c>
      <c r="AI2246" s="19" t="str">
        <f t="shared" si="209"/>
        <v>Normal Weight</v>
      </c>
      <c r="AP2246" s="19" t="s">
        <v>7940</v>
      </c>
      <c r="AQ2246" s="19">
        <v>5.64</v>
      </c>
      <c r="AR2246" s="19" t="str">
        <f t="shared" si="210"/>
        <v>Normal</v>
      </c>
    </row>
    <row r="2247" spans="1:44">
      <c r="A2247" s="19" t="s">
        <v>7985</v>
      </c>
      <c r="B2247" s="19">
        <v>20.88</v>
      </c>
      <c r="C2247" s="19">
        <v>7.4</v>
      </c>
      <c r="D2247" s="19" t="s">
        <v>8336</v>
      </c>
      <c r="E2247" s="19" t="s">
        <v>8336</v>
      </c>
      <c r="F2247" s="19" t="s">
        <v>8336</v>
      </c>
      <c r="G2247" s="19" t="s">
        <v>8355</v>
      </c>
      <c r="H2247" s="19">
        <v>0</v>
      </c>
      <c r="I2247" s="19" t="s">
        <v>8336</v>
      </c>
      <c r="J2247" s="19" t="s">
        <v>8336</v>
      </c>
      <c r="K2247" s="19" t="str">
        <f t="shared" si="211"/>
        <v>Normal Weight</v>
      </c>
      <c r="L2247" s="19" t="str">
        <f t="shared" si="212"/>
        <v>Diabetes</v>
      </c>
      <c r="P2247" s="19">
        <v>1</v>
      </c>
      <c r="Q2247" s="19">
        <v>1</v>
      </c>
      <c r="Y2247" s="32" t="s">
        <v>7965</v>
      </c>
      <c r="Z2247" s="19" t="s">
        <v>8336</v>
      </c>
      <c r="AA2247" t="s">
        <v>8336</v>
      </c>
      <c r="AB2247" s="19" t="str">
        <f t="shared" si="207"/>
        <v>No</v>
      </c>
      <c r="AC2247" s="19" t="str">
        <f t="shared" si="208"/>
        <v>No</v>
      </c>
      <c r="AG2247" s="19" t="s">
        <v>7944</v>
      </c>
      <c r="AH2247" s="19">
        <v>16.5</v>
      </c>
      <c r="AI2247" s="19" t="str">
        <f t="shared" si="209"/>
        <v>Under Weight</v>
      </c>
      <c r="AP2247" s="19" t="s">
        <v>7944</v>
      </c>
      <c r="AQ2247" s="19">
        <v>4.11</v>
      </c>
      <c r="AR2247" s="19" t="str">
        <f t="shared" si="210"/>
        <v>Normal</v>
      </c>
    </row>
    <row r="2248" spans="1:44">
      <c r="A2248" s="19" t="s">
        <v>7989</v>
      </c>
      <c r="B2248" s="19">
        <v>20.43</v>
      </c>
      <c r="C2248" s="19">
        <v>4.54</v>
      </c>
      <c r="D2248" s="19" t="s">
        <v>8336</v>
      </c>
      <c r="E2248" s="19" t="s">
        <v>8336</v>
      </c>
      <c r="F2248" s="19" t="s">
        <v>8336</v>
      </c>
      <c r="G2248" s="19" t="s">
        <v>8355</v>
      </c>
      <c r="H2248" s="19">
        <v>0</v>
      </c>
      <c r="I2248" s="19" t="s">
        <v>8336</v>
      </c>
      <c r="J2248" s="19" t="s">
        <v>8336</v>
      </c>
      <c r="K2248" s="19" t="str">
        <f t="shared" si="211"/>
        <v>Normal Weight</v>
      </c>
      <c r="L2248" s="19" t="str">
        <f t="shared" si="212"/>
        <v>Normal</v>
      </c>
      <c r="P2248" s="19">
        <v>1</v>
      </c>
      <c r="Q2248" s="19">
        <v>1</v>
      </c>
      <c r="Y2248" s="32" t="s">
        <v>7969</v>
      </c>
      <c r="Z2248" s="19" t="s">
        <v>8336</v>
      </c>
      <c r="AA2248" t="s">
        <v>8336</v>
      </c>
      <c r="AB2248" s="19" t="str">
        <f t="shared" si="207"/>
        <v>No</v>
      </c>
      <c r="AC2248" s="19" t="str">
        <f t="shared" si="208"/>
        <v>No</v>
      </c>
      <c r="AG2248" s="19" t="s">
        <v>7948</v>
      </c>
      <c r="AH2248" s="19">
        <v>15.41</v>
      </c>
      <c r="AI2248" s="19" t="str">
        <f t="shared" si="209"/>
        <v>Under Weight</v>
      </c>
      <c r="AP2248" s="19" t="s">
        <v>7948</v>
      </c>
      <c r="AQ2248" s="19">
        <v>5.43</v>
      </c>
      <c r="AR2248" s="19" t="str">
        <f t="shared" si="210"/>
        <v>Normal</v>
      </c>
    </row>
    <row r="2249" spans="1:44">
      <c r="A2249" s="19" t="s">
        <v>7991</v>
      </c>
      <c r="B2249" s="19">
        <v>15.18</v>
      </c>
      <c r="C2249" s="19">
        <v>11.11</v>
      </c>
      <c r="D2249" s="19" t="s">
        <v>8336</v>
      </c>
      <c r="E2249" s="19" t="s">
        <v>8336</v>
      </c>
      <c r="F2249" s="19" t="s">
        <v>8336</v>
      </c>
      <c r="G2249" s="19" t="s">
        <v>8355</v>
      </c>
      <c r="H2249" s="19">
        <v>0</v>
      </c>
      <c r="I2249" s="19" t="s">
        <v>8336</v>
      </c>
      <c r="J2249" s="19" t="s">
        <v>8336</v>
      </c>
      <c r="K2249" s="19" t="str">
        <f t="shared" si="211"/>
        <v>Under Weight</v>
      </c>
      <c r="L2249" s="19" t="str">
        <f t="shared" si="212"/>
        <v>Diabetes</v>
      </c>
      <c r="P2249" s="19" t="s">
        <v>8355</v>
      </c>
      <c r="Q2249" s="19">
        <v>0</v>
      </c>
      <c r="Y2249" s="32" t="s">
        <v>7972</v>
      </c>
      <c r="Z2249" s="19" t="s">
        <v>8324</v>
      </c>
      <c r="AA2249" t="s">
        <v>8336</v>
      </c>
      <c r="AB2249" s="19" t="str">
        <f t="shared" ref="AB2249:AB2312" si="213">PROPER(Z2249)</f>
        <v>Yes</v>
      </c>
      <c r="AC2249" s="19" t="str">
        <f t="shared" ref="AC2249:AC2312" si="214">PROPER(AA2249)</f>
        <v>No</v>
      </c>
      <c r="AG2249" s="19" t="s">
        <v>7952</v>
      </c>
      <c r="AH2249" s="19">
        <v>24.59</v>
      </c>
      <c r="AI2249" s="19" t="str">
        <f t="shared" si="209"/>
        <v>Normal Weight</v>
      </c>
      <c r="AP2249" s="19" t="s">
        <v>7952</v>
      </c>
      <c r="AQ2249" s="19">
        <v>4.38</v>
      </c>
      <c r="AR2249" s="19" t="str">
        <f t="shared" si="210"/>
        <v>Normal</v>
      </c>
    </row>
    <row r="2250" spans="1:44">
      <c r="A2250" s="19" t="s">
        <v>7994</v>
      </c>
      <c r="B2250" s="19">
        <v>15.12</v>
      </c>
      <c r="C2250" s="19">
        <v>4.03</v>
      </c>
      <c r="D2250" s="19" t="s">
        <v>8324</v>
      </c>
      <c r="E2250" s="19" t="s">
        <v>8336</v>
      </c>
      <c r="F2250" s="19" t="s">
        <v>8336</v>
      </c>
      <c r="G2250" s="19" t="s">
        <v>8355</v>
      </c>
      <c r="H2250" s="19">
        <v>0</v>
      </c>
      <c r="I2250" s="19" t="s">
        <v>8336</v>
      </c>
      <c r="J2250" s="19" t="s">
        <v>8336</v>
      </c>
      <c r="K2250" s="19" t="str">
        <f t="shared" si="211"/>
        <v>Under Weight</v>
      </c>
      <c r="L2250" s="19" t="str">
        <f t="shared" si="212"/>
        <v>Normal</v>
      </c>
      <c r="P2250" s="19" t="s">
        <v>8355</v>
      </c>
      <c r="Q2250" s="19">
        <v>0</v>
      </c>
      <c r="Y2250" s="32" t="s">
        <v>7976</v>
      </c>
      <c r="Z2250" s="19" t="s">
        <v>8324</v>
      </c>
      <c r="AA2250" t="s">
        <v>8336</v>
      </c>
      <c r="AB2250" s="19" t="str">
        <f t="shared" si="213"/>
        <v>Yes</v>
      </c>
      <c r="AC2250" s="19" t="str">
        <f t="shared" si="214"/>
        <v>No</v>
      </c>
      <c r="AG2250" s="19" t="s">
        <v>7956</v>
      </c>
      <c r="AH2250" s="19">
        <v>33.33</v>
      </c>
      <c r="AI2250" s="19" t="str">
        <f t="shared" si="209"/>
        <v>Obesity</v>
      </c>
      <c r="AP2250" s="19" t="s">
        <v>7956</v>
      </c>
      <c r="AQ2250" s="19">
        <v>9.79</v>
      </c>
      <c r="AR2250" s="19" t="str">
        <f t="shared" si="210"/>
        <v>Diabetes</v>
      </c>
    </row>
    <row r="2251" spans="1:44">
      <c r="A2251" s="19" t="s">
        <v>7996</v>
      </c>
      <c r="B2251" s="19">
        <v>23.88</v>
      </c>
      <c r="C2251" s="19">
        <v>4.51</v>
      </c>
      <c r="D2251" s="19" t="s">
        <v>8336</v>
      </c>
      <c r="E2251" s="19" t="s">
        <v>8336</v>
      </c>
      <c r="F2251" s="19" t="s">
        <v>8336</v>
      </c>
      <c r="G2251" s="19">
        <v>1</v>
      </c>
      <c r="H2251" s="19">
        <v>1</v>
      </c>
      <c r="I2251" s="19" t="s">
        <v>8336</v>
      </c>
      <c r="J2251" s="19" t="s">
        <v>8336</v>
      </c>
      <c r="K2251" s="19" t="str">
        <f t="shared" si="211"/>
        <v>Normal Weight</v>
      </c>
      <c r="L2251" s="19" t="str">
        <f t="shared" si="212"/>
        <v>Normal</v>
      </c>
      <c r="P2251" s="19" t="s">
        <v>8355</v>
      </c>
      <c r="Q2251" s="19">
        <v>0</v>
      </c>
      <c r="Y2251" s="32" t="s">
        <v>7978</v>
      </c>
      <c r="Z2251" s="19" t="s">
        <v>8336</v>
      </c>
      <c r="AA2251" t="s">
        <v>8336</v>
      </c>
      <c r="AB2251" s="19" t="str">
        <f t="shared" si="213"/>
        <v>No</v>
      </c>
      <c r="AC2251" s="19" t="str">
        <f t="shared" si="214"/>
        <v>No</v>
      </c>
      <c r="AG2251" s="19" t="s">
        <v>7960</v>
      </c>
      <c r="AH2251" s="19">
        <v>18.5</v>
      </c>
      <c r="AI2251" s="19" t="str">
        <f t="shared" si="209"/>
        <v>Normal Weight</v>
      </c>
      <c r="AP2251" s="19" t="s">
        <v>7960</v>
      </c>
      <c r="AQ2251" s="19">
        <v>11.84</v>
      </c>
      <c r="AR2251" s="19" t="str">
        <f t="shared" si="210"/>
        <v>Diabetes</v>
      </c>
    </row>
    <row r="2252" spans="1:44">
      <c r="A2252" s="19" t="s">
        <v>7999</v>
      </c>
      <c r="B2252" s="19">
        <v>16.13</v>
      </c>
      <c r="C2252" s="19">
        <v>5.56</v>
      </c>
      <c r="D2252" s="19" t="s">
        <v>8336</v>
      </c>
      <c r="E2252" s="19" t="s">
        <v>8324</v>
      </c>
      <c r="F2252" s="19" t="s">
        <v>8336</v>
      </c>
      <c r="G2252" s="19">
        <v>1</v>
      </c>
      <c r="H2252" s="19">
        <v>1</v>
      </c>
      <c r="I2252" s="19" t="s">
        <v>8336</v>
      </c>
      <c r="J2252" s="19" t="s">
        <v>8336</v>
      </c>
      <c r="K2252" s="19" t="str">
        <f t="shared" si="211"/>
        <v>Under Weight</v>
      </c>
      <c r="L2252" s="19" t="str">
        <f t="shared" si="212"/>
        <v>Normal</v>
      </c>
      <c r="P2252" s="19" t="s">
        <v>8355</v>
      </c>
      <c r="Q2252" s="19">
        <v>0</v>
      </c>
      <c r="Y2252" s="32" t="s">
        <v>7982</v>
      </c>
      <c r="Z2252" s="19" t="s">
        <v>8336</v>
      </c>
      <c r="AA2252" t="s">
        <v>8336</v>
      </c>
      <c r="AB2252" s="19" t="str">
        <f t="shared" si="213"/>
        <v>No</v>
      </c>
      <c r="AC2252" s="19" t="str">
        <f t="shared" si="214"/>
        <v>No</v>
      </c>
      <c r="AG2252" s="19" t="s">
        <v>7962</v>
      </c>
      <c r="AH2252" s="19">
        <v>18.58</v>
      </c>
      <c r="AI2252" s="19" t="str">
        <f t="shared" si="209"/>
        <v>Normal Weight</v>
      </c>
      <c r="AP2252" s="19" t="s">
        <v>7962</v>
      </c>
      <c r="AQ2252" s="19">
        <v>6.22</v>
      </c>
      <c r="AR2252" s="19" t="str">
        <f t="shared" si="210"/>
        <v>Prediabetes</v>
      </c>
    </row>
    <row r="2253" spans="1:44">
      <c r="A2253" s="19" t="s">
        <v>8002</v>
      </c>
      <c r="B2253" s="19">
        <v>24.09</v>
      </c>
      <c r="C2253" s="19">
        <v>4.1</v>
      </c>
      <c r="D2253" s="19" t="s">
        <v>8336</v>
      </c>
      <c r="E2253" s="19" t="s">
        <v>8324</v>
      </c>
      <c r="F2253" s="19" t="s">
        <v>8336</v>
      </c>
      <c r="G2253" s="19">
        <v>1</v>
      </c>
      <c r="H2253" s="19">
        <v>1</v>
      </c>
      <c r="I2253" s="19" t="s">
        <v>8336</v>
      </c>
      <c r="J2253" s="19" t="s">
        <v>8336</v>
      </c>
      <c r="K2253" s="19" t="str">
        <f t="shared" si="211"/>
        <v>Normal Weight</v>
      </c>
      <c r="L2253" s="19" t="str">
        <f t="shared" si="212"/>
        <v>Normal</v>
      </c>
      <c r="P2253" s="19">
        <v>1</v>
      </c>
      <c r="Q2253" s="19">
        <v>1</v>
      </c>
      <c r="Y2253" s="32" t="s">
        <v>7985</v>
      </c>
      <c r="Z2253" s="19" t="s">
        <v>8336</v>
      </c>
      <c r="AA2253" t="s">
        <v>8336</v>
      </c>
      <c r="AB2253" s="19" t="str">
        <f t="shared" si="213"/>
        <v>No</v>
      </c>
      <c r="AC2253" s="19" t="str">
        <f t="shared" si="214"/>
        <v>No</v>
      </c>
      <c r="AG2253" s="19" t="s">
        <v>7965</v>
      </c>
      <c r="AH2253" s="19">
        <v>16.64</v>
      </c>
      <c r="AI2253" s="19" t="str">
        <f t="shared" si="209"/>
        <v>Under Weight</v>
      </c>
      <c r="AP2253" s="19" t="s">
        <v>7965</v>
      </c>
      <c r="AQ2253" s="19">
        <v>10.01</v>
      </c>
      <c r="AR2253" s="19" t="str">
        <f t="shared" si="210"/>
        <v>Diabetes</v>
      </c>
    </row>
    <row r="2254" spans="1:44">
      <c r="A2254" s="19" t="s">
        <v>8006</v>
      </c>
      <c r="B2254" s="19">
        <v>19.43</v>
      </c>
      <c r="C2254" s="19">
        <v>5.85</v>
      </c>
      <c r="D2254" s="19" t="s">
        <v>8336</v>
      </c>
      <c r="E2254" s="19" t="s">
        <v>8324</v>
      </c>
      <c r="F2254" s="19" t="s">
        <v>8336</v>
      </c>
      <c r="G2254" s="19">
        <v>1</v>
      </c>
      <c r="H2254" s="19">
        <v>1</v>
      </c>
      <c r="I2254" s="19" t="s">
        <v>8336</v>
      </c>
      <c r="J2254" s="19" t="s">
        <v>8336</v>
      </c>
      <c r="K2254" s="19" t="str">
        <f t="shared" si="211"/>
        <v>Normal Weight</v>
      </c>
      <c r="L2254" s="19" t="str">
        <f t="shared" si="212"/>
        <v>Prediabetes</v>
      </c>
      <c r="P2254" s="19">
        <v>1</v>
      </c>
      <c r="Q2254" s="19">
        <v>1</v>
      </c>
      <c r="Y2254" s="32" t="s">
        <v>7989</v>
      </c>
      <c r="Z2254" s="19" t="s">
        <v>8336</v>
      </c>
      <c r="AA2254" t="s">
        <v>8336</v>
      </c>
      <c r="AB2254" s="19" t="str">
        <f t="shared" si="213"/>
        <v>No</v>
      </c>
      <c r="AC2254" s="19" t="str">
        <f t="shared" si="214"/>
        <v>No</v>
      </c>
      <c r="AG2254" s="19" t="s">
        <v>7969</v>
      </c>
      <c r="AH2254" s="19">
        <v>19.33</v>
      </c>
      <c r="AI2254" s="19" t="str">
        <f t="shared" si="209"/>
        <v>Normal Weight</v>
      </c>
      <c r="AP2254" s="19" t="s">
        <v>7969</v>
      </c>
      <c r="AQ2254" s="19">
        <v>4.32</v>
      </c>
      <c r="AR2254" s="19" t="str">
        <f t="shared" si="210"/>
        <v>Normal</v>
      </c>
    </row>
    <row r="2255" spans="1:44">
      <c r="A2255" s="19" t="s">
        <v>8009</v>
      </c>
      <c r="B2255" s="19">
        <v>15.22</v>
      </c>
      <c r="C2255" s="19">
        <v>4.92</v>
      </c>
      <c r="D2255" s="19" t="s">
        <v>8324</v>
      </c>
      <c r="E2255" s="19" t="s">
        <v>8336</v>
      </c>
      <c r="F2255" s="19" t="s">
        <v>8375</v>
      </c>
      <c r="G2255" s="19">
        <v>1</v>
      </c>
      <c r="H2255" s="19">
        <v>1</v>
      </c>
      <c r="I2255" s="19" t="s">
        <v>8336</v>
      </c>
      <c r="J2255" s="19" t="s">
        <v>8336</v>
      </c>
      <c r="K2255" s="19" t="str">
        <f t="shared" si="211"/>
        <v>Under Weight</v>
      </c>
      <c r="L2255" s="19" t="str">
        <f t="shared" si="212"/>
        <v>Normal</v>
      </c>
      <c r="P2255" s="19">
        <v>1</v>
      </c>
      <c r="Q2255" s="19">
        <v>1</v>
      </c>
      <c r="Y2255" s="32" t="s">
        <v>7991</v>
      </c>
      <c r="Z2255" s="19" t="s">
        <v>8336</v>
      </c>
      <c r="AA2255" t="s">
        <v>8336</v>
      </c>
      <c r="AB2255" s="19" t="str">
        <f t="shared" si="213"/>
        <v>No</v>
      </c>
      <c r="AC2255" s="19" t="str">
        <f t="shared" si="214"/>
        <v>No</v>
      </c>
      <c r="AG2255" s="19" t="s">
        <v>7972</v>
      </c>
      <c r="AH2255" s="19">
        <v>21.26</v>
      </c>
      <c r="AI2255" s="19" t="str">
        <f t="shared" ref="AI2255:AI2318" si="215">IF(AH2255&lt;18.5,"Under Weight",IF(AH2255&lt;=24.9,"Normal Weight",IF(AH2255&lt;=29.9,"Over Weight","Obesity")))</f>
        <v>Normal Weight</v>
      </c>
      <c r="AP2255" s="19" t="s">
        <v>7972</v>
      </c>
      <c r="AQ2255" s="19">
        <v>5.65</v>
      </c>
      <c r="AR2255" s="19" t="str">
        <f t="shared" ref="AR2255:AR2318" si="216">IF(AQ2255&lt;5.7,"Normal",IF(AQ2255&lt;=6.5,"Prediabetes","Diabetes"))</f>
        <v>Normal</v>
      </c>
    </row>
    <row r="2256" spans="1:44">
      <c r="A2256" s="19" t="s">
        <v>8012</v>
      </c>
      <c r="B2256" s="19">
        <v>20.72</v>
      </c>
      <c r="C2256" s="19">
        <v>9.46</v>
      </c>
      <c r="D2256" s="19" t="s">
        <v>8336</v>
      </c>
      <c r="E2256" s="19" t="s">
        <v>8336</v>
      </c>
      <c r="F2256" s="19" t="s">
        <v>8336</v>
      </c>
      <c r="G2256" s="19" t="s">
        <v>8355</v>
      </c>
      <c r="H2256" s="19">
        <v>0</v>
      </c>
      <c r="I2256" s="19" t="s">
        <v>8336</v>
      </c>
      <c r="J2256" s="19" t="s">
        <v>8336</v>
      </c>
      <c r="K2256" s="19" t="str">
        <f t="shared" si="211"/>
        <v>Normal Weight</v>
      </c>
      <c r="L2256" s="19" t="str">
        <f t="shared" si="212"/>
        <v>Diabetes</v>
      </c>
      <c r="P2256" s="19">
        <v>1</v>
      </c>
      <c r="Q2256" s="19">
        <v>1</v>
      </c>
      <c r="Y2256" s="32" t="s">
        <v>7994</v>
      </c>
      <c r="Z2256" s="19" t="s">
        <v>8324</v>
      </c>
      <c r="AA2256" t="s">
        <v>8336</v>
      </c>
      <c r="AB2256" s="19" t="str">
        <f t="shared" si="213"/>
        <v>Yes</v>
      </c>
      <c r="AC2256" s="19" t="str">
        <f t="shared" si="214"/>
        <v>No</v>
      </c>
      <c r="AG2256" s="19" t="s">
        <v>7976</v>
      </c>
      <c r="AH2256" s="19">
        <v>15.6</v>
      </c>
      <c r="AI2256" s="19" t="str">
        <f t="shared" si="215"/>
        <v>Under Weight</v>
      </c>
      <c r="AP2256" s="19" t="s">
        <v>7976</v>
      </c>
      <c r="AQ2256" s="19">
        <v>4.12</v>
      </c>
      <c r="AR2256" s="19" t="str">
        <f t="shared" si="216"/>
        <v>Normal</v>
      </c>
    </row>
    <row r="2257" spans="1:44">
      <c r="A2257" s="19" t="s">
        <v>8015</v>
      </c>
      <c r="B2257" s="19">
        <v>35.4</v>
      </c>
      <c r="C2257" s="19">
        <v>5.94</v>
      </c>
      <c r="D2257" s="19" t="s">
        <v>8336</v>
      </c>
      <c r="E2257" s="19" t="s">
        <v>8336</v>
      </c>
      <c r="F2257" s="19" t="s">
        <v>8375</v>
      </c>
      <c r="G2257" s="19">
        <v>1</v>
      </c>
      <c r="H2257" s="19">
        <v>1</v>
      </c>
      <c r="I2257" s="19" t="s">
        <v>8336</v>
      </c>
      <c r="J2257" s="19" t="s">
        <v>8336</v>
      </c>
      <c r="K2257" s="19" t="str">
        <f t="shared" si="211"/>
        <v>Obesity</v>
      </c>
      <c r="L2257" s="19" t="str">
        <f t="shared" si="212"/>
        <v>Prediabetes</v>
      </c>
      <c r="P2257" s="19" t="s">
        <v>8355</v>
      </c>
      <c r="Q2257" s="19">
        <v>0</v>
      </c>
      <c r="Y2257" s="32" t="s">
        <v>7996</v>
      </c>
      <c r="Z2257" s="19" t="s">
        <v>8336</v>
      </c>
      <c r="AA2257" t="s">
        <v>8336</v>
      </c>
      <c r="AB2257" s="19" t="str">
        <f t="shared" si="213"/>
        <v>No</v>
      </c>
      <c r="AC2257" s="19" t="str">
        <f t="shared" si="214"/>
        <v>No</v>
      </c>
      <c r="AG2257" s="19" t="s">
        <v>7978</v>
      </c>
      <c r="AH2257" s="19">
        <v>24.39</v>
      </c>
      <c r="AI2257" s="19" t="str">
        <f t="shared" si="215"/>
        <v>Normal Weight</v>
      </c>
      <c r="AP2257" s="19" t="s">
        <v>7978</v>
      </c>
      <c r="AQ2257" s="19">
        <v>6.24</v>
      </c>
      <c r="AR2257" s="19" t="str">
        <f t="shared" si="216"/>
        <v>Prediabetes</v>
      </c>
    </row>
    <row r="2258" spans="1:44">
      <c r="A2258" s="19" t="s">
        <v>8018</v>
      </c>
      <c r="B2258" s="19">
        <v>34.4</v>
      </c>
      <c r="C2258" s="19">
        <v>5.7</v>
      </c>
      <c r="D2258" s="19" t="s">
        <v>8336</v>
      </c>
      <c r="E2258" s="19" t="s">
        <v>8336</v>
      </c>
      <c r="F2258" s="19" t="s">
        <v>8375</v>
      </c>
      <c r="G2258" s="19">
        <v>1</v>
      </c>
      <c r="H2258" s="19">
        <v>1</v>
      </c>
      <c r="I2258" s="19" t="s">
        <v>8336</v>
      </c>
      <c r="J2258" s="19" t="s">
        <v>8336</v>
      </c>
      <c r="K2258" s="19" t="str">
        <f t="shared" si="211"/>
        <v>Obesity</v>
      </c>
      <c r="L2258" s="19" t="str">
        <f t="shared" si="212"/>
        <v>Prediabetes</v>
      </c>
      <c r="P2258" s="19" t="s">
        <v>8355</v>
      </c>
      <c r="Q2258" s="19">
        <v>0</v>
      </c>
      <c r="Y2258" s="32" t="s">
        <v>7999</v>
      </c>
      <c r="Z2258" s="19" t="s">
        <v>8336</v>
      </c>
      <c r="AA2258" t="s">
        <v>8336</v>
      </c>
      <c r="AB2258" s="19" t="str">
        <f t="shared" si="213"/>
        <v>No</v>
      </c>
      <c r="AC2258" s="19" t="str">
        <f t="shared" si="214"/>
        <v>No</v>
      </c>
      <c r="AG2258" s="19" t="s">
        <v>7982</v>
      </c>
      <c r="AH2258" s="19">
        <v>24.75</v>
      </c>
      <c r="AI2258" s="19" t="str">
        <f t="shared" si="215"/>
        <v>Normal Weight</v>
      </c>
      <c r="AP2258" s="19" t="s">
        <v>7982</v>
      </c>
      <c r="AQ2258" s="19">
        <v>4.83</v>
      </c>
      <c r="AR2258" s="19" t="str">
        <f t="shared" si="216"/>
        <v>Normal</v>
      </c>
    </row>
    <row r="2259" spans="1:44">
      <c r="A2259" s="19" t="s">
        <v>8022</v>
      </c>
      <c r="B2259" s="19">
        <v>34.1</v>
      </c>
      <c r="C2259" s="19">
        <v>4.13</v>
      </c>
      <c r="D2259" s="19" t="s">
        <v>8336</v>
      </c>
      <c r="E2259" s="19" t="s">
        <v>8336</v>
      </c>
      <c r="F2259" s="19" t="s">
        <v>8375</v>
      </c>
      <c r="G2259" s="19">
        <v>1</v>
      </c>
      <c r="H2259" s="19">
        <v>1</v>
      </c>
      <c r="I2259" s="19" t="s">
        <v>8336</v>
      </c>
      <c r="J2259" s="19" t="s">
        <v>8336</v>
      </c>
      <c r="K2259" s="19" t="str">
        <f t="shared" si="211"/>
        <v>Obesity</v>
      </c>
      <c r="L2259" s="19" t="str">
        <f t="shared" si="212"/>
        <v>Normal</v>
      </c>
      <c r="P2259" s="19" t="s">
        <v>8355</v>
      </c>
      <c r="Q2259" s="19">
        <v>0</v>
      </c>
      <c r="Y2259" s="32" t="s">
        <v>8002</v>
      </c>
      <c r="Z2259" s="19" t="s">
        <v>8336</v>
      </c>
      <c r="AA2259" t="s">
        <v>8336</v>
      </c>
      <c r="AB2259" s="19" t="str">
        <f t="shared" si="213"/>
        <v>No</v>
      </c>
      <c r="AC2259" s="19" t="str">
        <f t="shared" si="214"/>
        <v>No</v>
      </c>
      <c r="AG2259" s="19" t="s">
        <v>7985</v>
      </c>
      <c r="AH2259" s="19">
        <v>20.88</v>
      </c>
      <c r="AI2259" s="19" t="str">
        <f t="shared" si="215"/>
        <v>Normal Weight</v>
      </c>
      <c r="AP2259" s="19" t="s">
        <v>7985</v>
      </c>
      <c r="AQ2259" s="19">
        <v>7.4</v>
      </c>
      <c r="AR2259" s="19" t="str">
        <f t="shared" si="216"/>
        <v>Diabetes</v>
      </c>
    </row>
    <row r="2260" spans="1:44">
      <c r="A2260" s="19" t="s">
        <v>8025</v>
      </c>
      <c r="B2260" s="19">
        <v>30.4</v>
      </c>
      <c r="C2260" s="19">
        <v>4.77</v>
      </c>
      <c r="D2260" s="19" t="s">
        <v>8336</v>
      </c>
      <c r="E2260" s="19" t="s">
        <v>8336</v>
      </c>
      <c r="F2260" s="19" t="s">
        <v>8375</v>
      </c>
      <c r="G2260" s="19">
        <v>1</v>
      </c>
      <c r="H2260" s="19">
        <v>1</v>
      </c>
      <c r="I2260" s="19" t="s">
        <v>8336</v>
      </c>
      <c r="J2260" s="19" t="s">
        <v>8336</v>
      </c>
      <c r="K2260" s="19" t="str">
        <f t="shared" si="211"/>
        <v>Obesity</v>
      </c>
      <c r="L2260" s="19" t="str">
        <f t="shared" si="212"/>
        <v>Normal</v>
      </c>
      <c r="P2260" s="19" t="s">
        <v>8355</v>
      </c>
      <c r="Q2260" s="19">
        <v>0</v>
      </c>
      <c r="Y2260" s="32" t="s">
        <v>8006</v>
      </c>
      <c r="Z2260" s="19" t="s">
        <v>8336</v>
      </c>
      <c r="AA2260" t="s">
        <v>8336</v>
      </c>
      <c r="AB2260" s="19" t="str">
        <f t="shared" si="213"/>
        <v>No</v>
      </c>
      <c r="AC2260" s="19" t="str">
        <f t="shared" si="214"/>
        <v>No</v>
      </c>
      <c r="AG2260" s="19" t="s">
        <v>7989</v>
      </c>
      <c r="AH2260" s="19">
        <v>20.43</v>
      </c>
      <c r="AI2260" s="19" t="str">
        <f t="shared" si="215"/>
        <v>Normal Weight</v>
      </c>
      <c r="AP2260" s="19" t="s">
        <v>7989</v>
      </c>
      <c r="AQ2260" s="19">
        <v>4.54</v>
      </c>
      <c r="AR2260" s="19" t="str">
        <f t="shared" si="216"/>
        <v>Normal</v>
      </c>
    </row>
    <row r="2261" spans="1:44">
      <c r="A2261" s="19" t="s">
        <v>8029</v>
      </c>
      <c r="B2261" s="19">
        <v>28.7</v>
      </c>
      <c r="C2261" s="19">
        <v>4.99</v>
      </c>
      <c r="D2261" s="19" t="s">
        <v>8336</v>
      </c>
      <c r="E2261" s="19" t="s">
        <v>8336</v>
      </c>
      <c r="F2261" s="19" t="s">
        <v>8375</v>
      </c>
      <c r="G2261" s="19">
        <v>1</v>
      </c>
      <c r="H2261" s="19">
        <v>1</v>
      </c>
      <c r="I2261" s="19" t="s">
        <v>8336</v>
      </c>
      <c r="J2261" s="19" t="s">
        <v>8336</v>
      </c>
      <c r="K2261" s="19" t="str">
        <f t="shared" si="211"/>
        <v>Over Weight</v>
      </c>
      <c r="L2261" s="19" t="str">
        <f t="shared" si="212"/>
        <v>Normal</v>
      </c>
      <c r="P2261" s="19" t="s">
        <v>8355</v>
      </c>
      <c r="Q2261" s="19">
        <v>0</v>
      </c>
      <c r="Y2261" s="32" t="s">
        <v>8009</v>
      </c>
      <c r="Z2261" s="19" t="s">
        <v>8324</v>
      </c>
      <c r="AA2261" t="s">
        <v>8336</v>
      </c>
      <c r="AB2261" s="19" t="str">
        <f t="shared" si="213"/>
        <v>Yes</v>
      </c>
      <c r="AC2261" s="19" t="str">
        <f t="shared" si="214"/>
        <v>No</v>
      </c>
      <c r="AG2261" s="19" t="s">
        <v>7991</v>
      </c>
      <c r="AH2261" s="19">
        <v>15.18</v>
      </c>
      <c r="AI2261" s="19" t="str">
        <f t="shared" si="215"/>
        <v>Under Weight</v>
      </c>
      <c r="AP2261" s="19" t="s">
        <v>7991</v>
      </c>
      <c r="AQ2261" s="19">
        <v>11.11</v>
      </c>
      <c r="AR2261" s="19" t="str">
        <f t="shared" si="216"/>
        <v>Diabetes</v>
      </c>
    </row>
    <row r="2262" spans="1:44">
      <c r="A2262" s="19" t="s">
        <v>8031</v>
      </c>
      <c r="B2262" s="19">
        <v>17.44</v>
      </c>
      <c r="C2262" s="19">
        <v>4.42</v>
      </c>
      <c r="D2262" s="19" t="s">
        <v>8324</v>
      </c>
      <c r="E2262" s="19" t="s">
        <v>8336</v>
      </c>
      <c r="F2262" s="19" t="s">
        <v>8375</v>
      </c>
      <c r="G2262" s="19">
        <v>1</v>
      </c>
      <c r="H2262" s="19">
        <v>1</v>
      </c>
      <c r="I2262" s="19" t="s">
        <v>8336</v>
      </c>
      <c r="J2262" s="19" t="s">
        <v>8336</v>
      </c>
      <c r="K2262" s="19" t="str">
        <f t="shared" si="211"/>
        <v>Under Weight</v>
      </c>
      <c r="L2262" s="19" t="str">
        <f t="shared" si="212"/>
        <v>Normal</v>
      </c>
      <c r="P2262" s="19">
        <v>1</v>
      </c>
      <c r="Q2262" s="19">
        <v>1</v>
      </c>
      <c r="Y2262" s="32" t="s">
        <v>8012</v>
      </c>
      <c r="Z2262" s="19" t="s">
        <v>8336</v>
      </c>
      <c r="AA2262" t="s">
        <v>8336</v>
      </c>
      <c r="AB2262" s="19" t="str">
        <f t="shared" si="213"/>
        <v>No</v>
      </c>
      <c r="AC2262" s="19" t="str">
        <f t="shared" si="214"/>
        <v>No</v>
      </c>
      <c r="AG2262" s="19" t="s">
        <v>7994</v>
      </c>
      <c r="AH2262" s="19">
        <v>15.12</v>
      </c>
      <c r="AI2262" s="19" t="str">
        <f t="shared" si="215"/>
        <v>Under Weight</v>
      </c>
      <c r="AP2262" s="19" t="s">
        <v>7994</v>
      </c>
      <c r="AQ2262" s="19">
        <v>4.03</v>
      </c>
      <c r="AR2262" s="19" t="str">
        <f t="shared" si="216"/>
        <v>Normal</v>
      </c>
    </row>
    <row r="2263" spans="1:44">
      <c r="A2263" s="19" t="s">
        <v>8035</v>
      </c>
      <c r="B2263" s="19">
        <v>27.6</v>
      </c>
      <c r="C2263" s="19">
        <v>4.01</v>
      </c>
      <c r="D2263" s="19" t="s">
        <v>8336</v>
      </c>
      <c r="E2263" s="19" t="s">
        <v>8336</v>
      </c>
      <c r="F2263" s="19" t="s">
        <v>8375</v>
      </c>
      <c r="G2263" s="19">
        <v>1</v>
      </c>
      <c r="H2263" s="19">
        <v>1</v>
      </c>
      <c r="I2263" s="19" t="s">
        <v>8336</v>
      </c>
      <c r="J2263" s="19" t="s">
        <v>8336</v>
      </c>
      <c r="K2263" s="19" t="str">
        <f t="shared" si="211"/>
        <v>Over Weight</v>
      </c>
      <c r="L2263" s="19" t="str">
        <f t="shared" si="212"/>
        <v>Normal</v>
      </c>
      <c r="P2263" s="19">
        <v>1</v>
      </c>
      <c r="Q2263" s="19">
        <v>1</v>
      </c>
      <c r="Y2263" s="32" t="s">
        <v>8015</v>
      </c>
      <c r="Z2263" s="19" t="s">
        <v>8336</v>
      </c>
      <c r="AA2263" t="s">
        <v>8336</v>
      </c>
      <c r="AB2263" s="19" t="str">
        <f t="shared" si="213"/>
        <v>No</v>
      </c>
      <c r="AC2263" s="19" t="str">
        <f t="shared" si="214"/>
        <v>No</v>
      </c>
      <c r="AG2263" s="19" t="s">
        <v>7996</v>
      </c>
      <c r="AH2263" s="19">
        <v>23.88</v>
      </c>
      <c r="AI2263" s="19" t="str">
        <f t="shared" si="215"/>
        <v>Normal Weight</v>
      </c>
      <c r="AP2263" s="19" t="s">
        <v>7996</v>
      </c>
      <c r="AQ2263" s="19">
        <v>4.51</v>
      </c>
      <c r="AR2263" s="19" t="str">
        <f t="shared" si="216"/>
        <v>Normal</v>
      </c>
    </row>
    <row r="2264" spans="1:44">
      <c r="A2264" s="19" t="s">
        <v>8039</v>
      </c>
      <c r="B2264" s="19">
        <v>20.7</v>
      </c>
      <c r="C2264" s="19">
        <v>4.49</v>
      </c>
      <c r="D2264" s="19" t="s">
        <v>8336</v>
      </c>
      <c r="E2264" s="19" t="s">
        <v>8336</v>
      </c>
      <c r="F2264" s="19" t="s">
        <v>8375</v>
      </c>
      <c r="G2264" s="19">
        <v>1</v>
      </c>
      <c r="H2264" s="19">
        <v>1</v>
      </c>
      <c r="I2264" s="19" t="s">
        <v>8336</v>
      </c>
      <c r="J2264" s="19" t="s">
        <v>8336</v>
      </c>
      <c r="K2264" s="19" t="str">
        <f t="shared" si="211"/>
        <v>Normal Weight</v>
      </c>
      <c r="L2264" s="19" t="str">
        <f t="shared" si="212"/>
        <v>Normal</v>
      </c>
      <c r="P2264" s="19">
        <v>1</v>
      </c>
      <c r="Q2264" s="19">
        <v>1</v>
      </c>
      <c r="Y2264" s="32" t="s">
        <v>8018</v>
      </c>
      <c r="Z2264" s="19" t="s">
        <v>8336</v>
      </c>
      <c r="AA2264" t="s">
        <v>8336</v>
      </c>
      <c r="AB2264" s="19" t="str">
        <f t="shared" si="213"/>
        <v>No</v>
      </c>
      <c r="AC2264" s="19" t="str">
        <f t="shared" si="214"/>
        <v>No</v>
      </c>
      <c r="AG2264" s="19" t="s">
        <v>7999</v>
      </c>
      <c r="AH2264" s="19">
        <v>16.13</v>
      </c>
      <c r="AI2264" s="19" t="str">
        <f t="shared" si="215"/>
        <v>Under Weight</v>
      </c>
      <c r="AP2264" s="19" t="s">
        <v>7999</v>
      </c>
      <c r="AQ2264" s="19">
        <v>5.56</v>
      </c>
      <c r="AR2264" s="19" t="str">
        <f t="shared" si="216"/>
        <v>Normal</v>
      </c>
    </row>
    <row r="2265" spans="1:44">
      <c r="A2265" s="19" t="s">
        <v>8043</v>
      </c>
      <c r="B2265" s="19">
        <v>20.3</v>
      </c>
      <c r="C2265" s="19">
        <v>6.37</v>
      </c>
      <c r="D2265" s="19" t="s">
        <v>8336</v>
      </c>
      <c r="E2265" s="19" t="s">
        <v>8336</v>
      </c>
      <c r="F2265" s="19" t="s">
        <v>8375</v>
      </c>
      <c r="G2265" s="19">
        <v>1</v>
      </c>
      <c r="H2265" s="19">
        <v>1</v>
      </c>
      <c r="I2265" s="19" t="s">
        <v>8336</v>
      </c>
      <c r="J2265" s="19" t="s">
        <v>8336</v>
      </c>
      <c r="K2265" s="19" t="str">
        <f t="shared" si="211"/>
        <v>Normal Weight</v>
      </c>
      <c r="L2265" s="19" t="str">
        <f t="shared" si="212"/>
        <v>Prediabetes</v>
      </c>
      <c r="P2265" s="19">
        <v>1</v>
      </c>
      <c r="Q2265" s="19">
        <v>1</v>
      </c>
      <c r="Y2265" s="32" t="s">
        <v>8022</v>
      </c>
      <c r="Z2265" s="19" t="s">
        <v>8336</v>
      </c>
      <c r="AA2265" t="s">
        <v>8336</v>
      </c>
      <c r="AB2265" s="19" t="str">
        <f t="shared" si="213"/>
        <v>No</v>
      </c>
      <c r="AC2265" s="19" t="str">
        <f t="shared" si="214"/>
        <v>No</v>
      </c>
      <c r="AG2265" s="19" t="s">
        <v>8002</v>
      </c>
      <c r="AH2265" s="19">
        <v>24.09</v>
      </c>
      <c r="AI2265" s="19" t="str">
        <f t="shared" si="215"/>
        <v>Normal Weight</v>
      </c>
      <c r="AP2265" s="19" t="s">
        <v>8002</v>
      </c>
      <c r="AQ2265" s="19">
        <v>4.1</v>
      </c>
      <c r="AR2265" s="19" t="str">
        <f t="shared" si="216"/>
        <v>Normal</v>
      </c>
    </row>
    <row r="2266" spans="1:44">
      <c r="A2266" s="19" t="s">
        <v>8046</v>
      </c>
      <c r="B2266" s="19">
        <v>19.8</v>
      </c>
      <c r="C2266" s="19">
        <v>5.12</v>
      </c>
      <c r="D2266" s="19" t="s">
        <v>8336</v>
      </c>
      <c r="E2266" s="19" t="s">
        <v>8336</v>
      </c>
      <c r="F2266" s="19" t="s">
        <v>8375</v>
      </c>
      <c r="G2266" s="19">
        <v>1</v>
      </c>
      <c r="H2266" s="19">
        <v>1</v>
      </c>
      <c r="I2266" s="19" t="s">
        <v>8336</v>
      </c>
      <c r="J2266" s="19" t="s">
        <v>8336</v>
      </c>
      <c r="K2266" s="19" t="str">
        <f t="shared" si="211"/>
        <v>Normal Weight</v>
      </c>
      <c r="L2266" s="19" t="str">
        <f t="shared" si="212"/>
        <v>Normal</v>
      </c>
      <c r="P2266" s="19">
        <v>1</v>
      </c>
      <c r="Q2266" s="19">
        <v>1</v>
      </c>
      <c r="Y2266" s="32" t="s">
        <v>8025</v>
      </c>
      <c r="Z2266" s="19" t="s">
        <v>8336</v>
      </c>
      <c r="AA2266" t="s">
        <v>8336</v>
      </c>
      <c r="AB2266" s="19" t="str">
        <f t="shared" si="213"/>
        <v>No</v>
      </c>
      <c r="AC2266" s="19" t="str">
        <f t="shared" si="214"/>
        <v>No</v>
      </c>
      <c r="AG2266" s="19" t="s">
        <v>8006</v>
      </c>
      <c r="AH2266" s="19">
        <v>19.43</v>
      </c>
      <c r="AI2266" s="19" t="str">
        <f t="shared" si="215"/>
        <v>Normal Weight</v>
      </c>
      <c r="AP2266" s="19" t="s">
        <v>8006</v>
      </c>
      <c r="AQ2266" s="19">
        <v>5.85</v>
      </c>
      <c r="AR2266" s="19" t="str">
        <f t="shared" si="216"/>
        <v>Prediabetes</v>
      </c>
    </row>
    <row r="2267" spans="1:44">
      <c r="A2267" s="19" t="s">
        <v>8049</v>
      </c>
      <c r="B2267" s="19">
        <v>21.87</v>
      </c>
      <c r="C2267" s="19">
        <v>8.59</v>
      </c>
      <c r="D2267" s="19" t="s">
        <v>8336</v>
      </c>
      <c r="E2267" s="19" t="s">
        <v>8336</v>
      </c>
      <c r="F2267" s="19" t="s">
        <v>8336</v>
      </c>
      <c r="G2267" s="19" t="s">
        <v>8355</v>
      </c>
      <c r="H2267" s="19">
        <v>0</v>
      </c>
      <c r="I2267" s="19" t="s">
        <v>8336</v>
      </c>
      <c r="J2267" s="19" t="s">
        <v>8336</v>
      </c>
      <c r="K2267" s="19" t="str">
        <f t="shared" si="211"/>
        <v>Normal Weight</v>
      </c>
      <c r="L2267" s="19" t="str">
        <f t="shared" si="212"/>
        <v>Diabetes</v>
      </c>
      <c r="P2267" s="19" t="s">
        <v>8355</v>
      </c>
      <c r="Q2267" s="19">
        <v>0</v>
      </c>
      <c r="Y2267" s="32" t="s">
        <v>8029</v>
      </c>
      <c r="Z2267" s="19" t="s">
        <v>8336</v>
      </c>
      <c r="AA2267" t="s">
        <v>8336</v>
      </c>
      <c r="AB2267" s="19" t="str">
        <f t="shared" si="213"/>
        <v>No</v>
      </c>
      <c r="AC2267" s="19" t="str">
        <f t="shared" si="214"/>
        <v>No</v>
      </c>
      <c r="AG2267" s="19" t="s">
        <v>8009</v>
      </c>
      <c r="AH2267" s="19">
        <v>15.22</v>
      </c>
      <c r="AI2267" s="19" t="str">
        <f t="shared" si="215"/>
        <v>Under Weight</v>
      </c>
      <c r="AP2267" s="19" t="s">
        <v>8009</v>
      </c>
      <c r="AQ2267" s="19">
        <v>4.92</v>
      </c>
      <c r="AR2267" s="19" t="str">
        <f t="shared" si="216"/>
        <v>Normal</v>
      </c>
    </row>
    <row r="2268" spans="1:44">
      <c r="A2268" s="19" t="s">
        <v>8052</v>
      </c>
      <c r="B2268" s="19">
        <v>16.6</v>
      </c>
      <c r="C2268" s="19">
        <v>5.87</v>
      </c>
      <c r="D2268" s="19" t="s">
        <v>8336</v>
      </c>
      <c r="E2268" s="19" t="s">
        <v>8336</v>
      </c>
      <c r="F2268" s="19" t="s">
        <v>8336</v>
      </c>
      <c r="G2268" s="19">
        <v>1</v>
      </c>
      <c r="H2268" s="19">
        <v>1</v>
      </c>
      <c r="I2268" s="19" t="s">
        <v>8336</v>
      </c>
      <c r="J2268" s="19" t="s">
        <v>8336</v>
      </c>
      <c r="K2268" s="19" t="str">
        <f t="shared" si="211"/>
        <v>Under Weight</v>
      </c>
      <c r="L2268" s="19" t="str">
        <f t="shared" si="212"/>
        <v>Prediabetes</v>
      </c>
      <c r="P2268" s="19">
        <v>1</v>
      </c>
      <c r="Q2268" s="19">
        <v>1</v>
      </c>
      <c r="Y2268" s="32" t="s">
        <v>8031</v>
      </c>
      <c r="Z2268" s="19" t="s">
        <v>8324</v>
      </c>
      <c r="AA2268" t="s">
        <v>8336</v>
      </c>
      <c r="AB2268" s="19" t="str">
        <f t="shared" si="213"/>
        <v>Yes</v>
      </c>
      <c r="AC2268" s="19" t="str">
        <f t="shared" si="214"/>
        <v>No</v>
      </c>
      <c r="AG2268" s="19" t="s">
        <v>8012</v>
      </c>
      <c r="AH2268" s="19">
        <v>20.72</v>
      </c>
      <c r="AI2268" s="19" t="str">
        <f t="shared" si="215"/>
        <v>Normal Weight</v>
      </c>
      <c r="AP2268" s="19" t="s">
        <v>8012</v>
      </c>
      <c r="AQ2268" s="19">
        <v>9.46</v>
      </c>
      <c r="AR2268" s="19" t="str">
        <f t="shared" si="216"/>
        <v>Diabetes</v>
      </c>
    </row>
    <row r="2269" spans="1:44">
      <c r="A2269" s="19" t="s">
        <v>8055</v>
      </c>
      <c r="B2269" s="19">
        <v>21.98</v>
      </c>
      <c r="C2269" s="19">
        <v>7.03</v>
      </c>
      <c r="D2269" s="19" t="s">
        <v>8336</v>
      </c>
      <c r="E2269" s="19" t="s">
        <v>8336</v>
      </c>
      <c r="F2269" s="19" t="s">
        <v>8336</v>
      </c>
      <c r="G2269" s="19" t="s">
        <v>8355</v>
      </c>
      <c r="H2269" s="19">
        <v>0</v>
      </c>
      <c r="I2269" s="19" t="s">
        <v>8336</v>
      </c>
      <c r="J2269" s="19" t="s">
        <v>8336</v>
      </c>
      <c r="K2269" s="19" t="str">
        <f t="shared" si="211"/>
        <v>Normal Weight</v>
      </c>
      <c r="L2269" s="19" t="str">
        <f t="shared" si="212"/>
        <v>Diabetes</v>
      </c>
      <c r="P2269" s="19">
        <v>1</v>
      </c>
      <c r="Q2269" s="19">
        <v>1</v>
      </c>
      <c r="Y2269" s="32" t="s">
        <v>8035</v>
      </c>
      <c r="Z2269" s="19" t="s">
        <v>8336</v>
      </c>
      <c r="AA2269" t="s">
        <v>8336</v>
      </c>
      <c r="AB2269" s="19" t="str">
        <f t="shared" si="213"/>
        <v>No</v>
      </c>
      <c r="AC2269" s="19" t="str">
        <f t="shared" si="214"/>
        <v>No</v>
      </c>
      <c r="AG2269" s="19" t="s">
        <v>8015</v>
      </c>
      <c r="AH2269" s="19">
        <v>35.4</v>
      </c>
      <c r="AI2269" s="19" t="str">
        <f t="shared" si="215"/>
        <v>Obesity</v>
      </c>
      <c r="AP2269" s="19" t="s">
        <v>8015</v>
      </c>
      <c r="AQ2269" s="19">
        <v>5.94</v>
      </c>
      <c r="AR2269" s="19" t="str">
        <f t="shared" si="216"/>
        <v>Prediabetes</v>
      </c>
    </row>
    <row r="2270" spans="1:44">
      <c r="A2270" s="19" t="s">
        <v>8059</v>
      </c>
      <c r="B2270" s="19">
        <v>19.7</v>
      </c>
      <c r="C2270" s="19">
        <v>5.51</v>
      </c>
      <c r="D2270" s="19" t="s">
        <v>8336</v>
      </c>
      <c r="E2270" s="19" t="s">
        <v>8336</v>
      </c>
      <c r="F2270" s="19" t="s">
        <v>8336</v>
      </c>
      <c r="G2270" s="19">
        <v>1</v>
      </c>
      <c r="H2270" s="19">
        <v>1</v>
      </c>
      <c r="I2270" s="19" t="s">
        <v>8336</v>
      </c>
      <c r="J2270" s="19" t="s">
        <v>8336</v>
      </c>
      <c r="K2270" s="19" t="str">
        <f t="shared" si="211"/>
        <v>Normal Weight</v>
      </c>
      <c r="L2270" s="19" t="str">
        <f t="shared" si="212"/>
        <v>Normal</v>
      </c>
      <c r="P2270" s="19">
        <v>1</v>
      </c>
      <c r="Q2270" s="19">
        <v>1</v>
      </c>
      <c r="Y2270" s="32" t="s">
        <v>8039</v>
      </c>
      <c r="Z2270" s="19" t="s">
        <v>8336</v>
      </c>
      <c r="AA2270" t="s">
        <v>8336</v>
      </c>
      <c r="AB2270" s="19" t="str">
        <f t="shared" si="213"/>
        <v>No</v>
      </c>
      <c r="AC2270" s="19" t="str">
        <f t="shared" si="214"/>
        <v>No</v>
      </c>
      <c r="AG2270" s="19" t="s">
        <v>8018</v>
      </c>
      <c r="AH2270" s="19">
        <v>34.4</v>
      </c>
      <c r="AI2270" s="19" t="str">
        <f t="shared" si="215"/>
        <v>Obesity</v>
      </c>
      <c r="AP2270" s="19" t="s">
        <v>8018</v>
      </c>
      <c r="AQ2270" s="19">
        <v>5.7</v>
      </c>
      <c r="AR2270" s="19" t="str">
        <f t="shared" si="216"/>
        <v>Prediabetes</v>
      </c>
    </row>
    <row r="2271" spans="1:44">
      <c r="A2271" s="19" t="s">
        <v>8061</v>
      </c>
      <c r="B2271" s="19">
        <v>19.21</v>
      </c>
      <c r="C2271" s="19">
        <v>4.76</v>
      </c>
      <c r="D2271" s="19" t="s">
        <v>8336</v>
      </c>
      <c r="E2271" s="19" t="s">
        <v>8324</v>
      </c>
      <c r="F2271" s="19" t="s">
        <v>8336</v>
      </c>
      <c r="G2271" s="19">
        <v>1</v>
      </c>
      <c r="H2271" s="19">
        <v>1</v>
      </c>
      <c r="I2271" s="19" t="s">
        <v>8336</v>
      </c>
      <c r="J2271" s="19" t="s">
        <v>8336</v>
      </c>
      <c r="K2271" s="19" t="str">
        <f t="shared" si="211"/>
        <v>Normal Weight</v>
      </c>
      <c r="L2271" s="19" t="str">
        <f t="shared" si="212"/>
        <v>Normal</v>
      </c>
      <c r="P2271" s="19">
        <v>1</v>
      </c>
      <c r="Q2271" s="19">
        <v>1</v>
      </c>
      <c r="Y2271" s="32" t="s">
        <v>8043</v>
      </c>
      <c r="Z2271" s="19" t="s">
        <v>8336</v>
      </c>
      <c r="AA2271" t="s">
        <v>8336</v>
      </c>
      <c r="AB2271" s="19" t="str">
        <f t="shared" si="213"/>
        <v>No</v>
      </c>
      <c r="AC2271" s="19" t="str">
        <f t="shared" si="214"/>
        <v>No</v>
      </c>
      <c r="AG2271" s="19" t="s">
        <v>8022</v>
      </c>
      <c r="AH2271" s="19">
        <v>34.1</v>
      </c>
      <c r="AI2271" s="19" t="str">
        <f t="shared" si="215"/>
        <v>Obesity</v>
      </c>
      <c r="AP2271" s="19" t="s">
        <v>8022</v>
      </c>
      <c r="AQ2271" s="19">
        <v>4.13</v>
      </c>
      <c r="AR2271" s="19" t="str">
        <f t="shared" si="216"/>
        <v>Normal</v>
      </c>
    </row>
    <row r="2272" spans="1:44">
      <c r="A2272" s="19" t="s">
        <v>8064</v>
      </c>
      <c r="B2272" s="19">
        <v>19.3</v>
      </c>
      <c r="C2272" s="19">
        <v>4.7</v>
      </c>
      <c r="D2272" s="19" t="s">
        <v>8336</v>
      </c>
      <c r="E2272" s="19" t="s">
        <v>8324</v>
      </c>
      <c r="F2272" s="19" t="s">
        <v>8336</v>
      </c>
      <c r="G2272" s="19">
        <v>1</v>
      </c>
      <c r="H2272" s="19">
        <v>1</v>
      </c>
      <c r="I2272" s="19" t="s">
        <v>8336</v>
      </c>
      <c r="J2272" s="19" t="s">
        <v>8336</v>
      </c>
      <c r="K2272" s="19" t="str">
        <f t="shared" si="211"/>
        <v>Normal Weight</v>
      </c>
      <c r="L2272" s="19" t="str">
        <f t="shared" si="212"/>
        <v>Normal</v>
      </c>
      <c r="P2272" s="19">
        <v>1</v>
      </c>
      <c r="Q2272" s="19">
        <v>1</v>
      </c>
      <c r="Y2272" s="32" t="s">
        <v>8046</v>
      </c>
      <c r="Z2272" s="19" t="s">
        <v>8336</v>
      </c>
      <c r="AA2272" t="s">
        <v>8336</v>
      </c>
      <c r="AB2272" s="19" t="str">
        <f t="shared" si="213"/>
        <v>No</v>
      </c>
      <c r="AC2272" s="19" t="str">
        <f t="shared" si="214"/>
        <v>No</v>
      </c>
      <c r="AG2272" s="19" t="s">
        <v>8025</v>
      </c>
      <c r="AH2272" s="19">
        <v>30.4</v>
      </c>
      <c r="AI2272" s="19" t="str">
        <f t="shared" si="215"/>
        <v>Obesity</v>
      </c>
      <c r="AP2272" s="19" t="s">
        <v>8025</v>
      </c>
      <c r="AQ2272" s="19">
        <v>4.77</v>
      </c>
      <c r="AR2272" s="19" t="str">
        <f t="shared" si="216"/>
        <v>Normal</v>
      </c>
    </row>
    <row r="2273" spans="1:44">
      <c r="A2273" s="19" t="s">
        <v>8067</v>
      </c>
      <c r="B2273" s="19">
        <v>16.22</v>
      </c>
      <c r="C2273" s="19">
        <v>6.21</v>
      </c>
      <c r="D2273" s="19" t="s">
        <v>8324</v>
      </c>
      <c r="E2273" s="19" t="s">
        <v>8336</v>
      </c>
      <c r="F2273" s="19" t="s">
        <v>8336</v>
      </c>
      <c r="G2273" s="19" t="s">
        <v>8355</v>
      </c>
      <c r="H2273" s="19">
        <v>0</v>
      </c>
      <c r="I2273" s="19" t="s">
        <v>8336</v>
      </c>
      <c r="J2273" s="19" t="s">
        <v>8336</v>
      </c>
      <c r="K2273" s="19" t="str">
        <f t="shared" si="211"/>
        <v>Under Weight</v>
      </c>
      <c r="L2273" s="19" t="str">
        <f t="shared" si="212"/>
        <v>Prediabetes</v>
      </c>
      <c r="P2273" s="19">
        <v>1</v>
      </c>
      <c r="Q2273" s="19">
        <v>1</v>
      </c>
      <c r="Y2273" s="32" t="s">
        <v>8049</v>
      </c>
      <c r="Z2273" s="19" t="s">
        <v>8336</v>
      </c>
      <c r="AA2273" t="s">
        <v>8336</v>
      </c>
      <c r="AB2273" s="19" t="str">
        <f t="shared" si="213"/>
        <v>No</v>
      </c>
      <c r="AC2273" s="19" t="str">
        <f t="shared" si="214"/>
        <v>No</v>
      </c>
      <c r="AG2273" s="19" t="s">
        <v>8029</v>
      </c>
      <c r="AH2273" s="19">
        <v>28.7</v>
      </c>
      <c r="AI2273" s="19" t="str">
        <f t="shared" si="215"/>
        <v>Over Weight</v>
      </c>
      <c r="AP2273" s="19" t="s">
        <v>8029</v>
      </c>
      <c r="AQ2273" s="19">
        <v>4.99</v>
      </c>
      <c r="AR2273" s="19" t="str">
        <f t="shared" si="216"/>
        <v>Normal</v>
      </c>
    </row>
    <row r="2274" spans="1:44">
      <c r="A2274" s="19" t="s">
        <v>8071</v>
      </c>
      <c r="B2274" s="19">
        <v>17.12</v>
      </c>
      <c r="C2274" s="19">
        <v>4.52</v>
      </c>
      <c r="D2274" s="19" t="s">
        <v>8336</v>
      </c>
      <c r="E2274" s="19" t="s">
        <v>8324</v>
      </c>
      <c r="F2274" s="19" t="s">
        <v>8336</v>
      </c>
      <c r="G2274" s="19">
        <v>1</v>
      </c>
      <c r="H2274" s="19">
        <v>1</v>
      </c>
      <c r="I2274" s="19" t="s">
        <v>8336</v>
      </c>
      <c r="J2274" s="19" t="s">
        <v>8336</v>
      </c>
      <c r="K2274" s="19" t="str">
        <f t="shared" si="211"/>
        <v>Under Weight</v>
      </c>
      <c r="L2274" s="19" t="str">
        <f t="shared" si="212"/>
        <v>Normal</v>
      </c>
      <c r="P2274" s="19">
        <v>1</v>
      </c>
      <c r="Q2274" s="19">
        <v>1</v>
      </c>
      <c r="Y2274" s="32" t="s">
        <v>8052</v>
      </c>
      <c r="Z2274" s="19" t="s">
        <v>8336</v>
      </c>
      <c r="AA2274" t="s">
        <v>8336</v>
      </c>
      <c r="AB2274" s="19" t="str">
        <f t="shared" si="213"/>
        <v>No</v>
      </c>
      <c r="AC2274" s="19" t="str">
        <f t="shared" si="214"/>
        <v>No</v>
      </c>
      <c r="AG2274" s="19" t="s">
        <v>8031</v>
      </c>
      <c r="AH2274" s="19">
        <v>17.44</v>
      </c>
      <c r="AI2274" s="19" t="str">
        <f t="shared" si="215"/>
        <v>Under Weight</v>
      </c>
      <c r="AP2274" s="19" t="s">
        <v>8031</v>
      </c>
      <c r="AQ2274" s="19">
        <v>4.42</v>
      </c>
      <c r="AR2274" s="19" t="str">
        <f t="shared" si="216"/>
        <v>Normal</v>
      </c>
    </row>
    <row r="2275" spans="1:44">
      <c r="A2275" s="19" t="s">
        <v>8074</v>
      </c>
      <c r="B2275" s="19">
        <v>19.07</v>
      </c>
      <c r="C2275" s="19">
        <v>5.45</v>
      </c>
      <c r="D2275" s="19" t="s">
        <v>8336</v>
      </c>
      <c r="E2275" s="19" t="s">
        <v>8336</v>
      </c>
      <c r="F2275" s="19" t="s">
        <v>8336</v>
      </c>
      <c r="G2275" s="19">
        <v>1</v>
      </c>
      <c r="H2275" s="19">
        <v>1</v>
      </c>
      <c r="I2275" s="19" t="s">
        <v>8336</v>
      </c>
      <c r="J2275" s="19" t="s">
        <v>8336</v>
      </c>
      <c r="K2275" s="19" t="str">
        <f t="shared" si="211"/>
        <v>Normal Weight</v>
      </c>
      <c r="L2275" s="19" t="str">
        <f t="shared" si="212"/>
        <v>Normal</v>
      </c>
      <c r="P2275" s="19">
        <v>1</v>
      </c>
      <c r="Q2275" s="19">
        <v>1</v>
      </c>
      <c r="Y2275" s="32" t="s">
        <v>8055</v>
      </c>
      <c r="Z2275" s="19" t="s">
        <v>8336</v>
      </c>
      <c r="AA2275" t="s">
        <v>8336</v>
      </c>
      <c r="AB2275" s="19" t="str">
        <f t="shared" si="213"/>
        <v>No</v>
      </c>
      <c r="AC2275" s="19" t="str">
        <f t="shared" si="214"/>
        <v>No</v>
      </c>
      <c r="AG2275" s="19" t="s">
        <v>8035</v>
      </c>
      <c r="AH2275" s="19">
        <v>27.6</v>
      </c>
      <c r="AI2275" s="19" t="str">
        <f t="shared" si="215"/>
        <v>Over Weight</v>
      </c>
      <c r="AP2275" s="19" t="s">
        <v>8035</v>
      </c>
      <c r="AQ2275" s="19">
        <v>4.01</v>
      </c>
      <c r="AR2275" s="19" t="str">
        <f t="shared" si="216"/>
        <v>Normal</v>
      </c>
    </row>
    <row r="2276" spans="1:44">
      <c r="A2276" s="19" t="s">
        <v>8076</v>
      </c>
      <c r="B2276" s="19">
        <v>15.56</v>
      </c>
      <c r="C2276" s="19">
        <v>4.42</v>
      </c>
      <c r="D2276" s="19" t="s">
        <v>8336</v>
      </c>
      <c r="E2276" s="19" t="s">
        <v>8336</v>
      </c>
      <c r="F2276" s="19" t="s">
        <v>8336</v>
      </c>
      <c r="G2276" s="19" t="s">
        <v>8355</v>
      </c>
      <c r="H2276" s="19">
        <v>0</v>
      </c>
      <c r="I2276" s="19" t="s">
        <v>8336</v>
      </c>
      <c r="J2276" s="19" t="s">
        <v>8336</v>
      </c>
      <c r="K2276" s="19" t="str">
        <f t="shared" si="211"/>
        <v>Under Weight</v>
      </c>
      <c r="L2276" s="19" t="str">
        <f t="shared" si="212"/>
        <v>Normal</v>
      </c>
      <c r="P2276" s="19">
        <v>1</v>
      </c>
      <c r="Q2276" s="19">
        <v>1</v>
      </c>
      <c r="Y2276" s="32" t="s">
        <v>8059</v>
      </c>
      <c r="Z2276" s="19" t="s">
        <v>8336</v>
      </c>
      <c r="AA2276" t="s">
        <v>8336</v>
      </c>
      <c r="AB2276" s="19" t="str">
        <f t="shared" si="213"/>
        <v>No</v>
      </c>
      <c r="AC2276" s="19" t="str">
        <f t="shared" si="214"/>
        <v>No</v>
      </c>
      <c r="AG2276" s="19" t="s">
        <v>8039</v>
      </c>
      <c r="AH2276" s="19">
        <v>20.7</v>
      </c>
      <c r="AI2276" s="19" t="str">
        <f t="shared" si="215"/>
        <v>Normal Weight</v>
      </c>
      <c r="AP2276" s="19" t="s">
        <v>8039</v>
      </c>
      <c r="AQ2276" s="19">
        <v>4.49</v>
      </c>
      <c r="AR2276" s="19" t="str">
        <f t="shared" si="216"/>
        <v>Normal</v>
      </c>
    </row>
    <row r="2277" spans="1:44">
      <c r="A2277" s="19" t="s">
        <v>8080</v>
      </c>
      <c r="B2277" s="19">
        <v>22.76</v>
      </c>
      <c r="C2277" s="19">
        <v>9.44</v>
      </c>
      <c r="D2277" s="19" t="s">
        <v>8336</v>
      </c>
      <c r="E2277" s="19" t="s">
        <v>8336</v>
      </c>
      <c r="F2277" s="19" t="s">
        <v>8336</v>
      </c>
      <c r="G2277" s="19" t="s">
        <v>8355</v>
      </c>
      <c r="H2277" s="19">
        <v>0</v>
      </c>
      <c r="I2277" s="19" t="s">
        <v>8336</v>
      </c>
      <c r="J2277" s="19" t="s">
        <v>8336</v>
      </c>
      <c r="K2277" s="19" t="str">
        <f t="shared" si="211"/>
        <v>Normal Weight</v>
      </c>
      <c r="L2277" s="19" t="str">
        <f t="shared" si="212"/>
        <v>Diabetes</v>
      </c>
      <c r="P2277" s="19">
        <v>1</v>
      </c>
      <c r="Q2277" s="19">
        <v>1</v>
      </c>
      <c r="Y2277" s="32" t="s">
        <v>8061</v>
      </c>
      <c r="Z2277" s="19" t="s">
        <v>8336</v>
      </c>
      <c r="AA2277" t="s">
        <v>8336</v>
      </c>
      <c r="AB2277" s="19" t="str">
        <f t="shared" si="213"/>
        <v>No</v>
      </c>
      <c r="AC2277" s="19" t="str">
        <f t="shared" si="214"/>
        <v>No</v>
      </c>
      <c r="AG2277" s="19" t="s">
        <v>8043</v>
      </c>
      <c r="AH2277" s="19">
        <v>20.3</v>
      </c>
      <c r="AI2277" s="19" t="str">
        <f t="shared" si="215"/>
        <v>Normal Weight</v>
      </c>
      <c r="AP2277" s="19" t="s">
        <v>8043</v>
      </c>
      <c r="AQ2277" s="19">
        <v>6.37</v>
      </c>
      <c r="AR2277" s="19" t="str">
        <f t="shared" si="216"/>
        <v>Prediabetes</v>
      </c>
    </row>
    <row r="2278" spans="1:44">
      <c r="A2278" s="19" t="s">
        <v>8084</v>
      </c>
      <c r="B2278" s="19">
        <v>22.79</v>
      </c>
      <c r="C2278" s="19">
        <v>6.15</v>
      </c>
      <c r="D2278" s="19" t="s">
        <v>8324</v>
      </c>
      <c r="E2278" s="19" t="s">
        <v>8336</v>
      </c>
      <c r="F2278" s="19" t="s">
        <v>8375</v>
      </c>
      <c r="G2278" s="19">
        <v>1</v>
      </c>
      <c r="H2278" s="19">
        <v>1</v>
      </c>
      <c r="I2278" s="19" t="s">
        <v>8336</v>
      </c>
      <c r="J2278" s="19" t="s">
        <v>8336</v>
      </c>
      <c r="K2278" s="19" t="str">
        <f t="shared" si="211"/>
        <v>Normal Weight</v>
      </c>
      <c r="L2278" s="19" t="str">
        <f t="shared" si="212"/>
        <v>Prediabetes</v>
      </c>
      <c r="P2278" s="19" t="s">
        <v>8355</v>
      </c>
      <c r="Q2278" s="19">
        <v>0</v>
      </c>
      <c r="Y2278" s="32" t="s">
        <v>8064</v>
      </c>
      <c r="Z2278" s="19" t="s">
        <v>8336</v>
      </c>
      <c r="AA2278" t="s">
        <v>8336</v>
      </c>
      <c r="AB2278" s="19" t="str">
        <f t="shared" si="213"/>
        <v>No</v>
      </c>
      <c r="AC2278" s="19" t="str">
        <f t="shared" si="214"/>
        <v>No</v>
      </c>
      <c r="AG2278" s="19" t="s">
        <v>8046</v>
      </c>
      <c r="AH2278" s="19">
        <v>19.8</v>
      </c>
      <c r="AI2278" s="19" t="str">
        <f t="shared" si="215"/>
        <v>Normal Weight</v>
      </c>
      <c r="AP2278" s="19" t="s">
        <v>8046</v>
      </c>
      <c r="AQ2278" s="19">
        <v>5.12</v>
      </c>
      <c r="AR2278" s="19" t="str">
        <f t="shared" si="216"/>
        <v>Normal</v>
      </c>
    </row>
    <row r="2279" spans="1:44">
      <c r="A2279" s="19" t="s">
        <v>8087</v>
      </c>
      <c r="B2279" s="19">
        <v>17.41</v>
      </c>
      <c r="C2279" s="19">
        <v>5.13</v>
      </c>
      <c r="D2279" s="19" t="s">
        <v>8324</v>
      </c>
      <c r="E2279" s="19" t="s">
        <v>8336</v>
      </c>
      <c r="F2279" s="19" t="s">
        <v>8336</v>
      </c>
      <c r="G2279" s="19" t="s">
        <v>8355</v>
      </c>
      <c r="H2279" s="19">
        <v>0</v>
      </c>
      <c r="I2279" s="19" t="s">
        <v>8336</v>
      </c>
      <c r="J2279" s="19" t="s">
        <v>8336</v>
      </c>
      <c r="K2279" s="19" t="str">
        <f t="shared" si="211"/>
        <v>Under Weight</v>
      </c>
      <c r="L2279" s="19" t="str">
        <f t="shared" si="212"/>
        <v>Normal</v>
      </c>
      <c r="P2279" s="19">
        <v>1</v>
      </c>
      <c r="Q2279" s="19">
        <v>1</v>
      </c>
      <c r="Y2279" s="32" t="s">
        <v>8067</v>
      </c>
      <c r="Z2279" s="19" t="s">
        <v>8324</v>
      </c>
      <c r="AA2279" t="s">
        <v>8336</v>
      </c>
      <c r="AB2279" s="19" t="str">
        <f t="shared" si="213"/>
        <v>Yes</v>
      </c>
      <c r="AC2279" s="19" t="str">
        <f t="shared" si="214"/>
        <v>No</v>
      </c>
      <c r="AG2279" s="19" t="s">
        <v>8049</v>
      </c>
      <c r="AH2279" s="19">
        <v>21.87</v>
      </c>
      <c r="AI2279" s="19" t="str">
        <f t="shared" si="215"/>
        <v>Normal Weight</v>
      </c>
      <c r="AP2279" s="19" t="s">
        <v>8049</v>
      </c>
      <c r="AQ2279" s="19">
        <v>8.59</v>
      </c>
      <c r="AR2279" s="19" t="str">
        <f t="shared" si="216"/>
        <v>Diabetes</v>
      </c>
    </row>
    <row r="2280" spans="1:44">
      <c r="A2280" s="19" t="s">
        <v>8090</v>
      </c>
      <c r="B2280" s="19">
        <v>19.32</v>
      </c>
      <c r="C2280" s="19">
        <v>4.96</v>
      </c>
      <c r="D2280" s="19" t="s">
        <v>8324</v>
      </c>
      <c r="E2280" s="19" t="s">
        <v>8336</v>
      </c>
      <c r="F2280" s="19" t="s">
        <v>8336</v>
      </c>
      <c r="G2280" s="19" t="s">
        <v>8355</v>
      </c>
      <c r="H2280" s="19">
        <v>0</v>
      </c>
      <c r="I2280" s="19" t="s">
        <v>8336</v>
      </c>
      <c r="J2280" s="19" t="s">
        <v>8336</v>
      </c>
      <c r="K2280" s="19" t="str">
        <f t="shared" si="211"/>
        <v>Normal Weight</v>
      </c>
      <c r="L2280" s="19" t="str">
        <f t="shared" si="212"/>
        <v>Normal</v>
      </c>
      <c r="P2280" s="19" t="s">
        <v>8355</v>
      </c>
      <c r="Q2280" s="19">
        <v>0</v>
      </c>
      <c r="Y2280" s="32" t="s">
        <v>8071</v>
      </c>
      <c r="Z2280" s="19" t="s">
        <v>8336</v>
      </c>
      <c r="AA2280" t="s">
        <v>8336</v>
      </c>
      <c r="AB2280" s="19" t="str">
        <f t="shared" si="213"/>
        <v>No</v>
      </c>
      <c r="AC2280" s="19" t="str">
        <f t="shared" si="214"/>
        <v>No</v>
      </c>
      <c r="AG2280" s="19" t="s">
        <v>8052</v>
      </c>
      <c r="AH2280" s="19">
        <v>16.6</v>
      </c>
      <c r="AI2280" s="19" t="str">
        <f t="shared" si="215"/>
        <v>Under Weight</v>
      </c>
      <c r="AP2280" s="19" t="s">
        <v>8052</v>
      </c>
      <c r="AQ2280" s="19">
        <v>5.87</v>
      </c>
      <c r="AR2280" s="19" t="str">
        <f t="shared" si="216"/>
        <v>Prediabetes</v>
      </c>
    </row>
    <row r="2281" spans="1:44">
      <c r="A2281" s="19" t="s">
        <v>8093</v>
      </c>
      <c r="B2281" s="19">
        <v>18.25</v>
      </c>
      <c r="C2281" s="19">
        <v>10.95</v>
      </c>
      <c r="D2281" s="19" t="s">
        <v>8336</v>
      </c>
      <c r="E2281" s="19" t="s">
        <v>8336</v>
      </c>
      <c r="F2281" s="19" t="s">
        <v>8336</v>
      </c>
      <c r="G2281" s="19" t="s">
        <v>8355</v>
      </c>
      <c r="H2281" s="19">
        <v>0</v>
      </c>
      <c r="I2281" s="19" t="s">
        <v>8336</v>
      </c>
      <c r="J2281" s="19" t="s">
        <v>8336</v>
      </c>
      <c r="K2281" s="19" t="str">
        <f t="shared" si="211"/>
        <v>Under Weight</v>
      </c>
      <c r="L2281" s="19" t="str">
        <f t="shared" si="212"/>
        <v>Diabetes</v>
      </c>
      <c r="P2281" s="19">
        <v>1</v>
      </c>
      <c r="Q2281" s="19">
        <v>1</v>
      </c>
      <c r="Y2281" s="32" t="s">
        <v>8074</v>
      </c>
      <c r="Z2281" s="19" t="s">
        <v>8336</v>
      </c>
      <c r="AA2281" t="s">
        <v>8336</v>
      </c>
      <c r="AB2281" s="19" t="str">
        <f t="shared" si="213"/>
        <v>No</v>
      </c>
      <c r="AC2281" s="19" t="str">
        <f t="shared" si="214"/>
        <v>No</v>
      </c>
      <c r="AG2281" s="19" t="s">
        <v>8055</v>
      </c>
      <c r="AH2281" s="19">
        <v>21.98</v>
      </c>
      <c r="AI2281" s="19" t="str">
        <f t="shared" si="215"/>
        <v>Normal Weight</v>
      </c>
      <c r="AP2281" s="19" t="s">
        <v>8055</v>
      </c>
      <c r="AQ2281" s="19">
        <v>7.03</v>
      </c>
      <c r="AR2281" s="19" t="str">
        <f t="shared" si="216"/>
        <v>Diabetes</v>
      </c>
    </row>
    <row r="2282" spans="1:44">
      <c r="A2282" s="19" t="s">
        <v>8096</v>
      </c>
      <c r="B2282" s="19">
        <v>53.13</v>
      </c>
      <c r="C2282" s="19">
        <v>4.44</v>
      </c>
      <c r="D2282" s="19" t="s">
        <v>8336</v>
      </c>
      <c r="E2282" s="19" t="s">
        <v>8324</v>
      </c>
      <c r="F2282" s="19" t="s">
        <v>8336</v>
      </c>
      <c r="G2282" s="19">
        <v>1</v>
      </c>
      <c r="H2282" s="19">
        <v>1</v>
      </c>
      <c r="I2282" s="19" t="s">
        <v>8336</v>
      </c>
      <c r="J2282" s="19" t="s">
        <v>8336</v>
      </c>
      <c r="K2282" s="19" t="str">
        <f t="shared" si="211"/>
        <v>Obesity</v>
      </c>
      <c r="L2282" s="19" t="str">
        <f t="shared" si="212"/>
        <v>Normal</v>
      </c>
      <c r="P2282" s="19">
        <v>1</v>
      </c>
      <c r="Q2282" s="19">
        <v>1</v>
      </c>
      <c r="Y2282" s="32" t="s">
        <v>8076</v>
      </c>
      <c r="Z2282" s="19" t="s">
        <v>8336</v>
      </c>
      <c r="AA2282" t="s">
        <v>8336</v>
      </c>
      <c r="AB2282" s="19" t="str">
        <f t="shared" si="213"/>
        <v>No</v>
      </c>
      <c r="AC2282" s="19" t="str">
        <f t="shared" si="214"/>
        <v>No</v>
      </c>
      <c r="AG2282" s="19" t="s">
        <v>8059</v>
      </c>
      <c r="AH2282" s="19">
        <v>19.7</v>
      </c>
      <c r="AI2282" s="19" t="str">
        <f t="shared" si="215"/>
        <v>Normal Weight</v>
      </c>
      <c r="AP2282" s="19" t="s">
        <v>8059</v>
      </c>
      <c r="AQ2282" s="19">
        <v>5.51</v>
      </c>
      <c r="AR2282" s="19" t="str">
        <f t="shared" si="216"/>
        <v>Normal</v>
      </c>
    </row>
    <row r="2283" spans="1:44">
      <c r="A2283" s="19" t="s">
        <v>8100</v>
      </c>
      <c r="B2283" s="19">
        <v>20.46</v>
      </c>
      <c r="C2283" s="19">
        <v>4.02</v>
      </c>
      <c r="D2283" s="19" t="s">
        <v>8336</v>
      </c>
      <c r="E2283" s="19" t="s">
        <v>8336</v>
      </c>
      <c r="F2283" s="19" t="s">
        <v>8336</v>
      </c>
      <c r="G2283" s="19" t="s">
        <v>8355</v>
      </c>
      <c r="H2283" s="19">
        <v>0</v>
      </c>
      <c r="I2283" s="19" t="s">
        <v>8336</v>
      </c>
      <c r="J2283" s="19" t="s">
        <v>8336</v>
      </c>
      <c r="K2283" s="19" t="str">
        <f t="shared" si="211"/>
        <v>Normal Weight</v>
      </c>
      <c r="L2283" s="19" t="str">
        <f t="shared" si="212"/>
        <v>Normal</v>
      </c>
      <c r="P2283" s="19">
        <v>1</v>
      </c>
      <c r="Q2283" s="19">
        <v>1</v>
      </c>
      <c r="Y2283" s="32" t="s">
        <v>8080</v>
      </c>
      <c r="Z2283" s="19" t="s">
        <v>8336</v>
      </c>
      <c r="AA2283" t="s">
        <v>8336</v>
      </c>
      <c r="AB2283" s="19" t="str">
        <f t="shared" si="213"/>
        <v>No</v>
      </c>
      <c r="AC2283" s="19" t="str">
        <f t="shared" si="214"/>
        <v>No</v>
      </c>
      <c r="AG2283" s="19" t="s">
        <v>8061</v>
      </c>
      <c r="AH2283" s="19">
        <v>19.21</v>
      </c>
      <c r="AI2283" s="19" t="str">
        <f t="shared" si="215"/>
        <v>Normal Weight</v>
      </c>
      <c r="AP2283" s="19" t="s">
        <v>8061</v>
      </c>
      <c r="AQ2283" s="19">
        <v>4.76</v>
      </c>
      <c r="AR2283" s="19" t="str">
        <f t="shared" si="216"/>
        <v>Normal</v>
      </c>
    </row>
    <row r="2284" spans="1:44">
      <c r="A2284" s="19" t="s">
        <v>8103</v>
      </c>
      <c r="B2284" s="19">
        <v>43.01</v>
      </c>
      <c r="C2284" s="19">
        <v>5.44</v>
      </c>
      <c r="D2284" s="19" t="s">
        <v>8336</v>
      </c>
      <c r="E2284" s="19" t="s">
        <v>8324</v>
      </c>
      <c r="F2284" s="19" t="s">
        <v>8336</v>
      </c>
      <c r="G2284" s="19">
        <v>1</v>
      </c>
      <c r="H2284" s="19">
        <v>1</v>
      </c>
      <c r="I2284" s="19" t="s">
        <v>8336</v>
      </c>
      <c r="J2284" s="19" t="s">
        <v>8336</v>
      </c>
      <c r="K2284" s="19" t="str">
        <f t="shared" si="211"/>
        <v>Obesity</v>
      </c>
      <c r="L2284" s="19" t="str">
        <f t="shared" si="212"/>
        <v>Normal</v>
      </c>
      <c r="P2284" s="19" t="s">
        <v>8355</v>
      </c>
      <c r="Q2284" s="19">
        <v>0</v>
      </c>
      <c r="Y2284" s="32" t="s">
        <v>8084</v>
      </c>
      <c r="Z2284" s="19" t="s">
        <v>8324</v>
      </c>
      <c r="AA2284" t="s">
        <v>8336</v>
      </c>
      <c r="AB2284" s="19" t="str">
        <f t="shared" si="213"/>
        <v>Yes</v>
      </c>
      <c r="AC2284" s="19" t="str">
        <f t="shared" si="214"/>
        <v>No</v>
      </c>
      <c r="AG2284" s="19" t="s">
        <v>8064</v>
      </c>
      <c r="AH2284" s="19">
        <v>19.3</v>
      </c>
      <c r="AI2284" s="19" t="str">
        <f t="shared" si="215"/>
        <v>Normal Weight</v>
      </c>
      <c r="AP2284" s="19" t="s">
        <v>8064</v>
      </c>
      <c r="AQ2284" s="19">
        <v>4.7</v>
      </c>
      <c r="AR2284" s="19" t="str">
        <f t="shared" si="216"/>
        <v>Normal</v>
      </c>
    </row>
    <row r="2285" spans="1:44">
      <c r="A2285" s="19" t="s">
        <v>8106</v>
      </c>
      <c r="B2285" s="19">
        <v>15.01</v>
      </c>
      <c r="C2285" s="19">
        <v>4.15</v>
      </c>
      <c r="D2285" s="19" t="s">
        <v>8336</v>
      </c>
      <c r="E2285" s="19" t="s">
        <v>8336</v>
      </c>
      <c r="F2285" s="19" t="s">
        <v>8375</v>
      </c>
      <c r="G2285" s="19">
        <v>1</v>
      </c>
      <c r="H2285" s="19">
        <v>1</v>
      </c>
      <c r="I2285" s="19" t="s">
        <v>8336</v>
      </c>
      <c r="J2285" s="19" t="s">
        <v>8336</v>
      </c>
      <c r="K2285" s="19" t="str">
        <f t="shared" si="211"/>
        <v>Under Weight</v>
      </c>
      <c r="L2285" s="19" t="str">
        <f t="shared" si="212"/>
        <v>Normal</v>
      </c>
      <c r="P2285" s="19">
        <v>1</v>
      </c>
      <c r="Q2285" s="19">
        <v>1</v>
      </c>
      <c r="Y2285" s="32" t="s">
        <v>8087</v>
      </c>
      <c r="Z2285" s="19" t="s">
        <v>8324</v>
      </c>
      <c r="AA2285" t="s">
        <v>8336</v>
      </c>
      <c r="AB2285" s="19" t="str">
        <f t="shared" si="213"/>
        <v>Yes</v>
      </c>
      <c r="AC2285" s="19" t="str">
        <f t="shared" si="214"/>
        <v>No</v>
      </c>
      <c r="AG2285" s="19" t="s">
        <v>8067</v>
      </c>
      <c r="AH2285" s="19">
        <v>16.22</v>
      </c>
      <c r="AI2285" s="19" t="str">
        <f t="shared" si="215"/>
        <v>Under Weight</v>
      </c>
      <c r="AP2285" s="19" t="s">
        <v>8067</v>
      </c>
      <c r="AQ2285" s="19">
        <v>6.21</v>
      </c>
      <c r="AR2285" s="19" t="str">
        <f t="shared" si="216"/>
        <v>Prediabetes</v>
      </c>
    </row>
    <row r="2286" spans="1:44">
      <c r="A2286" s="19" t="s">
        <v>8109</v>
      </c>
      <c r="B2286" s="19">
        <v>41.14</v>
      </c>
      <c r="C2286" s="19">
        <v>6.02</v>
      </c>
      <c r="D2286" s="19" t="s">
        <v>8336</v>
      </c>
      <c r="E2286" s="19" t="s">
        <v>8324</v>
      </c>
      <c r="F2286" s="19" t="s">
        <v>8336</v>
      </c>
      <c r="G2286" s="19">
        <v>1</v>
      </c>
      <c r="H2286" s="19">
        <v>1</v>
      </c>
      <c r="I2286" s="19" t="s">
        <v>8336</v>
      </c>
      <c r="J2286" s="19" t="s">
        <v>8336</v>
      </c>
      <c r="K2286" s="19" t="str">
        <f t="shared" si="211"/>
        <v>Obesity</v>
      </c>
      <c r="L2286" s="19" t="str">
        <f t="shared" si="212"/>
        <v>Prediabetes</v>
      </c>
      <c r="P2286" s="19">
        <v>1</v>
      </c>
      <c r="Q2286" s="19">
        <v>1</v>
      </c>
      <c r="Y2286" s="32" t="s">
        <v>8090</v>
      </c>
      <c r="Z2286" s="19" t="s">
        <v>8324</v>
      </c>
      <c r="AA2286" t="s">
        <v>8336</v>
      </c>
      <c r="AB2286" s="19" t="str">
        <f t="shared" si="213"/>
        <v>Yes</v>
      </c>
      <c r="AC2286" s="19" t="str">
        <f t="shared" si="214"/>
        <v>No</v>
      </c>
      <c r="AG2286" s="19" t="s">
        <v>8071</v>
      </c>
      <c r="AH2286" s="19">
        <v>17.12</v>
      </c>
      <c r="AI2286" s="19" t="str">
        <f t="shared" si="215"/>
        <v>Under Weight</v>
      </c>
      <c r="AP2286" s="19" t="s">
        <v>8071</v>
      </c>
      <c r="AQ2286" s="19">
        <v>4.52</v>
      </c>
      <c r="AR2286" s="19" t="str">
        <f t="shared" si="216"/>
        <v>Normal</v>
      </c>
    </row>
    <row r="2287" spans="1:44">
      <c r="A2287" s="19" t="s">
        <v>8113</v>
      </c>
      <c r="B2287" s="19">
        <v>16.55</v>
      </c>
      <c r="C2287" s="19">
        <v>7.73</v>
      </c>
      <c r="D2287" s="19" t="s">
        <v>8336</v>
      </c>
      <c r="E2287" s="19" t="s">
        <v>8336</v>
      </c>
      <c r="F2287" s="19" t="s">
        <v>8336</v>
      </c>
      <c r="G2287" s="19" t="s">
        <v>8355</v>
      </c>
      <c r="H2287" s="19">
        <v>0</v>
      </c>
      <c r="I2287" s="19" t="s">
        <v>8336</v>
      </c>
      <c r="J2287" s="19" t="s">
        <v>8336</v>
      </c>
      <c r="K2287" s="19" t="str">
        <f t="shared" si="211"/>
        <v>Under Weight</v>
      </c>
      <c r="L2287" s="19" t="str">
        <f t="shared" si="212"/>
        <v>Diabetes</v>
      </c>
      <c r="P2287" s="19" t="s">
        <v>8355</v>
      </c>
      <c r="Q2287" s="19">
        <v>0</v>
      </c>
      <c r="Y2287" s="32" t="s">
        <v>8093</v>
      </c>
      <c r="Z2287" s="19" t="s">
        <v>8336</v>
      </c>
      <c r="AA2287" t="s">
        <v>8336</v>
      </c>
      <c r="AB2287" s="19" t="str">
        <f t="shared" si="213"/>
        <v>No</v>
      </c>
      <c r="AC2287" s="19" t="str">
        <f t="shared" si="214"/>
        <v>No</v>
      </c>
      <c r="AG2287" s="19" t="s">
        <v>8074</v>
      </c>
      <c r="AH2287" s="19">
        <v>19.07</v>
      </c>
      <c r="AI2287" s="19" t="str">
        <f t="shared" si="215"/>
        <v>Normal Weight</v>
      </c>
      <c r="AP2287" s="19" t="s">
        <v>8074</v>
      </c>
      <c r="AQ2287" s="19">
        <v>5.45</v>
      </c>
      <c r="AR2287" s="19" t="str">
        <f t="shared" si="216"/>
        <v>Normal</v>
      </c>
    </row>
    <row r="2288" spans="1:44">
      <c r="A2288" s="19" t="s">
        <v>8115</v>
      </c>
      <c r="B2288" s="19">
        <v>37.29</v>
      </c>
      <c r="C2288" s="19">
        <v>5.03</v>
      </c>
      <c r="D2288" s="19" t="s">
        <v>8336</v>
      </c>
      <c r="E2288" s="19" t="s">
        <v>8324</v>
      </c>
      <c r="F2288" s="19" t="s">
        <v>8336</v>
      </c>
      <c r="G2288" s="19">
        <v>1</v>
      </c>
      <c r="H2288" s="19">
        <v>1</v>
      </c>
      <c r="I2288" s="19" t="s">
        <v>8336</v>
      </c>
      <c r="J2288" s="19" t="s">
        <v>8336</v>
      </c>
      <c r="K2288" s="19" t="str">
        <f t="shared" si="211"/>
        <v>Obesity</v>
      </c>
      <c r="L2288" s="19" t="str">
        <f t="shared" si="212"/>
        <v>Normal</v>
      </c>
      <c r="P2288" s="19" t="s">
        <v>8355</v>
      </c>
      <c r="Q2288" s="19">
        <v>0</v>
      </c>
      <c r="Y2288" s="32" t="s">
        <v>8096</v>
      </c>
      <c r="Z2288" s="19" t="s">
        <v>8336</v>
      </c>
      <c r="AA2288" t="s">
        <v>8336</v>
      </c>
      <c r="AB2288" s="19" t="str">
        <f t="shared" si="213"/>
        <v>No</v>
      </c>
      <c r="AC2288" s="19" t="str">
        <f t="shared" si="214"/>
        <v>No</v>
      </c>
      <c r="AG2288" s="19" t="s">
        <v>8076</v>
      </c>
      <c r="AH2288" s="19">
        <v>15.56</v>
      </c>
      <c r="AI2288" s="19" t="str">
        <f t="shared" si="215"/>
        <v>Under Weight</v>
      </c>
      <c r="AP2288" s="19" t="s">
        <v>8076</v>
      </c>
      <c r="AQ2288" s="19">
        <v>4.42</v>
      </c>
      <c r="AR2288" s="19" t="str">
        <f t="shared" si="216"/>
        <v>Normal</v>
      </c>
    </row>
    <row r="2289" spans="1:44">
      <c r="A2289" s="19" t="s">
        <v>8118</v>
      </c>
      <c r="B2289" s="19">
        <v>16.74</v>
      </c>
      <c r="C2289" s="19">
        <v>4.08</v>
      </c>
      <c r="D2289" s="19" t="s">
        <v>8324</v>
      </c>
      <c r="E2289" s="19" t="s">
        <v>8336</v>
      </c>
      <c r="F2289" s="19" t="s">
        <v>8336</v>
      </c>
      <c r="G2289" s="19" t="s">
        <v>8355</v>
      </c>
      <c r="H2289" s="19">
        <v>0</v>
      </c>
      <c r="I2289" s="19" t="s">
        <v>8336</v>
      </c>
      <c r="J2289" s="19" t="s">
        <v>8336</v>
      </c>
      <c r="K2289" s="19" t="str">
        <f t="shared" si="211"/>
        <v>Under Weight</v>
      </c>
      <c r="L2289" s="19" t="str">
        <f t="shared" si="212"/>
        <v>Normal</v>
      </c>
      <c r="P2289" s="19">
        <v>1</v>
      </c>
      <c r="Q2289" s="19">
        <v>1</v>
      </c>
      <c r="Y2289" s="32" t="s">
        <v>8100</v>
      </c>
      <c r="Z2289" s="19" t="s">
        <v>8336</v>
      </c>
      <c r="AA2289" t="s">
        <v>8336</v>
      </c>
      <c r="AB2289" s="19" t="str">
        <f t="shared" si="213"/>
        <v>No</v>
      </c>
      <c r="AC2289" s="19" t="str">
        <f t="shared" si="214"/>
        <v>No</v>
      </c>
      <c r="AG2289" s="19" t="s">
        <v>8080</v>
      </c>
      <c r="AH2289" s="19">
        <v>22.76</v>
      </c>
      <c r="AI2289" s="19" t="str">
        <f t="shared" si="215"/>
        <v>Normal Weight</v>
      </c>
      <c r="AP2289" s="19" t="s">
        <v>8080</v>
      </c>
      <c r="AQ2289" s="19">
        <v>9.44</v>
      </c>
      <c r="AR2289" s="19" t="str">
        <f t="shared" si="216"/>
        <v>Diabetes</v>
      </c>
    </row>
    <row r="2290" spans="1:44">
      <c r="A2290" s="19" t="s">
        <v>8121</v>
      </c>
      <c r="B2290" s="19">
        <v>34.43</v>
      </c>
      <c r="C2290" s="19">
        <v>4.27</v>
      </c>
      <c r="D2290" s="19" t="s">
        <v>8336</v>
      </c>
      <c r="E2290" s="19" t="s">
        <v>8324</v>
      </c>
      <c r="F2290" s="19" t="s">
        <v>8336</v>
      </c>
      <c r="G2290" s="19">
        <v>1</v>
      </c>
      <c r="H2290" s="19">
        <v>1</v>
      </c>
      <c r="I2290" s="19" t="s">
        <v>8336</v>
      </c>
      <c r="J2290" s="19" t="s">
        <v>8336</v>
      </c>
      <c r="K2290" s="19" t="str">
        <f t="shared" si="211"/>
        <v>Obesity</v>
      </c>
      <c r="L2290" s="19" t="str">
        <f t="shared" si="212"/>
        <v>Normal</v>
      </c>
      <c r="P2290" s="19" t="s">
        <v>8355</v>
      </c>
      <c r="Q2290" s="19">
        <v>0</v>
      </c>
      <c r="Y2290" s="32" t="s">
        <v>8103</v>
      </c>
      <c r="Z2290" s="19" t="s">
        <v>8336</v>
      </c>
      <c r="AA2290" t="s">
        <v>8336</v>
      </c>
      <c r="AB2290" s="19" t="str">
        <f t="shared" si="213"/>
        <v>No</v>
      </c>
      <c r="AC2290" s="19" t="str">
        <f t="shared" si="214"/>
        <v>No</v>
      </c>
      <c r="AG2290" s="19" t="s">
        <v>8084</v>
      </c>
      <c r="AH2290" s="19">
        <v>22.79</v>
      </c>
      <c r="AI2290" s="19" t="str">
        <f t="shared" si="215"/>
        <v>Normal Weight</v>
      </c>
      <c r="AP2290" s="19" t="s">
        <v>8084</v>
      </c>
      <c r="AQ2290" s="19">
        <v>6.15</v>
      </c>
      <c r="AR2290" s="19" t="str">
        <f t="shared" si="216"/>
        <v>Prediabetes</v>
      </c>
    </row>
    <row r="2291" spans="1:44">
      <c r="A2291" s="19" t="s">
        <v>8125</v>
      </c>
      <c r="B2291" s="19">
        <v>34.1</v>
      </c>
      <c r="C2291" s="19">
        <v>4.07</v>
      </c>
      <c r="D2291" s="19" t="s">
        <v>8336</v>
      </c>
      <c r="E2291" s="19" t="s">
        <v>8324</v>
      </c>
      <c r="F2291" s="19" t="s">
        <v>8336</v>
      </c>
      <c r="G2291" s="19">
        <v>1</v>
      </c>
      <c r="H2291" s="19">
        <v>1</v>
      </c>
      <c r="I2291" s="19" t="s">
        <v>8336</v>
      </c>
      <c r="J2291" s="19" t="s">
        <v>8336</v>
      </c>
      <c r="K2291" s="19" t="str">
        <f t="shared" si="211"/>
        <v>Obesity</v>
      </c>
      <c r="L2291" s="19" t="str">
        <f t="shared" si="212"/>
        <v>Normal</v>
      </c>
      <c r="P2291" s="19" t="s">
        <v>8355</v>
      </c>
      <c r="Q2291" s="19">
        <v>0</v>
      </c>
      <c r="Y2291" s="32" t="s">
        <v>8106</v>
      </c>
      <c r="Z2291" s="19" t="s">
        <v>8336</v>
      </c>
      <c r="AA2291" t="s">
        <v>8336</v>
      </c>
      <c r="AB2291" s="19" t="str">
        <f t="shared" si="213"/>
        <v>No</v>
      </c>
      <c r="AC2291" s="19" t="str">
        <f t="shared" si="214"/>
        <v>No</v>
      </c>
      <c r="AG2291" s="19" t="s">
        <v>8087</v>
      </c>
      <c r="AH2291" s="19">
        <v>17.41</v>
      </c>
      <c r="AI2291" s="19" t="str">
        <f t="shared" si="215"/>
        <v>Under Weight</v>
      </c>
      <c r="AP2291" s="19" t="s">
        <v>8087</v>
      </c>
      <c r="AQ2291" s="19">
        <v>5.13</v>
      </c>
      <c r="AR2291" s="19" t="str">
        <f t="shared" si="216"/>
        <v>Normal</v>
      </c>
    </row>
    <row r="2292" spans="1:44">
      <c r="A2292" s="19" t="s">
        <v>8127</v>
      </c>
      <c r="B2292" s="19">
        <v>19.3</v>
      </c>
      <c r="C2292" s="19">
        <v>10.36</v>
      </c>
      <c r="D2292" s="19" t="s">
        <v>8336</v>
      </c>
      <c r="E2292" s="19" t="s">
        <v>8336</v>
      </c>
      <c r="F2292" s="19" t="s">
        <v>8336</v>
      </c>
      <c r="G2292" s="19" t="s">
        <v>8355</v>
      </c>
      <c r="H2292" s="19">
        <v>0</v>
      </c>
      <c r="I2292" s="19" t="s">
        <v>8336</v>
      </c>
      <c r="J2292" s="19" t="s">
        <v>8336</v>
      </c>
      <c r="K2292" s="19" t="str">
        <f t="shared" si="211"/>
        <v>Normal Weight</v>
      </c>
      <c r="L2292" s="19" t="str">
        <f t="shared" si="212"/>
        <v>Diabetes</v>
      </c>
      <c r="P2292" s="19" t="s">
        <v>8355</v>
      </c>
      <c r="Q2292" s="19">
        <v>0</v>
      </c>
      <c r="Y2292" s="32" t="s">
        <v>8109</v>
      </c>
      <c r="Z2292" s="19" t="s">
        <v>8336</v>
      </c>
      <c r="AA2292" t="s">
        <v>8336</v>
      </c>
      <c r="AB2292" s="19" t="str">
        <f t="shared" si="213"/>
        <v>No</v>
      </c>
      <c r="AC2292" s="19" t="str">
        <f t="shared" si="214"/>
        <v>No</v>
      </c>
      <c r="AG2292" s="19" t="s">
        <v>8090</v>
      </c>
      <c r="AH2292" s="19">
        <v>19.32</v>
      </c>
      <c r="AI2292" s="19" t="str">
        <f t="shared" si="215"/>
        <v>Normal Weight</v>
      </c>
      <c r="AP2292" s="19" t="s">
        <v>8090</v>
      </c>
      <c r="AQ2292" s="19">
        <v>4.96</v>
      </c>
      <c r="AR2292" s="19" t="str">
        <f t="shared" si="216"/>
        <v>Normal</v>
      </c>
    </row>
    <row r="2293" spans="1:44">
      <c r="A2293" s="19" t="s">
        <v>8131</v>
      </c>
      <c r="B2293" s="19">
        <v>33.66</v>
      </c>
      <c r="C2293" s="19">
        <v>5.71</v>
      </c>
      <c r="D2293" s="19" t="s">
        <v>8336</v>
      </c>
      <c r="E2293" s="19" t="s">
        <v>8324</v>
      </c>
      <c r="F2293" s="19" t="s">
        <v>8336</v>
      </c>
      <c r="G2293" s="19">
        <v>1</v>
      </c>
      <c r="H2293" s="19">
        <v>1</v>
      </c>
      <c r="I2293" s="19" t="s">
        <v>8336</v>
      </c>
      <c r="J2293" s="19" t="s">
        <v>8336</v>
      </c>
      <c r="K2293" s="19" t="str">
        <f t="shared" si="211"/>
        <v>Obesity</v>
      </c>
      <c r="L2293" s="19" t="str">
        <f t="shared" si="212"/>
        <v>Prediabetes</v>
      </c>
      <c r="P2293" s="19">
        <v>1</v>
      </c>
      <c r="Q2293" s="19">
        <v>1</v>
      </c>
      <c r="Y2293" s="32" t="s">
        <v>8113</v>
      </c>
      <c r="Z2293" s="19" t="s">
        <v>8336</v>
      </c>
      <c r="AA2293" t="s">
        <v>8336</v>
      </c>
      <c r="AB2293" s="19" t="str">
        <f t="shared" si="213"/>
        <v>No</v>
      </c>
      <c r="AC2293" s="19" t="str">
        <f t="shared" si="214"/>
        <v>No</v>
      </c>
      <c r="AG2293" s="19" t="s">
        <v>8093</v>
      </c>
      <c r="AH2293" s="19">
        <v>18.25</v>
      </c>
      <c r="AI2293" s="19" t="str">
        <f t="shared" si="215"/>
        <v>Under Weight</v>
      </c>
      <c r="AP2293" s="19" t="s">
        <v>8093</v>
      </c>
      <c r="AQ2293" s="19">
        <v>10.95</v>
      </c>
      <c r="AR2293" s="19" t="str">
        <f t="shared" si="216"/>
        <v>Diabetes</v>
      </c>
    </row>
    <row r="2294" spans="1:44">
      <c r="A2294" s="19" t="s">
        <v>8134</v>
      </c>
      <c r="B2294" s="19">
        <v>33.33</v>
      </c>
      <c r="C2294" s="19">
        <v>6.08</v>
      </c>
      <c r="D2294" s="19" t="s">
        <v>8336</v>
      </c>
      <c r="E2294" s="19" t="s">
        <v>8324</v>
      </c>
      <c r="F2294" s="19" t="s">
        <v>8336</v>
      </c>
      <c r="G2294" s="19">
        <v>1</v>
      </c>
      <c r="H2294" s="19">
        <v>1</v>
      </c>
      <c r="I2294" s="19" t="s">
        <v>8336</v>
      </c>
      <c r="J2294" s="19" t="s">
        <v>8336</v>
      </c>
      <c r="K2294" s="19" t="str">
        <f t="shared" si="211"/>
        <v>Obesity</v>
      </c>
      <c r="L2294" s="19" t="str">
        <f t="shared" si="212"/>
        <v>Prediabetes</v>
      </c>
      <c r="P2294" s="19" t="s">
        <v>8355</v>
      </c>
      <c r="Q2294" s="19">
        <v>0</v>
      </c>
      <c r="Y2294" s="32" t="s">
        <v>8115</v>
      </c>
      <c r="Z2294" s="19" t="s">
        <v>8336</v>
      </c>
      <c r="AA2294" t="s">
        <v>8336</v>
      </c>
      <c r="AB2294" s="19" t="str">
        <f t="shared" si="213"/>
        <v>No</v>
      </c>
      <c r="AC2294" s="19" t="str">
        <f t="shared" si="214"/>
        <v>No</v>
      </c>
      <c r="AG2294" s="19" t="s">
        <v>8096</v>
      </c>
      <c r="AH2294" s="19">
        <v>53.13</v>
      </c>
      <c r="AI2294" s="19" t="str">
        <f t="shared" si="215"/>
        <v>Obesity</v>
      </c>
      <c r="AP2294" s="19" t="s">
        <v>8096</v>
      </c>
      <c r="AQ2294" s="19">
        <v>4.44</v>
      </c>
      <c r="AR2294" s="19" t="str">
        <f t="shared" si="216"/>
        <v>Normal</v>
      </c>
    </row>
    <row r="2295" spans="1:44">
      <c r="A2295" s="19" t="s">
        <v>8138</v>
      </c>
      <c r="B2295" s="19">
        <v>21.84</v>
      </c>
      <c r="C2295" s="19">
        <v>5.71</v>
      </c>
      <c r="D2295" s="19" t="s">
        <v>8336</v>
      </c>
      <c r="E2295" s="19" t="s">
        <v>8324</v>
      </c>
      <c r="F2295" s="19" t="s">
        <v>8336</v>
      </c>
      <c r="G2295" s="19">
        <v>1</v>
      </c>
      <c r="H2295" s="19">
        <v>1</v>
      </c>
      <c r="I2295" s="19" t="s">
        <v>8336</v>
      </c>
      <c r="J2295" s="19" t="s">
        <v>8336</v>
      </c>
      <c r="K2295" s="19" t="str">
        <f t="shared" si="211"/>
        <v>Normal Weight</v>
      </c>
      <c r="L2295" s="19" t="str">
        <f t="shared" si="212"/>
        <v>Prediabetes</v>
      </c>
      <c r="P2295" s="19">
        <v>1</v>
      </c>
      <c r="Q2295" s="19">
        <v>1</v>
      </c>
      <c r="Y2295" s="32" t="s">
        <v>8118</v>
      </c>
      <c r="Z2295" s="19" t="s">
        <v>8324</v>
      </c>
      <c r="AA2295" t="s">
        <v>8336</v>
      </c>
      <c r="AB2295" s="19" t="str">
        <f t="shared" si="213"/>
        <v>Yes</v>
      </c>
      <c r="AC2295" s="19" t="str">
        <f t="shared" si="214"/>
        <v>No</v>
      </c>
      <c r="AG2295" s="19" t="s">
        <v>8100</v>
      </c>
      <c r="AH2295" s="19">
        <v>20.46</v>
      </c>
      <c r="AI2295" s="19" t="str">
        <f t="shared" si="215"/>
        <v>Normal Weight</v>
      </c>
      <c r="AP2295" s="19" t="s">
        <v>8100</v>
      </c>
      <c r="AQ2295" s="19">
        <v>4.02</v>
      </c>
      <c r="AR2295" s="19" t="str">
        <f t="shared" si="216"/>
        <v>Normal</v>
      </c>
    </row>
    <row r="2296" spans="1:44">
      <c r="A2296" s="19" t="s">
        <v>8142</v>
      </c>
      <c r="B2296" s="19">
        <v>16.87</v>
      </c>
      <c r="C2296" s="19">
        <v>9.13</v>
      </c>
      <c r="D2296" s="19" t="s">
        <v>8336</v>
      </c>
      <c r="E2296" s="19" t="s">
        <v>8336</v>
      </c>
      <c r="F2296" s="19" t="s">
        <v>8336</v>
      </c>
      <c r="G2296" s="19" t="s">
        <v>8355</v>
      </c>
      <c r="H2296" s="19">
        <v>0</v>
      </c>
      <c r="I2296" s="19" t="s">
        <v>8336</v>
      </c>
      <c r="J2296" s="19" t="s">
        <v>8336</v>
      </c>
      <c r="K2296" s="19" t="str">
        <f t="shared" si="211"/>
        <v>Under Weight</v>
      </c>
      <c r="L2296" s="19" t="str">
        <f t="shared" si="212"/>
        <v>Diabetes</v>
      </c>
      <c r="P2296" s="19">
        <v>1</v>
      </c>
      <c r="Q2296" s="19">
        <v>1</v>
      </c>
      <c r="Y2296" s="32" t="s">
        <v>8121</v>
      </c>
      <c r="Z2296" s="19" t="s">
        <v>8336</v>
      </c>
      <c r="AA2296" t="s">
        <v>8336</v>
      </c>
      <c r="AB2296" s="19" t="str">
        <f t="shared" si="213"/>
        <v>No</v>
      </c>
      <c r="AC2296" s="19" t="str">
        <f t="shared" si="214"/>
        <v>No</v>
      </c>
      <c r="AG2296" s="19" t="s">
        <v>8103</v>
      </c>
      <c r="AH2296" s="19">
        <v>43.01</v>
      </c>
      <c r="AI2296" s="19" t="str">
        <f t="shared" si="215"/>
        <v>Obesity</v>
      </c>
      <c r="AP2296" s="19" t="s">
        <v>8103</v>
      </c>
      <c r="AQ2296" s="19">
        <v>5.44</v>
      </c>
      <c r="AR2296" s="19" t="str">
        <f t="shared" si="216"/>
        <v>Normal</v>
      </c>
    </row>
    <row r="2297" spans="1:44">
      <c r="A2297" s="19" t="s">
        <v>8144</v>
      </c>
      <c r="B2297" s="19">
        <v>30.14</v>
      </c>
      <c r="C2297" s="19">
        <v>5.49</v>
      </c>
      <c r="D2297" s="19" t="s">
        <v>8336</v>
      </c>
      <c r="E2297" s="19" t="s">
        <v>8324</v>
      </c>
      <c r="F2297" s="19" t="s">
        <v>8336</v>
      </c>
      <c r="G2297" s="19">
        <v>1</v>
      </c>
      <c r="H2297" s="19">
        <v>1</v>
      </c>
      <c r="I2297" s="19" t="s">
        <v>8336</v>
      </c>
      <c r="J2297" s="19" t="s">
        <v>8336</v>
      </c>
      <c r="K2297" s="19" t="str">
        <f t="shared" si="211"/>
        <v>Obesity</v>
      </c>
      <c r="L2297" s="19" t="str">
        <f t="shared" si="212"/>
        <v>Normal</v>
      </c>
      <c r="P2297" s="19">
        <v>1</v>
      </c>
      <c r="Q2297" s="19">
        <v>1</v>
      </c>
      <c r="Y2297" s="32" t="s">
        <v>8125</v>
      </c>
      <c r="Z2297" s="19" t="s">
        <v>8336</v>
      </c>
      <c r="AA2297" t="s">
        <v>8336</v>
      </c>
      <c r="AB2297" s="19" t="str">
        <f t="shared" si="213"/>
        <v>No</v>
      </c>
      <c r="AC2297" s="19" t="str">
        <f t="shared" si="214"/>
        <v>No</v>
      </c>
      <c r="AG2297" s="19" t="s">
        <v>8106</v>
      </c>
      <c r="AH2297" s="19">
        <v>15.01</v>
      </c>
      <c r="AI2297" s="19" t="str">
        <f t="shared" si="215"/>
        <v>Under Weight</v>
      </c>
      <c r="AP2297" s="19" t="s">
        <v>8106</v>
      </c>
      <c r="AQ2297" s="19">
        <v>4.15</v>
      </c>
      <c r="AR2297" s="19" t="str">
        <f t="shared" si="216"/>
        <v>Normal</v>
      </c>
    </row>
    <row r="2298" spans="1:44">
      <c r="A2298" s="19" t="s">
        <v>8148</v>
      </c>
      <c r="B2298" s="19">
        <v>23.21</v>
      </c>
      <c r="C2298" s="19">
        <v>4.37</v>
      </c>
      <c r="D2298" s="19" t="s">
        <v>8336</v>
      </c>
      <c r="E2298" s="19" t="s">
        <v>8324</v>
      </c>
      <c r="F2298" s="19" t="s">
        <v>8336</v>
      </c>
      <c r="G2298" s="19">
        <v>1</v>
      </c>
      <c r="H2298" s="19">
        <v>1</v>
      </c>
      <c r="I2298" s="19" t="s">
        <v>8336</v>
      </c>
      <c r="J2298" s="19" t="s">
        <v>8336</v>
      </c>
      <c r="K2298" s="19" t="str">
        <f t="shared" si="211"/>
        <v>Normal Weight</v>
      </c>
      <c r="L2298" s="19" t="str">
        <f t="shared" si="212"/>
        <v>Normal</v>
      </c>
      <c r="P2298" s="19" t="s">
        <v>8355</v>
      </c>
      <c r="Q2298" s="19">
        <v>0</v>
      </c>
      <c r="Y2298" s="32" t="s">
        <v>8127</v>
      </c>
      <c r="Z2298" s="19" t="s">
        <v>8336</v>
      </c>
      <c r="AA2298" t="s">
        <v>8336</v>
      </c>
      <c r="AB2298" s="19" t="str">
        <f t="shared" si="213"/>
        <v>No</v>
      </c>
      <c r="AC2298" s="19" t="str">
        <f t="shared" si="214"/>
        <v>No</v>
      </c>
      <c r="AG2298" s="19" t="s">
        <v>8109</v>
      </c>
      <c r="AH2298" s="19">
        <v>41.14</v>
      </c>
      <c r="AI2298" s="19" t="str">
        <f t="shared" si="215"/>
        <v>Obesity</v>
      </c>
      <c r="AP2298" s="19" t="s">
        <v>8109</v>
      </c>
      <c r="AQ2298" s="19">
        <v>6.02</v>
      </c>
      <c r="AR2298" s="19" t="str">
        <f t="shared" si="216"/>
        <v>Prediabetes</v>
      </c>
    </row>
    <row r="2299" spans="1:44">
      <c r="A2299" s="19" t="s">
        <v>8150</v>
      </c>
      <c r="B2299" s="19">
        <v>17.17</v>
      </c>
      <c r="C2299" s="19">
        <v>8.46</v>
      </c>
      <c r="D2299" s="19" t="s">
        <v>8336</v>
      </c>
      <c r="E2299" s="19" t="s">
        <v>8336</v>
      </c>
      <c r="F2299" s="19" t="s">
        <v>8336</v>
      </c>
      <c r="G2299" s="19" t="s">
        <v>8355</v>
      </c>
      <c r="H2299" s="19">
        <v>0</v>
      </c>
      <c r="I2299" s="19" t="s">
        <v>8336</v>
      </c>
      <c r="J2299" s="19" t="s">
        <v>8336</v>
      </c>
      <c r="K2299" s="19" t="str">
        <f t="shared" si="211"/>
        <v>Under Weight</v>
      </c>
      <c r="L2299" s="19" t="str">
        <f t="shared" si="212"/>
        <v>Diabetes</v>
      </c>
      <c r="P2299" s="19">
        <v>1</v>
      </c>
      <c r="Q2299" s="19">
        <v>1</v>
      </c>
      <c r="Y2299" s="32" t="s">
        <v>8131</v>
      </c>
      <c r="Z2299" s="19" t="s">
        <v>8336</v>
      </c>
      <c r="AA2299" t="s">
        <v>8336</v>
      </c>
      <c r="AB2299" s="19" t="str">
        <f t="shared" si="213"/>
        <v>No</v>
      </c>
      <c r="AC2299" s="19" t="str">
        <f t="shared" si="214"/>
        <v>No</v>
      </c>
      <c r="AG2299" s="19" t="s">
        <v>8113</v>
      </c>
      <c r="AH2299" s="19">
        <v>16.55</v>
      </c>
      <c r="AI2299" s="19" t="str">
        <f t="shared" si="215"/>
        <v>Under Weight</v>
      </c>
      <c r="AP2299" s="19" t="s">
        <v>8113</v>
      </c>
      <c r="AQ2299" s="19">
        <v>7.73</v>
      </c>
      <c r="AR2299" s="19" t="str">
        <f t="shared" si="216"/>
        <v>Diabetes</v>
      </c>
    </row>
    <row r="2300" spans="1:44">
      <c r="A2300" s="19" t="s">
        <v>8153</v>
      </c>
      <c r="B2300" s="19">
        <v>15.61</v>
      </c>
      <c r="C2300" s="19">
        <v>5.28</v>
      </c>
      <c r="D2300" s="19" t="s">
        <v>8336</v>
      </c>
      <c r="E2300" s="19" t="s">
        <v>8336</v>
      </c>
      <c r="F2300" s="19" t="s">
        <v>8336</v>
      </c>
      <c r="G2300" s="19">
        <v>1</v>
      </c>
      <c r="H2300" s="19">
        <v>1</v>
      </c>
      <c r="I2300" s="19" t="s">
        <v>8336</v>
      </c>
      <c r="J2300" s="19" t="s">
        <v>8336</v>
      </c>
      <c r="K2300" s="19" t="str">
        <f t="shared" si="211"/>
        <v>Under Weight</v>
      </c>
      <c r="L2300" s="19" t="str">
        <f t="shared" si="212"/>
        <v>Normal</v>
      </c>
      <c r="P2300" s="19" t="s">
        <v>8355</v>
      </c>
      <c r="Q2300" s="19">
        <v>0</v>
      </c>
      <c r="Y2300" s="32" t="s">
        <v>8134</v>
      </c>
      <c r="Z2300" s="19" t="s">
        <v>8336</v>
      </c>
      <c r="AA2300" t="s">
        <v>8336</v>
      </c>
      <c r="AB2300" s="19" t="str">
        <f t="shared" si="213"/>
        <v>No</v>
      </c>
      <c r="AC2300" s="19" t="str">
        <f t="shared" si="214"/>
        <v>No</v>
      </c>
      <c r="AG2300" s="19" t="s">
        <v>8115</v>
      </c>
      <c r="AH2300" s="19">
        <v>37.29</v>
      </c>
      <c r="AI2300" s="19" t="str">
        <f t="shared" si="215"/>
        <v>Obesity</v>
      </c>
      <c r="AP2300" s="19" t="s">
        <v>8115</v>
      </c>
      <c r="AQ2300" s="19">
        <v>5.03</v>
      </c>
      <c r="AR2300" s="19" t="str">
        <f t="shared" si="216"/>
        <v>Normal</v>
      </c>
    </row>
    <row r="2301" spans="1:44">
      <c r="A2301" s="19" t="s">
        <v>8156</v>
      </c>
      <c r="B2301" s="19">
        <v>17.98</v>
      </c>
      <c r="C2301" s="19">
        <v>5.33</v>
      </c>
      <c r="D2301" s="19" t="s">
        <v>8324</v>
      </c>
      <c r="E2301" s="19" t="s">
        <v>8336</v>
      </c>
      <c r="F2301" s="19" t="s">
        <v>8375</v>
      </c>
      <c r="G2301" s="19">
        <v>1</v>
      </c>
      <c r="H2301" s="19">
        <v>1</v>
      </c>
      <c r="I2301" s="19" t="s">
        <v>8336</v>
      </c>
      <c r="J2301" s="19" t="s">
        <v>8336</v>
      </c>
      <c r="K2301" s="19" t="str">
        <f t="shared" si="211"/>
        <v>Under Weight</v>
      </c>
      <c r="L2301" s="19" t="str">
        <f t="shared" si="212"/>
        <v>Normal</v>
      </c>
      <c r="P2301" s="19">
        <v>1</v>
      </c>
      <c r="Q2301" s="19">
        <v>1</v>
      </c>
      <c r="Y2301" s="32" t="s">
        <v>8138</v>
      </c>
      <c r="Z2301" s="19" t="s">
        <v>8336</v>
      </c>
      <c r="AA2301" t="s">
        <v>8336</v>
      </c>
      <c r="AB2301" s="19" t="str">
        <f t="shared" si="213"/>
        <v>No</v>
      </c>
      <c r="AC2301" s="19" t="str">
        <f t="shared" si="214"/>
        <v>No</v>
      </c>
      <c r="AG2301" s="19" t="s">
        <v>8118</v>
      </c>
      <c r="AH2301" s="19">
        <v>16.74</v>
      </c>
      <c r="AI2301" s="19" t="str">
        <f t="shared" si="215"/>
        <v>Under Weight</v>
      </c>
      <c r="AP2301" s="19" t="s">
        <v>8118</v>
      </c>
      <c r="AQ2301" s="19">
        <v>4.08</v>
      </c>
      <c r="AR2301" s="19" t="str">
        <f t="shared" si="216"/>
        <v>Normal</v>
      </c>
    </row>
    <row r="2302" spans="1:44">
      <c r="A2302" s="19" t="s">
        <v>8160</v>
      </c>
      <c r="B2302" s="19">
        <v>21.64</v>
      </c>
      <c r="C2302" s="19">
        <v>5.5</v>
      </c>
      <c r="D2302" s="19" t="s">
        <v>8336</v>
      </c>
      <c r="E2302" s="19" t="s">
        <v>8324</v>
      </c>
      <c r="F2302" s="19" t="s">
        <v>8336</v>
      </c>
      <c r="G2302" s="19">
        <v>1</v>
      </c>
      <c r="H2302" s="19">
        <v>1</v>
      </c>
      <c r="I2302" s="19" t="s">
        <v>8336</v>
      </c>
      <c r="J2302" s="19" t="s">
        <v>8336</v>
      </c>
      <c r="K2302" s="19" t="str">
        <f t="shared" si="211"/>
        <v>Normal Weight</v>
      </c>
      <c r="L2302" s="19" t="str">
        <f t="shared" si="212"/>
        <v>Normal</v>
      </c>
      <c r="P2302" s="19">
        <v>1</v>
      </c>
      <c r="Q2302" s="19">
        <v>1</v>
      </c>
      <c r="Y2302" s="32" t="s">
        <v>8142</v>
      </c>
      <c r="Z2302" s="19" t="s">
        <v>8336</v>
      </c>
      <c r="AA2302" t="s">
        <v>8336</v>
      </c>
      <c r="AB2302" s="19" t="str">
        <f t="shared" si="213"/>
        <v>No</v>
      </c>
      <c r="AC2302" s="19" t="str">
        <f t="shared" si="214"/>
        <v>No</v>
      </c>
      <c r="AG2302" s="19" t="s">
        <v>8121</v>
      </c>
      <c r="AH2302" s="19">
        <v>34.43</v>
      </c>
      <c r="AI2302" s="19" t="str">
        <f t="shared" si="215"/>
        <v>Obesity</v>
      </c>
      <c r="AP2302" s="19" t="s">
        <v>8121</v>
      </c>
      <c r="AQ2302" s="19">
        <v>4.27</v>
      </c>
      <c r="AR2302" s="19" t="str">
        <f t="shared" si="216"/>
        <v>Normal</v>
      </c>
    </row>
    <row r="2303" spans="1:44">
      <c r="A2303" s="19" t="s">
        <v>8164</v>
      </c>
      <c r="B2303" s="19">
        <v>16.4</v>
      </c>
      <c r="C2303" s="19">
        <v>5.4</v>
      </c>
      <c r="D2303" s="19" t="s">
        <v>8336</v>
      </c>
      <c r="E2303" s="19" t="s">
        <v>8336</v>
      </c>
      <c r="F2303" s="19" t="s">
        <v>8375</v>
      </c>
      <c r="G2303" s="19">
        <v>1</v>
      </c>
      <c r="H2303" s="19">
        <v>1</v>
      </c>
      <c r="I2303" s="19" t="s">
        <v>8336</v>
      </c>
      <c r="J2303" s="19" t="s">
        <v>8336</v>
      </c>
      <c r="K2303" s="19" t="str">
        <f t="shared" si="211"/>
        <v>Under Weight</v>
      </c>
      <c r="L2303" s="19" t="str">
        <f t="shared" si="212"/>
        <v>Normal</v>
      </c>
      <c r="P2303" s="19" t="s">
        <v>8355</v>
      </c>
      <c r="Q2303" s="19">
        <v>0</v>
      </c>
      <c r="Y2303" s="32" t="s">
        <v>8144</v>
      </c>
      <c r="Z2303" s="19" t="s">
        <v>8336</v>
      </c>
      <c r="AA2303" t="s">
        <v>8336</v>
      </c>
      <c r="AB2303" s="19" t="str">
        <f t="shared" si="213"/>
        <v>No</v>
      </c>
      <c r="AC2303" s="19" t="str">
        <f t="shared" si="214"/>
        <v>No</v>
      </c>
      <c r="AG2303" s="19" t="s">
        <v>8125</v>
      </c>
      <c r="AH2303" s="19">
        <v>34.1</v>
      </c>
      <c r="AI2303" s="19" t="str">
        <f t="shared" si="215"/>
        <v>Obesity</v>
      </c>
      <c r="AP2303" s="19" t="s">
        <v>8125</v>
      </c>
      <c r="AQ2303" s="19">
        <v>4.07</v>
      </c>
      <c r="AR2303" s="19" t="str">
        <f t="shared" si="216"/>
        <v>Normal</v>
      </c>
    </row>
    <row r="2304" spans="1:44">
      <c r="A2304" s="19" t="s">
        <v>8168</v>
      </c>
      <c r="B2304" s="19">
        <v>15.77</v>
      </c>
      <c r="C2304" s="19">
        <v>6.05</v>
      </c>
      <c r="D2304" s="19" t="s">
        <v>8324</v>
      </c>
      <c r="E2304" s="19" t="s">
        <v>8336</v>
      </c>
      <c r="F2304" s="19" t="s">
        <v>8336</v>
      </c>
      <c r="G2304" s="19">
        <v>1</v>
      </c>
      <c r="H2304" s="19">
        <v>1</v>
      </c>
      <c r="I2304" s="19" t="s">
        <v>8336</v>
      </c>
      <c r="J2304" s="19" t="s">
        <v>8336</v>
      </c>
      <c r="K2304" s="19" t="str">
        <f t="shared" si="211"/>
        <v>Under Weight</v>
      </c>
      <c r="L2304" s="19" t="str">
        <f t="shared" si="212"/>
        <v>Prediabetes</v>
      </c>
      <c r="P2304" s="19">
        <v>1</v>
      </c>
      <c r="Q2304" s="19">
        <v>1</v>
      </c>
      <c r="Y2304" s="32" t="s">
        <v>8148</v>
      </c>
      <c r="Z2304" s="19" t="s">
        <v>8336</v>
      </c>
      <c r="AA2304" t="s">
        <v>8336</v>
      </c>
      <c r="AB2304" s="19" t="str">
        <f t="shared" si="213"/>
        <v>No</v>
      </c>
      <c r="AC2304" s="19" t="str">
        <f t="shared" si="214"/>
        <v>No</v>
      </c>
      <c r="AG2304" s="19" t="s">
        <v>8127</v>
      </c>
      <c r="AH2304" s="19">
        <v>19.3</v>
      </c>
      <c r="AI2304" s="19" t="str">
        <f t="shared" si="215"/>
        <v>Normal Weight</v>
      </c>
      <c r="AP2304" s="19" t="s">
        <v>8127</v>
      </c>
      <c r="AQ2304" s="19">
        <v>10.36</v>
      </c>
      <c r="AR2304" s="19" t="str">
        <f t="shared" si="216"/>
        <v>Diabetes</v>
      </c>
    </row>
    <row r="2305" spans="1:44">
      <c r="A2305" s="19" t="s">
        <v>8172</v>
      </c>
      <c r="B2305" s="19">
        <v>18.27</v>
      </c>
      <c r="C2305" s="19">
        <v>11.46</v>
      </c>
      <c r="D2305" s="19" t="s">
        <v>8336</v>
      </c>
      <c r="E2305" s="19" t="s">
        <v>8336</v>
      </c>
      <c r="F2305" s="19" t="s">
        <v>8336</v>
      </c>
      <c r="G2305" s="19" t="s">
        <v>8355</v>
      </c>
      <c r="H2305" s="19">
        <v>0</v>
      </c>
      <c r="I2305" s="19" t="s">
        <v>8336</v>
      </c>
      <c r="J2305" s="19" t="s">
        <v>8336</v>
      </c>
      <c r="K2305" s="19" t="str">
        <f t="shared" si="211"/>
        <v>Under Weight</v>
      </c>
      <c r="L2305" s="19" t="str">
        <f t="shared" si="212"/>
        <v>Diabetes</v>
      </c>
      <c r="P2305" s="19">
        <v>1</v>
      </c>
      <c r="Q2305" s="19">
        <v>1</v>
      </c>
      <c r="Y2305" s="32" t="s">
        <v>8150</v>
      </c>
      <c r="Z2305" s="19" t="s">
        <v>8336</v>
      </c>
      <c r="AA2305" t="s">
        <v>8336</v>
      </c>
      <c r="AB2305" s="19" t="str">
        <f t="shared" si="213"/>
        <v>No</v>
      </c>
      <c r="AC2305" s="19" t="str">
        <f t="shared" si="214"/>
        <v>No</v>
      </c>
      <c r="AG2305" s="19" t="s">
        <v>8131</v>
      </c>
      <c r="AH2305" s="19">
        <v>33.66</v>
      </c>
      <c r="AI2305" s="19" t="str">
        <f t="shared" si="215"/>
        <v>Obesity</v>
      </c>
      <c r="AP2305" s="19" t="s">
        <v>8131</v>
      </c>
      <c r="AQ2305" s="19">
        <v>5.71</v>
      </c>
      <c r="AR2305" s="19" t="str">
        <f t="shared" si="216"/>
        <v>Prediabetes</v>
      </c>
    </row>
    <row r="2306" spans="1:44">
      <c r="A2306" s="19" t="s">
        <v>8175</v>
      </c>
      <c r="B2306" s="19">
        <v>16.49</v>
      </c>
      <c r="C2306" s="19">
        <v>8.48</v>
      </c>
      <c r="D2306" s="19" t="s">
        <v>8336</v>
      </c>
      <c r="E2306" s="19" t="s">
        <v>8336</v>
      </c>
      <c r="F2306" s="19" t="s">
        <v>8336</v>
      </c>
      <c r="G2306" s="19" t="s">
        <v>8355</v>
      </c>
      <c r="H2306" s="19">
        <v>0</v>
      </c>
      <c r="I2306" s="19" t="s">
        <v>8336</v>
      </c>
      <c r="J2306" s="19" t="s">
        <v>8336</v>
      </c>
      <c r="K2306" s="19" t="str">
        <f t="shared" si="211"/>
        <v>Under Weight</v>
      </c>
      <c r="L2306" s="19" t="str">
        <f t="shared" si="212"/>
        <v>Diabetes</v>
      </c>
      <c r="P2306" s="19">
        <v>1</v>
      </c>
      <c r="Q2306" s="19">
        <v>1</v>
      </c>
      <c r="Y2306" s="32" t="s">
        <v>8153</v>
      </c>
      <c r="Z2306" s="19" t="s">
        <v>8336</v>
      </c>
      <c r="AA2306" t="s">
        <v>8336</v>
      </c>
      <c r="AB2306" s="19" t="str">
        <f t="shared" si="213"/>
        <v>No</v>
      </c>
      <c r="AC2306" s="19" t="str">
        <f t="shared" si="214"/>
        <v>No</v>
      </c>
      <c r="AG2306" s="19" t="s">
        <v>8134</v>
      </c>
      <c r="AH2306" s="19">
        <v>33.33</v>
      </c>
      <c r="AI2306" s="19" t="str">
        <f t="shared" si="215"/>
        <v>Obesity</v>
      </c>
      <c r="AP2306" s="19" t="s">
        <v>8134</v>
      </c>
      <c r="AQ2306" s="19">
        <v>6.08</v>
      </c>
      <c r="AR2306" s="19" t="str">
        <f t="shared" si="216"/>
        <v>Prediabetes</v>
      </c>
    </row>
    <row r="2307" spans="1:44">
      <c r="A2307" s="19" t="s">
        <v>8179</v>
      </c>
      <c r="B2307" s="19">
        <v>16.14</v>
      </c>
      <c r="C2307" s="19">
        <v>4.86</v>
      </c>
      <c r="D2307" s="19" t="s">
        <v>8336</v>
      </c>
      <c r="E2307" s="19" t="s">
        <v>8336</v>
      </c>
      <c r="F2307" s="19" t="s">
        <v>8336</v>
      </c>
      <c r="G2307" s="19" t="s">
        <v>8355</v>
      </c>
      <c r="H2307" s="19">
        <v>0</v>
      </c>
      <c r="I2307" s="19" t="s">
        <v>8336</v>
      </c>
      <c r="J2307" s="19" t="s">
        <v>8336</v>
      </c>
      <c r="K2307" s="19" t="str">
        <f t="shared" ref="K2307:K2336" si="217">IF(B2307&lt;18.5,"Under Weight",IF(B2307&lt;=24.9,"Normal Weight",IF(B2307&lt;=29.9,"Over Weight","Obesity")))</f>
        <v>Under Weight</v>
      </c>
      <c r="L2307" s="19" t="str">
        <f t="shared" ref="L2307:L2336" si="218">IF(C2307&lt;5.7,"Normal",IF(C2307&lt;=6.4,"Prediabetes","Diabetes"))</f>
        <v>Normal</v>
      </c>
      <c r="P2307" s="19" t="s">
        <v>8355</v>
      </c>
      <c r="Q2307" s="19">
        <v>0</v>
      </c>
      <c r="Y2307" s="32" t="s">
        <v>8156</v>
      </c>
      <c r="Z2307" s="19" t="s">
        <v>8324</v>
      </c>
      <c r="AA2307" t="s">
        <v>8336</v>
      </c>
      <c r="AB2307" s="19" t="str">
        <f t="shared" si="213"/>
        <v>Yes</v>
      </c>
      <c r="AC2307" s="19" t="str">
        <f t="shared" si="214"/>
        <v>No</v>
      </c>
      <c r="AG2307" s="19" t="s">
        <v>8138</v>
      </c>
      <c r="AH2307" s="19">
        <v>21.84</v>
      </c>
      <c r="AI2307" s="19" t="str">
        <f t="shared" si="215"/>
        <v>Normal Weight</v>
      </c>
      <c r="AP2307" s="19" t="s">
        <v>8138</v>
      </c>
      <c r="AQ2307" s="19">
        <v>5.71</v>
      </c>
      <c r="AR2307" s="19" t="str">
        <f t="shared" si="216"/>
        <v>Prediabetes</v>
      </c>
    </row>
    <row r="2308" spans="1:44">
      <c r="A2308" s="19" t="s">
        <v>8181</v>
      </c>
      <c r="B2308" s="19">
        <v>20.85</v>
      </c>
      <c r="C2308" s="19">
        <v>4.45</v>
      </c>
      <c r="D2308" s="19" t="s">
        <v>8324</v>
      </c>
      <c r="E2308" s="19" t="s">
        <v>8336</v>
      </c>
      <c r="F2308" s="19" t="s">
        <v>8336</v>
      </c>
      <c r="G2308" s="19">
        <v>1</v>
      </c>
      <c r="H2308" s="19">
        <v>1</v>
      </c>
      <c r="I2308" s="19" t="s">
        <v>8336</v>
      </c>
      <c r="J2308" s="19" t="s">
        <v>8336</v>
      </c>
      <c r="K2308" s="19" t="str">
        <f t="shared" si="217"/>
        <v>Normal Weight</v>
      </c>
      <c r="L2308" s="19" t="str">
        <f t="shared" si="218"/>
        <v>Normal</v>
      </c>
      <c r="P2308" s="19">
        <v>1</v>
      </c>
      <c r="Q2308" s="19">
        <v>1</v>
      </c>
      <c r="Y2308" s="32" t="s">
        <v>8160</v>
      </c>
      <c r="Z2308" s="19" t="s">
        <v>8336</v>
      </c>
      <c r="AA2308" t="s">
        <v>8336</v>
      </c>
      <c r="AB2308" s="19" t="str">
        <f t="shared" si="213"/>
        <v>No</v>
      </c>
      <c r="AC2308" s="19" t="str">
        <f t="shared" si="214"/>
        <v>No</v>
      </c>
      <c r="AG2308" s="19" t="s">
        <v>8142</v>
      </c>
      <c r="AH2308" s="19">
        <v>16.87</v>
      </c>
      <c r="AI2308" s="19" t="str">
        <f t="shared" si="215"/>
        <v>Under Weight</v>
      </c>
      <c r="AP2308" s="19" t="s">
        <v>8142</v>
      </c>
      <c r="AQ2308" s="19">
        <v>9.13</v>
      </c>
      <c r="AR2308" s="19" t="str">
        <f t="shared" si="216"/>
        <v>Diabetes</v>
      </c>
    </row>
    <row r="2309" spans="1:44">
      <c r="A2309" s="19" t="s">
        <v>8185</v>
      </c>
      <c r="B2309" s="19">
        <v>15.88</v>
      </c>
      <c r="C2309" s="19">
        <v>4.36</v>
      </c>
      <c r="D2309" s="19" t="s">
        <v>8336</v>
      </c>
      <c r="E2309" s="19" t="s">
        <v>8336</v>
      </c>
      <c r="F2309" s="19" t="s">
        <v>8336</v>
      </c>
      <c r="G2309" s="19" t="s">
        <v>8355</v>
      </c>
      <c r="H2309" s="19">
        <v>0</v>
      </c>
      <c r="I2309" s="19" t="s">
        <v>8336</v>
      </c>
      <c r="J2309" s="19" t="s">
        <v>8336</v>
      </c>
      <c r="K2309" s="19" t="str">
        <f t="shared" si="217"/>
        <v>Under Weight</v>
      </c>
      <c r="L2309" s="19" t="str">
        <f t="shared" si="218"/>
        <v>Normal</v>
      </c>
      <c r="P2309" s="19">
        <v>1</v>
      </c>
      <c r="Q2309" s="19">
        <v>1</v>
      </c>
      <c r="Y2309" s="32" t="s">
        <v>8164</v>
      </c>
      <c r="Z2309" s="19" t="s">
        <v>8336</v>
      </c>
      <c r="AA2309" t="s">
        <v>8336</v>
      </c>
      <c r="AB2309" s="19" t="str">
        <f t="shared" si="213"/>
        <v>No</v>
      </c>
      <c r="AC2309" s="19" t="str">
        <f t="shared" si="214"/>
        <v>No</v>
      </c>
      <c r="AG2309" s="19" t="s">
        <v>8144</v>
      </c>
      <c r="AH2309" s="19">
        <v>30.14</v>
      </c>
      <c r="AI2309" s="19" t="str">
        <f t="shared" si="215"/>
        <v>Obesity</v>
      </c>
      <c r="AP2309" s="19" t="s">
        <v>8144</v>
      </c>
      <c r="AQ2309" s="19">
        <v>5.49</v>
      </c>
      <c r="AR2309" s="19" t="str">
        <f t="shared" si="216"/>
        <v>Normal</v>
      </c>
    </row>
    <row r="2310" spans="1:44">
      <c r="A2310" s="19" t="s">
        <v>8188</v>
      </c>
      <c r="B2310" s="19">
        <v>20.66</v>
      </c>
      <c r="C2310" s="19">
        <v>5.8</v>
      </c>
      <c r="D2310" s="19" t="s">
        <v>8336</v>
      </c>
      <c r="E2310" s="19" t="s">
        <v>8324</v>
      </c>
      <c r="F2310" s="19" t="s">
        <v>8336</v>
      </c>
      <c r="G2310" s="19">
        <v>1</v>
      </c>
      <c r="H2310" s="19">
        <v>1</v>
      </c>
      <c r="I2310" s="19" t="s">
        <v>8336</v>
      </c>
      <c r="J2310" s="19" t="s">
        <v>8336</v>
      </c>
      <c r="K2310" s="19" t="str">
        <f t="shared" si="217"/>
        <v>Normal Weight</v>
      </c>
      <c r="L2310" s="19" t="str">
        <f t="shared" si="218"/>
        <v>Prediabetes</v>
      </c>
      <c r="P2310" s="19" t="s">
        <v>8355</v>
      </c>
      <c r="Q2310" s="19">
        <v>0</v>
      </c>
      <c r="Y2310" s="32" t="s">
        <v>8168</v>
      </c>
      <c r="Z2310" s="19" t="s">
        <v>8324</v>
      </c>
      <c r="AA2310" t="s">
        <v>8336</v>
      </c>
      <c r="AB2310" s="19" t="str">
        <f t="shared" si="213"/>
        <v>Yes</v>
      </c>
      <c r="AC2310" s="19" t="str">
        <f t="shared" si="214"/>
        <v>No</v>
      </c>
      <c r="AG2310" s="19" t="s">
        <v>8148</v>
      </c>
      <c r="AH2310" s="19">
        <v>23.21</v>
      </c>
      <c r="AI2310" s="19" t="str">
        <f t="shared" si="215"/>
        <v>Normal Weight</v>
      </c>
      <c r="AP2310" s="19" t="s">
        <v>8148</v>
      </c>
      <c r="AQ2310" s="19">
        <v>4.37</v>
      </c>
      <c r="AR2310" s="19" t="str">
        <f t="shared" si="216"/>
        <v>Normal</v>
      </c>
    </row>
    <row r="2311" spans="1:44">
      <c r="A2311" s="19" t="s">
        <v>8191</v>
      </c>
      <c r="B2311" s="19">
        <v>20.4</v>
      </c>
      <c r="C2311" s="19">
        <v>5.27</v>
      </c>
      <c r="D2311" s="19" t="s">
        <v>8336</v>
      </c>
      <c r="E2311" s="19" t="s">
        <v>8336</v>
      </c>
      <c r="F2311" s="19" t="s">
        <v>8336</v>
      </c>
      <c r="G2311" s="19" t="s">
        <v>8355</v>
      </c>
      <c r="H2311" s="19">
        <v>0</v>
      </c>
      <c r="I2311" s="19" t="s">
        <v>8336</v>
      </c>
      <c r="J2311" s="19" t="s">
        <v>8336</v>
      </c>
      <c r="K2311" s="19" t="str">
        <f t="shared" si="217"/>
        <v>Normal Weight</v>
      </c>
      <c r="L2311" s="19" t="str">
        <f t="shared" si="218"/>
        <v>Normal</v>
      </c>
      <c r="P2311" s="19">
        <v>1</v>
      </c>
      <c r="Q2311" s="19">
        <v>1</v>
      </c>
      <c r="Y2311" s="32" t="s">
        <v>8172</v>
      </c>
      <c r="Z2311" s="19" t="s">
        <v>8336</v>
      </c>
      <c r="AA2311" t="s">
        <v>8336</v>
      </c>
      <c r="AB2311" s="19" t="str">
        <f t="shared" si="213"/>
        <v>No</v>
      </c>
      <c r="AC2311" s="19" t="str">
        <f t="shared" si="214"/>
        <v>No</v>
      </c>
      <c r="AG2311" s="19" t="s">
        <v>8150</v>
      </c>
      <c r="AH2311" s="19">
        <v>17.17</v>
      </c>
      <c r="AI2311" s="19" t="str">
        <f t="shared" si="215"/>
        <v>Under Weight</v>
      </c>
      <c r="AP2311" s="19" t="s">
        <v>8150</v>
      </c>
      <c r="AQ2311" s="19">
        <v>8.46</v>
      </c>
      <c r="AR2311" s="19" t="str">
        <f t="shared" si="216"/>
        <v>Diabetes</v>
      </c>
    </row>
    <row r="2312" spans="1:44">
      <c r="A2312" s="19" t="s">
        <v>8194</v>
      </c>
      <c r="B2312" s="19">
        <v>25.19</v>
      </c>
      <c r="C2312" s="19">
        <v>5.64</v>
      </c>
      <c r="D2312" s="19" t="s">
        <v>8324</v>
      </c>
      <c r="E2312" s="19" t="s">
        <v>8336</v>
      </c>
      <c r="F2312" s="19" t="s">
        <v>8336</v>
      </c>
      <c r="G2312" s="19" t="s">
        <v>8355</v>
      </c>
      <c r="H2312" s="19">
        <v>0</v>
      </c>
      <c r="I2312" s="19" t="s">
        <v>8336</v>
      </c>
      <c r="J2312" s="19" t="s">
        <v>8336</v>
      </c>
      <c r="K2312" s="19" t="str">
        <f t="shared" si="217"/>
        <v>Over Weight</v>
      </c>
      <c r="L2312" s="19" t="str">
        <f t="shared" si="218"/>
        <v>Normal</v>
      </c>
      <c r="P2312" s="19">
        <v>1</v>
      </c>
      <c r="Q2312" s="19">
        <v>1</v>
      </c>
      <c r="Y2312" s="32" t="s">
        <v>8175</v>
      </c>
      <c r="Z2312" s="19" t="s">
        <v>8336</v>
      </c>
      <c r="AA2312" t="s">
        <v>8336</v>
      </c>
      <c r="AB2312" s="19" t="str">
        <f t="shared" si="213"/>
        <v>No</v>
      </c>
      <c r="AC2312" s="19" t="str">
        <f t="shared" si="214"/>
        <v>No</v>
      </c>
      <c r="AG2312" s="19" t="s">
        <v>8153</v>
      </c>
      <c r="AH2312" s="19">
        <v>15.61</v>
      </c>
      <c r="AI2312" s="19" t="str">
        <f t="shared" si="215"/>
        <v>Under Weight</v>
      </c>
      <c r="AP2312" s="19" t="s">
        <v>8153</v>
      </c>
      <c r="AQ2312" s="19">
        <v>5.28</v>
      </c>
      <c r="AR2312" s="19" t="str">
        <f t="shared" si="216"/>
        <v>Normal</v>
      </c>
    </row>
    <row r="2313" spans="1:44">
      <c r="A2313" s="19" t="s">
        <v>8197</v>
      </c>
      <c r="B2313" s="19">
        <v>20.54</v>
      </c>
      <c r="C2313" s="19">
        <v>4.2</v>
      </c>
      <c r="D2313" s="19" t="s">
        <v>8324</v>
      </c>
      <c r="E2313" s="19" t="s">
        <v>8336</v>
      </c>
      <c r="F2313" s="19" t="s">
        <v>8336</v>
      </c>
      <c r="G2313" s="19">
        <v>1</v>
      </c>
      <c r="H2313" s="19">
        <v>1</v>
      </c>
      <c r="I2313" s="19" t="s">
        <v>8336</v>
      </c>
      <c r="J2313" s="19" t="s">
        <v>8336</v>
      </c>
      <c r="K2313" s="19" t="str">
        <f t="shared" si="217"/>
        <v>Normal Weight</v>
      </c>
      <c r="L2313" s="19" t="str">
        <f t="shared" si="218"/>
        <v>Normal</v>
      </c>
      <c r="P2313" s="19">
        <v>1</v>
      </c>
      <c r="Q2313" s="19">
        <v>1</v>
      </c>
      <c r="Y2313" s="32" t="s">
        <v>8179</v>
      </c>
      <c r="Z2313" s="19" t="s">
        <v>8336</v>
      </c>
      <c r="AA2313" t="s">
        <v>8336</v>
      </c>
      <c r="AB2313" s="19" t="str">
        <f t="shared" ref="AB2313:AB2342" si="219">PROPER(Z2313)</f>
        <v>No</v>
      </c>
      <c r="AC2313" s="19" t="str">
        <f t="shared" ref="AC2313:AC2342" si="220">PROPER(AA2313)</f>
        <v>No</v>
      </c>
      <c r="AG2313" s="19" t="s">
        <v>8156</v>
      </c>
      <c r="AH2313" s="19">
        <v>17.98</v>
      </c>
      <c r="AI2313" s="19" t="str">
        <f t="shared" si="215"/>
        <v>Under Weight</v>
      </c>
      <c r="AP2313" s="19" t="s">
        <v>8156</v>
      </c>
      <c r="AQ2313" s="19">
        <v>5.33</v>
      </c>
      <c r="AR2313" s="19" t="str">
        <f t="shared" si="216"/>
        <v>Normal</v>
      </c>
    </row>
    <row r="2314" spans="1:44">
      <c r="A2314" s="19" t="s">
        <v>8200</v>
      </c>
      <c r="B2314" s="19">
        <v>20.13</v>
      </c>
      <c r="C2314" s="19">
        <v>5.42</v>
      </c>
      <c r="D2314" s="19" t="s">
        <v>8336</v>
      </c>
      <c r="E2314" s="19" t="s">
        <v>8336</v>
      </c>
      <c r="F2314" s="19" t="s">
        <v>8336</v>
      </c>
      <c r="G2314" s="19" t="s">
        <v>8355</v>
      </c>
      <c r="H2314" s="19">
        <v>0</v>
      </c>
      <c r="I2314" s="19" t="s">
        <v>8336</v>
      </c>
      <c r="J2314" s="19" t="s">
        <v>8336</v>
      </c>
      <c r="K2314" s="19" t="str">
        <f t="shared" si="217"/>
        <v>Normal Weight</v>
      </c>
      <c r="L2314" s="19" t="str">
        <f t="shared" si="218"/>
        <v>Normal</v>
      </c>
      <c r="P2314" s="19">
        <v>1</v>
      </c>
      <c r="Q2314" s="19">
        <v>1</v>
      </c>
      <c r="Y2314" s="32" t="s">
        <v>8181</v>
      </c>
      <c r="Z2314" s="19" t="s">
        <v>8324</v>
      </c>
      <c r="AA2314" t="s">
        <v>8336</v>
      </c>
      <c r="AB2314" s="19" t="str">
        <f t="shared" si="219"/>
        <v>Yes</v>
      </c>
      <c r="AC2314" s="19" t="str">
        <f t="shared" si="220"/>
        <v>No</v>
      </c>
      <c r="AG2314" s="19" t="s">
        <v>8160</v>
      </c>
      <c r="AH2314" s="19">
        <v>21.64</v>
      </c>
      <c r="AI2314" s="19" t="str">
        <f t="shared" si="215"/>
        <v>Normal Weight</v>
      </c>
      <c r="AP2314" s="19" t="s">
        <v>8160</v>
      </c>
      <c r="AQ2314" s="19">
        <v>5.5</v>
      </c>
      <c r="AR2314" s="19" t="str">
        <f t="shared" si="216"/>
        <v>Normal</v>
      </c>
    </row>
    <row r="2315" spans="1:44">
      <c r="A2315" s="19" t="s">
        <v>8202</v>
      </c>
      <c r="B2315" s="19">
        <v>18.93</v>
      </c>
      <c r="C2315" s="19">
        <v>6.11</v>
      </c>
      <c r="D2315" s="19" t="s">
        <v>8336</v>
      </c>
      <c r="E2315" s="19" t="s">
        <v>8336</v>
      </c>
      <c r="F2315" s="19" t="s">
        <v>8375</v>
      </c>
      <c r="G2315" s="19">
        <v>1</v>
      </c>
      <c r="H2315" s="19">
        <v>1</v>
      </c>
      <c r="I2315" s="19" t="s">
        <v>8336</v>
      </c>
      <c r="J2315" s="19" t="s">
        <v>8336</v>
      </c>
      <c r="K2315" s="19" t="str">
        <f t="shared" si="217"/>
        <v>Normal Weight</v>
      </c>
      <c r="L2315" s="19" t="str">
        <f t="shared" si="218"/>
        <v>Prediabetes</v>
      </c>
      <c r="P2315" s="19">
        <v>1</v>
      </c>
      <c r="Q2315" s="19">
        <v>1</v>
      </c>
      <c r="Y2315" s="32" t="s">
        <v>8185</v>
      </c>
      <c r="Z2315" s="19" t="s">
        <v>8336</v>
      </c>
      <c r="AA2315" t="s">
        <v>8336</v>
      </c>
      <c r="AB2315" s="19" t="str">
        <f t="shared" si="219"/>
        <v>No</v>
      </c>
      <c r="AC2315" s="19" t="str">
        <f t="shared" si="220"/>
        <v>No</v>
      </c>
      <c r="AG2315" s="19" t="s">
        <v>8164</v>
      </c>
      <c r="AH2315" s="19">
        <v>16.4</v>
      </c>
      <c r="AI2315" s="19" t="str">
        <f t="shared" si="215"/>
        <v>Under Weight</v>
      </c>
      <c r="AP2315" s="19" t="s">
        <v>8164</v>
      </c>
      <c r="AQ2315" s="19">
        <v>5.4</v>
      </c>
      <c r="AR2315" s="19" t="str">
        <f t="shared" si="216"/>
        <v>Normal</v>
      </c>
    </row>
    <row r="2316" spans="1:44">
      <c r="A2316" s="19" t="s">
        <v>8204</v>
      </c>
      <c r="B2316" s="19">
        <v>24.14</v>
      </c>
      <c r="C2316" s="19">
        <v>5.29</v>
      </c>
      <c r="D2316" s="19" t="s">
        <v>8336</v>
      </c>
      <c r="E2316" s="19" t="s">
        <v>8324</v>
      </c>
      <c r="F2316" s="19" t="s">
        <v>8336</v>
      </c>
      <c r="G2316" s="19">
        <v>1</v>
      </c>
      <c r="H2316" s="19">
        <v>1</v>
      </c>
      <c r="I2316" s="19" t="s">
        <v>8336</v>
      </c>
      <c r="J2316" s="19" t="s">
        <v>8336</v>
      </c>
      <c r="K2316" s="19" t="str">
        <f t="shared" si="217"/>
        <v>Normal Weight</v>
      </c>
      <c r="L2316" s="19" t="str">
        <f t="shared" si="218"/>
        <v>Normal</v>
      </c>
      <c r="P2316" s="19" t="s">
        <v>8355</v>
      </c>
      <c r="Q2316" s="19">
        <v>0</v>
      </c>
      <c r="Y2316" s="32" t="s">
        <v>8188</v>
      </c>
      <c r="Z2316" s="19" t="s">
        <v>8336</v>
      </c>
      <c r="AA2316" t="s">
        <v>8336</v>
      </c>
      <c r="AB2316" s="19" t="str">
        <f t="shared" si="219"/>
        <v>No</v>
      </c>
      <c r="AC2316" s="19" t="str">
        <f t="shared" si="220"/>
        <v>No</v>
      </c>
      <c r="AG2316" s="19" t="s">
        <v>8168</v>
      </c>
      <c r="AH2316" s="19">
        <v>15.77</v>
      </c>
      <c r="AI2316" s="19" t="str">
        <f t="shared" si="215"/>
        <v>Under Weight</v>
      </c>
      <c r="AP2316" s="19" t="s">
        <v>8168</v>
      </c>
      <c r="AQ2316" s="19">
        <v>6.05</v>
      </c>
      <c r="AR2316" s="19" t="str">
        <f t="shared" si="216"/>
        <v>Prediabetes</v>
      </c>
    </row>
    <row r="2317" spans="1:44">
      <c r="A2317" s="19" t="s">
        <v>8207</v>
      </c>
      <c r="B2317" s="19">
        <v>25.03</v>
      </c>
      <c r="C2317" s="19">
        <v>5.91</v>
      </c>
      <c r="D2317" s="19" t="s">
        <v>8336</v>
      </c>
      <c r="E2317" s="19" t="s">
        <v>8324</v>
      </c>
      <c r="F2317" s="19" t="s">
        <v>8336</v>
      </c>
      <c r="G2317" s="19">
        <v>1</v>
      </c>
      <c r="H2317" s="19">
        <v>1</v>
      </c>
      <c r="I2317" s="19" t="s">
        <v>8336</v>
      </c>
      <c r="J2317" s="19" t="s">
        <v>8336</v>
      </c>
      <c r="K2317" s="19" t="str">
        <f t="shared" si="217"/>
        <v>Over Weight</v>
      </c>
      <c r="L2317" s="19" t="str">
        <f t="shared" si="218"/>
        <v>Prediabetes</v>
      </c>
      <c r="P2317" s="19" t="s">
        <v>8355</v>
      </c>
      <c r="Q2317" s="19">
        <v>0</v>
      </c>
      <c r="Y2317" s="32" t="s">
        <v>8191</v>
      </c>
      <c r="Z2317" s="19" t="s">
        <v>8336</v>
      </c>
      <c r="AA2317" t="s">
        <v>8336</v>
      </c>
      <c r="AB2317" s="19" t="str">
        <f t="shared" si="219"/>
        <v>No</v>
      </c>
      <c r="AC2317" s="19" t="str">
        <f t="shared" si="220"/>
        <v>No</v>
      </c>
      <c r="AG2317" s="19" t="s">
        <v>8172</v>
      </c>
      <c r="AH2317" s="19">
        <v>18.27</v>
      </c>
      <c r="AI2317" s="19" t="str">
        <f t="shared" si="215"/>
        <v>Under Weight</v>
      </c>
      <c r="AP2317" s="19" t="s">
        <v>8172</v>
      </c>
      <c r="AQ2317" s="19">
        <v>11.46</v>
      </c>
      <c r="AR2317" s="19" t="str">
        <f t="shared" si="216"/>
        <v>Diabetes</v>
      </c>
    </row>
    <row r="2318" spans="1:44">
      <c r="A2318" s="19" t="s">
        <v>8210</v>
      </c>
      <c r="B2318" s="19">
        <v>20.47</v>
      </c>
      <c r="C2318" s="19">
        <v>5.81</v>
      </c>
      <c r="D2318" s="19" t="s">
        <v>8324</v>
      </c>
      <c r="E2318" s="19" t="s">
        <v>8336</v>
      </c>
      <c r="F2318" s="19" t="s">
        <v>8336</v>
      </c>
      <c r="G2318" s="19">
        <v>1</v>
      </c>
      <c r="H2318" s="19">
        <v>1</v>
      </c>
      <c r="I2318" s="19" t="s">
        <v>8336</v>
      </c>
      <c r="J2318" s="19" t="s">
        <v>8336</v>
      </c>
      <c r="K2318" s="19" t="str">
        <f t="shared" si="217"/>
        <v>Normal Weight</v>
      </c>
      <c r="L2318" s="19" t="str">
        <f t="shared" si="218"/>
        <v>Prediabetes</v>
      </c>
      <c r="P2318" s="19" t="s">
        <v>8355</v>
      </c>
      <c r="Q2318" s="19">
        <v>0</v>
      </c>
      <c r="Y2318" s="32" t="s">
        <v>8194</v>
      </c>
      <c r="Z2318" s="19" t="s">
        <v>8324</v>
      </c>
      <c r="AA2318" t="s">
        <v>8336</v>
      </c>
      <c r="AB2318" s="19" t="str">
        <f t="shared" si="219"/>
        <v>Yes</v>
      </c>
      <c r="AC2318" s="19" t="str">
        <f t="shared" si="220"/>
        <v>No</v>
      </c>
      <c r="AG2318" s="19" t="s">
        <v>8175</v>
      </c>
      <c r="AH2318" s="19">
        <v>16.49</v>
      </c>
      <c r="AI2318" s="19" t="str">
        <f t="shared" si="215"/>
        <v>Under Weight</v>
      </c>
      <c r="AP2318" s="19" t="s">
        <v>8175</v>
      </c>
      <c r="AQ2318" s="19">
        <v>8.48</v>
      </c>
      <c r="AR2318" s="19" t="str">
        <f t="shared" si="216"/>
        <v>Diabetes</v>
      </c>
    </row>
    <row r="2319" spans="1:44">
      <c r="A2319" s="19" t="s">
        <v>8213</v>
      </c>
      <c r="B2319" s="19">
        <v>18.82</v>
      </c>
      <c r="C2319" s="19">
        <v>5.51</v>
      </c>
      <c r="D2319" s="19" t="s">
        <v>8324</v>
      </c>
      <c r="E2319" s="19" t="s">
        <v>8336</v>
      </c>
      <c r="F2319" s="19" t="s">
        <v>8336</v>
      </c>
      <c r="G2319" s="19" t="s">
        <v>8355</v>
      </c>
      <c r="H2319" s="19">
        <v>0</v>
      </c>
      <c r="I2319" s="19" t="s">
        <v>8336</v>
      </c>
      <c r="J2319" s="19" t="s">
        <v>8336</v>
      </c>
      <c r="K2319" s="19" t="str">
        <f t="shared" si="217"/>
        <v>Normal Weight</v>
      </c>
      <c r="L2319" s="19" t="str">
        <f t="shared" si="218"/>
        <v>Normal</v>
      </c>
      <c r="P2319" s="19">
        <v>1</v>
      </c>
      <c r="Q2319" s="19">
        <v>1</v>
      </c>
      <c r="Y2319" s="32" t="s">
        <v>8197</v>
      </c>
      <c r="Z2319" s="19" t="s">
        <v>8324</v>
      </c>
      <c r="AA2319" t="s">
        <v>8336</v>
      </c>
      <c r="AB2319" s="19" t="str">
        <f t="shared" si="219"/>
        <v>Yes</v>
      </c>
      <c r="AC2319" s="19" t="str">
        <f t="shared" si="220"/>
        <v>No</v>
      </c>
      <c r="AG2319" s="19" t="s">
        <v>8179</v>
      </c>
      <c r="AH2319" s="19">
        <v>16.14</v>
      </c>
      <c r="AI2319" s="19" t="str">
        <f t="shared" ref="AI2319:AI2348" si="221">IF(AH2319&lt;18.5,"Under Weight",IF(AH2319&lt;=24.9,"Normal Weight",IF(AH2319&lt;=29.9,"Over Weight","Obesity")))</f>
        <v>Under Weight</v>
      </c>
      <c r="AP2319" s="19" t="s">
        <v>8179</v>
      </c>
      <c r="AQ2319" s="19">
        <v>4.86</v>
      </c>
      <c r="AR2319" s="19" t="str">
        <f t="shared" ref="AR2319:AR2348" si="222">IF(AQ2319&lt;5.7,"Normal",IF(AQ2319&lt;=6.5,"Prediabetes","Diabetes"))</f>
        <v>Normal</v>
      </c>
    </row>
    <row r="2320" spans="1:44">
      <c r="A2320" s="19" t="s">
        <v>8216</v>
      </c>
      <c r="B2320" s="19">
        <v>17.08</v>
      </c>
      <c r="C2320" s="19">
        <v>5.73</v>
      </c>
      <c r="D2320" s="19" t="s">
        <v>8336</v>
      </c>
      <c r="E2320" s="19" t="s">
        <v>8336</v>
      </c>
      <c r="F2320" s="19" t="s">
        <v>8375</v>
      </c>
      <c r="G2320" s="19">
        <v>1</v>
      </c>
      <c r="H2320" s="19">
        <v>1</v>
      </c>
      <c r="I2320" s="19" t="s">
        <v>8336</v>
      </c>
      <c r="J2320" s="19" t="s">
        <v>8336</v>
      </c>
      <c r="K2320" s="19" t="str">
        <f t="shared" si="217"/>
        <v>Under Weight</v>
      </c>
      <c r="L2320" s="19" t="str">
        <f t="shared" si="218"/>
        <v>Prediabetes</v>
      </c>
      <c r="P2320" s="19" t="s">
        <v>8355</v>
      </c>
      <c r="Q2320" s="19">
        <v>0</v>
      </c>
      <c r="Y2320" s="32" t="s">
        <v>8200</v>
      </c>
      <c r="Z2320" s="19" t="s">
        <v>8336</v>
      </c>
      <c r="AA2320" t="s">
        <v>8336</v>
      </c>
      <c r="AB2320" s="19" t="str">
        <f t="shared" si="219"/>
        <v>No</v>
      </c>
      <c r="AC2320" s="19" t="str">
        <f t="shared" si="220"/>
        <v>No</v>
      </c>
      <c r="AG2320" s="19" t="s">
        <v>8181</v>
      </c>
      <c r="AH2320" s="19">
        <v>20.85</v>
      </c>
      <c r="AI2320" s="19" t="str">
        <f t="shared" si="221"/>
        <v>Normal Weight</v>
      </c>
      <c r="AP2320" s="19" t="s">
        <v>8181</v>
      </c>
      <c r="AQ2320" s="19">
        <v>4.45</v>
      </c>
      <c r="AR2320" s="19" t="str">
        <f t="shared" si="222"/>
        <v>Normal</v>
      </c>
    </row>
    <row r="2321" spans="1:44">
      <c r="A2321" s="19" t="s">
        <v>8219</v>
      </c>
      <c r="B2321" s="19">
        <v>19.21</v>
      </c>
      <c r="C2321" s="19">
        <v>5.53</v>
      </c>
      <c r="D2321" s="19" t="s">
        <v>8324</v>
      </c>
      <c r="E2321" s="19" t="s">
        <v>8336</v>
      </c>
      <c r="F2321" s="19" t="s">
        <v>8336</v>
      </c>
      <c r="G2321" s="19" t="s">
        <v>8355</v>
      </c>
      <c r="H2321" s="19">
        <v>0</v>
      </c>
      <c r="I2321" s="19" t="s">
        <v>8336</v>
      </c>
      <c r="J2321" s="19" t="s">
        <v>8336</v>
      </c>
      <c r="K2321" s="19" t="str">
        <f t="shared" si="217"/>
        <v>Normal Weight</v>
      </c>
      <c r="L2321" s="19" t="str">
        <f t="shared" si="218"/>
        <v>Normal</v>
      </c>
      <c r="P2321" s="19">
        <v>1</v>
      </c>
      <c r="Q2321" s="19">
        <v>1</v>
      </c>
      <c r="Y2321" s="32" t="s">
        <v>8202</v>
      </c>
      <c r="Z2321" s="19" t="s">
        <v>8336</v>
      </c>
      <c r="AA2321" t="s">
        <v>8336</v>
      </c>
      <c r="AB2321" s="19" t="str">
        <f t="shared" si="219"/>
        <v>No</v>
      </c>
      <c r="AC2321" s="19" t="str">
        <f t="shared" si="220"/>
        <v>No</v>
      </c>
      <c r="AG2321" s="19" t="s">
        <v>8185</v>
      </c>
      <c r="AH2321" s="19">
        <v>15.88</v>
      </c>
      <c r="AI2321" s="19" t="str">
        <f t="shared" si="221"/>
        <v>Under Weight</v>
      </c>
      <c r="AP2321" s="19" t="s">
        <v>8185</v>
      </c>
      <c r="AQ2321" s="19">
        <v>4.36</v>
      </c>
      <c r="AR2321" s="19" t="str">
        <f t="shared" si="222"/>
        <v>Normal</v>
      </c>
    </row>
    <row r="2322" spans="1:44">
      <c r="A2322" s="19" t="s">
        <v>8222</v>
      </c>
      <c r="B2322" s="19">
        <v>17.86</v>
      </c>
      <c r="C2322" s="19">
        <v>5.43</v>
      </c>
      <c r="D2322" s="19" t="s">
        <v>8336</v>
      </c>
      <c r="E2322" s="19" t="s">
        <v>8336</v>
      </c>
      <c r="F2322" s="19" t="s">
        <v>8375</v>
      </c>
      <c r="G2322" s="19">
        <v>1</v>
      </c>
      <c r="H2322" s="19">
        <v>1</v>
      </c>
      <c r="I2322" s="19" t="s">
        <v>8336</v>
      </c>
      <c r="J2322" s="19" t="s">
        <v>8336</v>
      </c>
      <c r="K2322" s="19" t="str">
        <f t="shared" si="217"/>
        <v>Under Weight</v>
      </c>
      <c r="L2322" s="19" t="str">
        <f t="shared" si="218"/>
        <v>Normal</v>
      </c>
      <c r="P2322" s="19" t="s">
        <v>8355</v>
      </c>
      <c r="Q2322" s="19">
        <v>0</v>
      </c>
      <c r="Y2322" s="32" t="s">
        <v>8204</v>
      </c>
      <c r="Z2322" s="19" t="s">
        <v>8336</v>
      </c>
      <c r="AA2322" t="s">
        <v>8336</v>
      </c>
      <c r="AB2322" s="19" t="str">
        <f t="shared" si="219"/>
        <v>No</v>
      </c>
      <c r="AC2322" s="19" t="str">
        <f t="shared" si="220"/>
        <v>No</v>
      </c>
      <c r="AG2322" s="19" t="s">
        <v>8188</v>
      </c>
      <c r="AH2322" s="19">
        <v>20.66</v>
      </c>
      <c r="AI2322" s="19" t="str">
        <f t="shared" si="221"/>
        <v>Normal Weight</v>
      </c>
      <c r="AP2322" s="19" t="s">
        <v>8188</v>
      </c>
      <c r="AQ2322" s="19">
        <v>5.8</v>
      </c>
      <c r="AR2322" s="19" t="str">
        <f t="shared" si="222"/>
        <v>Prediabetes</v>
      </c>
    </row>
    <row r="2323" spans="1:44">
      <c r="A2323" s="19" t="s">
        <v>8225</v>
      </c>
      <c r="B2323" s="19">
        <v>21.38</v>
      </c>
      <c r="C2323" s="19">
        <v>8.01</v>
      </c>
      <c r="D2323" s="19" t="s">
        <v>8336</v>
      </c>
      <c r="E2323" s="19" t="s">
        <v>8336</v>
      </c>
      <c r="F2323" s="19" t="s">
        <v>8336</v>
      </c>
      <c r="G2323" s="19" t="s">
        <v>8355</v>
      </c>
      <c r="H2323" s="19">
        <v>0</v>
      </c>
      <c r="I2323" s="19" t="s">
        <v>8336</v>
      </c>
      <c r="J2323" s="19" t="s">
        <v>8336</v>
      </c>
      <c r="K2323" s="19" t="str">
        <f t="shared" si="217"/>
        <v>Normal Weight</v>
      </c>
      <c r="L2323" s="19" t="str">
        <f t="shared" si="218"/>
        <v>Diabetes</v>
      </c>
      <c r="P2323" s="19" t="s">
        <v>8355</v>
      </c>
      <c r="Q2323" s="19">
        <v>0</v>
      </c>
      <c r="Y2323" s="32" t="s">
        <v>8207</v>
      </c>
      <c r="Z2323" s="19" t="s">
        <v>8336</v>
      </c>
      <c r="AA2323" t="s">
        <v>8336</v>
      </c>
      <c r="AB2323" s="19" t="str">
        <f t="shared" si="219"/>
        <v>No</v>
      </c>
      <c r="AC2323" s="19" t="str">
        <f t="shared" si="220"/>
        <v>No</v>
      </c>
      <c r="AG2323" s="19" t="s">
        <v>8191</v>
      </c>
      <c r="AH2323" s="19">
        <v>20.4</v>
      </c>
      <c r="AI2323" s="19" t="str">
        <f t="shared" si="221"/>
        <v>Normal Weight</v>
      </c>
      <c r="AP2323" s="19" t="s">
        <v>8191</v>
      </c>
      <c r="AQ2323" s="19">
        <v>5.27</v>
      </c>
      <c r="AR2323" s="19" t="str">
        <f t="shared" si="222"/>
        <v>Normal</v>
      </c>
    </row>
    <row r="2324" spans="1:44">
      <c r="A2324" s="19" t="s">
        <v>8228</v>
      </c>
      <c r="B2324" s="19">
        <v>23.35</v>
      </c>
      <c r="C2324" s="19">
        <v>5.94</v>
      </c>
      <c r="D2324" s="19" t="s">
        <v>8336</v>
      </c>
      <c r="E2324" s="19" t="s">
        <v>8336</v>
      </c>
      <c r="F2324" s="19" t="s">
        <v>8336</v>
      </c>
      <c r="G2324" s="19" t="s">
        <v>8355</v>
      </c>
      <c r="H2324" s="19">
        <v>0</v>
      </c>
      <c r="I2324" s="19" t="s">
        <v>8336</v>
      </c>
      <c r="J2324" s="19" t="s">
        <v>8336</v>
      </c>
      <c r="K2324" s="19" t="str">
        <f t="shared" si="217"/>
        <v>Normal Weight</v>
      </c>
      <c r="L2324" s="19" t="str">
        <f t="shared" si="218"/>
        <v>Prediabetes</v>
      </c>
      <c r="P2324" s="19">
        <v>1</v>
      </c>
      <c r="Q2324" s="19">
        <v>1</v>
      </c>
      <c r="Y2324" s="32" t="s">
        <v>8210</v>
      </c>
      <c r="Z2324" s="19" t="s">
        <v>8324</v>
      </c>
      <c r="AA2324" t="s">
        <v>8336</v>
      </c>
      <c r="AB2324" s="19" t="str">
        <f t="shared" si="219"/>
        <v>Yes</v>
      </c>
      <c r="AC2324" s="19" t="str">
        <f t="shared" si="220"/>
        <v>No</v>
      </c>
      <c r="AG2324" s="19" t="s">
        <v>8194</v>
      </c>
      <c r="AH2324" s="19">
        <v>25.19</v>
      </c>
      <c r="AI2324" s="19" t="str">
        <f t="shared" si="221"/>
        <v>Over Weight</v>
      </c>
      <c r="AP2324" s="19" t="s">
        <v>8194</v>
      </c>
      <c r="AQ2324" s="19">
        <v>5.64</v>
      </c>
      <c r="AR2324" s="19" t="str">
        <f t="shared" si="222"/>
        <v>Normal</v>
      </c>
    </row>
    <row r="2325" spans="1:44">
      <c r="A2325" s="19" t="s">
        <v>8232</v>
      </c>
      <c r="B2325" s="19">
        <v>22.24</v>
      </c>
      <c r="C2325" s="19">
        <v>5.04</v>
      </c>
      <c r="D2325" s="19" t="s">
        <v>8336</v>
      </c>
      <c r="E2325" s="19" t="s">
        <v>8336</v>
      </c>
      <c r="F2325" s="19" t="s">
        <v>8336</v>
      </c>
      <c r="G2325" s="19" t="s">
        <v>8355</v>
      </c>
      <c r="H2325" s="19">
        <v>0</v>
      </c>
      <c r="I2325" s="19" t="s">
        <v>8336</v>
      </c>
      <c r="J2325" s="19" t="s">
        <v>8336</v>
      </c>
      <c r="K2325" s="19" t="str">
        <f t="shared" si="217"/>
        <v>Normal Weight</v>
      </c>
      <c r="L2325" s="19" t="str">
        <f t="shared" si="218"/>
        <v>Normal</v>
      </c>
      <c r="P2325" s="19" t="s">
        <v>8355</v>
      </c>
      <c r="Q2325" s="19">
        <v>0</v>
      </c>
      <c r="Y2325" s="32" t="s">
        <v>8213</v>
      </c>
      <c r="Z2325" s="19" t="s">
        <v>8324</v>
      </c>
      <c r="AA2325" t="s">
        <v>8336</v>
      </c>
      <c r="AB2325" s="19" t="str">
        <f t="shared" si="219"/>
        <v>Yes</v>
      </c>
      <c r="AC2325" s="19" t="str">
        <f t="shared" si="220"/>
        <v>No</v>
      </c>
      <c r="AG2325" s="19" t="s">
        <v>8197</v>
      </c>
      <c r="AH2325" s="19">
        <v>20.54</v>
      </c>
      <c r="AI2325" s="19" t="str">
        <f t="shared" si="221"/>
        <v>Normal Weight</v>
      </c>
      <c r="AP2325" s="19" t="s">
        <v>8197</v>
      </c>
      <c r="AQ2325" s="19">
        <v>4.2</v>
      </c>
      <c r="AR2325" s="19" t="str">
        <f t="shared" si="222"/>
        <v>Normal</v>
      </c>
    </row>
    <row r="2326" spans="1:44">
      <c r="A2326" s="19" t="s">
        <v>8236</v>
      </c>
      <c r="B2326" s="19">
        <v>24.76</v>
      </c>
      <c r="C2326" s="19">
        <v>4.54</v>
      </c>
      <c r="D2326" s="19" t="s">
        <v>8324</v>
      </c>
      <c r="E2326" s="19" t="s">
        <v>8336</v>
      </c>
      <c r="F2326" s="19" t="s">
        <v>8336</v>
      </c>
      <c r="G2326" s="19" t="s">
        <v>8355</v>
      </c>
      <c r="H2326" s="19">
        <v>0</v>
      </c>
      <c r="I2326" s="19" t="s">
        <v>8336</v>
      </c>
      <c r="J2326" s="19" t="s">
        <v>8336</v>
      </c>
      <c r="K2326" s="19" t="str">
        <f t="shared" si="217"/>
        <v>Normal Weight</v>
      </c>
      <c r="L2326" s="19" t="str">
        <f t="shared" si="218"/>
        <v>Normal</v>
      </c>
      <c r="P2326" s="19">
        <v>1</v>
      </c>
      <c r="Q2326" s="19">
        <v>1</v>
      </c>
      <c r="Y2326" s="32" t="s">
        <v>8216</v>
      </c>
      <c r="Z2326" s="19" t="s">
        <v>8336</v>
      </c>
      <c r="AA2326" t="s">
        <v>8336</v>
      </c>
      <c r="AB2326" s="19" t="str">
        <f t="shared" si="219"/>
        <v>No</v>
      </c>
      <c r="AC2326" s="19" t="str">
        <f t="shared" si="220"/>
        <v>No</v>
      </c>
      <c r="AG2326" s="19" t="s">
        <v>8200</v>
      </c>
      <c r="AH2326" s="19">
        <v>20.13</v>
      </c>
      <c r="AI2326" s="19" t="str">
        <f t="shared" si="221"/>
        <v>Normal Weight</v>
      </c>
      <c r="AP2326" s="19" t="s">
        <v>8200</v>
      </c>
      <c r="AQ2326" s="19">
        <v>5.42</v>
      </c>
      <c r="AR2326" s="19" t="str">
        <f t="shared" si="222"/>
        <v>Normal</v>
      </c>
    </row>
    <row r="2327" spans="1:44">
      <c r="A2327" s="19" t="s">
        <v>8239</v>
      </c>
      <c r="B2327" s="19">
        <v>20.1</v>
      </c>
      <c r="C2327" s="19">
        <v>5.6</v>
      </c>
      <c r="D2327" s="19" t="s">
        <v>8324</v>
      </c>
      <c r="E2327" s="19" t="s">
        <v>8336</v>
      </c>
      <c r="F2327" s="19" t="s">
        <v>8375</v>
      </c>
      <c r="G2327" s="19">
        <v>1</v>
      </c>
      <c r="H2327" s="19">
        <v>1</v>
      </c>
      <c r="I2327" s="19" t="s">
        <v>8336</v>
      </c>
      <c r="J2327" s="19" t="s">
        <v>8336</v>
      </c>
      <c r="K2327" s="19" t="str">
        <f t="shared" si="217"/>
        <v>Normal Weight</v>
      </c>
      <c r="L2327" s="19" t="str">
        <f t="shared" si="218"/>
        <v>Normal</v>
      </c>
      <c r="P2327" s="19">
        <v>1</v>
      </c>
      <c r="Q2327" s="19">
        <v>1</v>
      </c>
      <c r="Y2327" s="32" t="s">
        <v>8219</v>
      </c>
      <c r="Z2327" s="19" t="s">
        <v>8324</v>
      </c>
      <c r="AA2327" t="s">
        <v>8336</v>
      </c>
      <c r="AB2327" s="19" t="str">
        <f t="shared" si="219"/>
        <v>Yes</v>
      </c>
      <c r="AC2327" s="19" t="str">
        <f t="shared" si="220"/>
        <v>No</v>
      </c>
      <c r="AG2327" s="19" t="s">
        <v>8202</v>
      </c>
      <c r="AH2327" s="19">
        <v>18.93</v>
      </c>
      <c r="AI2327" s="19" t="str">
        <f t="shared" si="221"/>
        <v>Normal Weight</v>
      </c>
      <c r="AP2327" s="19" t="s">
        <v>8202</v>
      </c>
      <c r="AQ2327" s="19">
        <v>6.11</v>
      </c>
      <c r="AR2327" s="19" t="str">
        <f t="shared" si="222"/>
        <v>Prediabetes</v>
      </c>
    </row>
    <row r="2328" spans="1:44">
      <c r="A2328" s="19" t="s">
        <v>8243</v>
      </c>
      <c r="B2328" s="19">
        <v>21.77</v>
      </c>
      <c r="C2328" s="19">
        <v>10.67</v>
      </c>
      <c r="D2328" s="19" t="s">
        <v>8336</v>
      </c>
      <c r="E2328" s="19" t="s">
        <v>8336</v>
      </c>
      <c r="F2328" s="19" t="s">
        <v>8336</v>
      </c>
      <c r="G2328" s="19" t="s">
        <v>8355</v>
      </c>
      <c r="H2328" s="19">
        <v>0</v>
      </c>
      <c r="I2328" s="19" t="s">
        <v>8336</v>
      </c>
      <c r="J2328" s="19" t="s">
        <v>8336</v>
      </c>
      <c r="K2328" s="19" t="str">
        <f t="shared" si="217"/>
        <v>Normal Weight</v>
      </c>
      <c r="L2328" s="19" t="str">
        <f t="shared" si="218"/>
        <v>Diabetes</v>
      </c>
      <c r="P2328" s="19">
        <v>1</v>
      </c>
      <c r="Q2328" s="19">
        <v>1</v>
      </c>
      <c r="Y2328" s="32" t="s">
        <v>8222</v>
      </c>
      <c r="Z2328" s="19" t="s">
        <v>8336</v>
      </c>
      <c r="AA2328" t="s">
        <v>8336</v>
      </c>
      <c r="AB2328" s="19" t="str">
        <f t="shared" si="219"/>
        <v>No</v>
      </c>
      <c r="AC2328" s="19" t="str">
        <f t="shared" si="220"/>
        <v>No</v>
      </c>
      <c r="AG2328" s="19" t="s">
        <v>8204</v>
      </c>
      <c r="AH2328" s="19">
        <v>24.14</v>
      </c>
      <c r="AI2328" s="19" t="str">
        <f t="shared" si="221"/>
        <v>Normal Weight</v>
      </c>
      <c r="AP2328" s="19" t="s">
        <v>8204</v>
      </c>
      <c r="AQ2328" s="19">
        <v>5.29</v>
      </c>
      <c r="AR2328" s="19" t="str">
        <f t="shared" si="222"/>
        <v>Normal</v>
      </c>
    </row>
    <row r="2329" spans="1:44">
      <c r="A2329" s="19" t="s">
        <v>8246</v>
      </c>
      <c r="B2329" s="19">
        <v>17.82</v>
      </c>
      <c r="C2329" s="19">
        <v>5.26</v>
      </c>
      <c r="D2329" s="19" t="s">
        <v>8324</v>
      </c>
      <c r="E2329" s="19" t="s">
        <v>8336</v>
      </c>
      <c r="F2329" s="19" t="s">
        <v>8336</v>
      </c>
      <c r="G2329" s="19">
        <v>1</v>
      </c>
      <c r="H2329" s="19">
        <v>1</v>
      </c>
      <c r="I2329" s="19" t="s">
        <v>8336</v>
      </c>
      <c r="J2329" s="19" t="s">
        <v>8336</v>
      </c>
      <c r="K2329" s="19" t="str">
        <f t="shared" si="217"/>
        <v>Under Weight</v>
      </c>
      <c r="L2329" s="19" t="str">
        <f t="shared" si="218"/>
        <v>Normal</v>
      </c>
      <c r="P2329" s="19">
        <v>1</v>
      </c>
      <c r="Q2329" s="19">
        <v>1</v>
      </c>
      <c r="Y2329" s="32" t="s">
        <v>8225</v>
      </c>
      <c r="Z2329" s="19" t="s">
        <v>8336</v>
      </c>
      <c r="AA2329" t="s">
        <v>8336</v>
      </c>
      <c r="AB2329" s="19" t="str">
        <f t="shared" si="219"/>
        <v>No</v>
      </c>
      <c r="AC2329" s="19" t="str">
        <f t="shared" si="220"/>
        <v>No</v>
      </c>
      <c r="AG2329" s="19" t="s">
        <v>8207</v>
      </c>
      <c r="AH2329" s="19">
        <v>25.03</v>
      </c>
      <c r="AI2329" s="19" t="str">
        <f t="shared" si="221"/>
        <v>Over Weight</v>
      </c>
      <c r="AP2329" s="19" t="s">
        <v>8207</v>
      </c>
      <c r="AQ2329" s="19">
        <v>5.91</v>
      </c>
      <c r="AR2329" s="19" t="str">
        <f t="shared" si="222"/>
        <v>Prediabetes</v>
      </c>
    </row>
    <row r="2330" spans="1:44">
      <c r="A2330" s="19" t="s">
        <v>8250</v>
      </c>
      <c r="B2330" s="19">
        <v>17.07</v>
      </c>
      <c r="C2330" s="19">
        <v>5.22</v>
      </c>
      <c r="D2330" s="19" t="s">
        <v>8336</v>
      </c>
      <c r="E2330" s="19" t="s">
        <v>8336</v>
      </c>
      <c r="F2330" s="19" t="s">
        <v>8375</v>
      </c>
      <c r="G2330" s="19">
        <v>1</v>
      </c>
      <c r="H2330" s="19">
        <v>1</v>
      </c>
      <c r="I2330" s="19" t="s">
        <v>8336</v>
      </c>
      <c r="J2330" s="19" t="s">
        <v>8336</v>
      </c>
      <c r="K2330" s="19" t="str">
        <f t="shared" si="217"/>
        <v>Under Weight</v>
      </c>
      <c r="L2330" s="19" t="str">
        <f t="shared" si="218"/>
        <v>Normal</v>
      </c>
      <c r="P2330" s="19" t="s">
        <v>8355</v>
      </c>
      <c r="Q2330" s="19">
        <v>0</v>
      </c>
      <c r="Y2330" s="32" t="s">
        <v>8228</v>
      </c>
      <c r="Z2330" s="19" t="s">
        <v>8336</v>
      </c>
      <c r="AA2330" t="s">
        <v>8336</v>
      </c>
      <c r="AB2330" s="19" t="str">
        <f t="shared" si="219"/>
        <v>No</v>
      </c>
      <c r="AC2330" s="19" t="str">
        <f t="shared" si="220"/>
        <v>No</v>
      </c>
      <c r="AG2330" s="19" t="s">
        <v>8210</v>
      </c>
      <c r="AH2330" s="19">
        <v>20.47</v>
      </c>
      <c r="AI2330" s="19" t="str">
        <f t="shared" si="221"/>
        <v>Normal Weight</v>
      </c>
      <c r="AP2330" s="19" t="s">
        <v>8210</v>
      </c>
      <c r="AQ2330" s="19">
        <v>5.81</v>
      </c>
      <c r="AR2330" s="19" t="str">
        <f t="shared" si="222"/>
        <v>Prediabetes</v>
      </c>
    </row>
    <row r="2331" spans="1:44">
      <c r="A2331" s="19" t="s">
        <v>8253</v>
      </c>
      <c r="B2331" s="19">
        <v>22.24</v>
      </c>
      <c r="C2331" s="19">
        <v>4.29</v>
      </c>
      <c r="D2331" s="19" t="s">
        <v>8324</v>
      </c>
      <c r="E2331" s="19" t="s">
        <v>8336</v>
      </c>
      <c r="F2331" s="19" t="s">
        <v>8336</v>
      </c>
      <c r="G2331" s="19" t="s">
        <v>8355</v>
      </c>
      <c r="H2331" s="19">
        <v>0</v>
      </c>
      <c r="I2331" s="19" t="s">
        <v>8336</v>
      </c>
      <c r="J2331" s="19" t="s">
        <v>8336</v>
      </c>
      <c r="K2331" s="19" t="str">
        <f t="shared" si="217"/>
        <v>Normal Weight</v>
      </c>
      <c r="L2331" s="19" t="str">
        <f t="shared" si="218"/>
        <v>Normal</v>
      </c>
      <c r="P2331" s="19">
        <v>1</v>
      </c>
      <c r="Q2331" s="19">
        <v>1</v>
      </c>
      <c r="Y2331" s="32" t="s">
        <v>8232</v>
      </c>
      <c r="Z2331" s="19" t="s">
        <v>8336</v>
      </c>
      <c r="AA2331" t="s">
        <v>8336</v>
      </c>
      <c r="AB2331" s="19" t="str">
        <f t="shared" si="219"/>
        <v>No</v>
      </c>
      <c r="AC2331" s="19" t="str">
        <f t="shared" si="220"/>
        <v>No</v>
      </c>
      <c r="AG2331" s="19" t="s">
        <v>8213</v>
      </c>
      <c r="AH2331" s="19">
        <v>18.82</v>
      </c>
      <c r="AI2331" s="19" t="str">
        <f t="shared" si="221"/>
        <v>Normal Weight</v>
      </c>
      <c r="AP2331" s="19" t="s">
        <v>8213</v>
      </c>
      <c r="AQ2331" s="19">
        <v>5.51</v>
      </c>
      <c r="AR2331" s="19" t="str">
        <f t="shared" si="222"/>
        <v>Normal</v>
      </c>
    </row>
    <row r="2332" spans="1:44">
      <c r="A2332" s="19" t="s">
        <v>8257</v>
      </c>
      <c r="B2332" s="19">
        <v>22.34</v>
      </c>
      <c r="C2332" s="19">
        <v>5.57</v>
      </c>
      <c r="D2332" s="19" t="s">
        <v>8336</v>
      </c>
      <c r="E2332" s="19" t="s">
        <v>8336</v>
      </c>
      <c r="F2332" s="19" t="s">
        <v>8336</v>
      </c>
      <c r="G2332" s="19">
        <v>1</v>
      </c>
      <c r="H2332" s="19">
        <v>1</v>
      </c>
      <c r="I2332" s="19" t="s">
        <v>8336</v>
      </c>
      <c r="J2332" s="19" t="s">
        <v>8336</v>
      </c>
      <c r="K2332" s="19" t="str">
        <f t="shared" si="217"/>
        <v>Normal Weight</v>
      </c>
      <c r="L2332" s="19" t="str">
        <f t="shared" si="218"/>
        <v>Normal</v>
      </c>
      <c r="P2332" s="19" t="s">
        <v>8355</v>
      </c>
      <c r="Q2332" s="19">
        <v>0</v>
      </c>
      <c r="Y2332" s="32" t="s">
        <v>8236</v>
      </c>
      <c r="Z2332" s="19" t="s">
        <v>8324</v>
      </c>
      <c r="AA2332" t="s">
        <v>8336</v>
      </c>
      <c r="AB2332" s="19" t="str">
        <f t="shared" si="219"/>
        <v>Yes</v>
      </c>
      <c r="AC2332" s="19" t="str">
        <f t="shared" si="220"/>
        <v>No</v>
      </c>
      <c r="AG2332" s="19" t="s">
        <v>8216</v>
      </c>
      <c r="AH2332" s="19">
        <v>17.08</v>
      </c>
      <c r="AI2332" s="19" t="str">
        <f t="shared" si="221"/>
        <v>Under Weight</v>
      </c>
      <c r="AP2332" s="19" t="s">
        <v>8216</v>
      </c>
      <c r="AQ2332" s="19">
        <v>5.73</v>
      </c>
      <c r="AR2332" s="19" t="str">
        <f t="shared" si="222"/>
        <v>Prediabetes</v>
      </c>
    </row>
    <row r="2333" spans="1:44">
      <c r="A2333" s="19" t="s">
        <v>8259</v>
      </c>
      <c r="B2333" s="19">
        <v>17.7</v>
      </c>
      <c r="C2333" s="19">
        <v>6.28</v>
      </c>
      <c r="D2333" s="19" t="s">
        <v>8336</v>
      </c>
      <c r="E2333" s="19" t="s">
        <v>8336</v>
      </c>
      <c r="F2333" s="19" t="s">
        <v>8336</v>
      </c>
      <c r="G2333" s="19">
        <v>1</v>
      </c>
      <c r="H2333" s="19">
        <v>1</v>
      </c>
      <c r="I2333" s="19" t="s">
        <v>8336</v>
      </c>
      <c r="J2333" s="19" t="s">
        <v>8336</v>
      </c>
      <c r="K2333" s="19" t="str">
        <f t="shared" si="217"/>
        <v>Under Weight</v>
      </c>
      <c r="L2333" s="19" t="str">
        <f t="shared" si="218"/>
        <v>Prediabetes</v>
      </c>
      <c r="P2333" s="19">
        <v>1</v>
      </c>
      <c r="Q2333" s="19">
        <v>1</v>
      </c>
      <c r="Y2333" s="32" t="s">
        <v>8239</v>
      </c>
      <c r="Z2333" s="19" t="s">
        <v>8324</v>
      </c>
      <c r="AA2333" t="s">
        <v>8336</v>
      </c>
      <c r="AB2333" s="19" t="str">
        <f t="shared" si="219"/>
        <v>Yes</v>
      </c>
      <c r="AC2333" s="19" t="str">
        <f t="shared" si="220"/>
        <v>No</v>
      </c>
      <c r="AG2333" s="19" t="s">
        <v>8219</v>
      </c>
      <c r="AH2333" s="19">
        <v>19.21</v>
      </c>
      <c r="AI2333" s="19" t="str">
        <f t="shared" si="221"/>
        <v>Normal Weight</v>
      </c>
      <c r="AP2333" s="19" t="s">
        <v>8219</v>
      </c>
      <c r="AQ2333" s="19">
        <v>5.53</v>
      </c>
      <c r="AR2333" s="19" t="str">
        <f t="shared" si="222"/>
        <v>Normal</v>
      </c>
    </row>
    <row r="2334" spans="1:44">
      <c r="A2334" s="19" t="s">
        <v>8262</v>
      </c>
      <c r="B2334" s="19">
        <v>16.47</v>
      </c>
      <c r="C2334" s="19">
        <v>6.35</v>
      </c>
      <c r="D2334" s="19" t="s">
        <v>8336</v>
      </c>
      <c r="E2334" s="19" t="s">
        <v>8336</v>
      </c>
      <c r="F2334" s="19" t="s">
        <v>8375</v>
      </c>
      <c r="G2334" s="19">
        <v>1</v>
      </c>
      <c r="H2334" s="19">
        <v>1</v>
      </c>
      <c r="I2334" s="19" t="s">
        <v>8336</v>
      </c>
      <c r="J2334" s="19" t="s">
        <v>8336</v>
      </c>
      <c r="K2334" s="19" t="str">
        <f t="shared" si="217"/>
        <v>Under Weight</v>
      </c>
      <c r="L2334" s="19" t="str">
        <f t="shared" si="218"/>
        <v>Prediabetes</v>
      </c>
      <c r="P2334" s="19" t="s">
        <v>8355</v>
      </c>
      <c r="Q2334" s="19">
        <v>0</v>
      </c>
      <c r="Y2334" s="32" t="s">
        <v>8243</v>
      </c>
      <c r="Z2334" s="19" t="s">
        <v>8336</v>
      </c>
      <c r="AA2334" t="s">
        <v>8336</v>
      </c>
      <c r="AB2334" s="19" t="str">
        <f t="shared" si="219"/>
        <v>No</v>
      </c>
      <c r="AC2334" s="19" t="str">
        <f t="shared" si="220"/>
        <v>No</v>
      </c>
      <c r="AG2334" s="19" t="s">
        <v>8222</v>
      </c>
      <c r="AH2334" s="19">
        <v>17.86</v>
      </c>
      <c r="AI2334" s="19" t="str">
        <f t="shared" si="221"/>
        <v>Under Weight</v>
      </c>
      <c r="AP2334" s="19" t="s">
        <v>8222</v>
      </c>
      <c r="AQ2334" s="19">
        <v>5.43</v>
      </c>
      <c r="AR2334" s="19" t="str">
        <f t="shared" si="222"/>
        <v>Normal</v>
      </c>
    </row>
    <row r="2335" spans="1:44">
      <c r="A2335" s="19" t="s">
        <v>8266</v>
      </c>
      <c r="B2335" s="19">
        <v>17.6</v>
      </c>
      <c r="C2335" s="19">
        <v>4.39</v>
      </c>
      <c r="D2335" s="19" t="s">
        <v>8336</v>
      </c>
      <c r="E2335" s="19" t="s">
        <v>8336</v>
      </c>
      <c r="F2335" s="19" t="s">
        <v>8336</v>
      </c>
      <c r="G2335" s="19">
        <v>1</v>
      </c>
      <c r="H2335" s="19">
        <v>1</v>
      </c>
      <c r="I2335" s="19" t="s">
        <v>8336</v>
      </c>
      <c r="J2335" s="19" t="s">
        <v>8336</v>
      </c>
      <c r="K2335" s="19" t="str">
        <f t="shared" si="217"/>
        <v>Under Weight</v>
      </c>
      <c r="L2335" s="19" t="str">
        <f t="shared" si="218"/>
        <v>Normal</v>
      </c>
      <c r="P2335" s="19" t="s">
        <v>8355</v>
      </c>
      <c r="Q2335" s="19">
        <v>0</v>
      </c>
      <c r="Y2335" s="32" t="s">
        <v>8246</v>
      </c>
      <c r="Z2335" s="19" t="s">
        <v>8324</v>
      </c>
      <c r="AA2335" t="s">
        <v>8336</v>
      </c>
      <c r="AB2335" s="19" t="str">
        <f t="shared" si="219"/>
        <v>Yes</v>
      </c>
      <c r="AC2335" s="19" t="str">
        <f t="shared" si="220"/>
        <v>No</v>
      </c>
      <c r="AG2335" s="19" t="s">
        <v>8225</v>
      </c>
      <c r="AH2335" s="19">
        <v>21.38</v>
      </c>
      <c r="AI2335" s="19" t="str">
        <f t="shared" si="221"/>
        <v>Normal Weight</v>
      </c>
      <c r="AP2335" s="19" t="s">
        <v>8225</v>
      </c>
      <c r="AQ2335" s="19">
        <v>8.01</v>
      </c>
      <c r="AR2335" s="19" t="str">
        <f t="shared" si="222"/>
        <v>Diabetes</v>
      </c>
    </row>
    <row r="2336" spans="1:44">
      <c r="A2336" s="19" t="s">
        <v>8270</v>
      </c>
      <c r="B2336" s="19">
        <v>17.58</v>
      </c>
      <c r="C2336" s="19">
        <v>4.51</v>
      </c>
      <c r="D2336" s="19" t="s">
        <v>8336</v>
      </c>
      <c r="E2336" s="19" t="s">
        <v>8336</v>
      </c>
      <c r="F2336" s="19" t="s">
        <v>8336</v>
      </c>
      <c r="G2336" s="19">
        <v>1</v>
      </c>
      <c r="H2336" s="19">
        <v>1</v>
      </c>
      <c r="I2336" s="19" t="s">
        <v>8336</v>
      </c>
      <c r="J2336" s="19" t="s">
        <v>8336</v>
      </c>
      <c r="K2336" s="19" t="str">
        <f t="shared" si="217"/>
        <v>Under Weight</v>
      </c>
      <c r="L2336" s="19" t="str">
        <f t="shared" si="218"/>
        <v>Normal</v>
      </c>
      <c r="P2336" s="19" t="s">
        <v>8355</v>
      </c>
      <c r="Q2336" s="19">
        <v>0</v>
      </c>
      <c r="Y2336" s="32" t="s">
        <v>8250</v>
      </c>
      <c r="Z2336" s="19" t="s">
        <v>8336</v>
      </c>
      <c r="AA2336" t="s">
        <v>8336</v>
      </c>
      <c r="AB2336" s="19" t="str">
        <f t="shared" si="219"/>
        <v>No</v>
      </c>
      <c r="AC2336" s="19" t="str">
        <f t="shared" si="220"/>
        <v>No</v>
      </c>
      <c r="AG2336" s="19" t="s">
        <v>8228</v>
      </c>
      <c r="AH2336" s="19">
        <v>23.35</v>
      </c>
      <c r="AI2336" s="19" t="str">
        <f t="shared" si="221"/>
        <v>Normal Weight</v>
      </c>
      <c r="AP2336" s="19" t="s">
        <v>8228</v>
      </c>
      <c r="AQ2336" s="19">
        <v>5.94</v>
      </c>
      <c r="AR2336" s="19" t="str">
        <f t="shared" si="222"/>
        <v>Prediabetes</v>
      </c>
    </row>
    <row r="2337" spans="16:44">
      <c r="P2337" s="19" t="s">
        <v>8355</v>
      </c>
      <c r="Q2337" s="19">
        <v>0</v>
      </c>
      <c r="Y2337" s="32" t="s">
        <v>8253</v>
      </c>
      <c r="Z2337" s="19" t="s">
        <v>8324</v>
      </c>
      <c r="AA2337" t="s">
        <v>8336</v>
      </c>
      <c r="AB2337" s="19" t="str">
        <f t="shared" si="219"/>
        <v>Yes</v>
      </c>
      <c r="AC2337" s="19" t="str">
        <f t="shared" si="220"/>
        <v>No</v>
      </c>
      <c r="AG2337" s="19" t="s">
        <v>8232</v>
      </c>
      <c r="AH2337" s="19">
        <v>22.24</v>
      </c>
      <c r="AI2337" s="19" t="str">
        <f t="shared" si="221"/>
        <v>Normal Weight</v>
      </c>
      <c r="AP2337" s="19" t="s">
        <v>8232</v>
      </c>
      <c r="AQ2337" s="19">
        <v>5.04</v>
      </c>
      <c r="AR2337" s="19" t="str">
        <f t="shared" si="222"/>
        <v>Normal</v>
      </c>
    </row>
    <row r="2338" spans="16:44">
      <c r="P2338" s="19">
        <v>1</v>
      </c>
      <c r="Q2338" s="19">
        <v>1</v>
      </c>
      <c r="Y2338" s="32" t="s">
        <v>8257</v>
      </c>
      <c r="Z2338" s="19" t="s">
        <v>8336</v>
      </c>
      <c r="AA2338" t="s">
        <v>8336</v>
      </c>
      <c r="AB2338" s="19" t="str">
        <f t="shared" si="219"/>
        <v>No</v>
      </c>
      <c r="AC2338" s="19" t="str">
        <f t="shared" si="220"/>
        <v>No</v>
      </c>
      <c r="AG2338" s="19" t="s">
        <v>8236</v>
      </c>
      <c r="AH2338" s="19">
        <v>24.76</v>
      </c>
      <c r="AI2338" s="19" t="str">
        <f t="shared" si="221"/>
        <v>Normal Weight</v>
      </c>
      <c r="AP2338" s="19" t="s">
        <v>8236</v>
      </c>
      <c r="AQ2338" s="19">
        <v>4.54</v>
      </c>
      <c r="AR2338" s="19" t="str">
        <f t="shared" si="222"/>
        <v>Normal</v>
      </c>
    </row>
    <row r="2339" spans="16:44">
      <c r="P2339" s="19" t="s">
        <v>8355</v>
      </c>
      <c r="Q2339" s="19">
        <v>0</v>
      </c>
      <c r="Y2339" s="32" t="s">
        <v>8259</v>
      </c>
      <c r="Z2339" s="19" t="s">
        <v>8336</v>
      </c>
      <c r="AA2339" t="s">
        <v>8336</v>
      </c>
      <c r="AB2339" s="19" t="str">
        <f t="shared" si="219"/>
        <v>No</v>
      </c>
      <c r="AC2339" s="19" t="str">
        <f t="shared" si="220"/>
        <v>No</v>
      </c>
      <c r="AG2339" s="19" t="s">
        <v>8239</v>
      </c>
      <c r="AH2339" s="19">
        <v>20.1</v>
      </c>
      <c r="AI2339" s="19" t="str">
        <f t="shared" si="221"/>
        <v>Normal Weight</v>
      </c>
      <c r="AP2339" s="19" t="s">
        <v>8239</v>
      </c>
      <c r="AQ2339" s="19">
        <v>5.6</v>
      </c>
      <c r="AR2339" s="19" t="str">
        <f t="shared" si="222"/>
        <v>Normal</v>
      </c>
    </row>
    <row r="2340" spans="16:44">
      <c r="P2340" s="19">
        <v>1</v>
      </c>
      <c r="Q2340" s="19">
        <v>1</v>
      </c>
      <c r="Y2340" s="32" t="s">
        <v>8262</v>
      </c>
      <c r="Z2340" s="19" t="s">
        <v>8336</v>
      </c>
      <c r="AA2340" t="s">
        <v>8336</v>
      </c>
      <c r="AB2340" s="19" t="str">
        <f t="shared" si="219"/>
        <v>No</v>
      </c>
      <c r="AC2340" s="19" t="str">
        <f t="shared" si="220"/>
        <v>No</v>
      </c>
      <c r="AG2340" s="19" t="s">
        <v>8243</v>
      </c>
      <c r="AH2340" s="19">
        <v>21.77</v>
      </c>
      <c r="AI2340" s="19" t="str">
        <f t="shared" si="221"/>
        <v>Normal Weight</v>
      </c>
      <c r="AP2340" s="19" t="s">
        <v>8243</v>
      </c>
      <c r="AQ2340" s="19">
        <v>10.67</v>
      </c>
      <c r="AR2340" s="19" t="str">
        <f t="shared" si="222"/>
        <v>Diabetes</v>
      </c>
    </row>
    <row r="2341" spans="16:44">
      <c r="P2341" s="19">
        <v>1</v>
      </c>
      <c r="Q2341" s="19">
        <v>1</v>
      </c>
      <c r="Y2341" s="32" t="s">
        <v>8266</v>
      </c>
      <c r="Z2341" s="19" t="s">
        <v>8336</v>
      </c>
      <c r="AA2341" t="s">
        <v>8336</v>
      </c>
      <c r="AB2341" s="19" t="str">
        <f t="shared" si="219"/>
        <v>No</v>
      </c>
      <c r="AC2341" s="19" t="str">
        <f t="shared" si="220"/>
        <v>No</v>
      </c>
      <c r="AG2341" s="19" t="s">
        <v>8246</v>
      </c>
      <c r="AH2341" s="19">
        <v>17.82</v>
      </c>
      <c r="AI2341" s="19" t="str">
        <f t="shared" si="221"/>
        <v>Under Weight</v>
      </c>
      <c r="AP2341" s="19" t="s">
        <v>8246</v>
      </c>
      <c r="AQ2341" s="19">
        <v>5.26</v>
      </c>
      <c r="AR2341" s="19" t="str">
        <f t="shared" si="222"/>
        <v>Normal</v>
      </c>
    </row>
    <row r="2342" spans="16:44">
      <c r="P2342" s="19" t="s">
        <v>8355</v>
      </c>
      <c r="Q2342" s="19">
        <v>0</v>
      </c>
      <c r="Y2342" s="34" t="s">
        <v>8270</v>
      </c>
      <c r="Z2342" s="35" t="s">
        <v>8336</v>
      </c>
      <c r="AA2342" t="s">
        <v>8336</v>
      </c>
      <c r="AB2342" s="19" t="str">
        <f t="shared" si="219"/>
        <v>No</v>
      </c>
      <c r="AC2342" s="19" t="str">
        <f t="shared" si="220"/>
        <v>No</v>
      </c>
      <c r="AG2342" s="19" t="s">
        <v>8250</v>
      </c>
      <c r="AH2342" s="19">
        <v>17.07</v>
      </c>
      <c r="AI2342" s="19" t="str">
        <f t="shared" si="221"/>
        <v>Under Weight</v>
      </c>
      <c r="AP2342" s="19" t="s">
        <v>8250</v>
      </c>
      <c r="AQ2342" s="19">
        <v>5.22</v>
      </c>
      <c r="AR2342" s="19" t="str">
        <f t="shared" si="222"/>
        <v>Normal</v>
      </c>
    </row>
    <row r="2343" spans="16:44">
      <c r="P2343" s="19">
        <v>1</v>
      </c>
      <c r="Q2343" s="19">
        <v>1</v>
      </c>
      <c r="AA2343" s="29"/>
      <c r="AB2343" s="29"/>
      <c r="AG2343" s="19" t="s">
        <v>8253</v>
      </c>
      <c r="AH2343" s="19">
        <v>22.24</v>
      </c>
      <c r="AI2343" s="19" t="str">
        <f t="shared" si="221"/>
        <v>Normal Weight</v>
      </c>
      <c r="AP2343" s="19" t="s">
        <v>8253</v>
      </c>
      <c r="AQ2343" s="19">
        <v>4.29</v>
      </c>
      <c r="AR2343" s="19" t="str">
        <f t="shared" si="222"/>
        <v>Normal</v>
      </c>
    </row>
    <row r="2344" spans="16:44">
      <c r="P2344" s="19">
        <v>1</v>
      </c>
      <c r="Q2344" s="19">
        <v>1</v>
      </c>
      <c r="AA2344" s="29"/>
      <c r="AB2344" s="29"/>
      <c r="AG2344" s="19" t="s">
        <v>8257</v>
      </c>
      <c r="AH2344" s="19">
        <v>22.34</v>
      </c>
      <c r="AI2344" s="19" t="str">
        <f t="shared" si="221"/>
        <v>Normal Weight</v>
      </c>
      <c r="AP2344" s="19" t="s">
        <v>8257</v>
      </c>
      <c r="AQ2344" s="19">
        <v>5.57</v>
      </c>
      <c r="AR2344" s="19" t="str">
        <f t="shared" si="222"/>
        <v>Normal</v>
      </c>
    </row>
    <row r="2345" spans="16:44">
      <c r="P2345" s="19">
        <v>1</v>
      </c>
      <c r="Q2345" s="19">
        <v>1</v>
      </c>
      <c r="AA2345" s="29"/>
      <c r="AB2345" s="29"/>
      <c r="AG2345" s="19" t="s">
        <v>8259</v>
      </c>
      <c r="AH2345" s="19">
        <v>17.7</v>
      </c>
      <c r="AI2345" s="19" t="str">
        <f t="shared" si="221"/>
        <v>Under Weight</v>
      </c>
      <c r="AP2345" s="19" t="s">
        <v>8259</v>
      </c>
      <c r="AQ2345" s="19">
        <v>6.28</v>
      </c>
      <c r="AR2345" s="19" t="str">
        <f t="shared" si="222"/>
        <v>Prediabetes</v>
      </c>
    </row>
    <row r="2346" spans="16:44">
      <c r="P2346" s="19">
        <v>1</v>
      </c>
      <c r="Q2346" s="19">
        <v>1</v>
      </c>
      <c r="AA2346" s="29"/>
      <c r="AB2346" s="29"/>
      <c r="AG2346" s="19" t="s">
        <v>8262</v>
      </c>
      <c r="AH2346" s="19">
        <v>16.47</v>
      </c>
      <c r="AI2346" s="19" t="str">
        <f t="shared" si="221"/>
        <v>Under Weight</v>
      </c>
      <c r="AP2346" s="19" t="s">
        <v>8262</v>
      </c>
      <c r="AQ2346" s="19">
        <v>6.35</v>
      </c>
      <c r="AR2346" s="19" t="str">
        <f t="shared" si="222"/>
        <v>Prediabetes</v>
      </c>
    </row>
    <row r="2347" spans="16:44">
      <c r="P2347" s="19">
        <v>1</v>
      </c>
      <c r="Q2347" s="19">
        <v>1</v>
      </c>
      <c r="AA2347" s="29"/>
      <c r="AB2347" s="29"/>
      <c r="AG2347" s="19" t="s">
        <v>8266</v>
      </c>
      <c r="AH2347" s="19">
        <v>17.6</v>
      </c>
      <c r="AI2347" s="19" t="str">
        <f t="shared" si="221"/>
        <v>Under Weight</v>
      </c>
      <c r="AP2347" s="19" t="s">
        <v>8266</v>
      </c>
      <c r="AQ2347" s="19">
        <v>4.39</v>
      </c>
      <c r="AR2347" s="19" t="str">
        <f t="shared" si="222"/>
        <v>Normal</v>
      </c>
    </row>
    <row r="2348" spans="27:44">
      <c r="AA2348" s="29"/>
      <c r="AB2348" s="29"/>
      <c r="AG2348" s="19" t="s">
        <v>8270</v>
      </c>
      <c r="AH2348" s="19">
        <v>17.58</v>
      </c>
      <c r="AI2348" s="19" t="str">
        <f t="shared" si="221"/>
        <v>Under Weight</v>
      </c>
      <c r="AP2348" s="19" t="s">
        <v>8270</v>
      </c>
      <c r="AQ2348" s="19">
        <v>4.51</v>
      </c>
      <c r="AR2348" s="19" t="str">
        <f t="shared" si="222"/>
        <v>Normal</v>
      </c>
    </row>
    <row r="2349" spans="27:28">
      <c r="AA2349" s="29"/>
      <c r="AB2349" s="29"/>
    </row>
    <row r="2350" spans="27:28">
      <c r="AA2350" s="29"/>
      <c r="AB2350" s="29"/>
    </row>
    <row r="2351" spans="27:28">
      <c r="AA2351" s="29"/>
      <c r="AB2351" s="29"/>
    </row>
    <row r="2352" spans="27:28">
      <c r="AA2352" s="29"/>
      <c r="AB2352" s="29"/>
    </row>
    <row r="2353" spans="27:28">
      <c r="AA2353" s="29"/>
      <c r="AB2353" s="29"/>
    </row>
  </sheetData>
  <mergeCells count="12">
    <mergeCell ref="P2:R2"/>
    <mergeCell ref="Z2:AB2"/>
    <mergeCell ref="AH2:AJ2"/>
    <mergeCell ref="AO2:AR2"/>
    <mergeCell ref="M4:T4"/>
    <mergeCell ref="X4:AC4"/>
    <mergeCell ref="AE4:AL4"/>
    <mergeCell ref="AM4:AU4"/>
    <mergeCell ref="X5:AC5"/>
    <mergeCell ref="AE5:AL5"/>
    <mergeCell ref="AM5:AU5"/>
    <mergeCell ref="P7:R7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336"/>
  <sheetViews>
    <sheetView topLeftCell="I1" workbookViewId="0">
      <selection activeCell="S8" sqref="S8"/>
    </sheetView>
  </sheetViews>
  <sheetFormatPr defaultColWidth="9" defaultRowHeight="14.5"/>
  <cols>
    <col min="1" max="1" width="12.0909090909091" customWidth="1"/>
    <col min="2" max="2" width="19.6363636363636" customWidth="1"/>
    <col min="3" max="3" width="8.72727272727273" customWidth="1"/>
    <col min="5" max="5" width="11.9090909090909" customWidth="1"/>
    <col min="6" max="6" width="15.6363636363636" customWidth="1"/>
    <col min="7" max="7" width="14" customWidth="1"/>
    <col min="8" max="8" width="24.8181818181818" customWidth="1"/>
    <col min="9" max="9" width="7.72727272727273" customWidth="1"/>
    <col min="10" max="10" width="13.1818181818182" customWidth="1"/>
    <col min="11" max="11" width="15" customWidth="1"/>
    <col min="12" max="12" width="12.6363636363636" customWidth="1"/>
    <col min="13" max="13" width="15" customWidth="1"/>
    <col min="14" max="14" width="10.3636363636364" customWidth="1"/>
    <col min="15" max="15" width="11.3636363636364" customWidth="1"/>
    <col min="16" max="16" width="10.9090909090909" customWidth="1"/>
    <col min="17" max="17" width="12" customWidth="1"/>
    <col min="18" max="18" width="7.90909090909091" customWidth="1"/>
    <col min="21" max="22" width="9.18181818181818" customWidth="1"/>
  </cols>
  <sheetData>
    <row r="1" ht="15.5" spans="1:20">
      <c r="A1" s="9" t="s">
        <v>0</v>
      </c>
      <c r="B1" s="9" t="s">
        <v>13</v>
      </c>
      <c r="C1" s="9" t="s">
        <v>8345</v>
      </c>
      <c r="D1" s="9" t="s">
        <v>8346</v>
      </c>
      <c r="E1" s="9" t="s">
        <v>8347</v>
      </c>
      <c r="F1" s="9" t="s">
        <v>8348</v>
      </c>
      <c r="G1" s="9" t="s">
        <v>8349</v>
      </c>
      <c r="H1" s="9" t="s">
        <v>8350</v>
      </c>
      <c r="I1" s="9" t="s">
        <v>8319</v>
      </c>
      <c r="J1" s="9" t="s">
        <v>8353</v>
      </c>
      <c r="K1" s="9" t="s">
        <v>8354</v>
      </c>
      <c r="L1" s="12" t="s">
        <v>8281</v>
      </c>
      <c r="M1" s="13" t="s">
        <v>8283</v>
      </c>
      <c r="N1" s="14" t="s">
        <v>8284</v>
      </c>
      <c r="O1" s="15" t="s">
        <v>8285</v>
      </c>
      <c r="P1" s="9" t="s">
        <v>8317</v>
      </c>
      <c r="Q1" s="9" t="s">
        <v>8289</v>
      </c>
      <c r="R1" s="9" t="s">
        <v>8291</v>
      </c>
      <c r="S1" s="9" t="s">
        <v>8316</v>
      </c>
      <c r="T1" s="9" t="s">
        <v>8293</v>
      </c>
    </row>
    <row r="2" ht="15.5" spans="1:22">
      <c r="A2" s="10" t="s">
        <v>3</v>
      </c>
      <c r="B2" s="10" t="str">
        <f>VLOOKUP(A2,'Customer Names'!$H$6:$K$2340,3,FALSE)</f>
        <v>  Kelly</v>
      </c>
      <c r="C2" s="10">
        <f>VLOOKUP(A2,'Medical Examinations'!$A$1:$L$2336,2,FALSE)</f>
        <v>47.41</v>
      </c>
      <c r="D2" s="10">
        <f>VLOOKUP(A2,'Medical Examinations'!$A$1:$L$2336,3,FALSE)</f>
        <v>7.47</v>
      </c>
      <c r="E2" s="10" t="str">
        <f>VLOOKUP(A2,'Medical Examinations'!$A$1:$L$2336,4,FALSE)</f>
        <v>No</v>
      </c>
      <c r="F2" s="10" t="str">
        <f>VLOOKUP(A2,'Medical Examinations'!$A$1:$L$2336,5,FALSE)</f>
        <v>No</v>
      </c>
      <c r="G2" s="10" t="str">
        <f>VLOOKUP(A2,'Medical Examinations'!$A$1:$L$2336,6,FALSE)</f>
        <v>No</v>
      </c>
      <c r="H2" s="10">
        <f>VLOOKUP(A2,'Medical Examinations'!$A$1:$L$2336,8,FALSE)</f>
        <v>0</v>
      </c>
      <c r="I2" s="10" t="str">
        <f>VLOOKUP(A2,'Medical Examinations'!$A$1:$L$2336,10,FALSE)</f>
        <v>yes</v>
      </c>
      <c r="J2" s="10" t="str">
        <f>VLOOKUP(A2,'Medical Examinations'!$A$1:$L$2336,11,FALSE)</f>
        <v>Obesity</v>
      </c>
      <c r="K2" s="10" t="str">
        <f>VLOOKUP(A2,'Medical Examinations'!$A$1:$L$2336,12,FALSE)</f>
        <v>Diabetes</v>
      </c>
      <c r="L2" s="10">
        <f ca="1">VLOOKUP(A2,'Hospitalisation Details'!$A$1:$Q$2344,3,FALSE)</f>
        <v>1992</v>
      </c>
      <c r="M2" s="10" t="str">
        <f ca="1">VLOOKUP(A2,'Hospitalisation Details'!$A$1:$Q$2344,5,FALSE)</f>
        <v>Jul</v>
      </c>
      <c r="N2" s="10">
        <f ca="1">VLOOKUP(A2,'Hospitalisation Details'!$A$1:$Q$2344,6,FALSE)</f>
        <v>9</v>
      </c>
      <c r="O2" s="16">
        <f ca="1">VLOOKUP(A2,'Hospitalisation Details'!$A$1:$Q$2344,7,FALSE)</f>
        <v>33794</v>
      </c>
      <c r="P2" s="10">
        <f ca="1">VLOOKUP(A2,'Hospitalisation Details'!$A$1:$Q$2344,10,FALSE)</f>
        <v>563.84</v>
      </c>
      <c r="Q2" s="10" t="str">
        <f ca="1">VLOOKUP(A2,'Hospitalisation Details'!$A$1:$Q$2344,12,FALSE)</f>
        <v>tier - 2</v>
      </c>
      <c r="R2" s="10" t="str">
        <f ca="1">VLOOKUP(A2,'Hospitalisation Details'!$A$1:$Q$2344,14,FALSE)</f>
        <v>tier - 3</v>
      </c>
      <c r="S2" s="10">
        <f ca="1">VLOOKUP(A2,'Hospitalisation Details'!$A$1:$Q$2344,17,FALSE)</f>
        <v>33</v>
      </c>
      <c r="T2" s="10" t="str">
        <f ca="1">VLOOKUP(A2,'Hospitalisation Details'!$A$1:$Q$2336,16,FALSE)</f>
        <v>R1013</v>
      </c>
      <c r="V2" s="18"/>
    </row>
    <row r="3" ht="15.5" spans="1:20">
      <c r="A3" s="10" t="s">
        <v>5</v>
      </c>
      <c r="B3" s="11" t="str">
        <f>VLOOKUP(A3,'Customer Names'!$H$6:$K$2340,3,FALSE)</f>
        <v>  Matthew D</v>
      </c>
      <c r="C3" s="11">
        <f>VLOOKUP(A3,'Medical Examinations'!$A$1:$L$2336,2,FALSE)</f>
        <v>30.36</v>
      </c>
      <c r="D3" s="11">
        <f>VLOOKUP(A3,'Medical Examinations'!$A$1:$L$2336,3,FALSE)</f>
        <v>5.77</v>
      </c>
      <c r="E3" s="11" t="str">
        <f>VLOOKUP(A3,'Medical Examinations'!$A$1:$L$2336,4,FALSE)</f>
        <v>No</v>
      </c>
      <c r="F3" s="11" t="str">
        <f>VLOOKUP(A3,'Medical Examinations'!$A$1:$L$2336,5,FALSE)</f>
        <v>No</v>
      </c>
      <c r="G3" s="11" t="str">
        <f>VLOOKUP(A3,'Medical Examinations'!$A$1:$L$2336,6,FALSE)</f>
        <v>No</v>
      </c>
      <c r="H3" s="11">
        <f>VLOOKUP(A3,'Medical Examinations'!$A$1:$L$2336,8,FALSE)</f>
        <v>0</v>
      </c>
      <c r="I3" s="11" t="str">
        <f>VLOOKUP(A3,'Medical Examinations'!$A$1:$L$2336,10,FALSE)</f>
        <v>yes</v>
      </c>
      <c r="J3" s="11" t="str">
        <f>VLOOKUP(A3,'Medical Examinations'!$A$1:$L$2336,11,FALSE)</f>
        <v>Obesity</v>
      </c>
      <c r="K3" s="11" t="str">
        <f>VLOOKUP(A3,'Medical Examinations'!$A$1:$L$2336,12,FALSE)</f>
        <v>Prediabetes</v>
      </c>
      <c r="L3" s="10">
        <f ca="1">VLOOKUP(A3,'Hospitalisation Details'!$A$1:$Q$2344,3,FALSE)</f>
        <v>1992</v>
      </c>
      <c r="M3" s="10" t="str">
        <f ca="1">VLOOKUP(A3,'Hospitalisation Details'!$A$1:$Q$2344,5,FALSE)</f>
        <v>Nov</v>
      </c>
      <c r="N3" s="11">
        <f ca="1">VLOOKUP(A3,'Hospitalisation Details'!$A$1:$Q$2344,6,FALSE)</f>
        <v>30</v>
      </c>
      <c r="O3" s="17">
        <f ca="1">VLOOKUP(A3,'Hospitalisation Details'!$A$1:$Q$2344,7,FALSE)</f>
        <v>33938</v>
      </c>
      <c r="P3" s="11">
        <f ca="1">VLOOKUP(A3,'Hospitalisation Details'!$A$1:$Q$2344,10,FALSE)</f>
        <v>570.62</v>
      </c>
      <c r="Q3" s="11" t="str">
        <f ca="1">VLOOKUP(A3,'Hospitalisation Details'!$A$1:$Q$2344,12,FALSE)</f>
        <v>tier - 2</v>
      </c>
      <c r="R3" s="11" t="str">
        <f ca="1">VLOOKUP(A3,'Hospitalisation Details'!$A$1:$Q$2344,14,FALSE)</f>
        <v>tier - 1</v>
      </c>
      <c r="S3" s="11">
        <f ca="1">VLOOKUP(A3,'Hospitalisation Details'!$A$1:$Q$2344,17,FALSE)</f>
        <v>32</v>
      </c>
      <c r="T3" s="11" t="str">
        <f ca="1">VLOOKUP(A3,'Hospitalisation Details'!$A$1:$Q$2336,16,FALSE)</f>
        <v>R1013</v>
      </c>
    </row>
    <row r="4" ht="15.5" spans="1:20">
      <c r="A4" s="10" t="s">
        <v>8</v>
      </c>
      <c r="B4" s="11" t="str">
        <f>VLOOKUP(A4,'Customer Names'!$H$6:$K$2340,3,FALSE)</f>
        <v>  Phil</v>
      </c>
      <c r="C4" s="11">
        <f>VLOOKUP(A4,'Medical Examinations'!$A$1:$L$2336,2,FALSE)</f>
        <v>34.485</v>
      </c>
      <c r="D4" s="11">
        <f>VLOOKUP(A4,'Medical Examinations'!$A$1:$L$2336,3,FALSE)</f>
        <v>11.87</v>
      </c>
      <c r="E4" s="11" t="str">
        <f>VLOOKUP(A4,'Medical Examinations'!$A$1:$L$2336,4,FALSE)</f>
        <v>yes</v>
      </c>
      <c r="F4" s="11" t="str">
        <f>VLOOKUP(A4,'Medical Examinations'!$A$1:$L$2336,5,FALSE)</f>
        <v>No</v>
      </c>
      <c r="G4" s="11" t="str">
        <f>VLOOKUP(A4,'Medical Examinations'!$A$1:$L$2336,6,FALSE)</f>
        <v>No</v>
      </c>
      <c r="H4" s="11">
        <f>VLOOKUP(A4,'Medical Examinations'!$A$1:$L$2336,8,FALSE)</f>
        <v>2</v>
      </c>
      <c r="I4" s="11" t="str">
        <f>VLOOKUP(A4,'Medical Examinations'!$A$1:$L$2336,10,FALSE)</f>
        <v>yes</v>
      </c>
      <c r="J4" s="11" t="str">
        <f>VLOOKUP(A4,'Medical Examinations'!$A$1:$L$2336,11,FALSE)</f>
        <v>Obesity</v>
      </c>
      <c r="K4" s="11" t="str">
        <f>VLOOKUP(A4,'Medical Examinations'!$A$1:$L$2336,12,FALSE)</f>
        <v>Diabetes</v>
      </c>
      <c r="L4" s="10">
        <f ca="1">VLOOKUP(A4,'Hospitalisation Details'!$A$1:$Q$2344,3,FALSE)</f>
        <v>1993</v>
      </c>
      <c r="M4" s="10" t="str">
        <f ca="1">VLOOKUP(A4,'Hospitalisation Details'!$A$1:$Q$2344,5,FALSE)</f>
        <v>Jun</v>
      </c>
      <c r="N4" s="11">
        <f ca="1">VLOOKUP(A4,'Hospitalisation Details'!$A$1:$Q$2344,6,FALSE)</f>
        <v>30</v>
      </c>
      <c r="O4" s="17">
        <f ca="1">VLOOKUP(A4,'Hospitalisation Details'!$A$1:$Q$2344,7,FALSE)</f>
        <v>34150</v>
      </c>
      <c r="P4" s="11">
        <f ca="1">VLOOKUP(A4,'Hospitalisation Details'!$A$1:$Q$2344,10,FALSE)</f>
        <v>600</v>
      </c>
      <c r="Q4" s="11" t="str">
        <f ca="1">VLOOKUP(A4,'Hospitalisation Details'!$A$1:$Q$2344,12,FALSE)</f>
        <v>tier - 2</v>
      </c>
      <c r="R4" s="11" t="str">
        <f ca="1">VLOOKUP(A4,'Hospitalisation Details'!$A$1:$Q$2344,14,FALSE)</f>
        <v>tier - 1</v>
      </c>
      <c r="S4" s="11">
        <f ca="1">VLOOKUP(A4,'Hospitalisation Details'!$A$1:$Q$2344,17,FALSE)</f>
        <v>32</v>
      </c>
      <c r="T4" s="11" t="str">
        <f ca="1">VLOOKUP(A4,'Hospitalisation Details'!$A$1:$Q$2336,16,FALSE)</f>
        <v>R1013</v>
      </c>
    </row>
    <row r="5" ht="15.5" spans="1:20">
      <c r="A5" s="10" t="s">
        <v>10</v>
      </c>
      <c r="B5" s="11" t="str">
        <f>VLOOKUP(A5,'Customer Names'!$H$6:$K$2340,3,FALSE)</f>
        <v>  Kelsey</v>
      </c>
      <c r="C5" s="11">
        <f>VLOOKUP(A5,'Medical Examinations'!$A$1:$L$2336,2,FALSE)</f>
        <v>38.095</v>
      </c>
      <c r="D5" s="11">
        <f>VLOOKUP(A5,'Medical Examinations'!$A$1:$L$2336,3,FALSE)</f>
        <v>6.05</v>
      </c>
      <c r="E5" s="11" t="str">
        <f>VLOOKUP(A5,'Medical Examinations'!$A$1:$L$2336,4,FALSE)</f>
        <v>No</v>
      </c>
      <c r="F5" s="11" t="str">
        <f>VLOOKUP(A5,'Medical Examinations'!$A$1:$L$2336,5,FALSE)</f>
        <v>No</v>
      </c>
      <c r="G5" s="11" t="str">
        <f>VLOOKUP(A5,'Medical Examinations'!$A$1:$L$2336,6,FALSE)</f>
        <v>No</v>
      </c>
      <c r="H5" s="11">
        <f>VLOOKUP(A5,'Medical Examinations'!$A$1:$L$2336,8,FALSE)</f>
        <v>0</v>
      </c>
      <c r="I5" s="11" t="str">
        <f>VLOOKUP(A5,'Medical Examinations'!$A$1:$L$2336,10,FALSE)</f>
        <v>yes</v>
      </c>
      <c r="J5" s="11" t="str">
        <f>VLOOKUP(A5,'Medical Examinations'!$A$1:$L$2336,11,FALSE)</f>
        <v>Obesity</v>
      </c>
      <c r="K5" s="11" t="str">
        <f>VLOOKUP(A5,'Medical Examinations'!$A$1:$L$2336,12,FALSE)</f>
        <v>Prediabetes</v>
      </c>
      <c r="L5" s="10">
        <f ca="1">VLOOKUP(A5,'Hospitalisation Details'!$A$1:$Q$2344,3,FALSE)</f>
        <v>1992</v>
      </c>
      <c r="M5" s="10" t="str">
        <f ca="1">VLOOKUP(A5,'Hospitalisation Details'!$A$1:$Q$2344,5,FALSE)</f>
        <v>Sep</v>
      </c>
      <c r="N5" s="11">
        <f ca="1">VLOOKUP(A5,'Hospitalisation Details'!$A$1:$Q$2344,6,FALSE)</f>
        <v>13</v>
      </c>
      <c r="O5" s="17">
        <f ca="1">VLOOKUP(A5,'Hospitalisation Details'!$A$1:$Q$2344,7,FALSE)</f>
        <v>33860</v>
      </c>
      <c r="P5" s="11">
        <f ca="1">VLOOKUP(A5,'Hospitalisation Details'!$A$1:$Q$2344,10,FALSE)</f>
        <v>604.54</v>
      </c>
      <c r="Q5" s="11" t="str">
        <f ca="1">VLOOKUP(A5,'Hospitalisation Details'!$A$1:$Q$2344,12,FALSE)</f>
        <v>tier - 3</v>
      </c>
      <c r="R5" s="11" t="str">
        <f ca="1">VLOOKUP(A5,'Hospitalisation Details'!$A$1:$Q$2344,14,FALSE)</f>
        <v>tier - 3</v>
      </c>
      <c r="S5" s="11">
        <f ca="1">VLOOKUP(A5,'Hospitalisation Details'!$A$1:$Q$2344,17,FALSE)</f>
        <v>33</v>
      </c>
      <c r="T5" s="11" t="str">
        <f ca="1">VLOOKUP(A5,'Hospitalisation Details'!$A$1:$Q$2336,16,FALSE)</f>
        <v>R1013</v>
      </c>
    </row>
    <row r="6" ht="15.5" spans="1:20">
      <c r="A6" s="10" t="s">
        <v>15</v>
      </c>
      <c r="B6" s="11" t="str">
        <f>VLOOKUP(A6,'Customer Names'!$H$6:$K$2340,3,FALSE)</f>
        <v>  Kristyn</v>
      </c>
      <c r="C6" s="11">
        <f>VLOOKUP(A6,'Medical Examinations'!$A$1:$L$2336,2,FALSE)</f>
        <v>35.53</v>
      </c>
      <c r="D6" s="11">
        <f>VLOOKUP(A6,'Medical Examinations'!$A$1:$L$2336,3,FALSE)</f>
        <v>5.45</v>
      </c>
      <c r="E6" s="11" t="str">
        <f>VLOOKUP(A6,'Medical Examinations'!$A$1:$L$2336,4,FALSE)</f>
        <v>No</v>
      </c>
      <c r="F6" s="11" t="str">
        <f>VLOOKUP(A6,'Medical Examinations'!$A$1:$L$2336,5,FALSE)</f>
        <v>No</v>
      </c>
      <c r="G6" s="11" t="str">
        <f>VLOOKUP(A6,'Medical Examinations'!$A$1:$L$2336,6,FALSE)</f>
        <v>No</v>
      </c>
      <c r="H6" s="11">
        <f>VLOOKUP(A6,'Medical Examinations'!$A$1:$L$2336,8,FALSE)</f>
        <v>0</v>
      </c>
      <c r="I6" s="11" t="str">
        <f>VLOOKUP(A6,'Medical Examinations'!$A$1:$L$2336,10,FALSE)</f>
        <v>yes</v>
      </c>
      <c r="J6" s="11" t="str">
        <f>VLOOKUP(A6,'Medical Examinations'!$A$1:$L$2336,11,FALSE)</f>
        <v>Obesity</v>
      </c>
      <c r="K6" s="11" t="str">
        <f>VLOOKUP(A6,'Medical Examinations'!$A$1:$L$2336,12,FALSE)</f>
        <v>Normal</v>
      </c>
      <c r="L6" s="10">
        <f ca="1">VLOOKUP(A6,'Hospitalisation Details'!$A$1:$Q$2344,3,FALSE)</f>
        <v>1998</v>
      </c>
      <c r="M6" s="10" t="str">
        <f ca="1">VLOOKUP(A6,'Hospitalisation Details'!$A$1:$Q$2344,5,FALSE)</f>
        <v>Jul</v>
      </c>
      <c r="N6" s="11">
        <f ca="1">VLOOKUP(A6,'Hospitalisation Details'!$A$1:$Q$2344,6,FALSE)</f>
        <v>27</v>
      </c>
      <c r="O6" s="17">
        <f ca="1">VLOOKUP(A6,'Hospitalisation Details'!$A$1:$Q$2344,7,FALSE)</f>
        <v>36003</v>
      </c>
      <c r="P6" s="11">
        <f ca="1">VLOOKUP(A6,'Hospitalisation Details'!$A$1:$Q$2344,10,FALSE)</f>
        <v>637.26</v>
      </c>
      <c r="Q6" s="11" t="str">
        <f ca="1">VLOOKUP(A6,'Hospitalisation Details'!$A$1:$Q$2344,12,FALSE)</f>
        <v>tier - 3</v>
      </c>
      <c r="R6" s="11" t="str">
        <f ca="1">VLOOKUP(A6,'Hospitalisation Details'!$A$1:$Q$2344,14,FALSE)</f>
        <v>tier - 3</v>
      </c>
      <c r="S6" s="11">
        <f ca="1">VLOOKUP(A6,'Hospitalisation Details'!$A$1:$Q$2344,17,FALSE)</f>
        <v>27</v>
      </c>
      <c r="T6" s="11" t="str">
        <f ca="1">VLOOKUP(A6,'Hospitalisation Details'!$A$1:$Q$2336,16,FALSE)</f>
        <v>R1013</v>
      </c>
    </row>
    <row r="7" ht="15.5" spans="1:20">
      <c r="A7" s="10" t="s">
        <v>20</v>
      </c>
      <c r="B7" s="11" t="str">
        <f>VLOOKUP(A7,'Customer Names'!$H$6:$K$2340,3,FALSE)</f>
        <v>  Russell B</v>
      </c>
      <c r="C7" s="11">
        <f>VLOOKUP(A7,'Medical Examinations'!$A$1:$L$2336,2,FALSE)</f>
        <v>32.8</v>
      </c>
      <c r="D7" s="11">
        <f>VLOOKUP(A7,'Medical Examinations'!$A$1:$L$2336,3,FALSE)</f>
        <v>6.59</v>
      </c>
      <c r="E7" s="11" t="str">
        <f>VLOOKUP(A7,'Medical Examinations'!$A$1:$L$2336,4,FALSE)</f>
        <v>No</v>
      </c>
      <c r="F7" s="11" t="str">
        <f>VLOOKUP(A7,'Medical Examinations'!$A$1:$L$2336,5,FALSE)</f>
        <v>No</v>
      </c>
      <c r="G7" s="11" t="str">
        <f>VLOOKUP(A7,'Medical Examinations'!$A$1:$L$2336,6,FALSE)</f>
        <v>No</v>
      </c>
      <c r="H7" s="11">
        <f>VLOOKUP(A7,'Medical Examinations'!$A$1:$L$2336,8,FALSE)</f>
        <v>0</v>
      </c>
      <c r="I7" s="11" t="str">
        <f>VLOOKUP(A7,'Medical Examinations'!$A$1:$L$2336,10,FALSE)</f>
        <v>yes</v>
      </c>
      <c r="J7" s="11" t="str">
        <f>VLOOKUP(A7,'Medical Examinations'!$A$1:$L$2336,11,FALSE)</f>
        <v>Obesity</v>
      </c>
      <c r="K7" s="11" t="str">
        <f>VLOOKUP(A7,'Medical Examinations'!$A$1:$L$2336,12,FALSE)</f>
        <v>Diabetes</v>
      </c>
      <c r="L7" s="10">
        <f ca="1">VLOOKUP(A7,'Hospitalisation Details'!$A$1:$Q$2344,3,FALSE)</f>
        <v>2001</v>
      </c>
      <c r="M7" s="10" t="str">
        <f ca="1">VLOOKUP(A7,'Hospitalisation Details'!$A$1:$Q$2344,5,FALSE)</f>
        <v>Nov</v>
      </c>
      <c r="N7" s="11">
        <f ca="1">VLOOKUP(A7,'Hospitalisation Details'!$A$1:$Q$2344,6,FALSE)</f>
        <v>20</v>
      </c>
      <c r="O7" s="17">
        <f ca="1">VLOOKUP(A7,'Hospitalisation Details'!$A$1:$Q$2344,7,FALSE)</f>
        <v>37215</v>
      </c>
      <c r="P7" s="11">
        <f ca="1">VLOOKUP(A7,'Hospitalisation Details'!$A$1:$Q$2344,10,FALSE)</f>
        <v>646.14</v>
      </c>
      <c r="Q7" s="11" t="str">
        <f ca="1">VLOOKUP(A7,'Hospitalisation Details'!$A$1:$Q$2344,12,FALSE)</f>
        <v>tier - 3</v>
      </c>
      <c r="R7" s="11" t="str">
        <f ca="1">VLOOKUP(A7,'Hospitalisation Details'!$A$1:$Q$2344,14,FALSE)</f>
        <v>tier - 3</v>
      </c>
      <c r="S7" s="11">
        <f ca="1">VLOOKUP(A7,'Hospitalisation Details'!$A$1:$Q$2344,17,FALSE)</f>
        <v>23</v>
      </c>
      <c r="T7" s="11" t="str">
        <f ca="1">VLOOKUP(A7,'Hospitalisation Details'!$A$1:$Q$2336,16,FALSE)</f>
        <v>R1012</v>
      </c>
    </row>
    <row r="8" ht="15.5" spans="1:20">
      <c r="A8" s="10" t="s">
        <v>25</v>
      </c>
      <c r="B8" s="11" t="str">
        <f>VLOOKUP(A8,'Customer Names'!$H$6:$K$2340,3,FALSE)</f>
        <v>  Scott</v>
      </c>
      <c r="C8" s="11">
        <f>VLOOKUP(A8,'Medical Examinations'!$A$1:$L$2336,2,FALSE)</f>
        <v>36.4</v>
      </c>
      <c r="D8" s="11">
        <f>VLOOKUP(A8,'Medical Examinations'!$A$1:$L$2336,3,FALSE)</f>
        <v>6.07</v>
      </c>
      <c r="E8" s="11" t="str">
        <f>VLOOKUP(A8,'Medical Examinations'!$A$1:$L$2336,4,FALSE)</f>
        <v>No</v>
      </c>
      <c r="F8" s="11" t="str">
        <f>VLOOKUP(A8,'Medical Examinations'!$A$1:$L$2336,5,FALSE)</f>
        <v>No</v>
      </c>
      <c r="G8" s="11" t="str">
        <f>VLOOKUP(A8,'Medical Examinations'!$A$1:$L$2336,6,FALSE)</f>
        <v>No</v>
      </c>
      <c r="H8" s="11">
        <f>VLOOKUP(A8,'Medical Examinations'!$A$1:$L$2336,8,FALSE)</f>
        <v>0</v>
      </c>
      <c r="I8" s="11" t="str">
        <f>VLOOKUP(A8,'Medical Examinations'!$A$1:$L$2336,10,FALSE)</f>
        <v>yes</v>
      </c>
      <c r="J8" s="11" t="str">
        <f>VLOOKUP(A8,'Medical Examinations'!$A$1:$L$2336,11,FALSE)</f>
        <v>Obesity</v>
      </c>
      <c r="K8" s="11" t="str">
        <f>VLOOKUP(A8,'Medical Examinations'!$A$1:$L$2336,12,FALSE)</f>
        <v>Prediabetes</v>
      </c>
      <c r="L8" s="10">
        <f ca="1">VLOOKUP(A8,'Hospitalisation Details'!$A$1:$Q$2344,3,FALSE)</f>
        <v>1993</v>
      </c>
      <c r="M8" s="10" t="str">
        <f ca="1">VLOOKUP(A8,'Hospitalisation Details'!$A$1:$Q$2344,5,FALSE)</f>
        <v>Jun</v>
      </c>
      <c r="N8" s="11">
        <f ca="1">VLOOKUP(A8,'Hospitalisation Details'!$A$1:$Q$2344,6,FALSE)</f>
        <v>1</v>
      </c>
      <c r="O8" s="17">
        <f ca="1">VLOOKUP(A8,'Hospitalisation Details'!$A$1:$Q$2344,7,FALSE)</f>
        <v>34121</v>
      </c>
      <c r="P8" s="11">
        <f ca="1">VLOOKUP(A8,'Hospitalisation Details'!$A$1:$Q$2344,10,FALSE)</f>
        <v>650</v>
      </c>
      <c r="Q8" s="11" t="str">
        <f ca="1">VLOOKUP(A8,'Hospitalisation Details'!$A$1:$Q$2344,12,FALSE)</f>
        <v>tier - 3</v>
      </c>
      <c r="R8" s="11" t="str">
        <f ca="1">VLOOKUP(A8,'Hospitalisation Details'!$A$1:$Q$2344,14,FALSE)</f>
        <v>tier - 3</v>
      </c>
      <c r="S8" s="11">
        <f ca="1">VLOOKUP(A8,'Hospitalisation Details'!$A$1:$Q$2344,17,FALSE)</f>
        <v>32</v>
      </c>
      <c r="T8" s="11" t="str">
        <f ca="1">VLOOKUP(A8,'Hospitalisation Details'!$A$1:$Q$2336,16,FALSE)</f>
        <v>R1013</v>
      </c>
    </row>
    <row r="9" ht="15.5" spans="1:20">
      <c r="A9" s="10" t="s">
        <v>29</v>
      </c>
      <c r="B9" s="11" t="str">
        <f>VLOOKUP(A9,'Customer Names'!$H$6:$K$2340,3,FALSE)</f>
        <v>  Stephen</v>
      </c>
      <c r="C9" s="11">
        <f>VLOOKUP(A9,'Medical Examinations'!$A$1:$L$2336,2,FALSE)</f>
        <v>36.96</v>
      </c>
      <c r="D9" s="11">
        <f>VLOOKUP(A9,'Medical Examinations'!$A$1:$L$2336,3,FALSE)</f>
        <v>7.93</v>
      </c>
      <c r="E9" s="11" t="str">
        <f>VLOOKUP(A9,'Medical Examinations'!$A$1:$L$2336,4,FALSE)</f>
        <v>No</v>
      </c>
      <c r="F9" s="11" t="str">
        <f>VLOOKUP(A9,'Medical Examinations'!$A$1:$L$2336,5,FALSE)</f>
        <v>No</v>
      </c>
      <c r="G9" s="11" t="str">
        <f>VLOOKUP(A9,'Medical Examinations'!$A$1:$L$2336,6,FALSE)</f>
        <v>No</v>
      </c>
      <c r="H9" s="11">
        <f>VLOOKUP(A9,'Medical Examinations'!$A$1:$L$2336,8,FALSE)</f>
        <v>3</v>
      </c>
      <c r="I9" s="11" t="str">
        <f>VLOOKUP(A9,'Medical Examinations'!$A$1:$L$2336,10,FALSE)</f>
        <v>yes</v>
      </c>
      <c r="J9" s="11" t="str">
        <f>VLOOKUP(A9,'Medical Examinations'!$A$1:$L$2336,11,FALSE)</f>
        <v>Obesity</v>
      </c>
      <c r="K9" s="11" t="str">
        <f>VLOOKUP(A9,'Medical Examinations'!$A$1:$L$2336,12,FALSE)</f>
        <v>Diabetes</v>
      </c>
      <c r="L9" s="10">
        <f ca="1">VLOOKUP(A9,'Hospitalisation Details'!$A$1:$Q$2344,3,FALSE)</f>
        <v>1995</v>
      </c>
      <c r="M9" s="10" t="str">
        <f ca="1">VLOOKUP(A9,'Hospitalisation Details'!$A$1:$Q$2344,5,FALSE)</f>
        <v>Jul</v>
      </c>
      <c r="N9" s="11">
        <f ca="1">VLOOKUP(A9,'Hospitalisation Details'!$A$1:$Q$2344,6,FALSE)</f>
        <v>4</v>
      </c>
      <c r="O9" s="17">
        <f ca="1">VLOOKUP(A9,'Hospitalisation Details'!$A$1:$Q$2344,7,FALSE)</f>
        <v>34884</v>
      </c>
      <c r="P9" s="11">
        <f ca="1">VLOOKUP(A9,'Hospitalisation Details'!$A$1:$Q$2344,10,FALSE)</f>
        <v>650</v>
      </c>
      <c r="Q9" s="11" t="str">
        <f ca="1">VLOOKUP(A9,'Hospitalisation Details'!$A$1:$Q$2344,12,FALSE)</f>
        <v>tier - 3</v>
      </c>
      <c r="R9" s="11" t="str">
        <f ca="1">VLOOKUP(A9,'Hospitalisation Details'!$A$1:$Q$2344,14,FALSE)</f>
        <v>tier - 3</v>
      </c>
      <c r="S9" s="11">
        <f ca="1">VLOOKUP(A9,'Hospitalisation Details'!$A$1:$Q$2344,17,FALSE)</f>
        <v>30</v>
      </c>
      <c r="T9" s="11" t="str">
        <f ca="1">VLOOKUP(A9,'Hospitalisation Details'!$A$1:$Q$2336,16,FALSE)</f>
        <v>R1013</v>
      </c>
    </row>
    <row r="10" ht="15.5" spans="1:20">
      <c r="A10" s="10" t="s">
        <v>33</v>
      </c>
      <c r="B10" s="11" t="str">
        <f>VLOOKUP(A10,'Customer Names'!$H$6:$K$2340,3,FALSE)</f>
        <v>  Patrick R</v>
      </c>
      <c r="C10" s="11">
        <f>VLOOKUP(A10,'Medical Examinations'!$A$1:$L$2336,2,FALSE)</f>
        <v>41.14</v>
      </c>
      <c r="D10" s="11">
        <f>VLOOKUP(A10,'Medical Examinations'!$A$1:$L$2336,3,FALSE)</f>
        <v>9.58</v>
      </c>
      <c r="E10" s="11" t="str">
        <f>VLOOKUP(A10,'Medical Examinations'!$A$1:$L$2336,4,FALSE)</f>
        <v>yes</v>
      </c>
      <c r="F10" s="11" t="str">
        <f>VLOOKUP(A10,'Medical Examinations'!$A$1:$L$2336,5,FALSE)</f>
        <v>No</v>
      </c>
      <c r="G10" s="11" t="str">
        <f>VLOOKUP(A10,'Medical Examinations'!$A$1:$L$2336,6,FALSE)</f>
        <v>Yes</v>
      </c>
      <c r="H10" s="11">
        <f>VLOOKUP(A10,'Medical Examinations'!$A$1:$L$2336,8,FALSE)</f>
        <v>1</v>
      </c>
      <c r="I10" s="11" t="str">
        <f>VLOOKUP(A10,'Medical Examinations'!$A$1:$L$2336,10,FALSE)</f>
        <v>yes</v>
      </c>
      <c r="J10" s="11" t="str">
        <f>VLOOKUP(A10,'Medical Examinations'!$A$1:$L$2336,11,FALSE)</f>
        <v>Obesity</v>
      </c>
      <c r="K10" s="11" t="str">
        <f>VLOOKUP(A10,'Medical Examinations'!$A$1:$L$2336,12,FALSE)</f>
        <v>Diabetes</v>
      </c>
      <c r="L10" s="10">
        <f ca="1">VLOOKUP(A10,'Hospitalisation Details'!$A$1:$Q$2344,3,FALSE)</f>
        <v>2002</v>
      </c>
      <c r="M10" s="10" t="str">
        <f ca="1">VLOOKUP(A10,'Hospitalisation Details'!$A$1:$Q$2344,5,FALSE)</f>
        <v>Nov</v>
      </c>
      <c r="N10" s="11">
        <f ca="1">VLOOKUP(A10,'Hospitalisation Details'!$A$1:$Q$2344,6,FALSE)</f>
        <v>29</v>
      </c>
      <c r="O10" s="17">
        <f ca="1">VLOOKUP(A10,'Hospitalisation Details'!$A$1:$Q$2344,7,FALSE)</f>
        <v>37589</v>
      </c>
      <c r="P10" s="11">
        <f ca="1">VLOOKUP(A10,'Hospitalisation Details'!$A$1:$Q$2344,10,FALSE)</f>
        <v>668</v>
      </c>
      <c r="Q10" s="11" t="str">
        <f ca="1">VLOOKUP(A10,'Hospitalisation Details'!$A$1:$Q$2344,12,FALSE)</f>
        <v>tier - 3</v>
      </c>
      <c r="R10" s="11" t="str">
        <f ca="1">VLOOKUP(A10,'Hospitalisation Details'!$A$1:$Q$2344,14,FALSE)</f>
        <v>tier - 2</v>
      </c>
      <c r="S10" s="11">
        <f ca="1">VLOOKUP(A10,'Hospitalisation Details'!$A$1:$Q$2344,17,FALSE)</f>
        <v>22</v>
      </c>
      <c r="T10" s="11" t="str">
        <f ca="1">VLOOKUP(A10,'Hospitalisation Details'!$A$1:$Q$2336,16,FALSE)</f>
        <v>R1012</v>
      </c>
    </row>
    <row r="11" ht="15.5" spans="1:20">
      <c r="A11" s="10" t="s">
        <v>37</v>
      </c>
      <c r="B11" s="11" t="str">
        <f>VLOOKUP(A11,'Customer Names'!$H$6:$K$2340,3,FALSE)</f>
        <v>  Brooke N</v>
      </c>
      <c r="C11" s="11">
        <f>VLOOKUP(A11,'Medical Examinations'!$A$1:$L$2336,2,FALSE)</f>
        <v>38.06</v>
      </c>
      <c r="D11" s="11">
        <f>VLOOKUP(A11,'Medical Examinations'!$A$1:$L$2336,3,FALSE)</f>
        <v>10.79</v>
      </c>
      <c r="E11" s="11" t="str">
        <f>VLOOKUP(A11,'Medical Examinations'!$A$1:$L$2336,4,FALSE)</f>
        <v>No</v>
      </c>
      <c r="F11" s="11" t="str">
        <f>VLOOKUP(A11,'Medical Examinations'!$A$1:$L$2336,5,FALSE)</f>
        <v>No</v>
      </c>
      <c r="G11" s="11" t="str">
        <f>VLOOKUP(A11,'Medical Examinations'!$A$1:$L$2336,6,FALSE)</f>
        <v>No</v>
      </c>
      <c r="H11" s="11">
        <f>VLOOKUP(A11,'Medical Examinations'!$A$1:$L$2336,8,FALSE)</f>
        <v>0</v>
      </c>
      <c r="I11" s="11" t="str">
        <f>VLOOKUP(A11,'Medical Examinations'!$A$1:$L$2336,10,FALSE)</f>
        <v>yes</v>
      </c>
      <c r="J11" s="11" t="str">
        <f>VLOOKUP(A11,'Medical Examinations'!$A$1:$L$2336,11,FALSE)</f>
        <v>Obesity</v>
      </c>
      <c r="K11" s="11" t="str">
        <f>VLOOKUP(A11,'Medical Examinations'!$A$1:$L$2336,12,FALSE)</f>
        <v>Diabetes</v>
      </c>
      <c r="L11" s="10">
        <f ca="1">VLOOKUP(A11,'Hospitalisation Details'!$A$1:$Q$2344,3,FALSE)</f>
        <v>1997</v>
      </c>
      <c r="M11" s="10" t="str">
        <f ca="1">VLOOKUP(A11,'Hospitalisation Details'!$A$1:$Q$2344,5,FALSE)</f>
        <v>Nov</v>
      </c>
      <c r="N11" s="11">
        <f ca="1">VLOOKUP(A11,'Hospitalisation Details'!$A$1:$Q$2344,6,FALSE)</f>
        <v>9</v>
      </c>
      <c r="O11" s="17">
        <f ca="1">VLOOKUP(A11,'Hospitalisation Details'!$A$1:$Q$2344,7,FALSE)</f>
        <v>35743</v>
      </c>
      <c r="P11" s="11">
        <f ca="1">VLOOKUP(A11,'Hospitalisation Details'!$A$1:$Q$2344,10,FALSE)</f>
        <v>670</v>
      </c>
      <c r="Q11" s="11" t="str">
        <f ca="1">VLOOKUP(A11,'Hospitalisation Details'!$A$1:$Q$2344,12,FALSE)</f>
        <v>tier - 3</v>
      </c>
      <c r="R11" s="11" t="str">
        <f ca="1">VLOOKUP(A11,'Hospitalisation Details'!$A$1:$Q$2344,14,FALSE)</f>
        <v>tier - 3</v>
      </c>
      <c r="S11" s="11">
        <f ca="1">VLOOKUP(A11,'Hospitalisation Details'!$A$1:$Q$2344,17,FALSE)</f>
        <v>27</v>
      </c>
      <c r="T11" s="11" t="str">
        <f ca="1">VLOOKUP(A11,'Hospitalisation Details'!$A$1:$Q$2336,16,FALSE)</f>
        <v>R1013</v>
      </c>
    </row>
    <row r="12" ht="15.5" spans="1:20">
      <c r="A12" s="10" t="s">
        <v>41</v>
      </c>
      <c r="B12" s="11" t="str">
        <f>VLOOKUP(A12,'Customer Names'!$H$6:$K$2340,3,FALSE)</f>
        <v>  Paola Andrea</v>
      </c>
      <c r="C12" s="11">
        <f>VLOOKUP(A12,'Medical Examinations'!$A$1:$L$2336,2,FALSE)</f>
        <v>37.7</v>
      </c>
      <c r="D12" s="11">
        <f>VLOOKUP(A12,'Medical Examinations'!$A$1:$L$2336,3,FALSE)</f>
        <v>5.96</v>
      </c>
      <c r="E12" s="11" t="str">
        <f>VLOOKUP(A12,'Medical Examinations'!$A$1:$L$2336,4,FALSE)</f>
        <v>yes</v>
      </c>
      <c r="F12" s="11" t="str">
        <f>VLOOKUP(A12,'Medical Examinations'!$A$1:$L$2336,5,FALSE)</f>
        <v>No</v>
      </c>
      <c r="G12" s="11" t="str">
        <f>VLOOKUP(A12,'Medical Examinations'!$A$1:$L$2336,6,FALSE)</f>
        <v>No</v>
      </c>
      <c r="H12" s="11">
        <f>VLOOKUP(A12,'Medical Examinations'!$A$1:$L$2336,8,FALSE)</f>
        <v>2</v>
      </c>
      <c r="I12" s="11" t="str">
        <f>VLOOKUP(A12,'Medical Examinations'!$A$1:$L$2336,10,FALSE)</f>
        <v>yes</v>
      </c>
      <c r="J12" s="11" t="str">
        <f>VLOOKUP(A12,'Medical Examinations'!$A$1:$L$2336,11,FALSE)</f>
        <v>Obesity</v>
      </c>
      <c r="K12" s="11" t="str">
        <f>VLOOKUP(A12,'Medical Examinations'!$A$1:$L$2336,12,FALSE)</f>
        <v>Prediabetes</v>
      </c>
      <c r="L12" s="10">
        <f ca="1">VLOOKUP(A12,'Hospitalisation Details'!$A$1:$Q$2344,3,FALSE)</f>
        <v>2001</v>
      </c>
      <c r="M12" s="10" t="str">
        <f ca="1">VLOOKUP(A12,'Hospitalisation Details'!$A$1:$Q$2344,5,FALSE)</f>
        <v>Sep</v>
      </c>
      <c r="N12" s="11">
        <f ca="1">VLOOKUP(A12,'Hospitalisation Details'!$A$1:$Q$2344,6,FALSE)</f>
        <v>12</v>
      </c>
      <c r="O12" s="17">
        <f ca="1">VLOOKUP(A12,'Hospitalisation Details'!$A$1:$Q$2344,7,FALSE)</f>
        <v>37146</v>
      </c>
      <c r="P12" s="11">
        <f ca="1">VLOOKUP(A12,'Hospitalisation Details'!$A$1:$Q$2344,10,FALSE)</f>
        <v>687.54</v>
      </c>
      <c r="Q12" s="11" t="str">
        <f ca="1">VLOOKUP(A12,'Hospitalisation Details'!$A$1:$Q$2344,12,FALSE)</f>
        <v>tier - 3</v>
      </c>
      <c r="R12" s="11" t="str">
        <f ca="1">VLOOKUP(A12,'Hospitalisation Details'!$A$1:$Q$2344,14,FALSE)</f>
        <v>tier - 2</v>
      </c>
      <c r="S12" s="11">
        <f ca="1">VLOOKUP(A12,'Hospitalisation Details'!$A$1:$Q$2344,17,FALSE)</f>
        <v>24</v>
      </c>
      <c r="T12" s="11" t="str">
        <f ca="1">VLOOKUP(A12,'Hospitalisation Details'!$A$1:$Q$2336,16,FALSE)</f>
        <v>R1013</v>
      </c>
    </row>
    <row r="13" ht="15.5" spans="1:20">
      <c r="A13" s="10" t="s">
        <v>45</v>
      </c>
      <c r="B13" s="11" t="str">
        <f>VLOOKUP(A13,'Customer Names'!$H$6:$K$2340,3,FALSE)</f>
        <v>  David</v>
      </c>
      <c r="C13" s="11">
        <f>VLOOKUP(A13,'Medical Examinations'!$A$1:$L$2336,2,FALSE)</f>
        <v>42.13</v>
      </c>
      <c r="D13" s="11">
        <f>VLOOKUP(A13,'Medical Examinations'!$A$1:$L$2336,3,FALSE)</f>
        <v>11.9</v>
      </c>
      <c r="E13" s="11" t="str">
        <f>VLOOKUP(A13,'Medical Examinations'!$A$1:$L$2336,4,FALSE)</f>
        <v>No</v>
      </c>
      <c r="F13" s="11" t="str">
        <f>VLOOKUP(A13,'Medical Examinations'!$A$1:$L$2336,5,FALSE)</f>
        <v>No</v>
      </c>
      <c r="G13" s="11" t="str">
        <f>VLOOKUP(A13,'Medical Examinations'!$A$1:$L$2336,6,FALSE)</f>
        <v>No</v>
      </c>
      <c r="H13" s="11">
        <f>VLOOKUP(A13,'Medical Examinations'!$A$1:$L$2336,8,FALSE)</f>
        <v>0</v>
      </c>
      <c r="I13" s="11" t="str">
        <f>VLOOKUP(A13,'Medical Examinations'!$A$1:$L$2336,10,FALSE)</f>
        <v>yes</v>
      </c>
      <c r="J13" s="11" t="str">
        <f>VLOOKUP(A13,'Medical Examinations'!$A$1:$L$2336,11,FALSE)</f>
        <v>Obesity</v>
      </c>
      <c r="K13" s="11" t="str">
        <f>VLOOKUP(A13,'Medical Examinations'!$A$1:$L$2336,12,FALSE)</f>
        <v>Diabetes</v>
      </c>
      <c r="L13" s="10">
        <f ca="1">VLOOKUP(A13,'Hospitalisation Details'!$A$1:$Q$2344,3,FALSE)</f>
        <v>1999</v>
      </c>
      <c r="M13" s="10" t="str">
        <f ca="1">VLOOKUP(A13,'Hospitalisation Details'!$A$1:$Q$2344,5,FALSE)</f>
        <v>Dec</v>
      </c>
      <c r="N13" s="11">
        <f ca="1">VLOOKUP(A13,'Hospitalisation Details'!$A$1:$Q$2344,6,FALSE)</f>
        <v>26</v>
      </c>
      <c r="O13" s="17">
        <f ca="1">VLOOKUP(A13,'Hospitalisation Details'!$A$1:$Q$2344,7,FALSE)</f>
        <v>36520</v>
      </c>
      <c r="P13" s="11">
        <f ca="1">VLOOKUP(A13,'Hospitalisation Details'!$A$1:$Q$2344,10,FALSE)</f>
        <v>700</v>
      </c>
      <c r="Q13" s="11" t="str">
        <f ca="1">VLOOKUP(A13,'Hospitalisation Details'!$A$1:$Q$2344,12,FALSE)</f>
        <v>nil</v>
      </c>
      <c r="R13" s="11" t="str">
        <f ca="1">VLOOKUP(A13,'Hospitalisation Details'!$A$1:$Q$2344,14,FALSE)</f>
        <v>tier - 3</v>
      </c>
      <c r="S13" s="11">
        <f ca="1">VLOOKUP(A13,'Hospitalisation Details'!$A$1:$Q$2344,17,FALSE)</f>
        <v>25</v>
      </c>
      <c r="T13" s="11" t="str">
        <f ca="1">VLOOKUP(A13,'Hospitalisation Details'!$A$1:$Q$2336,16,FALSE)</f>
        <v>R1013</v>
      </c>
    </row>
    <row r="14" ht="15.5" spans="1:20">
      <c r="A14" s="10" t="s">
        <v>49</v>
      </c>
      <c r="B14" s="11" t="str">
        <f>VLOOKUP(A14,'Customer Names'!$H$6:$K$2340,3,FALSE)</f>
        <v>  Wade</v>
      </c>
      <c r="C14" s="11">
        <f>VLOOKUP(A14,'Medical Examinations'!$A$1:$L$2336,2,FALSE)</f>
        <v>40.92</v>
      </c>
      <c r="D14" s="11">
        <f>VLOOKUP(A14,'Medical Examinations'!$A$1:$L$2336,3,FALSE)</f>
        <v>8.41</v>
      </c>
      <c r="E14" s="11" t="str">
        <f>VLOOKUP(A14,'Medical Examinations'!$A$1:$L$2336,4,FALSE)</f>
        <v>No</v>
      </c>
      <c r="F14" s="11" t="str">
        <f>VLOOKUP(A14,'Medical Examinations'!$A$1:$L$2336,5,FALSE)</f>
        <v>No</v>
      </c>
      <c r="G14" s="11" t="str">
        <f>VLOOKUP(A14,'Medical Examinations'!$A$1:$L$2336,6,FALSE)</f>
        <v>No</v>
      </c>
      <c r="H14" s="11">
        <f>VLOOKUP(A14,'Medical Examinations'!$A$1:$L$2336,8,FALSE)</f>
        <v>0</v>
      </c>
      <c r="I14" s="11" t="str">
        <f>VLOOKUP(A14,'Medical Examinations'!$A$1:$L$2336,10,FALSE)</f>
        <v>yes</v>
      </c>
      <c r="J14" s="11" t="str">
        <f>VLOOKUP(A14,'Medical Examinations'!$A$1:$L$2336,11,FALSE)</f>
        <v>Obesity</v>
      </c>
      <c r="K14" s="11" t="str">
        <f>VLOOKUP(A14,'Medical Examinations'!$A$1:$L$2336,12,FALSE)</f>
        <v>Diabetes</v>
      </c>
      <c r="L14" s="10">
        <f ca="1">VLOOKUP(A14,'Hospitalisation Details'!$A$1:$Q$2344,3,FALSE)</f>
        <v>1999</v>
      </c>
      <c r="M14" s="10" t="str">
        <f ca="1">VLOOKUP(A14,'Hospitalisation Details'!$A$1:$Q$2344,5,FALSE)</f>
        <v>Dec</v>
      </c>
      <c r="N14" s="11">
        <f ca="1">VLOOKUP(A14,'Hospitalisation Details'!$A$1:$Q$2344,6,FALSE)</f>
        <v>14</v>
      </c>
      <c r="O14" s="17">
        <f ca="1">VLOOKUP(A14,'Hospitalisation Details'!$A$1:$Q$2344,7,FALSE)</f>
        <v>36508</v>
      </c>
      <c r="P14" s="11">
        <f ca="1">VLOOKUP(A14,'Hospitalisation Details'!$A$1:$Q$2344,10,FALSE)</f>
        <v>722.99</v>
      </c>
      <c r="Q14" s="11" t="str">
        <f ca="1">VLOOKUP(A14,'Hospitalisation Details'!$A$1:$Q$2344,12,FALSE)</f>
        <v>tier - 3</v>
      </c>
      <c r="R14" s="11" t="str">
        <f ca="1">VLOOKUP(A14,'Hospitalisation Details'!$A$1:$Q$2344,14,FALSE)</f>
        <v>tier - 1</v>
      </c>
      <c r="S14" s="11">
        <f ca="1">VLOOKUP(A14,'Hospitalisation Details'!$A$1:$Q$2344,17,FALSE)</f>
        <v>25</v>
      </c>
      <c r="T14" s="11" t="str">
        <f ca="1">VLOOKUP(A14,'Hospitalisation Details'!$A$1:$Q$2336,16,FALSE)</f>
        <v>R1013</v>
      </c>
    </row>
    <row r="15" ht="15.5" spans="1:20">
      <c r="A15" s="10" t="s">
        <v>53</v>
      </c>
      <c r="B15" s="11" t="str">
        <f>VLOOKUP(A15,'Customer Names'!$H$6:$K$2340,3,FALSE)</f>
        <v>  Franklin</v>
      </c>
      <c r="C15" s="11">
        <f>VLOOKUP(A15,'Medical Examinations'!$A$1:$L$2336,2,FALSE)</f>
        <v>40.565</v>
      </c>
      <c r="D15" s="11">
        <f>VLOOKUP(A15,'Medical Examinations'!$A$1:$L$2336,3,FALSE)</f>
        <v>7.02</v>
      </c>
      <c r="E15" s="11" t="str">
        <f>VLOOKUP(A15,'Medical Examinations'!$A$1:$L$2336,4,FALSE)</f>
        <v>No</v>
      </c>
      <c r="F15" s="11" t="str">
        <f>VLOOKUP(A15,'Medical Examinations'!$A$1:$L$2336,5,FALSE)</f>
        <v>No</v>
      </c>
      <c r="G15" s="11" t="str">
        <f>VLOOKUP(A15,'Medical Examinations'!$A$1:$L$2336,6,FALSE)</f>
        <v>No</v>
      </c>
      <c r="H15" s="11">
        <f>VLOOKUP(A15,'Medical Examinations'!$A$1:$L$2336,8,FALSE)</f>
        <v>0</v>
      </c>
      <c r="I15" s="11" t="str">
        <f>VLOOKUP(A15,'Medical Examinations'!$A$1:$L$2336,10,FALSE)</f>
        <v>yes</v>
      </c>
      <c r="J15" s="11" t="str">
        <f>VLOOKUP(A15,'Medical Examinations'!$A$1:$L$2336,11,FALSE)</f>
        <v>Obesity</v>
      </c>
      <c r="K15" s="11" t="str">
        <f>VLOOKUP(A15,'Medical Examinations'!$A$1:$L$2336,12,FALSE)</f>
        <v>Diabetes</v>
      </c>
      <c r="L15" s="10">
        <f ca="1">VLOOKUP(A15,'Hospitalisation Details'!$A$1:$Q$2344,3,FALSE)</f>
        <v>2002</v>
      </c>
      <c r="M15" s="10" t="str">
        <f ca="1">VLOOKUP(A15,'Hospitalisation Details'!$A$1:$Q$2344,5,FALSE)</f>
        <v>Sep</v>
      </c>
      <c r="N15" s="11">
        <f ca="1">VLOOKUP(A15,'Hospitalisation Details'!$A$1:$Q$2344,6,FALSE)</f>
        <v>19</v>
      </c>
      <c r="O15" s="17">
        <f ca="1">VLOOKUP(A15,'Hospitalisation Details'!$A$1:$Q$2344,7,FALSE)</f>
        <v>37518</v>
      </c>
      <c r="P15" s="11">
        <f ca="1">VLOOKUP(A15,'Hospitalisation Details'!$A$1:$Q$2344,10,FALSE)</f>
        <v>750</v>
      </c>
      <c r="Q15" s="11" t="str">
        <f ca="1">VLOOKUP(A15,'Hospitalisation Details'!$A$1:$Q$2344,12,FALSE)</f>
        <v>tier - 3</v>
      </c>
      <c r="R15" s="11" t="str">
        <f ca="1">VLOOKUP(A15,'Hospitalisation Details'!$A$1:$Q$2344,14,FALSE)</f>
        <v>tier - 1</v>
      </c>
      <c r="S15" s="11">
        <f ca="1">VLOOKUP(A15,'Hospitalisation Details'!$A$1:$Q$2344,17,FALSE)</f>
        <v>23</v>
      </c>
      <c r="T15" s="11" t="str">
        <f ca="1">VLOOKUP(A15,'Hospitalisation Details'!$A$1:$Q$2336,16,FALSE)</f>
        <v>R1012</v>
      </c>
    </row>
    <row r="16" ht="15.5" spans="1:20">
      <c r="A16" s="10" t="s">
        <v>57</v>
      </c>
      <c r="B16" s="11" t="str">
        <f>VLOOKUP(A16,'Customer Names'!$H$6:$K$2340,3,FALSE)</f>
        <v>  Leilani M</v>
      </c>
      <c r="C16" s="11">
        <f>VLOOKUP(A16,'Medical Examinations'!$A$1:$L$2336,2,FALSE)</f>
        <v>36.385</v>
      </c>
      <c r="D16" s="11">
        <f>VLOOKUP(A16,'Medical Examinations'!$A$1:$L$2336,3,FALSE)</f>
        <v>7.59</v>
      </c>
      <c r="E16" s="11" t="str">
        <f>VLOOKUP(A16,'Medical Examinations'!$A$1:$L$2336,4,FALSE)</f>
        <v>yes</v>
      </c>
      <c r="F16" s="11" t="str">
        <f>VLOOKUP(A16,'Medical Examinations'!$A$1:$L$2336,5,FALSE)</f>
        <v>No</v>
      </c>
      <c r="G16" s="11" t="str">
        <f>VLOOKUP(A16,'Medical Examinations'!$A$1:$L$2336,6,FALSE)</f>
        <v>No</v>
      </c>
      <c r="H16" s="11">
        <f>VLOOKUP(A16,'Medical Examinations'!$A$1:$L$2336,8,FALSE)</f>
        <v>2</v>
      </c>
      <c r="I16" s="11" t="str">
        <f>VLOOKUP(A16,'Medical Examinations'!$A$1:$L$2336,10,FALSE)</f>
        <v>yes</v>
      </c>
      <c r="J16" s="11" t="str">
        <f>VLOOKUP(A16,'Medical Examinations'!$A$1:$L$2336,11,FALSE)</f>
        <v>Obesity</v>
      </c>
      <c r="K16" s="11" t="str">
        <f>VLOOKUP(A16,'Medical Examinations'!$A$1:$L$2336,12,FALSE)</f>
        <v>Diabetes</v>
      </c>
      <c r="L16" s="10">
        <f ca="1">VLOOKUP(A16,'Hospitalisation Details'!$A$1:$Q$2344,3,FALSE)</f>
        <v>1993</v>
      </c>
      <c r="M16" s="10" t="str">
        <f ca="1">VLOOKUP(A16,'Hospitalisation Details'!$A$1:$Q$2344,5,FALSE)</f>
        <v>Aug</v>
      </c>
      <c r="N16" s="11">
        <f ca="1">VLOOKUP(A16,'Hospitalisation Details'!$A$1:$Q$2344,6,FALSE)</f>
        <v>9</v>
      </c>
      <c r="O16" s="17">
        <f ca="1">VLOOKUP(A16,'Hospitalisation Details'!$A$1:$Q$2344,7,FALSE)</f>
        <v>34190</v>
      </c>
      <c r="P16" s="11">
        <f ca="1">VLOOKUP(A16,'Hospitalisation Details'!$A$1:$Q$2344,10,FALSE)</f>
        <v>760</v>
      </c>
      <c r="Q16" s="11" t="str">
        <f ca="1">VLOOKUP(A16,'Hospitalisation Details'!$A$1:$Q$2344,12,FALSE)</f>
        <v>tier - 3</v>
      </c>
      <c r="R16" s="11" t="str">
        <f ca="1">VLOOKUP(A16,'Hospitalisation Details'!$A$1:$Q$2344,14,FALSE)</f>
        <v>tier - 1</v>
      </c>
      <c r="S16" s="11">
        <f ca="1">VLOOKUP(A16,'Hospitalisation Details'!$A$1:$Q$2344,17,FALSE)</f>
        <v>32</v>
      </c>
      <c r="T16" s="11" t="str">
        <f ca="1">VLOOKUP(A16,'Hospitalisation Details'!$A$1:$Q$2336,16,FALSE)</f>
        <v>R1013</v>
      </c>
    </row>
    <row r="17" ht="15.5" spans="1:20">
      <c r="A17" s="10" t="s">
        <v>61</v>
      </c>
      <c r="B17" s="11" t="str">
        <f>VLOOKUP(A17,'Customer Names'!$H$6:$K$2340,3,FALSE)</f>
        <v>  Philippe</v>
      </c>
      <c r="C17" s="11">
        <f>VLOOKUP(A17,'Medical Examinations'!$A$1:$L$2336,2,FALSE)</f>
        <v>39.9</v>
      </c>
      <c r="D17" s="11">
        <f>VLOOKUP(A17,'Medical Examinations'!$A$1:$L$2336,3,FALSE)</f>
        <v>11.32</v>
      </c>
      <c r="E17" s="11" t="str">
        <f>VLOOKUP(A17,'Medical Examinations'!$A$1:$L$2336,4,FALSE)</f>
        <v>No</v>
      </c>
      <c r="F17" s="11" t="str">
        <f>VLOOKUP(A17,'Medical Examinations'!$A$1:$L$2336,5,FALSE)</f>
        <v>No</v>
      </c>
      <c r="G17" s="11" t="str">
        <f>VLOOKUP(A17,'Medical Examinations'!$A$1:$L$2336,6,FALSE)</f>
        <v>No</v>
      </c>
      <c r="H17" s="11">
        <f>VLOOKUP(A17,'Medical Examinations'!$A$1:$L$2336,8,FALSE)</f>
        <v>0</v>
      </c>
      <c r="I17" s="11" t="str">
        <f>VLOOKUP(A17,'Medical Examinations'!$A$1:$L$2336,10,FALSE)</f>
        <v>yes</v>
      </c>
      <c r="J17" s="11" t="str">
        <f>VLOOKUP(A17,'Medical Examinations'!$A$1:$L$2336,11,FALSE)</f>
        <v>Obesity</v>
      </c>
      <c r="K17" s="11" t="str">
        <f>VLOOKUP(A17,'Medical Examinations'!$A$1:$L$2336,12,FALSE)</f>
        <v>Diabetes</v>
      </c>
      <c r="L17" s="10">
        <f ca="1">VLOOKUP(A17,'Hospitalisation Details'!$A$1:$Q$2344,3,FALSE)</f>
        <v>1996</v>
      </c>
      <c r="M17" s="10" t="str">
        <f ca="1">VLOOKUP(A17,'Hospitalisation Details'!$A$1:$Q$2344,5,FALSE)</f>
        <v>Oct</v>
      </c>
      <c r="N17" s="11">
        <f ca="1">VLOOKUP(A17,'Hospitalisation Details'!$A$1:$Q$2344,6,FALSE)</f>
        <v>22</v>
      </c>
      <c r="O17" s="17">
        <f ca="1">VLOOKUP(A17,'Hospitalisation Details'!$A$1:$Q$2344,7,FALSE)</f>
        <v>35360</v>
      </c>
      <c r="P17" s="11">
        <f ca="1">VLOOKUP(A17,'Hospitalisation Details'!$A$1:$Q$2344,10,FALSE)</f>
        <v>760</v>
      </c>
      <c r="Q17" s="11" t="str">
        <f ca="1">VLOOKUP(A17,'Hospitalisation Details'!$A$1:$Q$2344,12,FALSE)</f>
        <v>tier - 3</v>
      </c>
      <c r="R17" s="11" t="str">
        <f ca="1">VLOOKUP(A17,'Hospitalisation Details'!$A$1:$Q$2344,14,FALSE)</f>
        <v>tier - 3</v>
      </c>
      <c r="S17" s="11">
        <f ca="1">VLOOKUP(A17,'Hospitalisation Details'!$A$1:$Q$2344,17,FALSE)</f>
        <v>29</v>
      </c>
      <c r="T17" s="11" t="str">
        <f ca="1">VLOOKUP(A17,'Hospitalisation Details'!$A$1:$Q$2336,16,FALSE)</f>
        <v>R1013</v>
      </c>
    </row>
    <row r="18" ht="15.5" spans="1:20">
      <c r="A18" s="10" t="s">
        <v>65</v>
      </c>
      <c r="B18" s="11" t="str">
        <f>VLOOKUP(A18,'Customer Names'!$H$6:$K$2340,3,FALSE)</f>
        <v>  Jennifer A</v>
      </c>
      <c r="C18" s="11">
        <f>VLOOKUP(A18,'Medical Examinations'!$A$1:$L$2336,2,FALSE)</f>
        <v>33.8</v>
      </c>
      <c r="D18" s="11">
        <f>VLOOKUP(A18,'Medical Examinations'!$A$1:$L$2336,3,FALSE)</f>
        <v>7.67</v>
      </c>
      <c r="E18" s="11" t="str">
        <f>VLOOKUP(A18,'Medical Examinations'!$A$1:$L$2336,4,FALSE)</f>
        <v>No</v>
      </c>
      <c r="F18" s="11" t="str">
        <f>VLOOKUP(A18,'Medical Examinations'!$A$1:$L$2336,5,FALSE)</f>
        <v>No</v>
      </c>
      <c r="G18" s="11" t="str">
        <f>VLOOKUP(A18,'Medical Examinations'!$A$1:$L$2336,6,FALSE)</f>
        <v>No</v>
      </c>
      <c r="H18" s="11">
        <f>VLOOKUP(A18,'Medical Examinations'!$A$1:$L$2336,8,FALSE)</f>
        <v>3</v>
      </c>
      <c r="I18" s="11" t="str">
        <f>VLOOKUP(A18,'Medical Examinations'!$A$1:$L$2336,10,FALSE)</f>
        <v>yes</v>
      </c>
      <c r="J18" s="11" t="str">
        <f>VLOOKUP(A18,'Medical Examinations'!$A$1:$L$2336,11,FALSE)</f>
        <v>Obesity</v>
      </c>
      <c r="K18" s="11" t="str">
        <f>VLOOKUP(A18,'Medical Examinations'!$A$1:$L$2336,12,FALSE)</f>
        <v>Diabetes</v>
      </c>
      <c r="L18" s="10">
        <f ca="1">VLOOKUP(A18,'Hospitalisation Details'!$A$1:$Q$2344,3,FALSE)</f>
        <v>1993</v>
      </c>
      <c r="M18" s="10" t="str">
        <f ca="1">VLOOKUP(A18,'Hospitalisation Details'!$A$1:$Q$2344,5,FALSE)</f>
        <v>Jun</v>
      </c>
      <c r="N18" s="11">
        <f ca="1">VLOOKUP(A18,'Hospitalisation Details'!$A$1:$Q$2344,6,FALSE)</f>
        <v>28</v>
      </c>
      <c r="O18" s="17">
        <f ca="1">VLOOKUP(A18,'Hospitalisation Details'!$A$1:$Q$2344,7,FALSE)</f>
        <v>34148</v>
      </c>
      <c r="P18" s="11">
        <f ca="1">VLOOKUP(A18,'Hospitalisation Details'!$A$1:$Q$2344,10,FALSE)</f>
        <v>770</v>
      </c>
      <c r="Q18" s="11" t="str">
        <f ca="1">VLOOKUP(A18,'Hospitalisation Details'!$A$1:$Q$2344,12,FALSE)</f>
        <v>tier - 3</v>
      </c>
      <c r="R18" s="11" t="str">
        <f ca="1">VLOOKUP(A18,'Hospitalisation Details'!$A$1:$Q$2344,14,FALSE)</f>
        <v>tier - 3</v>
      </c>
      <c r="S18" s="11">
        <f ca="1">VLOOKUP(A18,'Hospitalisation Details'!$A$1:$Q$2344,17,FALSE)</f>
        <v>32</v>
      </c>
      <c r="T18" s="11" t="str">
        <f ca="1">VLOOKUP(A18,'Hospitalisation Details'!$A$1:$Q$2336,16,FALSE)</f>
        <v>R1013</v>
      </c>
    </row>
    <row r="19" ht="15.5" spans="1:20">
      <c r="A19" s="10" t="s">
        <v>69</v>
      </c>
      <c r="B19" s="11" t="str">
        <f>VLOOKUP(A19,'Customer Names'!$H$6:$K$2340,3,FALSE)</f>
        <v>  Christina M</v>
      </c>
      <c r="C19" s="11">
        <f>VLOOKUP(A19,'Medical Examinations'!$A$1:$L$2336,2,FALSE)</f>
        <v>36.765</v>
      </c>
      <c r="D19" s="11">
        <f>VLOOKUP(A19,'Medical Examinations'!$A$1:$L$2336,3,FALSE)</f>
        <v>7.29</v>
      </c>
      <c r="E19" s="11" t="str">
        <f>VLOOKUP(A19,'Medical Examinations'!$A$1:$L$2336,4,FALSE)</f>
        <v>yes</v>
      </c>
      <c r="F19" s="11" t="str">
        <f>VLOOKUP(A19,'Medical Examinations'!$A$1:$L$2336,5,FALSE)</f>
        <v>No</v>
      </c>
      <c r="G19" s="11" t="str">
        <f>VLOOKUP(A19,'Medical Examinations'!$A$1:$L$2336,6,FALSE)</f>
        <v>Yes</v>
      </c>
      <c r="H19" s="11">
        <f>VLOOKUP(A19,'Medical Examinations'!$A$1:$L$2336,8,FALSE)</f>
        <v>1</v>
      </c>
      <c r="I19" s="11" t="str">
        <f>VLOOKUP(A19,'Medical Examinations'!$A$1:$L$2336,10,FALSE)</f>
        <v>yes</v>
      </c>
      <c r="J19" s="11" t="str">
        <f>VLOOKUP(A19,'Medical Examinations'!$A$1:$L$2336,11,FALSE)</f>
        <v>Obesity</v>
      </c>
      <c r="K19" s="11" t="str">
        <f>VLOOKUP(A19,'Medical Examinations'!$A$1:$L$2336,12,FALSE)</f>
        <v>Diabetes</v>
      </c>
      <c r="L19" s="10">
        <f ca="1">VLOOKUP(A19,'Hospitalisation Details'!$A$1:$Q$2344,3,FALSE)</f>
        <v>1996</v>
      </c>
      <c r="M19" s="10" t="str">
        <f ca="1">VLOOKUP(A19,'Hospitalisation Details'!$A$1:$Q$2344,5,FALSE)</f>
        <v>Sep</v>
      </c>
      <c r="N19" s="11">
        <f ca="1">VLOOKUP(A19,'Hospitalisation Details'!$A$1:$Q$2344,6,FALSE)</f>
        <v>18</v>
      </c>
      <c r="O19" s="17">
        <f ca="1">VLOOKUP(A19,'Hospitalisation Details'!$A$1:$Q$2344,7,FALSE)</f>
        <v>35326</v>
      </c>
      <c r="P19" s="11">
        <f ca="1">VLOOKUP(A19,'Hospitalisation Details'!$A$1:$Q$2344,10,FALSE)</f>
        <v>770.38</v>
      </c>
      <c r="Q19" s="11" t="str">
        <f ca="1">VLOOKUP(A19,'Hospitalisation Details'!$A$1:$Q$2344,12,FALSE)</f>
        <v>tier - 3</v>
      </c>
      <c r="R19" s="11" t="str">
        <f ca="1">VLOOKUP(A19,'Hospitalisation Details'!$A$1:$Q$2344,14,FALSE)</f>
        <v>nil</v>
      </c>
      <c r="S19" s="11">
        <f ca="1">VLOOKUP(A19,'Hospitalisation Details'!$A$1:$Q$2344,17,FALSE)</f>
        <v>29</v>
      </c>
      <c r="T19" s="11" t="str">
        <f ca="1">VLOOKUP(A19,'Hospitalisation Details'!$A$1:$Q$2336,16,FALSE)</f>
        <v>R1012</v>
      </c>
    </row>
    <row r="20" ht="15.5" spans="1:20">
      <c r="A20" s="10" t="s">
        <v>73</v>
      </c>
      <c r="B20" s="11" t="str">
        <f>VLOOKUP(A20,'Customer Names'!$H$6:$K$2340,3,FALSE)</f>
        <v>  Said Sr</v>
      </c>
      <c r="C20" s="11">
        <f>VLOOKUP(A20,'Medical Examinations'!$A$1:$L$2336,2,FALSE)</f>
        <v>36.955</v>
      </c>
      <c r="D20" s="11">
        <f>VLOOKUP(A20,'Medical Examinations'!$A$1:$L$2336,3,FALSE)</f>
        <v>4.72</v>
      </c>
      <c r="E20" s="11" t="str">
        <f>VLOOKUP(A20,'Medical Examinations'!$A$1:$L$2336,4,FALSE)</f>
        <v>yes</v>
      </c>
      <c r="F20" s="11" t="str">
        <f>VLOOKUP(A20,'Medical Examinations'!$A$1:$L$2336,5,FALSE)</f>
        <v>No</v>
      </c>
      <c r="G20" s="11" t="str">
        <f>VLOOKUP(A20,'Medical Examinations'!$A$1:$L$2336,6,FALSE)</f>
        <v>No</v>
      </c>
      <c r="H20" s="11">
        <f>VLOOKUP(A20,'Medical Examinations'!$A$1:$L$2336,8,FALSE)</f>
        <v>1</v>
      </c>
      <c r="I20" s="11" t="str">
        <f>VLOOKUP(A20,'Medical Examinations'!$A$1:$L$2336,10,FALSE)</f>
        <v>yes</v>
      </c>
      <c r="J20" s="11" t="str">
        <f>VLOOKUP(A20,'Medical Examinations'!$A$1:$L$2336,11,FALSE)</f>
        <v>Obesity</v>
      </c>
      <c r="K20" s="11" t="str">
        <f>VLOOKUP(A20,'Medical Examinations'!$A$1:$L$2336,12,FALSE)</f>
        <v>Normal</v>
      </c>
      <c r="L20" s="10">
        <f ca="1">VLOOKUP(A20,'Hospitalisation Details'!$A$1:$Q$2344,3,FALSE)</f>
        <v>1995</v>
      </c>
      <c r="M20" s="10" t="str">
        <f ca="1">VLOOKUP(A20,'Hospitalisation Details'!$A$1:$Q$2344,5,FALSE)</f>
        <v>Dec</v>
      </c>
      <c r="N20" s="11">
        <f ca="1">VLOOKUP(A20,'Hospitalisation Details'!$A$1:$Q$2344,6,FALSE)</f>
        <v>7</v>
      </c>
      <c r="O20" s="17">
        <f ca="1">VLOOKUP(A20,'Hospitalisation Details'!$A$1:$Q$2344,7,FALSE)</f>
        <v>35040</v>
      </c>
      <c r="P20" s="11">
        <f ca="1">VLOOKUP(A20,'Hospitalisation Details'!$A$1:$Q$2344,10,FALSE)</f>
        <v>773.54</v>
      </c>
      <c r="Q20" s="11" t="str">
        <f ca="1">VLOOKUP(A20,'Hospitalisation Details'!$A$1:$Q$2344,12,FALSE)</f>
        <v>tier - 3</v>
      </c>
      <c r="R20" s="11" t="str">
        <f ca="1">VLOOKUP(A20,'Hospitalisation Details'!$A$1:$Q$2344,14,FALSE)</f>
        <v>tier - 2</v>
      </c>
      <c r="S20" s="11">
        <f ca="1">VLOOKUP(A20,'Hospitalisation Details'!$A$1:$Q$2344,17,FALSE)</f>
        <v>29</v>
      </c>
      <c r="T20" s="11" t="str">
        <f ca="1">VLOOKUP(A20,'Hospitalisation Details'!$A$1:$Q$2336,16,FALSE)</f>
        <v>R1013</v>
      </c>
    </row>
    <row r="21" ht="15.5" spans="1:20">
      <c r="A21" s="10" t="s">
        <v>77</v>
      </c>
      <c r="B21" s="11" t="str">
        <f>VLOOKUP(A21,'Customer Names'!$H$6:$K$2340,3,FALSE)</f>
        <v>  John</v>
      </c>
      <c r="C21" s="11">
        <f>VLOOKUP(A21,'Medical Examinations'!$A$1:$L$2336,2,FALSE)</f>
        <v>42.9</v>
      </c>
      <c r="D21" s="11">
        <f>VLOOKUP(A21,'Medical Examinations'!$A$1:$L$2336,3,FALSE)</f>
        <v>11.41</v>
      </c>
      <c r="E21" s="11" t="str">
        <f>VLOOKUP(A21,'Medical Examinations'!$A$1:$L$2336,4,FALSE)</f>
        <v>No</v>
      </c>
      <c r="F21" s="11" t="str">
        <f>VLOOKUP(A21,'Medical Examinations'!$A$1:$L$2336,5,FALSE)</f>
        <v>No</v>
      </c>
      <c r="G21" s="11" t="str">
        <f>VLOOKUP(A21,'Medical Examinations'!$A$1:$L$2336,6,FALSE)</f>
        <v>No</v>
      </c>
      <c r="H21" s="11">
        <f>VLOOKUP(A21,'Medical Examinations'!$A$1:$L$2336,8,FALSE)</f>
        <v>0</v>
      </c>
      <c r="I21" s="11" t="str">
        <f>VLOOKUP(A21,'Medical Examinations'!$A$1:$L$2336,10,FALSE)</f>
        <v>yes</v>
      </c>
      <c r="J21" s="11" t="str">
        <f>VLOOKUP(A21,'Medical Examinations'!$A$1:$L$2336,11,FALSE)</f>
        <v>Obesity</v>
      </c>
      <c r="K21" s="11" t="str">
        <f>VLOOKUP(A21,'Medical Examinations'!$A$1:$L$2336,12,FALSE)</f>
        <v>Diabetes</v>
      </c>
      <c r="L21" s="10">
        <f ca="1">VLOOKUP(A21,'Hospitalisation Details'!$A$1:$Q$2344,3,FALSE)</f>
        <v>2004</v>
      </c>
      <c r="M21" s="10" t="str">
        <f ca="1">VLOOKUP(A21,'Hospitalisation Details'!$A$1:$Q$2344,5,FALSE)</f>
        <v>Oct</v>
      </c>
      <c r="N21" s="11">
        <f ca="1">VLOOKUP(A21,'Hospitalisation Details'!$A$1:$Q$2344,6,FALSE)</f>
        <v>7</v>
      </c>
      <c r="O21" s="17">
        <f ca="1">VLOOKUP(A21,'Hospitalisation Details'!$A$1:$Q$2344,7,FALSE)</f>
        <v>38267</v>
      </c>
      <c r="P21" s="11">
        <f ca="1">VLOOKUP(A21,'Hospitalisation Details'!$A$1:$Q$2344,10,FALSE)</f>
        <v>830.52</v>
      </c>
      <c r="Q21" s="11" t="str">
        <f ca="1">VLOOKUP(A21,'Hospitalisation Details'!$A$1:$Q$2344,12,FALSE)</f>
        <v>tier - 3</v>
      </c>
      <c r="R21" s="11" t="str">
        <f ca="1">VLOOKUP(A21,'Hospitalisation Details'!$A$1:$Q$2344,14,FALSE)</f>
        <v>tier - 2</v>
      </c>
      <c r="S21" s="11">
        <f ca="1">VLOOKUP(A21,'Hospitalisation Details'!$A$1:$Q$2344,17,FALSE)</f>
        <v>21</v>
      </c>
      <c r="T21" s="11" t="str">
        <f ca="1">VLOOKUP(A21,'Hospitalisation Details'!$A$1:$Q$2336,16,FALSE)</f>
        <v>R1011</v>
      </c>
    </row>
    <row r="22" ht="15.5" spans="1:20">
      <c r="A22" s="10" t="s">
        <v>81</v>
      </c>
      <c r="B22" s="11" t="str">
        <f>VLOOKUP(A22,'Customer Names'!$H$6:$K$2340,3,FALSE)</f>
        <v>  Myles</v>
      </c>
      <c r="C22" s="11">
        <f>VLOOKUP(A22,'Medical Examinations'!$A$1:$L$2336,2,FALSE)</f>
        <v>36.3</v>
      </c>
      <c r="D22" s="11">
        <f>VLOOKUP(A22,'Medical Examinations'!$A$1:$L$2336,3,FALSE)</f>
        <v>11.5</v>
      </c>
      <c r="E22" s="11" t="str">
        <f>VLOOKUP(A22,'Medical Examinations'!$A$1:$L$2336,4,FALSE)</f>
        <v>yes</v>
      </c>
      <c r="F22" s="11" t="str">
        <f>VLOOKUP(A22,'Medical Examinations'!$A$1:$L$2336,5,FALSE)</f>
        <v>No</v>
      </c>
      <c r="G22" s="11" t="str">
        <f>VLOOKUP(A22,'Medical Examinations'!$A$1:$L$2336,6,FALSE)</f>
        <v>No</v>
      </c>
      <c r="H22" s="11">
        <f>VLOOKUP(A22,'Medical Examinations'!$A$1:$L$2336,8,FALSE)</f>
        <v>2</v>
      </c>
      <c r="I22" s="11" t="str">
        <f>VLOOKUP(A22,'Medical Examinations'!$A$1:$L$2336,10,FALSE)</f>
        <v>yes</v>
      </c>
      <c r="J22" s="11" t="str">
        <f>VLOOKUP(A22,'Medical Examinations'!$A$1:$L$2336,11,FALSE)</f>
        <v>Obesity</v>
      </c>
      <c r="K22" s="11" t="str">
        <f>VLOOKUP(A22,'Medical Examinations'!$A$1:$L$2336,12,FALSE)</f>
        <v>Diabetes</v>
      </c>
      <c r="L22" s="10">
        <f ca="1">VLOOKUP(A22,'Hospitalisation Details'!$A$1:$Q$2344,3,FALSE)</f>
        <v>2000</v>
      </c>
      <c r="M22" s="10" t="str">
        <f ca="1">VLOOKUP(A22,'Hospitalisation Details'!$A$1:$Q$2344,5,FALSE)</f>
        <v>Nov</v>
      </c>
      <c r="N22" s="11">
        <f ca="1">VLOOKUP(A22,'Hospitalisation Details'!$A$1:$Q$2344,6,FALSE)</f>
        <v>18</v>
      </c>
      <c r="O22" s="17">
        <f ca="1">VLOOKUP(A22,'Hospitalisation Details'!$A$1:$Q$2344,7,FALSE)</f>
        <v>36848</v>
      </c>
      <c r="P22" s="11">
        <f ca="1">VLOOKUP(A22,'Hospitalisation Details'!$A$1:$Q$2344,10,FALSE)</f>
        <v>865.41</v>
      </c>
      <c r="Q22" s="11" t="str">
        <f ca="1">VLOOKUP(A22,'Hospitalisation Details'!$A$1:$Q$2344,12,FALSE)</f>
        <v>tier - 3</v>
      </c>
      <c r="R22" s="11" t="str">
        <f ca="1">VLOOKUP(A22,'Hospitalisation Details'!$A$1:$Q$2344,14,FALSE)</f>
        <v>tier - 1</v>
      </c>
      <c r="S22" s="11">
        <f ca="1">VLOOKUP(A22,'Hospitalisation Details'!$A$1:$Q$2344,17,FALSE)</f>
        <v>24</v>
      </c>
      <c r="T22" s="11" t="str">
        <f ca="1">VLOOKUP(A22,'Hospitalisation Details'!$A$1:$Q$2336,16,FALSE)</f>
        <v>R1013</v>
      </c>
    </row>
    <row r="23" ht="15.5" spans="1:20">
      <c r="A23" s="10" t="s">
        <v>85</v>
      </c>
      <c r="B23" s="11" t="str">
        <f>VLOOKUP(A23,'Customer Names'!$H$6:$K$2340,3,FALSE)</f>
        <v>  Madelyn C</v>
      </c>
      <c r="C23" s="11">
        <f>VLOOKUP(A23,'Medical Examinations'!$A$1:$L$2336,2,FALSE)</f>
        <v>32.2</v>
      </c>
      <c r="D23" s="11">
        <f>VLOOKUP(A23,'Medical Examinations'!$A$1:$L$2336,3,FALSE)</f>
        <v>6.22</v>
      </c>
      <c r="E23" s="11" t="str">
        <f>VLOOKUP(A23,'Medical Examinations'!$A$1:$L$2336,4,FALSE)</f>
        <v>yes</v>
      </c>
      <c r="F23" s="11" t="str">
        <f>VLOOKUP(A23,'Medical Examinations'!$A$1:$L$2336,5,FALSE)</f>
        <v>No</v>
      </c>
      <c r="G23" s="11" t="str">
        <f>VLOOKUP(A23,'Medical Examinations'!$A$1:$L$2336,6,FALSE)</f>
        <v>No</v>
      </c>
      <c r="H23" s="11">
        <f>VLOOKUP(A23,'Medical Examinations'!$A$1:$L$2336,8,FALSE)</f>
        <v>2</v>
      </c>
      <c r="I23" s="11" t="str">
        <f>VLOOKUP(A23,'Medical Examinations'!$A$1:$L$2336,10,FALSE)</f>
        <v>yes</v>
      </c>
      <c r="J23" s="11" t="str">
        <f>VLOOKUP(A23,'Medical Examinations'!$A$1:$L$2336,11,FALSE)</f>
        <v>Obesity</v>
      </c>
      <c r="K23" s="11" t="str">
        <f>VLOOKUP(A23,'Medical Examinations'!$A$1:$L$2336,12,FALSE)</f>
        <v>Prediabetes</v>
      </c>
      <c r="L23" s="10">
        <f ca="1">VLOOKUP(A23,'Hospitalisation Details'!$A$1:$Q$2344,3,FALSE)</f>
        <v>1993</v>
      </c>
      <c r="M23" s="10" t="str">
        <f ca="1">VLOOKUP(A23,'Hospitalisation Details'!$A$1:$Q$2344,5,FALSE)</f>
        <v>Nov</v>
      </c>
      <c r="N23" s="11">
        <f ca="1">VLOOKUP(A23,'Hospitalisation Details'!$A$1:$Q$2344,6,FALSE)</f>
        <v>27</v>
      </c>
      <c r="O23" s="17">
        <f ca="1">VLOOKUP(A23,'Hospitalisation Details'!$A$1:$Q$2344,7,FALSE)</f>
        <v>34300</v>
      </c>
      <c r="P23" s="11">
        <f ca="1">VLOOKUP(A23,'Hospitalisation Details'!$A$1:$Q$2344,10,FALSE)</f>
        <v>896.21</v>
      </c>
      <c r="Q23" s="11" t="str">
        <f ca="1">VLOOKUP(A23,'Hospitalisation Details'!$A$1:$Q$2344,12,FALSE)</f>
        <v>tier - 3</v>
      </c>
      <c r="R23" s="11" t="str">
        <f ca="1">VLOOKUP(A23,'Hospitalisation Details'!$A$1:$Q$2344,14,FALSE)</f>
        <v>tier - 1</v>
      </c>
      <c r="S23" s="11">
        <f ca="1">VLOOKUP(A23,'Hospitalisation Details'!$A$1:$Q$2344,17,FALSE)</f>
        <v>31</v>
      </c>
      <c r="T23" s="11" t="str">
        <f ca="1">VLOOKUP(A23,'Hospitalisation Details'!$A$1:$Q$2336,16,FALSE)</f>
        <v>R1013</v>
      </c>
    </row>
    <row r="24" ht="15.5" spans="1:20">
      <c r="A24" s="10" t="s">
        <v>89</v>
      </c>
      <c r="B24" s="11" t="str">
        <f>VLOOKUP(A24,'Customer Names'!$H$6:$K$2340,3,FALSE)</f>
        <v>  Nicole</v>
      </c>
      <c r="C24" s="11">
        <f>VLOOKUP(A24,'Medical Examinations'!$A$1:$L$2336,2,FALSE)</f>
        <v>31.3</v>
      </c>
      <c r="D24" s="11">
        <f>VLOOKUP(A24,'Medical Examinations'!$A$1:$L$2336,3,FALSE)</f>
        <v>11.38</v>
      </c>
      <c r="E24" s="11" t="str">
        <f>VLOOKUP(A24,'Medical Examinations'!$A$1:$L$2336,4,FALSE)</f>
        <v>No</v>
      </c>
      <c r="F24" s="11" t="str">
        <f>VLOOKUP(A24,'Medical Examinations'!$A$1:$L$2336,5,FALSE)</f>
        <v>No</v>
      </c>
      <c r="G24" s="11" t="str">
        <f>VLOOKUP(A24,'Medical Examinations'!$A$1:$L$2336,6,FALSE)</f>
        <v>No</v>
      </c>
      <c r="H24" s="11">
        <f>VLOOKUP(A24,'Medical Examinations'!$A$1:$L$2336,8,FALSE)</f>
        <v>3</v>
      </c>
      <c r="I24" s="11" t="str">
        <f>VLOOKUP(A24,'Medical Examinations'!$A$1:$L$2336,10,FALSE)</f>
        <v>yes</v>
      </c>
      <c r="J24" s="11" t="str">
        <f>VLOOKUP(A24,'Medical Examinations'!$A$1:$L$2336,11,FALSE)</f>
        <v>Obesity</v>
      </c>
      <c r="K24" s="11" t="str">
        <f>VLOOKUP(A24,'Medical Examinations'!$A$1:$L$2336,12,FALSE)</f>
        <v>Diabetes</v>
      </c>
      <c r="L24" s="10">
        <f ca="1">VLOOKUP(A24,'Hospitalisation Details'!$A$1:$Q$2344,3,FALSE)</f>
        <v>1994</v>
      </c>
      <c r="M24" s="10" t="str">
        <f ca="1">VLOOKUP(A24,'Hospitalisation Details'!$A$1:$Q$2344,5,FALSE)</f>
        <v>Oct</v>
      </c>
      <c r="N24" s="11">
        <f ca="1">VLOOKUP(A24,'Hospitalisation Details'!$A$1:$Q$2344,6,FALSE)</f>
        <v>30</v>
      </c>
      <c r="O24" s="17">
        <f ca="1">VLOOKUP(A24,'Hospitalisation Details'!$A$1:$Q$2344,7,FALSE)</f>
        <v>34637</v>
      </c>
      <c r="P24" s="11">
        <f ca="1">VLOOKUP(A24,'Hospitalisation Details'!$A$1:$Q$2344,10,FALSE)</f>
        <v>915.07</v>
      </c>
      <c r="Q24" s="11" t="str">
        <f ca="1">VLOOKUP(A24,'Hospitalisation Details'!$A$1:$Q$2344,12,FALSE)</f>
        <v>tier - 3</v>
      </c>
      <c r="R24" s="11" t="str">
        <f ca="1">VLOOKUP(A24,'Hospitalisation Details'!$A$1:$Q$2344,14,FALSE)</f>
        <v>tier - 1</v>
      </c>
      <c r="S24" s="11">
        <f ca="1">VLOOKUP(A24,'Hospitalisation Details'!$A$1:$Q$2344,17,FALSE)</f>
        <v>31</v>
      </c>
      <c r="T24" s="11" t="str">
        <f ca="1">VLOOKUP(A24,'Hospitalisation Details'!$A$1:$Q$2336,16,FALSE)</f>
        <v>R1013</v>
      </c>
    </row>
    <row r="25" ht="15.5" spans="1:20">
      <c r="A25" s="10" t="s">
        <v>93</v>
      </c>
      <c r="B25" s="11" t="str">
        <f>VLOOKUP(A25,'Customer Names'!$H$6:$K$2340,3,FALSE)</f>
        <v>  Eric A</v>
      </c>
      <c r="C25" s="11">
        <f>VLOOKUP(A25,'Medical Examinations'!$A$1:$L$2336,2,FALSE)</f>
        <v>41.8</v>
      </c>
      <c r="D25" s="11">
        <f>VLOOKUP(A25,'Medical Examinations'!$A$1:$L$2336,3,FALSE)</f>
        <v>7.89</v>
      </c>
      <c r="E25" s="11" t="str">
        <f>VLOOKUP(A25,'Medical Examinations'!$A$1:$L$2336,4,FALSE)</f>
        <v>yes</v>
      </c>
      <c r="F25" s="11" t="str">
        <f>VLOOKUP(A25,'Medical Examinations'!$A$1:$L$2336,5,FALSE)</f>
        <v>No</v>
      </c>
      <c r="G25" s="11" t="str">
        <f>VLOOKUP(A25,'Medical Examinations'!$A$1:$L$2336,6,FALSE)</f>
        <v>No</v>
      </c>
      <c r="H25" s="11">
        <f>VLOOKUP(A25,'Medical Examinations'!$A$1:$L$2336,8,FALSE)</f>
        <v>2</v>
      </c>
      <c r="I25" s="11" t="str">
        <f>VLOOKUP(A25,'Medical Examinations'!$A$1:$L$2336,10,FALSE)</f>
        <v>yes</v>
      </c>
      <c r="J25" s="11" t="str">
        <f>VLOOKUP(A25,'Medical Examinations'!$A$1:$L$2336,11,FALSE)</f>
        <v>Obesity</v>
      </c>
      <c r="K25" s="11" t="str">
        <f>VLOOKUP(A25,'Medical Examinations'!$A$1:$L$2336,12,FALSE)</f>
        <v>Diabetes</v>
      </c>
      <c r="L25" s="10">
        <f ca="1">VLOOKUP(A25,'Hospitalisation Details'!$A$1:$Q$2344,3,FALSE)</f>
        <v>1995</v>
      </c>
      <c r="M25" s="10" t="str">
        <f ca="1">VLOOKUP(A25,'Hospitalisation Details'!$A$1:$Q$2344,5,FALSE)</f>
        <v>Oct</v>
      </c>
      <c r="N25" s="11">
        <f ca="1">VLOOKUP(A25,'Hospitalisation Details'!$A$1:$Q$2344,6,FALSE)</f>
        <v>28</v>
      </c>
      <c r="O25" s="17">
        <f ca="1">VLOOKUP(A25,'Hospitalisation Details'!$A$1:$Q$2344,7,FALSE)</f>
        <v>35000</v>
      </c>
      <c r="P25" s="11">
        <f ca="1">VLOOKUP(A25,'Hospitalisation Details'!$A$1:$Q$2344,10,FALSE)</f>
        <v>928.59</v>
      </c>
      <c r="Q25" s="11" t="str">
        <f ca="1">VLOOKUP(A25,'Hospitalisation Details'!$A$1:$Q$2344,12,FALSE)</f>
        <v>tier - 3</v>
      </c>
      <c r="R25" s="11" t="str">
        <f ca="1">VLOOKUP(A25,'Hospitalisation Details'!$A$1:$Q$2344,14,FALSE)</f>
        <v>tier - 1</v>
      </c>
      <c r="S25" s="11">
        <f ca="1">VLOOKUP(A25,'Hospitalisation Details'!$A$1:$Q$2344,17,FALSE)</f>
        <v>30</v>
      </c>
      <c r="T25" s="11" t="str">
        <f ca="1">VLOOKUP(A25,'Hospitalisation Details'!$A$1:$Q$2336,16,FALSE)</f>
        <v>R1013</v>
      </c>
    </row>
    <row r="26" ht="15.5" spans="1:20">
      <c r="A26" s="10" t="s">
        <v>97</v>
      </c>
      <c r="B26" s="11" t="str">
        <f>VLOOKUP(A26,'Customer Names'!$H$6:$K$2340,3,FALSE)</f>
        <v>  Emiliano I</v>
      </c>
      <c r="C26" s="11">
        <f>VLOOKUP(A26,'Medical Examinations'!$A$1:$L$2336,2,FALSE)</f>
        <v>35.09</v>
      </c>
      <c r="D26" s="11">
        <f>VLOOKUP(A26,'Medical Examinations'!$A$1:$L$2336,3,FALSE)</f>
        <v>4.38</v>
      </c>
      <c r="E26" s="11" t="str">
        <f>VLOOKUP(A26,'Medical Examinations'!$A$1:$L$2336,4,FALSE)</f>
        <v>yes</v>
      </c>
      <c r="F26" s="11" t="str">
        <f>VLOOKUP(A26,'Medical Examinations'!$A$1:$L$2336,5,FALSE)</f>
        <v>No</v>
      </c>
      <c r="G26" s="11" t="str">
        <f>VLOOKUP(A26,'Medical Examinations'!$A$1:$L$2336,6,FALSE)</f>
        <v>No</v>
      </c>
      <c r="H26" s="11">
        <f>VLOOKUP(A26,'Medical Examinations'!$A$1:$L$2336,8,FALSE)</f>
        <v>2</v>
      </c>
      <c r="I26" s="11" t="str">
        <f>VLOOKUP(A26,'Medical Examinations'!$A$1:$L$2336,10,FALSE)</f>
        <v>yes</v>
      </c>
      <c r="J26" s="11" t="str">
        <f>VLOOKUP(A26,'Medical Examinations'!$A$1:$L$2336,11,FALSE)</f>
        <v>Obesity</v>
      </c>
      <c r="K26" s="11" t="str">
        <f>VLOOKUP(A26,'Medical Examinations'!$A$1:$L$2336,12,FALSE)</f>
        <v>Normal</v>
      </c>
      <c r="L26" s="10">
        <f ca="1">VLOOKUP(A26,'Hospitalisation Details'!$A$1:$Q$2344,3,FALSE)</f>
        <v>2001</v>
      </c>
      <c r="M26" s="10" t="str">
        <f ca="1">VLOOKUP(A26,'Hospitalisation Details'!$A$1:$Q$2344,5,FALSE)</f>
        <v>Aug</v>
      </c>
      <c r="N26" s="11">
        <f ca="1">VLOOKUP(A26,'Hospitalisation Details'!$A$1:$Q$2344,6,FALSE)</f>
        <v>19</v>
      </c>
      <c r="O26" s="17">
        <f ca="1">VLOOKUP(A26,'Hospitalisation Details'!$A$1:$Q$2344,7,FALSE)</f>
        <v>37122</v>
      </c>
      <c r="P26" s="11">
        <f ca="1">VLOOKUP(A26,'Hospitalisation Details'!$A$1:$Q$2344,10,FALSE)</f>
        <v>964.71</v>
      </c>
      <c r="Q26" s="11" t="str">
        <f ca="1">VLOOKUP(A26,'Hospitalisation Details'!$A$1:$Q$2344,12,FALSE)</f>
        <v>tier - 3</v>
      </c>
      <c r="R26" s="11" t="str">
        <f ca="1">VLOOKUP(A26,'Hospitalisation Details'!$A$1:$Q$2344,14,FALSE)</f>
        <v>tier - 2</v>
      </c>
      <c r="S26" s="11">
        <f ca="1">VLOOKUP(A26,'Hospitalisation Details'!$A$1:$Q$2344,17,FALSE)</f>
        <v>24</v>
      </c>
      <c r="T26" s="11" t="str">
        <f ca="1">VLOOKUP(A26,'Hospitalisation Details'!$A$1:$Q$2336,16,FALSE)</f>
        <v>R1013</v>
      </c>
    </row>
    <row r="27" ht="15.5" spans="1:20">
      <c r="A27" s="10" t="s">
        <v>101</v>
      </c>
      <c r="B27" s="11" t="str">
        <f>VLOOKUP(A27,'Customer Names'!$H$6:$K$2340,3,FALSE)</f>
        <v>  Adam</v>
      </c>
      <c r="C27" s="11">
        <f>VLOOKUP(A27,'Medical Examinations'!$A$1:$L$2336,2,FALSE)</f>
        <v>33.88</v>
      </c>
      <c r="D27" s="11">
        <f>VLOOKUP(A27,'Medical Examinations'!$A$1:$L$2336,3,FALSE)</f>
        <v>7.01</v>
      </c>
      <c r="E27" s="11" t="str">
        <f>VLOOKUP(A27,'Medical Examinations'!$A$1:$L$2336,4,FALSE)</f>
        <v>No</v>
      </c>
      <c r="F27" s="11" t="str">
        <f>VLOOKUP(A27,'Medical Examinations'!$A$1:$L$2336,5,FALSE)</f>
        <v>No</v>
      </c>
      <c r="G27" s="11" t="str">
        <f>VLOOKUP(A27,'Medical Examinations'!$A$1:$L$2336,6,FALSE)</f>
        <v>No</v>
      </c>
      <c r="H27" s="11">
        <f>VLOOKUP(A27,'Medical Examinations'!$A$1:$L$2336,8,FALSE)</f>
        <v>3</v>
      </c>
      <c r="I27" s="11" t="str">
        <f>VLOOKUP(A27,'Medical Examinations'!$A$1:$L$2336,10,FALSE)</f>
        <v>yes</v>
      </c>
      <c r="J27" s="11" t="str">
        <f>VLOOKUP(A27,'Medical Examinations'!$A$1:$L$2336,11,FALSE)</f>
        <v>Obesity</v>
      </c>
      <c r="K27" s="11" t="str">
        <f>VLOOKUP(A27,'Medical Examinations'!$A$1:$L$2336,12,FALSE)</f>
        <v>Diabetes</v>
      </c>
      <c r="L27" s="10">
        <f ca="1">VLOOKUP(A27,'Hospitalisation Details'!$A$1:$Q$2344,3,FALSE)</f>
        <v>1994</v>
      </c>
      <c r="M27" s="10" t="str">
        <f ca="1">VLOOKUP(A27,'Hospitalisation Details'!$A$1:$Q$2344,5,FALSE)</f>
        <v>Nov</v>
      </c>
      <c r="N27" s="11">
        <f ca="1">VLOOKUP(A27,'Hospitalisation Details'!$A$1:$Q$2344,6,FALSE)</f>
        <v>22</v>
      </c>
      <c r="O27" s="17">
        <f ca="1">VLOOKUP(A27,'Hospitalisation Details'!$A$1:$Q$2344,7,FALSE)</f>
        <v>34660</v>
      </c>
      <c r="P27" s="11">
        <f ca="1">VLOOKUP(A27,'Hospitalisation Details'!$A$1:$Q$2344,10,FALSE)</f>
        <v>1006.65</v>
      </c>
      <c r="Q27" s="11" t="str">
        <f ca="1">VLOOKUP(A27,'Hospitalisation Details'!$A$1:$Q$2344,12,FALSE)</f>
        <v>tier - 3</v>
      </c>
      <c r="R27" s="11" t="str">
        <f ca="1">VLOOKUP(A27,'Hospitalisation Details'!$A$1:$Q$2344,14,FALSE)</f>
        <v>tier - 2</v>
      </c>
      <c r="S27" s="11">
        <f ca="1">VLOOKUP(A27,'Hospitalisation Details'!$A$1:$Q$2344,17,FALSE)</f>
        <v>30</v>
      </c>
      <c r="T27" s="11" t="str">
        <f ca="1">VLOOKUP(A27,'Hospitalisation Details'!$A$1:$Q$2336,16,FALSE)</f>
        <v>R1013</v>
      </c>
    </row>
    <row r="28" ht="15.5" spans="1:20">
      <c r="A28" s="10" t="s">
        <v>105</v>
      </c>
      <c r="B28" s="11" t="str">
        <f>VLOOKUP(A28,'Customer Names'!$H$6:$K$2340,3,FALSE)</f>
        <v>  Zach</v>
      </c>
      <c r="C28" s="11">
        <f>VLOOKUP(A28,'Medical Examinations'!$A$1:$L$2336,2,FALSE)</f>
        <v>30.875</v>
      </c>
      <c r="D28" s="11">
        <f>VLOOKUP(A28,'Medical Examinations'!$A$1:$L$2336,3,FALSE)</f>
        <v>11.88</v>
      </c>
      <c r="E28" s="11" t="str">
        <f>VLOOKUP(A28,'Medical Examinations'!$A$1:$L$2336,4,FALSE)</f>
        <v>No</v>
      </c>
      <c r="F28" s="11" t="str">
        <f>VLOOKUP(A28,'Medical Examinations'!$A$1:$L$2336,5,FALSE)</f>
        <v>No</v>
      </c>
      <c r="G28" s="11" t="str">
        <f>VLOOKUP(A28,'Medical Examinations'!$A$1:$L$2336,6,FALSE)</f>
        <v>No</v>
      </c>
      <c r="H28" s="11">
        <f>VLOOKUP(A28,'Medical Examinations'!$A$1:$L$2336,8,FALSE)</f>
        <v>0</v>
      </c>
      <c r="I28" s="11" t="str">
        <f>VLOOKUP(A28,'Medical Examinations'!$A$1:$L$2336,10,FALSE)</f>
        <v>yes</v>
      </c>
      <c r="J28" s="11" t="str">
        <f>VLOOKUP(A28,'Medical Examinations'!$A$1:$L$2336,11,FALSE)</f>
        <v>Obesity</v>
      </c>
      <c r="K28" s="11" t="str">
        <f>VLOOKUP(A28,'Medical Examinations'!$A$1:$L$2336,12,FALSE)</f>
        <v>Diabetes</v>
      </c>
      <c r="L28" s="10">
        <f ca="1">VLOOKUP(A28,'Hospitalisation Details'!$A$1:$Q$2344,3,FALSE)</f>
        <v>2000</v>
      </c>
      <c r="M28" s="10" t="str">
        <f ca="1">VLOOKUP(A28,'Hospitalisation Details'!$A$1:$Q$2344,5,FALSE)</f>
        <v>Oct</v>
      </c>
      <c r="N28" s="11">
        <f ca="1">VLOOKUP(A28,'Hospitalisation Details'!$A$1:$Q$2344,6,FALSE)</f>
        <v>9</v>
      </c>
      <c r="O28" s="17">
        <f ca="1">VLOOKUP(A28,'Hospitalisation Details'!$A$1:$Q$2344,7,FALSE)</f>
        <v>36808</v>
      </c>
      <c r="P28" s="11">
        <f ca="1">VLOOKUP(A28,'Hospitalisation Details'!$A$1:$Q$2344,10,FALSE)</f>
        <v>1012</v>
      </c>
      <c r="Q28" s="11" t="str">
        <f ca="1">VLOOKUP(A28,'Hospitalisation Details'!$A$1:$Q$2344,12,FALSE)</f>
        <v>tier - 3</v>
      </c>
      <c r="R28" s="11" t="str">
        <f ca="1">VLOOKUP(A28,'Hospitalisation Details'!$A$1:$Q$2344,14,FALSE)</f>
        <v>tier - 2</v>
      </c>
      <c r="S28" s="11">
        <f ca="1">VLOOKUP(A28,'Hospitalisation Details'!$A$1:$Q$2344,17,FALSE)</f>
        <v>25</v>
      </c>
      <c r="T28" s="11" t="str">
        <f ca="1">VLOOKUP(A28,'Hospitalisation Details'!$A$1:$Q$2336,16,FALSE)</f>
        <v>R1013</v>
      </c>
    </row>
    <row r="29" ht="15.5" spans="1:20">
      <c r="A29" s="10" t="s">
        <v>109</v>
      </c>
      <c r="B29" s="11" t="str">
        <f>VLOOKUP(A29,'Customer Names'!$H$6:$K$2340,3,FALSE)</f>
        <v>  Stephanie W</v>
      </c>
      <c r="C29" s="11">
        <f>VLOOKUP(A29,'Medical Examinations'!$A$1:$L$2336,2,FALSE)</f>
        <v>36.86</v>
      </c>
      <c r="D29" s="11">
        <f>VLOOKUP(A29,'Medical Examinations'!$A$1:$L$2336,3,FALSE)</f>
        <v>5.19</v>
      </c>
      <c r="E29" s="11" t="str">
        <f>VLOOKUP(A29,'Medical Examinations'!$A$1:$L$2336,4,FALSE)</f>
        <v>yes</v>
      </c>
      <c r="F29" s="11" t="str">
        <f>VLOOKUP(A29,'Medical Examinations'!$A$1:$L$2336,5,FALSE)</f>
        <v>No</v>
      </c>
      <c r="G29" s="11" t="str">
        <f>VLOOKUP(A29,'Medical Examinations'!$A$1:$L$2336,6,FALSE)</f>
        <v>Yes</v>
      </c>
      <c r="H29" s="11">
        <f>VLOOKUP(A29,'Medical Examinations'!$A$1:$L$2336,8,FALSE)</f>
        <v>1</v>
      </c>
      <c r="I29" s="11" t="str">
        <f>VLOOKUP(A29,'Medical Examinations'!$A$1:$L$2336,10,FALSE)</f>
        <v>yes</v>
      </c>
      <c r="J29" s="11" t="str">
        <f>VLOOKUP(A29,'Medical Examinations'!$A$1:$L$2336,11,FALSE)</f>
        <v>Obesity</v>
      </c>
      <c r="K29" s="11" t="str">
        <f>VLOOKUP(A29,'Medical Examinations'!$A$1:$L$2336,12,FALSE)</f>
        <v>Normal</v>
      </c>
      <c r="L29" s="10">
        <f ca="1">VLOOKUP(A29,'Hospitalisation Details'!$A$1:$Q$2344,3,FALSE)</f>
        <v>1999</v>
      </c>
      <c r="M29" s="10" t="str">
        <f ca="1">VLOOKUP(A29,'Hospitalisation Details'!$A$1:$Q$2344,5,FALSE)</f>
        <v>Aug</v>
      </c>
      <c r="N29" s="11">
        <f ca="1">VLOOKUP(A29,'Hospitalisation Details'!$A$1:$Q$2344,6,FALSE)</f>
        <v>5</v>
      </c>
      <c r="O29" s="17">
        <f ca="1">VLOOKUP(A29,'Hospitalisation Details'!$A$1:$Q$2344,7,FALSE)</f>
        <v>36377</v>
      </c>
      <c r="P29" s="11">
        <f ca="1">VLOOKUP(A29,'Hospitalisation Details'!$A$1:$Q$2344,10,FALSE)</f>
        <v>1019</v>
      </c>
      <c r="Q29" s="11" t="str">
        <f ca="1">VLOOKUP(A29,'Hospitalisation Details'!$A$1:$Q$2344,12,FALSE)</f>
        <v>tier - 3</v>
      </c>
      <c r="R29" s="11" t="str">
        <f ca="1">VLOOKUP(A29,'Hospitalisation Details'!$A$1:$Q$2344,14,FALSE)</f>
        <v>tier - 2</v>
      </c>
      <c r="S29" s="11">
        <f ca="1">VLOOKUP(A29,'Hospitalisation Details'!$A$1:$Q$2344,17,FALSE)</f>
        <v>26</v>
      </c>
      <c r="T29" s="11" t="str">
        <f ca="1">VLOOKUP(A29,'Hospitalisation Details'!$A$1:$Q$2336,16,FALSE)</f>
        <v>R1013</v>
      </c>
    </row>
    <row r="30" ht="15.5" spans="1:20">
      <c r="A30" s="10" t="s">
        <v>113</v>
      </c>
      <c r="B30" s="11" t="str">
        <f>VLOOKUP(A30,'Customer Names'!$H$6:$K$2340,3,FALSE)</f>
        <v>  Stephen</v>
      </c>
      <c r="C30" s="11">
        <f>VLOOKUP(A30,'Medical Examinations'!$A$1:$L$2336,2,FALSE)</f>
        <v>35.86</v>
      </c>
      <c r="D30" s="11">
        <f>VLOOKUP(A30,'Medical Examinations'!$A$1:$L$2336,3,FALSE)</f>
        <v>6.74</v>
      </c>
      <c r="E30" s="11" t="str">
        <f>VLOOKUP(A30,'Medical Examinations'!$A$1:$L$2336,4,FALSE)</f>
        <v>yes</v>
      </c>
      <c r="F30" s="11" t="str">
        <f>VLOOKUP(A30,'Medical Examinations'!$A$1:$L$2336,5,FALSE)</f>
        <v>No</v>
      </c>
      <c r="G30" s="11" t="str">
        <f>VLOOKUP(A30,'Medical Examinations'!$A$1:$L$2336,6,FALSE)</f>
        <v>No</v>
      </c>
      <c r="H30" s="11">
        <f>VLOOKUP(A30,'Medical Examinations'!$A$1:$L$2336,8,FALSE)</f>
        <v>2</v>
      </c>
      <c r="I30" s="11" t="str">
        <f>VLOOKUP(A30,'Medical Examinations'!$A$1:$L$2336,10,FALSE)</f>
        <v>yes</v>
      </c>
      <c r="J30" s="11" t="str">
        <f>VLOOKUP(A30,'Medical Examinations'!$A$1:$L$2336,11,FALSE)</f>
        <v>Obesity</v>
      </c>
      <c r="K30" s="11" t="str">
        <f>VLOOKUP(A30,'Medical Examinations'!$A$1:$L$2336,12,FALSE)</f>
        <v>Diabetes</v>
      </c>
      <c r="L30" s="10">
        <f ca="1">VLOOKUP(A30,'Hospitalisation Details'!$A$1:$Q$2344,3,FALSE)</f>
        <v>1995</v>
      </c>
      <c r="M30" s="10" t="str">
        <f ca="1">VLOOKUP(A30,'Hospitalisation Details'!$A$1:$Q$2344,5,FALSE)</f>
        <v>Oct</v>
      </c>
      <c r="N30" s="11">
        <f ca="1">VLOOKUP(A30,'Hospitalisation Details'!$A$1:$Q$2344,6,FALSE)</f>
        <v>5</v>
      </c>
      <c r="O30" s="17">
        <f ca="1">VLOOKUP(A30,'Hospitalisation Details'!$A$1:$Q$2344,7,FALSE)</f>
        <v>34977</v>
      </c>
      <c r="P30" s="11">
        <f ca="1">VLOOKUP(A30,'Hospitalisation Details'!$A$1:$Q$2344,10,FALSE)</f>
        <v>1033.74</v>
      </c>
      <c r="Q30" s="11" t="str">
        <f ca="1">VLOOKUP(A30,'Hospitalisation Details'!$A$1:$Q$2344,12,FALSE)</f>
        <v>tier - 3</v>
      </c>
      <c r="R30" s="11" t="str">
        <f ca="1">VLOOKUP(A30,'Hospitalisation Details'!$A$1:$Q$2344,14,FALSE)</f>
        <v>tier - 1</v>
      </c>
      <c r="S30" s="11">
        <f ca="1">VLOOKUP(A30,'Hospitalisation Details'!$A$1:$Q$2344,17,FALSE)</f>
        <v>30</v>
      </c>
      <c r="T30" s="11" t="str">
        <f ca="1">VLOOKUP(A30,'Hospitalisation Details'!$A$1:$Q$2336,16,FALSE)</f>
        <v>R1013</v>
      </c>
    </row>
    <row r="31" ht="15.5" spans="1:20">
      <c r="A31" s="10" t="s">
        <v>117</v>
      </c>
      <c r="B31" s="11" t="str">
        <f>VLOOKUP(A31,'Customer Names'!$H$6:$K$2340,3,FALSE)</f>
        <v>  Natalie</v>
      </c>
      <c r="C31" s="11">
        <f>VLOOKUP(A31,'Medical Examinations'!$A$1:$L$2336,2,FALSE)</f>
        <v>37.05</v>
      </c>
      <c r="D31" s="11">
        <f>VLOOKUP(A31,'Medical Examinations'!$A$1:$L$2336,3,FALSE)</f>
        <v>8.44</v>
      </c>
      <c r="E31" s="11" t="str">
        <f>VLOOKUP(A31,'Medical Examinations'!$A$1:$L$2336,4,FALSE)</f>
        <v>No</v>
      </c>
      <c r="F31" s="11" t="str">
        <f>VLOOKUP(A31,'Medical Examinations'!$A$1:$L$2336,5,FALSE)</f>
        <v>No</v>
      </c>
      <c r="G31" s="11" t="str">
        <f>VLOOKUP(A31,'Medical Examinations'!$A$1:$L$2336,6,FALSE)</f>
        <v>No</v>
      </c>
      <c r="H31" s="11">
        <f>VLOOKUP(A31,'Medical Examinations'!$A$1:$L$2336,8,FALSE)</f>
        <v>0</v>
      </c>
      <c r="I31" s="11" t="str">
        <f>VLOOKUP(A31,'Medical Examinations'!$A$1:$L$2336,10,FALSE)</f>
        <v>yes</v>
      </c>
      <c r="J31" s="11" t="str">
        <f>VLOOKUP(A31,'Medical Examinations'!$A$1:$L$2336,11,FALSE)</f>
        <v>Obesity</v>
      </c>
      <c r="K31" s="11" t="str">
        <f>VLOOKUP(A31,'Medical Examinations'!$A$1:$L$2336,12,FALSE)</f>
        <v>Diabetes</v>
      </c>
      <c r="L31" s="10">
        <f ca="1">VLOOKUP(A31,'Hospitalisation Details'!$A$1:$Q$2344,3,FALSE)</f>
        <v>1994</v>
      </c>
      <c r="M31" s="10" t="str">
        <f ca="1">VLOOKUP(A31,'Hospitalisation Details'!$A$1:$Q$2344,5,FALSE)</f>
        <v>Nov</v>
      </c>
      <c r="N31" s="11">
        <f ca="1">VLOOKUP(A31,'Hospitalisation Details'!$A$1:$Q$2344,6,FALSE)</f>
        <v>17</v>
      </c>
      <c r="O31" s="17">
        <f ca="1">VLOOKUP(A31,'Hospitalisation Details'!$A$1:$Q$2344,7,FALSE)</f>
        <v>34655</v>
      </c>
      <c r="P31" s="11">
        <f ca="1">VLOOKUP(A31,'Hospitalisation Details'!$A$1:$Q$2344,10,FALSE)</f>
        <v>1044</v>
      </c>
      <c r="Q31" s="11" t="str">
        <f ca="1">VLOOKUP(A31,'Hospitalisation Details'!$A$1:$Q$2344,12,FALSE)</f>
        <v>tier - 3</v>
      </c>
      <c r="R31" s="11" t="str">
        <f ca="1">VLOOKUP(A31,'Hospitalisation Details'!$A$1:$Q$2344,14,FALSE)</f>
        <v>tier - 2</v>
      </c>
      <c r="S31" s="11">
        <f ca="1">VLOOKUP(A31,'Hospitalisation Details'!$A$1:$Q$2344,17,FALSE)</f>
        <v>30</v>
      </c>
      <c r="T31" s="11" t="str">
        <f ca="1">VLOOKUP(A31,'Hospitalisation Details'!$A$1:$Q$2336,16,FALSE)</f>
        <v>R1013</v>
      </c>
    </row>
    <row r="32" ht="15.5" spans="1:20">
      <c r="A32" s="10" t="s">
        <v>121</v>
      </c>
      <c r="B32" s="11" t="str">
        <f>VLOOKUP(A32,'Customer Names'!$H$6:$K$2340,3,FALSE)</f>
        <v>  Nicole J</v>
      </c>
      <c r="C32" s="11">
        <f>VLOOKUP(A32,'Medical Examinations'!$A$1:$L$2336,2,FALSE)</f>
        <v>43.89</v>
      </c>
      <c r="D32" s="11">
        <f>VLOOKUP(A32,'Medical Examinations'!$A$1:$L$2336,3,FALSE)</f>
        <v>8.71</v>
      </c>
      <c r="E32" s="11" t="str">
        <f>VLOOKUP(A32,'Medical Examinations'!$A$1:$L$2336,4,FALSE)</f>
        <v>No</v>
      </c>
      <c r="F32" s="11" t="str">
        <f>VLOOKUP(A32,'Medical Examinations'!$A$1:$L$2336,5,FALSE)</f>
        <v>No</v>
      </c>
      <c r="G32" s="11" t="str">
        <f>VLOOKUP(A32,'Medical Examinations'!$A$1:$L$2336,6,FALSE)</f>
        <v>No</v>
      </c>
      <c r="H32" s="11">
        <f>VLOOKUP(A32,'Medical Examinations'!$A$1:$L$2336,8,FALSE)</f>
        <v>0</v>
      </c>
      <c r="I32" s="11" t="str">
        <f>VLOOKUP(A32,'Medical Examinations'!$A$1:$L$2336,10,FALSE)</f>
        <v>yes</v>
      </c>
      <c r="J32" s="11" t="str">
        <f>VLOOKUP(A32,'Medical Examinations'!$A$1:$L$2336,11,FALSE)</f>
        <v>Obesity</v>
      </c>
      <c r="K32" s="11" t="str">
        <f>VLOOKUP(A32,'Medical Examinations'!$A$1:$L$2336,12,FALSE)</f>
        <v>Diabetes</v>
      </c>
      <c r="L32" s="10">
        <f ca="1">VLOOKUP(A32,'Hospitalisation Details'!$A$1:$Q$2344,3,FALSE)</f>
        <v>2002</v>
      </c>
      <c r="M32" s="10" t="str">
        <f ca="1">VLOOKUP(A32,'Hospitalisation Details'!$A$1:$Q$2344,5,FALSE)</f>
        <v>Jul</v>
      </c>
      <c r="N32" s="11">
        <f ca="1">VLOOKUP(A32,'Hospitalisation Details'!$A$1:$Q$2344,6,FALSE)</f>
        <v>20</v>
      </c>
      <c r="O32" s="17">
        <f ca="1">VLOOKUP(A32,'Hospitalisation Details'!$A$1:$Q$2344,7,FALSE)</f>
        <v>37457</v>
      </c>
      <c r="P32" s="11">
        <f ca="1">VLOOKUP(A32,'Hospitalisation Details'!$A$1:$Q$2344,10,FALSE)</f>
        <v>1047</v>
      </c>
      <c r="Q32" s="11" t="str">
        <f ca="1">VLOOKUP(A32,'Hospitalisation Details'!$A$1:$Q$2344,12,FALSE)</f>
        <v>tier - 3</v>
      </c>
      <c r="R32" s="11" t="str">
        <f ca="1">VLOOKUP(A32,'Hospitalisation Details'!$A$1:$Q$2344,14,FALSE)</f>
        <v>tier - 1</v>
      </c>
      <c r="S32" s="11">
        <f ca="1">VLOOKUP(A32,'Hospitalisation Details'!$A$1:$Q$2344,17,FALSE)</f>
        <v>23</v>
      </c>
      <c r="T32" s="11" t="str">
        <f ca="1">VLOOKUP(A32,'Hospitalisation Details'!$A$1:$Q$2336,16,FALSE)</f>
        <v>R1013</v>
      </c>
    </row>
    <row r="33" ht="15.5" spans="1:20">
      <c r="A33" s="10" t="s">
        <v>125</v>
      </c>
      <c r="B33" s="11" t="str">
        <f>VLOOKUP(A33,'Customer Names'!$H$6:$K$2340,3,FALSE)</f>
        <v>  Jefferson D</v>
      </c>
      <c r="C33" s="11">
        <f>VLOOKUP(A33,'Medical Examinations'!$A$1:$L$2336,2,FALSE)</f>
        <v>42.35</v>
      </c>
      <c r="D33" s="11">
        <f>VLOOKUP(A33,'Medical Examinations'!$A$1:$L$2336,3,FALSE)</f>
        <v>5.08</v>
      </c>
      <c r="E33" s="11" t="str">
        <f>VLOOKUP(A33,'Medical Examinations'!$A$1:$L$2336,4,FALSE)</f>
        <v>yes</v>
      </c>
      <c r="F33" s="11" t="str">
        <f>VLOOKUP(A33,'Medical Examinations'!$A$1:$L$2336,5,FALSE)</f>
        <v>No</v>
      </c>
      <c r="G33" s="11" t="str">
        <f>VLOOKUP(A33,'Medical Examinations'!$A$1:$L$2336,6,FALSE)</f>
        <v>No</v>
      </c>
      <c r="H33" s="11">
        <f>VLOOKUP(A33,'Medical Examinations'!$A$1:$L$2336,8,FALSE)</f>
        <v>0</v>
      </c>
      <c r="I33" s="11" t="str">
        <f>VLOOKUP(A33,'Medical Examinations'!$A$1:$L$2336,10,FALSE)</f>
        <v>yes</v>
      </c>
      <c r="J33" s="11" t="str">
        <f>VLOOKUP(A33,'Medical Examinations'!$A$1:$L$2336,11,FALSE)</f>
        <v>Obesity</v>
      </c>
      <c r="K33" s="11" t="str">
        <f>VLOOKUP(A33,'Medical Examinations'!$A$1:$L$2336,12,FALSE)</f>
        <v>Normal</v>
      </c>
      <c r="L33" s="10">
        <f ca="1">VLOOKUP(A33,'Hospitalisation Details'!$A$1:$Q$2344,3,FALSE)</f>
        <v>2002</v>
      </c>
      <c r="M33" s="10" t="str">
        <f ca="1">VLOOKUP(A33,'Hospitalisation Details'!$A$1:$Q$2344,5,FALSE)</f>
        <v>Jul</v>
      </c>
      <c r="N33" s="11">
        <f ca="1">VLOOKUP(A33,'Hospitalisation Details'!$A$1:$Q$2344,6,FALSE)</f>
        <v>1</v>
      </c>
      <c r="O33" s="17">
        <f ca="1">VLOOKUP(A33,'Hospitalisation Details'!$A$1:$Q$2344,7,FALSE)</f>
        <v>37438</v>
      </c>
      <c r="P33" s="11">
        <f ca="1">VLOOKUP(A33,'Hospitalisation Details'!$A$1:$Q$2344,10,FALSE)</f>
        <v>1049</v>
      </c>
      <c r="Q33" s="11" t="str">
        <f ca="1">VLOOKUP(A33,'Hospitalisation Details'!$A$1:$Q$2344,12,FALSE)</f>
        <v>tier - 3</v>
      </c>
      <c r="R33" s="11" t="str">
        <f ca="1">VLOOKUP(A33,'Hospitalisation Details'!$A$1:$Q$2344,14,FALSE)</f>
        <v>tier - 2</v>
      </c>
      <c r="S33" s="11">
        <f ca="1">VLOOKUP(A33,'Hospitalisation Details'!$A$1:$Q$2344,17,FALSE)</f>
        <v>23</v>
      </c>
      <c r="T33" s="11" t="str">
        <f ca="1">VLOOKUP(A33,'Hospitalisation Details'!$A$1:$Q$2336,16,FALSE)</f>
        <v>R1012</v>
      </c>
    </row>
    <row r="34" ht="15.5" spans="1:20">
      <c r="A34" s="10" t="s">
        <v>129</v>
      </c>
      <c r="B34" s="11" t="str">
        <f>VLOOKUP(A34,'Customer Names'!$H$6:$K$2340,3,FALSE)</f>
        <v>  Brendan D</v>
      </c>
      <c r="C34" s="11">
        <f>VLOOKUP(A34,'Medical Examinations'!$A$1:$L$2336,2,FALSE)</f>
        <v>31.35</v>
      </c>
      <c r="D34" s="11">
        <f>VLOOKUP(A34,'Medical Examinations'!$A$1:$L$2336,3,FALSE)</f>
        <v>6.86</v>
      </c>
      <c r="E34" s="11" t="str">
        <f>VLOOKUP(A34,'Medical Examinations'!$A$1:$L$2336,4,FALSE)</f>
        <v>No</v>
      </c>
      <c r="F34" s="11" t="str">
        <f>VLOOKUP(A34,'Medical Examinations'!$A$1:$L$2336,5,FALSE)</f>
        <v>No</v>
      </c>
      <c r="G34" s="11" t="str">
        <f>VLOOKUP(A34,'Medical Examinations'!$A$1:$L$2336,6,FALSE)</f>
        <v>No</v>
      </c>
      <c r="H34" s="11">
        <f>VLOOKUP(A34,'Medical Examinations'!$A$1:$L$2336,8,FALSE)</f>
        <v>0</v>
      </c>
      <c r="I34" s="11" t="str">
        <f>VLOOKUP(A34,'Medical Examinations'!$A$1:$L$2336,10,FALSE)</f>
        <v>yes</v>
      </c>
      <c r="J34" s="11" t="str">
        <f>VLOOKUP(A34,'Medical Examinations'!$A$1:$L$2336,11,FALSE)</f>
        <v>Obesity</v>
      </c>
      <c r="K34" s="11" t="str">
        <f>VLOOKUP(A34,'Medical Examinations'!$A$1:$L$2336,12,FALSE)</f>
        <v>Diabetes</v>
      </c>
      <c r="L34" s="10">
        <f ca="1">VLOOKUP(A34,'Hospitalisation Details'!$A$1:$Q$2344,3,FALSE)</f>
        <v>1995</v>
      </c>
      <c r="M34" s="10" t="str">
        <f ca="1">VLOOKUP(A34,'Hospitalisation Details'!$A$1:$Q$2344,5,FALSE)</f>
        <v>Jun</v>
      </c>
      <c r="N34" s="11">
        <f ca="1">VLOOKUP(A34,'Hospitalisation Details'!$A$1:$Q$2344,6,FALSE)</f>
        <v>1</v>
      </c>
      <c r="O34" s="17">
        <f ca="1">VLOOKUP(A34,'Hospitalisation Details'!$A$1:$Q$2344,7,FALSE)</f>
        <v>34851</v>
      </c>
      <c r="P34" s="11">
        <f ca="1">VLOOKUP(A34,'Hospitalisation Details'!$A$1:$Q$2344,10,FALSE)</f>
        <v>1056</v>
      </c>
      <c r="Q34" s="11" t="str">
        <f ca="1">VLOOKUP(A34,'Hospitalisation Details'!$A$1:$Q$2344,12,FALSE)</f>
        <v>tier - 3</v>
      </c>
      <c r="R34" s="11" t="str">
        <f ca="1">VLOOKUP(A34,'Hospitalisation Details'!$A$1:$Q$2344,14,FALSE)</f>
        <v>tier - 2</v>
      </c>
      <c r="S34" s="11">
        <f ca="1">VLOOKUP(A34,'Hospitalisation Details'!$A$1:$Q$2344,17,FALSE)</f>
        <v>30</v>
      </c>
      <c r="T34" s="11" t="str">
        <f ca="1">VLOOKUP(A34,'Hospitalisation Details'!$A$1:$Q$2336,16,FALSE)</f>
        <v>R1013</v>
      </c>
    </row>
    <row r="35" ht="15.5" spans="1:20">
      <c r="A35" s="10" t="s">
        <v>132</v>
      </c>
      <c r="B35" s="11" t="str">
        <f>VLOOKUP(A35,'Customer Names'!$H$6:$K$2340,3,FALSE)</f>
        <v>  Courtney</v>
      </c>
      <c r="C35" s="11">
        <f>VLOOKUP(A35,'Medical Examinations'!$A$1:$L$2336,2,FALSE)</f>
        <v>47.6</v>
      </c>
      <c r="D35" s="11">
        <f>VLOOKUP(A35,'Medical Examinations'!$A$1:$L$2336,3,FALSE)</f>
        <v>5.95</v>
      </c>
      <c r="E35" s="11" t="str">
        <f>VLOOKUP(A35,'Medical Examinations'!$A$1:$L$2336,4,FALSE)</f>
        <v>yes</v>
      </c>
      <c r="F35" s="11" t="str">
        <f>VLOOKUP(A35,'Medical Examinations'!$A$1:$L$2336,5,FALSE)</f>
        <v>No</v>
      </c>
      <c r="G35" s="11" t="str">
        <f>VLOOKUP(A35,'Medical Examinations'!$A$1:$L$2336,6,FALSE)</f>
        <v>No</v>
      </c>
      <c r="H35" s="11">
        <f>VLOOKUP(A35,'Medical Examinations'!$A$1:$L$2336,8,FALSE)</f>
        <v>0</v>
      </c>
      <c r="I35" s="11" t="str">
        <f>VLOOKUP(A35,'Medical Examinations'!$A$1:$L$2336,10,FALSE)</f>
        <v>yes</v>
      </c>
      <c r="J35" s="11" t="str">
        <f>VLOOKUP(A35,'Medical Examinations'!$A$1:$L$2336,11,FALSE)</f>
        <v>Obesity</v>
      </c>
      <c r="K35" s="11" t="str">
        <f>VLOOKUP(A35,'Medical Examinations'!$A$1:$L$2336,12,FALSE)</f>
        <v>Prediabetes</v>
      </c>
      <c r="L35" s="10">
        <f ca="1">VLOOKUP(A35,'Hospitalisation Details'!$A$1:$Q$2344,3,FALSE)</f>
        <v>1993</v>
      </c>
      <c r="M35" s="10" t="str">
        <f ca="1">VLOOKUP(A35,'Hospitalisation Details'!$A$1:$Q$2344,5,FALSE)</f>
        <v>Sep</v>
      </c>
      <c r="N35" s="11">
        <f ca="1">VLOOKUP(A35,'Hospitalisation Details'!$A$1:$Q$2344,6,FALSE)</f>
        <v>28</v>
      </c>
      <c r="O35" s="17">
        <f ca="1">VLOOKUP(A35,'Hospitalisation Details'!$A$1:$Q$2344,7,FALSE)</f>
        <v>34240</v>
      </c>
      <c r="P35" s="11">
        <f ca="1">VLOOKUP(A35,'Hospitalisation Details'!$A$1:$Q$2344,10,FALSE)</f>
        <v>1068</v>
      </c>
      <c r="Q35" s="11" t="str">
        <f ca="1">VLOOKUP(A35,'Hospitalisation Details'!$A$1:$Q$2344,12,FALSE)</f>
        <v>tier - 3</v>
      </c>
      <c r="R35" s="11" t="str">
        <f ca="1">VLOOKUP(A35,'Hospitalisation Details'!$A$1:$Q$2344,14,FALSE)</f>
        <v>tier - 1</v>
      </c>
      <c r="S35" s="11">
        <f ca="1">VLOOKUP(A35,'Hospitalisation Details'!$A$1:$Q$2344,17,FALSE)</f>
        <v>32</v>
      </c>
      <c r="T35" s="11" t="str">
        <f ca="1">VLOOKUP(A35,'Hospitalisation Details'!$A$1:$Q$2336,16,FALSE)</f>
        <v>R1013</v>
      </c>
    </row>
    <row r="36" ht="15.5" spans="1:20">
      <c r="A36" s="10" t="s">
        <v>136</v>
      </c>
      <c r="B36" s="11" t="str">
        <f>VLOOKUP(A36,'Customer Names'!$H$6:$K$2340,3,FALSE)</f>
        <v>  Sydney L</v>
      </c>
      <c r="C36" s="11">
        <f>VLOOKUP(A36,'Medical Examinations'!$A$1:$L$2336,2,FALSE)</f>
        <v>46.2</v>
      </c>
      <c r="D36" s="11">
        <f>VLOOKUP(A36,'Medical Examinations'!$A$1:$L$2336,3,FALSE)</f>
        <v>6.09</v>
      </c>
      <c r="E36" s="11" t="str">
        <f>VLOOKUP(A36,'Medical Examinations'!$A$1:$L$2336,4,FALSE)</f>
        <v>No</v>
      </c>
      <c r="F36" s="11" t="str">
        <f>VLOOKUP(A36,'Medical Examinations'!$A$1:$L$2336,5,FALSE)</f>
        <v>No</v>
      </c>
      <c r="G36" s="11" t="str">
        <f>VLOOKUP(A36,'Medical Examinations'!$A$1:$L$2336,6,FALSE)</f>
        <v>Yes</v>
      </c>
      <c r="H36" s="11">
        <f>VLOOKUP(A36,'Medical Examinations'!$A$1:$L$2336,8,FALSE)</f>
        <v>1</v>
      </c>
      <c r="I36" s="11" t="str">
        <f>VLOOKUP(A36,'Medical Examinations'!$A$1:$L$2336,10,FALSE)</f>
        <v>yes</v>
      </c>
      <c r="J36" s="11" t="str">
        <f>VLOOKUP(A36,'Medical Examinations'!$A$1:$L$2336,11,FALSE)</f>
        <v>Obesity</v>
      </c>
      <c r="K36" s="11" t="str">
        <f>VLOOKUP(A36,'Medical Examinations'!$A$1:$L$2336,12,FALSE)</f>
        <v>Prediabetes</v>
      </c>
      <c r="L36" s="10">
        <f ca="1">VLOOKUP(A36,'Hospitalisation Details'!$A$1:$Q$2344,3,FALSE)</f>
        <v>2004</v>
      </c>
      <c r="M36" s="10" t="str">
        <f ca="1">VLOOKUP(A36,'Hospitalisation Details'!$A$1:$Q$2344,5,FALSE)</f>
        <v>Aug</v>
      </c>
      <c r="N36" s="11">
        <f ca="1">VLOOKUP(A36,'Hospitalisation Details'!$A$1:$Q$2344,6,FALSE)</f>
        <v>24</v>
      </c>
      <c r="O36" s="17">
        <f ca="1">VLOOKUP(A36,'Hospitalisation Details'!$A$1:$Q$2344,7,FALSE)</f>
        <v>38223</v>
      </c>
      <c r="P36" s="11">
        <f ca="1">VLOOKUP(A36,'Hospitalisation Details'!$A$1:$Q$2344,10,FALSE)</f>
        <v>1070</v>
      </c>
      <c r="Q36" s="11" t="str">
        <f ca="1">VLOOKUP(A36,'Hospitalisation Details'!$A$1:$Q$2344,12,FALSE)</f>
        <v>tier - 3</v>
      </c>
      <c r="R36" s="11" t="str">
        <f ca="1">VLOOKUP(A36,'Hospitalisation Details'!$A$1:$Q$2344,14,FALSE)</f>
        <v>tier - 3</v>
      </c>
      <c r="S36" s="11">
        <f ca="1">VLOOKUP(A36,'Hospitalisation Details'!$A$1:$Q$2344,17,FALSE)</f>
        <v>21</v>
      </c>
      <c r="T36" s="11" t="str">
        <f ca="1">VLOOKUP(A36,'Hospitalisation Details'!$A$1:$Q$2336,16,FALSE)</f>
        <v>R1013</v>
      </c>
    </row>
    <row r="37" ht="15.5" spans="1:20">
      <c r="A37" s="10" t="s">
        <v>140</v>
      </c>
      <c r="B37" s="11" t="str">
        <f>VLOOKUP(A37,'Customer Names'!$H$6:$K$2340,3,FALSE)</f>
        <v>  Julien</v>
      </c>
      <c r="C37" s="11">
        <f>VLOOKUP(A37,'Medical Examinations'!$A$1:$L$2336,2,FALSE)</f>
        <v>32.015</v>
      </c>
      <c r="D37" s="11">
        <f>VLOOKUP(A37,'Medical Examinations'!$A$1:$L$2336,3,FALSE)</f>
        <v>11.75</v>
      </c>
      <c r="E37" s="11" t="str">
        <f>VLOOKUP(A37,'Medical Examinations'!$A$1:$L$2336,4,FALSE)</f>
        <v>No</v>
      </c>
      <c r="F37" s="11" t="str">
        <f>VLOOKUP(A37,'Medical Examinations'!$A$1:$L$2336,5,FALSE)</f>
        <v>No</v>
      </c>
      <c r="G37" s="11" t="str">
        <f>VLOOKUP(A37,'Medical Examinations'!$A$1:$L$2336,6,FALSE)</f>
        <v>No</v>
      </c>
      <c r="H37" s="11">
        <f>VLOOKUP(A37,'Medical Examinations'!$A$1:$L$2336,8,FALSE)</f>
        <v>0</v>
      </c>
      <c r="I37" s="11" t="str">
        <f>VLOOKUP(A37,'Medical Examinations'!$A$1:$L$2336,10,FALSE)</f>
        <v>yes</v>
      </c>
      <c r="J37" s="11" t="str">
        <f>VLOOKUP(A37,'Medical Examinations'!$A$1:$L$2336,11,FALSE)</f>
        <v>Obesity</v>
      </c>
      <c r="K37" s="11" t="str">
        <f>VLOOKUP(A37,'Medical Examinations'!$A$1:$L$2336,12,FALSE)</f>
        <v>Diabetes</v>
      </c>
      <c r="L37" s="10">
        <f ca="1">VLOOKUP(A37,'Hospitalisation Details'!$A$1:$Q$2344,3,FALSE)</f>
        <v>1997</v>
      </c>
      <c r="M37" s="10" t="str">
        <f ca="1">VLOOKUP(A37,'Hospitalisation Details'!$A$1:$Q$2344,5,FALSE)</f>
        <v>Aug</v>
      </c>
      <c r="N37" s="11">
        <f ca="1">VLOOKUP(A37,'Hospitalisation Details'!$A$1:$Q$2344,6,FALSE)</f>
        <v>13</v>
      </c>
      <c r="O37" s="17">
        <f ca="1">VLOOKUP(A37,'Hospitalisation Details'!$A$1:$Q$2344,7,FALSE)</f>
        <v>35655</v>
      </c>
      <c r="P37" s="11">
        <f ca="1">VLOOKUP(A37,'Hospitalisation Details'!$A$1:$Q$2344,10,FALSE)</f>
        <v>1071</v>
      </c>
      <c r="Q37" s="11" t="str">
        <f ca="1">VLOOKUP(A37,'Hospitalisation Details'!$A$1:$Q$2344,12,FALSE)</f>
        <v>tier - 3</v>
      </c>
      <c r="R37" s="11" t="str">
        <f ca="1">VLOOKUP(A37,'Hospitalisation Details'!$A$1:$Q$2344,14,FALSE)</f>
        <v>tier - 3</v>
      </c>
      <c r="S37" s="11">
        <f ca="1">VLOOKUP(A37,'Hospitalisation Details'!$A$1:$Q$2344,17,FALSE)</f>
        <v>28</v>
      </c>
      <c r="T37" s="11" t="str">
        <f ca="1">VLOOKUP(A37,'Hospitalisation Details'!$A$1:$Q$2336,16,FALSE)</f>
        <v>R1013</v>
      </c>
    </row>
    <row r="38" ht="15.5" spans="1:20">
      <c r="A38" s="10" t="s">
        <v>144</v>
      </c>
      <c r="B38" s="11" t="str">
        <f>VLOOKUP(A38,'Customer Names'!$H$6:$K$2340,3,FALSE)</f>
        <v>  Ryan M</v>
      </c>
      <c r="C38" s="11">
        <f>VLOOKUP(A38,'Medical Examinations'!$A$1:$L$2336,2,FALSE)</f>
        <v>40.565</v>
      </c>
      <c r="D38" s="11">
        <f>VLOOKUP(A38,'Medical Examinations'!$A$1:$L$2336,3,FALSE)</f>
        <v>7.37</v>
      </c>
      <c r="E38" s="11" t="str">
        <f>VLOOKUP(A38,'Medical Examinations'!$A$1:$L$2336,4,FALSE)</f>
        <v>No</v>
      </c>
      <c r="F38" s="11" t="str">
        <f>VLOOKUP(A38,'Medical Examinations'!$A$1:$L$2336,5,FALSE)</f>
        <v>No</v>
      </c>
      <c r="G38" s="11" t="str">
        <f>VLOOKUP(A38,'Medical Examinations'!$A$1:$L$2336,6,FALSE)</f>
        <v>No</v>
      </c>
      <c r="H38" s="11">
        <f>VLOOKUP(A38,'Medical Examinations'!$A$1:$L$2336,8,FALSE)</f>
        <v>0</v>
      </c>
      <c r="I38" s="11" t="str">
        <f>VLOOKUP(A38,'Medical Examinations'!$A$1:$L$2336,10,FALSE)</f>
        <v>yes</v>
      </c>
      <c r="J38" s="11" t="str">
        <f>VLOOKUP(A38,'Medical Examinations'!$A$1:$L$2336,11,FALSE)</f>
        <v>Obesity</v>
      </c>
      <c r="K38" s="11" t="str">
        <f>VLOOKUP(A38,'Medical Examinations'!$A$1:$L$2336,12,FALSE)</f>
        <v>Diabetes</v>
      </c>
      <c r="L38" s="10">
        <f ca="1">VLOOKUP(A38,'Hospitalisation Details'!$A$1:$Q$2344,3,FALSE)</f>
        <v>1998</v>
      </c>
      <c r="M38" s="10" t="str">
        <f ca="1">VLOOKUP(A38,'Hospitalisation Details'!$A$1:$Q$2344,5,FALSE)</f>
        <v>Dec</v>
      </c>
      <c r="N38" s="11">
        <f ca="1">VLOOKUP(A38,'Hospitalisation Details'!$A$1:$Q$2344,6,FALSE)</f>
        <v>26</v>
      </c>
      <c r="O38" s="17">
        <f ca="1">VLOOKUP(A38,'Hospitalisation Details'!$A$1:$Q$2344,7,FALSE)</f>
        <v>36155</v>
      </c>
      <c r="P38" s="11">
        <f ca="1">VLOOKUP(A38,'Hospitalisation Details'!$A$1:$Q$2344,10,FALSE)</f>
        <v>1082</v>
      </c>
      <c r="Q38" s="11" t="str">
        <f ca="1">VLOOKUP(A38,'Hospitalisation Details'!$A$1:$Q$2344,12,FALSE)</f>
        <v>tier - 3</v>
      </c>
      <c r="R38" s="11" t="str">
        <f ca="1">VLOOKUP(A38,'Hospitalisation Details'!$A$1:$Q$2344,14,FALSE)</f>
        <v>tier - 2</v>
      </c>
      <c r="S38" s="11">
        <f ca="1">VLOOKUP(A38,'Hospitalisation Details'!$A$1:$Q$2344,17,FALSE)</f>
        <v>26</v>
      </c>
      <c r="T38" s="11" t="str">
        <f ca="1">VLOOKUP(A38,'Hospitalisation Details'!$A$1:$Q$2336,16,FALSE)</f>
        <v>R1013</v>
      </c>
    </row>
    <row r="39" ht="15.5" spans="1:20">
      <c r="A39" s="10" t="s">
        <v>148</v>
      </c>
      <c r="B39" s="11" t="str">
        <f>VLOOKUP(A39,'Customer Names'!$H$6:$K$2340,3,FALSE)</f>
        <v>  Anna H</v>
      </c>
      <c r="C39" s="11">
        <f>VLOOKUP(A39,'Medical Examinations'!$A$1:$L$2336,2,FALSE)</f>
        <v>32.45</v>
      </c>
      <c r="D39" s="11">
        <f>VLOOKUP(A39,'Medical Examinations'!$A$1:$L$2336,3,FALSE)</f>
        <v>11.91</v>
      </c>
      <c r="E39" s="11" t="str">
        <f>VLOOKUP(A39,'Medical Examinations'!$A$1:$L$2336,4,FALSE)</f>
        <v>No</v>
      </c>
      <c r="F39" s="11" t="str">
        <f>VLOOKUP(A39,'Medical Examinations'!$A$1:$L$2336,5,FALSE)</f>
        <v>No</v>
      </c>
      <c r="G39" s="11" t="str">
        <f>VLOOKUP(A39,'Medical Examinations'!$A$1:$L$2336,6,FALSE)</f>
        <v>No</v>
      </c>
      <c r="H39" s="11">
        <f>VLOOKUP(A39,'Medical Examinations'!$A$1:$L$2336,8,FALSE)</f>
        <v>0</v>
      </c>
      <c r="I39" s="11" t="str">
        <f>VLOOKUP(A39,'Medical Examinations'!$A$1:$L$2336,10,FALSE)</f>
        <v>yes</v>
      </c>
      <c r="J39" s="11" t="str">
        <f>VLOOKUP(A39,'Medical Examinations'!$A$1:$L$2336,11,FALSE)</f>
        <v>Obesity</v>
      </c>
      <c r="K39" s="11" t="str">
        <f>VLOOKUP(A39,'Medical Examinations'!$A$1:$L$2336,12,FALSE)</f>
        <v>Diabetes</v>
      </c>
      <c r="L39" s="10">
        <f ca="1">VLOOKUP(A39,'Hospitalisation Details'!$A$1:$Q$2344,3,FALSE)</f>
        <v>2002</v>
      </c>
      <c r="M39" s="10" t="str">
        <f ca="1">VLOOKUP(A39,'Hospitalisation Details'!$A$1:$Q$2344,5,FALSE)</f>
        <v>Aug</v>
      </c>
      <c r="N39" s="11">
        <f ca="1">VLOOKUP(A39,'Hospitalisation Details'!$A$1:$Q$2344,6,FALSE)</f>
        <v>13</v>
      </c>
      <c r="O39" s="17">
        <f ca="1">VLOOKUP(A39,'Hospitalisation Details'!$A$1:$Q$2344,7,FALSE)</f>
        <v>37481</v>
      </c>
      <c r="P39" s="11">
        <f ca="1">VLOOKUP(A39,'Hospitalisation Details'!$A$1:$Q$2344,10,FALSE)</f>
        <v>1086</v>
      </c>
      <c r="Q39" s="11" t="str">
        <f ca="1">VLOOKUP(A39,'Hospitalisation Details'!$A$1:$Q$2344,12,FALSE)</f>
        <v>tier - 3</v>
      </c>
      <c r="R39" s="11" t="str">
        <f ca="1">VLOOKUP(A39,'Hospitalisation Details'!$A$1:$Q$2344,14,FALSE)</f>
        <v>tier - 3</v>
      </c>
      <c r="S39" s="11">
        <f ca="1">VLOOKUP(A39,'Hospitalisation Details'!$A$1:$Q$2344,17,FALSE)</f>
        <v>23</v>
      </c>
      <c r="T39" s="11" t="str">
        <f ca="1">VLOOKUP(A39,'Hospitalisation Details'!$A$1:$Q$2336,16,FALSE)</f>
        <v>R1013</v>
      </c>
    </row>
    <row r="40" ht="15.5" spans="1:20">
      <c r="A40" s="10" t="s">
        <v>152</v>
      </c>
      <c r="B40" s="11" t="str">
        <f>VLOOKUP(A40,'Customer Names'!$H$6:$K$2340,3,FALSE)</f>
        <v>  Samantha</v>
      </c>
      <c r="C40" s="11">
        <f>VLOOKUP(A40,'Medical Examinations'!$A$1:$L$2336,2,FALSE)</f>
        <v>34.96</v>
      </c>
      <c r="D40" s="11">
        <f>VLOOKUP(A40,'Medical Examinations'!$A$1:$L$2336,3,FALSE)</f>
        <v>6.52</v>
      </c>
      <c r="E40" s="11" t="str">
        <f>VLOOKUP(A40,'Medical Examinations'!$A$1:$L$2336,4,FALSE)</f>
        <v>No</v>
      </c>
      <c r="F40" s="11" t="str">
        <f>VLOOKUP(A40,'Medical Examinations'!$A$1:$L$2336,5,FALSE)</f>
        <v>No</v>
      </c>
      <c r="G40" s="11" t="str">
        <f>VLOOKUP(A40,'Medical Examinations'!$A$1:$L$2336,6,FALSE)</f>
        <v>No</v>
      </c>
      <c r="H40" s="11">
        <f>VLOOKUP(A40,'Medical Examinations'!$A$1:$L$2336,8,FALSE)</f>
        <v>0</v>
      </c>
      <c r="I40" s="11" t="str">
        <f>VLOOKUP(A40,'Medical Examinations'!$A$1:$L$2336,10,FALSE)</f>
        <v>yes</v>
      </c>
      <c r="J40" s="11" t="str">
        <f>VLOOKUP(A40,'Medical Examinations'!$A$1:$L$2336,11,FALSE)</f>
        <v>Obesity</v>
      </c>
      <c r="K40" s="11" t="str">
        <f>VLOOKUP(A40,'Medical Examinations'!$A$1:$L$2336,12,FALSE)</f>
        <v>Diabetes</v>
      </c>
      <c r="L40" s="10">
        <f ca="1">VLOOKUP(A40,'Hospitalisation Details'!$A$1:$Q$2344,3,FALSE)</f>
        <v>2004</v>
      </c>
      <c r="M40" s="10" t="str">
        <f ca="1">VLOOKUP(A40,'Hospitalisation Details'!$A$1:$Q$2344,5,FALSE)</f>
        <v>Nov</v>
      </c>
      <c r="N40" s="11">
        <f ca="1">VLOOKUP(A40,'Hospitalisation Details'!$A$1:$Q$2344,6,FALSE)</f>
        <v>12</v>
      </c>
      <c r="O40" s="17">
        <f ca="1">VLOOKUP(A40,'Hospitalisation Details'!$A$1:$Q$2344,7,FALSE)</f>
        <v>38303</v>
      </c>
      <c r="P40" s="11">
        <f ca="1">VLOOKUP(A40,'Hospitalisation Details'!$A$1:$Q$2344,10,FALSE)</f>
        <v>1121.87</v>
      </c>
      <c r="Q40" s="11" t="str">
        <f ca="1">VLOOKUP(A40,'Hospitalisation Details'!$A$1:$Q$2344,12,FALSE)</f>
        <v>tier - 3</v>
      </c>
      <c r="R40" s="11" t="str">
        <f ca="1">VLOOKUP(A40,'Hospitalisation Details'!$A$1:$Q$2344,14,FALSE)</f>
        <v>tier - 1</v>
      </c>
      <c r="S40" s="11">
        <f ca="1">VLOOKUP(A40,'Hospitalisation Details'!$A$1:$Q$2344,17,FALSE)</f>
        <v>20</v>
      </c>
      <c r="T40" s="11" t="str">
        <f ca="1">VLOOKUP(A40,'Hospitalisation Details'!$A$1:$Q$2336,16,FALSE)</f>
        <v>R1013</v>
      </c>
    </row>
    <row r="41" ht="15.5" spans="1:20">
      <c r="A41" s="10" t="s">
        <v>156</v>
      </c>
      <c r="B41" s="11" t="str">
        <f>VLOOKUP(A41,'Customer Names'!$H$6:$K$2340,3,FALSE)</f>
        <v>  Robert</v>
      </c>
      <c r="C41" s="11">
        <f>VLOOKUP(A41,'Medical Examinations'!$A$1:$L$2336,2,FALSE)</f>
        <v>35.5</v>
      </c>
      <c r="D41" s="11">
        <f>VLOOKUP(A41,'Medical Examinations'!$A$1:$L$2336,3,FALSE)</f>
        <v>5.14</v>
      </c>
      <c r="E41" s="11" t="str">
        <f>VLOOKUP(A41,'Medical Examinations'!$A$1:$L$2336,4,FALSE)</f>
        <v>No</v>
      </c>
      <c r="F41" s="11" t="str">
        <f>VLOOKUP(A41,'Medical Examinations'!$A$1:$L$2336,5,FALSE)</f>
        <v>No</v>
      </c>
      <c r="G41" s="11" t="str">
        <f>VLOOKUP(A41,'Medical Examinations'!$A$1:$L$2336,6,FALSE)</f>
        <v>Yes</v>
      </c>
      <c r="H41" s="11">
        <f>VLOOKUP(A41,'Medical Examinations'!$A$1:$L$2336,8,FALSE)</f>
        <v>1</v>
      </c>
      <c r="I41" s="11" t="str">
        <f>VLOOKUP(A41,'Medical Examinations'!$A$1:$L$2336,10,FALSE)</f>
        <v>yes</v>
      </c>
      <c r="J41" s="11" t="str">
        <f>VLOOKUP(A41,'Medical Examinations'!$A$1:$L$2336,11,FALSE)</f>
        <v>Obesity</v>
      </c>
      <c r="K41" s="11" t="str">
        <f>VLOOKUP(A41,'Medical Examinations'!$A$1:$L$2336,12,FALSE)</f>
        <v>Normal</v>
      </c>
      <c r="L41" s="10">
        <f ca="1">VLOOKUP(A41,'Hospitalisation Details'!$A$1:$Q$2344,3,FALSE)</f>
        <v>2004</v>
      </c>
      <c r="M41" s="10" t="str">
        <f ca="1">VLOOKUP(A41,'Hospitalisation Details'!$A$1:$Q$2344,5,FALSE)</f>
        <v>Jun</v>
      </c>
      <c r="N41" s="11">
        <f ca="1">VLOOKUP(A41,'Hospitalisation Details'!$A$1:$Q$2344,6,FALSE)</f>
        <v>14</v>
      </c>
      <c r="O41" s="17">
        <f ca="1">VLOOKUP(A41,'Hospitalisation Details'!$A$1:$Q$2344,7,FALSE)</f>
        <v>38152</v>
      </c>
      <c r="P41" s="11">
        <f ca="1">VLOOKUP(A41,'Hospitalisation Details'!$A$1:$Q$2344,10,FALSE)</f>
        <v>1131.51</v>
      </c>
      <c r="Q41" s="11" t="str">
        <f ca="1">VLOOKUP(A41,'Hospitalisation Details'!$A$1:$Q$2344,12,FALSE)</f>
        <v>tier - 3</v>
      </c>
      <c r="R41" s="11" t="str">
        <f ca="1">VLOOKUP(A41,'Hospitalisation Details'!$A$1:$Q$2344,14,FALSE)</f>
        <v>tier - 1</v>
      </c>
      <c r="S41" s="11">
        <f ca="1">VLOOKUP(A41,'Hospitalisation Details'!$A$1:$Q$2344,17,FALSE)</f>
        <v>21</v>
      </c>
      <c r="T41" s="11" t="str">
        <f ca="1">VLOOKUP(A41,'Hospitalisation Details'!$A$1:$Q$2336,16,FALSE)</f>
        <v>R1013</v>
      </c>
    </row>
    <row r="42" ht="15.5" spans="1:20">
      <c r="A42" s="10" t="s">
        <v>160</v>
      </c>
      <c r="B42" s="11" t="str">
        <f>VLOOKUP(A42,'Customer Names'!$H$6:$K$2340,3,FALSE)</f>
        <v>  James R</v>
      </c>
      <c r="C42" s="11">
        <f>VLOOKUP(A42,'Medical Examinations'!$A$1:$L$2336,2,FALSE)</f>
        <v>52.58</v>
      </c>
      <c r="D42" s="11">
        <f>VLOOKUP(A42,'Medical Examinations'!$A$1:$L$2336,3,FALSE)</f>
        <v>4.19</v>
      </c>
      <c r="E42" s="11" t="str">
        <f>VLOOKUP(A42,'Medical Examinations'!$A$1:$L$2336,4,FALSE)</f>
        <v>No</v>
      </c>
      <c r="F42" s="11" t="str">
        <f>VLOOKUP(A42,'Medical Examinations'!$A$1:$L$2336,5,FALSE)</f>
        <v>yes</v>
      </c>
      <c r="G42" s="11" t="str">
        <f>VLOOKUP(A42,'Medical Examinations'!$A$1:$L$2336,6,FALSE)</f>
        <v>No</v>
      </c>
      <c r="H42" s="11">
        <f>VLOOKUP(A42,'Medical Examinations'!$A$1:$L$2336,8,FALSE)</f>
        <v>1</v>
      </c>
      <c r="I42" s="11" t="str">
        <f>VLOOKUP(A42,'Medical Examinations'!$A$1:$L$2336,10,FALSE)</f>
        <v>yes</v>
      </c>
      <c r="J42" s="11" t="str">
        <f>VLOOKUP(A42,'Medical Examinations'!$A$1:$L$2336,11,FALSE)</f>
        <v>Obesity</v>
      </c>
      <c r="K42" s="11" t="str">
        <f>VLOOKUP(A42,'Medical Examinations'!$A$1:$L$2336,12,FALSE)</f>
        <v>Normal</v>
      </c>
      <c r="L42" s="10">
        <f ca="1">VLOOKUP(A42,'Hospitalisation Details'!$A$1:$Q$2344,3,FALSE)</f>
        <v>2002</v>
      </c>
      <c r="M42" s="10" t="str">
        <f ca="1">VLOOKUP(A42,'Hospitalisation Details'!$A$1:$Q$2344,5,FALSE)</f>
        <v>Jul</v>
      </c>
      <c r="N42" s="11">
        <f ca="1">VLOOKUP(A42,'Hospitalisation Details'!$A$1:$Q$2344,6,FALSE)</f>
        <v>19</v>
      </c>
      <c r="O42" s="17">
        <f ca="1">VLOOKUP(A42,'Hospitalisation Details'!$A$1:$Q$2344,7,FALSE)</f>
        <v>37456</v>
      </c>
      <c r="P42" s="11">
        <f ca="1">VLOOKUP(A42,'Hospitalisation Details'!$A$1:$Q$2344,10,FALSE)</f>
        <v>1132</v>
      </c>
      <c r="Q42" s="11" t="str">
        <f ca="1">VLOOKUP(A42,'Hospitalisation Details'!$A$1:$Q$2344,12,FALSE)</f>
        <v>tier - 3</v>
      </c>
      <c r="R42" s="11" t="str">
        <f ca="1">VLOOKUP(A42,'Hospitalisation Details'!$A$1:$Q$2344,14,FALSE)</f>
        <v>tier - 1</v>
      </c>
      <c r="S42" s="11">
        <f ca="1">VLOOKUP(A42,'Hospitalisation Details'!$A$1:$Q$2344,17,FALSE)</f>
        <v>23</v>
      </c>
      <c r="T42" s="11" t="str">
        <f ca="1">VLOOKUP(A42,'Hospitalisation Details'!$A$1:$Q$2336,16,FALSE)</f>
        <v>R1013</v>
      </c>
    </row>
    <row r="43" ht="15.5" spans="1:20">
      <c r="A43" s="10" t="s">
        <v>164</v>
      </c>
      <c r="B43" s="11" t="str">
        <f>VLOOKUP(A43,'Customer Names'!$H$6:$K$2340,3,FALSE)</f>
        <v>  Roseann</v>
      </c>
      <c r="C43" s="11">
        <f>VLOOKUP(A43,'Medical Examinations'!$A$1:$L$2336,2,FALSE)</f>
        <v>35.2</v>
      </c>
      <c r="D43" s="11">
        <f>VLOOKUP(A43,'Medical Examinations'!$A$1:$L$2336,3,FALSE)</f>
        <v>11.68</v>
      </c>
      <c r="E43" s="11" t="str">
        <f>VLOOKUP(A43,'Medical Examinations'!$A$1:$L$2336,4,FALSE)</f>
        <v>yes</v>
      </c>
      <c r="F43" s="11" t="str">
        <f>VLOOKUP(A43,'Medical Examinations'!$A$1:$L$2336,5,FALSE)</f>
        <v>No</v>
      </c>
      <c r="G43" s="11" t="str">
        <f>VLOOKUP(A43,'Medical Examinations'!$A$1:$L$2336,6,FALSE)</f>
        <v>No</v>
      </c>
      <c r="H43" s="11">
        <f>VLOOKUP(A43,'Medical Examinations'!$A$1:$L$2336,8,FALSE)</f>
        <v>0</v>
      </c>
      <c r="I43" s="11" t="str">
        <f>VLOOKUP(A43,'Medical Examinations'!$A$1:$L$2336,10,FALSE)</f>
        <v>yes</v>
      </c>
      <c r="J43" s="11" t="str">
        <f>VLOOKUP(A43,'Medical Examinations'!$A$1:$L$2336,11,FALSE)</f>
        <v>Obesity</v>
      </c>
      <c r="K43" s="11" t="str">
        <f>VLOOKUP(A43,'Medical Examinations'!$A$1:$L$2336,12,FALSE)</f>
        <v>Diabetes</v>
      </c>
      <c r="L43" s="10">
        <f ca="1">VLOOKUP(A43,'Hospitalisation Details'!$A$1:$Q$2344,3,FALSE)</f>
        <v>2004</v>
      </c>
      <c r="M43" s="10" t="str">
        <f ca="1">VLOOKUP(A43,'Hospitalisation Details'!$A$1:$Q$2344,5,FALSE)</f>
        <v>Oct</v>
      </c>
      <c r="N43" s="11">
        <f ca="1">VLOOKUP(A43,'Hospitalisation Details'!$A$1:$Q$2344,6,FALSE)</f>
        <v>6</v>
      </c>
      <c r="O43" s="17">
        <f ca="1">VLOOKUP(A43,'Hospitalisation Details'!$A$1:$Q$2344,7,FALSE)</f>
        <v>38266</v>
      </c>
      <c r="P43" s="11">
        <f ca="1">VLOOKUP(A43,'Hospitalisation Details'!$A$1:$Q$2344,10,FALSE)</f>
        <v>1135</v>
      </c>
      <c r="Q43" s="11" t="str">
        <f ca="1">VLOOKUP(A43,'Hospitalisation Details'!$A$1:$Q$2344,12,FALSE)</f>
        <v>tier - 3</v>
      </c>
      <c r="R43" s="11" t="str">
        <f ca="1">VLOOKUP(A43,'Hospitalisation Details'!$A$1:$Q$2344,14,FALSE)</f>
        <v>tier - 3</v>
      </c>
      <c r="S43" s="11">
        <f ca="1">VLOOKUP(A43,'Hospitalisation Details'!$A$1:$Q$2344,17,FALSE)</f>
        <v>21</v>
      </c>
      <c r="T43" s="11" t="str">
        <f ca="1">VLOOKUP(A43,'Hospitalisation Details'!$A$1:$Q$2336,16,FALSE)</f>
        <v>R1013</v>
      </c>
    </row>
    <row r="44" ht="15.5" spans="1:20">
      <c r="A44" s="10" t="s">
        <v>168</v>
      </c>
      <c r="B44" s="11" t="str">
        <f>VLOOKUP(A44,'Customer Names'!$H$6:$K$2340,3,FALSE)</f>
        <v>  Nicole</v>
      </c>
      <c r="C44" s="11">
        <f>VLOOKUP(A44,'Medical Examinations'!$A$1:$L$2336,2,FALSE)</f>
        <v>38.06</v>
      </c>
      <c r="D44" s="11">
        <f>VLOOKUP(A44,'Medical Examinations'!$A$1:$L$2336,3,FALSE)</f>
        <v>6.98</v>
      </c>
      <c r="E44" s="11" t="str">
        <f>VLOOKUP(A44,'Medical Examinations'!$A$1:$L$2336,4,FALSE)</f>
        <v>No</v>
      </c>
      <c r="F44" s="11" t="str">
        <f>VLOOKUP(A44,'Medical Examinations'!$A$1:$L$2336,5,FALSE)</f>
        <v>No</v>
      </c>
      <c r="G44" s="11" t="str">
        <f>VLOOKUP(A44,'Medical Examinations'!$A$1:$L$2336,6,FALSE)</f>
        <v>No</v>
      </c>
      <c r="H44" s="11">
        <f>VLOOKUP(A44,'Medical Examinations'!$A$1:$L$2336,8,FALSE)</f>
        <v>0</v>
      </c>
      <c r="I44" s="11" t="str">
        <f>VLOOKUP(A44,'Medical Examinations'!$A$1:$L$2336,10,FALSE)</f>
        <v>yes</v>
      </c>
      <c r="J44" s="11" t="str">
        <f>VLOOKUP(A44,'Medical Examinations'!$A$1:$L$2336,11,FALSE)</f>
        <v>Obesity</v>
      </c>
      <c r="K44" s="11" t="str">
        <f>VLOOKUP(A44,'Medical Examinations'!$A$1:$L$2336,12,FALSE)</f>
        <v>Diabetes</v>
      </c>
      <c r="L44" s="10">
        <f ca="1">VLOOKUP(A44,'Hospitalisation Details'!$A$1:$Q$2344,3,FALSE)</f>
        <v>2004</v>
      </c>
      <c r="M44" s="10" t="str">
        <f ca="1">VLOOKUP(A44,'Hospitalisation Details'!$A$1:$Q$2344,5,FALSE)</f>
        <v>Jun</v>
      </c>
      <c r="N44" s="11">
        <f ca="1">VLOOKUP(A44,'Hospitalisation Details'!$A$1:$Q$2344,6,FALSE)</f>
        <v>11</v>
      </c>
      <c r="O44" s="17">
        <f ca="1">VLOOKUP(A44,'Hospitalisation Details'!$A$1:$Q$2344,7,FALSE)</f>
        <v>38149</v>
      </c>
      <c r="P44" s="11">
        <f ca="1">VLOOKUP(A44,'Hospitalisation Details'!$A$1:$Q$2344,10,FALSE)</f>
        <v>1135.94</v>
      </c>
      <c r="Q44" s="11" t="str">
        <f ca="1">VLOOKUP(A44,'Hospitalisation Details'!$A$1:$Q$2344,12,FALSE)</f>
        <v>tier - 3</v>
      </c>
      <c r="R44" s="11" t="str">
        <f ca="1">VLOOKUP(A44,'Hospitalisation Details'!$A$1:$Q$2344,14,FALSE)</f>
        <v>tier - 3</v>
      </c>
      <c r="S44" s="11">
        <f ca="1">VLOOKUP(A44,'Hospitalisation Details'!$A$1:$Q$2344,17,FALSE)</f>
        <v>21</v>
      </c>
      <c r="T44" s="11" t="str">
        <f ca="1">VLOOKUP(A44,'Hospitalisation Details'!$A$1:$Q$2336,16,FALSE)</f>
        <v>R1013</v>
      </c>
    </row>
    <row r="45" ht="15.5" spans="1:20">
      <c r="A45" s="10" t="s">
        <v>172</v>
      </c>
      <c r="B45" s="11" t="str">
        <f>VLOOKUP(A45,'Customer Names'!$H$6:$K$2340,3,FALSE)</f>
        <v>  Spencer</v>
      </c>
      <c r="C45" s="11">
        <f>VLOOKUP(A45,'Medical Examinations'!$A$1:$L$2336,2,FALSE)</f>
        <v>34.21</v>
      </c>
      <c r="D45" s="11">
        <f>VLOOKUP(A45,'Medical Examinations'!$A$1:$L$2336,3,FALSE)</f>
        <v>8.34</v>
      </c>
      <c r="E45" s="11" t="str">
        <f>VLOOKUP(A45,'Medical Examinations'!$A$1:$L$2336,4,FALSE)</f>
        <v>No</v>
      </c>
      <c r="F45" s="11" t="str">
        <f>VLOOKUP(A45,'Medical Examinations'!$A$1:$L$2336,5,FALSE)</f>
        <v>No</v>
      </c>
      <c r="G45" s="11" t="str">
        <f>VLOOKUP(A45,'Medical Examinations'!$A$1:$L$2336,6,FALSE)</f>
        <v>No</v>
      </c>
      <c r="H45" s="11">
        <f>VLOOKUP(A45,'Medical Examinations'!$A$1:$L$2336,8,FALSE)</f>
        <v>0</v>
      </c>
      <c r="I45" s="11" t="str">
        <f>VLOOKUP(A45,'Medical Examinations'!$A$1:$L$2336,10,FALSE)</f>
        <v>yes</v>
      </c>
      <c r="J45" s="11" t="str">
        <f>VLOOKUP(A45,'Medical Examinations'!$A$1:$L$2336,11,FALSE)</f>
        <v>Obesity</v>
      </c>
      <c r="K45" s="11" t="str">
        <f>VLOOKUP(A45,'Medical Examinations'!$A$1:$L$2336,12,FALSE)</f>
        <v>Diabetes</v>
      </c>
      <c r="L45" s="10">
        <f ca="1">VLOOKUP(A45,'Hospitalisation Details'!$A$1:$Q$2344,3,FALSE)</f>
        <v>2004</v>
      </c>
      <c r="M45" s="10" t="str">
        <f ca="1">VLOOKUP(A45,'Hospitalisation Details'!$A$1:$Q$2344,5,FALSE)</f>
        <v>Nov</v>
      </c>
      <c r="N45" s="11">
        <f ca="1">VLOOKUP(A45,'Hospitalisation Details'!$A$1:$Q$2344,6,FALSE)</f>
        <v>28</v>
      </c>
      <c r="O45" s="17">
        <f ca="1">VLOOKUP(A45,'Hospitalisation Details'!$A$1:$Q$2344,7,FALSE)</f>
        <v>38319</v>
      </c>
      <c r="P45" s="11">
        <f ca="1">VLOOKUP(A45,'Hospitalisation Details'!$A$1:$Q$2344,10,FALSE)</f>
        <v>1136.4</v>
      </c>
      <c r="Q45" s="11" t="str">
        <f ca="1">VLOOKUP(A45,'Hospitalisation Details'!$A$1:$Q$2344,12,FALSE)</f>
        <v>tier - 3</v>
      </c>
      <c r="R45" s="11" t="str">
        <f ca="1">VLOOKUP(A45,'Hospitalisation Details'!$A$1:$Q$2344,14,FALSE)</f>
        <v>tier - 3</v>
      </c>
      <c r="S45" s="11">
        <f ca="1">VLOOKUP(A45,'Hospitalisation Details'!$A$1:$Q$2344,17,FALSE)</f>
        <v>20</v>
      </c>
      <c r="T45" s="11" t="str">
        <f ca="1">VLOOKUP(A45,'Hospitalisation Details'!$A$1:$Q$2336,16,FALSE)</f>
        <v>R1013</v>
      </c>
    </row>
    <row r="46" ht="15.5" spans="1:20">
      <c r="A46" s="10" t="s">
        <v>176</v>
      </c>
      <c r="B46" s="11" t="str">
        <f>VLOOKUP(A46,'Customer Names'!$H$6:$K$2340,3,FALSE)</f>
        <v>  Eric W</v>
      </c>
      <c r="C46" s="11">
        <f>VLOOKUP(A46,'Medical Examinations'!$A$1:$L$2336,2,FALSE)</f>
        <v>38.94</v>
      </c>
      <c r="D46" s="11">
        <f>VLOOKUP(A46,'Medical Examinations'!$A$1:$L$2336,3,FALSE)</f>
        <v>8.49</v>
      </c>
      <c r="E46" s="11" t="str">
        <f>VLOOKUP(A46,'Medical Examinations'!$A$1:$L$2336,4,FALSE)</f>
        <v>yes</v>
      </c>
      <c r="F46" s="11" t="str">
        <f>VLOOKUP(A46,'Medical Examinations'!$A$1:$L$2336,5,FALSE)</f>
        <v>No</v>
      </c>
      <c r="G46" s="11" t="str">
        <f>VLOOKUP(A46,'Medical Examinations'!$A$1:$L$2336,6,FALSE)</f>
        <v>No</v>
      </c>
      <c r="H46" s="11">
        <f>VLOOKUP(A46,'Medical Examinations'!$A$1:$L$2336,8,FALSE)</f>
        <v>1</v>
      </c>
      <c r="I46" s="11" t="str">
        <f>VLOOKUP(A46,'Medical Examinations'!$A$1:$L$2336,10,FALSE)</f>
        <v>yes</v>
      </c>
      <c r="J46" s="11" t="str">
        <f>VLOOKUP(A46,'Medical Examinations'!$A$1:$L$2336,11,FALSE)</f>
        <v>Obesity</v>
      </c>
      <c r="K46" s="11" t="str">
        <f>VLOOKUP(A46,'Medical Examinations'!$A$1:$L$2336,12,FALSE)</f>
        <v>Diabetes</v>
      </c>
      <c r="L46" s="10">
        <f ca="1">VLOOKUP(A46,'Hospitalisation Details'!$A$1:$Q$2344,3,FALSE)</f>
        <v>2002</v>
      </c>
      <c r="M46" s="10" t="str">
        <f ca="1">VLOOKUP(A46,'Hospitalisation Details'!$A$1:$Q$2344,5,FALSE)</f>
        <v>Aug</v>
      </c>
      <c r="N46" s="11">
        <f ca="1">VLOOKUP(A46,'Hospitalisation Details'!$A$1:$Q$2344,6,FALSE)</f>
        <v>11</v>
      </c>
      <c r="O46" s="17">
        <f ca="1">VLOOKUP(A46,'Hospitalisation Details'!$A$1:$Q$2344,7,FALSE)</f>
        <v>37479</v>
      </c>
      <c r="P46" s="11">
        <f ca="1">VLOOKUP(A46,'Hospitalisation Details'!$A$1:$Q$2344,10,FALSE)</f>
        <v>1137</v>
      </c>
      <c r="Q46" s="11" t="str">
        <f ca="1">VLOOKUP(A46,'Hospitalisation Details'!$A$1:$Q$2344,12,FALSE)</f>
        <v>tier - 3</v>
      </c>
      <c r="R46" s="11" t="str">
        <f ca="1">VLOOKUP(A46,'Hospitalisation Details'!$A$1:$Q$2344,14,FALSE)</f>
        <v>tier - 1</v>
      </c>
      <c r="S46" s="11">
        <f ca="1">VLOOKUP(A46,'Hospitalisation Details'!$A$1:$Q$2344,17,FALSE)</f>
        <v>23</v>
      </c>
      <c r="T46" s="11" t="str">
        <f ca="1">VLOOKUP(A46,'Hospitalisation Details'!$A$1:$Q$2336,16,FALSE)</f>
        <v>R1013</v>
      </c>
    </row>
    <row r="47" ht="15.5" spans="1:20">
      <c r="A47" s="10" t="s">
        <v>180</v>
      </c>
      <c r="B47" s="11" t="str">
        <f>VLOOKUP(A47,'Customer Names'!$H$6:$K$2340,3,FALSE)</f>
        <v>  Brianna L</v>
      </c>
      <c r="C47" s="11">
        <f>VLOOKUP(A47,'Medical Examinations'!$A$1:$L$2336,2,FALSE)</f>
        <v>30.21</v>
      </c>
      <c r="D47" s="11">
        <f>VLOOKUP(A47,'Medical Examinations'!$A$1:$L$2336,3,FALSE)</f>
        <v>5.34</v>
      </c>
      <c r="E47" s="11" t="str">
        <f>VLOOKUP(A47,'Medical Examinations'!$A$1:$L$2336,4,FALSE)</f>
        <v>yes</v>
      </c>
      <c r="F47" s="11" t="str">
        <f>VLOOKUP(A47,'Medical Examinations'!$A$1:$L$2336,5,FALSE)</f>
        <v>No</v>
      </c>
      <c r="G47" s="11" t="str">
        <f>VLOOKUP(A47,'Medical Examinations'!$A$1:$L$2336,6,FALSE)</f>
        <v>No</v>
      </c>
      <c r="H47" s="11">
        <f>VLOOKUP(A47,'Medical Examinations'!$A$1:$L$2336,8,FALSE)</f>
        <v>1</v>
      </c>
      <c r="I47" s="11" t="str">
        <f>VLOOKUP(A47,'Medical Examinations'!$A$1:$L$2336,10,FALSE)</f>
        <v>yes</v>
      </c>
      <c r="J47" s="11" t="str">
        <f>VLOOKUP(A47,'Medical Examinations'!$A$1:$L$2336,11,FALSE)</f>
        <v>Obesity</v>
      </c>
      <c r="K47" s="11" t="str">
        <f>VLOOKUP(A47,'Medical Examinations'!$A$1:$L$2336,12,FALSE)</f>
        <v>Normal</v>
      </c>
      <c r="L47" s="10">
        <f ca="1">VLOOKUP(A47,'Hospitalisation Details'!$A$1:$Q$2344,3,FALSE)</f>
        <v>2004</v>
      </c>
      <c r="M47" s="10" t="str">
        <f ca="1">VLOOKUP(A47,'Hospitalisation Details'!$A$1:$Q$2344,5,FALSE)</f>
        <v>Nov</v>
      </c>
      <c r="N47" s="11">
        <f ca="1">VLOOKUP(A47,'Hospitalisation Details'!$A$1:$Q$2344,6,FALSE)</f>
        <v>6</v>
      </c>
      <c r="O47" s="17">
        <f ca="1">VLOOKUP(A47,'Hospitalisation Details'!$A$1:$Q$2344,7,FALSE)</f>
        <v>38297</v>
      </c>
      <c r="P47" s="11">
        <f ca="1">VLOOKUP(A47,'Hospitalisation Details'!$A$1:$Q$2344,10,FALSE)</f>
        <v>1137.01</v>
      </c>
      <c r="Q47" s="11" t="str">
        <f ca="1">VLOOKUP(A47,'Hospitalisation Details'!$A$1:$Q$2344,12,FALSE)</f>
        <v>tier - 3</v>
      </c>
      <c r="R47" s="11" t="str">
        <f ca="1">VLOOKUP(A47,'Hospitalisation Details'!$A$1:$Q$2344,14,FALSE)</f>
        <v>tier - 1</v>
      </c>
      <c r="S47" s="11">
        <f ca="1">VLOOKUP(A47,'Hospitalisation Details'!$A$1:$Q$2344,17,FALSE)</f>
        <v>20</v>
      </c>
      <c r="T47" s="11" t="str">
        <f ca="1">VLOOKUP(A47,'Hospitalisation Details'!$A$1:$Q$2336,16,FALSE)</f>
        <v>R1013</v>
      </c>
    </row>
    <row r="48" ht="15.5" spans="1:20">
      <c r="A48" s="10" t="s">
        <v>184</v>
      </c>
      <c r="B48" s="11" t="str">
        <f>VLOOKUP(A48,'Customer Names'!$H$6:$K$2340,3,FALSE)</f>
        <v>  Thomas J</v>
      </c>
      <c r="C48" s="11">
        <f>VLOOKUP(A48,'Medical Examinations'!$A$1:$L$2336,2,FALSE)</f>
        <v>33.63</v>
      </c>
      <c r="D48" s="11">
        <f>VLOOKUP(A48,'Medical Examinations'!$A$1:$L$2336,3,FALSE)</f>
        <v>4.43</v>
      </c>
      <c r="E48" s="11" t="str">
        <f>VLOOKUP(A48,'Medical Examinations'!$A$1:$L$2336,4,FALSE)</f>
        <v>yes</v>
      </c>
      <c r="F48" s="11" t="str">
        <f>VLOOKUP(A48,'Medical Examinations'!$A$1:$L$2336,5,FALSE)</f>
        <v>No</v>
      </c>
      <c r="G48" s="11" t="str">
        <f>VLOOKUP(A48,'Medical Examinations'!$A$1:$L$2336,6,FALSE)</f>
        <v>No</v>
      </c>
      <c r="H48" s="11">
        <f>VLOOKUP(A48,'Medical Examinations'!$A$1:$L$2336,8,FALSE)</f>
        <v>2</v>
      </c>
      <c r="I48" s="11" t="str">
        <f>VLOOKUP(A48,'Medical Examinations'!$A$1:$L$2336,10,FALSE)</f>
        <v>yes</v>
      </c>
      <c r="J48" s="11" t="str">
        <f>VLOOKUP(A48,'Medical Examinations'!$A$1:$L$2336,11,FALSE)</f>
        <v>Obesity</v>
      </c>
      <c r="K48" s="11" t="str">
        <f>VLOOKUP(A48,'Medical Examinations'!$A$1:$L$2336,12,FALSE)</f>
        <v>Normal</v>
      </c>
      <c r="L48" s="10">
        <f ca="1">VLOOKUP(A48,'Hospitalisation Details'!$A$1:$Q$2344,3,FALSE)</f>
        <v>2004</v>
      </c>
      <c r="M48" s="10" t="str">
        <f ca="1">VLOOKUP(A48,'Hospitalisation Details'!$A$1:$Q$2344,5,FALSE)</f>
        <v>Oct</v>
      </c>
      <c r="N48" s="11">
        <f ca="1">VLOOKUP(A48,'Hospitalisation Details'!$A$1:$Q$2344,6,FALSE)</f>
        <v>15</v>
      </c>
      <c r="O48" s="17">
        <f ca="1">VLOOKUP(A48,'Hospitalisation Details'!$A$1:$Q$2344,7,FALSE)</f>
        <v>38275</v>
      </c>
      <c r="P48" s="11">
        <f ca="1">VLOOKUP(A48,'Hospitalisation Details'!$A$1:$Q$2344,10,FALSE)</f>
        <v>1137.01</v>
      </c>
      <c r="Q48" s="11" t="str">
        <f ca="1">VLOOKUP(A48,'Hospitalisation Details'!$A$1:$Q$2344,12,FALSE)</f>
        <v>tier - 3</v>
      </c>
      <c r="R48" s="11" t="str">
        <f ca="1">VLOOKUP(A48,'Hospitalisation Details'!$A$1:$Q$2344,14,FALSE)</f>
        <v>tier - 1</v>
      </c>
      <c r="S48" s="11">
        <f ca="1">VLOOKUP(A48,'Hospitalisation Details'!$A$1:$Q$2344,17,FALSE)</f>
        <v>21</v>
      </c>
      <c r="T48" s="11" t="str">
        <f ca="1">VLOOKUP(A48,'Hospitalisation Details'!$A$1:$Q$2336,16,FALSE)</f>
        <v>R1013</v>
      </c>
    </row>
    <row r="49" ht="15.5" spans="1:20">
      <c r="A49" s="10" t="s">
        <v>187</v>
      </c>
      <c r="B49" s="11" t="str">
        <f>VLOOKUP(A49,'Customer Names'!$H$6:$K$2340,3,FALSE)</f>
        <v>  Melissa L</v>
      </c>
      <c r="C49" s="11">
        <f>VLOOKUP(A49,'Medical Examinations'!$A$1:$L$2336,2,FALSE)</f>
        <v>40.37</v>
      </c>
      <c r="D49" s="11">
        <f>VLOOKUP(A49,'Medical Examinations'!$A$1:$L$2336,3,FALSE)</f>
        <v>4.47</v>
      </c>
      <c r="E49" s="11" t="str">
        <f>VLOOKUP(A49,'Medical Examinations'!$A$1:$L$2336,4,FALSE)</f>
        <v>No</v>
      </c>
      <c r="F49" s="11" t="str">
        <f>VLOOKUP(A49,'Medical Examinations'!$A$1:$L$2336,5,FALSE)</f>
        <v>No</v>
      </c>
      <c r="G49" s="11" t="str">
        <f>VLOOKUP(A49,'Medical Examinations'!$A$1:$L$2336,6,FALSE)</f>
        <v>No</v>
      </c>
      <c r="H49" s="11">
        <f>VLOOKUP(A49,'Medical Examinations'!$A$1:$L$2336,8,FALSE)</f>
        <v>0</v>
      </c>
      <c r="I49" s="11" t="str">
        <f>VLOOKUP(A49,'Medical Examinations'!$A$1:$L$2336,10,FALSE)</f>
        <v>yes</v>
      </c>
      <c r="J49" s="11" t="str">
        <f>VLOOKUP(A49,'Medical Examinations'!$A$1:$L$2336,11,FALSE)</f>
        <v>Obesity</v>
      </c>
      <c r="K49" s="11" t="str">
        <f>VLOOKUP(A49,'Medical Examinations'!$A$1:$L$2336,12,FALSE)</f>
        <v>Normal</v>
      </c>
      <c r="L49" s="10">
        <f ca="1">VLOOKUP(A49,'Hospitalisation Details'!$A$1:$Q$2344,3,FALSE)</f>
        <v>2004</v>
      </c>
      <c r="M49" s="10" t="str">
        <f ca="1">VLOOKUP(A49,'Hospitalisation Details'!$A$1:$Q$2344,5,FALSE)</f>
        <v>Nov</v>
      </c>
      <c r="N49" s="11">
        <f ca="1">VLOOKUP(A49,'Hospitalisation Details'!$A$1:$Q$2344,6,FALSE)</f>
        <v>27</v>
      </c>
      <c r="O49" s="17">
        <f ca="1">VLOOKUP(A49,'Hospitalisation Details'!$A$1:$Q$2344,7,FALSE)</f>
        <v>38318</v>
      </c>
      <c r="P49" s="11">
        <f ca="1">VLOOKUP(A49,'Hospitalisation Details'!$A$1:$Q$2344,10,FALSE)</f>
        <v>1137.47</v>
      </c>
      <c r="Q49" s="11" t="str">
        <f ca="1">VLOOKUP(A49,'Hospitalisation Details'!$A$1:$Q$2344,12,FALSE)</f>
        <v>tier - 3</v>
      </c>
      <c r="R49" s="11" t="str">
        <f ca="1">VLOOKUP(A49,'Hospitalisation Details'!$A$1:$Q$2344,14,FALSE)</f>
        <v>tier - 2</v>
      </c>
      <c r="S49" s="11">
        <f ca="1">VLOOKUP(A49,'Hospitalisation Details'!$A$1:$Q$2344,17,FALSE)</f>
        <v>20</v>
      </c>
      <c r="T49" s="11" t="str">
        <f ca="1">VLOOKUP(A49,'Hospitalisation Details'!$A$1:$Q$2336,16,FALSE)</f>
        <v>R1013</v>
      </c>
    </row>
    <row r="50" ht="15.5" spans="1:20">
      <c r="A50" s="10" t="s">
        <v>191</v>
      </c>
      <c r="B50" s="11" t="str">
        <f>VLOOKUP(A50,'Customer Names'!$H$6:$K$2340,3,FALSE)</f>
        <v>  Flavio</v>
      </c>
      <c r="C50" s="11">
        <f>VLOOKUP(A50,'Medical Examinations'!$A$1:$L$2336,2,FALSE)</f>
        <v>53.09</v>
      </c>
      <c r="D50" s="11">
        <f>VLOOKUP(A50,'Medical Examinations'!$A$1:$L$2336,3,FALSE)</f>
        <v>4.82</v>
      </c>
      <c r="E50" s="11" t="str">
        <f>VLOOKUP(A50,'Medical Examinations'!$A$1:$L$2336,4,FALSE)</f>
        <v>yes</v>
      </c>
      <c r="F50" s="11" t="str">
        <f>VLOOKUP(A50,'Medical Examinations'!$A$1:$L$2336,5,FALSE)</f>
        <v>No</v>
      </c>
      <c r="G50" s="11" t="str">
        <f>VLOOKUP(A50,'Medical Examinations'!$A$1:$L$2336,6,FALSE)</f>
        <v>No</v>
      </c>
      <c r="H50" s="11">
        <f>VLOOKUP(A50,'Medical Examinations'!$A$1:$L$2336,8,FALSE)</f>
        <v>2</v>
      </c>
      <c r="I50" s="11" t="str">
        <f>VLOOKUP(A50,'Medical Examinations'!$A$1:$L$2336,10,FALSE)</f>
        <v>yes</v>
      </c>
      <c r="J50" s="11" t="str">
        <f>VLOOKUP(A50,'Medical Examinations'!$A$1:$L$2336,11,FALSE)</f>
        <v>Obesity</v>
      </c>
      <c r="K50" s="11" t="str">
        <f>VLOOKUP(A50,'Medical Examinations'!$A$1:$L$2336,12,FALSE)</f>
        <v>Normal</v>
      </c>
      <c r="L50" s="10">
        <f ca="1">VLOOKUP(A50,'Hospitalisation Details'!$A$1:$Q$2344,3,FALSE)</f>
        <v>2001</v>
      </c>
      <c r="M50" s="10" t="str">
        <f ca="1">VLOOKUP(A50,'Hospitalisation Details'!$A$1:$Q$2344,5,FALSE)</f>
        <v>Oct</v>
      </c>
      <c r="N50" s="11">
        <f ca="1">VLOOKUP(A50,'Hospitalisation Details'!$A$1:$Q$2344,6,FALSE)</f>
        <v>25</v>
      </c>
      <c r="O50" s="17">
        <f ca="1">VLOOKUP(A50,'Hospitalisation Details'!$A$1:$Q$2344,7,FALSE)</f>
        <v>37189</v>
      </c>
      <c r="P50" s="11">
        <f ca="1">VLOOKUP(A50,'Hospitalisation Details'!$A$1:$Q$2344,10,FALSE)</f>
        <v>1141</v>
      </c>
      <c r="Q50" s="11" t="str">
        <f ca="1">VLOOKUP(A50,'Hospitalisation Details'!$A$1:$Q$2344,12,FALSE)</f>
        <v>tier - 3</v>
      </c>
      <c r="R50" s="11" t="str">
        <f ca="1">VLOOKUP(A50,'Hospitalisation Details'!$A$1:$Q$2344,14,FALSE)</f>
        <v>tier - 1</v>
      </c>
      <c r="S50" s="11">
        <f ca="1">VLOOKUP(A50,'Hospitalisation Details'!$A$1:$Q$2344,17,FALSE)</f>
        <v>24</v>
      </c>
      <c r="T50" s="11" t="str">
        <f ca="1">VLOOKUP(A50,'Hospitalisation Details'!$A$1:$Q$2336,16,FALSE)</f>
        <v>R1013</v>
      </c>
    </row>
    <row r="51" ht="15.5" spans="1:20">
      <c r="A51" s="10" t="s">
        <v>195</v>
      </c>
      <c r="B51" s="11" t="str">
        <f>VLOOKUP(A51,'Customer Names'!$H$6:$K$2340,3,FALSE)</f>
        <v>  Ryan</v>
      </c>
      <c r="C51" s="11">
        <f>VLOOKUP(A51,'Medical Examinations'!$A$1:$L$2336,2,FALSE)</f>
        <v>31.79</v>
      </c>
      <c r="D51" s="11">
        <f>VLOOKUP(A51,'Medical Examinations'!$A$1:$L$2336,3,FALSE)</f>
        <v>5.51</v>
      </c>
      <c r="E51" s="11" t="str">
        <f>VLOOKUP(A51,'Medical Examinations'!$A$1:$L$2336,4,FALSE)</f>
        <v>yes</v>
      </c>
      <c r="F51" s="11" t="str">
        <f>VLOOKUP(A51,'Medical Examinations'!$A$1:$L$2336,5,FALSE)</f>
        <v>No</v>
      </c>
      <c r="G51" s="11" t="str">
        <f>VLOOKUP(A51,'Medical Examinations'!$A$1:$L$2336,6,FALSE)</f>
        <v>No</v>
      </c>
      <c r="H51" s="11">
        <f>VLOOKUP(A51,'Medical Examinations'!$A$1:$L$2336,8,FALSE)</f>
        <v>2</v>
      </c>
      <c r="I51" s="11" t="str">
        <f>VLOOKUP(A51,'Medical Examinations'!$A$1:$L$2336,10,FALSE)</f>
        <v>yes</v>
      </c>
      <c r="J51" s="11" t="str">
        <f>VLOOKUP(A51,'Medical Examinations'!$A$1:$L$2336,11,FALSE)</f>
        <v>Obesity</v>
      </c>
      <c r="K51" s="11" t="str">
        <f>VLOOKUP(A51,'Medical Examinations'!$A$1:$L$2336,12,FALSE)</f>
        <v>Normal</v>
      </c>
      <c r="L51" s="10">
        <f ca="1">VLOOKUP(A51,'Hospitalisation Details'!$A$1:$Q$2344,3,FALSE)</f>
        <v>2004</v>
      </c>
      <c r="M51" s="10" t="str">
        <f ca="1">VLOOKUP(A51,'Hospitalisation Details'!$A$1:$Q$2344,5,FALSE)</f>
        <v>Sep</v>
      </c>
      <c r="N51" s="11">
        <f ca="1">VLOOKUP(A51,'Hospitalisation Details'!$A$1:$Q$2344,6,FALSE)</f>
        <v>12</v>
      </c>
      <c r="O51" s="17">
        <f ca="1">VLOOKUP(A51,'Hospitalisation Details'!$A$1:$Q$2344,7,FALSE)</f>
        <v>38242</v>
      </c>
      <c r="P51" s="11">
        <f ca="1">VLOOKUP(A51,'Hospitalisation Details'!$A$1:$Q$2344,10,FALSE)</f>
        <v>1141.45</v>
      </c>
      <c r="Q51" s="11" t="str">
        <f ca="1">VLOOKUP(A51,'Hospitalisation Details'!$A$1:$Q$2344,12,FALSE)</f>
        <v>tier - 3</v>
      </c>
      <c r="R51" s="11" t="str">
        <f ca="1">VLOOKUP(A51,'Hospitalisation Details'!$A$1:$Q$2344,14,FALSE)</f>
        <v>tier - 3</v>
      </c>
      <c r="S51" s="11">
        <f ca="1">VLOOKUP(A51,'Hospitalisation Details'!$A$1:$Q$2344,17,FALSE)</f>
        <v>21</v>
      </c>
      <c r="T51" s="11" t="str">
        <f ca="1">VLOOKUP(A51,'Hospitalisation Details'!$A$1:$Q$2336,16,FALSE)</f>
        <v>R1013</v>
      </c>
    </row>
    <row r="52" ht="15.5" spans="1:20">
      <c r="A52" s="10" t="s">
        <v>199</v>
      </c>
      <c r="B52" s="11" t="str">
        <f>VLOOKUP(A52,'Customer Names'!$H$6:$K$2340,3,FALSE)</f>
        <v>  Anthony J</v>
      </c>
      <c r="C52" s="11">
        <f>VLOOKUP(A52,'Medical Examinations'!$A$1:$L$2336,2,FALSE)</f>
        <v>41.895</v>
      </c>
      <c r="D52" s="11">
        <f>VLOOKUP(A52,'Medical Examinations'!$A$1:$L$2336,3,FALSE)</f>
        <v>10.87</v>
      </c>
      <c r="E52" s="11" t="str">
        <f>VLOOKUP(A52,'Medical Examinations'!$A$1:$L$2336,4,FALSE)</f>
        <v>yes</v>
      </c>
      <c r="F52" s="11" t="str">
        <f>VLOOKUP(A52,'Medical Examinations'!$A$1:$L$2336,5,FALSE)</f>
        <v>No</v>
      </c>
      <c r="G52" s="11" t="str">
        <f>VLOOKUP(A52,'Medical Examinations'!$A$1:$L$2336,6,FALSE)</f>
        <v>No</v>
      </c>
      <c r="H52" s="11">
        <f>VLOOKUP(A52,'Medical Examinations'!$A$1:$L$2336,8,FALSE)</f>
        <v>1</v>
      </c>
      <c r="I52" s="11" t="str">
        <f>VLOOKUP(A52,'Medical Examinations'!$A$1:$L$2336,10,FALSE)</f>
        <v>yes</v>
      </c>
      <c r="J52" s="11" t="str">
        <f>VLOOKUP(A52,'Medical Examinations'!$A$1:$L$2336,11,FALSE)</f>
        <v>Obesity</v>
      </c>
      <c r="K52" s="11" t="str">
        <f>VLOOKUP(A52,'Medical Examinations'!$A$1:$L$2336,12,FALSE)</f>
        <v>Diabetes</v>
      </c>
      <c r="L52" s="10">
        <f ca="1">VLOOKUP(A52,'Hospitalisation Details'!$A$1:$Q$2344,3,FALSE)</f>
        <v>2002</v>
      </c>
      <c r="M52" s="10" t="str">
        <f ca="1">VLOOKUP(A52,'Hospitalisation Details'!$A$1:$Q$2344,5,FALSE)</f>
        <v>Oct</v>
      </c>
      <c r="N52" s="11">
        <f ca="1">VLOOKUP(A52,'Hospitalisation Details'!$A$1:$Q$2344,6,FALSE)</f>
        <v>1</v>
      </c>
      <c r="O52" s="17">
        <f ca="1">VLOOKUP(A52,'Hospitalisation Details'!$A$1:$Q$2344,7,FALSE)</f>
        <v>37530</v>
      </c>
      <c r="P52" s="11">
        <f ca="1">VLOOKUP(A52,'Hospitalisation Details'!$A$1:$Q$2344,10,FALSE)</f>
        <v>1142</v>
      </c>
      <c r="Q52" s="11" t="str">
        <f ca="1">VLOOKUP(A52,'Hospitalisation Details'!$A$1:$Q$2344,12,FALSE)</f>
        <v>tier - 3</v>
      </c>
      <c r="R52" s="11" t="str">
        <f ca="1">VLOOKUP(A52,'Hospitalisation Details'!$A$1:$Q$2344,14,FALSE)</f>
        <v>tier - 2</v>
      </c>
      <c r="S52" s="11">
        <f ca="1">VLOOKUP(A52,'Hospitalisation Details'!$A$1:$Q$2344,17,FALSE)</f>
        <v>23</v>
      </c>
      <c r="T52" s="11" t="str">
        <f ca="1">VLOOKUP(A52,'Hospitalisation Details'!$A$1:$Q$2336,16,FALSE)</f>
        <v>R1011</v>
      </c>
    </row>
    <row r="53" ht="15.5" spans="1:20">
      <c r="A53" s="10" t="s">
        <v>203</v>
      </c>
      <c r="B53" s="11" t="str">
        <f>VLOOKUP(A53,'Customer Names'!$H$6:$K$2340,3,FALSE)</f>
        <v>  Alex</v>
      </c>
      <c r="C53" s="11">
        <f>VLOOKUP(A53,'Medical Examinations'!$A$1:$L$2336,2,FALSE)</f>
        <v>31.16</v>
      </c>
      <c r="D53" s="11">
        <f>VLOOKUP(A53,'Medical Examinations'!$A$1:$L$2336,3,FALSE)</f>
        <v>9.34</v>
      </c>
      <c r="E53" s="11" t="str">
        <f>VLOOKUP(A53,'Medical Examinations'!$A$1:$L$2336,4,FALSE)</f>
        <v>No</v>
      </c>
      <c r="F53" s="11" t="str">
        <f>VLOOKUP(A53,'Medical Examinations'!$A$1:$L$2336,5,FALSE)</f>
        <v>No</v>
      </c>
      <c r="G53" s="11" t="str">
        <f>VLOOKUP(A53,'Medical Examinations'!$A$1:$L$2336,6,FALSE)</f>
        <v>No</v>
      </c>
      <c r="H53" s="11">
        <f>VLOOKUP(A53,'Medical Examinations'!$A$1:$L$2336,8,FALSE)</f>
        <v>0</v>
      </c>
      <c r="I53" s="11" t="str">
        <f>VLOOKUP(A53,'Medical Examinations'!$A$1:$L$2336,10,FALSE)</f>
        <v>yes</v>
      </c>
      <c r="J53" s="11" t="str">
        <f>VLOOKUP(A53,'Medical Examinations'!$A$1:$L$2336,11,FALSE)</f>
        <v>Obesity</v>
      </c>
      <c r="K53" s="11" t="str">
        <f>VLOOKUP(A53,'Medical Examinations'!$A$1:$L$2336,12,FALSE)</f>
        <v>Diabetes</v>
      </c>
      <c r="L53" s="10">
        <f ca="1">VLOOKUP(A53,'Hospitalisation Details'!$A$1:$Q$2344,3,FALSE)</f>
        <v>2004</v>
      </c>
      <c r="M53" s="10" t="str">
        <f ca="1">VLOOKUP(A53,'Hospitalisation Details'!$A$1:$Q$2344,5,FALSE)</f>
        <v>Jun</v>
      </c>
      <c r="N53" s="11">
        <f ca="1">VLOOKUP(A53,'Hospitalisation Details'!$A$1:$Q$2344,6,FALSE)</f>
        <v>10</v>
      </c>
      <c r="O53" s="17">
        <f ca="1">VLOOKUP(A53,'Hospitalisation Details'!$A$1:$Q$2344,7,FALSE)</f>
        <v>38148</v>
      </c>
      <c r="P53" s="11">
        <f ca="1">VLOOKUP(A53,'Hospitalisation Details'!$A$1:$Q$2344,10,FALSE)</f>
        <v>1146.8</v>
      </c>
      <c r="Q53" s="11" t="str">
        <f ca="1">VLOOKUP(A53,'Hospitalisation Details'!$A$1:$Q$2344,12,FALSE)</f>
        <v>tier - 2</v>
      </c>
      <c r="R53" s="11" t="str">
        <f ca="1">VLOOKUP(A53,'Hospitalisation Details'!$A$1:$Q$2344,14,FALSE)</f>
        <v>tier - 2</v>
      </c>
      <c r="S53" s="11">
        <f ca="1">VLOOKUP(A53,'Hospitalisation Details'!$A$1:$Q$2344,17,FALSE)</f>
        <v>21</v>
      </c>
      <c r="T53" s="11" t="str">
        <f ca="1">VLOOKUP(A53,'Hospitalisation Details'!$A$1:$Q$2336,16,FALSE)</f>
        <v>R1013</v>
      </c>
    </row>
    <row r="54" ht="15.5" spans="1:20">
      <c r="A54" s="10" t="s">
        <v>206</v>
      </c>
      <c r="B54" s="11" t="str">
        <f>VLOOKUP(A54,'Customer Names'!$H$6:$K$2340,3,FALSE)</f>
        <v>  David</v>
      </c>
      <c r="C54" s="11">
        <f>VLOOKUP(A54,'Medical Examinations'!$A$1:$L$2336,2,FALSE)</f>
        <v>34.105</v>
      </c>
      <c r="D54" s="11">
        <f>VLOOKUP(A54,'Medical Examinations'!$A$1:$L$2336,3,FALSE)</f>
        <v>5.03</v>
      </c>
      <c r="E54" s="11" t="str">
        <f>VLOOKUP(A54,'Medical Examinations'!$A$1:$L$2336,4,FALSE)</f>
        <v>yes</v>
      </c>
      <c r="F54" s="11" t="str">
        <f>VLOOKUP(A54,'Medical Examinations'!$A$1:$L$2336,5,FALSE)</f>
        <v>No</v>
      </c>
      <c r="G54" s="11" t="str">
        <f>VLOOKUP(A54,'Medical Examinations'!$A$1:$L$2336,6,FALSE)</f>
        <v>Yes</v>
      </c>
      <c r="H54" s="11">
        <f>VLOOKUP(A54,'Medical Examinations'!$A$1:$L$2336,8,FALSE)</f>
        <v>1</v>
      </c>
      <c r="I54" s="11" t="str">
        <f>VLOOKUP(A54,'Medical Examinations'!$A$1:$L$2336,10,FALSE)</f>
        <v>yes</v>
      </c>
      <c r="J54" s="11" t="str">
        <f>VLOOKUP(A54,'Medical Examinations'!$A$1:$L$2336,11,FALSE)</f>
        <v>Obesity</v>
      </c>
      <c r="K54" s="11" t="str">
        <f>VLOOKUP(A54,'Medical Examinations'!$A$1:$L$2336,12,FALSE)</f>
        <v>Normal</v>
      </c>
      <c r="L54" s="10">
        <f ca="1">VLOOKUP(A54,'Hospitalisation Details'!$A$1:$Q$2344,3,FALSE)</f>
        <v>2003</v>
      </c>
      <c r="M54" s="10" t="str">
        <f ca="1">VLOOKUP(A54,'Hospitalisation Details'!$A$1:$Q$2344,5,FALSE)</f>
        <v>Jun</v>
      </c>
      <c r="N54" s="11">
        <f ca="1">VLOOKUP(A54,'Hospitalisation Details'!$A$1:$Q$2344,6,FALSE)</f>
        <v>12</v>
      </c>
      <c r="O54" s="17">
        <f ca="1">VLOOKUP(A54,'Hospitalisation Details'!$A$1:$Q$2344,7,FALSE)</f>
        <v>37784</v>
      </c>
      <c r="P54" s="11">
        <f ca="1">VLOOKUP(A54,'Hospitalisation Details'!$A$1:$Q$2344,10,FALSE)</f>
        <v>1149</v>
      </c>
      <c r="Q54" s="11" t="str">
        <f ca="1">VLOOKUP(A54,'Hospitalisation Details'!$A$1:$Q$2344,12,FALSE)</f>
        <v>tier - 2</v>
      </c>
      <c r="R54" s="11" t="str">
        <f ca="1">VLOOKUP(A54,'Hospitalisation Details'!$A$1:$Q$2344,14,FALSE)</f>
        <v>tier - 1</v>
      </c>
      <c r="S54" s="11">
        <f ca="1">VLOOKUP(A54,'Hospitalisation Details'!$A$1:$Q$2344,17,FALSE)</f>
        <v>22</v>
      </c>
      <c r="T54" s="11" t="str">
        <f ca="1">VLOOKUP(A54,'Hospitalisation Details'!$A$1:$Q$2336,16,FALSE)</f>
        <v>R1012</v>
      </c>
    </row>
    <row r="55" ht="15.5" spans="1:20">
      <c r="A55" s="10" t="s">
        <v>210</v>
      </c>
      <c r="B55" s="11" t="str">
        <f>VLOOKUP(A55,'Customer Names'!$H$6:$K$2340,3,FALSE)</f>
        <v>  Andrew B</v>
      </c>
      <c r="C55" s="11">
        <f>VLOOKUP(A55,'Medical Examinations'!$A$1:$L$2336,2,FALSE)</f>
        <v>51.93</v>
      </c>
      <c r="D55" s="11">
        <f>VLOOKUP(A55,'Medical Examinations'!$A$1:$L$2336,3,FALSE)</f>
        <v>11.05</v>
      </c>
      <c r="E55" s="11" t="str">
        <f>VLOOKUP(A55,'Medical Examinations'!$A$1:$L$2336,4,FALSE)</f>
        <v>No</v>
      </c>
      <c r="F55" s="11" t="str">
        <f>VLOOKUP(A55,'Medical Examinations'!$A$1:$L$2336,5,FALSE)</f>
        <v>No</v>
      </c>
      <c r="G55" s="11" t="str">
        <f>VLOOKUP(A55,'Medical Examinations'!$A$1:$L$2336,6,FALSE)</f>
        <v>No</v>
      </c>
      <c r="H55" s="11">
        <f>VLOOKUP(A55,'Medical Examinations'!$A$1:$L$2336,8,FALSE)</f>
        <v>0</v>
      </c>
      <c r="I55" s="11" t="str">
        <f>VLOOKUP(A55,'Medical Examinations'!$A$1:$L$2336,10,FALSE)</f>
        <v>yes</v>
      </c>
      <c r="J55" s="11" t="str">
        <f>VLOOKUP(A55,'Medical Examinations'!$A$1:$L$2336,11,FALSE)</f>
        <v>Obesity</v>
      </c>
      <c r="K55" s="11" t="str">
        <f>VLOOKUP(A55,'Medical Examinations'!$A$1:$L$2336,12,FALSE)</f>
        <v>Diabetes</v>
      </c>
      <c r="L55" s="10">
        <f ca="1">VLOOKUP(A55,'Hospitalisation Details'!$A$1:$Q$2344,3,FALSE)</f>
        <v>2004</v>
      </c>
      <c r="M55" s="10" t="str">
        <f ca="1">VLOOKUP(A55,'Hospitalisation Details'!$A$1:$Q$2344,5,FALSE)</f>
        <v>Jul</v>
      </c>
      <c r="N55" s="11">
        <f ca="1">VLOOKUP(A55,'Hospitalisation Details'!$A$1:$Q$2344,6,FALSE)</f>
        <v>18</v>
      </c>
      <c r="O55" s="17">
        <f ca="1">VLOOKUP(A55,'Hospitalisation Details'!$A$1:$Q$2344,7,FALSE)</f>
        <v>38186</v>
      </c>
      <c r="P55" s="11">
        <f ca="1">VLOOKUP(A55,'Hospitalisation Details'!$A$1:$Q$2344,10,FALSE)</f>
        <v>1149.4</v>
      </c>
      <c r="Q55" s="11" t="str">
        <f ca="1">VLOOKUP(A55,'Hospitalisation Details'!$A$1:$Q$2344,12,FALSE)</f>
        <v>tier - 2</v>
      </c>
      <c r="R55" s="11" t="str">
        <f ca="1">VLOOKUP(A55,'Hospitalisation Details'!$A$1:$Q$2344,14,FALSE)</f>
        <v>tier - 2</v>
      </c>
      <c r="S55" s="11">
        <f ca="1">VLOOKUP(A55,'Hospitalisation Details'!$A$1:$Q$2344,17,FALSE)</f>
        <v>21</v>
      </c>
      <c r="T55" s="11" t="str">
        <f ca="1">VLOOKUP(A55,'Hospitalisation Details'!$A$1:$Q$2336,16,FALSE)</f>
        <v>R1013</v>
      </c>
    </row>
    <row r="56" ht="15.5" spans="1:20">
      <c r="A56" s="10" t="s">
        <v>214</v>
      </c>
      <c r="B56" s="11" t="str">
        <f>VLOOKUP(A56,'Customer Names'!$H$6:$K$2340,3,FALSE)</f>
        <v>  Dara E</v>
      </c>
      <c r="C56" s="11">
        <f>VLOOKUP(A56,'Medical Examinations'!$A$1:$L$2336,2,FALSE)</f>
        <v>38.95</v>
      </c>
      <c r="D56" s="11">
        <f>VLOOKUP(A56,'Medical Examinations'!$A$1:$L$2336,3,FALSE)</f>
        <v>11.95</v>
      </c>
      <c r="E56" s="11" t="str">
        <f>VLOOKUP(A56,'Medical Examinations'!$A$1:$L$2336,4,FALSE)</f>
        <v>No</v>
      </c>
      <c r="F56" s="11" t="str">
        <f>VLOOKUP(A56,'Medical Examinations'!$A$1:$L$2336,5,FALSE)</f>
        <v>No</v>
      </c>
      <c r="G56" s="11" t="str">
        <f>VLOOKUP(A56,'Medical Examinations'!$A$1:$L$2336,6,FALSE)</f>
        <v>No</v>
      </c>
      <c r="H56" s="11">
        <f>VLOOKUP(A56,'Medical Examinations'!$A$1:$L$2336,8,FALSE)</f>
        <v>0</v>
      </c>
      <c r="I56" s="11" t="str">
        <f>VLOOKUP(A56,'Medical Examinations'!$A$1:$L$2336,10,FALSE)</f>
        <v>yes</v>
      </c>
      <c r="J56" s="11" t="str">
        <f>VLOOKUP(A56,'Medical Examinations'!$A$1:$L$2336,11,FALSE)</f>
        <v>Obesity</v>
      </c>
      <c r="K56" s="11" t="str">
        <f>VLOOKUP(A56,'Medical Examinations'!$A$1:$L$2336,12,FALSE)</f>
        <v>Diabetes</v>
      </c>
      <c r="L56" s="10">
        <f ca="1">VLOOKUP(A56,'Hospitalisation Details'!$A$1:$Q$2344,3,FALSE)</f>
        <v>1994</v>
      </c>
      <c r="M56" s="10" t="str">
        <f ca="1">VLOOKUP(A56,'Hospitalisation Details'!$A$1:$Q$2344,5,FALSE)</f>
        <v>Jul</v>
      </c>
      <c r="N56" s="11">
        <f ca="1">VLOOKUP(A56,'Hospitalisation Details'!$A$1:$Q$2344,6,FALSE)</f>
        <v>26</v>
      </c>
      <c r="O56" s="17">
        <f ca="1">VLOOKUP(A56,'Hospitalisation Details'!$A$1:$Q$2344,7,FALSE)</f>
        <v>34541</v>
      </c>
      <c r="P56" s="11">
        <f ca="1">VLOOKUP(A56,'Hospitalisation Details'!$A$1:$Q$2344,10,FALSE)</f>
        <v>1158.32</v>
      </c>
      <c r="Q56" s="11" t="str">
        <f ca="1">VLOOKUP(A56,'Hospitalisation Details'!$A$1:$Q$2344,12,FALSE)</f>
        <v>tier - 2</v>
      </c>
      <c r="R56" s="11" t="str">
        <f ca="1">VLOOKUP(A56,'Hospitalisation Details'!$A$1:$Q$2344,14,FALSE)</f>
        <v>tier - 1</v>
      </c>
      <c r="S56" s="11">
        <f ca="1">VLOOKUP(A56,'Hospitalisation Details'!$A$1:$Q$2344,17,FALSE)</f>
        <v>31</v>
      </c>
      <c r="T56" s="11" t="str">
        <f ca="1">VLOOKUP(A56,'Hospitalisation Details'!$A$1:$Q$2336,16,FALSE)</f>
        <v>R1013</v>
      </c>
    </row>
    <row r="57" ht="15.5" spans="1:20">
      <c r="A57" s="10" t="s">
        <v>218</v>
      </c>
      <c r="B57" s="11" t="str">
        <f>VLOOKUP(A57,'Customer Names'!$H$6:$K$2340,3,FALSE)</f>
        <v>  Inna</v>
      </c>
      <c r="C57" s="11">
        <f>VLOOKUP(A57,'Medical Examinations'!$A$1:$L$2336,2,FALSE)</f>
        <v>36.63</v>
      </c>
      <c r="D57" s="11">
        <f>VLOOKUP(A57,'Medical Examinations'!$A$1:$L$2336,3,FALSE)</f>
        <v>7.72</v>
      </c>
      <c r="E57" s="11" t="str">
        <f>VLOOKUP(A57,'Medical Examinations'!$A$1:$L$2336,4,FALSE)</f>
        <v>yes</v>
      </c>
      <c r="F57" s="11" t="str">
        <f>VLOOKUP(A57,'Medical Examinations'!$A$1:$L$2336,5,FALSE)</f>
        <v>No</v>
      </c>
      <c r="G57" s="11" t="str">
        <f>VLOOKUP(A57,'Medical Examinations'!$A$1:$L$2336,6,FALSE)</f>
        <v>No</v>
      </c>
      <c r="H57" s="11">
        <f>VLOOKUP(A57,'Medical Examinations'!$A$1:$L$2336,8,FALSE)</f>
        <v>1</v>
      </c>
      <c r="I57" s="11" t="str">
        <f>VLOOKUP(A57,'Medical Examinations'!$A$1:$L$2336,10,FALSE)</f>
        <v>yes</v>
      </c>
      <c r="J57" s="11" t="str">
        <f>VLOOKUP(A57,'Medical Examinations'!$A$1:$L$2336,11,FALSE)</f>
        <v>Obesity</v>
      </c>
      <c r="K57" s="11" t="str">
        <f>VLOOKUP(A57,'Medical Examinations'!$A$1:$L$2336,12,FALSE)</f>
        <v>Diabetes</v>
      </c>
      <c r="L57" s="10">
        <f ca="1">VLOOKUP(A57,'Hospitalisation Details'!$A$1:$Q$2344,3,FALSE)</f>
        <v>2004</v>
      </c>
      <c r="M57" s="10" t="str">
        <f ca="1">VLOOKUP(A57,'Hospitalisation Details'!$A$1:$Q$2344,5,FALSE)</f>
        <v>Nov</v>
      </c>
      <c r="N57" s="11">
        <f ca="1">VLOOKUP(A57,'Hospitalisation Details'!$A$1:$Q$2344,6,FALSE)</f>
        <v>11</v>
      </c>
      <c r="O57" s="17">
        <f ca="1">VLOOKUP(A57,'Hospitalisation Details'!$A$1:$Q$2344,7,FALSE)</f>
        <v>38302</v>
      </c>
      <c r="P57" s="11">
        <f ca="1">VLOOKUP(A57,'Hospitalisation Details'!$A$1:$Q$2344,10,FALSE)</f>
        <v>1163.46</v>
      </c>
      <c r="Q57" s="11" t="str">
        <f ca="1">VLOOKUP(A57,'Hospitalisation Details'!$A$1:$Q$2344,12,FALSE)</f>
        <v>tier - 2</v>
      </c>
      <c r="R57" s="11" t="str">
        <f ca="1">VLOOKUP(A57,'Hospitalisation Details'!$A$1:$Q$2344,14,FALSE)</f>
        <v>tier - 3</v>
      </c>
      <c r="S57" s="11">
        <f ca="1">VLOOKUP(A57,'Hospitalisation Details'!$A$1:$Q$2344,17,FALSE)</f>
        <v>20</v>
      </c>
      <c r="T57" s="11" t="str">
        <f ca="1">VLOOKUP(A57,'Hospitalisation Details'!$A$1:$Q$2336,16,FALSE)</f>
        <v>R1013</v>
      </c>
    </row>
    <row r="58" ht="15.5" spans="1:20">
      <c r="A58" s="10" t="s">
        <v>222</v>
      </c>
      <c r="B58" s="11" t="str">
        <f>VLOOKUP(A58,'Customer Names'!$H$6:$K$2340,3,FALSE)</f>
        <v>  Ari</v>
      </c>
      <c r="C58" s="11">
        <f>VLOOKUP(A58,'Medical Examinations'!$A$1:$L$2336,2,FALSE)</f>
        <v>34.2</v>
      </c>
      <c r="D58" s="11">
        <f>VLOOKUP(A58,'Medical Examinations'!$A$1:$L$2336,3,FALSE)</f>
        <v>5.75</v>
      </c>
      <c r="E58" s="11" t="str">
        <f>VLOOKUP(A58,'Medical Examinations'!$A$1:$L$2336,4,FALSE)</f>
        <v>No</v>
      </c>
      <c r="F58" s="11" t="str">
        <f>VLOOKUP(A58,'Medical Examinations'!$A$1:$L$2336,5,FALSE)</f>
        <v>No</v>
      </c>
      <c r="G58" s="11" t="str">
        <f>VLOOKUP(A58,'Medical Examinations'!$A$1:$L$2336,6,FALSE)</f>
        <v>No</v>
      </c>
      <c r="H58" s="11">
        <f>VLOOKUP(A58,'Medical Examinations'!$A$1:$L$2336,8,FALSE)</f>
        <v>2</v>
      </c>
      <c r="I58" s="11" t="str">
        <f>VLOOKUP(A58,'Medical Examinations'!$A$1:$L$2336,10,FALSE)</f>
        <v>yes</v>
      </c>
      <c r="J58" s="11" t="str">
        <f>VLOOKUP(A58,'Medical Examinations'!$A$1:$L$2336,11,FALSE)</f>
        <v>Obesity</v>
      </c>
      <c r="K58" s="11" t="str">
        <f>VLOOKUP(A58,'Medical Examinations'!$A$1:$L$2336,12,FALSE)</f>
        <v>Prediabetes</v>
      </c>
      <c r="L58" s="10">
        <f ca="1">VLOOKUP(A58,'Hospitalisation Details'!$A$1:$Q$2344,3,FALSE)</f>
        <v>2002</v>
      </c>
      <c r="M58" s="10" t="str">
        <f ca="1">VLOOKUP(A58,'Hospitalisation Details'!$A$1:$Q$2344,5,FALSE)</f>
        <v>Jun</v>
      </c>
      <c r="N58" s="11">
        <f ca="1">VLOOKUP(A58,'Hospitalisation Details'!$A$1:$Q$2344,6,FALSE)</f>
        <v>11</v>
      </c>
      <c r="O58" s="17">
        <f ca="1">VLOOKUP(A58,'Hospitalisation Details'!$A$1:$Q$2344,7,FALSE)</f>
        <v>37418</v>
      </c>
      <c r="P58" s="11">
        <f ca="1">VLOOKUP(A58,'Hospitalisation Details'!$A$1:$Q$2344,10,FALSE)</f>
        <v>1165</v>
      </c>
      <c r="Q58" s="11" t="str">
        <f ca="1">VLOOKUP(A58,'Hospitalisation Details'!$A$1:$Q$2344,12,FALSE)</f>
        <v>tier - 2</v>
      </c>
      <c r="R58" s="11" t="str">
        <f ca="1">VLOOKUP(A58,'Hospitalisation Details'!$A$1:$Q$2344,14,FALSE)</f>
        <v>tier - 3</v>
      </c>
      <c r="S58" s="11">
        <f ca="1">VLOOKUP(A58,'Hospitalisation Details'!$A$1:$Q$2344,17,FALSE)</f>
        <v>23</v>
      </c>
      <c r="T58" s="11" t="str">
        <f ca="1">VLOOKUP(A58,'Hospitalisation Details'!$A$1:$Q$2336,16,FALSE)</f>
        <v>R1012</v>
      </c>
    </row>
    <row r="59" ht="15.5" spans="1:20">
      <c r="A59" s="10" t="s">
        <v>225</v>
      </c>
      <c r="B59" s="11" t="str">
        <f>VLOOKUP(A59,'Customer Names'!$H$6:$K$2340,3,FALSE)</f>
        <v>  Lindsey</v>
      </c>
      <c r="C59" s="11">
        <f>VLOOKUP(A59,'Medical Examinations'!$A$1:$L$2336,2,FALSE)</f>
        <v>50.63</v>
      </c>
      <c r="D59" s="11">
        <f>VLOOKUP(A59,'Medical Examinations'!$A$1:$L$2336,3,FALSE)</f>
        <v>11.89</v>
      </c>
      <c r="E59" s="11" t="str">
        <f>VLOOKUP(A59,'Medical Examinations'!$A$1:$L$2336,4,FALSE)</f>
        <v>No</v>
      </c>
      <c r="F59" s="11" t="str">
        <f>VLOOKUP(A59,'Medical Examinations'!$A$1:$L$2336,5,FALSE)</f>
        <v>No</v>
      </c>
      <c r="G59" s="11" t="str">
        <f>VLOOKUP(A59,'Medical Examinations'!$A$1:$L$2336,6,FALSE)</f>
        <v>No</v>
      </c>
      <c r="H59" s="11">
        <f>VLOOKUP(A59,'Medical Examinations'!$A$1:$L$2336,8,FALSE)</f>
        <v>0</v>
      </c>
      <c r="I59" s="11" t="str">
        <f>VLOOKUP(A59,'Medical Examinations'!$A$1:$L$2336,10,FALSE)</f>
        <v>yes</v>
      </c>
      <c r="J59" s="11" t="str">
        <f>VLOOKUP(A59,'Medical Examinations'!$A$1:$L$2336,11,FALSE)</f>
        <v>Obesity</v>
      </c>
      <c r="K59" s="11" t="str">
        <f>VLOOKUP(A59,'Medical Examinations'!$A$1:$L$2336,12,FALSE)</f>
        <v>Diabetes</v>
      </c>
      <c r="L59" s="10">
        <f ca="1">VLOOKUP(A59,'Hospitalisation Details'!$A$1:$Q$2344,3,FALSE)</f>
        <v>2001</v>
      </c>
      <c r="M59" s="10" t="str">
        <f ca="1">VLOOKUP(A59,'Hospitalisation Details'!$A$1:$Q$2344,5,FALSE)</f>
        <v>Nov</v>
      </c>
      <c r="N59" s="11">
        <f ca="1">VLOOKUP(A59,'Hospitalisation Details'!$A$1:$Q$2344,6,FALSE)</f>
        <v>12</v>
      </c>
      <c r="O59" s="17">
        <f ca="1">VLOOKUP(A59,'Hospitalisation Details'!$A$1:$Q$2344,7,FALSE)</f>
        <v>37207</v>
      </c>
      <c r="P59" s="11">
        <f ca="1">VLOOKUP(A59,'Hospitalisation Details'!$A$1:$Q$2344,10,FALSE)</f>
        <v>1167</v>
      </c>
      <c r="Q59" s="11" t="str">
        <f ca="1">VLOOKUP(A59,'Hospitalisation Details'!$A$1:$Q$2344,12,FALSE)</f>
        <v>tier - 2</v>
      </c>
      <c r="R59" s="11" t="str">
        <f ca="1">VLOOKUP(A59,'Hospitalisation Details'!$A$1:$Q$2344,14,FALSE)</f>
        <v>tier - 1</v>
      </c>
      <c r="S59" s="11">
        <f ca="1">VLOOKUP(A59,'Hospitalisation Details'!$A$1:$Q$2344,17,FALSE)</f>
        <v>23</v>
      </c>
      <c r="T59" s="11" t="str">
        <f ca="1">VLOOKUP(A59,'Hospitalisation Details'!$A$1:$Q$2336,16,FALSE)</f>
        <v>R1013</v>
      </c>
    </row>
    <row r="60" ht="15.5" spans="1:20">
      <c r="A60" s="10" t="s">
        <v>229</v>
      </c>
      <c r="B60" s="11" t="str">
        <f>VLOOKUP(A60,'Customer Names'!$H$6:$K$2340,3,FALSE)</f>
        <v>  Kenny</v>
      </c>
      <c r="C60" s="11">
        <f>VLOOKUP(A60,'Medical Examinations'!$A$1:$L$2336,2,FALSE)</f>
        <v>36.48</v>
      </c>
      <c r="D60" s="11">
        <f>VLOOKUP(A60,'Medical Examinations'!$A$1:$L$2336,3,FALSE)</f>
        <v>6.2</v>
      </c>
      <c r="E60" s="11" t="str">
        <f>VLOOKUP(A60,'Medical Examinations'!$A$1:$L$2336,4,FALSE)</f>
        <v>No</v>
      </c>
      <c r="F60" s="11" t="str">
        <f>VLOOKUP(A60,'Medical Examinations'!$A$1:$L$2336,5,FALSE)</f>
        <v>No</v>
      </c>
      <c r="G60" s="11" t="str">
        <f>VLOOKUP(A60,'Medical Examinations'!$A$1:$L$2336,6,FALSE)</f>
        <v>No</v>
      </c>
      <c r="H60" s="11">
        <f>VLOOKUP(A60,'Medical Examinations'!$A$1:$L$2336,8,FALSE)</f>
        <v>0</v>
      </c>
      <c r="I60" s="11" t="str">
        <f>VLOOKUP(A60,'Medical Examinations'!$A$1:$L$2336,10,FALSE)</f>
        <v>yes</v>
      </c>
      <c r="J60" s="11" t="str">
        <f>VLOOKUP(A60,'Medical Examinations'!$A$1:$L$2336,11,FALSE)</f>
        <v>Obesity</v>
      </c>
      <c r="K60" s="11" t="str">
        <f>VLOOKUP(A60,'Medical Examinations'!$A$1:$L$2336,12,FALSE)</f>
        <v>Prediabetes</v>
      </c>
      <c r="L60" s="10">
        <f ca="1">VLOOKUP(A60,'Hospitalisation Details'!$A$1:$Q$2344,3,FALSE)</f>
        <v>1996</v>
      </c>
      <c r="M60" s="10" t="str">
        <f ca="1">VLOOKUP(A60,'Hospitalisation Details'!$A$1:$Q$2344,5,FALSE)</f>
        <v>Aug</v>
      </c>
      <c r="N60" s="11">
        <f ca="1">VLOOKUP(A60,'Hospitalisation Details'!$A$1:$Q$2344,6,FALSE)</f>
        <v>11</v>
      </c>
      <c r="O60" s="17">
        <f ca="1">VLOOKUP(A60,'Hospitalisation Details'!$A$1:$Q$2344,7,FALSE)</f>
        <v>35288</v>
      </c>
      <c r="P60" s="11">
        <f ca="1">VLOOKUP(A60,'Hospitalisation Details'!$A$1:$Q$2344,10,FALSE)</f>
        <v>1178</v>
      </c>
      <c r="Q60" s="11" t="str">
        <f ca="1">VLOOKUP(A60,'Hospitalisation Details'!$A$1:$Q$2344,12,FALSE)</f>
        <v>tier - 2</v>
      </c>
      <c r="R60" s="11" t="str">
        <f ca="1">VLOOKUP(A60,'Hospitalisation Details'!$A$1:$Q$2344,14,FALSE)</f>
        <v>tier - 3</v>
      </c>
      <c r="S60" s="11">
        <f ca="1">VLOOKUP(A60,'Hospitalisation Details'!$A$1:$Q$2344,17,FALSE)</f>
        <v>29</v>
      </c>
      <c r="T60" s="11" t="str">
        <f ca="1">VLOOKUP(A60,'Hospitalisation Details'!$A$1:$Q$2336,16,FALSE)</f>
        <v>R1013</v>
      </c>
    </row>
    <row r="61" ht="15.5" spans="1:20">
      <c r="A61" s="10" t="s">
        <v>233</v>
      </c>
      <c r="B61" s="11" t="str">
        <f>VLOOKUP(A61,'Customer Names'!$H$6:$K$2340,3,FALSE)</f>
        <v>  Louise</v>
      </c>
      <c r="C61" s="11">
        <f>VLOOKUP(A61,'Medical Examinations'!$A$1:$L$2336,2,FALSE)</f>
        <v>54.82</v>
      </c>
      <c r="D61" s="11">
        <f>VLOOKUP(A61,'Medical Examinations'!$A$1:$L$2336,3,FALSE)</f>
        <v>10.61</v>
      </c>
      <c r="E61" s="11" t="str">
        <f>VLOOKUP(A61,'Medical Examinations'!$A$1:$L$2336,4,FALSE)</f>
        <v>No</v>
      </c>
      <c r="F61" s="11" t="str">
        <f>VLOOKUP(A61,'Medical Examinations'!$A$1:$L$2336,5,FALSE)</f>
        <v>No</v>
      </c>
      <c r="G61" s="11" t="str">
        <f>VLOOKUP(A61,'Medical Examinations'!$A$1:$L$2336,6,FALSE)</f>
        <v>No</v>
      </c>
      <c r="H61" s="11">
        <f>VLOOKUP(A61,'Medical Examinations'!$A$1:$L$2336,8,FALSE)</f>
        <v>0</v>
      </c>
      <c r="I61" s="11" t="str">
        <f>VLOOKUP(A61,'Medical Examinations'!$A$1:$L$2336,10,FALSE)</f>
        <v>yes</v>
      </c>
      <c r="J61" s="11" t="str">
        <f>VLOOKUP(A61,'Medical Examinations'!$A$1:$L$2336,11,FALSE)</f>
        <v>Obesity</v>
      </c>
      <c r="K61" s="11" t="str">
        <f>VLOOKUP(A61,'Medical Examinations'!$A$1:$L$2336,12,FALSE)</f>
        <v>Diabetes</v>
      </c>
      <c r="L61" s="10">
        <f ca="1">VLOOKUP(A61,'Hospitalisation Details'!$A$1:$Q$2344,3,FALSE)</f>
        <v>1997</v>
      </c>
      <c r="M61" s="10" t="str">
        <f ca="1">VLOOKUP(A61,'Hospitalisation Details'!$A$1:$Q$2344,5,FALSE)</f>
        <v>Jun</v>
      </c>
      <c r="N61" s="11">
        <f ca="1">VLOOKUP(A61,'Hospitalisation Details'!$A$1:$Q$2344,6,FALSE)</f>
        <v>28</v>
      </c>
      <c r="O61" s="17">
        <f ca="1">VLOOKUP(A61,'Hospitalisation Details'!$A$1:$Q$2344,7,FALSE)</f>
        <v>35609</v>
      </c>
      <c r="P61" s="11">
        <f ca="1">VLOOKUP(A61,'Hospitalisation Details'!$A$1:$Q$2344,10,FALSE)</f>
        <v>1178.07</v>
      </c>
      <c r="Q61" s="11" t="str">
        <f ca="1">VLOOKUP(A61,'Hospitalisation Details'!$A$1:$Q$2344,12,FALSE)</f>
        <v>tier - 2</v>
      </c>
      <c r="R61" s="11" t="str">
        <f ca="1">VLOOKUP(A61,'Hospitalisation Details'!$A$1:$Q$2344,14,FALSE)</f>
        <v>tier - 2</v>
      </c>
      <c r="S61" s="11">
        <f ca="1">VLOOKUP(A61,'Hospitalisation Details'!$A$1:$Q$2344,17,FALSE)</f>
        <v>28</v>
      </c>
      <c r="T61" s="11" t="str">
        <f ca="1">VLOOKUP(A61,'Hospitalisation Details'!$A$1:$Q$2336,16,FALSE)</f>
        <v>R1013</v>
      </c>
    </row>
    <row r="62" ht="15.5" spans="1:20">
      <c r="A62" s="10" t="s">
        <v>237</v>
      </c>
      <c r="B62" s="11" t="str">
        <f>VLOOKUP(A62,'Customer Names'!$H$6:$K$2340,3,FALSE)</f>
        <v>  Cameron</v>
      </c>
      <c r="C62" s="11">
        <f>VLOOKUP(A62,'Medical Examinations'!$A$1:$L$2336,2,FALSE)</f>
        <v>38.06</v>
      </c>
      <c r="D62" s="11">
        <f>VLOOKUP(A62,'Medical Examinations'!$A$1:$L$2336,3,FALSE)</f>
        <v>6.04</v>
      </c>
      <c r="E62" s="11" t="str">
        <f>VLOOKUP(A62,'Medical Examinations'!$A$1:$L$2336,4,FALSE)</f>
        <v>No</v>
      </c>
      <c r="F62" s="11" t="str">
        <f>VLOOKUP(A62,'Medical Examinations'!$A$1:$L$2336,5,FALSE)</f>
        <v>No</v>
      </c>
      <c r="G62" s="11" t="str">
        <f>VLOOKUP(A62,'Medical Examinations'!$A$1:$L$2336,6,FALSE)</f>
        <v>Yes</v>
      </c>
      <c r="H62" s="11">
        <f>VLOOKUP(A62,'Medical Examinations'!$A$1:$L$2336,8,FALSE)</f>
        <v>1</v>
      </c>
      <c r="I62" s="11" t="str">
        <f>VLOOKUP(A62,'Medical Examinations'!$A$1:$L$2336,10,FALSE)</f>
        <v>yes</v>
      </c>
      <c r="J62" s="11" t="str">
        <f>VLOOKUP(A62,'Medical Examinations'!$A$1:$L$2336,11,FALSE)</f>
        <v>Obesity</v>
      </c>
      <c r="K62" s="11" t="str">
        <f>VLOOKUP(A62,'Medical Examinations'!$A$1:$L$2336,12,FALSE)</f>
        <v>Prediabetes</v>
      </c>
      <c r="L62" s="10">
        <f ca="1">VLOOKUP(A62,'Hospitalisation Details'!$A$1:$Q$2344,3,FALSE)</f>
        <v>2002</v>
      </c>
      <c r="M62" s="10" t="str">
        <f ca="1">VLOOKUP(A62,'Hospitalisation Details'!$A$1:$Q$2344,5,FALSE)</f>
        <v>Aug</v>
      </c>
      <c r="N62" s="11">
        <f ca="1">VLOOKUP(A62,'Hospitalisation Details'!$A$1:$Q$2344,6,FALSE)</f>
        <v>26</v>
      </c>
      <c r="O62" s="17">
        <f ca="1">VLOOKUP(A62,'Hospitalisation Details'!$A$1:$Q$2344,7,FALSE)</f>
        <v>37494</v>
      </c>
      <c r="P62" s="11">
        <f ca="1">VLOOKUP(A62,'Hospitalisation Details'!$A$1:$Q$2344,10,FALSE)</f>
        <v>1191</v>
      </c>
      <c r="Q62" s="11" t="str">
        <f ca="1">VLOOKUP(A62,'Hospitalisation Details'!$A$1:$Q$2344,12,FALSE)</f>
        <v>tier - 2</v>
      </c>
      <c r="R62" s="11" t="str">
        <f ca="1">VLOOKUP(A62,'Hospitalisation Details'!$A$1:$Q$2344,14,FALSE)</f>
        <v>tier - 1</v>
      </c>
      <c r="S62" s="11">
        <f ca="1">VLOOKUP(A62,'Hospitalisation Details'!$A$1:$Q$2344,17,FALSE)</f>
        <v>23</v>
      </c>
      <c r="T62" s="11" t="str">
        <f ca="1">VLOOKUP(A62,'Hospitalisation Details'!$A$1:$Q$2336,16,FALSE)</f>
        <v>R1013</v>
      </c>
    </row>
    <row r="63" ht="15.5" spans="1:20">
      <c r="A63" s="10" t="s">
        <v>241</v>
      </c>
      <c r="B63" s="11" t="str">
        <f>VLOOKUP(A63,'Customer Names'!$H$6:$K$2340,3,FALSE)</f>
        <v>  Katie T</v>
      </c>
      <c r="C63" s="11">
        <f>VLOOKUP(A63,'Medical Examinations'!$A$1:$L$2336,2,FALSE)</f>
        <v>51.48</v>
      </c>
      <c r="D63" s="11">
        <f>VLOOKUP(A63,'Medical Examinations'!$A$1:$L$2336,3,FALSE)</f>
        <v>9.33</v>
      </c>
      <c r="E63" s="11" t="str">
        <f>VLOOKUP(A63,'Medical Examinations'!$A$1:$L$2336,4,FALSE)</f>
        <v>yes</v>
      </c>
      <c r="F63" s="11" t="str">
        <f>VLOOKUP(A63,'Medical Examinations'!$A$1:$L$2336,5,FALSE)</f>
        <v>No</v>
      </c>
      <c r="G63" s="11" t="str">
        <f>VLOOKUP(A63,'Medical Examinations'!$A$1:$L$2336,6,FALSE)</f>
        <v>No</v>
      </c>
      <c r="H63" s="11">
        <f>VLOOKUP(A63,'Medical Examinations'!$A$1:$L$2336,8,FALSE)</f>
        <v>0</v>
      </c>
      <c r="I63" s="11" t="str">
        <f>VLOOKUP(A63,'Medical Examinations'!$A$1:$L$2336,10,FALSE)</f>
        <v>yes</v>
      </c>
      <c r="J63" s="11" t="str">
        <f>VLOOKUP(A63,'Medical Examinations'!$A$1:$L$2336,11,FALSE)</f>
        <v>Obesity</v>
      </c>
      <c r="K63" s="11" t="str">
        <f>VLOOKUP(A63,'Medical Examinations'!$A$1:$L$2336,12,FALSE)</f>
        <v>Diabetes</v>
      </c>
      <c r="L63" s="10">
        <f ca="1">VLOOKUP(A63,'Hospitalisation Details'!$A$1:$Q$2344,3,FALSE)</f>
        <v>1999</v>
      </c>
      <c r="M63" s="10" t="str">
        <f ca="1">VLOOKUP(A63,'Hospitalisation Details'!$A$1:$Q$2344,5,FALSE)</f>
        <v>Jun</v>
      </c>
      <c r="N63" s="11">
        <f ca="1">VLOOKUP(A63,'Hospitalisation Details'!$A$1:$Q$2344,6,FALSE)</f>
        <v>28</v>
      </c>
      <c r="O63" s="17">
        <f ca="1">VLOOKUP(A63,'Hospitalisation Details'!$A$1:$Q$2344,7,FALSE)</f>
        <v>36339</v>
      </c>
      <c r="P63" s="11">
        <f ca="1">VLOOKUP(A63,'Hospitalisation Details'!$A$1:$Q$2344,10,FALSE)</f>
        <v>1200</v>
      </c>
      <c r="Q63" s="11" t="str">
        <f ca="1">VLOOKUP(A63,'Hospitalisation Details'!$A$1:$Q$2344,12,FALSE)</f>
        <v>tier - 2</v>
      </c>
      <c r="R63" s="11" t="str">
        <f ca="1">VLOOKUP(A63,'Hospitalisation Details'!$A$1:$Q$2344,14,FALSE)</f>
        <v>tier - 3</v>
      </c>
      <c r="S63" s="11">
        <f ca="1">VLOOKUP(A63,'Hospitalisation Details'!$A$1:$Q$2344,17,FALSE)</f>
        <v>26</v>
      </c>
      <c r="T63" s="11" t="str">
        <f ca="1">VLOOKUP(A63,'Hospitalisation Details'!$A$1:$Q$2336,16,FALSE)</f>
        <v>R1012</v>
      </c>
    </row>
    <row r="64" ht="15.5" spans="1:20">
      <c r="A64" s="10" t="s">
        <v>245</v>
      </c>
      <c r="B64" s="11" t="str">
        <f>VLOOKUP(A64,'Customer Names'!$H$6:$K$2340,3,FALSE)</f>
        <v>  Casey</v>
      </c>
      <c r="C64" s="11">
        <f>VLOOKUP(A64,'Medical Examinations'!$A$1:$L$2336,2,FALSE)</f>
        <v>52.06</v>
      </c>
      <c r="D64" s="11">
        <f>VLOOKUP(A64,'Medical Examinations'!$A$1:$L$2336,3,FALSE)</f>
        <v>11.47</v>
      </c>
      <c r="E64" s="11" t="str">
        <f>VLOOKUP(A64,'Medical Examinations'!$A$1:$L$2336,4,FALSE)</f>
        <v>No</v>
      </c>
      <c r="F64" s="11" t="str">
        <f>VLOOKUP(A64,'Medical Examinations'!$A$1:$L$2336,5,FALSE)</f>
        <v>No</v>
      </c>
      <c r="G64" s="11" t="str">
        <f>VLOOKUP(A64,'Medical Examinations'!$A$1:$L$2336,6,FALSE)</f>
        <v>No</v>
      </c>
      <c r="H64" s="11">
        <f>VLOOKUP(A64,'Medical Examinations'!$A$1:$L$2336,8,FALSE)</f>
        <v>0</v>
      </c>
      <c r="I64" s="11" t="str">
        <f>VLOOKUP(A64,'Medical Examinations'!$A$1:$L$2336,10,FALSE)</f>
        <v>yes</v>
      </c>
      <c r="J64" s="11" t="str">
        <f>VLOOKUP(A64,'Medical Examinations'!$A$1:$L$2336,11,FALSE)</f>
        <v>Obesity</v>
      </c>
      <c r="K64" s="11" t="str">
        <f>VLOOKUP(A64,'Medical Examinations'!$A$1:$L$2336,12,FALSE)</f>
        <v>Diabetes</v>
      </c>
      <c r="L64" s="10">
        <f ca="1">VLOOKUP(A64,'Hospitalisation Details'!$A$1:$Q$2344,3,FALSE)</f>
        <v>1992</v>
      </c>
      <c r="M64" s="10" t="str">
        <f ca="1">VLOOKUP(A64,'Hospitalisation Details'!$A$1:$Q$2344,5,FALSE)</f>
        <v>Oct</v>
      </c>
      <c r="N64" s="11">
        <f ca="1">VLOOKUP(A64,'Hospitalisation Details'!$A$1:$Q$2344,6,FALSE)</f>
        <v>6</v>
      </c>
      <c r="O64" s="17">
        <f ca="1">VLOOKUP(A64,'Hospitalisation Details'!$A$1:$Q$2344,7,FALSE)</f>
        <v>33883</v>
      </c>
      <c r="P64" s="11">
        <f ca="1">VLOOKUP(A64,'Hospitalisation Details'!$A$1:$Q$2344,10,FALSE)</f>
        <v>1200.55</v>
      </c>
      <c r="Q64" s="11" t="str">
        <f ca="1">VLOOKUP(A64,'Hospitalisation Details'!$A$1:$Q$2344,12,FALSE)</f>
        <v>tier - 2</v>
      </c>
      <c r="R64" s="11" t="str">
        <f ca="1">VLOOKUP(A64,'Hospitalisation Details'!$A$1:$Q$2344,14,FALSE)</f>
        <v>tier - 3</v>
      </c>
      <c r="S64" s="11">
        <f ca="1">VLOOKUP(A64,'Hospitalisation Details'!$A$1:$Q$2344,17,FALSE)</f>
        <v>33</v>
      </c>
      <c r="T64" s="11" t="str">
        <f ca="1">VLOOKUP(A64,'Hospitalisation Details'!$A$1:$Q$2336,16,FALSE)</f>
        <v>R1013</v>
      </c>
    </row>
    <row r="65" ht="15.5" spans="1:20">
      <c r="A65" s="10" t="s">
        <v>249</v>
      </c>
      <c r="B65" s="11" t="str">
        <f>VLOOKUP(A65,'Customer Names'!$H$6:$K$2340,3,FALSE)</f>
        <v>  David</v>
      </c>
      <c r="C65" s="11">
        <f>VLOOKUP(A65,'Medical Examinations'!$A$1:$L$2336,2,FALSE)</f>
        <v>30.685</v>
      </c>
      <c r="D65" s="11">
        <f>VLOOKUP(A65,'Medical Examinations'!$A$1:$L$2336,3,FALSE)</f>
        <v>7.02</v>
      </c>
      <c r="E65" s="11" t="str">
        <f>VLOOKUP(A65,'Medical Examinations'!$A$1:$L$2336,4,FALSE)</f>
        <v>yes</v>
      </c>
      <c r="F65" s="11" t="str">
        <f>VLOOKUP(A65,'Medical Examinations'!$A$1:$L$2336,5,FALSE)</f>
        <v>No</v>
      </c>
      <c r="G65" s="11" t="str">
        <f>VLOOKUP(A65,'Medical Examinations'!$A$1:$L$2336,6,FALSE)</f>
        <v>No</v>
      </c>
      <c r="H65" s="11">
        <f>VLOOKUP(A65,'Medical Examinations'!$A$1:$L$2336,8,FALSE)</f>
        <v>0</v>
      </c>
      <c r="I65" s="11" t="str">
        <f>VLOOKUP(A65,'Medical Examinations'!$A$1:$L$2336,10,FALSE)</f>
        <v>yes</v>
      </c>
      <c r="J65" s="11" t="str">
        <f>VLOOKUP(A65,'Medical Examinations'!$A$1:$L$2336,11,FALSE)</f>
        <v>Obesity</v>
      </c>
      <c r="K65" s="11" t="str">
        <f>VLOOKUP(A65,'Medical Examinations'!$A$1:$L$2336,12,FALSE)</f>
        <v>Diabetes</v>
      </c>
      <c r="L65" s="10">
        <f ca="1">VLOOKUP(A65,'Hospitalisation Details'!$A$1:$Q$2344,3,FALSE)</f>
        <v>2004</v>
      </c>
      <c r="M65" s="10" t="str">
        <f ca="1">VLOOKUP(A65,'Hospitalisation Details'!$A$1:$Q$2344,5,FALSE)</f>
        <v>Jun</v>
      </c>
      <c r="N65" s="11">
        <f ca="1">VLOOKUP(A65,'Hospitalisation Details'!$A$1:$Q$2344,6,FALSE)</f>
        <v>2</v>
      </c>
      <c r="O65" s="17">
        <f ca="1">VLOOKUP(A65,'Hospitalisation Details'!$A$1:$Q$2344,7,FALSE)</f>
        <v>38140</v>
      </c>
      <c r="P65" s="11">
        <f ca="1">VLOOKUP(A65,'Hospitalisation Details'!$A$1:$Q$2344,10,FALSE)</f>
        <v>1210</v>
      </c>
      <c r="Q65" s="11" t="str">
        <f ca="1">VLOOKUP(A65,'Hospitalisation Details'!$A$1:$Q$2344,12,FALSE)</f>
        <v>tier - 2</v>
      </c>
      <c r="R65" s="11" t="str">
        <f ca="1">VLOOKUP(A65,'Hospitalisation Details'!$A$1:$Q$2344,14,FALSE)</f>
        <v>tier - 1</v>
      </c>
      <c r="S65" s="11">
        <f ca="1">VLOOKUP(A65,'Hospitalisation Details'!$A$1:$Q$2344,17,FALSE)</f>
        <v>21</v>
      </c>
      <c r="T65" s="11" t="str">
        <f ca="1">VLOOKUP(A65,'Hospitalisation Details'!$A$1:$Q$2336,16,FALSE)</f>
        <v>R1013</v>
      </c>
    </row>
    <row r="66" ht="15.5" spans="1:20">
      <c r="A66" s="10" t="s">
        <v>253</v>
      </c>
      <c r="B66" s="11" t="str">
        <f>VLOOKUP(A66,'Customer Names'!$H$6:$K$2340,3,FALSE)</f>
        <v>  Bryson C</v>
      </c>
      <c r="C66" s="11">
        <f>VLOOKUP(A66,'Medical Examinations'!$A$1:$L$2336,2,FALSE)</f>
        <v>36.08</v>
      </c>
      <c r="D66" s="11">
        <f>VLOOKUP(A66,'Medical Examinations'!$A$1:$L$2336,3,FALSE)</f>
        <v>8.8</v>
      </c>
      <c r="E66" s="11" t="str">
        <f>VLOOKUP(A66,'Medical Examinations'!$A$1:$L$2336,4,FALSE)</f>
        <v>yes</v>
      </c>
      <c r="F66" s="11" t="str">
        <f>VLOOKUP(A66,'Medical Examinations'!$A$1:$L$2336,5,FALSE)</f>
        <v>No</v>
      </c>
      <c r="G66" s="11" t="str">
        <f>VLOOKUP(A66,'Medical Examinations'!$A$1:$L$2336,6,FALSE)</f>
        <v>No</v>
      </c>
      <c r="H66" s="11">
        <f>VLOOKUP(A66,'Medical Examinations'!$A$1:$L$2336,8,FALSE)</f>
        <v>1</v>
      </c>
      <c r="I66" s="11" t="str">
        <f>VLOOKUP(A66,'Medical Examinations'!$A$1:$L$2336,10,FALSE)</f>
        <v>yes</v>
      </c>
      <c r="J66" s="11" t="str">
        <f>VLOOKUP(A66,'Medical Examinations'!$A$1:$L$2336,11,FALSE)</f>
        <v>Obesity</v>
      </c>
      <c r="K66" s="11" t="str">
        <f>VLOOKUP(A66,'Medical Examinations'!$A$1:$L$2336,12,FALSE)</f>
        <v>Diabetes</v>
      </c>
      <c r="L66" s="10">
        <f ca="1">VLOOKUP(A66,'Hospitalisation Details'!$A$1:$Q$2344,3,FALSE)</f>
        <v>1996</v>
      </c>
      <c r="M66" s="10" t="str">
        <f ca="1">VLOOKUP(A66,'Hospitalisation Details'!$A$1:$Q$2344,5,FALSE)</f>
        <v>Nov</v>
      </c>
      <c r="N66" s="11">
        <f ca="1">VLOOKUP(A66,'Hospitalisation Details'!$A$1:$Q$2344,6,FALSE)</f>
        <v>4</v>
      </c>
      <c r="O66" s="17">
        <f ca="1">VLOOKUP(A66,'Hospitalisation Details'!$A$1:$Q$2344,7,FALSE)</f>
        <v>35373</v>
      </c>
      <c r="P66" s="11">
        <f ca="1">VLOOKUP(A66,'Hospitalisation Details'!$A$1:$Q$2344,10,FALSE)</f>
        <v>1220</v>
      </c>
      <c r="Q66" s="11" t="str">
        <f ca="1">VLOOKUP(A66,'Hospitalisation Details'!$A$1:$Q$2344,12,FALSE)</f>
        <v>tier - 2</v>
      </c>
      <c r="R66" s="11" t="str">
        <f ca="1">VLOOKUP(A66,'Hospitalisation Details'!$A$1:$Q$2344,14,FALSE)</f>
        <v>tier - 3</v>
      </c>
      <c r="S66" s="11">
        <f ca="1">VLOOKUP(A66,'Hospitalisation Details'!$A$1:$Q$2344,17,FALSE)</f>
        <v>28</v>
      </c>
      <c r="T66" s="11" t="str">
        <f ca="1">VLOOKUP(A66,'Hospitalisation Details'!$A$1:$Q$2336,16,FALSE)</f>
        <v>R1012</v>
      </c>
    </row>
    <row r="67" ht="15.5" spans="1:20">
      <c r="A67" s="10" t="s">
        <v>257</v>
      </c>
      <c r="B67" s="11" t="str">
        <f>VLOOKUP(A67,'Customer Names'!$H$6:$K$2340,3,FALSE)</f>
        <v>  Megan</v>
      </c>
      <c r="C67" s="11">
        <f>VLOOKUP(A67,'Medical Examinations'!$A$1:$L$2336,2,FALSE)</f>
        <v>54.99</v>
      </c>
      <c r="D67" s="11">
        <f>VLOOKUP(A67,'Medical Examinations'!$A$1:$L$2336,3,FALSE)</f>
        <v>8.68</v>
      </c>
      <c r="E67" s="11" t="str">
        <f>VLOOKUP(A67,'Medical Examinations'!$A$1:$L$2336,4,FALSE)</f>
        <v>No</v>
      </c>
      <c r="F67" s="11" t="str">
        <f>VLOOKUP(A67,'Medical Examinations'!$A$1:$L$2336,5,FALSE)</f>
        <v>No</v>
      </c>
      <c r="G67" s="11" t="str">
        <f>VLOOKUP(A67,'Medical Examinations'!$A$1:$L$2336,6,FALSE)</f>
        <v>No</v>
      </c>
      <c r="H67" s="11">
        <f>VLOOKUP(A67,'Medical Examinations'!$A$1:$L$2336,8,FALSE)</f>
        <v>2</v>
      </c>
      <c r="I67" s="11" t="str">
        <f>VLOOKUP(A67,'Medical Examinations'!$A$1:$L$2336,10,FALSE)</f>
        <v>yes</v>
      </c>
      <c r="J67" s="11" t="str">
        <f>VLOOKUP(A67,'Medical Examinations'!$A$1:$L$2336,11,FALSE)</f>
        <v>Obesity</v>
      </c>
      <c r="K67" s="11" t="str">
        <f>VLOOKUP(A67,'Medical Examinations'!$A$1:$L$2336,12,FALSE)</f>
        <v>Diabetes</v>
      </c>
      <c r="L67" s="10">
        <f ca="1">VLOOKUP(A67,'Hospitalisation Details'!$A$1:$Q$2344,3,FALSE)</f>
        <v>2004</v>
      </c>
      <c r="M67" s="10" t="str">
        <f ca="1">VLOOKUP(A67,'Hospitalisation Details'!$A$1:$Q$2344,5,FALSE)</f>
        <v>Jul</v>
      </c>
      <c r="N67" s="11">
        <f ca="1">VLOOKUP(A67,'Hospitalisation Details'!$A$1:$Q$2344,6,FALSE)</f>
        <v>9</v>
      </c>
      <c r="O67" s="17">
        <f ca="1">VLOOKUP(A67,'Hospitalisation Details'!$A$1:$Q$2344,7,FALSE)</f>
        <v>38177</v>
      </c>
      <c r="P67" s="11">
        <f ca="1">VLOOKUP(A67,'Hospitalisation Details'!$A$1:$Q$2344,10,FALSE)</f>
        <v>1224</v>
      </c>
      <c r="Q67" s="11" t="str">
        <f ca="1">VLOOKUP(A67,'Hospitalisation Details'!$A$1:$Q$2344,12,FALSE)</f>
        <v>tier - 2</v>
      </c>
      <c r="R67" s="11" t="str">
        <f ca="1">VLOOKUP(A67,'Hospitalisation Details'!$A$1:$Q$2344,14,FALSE)</f>
        <v>tier - 1</v>
      </c>
      <c r="S67" s="11">
        <f ca="1">VLOOKUP(A67,'Hospitalisation Details'!$A$1:$Q$2344,17,FALSE)</f>
        <v>21</v>
      </c>
      <c r="T67" s="11" t="str">
        <f ca="1">VLOOKUP(A67,'Hospitalisation Details'!$A$1:$Q$2336,16,FALSE)</f>
        <v>R1013</v>
      </c>
    </row>
    <row r="68" ht="15.5" spans="1:20">
      <c r="A68" s="10" t="s">
        <v>261</v>
      </c>
      <c r="B68" s="11" t="str">
        <f>VLOOKUP(A68,'Customer Names'!$H$6:$K$2340,3,FALSE)</f>
        <v>  Daniel</v>
      </c>
      <c r="C68" s="11">
        <f>VLOOKUP(A68,'Medical Examinations'!$A$1:$L$2336,2,FALSE)</f>
        <v>35.97</v>
      </c>
      <c r="D68" s="11">
        <f>VLOOKUP(A68,'Medical Examinations'!$A$1:$L$2336,3,FALSE)</f>
        <v>6.12</v>
      </c>
      <c r="E68" s="11" t="str">
        <f>VLOOKUP(A68,'Medical Examinations'!$A$1:$L$2336,4,FALSE)</f>
        <v>No</v>
      </c>
      <c r="F68" s="11" t="str">
        <f>VLOOKUP(A68,'Medical Examinations'!$A$1:$L$2336,5,FALSE)</f>
        <v>No</v>
      </c>
      <c r="G68" s="11" t="str">
        <f>VLOOKUP(A68,'Medical Examinations'!$A$1:$L$2336,6,FALSE)</f>
        <v>Yes</v>
      </c>
      <c r="H68" s="11">
        <f>VLOOKUP(A68,'Medical Examinations'!$A$1:$L$2336,8,FALSE)</f>
        <v>1</v>
      </c>
      <c r="I68" s="11" t="str">
        <f>VLOOKUP(A68,'Medical Examinations'!$A$1:$L$2336,10,FALSE)</f>
        <v>yes</v>
      </c>
      <c r="J68" s="11" t="str">
        <f>VLOOKUP(A68,'Medical Examinations'!$A$1:$L$2336,11,FALSE)</f>
        <v>Obesity</v>
      </c>
      <c r="K68" s="11" t="str">
        <f>VLOOKUP(A68,'Medical Examinations'!$A$1:$L$2336,12,FALSE)</f>
        <v>Prediabetes</v>
      </c>
      <c r="L68" s="10">
        <f ca="1">VLOOKUP(A68,'Hospitalisation Details'!$A$1:$Q$2344,3,FALSE)</f>
        <v>2004</v>
      </c>
      <c r="M68" s="10" t="str">
        <f ca="1">VLOOKUP(A68,'Hospitalisation Details'!$A$1:$Q$2344,5,FALSE)</f>
        <v>Oct</v>
      </c>
      <c r="N68" s="11">
        <f ca="1">VLOOKUP(A68,'Hospitalisation Details'!$A$1:$Q$2344,6,FALSE)</f>
        <v>16</v>
      </c>
      <c r="O68" s="17">
        <f ca="1">VLOOKUP(A68,'Hospitalisation Details'!$A$1:$Q$2344,7,FALSE)</f>
        <v>38276</v>
      </c>
      <c r="P68" s="11">
        <f ca="1">VLOOKUP(A68,'Hospitalisation Details'!$A$1:$Q$2344,10,FALSE)</f>
        <v>1228</v>
      </c>
      <c r="Q68" s="11" t="str">
        <f ca="1">VLOOKUP(A68,'Hospitalisation Details'!$A$1:$Q$2344,12,FALSE)</f>
        <v>tier - 2</v>
      </c>
      <c r="R68" s="11" t="str">
        <f ca="1">VLOOKUP(A68,'Hospitalisation Details'!$A$1:$Q$2344,14,FALSE)</f>
        <v>tier - 1</v>
      </c>
      <c r="S68" s="11">
        <f ca="1">VLOOKUP(A68,'Hospitalisation Details'!$A$1:$Q$2344,17,FALSE)</f>
        <v>21</v>
      </c>
      <c r="T68" s="11" t="str">
        <f ca="1">VLOOKUP(A68,'Hospitalisation Details'!$A$1:$Q$2336,16,FALSE)</f>
        <v>R1012</v>
      </c>
    </row>
    <row r="69" ht="15.5" spans="1:20">
      <c r="A69" s="10" t="s">
        <v>265</v>
      </c>
      <c r="B69" s="11" t="str">
        <f>VLOOKUP(A69,'Customer Names'!$H$6:$K$2340,3,FALSE)</f>
        <v>  Steven M</v>
      </c>
      <c r="C69" s="11">
        <f>VLOOKUP(A69,'Medical Examinations'!$A$1:$L$2336,2,FALSE)</f>
        <v>45.54</v>
      </c>
      <c r="D69" s="11">
        <f>VLOOKUP(A69,'Medical Examinations'!$A$1:$L$2336,3,FALSE)</f>
        <v>5.4</v>
      </c>
      <c r="E69" s="11" t="str">
        <f>VLOOKUP(A69,'Medical Examinations'!$A$1:$L$2336,4,FALSE)</f>
        <v>yes</v>
      </c>
      <c r="F69" s="11" t="str">
        <f>VLOOKUP(A69,'Medical Examinations'!$A$1:$L$2336,5,FALSE)</f>
        <v>No</v>
      </c>
      <c r="G69" s="11" t="str">
        <f>VLOOKUP(A69,'Medical Examinations'!$A$1:$L$2336,6,FALSE)</f>
        <v>Yes</v>
      </c>
      <c r="H69" s="11">
        <f>VLOOKUP(A69,'Medical Examinations'!$A$1:$L$2336,8,FALSE)</f>
        <v>1</v>
      </c>
      <c r="I69" s="11" t="str">
        <f>VLOOKUP(A69,'Medical Examinations'!$A$1:$L$2336,10,FALSE)</f>
        <v>yes</v>
      </c>
      <c r="J69" s="11" t="str">
        <f>VLOOKUP(A69,'Medical Examinations'!$A$1:$L$2336,11,FALSE)</f>
        <v>Obesity</v>
      </c>
      <c r="K69" s="11" t="str">
        <f>VLOOKUP(A69,'Medical Examinations'!$A$1:$L$2336,12,FALSE)</f>
        <v>Normal</v>
      </c>
      <c r="L69" s="10">
        <f ca="1">VLOOKUP(A69,'Hospitalisation Details'!$A$1:$Q$2344,3,FALSE)</f>
        <v>1998</v>
      </c>
      <c r="M69" s="10" t="str">
        <f ca="1">VLOOKUP(A69,'Hospitalisation Details'!$A$1:$Q$2344,5,FALSE)</f>
        <v>Jul</v>
      </c>
      <c r="N69" s="11">
        <f ca="1">VLOOKUP(A69,'Hospitalisation Details'!$A$1:$Q$2344,6,FALSE)</f>
        <v>13</v>
      </c>
      <c r="O69" s="17">
        <f ca="1">VLOOKUP(A69,'Hospitalisation Details'!$A$1:$Q$2344,7,FALSE)</f>
        <v>35989</v>
      </c>
      <c r="P69" s="11">
        <f ca="1">VLOOKUP(A69,'Hospitalisation Details'!$A$1:$Q$2344,10,FALSE)</f>
        <v>1234</v>
      </c>
      <c r="Q69" s="11" t="str">
        <f ca="1">VLOOKUP(A69,'Hospitalisation Details'!$A$1:$Q$2344,12,FALSE)</f>
        <v>tier - 2</v>
      </c>
      <c r="R69" s="11" t="str">
        <f ca="1">VLOOKUP(A69,'Hospitalisation Details'!$A$1:$Q$2344,14,FALSE)</f>
        <v>tier - 1</v>
      </c>
      <c r="S69" s="11">
        <f ca="1">VLOOKUP(A69,'Hospitalisation Details'!$A$1:$Q$2344,17,FALSE)</f>
        <v>27</v>
      </c>
      <c r="T69" s="11" t="str">
        <f ca="1">VLOOKUP(A69,'Hospitalisation Details'!$A$1:$Q$2336,16,FALSE)</f>
        <v>R1013</v>
      </c>
    </row>
    <row r="70" ht="15.5" spans="1:20">
      <c r="A70" s="10" t="s">
        <v>268</v>
      </c>
      <c r="B70" s="11" t="str">
        <f>VLOOKUP(A70,'Customer Names'!$H$6:$K$2340,3,FALSE)</f>
        <v>  Jenna L</v>
      </c>
      <c r="C70" s="11">
        <f>VLOOKUP(A70,'Medical Examinations'!$A$1:$L$2336,2,FALSE)</f>
        <v>35.53</v>
      </c>
      <c r="D70" s="11">
        <f>VLOOKUP(A70,'Medical Examinations'!$A$1:$L$2336,3,FALSE)</f>
        <v>4.36</v>
      </c>
      <c r="E70" s="11" t="str">
        <f>VLOOKUP(A70,'Medical Examinations'!$A$1:$L$2336,4,FALSE)</f>
        <v>yes</v>
      </c>
      <c r="F70" s="11" t="str">
        <f>VLOOKUP(A70,'Medical Examinations'!$A$1:$L$2336,5,FALSE)</f>
        <v>No</v>
      </c>
      <c r="G70" s="11" t="str">
        <f>VLOOKUP(A70,'Medical Examinations'!$A$1:$L$2336,6,FALSE)</f>
        <v>No</v>
      </c>
      <c r="H70" s="11">
        <f>VLOOKUP(A70,'Medical Examinations'!$A$1:$L$2336,8,FALSE)</f>
        <v>0</v>
      </c>
      <c r="I70" s="11" t="str">
        <f>VLOOKUP(A70,'Medical Examinations'!$A$1:$L$2336,10,FALSE)</f>
        <v>yes</v>
      </c>
      <c r="J70" s="11" t="str">
        <f>VLOOKUP(A70,'Medical Examinations'!$A$1:$L$2336,11,FALSE)</f>
        <v>Obesity</v>
      </c>
      <c r="K70" s="11" t="str">
        <f>VLOOKUP(A70,'Medical Examinations'!$A$1:$L$2336,12,FALSE)</f>
        <v>Normal</v>
      </c>
      <c r="L70" s="10">
        <f ca="1">VLOOKUP(A70,'Hospitalisation Details'!$A$1:$Q$2344,3,FALSE)</f>
        <v>2002</v>
      </c>
      <c r="M70" s="10" t="str">
        <f ca="1">VLOOKUP(A70,'Hospitalisation Details'!$A$1:$Q$2344,5,FALSE)</f>
        <v>Dec</v>
      </c>
      <c r="N70" s="11">
        <f ca="1">VLOOKUP(A70,'Hospitalisation Details'!$A$1:$Q$2344,6,FALSE)</f>
        <v>12</v>
      </c>
      <c r="O70" s="17">
        <f ca="1">VLOOKUP(A70,'Hospitalisation Details'!$A$1:$Q$2344,7,FALSE)</f>
        <v>37602</v>
      </c>
      <c r="P70" s="11">
        <f ca="1">VLOOKUP(A70,'Hospitalisation Details'!$A$1:$Q$2344,10,FALSE)</f>
        <v>1237</v>
      </c>
      <c r="Q70" s="11" t="str">
        <f ca="1">VLOOKUP(A70,'Hospitalisation Details'!$A$1:$Q$2344,12,FALSE)</f>
        <v>tier - 2</v>
      </c>
      <c r="R70" s="11" t="str">
        <f ca="1">VLOOKUP(A70,'Hospitalisation Details'!$A$1:$Q$2344,14,FALSE)</f>
        <v>tier - 2</v>
      </c>
      <c r="S70" s="11">
        <f ca="1">VLOOKUP(A70,'Hospitalisation Details'!$A$1:$Q$2344,17,FALSE)</f>
        <v>22</v>
      </c>
      <c r="T70" s="11" t="str">
        <f ca="1">VLOOKUP(A70,'Hospitalisation Details'!$A$1:$Q$2336,16,FALSE)</f>
        <v>R1013</v>
      </c>
    </row>
    <row r="71" ht="15.5" spans="1:20">
      <c r="A71" s="10" t="s">
        <v>272</v>
      </c>
      <c r="B71" s="11" t="str">
        <f>VLOOKUP(A71,'Customer Names'!$H$6:$K$2340,3,FALSE)</f>
        <v>  Freeman</v>
      </c>
      <c r="C71" s="11">
        <f>VLOOKUP(A71,'Medical Examinations'!$A$1:$L$2336,2,FALSE)</f>
        <v>30.8</v>
      </c>
      <c r="D71" s="11">
        <f>VLOOKUP(A71,'Medical Examinations'!$A$1:$L$2336,3,FALSE)</f>
        <v>9.77</v>
      </c>
      <c r="E71" s="11" t="str">
        <f>VLOOKUP(A71,'Medical Examinations'!$A$1:$L$2336,4,FALSE)</f>
        <v>No</v>
      </c>
      <c r="F71" s="11" t="str">
        <f>VLOOKUP(A71,'Medical Examinations'!$A$1:$L$2336,5,FALSE)</f>
        <v>No</v>
      </c>
      <c r="G71" s="11" t="str">
        <f>VLOOKUP(A71,'Medical Examinations'!$A$1:$L$2336,6,FALSE)</f>
        <v>No</v>
      </c>
      <c r="H71" s="11">
        <f>VLOOKUP(A71,'Medical Examinations'!$A$1:$L$2336,8,FALSE)</f>
        <v>0</v>
      </c>
      <c r="I71" s="11" t="str">
        <f>VLOOKUP(A71,'Medical Examinations'!$A$1:$L$2336,10,FALSE)</f>
        <v>yes</v>
      </c>
      <c r="J71" s="11" t="str">
        <f>VLOOKUP(A71,'Medical Examinations'!$A$1:$L$2336,11,FALSE)</f>
        <v>Obesity</v>
      </c>
      <c r="K71" s="11" t="str">
        <f>VLOOKUP(A71,'Medical Examinations'!$A$1:$L$2336,12,FALSE)</f>
        <v>Diabetes</v>
      </c>
      <c r="L71" s="10">
        <f ca="1">VLOOKUP(A71,'Hospitalisation Details'!$A$1:$Q$2344,3,FALSE)</f>
        <v>1998</v>
      </c>
      <c r="M71" s="10" t="str">
        <f ca="1">VLOOKUP(A71,'Hospitalisation Details'!$A$1:$Q$2344,5,FALSE)</f>
        <v>Oct</v>
      </c>
      <c r="N71" s="11">
        <f ca="1">VLOOKUP(A71,'Hospitalisation Details'!$A$1:$Q$2344,6,FALSE)</f>
        <v>11</v>
      </c>
      <c r="O71" s="17">
        <f ca="1">VLOOKUP(A71,'Hospitalisation Details'!$A$1:$Q$2344,7,FALSE)</f>
        <v>36079</v>
      </c>
      <c r="P71" s="11">
        <f ca="1">VLOOKUP(A71,'Hospitalisation Details'!$A$1:$Q$2344,10,FALSE)</f>
        <v>1240</v>
      </c>
      <c r="Q71" s="11" t="str">
        <f ca="1">VLOOKUP(A71,'Hospitalisation Details'!$A$1:$Q$2344,12,FALSE)</f>
        <v>tier - 2</v>
      </c>
      <c r="R71" s="11" t="str">
        <f ca="1">VLOOKUP(A71,'Hospitalisation Details'!$A$1:$Q$2344,14,FALSE)</f>
        <v>tier - 1</v>
      </c>
      <c r="S71" s="11">
        <f ca="1">VLOOKUP(A71,'Hospitalisation Details'!$A$1:$Q$2344,17,FALSE)</f>
        <v>27</v>
      </c>
      <c r="T71" s="11" t="str">
        <f ca="1">VLOOKUP(A71,'Hospitalisation Details'!$A$1:$Q$2336,16,FALSE)</f>
        <v>R1012</v>
      </c>
    </row>
    <row r="72" ht="15.5" spans="1:20">
      <c r="A72" s="10" t="s">
        <v>276</v>
      </c>
      <c r="B72" s="11" t="str">
        <f>VLOOKUP(A72,'Customer Names'!$H$6:$K$2340,3,FALSE)</f>
        <v>  Jeff</v>
      </c>
      <c r="C72" s="11">
        <f>VLOOKUP(A72,'Medical Examinations'!$A$1:$L$2336,2,FALSE)</f>
        <v>38.39</v>
      </c>
      <c r="D72" s="11">
        <f>VLOOKUP(A72,'Medical Examinations'!$A$1:$L$2336,3,FALSE)</f>
        <v>4.25</v>
      </c>
      <c r="E72" s="11" t="str">
        <f>VLOOKUP(A72,'Medical Examinations'!$A$1:$L$2336,4,FALSE)</f>
        <v>No</v>
      </c>
      <c r="F72" s="11" t="str">
        <f>VLOOKUP(A72,'Medical Examinations'!$A$1:$L$2336,5,FALSE)</f>
        <v>No</v>
      </c>
      <c r="G72" s="11" t="str">
        <f>VLOOKUP(A72,'Medical Examinations'!$A$1:$L$2336,6,FALSE)</f>
        <v>No</v>
      </c>
      <c r="H72" s="11">
        <f>VLOOKUP(A72,'Medical Examinations'!$A$1:$L$2336,8,FALSE)</f>
        <v>1</v>
      </c>
      <c r="I72" s="11" t="str">
        <f>VLOOKUP(A72,'Medical Examinations'!$A$1:$L$2336,10,FALSE)</f>
        <v>yes</v>
      </c>
      <c r="J72" s="11" t="str">
        <f>VLOOKUP(A72,'Medical Examinations'!$A$1:$L$2336,11,FALSE)</f>
        <v>Obesity</v>
      </c>
      <c r="K72" s="11" t="str">
        <f>VLOOKUP(A72,'Medical Examinations'!$A$1:$L$2336,12,FALSE)</f>
        <v>Normal</v>
      </c>
      <c r="L72" s="10">
        <f ca="1">VLOOKUP(A72,'Hospitalisation Details'!$A$1:$Q$2344,3,FALSE)</f>
        <v>2002</v>
      </c>
      <c r="M72" s="10" t="str">
        <f ca="1">VLOOKUP(A72,'Hospitalisation Details'!$A$1:$Q$2344,5,FALSE)</f>
        <v>Jul</v>
      </c>
      <c r="N72" s="11">
        <f ca="1">VLOOKUP(A72,'Hospitalisation Details'!$A$1:$Q$2344,6,FALSE)</f>
        <v>1</v>
      </c>
      <c r="O72" s="17">
        <f ca="1">VLOOKUP(A72,'Hospitalisation Details'!$A$1:$Q$2344,7,FALSE)</f>
        <v>37438</v>
      </c>
      <c r="P72" s="11">
        <f ca="1">VLOOKUP(A72,'Hospitalisation Details'!$A$1:$Q$2344,10,FALSE)</f>
        <v>1241</v>
      </c>
      <c r="Q72" s="11" t="str">
        <f ca="1">VLOOKUP(A72,'Hospitalisation Details'!$A$1:$Q$2344,12,FALSE)</f>
        <v>tier - 2</v>
      </c>
      <c r="R72" s="11" t="str">
        <f ca="1">VLOOKUP(A72,'Hospitalisation Details'!$A$1:$Q$2344,14,FALSE)</f>
        <v>tier - 2</v>
      </c>
      <c r="S72" s="11">
        <f ca="1">VLOOKUP(A72,'Hospitalisation Details'!$A$1:$Q$2344,17,FALSE)</f>
        <v>23</v>
      </c>
      <c r="T72" s="11" t="str">
        <f ca="1">VLOOKUP(A72,'Hospitalisation Details'!$A$1:$Q$2336,16,FALSE)</f>
        <v>R1013</v>
      </c>
    </row>
    <row r="73" ht="15.5" spans="1:20">
      <c r="A73" s="10" t="s">
        <v>280</v>
      </c>
      <c r="B73" s="11" t="str">
        <f>VLOOKUP(A73,'Customer Names'!$H$6:$K$2340,3,FALSE)</f>
        <v>  Elenilton V</v>
      </c>
      <c r="C73" s="11">
        <f>VLOOKUP(A73,'Medical Examinations'!$A$1:$L$2336,2,FALSE)</f>
        <v>32.3</v>
      </c>
      <c r="D73" s="11">
        <f>VLOOKUP(A73,'Medical Examinations'!$A$1:$L$2336,3,FALSE)</f>
        <v>4.76</v>
      </c>
      <c r="E73" s="11" t="str">
        <f>VLOOKUP(A73,'Medical Examinations'!$A$1:$L$2336,4,FALSE)</f>
        <v>No</v>
      </c>
      <c r="F73" s="11" t="str">
        <f>VLOOKUP(A73,'Medical Examinations'!$A$1:$L$2336,5,FALSE)</f>
        <v>No</v>
      </c>
      <c r="G73" s="11" t="str">
        <f>VLOOKUP(A73,'Medical Examinations'!$A$1:$L$2336,6,FALSE)</f>
        <v>No</v>
      </c>
      <c r="H73" s="11">
        <f>VLOOKUP(A73,'Medical Examinations'!$A$1:$L$2336,8,FALSE)</f>
        <v>2</v>
      </c>
      <c r="I73" s="11" t="str">
        <f>VLOOKUP(A73,'Medical Examinations'!$A$1:$L$2336,10,FALSE)</f>
        <v>yes</v>
      </c>
      <c r="J73" s="11" t="str">
        <f>VLOOKUP(A73,'Medical Examinations'!$A$1:$L$2336,11,FALSE)</f>
        <v>Obesity</v>
      </c>
      <c r="K73" s="11" t="str">
        <f>VLOOKUP(A73,'Medical Examinations'!$A$1:$L$2336,12,FALSE)</f>
        <v>Normal</v>
      </c>
      <c r="L73" s="10">
        <f ca="1">VLOOKUP(A73,'Hospitalisation Details'!$A$1:$Q$2344,3,FALSE)</f>
        <v>2003</v>
      </c>
      <c r="M73" s="10" t="str">
        <f ca="1">VLOOKUP(A73,'Hospitalisation Details'!$A$1:$Q$2344,5,FALSE)</f>
        <v>Aug</v>
      </c>
      <c r="N73" s="11">
        <f ca="1">VLOOKUP(A73,'Hospitalisation Details'!$A$1:$Q$2344,6,FALSE)</f>
        <v>2</v>
      </c>
      <c r="O73" s="17">
        <f ca="1">VLOOKUP(A73,'Hospitalisation Details'!$A$1:$Q$2344,7,FALSE)</f>
        <v>37835</v>
      </c>
      <c r="P73" s="11">
        <f ca="1">VLOOKUP(A73,'Hospitalisation Details'!$A$1:$Q$2344,10,FALSE)</f>
        <v>1241.57</v>
      </c>
      <c r="Q73" s="11" t="str">
        <f ca="1">VLOOKUP(A73,'Hospitalisation Details'!$A$1:$Q$2344,12,FALSE)</f>
        <v>tier - 2</v>
      </c>
      <c r="R73" s="11" t="str">
        <f ca="1">VLOOKUP(A73,'Hospitalisation Details'!$A$1:$Q$2344,14,FALSE)</f>
        <v>tier - 2</v>
      </c>
      <c r="S73" s="11">
        <f ca="1">VLOOKUP(A73,'Hospitalisation Details'!$A$1:$Q$2344,17,FALSE)</f>
        <v>22</v>
      </c>
      <c r="T73" s="11" t="str">
        <f ca="1">VLOOKUP(A73,'Hospitalisation Details'!$A$1:$Q$2336,16,FALSE)</f>
        <v>R1011</v>
      </c>
    </row>
    <row r="74" ht="15.5" spans="1:20">
      <c r="A74" s="10" t="s">
        <v>284</v>
      </c>
      <c r="B74" s="11" t="str">
        <f>VLOOKUP(A74,'Customer Names'!$H$6:$K$2340,3,FALSE)</f>
        <v>  Maurya</v>
      </c>
      <c r="C74" s="11">
        <f>VLOOKUP(A74,'Medical Examinations'!$A$1:$L$2336,2,FALSE)</f>
        <v>48.8</v>
      </c>
      <c r="D74" s="11">
        <f>VLOOKUP(A74,'Medical Examinations'!$A$1:$L$2336,3,FALSE)</f>
        <v>6.22</v>
      </c>
      <c r="E74" s="11" t="str">
        <f>VLOOKUP(A74,'Medical Examinations'!$A$1:$L$2336,4,FALSE)</f>
        <v>yes</v>
      </c>
      <c r="F74" s="11" t="str">
        <f>VLOOKUP(A74,'Medical Examinations'!$A$1:$L$2336,5,FALSE)</f>
        <v>No</v>
      </c>
      <c r="G74" s="11" t="str">
        <f>VLOOKUP(A74,'Medical Examinations'!$A$1:$L$2336,6,FALSE)</f>
        <v>No</v>
      </c>
      <c r="H74" s="11">
        <f>VLOOKUP(A74,'Medical Examinations'!$A$1:$L$2336,8,FALSE)</f>
        <v>2</v>
      </c>
      <c r="I74" s="11" t="str">
        <f>VLOOKUP(A74,'Medical Examinations'!$A$1:$L$2336,10,FALSE)</f>
        <v>yes</v>
      </c>
      <c r="J74" s="11" t="str">
        <f>VLOOKUP(A74,'Medical Examinations'!$A$1:$L$2336,11,FALSE)</f>
        <v>Obesity</v>
      </c>
      <c r="K74" s="11" t="str">
        <f>VLOOKUP(A74,'Medical Examinations'!$A$1:$L$2336,12,FALSE)</f>
        <v>Prediabetes</v>
      </c>
      <c r="L74" s="10">
        <f ca="1">VLOOKUP(A74,'Hospitalisation Details'!$A$1:$Q$2344,3,FALSE)</f>
        <v>2003</v>
      </c>
      <c r="M74" s="10" t="str">
        <f ca="1">VLOOKUP(A74,'Hospitalisation Details'!$A$1:$Q$2344,5,FALSE)</f>
        <v>Sep</v>
      </c>
      <c r="N74" s="11">
        <f ca="1">VLOOKUP(A74,'Hospitalisation Details'!$A$1:$Q$2344,6,FALSE)</f>
        <v>15</v>
      </c>
      <c r="O74" s="17">
        <f ca="1">VLOOKUP(A74,'Hospitalisation Details'!$A$1:$Q$2344,7,FALSE)</f>
        <v>37879</v>
      </c>
      <c r="P74" s="11">
        <f ca="1">VLOOKUP(A74,'Hospitalisation Details'!$A$1:$Q$2344,10,FALSE)</f>
        <v>1242.26</v>
      </c>
      <c r="Q74" s="11" t="str">
        <f ca="1">VLOOKUP(A74,'Hospitalisation Details'!$A$1:$Q$2344,12,FALSE)</f>
        <v>tier - 2</v>
      </c>
      <c r="R74" s="11" t="str">
        <f ca="1">VLOOKUP(A74,'Hospitalisation Details'!$A$1:$Q$2344,14,FALSE)</f>
        <v>tier - 1</v>
      </c>
      <c r="S74" s="11">
        <f ca="1">VLOOKUP(A74,'Hospitalisation Details'!$A$1:$Q$2344,17,FALSE)</f>
        <v>22</v>
      </c>
      <c r="T74" s="11" t="str">
        <f ca="1">VLOOKUP(A74,'Hospitalisation Details'!$A$1:$Q$2336,16,FALSE)</f>
        <v>R1011</v>
      </c>
    </row>
    <row r="75" ht="15.5" spans="1:20">
      <c r="A75" s="10" t="s">
        <v>288</v>
      </c>
      <c r="B75" s="11" t="str">
        <f>VLOOKUP(A75,'Customer Names'!$H$6:$K$2340,3,FALSE)</f>
        <v>  Samantha C</v>
      </c>
      <c r="C75" s="11">
        <f>VLOOKUP(A75,'Medical Examinations'!$A$1:$L$2336,2,FALSE)</f>
        <v>45.5</v>
      </c>
      <c r="D75" s="11">
        <f>VLOOKUP(A75,'Medical Examinations'!$A$1:$L$2336,3,FALSE)</f>
        <v>7.96</v>
      </c>
      <c r="E75" s="11" t="str">
        <f>VLOOKUP(A75,'Medical Examinations'!$A$1:$L$2336,4,FALSE)</f>
        <v>No</v>
      </c>
      <c r="F75" s="11" t="str">
        <f>VLOOKUP(A75,'Medical Examinations'!$A$1:$L$2336,5,FALSE)</f>
        <v>No</v>
      </c>
      <c r="G75" s="11" t="str">
        <f>VLOOKUP(A75,'Medical Examinations'!$A$1:$L$2336,6,FALSE)</f>
        <v>No</v>
      </c>
      <c r="H75" s="11">
        <f>VLOOKUP(A75,'Medical Examinations'!$A$1:$L$2336,8,FALSE)</f>
        <v>0</v>
      </c>
      <c r="I75" s="11" t="str">
        <f>VLOOKUP(A75,'Medical Examinations'!$A$1:$L$2336,10,FALSE)</f>
        <v>yes</v>
      </c>
      <c r="J75" s="11" t="str">
        <f>VLOOKUP(A75,'Medical Examinations'!$A$1:$L$2336,11,FALSE)</f>
        <v>Obesity</v>
      </c>
      <c r="K75" s="11" t="str">
        <f>VLOOKUP(A75,'Medical Examinations'!$A$1:$L$2336,12,FALSE)</f>
        <v>Diabetes</v>
      </c>
      <c r="L75" s="10">
        <f ca="1">VLOOKUP(A75,'Hospitalisation Details'!$A$1:$Q$2344,3,FALSE)</f>
        <v>2003</v>
      </c>
      <c r="M75" s="10" t="str">
        <f ca="1">VLOOKUP(A75,'Hospitalisation Details'!$A$1:$Q$2344,5,FALSE)</f>
        <v>Sep</v>
      </c>
      <c r="N75" s="11">
        <f ca="1">VLOOKUP(A75,'Hospitalisation Details'!$A$1:$Q$2344,6,FALSE)</f>
        <v>8</v>
      </c>
      <c r="O75" s="17">
        <f ca="1">VLOOKUP(A75,'Hospitalisation Details'!$A$1:$Q$2344,7,FALSE)</f>
        <v>37872</v>
      </c>
      <c r="P75" s="11">
        <f ca="1">VLOOKUP(A75,'Hospitalisation Details'!$A$1:$Q$2344,10,FALSE)</f>
        <v>1242.82</v>
      </c>
      <c r="Q75" s="11" t="str">
        <f ca="1">VLOOKUP(A75,'Hospitalisation Details'!$A$1:$Q$2344,12,FALSE)</f>
        <v>tier - 2</v>
      </c>
      <c r="R75" s="11" t="str">
        <f ca="1">VLOOKUP(A75,'Hospitalisation Details'!$A$1:$Q$2344,14,FALSE)</f>
        <v>tier - 1</v>
      </c>
      <c r="S75" s="11">
        <f ca="1">VLOOKUP(A75,'Hospitalisation Details'!$A$1:$Q$2344,17,FALSE)</f>
        <v>22</v>
      </c>
      <c r="T75" s="11" t="str">
        <f ca="1">VLOOKUP(A75,'Hospitalisation Details'!$A$1:$Q$2336,16,FALSE)</f>
        <v>R1011</v>
      </c>
    </row>
    <row r="76" ht="15.5" spans="1:20">
      <c r="A76" s="10" t="s">
        <v>292</v>
      </c>
      <c r="B76" s="11" t="str">
        <f>VLOOKUP(A76,'Customer Names'!$H$6:$K$2340,3,FALSE)</f>
        <v>  Bethany A</v>
      </c>
      <c r="C76" s="11">
        <f>VLOOKUP(A76,'Medical Examinations'!$A$1:$L$2336,2,FALSE)</f>
        <v>53.61</v>
      </c>
      <c r="D76" s="11">
        <f>VLOOKUP(A76,'Medical Examinations'!$A$1:$L$2336,3,FALSE)</f>
        <v>10.92</v>
      </c>
      <c r="E76" s="11" t="str">
        <f>VLOOKUP(A76,'Medical Examinations'!$A$1:$L$2336,4,FALSE)</f>
        <v>yes</v>
      </c>
      <c r="F76" s="11" t="str">
        <f>VLOOKUP(A76,'Medical Examinations'!$A$1:$L$2336,5,FALSE)</f>
        <v>No</v>
      </c>
      <c r="G76" s="11" t="str">
        <f>VLOOKUP(A76,'Medical Examinations'!$A$1:$L$2336,6,FALSE)</f>
        <v>No</v>
      </c>
      <c r="H76" s="11">
        <f>VLOOKUP(A76,'Medical Examinations'!$A$1:$L$2336,8,FALSE)</f>
        <v>1</v>
      </c>
      <c r="I76" s="11" t="str">
        <f>VLOOKUP(A76,'Medical Examinations'!$A$1:$L$2336,10,FALSE)</f>
        <v>yes</v>
      </c>
      <c r="J76" s="11" t="str">
        <f>VLOOKUP(A76,'Medical Examinations'!$A$1:$L$2336,11,FALSE)</f>
        <v>Obesity</v>
      </c>
      <c r="K76" s="11" t="str">
        <f>VLOOKUP(A76,'Medical Examinations'!$A$1:$L$2336,12,FALSE)</f>
        <v>Diabetes</v>
      </c>
      <c r="L76" s="10">
        <f ca="1">VLOOKUP(A76,'Hospitalisation Details'!$A$1:$Q$2344,3,FALSE)</f>
        <v>2003</v>
      </c>
      <c r="M76" s="10" t="str">
        <f ca="1">VLOOKUP(A76,'Hospitalisation Details'!$A$1:$Q$2344,5,FALSE)</f>
        <v>Sep</v>
      </c>
      <c r="N76" s="11">
        <f ca="1">VLOOKUP(A76,'Hospitalisation Details'!$A$1:$Q$2344,6,FALSE)</f>
        <v>15</v>
      </c>
      <c r="O76" s="17">
        <f ca="1">VLOOKUP(A76,'Hospitalisation Details'!$A$1:$Q$2344,7,FALSE)</f>
        <v>37879</v>
      </c>
      <c r="P76" s="11">
        <f ca="1">VLOOKUP(A76,'Hospitalisation Details'!$A$1:$Q$2344,10,FALSE)</f>
        <v>1252.41</v>
      </c>
      <c r="Q76" s="11" t="str">
        <f ca="1">VLOOKUP(A76,'Hospitalisation Details'!$A$1:$Q$2344,12,FALSE)</f>
        <v>tier - 2</v>
      </c>
      <c r="R76" s="11" t="str">
        <f ca="1">VLOOKUP(A76,'Hospitalisation Details'!$A$1:$Q$2344,14,FALSE)</f>
        <v>tier - 3</v>
      </c>
      <c r="S76" s="11">
        <f ca="1">VLOOKUP(A76,'Hospitalisation Details'!$A$1:$Q$2344,17,FALSE)</f>
        <v>22</v>
      </c>
      <c r="T76" s="11" t="str">
        <f ca="1">VLOOKUP(A76,'Hospitalisation Details'!$A$1:$Q$2336,16,FALSE)</f>
        <v>R1011</v>
      </c>
    </row>
    <row r="77" ht="15.5" spans="1:20">
      <c r="A77" s="10" t="s">
        <v>296</v>
      </c>
      <c r="B77" s="11" t="str">
        <f>VLOOKUP(A77,'Customer Names'!$H$6:$K$2340,3,FALSE)</f>
        <v>  Yves</v>
      </c>
      <c r="C77" s="11">
        <f>VLOOKUP(A77,'Medical Examinations'!$A$1:$L$2336,2,FALSE)</f>
        <v>36.19</v>
      </c>
      <c r="D77" s="11">
        <f>VLOOKUP(A77,'Medical Examinations'!$A$1:$L$2336,3,FALSE)</f>
        <v>11.51</v>
      </c>
      <c r="E77" s="11" t="str">
        <f>VLOOKUP(A77,'Medical Examinations'!$A$1:$L$2336,4,FALSE)</f>
        <v>yes</v>
      </c>
      <c r="F77" s="11" t="str">
        <f>VLOOKUP(A77,'Medical Examinations'!$A$1:$L$2336,5,FALSE)</f>
        <v>No</v>
      </c>
      <c r="G77" s="11" t="str">
        <f>VLOOKUP(A77,'Medical Examinations'!$A$1:$L$2336,6,FALSE)</f>
        <v>No</v>
      </c>
      <c r="H77" s="11">
        <f>VLOOKUP(A77,'Medical Examinations'!$A$1:$L$2336,8,FALSE)</f>
        <v>1</v>
      </c>
      <c r="I77" s="11" t="str">
        <f>VLOOKUP(A77,'Medical Examinations'!$A$1:$L$2336,10,FALSE)</f>
        <v>yes</v>
      </c>
      <c r="J77" s="11" t="str">
        <f>VLOOKUP(A77,'Medical Examinations'!$A$1:$L$2336,11,FALSE)</f>
        <v>Obesity</v>
      </c>
      <c r="K77" s="11" t="str">
        <f>VLOOKUP(A77,'Medical Examinations'!$A$1:$L$2336,12,FALSE)</f>
        <v>Diabetes</v>
      </c>
      <c r="L77" s="10">
        <f ca="1">VLOOKUP(A77,'Hospitalisation Details'!$A$1:$Q$2344,3,FALSE)</f>
        <v>1997</v>
      </c>
      <c r="M77" s="10" t="str">
        <f ca="1">VLOOKUP(A77,'Hospitalisation Details'!$A$1:$Q$2344,5,FALSE)</f>
        <v>Nov</v>
      </c>
      <c r="N77" s="11">
        <f ca="1">VLOOKUP(A77,'Hospitalisation Details'!$A$1:$Q$2344,6,FALSE)</f>
        <v>4</v>
      </c>
      <c r="O77" s="17">
        <f ca="1">VLOOKUP(A77,'Hospitalisation Details'!$A$1:$Q$2344,7,FALSE)</f>
        <v>35738</v>
      </c>
      <c r="P77" s="11">
        <f ca="1">VLOOKUP(A77,'Hospitalisation Details'!$A$1:$Q$2344,10,FALSE)</f>
        <v>1253</v>
      </c>
      <c r="Q77" s="11" t="str">
        <f ca="1">VLOOKUP(A77,'Hospitalisation Details'!$A$1:$Q$2344,12,FALSE)</f>
        <v>tier - 2</v>
      </c>
      <c r="R77" s="11" t="str">
        <f ca="1">VLOOKUP(A77,'Hospitalisation Details'!$A$1:$Q$2344,14,FALSE)</f>
        <v>tier - 2</v>
      </c>
      <c r="S77" s="11">
        <f ca="1">VLOOKUP(A77,'Hospitalisation Details'!$A$1:$Q$2344,17,FALSE)</f>
        <v>28</v>
      </c>
      <c r="T77" s="11" t="str">
        <f ca="1">VLOOKUP(A77,'Hospitalisation Details'!$A$1:$Q$2336,16,FALSE)</f>
        <v>R1013</v>
      </c>
    </row>
    <row r="78" ht="15.5" spans="1:20">
      <c r="A78" s="10" t="s">
        <v>300</v>
      </c>
      <c r="B78" s="11" t="str">
        <f>VLOOKUP(A78,'Customer Names'!$H$6:$K$2340,3,FALSE)</f>
        <v>  Danielle</v>
      </c>
      <c r="C78" s="11">
        <f>VLOOKUP(A78,'Medical Examinations'!$A$1:$L$2336,2,FALSE)</f>
        <v>34.6</v>
      </c>
      <c r="D78" s="11">
        <f>VLOOKUP(A78,'Medical Examinations'!$A$1:$L$2336,3,FALSE)</f>
        <v>5.99</v>
      </c>
      <c r="E78" s="11" t="str">
        <f>VLOOKUP(A78,'Medical Examinations'!$A$1:$L$2336,4,FALSE)</f>
        <v>yes</v>
      </c>
      <c r="F78" s="11" t="str">
        <f>VLOOKUP(A78,'Medical Examinations'!$A$1:$L$2336,5,FALSE)</f>
        <v>No</v>
      </c>
      <c r="G78" s="11" t="str">
        <f>VLOOKUP(A78,'Medical Examinations'!$A$1:$L$2336,6,FALSE)</f>
        <v>No</v>
      </c>
      <c r="H78" s="11">
        <f>VLOOKUP(A78,'Medical Examinations'!$A$1:$L$2336,8,FALSE)</f>
        <v>0</v>
      </c>
      <c r="I78" s="11" t="str">
        <f>VLOOKUP(A78,'Medical Examinations'!$A$1:$L$2336,10,FALSE)</f>
        <v>yes</v>
      </c>
      <c r="J78" s="11" t="str">
        <f>VLOOKUP(A78,'Medical Examinations'!$A$1:$L$2336,11,FALSE)</f>
        <v>Obesity</v>
      </c>
      <c r="K78" s="11" t="str">
        <f>VLOOKUP(A78,'Medical Examinations'!$A$1:$L$2336,12,FALSE)</f>
        <v>Prediabetes</v>
      </c>
      <c r="L78" s="10">
        <f ca="1">VLOOKUP(A78,'Hospitalisation Details'!$A$1:$Q$2344,3,FALSE)</f>
        <v>2003</v>
      </c>
      <c r="M78" s="10" t="str">
        <f ca="1">VLOOKUP(A78,'Hospitalisation Details'!$A$1:$Q$2344,5,FALSE)</f>
        <v>Dec</v>
      </c>
      <c r="N78" s="11">
        <f ca="1">VLOOKUP(A78,'Hospitalisation Details'!$A$1:$Q$2344,6,FALSE)</f>
        <v>10</v>
      </c>
      <c r="O78" s="17">
        <f ca="1">VLOOKUP(A78,'Hospitalisation Details'!$A$1:$Q$2344,7,FALSE)</f>
        <v>37965</v>
      </c>
      <c r="P78" s="11">
        <f ca="1">VLOOKUP(A78,'Hospitalisation Details'!$A$1:$Q$2344,10,FALSE)</f>
        <v>1253.94</v>
      </c>
      <c r="Q78" s="11" t="str">
        <f ca="1">VLOOKUP(A78,'Hospitalisation Details'!$A$1:$Q$2344,12,FALSE)</f>
        <v>tier - 2</v>
      </c>
      <c r="R78" s="11" t="str">
        <f ca="1">VLOOKUP(A78,'Hospitalisation Details'!$A$1:$Q$2344,14,FALSE)</f>
        <v>tier - 2</v>
      </c>
      <c r="S78" s="11">
        <f ca="1">VLOOKUP(A78,'Hospitalisation Details'!$A$1:$Q$2344,17,FALSE)</f>
        <v>21</v>
      </c>
      <c r="T78" s="11" t="str">
        <f ca="1">VLOOKUP(A78,'Hospitalisation Details'!$A$1:$Q$2336,16,FALSE)</f>
        <v>R1011</v>
      </c>
    </row>
    <row r="79" ht="15.5" spans="1:20">
      <c r="A79" s="10" t="s">
        <v>304</v>
      </c>
      <c r="B79" s="11" t="str">
        <f>VLOOKUP(A79,'Customer Names'!$H$6:$K$2340,3,FALSE)</f>
        <v>  Julia</v>
      </c>
      <c r="C79" s="11">
        <f>VLOOKUP(A79,'Medical Examinations'!$A$1:$L$2336,2,FALSE)</f>
        <v>54.12</v>
      </c>
      <c r="D79" s="11">
        <f>VLOOKUP(A79,'Medical Examinations'!$A$1:$L$2336,3,FALSE)</f>
        <v>11.57</v>
      </c>
      <c r="E79" s="11" t="str">
        <f>VLOOKUP(A79,'Medical Examinations'!$A$1:$L$2336,4,FALSE)</f>
        <v>No</v>
      </c>
      <c r="F79" s="11" t="str">
        <f>VLOOKUP(A79,'Medical Examinations'!$A$1:$L$2336,5,FALSE)</f>
        <v>No</v>
      </c>
      <c r="G79" s="11" t="str">
        <f>VLOOKUP(A79,'Medical Examinations'!$A$1:$L$2336,6,FALSE)</f>
        <v>No</v>
      </c>
      <c r="H79" s="11">
        <f>VLOOKUP(A79,'Medical Examinations'!$A$1:$L$2336,8,FALSE)</f>
        <v>0</v>
      </c>
      <c r="I79" s="11" t="str">
        <f>VLOOKUP(A79,'Medical Examinations'!$A$1:$L$2336,10,FALSE)</f>
        <v>yes</v>
      </c>
      <c r="J79" s="11" t="str">
        <f>VLOOKUP(A79,'Medical Examinations'!$A$1:$L$2336,11,FALSE)</f>
        <v>Obesity</v>
      </c>
      <c r="K79" s="11" t="str">
        <f>VLOOKUP(A79,'Medical Examinations'!$A$1:$L$2336,12,FALSE)</f>
        <v>Diabetes</v>
      </c>
      <c r="L79" s="10">
        <f ca="1">VLOOKUP(A79,'Hospitalisation Details'!$A$1:$Q$2344,3,FALSE)</f>
        <v>2003</v>
      </c>
      <c r="M79" s="10" t="str">
        <f ca="1">VLOOKUP(A79,'Hospitalisation Details'!$A$1:$Q$2344,5,FALSE)</f>
        <v>Oct</v>
      </c>
      <c r="N79" s="11">
        <f ca="1">VLOOKUP(A79,'Hospitalisation Details'!$A$1:$Q$2344,6,FALSE)</f>
        <v>13</v>
      </c>
      <c r="O79" s="17">
        <f ca="1">VLOOKUP(A79,'Hospitalisation Details'!$A$1:$Q$2344,7,FALSE)</f>
        <v>37907</v>
      </c>
      <c r="P79" s="11">
        <f ca="1">VLOOKUP(A79,'Hospitalisation Details'!$A$1:$Q$2344,10,FALSE)</f>
        <v>1256.3</v>
      </c>
      <c r="Q79" s="11" t="str">
        <f ca="1">VLOOKUP(A79,'Hospitalisation Details'!$A$1:$Q$2344,12,FALSE)</f>
        <v>tier - 2</v>
      </c>
      <c r="R79" s="11" t="str">
        <f ca="1">VLOOKUP(A79,'Hospitalisation Details'!$A$1:$Q$2344,14,FALSE)</f>
        <v>tier - 3</v>
      </c>
      <c r="S79" s="11">
        <f ca="1">VLOOKUP(A79,'Hospitalisation Details'!$A$1:$Q$2344,17,FALSE)</f>
        <v>22</v>
      </c>
      <c r="T79" s="11" t="str">
        <f ca="1">VLOOKUP(A79,'Hospitalisation Details'!$A$1:$Q$2336,16,FALSE)</f>
        <v>R1011</v>
      </c>
    </row>
    <row r="80" ht="15.5" spans="1:20">
      <c r="A80" s="10" t="s">
        <v>308</v>
      </c>
      <c r="B80" s="11" t="str">
        <f>VLOOKUP(A80,'Customer Names'!$H$6:$K$2340,3,FALSE)</f>
        <v>  Joshua</v>
      </c>
      <c r="C80" s="11">
        <f>VLOOKUP(A80,'Medical Examinations'!$A$1:$L$2336,2,FALSE)</f>
        <v>48.82</v>
      </c>
      <c r="D80" s="11">
        <f>VLOOKUP(A80,'Medical Examinations'!$A$1:$L$2336,3,FALSE)</f>
        <v>6.67</v>
      </c>
      <c r="E80" s="11" t="str">
        <f>VLOOKUP(A80,'Medical Examinations'!$A$1:$L$2336,4,FALSE)</f>
        <v>yes</v>
      </c>
      <c r="F80" s="11" t="str">
        <f>VLOOKUP(A80,'Medical Examinations'!$A$1:$L$2336,5,FALSE)</f>
        <v>No</v>
      </c>
      <c r="G80" s="11" t="str">
        <f>VLOOKUP(A80,'Medical Examinations'!$A$1:$L$2336,6,FALSE)</f>
        <v>No</v>
      </c>
      <c r="H80" s="11">
        <f>VLOOKUP(A80,'Medical Examinations'!$A$1:$L$2336,8,FALSE)</f>
        <v>0</v>
      </c>
      <c r="I80" s="11" t="str">
        <f>VLOOKUP(A80,'Medical Examinations'!$A$1:$L$2336,10,FALSE)</f>
        <v>yes</v>
      </c>
      <c r="J80" s="11" t="str">
        <f>VLOOKUP(A80,'Medical Examinations'!$A$1:$L$2336,11,FALSE)</f>
        <v>Obesity</v>
      </c>
      <c r="K80" s="11" t="str">
        <f>VLOOKUP(A80,'Medical Examinations'!$A$1:$L$2336,12,FALSE)</f>
        <v>Diabetes</v>
      </c>
      <c r="L80" s="10">
        <f ca="1">VLOOKUP(A80,'Hospitalisation Details'!$A$1:$Q$2344,3,FALSE)</f>
        <v>2003</v>
      </c>
      <c r="M80" s="10" t="str">
        <f ca="1">VLOOKUP(A80,'Hospitalisation Details'!$A$1:$Q$2344,5,FALSE)</f>
        <v>Oct</v>
      </c>
      <c r="N80" s="11">
        <f ca="1">VLOOKUP(A80,'Hospitalisation Details'!$A$1:$Q$2344,6,FALSE)</f>
        <v>30</v>
      </c>
      <c r="O80" s="17">
        <f ca="1">VLOOKUP(A80,'Hospitalisation Details'!$A$1:$Q$2344,7,FALSE)</f>
        <v>37924</v>
      </c>
      <c r="P80" s="11">
        <f ca="1">VLOOKUP(A80,'Hospitalisation Details'!$A$1:$Q$2344,10,FALSE)</f>
        <v>1261.44</v>
      </c>
      <c r="Q80" s="11" t="str">
        <f ca="1">VLOOKUP(A80,'Hospitalisation Details'!$A$1:$Q$2344,12,FALSE)</f>
        <v>tier - 2</v>
      </c>
      <c r="R80" s="11" t="str">
        <f ca="1">VLOOKUP(A80,'Hospitalisation Details'!$A$1:$Q$2344,14,FALSE)</f>
        <v>tier - 3</v>
      </c>
      <c r="S80" s="11">
        <f ca="1">VLOOKUP(A80,'Hospitalisation Details'!$A$1:$Q$2344,17,FALSE)</f>
        <v>22</v>
      </c>
      <c r="T80" s="11" t="str">
        <f ca="1">VLOOKUP(A80,'Hospitalisation Details'!$A$1:$Q$2336,16,FALSE)</f>
        <v>R1011</v>
      </c>
    </row>
    <row r="81" ht="15.5" spans="1:20">
      <c r="A81" s="10" t="s">
        <v>312</v>
      </c>
      <c r="B81" s="11" t="str">
        <f>VLOOKUP(A81,'Customer Names'!$H$6:$K$2340,3,FALSE)</f>
        <v>  Jennifer</v>
      </c>
      <c r="C81" s="11">
        <f>VLOOKUP(A81,'Medical Examinations'!$A$1:$L$2336,2,FALSE)</f>
        <v>51.01</v>
      </c>
      <c r="D81" s="11">
        <f>VLOOKUP(A81,'Medical Examinations'!$A$1:$L$2336,3,FALSE)</f>
        <v>9.2</v>
      </c>
      <c r="E81" s="11" t="str">
        <f>VLOOKUP(A81,'Medical Examinations'!$A$1:$L$2336,4,FALSE)</f>
        <v>No</v>
      </c>
      <c r="F81" s="11" t="str">
        <f>VLOOKUP(A81,'Medical Examinations'!$A$1:$L$2336,5,FALSE)</f>
        <v>No</v>
      </c>
      <c r="G81" s="11" t="str">
        <f>VLOOKUP(A81,'Medical Examinations'!$A$1:$L$2336,6,FALSE)</f>
        <v>No</v>
      </c>
      <c r="H81" s="11">
        <f>VLOOKUP(A81,'Medical Examinations'!$A$1:$L$2336,8,FALSE)</f>
        <v>0</v>
      </c>
      <c r="I81" s="11" t="str">
        <f>VLOOKUP(A81,'Medical Examinations'!$A$1:$L$2336,10,FALSE)</f>
        <v>yes</v>
      </c>
      <c r="J81" s="11" t="str">
        <f>VLOOKUP(A81,'Medical Examinations'!$A$1:$L$2336,11,FALSE)</f>
        <v>Obesity</v>
      </c>
      <c r="K81" s="11" t="str">
        <f>VLOOKUP(A81,'Medical Examinations'!$A$1:$L$2336,12,FALSE)</f>
        <v>Diabetes</v>
      </c>
      <c r="L81" s="10">
        <f ca="1">VLOOKUP(A81,'Hospitalisation Details'!$A$1:$Q$2344,3,FALSE)</f>
        <v>2003</v>
      </c>
      <c r="M81" s="10" t="str">
        <f ca="1">VLOOKUP(A81,'Hospitalisation Details'!$A$1:$Q$2344,5,FALSE)</f>
        <v>Aug</v>
      </c>
      <c r="N81" s="11">
        <f ca="1">VLOOKUP(A81,'Hospitalisation Details'!$A$1:$Q$2344,6,FALSE)</f>
        <v>15</v>
      </c>
      <c r="O81" s="17">
        <f ca="1">VLOOKUP(A81,'Hospitalisation Details'!$A$1:$Q$2344,7,FALSE)</f>
        <v>37848</v>
      </c>
      <c r="P81" s="11">
        <f ca="1">VLOOKUP(A81,'Hospitalisation Details'!$A$1:$Q$2344,10,FALSE)</f>
        <v>1261.86</v>
      </c>
      <c r="Q81" s="11" t="str">
        <f ca="1">VLOOKUP(A81,'Hospitalisation Details'!$A$1:$Q$2344,12,FALSE)</f>
        <v>tier - 2</v>
      </c>
      <c r="R81" s="11" t="str">
        <f ca="1">VLOOKUP(A81,'Hospitalisation Details'!$A$1:$Q$2344,14,FALSE)</f>
        <v>tier - 3</v>
      </c>
      <c r="S81" s="11">
        <f ca="1">VLOOKUP(A81,'Hospitalisation Details'!$A$1:$Q$2344,17,FALSE)</f>
        <v>22</v>
      </c>
      <c r="T81" s="11" t="str">
        <f ca="1">VLOOKUP(A81,'Hospitalisation Details'!$A$1:$Q$2336,16,FALSE)</f>
        <v>R1011</v>
      </c>
    </row>
    <row r="82" ht="15.5" spans="1:20">
      <c r="A82" s="10" t="s">
        <v>316</v>
      </c>
      <c r="B82" s="11" t="str">
        <f>VLOOKUP(A82,'Customer Names'!$H$6:$K$2340,3,FALSE)</f>
        <v>  Gwen M</v>
      </c>
      <c r="C82" s="11">
        <f>VLOOKUP(A82,'Medical Examinations'!$A$1:$L$2336,2,FALSE)</f>
        <v>45.65</v>
      </c>
      <c r="D82" s="11">
        <f>VLOOKUP(A82,'Medical Examinations'!$A$1:$L$2336,3,FALSE)</f>
        <v>5.11</v>
      </c>
      <c r="E82" s="11" t="str">
        <f>VLOOKUP(A82,'Medical Examinations'!$A$1:$L$2336,4,FALSE)</f>
        <v>yes</v>
      </c>
      <c r="F82" s="11" t="str">
        <f>VLOOKUP(A82,'Medical Examinations'!$A$1:$L$2336,5,FALSE)</f>
        <v>No</v>
      </c>
      <c r="G82" s="11" t="str">
        <f>VLOOKUP(A82,'Medical Examinations'!$A$1:$L$2336,6,FALSE)</f>
        <v>No</v>
      </c>
      <c r="H82" s="11">
        <f>VLOOKUP(A82,'Medical Examinations'!$A$1:$L$2336,8,FALSE)</f>
        <v>1</v>
      </c>
      <c r="I82" s="11" t="str">
        <f>VLOOKUP(A82,'Medical Examinations'!$A$1:$L$2336,10,FALSE)</f>
        <v>yes</v>
      </c>
      <c r="J82" s="11" t="str">
        <f>VLOOKUP(A82,'Medical Examinations'!$A$1:$L$2336,11,FALSE)</f>
        <v>Obesity</v>
      </c>
      <c r="K82" s="11" t="str">
        <f>VLOOKUP(A82,'Medical Examinations'!$A$1:$L$2336,12,FALSE)</f>
        <v>Normal</v>
      </c>
      <c r="L82" s="10">
        <f ca="1">VLOOKUP(A82,'Hospitalisation Details'!$A$1:$Q$2344,3,FALSE)</f>
        <v>2003</v>
      </c>
      <c r="M82" s="10" t="str">
        <f ca="1">VLOOKUP(A82,'Hospitalisation Details'!$A$1:$Q$2344,5,FALSE)</f>
        <v>Nov</v>
      </c>
      <c r="N82" s="11">
        <f ca="1">VLOOKUP(A82,'Hospitalisation Details'!$A$1:$Q$2344,6,FALSE)</f>
        <v>21</v>
      </c>
      <c r="O82" s="17">
        <f ca="1">VLOOKUP(A82,'Hospitalisation Details'!$A$1:$Q$2344,7,FALSE)</f>
        <v>37946</v>
      </c>
      <c r="P82" s="11">
        <f ca="1">VLOOKUP(A82,'Hospitalisation Details'!$A$1:$Q$2344,10,FALSE)</f>
        <v>1263.25</v>
      </c>
      <c r="Q82" s="11" t="str">
        <f ca="1">VLOOKUP(A82,'Hospitalisation Details'!$A$1:$Q$2344,12,FALSE)</f>
        <v>tier - 2</v>
      </c>
      <c r="R82" s="11" t="str">
        <f ca="1">VLOOKUP(A82,'Hospitalisation Details'!$A$1:$Q$2344,14,FALSE)</f>
        <v>tier - 3</v>
      </c>
      <c r="S82" s="11">
        <f ca="1">VLOOKUP(A82,'Hospitalisation Details'!$A$1:$Q$2344,17,FALSE)</f>
        <v>21</v>
      </c>
      <c r="T82" s="11" t="str">
        <f ca="1">VLOOKUP(A82,'Hospitalisation Details'!$A$1:$Q$2336,16,FALSE)</f>
        <v>R1011</v>
      </c>
    </row>
    <row r="83" ht="15.5" spans="1:20">
      <c r="A83" s="10" t="s">
        <v>320</v>
      </c>
      <c r="B83" s="11" t="str">
        <f>VLOOKUP(A83,'Customer Names'!$H$6:$K$2340,3,FALSE)</f>
        <v>  Patrick</v>
      </c>
      <c r="C83" s="11">
        <f>VLOOKUP(A83,'Medical Examinations'!$A$1:$L$2336,2,FALSE)</f>
        <v>52.9</v>
      </c>
      <c r="D83" s="11">
        <f>VLOOKUP(A83,'Medical Examinations'!$A$1:$L$2336,3,FALSE)</f>
        <v>5.34</v>
      </c>
      <c r="E83" s="11" t="str">
        <f>VLOOKUP(A83,'Medical Examinations'!$A$1:$L$2336,4,FALSE)</f>
        <v>No</v>
      </c>
      <c r="F83" s="11" t="str">
        <f>VLOOKUP(A83,'Medical Examinations'!$A$1:$L$2336,5,FALSE)</f>
        <v>No</v>
      </c>
      <c r="G83" s="11" t="str">
        <f>VLOOKUP(A83,'Medical Examinations'!$A$1:$L$2336,6,FALSE)</f>
        <v>No</v>
      </c>
      <c r="H83" s="11">
        <f>VLOOKUP(A83,'Medical Examinations'!$A$1:$L$2336,8,FALSE)</f>
        <v>0</v>
      </c>
      <c r="I83" s="11" t="str">
        <f>VLOOKUP(A83,'Medical Examinations'!$A$1:$L$2336,10,FALSE)</f>
        <v>yes</v>
      </c>
      <c r="J83" s="11" t="str">
        <f>VLOOKUP(A83,'Medical Examinations'!$A$1:$L$2336,11,FALSE)</f>
        <v>Obesity</v>
      </c>
      <c r="K83" s="11" t="str">
        <f>VLOOKUP(A83,'Medical Examinations'!$A$1:$L$2336,12,FALSE)</f>
        <v>Normal</v>
      </c>
      <c r="L83" s="10">
        <f ca="1">VLOOKUP(A83,'Hospitalisation Details'!$A$1:$Q$2344,3,FALSE)</f>
        <v>2002</v>
      </c>
      <c r="M83" s="10" t="str">
        <f ca="1">VLOOKUP(A83,'Hospitalisation Details'!$A$1:$Q$2344,5,FALSE)</f>
        <v>Dec</v>
      </c>
      <c r="N83" s="11">
        <f ca="1">VLOOKUP(A83,'Hospitalisation Details'!$A$1:$Q$2344,6,FALSE)</f>
        <v>4</v>
      </c>
      <c r="O83" s="17">
        <f ca="1">VLOOKUP(A83,'Hospitalisation Details'!$A$1:$Q$2344,7,FALSE)</f>
        <v>37594</v>
      </c>
      <c r="P83" s="11">
        <f ca="1">VLOOKUP(A83,'Hospitalisation Details'!$A$1:$Q$2344,10,FALSE)</f>
        <v>1267</v>
      </c>
      <c r="Q83" s="11" t="str">
        <f ca="1">VLOOKUP(A83,'Hospitalisation Details'!$A$1:$Q$2344,12,FALSE)</f>
        <v>tier - 2</v>
      </c>
      <c r="R83" s="11" t="str">
        <f ca="1">VLOOKUP(A83,'Hospitalisation Details'!$A$1:$Q$2344,14,FALSE)</f>
        <v>tier - 1</v>
      </c>
      <c r="S83" s="11">
        <f ca="1">VLOOKUP(A83,'Hospitalisation Details'!$A$1:$Q$2344,17,FALSE)</f>
        <v>22</v>
      </c>
      <c r="T83" s="11" t="str">
        <f ca="1">VLOOKUP(A83,'Hospitalisation Details'!$A$1:$Q$2336,16,FALSE)</f>
        <v>R1013</v>
      </c>
    </row>
    <row r="84" ht="15.5" spans="1:20">
      <c r="A84" s="10" t="s">
        <v>324</v>
      </c>
      <c r="B84" s="11" t="str">
        <f>VLOOKUP(A84,'Customer Names'!$H$6:$K$2340,3,FALSE)</f>
        <v>  Kate</v>
      </c>
      <c r="C84" s="11">
        <f>VLOOKUP(A84,'Medical Examinations'!$A$1:$L$2336,2,FALSE)</f>
        <v>45.41</v>
      </c>
      <c r="D84" s="11">
        <f>VLOOKUP(A84,'Medical Examinations'!$A$1:$L$2336,3,FALSE)</f>
        <v>4.03</v>
      </c>
      <c r="E84" s="11" t="str">
        <f>VLOOKUP(A84,'Medical Examinations'!$A$1:$L$2336,4,FALSE)</f>
        <v>yes</v>
      </c>
      <c r="F84" s="11" t="str">
        <f>VLOOKUP(A84,'Medical Examinations'!$A$1:$L$2336,5,FALSE)</f>
        <v>No</v>
      </c>
      <c r="G84" s="11" t="str">
        <f>VLOOKUP(A84,'Medical Examinations'!$A$1:$L$2336,6,FALSE)</f>
        <v>No</v>
      </c>
      <c r="H84" s="11">
        <f>VLOOKUP(A84,'Medical Examinations'!$A$1:$L$2336,8,FALSE)</f>
        <v>1</v>
      </c>
      <c r="I84" s="11" t="str">
        <f>VLOOKUP(A84,'Medical Examinations'!$A$1:$L$2336,10,FALSE)</f>
        <v>yes</v>
      </c>
      <c r="J84" s="11" t="str">
        <f>VLOOKUP(A84,'Medical Examinations'!$A$1:$L$2336,11,FALSE)</f>
        <v>Obesity</v>
      </c>
      <c r="K84" s="11" t="str">
        <f>VLOOKUP(A84,'Medical Examinations'!$A$1:$L$2336,12,FALSE)</f>
        <v>Normal</v>
      </c>
      <c r="L84" s="10">
        <f ca="1">VLOOKUP(A84,'Hospitalisation Details'!$A$1:$Q$2344,3,FALSE)</f>
        <v>1997</v>
      </c>
      <c r="M84" s="10" t="str">
        <f ca="1">VLOOKUP(A84,'Hospitalisation Details'!$A$1:$Q$2344,5,FALSE)</f>
        <v>Oct</v>
      </c>
      <c r="N84" s="11">
        <f ca="1">VLOOKUP(A84,'Hospitalisation Details'!$A$1:$Q$2344,6,FALSE)</f>
        <v>26</v>
      </c>
      <c r="O84" s="17">
        <f ca="1">VLOOKUP(A84,'Hospitalisation Details'!$A$1:$Q$2344,7,FALSE)</f>
        <v>35729</v>
      </c>
      <c r="P84" s="11">
        <f ca="1">VLOOKUP(A84,'Hospitalisation Details'!$A$1:$Q$2344,10,FALSE)</f>
        <v>1276</v>
      </c>
      <c r="Q84" s="11" t="str">
        <f ca="1">VLOOKUP(A84,'Hospitalisation Details'!$A$1:$Q$2344,12,FALSE)</f>
        <v>tier - 2</v>
      </c>
      <c r="R84" s="11" t="str">
        <f ca="1">VLOOKUP(A84,'Hospitalisation Details'!$A$1:$Q$2344,14,FALSE)</f>
        <v>tier - 2</v>
      </c>
      <c r="S84" s="11">
        <f ca="1">VLOOKUP(A84,'Hospitalisation Details'!$A$1:$Q$2344,17,FALSE)</f>
        <v>28</v>
      </c>
      <c r="T84" s="11" t="str">
        <f ca="1">VLOOKUP(A84,'Hospitalisation Details'!$A$1:$Q$2336,16,FALSE)</f>
        <v>R1012</v>
      </c>
    </row>
    <row r="85" ht="15.5" spans="1:20">
      <c r="A85" s="10" t="s">
        <v>328</v>
      </c>
      <c r="B85" s="11" t="str">
        <f>VLOOKUP(A85,'Customer Names'!$H$6:$K$2340,3,FALSE)</f>
        <v>  Kevin</v>
      </c>
      <c r="C85" s="11">
        <f>VLOOKUP(A85,'Medical Examinations'!$A$1:$L$2336,2,FALSE)</f>
        <v>49.41</v>
      </c>
      <c r="D85" s="11">
        <f>VLOOKUP(A85,'Medical Examinations'!$A$1:$L$2336,3,FALSE)</f>
        <v>4.23</v>
      </c>
      <c r="E85" s="11" t="str">
        <f>VLOOKUP(A85,'Medical Examinations'!$A$1:$L$2336,4,FALSE)</f>
        <v>yes</v>
      </c>
      <c r="F85" s="11" t="str">
        <f>VLOOKUP(A85,'Medical Examinations'!$A$1:$L$2336,5,FALSE)</f>
        <v>No</v>
      </c>
      <c r="G85" s="11" t="str">
        <f>VLOOKUP(A85,'Medical Examinations'!$A$1:$L$2336,6,FALSE)</f>
        <v>Yes</v>
      </c>
      <c r="H85" s="11">
        <f>VLOOKUP(A85,'Medical Examinations'!$A$1:$L$2336,8,FALSE)</f>
        <v>1</v>
      </c>
      <c r="I85" s="11" t="str">
        <f>VLOOKUP(A85,'Medical Examinations'!$A$1:$L$2336,10,FALSE)</f>
        <v>yes</v>
      </c>
      <c r="J85" s="11" t="str">
        <f>VLOOKUP(A85,'Medical Examinations'!$A$1:$L$2336,11,FALSE)</f>
        <v>Obesity</v>
      </c>
      <c r="K85" s="11" t="str">
        <f>VLOOKUP(A85,'Medical Examinations'!$A$1:$L$2336,12,FALSE)</f>
        <v>Normal</v>
      </c>
      <c r="L85" s="10">
        <f ca="1">VLOOKUP(A85,'Hospitalisation Details'!$A$1:$Q$2344,3,FALSE)</f>
        <v>2004</v>
      </c>
      <c r="M85" s="10" t="str">
        <f ca="1">VLOOKUP(A85,'Hospitalisation Details'!$A$1:$Q$2344,5,FALSE)</f>
        <v>Sep</v>
      </c>
      <c r="N85" s="11">
        <f ca="1">VLOOKUP(A85,'Hospitalisation Details'!$A$1:$Q$2344,6,FALSE)</f>
        <v>30</v>
      </c>
      <c r="O85" s="17">
        <f ca="1">VLOOKUP(A85,'Hospitalisation Details'!$A$1:$Q$2344,7,FALSE)</f>
        <v>38260</v>
      </c>
      <c r="P85" s="11">
        <f ca="1">VLOOKUP(A85,'Hospitalisation Details'!$A$1:$Q$2344,10,FALSE)</f>
        <v>1283</v>
      </c>
      <c r="Q85" s="11" t="str">
        <f ca="1">VLOOKUP(A85,'Hospitalisation Details'!$A$1:$Q$2344,12,FALSE)</f>
        <v>tier - 2</v>
      </c>
      <c r="R85" s="11" t="str">
        <f ca="1">VLOOKUP(A85,'Hospitalisation Details'!$A$1:$Q$2344,14,FALSE)</f>
        <v>tier - 1</v>
      </c>
      <c r="S85" s="11">
        <f ca="1">VLOOKUP(A85,'Hospitalisation Details'!$A$1:$Q$2344,17,FALSE)</f>
        <v>21</v>
      </c>
      <c r="T85" s="11" t="str">
        <f ca="1">VLOOKUP(A85,'Hospitalisation Details'!$A$1:$Q$2336,16,FALSE)</f>
        <v>R1013</v>
      </c>
    </row>
    <row r="86" ht="15.5" spans="1:20">
      <c r="A86" s="10" t="s">
        <v>332</v>
      </c>
      <c r="B86" s="11" t="str">
        <f>VLOOKUP(A86,'Customer Names'!$H$6:$K$2340,3,FALSE)</f>
        <v>  Stephen II</v>
      </c>
      <c r="C86" s="11">
        <f>VLOOKUP(A86,'Medical Examinations'!$A$1:$L$2336,2,FALSE)</f>
        <v>31.825</v>
      </c>
      <c r="D86" s="11">
        <f>VLOOKUP(A86,'Medical Examinations'!$A$1:$L$2336,3,FALSE)</f>
        <v>4.06</v>
      </c>
      <c r="E86" s="11" t="str">
        <f>VLOOKUP(A86,'Medical Examinations'!$A$1:$L$2336,4,FALSE)</f>
        <v>No</v>
      </c>
      <c r="F86" s="11" t="str">
        <f>VLOOKUP(A86,'Medical Examinations'!$A$1:$L$2336,5,FALSE)</f>
        <v>No</v>
      </c>
      <c r="G86" s="11" t="str">
        <f>VLOOKUP(A86,'Medical Examinations'!$A$1:$L$2336,6,FALSE)</f>
        <v>No</v>
      </c>
      <c r="H86" s="11">
        <f>VLOOKUP(A86,'Medical Examinations'!$A$1:$L$2336,8,FALSE)</f>
        <v>2</v>
      </c>
      <c r="I86" s="11" t="str">
        <f>VLOOKUP(A86,'Medical Examinations'!$A$1:$L$2336,10,FALSE)</f>
        <v>yes</v>
      </c>
      <c r="J86" s="11" t="str">
        <f>VLOOKUP(A86,'Medical Examinations'!$A$1:$L$2336,11,FALSE)</f>
        <v>Obesity</v>
      </c>
      <c r="K86" s="11" t="str">
        <f>VLOOKUP(A86,'Medical Examinations'!$A$1:$L$2336,12,FALSE)</f>
        <v>Normal</v>
      </c>
      <c r="L86" s="10">
        <f ca="1">VLOOKUP(A86,'Hospitalisation Details'!$A$1:$Q$2344,3,FALSE)</f>
        <v>2004</v>
      </c>
      <c r="M86" s="10" t="str">
        <f ca="1">VLOOKUP(A86,'Hospitalisation Details'!$A$1:$Q$2344,5,FALSE)</f>
        <v>Jul</v>
      </c>
      <c r="N86" s="11">
        <f ca="1">VLOOKUP(A86,'Hospitalisation Details'!$A$1:$Q$2344,6,FALSE)</f>
        <v>28</v>
      </c>
      <c r="O86" s="17">
        <f ca="1">VLOOKUP(A86,'Hospitalisation Details'!$A$1:$Q$2344,7,FALSE)</f>
        <v>38196</v>
      </c>
      <c r="P86" s="11">
        <f ca="1">VLOOKUP(A86,'Hospitalisation Details'!$A$1:$Q$2344,10,FALSE)</f>
        <v>1285</v>
      </c>
      <c r="Q86" s="11" t="str">
        <f ca="1">VLOOKUP(A86,'Hospitalisation Details'!$A$1:$Q$2344,12,FALSE)</f>
        <v>tier - 2</v>
      </c>
      <c r="R86" s="11" t="str">
        <f ca="1">VLOOKUP(A86,'Hospitalisation Details'!$A$1:$Q$2344,14,FALSE)</f>
        <v>tier - 3</v>
      </c>
      <c r="S86" s="11">
        <f ca="1">VLOOKUP(A86,'Hospitalisation Details'!$A$1:$Q$2344,17,FALSE)</f>
        <v>21</v>
      </c>
      <c r="T86" s="11" t="str">
        <f ca="1">VLOOKUP(A86,'Hospitalisation Details'!$A$1:$Q$2336,16,FALSE)</f>
        <v>R1013</v>
      </c>
    </row>
    <row r="87" ht="15.5" spans="1:20">
      <c r="A87" s="10" t="s">
        <v>336</v>
      </c>
      <c r="B87" s="11" t="str">
        <f>VLOOKUP(A87,'Customer Names'!$H$6:$K$2340,3,FALSE)</f>
        <v>  Philip</v>
      </c>
      <c r="C87" s="11">
        <f>VLOOKUP(A87,'Medical Examinations'!$A$1:$L$2336,2,FALSE)</f>
        <v>51.28</v>
      </c>
      <c r="D87" s="11">
        <f>VLOOKUP(A87,'Medical Examinations'!$A$1:$L$2336,3,FALSE)</f>
        <v>4.68</v>
      </c>
      <c r="E87" s="11" t="str">
        <f>VLOOKUP(A87,'Medical Examinations'!$A$1:$L$2336,4,FALSE)</f>
        <v>No</v>
      </c>
      <c r="F87" s="11" t="str">
        <f>VLOOKUP(A87,'Medical Examinations'!$A$1:$L$2336,5,FALSE)</f>
        <v>No</v>
      </c>
      <c r="G87" s="11" t="str">
        <f>VLOOKUP(A87,'Medical Examinations'!$A$1:$L$2336,6,FALSE)</f>
        <v>No</v>
      </c>
      <c r="H87" s="11">
        <f>VLOOKUP(A87,'Medical Examinations'!$A$1:$L$2336,8,FALSE)</f>
        <v>2</v>
      </c>
      <c r="I87" s="11" t="str">
        <f>VLOOKUP(A87,'Medical Examinations'!$A$1:$L$2336,10,FALSE)</f>
        <v>yes</v>
      </c>
      <c r="J87" s="11" t="str">
        <f>VLOOKUP(A87,'Medical Examinations'!$A$1:$L$2336,11,FALSE)</f>
        <v>Obesity</v>
      </c>
      <c r="K87" s="11" t="str">
        <f>VLOOKUP(A87,'Medical Examinations'!$A$1:$L$2336,12,FALSE)</f>
        <v>Normal</v>
      </c>
      <c r="L87" s="10">
        <f ca="1">VLOOKUP(A87,'Hospitalisation Details'!$A$1:$Q$2344,3,FALSE)</f>
        <v>2000</v>
      </c>
      <c r="M87" s="10" t="str">
        <f ca="1">VLOOKUP(A87,'Hospitalisation Details'!$A$1:$Q$2344,5,FALSE)</f>
        <v>Jun</v>
      </c>
      <c r="N87" s="11">
        <f ca="1">VLOOKUP(A87,'Hospitalisation Details'!$A$1:$Q$2344,6,FALSE)</f>
        <v>26</v>
      </c>
      <c r="O87" s="17">
        <f ca="1">VLOOKUP(A87,'Hospitalisation Details'!$A$1:$Q$2344,7,FALSE)</f>
        <v>36703</v>
      </c>
      <c r="P87" s="11">
        <f ca="1">VLOOKUP(A87,'Hospitalisation Details'!$A$1:$Q$2344,10,FALSE)</f>
        <v>1286</v>
      </c>
      <c r="Q87" s="11" t="str">
        <f ca="1">VLOOKUP(A87,'Hospitalisation Details'!$A$1:$Q$2344,12,FALSE)</f>
        <v>tier - 2</v>
      </c>
      <c r="R87" s="11" t="str">
        <f ca="1">VLOOKUP(A87,'Hospitalisation Details'!$A$1:$Q$2344,14,FALSE)</f>
        <v>tier - 2</v>
      </c>
      <c r="S87" s="11">
        <f ca="1">VLOOKUP(A87,'Hospitalisation Details'!$A$1:$Q$2344,17,FALSE)</f>
        <v>25</v>
      </c>
      <c r="T87" s="11" t="str">
        <f ca="1">VLOOKUP(A87,'Hospitalisation Details'!$A$1:$Q$2336,16,FALSE)</f>
        <v>R1013</v>
      </c>
    </row>
    <row r="88" ht="15.5" spans="1:20">
      <c r="A88" s="10" t="s">
        <v>340</v>
      </c>
      <c r="B88" s="11" t="str">
        <f>VLOOKUP(A88,'Customer Names'!$H$6:$K$2340,3,FALSE)</f>
        <v>  Brett A</v>
      </c>
      <c r="C88" s="11">
        <f>VLOOKUP(A88,'Medical Examinations'!$A$1:$L$2336,2,FALSE)</f>
        <v>34.96</v>
      </c>
      <c r="D88" s="11">
        <f>VLOOKUP(A88,'Medical Examinations'!$A$1:$L$2336,3,FALSE)</f>
        <v>4.34</v>
      </c>
      <c r="E88" s="11" t="str">
        <f>VLOOKUP(A88,'Medical Examinations'!$A$1:$L$2336,4,FALSE)</f>
        <v>No</v>
      </c>
      <c r="F88" s="11" t="str">
        <f>VLOOKUP(A88,'Medical Examinations'!$A$1:$L$2336,5,FALSE)</f>
        <v>No</v>
      </c>
      <c r="G88" s="11" t="str">
        <f>VLOOKUP(A88,'Medical Examinations'!$A$1:$L$2336,6,FALSE)</f>
        <v>Yes</v>
      </c>
      <c r="H88" s="11">
        <f>VLOOKUP(A88,'Medical Examinations'!$A$1:$L$2336,8,FALSE)</f>
        <v>1</v>
      </c>
      <c r="I88" s="11" t="str">
        <f>VLOOKUP(A88,'Medical Examinations'!$A$1:$L$2336,10,FALSE)</f>
        <v>yes</v>
      </c>
      <c r="J88" s="11" t="str">
        <f>VLOOKUP(A88,'Medical Examinations'!$A$1:$L$2336,11,FALSE)</f>
        <v>Obesity</v>
      </c>
      <c r="K88" s="11" t="str">
        <f>VLOOKUP(A88,'Medical Examinations'!$A$1:$L$2336,12,FALSE)</f>
        <v>Normal</v>
      </c>
      <c r="L88" s="10">
        <f ca="1">VLOOKUP(A88,'Hospitalisation Details'!$A$1:$Q$2344,3,FALSE)</f>
        <v>1998</v>
      </c>
      <c r="M88" s="10" t="str">
        <f ca="1">VLOOKUP(A88,'Hospitalisation Details'!$A$1:$Q$2344,5,FALSE)</f>
        <v>Jun</v>
      </c>
      <c r="N88" s="11">
        <f ca="1">VLOOKUP(A88,'Hospitalisation Details'!$A$1:$Q$2344,6,FALSE)</f>
        <v>4</v>
      </c>
      <c r="O88" s="17">
        <f ca="1">VLOOKUP(A88,'Hospitalisation Details'!$A$1:$Q$2344,7,FALSE)</f>
        <v>35950</v>
      </c>
      <c r="P88" s="11">
        <f ca="1">VLOOKUP(A88,'Hospitalisation Details'!$A$1:$Q$2344,10,FALSE)</f>
        <v>1290.93</v>
      </c>
      <c r="Q88" s="11" t="str">
        <f ca="1">VLOOKUP(A88,'Hospitalisation Details'!$A$1:$Q$2344,12,FALSE)</f>
        <v>tier - 2</v>
      </c>
      <c r="R88" s="11" t="str">
        <f ca="1">VLOOKUP(A88,'Hospitalisation Details'!$A$1:$Q$2344,14,FALSE)</f>
        <v>tier - 2</v>
      </c>
      <c r="S88" s="11">
        <f ca="1">VLOOKUP(A88,'Hospitalisation Details'!$A$1:$Q$2344,17,FALSE)</f>
        <v>27</v>
      </c>
      <c r="T88" s="11" t="str">
        <f ca="1">VLOOKUP(A88,'Hospitalisation Details'!$A$1:$Q$2336,16,FALSE)</f>
        <v>R1013</v>
      </c>
    </row>
    <row r="89" ht="15.5" spans="1:20">
      <c r="A89" s="10" t="s">
        <v>344</v>
      </c>
      <c r="B89" s="11" t="str">
        <f>VLOOKUP(A89,'Customer Names'!$H$6:$K$2340,3,FALSE)</f>
        <v>  Rebecca</v>
      </c>
      <c r="C89" s="11">
        <f>VLOOKUP(A89,'Medical Examinations'!$A$1:$L$2336,2,FALSE)</f>
        <v>33.11</v>
      </c>
      <c r="D89" s="11">
        <f>VLOOKUP(A89,'Medical Examinations'!$A$1:$L$2336,3,FALSE)</f>
        <v>10.51</v>
      </c>
      <c r="E89" s="11" t="str">
        <f>VLOOKUP(A89,'Medical Examinations'!$A$1:$L$2336,4,FALSE)</f>
        <v>No</v>
      </c>
      <c r="F89" s="11" t="str">
        <f>VLOOKUP(A89,'Medical Examinations'!$A$1:$L$2336,5,FALSE)</f>
        <v>No</v>
      </c>
      <c r="G89" s="11" t="str">
        <f>VLOOKUP(A89,'Medical Examinations'!$A$1:$L$2336,6,FALSE)</f>
        <v>No</v>
      </c>
      <c r="H89" s="11">
        <f>VLOOKUP(A89,'Medical Examinations'!$A$1:$L$2336,8,FALSE)</f>
        <v>0</v>
      </c>
      <c r="I89" s="11" t="str">
        <f>VLOOKUP(A89,'Medical Examinations'!$A$1:$L$2336,10,FALSE)</f>
        <v>yes</v>
      </c>
      <c r="J89" s="11" t="str">
        <f>VLOOKUP(A89,'Medical Examinations'!$A$1:$L$2336,11,FALSE)</f>
        <v>Obesity</v>
      </c>
      <c r="K89" s="11" t="str">
        <f>VLOOKUP(A89,'Medical Examinations'!$A$1:$L$2336,12,FALSE)</f>
        <v>Diabetes</v>
      </c>
      <c r="L89" s="10">
        <f ca="1">VLOOKUP(A89,'Hospitalisation Details'!$A$1:$Q$2344,3,FALSE)</f>
        <v>2001</v>
      </c>
      <c r="M89" s="10" t="str">
        <f ca="1">VLOOKUP(A89,'Hospitalisation Details'!$A$1:$Q$2344,5,FALSE)</f>
        <v>Nov</v>
      </c>
      <c r="N89" s="11">
        <f ca="1">VLOOKUP(A89,'Hospitalisation Details'!$A$1:$Q$2344,6,FALSE)</f>
        <v>29</v>
      </c>
      <c r="O89" s="17">
        <f ca="1">VLOOKUP(A89,'Hospitalisation Details'!$A$1:$Q$2344,7,FALSE)</f>
        <v>37224</v>
      </c>
      <c r="P89" s="11">
        <f ca="1">VLOOKUP(A89,'Hospitalisation Details'!$A$1:$Q$2344,10,FALSE)</f>
        <v>1293</v>
      </c>
      <c r="Q89" s="11" t="str">
        <f ca="1">VLOOKUP(A89,'Hospitalisation Details'!$A$1:$Q$2344,12,FALSE)</f>
        <v>tier - 2</v>
      </c>
      <c r="R89" s="11" t="str">
        <f ca="1">VLOOKUP(A89,'Hospitalisation Details'!$A$1:$Q$2344,14,FALSE)</f>
        <v>tier - 3</v>
      </c>
      <c r="S89" s="11">
        <f ca="1">VLOOKUP(A89,'Hospitalisation Details'!$A$1:$Q$2344,17,FALSE)</f>
        <v>23</v>
      </c>
      <c r="T89" s="11" t="str">
        <f ca="1">VLOOKUP(A89,'Hospitalisation Details'!$A$1:$Q$2336,16,FALSE)</f>
        <v>R1012</v>
      </c>
    </row>
    <row r="90" ht="15.5" spans="1:20">
      <c r="A90" s="10" t="s">
        <v>348</v>
      </c>
      <c r="B90" s="11" t="str">
        <f>VLOOKUP(A90,'Customer Names'!$H$6:$K$2340,3,FALSE)</f>
        <v>  Kelley</v>
      </c>
      <c r="C90" s="11">
        <f>VLOOKUP(A90,'Medical Examinations'!$A$1:$L$2336,2,FALSE)</f>
        <v>54.74</v>
      </c>
      <c r="D90" s="11">
        <f>VLOOKUP(A90,'Medical Examinations'!$A$1:$L$2336,3,FALSE)</f>
        <v>5.84</v>
      </c>
      <c r="E90" s="11" t="str">
        <f>VLOOKUP(A90,'Medical Examinations'!$A$1:$L$2336,4,FALSE)</f>
        <v>yes</v>
      </c>
      <c r="F90" s="11" t="str">
        <f>VLOOKUP(A90,'Medical Examinations'!$A$1:$L$2336,5,FALSE)</f>
        <v>No</v>
      </c>
      <c r="G90" s="11" t="str">
        <f>VLOOKUP(A90,'Medical Examinations'!$A$1:$L$2336,6,FALSE)</f>
        <v>Yes</v>
      </c>
      <c r="H90" s="11">
        <f>VLOOKUP(A90,'Medical Examinations'!$A$1:$L$2336,8,FALSE)</f>
        <v>1</v>
      </c>
      <c r="I90" s="11" t="str">
        <f>VLOOKUP(A90,'Medical Examinations'!$A$1:$L$2336,10,FALSE)</f>
        <v>yes</v>
      </c>
      <c r="J90" s="11" t="str">
        <f>VLOOKUP(A90,'Medical Examinations'!$A$1:$L$2336,11,FALSE)</f>
        <v>Obesity</v>
      </c>
      <c r="K90" s="11" t="str">
        <f>VLOOKUP(A90,'Medical Examinations'!$A$1:$L$2336,12,FALSE)</f>
        <v>Prediabetes</v>
      </c>
      <c r="L90" s="10">
        <f ca="1">VLOOKUP(A90,'Hospitalisation Details'!$A$1:$Q$2344,3,FALSE)</f>
        <v>2002</v>
      </c>
      <c r="M90" s="10" t="str">
        <f ca="1">VLOOKUP(A90,'Hospitalisation Details'!$A$1:$Q$2344,5,FALSE)</f>
        <v>Dec</v>
      </c>
      <c r="N90" s="11">
        <f ca="1">VLOOKUP(A90,'Hospitalisation Details'!$A$1:$Q$2344,6,FALSE)</f>
        <v>10</v>
      </c>
      <c r="O90" s="17">
        <f ca="1">VLOOKUP(A90,'Hospitalisation Details'!$A$1:$Q$2344,7,FALSE)</f>
        <v>37600</v>
      </c>
      <c r="P90" s="11">
        <f ca="1">VLOOKUP(A90,'Hospitalisation Details'!$A$1:$Q$2344,10,FALSE)</f>
        <v>1304</v>
      </c>
      <c r="Q90" s="11" t="str">
        <f ca="1">VLOOKUP(A90,'Hospitalisation Details'!$A$1:$Q$2344,12,FALSE)</f>
        <v>tier - 2</v>
      </c>
      <c r="R90" s="11" t="str">
        <f ca="1">VLOOKUP(A90,'Hospitalisation Details'!$A$1:$Q$2344,14,FALSE)</f>
        <v>tier - 2</v>
      </c>
      <c r="S90" s="11">
        <f ca="1">VLOOKUP(A90,'Hospitalisation Details'!$A$1:$Q$2344,17,FALSE)</f>
        <v>22</v>
      </c>
      <c r="T90" s="11" t="str">
        <f ca="1">VLOOKUP(A90,'Hospitalisation Details'!$A$1:$Q$2336,16,FALSE)</f>
        <v>R1012</v>
      </c>
    </row>
    <row r="91" ht="15.5" spans="1:20">
      <c r="A91" s="10" t="s">
        <v>352</v>
      </c>
      <c r="B91" s="11" t="str">
        <f>VLOOKUP(A91,'Customer Names'!$H$6:$K$2340,3,FALSE)</f>
        <v>  Abigail K</v>
      </c>
      <c r="C91" s="11">
        <f>VLOOKUP(A91,'Medical Examinations'!$A$1:$L$2336,2,FALSE)</f>
        <v>32.56</v>
      </c>
      <c r="D91" s="11">
        <f>VLOOKUP(A91,'Medical Examinations'!$A$1:$L$2336,3,FALSE)</f>
        <v>5.41</v>
      </c>
      <c r="E91" s="11" t="str">
        <f>VLOOKUP(A91,'Medical Examinations'!$A$1:$L$2336,4,FALSE)</f>
        <v>No</v>
      </c>
      <c r="F91" s="11" t="str">
        <f>VLOOKUP(A91,'Medical Examinations'!$A$1:$L$2336,5,FALSE)</f>
        <v>No</v>
      </c>
      <c r="G91" s="11" t="str">
        <f>VLOOKUP(A91,'Medical Examinations'!$A$1:$L$2336,6,FALSE)</f>
        <v>Yes</v>
      </c>
      <c r="H91" s="11">
        <f>VLOOKUP(A91,'Medical Examinations'!$A$1:$L$2336,8,FALSE)</f>
        <v>1</v>
      </c>
      <c r="I91" s="11" t="str">
        <f>VLOOKUP(A91,'Medical Examinations'!$A$1:$L$2336,10,FALSE)</f>
        <v>yes</v>
      </c>
      <c r="J91" s="11" t="str">
        <f>VLOOKUP(A91,'Medical Examinations'!$A$1:$L$2336,11,FALSE)</f>
        <v>Obesity</v>
      </c>
      <c r="K91" s="11" t="str">
        <f>VLOOKUP(A91,'Medical Examinations'!$A$1:$L$2336,12,FALSE)</f>
        <v>Normal</v>
      </c>
      <c r="L91" s="10">
        <f ca="1">VLOOKUP(A91,'Hospitalisation Details'!$A$1:$Q$2344,3,FALSE)</f>
        <v>1999</v>
      </c>
      <c r="M91" s="10" t="str">
        <f ca="1">VLOOKUP(A91,'Hospitalisation Details'!$A$1:$Q$2344,5,FALSE)</f>
        <v>Dec</v>
      </c>
      <c r="N91" s="11">
        <f ca="1">VLOOKUP(A91,'Hospitalisation Details'!$A$1:$Q$2344,6,FALSE)</f>
        <v>2</v>
      </c>
      <c r="O91" s="17">
        <f ca="1">VLOOKUP(A91,'Hospitalisation Details'!$A$1:$Q$2344,7,FALSE)</f>
        <v>36496</v>
      </c>
      <c r="P91" s="11">
        <f ca="1">VLOOKUP(A91,'Hospitalisation Details'!$A$1:$Q$2344,10,FALSE)</f>
        <v>1304</v>
      </c>
      <c r="Q91" s="11" t="str">
        <f ca="1">VLOOKUP(A91,'Hospitalisation Details'!$A$1:$Q$2344,12,FALSE)</f>
        <v>tier - 2</v>
      </c>
      <c r="R91" s="11" t="str">
        <f ca="1">VLOOKUP(A91,'Hospitalisation Details'!$A$1:$Q$2344,14,FALSE)</f>
        <v>tier - 2</v>
      </c>
      <c r="S91" s="11">
        <f ca="1">VLOOKUP(A91,'Hospitalisation Details'!$A$1:$Q$2344,17,FALSE)</f>
        <v>25</v>
      </c>
      <c r="T91" s="11" t="str">
        <f ca="1">VLOOKUP(A91,'Hospitalisation Details'!$A$1:$Q$2336,16,FALSE)</f>
        <v>R1013</v>
      </c>
    </row>
    <row r="92" ht="15.5" spans="1:20">
      <c r="A92" s="10" t="s">
        <v>356</v>
      </c>
      <c r="B92" s="11" t="str">
        <f>VLOOKUP(A92,'Customer Names'!$H$6:$K$2340,3,FALSE)</f>
        <v>  Hope</v>
      </c>
      <c r="C92" s="11">
        <f>VLOOKUP(A92,'Medical Examinations'!$A$1:$L$2336,2,FALSE)</f>
        <v>39.05</v>
      </c>
      <c r="D92" s="11">
        <f>VLOOKUP(A92,'Medical Examinations'!$A$1:$L$2336,3,FALSE)</f>
        <v>6.06</v>
      </c>
      <c r="E92" s="11" t="str">
        <f>VLOOKUP(A92,'Medical Examinations'!$A$1:$L$2336,4,FALSE)</f>
        <v>No</v>
      </c>
      <c r="F92" s="11" t="str">
        <f>VLOOKUP(A92,'Medical Examinations'!$A$1:$L$2336,5,FALSE)</f>
        <v>No</v>
      </c>
      <c r="G92" s="11" t="str">
        <f>VLOOKUP(A92,'Medical Examinations'!$A$1:$L$2336,6,FALSE)</f>
        <v>No</v>
      </c>
      <c r="H92" s="11">
        <f>VLOOKUP(A92,'Medical Examinations'!$A$1:$L$2336,8,FALSE)</f>
        <v>1</v>
      </c>
      <c r="I92" s="11" t="str">
        <f>VLOOKUP(A92,'Medical Examinations'!$A$1:$L$2336,10,FALSE)</f>
        <v>yes</v>
      </c>
      <c r="J92" s="11" t="str">
        <f>VLOOKUP(A92,'Medical Examinations'!$A$1:$L$2336,11,FALSE)</f>
        <v>Obesity</v>
      </c>
      <c r="K92" s="11" t="str">
        <f>VLOOKUP(A92,'Medical Examinations'!$A$1:$L$2336,12,FALSE)</f>
        <v>Prediabetes</v>
      </c>
      <c r="L92" s="10">
        <f ca="1">VLOOKUP(A92,'Hospitalisation Details'!$A$1:$Q$2344,3,FALSE)</f>
        <v>2002</v>
      </c>
      <c r="M92" s="10" t="str">
        <f ca="1">VLOOKUP(A92,'Hospitalisation Details'!$A$1:$Q$2344,5,FALSE)</f>
        <v>Oct</v>
      </c>
      <c r="N92" s="11">
        <f ca="1">VLOOKUP(A92,'Hospitalisation Details'!$A$1:$Q$2344,6,FALSE)</f>
        <v>13</v>
      </c>
      <c r="O92" s="17">
        <f ca="1">VLOOKUP(A92,'Hospitalisation Details'!$A$1:$Q$2344,7,FALSE)</f>
        <v>37542</v>
      </c>
      <c r="P92" s="11">
        <f ca="1">VLOOKUP(A92,'Hospitalisation Details'!$A$1:$Q$2344,10,FALSE)</f>
        <v>1315</v>
      </c>
      <c r="Q92" s="11" t="str">
        <f ca="1">VLOOKUP(A92,'Hospitalisation Details'!$A$1:$Q$2344,12,FALSE)</f>
        <v>tier - 2</v>
      </c>
      <c r="R92" s="11" t="str">
        <f ca="1">VLOOKUP(A92,'Hospitalisation Details'!$A$1:$Q$2344,14,FALSE)</f>
        <v>tier - 2</v>
      </c>
      <c r="S92" s="11">
        <f ca="1">VLOOKUP(A92,'Hospitalisation Details'!$A$1:$Q$2344,17,FALSE)</f>
        <v>23</v>
      </c>
      <c r="T92" s="11" t="str">
        <f ca="1">VLOOKUP(A92,'Hospitalisation Details'!$A$1:$Q$2336,16,FALSE)</f>
        <v>R1013</v>
      </c>
    </row>
    <row r="93" ht="15.5" spans="1:20">
      <c r="A93" s="10" t="s">
        <v>360</v>
      </c>
      <c r="B93" s="11" t="str">
        <f>VLOOKUP(A93,'Customer Names'!$H$6:$K$2340,3,FALSE)</f>
        <v>  Elyse M</v>
      </c>
      <c r="C93" s="11">
        <f>VLOOKUP(A93,'Medical Examinations'!$A$1:$L$2336,2,FALSE)</f>
        <v>42.75</v>
      </c>
      <c r="D93" s="11">
        <f>VLOOKUP(A93,'Medical Examinations'!$A$1:$L$2336,3,FALSE)</f>
        <v>4.22</v>
      </c>
      <c r="E93" s="11" t="str">
        <f>VLOOKUP(A93,'Medical Examinations'!$A$1:$L$2336,4,FALSE)</f>
        <v>No</v>
      </c>
      <c r="F93" s="11" t="str">
        <f>VLOOKUP(A93,'Medical Examinations'!$A$1:$L$2336,5,FALSE)</f>
        <v>No</v>
      </c>
      <c r="G93" s="11" t="str">
        <f>VLOOKUP(A93,'Medical Examinations'!$A$1:$L$2336,6,FALSE)</f>
        <v>No</v>
      </c>
      <c r="H93" s="11">
        <f>VLOOKUP(A93,'Medical Examinations'!$A$1:$L$2336,8,FALSE)</f>
        <v>0</v>
      </c>
      <c r="I93" s="11" t="str">
        <f>VLOOKUP(A93,'Medical Examinations'!$A$1:$L$2336,10,FALSE)</f>
        <v>yes</v>
      </c>
      <c r="J93" s="11" t="str">
        <f>VLOOKUP(A93,'Medical Examinations'!$A$1:$L$2336,11,FALSE)</f>
        <v>Obesity</v>
      </c>
      <c r="K93" s="11" t="str">
        <f>VLOOKUP(A93,'Medical Examinations'!$A$1:$L$2336,12,FALSE)</f>
        <v>Normal</v>
      </c>
      <c r="L93" s="10">
        <f ca="1">VLOOKUP(A93,'Hospitalisation Details'!$A$1:$Q$2344,3,FALSE)</f>
        <v>1999</v>
      </c>
      <c r="M93" s="10" t="str">
        <f ca="1">VLOOKUP(A93,'Hospitalisation Details'!$A$1:$Q$2344,5,FALSE)</f>
        <v>Oct</v>
      </c>
      <c r="N93" s="11">
        <f ca="1">VLOOKUP(A93,'Hospitalisation Details'!$A$1:$Q$2344,6,FALSE)</f>
        <v>14</v>
      </c>
      <c r="O93" s="17">
        <f ca="1">VLOOKUP(A93,'Hospitalisation Details'!$A$1:$Q$2344,7,FALSE)</f>
        <v>36447</v>
      </c>
      <c r="P93" s="11">
        <f ca="1">VLOOKUP(A93,'Hospitalisation Details'!$A$1:$Q$2344,10,FALSE)</f>
        <v>1329.17</v>
      </c>
      <c r="Q93" s="11" t="str">
        <f ca="1">VLOOKUP(A93,'Hospitalisation Details'!$A$1:$Q$2344,12,FALSE)</f>
        <v>tier - 2</v>
      </c>
      <c r="R93" s="11" t="str">
        <f ca="1">VLOOKUP(A93,'Hospitalisation Details'!$A$1:$Q$2344,14,FALSE)</f>
        <v>tier - 3</v>
      </c>
      <c r="S93" s="11">
        <f ca="1">VLOOKUP(A93,'Hospitalisation Details'!$A$1:$Q$2344,17,FALSE)</f>
        <v>26</v>
      </c>
      <c r="T93" s="11" t="str">
        <f ca="1">VLOOKUP(A93,'Hospitalisation Details'!$A$1:$Q$2336,16,FALSE)</f>
        <v>R1013</v>
      </c>
    </row>
    <row r="94" ht="15.5" spans="1:20">
      <c r="A94" s="10" t="s">
        <v>364</v>
      </c>
      <c r="B94" s="11" t="str">
        <f>VLOOKUP(A94,'Customer Names'!$H$6:$K$2340,3,FALSE)</f>
        <v>  Nicholas</v>
      </c>
      <c r="C94" s="11">
        <f>VLOOKUP(A94,'Medical Examinations'!$A$1:$L$2336,2,FALSE)</f>
        <v>50.58</v>
      </c>
      <c r="D94" s="11">
        <f>VLOOKUP(A94,'Medical Examinations'!$A$1:$L$2336,3,FALSE)</f>
        <v>5.12</v>
      </c>
      <c r="E94" s="11" t="str">
        <f>VLOOKUP(A94,'Medical Examinations'!$A$1:$L$2336,4,FALSE)</f>
        <v>No</v>
      </c>
      <c r="F94" s="11" t="str">
        <f>VLOOKUP(A94,'Medical Examinations'!$A$1:$L$2336,5,FALSE)</f>
        <v>No</v>
      </c>
      <c r="G94" s="11" t="str">
        <f>VLOOKUP(A94,'Medical Examinations'!$A$1:$L$2336,6,FALSE)</f>
        <v>No</v>
      </c>
      <c r="H94" s="11">
        <f>VLOOKUP(A94,'Medical Examinations'!$A$1:$L$2336,8,FALSE)</f>
        <v>2</v>
      </c>
      <c r="I94" s="11" t="str">
        <f>VLOOKUP(A94,'Medical Examinations'!$A$1:$L$2336,10,FALSE)</f>
        <v>yes</v>
      </c>
      <c r="J94" s="11" t="str">
        <f>VLOOKUP(A94,'Medical Examinations'!$A$1:$L$2336,11,FALSE)</f>
        <v>Obesity</v>
      </c>
      <c r="K94" s="11" t="str">
        <f>VLOOKUP(A94,'Medical Examinations'!$A$1:$L$2336,12,FALSE)</f>
        <v>Normal</v>
      </c>
      <c r="L94" s="10">
        <f ca="1">VLOOKUP(A94,'Hospitalisation Details'!$A$1:$Q$2344,3,FALSE)</f>
        <v>1998</v>
      </c>
      <c r="M94" s="10" t="str">
        <f ca="1">VLOOKUP(A94,'Hospitalisation Details'!$A$1:$Q$2344,5,FALSE)</f>
        <v>Jul</v>
      </c>
      <c r="N94" s="11">
        <f ca="1">VLOOKUP(A94,'Hospitalisation Details'!$A$1:$Q$2344,6,FALSE)</f>
        <v>12</v>
      </c>
      <c r="O94" s="17">
        <f ca="1">VLOOKUP(A94,'Hospitalisation Details'!$A$1:$Q$2344,7,FALSE)</f>
        <v>35988</v>
      </c>
      <c r="P94" s="11">
        <f ca="1">VLOOKUP(A94,'Hospitalisation Details'!$A$1:$Q$2344,10,FALSE)</f>
        <v>1332.61</v>
      </c>
      <c r="Q94" s="11" t="str">
        <f ca="1">VLOOKUP(A94,'Hospitalisation Details'!$A$1:$Q$2344,12,FALSE)</f>
        <v>tier - 2</v>
      </c>
      <c r="R94" s="11" t="str">
        <f ca="1">VLOOKUP(A94,'Hospitalisation Details'!$A$1:$Q$2344,14,FALSE)</f>
        <v>tier - 3</v>
      </c>
      <c r="S94" s="11">
        <f ca="1">VLOOKUP(A94,'Hospitalisation Details'!$A$1:$Q$2344,17,FALSE)</f>
        <v>27</v>
      </c>
      <c r="T94" s="11" t="str">
        <f ca="1">VLOOKUP(A94,'Hospitalisation Details'!$A$1:$Q$2336,16,FALSE)</f>
        <v>R1013</v>
      </c>
    </row>
    <row r="95" ht="15.5" spans="1:20">
      <c r="A95" s="10" t="s">
        <v>368</v>
      </c>
      <c r="B95" s="11" t="str">
        <f>VLOOKUP(A95,'Customer Names'!$H$6:$K$2340,3,FALSE)</f>
        <v>  David</v>
      </c>
      <c r="C95" s="11">
        <f>VLOOKUP(A95,'Medical Examinations'!$A$1:$L$2336,2,FALSE)</f>
        <v>30.495</v>
      </c>
      <c r="D95" s="11">
        <f>VLOOKUP(A95,'Medical Examinations'!$A$1:$L$2336,3,FALSE)</f>
        <v>4.57</v>
      </c>
      <c r="E95" s="11" t="str">
        <f>VLOOKUP(A95,'Medical Examinations'!$A$1:$L$2336,4,FALSE)</f>
        <v>yes</v>
      </c>
      <c r="F95" s="11" t="str">
        <f>VLOOKUP(A95,'Medical Examinations'!$A$1:$L$2336,5,FALSE)</f>
        <v>No</v>
      </c>
      <c r="G95" s="11" t="str">
        <f>VLOOKUP(A95,'Medical Examinations'!$A$1:$L$2336,6,FALSE)</f>
        <v>No</v>
      </c>
      <c r="H95" s="11">
        <f>VLOOKUP(A95,'Medical Examinations'!$A$1:$L$2336,8,FALSE)</f>
        <v>0</v>
      </c>
      <c r="I95" s="11" t="str">
        <f>VLOOKUP(A95,'Medical Examinations'!$A$1:$L$2336,10,FALSE)</f>
        <v>yes</v>
      </c>
      <c r="J95" s="11" t="str">
        <f>VLOOKUP(A95,'Medical Examinations'!$A$1:$L$2336,11,FALSE)</f>
        <v>Obesity</v>
      </c>
      <c r="K95" s="11" t="str">
        <f>VLOOKUP(A95,'Medical Examinations'!$A$1:$L$2336,12,FALSE)</f>
        <v>Normal</v>
      </c>
      <c r="L95" s="10">
        <f ca="1">VLOOKUP(A95,'Hospitalisation Details'!$A$1:$Q$2344,3,FALSE)</f>
        <v>1995</v>
      </c>
      <c r="M95" s="10" t="str">
        <f ca="1">VLOOKUP(A95,'Hospitalisation Details'!$A$1:$Q$2344,5,FALSE)</f>
        <v>Jul</v>
      </c>
      <c r="N95" s="11">
        <f ca="1">VLOOKUP(A95,'Hospitalisation Details'!$A$1:$Q$2344,6,FALSE)</f>
        <v>30</v>
      </c>
      <c r="O95" s="17">
        <f ca="1">VLOOKUP(A95,'Hospitalisation Details'!$A$1:$Q$2344,7,FALSE)</f>
        <v>34910</v>
      </c>
      <c r="P95" s="11">
        <f ca="1">VLOOKUP(A95,'Hospitalisation Details'!$A$1:$Q$2344,10,FALSE)</f>
        <v>1338</v>
      </c>
      <c r="Q95" s="11" t="str">
        <f ca="1">VLOOKUP(A95,'Hospitalisation Details'!$A$1:$Q$2344,12,FALSE)</f>
        <v>tier - 2</v>
      </c>
      <c r="R95" s="11" t="str">
        <f ca="1">VLOOKUP(A95,'Hospitalisation Details'!$A$1:$Q$2344,14,FALSE)</f>
        <v>tier - 3</v>
      </c>
      <c r="S95" s="11">
        <f ca="1">VLOOKUP(A95,'Hospitalisation Details'!$A$1:$Q$2344,17,FALSE)</f>
        <v>30</v>
      </c>
      <c r="T95" s="11" t="str">
        <f ca="1">VLOOKUP(A95,'Hospitalisation Details'!$A$1:$Q$2336,16,FALSE)</f>
        <v>R1012</v>
      </c>
    </row>
    <row r="96" ht="15.5" spans="1:20">
      <c r="A96" s="10" t="s">
        <v>372</v>
      </c>
      <c r="B96" s="11" t="str">
        <f>VLOOKUP(A96,'Customer Names'!$H$6:$K$2340,3,FALSE)</f>
        <v>  Natalie</v>
      </c>
      <c r="C96" s="11">
        <f>VLOOKUP(A96,'Medical Examinations'!$A$1:$L$2336,2,FALSE)</f>
        <v>48.31</v>
      </c>
      <c r="D96" s="11">
        <f>VLOOKUP(A96,'Medical Examinations'!$A$1:$L$2336,3,FALSE)</f>
        <v>9.58</v>
      </c>
      <c r="E96" s="11" t="str">
        <f>VLOOKUP(A96,'Medical Examinations'!$A$1:$L$2336,4,FALSE)</f>
        <v>yes</v>
      </c>
      <c r="F96" s="11" t="str">
        <f>VLOOKUP(A96,'Medical Examinations'!$A$1:$L$2336,5,FALSE)</f>
        <v>No</v>
      </c>
      <c r="G96" s="11" t="str">
        <f>VLOOKUP(A96,'Medical Examinations'!$A$1:$L$2336,6,FALSE)</f>
        <v>No</v>
      </c>
      <c r="H96" s="11">
        <f>VLOOKUP(A96,'Medical Examinations'!$A$1:$L$2336,8,FALSE)</f>
        <v>2</v>
      </c>
      <c r="I96" s="11" t="str">
        <f>VLOOKUP(A96,'Medical Examinations'!$A$1:$L$2336,10,FALSE)</f>
        <v>yes</v>
      </c>
      <c r="J96" s="11" t="str">
        <f>VLOOKUP(A96,'Medical Examinations'!$A$1:$L$2336,11,FALSE)</f>
        <v>Obesity</v>
      </c>
      <c r="K96" s="11" t="str">
        <f>VLOOKUP(A96,'Medical Examinations'!$A$1:$L$2336,12,FALSE)</f>
        <v>Diabetes</v>
      </c>
      <c r="L96" s="10">
        <f ca="1">VLOOKUP(A96,'Hospitalisation Details'!$A$1:$Q$2344,3,FALSE)</f>
        <v>1997</v>
      </c>
      <c r="M96" s="10" t="str">
        <f ca="1">VLOOKUP(A96,'Hospitalisation Details'!$A$1:$Q$2344,5,FALSE)</f>
        <v>Nov</v>
      </c>
      <c r="N96" s="11">
        <f ca="1">VLOOKUP(A96,'Hospitalisation Details'!$A$1:$Q$2344,6,FALSE)</f>
        <v>7</v>
      </c>
      <c r="O96" s="17">
        <f ca="1">VLOOKUP(A96,'Hospitalisation Details'!$A$1:$Q$2344,7,FALSE)</f>
        <v>35741</v>
      </c>
      <c r="P96" s="11">
        <f ca="1">VLOOKUP(A96,'Hospitalisation Details'!$A$1:$Q$2344,10,FALSE)</f>
        <v>1341.16</v>
      </c>
      <c r="Q96" s="11" t="str">
        <f ca="1">VLOOKUP(A96,'Hospitalisation Details'!$A$1:$Q$2344,12,FALSE)</f>
        <v>tier - 2</v>
      </c>
      <c r="R96" s="11" t="str">
        <f ca="1">VLOOKUP(A96,'Hospitalisation Details'!$A$1:$Q$2344,14,FALSE)</f>
        <v>tier - 2</v>
      </c>
      <c r="S96" s="11">
        <f ca="1">VLOOKUP(A96,'Hospitalisation Details'!$A$1:$Q$2344,17,FALSE)</f>
        <v>27</v>
      </c>
      <c r="T96" s="11" t="str">
        <f ca="1">VLOOKUP(A96,'Hospitalisation Details'!$A$1:$Q$2336,16,FALSE)</f>
        <v>R1012</v>
      </c>
    </row>
    <row r="97" ht="15.5" spans="1:20">
      <c r="A97" s="10" t="s">
        <v>376</v>
      </c>
      <c r="B97" s="11" t="str">
        <f>VLOOKUP(A97,'Customer Names'!$H$6:$K$2340,3,FALSE)</f>
        <v>  Thomas</v>
      </c>
      <c r="C97" s="11">
        <f>VLOOKUP(A97,'Medical Examinations'!$A$1:$L$2336,2,FALSE)</f>
        <v>48.99</v>
      </c>
      <c r="D97" s="11">
        <f>VLOOKUP(A97,'Medical Examinations'!$A$1:$L$2336,3,FALSE)</f>
        <v>9.78</v>
      </c>
      <c r="E97" s="11" t="str">
        <f>VLOOKUP(A97,'Medical Examinations'!$A$1:$L$2336,4,FALSE)</f>
        <v>yes</v>
      </c>
      <c r="F97" s="11" t="str">
        <f>VLOOKUP(A97,'Medical Examinations'!$A$1:$L$2336,5,FALSE)</f>
        <v>No</v>
      </c>
      <c r="G97" s="11" t="str">
        <f>VLOOKUP(A97,'Medical Examinations'!$A$1:$L$2336,6,FALSE)</f>
        <v>No</v>
      </c>
      <c r="H97" s="11">
        <f>VLOOKUP(A97,'Medical Examinations'!$A$1:$L$2336,8,FALSE)</f>
        <v>1</v>
      </c>
      <c r="I97" s="11" t="str">
        <f>VLOOKUP(A97,'Medical Examinations'!$A$1:$L$2336,10,FALSE)</f>
        <v>yes</v>
      </c>
      <c r="J97" s="11" t="str">
        <f>VLOOKUP(A97,'Medical Examinations'!$A$1:$L$2336,11,FALSE)</f>
        <v>Obesity</v>
      </c>
      <c r="K97" s="11" t="str">
        <f>VLOOKUP(A97,'Medical Examinations'!$A$1:$L$2336,12,FALSE)</f>
        <v>Diabetes</v>
      </c>
      <c r="L97" s="10">
        <f ca="1">VLOOKUP(A97,'Hospitalisation Details'!$A$1:$Q$2344,3,FALSE)</f>
        <v>1998</v>
      </c>
      <c r="M97" s="10" t="str">
        <f ca="1">VLOOKUP(A97,'Hospitalisation Details'!$A$1:$Q$2344,5,FALSE)</f>
        <v>Dec</v>
      </c>
      <c r="N97" s="11">
        <f ca="1">VLOOKUP(A97,'Hospitalisation Details'!$A$1:$Q$2344,6,FALSE)</f>
        <v>3</v>
      </c>
      <c r="O97" s="17">
        <f ca="1">VLOOKUP(A97,'Hospitalisation Details'!$A$1:$Q$2344,7,FALSE)</f>
        <v>36132</v>
      </c>
      <c r="P97" s="11">
        <f ca="1">VLOOKUP(A97,'Hospitalisation Details'!$A$1:$Q$2344,10,FALSE)</f>
        <v>1359</v>
      </c>
      <c r="Q97" s="11" t="str">
        <f ca="1">VLOOKUP(A97,'Hospitalisation Details'!$A$1:$Q$2344,12,FALSE)</f>
        <v>tier - 2</v>
      </c>
      <c r="R97" s="11" t="str">
        <f ca="1">VLOOKUP(A97,'Hospitalisation Details'!$A$1:$Q$2344,14,FALSE)</f>
        <v>tier - 1</v>
      </c>
      <c r="S97" s="11">
        <f ca="1">VLOOKUP(A97,'Hospitalisation Details'!$A$1:$Q$2344,17,FALSE)</f>
        <v>26</v>
      </c>
      <c r="T97" s="11" t="str">
        <f ca="1">VLOOKUP(A97,'Hospitalisation Details'!$A$1:$Q$2336,16,FALSE)</f>
        <v>R1013</v>
      </c>
    </row>
    <row r="98" ht="15.5" spans="1:20">
      <c r="A98" s="10" t="s">
        <v>380</v>
      </c>
      <c r="B98" s="11" t="str">
        <f>VLOOKUP(A98,'Customer Names'!$H$6:$K$2340,3,FALSE)</f>
        <v>  Pamela J</v>
      </c>
      <c r="C98" s="11">
        <f>VLOOKUP(A98,'Medical Examinations'!$A$1:$L$2336,2,FALSE)</f>
        <v>38.39</v>
      </c>
      <c r="D98" s="11">
        <f>VLOOKUP(A98,'Medical Examinations'!$A$1:$L$2336,3,FALSE)</f>
        <v>4.11</v>
      </c>
      <c r="E98" s="11" t="str">
        <f>VLOOKUP(A98,'Medical Examinations'!$A$1:$L$2336,4,FALSE)</f>
        <v>yes</v>
      </c>
      <c r="F98" s="11" t="str">
        <f>VLOOKUP(A98,'Medical Examinations'!$A$1:$L$2336,5,FALSE)</f>
        <v>No</v>
      </c>
      <c r="G98" s="11" t="str">
        <f>VLOOKUP(A98,'Medical Examinations'!$A$1:$L$2336,6,FALSE)</f>
        <v>No</v>
      </c>
      <c r="H98" s="11">
        <f>VLOOKUP(A98,'Medical Examinations'!$A$1:$L$2336,8,FALSE)</f>
        <v>0</v>
      </c>
      <c r="I98" s="11" t="str">
        <f>VLOOKUP(A98,'Medical Examinations'!$A$1:$L$2336,10,FALSE)</f>
        <v>yes</v>
      </c>
      <c r="J98" s="11" t="str">
        <f>VLOOKUP(A98,'Medical Examinations'!$A$1:$L$2336,11,FALSE)</f>
        <v>Obesity</v>
      </c>
      <c r="K98" s="11" t="str">
        <f>VLOOKUP(A98,'Medical Examinations'!$A$1:$L$2336,12,FALSE)</f>
        <v>Normal</v>
      </c>
      <c r="L98" s="10">
        <f ca="1">VLOOKUP(A98,'Hospitalisation Details'!$A$1:$Q$2344,3,FALSE)</f>
        <v>2002</v>
      </c>
      <c r="M98" s="10" t="str">
        <f ca="1">VLOOKUP(A98,'Hospitalisation Details'!$A$1:$Q$2344,5,FALSE)</f>
        <v>Aug</v>
      </c>
      <c r="N98" s="11">
        <f ca="1">VLOOKUP(A98,'Hospitalisation Details'!$A$1:$Q$2344,6,FALSE)</f>
        <v>15</v>
      </c>
      <c r="O98" s="17">
        <f ca="1">VLOOKUP(A98,'Hospitalisation Details'!$A$1:$Q$2344,7,FALSE)</f>
        <v>37483</v>
      </c>
      <c r="P98" s="11">
        <f ca="1">VLOOKUP(A98,'Hospitalisation Details'!$A$1:$Q$2344,10,FALSE)</f>
        <v>1382</v>
      </c>
      <c r="Q98" s="11" t="str">
        <f ca="1">VLOOKUP(A98,'Hospitalisation Details'!$A$1:$Q$2344,12,FALSE)</f>
        <v>tier - 2</v>
      </c>
      <c r="R98" s="11" t="str">
        <f ca="1">VLOOKUP(A98,'Hospitalisation Details'!$A$1:$Q$2344,14,FALSE)</f>
        <v>tier - 1</v>
      </c>
      <c r="S98" s="11">
        <f ca="1">VLOOKUP(A98,'Hospitalisation Details'!$A$1:$Q$2344,17,FALSE)</f>
        <v>23</v>
      </c>
      <c r="T98" s="11" t="str">
        <f ca="1">VLOOKUP(A98,'Hospitalisation Details'!$A$1:$Q$2336,16,FALSE)</f>
        <v>R1013</v>
      </c>
    </row>
    <row r="99" ht="15.5" spans="1:20">
      <c r="A99" s="10" t="s">
        <v>384</v>
      </c>
      <c r="B99" s="11" t="str">
        <f>VLOOKUP(A99,'Customer Names'!$H$6:$K$2340,3,FALSE)</f>
        <v>  Jessica</v>
      </c>
      <c r="C99" s="11">
        <f>VLOOKUP(A99,'Medical Examinations'!$A$1:$L$2336,2,FALSE)</f>
        <v>44.34</v>
      </c>
      <c r="D99" s="11">
        <f>VLOOKUP(A99,'Medical Examinations'!$A$1:$L$2336,3,FALSE)</f>
        <v>4.02</v>
      </c>
      <c r="E99" s="11" t="str">
        <f>VLOOKUP(A99,'Medical Examinations'!$A$1:$L$2336,4,FALSE)</f>
        <v>yes</v>
      </c>
      <c r="F99" s="11" t="str">
        <f>VLOOKUP(A99,'Medical Examinations'!$A$1:$L$2336,5,FALSE)</f>
        <v>No</v>
      </c>
      <c r="G99" s="11" t="str">
        <f>VLOOKUP(A99,'Medical Examinations'!$A$1:$L$2336,6,FALSE)</f>
        <v>No</v>
      </c>
      <c r="H99" s="11">
        <f>VLOOKUP(A99,'Medical Examinations'!$A$1:$L$2336,8,FALSE)</f>
        <v>2</v>
      </c>
      <c r="I99" s="11" t="str">
        <f>VLOOKUP(A99,'Medical Examinations'!$A$1:$L$2336,10,FALSE)</f>
        <v>yes</v>
      </c>
      <c r="J99" s="11" t="str">
        <f>VLOOKUP(A99,'Medical Examinations'!$A$1:$L$2336,11,FALSE)</f>
        <v>Obesity</v>
      </c>
      <c r="K99" s="11" t="str">
        <f>VLOOKUP(A99,'Medical Examinations'!$A$1:$L$2336,12,FALSE)</f>
        <v>Normal</v>
      </c>
      <c r="L99" s="10">
        <f ca="1">VLOOKUP(A99,'Hospitalisation Details'!$A$1:$Q$2344,3,FALSE)</f>
        <v>1999</v>
      </c>
      <c r="M99" s="10" t="str">
        <f ca="1">VLOOKUP(A99,'Hospitalisation Details'!$A$1:$Q$2344,5,FALSE)</f>
        <v>Jul</v>
      </c>
      <c r="N99" s="11">
        <f ca="1">VLOOKUP(A99,'Hospitalisation Details'!$A$1:$Q$2344,6,FALSE)</f>
        <v>6</v>
      </c>
      <c r="O99" s="17">
        <f ca="1">VLOOKUP(A99,'Hospitalisation Details'!$A$1:$Q$2344,7,FALSE)</f>
        <v>36347</v>
      </c>
      <c r="P99" s="11">
        <f ca="1">VLOOKUP(A99,'Hospitalisation Details'!$A$1:$Q$2344,10,FALSE)</f>
        <v>1389</v>
      </c>
      <c r="Q99" s="11" t="str">
        <f ca="1">VLOOKUP(A99,'Hospitalisation Details'!$A$1:$Q$2344,12,FALSE)</f>
        <v>tier - 2</v>
      </c>
      <c r="R99" s="11" t="str">
        <f ca="1">VLOOKUP(A99,'Hospitalisation Details'!$A$1:$Q$2344,14,FALSE)</f>
        <v>tier - 2</v>
      </c>
      <c r="S99" s="11">
        <f ca="1">VLOOKUP(A99,'Hospitalisation Details'!$A$1:$Q$2344,17,FALSE)</f>
        <v>26</v>
      </c>
      <c r="T99" s="11" t="str">
        <f ca="1">VLOOKUP(A99,'Hospitalisation Details'!$A$1:$Q$2336,16,FALSE)</f>
        <v>R1013</v>
      </c>
    </row>
    <row r="100" ht="15.5" spans="1:20">
      <c r="A100" s="10" t="s">
        <v>387</v>
      </c>
      <c r="B100" s="11" t="str">
        <f>VLOOKUP(A100,'Customer Names'!$H$6:$K$2340,3,FALSE)</f>
        <v>  Ron N</v>
      </c>
      <c r="C100" s="11">
        <f>VLOOKUP(A100,'Medical Examinations'!$A$1:$L$2336,2,FALSE)</f>
        <v>41.51</v>
      </c>
      <c r="D100" s="11">
        <f>VLOOKUP(A100,'Medical Examinations'!$A$1:$L$2336,3,FALSE)</f>
        <v>6.92</v>
      </c>
      <c r="E100" s="11" t="str">
        <f>VLOOKUP(A100,'Medical Examinations'!$A$1:$L$2336,4,FALSE)</f>
        <v>No</v>
      </c>
      <c r="F100" s="11" t="str">
        <f>VLOOKUP(A100,'Medical Examinations'!$A$1:$L$2336,5,FALSE)</f>
        <v>No</v>
      </c>
      <c r="G100" s="11" t="str">
        <f>VLOOKUP(A100,'Medical Examinations'!$A$1:$L$2336,6,FALSE)</f>
        <v>No</v>
      </c>
      <c r="H100" s="11">
        <f>VLOOKUP(A100,'Medical Examinations'!$A$1:$L$2336,8,FALSE)</f>
        <v>0</v>
      </c>
      <c r="I100" s="11" t="str">
        <f>VLOOKUP(A100,'Medical Examinations'!$A$1:$L$2336,10,FALSE)</f>
        <v>yes</v>
      </c>
      <c r="J100" s="11" t="str">
        <f>VLOOKUP(A100,'Medical Examinations'!$A$1:$L$2336,11,FALSE)</f>
        <v>Obesity</v>
      </c>
      <c r="K100" s="11" t="str">
        <f>VLOOKUP(A100,'Medical Examinations'!$A$1:$L$2336,12,FALSE)</f>
        <v>Diabetes</v>
      </c>
      <c r="L100" s="10">
        <f ca="1">VLOOKUP(A100,'Hospitalisation Details'!$A$1:$Q$2344,3,FALSE)</f>
        <v>2002</v>
      </c>
      <c r="M100" s="10" t="str">
        <f ca="1">VLOOKUP(A100,'Hospitalisation Details'!$A$1:$Q$2344,5,FALSE)</f>
        <v>Nov</v>
      </c>
      <c r="N100" s="11">
        <f ca="1">VLOOKUP(A100,'Hospitalisation Details'!$A$1:$Q$2344,6,FALSE)</f>
        <v>14</v>
      </c>
      <c r="O100" s="17">
        <f ca="1">VLOOKUP(A100,'Hospitalisation Details'!$A$1:$Q$2344,7,FALSE)</f>
        <v>37574</v>
      </c>
      <c r="P100" s="11">
        <f ca="1">VLOOKUP(A100,'Hospitalisation Details'!$A$1:$Q$2344,10,FALSE)</f>
        <v>1390</v>
      </c>
      <c r="Q100" s="11" t="str">
        <f ca="1">VLOOKUP(A100,'Hospitalisation Details'!$A$1:$Q$2344,12,FALSE)</f>
        <v>tier - 2</v>
      </c>
      <c r="R100" s="11" t="str">
        <f ca="1">VLOOKUP(A100,'Hospitalisation Details'!$A$1:$Q$2344,14,FALSE)</f>
        <v>tier - 2</v>
      </c>
      <c r="S100" s="11">
        <f ca="1">VLOOKUP(A100,'Hospitalisation Details'!$A$1:$Q$2344,17,FALSE)</f>
        <v>22</v>
      </c>
      <c r="T100" s="11" t="str">
        <f ca="1">VLOOKUP(A100,'Hospitalisation Details'!$A$1:$Q$2336,16,FALSE)</f>
        <v>R1013</v>
      </c>
    </row>
    <row r="101" ht="15.5" spans="1:20">
      <c r="A101" s="10" t="s">
        <v>390</v>
      </c>
      <c r="B101" s="11" t="str">
        <f>VLOOKUP(A101,'Customer Names'!$H$6:$K$2340,3,FALSE)</f>
        <v>  Daniel</v>
      </c>
      <c r="C101" s="11">
        <f>VLOOKUP(A101,'Medical Examinations'!$A$1:$L$2336,2,FALSE)</f>
        <v>48.2</v>
      </c>
      <c r="D101" s="11">
        <f>VLOOKUP(A101,'Medical Examinations'!$A$1:$L$2336,3,FALSE)</f>
        <v>4.84</v>
      </c>
      <c r="E101" s="11" t="str">
        <f>VLOOKUP(A101,'Medical Examinations'!$A$1:$L$2336,4,FALSE)</f>
        <v>No</v>
      </c>
      <c r="F101" s="11" t="str">
        <f>VLOOKUP(A101,'Medical Examinations'!$A$1:$L$2336,5,FALSE)</f>
        <v>No</v>
      </c>
      <c r="G101" s="11" t="str">
        <f>VLOOKUP(A101,'Medical Examinations'!$A$1:$L$2336,6,FALSE)</f>
        <v>No</v>
      </c>
      <c r="H101" s="11">
        <f>VLOOKUP(A101,'Medical Examinations'!$A$1:$L$2336,8,FALSE)</f>
        <v>0</v>
      </c>
      <c r="I101" s="11" t="str">
        <f>VLOOKUP(A101,'Medical Examinations'!$A$1:$L$2336,10,FALSE)</f>
        <v>yes</v>
      </c>
      <c r="J101" s="11" t="str">
        <f>VLOOKUP(A101,'Medical Examinations'!$A$1:$L$2336,11,FALSE)</f>
        <v>Obesity</v>
      </c>
      <c r="K101" s="11" t="str">
        <f>VLOOKUP(A101,'Medical Examinations'!$A$1:$L$2336,12,FALSE)</f>
        <v>Normal</v>
      </c>
      <c r="L101" s="10">
        <f ca="1">VLOOKUP(A101,'Hospitalisation Details'!$A$1:$Q$2344,3,FALSE)</f>
        <v>2002</v>
      </c>
      <c r="M101" s="10" t="str">
        <f ca="1">VLOOKUP(A101,'Hospitalisation Details'!$A$1:$Q$2344,5,FALSE)</f>
        <v>Dec</v>
      </c>
      <c r="N101" s="11">
        <f ca="1">VLOOKUP(A101,'Hospitalisation Details'!$A$1:$Q$2344,6,FALSE)</f>
        <v>22</v>
      </c>
      <c r="O101" s="17">
        <f ca="1">VLOOKUP(A101,'Hospitalisation Details'!$A$1:$Q$2344,7,FALSE)</f>
        <v>37612</v>
      </c>
      <c r="P101" s="11">
        <f ca="1">VLOOKUP(A101,'Hospitalisation Details'!$A$1:$Q$2344,10,FALSE)</f>
        <v>1391.53</v>
      </c>
      <c r="Q101" s="11" t="str">
        <f ca="1">VLOOKUP(A101,'Hospitalisation Details'!$A$1:$Q$2344,12,FALSE)</f>
        <v>tier - 2</v>
      </c>
      <c r="R101" s="11" t="str">
        <f ca="1">VLOOKUP(A101,'Hospitalisation Details'!$A$1:$Q$2344,14,FALSE)</f>
        <v>tier - 1</v>
      </c>
      <c r="S101" s="11">
        <f ca="1">VLOOKUP(A101,'Hospitalisation Details'!$A$1:$Q$2344,17,FALSE)</f>
        <v>22</v>
      </c>
      <c r="T101" s="11" t="str">
        <f ca="1">VLOOKUP(A101,'Hospitalisation Details'!$A$1:$Q$2336,16,FALSE)</f>
        <v>R1013</v>
      </c>
    </row>
    <row r="102" ht="15.5" spans="1:20">
      <c r="A102" s="10" t="s">
        <v>394</v>
      </c>
      <c r="B102" s="11" t="str">
        <f>VLOOKUP(A102,'Customer Names'!$H$6:$K$2340,3,FALSE)</f>
        <v>  Brian</v>
      </c>
      <c r="C102" s="11">
        <f>VLOOKUP(A102,'Medical Examinations'!$A$1:$L$2336,2,FALSE)</f>
        <v>35.75</v>
      </c>
      <c r="D102" s="11">
        <f>VLOOKUP(A102,'Medical Examinations'!$A$1:$L$2336,3,FALSE)</f>
        <v>8</v>
      </c>
      <c r="E102" s="11" t="str">
        <f>VLOOKUP(A102,'Medical Examinations'!$A$1:$L$2336,4,FALSE)</f>
        <v>yes</v>
      </c>
      <c r="F102" s="11" t="str">
        <f>VLOOKUP(A102,'Medical Examinations'!$A$1:$L$2336,5,FALSE)</f>
        <v>No</v>
      </c>
      <c r="G102" s="11" t="str">
        <f>VLOOKUP(A102,'Medical Examinations'!$A$1:$L$2336,6,FALSE)</f>
        <v>No</v>
      </c>
      <c r="H102" s="11">
        <f>VLOOKUP(A102,'Medical Examinations'!$A$1:$L$2336,8,FALSE)</f>
        <v>0</v>
      </c>
      <c r="I102" s="11" t="str">
        <f>VLOOKUP(A102,'Medical Examinations'!$A$1:$L$2336,10,FALSE)</f>
        <v>yes</v>
      </c>
      <c r="J102" s="11" t="str">
        <f>VLOOKUP(A102,'Medical Examinations'!$A$1:$L$2336,11,FALSE)</f>
        <v>Obesity</v>
      </c>
      <c r="K102" s="11" t="str">
        <f>VLOOKUP(A102,'Medical Examinations'!$A$1:$L$2336,12,FALSE)</f>
        <v>Diabetes</v>
      </c>
      <c r="L102" s="10">
        <f ca="1">VLOOKUP(A102,'Hospitalisation Details'!$A$1:$Q$2344,3,FALSE)</f>
        <v>1998</v>
      </c>
      <c r="M102" s="10" t="str">
        <f ca="1">VLOOKUP(A102,'Hospitalisation Details'!$A$1:$Q$2344,5,FALSE)</f>
        <v>Sep</v>
      </c>
      <c r="N102" s="11">
        <f ca="1">VLOOKUP(A102,'Hospitalisation Details'!$A$1:$Q$2344,6,FALSE)</f>
        <v>5</v>
      </c>
      <c r="O102" s="17">
        <f ca="1">VLOOKUP(A102,'Hospitalisation Details'!$A$1:$Q$2344,7,FALSE)</f>
        <v>36043</v>
      </c>
      <c r="P102" s="11">
        <f ca="1">VLOOKUP(A102,'Hospitalisation Details'!$A$1:$Q$2344,10,FALSE)</f>
        <v>1400.44</v>
      </c>
      <c r="Q102" s="11" t="str">
        <f ca="1">VLOOKUP(A102,'Hospitalisation Details'!$A$1:$Q$2344,12,FALSE)</f>
        <v>tier - 2</v>
      </c>
      <c r="R102" s="11" t="str">
        <f ca="1">VLOOKUP(A102,'Hospitalisation Details'!$A$1:$Q$2344,14,FALSE)</f>
        <v>tier - 2</v>
      </c>
      <c r="S102" s="11">
        <f ca="1">VLOOKUP(A102,'Hospitalisation Details'!$A$1:$Q$2344,17,FALSE)</f>
        <v>27</v>
      </c>
      <c r="T102" s="11" t="str">
        <f ca="1">VLOOKUP(A102,'Hospitalisation Details'!$A$1:$Q$2336,16,FALSE)</f>
        <v>R1013</v>
      </c>
    </row>
    <row r="103" ht="15.5" spans="1:20">
      <c r="A103" s="10" t="s">
        <v>398</v>
      </c>
      <c r="B103" s="11" t="str">
        <f>VLOOKUP(A103,'Customer Names'!$H$6:$K$2340,3,FALSE)</f>
        <v>  Sari</v>
      </c>
      <c r="C103" s="11">
        <f>VLOOKUP(A103,'Medical Examinations'!$A$1:$L$2336,2,FALSE)</f>
        <v>53.81</v>
      </c>
      <c r="D103" s="11">
        <f>VLOOKUP(A103,'Medical Examinations'!$A$1:$L$2336,3,FALSE)</f>
        <v>8.77</v>
      </c>
      <c r="E103" s="11" t="str">
        <f>VLOOKUP(A103,'Medical Examinations'!$A$1:$L$2336,4,FALSE)</f>
        <v>yes</v>
      </c>
      <c r="F103" s="11" t="str">
        <f>VLOOKUP(A103,'Medical Examinations'!$A$1:$L$2336,5,FALSE)</f>
        <v>No</v>
      </c>
      <c r="G103" s="11" t="str">
        <f>VLOOKUP(A103,'Medical Examinations'!$A$1:$L$2336,6,FALSE)</f>
        <v>No</v>
      </c>
      <c r="H103" s="11">
        <f>VLOOKUP(A103,'Medical Examinations'!$A$1:$L$2336,8,FALSE)</f>
        <v>0</v>
      </c>
      <c r="I103" s="11" t="str">
        <f>VLOOKUP(A103,'Medical Examinations'!$A$1:$L$2336,10,FALSE)</f>
        <v>yes</v>
      </c>
      <c r="J103" s="11" t="str">
        <f>VLOOKUP(A103,'Medical Examinations'!$A$1:$L$2336,11,FALSE)</f>
        <v>Obesity</v>
      </c>
      <c r="K103" s="11" t="str">
        <f>VLOOKUP(A103,'Medical Examinations'!$A$1:$L$2336,12,FALSE)</f>
        <v>Diabetes</v>
      </c>
      <c r="L103" s="10">
        <f ca="1">VLOOKUP(A103,'Hospitalisation Details'!$A$1:$Q$2344,3,FALSE)</f>
        <v>1997</v>
      </c>
      <c r="M103" s="10" t="str">
        <f ca="1">VLOOKUP(A103,'Hospitalisation Details'!$A$1:$Q$2344,5,FALSE)</f>
        <v>Oct</v>
      </c>
      <c r="N103" s="11">
        <f ca="1">VLOOKUP(A103,'Hospitalisation Details'!$A$1:$Q$2344,6,FALSE)</f>
        <v>27</v>
      </c>
      <c r="O103" s="17">
        <f ca="1">VLOOKUP(A103,'Hospitalisation Details'!$A$1:$Q$2344,7,FALSE)</f>
        <v>35730</v>
      </c>
      <c r="P103" s="11">
        <f ca="1">VLOOKUP(A103,'Hospitalisation Details'!$A$1:$Q$2344,10,FALSE)</f>
        <v>1402</v>
      </c>
      <c r="Q103" s="11" t="str">
        <f ca="1">VLOOKUP(A103,'Hospitalisation Details'!$A$1:$Q$2344,12,FALSE)</f>
        <v>tier - 2</v>
      </c>
      <c r="R103" s="11" t="str">
        <f ca="1">VLOOKUP(A103,'Hospitalisation Details'!$A$1:$Q$2344,14,FALSE)</f>
        <v>tier - 3</v>
      </c>
      <c r="S103" s="11">
        <f ca="1">VLOOKUP(A103,'Hospitalisation Details'!$A$1:$Q$2344,17,FALSE)</f>
        <v>28</v>
      </c>
      <c r="T103" s="11" t="str">
        <f ca="1">VLOOKUP(A103,'Hospitalisation Details'!$A$1:$Q$2336,16,FALSE)</f>
        <v>R1011</v>
      </c>
    </row>
    <row r="104" ht="15.5" spans="1:20">
      <c r="A104" s="10" t="s">
        <v>402</v>
      </c>
      <c r="B104" s="11" t="str">
        <f>VLOOKUP(A104,'Customer Names'!$H$6:$K$2340,3,FALSE)</f>
        <v>  Robert M</v>
      </c>
      <c r="C104" s="11">
        <f>VLOOKUP(A104,'Medical Examinations'!$A$1:$L$2336,2,FALSE)</f>
        <v>49.48</v>
      </c>
      <c r="D104" s="11">
        <f>VLOOKUP(A104,'Medical Examinations'!$A$1:$L$2336,3,FALSE)</f>
        <v>4.96</v>
      </c>
      <c r="E104" s="11" t="str">
        <f>VLOOKUP(A104,'Medical Examinations'!$A$1:$L$2336,4,FALSE)</f>
        <v>No</v>
      </c>
      <c r="F104" s="11" t="str">
        <f>VLOOKUP(A104,'Medical Examinations'!$A$1:$L$2336,5,FALSE)</f>
        <v>No</v>
      </c>
      <c r="G104" s="11" t="str">
        <f>VLOOKUP(A104,'Medical Examinations'!$A$1:$L$2336,6,FALSE)</f>
        <v>Yes</v>
      </c>
      <c r="H104" s="11">
        <f>VLOOKUP(A104,'Medical Examinations'!$A$1:$L$2336,8,FALSE)</f>
        <v>1</v>
      </c>
      <c r="I104" s="11" t="str">
        <f>VLOOKUP(A104,'Medical Examinations'!$A$1:$L$2336,10,FALSE)</f>
        <v>yes</v>
      </c>
      <c r="J104" s="11" t="str">
        <f>VLOOKUP(A104,'Medical Examinations'!$A$1:$L$2336,11,FALSE)</f>
        <v>Obesity</v>
      </c>
      <c r="K104" s="11" t="str">
        <f>VLOOKUP(A104,'Medical Examinations'!$A$1:$L$2336,12,FALSE)</f>
        <v>Normal</v>
      </c>
      <c r="L104" s="10">
        <f ca="1">VLOOKUP(A104,'Hospitalisation Details'!$A$1:$Q$2344,3,FALSE)</f>
        <v>1996</v>
      </c>
      <c r="M104" s="10" t="str">
        <f ca="1">VLOOKUP(A104,'Hospitalisation Details'!$A$1:$Q$2344,5,FALSE)</f>
        <v>Jun</v>
      </c>
      <c r="N104" s="11">
        <f ca="1">VLOOKUP(A104,'Hospitalisation Details'!$A$1:$Q$2344,6,FALSE)</f>
        <v>23</v>
      </c>
      <c r="O104" s="17">
        <f ca="1">VLOOKUP(A104,'Hospitalisation Details'!$A$1:$Q$2344,7,FALSE)</f>
        <v>35239</v>
      </c>
      <c r="P104" s="11">
        <f ca="1">VLOOKUP(A104,'Hospitalisation Details'!$A$1:$Q$2344,10,FALSE)</f>
        <v>1417</v>
      </c>
      <c r="Q104" s="11" t="str">
        <f ca="1">VLOOKUP(A104,'Hospitalisation Details'!$A$1:$Q$2344,12,FALSE)</f>
        <v>tier - 2</v>
      </c>
      <c r="R104" s="11" t="str">
        <f ca="1">VLOOKUP(A104,'Hospitalisation Details'!$A$1:$Q$2344,14,FALSE)</f>
        <v>tier - 3</v>
      </c>
      <c r="S104" s="11">
        <f ca="1">VLOOKUP(A104,'Hospitalisation Details'!$A$1:$Q$2344,17,FALSE)</f>
        <v>29</v>
      </c>
      <c r="T104" s="11" t="str">
        <f ca="1">VLOOKUP(A104,'Hospitalisation Details'!$A$1:$Q$2336,16,FALSE)</f>
        <v>R1013</v>
      </c>
    </row>
    <row r="105" ht="15.5" spans="1:20">
      <c r="A105" s="10" t="s">
        <v>406</v>
      </c>
      <c r="B105" s="11" t="str">
        <f>VLOOKUP(A105,'Customer Names'!$H$6:$K$2340,3,FALSE)</f>
        <v>  Ricardo</v>
      </c>
      <c r="C105" s="11">
        <f>VLOOKUP(A105,'Medical Examinations'!$A$1:$L$2336,2,FALSE)</f>
        <v>34.1</v>
      </c>
      <c r="D105" s="11">
        <f>VLOOKUP(A105,'Medical Examinations'!$A$1:$L$2336,3,FALSE)</f>
        <v>4.43</v>
      </c>
      <c r="E105" s="11" t="str">
        <f>VLOOKUP(A105,'Medical Examinations'!$A$1:$L$2336,4,FALSE)</f>
        <v>yes</v>
      </c>
      <c r="F105" s="11" t="str">
        <f>VLOOKUP(A105,'Medical Examinations'!$A$1:$L$2336,5,FALSE)</f>
        <v>No</v>
      </c>
      <c r="G105" s="11" t="str">
        <f>VLOOKUP(A105,'Medical Examinations'!$A$1:$L$2336,6,FALSE)</f>
        <v>No</v>
      </c>
      <c r="H105" s="11">
        <f>VLOOKUP(A105,'Medical Examinations'!$A$1:$L$2336,8,FALSE)</f>
        <v>0</v>
      </c>
      <c r="I105" s="11" t="str">
        <f>VLOOKUP(A105,'Medical Examinations'!$A$1:$L$2336,10,FALSE)</f>
        <v>yes</v>
      </c>
      <c r="J105" s="11" t="str">
        <f>VLOOKUP(A105,'Medical Examinations'!$A$1:$L$2336,11,FALSE)</f>
        <v>Obesity</v>
      </c>
      <c r="K105" s="11" t="str">
        <f>VLOOKUP(A105,'Medical Examinations'!$A$1:$L$2336,12,FALSE)</f>
        <v>Normal</v>
      </c>
      <c r="L105" s="10">
        <f ca="1">VLOOKUP(A105,'Hospitalisation Details'!$A$1:$Q$2344,3,FALSE)</f>
        <v>2001</v>
      </c>
      <c r="M105" s="10" t="str">
        <f ca="1">VLOOKUP(A105,'Hospitalisation Details'!$A$1:$Q$2344,5,FALSE)</f>
        <v>Aug</v>
      </c>
      <c r="N105" s="11">
        <f ca="1">VLOOKUP(A105,'Hospitalisation Details'!$A$1:$Q$2344,6,FALSE)</f>
        <v>23</v>
      </c>
      <c r="O105" s="17">
        <f ca="1">VLOOKUP(A105,'Hospitalisation Details'!$A$1:$Q$2344,7,FALSE)</f>
        <v>37126</v>
      </c>
      <c r="P105" s="11">
        <f ca="1">VLOOKUP(A105,'Hospitalisation Details'!$A$1:$Q$2344,10,FALSE)</f>
        <v>1421</v>
      </c>
      <c r="Q105" s="11" t="str">
        <f ca="1">VLOOKUP(A105,'Hospitalisation Details'!$A$1:$Q$2344,12,FALSE)</f>
        <v>tier - 2</v>
      </c>
      <c r="R105" s="11" t="str">
        <f ca="1">VLOOKUP(A105,'Hospitalisation Details'!$A$1:$Q$2344,14,FALSE)</f>
        <v>tier - 2</v>
      </c>
      <c r="S105" s="11">
        <f ca="1">VLOOKUP(A105,'Hospitalisation Details'!$A$1:$Q$2344,17,FALSE)</f>
        <v>24</v>
      </c>
      <c r="T105" s="11" t="str">
        <f ca="1">VLOOKUP(A105,'Hospitalisation Details'!$A$1:$Q$2336,16,FALSE)</f>
        <v>R1013</v>
      </c>
    </row>
    <row r="106" ht="15.5" spans="1:20">
      <c r="A106" s="10" t="s">
        <v>409</v>
      </c>
      <c r="B106" s="11" t="str">
        <f>VLOOKUP(A106,'Customer Names'!$H$6:$K$2340,3,FALSE)</f>
        <v>  Gedion</v>
      </c>
      <c r="C106" s="11">
        <f>VLOOKUP(A106,'Medical Examinations'!$A$1:$L$2336,2,FALSE)</f>
        <v>35.3</v>
      </c>
      <c r="D106" s="11">
        <f>VLOOKUP(A106,'Medical Examinations'!$A$1:$L$2336,3,FALSE)</f>
        <v>5.82</v>
      </c>
      <c r="E106" s="11" t="str">
        <f>VLOOKUP(A106,'Medical Examinations'!$A$1:$L$2336,4,FALSE)</f>
        <v>yes</v>
      </c>
      <c r="F106" s="11" t="str">
        <f>VLOOKUP(A106,'Medical Examinations'!$A$1:$L$2336,5,FALSE)</f>
        <v>No</v>
      </c>
      <c r="G106" s="11" t="str">
        <f>VLOOKUP(A106,'Medical Examinations'!$A$1:$L$2336,6,FALSE)</f>
        <v>Yes</v>
      </c>
      <c r="H106" s="11">
        <f>VLOOKUP(A106,'Medical Examinations'!$A$1:$L$2336,8,FALSE)</f>
        <v>1</v>
      </c>
      <c r="I106" s="11" t="str">
        <f>VLOOKUP(A106,'Medical Examinations'!$A$1:$L$2336,10,FALSE)</f>
        <v>yes</v>
      </c>
      <c r="J106" s="11" t="str">
        <f>VLOOKUP(A106,'Medical Examinations'!$A$1:$L$2336,11,FALSE)</f>
        <v>Obesity</v>
      </c>
      <c r="K106" s="11" t="str">
        <f>VLOOKUP(A106,'Medical Examinations'!$A$1:$L$2336,12,FALSE)</f>
        <v>Prediabetes</v>
      </c>
      <c r="L106" s="10">
        <f ca="1">VLOOKUP(A106,'Hospitalisation Details'!$A$1:$Q$2344,3,FALSE)</f>
        <v>1997</v>
      </c>
      <c r="M106" s="10" t="str">
        <f ca="1">VLOOKUP(A106,'Hospitalisation Details'!$A$1:$Q$2344,5,FALSE)</f>
        <v>Dec</v>
      </c>
      <c r="N106" s="11">
        <f ca="1">VLOOKUP(A106,'Hospitalisation Details'!$A$1:$Q$2344,6,FALSE)</f>
        <v>5</v>
      </c>
      <c r="O106" s="17">
        <f ca="1">VLOOKUP(A106,'Hospitalisation Details'!$A$1:$Q$2344,7,FALSE)</f>
        <v>35769</v>
      </c>
      <c r="P106" s="11">
        <f ca="1">VLOOKUP(A106,'Hospitalisation Details'!$A$1:$Q$2344,10,FALSE)</f>
        <v>1422</v>
      </c>
      <c r="Q106" s="11" t="str">
        <f ca="1">VLOOKUP(A106,'Hospitalisation Details'!$A$1:$Q$2344,12,FALSE)</f>
        <v>tier - 2</v>
      </c>
      <c r="R106" s="11" t="str">
        <f ca="1">VLOOKUP(A106,'Hospitalisation Details'!$A$1:$Q$2344,14,FALSE)</f>
        <v>tier - 2</v>
      </c>
      <c r="S106" s="11">
        <f ca="1">VLOOKUP(A106,'Hospitalisation Details'!$A$1:$Q$2344,17,FALSE)</f>
        <v>27</v>
      </c>
      <c r="T106" s="11" t="str">
        <f ca="1">VLOOKUP(A106,'Hospitalisation Details'!$A$1:$Q$2336,16,FALSE)</f>
        <v>R1013</v>
      </c>
    </row>
    <row r="107" ht="15.5" spans="1:20">
      <c r="A107" s="10" t="s">
        <v>413</v>
      </c>
      <c r="B107" s="11" t="str">
        <f>VLOOKUP(A107,'Customer Names'!$H$6:$K$2340,3,FALSE)</f>
        <v>  Mark</v>
      </c>
      <c r="C107" s="11">
        <f>VLOOKUP(A107,'Medical Examinations'!$A$1:$L$2336,2,FALSE)</f>
        <v>43.83</v>
      </c>
      <c r="D107" s="11">
        <f>VLOOKUP(A107,'Medical Examinations'!$A$1:$L$2336,3,FALSE)</f>
        <v>6.03</v>
      </c>
      <c r="E107" s="11" t="str">
        <f>VLOOKUP(A107,'Medical Examinations'!$A$1:$L$2336,4,FALSE)</f>
        <v>yes</v>
      </c>
      <c r="F107" s="11" t="str">
        <f>VLOOKUP(A107,'Medical Examinations'!$A$1:$L$2336,5,FALSE)</f>
        <v>No</v>
      </c>
      <c r="G107" s="11" t="str">
        <f>VLOOKUP(A107,'Medical Examinations'!$A$1:$L$2336,6,FALSE)</f>
        <v>No</v>
      </c>
      <c r="H107" s="11">
        <f>VLOOKUP(A107,'Medical Examinations'!$A$1:$L$2336,8,FALSE)</f>
        <v>2</v>
      </c>
      <c r="I107" s="11" t="str">
        <f>VLOOKUP(A107,'Medical Examinations'!$A$1:$L$2336,10,FALSE)</f>
        <v>yes</v>
      </c>
      <c r="J107" s="11" t="str">
        <f>VLOOKUP(A107,'Medical Examinations'!$A$1:$L$2336,11,FALSE)</f>
        <v>Obesity</v>
      </c>
      <c r="K107" s="11" t="str">
        <f>VLOOKUP(A107,'Medical Examinations'!$A$1:$L$2336,12,FALSE)</f>
        <v>Prediabetes</v>
      </c>
      <c r="L107" s="10">
        <f ca="1">VLOOKUP(A107,'Hospitalisation Details'!$A$1:$Q$2344,3,FALSE)</f>
        <v>2000</v>
      </c>
      <c r="M107" s="10" t="str">
        <f ca="1">VLOOKUP(A107,'Hospitalisation Details'!$A$1:$Q$2344,5,FALSE)</f>
        <v>Sep</v>
      </c>
      <c r="N107" s="11">
        <f ca="1">VLOOKUP(A107,'Hospitalisation Details'!$A$1:$Q$2344,6,FALSE)</f>
        <v>1</v>
      </c>
      <c r="O107" s="17">
        <f ca="1">VLOOKUP(A107,'Hospitalisation Details'!$A$1:$Q$2344,7,FALSE)</f>
        <v>36770</v>
      </c>
      <c r="P107" s="11">
        <f ca="1">VLOOKUP(A107,'Hospitalisation Details'!$A$1:$Q$2344,10,FALSE)</f>
        <v>1438</v>
      </c>
      <c r="Q107" s="11" t="str">
        <f ca="1">VLOOKUP(A107,'Hospitalisation Details'!$A$1:$Q$2344,12,FALSE)</f>
        <v>tier - 2</v>
      </c>
      <c r="R107" s="11" t="str">
        <f ca="1">VLOOKUP(A107,'Hospitalisation Details'!$A$1:$Q$2344,14,FALSE)</f>
        <v>tier - 2</v>
      </c>
      <c r="S107" s="11">
        <f ca="1">VLOOKUP(A107,'Hospitalisation Details'!$A$1:$Q$2344,17,FALSE)</f>
        <v>25</v>
      </c>
      <c r="T107" s="11" t="str">
        <f ca="1">VLOOKUP(A107,'Hospitalisation Details'!$A$1:$Q$2336,16,FALSE)</f>
        <v>R1013</v>
      </c>
    </row>
    <row r="108" ht="15.5" spans="1:20">
      <c r="A108" s="10" t="s">
        <v>417</v>
      </c>
      <c r="B108" s="11" t="str">
        <f>VLOOKUP(A108,'Customer Names'!$H$6:$K$2340,3,FALSE)</f>
        <v>  Gamini P</v>
      </c>
      <c r="C108" s="11">
        <f>VLOOKUP(A108,'Medical Examinations'!$A$1:$L$2336,2,FALSE)</f>
        <v>50.07</v>
      </c>
      <c r="D108" s="11">
        <f>VLOOKUP(A108,'Medical Examinations'!$A$1:$L$2336,3,FALSE)</f>
        <v>9.27</v>
      </c>
      <c r="E108" s="11" t="str">
        <f>VLOOKUP(A108,'Medical Examinations'!$A$1:$L$2336,4,FALSE)</f>
        <v>No</v>
      </c>
      <c r="F108" s="11" t="str">
        <f>VLOOKUP(A108,'Medical Examinations'!$A$1:$L$2336,5,FALSE)</f>
        <v>No</v>
      </c>
      <c r="G108" s="11" t="str">
        <f>VLOOKUP(A108,'Medical Examinations'!$A$1:$L$2336,6,FALSE)</f>
        <v>No</v>
      </c>
      <c r="H108" s="11">
        <f>VLOOKUP(A108,'Medical Examinations'!$A$1:$L$2336,8,FALSE)</f>
        <v>0</v>
      </c>
      <c r="I108" s="11" t="str">
        <f>VLOOKUP(A108,'Medical Examinations'!$A$1:$L$2336,10,FALSE)</f>
        <v>yes</v>
      </c>
      <c r="J108" s="11" t="str">
        <f>VLOOKUP(A108,'Medical Examinations'!$A$1:$L$2336,11,FALSE)</f>
        <v>Obesity</v>
      </c>
      <c r="K108" s="11" t="str">
        <f>VLOOKUP(A108,'Medical Examinations'!$A$1:$L$2336,12,FALSE)</f>
        <v>Diabetes</v>
      </c>
      <c r="L108" s="10">
        <f ca="1">VLOOKUP(A108,'Hospitalisation Details'!$A$1:$Q$2344,3,FALSE)</f>
        <v>1997</v>
      </c>
      <c r="M108" s="10" t="str">
        <f ca="1">VLOOKUP(A108,'Hospitalisation Details'!$A$1:$Q$2344,5,FALSE)</f>
        <v>Jun</v>
      </c>
      <c r="N108" s="11">
        <f ca="1">VLOOKUP(A108,'Hospitalisation Details'!$A$1:$Q$2344,6,FALSE)</f>
        <v>19</v>
      </c>
      <c r="O108" s="17">
        <f ca="1">VLOOKUP(A108,'Hospitalisation Details'!$A$1:$Q$2344,7,FALSE)</f>
        <v>35600</v>
      </c>
      <c r="P108" s="11">
        <f ca="1">VLOOKUP(A108,'Hospitalisation Details'!$A$1:$Q$2344,10,FALSE)</f>
        <v>1445</v>
      </c>
      <c r="Q108" s="11" t="str">
        <f ca="1">VLOOKUP(A108,'Hospitalisation Details'!$A$1:$Q$2344,12,FALSE)</f>
        <v>tier - 2</v>
      </c>
      <c r="R108" s="11" t="str">
        <f ca="1">VLOOKUP(A108,'Hospitalisation Details'!$A$1:$Q$2344,14,FALSE)</f>
        <v>tier - 1</v>
      </c>
      <c r="S108" s="11">
        <f ca="1">VLOOKUP(A108,'Hospitalisation Details'!$A$1:$Q$2344,17,FALSE)</f>
        <v>28</v>
      </c>
      <c r="T108" s="11" t="str">
        <f ca="1">VLOOKUP(A108,'Hospitalisation Details'!$A$1:$Q$2336,16,FALSE)</f>
        <v>R1013</v>
      </c>
    </row>
    <row r="109" ht="15.5" spans="1:20">
      <c r="A109" s="10" t="s">
        <v>421</v>
      </c>
      <c r="B109" s="11" t="str">
        <f>VLOOKUP(A109,'Customer Names'!$H$6:$K$2340,3,FALSE)</f>
        <v>  Emily J</v>
      </c>
      <c r="C109" s="11">
        <f>VLOOKUP(A109,'Medical Examinations'!$A$1:$L$2336,2,FALSE)</f>
        <v>32.775</v>
      </c>
      <c r="D109" s="11">
        <f>VLOOKUP(A109,'Medical Examinations'!$A$1:$L$2336,3,FALSE)</f>
        <v>5.53</v>
      </c>
      <c r="E109" s="11" t="str">
        <f>VLOOKUP(A109,'Medical Examinations'!$A$1:$L$2336,4,FALSE)</f>
        <v>No</v>
      </c>
      <c r="F109" s="11" t="str">
        <f>VLOOKUP(A109,'Medical Examinations'!$A$1:$L$2336,5,FALSE)</f>
        <v>No</v>
      </c>
      <c r="G109" s="11" t="str">
        <f>VLOOKUP(A109,'Medical Examinations'!$A$1:$L$2336,6,FALSE)</f>
        <v>No</v>
      </c>
      <c r="H109" s="11">
        <f>VLOOKUP(A109,'Medical Examinations'!$A$1:$L$2336,8,FALSE)</f>
        <v>0</v>
      </c>
      <c r="I109" s="11" t="str">
        <f>VLOOKUP(A109,'Medical Examinations'!$A$1:$L$2336,10,FALSE)</f>
        <v>yes</v>
      </c>
      <c r="J109" s="11" t="str">
        <f>VLOOKUP(A109,'Medical Examinations'!$A$1:$L$2336,11,FALSE)</f>
        <v>Obesity</v>
      </c>
      <c r="K109" s="11" t="str">
        <f>VLOOKUP(A109,'Medical Examinations'!$A$1:$L$2336,12,FALSE)</f>
        <v>Normal</v>
      </c>
      <c r="L109" s="10">
        <f ca="1">VLOOKUP(A109,'Hospitalisation Details'!$A$1:$Q$2344,3,FALSE)</f>
        <v>2003</v>
      </c>
      <c r="M109" s="10" t="str">
        <f ca="1">VLOOKUP(A109,'Hospitalisation Details'!$A$1:$Q$2344,5,FALSE)</f>
        <v>Jun</v>
      </c>
      <c r="N109" s="11">
        <f ca="1">VLOOKUP(A109,'Hospitalisation Details'!$A$1:$Q$2344,6,FALSE)</f>
        <v>20</v>
      </c>
      <c r="O109" s="17">
        <f ca="1">VLOOKUP(A109,'Hospitalisation Details'!$A$1:$Q$2344,7,FALSE)</f>
        <v>37792</v>
      </c>
      <c r="P109" s="11">
        <f ca="1">VLOOKUP(A109,'Hospitalisation Details'!$A$1:$Q$2344,10,FALSE)</f>
        <v>1467</v>
      </c>
      <c r="Q109" s="11" t="str">
        <f ca="1">VLOOKUP(A109,'Hospitalisation Details'!$A$1:$Q$2344,12,FALSE)</f>
        <v>tier - 2</v>
      </c>
      <c r="R109" s="11" t="str">
        <f ca="1">VLOOKUP(A109,'Hospitalisation Details'!$A$1:$Q$2344,14,FALSE)</f>
        <v>tier - 2</v>
      </c>
      <c r="S109" s="11">
        <f ca="1">VLOOKUP(A109,'Hospitalisation Details'!$A$1:$Q$2344,17,FALSE)</f>
        <v>22</v>
      </c>
      <c r="T109" s="11" t="str">
        <f ca="1">VLOOKUP(A109,'Hospitalisation Details'!$A$1:$Q$2336,16,FALSE)</f>
        <v>R1013</v>
      </c>
    </row>
    <row r="110" ht="15.5" spans="1:20">
      <c r="A110" s="10" t="s">
        <v>425</v>
      </c>
      <c r="B110" s="11" t="str">
        <f>VLOOKUP(A110,'Customer Names'!$H$6:$K$2340,3,FALSE)</f>
        <v>  Amanda</v>
      </c>
      <c r="C110" s="11">
        <f>VLOOKUP(A110,'Medical Examinations'!$A$1:$L$2336,2,FALSE)</f>
        <v>34.105</v>
      </c>
      <c r="D110" s="11">
        <f>VLOOKUP(A110,'Medical Examinations'!$A$1:$L$2336,3,FALSE)</f>
        <v>5.07</v>
      </c>
      <c r="E110" s="11" t="str">
        <f>VLOOKUP(A110,'Medical Examinations'!$A$1:$L$2336,4,FALSE)</f>
        <v>No</v>
      </c>
      <c r="F110" s="11" t="str">
        <f>VLOOKUP(A110,'Medical Examinations'!$A$1:$L$2336,5,FALSE)</f>
        <v>No</v>
      </c>
      <c r="G110" s="11" t="str">
        <f>VLOOKUP(A110,'Medical Examinations'!$A$1:$L$2336,6,FALSE)</f>
        <v>No</v>
      </c>
      <c r="H110" s="11">
        <f>VLOOKUP(A110,'Medical Examinations'!$A$1:$L$2336,8,FALSE)</f>
        <v>1</v>
      </c>
      <c r="I110" s="11" t="str">
        <f>VLOOKUP(A110,'Medical Examinations'!$A$1:$L$2336,10,FALSE)</f>
        <v>yes</v>
      </c>
      <c r="J110" s="11" t="str">
        <f>VLOOKUP(A110,'Medical Examinations'!$A$1:$L$2336,11,FALSE)</f>
        <v>Obesity</v>
      </c>
      <c r="K110" s="11" t="str">
        <f>VLOOKUP(A110,'Medical Examinations'!$A$1:$L$2336,12,FALSE)</f>
        <v>Normal</v>
      </c>
      <c r="L110" s="10">
        <f ca="1">VLOOKUP(A110,'Hospitalisation Details'!$A$1:$Q$2344,3,FALSE)</f>
        <v>1998</v>
      </c>
      <c r="M110" s="10" t="str">
        <f ca="1">VLOOKUP(A110,'Hospitalisation Details'!$A$1:$Q$2344,5,FALSE)</f>
        <v>Dec</v>
      </c>
      <c r="N110" s="11">
        <f ca="1">VLOOKUP(A110,'Hospitalisation Details'!$A$1:$Q$2344,6,FALSE)</f>
        <v>7</v>
      </c>
      <c r="O110" s="17">
        <f ca="1">VLOOKUP(A110,'Hospitalisation Details'!$A$1:$Q$2344,7,FALSE)</f>
        <v>36136</v>
      </c>
      <c r="P110" s="11">
        <f ca="1">VLOOKUP(A110,'Hospitalisation Details'!$A$1:$Q$2344,10,FALSE)</f>
        <v>1477</v>
      </c>
      <c r="Q110" s="11" t="str">
        <f ca="1">VLOOKUP(A110,'Hospitalisation Details'!$A$1:$Q$2344,12,FALSE)</f>
        <v>tier - 2</v>
      </c>
      <c r="R110" s="11" t="str">
        <f ca="1">VLOOKUP(A110,'Hospitalisation Details'!$A$1:$Q$2344,14,FALSE)</f>
        <v>tier - 1</v>
      </c>
      <c r="S110" s="11">
        <f ca="1">VLOOKUP(A110,'Hospitalisation Details'!$A$1:$Q$2344,17,FALSE)</f>
        <v>26</v>
      </c>
      <c r="T110" s="11" t="str">
        <f ca="1">VLOOKUP(A110,'Hospitalisation Details'!$A$1:$Q$2336,16,FALSE)</f>
        <v>R1013</v>
      </c>
    </row>
    <row r="111" ht="15.5" spans="1:20">
      <c r="A111" s="10" t="s">
        <v>429</v>
      </c>
      <c r="B111" s="11" t="str">
        <f>VLOOKUP(A111,'Customer Names'!$H$6:$K$2340,3,FALSE)</f>
        <v>  Nicholas</v>
      </c>
      <c r="C111" s="11">
        <f>VLOOKUP(A111,'Medical Examinations'!$A$1:$L$2336,2,FALSE)</f>
        <v>48.93</v>
      </c>
      <c r="D111" s="11">
        <f>VLOOKUP(A111,'Medical Examinations'!$A$1:$L$2336,3,FALSE)</f>
        <v>11.17</v>
      </c>
      <c r="E111" s="11" t="str">
        <f>VLOOKUP(A111,'Medical Examinations'!$A$1:$L$2336,4,FALSE)</f>
        <v>yes</v>
      </c>
      <c r="F111" s="11" t="str">
        <f>VLOOKUP(A111,'Medical Examinations'!$A$1:$L$2336,5,FALSE)</f>
        <v>No</v>
      </c>
      <c r="G111" s="11" t="str">
        <f>VLOOKUP(A111,'Medical Examinations'!$A$1:$L$2336,6,FALSE)</f>
        <v>No</v>
      </c>
      <c r="H111" s="11">
        <f>VLOOKUP(A111,'Medical Examinations'!$A$1:$L$2336,8,FALSE)</f>
        <v>1</v>
      </c>
      <c r="I111" s="11" t="str">
        <f>VLOOKUP(A111,'Medical Examinations'!$A$1:$L$2336,10,FALSE)</f>
        <v>yes</v>
      </c>
      <c r="J111" s="11" t="str">
        <f>VLOOKUP(A111,'Medical Examinations'!$A$1:$L$2336,11,FALSE)</f>
        <v>Obesity</v>
      </c>
      <c r="K111" s="11" t="str">
        <f>VLOOKUP(A111,'Medical Examinations'!$A$1:$L$2336,12,FALSE)</f>
        <v>Diabetes</v>
      </c>
      <c r="L111" s="10">
        <f ca="1">VLOOKUP(A111,'Hospitalisation Details'!$A$1:$Q$2344,3,FALSE)</f>
        <v>1997</v>
      </c>
      <c r="M111" s="10" t="str">
        <f ca="1">VLOOKUP(A111,'Hospitalisation Details'!$A$1:$Q$2344,5,FALSE)</f>
        <v>Jun</v>
      </c>
      <c r="N111" s="11">
        <f ca="1">VLOOKUP(A111,'Hospitalisation Details'!$A$1:$Q$2344,6,FALSE)</f>
        <v>9</v>
      </c>
      <c r="O111" s="17">
        <f ca="1">VLOOKUP(A111,'Hospitalisation Details'!$A$1:$Q$2344,7,FALSE)</f>
        <v>35590</v>
      </c>
      <c r="P111" s="11">
        <f ca="1">VLOOKUP(A111,'Hospitalisation Details'!$A$1:$Q$2344,10,FALSE)</f>
        <v>1481</v>
      </c>
      <c r="Q111" s="11" t="str">
        <f ca="1">VLOOKUP(A111,'Hospitalisation Details'!$A$1:$Q$2344,12,FALSE)</f>
        <v>tier - 2</v>
      </c>
      <c r="R111" s="11" t="str">
        <f ca="1">VLOOKUP(A111,'Hospitalisation Details'!$A$1:$Q$2344,14,FALSE)</f>
        <v>tier - 1</v>
      </c>
      <c r="S111" s="11">
        <f ca="1">VLOOKUP(A111,'Hospitalisation Details'!$A$1:$Q$2344,17,FALSE)</f>
        <v>28</v>
      </c>
      <c r="T111" s="11" t="str">
        <f ca="1">VLOOKUP(A111,'Hospitalisation Details'!$A$1:$Q$2336,16,FALSE)</f>
        <v>R1012</v>
      </c>
    </row>
    <row r="112" ht="15.5" spans="1:20">
      <c r="A112" s="10" t="s">
        <v>433</v>
      </c>
      <c r="B112" s="11" t="str">
        <f>VLOOKUP(A112,'Customer Names'!$H$6:$K$2340,3,FALSE)</f>
        <v>  Knox</v>
      </c>
      <c r="C112" s="11">
        <f>VLOOKUP(A112,'Medical Examinations'!$A$1:$L$2336,2,FALSE)</f>
        <v>37.07</v>
      </c>
      <c r="D112" s="11">
        <f>VLOOKUP(A112,'Medical Examinations'!$A$1:$L$2336,3,FALSE)</f>
        <v>6.14</v>
      </c>
      <c r="E112" s="11" t="str">
        <f>VLOOKUP(A112,'Medical Examinations'!$A$1:$L$2336,4,FALSE)</f>
        <v>yes</v>
      </c>
      <c r="F112" s="11" t="str">
        <f>VLOOKUP(A112,'Medical Examinations'!$A$1:$L$2336,5,FALSE)</f>
        <v>No</v>
      </c>
      <c r="G112" s="11" t="str">
        <f>VLOOKUP(A112,'Medical Examinations'!$A$1:$L$2336,6,FALSE)</f>
        <v>No</v>
      </c>
      <c r="H112" s="11">
        <f>VLOOKUP(A112,'Medical Examinations'!$A$1:$L$2336,8,FALSE)</f>
        <v>0</v>
      </c>
      <c r="I112" s="11" t="str">
        <f>VLOOKUP(A112,'Medical Examinations'!$A$1:$L$2336,10,FALSE)</f>
        <v>yes</v>
      </c>
      <c r="J112" s="11" t="str">
        <f>VLOOKUP(A112,'Medical Examinations'!$A$1:$L$2336,11,FALSE)</f>
        <v>Obesity</v>
      </c>
      <c r="K112" s="11" t="str">
        <f>VLOOKUP(A112,'Medical Examinations'!$A$1:$L$2336,12,FALSE)</f>
        <v>Prediabetes</v>
      </c>
      <c r="L112" s="10">
        <f ca="1">VLOOKUP(A112,'Hospitalisation Details'!$A$1:$Q$2344,3,FALSE)</f>
        <v>1995</v>
      </c>
      <c r="M112" s="10" t="str">
        <f ca="1">VLOOKUP(A112,'Hospitalisation Details'!$A$1:$Q$2344,5,FALSE)</f>
        <v>Oct</v>
      </c>
      <c r="N112" s="11">
        <f ca="1">VLOOKUP(A112,'Hospitalisation Details'!$A$1:$Q$2344,6,FALSE)</f>
        <v>7</v>
      </c>
      <c r="O112" s="17">
        <f ca="1">VLOOKUP(A112,'Hospitalisation Details'!$A$1:$Q$2344,7,FALSE)</f>
        <v>34979</v>
      </c>
      <c r="P112" s="11">
        <f ca="1">VLOOKUP(A112,'Hospitalisation Details'!$A$1:$Q$2344,10,FALSE)</f>
        <v>1493</v>
      </c>
      <c r="Q112" s="11" t="str">
        <f ca="1">VLOOKUP(A112,'Hospitalisation Details'!$A$1:$Q$2344,12,FALSE)</f>
        <v>tier - 2</v>
      </c>
      <c r="R112" s="11" t="str">
        <f ca="1">VLOOKUP(A112,'Hospitalisation Details'!$A$1:$Q$2344,14,FALSE)</f>
        <v>tier - 3</v>
      </c>
      <c r="S112" s="11">
        <f ca="1">VLOOKUP(A112,'Hospitalisation Details'!$A$1:$Q$2344,17,FALSE)</f>
        <v>30</v>
      </c>
      <c r="T112" s="11" t="str">
        <f ca="1">VLOOKUP(A112,'Hospitalisation Details'!$A$1:$Q$2336,16,FALSE)</f>
        <v>R1013</v>
      </c>
    </row>
    <row r="113" ht="15.5" spans="1:20">
      <c r="A113" s="10" t="s">
        <v>437</v>
      </c>
      <c r="B113" s="11" t="str">
        <f>VLOOKUP(A113,'Customer Names'!$H$6:$K$2340,3,FALSE)</f>
        <v>  Yianna</v>
      </c>
      <c r="C113" s="11">
        <f>VLOOKUP(A113,'Medical Examinations'!$A$1:$L$2336,2,FALSE)</f>
        <v>51.51</v>
      </c>
      <c r="D113" s="11">
        <f>VLOOKUP(A113,'Medical Examinations'!$A$1:$L$2336,3,FALSE)</f>
        <v>6.26</v>
      </c>
      <c r="E113" s="11" t="str">
        <f>VLOOKUP(A113,'Medical Examinations'!$A$1:$L$2336,4,FALSE)</f>
        <v>yes</v>
      </c>
      <c r="F113" s="11" t="str">
        <f>VLOOKUP(A113,'Medical Examinations'!$A$1:$L$2336,5,FALSE)</f>
        <v>No</v>
      </c>
      <c r="G113" s="11" t="str">
        <f>VLOOKUP(A113,'Medical Examinations'!$A$1:$L$2336,6,FALSE)</f>
        <v>Yes</v>
      </c>
      <c r="H113" s="11">
        <f>VLOOKUP(A113,'Medical Examinations'!$A$1:$L$2336,8,FALSE)</f>
        <v>1</v>
      </c>
      <c r="I113" s="11" t="str">
        <f>VLOOKUP(A113,'Medical Examinations'!$A$1:$L$2336,10,FALSE)</f>
        <v>yes</v>
      </c>
      <c r="J113" s="11" t="str">
        <f>VLOOKUP(A113,'Medical Examinations'!$A$1:$L$2336,11,FALSE)</f>
        <v>Obesity</v>
      </c>
      <c r="K113" s="11" t="str">
        <f>VLOOKUP(A113,'Medical Examinations'!$A$1:$L$2336,12,FALSE)</f>
        <v>Prediabetes</v>
      </c>
      <c r="L113" s="10">
        <f ca="1">VLOOKUP(A113,'Hospitalisation Details'!$A$1:$Q$2344,3,FALSE)</f>
        <v>1998</v>
      </c>
      <c r="M113" s="10" t="str">
        <f ca="1">VLOOKUP(A113,'Hospitalisation Details'!$A$1:$Q$2344,5,FALSE)</f>
        <v>Jun</v>
      </c>
      <c r="N113" s="11">
        <f ca="1">VLOOKUP(A113,'Hospitalisation Details'!$A$1:$Q$2344,6,FALSE)</f>
        <v>19</v>
      </c>
      <c r="O113" s="17">
        <f ca="1">VLOOKUP(A113,'Hospitalisation Details'!$A$1:$Q$2344,7,FALSE)</f>
        <v>35965</v>
      </c>
      <c r="P113" s="11">
        <f ca="1">VLOOKUP(A113,'Hospitalisation Details'!$A$1:$Q$2344,10,FALSE)</f>
        <v>1497</v>
      </c>
      <c r="Q113" s="11" t="str">
        <f ca="1">VLOOKUP(A113,'Hospitalisation Details'!$A$1:$Q$2344,12,FALSE)</f>
        <v>tier - 2</v>
      </c>
      <c r="R113" s="11" t="str">
        <f ca="1">VLOOKUP(A113,'Hospitalisation Details'!$A$1:$Q$2344,14,FALSE)</f>
        <v>tier - 2</v>
      </c>
      <c r="S113" s="11">
        <f ca="1">VLOOKUP(A113,'Hospitalisation Details'!$A$1:$Q$2344,17,FALSE)</f>
        <v>27</v>
      </c>
      <c r="T113" s="11" t="str">
        <f ca="1">VLOOKUP(A113,'Hospitalisation Details'!$A$1:$Q$2336,16,FALSE)</f>
        <v>R1013</v>
      </c>
    </row>
    <row r="114" ht="15.5" spans="1:20">
      <c r="A114" s="10" t="s">
        <v>441</v>
      </c>
      <c r="B114" s="11" t="str">
        <f>VLOOKUP(A114,'Customer Names'!$H$6:$K$2340,3,FALSE)</f>
        <v>  Roberta</v>
      </c>
      <c r="C114" s="11">
        <f>VLOOKUP(A114,'Medical Examinations'!$A$1:$L$2336,2,FALSE)</f>
        <v>34.8</v>
      </c>
      <c r="D114" s="11">
        <f>VLOOKUP(A114,'Medical Examinations'!$A$1:$L$2336,3,FALSE)</f>
        <v>4.72</v>
      </c>
      <c r="E114" s="11" t="str">
        <f>VLOOKUP(A114,'Medical Examinations'!$A$1:$L$2336,4,FALSE)</f>
        <v>yes</v>
      </c>
      <c r="F114" s="11" t="str">
        <f>VLOOKUP(A114,'Medical Examinations'!$A$1:$L$2336,5,FALSE)</f>
        <v>No</v>
      </c>
      <c r="G114" s="11" t="str">
        <f>VLOOKUP(A114,'Medical Examinations'!$A$1:$L$2336,6,FALSE)</f>
        <v>No</v>
      </c>
      <c r="H114" s="11">
        <f>VLOOKUP(A114,'Medical Examinations'!$A$1:$L$2336,8,FALSE)</f>
        <v>0</v>
      </c>
      <c r="I114" s="11" t="str">
        <f>VLOOKUP(A114,'Medical Examinations'!$A$1:$L$2336,10,FALSE)</f>
        <v>yes</v>
      </c>
      <c r="J114" s="11" t="str">
        <f>VLOOKUP(A114,'Medical Examinations'!$A$1:$L$2336,11,FALSE)</f>
        <v>Obesity</v>
      </c>
      <c r="K114" s="11" t="str">
        <f>VLOOKUP(A114,'Medical Examinations'!$A$1:$L$2336,12,FALSE)</f>
        <v>Normal</v>
      </c>
      <c r="L114" s="10">
        <f ca="1">VLOOKUP(A114,'Hospitalisation Details'!$A$1:$Q$2344,3,FALSE)</f>
        <v>2001</v>
      </c>
      <c r="M114" s="10" t="str">
        <f ca="1">VLOOKUP(A114,'Hospitalisation Details'!$A$1:$Q$2344,5,FALSE)</f>
        <v>Aug</v>
      </c>
      <c r="N114" s="11">
        <f ca="1">VLOOKUP(A114,'Hospitalisation Details'!$A$1:$Q$2344,6,FALSE)</f>
        <v>25</v>
      </c>
      <c r="O114" s="17">
        <f ca="1">VLOOKUP(A114,'Hospitalisation Details'!$A$1:$Q$2344,7,FALSE)</f>
        <v>37128</v>
      </c>
      <c r="P114" s="11">
        <f ca="1">VLOOKUP(A114,'Hospitalisation Details'!$A$1:$Q$2344,10,FALSE)</f>
        <v>1515.34</v>
      </c>
      <c r="Q114" s="11" t="str">
        <f ca="1">VLOOKUP(A114,'Hospitalisation Details'!$A$1:$Q$2344,12,FALSE)</f>
        <v>tier - 2</v>
      </c>
      <c r="R114" s="11" t="str">
        <f ca="1">VLOOKUP(A114,'Hospitalisation Details'!$A$1:$Q$2344,14,FALSE)</f>
        <v>tier - 3</v>
      </c>
      <c r="S114" s="11">
        <f ca="1">VLOOKUP(A114,'Hospitalisation Details'!$A$1:$Q$2344,17,FALSE)</f>
        <v>24</v>
      </c>
      <c r="T114" s="11" t="str">
        <f ca="1">VLOOKUP(A114,'Hospitalisation Details'!$A$1:$Q$2336,16,FALSE)</f>
        <v>R1013</v>
      </c>
    </row>
    <row r="115" ht="15.5" spans="1:20">
      <c r="A115" s="10" t="s">
        <v>445</v>
      </c>
      <c r="B115" s="11" t="str">
        <f>VLOOKUP(A115,'Customer Names'!$H$6:$K$2340,3,FALSE)</f>
        <v>  Benjamin P</v>
      </c>
      <c r="C115" s="11">
        <f>VLOOKUP(A115,'Medical Examinations'!$A$1:$L$2336,2,FALSE)</f>
        <v>36.67</v>
      </c>
      <c r="D115" s="11">
        <f>VLOOKUP(A115,'Medical Examinations'!$A$1:$L$2336,3,FALSE)</f>
        <v>5.18</v>
      </c>
      <c r="E115" s="11" t="str">
        <f>VLOOKUP(A115,'Medical Examinations'!$A$1:$L$2336,4,FALSE)</f>
        <v>No</v>
      </c>
      <c r="F115" s="11" t="str">
        <f>VLOOKUP(A115,'Medical Examinations'!$A$1:$L$2336,5,FALSE)</f>
        <v>No</v>
      </c>
      <c r="G115" s="11" t="str">
        <f>VLOOKUP(A115,'Medical Examinations'!$A$1:$L$2336,6,FALSE)</f>
        <v>No</v>
      </c>
      <c r="H115" s="11">
        <f>VLOOKUP(A115,'Medical Examinations'!$A$1:$L$2336,8,FALSE)</f>
        <v>1</v>
      </c>
      <c r="I115" s="11" t="str">
        <f>VLOOKUP(A115,'Medical Examinations'!$A$1:$L$2336,10,FALSE)</f>
        <v>yes</v>
      </c>
      <c r="J115" s="11" t="str">
        <f>VLOOKUP(A115,'Medical Examinations'!$A$1:$L$2336,11,FALSE)</f>
        <v>Obesity</v>
      </c>
      <c r="K115" s="11" t="str">
        <f>VLOOKUP(A115,'Medical Examinations'!$A$1:$L$2336,12,FALSE)</f>
        <v>Normal</v>
      </c>
      <c r="L115" s="10">
        <f ca="1">VLOOKUP(A115,'Hospitalisation Details'!$A$1:$Q$2344,3,FALSE)</f>
        <v>2001</v>
      </c>
      <c r="M115" s="10" t="str">
        <f ca="1">VLOOKUP(A115,'Hospitalisation Details'!$A$1:$Q$2344,5,FALSE)</f>
        <v>Jul</v>
      </c>
      <c r="N115" s="11">
        <f ca="1">VLOOKUP(A115,'Hospitalisation Details'!$A$1:$Q$2344,6,FALSE)</f>
        <v>7</v>
      </c>
      <c r="O115" s="17">
        <f ca="1">VLOOKUP(A115,'Hospitalisation Details'!$A$1:$Q$2344,7,FALSE)</f>
        <v>37079</v>
      </c>
      <c r="P115" s="11">
        <f ca="1">VLOOKUP(A115,'Hospitalisation Details'!$A$1:$Q$2344,10,FALSE)</f>
        <v>1526.31</v>
      </c>
      <c r="Q115" s="11" t="str">
        <f ca="1">VLOOKUP(A115,'Hospitalisation Details'!$A$1:$Q$2344,12,FALSE)</f>
        <v>tier - 2</v>
      </c>
      <c r="R115" s="11" t="str">
        <f ca="1">VLOOKUP(A115,'Hospitalisation Details'!$A$1:$Q$2344,14,FALSE)</f>
        <v>tier - 3</v>
      </c>
      <c r="S115" s="11">
        <f ca="1">VLOOKUP(A115,'Hospitalisation Details'!$A$1:$Q$2344,17,FALSE)</f>
        <v>24</v>
      </c>
      <c r="T115" s="11" t="str">
        <f ca="1">VLOOKUP(A115,'Hospitalisation Details'!$A$1:$Q$2336,16,FALSE)</f>
        <v>R1011</v>
      </c>
    </row>
    <row r="116" ht="15.5" spans="1:20">
      <c r="A116" s="10" t="s">
        <v>448</v>
      </c>
      <c r="B116" s="11" t="str">
        <f>VLOOKUP(A116,'Customer Names'!$H$6:$K$2340,3,FALSE)</f>
        <v>  Craig</v>
      </c>
      <c r="C116" s="11">
        <f>VLOOKUP(A116,'Medical Examinations'!$A$1:$L$2336,2,FALSE)</f>
        <v>30.9</v>
      </c>
      <c r="D116" s="11">
        <f>VLOOKUP(A116,'Medical Examinations'!$A$1:$L$2336,3,FALSE)</f>
        <v>9.4</v>
      </c>
      <c r="E116" s="11" t="str">
        <f>VLOOKUP(A116,'Medical Examinations'!$A$1:$L$2336,4,FALSE)</f>
        <v>No</v>
      </c>
      <c r="F116" s="11" t="str">
        <f>VLOOKUP(A116,'Medical Examinations'!$A$1:$L$2336,5,FALSE)</f>
        <v>No</v>
      </c>
      <c r="G116" s="11" t="str">
        <f>VLOOKUP(A116,'Medical Examinations'!$A$1:$L$2336,6,FALSE)</f>
        <v>No</v>
      </c>
      <c r="H116" s="11">
        <f>VLOOKUP(A116,'Medical Examinations'!$A$1:$L$2336,8,FALSE)</f>
        <v>2</v>
      </c>
      <c r="I116" s="11" t="str">
        <f>VLOOKUP(A116,'Medical Examinations'!$A$1:$L$2336,10,FALSE)</f>
        <v>yes</v>
      </c>
      <c r="J116" s="11" t="str">
        <f>VLOOKUP(A116,'Medical Examinations'!$A$1:$L$2336,11,FALSE)</f>
        <v>Obesity</v>
      </c>
      <c r="K116" s="11" t="str">
        <f>VLOOKUP(A116,'Medical Examinations'!$A$1:$L$2336,12,FALSE)</f>
        <v>Diabetes</v>
      </c>
      <c r="L116" s="10">
        <f ca="1">VLOOKUP(A116,'Hospitalisation Details'!$A$1:$Q$2344,3,FALSE)</f>
        <v>2001</v>
      </c>
      <c r="M116" s="10" t="str">
        <f ca="1">VLOOKUP(A116,'Hospitalisation Details'!$A$1:$Q$2344,5,FALSE)</f>
        <v>Jun</v>
      </c>
      <c r="N116" s="11">
        <f ca="1">VLOOKUP(A116,'Hospitalisation Details'!$A$1:$Q$2344,6,FALSE)</f>
        <v>2</v>
      </c>
      <c r="O116" s="17">
        <f ca="1">VLOOKUP(A116,'Hospitalisation Details'!$A$1:$Q$2344,7,FALSE)</f>
        <v>37044</v>
      </c>
      <c r="P116" s="11">
        <f ca="1">VLOOKUP(A116,'Hospitalisation Details'!$A$1:$Q$2344,10,FALSE)</f>
        <v>1532.47</v>
      </c>
      <c r="Q116" s="11" t="str">
        <f ca="1">VLOOKUP(A116,'Hospitalisation Details'!$A$1:$Q$2344,12,FALSE)</f>
        <v>tier - 2</v>
      </c>
      <c r="R116" s="11" t="str">
        <f ca="1">VLOOKUP(A116,'Hospitalisation Details'!$A$1:$Q$2344,14,FALSE)</f>
        <v>tier - 2</v>
      </c>
      <c r="S116" s="11">
        <f ca="1">VLOOKUP(A116,'Hospitalisation Details'!$A$1:$Q$2344,17,FALSE)</f>
        <v>24</v>
      </c>
      <c r="T116" s="11" t="str">
        <f ca="1">VLOOKUP(A116,'Hospitalisation Details'!$A$1:$Q$2336,16,FALSE)</f>
        <v>R1013</v>
      </c>
    </row>
    <row r="117" ht="15.5" spans="1:20">
      <c r="A117" s="10" t="s">
        <v>452</v>
      </c>
      <c r="B117" s="11" t="str">
        <f>VLOOKUP(A117,'Customer Names'!$H$6:$K$2340,3,FALSE)</f>
        <v>  Ann</v>
      </c>
      <c r="C117" s="11">
        <f>VLOOKUP(A117,'Medical Examinations'!$A$1:$L$2336,2,FALSE)</f>
        <v>30.495</v>
      </c>
      <c r="D117" s="11">
        <f>VLOOKUP(A117,'Medical Examinations'!$A$1:$L$2336,3,FALSE)</f>
        <v>6.29</v>
      </c>
      <c r="E117" s="11" t="str">
        <f>VLOOKUP(A117,'Medical Examinations'!$A$1:$L$2336,4,FALSE)</f>
        <v>No</v>
      </c>
      <c r="F117" s="11" t="str">
        <f>VLOOKUP(A117,'Medical Examinations'!$A$1:$L$2336,5,FALSE)</f>
        <v>No</v>
      </c>
      <c r="G117" s="11" t="str">
        <f>VLOOKUP(A117,'Medical Examinations'!$A$1:$L$2336,6,FALSE)</f>
        <v>No</v>
      </c>
      <c r="H117" s="11">
        <f>VLOOKUP(A117,'Medical Examinations'!$A$1:$L$2336,8,FALSE)</f>
        <v>0</v>
      </c>
      <c r="I117" s="11" t="str">
        <f>VLOOKUP(A117,'Medical Examinations'!$A$1:$L$2336,10,FALSE)</f>
        <v>yes</v>
      </c>
      <c r="J117" s="11" t="str">
        <f>VLOOKUP(A117,'Medical Examinations'!$A$1:$L$2336,11,FALSE)</f>
        <v>Obesity</v>
      </c>
      <c r="K117" s="11" t="str">
        <f>VLOOKUP(A117,'Medical Examinations'!$A$1:$L$2336,12,FALSE)</f>
        <v>Prediabetes</v>
      </c>
      <c r="L117" s="10">
        <f ca="1">VLOOKUP(A117,'Hospitalisation Details'!$A$1:$Q$2344,3,FALSE)</f>
        <v>2001</v>
      </c>
      <c r="M117" s="10" t="str">
        <f ca="1">VLOOKUP(A117,'Hospitalisation Details'!$A$1:$Q$2344,5,FALSE)</f>
        <v>Dec</v>
      </c>
      <c r="N117" s="11">
        <f ca="1">VLOOKUP(A117,'Hospitalisation Details'!$A$1:$Q$2344,6,FALSE)</f>
        <v>5</v>
      </c>
      <c r="O117" s="17">
        <f ca="1">VLOOKUP(A117,'Hospitalisation Details'!$A$1:$Q$2344,7,FALSE)</f>
        <v>37230</v>
      </c>
      <c r="P117" s="11">
        <f ca="1">VLOOKUP(A117,'Hospitalisation Details'!$A$1:$Q$2344,10,FALSE)</f>
        <v>1534.3</v>
      </c>
      <c r="Q117" s="11" t="str">
        <f ca="1">VLOOKUP(A117,'Hospitalisation Details'!$A$1:$Q$2344,12,FALSE)</f>
        <v>tier - 2</v>
      </c>
      <c r="R117" s="11" t="str">
        <f ca="1">VLOOKUP(A117,'Hospitalisation Details'!$A$1:$Q$2344,14,FALSE)</f>
        <v>tier - 2</v>
      </c>
      <c r="S117" s="11">
        <f ca="1">VLOOKUP(A117,'Hospitalisation Details'!$A$1:$Q$2344,17,FALSE)</f>
        <v>23</v>
      </c>
      <c r="T117" s="11" t="str">
        <f ca="1">VLOOKUP(A117,'Hospitalisation Details'!$A$1:$Q$2336,16,FALSE)</f>
        <v>R1013</v>
      </c>
    </row>
    <row r="118" ht="15.5" spans="1:20">
      <c r="A118" s="10" t="s">
        <v>456</v>
      </c>
      <c r="B118" s="11" t="str">
        <f>VLOOKUP(A118,'Customer Names'!$H$6:$K$2340,3,FALSE)</f>
        <v>  Jamie P</v>
      </c>
      <c r="C118" s="11">
        <f>VLOOKUP(A118,'Medical Examinations'!$A$1:$L$2336,2,FALSE)</f>
        <v>44.88</v>
      </c>
      <c r="D118" s="11">
        <f>VLOOKUP(A118,'Medical Examinations'!$A$1:$L$2336,3,FALSE)</f>
        <v>6.04</v>
      </c>
      <c r="E118" s="11" t="str">
        <f>VLOOKUP(A118,'Medical Examinations'!$A$1:$L$2336,4,FALSE)</f>
        <v>No</v>
      </c>
      <c r="F118" s="11" t="str">
        <f>VLOOKUP(A118,'Medical Examinations'!$A$1:$L$2336,5,FALSE)</f>
        <v>No</v>
      </c>
      <c r="G118" s="11" t="str">
        <f>VLOOKUP(A118,'Medical Examinations'!$A$1:$L$2336,6,FALSE)</f>
        <v>Yes</v>
      </c>
      <c r="H118" s="11">
        <f>VLOOKUP(A118,'Medical Examinations'!$A$1:$L$2336,8,FALSE)</f>
        <v>1</v>
      </c>
      <c r="I118" s="11" t="str">
        <f>VLOOKUP(A118,'Medical Examinations'!$A$1:$L$2336,10,FALSE)</f>
        <v>yes</v>
      </c>
      <c r="J118" s="11" t="str">
        <f>VLOOKUP(A118,'Medical Examinations'!$A$1:$L$2336,11,FALSE)</f>
        <v>Obesity</v>
      </c>
      <c r="K118" s="11" t="str">
        <f>VLOOKUP(A118,'Medical Examinations'!$A$1:$L$2336,12,FALSE)</f>
        <v>Prediabetes</v>
      </c>
      <c r="L118" s="10">
        <f ca="1">VLOOKUP(A118,'Hospitalisation Details'!$A$1:$Q$2344,3,FALSE)</f>
        <v>1992</v>
      </c>
      <c r="M118" s="10" t="str">
        <f ca="1">VLOOKUP(A118,'Hospitalisation Details'!$A$1:$Q$2344,5,FALSE)</f>
        <v>Sep</v>
      </c>
      <c r="N118" s="11">
        <f ca="1">VLOOKUP(A118,'Hospitalisation Details'!$A$1:$Q$2344,6,FALSE)</f>
        <v>22</v>
      </c>
      <c r="O118" s="17">
        <f ca="1">VLOOKUP(A118,'Hospitalisation Details'!$A$1:$Q$2344,7,FALSE)</f>
        <v>33869</v>
      </c>
      <c r="P118" s="11">
        <f ca="1">VLOOKUP(A118,'Hospitalisation Details'!$A$1:$Q$2344,10,FALSE)</f>
        <v>1566.88</v>
      </c>
      <c r="Q118" s="11" t="str">
        <f ca="1">VLOOKUP(A118,'Hospitalisation Details'!$A$1:$Q$2344,12,FALSE)</f>
        <v>tier - 2</v>
      </c>
      <c r="R118" s="11" t="str">
        <f ca="1">VLOOKUP(A118,'Hospitalisation Details'!$A$1:$Q$2344,14,FALSE)</f>
        <v>tier - 1</v>
      </c>
      <c r="S118" s="11">
        <f ca="1">VLOOKUP(A118,'Hospitalisation Details'!$A$1:$Q$2344,17,FALSE)</f>
        <v>33</v>
      </c>
      <c r="T118" s="11" t="str">
        <f ca="1">VLOOKUP(A118,'Hospitalisation Details'!$A$1:$Q$2336,16,FALSE)</f>
        <v>R1013</v>
      </c>
    </row>
    <row r="119" ht="15.5" spans="1:20">
      <c r="A119" s="10" t="s">
        <v>460</v>
      </c>
      <c r="B119" s="11" t="str">
        <f>VLOOKUP(A119,'Customer Names'!$H$6:$K$2340,3,FALSE)</f>
        <v>  John</v>
      </c>
      <c r="C119" s="11">
        <f>VLOOKUP(A119,'Medical Examinations'!$A$1:$L$2336,2,FALSE)</f>
        <v>44.32</v>
      </c>
      <c r="D119" s="11">
        <f>VLOOKUP(A119,'Medical Examinations'!$A$1:$L$2336,3,FALSE)</f>
        <v>10.55</v>
      </c>
      <c r="E119" s="11" t="str">
        <f>VLOOKUP(A119,'Medical Examinations'!$A$1:$L$2336,4,FALSE)</f>
        <v>No</v>
      </c>
      <c r="F119" s="11" t="str">
        <f>VLOOKUP(A119,'Medical Examinations'!$A$1:$L$2336,5,FALSE)</f>
        <v>No</v>
      </c>
      <c r="G119" s="11" t="str">
        <f>VLOOKUP(A119,'Medical Examinations'!$A$1:$L$2336,6,FALSE)</f>
        <v>No</v>
      </c>
      <c r="H119" s="11">
        <f>VLOOKUP(A119,'Medical Examinations'!$A$1:$L$2336,8,FALSE)</f>
        <v>0</v>
      </c>
      <c r="I119" s="11" t="str">
        <f>VLOOKUP(A119,'Medical Examinations'!$A$1:$L$2336,10,FALSE)</f>
        <v>yes</v>
      </c>
      <c r="J119" s="11" t="str">
        <f>VLOOKUP(A119,'Medical Examinations'!$A$1:$L$2336,11,FALSE)</f>
        <v>Obesity</v>
      </c>
      <c r="K119" s="11" t="str">
        <f>VLOOKUP(A119,'Medical Examinations'!$A$1:$L$2336,12,FALSE)</f>
        <v>Diabetes</v>
      </c>
      <c r="L119" s="10">
        <f ca="1">VLOOKUP(A119,'Hospitalisation Details'!$A$1:$Q$2344,3,FALSE)</f>
        <v>2004</v>
      </c>
      <c r="M119" s="10" t="str">
        <f ca="1">VLOOKUP(A119,'Hospitalisation Details'!$A$1:$Q$2344,5,FALSE)</f>
        <v>Nov</v>
      </c>
      <c r="N119" s="11">
        <f ca="1">VLOOKUP(A119,'Hospitalisation Details'!$A$1:$Q$2344,6,FALSE)</f>
        <v>19</v>
      </c>
      <c r="O119" s="17">
        <f ca="1">VLOOKUP(A119,'Hospitalisation Details'!$A$1:$Q$2344,7,FALSE)</f>
        <v>38310</v>
      </c>
      <c r="P119" s="11">
        <f ca="1">VLOOKUP(A119,'Hospitalisation Details'!$A$1:$Q$2344,10,FALSE)</f>
        <v>1607.51</v>
      </c>
      <c r="Q119" s="11" t="str">
        <f ca="1">VLOOKUP(A119,'Hospitalisation Details'!$A$1:$Q$2344,12,FALSE)</f>
        <v>tier - 2</v>
      </c>
      <c r="R119" s="11" t="str">
        <f ca="1">VLOOKUP(A119,'Hospitalisation Details'!$A$1:$Q$2344,14,FALSE)</f>
        <v>tier - 3</v>
      </c>
      <c r="S119" s="11">
        <f ca="1">VLOOKUP(A119,'Hospitalisation Details'!$A$1:$Q$2344,17,FALSE)</f>
        <v>20</v>
      </c>
      <c r="T119" s="11" t="str">
        <f ca="1">VLOOKUP(A119,'Hospitalisation Details'!$A$1:$Q$2336,16,FALSE)</f>
        <v>R1013</v>
      </c>
    </row>
    <row r="120" ht="15.5" spans="1:20">
      <c r="A120" s="10" t="s">
        <v>464</v>
      </c>
      <c r="B120" s="11" t="str">
        <f>VLOOKUP(A120,'Customer Names'!$H$6:$K$2340,3,FALSE)</f>
        <v>  Charlie</v>
      </c>
      <c r="C120" s="11">
        <f>VLOOKUP(A120,'Medical Examinations'!$A$1:$L$2336,2,FALSE)</f>
        <v>46.39</v>
      </c>
      <c r="D120" s="11">
        <f>VLOOKUP(A120,'Medical Examinations'!$A$1:$L$2336,3,FALSE)</f>
        <v>5.09</v>
      </c>
      <c r="E120" s="11" t="str">
        <f>VLOOKUP(A120,'Medical Examinations'!$A$1:$L$2336,4,FALSE)</f>
        <v>No</v>
      </c>
      <c r="F120" s="11" t="str">
        <f>VLOOKUP(A120,'Medical Examinations'!$A$1:$L$2336,5,FALSE)</f>
        <v>No</v>
      </c>
      <c r="G120" s="11" t="str">
        <f>VLOOKUP(A120,'Medical Examinations'!$A$1:$L$2336,6,FALSE)</f>
        <v>No</v>
      </c>
      <c r="H120" s="11">
        <f>VLOOKUP(A120,'Medical Examinations'!$A$1:$L$2336,8,FALSE)</f>
        <v>0</v>
      </c>
      <c r="I120" s="11" t="str">
        <f>VLOOKUP(A120,'Medical Examinations'!$A$1:$L$2336,10,FALSE)</f>
        <v>yes</v>
      </c>
      <c r="J120" s="11" t="str">
        <f>VLOOKUP(A120,'Medical Examinations'!$A$1:$L$2336,11,FALSE)</f>
        <v>Obesity</v>
      </c>
      <c r="K120" s="11" t="str">
        <f>VLOOKUP(A120,'Medical Examinations'!$A$1:$L$2336,12,FALSE)</f>
        <v>Normal</v>
      </c>
      <c r="L120" s="10">
        <f ca="1">VLOOKUP(A120,'Hospitalisation Details'!$A$1:$Q$2344,3,FALSE)</f>
        <v>2004</v>
      </c>
      <c r="M120" s="10" t="str">
        <f ca="1">VLOOKUP(A120,'Hospitalisation Details'!$A$1:$Q$2344,5,FALSE)</f>
        <v>Jul</v>
      </c>
      <c r="N120" s="11">
        <f ca="1">VLOOKUP(A120,'Hospitalisation Details'!$A$1:$Q$2344,6,FALSE)</f>
        <v>22</v>
      </c>
      <c r="O120" s="17">
        <f ca="1">VLOOKUP(A120,'Hospitalisation Details'!$A$1:$Q$2344,7,FALSE)</f>
        <v>38190</v>
      </c>
      <c r="P120" s="11">
        <f ca="1">VLOOKUP(A120,'Hospitalisation Details'!$A$1:$Q$2344,10,FALSE)</f>
        <v>1615.77</v>
      </c>
      <c r="Q120" s="11" t="str">
        <f ca="1">VLOOKUP(A120,'Hospitalisation Details'!$A$1:$Q$2344,12,FALSE)</f>
        <v>tier - 2</v>
      </c>
      <c r="R120" s="11" t="str">
        <f ca="1">VLOOKUP(A120,'Hospitalisation Details'!$A$1:$Q$2344,14,FALSE)</f>
        <v>tier - 1</v>
      </c>
      <c r="S120" s="11">
        <f ca="1">VLOOKUP(A120,'Hospitalisation Details'!$A$1:$Q$2344,17,FALSE)</f>
        <v>21</v>
      </c>
      <c r="T120" s="11" t="str">
        <f ca="1">VLOOKUP(A120,'Hospitalisation Details'!$A$1:$Q$2336,16,FALSE)</f>
        <v>R1013</v>
      </c>
    </row>
    <row r="121" ht="15.5" spans="1:20">
      <c r="A121" s="10" t="s">
        <v>468</v>
      </c>
      <c r="B121" s="11" t="str">
        <f>VLOOKUP(A121,'Customer Names'!$H$6:$K$2340,3,FALSE)</f>
        <v>  Meb</v>
      </c>
      <c r="C121" s="11">
        <f>VLOOKUP(A121,'Medical Examinations'!$A$1:$L$2336,2,FALSE)</f>
        <v>42.13</v>
      </c>
      <c r="D121" s="11">
        <f>VLOOKUP(A121,'Medical Examinations'!$A$1:$L$2336,3,FALSE)</f>
        <v>5.2</v>
      </c>
      <c r="E121" s="11" t="str">
        <f>VLOOKUP(A121,'Medical Examinations'!$A$1:$L$2336,4,FALSE)</f>
        <v>yes</v>
      </c>
      <c r="F121" s="11" t="str">
        <f>VLOOKUP(A121,'Medical Examinations'!$A$1:$L$2336,5,FALSE)</f>
        <v>No</v>
      </c>
      <c r="G121" s="11" t="str">
        <f>VLOOKUP(A121,'Medical Examinations'!$A$1:$L$2336,6,FALSE)</f>
        <v>No</v>
      </c>
      <c r="H121" s="11">
        <f>VLOOKUP(A121,'Medical Examinations'!$A$1:$L$2336,8,FALSE)</f>
        <v>1</v>
      </c>
      <c r="I121" s="11" t="str">
        <f>VLOOKUP(A121,'Medical Examinations'!$A$1:$L$2336,10,FALSE)</f>
        <v>yes</v>
      </c>
      <c r="J121" s="11" t="str">
        <f>VLOOKUP(A121,'Medical Examinations'!$A$1:$L$2336,11,FALSE)</f>
        <v>Obesity</v>
      </c>
      <c r="K121" s="11" t="str">
        <f>VLOOKUP(A121,'Medical Examinations'!$A$1:$L$2336,12,FALSE)</f>
        <v>Normal</v>
      </c>
      <c r="L121" s="10">
        <f ca="1">VLOOKUP(A121,'Hospitalisation Details'!$A$1:$Q$2344,3,FALSE)</f>
        <v>1995</v>
      </c>
      <c r="M121" s="10" t="str">
        <f ca="1">VLOOKUP(A121,'Hospitalisation Details'!$A$1:$Q$2344,5,FALSE)</f>
        <v>Aug</v>
      </c>
      <c r="N121" s="11">
        <f ca="1">VLOOKUP(A121,'Hospitalisation Details'!$A$1:$Q$2344,6,FALSE)</f>
        <v>5</v>
      </c>
      <c r="O121" s="17">
        <f ca="1">VLOOKUP(A121,'Hospitalisation Details'!$A$1:$Q$2344,7,FALSE)</f>
        <v>34916</v>
      </c>
      <c r="P121" s="11">
        <f ca="1">VLOOKUP(A121,'Hospitalisation Details'!$A$1:$Q$2344,10,FALSE)</f>
        <v>1617.16</v>
      </c>
      <c r="Q121" s="11" t="str">
        <f ca="1">VLOOKUP(A121,'Hospitalisation Details'!$A$1:$Q$2344,12,FALSE)</f>
        <v>tier - 2</v>
      </c>
      <c r="R121" s="11" t="str">
        <f ca="1">VLOOKUP(A121,'Hospitalisation Details'!$A$1:$Q$2344,14,FALSE)</f>
        <v>tier - 1</v>
      </c>
      <c r="S121" s="11">
        <f ca="1">VLOOKUP(A121,'Hospitalisation Details'!$A$1:$Q$2344,17,FALSE)</f>
        <v>30</v>
      </c>
      <c r="T121" s="11" t="str">
        <f ca="1">VLOOKUP(A121,'Hospitalisation Details'!$A$1:$Q$2336,16,FALSE)</f>
        <v>R1013</v>
      </c>
    </row>
    <row r="122" ht="15.5" spans="1:20">
      <c r="A122" s="10" t="s">
        <v>472</v>
      </c>
      <c r="B122" s="11" t="str">
        <f>VLOOKUP(A122,'Customer Names'!$H$6:$K$2340,3,FALSE)</f>
        <v>  Aaqib L</v>
      </c>
      <c r="C122" s="11">
        <f>VLOOKUP(A122,'Medical Examinations'!$A$1:$L$2336,2,FALSE)</f>
        <v>30.78</v>
      </c>
      <c r="D122" s="11">
        <f>VLOOKUP(A122,'Medical Examinations'!$A$1:$L$2336,3,FALSE)</f>
        <v>8.45</v>
      </c>
      <c r="E122" s="11" t="str">
        <f>VLOOKUP(A122,'Medical Examinations'!$A$1:$L$2336,4,FALSE)</f>
        <v>yes</v>
      </c>
      <c r="F122" s="11" t="str">
        <f>VLOOKUP(A122,'Medical Examinations'!$A$1:$L$2336,5,FALSE)</f>
        <v>No</v>
      </c>
      <c r="G122" s="11" t="str">
        <f>VLOOKUP(A122,'Medical Examinations'!$A$1:$L$2336,6,FALSE)</f>
        <v>No</v>
      </c>
      <c r="H122" s="11">
        <f>VLOOKUP(A122,'Medical Examinations'!$A$1:$L$2336,8,FALSE)</f>
        <v>0</v>
      </c>
      <c r="I122" s="11" t="str">
        <f>VLOOKUP(A122,'Medical Examinations'!$A$1:$L$2336,10,FALSE)</f>
        <v>yes</v>
      </c>
      <c r="J122" s="11" t="str">
        <f>VLOOKUP(A122,'Medical Examinations'!$A$1:$L$2336,11,FALSE)</f>
        <v>Obesity</v>
      </c>
      <c r="K122" s="11" t="str">
        <f>VLOOKUP(A122,'Medical Examinations'!$A$1:$L$2336,12,FALSE)</f>
        <v>Diabetes</v>
      </c>
      <c r="L122" s="10">
        <f ca="1">VLOOKUP(A122,'Hospitalisation Details'!$A$1:$Q$2344,3,FALSE)</f>
        <v>2003</v>
      </c>
      <c r="M122" s="10" t="str">
        <f ca="1">VLOOKUP(A122,'Hospitalisation Details'!$A$1:$Q$2344,5,FALSE)</f>
        <v>Sep</v>
      </c>
      <c r="N122" s="11">
        <f ca="1">VLOOKUP(A122,'Hospitalisation Details'!$A$1:$Q$2344,6,FALSE)</f>
        <v>14</v>
      </c>
      <c r="O122" s="17">
        <f ca="1">VLOOKUP(A122,'Hospitalisation Details'!$A$1:$Q$2344,7,FALSE)</f>
        <v>37878</v>
      </c>
      <c r="P122" s="11">
        <f ca="1">VLOOKUP(A122,'Hospitalisation Details'!$A$1:$Q$2344,10,FALSE)</f>
        <v>1621.34</v>
      </c>
      <c r="Q122" s="11" t="str">
        <f ca="1">VLOOKUP(A122,'Hospitalisation Details'!$A$1:$Q$2344,12,FALSE)</f>
        <v>tier - 2</v>
      </c>
      <c r="R122" s="11" t="str">
        <f ca="1">VLOOKUP(A122,'Hospitalisation Details'!$A$1:$Q$2344,14,FALSE)</f>
        <v>tier - 2</v>
      </c>
      <c r="S122" s="11">
        <f ca="1">VLOOKUP(A122,'Hospitalisation Details'!$A$1:$Q$2344,17,FALSE)</f>
        <v>22</v>
      </c>
      <c r="T122" s="11" t="str">
        <f ca="1">VLOOKUP(A122,'Hospitalisation Details'!$A$1:$Q$2336,16,FALSE)</f>
        <v>R1012</v>
      </c>
    </row>
    <row r="123" ht="15.5" spans="1:20">
      <c r="A123" s="10" t="s">
        <v>476</v>
      </c>
      <c r="B123" s="11" t="str">
        <f>VLOOKUP(A123,'Customer Names'!$H$6:$K$2340,3,FALSE)</f>
        <v>  Craig A</v>
      </c>
      <c r="C123" s="11">
        <f>VLOOKUP(A123,'Medical Examinations'!$A$1:$L$2336,2,FALSE)</f>
        <v>31.35</v>
      </c>
      <c r="D123" s="11">
        <f>VLOOKUP(A123,'Medical Examinations'!$A$1:$L$2336,3,FALSE)</f>
        <v>9.54</v>
      </c>
      <c r="E123" s="11" t="str">
        <f>VLOOKUP(A123,'Medical Examinations'!$A$1:$L$2336,4,FALSE)</f>
        <v>No</v>
      </c>
      <c r="F123" s="11" t="str">
        <f>VLOOKUP(A123,'Medical Examinations'!$A$1:$L$2336,5,FALSE)</f>
        <v>No</v>
      </c>
      <c r="G123" s="11" t="str">
        <f>VLOOKUP(A123,'Medical Examinations'!$A$1:$L$2336,6,FALSE)</f>
        <v>No</v>
      </c>
      <c r="H123" s="11">
        <f>VLOOKUP(A123,'Medical Examinations'!$A$1:$L$2336,8,FALSE)</f>
        <v>0</v>
      </c>
      <c r="I123" s="11" t="str">
        <f>VLOOKUP(A123,'Medical Examinations'!$A$1:$L$2336,10,FALSE)</f>
        <v>yes</v>
      </c>
      <c r="J123" s="11" t="str">
        <f>VLOOKUP(A123,'Medical Examinations'!$A$1:$L$2336,11,FALSE)</f>
        <v>Obesity</v>
      </c>
      <c r="K123" s="11" t="str">
        <f>VLOOKUP(A123,'Medical Examinations'!$A$1:$L$2336,12,FALSE)</f>
        <v>Diabetes</v>
      </c>
      <c r="L123" s="10">
        <f ca="1">VLOOKUP(A123,'Hospitalisation Details'!$A$1:$Q$2344,3,FALSE)</f>
        <v>2004</v>
      </c>
      <c r="M123" s="10" t="str">
        <f ca="1">VLOOKUP(A123,'Hospitalisation Details'!$A$1:$Q$2344,5,FALSE)</f>
        <v>Aug</v>
      </c>
      <c r="N123" s="11">
        <f ca="1">VLOOKUP(A123,'Hospitalisation Details'!$A$1:$Q$2344,6,FALSE)</f>
        <v>21</v>
      </c>
      <c r="O123" s="17">
        <f ca="1">VLOOKUP(A123,'Hospitalisation Details'!$A$1:$Q$2344,7,FALSE)</f>
        <v>38220</v>
      </c>
      <c r="P123" s="11">
        <f ca="1">VLOOKUP(A123,'Hospitalisation Details'!$A$1:$Q$2344,10,FALSE)</f>
        <v>1621.88</v>
      </c>
      <c r="Q123" s="11" t="str">
        <f ca="1">VLOOKUP(A123,'Hospitalisation Details'!$A$1:$Q$2344,12,FALSE)</f>
        <v>tier - 2</v>
      </c>
      <c r="R123" s="11" t="str">
        <f ca="1">VLOOKUP(A123,'Hospitalisation Details'!$A$1:$Q$2344,14,FALSE)</f>
        <v>tier - 2</v>
      </c>
      <c r="S123" s="11">
        <f ca="1">VLOOKUP(A123,'Hospitalisation Details'!$A$1:$Q$2344,17,FALSE)</f>
        <v>21</v>
      </c>
      <c r="T123" s="11" t="str">
        <f ca="1">VLOOKUP(A123,'Hospitalisation Details'!$A$1:$Q$2336,16,FALSE)</f>
        <v>R1013</v>
      </c>
    </row>
    <row r="124" ht="15.5" spans="1:20">
      <c r="A124" s="10" t="s">
        <v>479</v>
      </c>
      <c r="B124" s="11" t="str">
        <f>VLOOKUP(A124,'Customer Names'!$H$6:$K$2340,3,FALSE)</f>
        <v>  Meredith</v>
      </c>
      <c r="C124" s="11">
        <f>VLOOKUP(A124,'Medical Examinations'!$A$1:$L$2336,2,FALSE)</f>
        <v>41.46</v>
      </c>
      <c r="D124" s="11">
        <f>VLOOKUP(A124,'Medical Examinations'!$A$1:$L$2336,3,FALSE)</f>
        <v>4.99</v>
      </c>
      <c r="E124" s="11" t="str">
        <f>VLOOKUP(A124,'Medical Examinations'!$A$1:$L$2336,4,FALSE)</f>
        <v>yes</v>
      </c>
      <c r="F124" s="11" t="str">
        <f>VLOOKUP(A124,'Medical Examinations'!$A$1:$L$2336,5,FALSE)</f>
        <v>No</v>
      </c>
      <c r="G124" s="11" t="str">
        <f>VLOOKUP(A124,'Medical Examinations'!$A$1:$L$2336,6,FALSE)</f>
        <v>No</v>
      </c>
      <c r="H124" s="11">
        <f>VLOOKUP(A124,'Medical Examinations'!$A$1:$L$2336,8,FALSE)</f>
        <v>2</v>
      </c>
      <c r="I124" s="11" t="str">
        <f>VLOOKUP(A124,'Medical Examinations'!$A$1:$L$2336,10,FALSE)</f>
        <v>yes</v>
      </c>
      <c r="J124" s="11" t="str">
        <f>VLOOKUP(A124,'Medical Examinations'!$A$1:$L$2336,11,FALSE)</f>
        <v>Obesity</v>
      </c>
      <c r="K124" s="11" t="str">
        <f>VLOOKUP(A124,'Medical Examinations'!$A$1:$L$2336,12,FALSE)</f>
        <v>Normal</v>
      </c>
      <c r="L124" s="10">
        <f ca="1">VLOOKUP(A124,'Hospitalisation Details'!$A$1:$Q$2344,3,FALSE)</f>
        <v>2004</v>
      </c>
      <c r="M124" s="10" t="str">
        <f ca="1">VLOOKUP(A124,'Hospitalisation Details'!$A$1:$Q$2344,5,FALSE)</f>
        <v>Jul</v>
      </c>
      <c r="N124" s="11">
        <f ca="1">VLOOKUP(A124,'Hospitalisation Details'!$A$1:$Q$2344,6,FALSE)</f>
        <v>25</v>
      </c>
      <c r="O124" s="17">
        <f ca="1">VLOOKUP(A124,'Hospitalisation Details'!$A$1:$Q$2344,7,FALSE)</f>
        <v>38193</v>
      </c>
      <c r="P124" s="11">
        <f ca="1">VLOOKUP(A124,'Hospitalisation Details'!$A$1:$Q$2344,10,FALSE)</f>
        <v>1622.19</v>
      </c>
      <c r="Q124" s="11" t="str">
        <f ca="1">VLOOKUP(A124,'Hospitalisation Details'!$A$1:$Q$2344,12,FALSE)</f>
        <v>tier - 2</v>
      </c>
      <c r="R124" s="11" t="str">
        <f ca="1">VLOOKUP(A124,'Hospitalisation Details'!$A$1:$Q$2344,14,FALSE)</f>
        <v>tier - 1</v>
      </c>
      <c r="S124" s="11">
        <f ca="1">VLOOKUP(A124,'Hospitalisation Details'!$A$1:$Q$2344,17,FALSE)</f>
        <v>21</v>
      </c>
      <c r="T124" s="11" t="str">
        <f ca="1">VLOOKUP(A124,'Hospitalisation Details'!$A$1:$Q$2336,16,FALSE)</f>
        <v>R1013</v>
      </c>
    </row>
    <row r="125" ht="15.5" spans="1:20">
      <c r="A125" s="10" t="s">
        <v>483</v>
      </c>
      <c r="B125" s="11" t="str">
        <f>VLOOKUP(A125,'Customer Names'!$H$6:$K$2340,3,FALSE)</f>
        <v>  Doug</v>
      </c>
      <c r="C125" s="11">
        <f>VLOOKUP(A125,'Medical Examinations'!$A$1:$L$2336,2,FALSE)</f>
        <v>48</v>
      </c>
      <c r="D125" s="11">
        <f>VLOOKUP(A125,'Medical Examinations'!$A$1:$L$2336,3,FALSE)</f>
        <v>10.54</v>
      </c>
      <c r="E125" s="11" t="str">
        <f>VLOOKUP(A125,'Medical Examinations'!$A$1:$L$2336,4,FALSE)</f>
        <v>No</v>
      </c>
      <c r="F125" s="11" t="str">
        <f>VLOOKUP(A125,'Medical Examinations'!$A$1:$L$2336,5,FALSE)</f>
        <v>No</v>
      </c>
      <c r="G125" s="11" t="str">
        <f>VLOOKUP(A125,'Medical Examinations'!$A$1:$L$2336,6,FALSE)</f>
        <v>No</v>
      </c>
      <c r="H125" s="11">
        <f>VLOOKUP(A125,'Medical Examinations'!$A$1:$L$2336,8,FALSE)</f>
        <v>0</v>
      </c>
      <c r="I125" s="11" t="str">
        <f>VLOOKUP(A125,'Medical Examinations'!$A$1:$L$2336,10,FALSE)</f>
        <v>yes</v>
      </c>
      <c r="J125" s="11" t="str">
        <f>VLOOKUP(A125,'Medical Examinations'!$A$1:$L$2336,11,FALSE)</f>
        <v>Obesity</v>
      </c>
      <c r="K125" s="11" t="str">
        <f>VLOOKUP(A125,'Medical Examinations'!$A$1:$L$2336,12,FALSE)</f>
        <v>Diabetes</v>
      </c>
      <c r="L125" s="10">
        <f ca="1">VLOOKUP(A125,'Hospitalisation Details'!$A$1:$Q$2344,3,FALSE)</f>
        <v>2003</v>
      </c>
      <c r="M125" s="10" t="str">
        <f ca="1">VLOOKUP(A125,'Hospitalisation Details'!$A$1:$Q$2344,5,FALSE)</f>
        <v>Sep</v>
      </c>
      <c r="N125" s="11">
        <f ca="1">VLOOKUP(A125,'Hospitalisation Details'!$A$1:$Q$2344,6,FALSE)</f>
        <v>9</v>
      </c>
      <c r="O125" s="17">
        <f ca="1">VLOOKUP(A125,'Hospitalisation Details'!$A$1:$Q$2344,7,FALSE)</f>
        <v>37873</v>
      </c>
      <c r="P125" s="11">
        <f ca="1">VLOOKUP(A125,'Hospitalisation Details'!$A$1:$Q$2344,10,FALSE)</f>
        <v>1625.43</v>
      </c>
      <c r="Q125" s="11" t="str">
        <f ca="1">VLOOKUP(A125,'Hospitalisation Details'!$A$1:$Q$2344,12,FALSE)</f>
        <v>tier - 2</v>
      </c>
      <c r="R125" s="11" t="str">
        <f ca="1">VLOOKUP(A125,'Hospitalisation Details'!$A$1:$Q$2344,14,FALSE)</f>
        <v>tier - 3</v>
      </c>
      <c r="S125" s="11">
        <f ca="1">VLOOKUP(A125,'Hospitalisation Details'!$A$1:$Q$2344,17,FALSE)</f>
        <v>22</v>
      </c>
      <c r="T125" s="11" t="str">
        <f ca="1">VLOOKUP(A125,'Hospitalisation Details'!$A$1:$Q$2336,16,FALSE)</f>
        <v>R1012</v>
      </c>
    </row>
    <row r="126" ht="15.5" spans="1:20">
      <c r="A126" s="10" t="s">
        <v>487</v>
      </c>
      <c r="B126" s="11" t="str">
        <f>VLOOKUP(A126,'Customer Names'!$H$6:$K$2340,3,FALSE)</f>
        <v>  Elizabeth J</v>
      </c>
      <c r="C126" s="11">
        <f>VLOOKUP(A126,'Medical Examinations'!$A$1:$L$2336,2,FALSE)</f>
        <v>49.13</v>
      </c>
      <c r="D126" s="11">
        <f>VLOOKUP(A126,'Medical Examinations'!$A$1:$L$2336,3,FALSE)</f>
        <v>4.54</v>
      </c>
      <c r="E126" s="11" t="str">
        <f>VLOOKUP(A126,'Medical Examinations'!$A$1:$L$2336,4,FALSE)</f>
        <v>No</v>
      </c>
      <c r="F126" s="11" t="str">
        <f>VLOOKUP(A126,'Medical Examinations'!$A$1:$L$2336,5,FALSE)</f>
        <v>No</v>
      </c>
      <c r="G126" s="11" t="str">
        <f>VLOOKUP(A126,'Medical Examinations'!$A$1:$L$2336,6,FALSE)</f>
        <v>No</v>
      </c>
      <c r="H126" s="11">
        <f>VLOOKUP(A126,'Medical Examinations'!$A$1:$L$2336,8,FALSE)</f>
        <v>0</v>
      </c>
      <c r="I126" s="11" t="str">
        <f>VLOOKUP(A126,'Medical Examinations'!$A$1:$L$2336,10,FALSE)</f>
        <v>yes</v>
      </c>
      <c r="J126" s="11" t="str">
        <f>VLOOKUP(A126,'Medical Examinations'!$A$1:$L$2336,11,FALSE)</f>
        <v>Obesity</v>
      </c>
      <c r="K126" s="11" t="str">
        <f>VLOOKUP(A126,'Medical Examinations'!$A$1:$L$2336,12,FALSE)</f>
        <v>Normal</v>
      </c>
      <c r="L126" s="10">
        <f ca="1">VLOOKUP(A126,'Hospitalisation Details'!$A$1:$Q$2344,3,FALSE)</f>
        <v>2003</v>
      </c>
      <c r="M126" s="10" t="str">
        <f ca="1">VLOOKUP(A126,'Hospitalisation Details'!$A$1:$Q$2344,5,FALSE)</f>
        <v>Dec</v>
      </c>
      <c r="N126" s="11">
        <f ca="1">VLOOKUP(A126,'Hospitalisation Details'!$A$1:$Q$2344,6,FALSE)</f>
        <v>4</v>
      </c>
      <c r="O126" s="17">
        <f ca="1">VLOOKUP(A126,'Hospitalisation Details'!$A$1:$Q$2344,7,FALSE)</f>
        <v>37959</v>
      </c>
      <c r="P126" s="11">
        <f ca="1">VLOOKUP(A126,'Hospitalisation Details'!$A$1:$Q$2344,10,FALSE)</f>
        <v>1627.28</v>
      </c>
      <c r="Q126" s="11" t="str">
        <f ca="1">VLOOKUP(A126,'Hospitalisation Details'!$A$1:$Q$2344,12,FALSE)</f>
        <v>tier - 2</v>
      </c>
      <c r="R126" s="11" t="str">
        <f ca="1">VLOOKUP(A126,'Hospitalisation Details'!$A$1:$Q$2344,14,FALSE)</f>
        <v>tier - 2</v>
      </c>
      <c r="S126" s="11">
        <f ca="1">VLOOKUP(A126,'Hospitalisation Details'!$A$1:$Q$2344,17,FALSE)</f>
        <v>21</v>
      </c>
      <c r="T126" s="11" t="str">
        <f ca="1">VLOOKUP(A126,'Hospitalisation Details'!$A$1:$Q$2336,16,FALSE)</f>
        <v>R1012</v>
      </c>
    </row>
    <row r="127" ht="15.5" spans="1:20">
      <c r="A127" s="10" t="s">
        <v>491</v>
      </c>
      <c r="B127" s="11" t="str">
        <f>VLOOKUP(A127,'Customer Names'!$H$6:$K$2340,3,FALSE)</f>
        <v>  Matthew P</v>
      </c>
      <c r="C127" s="11">
        <f>VLOOKUP(A127,'Medical Examinations'!$A$1:$L$2336,2,FALSE)</f>
        <v>37.8</v>
      </c>
      <c r="D127" s="11">
        <f>VLOOKUP(A127,'Medical Examinations'!$A$1:$L$2336,3,FALSE)</f>
        <v>6.29</v>
      </c>
      <c r="E127" s="11" t="str">
        <f>VLOOKUP(A127,'Medical Examinations'!$A$1:$L$2336,4,FALSE)</f>
        <v>No</v>
      </c>
      <c r="F127" s="11" t="str">
        <f>VLOOKUP(A127,'Medical Examinations'!$A$1:$L$2336,5,FALSE)</f>
        <v>No</v>
      </c>
      <c r="G127" s="11" t="str">
        <f>VLOOKUP(A127,'Medical Examinations'!$A$1:$L$2336,6,FALSE)</f>
        <v>No</v>
      </c>
      <c r="H127" s="11">
        <f>VLOOKUP(A127,'Medical Examinations'!$A$1:$L$2336,8,FALSE)</f>
        <v>1</v>
      </c>
      <c r="I127" s="11" t="str">
        <f>VLOOKUP(A127,'Medical Examinations'!$A$1:$L$2336,10,FALSE)</f>
        <v>yes</v>
      </c>
      <c r="J127" s="11" t="str">
        <f>VLOOKUP(A127,'Medical Examinations'!$A$1:$L$2336,11,FALSE)</f>
        <v>Obesity</v>
      </c>
      <c r="K127" s="11" t="str">
        <f>VLOOKUP(A127,'Medical Examinations'!$A$1:$L$2336,12,FALSE)</f>
        <v>Prediabetes</v>
      </c>
      <c r="L127" s="10">
        <f ca="1">VLOOKUP(A127,'Hospitalisation Details'!$A$1:$Q$2344,3,FALSE)</f>
        <v>2003</v>
      </c>
      <c r="M127" s="10" t="str">
        <f ca="1">VLOOKUP(A127,'Hospitalisation Details'!$A$1:$Q$2344,5,FALSE)</f>
        <v>Jul</v>
      </c>
      <c r="N127" s="11">
        <f ca="1">VLOOKUP(A127,'Hospitalisation Details'!$A$1:$Q$2344,6,FALSE)</f>
        <v>17</v>
      </c>
      <c r="O127" s="17">
        <f ca="1">VLOOKUP(A127,'Hospitalisation Details'!$A$1:$Q$2344,7,FALSE)</f>
        <v>37819</v>
      </c>
      <c r="P127" s="11">
        <f ca="1">VLOOKUP(A127,'Hospitalisation Details'!$A$1:$Q$2344,10,FALSE)</f>
        <v>1628.47</v>
      </c>
      <c r="Q127" s="11" t="str">
        <f ca="1">VLOOKUP(A127,'Hospitalisation Details'!$A$1:$Q$2344,12,FALSE)</f>
        <v>tier - 2</v>
      </c>
      <c r="R127" s="11" t="str">
        <f ca="1">VLOOKUP(A127,'Hospitalisation Details'!$A$1:$Q$2344,14,FALSE)</f>
        <v>tier - 1</v>
      </c>
      <c r="S127" s="11">
        <f ca="1">VLOOKUP(A127,'Hospitalisation Details'!$A$1:$Q$2344,17,FALSE)</f>
        <v>22</v>
      </c>
      <c r="T127" s="11" t="str">
        <f ca="1">VLOOKUP(A127,'Hospitalisation Details'!$A$1:$Q$2336,16,FALSE)</f>
        <v>R1012</v>
      </c>
    </row>
    <row r="128" ht="15.5" spans="1:20">
      <c r="A128" s="10" t="s">
        <v>495</v>
      </c>
      <c r="B128" s="11" t="str">
        <f>VLOOKUP(A128,'Customer Names'!$H$6:$K$2340,3,FALSE)</f>
        <v>  Guillermo Sr</v>
      </c>
      <c r="C128" s="11">
        <f>VLOOKUP(A128,'Medical Examinations'!$A$1:$L$2336,2,FALSE)</f>
        <v>38.3</v>
      </c>
      <c r="D128" s="11">
        <f>VLOOKUP(A128,'Medical Examinations'!$A$1:$L$2336,3,FALSE)</f>
        <v>9.51</v>
      </c>
      <c r="E128" s="11" t="str">
        <f>VLOOKUP(A128,'Medical Examinations'!$A$1:$L$2336,4,FALSE)</f>
        <v>No</v>
      </c>
      <c r="F128" s="11" t="str">
        <f>VLOOKUP(A128,'Medical Examinations'!$A$1:$L$2336,5,FALSE)</f>
        <v>No</v>
      </c>
      <c r="G128" s="11" t="str">
        <f>VLOOKUP(A128,'Medical Examinations'!$A$1:$L$2336,6,FALSE)</f>
        <v>No</v>
      </c>
      <c r="H128" s="11">
        <f>VLOOKUP(A128,'Medical Examinations'!$A$1:$L$2336,8,FALSE)</f>
        <v>0</v>
      </c>
      <c r="I128" s="11" t="str">
        <f>VLOOKUP(A128,'Medical Examinations'!$A$1:$L$2336,10,FALSE)</f>
        <v>yes</v>
      </c>
      <c r="J128" s="11" t="str">
        <f>VLOOKUP(A128,'Medical Examinations'!$A$1:$L$2336,11,FALSE)</f>
        <v>Obesity</v>
      </c>
      <c r="K128" s="11" t="str">
        <f>VLOOKUP(A128,'Medical Examinations'!$A$1:$L$2336,12,FALSE)</f>
        <v>Diabetes</v>
      </c>
      <c r="L128" s="10">
        <f ca="1">VLOOKUP(A128,'Hospitalisation Details'!$A$1:$Q$2344,3,FALSE)</f>
        <v>2004</v>
      </c>
      <c r="M128" s="10" t="str">
        <f ca="1">VLOOKUP(A128,'Hospitalisation Details'!$A$1:$Q$2344,5,FALSE)</f>
        <v>Oct</v>
      </c>
      <c r="N128" s="11">
        <f ca="1">VLOOKUP(A128,'Hospitalisation Details'!$A$1:$Q$2344,6,FALSE)</f>
        <v>4</v>
      </c>
      <c r="O128" s="17">
        <f ca="1">VLOOKUP(A128,'Hospitalisation Details'!$A$1:$Q$2344,7,FALSE)</f>
        <v>38264</v>
      </c>
      <c r="P128" s="11">
        <f ca="1">VLOOKUP(A128,'Hospitalisation Details'!$A$1:$Q$2344,10,FALSE)</f>
        <v>1629.83</v>
      </c>
      <c r="Q128" s="11" t="str">
        <f ca="1">VLOOKUP(A128,'Hospitalisation Details'!$A$1:$Q$2344,12,FALSE)</f>
        <v>tier - 2</v>
      </c>
      <c r="R128" s="11" t="str">
        <f ca="1">VLOOKUP(A128,'Hospitalisation Details'!$A$1:$Q$2344,14,FALSE)</f>
        <v>tier - 2</v>
      </c>
      <c r="S128" s="11">
        <f ca="1">VLOOKUP(A128,'Hospitalisation Details'!$A$1:$Q$2344,17,FALSE)</f>
        <v>21</v>
      </c>
      <c r="T128" s="11" t="str">
        <f ca="1">VLOOKUP(A128,'Hospitalisation Details'!$A$1:$Q$2336,16,FALSE)</f>
        <v>R1013</v>
      </c>
    </row>
    <row r="129" ht="15.5" spans="1:20">
      <c r="A129" s="10" t="s">
        <v>499</v>
      </c>
      <c r="B129" s="11" t="str">
        <f>VLOOKUP(A129,'Customer Names'!$H$6:$K$2340,3,FALSE)</f>
        <v>  Ryan C</v>
      </c>
      <c r="C129" s="11">
        <f>VLOOKUP(A129,'Medical Examinations'!$A$1:$L$2336,2,FALSE)</f>
        <v>32.775</v>
      </c>
      <c r="D129" s="11">
        <f>VLOOKUP(A129,'Medical Examinations'!$A$1:$L$2336,3,FALSE)</f>
        <v>4.72</v>
      </c>
      <c r="E129" s="11" t="str">
        <f>VLOOKUP(A129,'Medical Examinations'!$A$1:$L$2336,4,FALSE)</f>
        <v>No</v>
      </c>
      <c r="F129" s="11" t="str">
        <f>VLOOKUP(A129,'Medical Examinations'!$A$1:$L$2336,5,FALSE)</f>
        <v>No</v>
      </c>
      <c r="G129" s="11" t="str">
        <f>VLOOKUP(A129,'Medical Examinations'!$A$1:$L$2336,6,FALSE)</f>
        <v>No</v>
      </c>
      <c r="H129" s="11">
        <f>VLOOKUP(A129,'Medical Examinations'!$A$1:$L$2336,8,FALSE)</f>
        <v>0</v>
      </c>
      <c r="I129" s="11" t="str">
        <f>VLOOKUP(A129,'Medical Examinations'!$A$1:$L$2336,10,FALSE)</f>
        <v>yes</v>
      </c>
      <c r="J129" s="11" t="str">
        <f>VLOOKUP(A129,'Medical Examinations'!$A$1:$L$2336,11,FALSE)</f>
        <v>Obesity</v>
      </c>
      <c r="K129" s="11" t="str">
        <f>VLOOKUP(A129,'Medical Examinations'!$A$1:$L$2336,12,FALSE)</f>
        <v>Normal</v>
      </c>
      <c r="L129" s="10">
        <f ca="1">VLOOKUP(A129,'Hospitalisation Details'!$A$1:$Q$2344,3,FALSE)</f>
        <v>2004</v>
      </c>
      <c r="M129" s="10" t="str">
        <f ca="1">VLOOKUP(A129,'Hospitalisation Details'!$A$1:$Q$2344,5,FALSE)</f>
        <v>Dec</v>
      </c>
      <c r="N129" s="11">
        <f ca="1">VLOOKUP(A129,'Hospitalisation Details'!$A$1:$Q$2344,6,FALSE)</f>
        <v>5</v>
      </c>
      <c r="O129" s="17">
        <f ca="1">VLOOKUP(A129,'Hospitalisation Details'!$A$1:$Q$2344,7,FALSE)</f>
        <v>38326</v>
      </c>
      <c r="P129" s="11">
        <f ca="1">VLOOKUP(A129,'Hospitalisation Details'!$A$1:$Q$2344,10,FALSE)</f>
        <v>1631.67</v>
      </c>
      <c r="Q129" s="11" t="str">
        <f ca="1">VLOOKUP(A129,'Hospitalisation Details'!$A$1:$Q$2344,12,FALSE)</f>
        <v>tier - 2</v>
      </c>
      <c r="R129" s="11" t="str">
        <f ca="1">VLOOKUP(A129,'Hospitalisation Details'!$A$1:$Q$2344,14,FALSE)</f>
        <v>tier - 3</v>
      </c>
      <c r="S129" s="11">
        <f ca="1">VLOOKUP(A129,'Hospitalisation Details'!$A$1:$Q$2344,17,FALSE)</f>
        <v>20</v>
      </c>
      <c r="T129" s="11" t="str">
        <f ca="1">VLOOKUP(A129,'Hospitalisation Details'!$A$1:$Q$2336,16,FALSE)</f>
        <v>R1013</v>
      </c>
    </row>
    <row r="130" ht="15.5" spans="1:20">
      <c r="A130" s="10" t="s">
        <v>503</v>
      </c>
      <c r="B130" s="11" t="str">
        <f>VLOOKUP(A130,'Customer Names'!$H$6:$K$2340,3,FALSE)</f>
        <v>  Dane</v>
      </c>
      <c r="C130" s="11">
        <f>VLOOKUP(A130,'Medical Examinations'!$A$1:$L$2336,2,FALSE)</f>
        <v>34.2</v>
      </c>
      <c r="D130" s="11">
        <f>VLOOKUP(A130,'Medical Examinations'!$A$1:$L$2336,3,FALSE)</f>
        <v>5.91</v>
      </c>
      <c r="E130" s="11" t="str">
        <f>VLOOKUP(A130,'Medical Examinations'!$A$1:$L$2336,4,FALSE)</f>
        <v>yes</v>
      </c>
      <c r="F130" s="11" t="str">
        <f>VLOOKUP(A130,'Medical Examinations'!$A$1:$L$2336,5,FALSE)</f>
        <v>No</v>
      </c>
      <c r="G130" s="11" t="str">
        <f>VLOOKUP(A130,'Medical Examinations'!$A$1:$L$2336,6,FALSE)</f>
        <v>No</v>
      </c>
      <c r="H130" s="11">
        <f>VLOOKUP(A130,'Medical Examinations'!$A$1:$L$2336,8,FALSE)</f>
        <v>0</v>
      </c>
      <c r="I130" s="11" t="str">
        <f>VLOOKUP(A130,'Medical Examinations'!$A$1:$L$2336,10,FALSE)</f>
        <v>yes</v>
      </c>
      <c r="J130" s="11" t="str">
        <f>VLOOKUP(A130,'Medical Examinations'!$A$1:$L$2336,11,FALSE)</f>
        <v>Obesity</v>
      </c>
      <c r="K130" s="11" t="str">
        <f>VLOOKUP(A130,'Medical Examinations'!$A$1:$L$2336,12,FALSE)</f>
        <v>Prediabetes</v>
      </c>
      <c r="L130" s="10">
        <f ca="1">VLOOKUP(A130,'Hospitalisation Details'!$A$1:$Q$2344,3,FALSE)</f>
        <v>2004</v>
      </c>
      <c r="M130" s="10" t="str">
        <f ca="1">VLOOKUP(A130,'Hospitalisation Details'!$A$1:$Q$2344,5,FALSE)</f>
        <v>Jul</v>
      </c>
      <c r="N130" s="11">
        <f ca="1">VLOOKUP(A130,'Hospitalisation Details'!$A$1:$Q$2344,6,FALSE)</f>
        <v>9</v>
      </c>
      <c r="O130" s="17">
        <f ca="1">VLOOKUP(A130,'Hospitalisation Details'!$A$1:$Q$2344,7,FALSE)</f>
        <v>38177</v>
      </c>
      <c r="P130" s="11">
        <f ca="1">VLOOKUP(A130,'Hospitalisation Details'!$A$1:$Q$2344,10,FALSE)</f>
        <v>1631.82</v>
      </c>
      <c r="Q130" s="11" t="str">
        <f ca="1">VLOOKUP(A130,'Hospitalisation Details'!$A$1:$Q$2344,12,FALSE)</f>
        <v>tier - 2</v>
      </c>
      <c r="R130" s="11" t="str">
        <f ca="1">VLOOKUP(A130,'Hospitalisation Details'!$A$1:$Q$2344,14,FALSE)</f>
        <v>tier - 1</v>
      </c>
      <c r="S130" s="11">
        <f ca="1">VLOOKUP(A130,'Hospitalisation Details'!$A$1:$Q$2344,17,FALSE)</f>
        <v>21</v>
      </c>
      <c r="T130" s="11" t="str">
        <f ca="1">VLOOKUP(A130,'Hospitalisation Details'!$A$1:$Q$2336,16,FALSE)</f>
        <v>R1013</v>
      </c>
    </row>
    <row r="131" ht="15.5" spans="1:20">
      <c r="A131" s="10" t="s">
        <v>507</v>
      </c>
      <c r="B131" s="11" t="str">
        <f>VLOOKUP(A131,'Customer Names'!$H$6:$K$2340,3,FALSE)</f>
        <v>  Jonas</v>
      </c>
      <c r="C131" s="11">
        <f>VLOOKUP(A131,'Medical Examinations'!$A$1:$L$2336,2,FALSE)</f>
        <v>30.2</v>
      </c>
      <c r="D131" s="11">
        <f>VLOOKUP(A131,'Medical Examinations'!$A$1:$L$2336,3,FALSE)</f>
        <v>9.58</v>
      </c>
      <c r="E131" s="11" t="str">
        <f>VLOOKUP(A131,'Medical Examinations'!$A$1:$L$2336,4,FALSE)</f>
        <v>No</v>
      </c>
      <c r="F131" s="11" t="str">
        <f>VLOOKUP(A131,'Medical Examinations'!$A$1:$L$2336,5,FALSE)</f>
        <v>No</v>
      </c>
      <c r="G131" s="11" t="str">
        <f>VLOOKUP(A131,'Medical Examinations'!$A$1:$L$2336,6,FALSE)</f>
        <v>No</v>
      </c>
      <c r="H131" s="11">
        <f>VLOOKUP(A131,'Medical Examinations'!$A$1:$L$2336,8,FALSE)</f>
        <v>0</v>
      </c>
      <c r="I131" s="11" t="str">
        <f>VLOOKUP(A131,'Medical Examinations'!$A$1:$L$2336,10,FALSE)</f>
        <v>yes</v>
      </c>
      <c r="J131" s="11" t="str">
        <f>VLOOKUP(A131,'Medical Examinations'!$A$1:$L$2336,11,FALSE)</f>
        <v>Obesity</v>
      </c>
      <c r="K131" s="11" t="str">
        <f>VLOOKUP(A131,'Medical Examinations'!$A$1:$L$2336,12,FALSE)</f>
        <v>Diabetes</v>
      </c>
      <c r="L131" s="10">
        <f ca="1">VLOOKUP(A131,'Hospitalisation Details'!$A$1:$Q$2344,3,FALSE)</f>
        <v>2003</v>
      </c>
      <c r="M131" s="10" t="str">
        <f ca="1">VLOOKUP(A131,'Hospitalisation Details'!$A$1:$Q$2344,5,FALSE)</f>
        <v>Oct</v>
      </c>
      <c r="N131" s="11">
        <f ca="1">VLOOKUP(A131,'Hospitalisation Details'!$A$1:$Q$2344,6,FALSE)</f>
        <v>3</v>
      </c>
      <c r="O131" s="17">
        <f ca="1">VLOOKUP(A131,'Hospitalisation Details'!$A$1:$Q$2344,7,FALSE)</f>
        <v>37897</v>
      </c>
      <c r="P131" s="11">
        <f ca="1">VLOOKUP(A131,'Hospitalisation Details'!$A$1:$Q$2344,10,FALSE)</f>
        <v>1632.04</v>
      </c>
      <c r="Q131" s="11" t="str">
        <f ca="1">VLOOKUP(A131,'Hospitalisation Details'!$A$1:$Q$2344,12,FALSE)</f>
        <v>tier - 2</v>
      </c>
      <c r="R131" s="11" t="str">
        <f ca="1">VLOOKUP(A131,'Hospitalisation Details'!$A$1:$Q$2344,14,FALSE)</f>
        <v>tier - 2</v>
      </c>
      <c r="S131" s="11">
        <f ca="1">VLOOKUP(A131,'Hospitalisation Details'!$A$1:$Q$2344,17,FALSE)</f>
        <v>22</v>
      </c>
      <c r="T131" s="11" t="str">
        <f ca="1">VLOOKUP(A131,'Hospitalisation Details'!$A$1:$Q$2336,16,FALSE)</f>
        <v>R1012</v>
      </c>
    </row>
    <row r="132" ht="15.5" spans="1:20">
      <c r="A132" s="10" t="s">
        <v>511</v>
      </c>
      <c r="B132" s="11" t="str">
        <f>VLOOKUP(A132,'Customer Names'!$H$6:$K$2340,3,FALSE)</f>
        <v>  George E</v>
      </c>
      <c r="C132" s="11">
        <f>VLOOKUP(A132,'Medical Examinations'!$A$1:$L$2336,2,FALSE)</f>
        <v>48.32</v>
      </c>
      <c r="D132" s="11">
        <f>VLOOKUP(A132,'Medical Examinations'!$A$1:$L$2336,3,FALSE)</f>
        <v>5.77</v>
      </c>
      <c r="E132" s="11" t="str">
        <f>VLOOKUP(A132,'Medical Examinations'!$A$1:$L$2336,4,FALSE)</f>
        <v>No</v>
      </c>
      <c r="F132" s="11" t="str">
        <f>VLOOKUP(A132,'Medical Examinations'!$A$1:$L$2336,5,FALSE)</f>
        <v>No</v>
      </c>
      <c r="G132" s="11" t="str">
        <f>VLOOKUP(A132,'Medical Examinations'!$A$1:$L$2336,6,FALSE)</f>
        <v>No</v>
      </c>
      <c r="H132" s="11">
        <f>VLOOKUP(A132,'Medical Examinations'!$A$1:$L$2336,8,FALSE)</f>
        <v>0</v>
      </c>
      <c r="I132" s="11" t="str">
        <f>VLOOKUP(A132,'Medical Examinations'!$A$1:$L$2336,10,FALSE)</f>
        <v>yes</v>
      </c>
      <c r="J132" s="11" t="str">
        <f>VLOOKUP(A132,'Medical Examinations'!$A$1:$L$2336,11,FALSE)</f>
        <v>Obesity</v>
      </c>
      <c r="K132" s="11" t="str">
        <f>VLOOKUP(A132,'Medical Examinations'!$A$1:$L$2336,12,FALSE)</f>
        <v>Prediabetes</v>
      </c>
      <c r="L132" s="10">
        <f ca="1">VLOOKUP(A132,'Hospitalisation Details'!$A$1:$Q$2344,3,FALSE)</f>
        <v>2003</v>
      </c>
      <c r="M132" s="10" t="str">
        <f ca="1">VLOOKUP(A132,'Hospitalisation Details'!$A$1:$Q$2344,5,FALSE)</f>
        <v>Sep</v>
      </c>
      <c r="N132" s="11">
        <f ca="1">VLOOKUP(A132,'Hospitalisation Details'!$A$1:$Q$2344,6,FALSE)</f>
        <v>16</v>
      </c>
      <c r="O132" s="17">
        <f ca="1">VLOOKUP(A132,'Hospitalisation Details'!$A$1:$Q$2344,7,FALSE)</f>
        <v>37880</v>
      </c>
      <c r="P132" s="11">
        <f ca="1">VLOOKUP(A132,'Hospitalisation Details'!$A$1:$Q$2344,10,FALSE)</f>
        <v>1632.56</v>
      </c>
      <c r="Q132" s="11" t="str">
        <f ca="1">VLOOKUP(A132,'Hospitalisation Details'!$A$1:$Q$2344,12,FALSE)</f>
        <v>tier - 2</v>
      </c>
      <c r="R132" s="11" t="str">
        <f ca="1">VLOOKUP(A132,'Hospitalisation Details'!$A$1:$Q$2344,14,FALSE)</f>
        <v>tier - 2</v>
      </c>
      <c r="S132" s="11">
        <f ca="1">VLOOKUP(A132,'Hospitalisation Details'!$A$1:$Q$2344,17,FALSE)</f>
        <v>22</v>
      </c>
      <c r="T132" s="11" t="str">
        <f ca="1">VLOOKUP(A132,'Hospitalisation Details'!$A$1:$Q$2336,16,FALSE)</f>
        <v>R1012</v>
      </c>
    </row>
    <row r="133" ht="15.5" spans="1:20">
      <c r="A133" s="10" t="s">
        <v>515</v>
      </c>
      <c r="B133" s="11" t="str">
        <f>VLOOKUP(A133,'Customer Names'!$H$6:$K$2340,3,FALSE)</f>
        <v>  Sara S</v>
      </c>
      <c r="C133" s="11">
        <f>VLOOKUP(A133,'Medical Examinations'!$A$1:$L$2336,2,FALSE)</f>
        <v>44.86</v>
      </c>
      <c r="D133" s="11">
        <f>VLOOKUP(A133,'Medical Examinations'!$A$1:$L$2336,3,FALSE)</f>
        <v>4.38</v>
      </c>
      <c r="E133" s="11" t="str">
        <f>VLOOKUP(A133,'Medical Examinations'!$A$1:$L$2336,4,FALSE)</f>
        <v>yes</v>
      </c>
      <c r="F133" s="11" t="str">
        <f>VLOOKUP(A133,'Medical Examinations'!$A$1:$L$2336,5,FALSE)</f>
        <v>No</v>
      </c>
      <c r="G133" s="11" t="str">
        <f>VLOOKUP(A133,'Medical Examinations'!$A$1:$L$2336,6,FALSE)</f>
        <v>No</v>
      </c>
      <c r="H133" s="11">
        <f>VLOOKUP(A133,'Medical Examinations'!$A$1:$L$2336,8,FALSE)</f>
        <v>0</v>
      </c>
      <c r="I133" s="11" t="str">
        <f>VLOOKUP(A133,'Medical Examinations'!$A$1:$L$2336,10,FALSE)</f>
        <v>yes</v>
      </c>
      <c r="J133" s="11" t="str">
        <f>VLOOKUP(A133,'Medical Examinations'!$A$1:$L$2336,11,FALSE)</f>
        <v>Obesity</v>
      </c>
      <c r="K133" s="11" t="str">
        <f>VLOOKUP(A133,'Medical Examinations'!$A$1:$L$2336,12,FALSE)</f>
        <v>Normal</v>
      </c>
      <c r="L133" s="10">
        <f ca="1">VLOOKUP(A133,'Hospitalisation Details'!$A$1:$Q$2344,3,FALSE)</f>
        <v>2004</v>
      </c>
      <c r="M133" s="10" t="str">
        <f ca="1">VLOOKUP(A133,'Hospitalisation Details'!$A$1:$Q$2344,5,FALSE)</f>
        <v>Dec</v>
      </c>
      <c r="N133" s="11">
        <f ca="1">VLOOKUP(A133,'Hospitalisation Details'!$A$1:$Q$2344,6,FALSE)</f>
        <v>13</v>
      </c>
      <c r="O133" s="17">
        <f ca="1">VLOOKUP(A133,'Hospitalisation Details'!$A$1:$Q$2344,7,FALSE)</f>
        <v>38334</v>
      </c>
      <c r="P133" s="11">
        <f ca="1">VLOOKUP(A133,'Hospitalisation Details'!$A$1:$Q$2344,10,FALSE)</f>
        <v>1633.04</v>
      </c>
      <c r="Q133" s="11" t="str">
        <f ca="1">VLOOKUP(A133,'Hospitalisation Details'!$A$1:$Q$2344,12,FALSE)</f>
        <v>tier - 2</v>
      </c>
      <c r="R133" s="11" t="str">
        <f ca="1">VLOOKUP(A133,'Hospitalisation Details'!$A$1:$Q$2344,14,FALSE)</f>
        <v>tier - 2</v>
      </c>
      <c r="S133" s="11">
        <f ca="1">VLOOKUP(A133,'Hospitalisation Details'!$A$1:$Q$2344,17,FALSE)</f>
        <v>20</v>
      </c>
      <c r="T133" s="11" t="str">
        <f ca="1">VLOOKUP(A133,'Hospitalisation Details'!$A$1:$Q$2336,16,FALSE)</f>
        <v>R1013</v>
      </c>
    </row>
    <row r="134" ht="15.5" spans="1:20">
      <c r="A134" s="10" t="s">
        <v>519</v>
      </c>
      <c r="B134" s="11" t="str">
        <f>VLOOKUP(A134,'Customer Names'!$H$6:$K$2340,3,FALSE)</f>
        <v>  Nick</v>
      </c>
      <c r="C134" s="11">
        <f>VLOOKUP(A134,'Medical Examinations'!$A$1:$L$2336,2,FALSE)</f>
        <v>52.15</v>
      </c>
      <c r="D134" s="11">
        <f>VLOOKUP(A134,'Medical Examinations'!$A$1:$L$2336,3,FALSE)</f>
        <v>5.65</v>
      </c>
      <c r="E134" s="11" t="str">
        <f>VLOOKUP(A134,'Medical Examinations'!$A$1:$L$2336,4,FALSE)</f>
        <v>No</v>
      </c>
      <c r="F134" s="11" t="str">
        <f>VLOOKUP(A134,'Medical Examinations'!$A$1:$L$2336,5,FALSE)</f>
        <v>No</v>
      </c>
      <c r="G134" s="11" t="str">
        <f>VLOOKUP(A134,'Medical Examinations'!$A$1:$L$2336,6,FALSE)</f>
        <v>No</v>
      </c>
      <c r="H134" s="11">
        <f>VLOOKUP(A134,'Medical Examinations'!$A$1:$L$2336,8,FALSE)</f>
        <v>1</v>
      </c>
      <c r="I134" s="11" t="str">
        <f>VLOOKUP(A134,'Medical Examinations'!$A$1:$L$2336,10,FALSE)</f>
        <v>yes</v>
      </c>
      <c r="J134" s="11" t="str">
        <f>VLOOKUP(A134,'Medical Examinations'!$A$1:$L$2336,11,FALSE)</f>
        <v>Obesity</v>
      </c>
      <c r="K134" s="11" t="str">
        <f>VLOOKUP(A134,'Medical Examinations'!$A$1:$L$2336,12,FALSE)</f>
        <v>Normal</v>
      </c>
      <c r="L134" s="10">
        <f ca="1">VLOOKUP(A134,'Hospitalisation Details'!$A$1:$Q$2344,3,FALSE)</f>
        <v>2004</v>
      </c>
      <c r="M134" s="10" t="str">
        <f ca="1">VLOOKUP(A134,'Hospitalisation Details'!$A$1:$Q$2344,5,FALSE)</f>
        <v>Aug</v>
      </c>
      <c r="N134" s="11">
        <f ca="1">VLOOKUP(A134,'Hospitalisation Details'!$A$1:$Q$2344,6,FALSE)</f>
        <v>8</v>
      </c>
      <c r="O134" s="17">
        <f ca="1">VLOOKUP(A134,'Hospitalisation Details'!$A$1:$Q$2344,7,FALSE)</f>
        <v>38207</v>
      </c>
      <c r="P134" s="11">
        <f ca="1">VLOOKUP(A134,'Hospitalisation Details'!$A$1:$Q$2344,10,FALSE)</f>
        <v>1633.96</v>
      </c>
      <c r="Q134" s="11" t="str">
        <f ca="1">VLOOKUP(A134,'Hospitalisation Details'!$A$1:$Q$2344,12,FALSE)</f>
        <v>tier - 2</v>
      </c>
      <c r="R134" s="11" t="str">
        <f ca="1">VLOOKUP(A134,'Hospitalisation Details'!$A$1:$Q$2344,14,FALSE)</f>
        <v>tier - 1</v>
      </c>
      <c r="S134" s="11">
        <f ca="1">VLOOKUP(A134,'Hospitalisation Details'!$A$1:$Q$2344,17,FALSE)</f>
        <v>21</v>
      </c>
      <c r="T134" s="11" t="str">
        <f ca="1">VLOOKUP(A134,'Hospitalisation Details'!$A$1:$Q$2336,16,FALSE)</f>
        <v>R1013</v>
      </c>
    </row>
    <row r="135" ht="15.5" spans="1:20">
      <c r="A135" s="10" t="s">
        <v>523</v>
      </c>
      <c r="B135" s="11" t="str">
        <f>VLOOKUP(A135,'Customer Names'!$H$6:$K$2340,3,FALSE)</f>
        <v>  Timothy</v>
      </c>
      <c r="C135" s="11">
        <f>VLOOKUP(A135,'Medical Examinations'!$A$1:$L$2336,2,FALSE)</f>
        <v>41.12</v>
      </c>
      <c r="D135" s="11">
        <f>VLOOKUP(A135,'Medical Examinations'!$A$1:$L$2336,3,FALSE)</f>
        <v>7.54</v>
      </c>
      <c r="E135" s="11" t="str">
        <f>VLOOKUP(A135,'Medical Examinations'!$A$1:$L$2336,4,FALSE)</f>
        <v>yes</v>
      </c>
      <c r="F135" s="11" t="str">
        <f>VLOOKUP(A135,'Medical Examinations'!$A$1:$L$2336,5,FALSE)</f>
        <v>No</v>
      </c>
      <c r="G135" s="11" t="str">
        <f>VLOOKUP(A135,'Medical Examinations'!$A$1:$L$2336,6,FALSE)</f>
        <v>No</v>
      </c>
      <c r="H135" s="11">
        <f>VLOOKUP(A135,'Medical Examinations'!$A$1:$L$2336,8,FALSE)</f>
        <v>0</v>
      </c>
      <c r="I135" s="11" t="str">
        <f>VLOOKUP(A135,'Medical Examinations'!$A$1:$L$2336,10,FALSE)</f>
        <v>yes</v>
      </c>
      <c r="J135" s="11" t="str">
        <f>VLOOKUP(A135,'Medical Examinations'!$A$1:$L$2336,11,FALSE)</f>
        <v>Obesity</v>
      </c>
      <c r="K135" s="11" t="str">
        <f>VLOOKUP(A135,'Medical Examinations'!$A$1:$L$2336,12,FALSE)</f>
        <v>Diabetes</v>
      </c>
      <c r="L135" s="10">
        <f ca="1">VLOOKUP(A135,'Hospitalisation Details'!$A$1:$Q$2344,3,FALSE)</f>
        <v>2004</v>
      </c>
      <c r="M135" s="10" t="str">
        <f ca="1">VLOOKUP(A135,'Hospitalisation Details'!$A$1:$Q$2344,5,FALSE)</f>
        <v>Jun</v>
      </c>
      <c r="N135" s="11">
        <f ca="1">VLOOKUP(A135,'Hospitalisation Details'!$A$1:$Q$2344,6,FALSE)</f>
        <v>13</v>
      </c>
      <c r="O135" s="17">
        <f ca="1">VLOOKUP(A135,'Hospitalisation Details'!$A$1:$Q$2344,7,FALSE)</f>
        <v>38151</v>
      </c>
      <c r="P135" s="11">
        <f ca="1">VLOOKUP(A135,'Hospitalisation Details'!$A$1:$Q$2344,10,FALSE)</f>
        <v>1634.57</v>
      </c>
      <c r="Q135" s="11" t="str">
        <f ca="1">VLOOKUP(A135,'Hospitalisation Details'!$A$1:$Q$2344,12,FALSE)</f>
        <v>tier - 2</v>
      </c>
      <c r="R135" s="11" t="str">
        <f ca="1">VLOOKUP(A135,'Hospitalisation Details'!$A$1:$Q$2344,14,FALSE)</f>
        <v>tier - 2</v>
      </c>
      <c r="S135" s="11">
        <f ca="1">VLOOKUP(A135,'Hospitalisation Details'!$A$1:$Q$2344,17,FALSE)</f>
        <v>21</v>
      </c>
      <c r="T135" s="11" t="str">
        <f ca="1">VLOOKUP(A135,'Hospitalisation Details'!$A$1:$Q$2336,16,FALSE)</f>
        <v>R1013</v>
      </c>
    </row>
    <row r="136" ht="15.5" spans="1:20">
      <c r="A136" s="10" t="s">
        <v>527</v>
      </c>
      <c r="B136" s="11" t="str">
        <f>VLOOKUP(A136,'Customer Names'!$H$6:$K$2340,3,FALSE)</f>
        <v>  Becky L</v>
      </c>
      <c r="C136" s="11">
        <f>VLOOKUP(A136,'Medical Examinations'!$A$1:$L$2336,2,FALSE)</f>
        <v>38.39</v>
      </c>
      <c r="D136" s="11">
        <f>VLOOKUP(A136,'Medical Examinations'!$A$1:$L$2336,3,FALSE)</f>
        <v>5.11</v>
      </c>
      <c r="E136" s="11" t="str">
        <f>VLOOKUP(A136,'Medical Examinations'!$A$1:$L$2336,4,FALSE)</f>
        <v>yes</v>
      </c>
      <c r="F136" s="11" t="str">
        <f>VLOOKUP(A136,'Medical Examinations'!$A$1:$L$2336,5,FALSE)</f>
        <v>No</v>
      </c>
      <c r="G136" s="11" t="str">
        <f>VLOOKUP(A136,'Medical Examinations'!$A$1:$L$2336,6,FALSE)</f>
        <v>No</v>
      </c>
      <c r="H136" s="11">
        <f>VLOOKUP(A136,'Medical Examinations'!$A$1:$L$2336,8,FALSE)</f>
        <v>1</v>
      </c>
      <c r="I136" s="11" t="str">
        <f>VLOOKUP(A136,'Medical Examinations'!$A$1:$L$2336,10,FALSE)</f>
        <v>yes</v>
      </c>
      <c r="J136" s="11" t="str">
        <f>VLOOKUP(A136,'Medical Examinations'!$A$1:$L$2336,11,FALSE)</f>
        <v>Obesity</v>
      </c>
      <c r="K136" s="11" t="str">
        <f>VLOOKUP(A136,'Medical Examinations'!$A$1:$L$2336,12,FALSE)</f>
        <v>Normal</v>
      </c>
      <c r="L136" s="10">
        <f ca="1">VLOOKUP(A136,'Hospitalisation Details'!$A$1:$Q$2344,3,FALSE)</f>
        <v>2003</v>
      </c>
      <c r="M136" s="10" t="str">
        <f ca="1">VLOOKUP(A136,'Hospitalisation Details'!$A$1:$Q$2344,5,FALSE)</f>
        <v>Dec</v>
      </c>
      <c r="N136" s="11">
        <f ca="1">VLOOKUP(A136,'Hospitalisation Details'!$A$1:$Q$2344,6,FALSE)</f>
        <v>30</v>
      </c>
      <c r="O136" s="17">
        <f ca="1">VLOOKUP(A136,'Hospitalisation Details'!$A$1:$Q$2344,7,FALSE)</f>
        <v>37985</v>
      </c>
      <c r="P136" s="11">
        <f ca="1">VLOOKUP(A136,'Hospitalisation Details'!$A$1:$Q$2344,10,FALSE)</f>
        <v>1635.73</v>
      </c>
      <c r="Q136" s="11" t="str">
        <f ca="1">VLOOKUP(A136,'Hospitalisation Details'!$A$1:$Q$2344,12,FALSE)</f>
        <v>tier - 2</v>
      </c>
      <c r="R136" s="11" t="str">
        <f ca="1">VLOOKUP(A136,'Hospitalisation Details'!$A$1:$Q$2344,14,FALSE)</f>
        <v>tier - 3</v>
      </c>
      <c r="S136" s="11">
        <f ca="1">VLOOKUP(A136,'Hospitalisation Details'!$A$1:$Q$2344,17,FALSE)</f>
        <v>21</v>
      </c>
      <c r="T136" s="11" t="str">
        <f ca="1">VLOOKUP(A136,'Hospitalisation Details'!$A$1:$Q$2336,16,FALSE)</f>
        <v>R1012</v>
      </c>
    </row>
    <row r="137" ht="15.5" spans="1:20">
      <c r="A137" s="10" t="s">
        <v>531</v>
      </c>
      <c r="B137" s="11" t="str">
        <f>VLOOKUP(A137,'Customer Names'!$H$6:$K$2340,3,FALSE)</f>
        <v>  Steph K</v>
      </c>
      <c r="C137" s="11">
        <f>VLOOKUP(A137,'Medical Examinations'!$A$1:$L$2336,2,FALSE)</f>
        <v>46.85</v>
      </c>
      <c r="D137" s="11">
        <f>VLOOKUP(A137,'Medical Examinations'!$A$1:$L$2336,3,FALSE)</f>
        <v>4.25</v>
      </c>
      <c r="E137" s="11" t="str">
        <f>VLOOKUP(A137,'Medical Examinations'!$A$1:$L$2336,4,FALSE)</f>
        <v>No</v>
      </c>
      <c r="F137" s="11" t="str">
        <f>VLOOKUP(A137,'Medical Examinations'!$A$1:$L$2336,5,FALSE)</f>
        <v>No</v>
      </c>
      <c r="G137" s="11" t="str">
        <f>VLOOKUP(A137,'Medical Examinations'!$A$1:$L$2336,6,FALSE)</f>
        <v>Yes</v>
      </c>
      <c r="H137" s="11">
        <f>VLOOKUP(A137,'Medical Examinations'!$A$1:$L$2336,8,FALSE)</f>
        <v>1</v>
      </c>
      <c r="I137" s="11" t="str">
        <f>VLOOKUP(A137,'Medical Examinations'!$A$1:$L$2336,10,FALSE)</f>
        <v>yes</v>
      </c>
      <c r="J137" s="11" t="str">
        <f>VLOOKUP(A137,'Medical Examinations'!$A$1:$L$2336,11,FALSE)</f>
        <v>Obesity</v>
      </c>
      <c r="K137" s="11" t="str">
        <f>VLOOKUP(A137,'Medical Examinations'!$A$1:$L$2336,12,FALSE)</f>
        <v>Normal</v>
      </c>
      <c r="L137" s="10">
        <f ca="1">VLOOKUP(A137,'Hospitalisation Details'!$A$1:$Q$2344,3,FALSE)</f>
        <v>2003</v>
      </c>
      <c r="M137" s="10" t="str">
        <f ca="1">VLOOKUP(A137,'Hospitalisation Details'!$A$1:$Q$2344,5,FALSE)</f>
        <v>Sep</v>
      </c>
      <c r="N137" s="11">
        <f ca="1">VLOOKUP(A137,'Hospitalisation Details'!$A$1:$Q$2344,6,FALSE)</f>
        <v>16</v>
      </c>
      <c r="O137" s="17">
        <f ca="1">VLOOKUP(A137,'Hospitalisation Details'!$A$1:$Q$2344,7,FALSE)</f>
        <v>37880</v>
      </c>
      <c r="P137" s="11">
        <f ca="1">VLOOKUP(A137,'Hospitalisation Details'!$A$1:$Q$2344,10,FALSE)</f>
        <v>1639.56</v>
      </c>
      <c r="Q137" s="11" t="str">
        <f ca="1">VLOOKUP(A137,'Hospitalisation Details'!$A$1:$Q$2344,12,FALSE)</f>
        <v>tier - 2</v>
      </c>
      <c r="R137" s="11" t="str">
        <f ca="1">VLOOKUP(A137,'Hospitalisation Details'!$A$1:$Q$2344,14,FALSE)</f>
        <v>tier - 2</v>
      </c>
      <c r="S137" s="11">
        <f ca="1">VLOOKUP(A137,'Hospitalisation Details'!$A$1:$Q$2344,17,FALSE)</f>
        <v>22</v>
      </c>
      <c r="T137" s="11" t="str">
        <f ca="1">VLOOKUP(A137,'Hospitalisation Details'!$A$1:$Q$2336,16,FALSE)</f>
        <v>R1012</v>
      </c>
    </row>
    <row r="138" ht="15.5" spans="1:20">
      <c r="A138" s="10" t="s">
        <v>535</v>
      </c>
      <c r="B138" s="11" t="str">
        <f>VLOOKUP(A138,'Customer Names'!$H$6:$K$2340,3,FALSE)</f>
        <v>  Kristine B</v>
      </c>
      <c r="C138" s="11">
        <f>VLOOKUP(A138,'Medical Examinations'!$A$1:$L$2336,2,FALSE)</f>
        <v>42.24</v>
      </c>
      <c r="D138" s="11">
        <f>VLOOKUP(A138,'Medical Examinations'!$A$1:$L$2336,3,FALSE)</f>
        <v>5.55</v>
      </c>
      <c r="E138" s="11" t="str">
        <f>VLOOKUP(A138,'Medical Examinations'!$A$1:$L$2336,4,FALSE)</f>
        <v>No</v>
      </c>
      <c r="F138" s="11" t="str">
        <f>VLOOKUP(A138,'Medical Examinations'!$A$1:$L$2336,5,FALSE)</f>
        <v>yes</v>
      </c>
      <c r="G138" s="11" t="str">
        <f>VLOOKUP(A138,'Medical Examinations'!$A$1:$L$2336,6,FALSE)</f>
        <v>No</v>
      </c>
      <c r="H138" s="11">
        <f>VLOOKUP(A138,'Medical Examinations'!$A$1:$L$2336,8,FALSE)</f>
        <v>1</v>
      </c>
      <c r="I138" s="11" t="str">
        <f>VLOOKUP(A138,'Medical Examinations'!$A$1:$L$2336,10,FALSE)</f>
        <v>yes</v>
      </c>
      <c r="J138" s="11" t="str">
        <f>VLOOKUP(A138,'Medical Examinations'!$A$1:$L$2336,11,FALSE)</f>
        <v>Obesity</v>
      </c>
      <c r="K138" s="11" t="str">
        <f>VLOOKUP(A138,'Medical Examinations'!$A$1:$L$2336,12,FALSE)</f>
        <v>Normal</v>
      </c>
      <c r="L138" s="10">
        <f ca="1">VLOOKUP(A138,'Hospitalisation Details'!$A$1:$Q$2344,3,FALSE)</f>
        <v>2003</v>
      </c>
      <c r="M138" s="10" t="str">
        <f ca="1">VLOOKUP(A138,'Hospitalisation Details'!$A$1:$Q$2344,5,FALSE)</f>
        <v>Aug</v>
      </c>
      <c r="N138" s="11">
        <f ca="1">VLOOKUP(A138,'Hospitalisation Details'!$A$1:$Q$2344,6,FALSE)</f>
        <v>21</v>
      </c>
      <c r="O138" s="17">
        <f ca="1">VLOOKUP(A138,'Hospitalisation Details'!$A$1:$Q$2344,7,FALSE)</f>
        <v>37854</v>
      </c>
      <c r="P138" s="11">
        <f ca="1">VLOOKUP(A138,'Hospitalisation Details'!$A$1:$Q$2344,10,FALSE)</f>
        <v>1639.56</v>
      </c>
      <c r="Q138" s="11" t="str">
        <f ca="1">VLOOKUP(A138,'Hospitalisation Details'!$A$1:$Q$2344,12,FALSE)</f>
        <v>tier - 2</v>
      </c>
      <c r="R138" s="11" t="str">
        <f ca="1">VLOOKUP(A138,'Hospitalisation Details'!$A$1:$Q$2344,14,FALSE)</f>
        <v>tier - 2</v>
      </c>
      <c r="S138" s="11">
        <f ca="1">VLOOKUP(A138,'Hospitalisation Details'!$A$1:$Q$2344,17,FALSE)</f>
        <v>22</v>
      </c>
      <c r="T138" s="11" t="str">
        <f ca="1">VLOOKUP(A138,'Hospitalisation Details'!$A$1:$Q$2336,16,FALSE)</f>
        <v>R1012</v>
      </c>
    </row>
    <row r="139" ht="15.5" spans="1:20">
      <c r="A139" s="10" t="s">
        <v>539</v>
      </c>
      <c r="B139" s="11" t="str">
        <f>VLOOKUP(A139,'Customer Names'!$H$6:$K$2340,3,FALSE)</f>
        <v>  Taylor B</v>
      </c>
      <c r="C139" s="11">
        <f>VLOOKUP(A139,'Medical Examinations'!$A$1:$L$2336,2,FALSE)</f>
        <v>34.39</v>
      </c>
      <c r="D139" s="11">
        <f>VLOOKUP(A139,'Medical Examinations'!$A$1:$L$2336,3,FALSE)</f>
        <v>5.78</v>
      </c>
      <c r="E139" s="11" t="str">
        <f>VLOOKUP(A139,'Medical Examinations'!$A$1:$L$2336,4,FALSE)</f>
        <v>No</v>
      </c>
      <c r="F139" s="11" t="str">
        <f>VLOOKUP(A139,'Medical Examinations'!$A$1:$L$2336,5,FALSE)</f>
        <v>No</v>
      </c>
      <c r="G139" s="11" t="str">
        <f>VLOOKUP(A139,'Medical Examinations'!$A$1:$L$2336,6,FALSE)</f>
        <v>No</v>
      </c>
      <c r="H139" s="11">
        <f>VLOOKUP(A139,'Medical Examinations'!$A$1:$L$2336,8,FALSE)</f>
        <v>0</v>
      </c>
      <c r="I139" s="11" t="str">
        <f>VLOOKUP(A139,'Medical Examinations'!$A$1:$L$2336,10,FALSE)</f>
        <v>yes</v>
      </c>
      <c r="J139" s="11" t="str">
        <f>VLOOKUP(A139,'Medical Examinations'!$A$1:$L$2336,11,FALSE)</f>
        <v>Obesity</v>
      </c>
      <c r="K139" s="11" t="str">
        <f>VLOOKUP(A139,'Medical Examinations'!$A$1:$L$2336,12,FALSE)</f>
        <v>Prediabetes</v>
      </c>
      <c r="L139" s="10">
        <f ca="1">VLOOKUP(A139,'Hospitalisation Details'!$A$1:$Q$2344,3,FALSE)</f>
        <v>2003</v>
      </c>
      <c r="M139" s="10" t="str">
        <f ca="1">VLOOKUP(A139,'Hospitalisation Details'!$A$1:$Q$2344,5,FALSE)</f>
        <v>Dec</v>
      </c>
      <c r="N139" s="11">
        <f ca="1">VLOOKUP(A139,'Hospitalisation Details'!$A$1:$Q$2344,6,FALSE)</f>
        <v>30</v>
      </c>
      <c r="O139" s="17">
        <f ca="1">VLOOKUP(A139,'Hospitalisation Details'!$A$1:$Q$2344,7,FALSE)</f>
        <v>37985</v>
      </c>
      <c r="P139" s="11">
        <f ca="1">VLOOKUP(A139,'Hospitalisation Details'!$A$1:$Q$2344,10,FALSE)</f>
        <v>1646.43</v>
      </c>
      <c r="Q139" s="11" t="str">
        <f ca="1">VLOOKUP(A139,'Hospitalisation Details'!$A$1:$Q$2344,12,FALSE)</f>
        <v>tier - 2</v>
      </c>
      <c r="R139" s="11" t="str">
        <f ca="1">VLOOKUP(A139,'Hospitalisation Details'!$A$1:$Q$2344,14,FALSE)</f>
        <v>tier - 1</v>
      </c>
      <c r="S139" s="11">
        <f ca="1">VLOOKUP(A139,'Hospitalisation Details'!$A$1:$Q$2344,17,FALSE)</f>
        <v>21</v>
      </c>
      <c r="T139" s="11" t="str">
        <f ca="1">VLOOKUP(A139,'Hospitalisation Details'!$A$1:$Q$2336,16,FALSE)</f>
        <v>R1012</v>
      </c>
    </row>
    <row r="140" ht="15.5" spans="1:20">
      <c r="A140" s="10" t="s">
        <v>543</v>
      </c>
      <c r="B140" s="11" t="str">
        <f>VLOOKUP(A140,'Customer Names'!$H$6:$K$2340,3,FALSE)</f>
        <v>  William</v>
      </c>
      <c r="C140" s="11">
        <f>VLOOKUP(A140,'Medical Examinations'!$A$1:$L$2336,2,FALSE)</f>
        <v>42.89</v>
      </c>
      <c r="D140" s="11">
        <f>VLOOKUP(A140,'Medical Examinations'!$A$1:$L$2336,3,FALSE)</f>
        <v>5.28</v>
      </c>
      <c r="E140" s="11" t="str">
        <f>VLOOKUP(A140,'Medical Examinations'!$A$1:$L$2336,4,FALSE)</f>
        <v>yes</v>
      </c>
      <c r="F140" s="11" t="str">
        <f>VLOOKUP(A140,'Medical Examinations'!$A$1:$L$2336,5,FALSE)</f>
        <v>No</v>
      </c>
      <c r="G140" s="11" t="str">
        <f>VLOOKUP(A140,'Medical Examinations'!$A$1:$L$2336,6,FALSE)</f>
        <v>No</v>
      </c>
      <c r="H140" s="11">
        <f>VLOOKUP(A140,'Medical Examinations'!$A$1:$L$2336,8,FALSE)</f>
        <v>0</v>
      </c>
      <c r="I140" s="11" t="str">
        <f>VLOOKUP(A140,'Medical Examinations'!$A$1:$L$2336,10,FALSE)</f>
        <v>yes</v>
      </c>
      <c r="J140" s="11" t="str">
        <f>VLOOKUP(A140,'Medical Examinations'!$A$1:$L$2336,11,FALSE)</f>
        <v>Obesity</v>
      </c>
      <c r="K140" s="11" t="str">
        <f>VLOOKUP(A140,'Medical Examinations'!$A$1:$L$2336,12,FALSE)</f>
        <v>Normal</v>
      </c>
      <c r="L140" s="10">
        <f ca="1">VLOOKUP(A140,'Hospitalisation Details'!$A$1:$Q$2344,3,FALSE)</f>
        <v>2000</v>
      </c>
      <c r="M140" s="10" t="str">
        <f ca="1">VLOOKUP(A140,'Hospitalisation Details'!$A$1:$Q$2344,5,FALSE)</f>
        <v>Oct</v>
      </c>
      <c r="N140" s="11">
        <f ca="1">VLOOKUP(A140,'Hospitalisation Details'!$A$1:$Q$2344,6,FALSE)</f>
        <v>23</v>
      </c>
      <c r="O140" s="17">
        <f ca="1">VLOOKUP(A140,'Hospitalisation Details'!$A$1:$Q$2344,7,FALSE)</f>
        <v>36822</v>
      </c>
      <c r="P140" s="11">
        <f ca="1">VLOOKUP(A140,'Hospitalisation Details'!$A$1:$Q$2344,10,FALSE)</f>
        <v>1665</v>
      </c>
      <c r="Q140" s="11" t="str">
        <f ca="1">VLOOKUP(A140,'Hospitalisation Details'!$A$1:$Q$2344,12,FALSE)</f>
        <v>tier - 2</v>
      </c>
      <c r="R140" s="11" t="str">
        <f ca="1">VLOOKUP(A140,'Hospitalisation Details'!$A$1:$Q$2344,14,FALSE)</f>
        <v>tier - 2</v>
      </c>
      <c r="S140" s="11">
        <f ca="1">VLOOKUP(A140,'Hospitalisation Details'!$A$1:$Q$2344,17,FALSE)</f>
        <v>25</v>
      </c>
      <c r="T140" s="11" t="str">
        <f ca="1">VLOOKUP(A140,'Hospitalisation Details'!$A$1:$Q$2336,16,FALSE)</f>
        <v>R1013</v>
      </c>
    </row>
    <row r="141" ht="15.5" spans="1:20">
      <c r="A141" s="10" t="s">
        <v>547</v>
      </c>
      <c r="B141" s="11" t="str">
        <f>VLOOKUP(A141,'Customer Names'!$H$6:$K$2340,3,FALSE)</f>
        <v>  Sage</v>
      </c>
      <c r="C141" s="11">
        <f>VLOOKUP(A141,'Medical Examinations'!$A$1:$L$2336,2,FALSE)</f>
        <v>36.3</v>
      </c>
      <c r="D141" s="11">
        <f>VLOOKUP(A141,'Medical Examinations'!$A$1:$L$2336,3,FALSE)</f>
        <v>5.39</v>
      </c>
      <c r="E141" s="11" t="str">
        <f>VLOOKUP(A141,'Medical Examinations'!$A$1:$L$2336,4,FALSE)</f>
        <v>No</v>
      </c>
      <c r="F141" s="11" t="str">
        <f>VLOOKUP(A141,'Medical Examinations'!$A$1:$L$2336,5,FALSE)</f>
        <v>No</v>
      </c>
      <c r="G141" s="11" t="str">
        <f>VLOOKUP(A141,'Medical Examinations'!$A$1:$L$2336,6,FALSE)</f>
        <v>No</v>
      </c>
      <c r="H141" s="11">
        <f>VLOOKUP(A141,'Medical Examinations'!$A$1:$L$2336,8,FALSE)</f>
        <v>0</v>
      </c>
      <c r="I141" s="11" t="str">
        <f>VLOOKUP(A141,'Medical Examinations'!$A$1:$L$2336,10,FALSE)</f>
        <v>yes</v>
      </c>
      <c r="J141" s="11" t="str">
        <f>VLOOKUP(A141,'Medical Examinations'!$A$1:$L$2336,11,FALSE)</f>
        <v>Obesity</v>
      </c>
      <c r="K141" s="11" t="str">
        <f>VLOOKUP(A141,'Medical Examinations'!$A$1:$L$2336,12,FALSE)</f>
        <v>Normal</v>
      </c>
      <c r="L141" s="10">
        <f ca="1">VLOOKUP(A141,'Hospitalisation Details'!$A$1:$Q$2344,3,FALSE)</f>
        <v>2000</v>
      </c>
      <c r="M141" s="10" t="str">
        <f ca="1">VLOOKUP(A141,'Hospitalisation Details'!$A$1:$Q$2344,5,FALSE)</f>
        <v>Jun</v>
      </c>
      <c r="N141" s="11">
        <f ca="1">VLOOKUP(A141,'Hospitalisation Details'!$A$1:$Q$2344,6,FALSE)</f>
        <v>10</v>
      </c>
      <c r="O141" s="17">
        <f ca="1">VLOOKUP(A141,'Hospitalisation Details'!$A$1:$Q$2344,7,FALSE)</f>
        <v>36687</v>
      </c>
      <c r="P141" s="11">
        <f ca="1">VLOOKUP(A141,'Hospitalisation Details'!$A$1:$Q$2344,10,FALSE)</f>
        <v>1674.63</v>
      </c>
      <c r="Q141" s="11" t="str">
        <f ca="1">VLOOKUP(A141,'Hospitalisation Details'!$A$1:$Q$2344,12,FALSE)</f>
        <v>tier - 2</v>
      </c>
      <c r="R141" s="11" t="str">
        <f ca="1">VLOOKUP(A141,'Hospitalisation Details'!$A$1:$Q$2344,14,FALSE)</f>
        <v>tier - 2</v>
      </c>
      <c r="S141" s="11">
        <f ca="1">VLOOKUP(A141,'Hospitalisation Details'!$A$1:$Q$2344,17,FALSE)</f>
        <v>25</v>
      </c>
      <c r="T141" s="11" t="str">
        <f ca="1">VLOOKUP(A141,'Hospitalisation Details'!$A$1:$Q$2336,16,FALSE)</f>
        <v>R1013</v>
      </c>
    </row>
    <row r="142" ht="15.5" spans="1:20">
      <c r="A142" s="10" t="s">
        <v>551</v>
      </c>
      <c r="B142" s="11" t="str">
        <f>VLOOKUP(A142,'Customer Names'!$H$6:$K$2340,3,FALSE)</f>
        <v>  Cole</v>
      </c>
      <c r="C142" s="11">
        <f>VLOOKUP(A142,'Medical Examinations'!$A$1:$L$2336,2,FALSE)</f>
        <v>35.2</v>
      </c>
      <c r="D142" s="11">
        <f>VLOOKUP(A142,'Medical Examinations'!$A$1:$L$2336,3,FALSE)</f>
        <v>8.01</v>
      </c>
      <c r="E142" s="11" t="str">
        <f>VLOOKUP(A142,'Medical Examinations'!$A$1:$L$2336,4,FALSE)</f>
        <v>yes</v>
      </c>
      <c r="F142" s="11" t="str">
        <f>VLOOKUP(A142,'Medical Examinations'!$A$1:$L$2336,5,FALSE)</f>
        <v>No</v>
      </c>
      <c r="G142" s="11" t="str">
        <f>VLOOKUP(A142,'Medical Examinations'!$A$1:$L$2336,6,FALSE)</f>
        <v>No</v>
      </c>
      <c r="H142" s="11">
        <f>VLOOKUP(A142,'Medical Examinations'!$A$1:$L$2336,8,FALSE)</f>
        <v>1</v>
      </c>
      <c r="I142" s="11" t="str">
        <f>VLOOKUP(A142,'Medical Examinations'!$A$1:$L$2336,10,FALSE)</f>
        <v>yes</v>
      </c>
      <c r="J142" s="11" t="str">
        <f>VLOOKUP(A142,'Medical Examinations'!$A$1:$L$2336,11,FALSE)</f>
        <v>Obesity</v>
      </c>
      <c r="K142" s="11" t="str">
        <f>VLOOKUP(A142,'Medical Examinations'!$A$1:$L$2336,12,FALSE)</f>
        <v>Diabetes</v>
      </c>
      <c r="L142" s="10">
        <f ca="1">VLOOKUP(A142,'Hospitalisation Details'!$A$1:$Q$2344,3,FALSE)</f>
        <v>2000</v>
      </c>
      <c r="M142" s="10" t="str">
        <f ca="1">VLOOKUP(A142,'Hospitalisation Details'!$A$1:$Q$2344,5,FALSE)</f>
        <v>Oct</v>
      </c>
      <c r="N142" s="11">
        <f ca="1">VLOOKUP(A142,'Hospitalisation Details'!$A$1:$Q$2344,6,FALSE)</f>
        <v>21</v>
      </c>
      <c r="O142" s="17">
        <f ca="1">VLOOKUP(A142,'Hospitalisation Details'!$A$1:$Q$2344,7,FALSE)</f>
        <v>36820</v>
      </c>
      <c r="P142" s="11">
        <f ca="1">VLOOKUP(A142,'Hospitalisation Details'!$A$1:$Q$2344,10,FALSE)</f>
        <v>1682.6</v>
      </c>
      <c r="Q142" s="11" t="str">
        <f ca="1">VLOOKUP(A142,'Hospitalisation Details'!$A$1:$Q$2344,12,FALSE)</f>
        <v>tier - 2</v>
      </c>
      <c r="R142" s="11" t="str">
        <f ca="1">VLOOKUP(A142,'Hospitalisation Details'!$A$1:$Q$2344,14,FALSE)</f>
        <v>tier - 2</v>
      </c>
      <c r="S142" s="11">
        <f ca="1">VLOOKUP(A142,'Hospitalisation Details'!$A$1:$Q$2344,17,FALSE)</f>
        <v>25</v>
      </c>
      <c r="T142" s="11" t="str">
        <f ca="1">VLOOKUP(A142,'Hospitalisation Details'!$A$1:$Q$2336,16,FALSE)</f>
        <v>R1011</v>
      </c>
    </row>
    <row r="143" ht="15.5" spans="1:20">
      <c r="A143" s="10" t="s">
        <v>555</v>
      </c>
      <c r="B143" s="11" t="str">
        <f>VLOOKUP(A143,'Customer Names'!$H$6:$K$2340,3,FALSE)</f>
        <v>  Jesse</v>
      </c>
      <c r="C143" s="11">
        <f>VLOOKUP(A143,'Medical Examinations'!$A$1:$L$2336,2,FALSE)</f>
        <v>53.62</v>
      </c>
      <c r="D143" s="11">
        <f>VLOOKUP(A143,'Medical Examinations'!$A$1:$L$2336,3,FALSE)</f>
        <v>5.21</v>
      </c>
      <c r="E143" s="11" t="str">
        <f>VLOOKUP(A143,'Medical Examinations'!$A$1:$L$2336,4,FALSE)</f>
        <v>No</v>
      </c>
      <c r="F143" s="11" t="str">
        <f>VLOOKUP(A143,'Medical Examinations'!$A$1:$L$2336,5,FALSE)</f>
        <v>No</v>
      </c>
      <c r="G143" s="11" t="str">
        <f>VLOOKUP(A143,'Medical Examinations'!$A$1:$L$2336,6,FALSE)</f>
        <v>No</v>
      </c>
      <c r="H143" s="11">
        <f>VLOOKUP(A143,'Medical Examinations'!$A$1:$L$2336,8,FALSE)</f>
        <v>0</v>
      </c>
      <c r="I143" s="11" t="str">
        <f>VLOOKUP(A143,'Medical Examinations'!$A$1:$L$2336,10,FALSE)</f>
        <v>yes</v>
      </c>
      <c r="J143" s="11" t="str">
        <f>VLOOKUP(A143,'Medical Examinations'!$A$1:$L$2336,11,FALSE)</f>
        <v>Obesity</v>
      </c>
      <c r="K143" s="11" t="str">
        <f>VLOOKUP(A143,'Medical Examinations'!$A$1:$L$2336,12,FALSE)</f>
        <v>Normal</v>
      </c>
      <c r="L143" s="10">
        <f ca="1">VLOOKUP(A143,'Hospitalisation Details'!$A$1:$Q$2344,3,FALSE)</f>
        <v>2004</v>
      </c>
      <c r="M143" s="10" t="str">
        <f ca="1">VLOOKUP(A143,'Hospitalisation Details'!$A$1:$Q$2344,5,FALSE)</f>
        <v>Nov</v>
      </c>
      <c r="N143" s="11">
        <f ca="1">VLOOKUP(A143,'Hospitalisation Details'!$A$1:$Q$2344,6,FALSE)</f>
        <v>17</v>
      </c>
      <c r="O143" s="17">
        <f ca="1">VLOOKUP(A143,'Hospitalisation Details'!$A$1:$Q$2344,7,FALSE)</f>
        <v>38308</v>
      </c>
      <c r="P143" s="11">
        <f ca="1">VLOOKUP(A143,'Hospitalisation Details'!$A$1:$Q$2344,10,FALSE)</f>
        <v>1694.8</v>
      </c>
      <c r="Q143" s="11" t="str">
        <f ca="1">VLOOKUP(A143,'Hospitalisation Details'!$A$1:$Q$2344,12,FALSE)</f>
        <v>tier - 2</v>
      </c>
      <c r="R143" s="11" t="str">
        <f ca="1">VLOOKUP(A143,'Hospitalisation Details'!$A$1:$Q$2344,14,FALSE)</f>
        <v>tier - 2</v>
      </c>
      <c r="S143" s="11">
        <f ca="1">VLOOKUP(A143,'Hospitalisation Details'!$A$1:$Q$2344,17,FALSE)</f>
        <v>20</v>
      </c>
      <c r="T143" s="11" t="str">
        <f ca="1">VLOOKUP(A143,'Hospitalisation Details'!$A$1:$Q$2336,16,FALSE)</f>
        <v>R1015</v>
      </c>
    </row>
    <row r="144" ht="15.5" spans="1:20">
      <c r="A144" s="10" t="s">
        <v>559</v>
      </c>
      <c r="B144" s="11" t="str">
        <f>VLOOKUP(A144,'Customer Names'!$H$6:$K$2340,3,FALSE)</f>
        <v>  Tammi J</v>
      </c>
      <c r="C144" s="11">
        <f>VLOOKUP(A144,'Medical Examinations'!$A$1:$L$2336,2,FALSE)</f>
        <v>36.67</v>
      </c>
      <c r="D144" s="11">
        <f>VLOOKUP(A144,'Medical Examinations'!$A$1:$L$2336,3,FALSE)</f>
        <v>6.27</v>
      </c>
      <c r="E144" s="11" t="str">
        <f>VLOOKUP(A144,'Medical Examinations'!$A$1:$L$2336,4,FALSE)</f>
        <v>No</v>
      </c>
      <c r="F144" s="11" t="str">
        <f>VLOOKUP(A144,'Medical Examinations'!$A$1:$L$2336,5,FALSE)</f>
        <v>No</v>
      </c>
      <c r="G144" s="11" t="str">
        <f>VLOOKUP(A144,'Medical Examinations'!$A$1:$L$2336,6,FALSE)</f>
        <v>No</v>
      </c>
      <c r="H144" s="11">
        <f>VLOOKUP(A144,'Medical Examinations'!$A$1:$L$2336,8,FALSE)</f>
        <v>0</v>
      </c>
      <c r="I144" s="11" t="str">
        <f>VLOOKUP(A144,'Medical Examinations'!$A$1:$L$2336,10,FALSE)</f>
        <v>yes</v>
      </c>
      <c r="J144" s="11" t="str">
        <f>VLOOKUP(A144,'Medical Examinations'!$A$1:$L$2336,11,FALSE)</f>
        <v>Obesity</v>
      </c>
      <c r="K144" s="11" t="str">
        <f>VLOOKUP(A144,'Medical Examinations'!$A$1:$L$2336,12,FALSE)</f>
        <v>Prediabetes</v>
      </c>
      <c r="L144" s="10">
        <f ca="1">VLOOKUP(A144,'Hospitalisation Details'!$A$1:$Q$2344,3,FALSE)</f>
        <v>2004</v>
      </c>
      <c r="M144" s="10" t="str">
        <f ca="1">VLOOKUP(A144,'Hospitalisation Details'!$A$1:$Q$2344,5,FALSE)</f>
        <v>Dec</v>
      </c>
      <c r="N144" s="11">
        <f ca="1">VLOOKUP(A144,'Hospitalisation Details'!$A$1:$Q$2344,6,FALSE)</f>
        <v>10</v>
      </c>
      <c r="O144" s="17">
        <f ca="1">VLOOKUP(A144,'Hospitalisation Details'!$A$1:$Q$2344,7,FALSE)</f>
        <v>38331</v>
      </c>
      <c r="P144" s="11">
        <f ca="1">VLOOKUP(A144,'Hospitalisation Details'!$A$1:$Q$2344,10,FALSE)</f>
        <v>1702.46</v>
      </c>
      <c r="Q144" s="11" t="str">
        <f ca="1">VLOOKUP(A144,'Hospitalisation Details'!$A$1:$Q$2344,12,FALSE)</f>
        <v>tier - 2</v>
      </c>
      <c r="R144" s="11" t="str">
        <f ca="1">VLOOKUP(A144,'Hospitalisation Details'!$A$1:$Q$2344,14,FALSE)</f>
        <v>tier - 3</v>
      </c>
      <c r="S144" s="11">
        <f ca="1">VLOOKUP(A144,'Hospitalisation Details'!$A$1:$Q$2344,17,FALSE)</f>
        <v>20</v>
      </c>
      <c r="T144" s="11" t="str">
        <f ca="1">VLOOKUP(A144,'Hospitalisation Details'!$A$1:$Q$2336,16,FALSE)</f>
        <v>R1019</v>
      </c>
    </row>
    <row r="145" ht="15.5" spans="1:20">
      <c r="A145" s="10" t="s">
        <v>563</v>
      </c>
      <c r="B145" s="11" t="str">
        <f>VLOOKUP(A145,'Customer Names'!$H$6:$K$2340,3,FALSE)</f>
        <v>  Matthew S</v>
      </c>
      <c r="C145" s="11">
        <f>VLOOKUP(A145,'Medical Examinations'!$A$1:$L$2336,2,FALSE)</f>
        <v>33.4</v>
      </c>
      <c r="D145" s="11">
        <f>VLOOKUP(A145,'Medical Examinations'!$A$1:$L$2336,3,FALSE)</f>
        <v>10.73</v>
      </c>
      <c r="E145" s="11" t="str">
        <f>VLOOKUP(A145,'Medical Examinations'!$A$1:$L$2336,4,FALSE)</f>
        <v>yes</v>
      </c>
      <c r="F145" s="11" t="str">
        <f>VLOOKUP(A145,'Medical Examinations'!$A$1:$L$2336,5,FALSE)</f>
        <v>No</v>
      </c>
      <c r="G145" s="11" t="str">
        <f>VLOOKUP(A145,'Medical Examinations'!$A$1:$L$2336,6,FALSE)</f>
        <v>No</v>
      </c>
      <c r="H145" s="11">
        <f>VLOOKUP(A145,'Medical Examinations'!$A$1:$L$2336,8,FALSE)</f>
        <v>1</v>
      </c>
      <c r="I145" s="11" t="str">
        <f>VLOOKUP(A145,'Medical Examinations'!$A$1:$L$2336,10,FALSE)</f>
        <v>yes</v>
      </c>
      <c r="J145" s="11" t="str">
        <f>VLOOKUP(A145,'Medical Examinations'!$A$1:$L$2336,11,FALSE)</f>
        <v>Obesity</v>
      </c>
      <c r="K145" s="11" t="str">
        <f>VLOOKUP(A145,'Medical Examinations'!$A$1:$L$2336,12,FALSE)</f>
        <v>Diabetes</v>
      </c>
      <c r="L145" s="10">
        <f ca="1">VLOOKUP(A145,'Hospitalisation Details'!$A$1:$Q$2344,3,FALSE)</f>
        <v>2004</v>
      </c>
      <c r="M145" s="10" t="str">
        <f ca="1">VLOOKUP(A145,'Hospitalisation Details'!$A$1:$Q$2344,5,FALSE)</f>
        <v>Nov</v>
      </c>
      <c r="N145" s="11">
        <f ca="1">VLOOKUP(A145,'Hospitalisation Details'!$A$1:$Q$2344,6,FALSE)</f>
        <v>7</v>
      </c>
      <c r="O145" s="17">
        <f ca="1">VLOOKUP(A145,'Hospitalisation Details'!$A$1:$Q$2344,7,FALSE)</f>
        <v>38298</v>
      </c>
      <c r="P145" s="11">
        <f ca="1">VLOOKUP(A145,'Hospitalisation Details'!$A$1:$Q$2344,10,FALSE)</f>
        <v>1704.57</v>
      </c>
      <c r="Q145" s="11" t="str">
        <f ca="1">VLOOKUP(A145,'Hospitalisation Details'!$A$1:$Q$2344,12,FALSE)</f>
        <v>tier - 2</v>
      </c>
      <c r="R145" s="11" t="str">
        <f ca="1">VLOOKUP(A145,'Hospitalisation Details'!$A$1:$Q$2344,14,FALSE)</f>
        <v>tier - 1</v>
      </c>
      <c r="S145" s="11">
        <f ca="1">VLOOKUP(A145,'Hospitalisation Details'!$A$1:$Q$2344,17,FALSE)</f>
        <v>20</v>
      </c>
      <c r="T145" s="11" t="str">
        <f ca="1">VLOOKUP(A145,'Hospitalisation Details'!$A$1:$Q$2336,16,FALSE)</f>
        <v>R1016</v>
      </c>
    </row>
    <row r="146" ht="15.5" spans="1:20">
      <c r="A146" s="10" t="s">
        <v>567</v>
      </c>
      <c r="B146" s="11" t="str">
        <f>VLOOKUP(A146,'Customer Names'!$H$6:$K$2340,3,FALSE)</f>
        <v>  Eric</v>
      </c>
      <c r="C146" s="11">
        <f>VLOOKUP(A146,'Medical Examinations'!$A$1:$L$2336,2,FALSE)</f>
        <v>42.71</v>
      </c>
      <c r="D146" s="11">
        <f>VLOOKUP(A146,'Medical Examinations'!$A$1:$L$2336,3,FALSE)</f>
        <v>10.52</v>
      </c>
      <c r="E146" s="11" t="str">
        <f>VLOOKUP(A146,'Medical Examinations'!$A$1:$L$2336,4,FALSE)</f>
        <v>No</v>
      </c>
      <c r="F146" s="11" t="str">
        <f>VLOOKUP(A146,'Medical Examinations'!$A$1:$L$2336,5,FALSE)</f>
        <v>No</v>
      </c>
      <c r="G146" s="11" t="str">
        <f>VLOOKUP(A146,'Medical Examinations'!$A$1:$L$2336,6,FALSE)</f>
        <v>No</v>
      </c>
      <c r="H146" s="11">
        <f>VLOOKUP(A146,'Medical Examinations'!$A$1:$L$2336,8,FALSE)</f>
        <v>0</v>
      </c>
      <c r="I146" s="11" t="str">
        <f>VLOOKUP(A146,'Medical Examinations'!$A$1:$L$2336,10,FALSE)</f>
        <v>yes</v>
      </c>
      <c r="J146" s="11" t="str">
        <f>VLOOKUP(A146,'Medical Examinations'!$A$1:$L$2336,11,FALSE)</f>
        <v>Obesity</v>
      </c>
      <c r="K146" s="11" t="str">
        <f>VLOOKUP(A146,'Medical Examinations'!$A$1:$L$2336,12,FALSE)</f>
        <v>Diabetes</v>
      </c>
      <c r="L146" s="10">
        <f ca="1">VLOOKUP(A146,'Hospitalisation Details'!$A$1:$Q$2344,3,FALSE)</f>
        <v>2004</v>
      </c>
      <c r="M146" s="10" t="str">
        <f ca="1">VLOOKUP(A146,'Hospitalisation Details'!$A$1:$Q$2344,5,FALSE)</f>
        <v>Dec</v>
      </c>
      <c r="N146" s="11">
        <f ca="1">VLOOKUP(A146,'Hospitalisation Details'!$A$1:$Q$2344,6,FALSE)</f>
        <v>14</v>
      </c>
      <c r="O146" s="17">
        <f ca="1">VLOOKUP(A146,'Hospitalisation Details'!$A$1:$Q$2344,7,FALSE)</f>
        <v>38335</v>
      </c>
      <c r="P146" s="11">
        <f ca="1">VLOOKUP(A146,'Hospitalisation Details'!$A$1:$Q$2344,10,FALSE)</f>
        <v>1704.7</v>
      </c>
      <c r="Q146" s="11" t="str">
        <f ca="1">VLOOKUP(A146,'Hospitalisation Details'!$A$1:$Q$2344,12,FALSE)</f>
        <v>tier - 2</v>
      </c>
      <c r="R146" s="11" t="str">
        <f ca="1">VLOOKUP(A146,'Hospitalisation Details'!$A$1:$Q$2344,14,FALSE)</f>
        <v>tier - 3</v>
      </c>
      <c r="S146" s="11">
        <f ca="1">VLOOKUP(A146,'Hospitalisation Details'!$A$1:$Q$2344,17,FALSE)</f>
        <v>20</v>
      </c>
      <c r="T146" s="11" t="str">
        <f ca="1">VLOOKUP(A146,'Hospitalisation Details'!$A$1:$Q$2336,16,FALSE)</f>
        <v>R1018</v>
      </c>
    </row>
    <row r="147" ht="15.5" spans="1:20">
      <c r="A147" s="10" t="s">
        <v>571</v>
      </c>
      <c r="B147" s="11" t="str">
        <f>VLOOKUP(A147,'Customer Names'!$H$6:$K$2340,3,FALSE)</f>
        <v>  Valeria R</v>
      </c>
      <c r="C147" s="11">
        <f>VLOOKUP(A147,'Medical Examinations'!$A$1:$L$2336,2,FALSE)</f>
        <v>41.52</v>
      </c>
      <c r="D147" s="11">
        <f>VLOOKUP(A147,'Medical Examinations'!$A$1:$L$2336,3,FALSE)</f>
        <v>11.82</v>
      </c>
      <c r="E147" s="11" t="str">
        <f>VLOOKUP(A147,'Medical Examinations'!$A$1:$L$2336,4,FALSE)</f>
        <v>yes</v>
      </c>
      <c r="F147" s="11" t="str">
        <f>VLOOKUP(A147,'Medical Examinations'!$A$1:$L$2336,5,FALSE)</f>
        <v>No</v>
      </c>
      <c r="G147" s="11" t="str">
        <f>VLOOKUP(A147,'Medical Examinations'!$A$1:$L$2336,6,FALSE)</f>
        <v>No</v>
      </c>
      <c r="H147" s="11">
        <f>VLOOKUP(A147,'Medical Examinations'!$A$1:$L$2336,8,FALSE)</f>
        <v>2</v>
      </c>
      <c r="I147" s="11" t="str">
        <f>VLOOKUP(A147,'Medical Examinations'!$A$1:$L$2336,10,FALSE)</f>
        <v>yes</v>
      </c>
      <c r="J147" s="11" t="str">
        <f>VLOOKUP(A147,'Medical Examinations'!$A$1:$L$2336,11,FALSE)</f>
        <v>Obesity</v>
      </c>
      <c r="K147" s="11" t="str">
        <f>VLOOKUP(A147,'Medical Examinations'!$A$1:$L$2336,12,FALSE)</f>
        <v>Diabetes</v>
      </c>
      <c r="L147" s="10">
        <f ca="1">VLOOKUP(A147,'Hospitalisation Details'!$A$1:$Q$2344,3,FALSE)</f>
        <v>2004</v>
      </c>
      <c r="M147" s="10" t="str">
        <f ca="1">VLOOKUP(A147,'Hospitalisation Details'!$A$1:$Q$2344,5,FALSE)</f>
        <v>Dec</v>
      </c>
      <c r="N147" s="11">
        <f ca="1">VLOOKUP(A147,'Hospitalisation Details'!$A$1:$Q$2344,6,FALSE)</f>
        <v>6</v>
      </c>
      <c r="O147" s="17">
        <f ca="1">VLOOKUP(A147,'Hospitalisation Details'!$A$1:$Q$2344,7,FALSE)</f>
        <v>38327</v>
      </c>
      <c r="P147" s="11">
        <f ca="1">VLOOKUP(A147,'Hospitalisation Details'!$A$1:$Q$2344,10,FALSE)</f>
        <v>1705.62</v>
      </c>
      <c r="Q147" s="11" t="str">
        <f ca="1">VLOOKUP(A147,'Hospitalisation Details'!$A$1:$Q$2344,12,FALSE)</f>
        <v>tier - 2</v>
      </c>
      <c r="R147" s="11" t="str">
        <f ca="1">VLOOKUP(A147,'Hospitalisation Details'!$A$1:$Q$2344,14,FALSE)</f>
        <v>tier - 2</v>
      </c>
      <c r="S147" s="11">
        <f ca="1">VLOOKUP(A147,'Hospitalisation Details'!$A$1:$Q$2344,17,FALSE)</f>
        <v>20</v>
      </c>
      <c r="T147" s="11" t="str">
        <f ca="1">VLOOKUP(A147,'Hospitalisation Details'!$A$1:$Q$2336,16,FALSE)</f>
        <v>R1015</v>
      </c>
    </row>
    <row r="148" ht="15.5" spans="1:20">
      <c r="A148" s="10" t="s">
        <v>575</v>
      </c>
      <c r="B148" s="11" t="str">
        <f>VLOOKUP(A148,'Customer Names'!$H$6:$K$2340,3,FALSE)</f>
        <v>  Michael P</v>
      </c>
      <c r="C148" s="11">
        <f>VLOOKUP(A148,'Medical Examinations'!$A$1:$L$2336,2,FALSE)</f>
        <v>39.4</v>
      </c>
      <c r="D148" s="11">
        <f>VLOOKUP(A148,'Medical Examinations'!$A$1:$L$2336,3,FALSE)</f>
        <v>6.76</v>
      </c>
      <c r="E148" s="11" t="str">
        <f>VLOOKUP(A148,'Medical Examinations'!$A$1:$L$2336,4,FALSE)</f>
        <v>No</v>
      </c>
      <c r="F148" s="11" t="str">
        <f>VLOOKUP(A148,'Medical Examinations'!$A$1:$L$2336,5,FALSE)</f>
        <v>No</v>
      </c>
      <c r="G148" s="11" t="str">
        <f>VLOOKUP(A148,'Medical Examinations'!$A$1:$L$2336,6,FALSE)</f>
        <v>No</v>
      </c>
      <c r="H148" s="11">
        <f>VLOOKUP(A148,'Medical Examinations'!$A$1:$L$2336,8,FALSE)</f>
        <v>0</v>
      </c>
      <c r="I148" s="11" t="str">
        <f>VLOOKUP(A148,'Medical Examinations'!$A$1:$L$2336,10,FALSE)</f>
        <v>yes</v>
      </c>
      <c r="J148" s="11" t="str">
        <f>VLOOKUP(A148,'Medical Examinations'!$A$1:$L$2336,11,FALSE)</f>
        <v>Obesity</v>
      </c>
      <c r="K148" s="11" t="str">
        <f>VLOOKUP(A148,'Medical Examinations'!$A$1:$L$2336,12,FALSE)</f>
        <v>Diabetes</v>
      </c>
      <c r="L148" s="10">
        <f ca="1">VLOOKUP(A148,'Hospitalisation Details'!$A$1:$Q$2344,3,FALSE)</f>
        <v>2004</v>
      </c>
      <c r="M148" s="10" t="str">
        <f ca="1">VLOOKUP(A148,'Hospitalisation Details'!$A$1:$Q$2344,5,FALSE)</f>
        <v>Oct</v>
      </c>
      <c r="N148" s="11">
        <f ca="1">VLOOKUP(A148,'Hospitalisation Details'!$A$1:$Q$2344,6,FALSE)</f>
        <v>17</v>
      </c>
      <c r="O148" s="17">
        <f ca="1">VLOOKUP(A148,'Hospitalisation Details'!$A$1:$Q$2344,7,FALSE)</f>
        <v>38277</v>
      </c>
      <c r="P148" s="11">
        <f ca="1">VLOOKUP(A148,'Hospitalisation Details'!$A$1:$Q$2344,10,FALSE)</f>
        <v>1708</v>
      </c>
      <c r="Q148" s="11" t="str">
        <f ca="1">VLOOKUP(A148,'Hospitalisation Details'!$A$1:$Q$2344,12,FALSE)</f>
        <v>tier - 3</v>
      </c>
      <c r="R148" s="11" t="str">
        <f ca="1">VLOOKUP(A148,'Hospitalisation Details'!$A$1:$Q$2344,14,FALSE)</f>
        <v>tier - 2</v>
      </c>
      <c r="S148" s="11">
        <f ca="1">VLOOKUP(A148,'Hospitalisation Details'!$A$1:$Q$2344,17,FALSE)</f>
        <v>21</v>
      </c>
      <c r="T148" s="11" t="str">
        <f ca="1">VLOOKUP(A148,'Hospitalisation Details'!$A$1:$Q$2336,16,FALSE)</f>
        <v>R1016</v>
      </c>
    </row>
    <row r="149" ht="15.5" spans="1:20">
      <c r="A149" s="10" t="s">
        <v>579</v>
      </c>
      <c r="B149" s="11" t="str">
        <f>VLOOKUP(A149,'Customer Names'!$H$6:$K$2340,3,FALSE)</f>
        <v>  Rami</v>
      </c>
      <c r="C149" s="11">
        <f>VLOOKUP(A149,'Medical Examinations'!$A$1:$L$2336,2,FALSE)</f>
        <v>46.45</v>
      </c>
      <c r="D149" s="11">
        <f>VLOOKUP(A149,'Medical Examinations'!$A$1:$L$2336,3,FALSE)</f>
        <v>5.62</v>
      </c>
      <c r="E149" s="11" t="str">
        <f>VLOOKUP(A149,'Medical Examinations'!$A$1:$L$2336,4,FALSE)</f>
        <v>No</v>
      </c>
      <c r="F149" s="11" t="str">
        <f>VLOOKUP(A149,'Medical Examinations'!$A$1:$L$2336,5,FALSE)</f>
        <v>No</v>
      </c>
      <c r="G149" s="11" t="str">
        <f>VLOOKUP(A149,'Medical Examinations'!$A$1:$L$2336,6,FALSE)</f>
        <v>No</v>
      </c>
      <c r="H149" s="11">
        <f>VLOOKUP(A149,'Medical Examinations'!$A$1:$L$2336,8,FALSE)</f>
        <v>0</v>
      </c>
      <c r="I149" s="11" t="str">
        <f>VLOOKUP(A149,'Medical Examinations'!$A$1:$L$2336,10,FALSE)</f>
        <v>yes</v>
      </c>
      <c r="J149" s="11" t="str">
        <f>VLOOKUP(A149,'Medical Examinations'!$A$1:$L$2336,11,FALSE)</f>
        <v>Obesity</v>
      </c>
      <c r="K149" s="11" t="str">
        <f>VLOOKUP(A149,'Medical Examinations'!$A$1:$L$2336,12,FALSE)</f>
        <v>Normal</v>
      </c>
      <c r="L149" s="10">
        <f ca="1">VLOOKUP(A149,'Hospitalisation Details'!$A$1:$Q$2344,3,FALSE)</f>
        <v>2004</v>
      </c>
      <c r="M149" s="10" t="str">
        <f ca="1">VLOOKUP(A149,'Hospitalisation Details'!$A$1:$Q$2344,5,FALSE)</f>
        <v>Dec</v>
      </c>
      <c r="N149" s="11">
        <f ca="1">VLOOKUP(A149,'Hospitalisation Details'!$A$1:$Q$2344,6,FALSE)</f>
        <v>12</v>
      </c>
      <c r="O149" s="17">
        <f ca="1">VLOOKUP(A149,'Hospitalisation Details'!$A$1:$Q$2344,7,FALSE)</f>
        <v>38333</v>
      </c>
      <c r="P149" s="11">
        <f ca="1">VLOOKUP(A149,'Hospitalisation Details'!$A$1:$Q$2344,10,FALSE)</f>
        <v>1708.93</v>
      </c>
      <c r="Q149" s="11" t="str">
        <f ca="1">VLOOKUP(A149,'Hospitalisation Details'!$A$1:$Q$2344,12,FALSE)</f>
        <v>tier - 3</v>
      </c>
      <c r="R149" s="11" t="str">
        <f ca="1">VLOOKUP(A149,'Hospitalisation Details'!$A$1:$Q$2344,14,FALSE)</f>
        <v>tier - 1</v>
      </c>
      <c r="S149" s="11">
        <f ca="1">VLOOKUP(A149,'Hospitalisation Details'!$A$1:$Q$2344,17,FALSE)</f>
        <v>20</v>
      </c>
      <c r="T149" s="11" t="str">
        <f ca="1">VLOOKUP(A149,'Hospitalisation Details'!$A$1:$Q$2336,16,FALSE)</f>
        <v>R1019</v>
      </c>
    </row>
    <row r="150" ht="15.5" spans="1:20">
      <c r="A150" s="10" t="s">
        <v>583</v>
      </c>
      <c r="B150" s="11" t="str">
        <f>VLOOKUP(A150,'Customer Names'!$H$6:$K$2340,3,FALSE)</f>
        <v>  Denis</v>
      </c>
      <c r="C150" s="11">
        <f>VLOOKUP(A150,'Medical Examinations'!$A$1:$L$2336,2,FALSE)</f>
        <v>35.75</v>
      </c>
      <c r="D150" s="11">
        <f>VLOOKUP(A150,'Medical Examinations'!$A$1:$L$2336,3,FALSE)</f>
        <v>4.19</v>
      </c>
      <c r="E150" s="11" t="str">
        <f>VLOOKUP(A150,'Medical Examinations'!$A$1:$L$2336,4,FALSE)</f>
        <v>No</v>
      </c>
      <c r="F150" s="11" t="str">
        <f>VLOOKUP(A150,'Medical Examinations'!$A$1:$L$2336,5,FALSE)</f>
        <v>No</v>
      </c>
      <c r="G150" s="11" t="str">
        <f>VLOOKUP(A150,'Medical Examinations'!$A$1:$L$2336,6,FALSE)</f>
        <v>No</v>
      </c>
      <c r="H150" s="11">
        <f>VLOOKUP(A150,'Medical Examinations'!$A$1:$L$2336,8,FALSE)</f>
        <v>0</v>
      </c>
      <c r="I150" s="11" t="str">
        <f>VLOOKUP(A150,'Medical Examinations'!$A$1:$L$2336,10,FALSE)</f>
        <v>yes</v>
      </c>
      <c r="J150" s="11" t="str">
        <f>VLOOKUP(A150,'Medical Examinations'!$A$1:$L$2336,11,FALSE)</f>
        <v>Obesity</v>
      </c>
      <c r="K150" s="11" t="str">
        <f>VLOOKUP(A150,'Medical Examinations'!$A$1:$L$2336,12,FALSE)</f>
        <v>Normal</v>
      </c>
      <c r="L150" s="10">
        <f ca="1">VLOOKUP(A150,'Hospitalisation Details'!$A$1:$Q$2344,3,FALSE)</f>
        <v>2004</v>
      </c>
      <c r="M150" s="10" t="str">
        <f ca="1">VLOOKUP(A150,'Hospitalisation Details'!$A$1:$Q$2344,5,FALSE)</f>
        <v>Sep</v>
      </c>
      <c r="N150" s="11">
        <f ca="1">VLOOKUP(A150,'Hospitalisation Details'!$A$1:$Q$2344,6,FALSE)</f>
        <v>19</v>
      </c>
      <c r="O150" s="17">
        <f ca="1">VLOOKUP(A150,'Hospitalisation Details'!$A$1:$Q$2344,7,FALSE)</f>
        <v>38249</v>
      </c>
      <c r="P150" s="11">
        <f ca="1">VLOOKUP(A150,'Hospitalisation Details'!$A$1:$Q$2344,10,FALSE)</f>
        <v>1711.03</v>
      </c>
      <c r="Q150" s="11" t="str">
        <f ca="1">VLOOKUP(A150,'Hospitalisation Details'!$A$1:$Q$2344,12,FALSE)</f>
        <v>tier - 3</v>
      </c>
      <c r="R150" s="11" t="str">
        <f ca="1">VLOOKUP(A150,'Hospitalisation Details'!$A$1:$Q$2344,14,FALSE)</f>
        <v>tier - 3</v>
      </c>
      <c r="S150" s="11">
        <f ca="1">VLOOKUP(A150,'Hospitalisation Details'!$A$1:$Q$2344,17,FALSE)</f>
        <v>21</v>
      </c>
      <c r="T150" s="11" t="str">
        <f ca="1">VLOOKUP(A150,'Hospitalisation Details'!$A$1:$Q$2336,16,FALSE)</f>
        <v>R1013</v>
      </c>
    </row>
    <row r="151" ht="15.5" spans="1:20">
      <c r="A151" s="10" t="s">
        <v>587</v>
      </c>
      <c r="B151" s="11" t="str">
        <f>VLOOKUP(A151,'Customer Names'!$H$6:$K$2340,3,FALSE)</f>
        <v>  Brian E</v>
      </c>
      <c r="C151" s="11">
        <f>VLOOKUP(A151,'Medical Examinations'!$A$1:$L$2336,2,FALSE)</f>
        <v>26.07</v>
      </c>
      <c r="D151" s="11">
        <f>VLOOKUP(A151,'Medical Examinations'!$A$1:$L$2336,3,FALSE)</f>
        <v>5.32</v>
      </c>
      <c r="E151" s="11" t="str">
        <f>VLOOKUP(A151,'Medical Examinations'!$A$1:$L$2336,4,FALSE)</f>
        <v>No</v>
      </c>
      <c r="F151" s="11" t="str">
        <f>VLOOKUP(A151,'Medical Examinations'!$A$1:$L$2336,5,FALSE)</f>
        <v>No</v>
      </c>
      <c r="G151" s="11" t="str">
        <f>VLOOKUP(A151,'Medical Examinations'!$A$1:$L$2336,6,FALSE)</f>
        <v>No</v>
      </c>
      <c r="H151" s="11">
        <f>VLOOKUP(A151,'Medical Examinations'!$A$1:$L$2336,8,FALSE)</f>
        <v>0</v>
      </c>
      <c r="I151" s="11" t="str">
        <f>VLOOKUP(A151,'Medical Examinations'!$A$1:$L$2336,10,FALSE)</f>
        <v>yes</v>
      </c>
      <c r="J151" s="11" t="str">
        <f>VLOOKUP(A151,'Medical Examinations'!$A$1:$L$2336,11,FALSE)</f>
        <v>Over Weight</v>
      </c>
      <c r="K151" s="11" t="str">
        <f>VLOOKUP(A151,'Medical Examinations'!$A$1:$L$2336,12,FALSE)</f>
        <v>Normal</v>
      </c>
      <c r="L151" s="10">
        <f ca="1">VLOOKUP(A151,'Hospitalisation Details'!$A$1:$Q$2344,3,FALSE)</f>
        <v>2004</v>
      </c>
      <c r="M151" s="10" t="str">
        <f ca="1">VLOOKUP(A151,'Hospitalisation Details'!$A$1:$Q$2344,5,FALSE)</f>
        <v>Sep</v>
      </c>
      <c r="N151" s="11">
        <f ca="1">VLOOKUP(A151,'Hospitalisation Details'!$A$1:$Q$2344,6,FALSE)</f>
        <v>21</v>
      </c>
      <c r="O151" s="17">
        <f ca="1">VLOOKUP(A151,'Hospitalisation Details'!$A$1:$Q$2344,7,FALSE)</f>
        <v>38251</v>
      </c>
      <c r="P151" s="11">
        <f ca="1">VLOOKUP(A151,'Hospitalisation Details'!$A$1:$Q$2344,10,FALSE)</f>
        <v>1712.23</v>
      </c>
      <c r="Q151" s="11" t="str">
        <f ca="1">VLOOKUP(A151,'Hospitalisation Details'!$A$1:$Q$2344,12,FALSE)</f>
        <v>tier - 3</v>
      </c>
      <c r="R151" s="11" t="str">
        <f ca="1">VLOOKUP(A151,'Hospitalisation Details'!$A$1:$Q$2344,14,FALSE)</f>
        <v>tier - 1</v>
      </c>
      <c r="S151" s="11">
        <f ca="1">VLOOKUP(A151,'Hospitalisation Details'!$A$1:$Q$2344,17,FALSE)</f>
        <v>21</v>
      </c>
      <c r="T151" s="11" t="str">
        <f ca="1">VLOOKUP(A151,'Hospitalisation Details'!$A$1:$Q$2336,16,FALSE)</f>
        <v>R1016</v>
      </c>
    </row>
    <row r="152" ht="15.5" spans="1:20">
      <c r="A152" s="10" t="s">
        <v>591</v>
      </c>
      <c r="B152" s="11" t="str">
        <f>VLOOKUP(A152,'Customer Names'!$H$6:$K$2340,3,FALSE)</f>
        <v>  Bonnie</v>
      </c>
      <c r="C152" s="11">
        <f>VLOOKUP(A152,'Medical Examinations'!$A$1:$L$2336,2,FALSE)</f>
        <v>36.54</v>
      </c>
      <c r="D152" s="11">
        <f>VLOOKUP(A152,'Medical Examinations'!$A$1:$L$2336,3,FALSE)</f>
        <v>4.46</v>
      </c>
      <c r="E152" s="11" t="str">
        <f>VLOOKUP(A152,'Medical Examinations'!$A$1:$L$2336,4,FALSE)</f>
        <v>yes</v>
      </c>
      <c r="F152" s="11" t="str">
        <f>VLOOKUP(A152,'Medical Examinations'!$A$1:$L$2336,5,FALSE)</f>
        <v>No</v>
      </c>
      <c r="G152" s="11" t="str">
        <f>VLOOKUP(A152,'Medical Examinations'!$A$1:$L$2336,6,FALSE)</f>
        <v>No</v>
      </c>
      <c r="H152" s="11">
        <f>VLOOKUP(A152,'Medical Examinations'!$A$1:$L$2336,8,FALSE)</f>
        <v>1</v>
      </c>
      <c r="I152" s="11" t="str">
        <f>VLOOKUP(A152,'Medical Examinations'!$A$1:$L$2336,10,FALSE)</f>
        <v>yes</v>
      </c>
      <c r="J152" s="11" t="str">
        <f>VLOOKUP(A152,'Medical Examinations'!$A$1:$L$2336,11,FALSE)</f>
        <v>Obesity</v>
      </c>
      <c r="K152" s="11" t="str">
        <f>VLOOKUP(A152,'Medical Examinations'!$A$1:$L$2336,12,FALSE)</f>
        <v>Normal</v>
      </c>
      <c r="L152" s="10">
        <f ca="1">VLOOKUP(A152,'Hospitalisation Details'!$A$1:$Q$2344,3,FALSE)</f>
        <v>2004</v>
      </c>
      <c r="M152" s="10" t="str">
        <f ca="1">VLOOKUP(A152,'Hospitalisation Details'!$A$1:$Q$2344,5,FALSE)</f>
        <v>Jun</v>
      </c>
      <c r="N152" s="11">
        <f ca="1">VLOOKUP(A152,'Hospitalisation Details'!$A$1:$Q$2344,6,FALSE)</f>
        <v>10</v>
      </c>
      <c r="O152" s="17">
        <f ca="1">VLOOKUP(A152,'Hospitalisation Details'!$A$1:$Q$2344,7,FALSE)</f>
        <v>38148</v>
      </c>
      <c r="P152" s="11">
        <f ca="1">VLOOKUP(A152,'Hospitalisation Details'!$A$1:$Q$2344,10,FALSE)</f>
        <v>1719.44</v>
      </c>
      <c r="Q152" s="11" t="str">
        <f ca="1">VLOOKUP(A152,'Hospitalisation Details'!$A$1:$Q$2344,12,FALSE)</f>
        <v>tier - 3</v>
      </c>
      <c r="R152" s="11" t="str">
        <f ca="1">VLOOKUP(A152,'Hospitalisation Details'!$A$1:$Q$2344,14,FALSE)</f>
        <v>tier - 3</v>
      </c>
      <c r="S152" s="11">
        <f ca="1">VLOOKUP(A152,'Hospitalisation Details'!$A$1:$Q$2344,17,FALSE)</f>
        <v>21</v>
      </c>
      <c r="T152" s="11" t="str">
        <f ca="1">VLOOKUP(A152,'Hospitalisation Details'!$A$1:$Q$2336,16,FALSE)</f>
        <v>R1013</v>
      </c>
    </row>
    <row r="153" ht="15.5" spans="1:20">
      <c r="A153" s="10" t="s">
        <v>594</v>
      </c>
      <c r="B153" s="11" t="str">
        <f>VLOOKUP(A153,'Customer Names'!$H$6:$K$2340,3,FALSE)</f>
        <v>  Michael P</v>
      </c>
      <c r="C153" s="11">
        <f>VLOOKUP(A153,'Medical Examinations'!$A$1:$L$2336,2,FALSE)</f>
        <v>51.64</v>
      </c>
      <c r="D153" s="11">
        <f>VLOOKUP(A153,'Medical Examinations'!$A$1:$L$2336,3,FALSE)</f>
        <v>5.65</v>
      </c>
      <c r="E153" s="11" t="str">
        <f>VLOOKUP(A153,'Medical Examinations'!$A$1:$L$2336,4,FALSE)</f>
        <v>No</v>
      </c>
      <c r="F153" s="11" t="str">
        <f>VLOOKUP(A153,'Medical Examinations'!$A$1:$L$2336,5,FALSE)</f>
        <v>No</v>
      </c>
      <c r="G153" s="11" t="str">
        <f>VLOOKUP(A153,'Medical Examinations'!$A$1:$L$2336,6,FALSE)</f>
        <v>No</v>
      </c>
      <c r="H153" s="11">
        <f>VLOOKUP(A153,'Medical Examinations'!$A$1:$L$2336,8,FALSE)</f>
        <v>0</v>
      </c>
      <c r="I153" s="11" t="str">
        <f>VLOOKUP(A153,'Medical Examinations'!$A$1:$L$2336,10,FALSE)</f>
        <v>yes</v>
      </c>
      <c r="J153" s="11" t="str">
        <f>VLOOKUP(A153,'Medical Examinations'!$A$1:$L$2336,11,FALSE)</f>
        <v>Obesity</v>
      </c>
      <c r="K153" s="11" t="str">
        <f>VLOOKUP(A153,'Medical Examinations'!$A$1:$L$2336,12,FALSE)</f>
        <v>Normal</v>
      </c>
      <c r="L153" s="10">
        <f ca="1">VLOOKUP(A153,'Hospitalisation Details'!$A$1:$Q$2344,3,FALSE)</f>
        <v>2004</v>
      </c>
      <c r="M153" s="10" t="str">
        <f ca="1">VLOOKUP(A153,'Hospitalisation Details'!$A$1:$Q$2344,5,FALSE)</f>
        <v>Sep</v>
      </c>
      <c r="N153" s="11">
        <f ca="1">VLOOKUP(A153,'Hospitalisation Details'!$A$1:$Q$2344,6,FALSE)</f>
        <v>11</v>
      </c>
      <c r="O153" s="17">
        <f ca="1">VLOOKUP(A153,'Hospitalisation Details'!$A$1:$Q$2344,7,FALSE)</f>
        <v>38241</v>
      </c>
      <c r="P153" s="11">
        <f ca="1">VLOOKUP(A153,'Hospitalisation Details'!$A$1:$Q$2344,10,FALSE)</f>
        <v>1720.35</v>
      </c>
      <c r="Q153" s="11" t="str">
        <f ca="1">VLOOKUP(A153,'Hospitalisation Details'!$A$1:$Q$2344,12,FALSE)</f>
        <v>tier - 3</v>
      </c>
      <c r="R153" s="11" t="str">
        <f ca="1">VLOOKUP(A153,'Hospitalisation Details'!$A$1:$Q$2344,14,FALSE)</f>
        <v>tier - 3</v>
      </c>
      <c r="S153" s="11">
        <f ca="1">VLOOKUP(A153,'Hospitalisation Details'!$A$1:$Q$2344,17,FALSE)</f>
        <v>21</v>
      </c>
      <c r="T153" s="11" t="str">
        <f ca="1">VLOOKUP(A153,'Hospitalisation Details'!$A$1:$Q$2336,16,FALSE)</f>
        <v>R1013</v>
      </c>
    </row>
    <row r="154" ht="15.5" spans="1:20">
      <c r="A154" s="10" t="s">
        <v>598</v>
      </c>
      <c r="B154" s="11" t="str">
        <f>VLOOKUP(A154,'Customer Names'!$H$6:$K$2340,3,FALSE)</f>
        <v>  Paul</v>
      </c>
      <c r="C154" s="11">
        <f>VLOOKUP(A154,'Medical Examinations'!$A$1:$L$2336,2,FALSE)</f>
        <v>42.83</v>
      </c>
      <c r="D154" s="11">
        <f>VLOOKUP(A154,'Medical Examinations'!$A$1:$L$2336,3,FALSE)</f>
        <v>6.04</v>
      </c>
      <c r="E154" s="11" t="str">
        <f>VLOOKUP(A154,'Medical Examinations'!$A$1:$L$2336,4,FALSE)</f>
        <v>No</v>
      </c>
      <c r="F154" s="11" t="str">
        <f>VLOOKUP(A154,'Medical Examinations'!$A$1:$L$2336,5,FALSE)</f>
        <v>No</v>
      </c>
      <c r="G154" s="11" t="str">
        <f>VLOOKUP(A154,'Medical Examinations'!$A$1:$L$2336,6,FALSE)</f>
        <v>No</v>
      </c>
      <c r="H154" s="11">
        <f>VLOOKUP(A154,'Medical Examinations'!$A$1:$L$2336,8,FALSE)</f>
        <v>2</v>
      </c>
      <c r="I154" s="11" t="str">
        <f>VLOOKUP(A154,'Medical Examinations'!$A$1:$L$2336,10,FALSE)</f>
        <v>yes</v>
      </c>
      <c r="J154" s="11" t="str">
        <f>VLOOKUP(A154,'Medical Examinations'!$A$1:$L$2336,11,FALSE)</f>
        <v>Obesity</v>
      </c>
      <c r="K154" s="11" t="str">
        <f>VLOOKUP(A154,'Medical Examinations'!$A$1:$L$2336,12,FALSE)</f>
        <v>Prediabetes</v>
      </c>
      <c r="L154" s="10">
        <f ca="1">VLOOKUP(A154,'Hospitalisation Details'!$A$1:$Q$2344,3,FALSE)</f>
        <v>2004</v>
      </c>
      <c r="M154" s="10" t="str">
        <f ca="1">VLOOKUP(A154,'Hospitalisation Details'!$A$1:$Q$2344,5,FALSE)</f>
        <v>Oct</v>
      </c>
      <c r="N154" s="11">
        <f ca="1">VLOOKUP(A154,'Hospitalisation Details'!$A$1:$Q$2344,6,FALSE)</f>
        <v>21</v>
      </c>
      <c r="O154" s="17">
        <f ca="1">VLOOKUP(A154,'Hospitalisation Details'!$A$1:$Q$2344,7,FALSE)</f>
        <v>38281</v>
      </c>
      <c r="P154" s="11">
        <f ca="1">VLOOKUP(A154,'Hospitalisation Details'!$A$1:$Q$2344,10,FALSE)</f>
        <v>1725.55</v>
      </c>
      <c r="Q154" s="11" t="str">
        <f ca="1">VLOOKUP(A154,'Hospitalisation Details'!$A$1:$Q$2344,12,FALSE)</f>
        <v>tier - 3</v>
      </c>
      <c r="R154" s="11" t="str">
        <f ca="1">VLOOKUP(A154,'Hospitalisation Details'!$A$1:$Q$2344,14,FALSE)</f>
        <v>tier - 2</v>
      </c>
      <c r="S154" s="11">
        <f ca="1">VLOOKUP(A154,'Hospitalisation Details'!$A$1:$Q$2344,17,FALSE)</f>
        <v>21</v>
      </c>
      <c r="T154" s="11" t="str">
        <f ca="1">VLOOKUP(A154,'Hospitalisation Details'!$A$1:$Q$2336,16,FALSE)</f>
        <v>R1013</v>
      </c>
    </row>
    <row r="155" ht="15.5" spans="1:20">
      <c r="A155" s="10" t="s">
        <v>602</v>
      </c>
      <c r="B155" s="11" t="str">
        <f>VLOOKUP(A155,'Customer Names'!$H$6:$K$2340,3,FALSE)</f>
        <v>  Michael</v>
      </c>
      <c r="C155" s="11">
        <f>VLOOKUP(A155,'Medical Examinations'!$A$1:$L$2336,2,FALSE)</f>
        <v>40.15</v>
      </c>
      <c r="D155" s="11">
        <f>VLOOKUP(A155,'Medical Examinations'!$A$1:$L$2336,3,FALSE)</f>
        <v>5.76</v>
      </c>
      <c r="E155" s="11" t="str">
        <f>VLOOKUP(A155,'Medical Examinations'!$A$1:$L$2336,4,FALSE)</f>
        <v>No</v>
      </c>
      <c r="F155" s="11" t="str">
        <f>VLOOKUP(A155,'Medical Examinations'!$A$1:$L$2336,5,FALSE)</f>
        <v>No</v>
      </c>
      <c r="G155" s="11" t="str">
        <f>VLOOKUP(A155,'Medical Examinations'!$A$1:$L$2336,6,FALSE)</f>
        <v>No</v>
      </c>
      <c r="H155" s="11">
        <f>VLOOKUP(A155,'Medical Examinations'!$A$1:$L$2336,8,FALSE)</f>
        <v>1</v>
      </c>
      <c r="I155" s="11" t="str">
        <f>VLOOKUP(A155,'Medical Examinations'!$A$1:$L$2336,10,FALSE)</f>
        <v>yes</v>
      </c>
      <c r="J155" s="11" t="str">
        <f>VLOOKUP(A155,'Medical Examinations'!$A$1:$L$2336,11,FALSE)</f>
        <v>Obesity</v>
      </c>
      <c r="K155" s="11" t="str">
        <f>VLOOKUP(A155,'Medical Examinations'!$A$1:$L$2336,12,FALSE)</f>
        <v>Prediabetes</v>
      </c>
      <c r="L155" s="10">
        <f ca="1">VLOOKUP(A155,'Hospitalisation Details'!$A$1:$Q$2344,3,FALSE)</f>
        <v>2004</v>
      </c>
      <c r="M155" s="10" t="str">
        <f ca="1">VLOOKUP(A155,'Hospitalisation Details'!$A$1:$Q$2344,5,FALSE)</f>
        <v>Sep</v>
      </c>
      <c r="N155" s="11">
        <f ca="1">VLOOKUP(A155,'Hospitalisation Details'!$A$1:$Q$2344,6,FALSE)</f>
        <v>9</v>
      </c>
      <c r="O155" s="17">
        <f ca="1">VLOOKUP(A155,'Hospitalisation Details'!$A$1:$Q$2344,7,FALSE)</f>
        <v>38239</v>
      </c>
      <c r="P155" s="11">
        <f ca="1">VLOOKUP(A155,'Hospitalisation Details'!$A$1:$Q$2344,10,FALSE)</f>
        <v>1727.54</v>
      </c>
      <c r="Q155" s="11" t="str">
        <f ca="1">VLOOKUP(A155,'Hospitalisation Details'!$A$1:$Q$2344,12,FALSE)</f>
        <v>tier - 3</v>
      </c>
      <c r="R155" s="11" t="str">
        <f ca="1">VLOOKUP(A155,'Hospitalisation Details'!$A$1:$Q$2344,14,FALSE)</f>
        <v>tier - 1</v>
      </c>
      <c r="S155" s="11">
        <f ca="1">VLOOKUP(A155,'Hospitalisation Details'!$A$1:$Q$2344,17,FALSE)</f>
        <v>21</v>
      </c>
      <c r="T155" s="11" t="str">
        <f ca="1">VLOOKUP(A155,'Hospitalisation Details'!$A$1:$Q$2336,16,FALSE)</f>
        <v>R1013</v>
      </c>
    </row>
    <row r="156" ht="15.5" spans="1:20">
      <c r="A156" s="10" t="s">
        <v>606</v>
      </c>
      <c r="B156" s="11" t="str">
        <f>VLOOKUP(A156,'Customer Names'!$H$6:$K$2340,3,FALSE)</f>
        <v>  Samuel</v>
      </c>
      <c r="C156" s="11">
        <f>VLOOKUP(A156,'Medical Examinations'!$A$1:$L$2336,2,FALSE)</f>
        <v>27.8</v>
      </c>
      <c r="D156" s="11">
        <f>VLOOKUP(A156,'Medical Examinations'!$A$1:$L$2336,3,FALSE)</f>
        <v>4.36</v>
      </c>
      <c r="E156" s="11" t="str">
        <f>VLOOKUP(A156,'Medical Examinations'!$A$1:$L$2336,4,FALSE)</f>
        <v>No</v>
      </c>
      <c r="F156" s="11" t="str">
        <f>VLOOKUP(A156,'Medical Examinations'!$A$1:$L$2336,5,FALSE)</f>
        <v>No</v>
      </c>
      <c r="G156" s="11" t="str">
        <f>VLOOKUP(A156,'Medical Examinations'!$A$1:$L$2336,6,FALSE)</f>
        <v>Yes</v>
      </c>
      <c r="H156" s="11">
        <f>VLOOKUP(A156,'Medical Examinations'!$A$1:$L$2336,8,FALSE)</f>
        <v>1</v>
      </c>
      <c r="I156" s="11" t="str">
        <f>VLOOKUP(A156,'Medical Examinations'!$A$1:$L$2336,10,FALSE)</f>
        <v>yes</v>
      </c>
      <c r="J156" s="11" t="str">
        <f>VLOOKUP(A156,'Medical Examinations'!$A$1:$L$2336,11,FALSE)</f>
        <v>Over Weight</v>
      </c>
      <c r="K156" s="11" t="str">
        <f>VLOOKUP(A156,'Medical Examinations'!$A$1:$L$2336,12,FALSE)</f>
        <v>Normal</v>
      </c>
      <c r="L156" s="10">
        <f ca="1">VLOOKUP(A156,'Hospitalisation Details'!$A$1:$Q$2344,3,FALSE)</f>
        <v>2003</v>
      </c>
      <c r="M156" s="10" t="str">
        <f ca="1">VLOOKUP(A156,'Hospitalisation Details'!$A$1:$Q$2344,5,FALSE)</f>
        <v>Nov</v>
      </c>
      <c r="N156" s="11">
        <f ca="1">VLOOKUP(A156,'Hospitalisation Details'!$A$1:$Q$2344,6,FALSE)</f>
        <v>21</v>
      </c>
      <c r="O156" s="17">
        <f ca="1">VLOOKUP(A156,'Hospitalisation Details'!$A$1:$Q$2344,7,FALSE)</f>
        <v>37946</v>
      </c>
      <c r="P156" s="11">
        <f ca="1">VLOOKUP(A156,'Hospitalisation Details'!$A$1:$Q$2344,10,FALSE)</f>
        <v>1727.79</v>
      </c>
      <c r="Q156" s="11" t="str">
        <f ca="1">VLOOKUP(A156,'Hospitalisation Details'!$A$1:$Q$2344,12,FALSE)</f>
        <v>tier - 3</v>
      </c>
      <c r="R156" s="11" t="str">
        <f ca="1">VLOOKUP(A156,'Hospitalisation Details'!$A$1:$Q$2344,14,FALSE)</f>
        <v>tier - 3</v>
      </c>
      <c r="S156" s="11">
        <f ca="1">VLOOKUP(A156,'Hospitalisation Details'!$A$1:$Q$2344,17,FALSE)</f>
        <v>21</v>
      </c>
      <c r="T156" s="11" t="str">
        <f ca="1">VLOOKUP(A156,'Hospitalisation Details'!$A$1:$Q$2336,16,FALSE)</f>
        <v>R1011</v>
      </c>
    </row>
    <row r="157" ht="15.5" spans="1:20">
      <c r="A157" s="10" t="s">
        <v>610</v>
      </c>
      <c r="B157" s="11" t="str">
        <f>VLOOKUP(A157,'Customer Names'!$H$6:$K$2340,3,FALSE)</f>
        <v>  Matthew</v>
      </c>
      <c r="C157" s="11">
        <f>VLOOKUP(A157,'Medical Examinations'!$A$1:$L$2336,2,FALSE)</f>
        <v>45.81</v>
      </c>
      <c r="D157" s="11">
        <f>VLOOKUP(A157,'Medical Examinations'!$A$1:$L$2336,3,FALSE)</f>
        <v>4.76</v>
      </c>
      <c r="E157" s="11" t="str">
        <f>VLOOKUP(A157,'Medical Examinations'!$A$1:$L$2336,4,FALSE)</f>
        <v>yes</v>
      </c>
      <c r="F157" s="11" t="str">
        <f>VLOOKUP(A157,'Medical Examinations'!$A$1:$L$2336,5,FALSE)</f>
        <v>No</v>
      </c>
      <c r="G157" s="11" t="str">
        <f>VLOOKUP(A157,'Medical Examinations'!$A$1:$L$2336,6,FALSE)</f>
        <v>Yes</v>
      </c>
      <c r="H157" s="11">
        <f>VLOOKUP(A157,'Medical Examinations'!$A$1:$L$2336,8,FALSE)</f>
        <v>1</v>
      </c>
      <c r="I157" s="11" t="str">
        <f>VLOOKUP(A157,'Medical Examinations'!$A$1:$L$2336,10,FALSE)</f>
        <v>yes</v>
      </c>
      <c r="J157" s="11" t="str">
        <f>VLOOKUP(A157,'Medical Examinations'!$A$1:$L$2336,11,FALSE)</f>
        <v>Obesity</v>
      </c>
      <c r="K157" s="11" t="str">
        <f>VLOOKUP(A157,'Medical Examinations'!$A$1:$L$2336,12,FALSE)</f>
        <v>Normal</v>
      </c>
      <c r="L157" s="10">
        <f ca="1">VLOOKUP(A157,'Hospitalisation Details'!$A$1:$Q$2344,3,FALSE)</f>
        <v>2003</v>
      </c>
      <c r="M157" s="10" t="str">
        <f ca="1">VLOOKUP(A157,'Hospitalisation Details'!$A$1:$Q$2344,5,FALSE)</f>
        <v>Sep</v>
      </c>
      <c r="N157" s="11">
        <f ca="1">VLOOKUP(A157,'Hospitalisation Details'!$A$1:$Q$2344,6,FALSE)</f>
        <v>1</v>
      </c>
      <c r="O157" s="17">
        <f ca="1">VLOOKUP(A157,'Hospitalisation Details'!$A$1:$Q$2344,7,FALSE)</f>
        <v>37865</v>
      </c>
      <c r="P157" s="11">
        <f ca="1">VLOOKUP(A157,'Hospitalisation Details'!$A$1:$Q$2344,10,FALSE)</f>
        <v>1728.9</v>
      </c>
      <c r="Q157" s="11" t="str">
        <f ca="1">VLOOKUP(A157,'Hospitalisation Details'!$A$1:$Q$2344,12,FALSE)</f>
        <v>tier - 3</v>
      </c>
      <c r="R157" s="11" t="str">
        <f ca="1">VLOOKUP(A157,'Hospitalisation Details'!$A$1:$Q$2344,14,FALSE)</f>
        <v>tier - 2</v>
      </c>
      <c r="S157" s="11">
        <f ca="1">VLOOKUP(A157,'Hospitalisation Details'!$A$1:$Q$2344,17,FALSE)</f>
        <v>22</v>
      </c>
      <c r="T157" s="11" t="str">
        <f ca="1">VLOOKUP(A157,'Hospitalisation Details'!$A$1:$Q$2336,16,FALSE)</f>
        <v>R1011</v>
      </c>
    </row>
    <row r="158" ht="15.5" spans="1:20">
      <c r="A158" s="10" t="s">
        <v>613</v>
      </c>
      <c r="B158" s="11" t="str">
        <f>VLOOKUP(A158,'Customer Names'!$H$6:$K$2340,3,FALSE)</f>
        <v>  Daniel</v>
      </c>
      <c r="C158" s="11">
        <f>VLOOKUP(A158,'Medical Examinations'!$A$1:$L$2336,2,FALSE)</f>
        <v>34.43</v>
      </c>
      <c r="D158" s="11">
        <f>VLOOKUP(A158,'Medical Examinations'!$A$1:$L$2336,3,FALSE)</f>
        <v>10.82</v>
      </c>
      <c r="E158" s="11" t="str">
        <f>VLOOKUP(A158,'Medical Examinations'!$A$1:$L$2336,4,FALSE)</f>
        <v>yes</v>
      </c>
      <c r="F158" s="11" t="str">
        <f>VLOOKUP(A158,'Medical Examinations'!$A$1:$L$2336,5,FALSE)</f>
        <v>No</v>
      </c>
      <c r="G158" s="11" t="str">
        <f>VLOOKUP(A158,'Medical Examinations'!$A$1:$L$2336,6,FALSE)</f>
        <v>No</v>
      </c>
      <c r="H158" s="11">
        <f>VLOOKUP(A158,'Medical Examinations'!$A$1:$L$2336,8,FALSE)</f>
        <v>1</v>
      </c>
      <c r="I158" s="11" t="str">
        <f>VLOOKUP(A158,'Medical Examinations'!$A$1:$L$2336,10,FALSE)</f>
        <v>yes</v>
      </c>
      <c r="J158" s="11" t="str">
        <f>VLOOKUP(A158,'Medical Examinations'!$A$1:$L$2336,11,FALSE)</f>
        <v>Obesity</v>
      </c>
      <c r="K158" s="11" t="str">
        <f>VLOOKUP(A158,'Medical Examinations'!$A$1:$L$2336,12,FALSE)</f>
        <v>Diabetes</v>
      </c>
      <c r="L158" s="10">
        <f ca="1">VLOOKUP(A158,'Hospitalisation Details'!$A$1:$Q$2344,3,FALSE)</f>
        <v>2003</v>
      </c>
      <c r="M158" s="10" t="str">
        <f ca="1">VLOOKUP(A158,'Hospitalisation Details'!$A$1:$Q$2344,5,FALSE)</f>
        <v>Nov</v>
      </c>
      <c r="N158" s="11">
        <f ca="1">VLOOKUP(A158,'Hospitalisation Details'!$A$1:$Q$2344,6,FALSE)</f>
        <v>9</v>
      </c>
      <c r="O158" s="17">
        <f ca="1">VLOOKUP(A158,'Hospitalisation Details'!$A$1:$Q$2344,7,FALSE)</f>
        <v>37934</v>
      </c>
      <c r="P158" s="11">
        <f ca="1">VLOOKUP(A158,'Hospitalisation Details'!$A$1:$Q$2344,10,FALSE)</f>
        <v>1731.68</v>
      </c>
      <c r="Q158" s="11" t="str">
        <f ca="1">VLOOKUP(A158,'Hospitalisation Details'!$A$1:$Q$2344,12,FALSE)</f>
        <v>tier - 3</v>
      </c>
      <c r="R158" s="11" t="str">
        <f ca="1">VLOOKUP(A158,'Hospitalisation Details'!$A$1:$Q$2344,14,FALSE)</f>
        <v>tier - 2</v>
      </c>
      <c r="S158" s="11">
        <f ca="1">VLOOKUP(A158,'Hospitalisation Details'!$A$1:$Q$2344,17,FALSE)</f>
        <v>21</v>
      </c>
      <c r="T158" s="11" t="str">
        <f ca="1">VLOOKUP(A158,'Hospitalisation Details'!$A$1:$Q$2336,16,FALSE)</f>
        <v>R1011</v>
      </c>
    </row>
    <row r="159" ht="15.5" spans="1:20">
      <c r="A159" s="10" t="s">
        <v>617</v>
      </c>
      <c r="B159" s="11" t="str">
        <f>VLOOKUP(A159,'Customer Names'!$H$6:$K$2340,3,FALSE)</f>
        <v>  Syndy</v>
      </c>
      <c r="C159" s="11">
        <f>VLOOKUP(A159,'Medical Examinations'!$A$1:$L$2336,2,FALSE)</f>
        <v>41.33</v>
      </c>
      <c r="D159" s="11">
        <f>VLOOKUP(A159,'Medical Examinations'!$A$1:$L$2336,3,FALSE)</f>
        <v>4.01</v>
      </c>
      <c r="E159" s="11" t="str">
        <f>VLOOKUP(A159,'Medical Examinations'!$A$1:$L$2336,4,FALSE)</f>
        <v>yes</v>
      </c>
      <c r="F159" s="11" t="str">
        <f>VLOOKUP(A159,'Medical Examinations'!$A$1:$L$2336,5,FALSE)</f>
        <v>No</v>
      </c>
      <c r="G159" s="11" t="str">
        <f>VLOOKUP(A159,'Medical Examinations'!$A$1:$L$2336,6,FALSE)</f>
        <v>No</v>
      </c>
      <c r="H159" s="11">
        <f>VLOOKUP(A159,'Medical Examinations'!$A$1:$L$2336,8,FALSE)</f>
        <v>0</v>
      </c>
      <c r="I159" s="11" t="str">
        <f>VLOOKUP(A159,'Medical Examinations'!$A$1:$L$2336,10,FALSE)</f>
        <v>yes</v>
      </c>
      <c r="J159" s="11" t="str">
        <f>VLOOKUP(A159,'Medical Examinations'!$A$1:$L$2336,11,FALSE)</f>
        <v>Obesity</v>
      </c>
      <c r="K159" s="11" t="str">
        <f>VLOOKUP(A159,'Medical Examinations'!$A$1:$L$2336,12,FALSE)</f>
        <v>Normal</v>
      </c>
      <c r="L159" s="10">
        <f ca="1">VLOOKUP(A159,'Hospitalisation Details'!$A$1:$Q$2344,3,FALSE)</f>
        <v>2003</v>
      </c>
      <c r="M159" s="10" t="str">
        <f ca="1">VLOOKUP(A159,'Hospitalisation Details'!$A$1:$Q$2344,5,FALSE)</f>
        <v>Nov</v>
      </c>
      <c r="N159" s="11">
        <f ca="1">VLOOKUP(A159,'Hospitalisation Details'!$A$1:$Q$2344,6,FALSE)</f>
        <v>14</v>
      </c>
      <c r="O159" s="17">
        <f ca="1">VLOOKUP(A159,'Hospitalisation Details'!$A$1:$Q$2344,7,FALSE)</f>
        <v>37939</v>
      </c>
      <c r="P159" s="11">
        <f ca="1">VLOOKUP(A159,'Hospitalisation Details'!$A$1:$Q$2344,10,FALSE)</f>
        <v>1737.38</v>
      </c>
      <c r="Q159" s="11" t="str">
        <f ca="1">VLOOKUP(A159,'Hospitalisation Details'!$A$1:$Q$2344,12,FALSE)</f>
        <v>tier - 3</v>
      </c>
      <c r="R159" s="11" t="str">
        <f ca="1">VLOOKUP(A159,'Hospitalisation Details'!$A$1:$Q$2344,14,FALSE)</f>
        <v>tier - 2</v>
      </c>
      <c r="S159" s="11">
        <f ca="1">VLOOKUP(A159,'Hospitalisation Details'!$A$1:$Q$2344,17,FALSE)</f>
        <v>21</v>
      </c>
      <c r="T159" s="11" t="str">
        <f ca="1">VLOOKUP(A159,'Hospitalisation Details'!$A$1:$Q$2336,16,FALSE)</f>
        <v>R1011</v>
      </c>
    </row>
    <row r="160" ht="15.5" spans="1:20">
      <c r="A160" s="10" t="s">
        <v>621</v>
      </c>
      <c r="B160" s="11" t="str">
        <f>VLOOKUP(A160,'Customer Names'!$H$6:$K$2340,3,FALSE)</f>
        <v>  Aleksandra</v>
      </c>
      <c r="C160" s="11">
        <f>VLOOKUP(A160,'Medical Examinations'!$A$1:$L$2336,2,FALSE)</f>
        <v>31.92</v>
      </c>
      <c r="D160" s="11">
        <f>VLOOKUP(A160,'Medical Examinations'!$A$1:$L$2336,3,FALSE)</f>
        <v>5.12</v>
      </c>
      <c r="E160" s="11" t="str">
        <f>VLOOKUP(A160,'Medical Examinations'!$A$1:$L$2336,4,FALSE)</f>
        <v>yes</v>
      </c>
      <c r="F160" s="11" t="str">
        <f>VLOOKUP(A160,'Medical Examinations'!$A$1:$L$2336,5,FALSE)</f>
        <v>No</v>
      </c>
      <c r="G160" s="11" t="str">
        <f>VLOOKUP(A160,'Medical Examinations'!$A$1:$L$2336,6,FALSE)</f>
        <v>No</v>
      </c>
      <c r="H160" s="11">
        <f>VLOOKUP(A160,'Medical Examinations'!$A$1:$L$2336,8,FALSE)</f>
        <v>1</v>
      </c>
      <c r="I160" s="11" t="str">
        <f>VLOOKUP(A160,'Medical Examinations'!$A$1:$L$2336,10,FALSE)</f>
        <v>yes</v>
      </c>
      <c r="J160" s="11" t="str">
        <f>VLOOKUP(A160,'Medical Examinations'!$A$1:$L$2336,11,FALSE)</f>
        <v>Obesity</v>
      </c>
      <c r="K160" s="11" t="str">
        <f>VLOOKUP(A160,'Medical Examinations'!$A$1:$L$2336,12,FALSE)</f>
        <v>Normal</v>
      </c>
      <c r="L160" s="10">
        <f ca="1">VLOOKUP(A160,'Hospitalisation Details'!$A$1:$Q$2344,3,FALSE)</f>
        <v>2003</v>
      </c>
      <c r="M160" s="10" t="str">
        <f ca="1">VLOOKUP(A160,'Hospitalisation Details'!$A$1:$Q$2344,5,FALSE)</f>
        <v>Jul</v>
      </c>
      <c r="N160" s="11">
        <f ca="1">VLOOKUP(A160,'Hospitalisation Details'!$A$1:$Q$2344,6,FALSE)</f>
        <v>25</v>
      </c>
      <c r="O160" s="17">
        <f ca="1">VLOOKUP(A160,'Hospitalisation Details'!$A$1:$Q$2344,7,FALSE)</f>
        <v>37827</v>
      </c>
      <c r="P160" s="11">
        <f ca="1">VLOOKUP(A160,'Hospitalisation Details'!$A$1:$Q$2344,10,FALSE)</f>
        <v>1743.21</v>
      </c>
      <c r="Q160" s="11" t="str">
        <f ca="1">VLOOKUP(A160,'Hospitalisation Details'!$A$1:$Q$2344,12,FALSE)</f>
        <v>tier - 3</v>
      </c>
      <c r="R160" s="11" t="str">
        <f ca="1">VLOOKUP(A160,'Hospitalisation Details'!$A$1:$Q$2344,14,FALSE)</f>
        <v>tier - 1</v>
      </c>
      <c r="S160" s="11">
        <f ca="1">VLOOKUP(A160,'Hospitalisation Details'!$A$1:$Q$2344,17,FALSE)</f>
        <v>22</v>
      </c>
      <c r="T160" s="11" t="str">
        <f ca="1">VLOOKUP(A160,'Hospitalisation Details'!$A$1:$Q$2336,16,FALSE)</f>
        <v>R1011</v>
      </c>
    </row>
    <row r="161" ht="15.5" spans="1:20">
      <c r="A161" s="10" t="s">
        <v>625</v>
      </c>
      <c r="B161" s="11" t="str">
        <f>VLOOKUP(A161,'Customer Names'!$H$6:$K$2340,3,FALSE)</f>
        <v>  Steeve T Sr</v>
      </c>
      <c r="C161" s="11">
        <f>VLOOKUP(A161,'Medical Examinations'!$A$1:$L$2336,2,FALSE)</f>
        <v>39.8</v>
      </c>
      <c r="D161" s="11">
        <f>VLOOKUP(A161,'Medical Examinations'!$A$1:$L$2336,3,FALSE)</f>
        <v>10.54</v>
      </c>
      <c r="E161" s="11" t="str">
        <f>VLOOKUP(A161,'Medical Examinations'!$A$1:$L$2336,4,FALSE)</f>
        <v>yes</v>
      </c>
      <c r="F161" s="11" t="str">
        <f>VLOOKUP(A161,'Medical Examinations'!$A$1:$L$2336,5,FALSE)</f>
        <v>No</v>
      </c>
      <c r="G161" s="11" t="str">
        <f>VLOOKUP(A161,'Medical Examinations'!$A$1:$L$2336,6,FALSE)</f>
        <v>No</v>
      </c>
      <c r="H161" s="11">
        <f>VLOOKUP(A161,'Medical Examinations'!$A$1:$L$2336,8,FALSE)</f>
        <v>2</v>
      </c>
      <c r="I161" s="11" t="str">
        <f>VLOOKUP(A161,'Medical Examinations'!$A$1:$L$2336,10,FALSE)</f>
        <v>yes</v>
      </c>
      <c r="J161" s="11" t="str">
        <f>VLOOKUP(A161,'Medical Examinations'!$A$1:$L$2336,11,FALSE)</f>
        <v>Obesity</v>
      </c>
      <c r="K161" s="11" t="str">
        <f>VLOOKUP(A161,'Medical Examinations'!$A$1:$L$2336,12,FALSE)</f>
        <v>Diabetes</v>
      </c>
      <c r="L161" s="10">
        <f ca="1">VLOOKUP(A161,'Hospitalisation Details'!$A$1:$Q$2344,3,FALSE)</f>
        <v>2003</v>
      </c>
      <c r="M161" s="10" t="str">
        <f ca="1">VLOOKUP(A161,'Hospitalisation Details'!$A$1:$Q$2344,5,FALSE)</f>
        <v>Jul</v>
      </c>
      <c r="N161" s="11">
        <f ca="1">VLOOKUP(A161,'Hospitalisation Details'!$A$1:$Q$2344,6,FALSE)</f>
        <v>28</v>
      </c>
      <c r="O161" s="17">
        <f ca="1">VLOOKUP(A161,'Hospitalisation Details'!$A$1:$Q$2344,7,FALSE)</f>
        <v>37830</v>
      </c>
      <c r="P161" s="11">
        <f ca="1">VLOOKUP(A161,'Hospitalisation Details'!$A$1:$Q$2344,10,FALSE)</f>
        <v>1744.47</v>
      </c>
      <c r="Q161" s="11" t="str">
        <f ca="1">VLOOKUP(A161,'Hospitalisation Details'!$A$1:$Q$2344,12,FALSE)</f>
        <v>tier - 3</v>
      </c>
      <c r="R161" s="11" t="str">
        <f ca="1">VLOOKUP(A161,'Hospitalisation Details'!$A$1:$Q$2344,14,FALSE)</f>
        <v>tier - 1</v>
      </c>
      <c r="S161" s="11">
        <f ca="1">VLOOKUP(A161,'Hospitalisation Details'!$A$1:$Q$2344,17,FALSE)</f>
        <v>22</v>
      </c>
      <c r="T161" s="11" t="str">
        <f ca="1">VLOOKUP(A161,'Hospitalisation Details'!$A$1:$Q$2336,16,FALSE)</f>
        <v>R1011</v>
      </c>
    </row>
    <row r="162" ht="15.5" spans="1:20">
      <c r="A162" s="10" t="s">
        <v>629</v>
      </c>
      <c r="B162" s="11" t="str">
        <f>VLOOKUP(A162,'Customer Names'!$H$6:$K$2340,3,FALSE)</f>
        <v>  Richard</v>
      </c>
      <c r="C162" s="11">
        <f>VLOOKUP(A162,'Medical Examinations'!$A$1:$L$2336,2,FALSE)</f>
        <v>42.82</v>
      </c>
      <c r="D162" s="11">
        <f>VLOOKUP(A162,'Medical Examinations'!$A$1:$L$2336,3,FALSE)</f>
        <v>4.21</v>
      </c>
      <c r="E162" s="11" t="str">
        <f>VLOOKUP(A162,'Medical Examinations'!$A$1:$L$2336,4,FALSE)</f>
        <v>No</v>
      </c>
      <c r="F162" s="11" t="str">
        <f>VLOOKUP(A162,'Medical Examinations'!$A$1:$L$2336,5,FALSE)</f>
        <v>No</v>
      </c>
      <c r="G162" s="11" t="str">
        <f>VLOOKUP(A162,'Medical Examinations'!$A$1:$L$2336,6,FALSE)</f>
        <v>No</v>
      </c>
      <c r="H162" s="11">
        <f>VLOOKUP(A162,'Medical Examinations'!$A$1:$L$2336,8,FALSE)</f>
        <v>0</v>
      </c>
      <c r="I162" s="11" t="str">
        <f>VLOOKUP(A162,'Medical Examinations'!$A$1:$L$2336,10,FALSE)</f>
        <v>yes</v>
      </c>
      <c r="J162" s="11" t="str">
        <f>VLOOKUP(A162,'Medical Examinations'!$A$1:$L$2336,11,FALSE)</f>
        <v>Obesity</v>
      </c>
      <c r="K162" s="11" t="str">
        <f>VLOOKUP(A162,'Medical Examinations'!$A$1:$L$2336,12,FALSE)</f>
        <v>Normal</v>
      </c>
      <c r="L162" s="10">
        <f ca="1">VLOOKUP(A162,'Hospitalisation Details'!$A$1:$Q$2344,3,FALSE)</f>
        <v>2003</v>
      </c>
      <c r="M162" s="10" t="str">
        <f ca="1">VLOOKUP(A162,'Hospitalisation Details'!$A$1:$Q$2344,5,FALSE)</f>
        <v>Sep</v>
      </c>
      <c r="N162" s="11">
        <f ca="1">VLOOKUP(A162,'Hospitalisation Details'!$A$1:$Q$2344,6,FALSE)</f>
        <v>26</v>
      </c>
      <c r="O162" s="17">
        <f ca="1">VLOOKUP(A162,'Hospitalisation Details'!$A$1:$Q$2344,7,FALSE)</f>
        <v>37890</v>
      </c>
      <c r="P162" s="11">
        <f ca="1">VLOOKUP(A162,'Hospitalisation Details'!$A$1:$Q$2344,10,FALSE)</f>
        <v>1748.77</v>
      </c>
      <c r="Q162" s="11" t="str">
        <f ca="1">VLOOKUP(A162,'Hospitalisation Details'!$A$1:$Q$2344,12,FALSE)</f>
        <v>tier - 3</v>
      </c>
      <c r="R162" s="11" t="str">
        <f ca="1">VLOOKUP(A162,'Hospitalisation Details'!$A$1:$Q$2344,14,FALSE)</f>
        <v>tier - 1</v>
      </c>
      <c r="S162" s="11">
        <f ca="1">VLOOKUP(A162,'Hospitalisation Details'!$A$1:$Q$2344,17,FALSE)</f>
        <v>22</v>
      </c>
      <c r="T162" s="11" t="str">
        <f ca="1">VLOOKUP(A162,'Hospitalisation Details'!$A$1:$Q$2336,16,FALSE)</f>
        <v>R1011</v>
      </c>
    </row>
    <row r="163" ht="15.5" spans="1:20">
      <c r="A163" s="10" t="s">
        <v>632</v>
      </c>
      <c r="B163" s="11" t="str">
        <f>VLOOKUP(A163,'Customer Names'!$H$6:$K$2340,3,FALSE)</f>
        <v>  Aaron T</v>
      </c>
      <c r="C163" s="11">
        <f>VLOOKUP(A163,'Medical Examinations'!$A$1:$L$2336,2,FALSE)</f>
        <v>33.63</v>
      </c>
      <c r="D163" s="11">
        <f>VLOOKUP(A163,'Medical Examinations'!$A$1:$L$2336,3,FALSE)</f>
        <v>5.42</v>
      </c>
      <c r="E163" s="11" t="str">
        <f>VLOOKUP(A163,'Medical Examinations'!$A$1:$L$2336,4,FALSE)</f>
        <v>No</v>
      </c>
      <c r="F163" s="11" t="str">
        <f>VLOOKUP(A163,'Medical Examinations'!$A$1:$L$2336,5,FALSE)</f>
        <v>No</v>
      </c>
      <c r="G163" s="11" t="str">
        <f>VLOOKUP(A163,'Medical Examinations'!$A$1:$L$2336,6,FALSE)</f>
        <v>No</v>
      </c>
      <c r="H163" s="11">
        <f>VLOOKUP(A163,'Medical Examinations'!$A$1:$L$2336,8,FALSE)</f>
        <v>0</v>
      </c>
      <c r="I163" s="11" t="str">
        <f>VLOOKUP(A163,'Medical Examinations'!$A$1:$L$2336,10,FALSE)</f>
        <v>yes</v>
      </c>
      <c r="J163" s="11" t="str">
        <f>VLOOKUP(A163,'Medical Examinations'!$A$1:$L$2336,11,FALSE)</f>
        <v>Obesity</v>
      </c>
      <c r="K163" s="11" t="str">
        <f>VLOOKUP(A163,'Medical Examinations'!$A$1:$L$2336,12,FALSE)</f>
        <v>Normal</v>
      </c>
      <c r="L163" s="10">
        <f ca="1">VLOOKUP(A163,'Hospitalisation Details'!$A$1:$Q$2344,3,FALSE)</f>
        <v>1998</v>
      </c>
      <c r="M163" s="10" t="str">
        <f ca="1">VLOOKUP(A163,'Hospitalisation Details'!$A$1:$Q$2344,5,FALSE)</f>
        <v>Oct</v>
      </c>
      <c r="N163" s="11">
        <f ca="1">VLOOKUP(A163,'Hospitalisation Details'!$A$1:$Q$2344,6,FALSE)</f>
        <v>7</v>
      </c>
      <c r="O163" s="17">
        <f ca="1">VLOOKUP(A163,'Hospitalisation Details'!$A$1:$Q$2344,7,FALSE)</f>
        <v>36075</v>
      </c>
      <c r="P163" s="11">
        <f ca="1">VLOOKUP(A163,'Hospitalisation Details'!$A$1:$Q$2344,10,FALSE)</f>
        <v>1756.6</v>
      </c>
      <c r="Q163" s="11" t="str">
        <f ca="1">VLOOKUP(A163,'Hospitalisation Details'!$A$1:$Q$2344,12,FALSE)</f>
        <v>tier - 3</v>
      </c>
      <c r="R163" s="11" t="str">
        <f ca="1">VLOOKUP(A163,'Hospitalisation Details'!$A$1:$Q$2344,14,FALSE)</f>
        <v>tier - 3</v>
      </c>
      <c r="S163" s="11">
        <f ca="1">VLOOKUP(A163,'Hospitalisation Details'!$A$1:$Q$2344,17,FALSE)</f>
        <v>27</v>
      </c>
      <c r="T163" s="11" t="str">
        <f ca="1">VLOOKUP(A163,'Hospitalisation Details'!$A$1:$Q$2336,16,FALSE)</f>
        <v>R1013</v>
      </c>
    </row>
    <row r="164" ht="15.5" spans="1:20">
      <c r="A164" s="10" t="s">
        <v>636</v>
      </c>
      <c r="B164" s="11" t="str">
        <f>VLOOKUP(A164,'Customer Names'!$H$6:$K$2340,3,FALSE)</f>
        <v>  Akira</v>
      </c>
      <c r="C164" s="11">
        <f>VLOOKUP(A164,'Medical Examinations'!$A$1:$L$2336,2,FALSE)</f>
        <v>37.07</v>
      </c>
      <c r="D164" s="11">
        <f>VLOOKUP(A164,'Medical Examinations'!$A$1:$L$2336,3,FALSE)</f>
        <v>4.28</v>
      </c>
      <c r="E164" s="11" t="str">
        <f>VLOOKUP(A164,'Medical Examinations'!$A$1:$L$2336,4,FALSE)</f>
        <v>No</v>
      </c>
      <c r="F164" s="11" t="str">
        <f>VLOOKUP(A164,'Medical Examinations'!$A$1:$L$2336,5,FALSE)</f>
        <v>yes</v>
      </c>
      <c r="G164" s="11" t="str">
        <f>VLOOKUP(A164,'Medical Examinations'!$A$1:$L$2336,6,FALSE)</f>
        <v>No</v>
      </c>
      <c r="H164" s="11">
        <f>VLOOKUP(A164,'Medical Examinations'!$A$1:$L$2336,8,FALSE)</f>
        <v>1</v>
      </c>
      <c r="I164" s="11" t="str">
        <f>VLOOKUP(A164,'Medical Examinations'!$A$1:$L$2336,10,FALSE)</f>
        <v>yes</v>
      </c>
      <c r="J164" s="11" t="str">
        <f>VLOOKUP(A164,'Medical Examinations'!$A$1:$L$2336,11,FALSE)</f>
        <v>Obesity</v>
      </c>
      <c r="K164" s="11" t="str">
        <f>VLOOKUP(A164,'Medical Examinations'!$A$1:$L$2336,12,FALSE)</f>
        <v>Normal</v>
      </c>
      <c r="L164" s="10">
        <f ca="1">VLOOKUP(A164,'Hospitalisation Details'!$A$1:$Q$2344,3,FALSE)</f>
        <v>2003</v>
      </c>
      <c r="M164" s="10" t="str">
        <f ca="1">VLOOKUP(A164,'Hospitalisation Details'!$A$1:$Q$2344,5,FALSE)</f>
        <v>Nov</v>
      </c>
      <c r="N164" s="11">
        <f ca="1">VLOOKUP(A164,'Hospitalisation Details'!$A$1:$Q$2344,6,FALSE)</f>
        <v>19</v>
      </c>
      <c r="O164" s="17">
        <f ca="1">VLOOKUP(A164,'Hospitalisation Details'!$A$1:$Q$2344,7,FALSE)</f>
        <v>37944</v>
      </c>
      <c r="P164" s="11">
        <f ca="1">VLOOKUP(A164,'Hospitalisation Details'!$A$1:$Q$2344,10,FALSE)</f>
        <v>1759.34</v>
      </c>
      <c r="Q164" s="11" t="str">
        <f ca="1">VLOOKUP(A164,'Hospitalisation Details'!$A$1:$Q$2344,12,FALSE)</f>
        <v>tier - 3</v>
      </c>
      <c r="R164" s="11" t="str">
        <f ca="1">VLOOKUP(A164,'Hospitalisation Details'!$A$1:$Q$2344,14,FALSE)</f>
        <v>tier - 1</v>
      </c>
      <c r="S164" s="11">
        <f ca="1">VLOOKUP(A164,'Hospitalisation Details'!$A$1:$Q$2344,17,FALSE)</f>
        <v>21</v>
      </c>
      <c r="T164" s="11" t="str">
        <f ca="1">VLOOKUP(A164,'Hospitalisation Details'!$A$1:$Q$2336,16,FALSE)</f>
        <v>R1011</v>
      </c>
    </row>
    <row r="165" ht="15.5" spans="1:20">
      <c r="A165" s="10" t="s">
        <v>640</v>
      </c>
      <c r="B165" s="11" t="str">
        <f>VLOOKUP(A165,'Customer Names'!$H$6:$K$2340,3,FALSE)</f>
        <v>  Ben</v>
      </c>
      <c r="C165" s="11">
        <f>VLOOKUP(A165,'Medical Examinations'!$A$1:$L$2336,2,FALSE)</f>
        <v>35.625</v>
      </c>
      <c r="D165" s="11">
        <f>VLOOKUP(A165,'Medical Examinations'!$A$1:$L$2336,3,FALSE)</f>
        <v>8.9</v>
      </c>
      <c r="E165" s="11" t="str">
        <f>VLOOKUP(A165,'Medical Examinations'!$A$1:$L$2336,4,FALSE)</f>
        <v>No</v>
      </c>
      <c r="F165" s="11" t="str">
        <f>VLOOKUP(A165,'Medical Examinations'!$A$1:$L$2336,5,FALSE)</f>
        <v>No</v>
      </c>
      <c r="G165" s="11" t="str">
        <f>VLOOKUP(A165,'Medical Examinations'!$A$1:$L$2336,6,FALSE)</f>
        <v>No</v>
      </c>
      <c r="H165" s="11">
        <f>VLOOKUP(A165,'Medical Examinations'!$A$1:$L$2336,8,FALSE)</f>
        <v>0</v>
      </c>
      <c r="I165" s="11" t="str">
        <f>VLOOKUP(A165,'Medical Examinations'!$A$1:$L$2336,10,FALSE)</f>
        <v>yes</v>
      </c>
      <c r="J165" s="11" t="str">
        <f>VLOOKUP(A165,'Medical Examinations'!$A$1:$L$2336,11,FALSE)</f>
        <v>Obesity</v>
      </c>
      <c r="K165" s="11" t="str">
        <f>VLOOKUP(A165,'Medical Examinations'!$A$1:$L$2336,12,FALSE)</f>
        <v>Diabetes</v>
      </c>
      <c r="L165" s="10">
        <f ca="1">VLOOKUP(A165,'Hospitalisation Details'!$A$1:$Q$2344,3,FALSE)</f>
        <v>2002</v>
      </c>
      <c r="M165" s="10" t="str">
        <f ca="1">VLOOKUP(A165,'Hospitalisation Details'!$A$1:$Q$2344,5,FALSE)</f>
        <v>Dec</v>
      </c>
      <c r="N165" s="11">
        <f ca="1">VLOOKUP(A165,'Hospitalisation Details'!$A$1:$Q$2344,6,FALSE)</f>
        <v>13</v>
      </c>
      <c r="O165" s="17">
        <f ca="1">VLOOKUP(A165,'Hospitalisation Details'!$A$1:$Q$2344,7,FALSE)</f>
        <v>37603</v>
      </c>
      <c r="P165" s="11">
        <f ca="1">VLOOKUP(A165,'Hospitalisation Details'!$A$1:$Q$2344,10,FALSE)</f>
        <v>1769.53</v>
      </c>
      <c r="Q165" s="11" t="str">
        <f ca="1">VLOOKUP(A165,'Hospitalisation Details'!$A$1:$Q$2344,12,FALSE)</f>
        <v>tier - 3</v>
      </c>
      <c r="R165" s="11" t="str">
        <f ca="1">VLOOKUP(A165,'Hospitalisation Details'!$A$1:$Q$2344,14,FALSE)</f>
        <v>tier - 3</v>
      </c>
      <c r="S165" s="11">
        <f ca="1">VLOOKUP(A165,'Hospitalisation Details'!$A$1:$Q$2344,17,FALSE)</f>
        <v>22</v>
      </c>
      <c r="T165" s="11" t="str">
        <f ca="1">VLOOKUP(A165,'Hospitalisation Details'!$A$1:$Q$2336,16,FALSE)</f>
        <v>R1012</v>
      </c>
    </row>
    <row r="166" ht="15.5" spans="1:20">
      <c r="A166" s="10" t="s">
        <v>644</v>
      </c>
      <c r="B166" s="11" t="str">
        <f>VLOOKUP(A166,'Customer Names'!$H$6:$K$2340,3,FALSE)</f>
        <v>  Jana</v>
      </c>
      <c r="C166" s="11">
        <f>VLOOKUP(A166,'Medical Examinations'!$A$1:$L$2336,2,FALSE)</f>
        <v>42.69</v>
      </c>
      <c r="D166" s="11">
        <f>VLOOKUP(A166,'Medical Examinations'!$A$1:$L$2336,3,FALSE)</f>
        <v>4.89</v>
      </c>
      <c r="E166" s="11" t="str">
        <f>VLOOKUP(A166,'Medical Examinations'!$A$1:$L$2336,4,FALSE)</f>
        <v>No</v>
      </c>
      <c r="F166" s="11" t="str">
        <f>VLOOKUP(A166,'Medical Examinations'!$A$1:$L$2336,5,FALSE)</f>
        <v>No</v>
      </c>
      <c r="G166" s="11" t="str">
        <f>VLOOKUP(A166,'Medical Examinations'!$A$1:$L$2336,6,FALSE)</f>
        <v>Yes</v>
      </c>
      <c r="H166" s="11">
        <f>VLOOKUP(A166,'Medical Examinations'!$A$1:$L$2336,8,FALSE)</f>
        <v>1</v>
      </c>
      <c r="I166" s="11" t="str">
        <f>VLOOKUP(A166,'Medical Examinations'!$A$1:$L$2336,10,FALSE)</f>
        <v>yes</v>
      </c>
      <c r="J166" s="11" t="str">
        <f>VLOOKUP(A166,'Medical Examinations'!$A$1:$L$2336,11,FALSE)</f>
        <v>Obesity</v>
      </c>
      <c r="K166" s="11" t="str">
        <f>VLOOKUP(A166,'Medical Examinations'!$A$1:$L$2336,12,FALSE)</f>
        <v>Normal</v>
      </c>
      <c r="L166" s="10">
        <f ca="1">VLOOKUP(A166,'Hospitalisation Details'!$A$1:$Q$2344,3,FALSE)</f>
        <v>1999</v>
      </c>
      <c r="M166" s="10" t="str">
        <f ca="1">VLOOKUP(A166,'Hospitalisation Details'!$A$1:$Q$2344,5,FALSE)</f>
        <v>Sep</v>
      </c>
      <c r="N166" s="11">
        <f ca="1">VLOOKUP(A166,'Hospitalisation Details'!$A$1:$Q$2344,6,FALSE)</f>
        <v>25</v>
      </c>
      <c r="O166" s="17">
        <f ca="1">VLOOKUP(A166,'Hospitalisation Details'!$A$1:$Q$2344,7,FALSE)</f>
        <v>36428</v>
      </c>
      <c r="P166" s="11">
        <f ca="1">VLOOKUP(A166,'Hospitalisation Details'!$A$1:$Q$2344,10,FALSE)</f>
        <v>1815.88</v>
      </c>
      <c r="Q166" s="11" t="str">
        <f ca="1">VLOOKUP(A166,'Hospitalisation Details'!$A$1:$Q$2344,12,FALSE)</f>
        <v>tier - 3</v>
      </c>
      <c r="R166" s="11" t="str">
        <f ca="1">VLOOKUP(A166,'Hospitalisation Details'!$A$1:$Q$2344,14,FALSE)</f>
        <v>tier - 3</v>
      </c>
      <c r="S166" s="11">
        <f ca="1">VLOOKUP(A166,'Hospitalisation Details'!$A$1:$Q$2344,17,FALSE)</f>
        <v>26</v>
      </c>
      <c r="T166" s="11" t="str">
        <f ca="1">VLOOKUP(A166,'Hospitalisation Details'!$A$1:$Q$2336,16,FALSE)</f>
        <v>R1013</v>
      </c>
    </row>
    <row r="167" ht="15.5" spans="1:20">
      <c r="A167" s="10" t="s">
        <v>648</v>
      </c>
      <c r="B167" s="11" t="str">
        <f>VLOOKUP(A167,'Customer Names'!$H$6:$K$2340,3,FALSE)</f>
        <v>  Jay T</v>
      </c>
      <c r="C167" s="11">
        <f>VLOOKUP(A167,'Medical Examinations'!$A$1:$L$2336,2,FALSE)</f>
        <v>37.87</v>
      </c>
      <c r="D167" s="11">
        <f>VLOOKUP(A167,'Medical Examinations'!$A$1:$L$2336,3,FALSE)</f>
        <v>4.29</v>
      </c>
      <c r="E167" s="11" t="str">
        <f>VLOOKUP(A167,'Medical Examinations'!$A$1:$L$2336,4,FALSE)</f>
        <v>yes</v>
      </c>
      <c r="F167" s="11" t="str">
        <f>VLOOKUP(A167,'Medical Examinations'!$A$1:$L$2336,5,FALSE)</f>
        <v>No</v>
      </c>
      <c r="G167" s="11" t="str">
        <f>VLOOKUP(A167,'Medical Examinations'!$A$1:$L$2336,6,FALSE)</f>
        <v>Yes</v>
      </c>
      <c r="H167" s="11">
        <f>VLOOKUP(A167,'Medical Examinations'!$A$1:$L$2336,8,FALSE)</f>
        <v>1</v>
      </c>
      <c r="I167" s="11" t="str">
        <f>VLOOKUP(A167,'Medical Examinations'!$A$1:$L$2336,10,FALSE)</f>
        <v>yes</v>
      </c>
      <c r="J167" s="11" t="str">
        <f>VLOOKUP(A167,'Medical Examinations'!$A$1:$L$2336,11,FALSE)</f>
        <v>Obesity</v>
      </c>
      <c r="K167" s="11" t="str">
        <f>VLOOKUP(A167,'Medical Examinations'!$A$1:$L$2336,12,FALSE)</f>
        <v>Normal</v>
      </c>
      <c r="L167" s="10">
        <f ca="1">VLOOKUP(A167,'Hospitalisation Details'!$A$1:$Q$2344,3,FALSE)</f>
        <v>2004</v>
      </c>
      <c r="M167" s="10" t="str">
        <f ca="1">VLOOKUP(A167,'Hospitalisation Details'!$A$1:$Q$2344,5,FALSE)</f>
        <v>Aug</v>
      </c>
      <c r="N167" s="11">
        <f ca="1">VLOOKUP(A167,'Hospitalisation Details'!$A$1:$Q$2344,6,FALSE)</f>
        <v>19</v>
      </c>
      <c r="O167" s="17">
        <f ca="1">VLOOKUP(A167,'Hospitalisation Details'!$A$1:$Q$2344,7,FALSE)</f>
        <v>38218</v>
      </c>
      <c r="P167" s="11">
        <f ca="1">VLOOKUP(A167,'Hospitalisation Details'!$A$1:$Q$2344,10,FALSE)</f>
        <v>1822.54</v>
      </c>
      <c r="Q167" s="11" t="str">
        <f ca="1">VLOOKUP(A167,'Hospitalisation Details'!$A$1:$Q$2344,12,FALSE)</f>
        <v>tier - 3</v>
      </c>
      <c r="R167" s="11" t="str">
        <f ca="1">VLOOKUP(A167,'Hospitalisation Details'!$A$1:$Q$2344,14,FALSE)</f>
        <v>tier - 1</v>
      </c>
      <c r="S167" s="11">
        <f ca="1">VLOOKUP(A167,'Hospitalisation Details'!$A$1:$Q$2344,17,FALSE)</f>
        <v>21</v>
      </c>
      <c r="T167" s="11" t="str">
        <f ca="1">VLOOKUP(A167,'Hospitalisation Details'!$A$1:$Q$2336,16,FALSE)</f>
        <v>R1012</v>
      </c>
    </row>
    <row r="168" ht="15.5" spans="1:20">
      <c r="A168" s="10" t="s">
        <v>652</v>
      </c>
      <c r="B168" s="11" t="str">
        <f>VLOOKUP(A168,'Customer Names'!$H$6:$K$2340,3,FALSE)</f>
        <v>  Marie-Helene</v>
      </c>
      <c r="C168" s="11">
        <f>VLOOKUP(A168,'Medical Examinations'!$A$1:$L$2336,2,FALSE)</f>
        <v>40.61</v>
      </c>
      <c r="D168" s="11">
        <f>VLOOKUP(A168,'Medical Examinations'!$A$1:$L$2336,3,FALSE)</f>
        <v>8</v>
      </c>
      <c r="E168" s="11" t="str">
        <f>VLOOKUP(A168,'Medical Examinations'!$A$1:$L$2336,4,FALSE)</f>
        <v>yes</v>
      </c>
      <c r="F168" s="11" t="str">
        <f>VLOOKUP(A168,'Medical Examinations'!$A$1:$L$2336,5,FALSE)</f>
        <v>No</v>
      </c>
      <c r="G168" s="11" t="str">
        <f>VLOOKUP(A168,'Medical Examinations'!$A$1:$L$2336,6,FALSE)</f>
        <v>No</v>
      </c>
      <c r="H168" s="11">
        <f>VLOOKUP(A168,'Medical Examinations'!$A$1:$L$2336,8,FALSE)</f>
        <v>1</v>
      </c>
      <c r="I168" s="11" t="str">
        <f>VLOOKUP(A168,'Medical Examinations'!$A$1:$L$2336,10,FALSE)</f>
        <v>yes</v>
      </c>
      <c r="J168" s="11" t="str">
        <f>VLOOKUP(A168,'Medical Examinations'!$A$1:$L$2336,11,FALSE)</f>
        <v>Obesity</v>
      </c>
      <c r="K168" s="11" t="str">
        <f>VLOOKUP(A168,'Medical Examinations'!$A$1:$L$2336,12,FALSE)</f>
        <v>Diabetes</v>
      </c>
      <c r="L168" s="10">
        <f ca="1">VLOOKUP(A168,'Hospitalisation Details'!$A$1:$Q$2344,3,FALSE)</f>
        <v>1999</v>
      </c>
      <c r="M168" s="10" t="str">
        <f ca="1">VLOOKUP(A168,'Hospitalisation Details'!$A$1:$Q$2344,5,FALSE)</f>
        <v>Nov</v>
      </c>
      <c r="N168" s="11">
        <f ca="1">VLOOKUP(A168,'Hospitalisation Details'!$A$1:$Q$2344,6,FALSE)</f>
        <v>17</v>
      </c>
      <c r="O168" s="17">
        <f ca="1">VLOOKUP(A168,'Hospitalisation Details'!$A$1:$Q$2344,7,FALSE)</f>
        <v>36481</v>
      </c>
      <c r="P168" s="11">
        <f ca="1">VLOOKUP(A168,'Hospitalisation Details'!$A$1:$Q$2344,10,FALSE)</f>
        <v>1824.29</v>
      </c>
      <c r="Q168" s="11" t="str">
        <f ca="1">VLOOKUP(A168,'Hospitalisation Details'!$A$1:$Q$2344,12,FALSE)</f>
        <v>tier - 3</v>
      </c>
      <c r="R168" s="11" t="str">
        <f ca="1">VLOOKUP(A168,'Hospitalisation Details'!$A$1:$Q$2344,14,FALSE)</f>
        <v>tier - 3</v>
      </c>
      <c r="S168" s="11">
        <f ca="1">VLOOKUP(A168,'Hospitalisation Details'!$A$1:$Q$2344,17,FALSE)</f>
        <v>25</v>
      </c>
      <c r="T168" s="11" t="str">
        <f ca="1">VLOOKUP(A168,'Hospitalisation Details'!$A$1:$Q$2336,16,FALSE)</f>
        <v>R1013</v>
      </c>
    </row>
    <row r="169" ht="15.5" spans="1:20">
      <c r="A169" s="10" t="s">
        <v>656</v>
      </c>
      <c r="B169" s="11" t="str">
        <f>VLOOKUP(A169,'Customer Names'!$H$6:$K$2340,3,FALSE)</f>
        <v>  Bret R</v>
      </c>
      <c r="C169" s="11">
        <f>VLOOKUP(A169,'Medical Examinations'!$A$1:$L$2336,2,FALSE)</f>
        <v>30.78</v>
      </c>
      <c r="D169" s="11">
        <f>VLOOKUP(A169,'Medical Examinations'!$A$1:$L$2336,3,FALSE)</f>
        <v>4.67</v>
      </c>
      <c r="E169" s="11" t="str">
        <f>VLOOKUP(A169,'Medical Examinations'!$A$1:$L$2336,4,FALSE)</f>
        <v>yes</v>
      </c>
      <c r="F169" s="11" t="str">
        <f>VLOOKUP(A169,'Medical Examinations'!$A$1:$L$2336,5,FALSE)</f>
        <v>No</v>
      </c>
      <c r="G169" s="11" t="str">
        <f>VLOOKUP(A169,'Medical Examinations'!$A$1:$L$2336,6,FALSE)</f>
        <v>No</v>
      </c>
      <c r="H169" s="11">
        <f>VLOOKUP(A169,'Medical Examinations'!$A$1:$L$2336,8,FALSE)</f>
        <v>0</v>
      </c>
      <c r="I169" s="11" t="str">
        <f>VLOOKUP(A169,'Medical Examinations'!$A$1:$L$2336,10,FALSE)</f>
        <v>yes</v>
      </c>
      <c r="J169" s="11" t="str">
        <f>VLOOKUP(A169,'Medical Examinations'!$A$1:$L$2336,11,FALSE)</f>
        <v>Obesity</v>
      </c>
      <c r="K169" s="11" t="str">
        <f>VLOOKUP(A169,'Medical Examinations'!$A$1:$L$2336,12,FALSE)</f>
        <v>Normal</v>
      </c>
      <c r="L169" s="10">
        <f ca="1">VLOOKUP(A169,'Hospitalisation Details'!$A$1:$Q$2344,3,FALSE)</f>
        <v>1999</v>
      </c>
      <c r="M169" s="10" t="str">
        <f ca="1">VLOOKUP(A169,'Hospitalisation Details'!$A$1:$Q$2344,5,FALSE)</f>
        <v>Oct</v>
      </c>
      <c r="N169" s="11">
        <f ca="1">VLOOKUP(A169,'Hospitalisation Details'!$A$1:$Q$2344,6,FALSE)</f>
        <v>1</v>
      </c>
      <c r="O169" s="17">
        <f ca="1">VLOOKUP(A169,'Hospitalisation Details'!$A$1:$Q$2344,7,FALSE)</f>
        <v>36434</v>
      </c>
      <c r="P169" s="11">
        <f ca="1">VLOOKUP(A169,'Hospitalisation Details'!$A$1:$Q$2344,10,FALSE)</f>
        <v>1826.84</v>
      </c>
      <c r="Q169" s="11" t="str">
        <f ca="1">VLOOKUP(A169,'Hospitalisation Details'!$A$1:$Q$2344,12,FALSE)</f>
        <v>tier - 3</v>
      </c>
      <c r="R169" s="11" t="str">
        <f ca="1">VLOOKUP(A169,'Hospitalisation Details'!$A$1:$Q$2344,14,FALSE)</f>
        <v>tier - 2</v>
      </c>
      <c r="S169" s="11">
        <f ca="1">VLOOKUP(A169,'Hospitalisation Details'!$A$1:$Q$2344,17,FALSE)</f>
        <v>26</v>
      </c>
      <c r="T169" s="11" t="str">
        <f ca="1">VLOOKUP(A169,'Hospitalisation Details'!$A$1:$Q$2336,16,FALSE)</f>
        <v>R1011</v>
      </c>
    </row>
    <row r="170" ht="15.5" spans="1:20">
      <c r="A170" s="10" t="s">
        <v>660</v>
      </c>
      <c r="B170" s="11" t="str">
        <f>VLOOKUP(A170,'Customer Names'!$H$6:$K$2340,3,FALSE)</f>
        <v>  Gardner L</v>
      </c>
      <c r="C170" s="11">
        <f>VLOOKUP(A170,'Medical Examinations'!$A$1:$L$2336,2,FALSE)</f>
        <v>49.49</v>
      </c>
      <c r="D170" s="11">
        <f>VLOOKUP(A170,'Medical Examinations'!$A$1:$L$2336,3,FALSE)</f>
        <v>4.5</v>
      </c>
      <c r="E170" s="11" t="str">
        <f>VLOOKUP(A170,'Medical Examinations'!$A$1:$L$2336,4,FALSE)</f>
        <v>No</v>
      </c>
      <c r="F170" s="11" t="str">
        <f>VLOOKUP(A170,'Medical Examinations'!$A$1:$L$2336,5,FALSE)</f>
        <v>No</v>
      </c>
      <c r="G170" s="11" t="str">
        <f>VLOOKUP(A170,'Medical Examinations'!$A$1:$L$2336,6,FALSE)</f>
        <v>No</v>
      </c>
      <c r="H170" s="11">
        <f>VLOOKUP(A170,'Medical Examinations'!$A$1:$L$2336,8,FALSE)</f>
        <v>0</v>
      </c>
      <c r="I170" s="11" t="str">
        <f>VLOOKUP(A170,'Medical Examinations'!$A$1:$L$2336,10,FALSE)</f>
        <v>yes</v>
      </c>
      <c r="J170" s="11" t="str">
        <f>VLOOKUP(A170,'Medical Examinations'!$A$1:$L$2336,11,FALSE)</f>
        <v>Obesity</v>
      </c>
      <c r="K170" s="11" t="str">
        <f>VLOOKUP(A170,'Medical Examinations'!$A$1:$L$2336,12,FALSE)</f>
        <v>Normal</v>
      </c>
      <c r="L170" s="10">
        <f ca="1">VLOOKUP(A170,'Hospitalisation Details'!$A$1:$Q$2344,3,FALSE)</f>
        <v>2003</v>
      </c>
      <c r="M170" s="10" t="str">
        <f ca="1">VLOOKUP(A170,'Hospitalisation Details'!$A$1:$Q$2344,5,FALSE)</f>
        <v>Aug</v>
      </c>
      <c r="N170" s="11">
        <f ca="1">VLOOKUP(A170,'Hospitalisation Details'!$A$1:$Q$2344,6,FALSE)</f>
        <v>11</v>
      </c>
      <c r="O170" s="17">
        <f ca="1">VLOOKUP(A170,'Hospitalisation Details'!$A$1:$Q$2344,7,FALSE)</f>
        <v>37844</v>
      </c>
      <c r="P170" s="11">
        <f ca="1">VLOOKUP(A170,'Hospitalisation Details'!$A$1:$Q$2344,10,FALSE)</f>
        <v>1832.09</v>
      </c>
      <c r="Q170" s="11" t="str">
        <f ca="1">VLOOKUP(A170,'Hospitalisation Details'!$A$1:$Q$2344,12,FALSE)</f>
        <v>tier - 3</v>
      </c>
      <c r="R170" s="11" t="str">
        <f ca="1">VLOOKUP(A170,'Hospitalisation Details'!$A$1:$Q$2344,14,FALSE)</f>
        <v>tier - 3</v>
      </c>
      <c r="S170" s="11">
        <f ca="1">VLOOKUP(A170,'Hospitalisation Details'!$A$1:$Q$2344,17,FALSE)</f>
        <v>22</v>
      </c>
      <c r="T170" s="11" t="str">
        <f ca="1">VLOOKUP(A170,'Hospitalisation Details'!$A$1:$Q$2336,16,FALSE)</f>
        <v>R1011</v>
      </c>
    </row>
    <row r="171" ht="15.5" spans="1:20">
      <c r="A171" s="10" t="s">
        <v>664</v>
      </c>
      <c r="B171" s="11" t="str">
        <f>VLOOKUP(A171,'Customer Names'!$H$6:$K$2340,3,FALSE)</f>
        <v>  Bobby</v>
      </c>
      <c r="C171" s="11">
        <f>VLOOKUP(A171,'Medical Examinations'!$A$1:$L$2336,2,FALSE)</f>
        <v>37.62</v>
      </c>
      <c r="D171" s="11">
        <f>VLOOKUP(A171,'Medical Examinations'!$A$1:$L$2336,3,FALSE)</f>
        <v>6.32</v>
      </c>
      <c r="E171" s="11" t="str">
        <f>VLOOKUP(A171,'Medical Examinations'!$A$1:$L$2336,4,FALSE)</f>
        <v>yes</v>
      </c>
      <c r="F171" s="11" t="str">
        <f>VLOOKUP(A171,'Medical Examinations'!$A$1:$L$2336,5,FALSE)</f>
        <v>yes</v>
      </c>
      <c r="G171" s="11" t="str">
        <f>VLOOKUP(A171,'Medical Examinations'!$A$1:$L$2336,6,FALSE)</f>
        <v>No</v>
      </c>
      <c r="H171" s="11">
        <f>VLOOKUP(A171,'Medical Examinations'!$A$1:$L$2336,8,FALSE)</f>
        <v>2</v>
      </c>
      <c r="I171" s="11" t="str">
        <f>VLOOKUP(A171,'Medical Examinations'!$A$1:$L$2336,10,FALSE)</f>
        <v>yes</v>
      </c>
      <c r="J171" s="11" t="str">
        <f>VLOOKUP(A171,'Medical Examinations'!$A$1:$L$2336,11,FALSE)</f>
        <v>Obesity</v>
      </c>
      <c r="K171" s="11" t="str">
        <f>VLOOKUP(A171,'Medical Examinations'!$A$1:$L$2336,12,FALSE)</f>
        <v>Prediabetes</v>
      </c>
      <c r="L171" s="10">
        <f ca="1">VLOOKUP(A171,'Hospitalisation Details'!$A$1:$Q$2344,3,FALSE)</f>
        <v>2003</v>
      </c>
      <c r="M171" s="10" t="str">
        <f ca="1">VLOOKUP(A171,'Hospitalisation Details'!$A$1:$Q$2344,5,FALSE)</f>
        <v>Aug</v>
      </c>
      <c r="N171" s="11">
        <f ca="1">VLOOKUP(A171,'Hospitalisation Details'!$A$1:$Q$2344,6,FALSE)</f>
        <v>4</v>
      </c>
      <c r="O171" s="17">
        <f ca="1">VLOOKUP(A171,'Hospitalisation Details'!$A$1:$Q$2344,7,FALSE)</f>
        <v>37837</v>
      </c>
      <c r="P171" s="11">
        <f ca="1">VLOOKUP(A171,'Hospitalisation Details'!$A$1:$Q$2344,10,FALSE)</f>
        <v>1837.24</v>
      </c>
      <c r="Q171" s="11" t="str">
        <f ca="1">VLOOKUP(A171,'Hospitalisation Details'!$A$1:$Q$2344,12,FALSE)</f>
        <v>tier - 3</v>
      </c>
      <c r="R171" s="11" t="str">
        <f ca="1">VLOOKUP(A171,'Hospitalisation Details'!$A$1:$Q$2344,14,FALSE)</f>
        <v>tier - 2</v>
      </c>
      <c r="S171" s="11">
        <f ca="1">VLOOKUP(A171,'Hospitalisation Details'!$A$1:$Q$2344,17,FALSE)</f>
        <v>22</v>
      </c>
      <c r="T171" s="11" t="str">
        <f ca="1">VLOOKUP(A171,'Hospitalisation Details'!$A$1:$Q$2336,16,FALSE)</f>
        <v>R1011</v>
      </c>
    </row>
    <row r="172" ht="15.5" spans="1:20">
      <c r="A172" s="10" t="s">
        <v>668</v>
      </c>
      <c r="B172" s="11" t="str">
        <f>VLOOKUP(A172,'Customer Names'!$H$6:$K$2340,3,FALSE)</f>
        <v>  Natalie</v>
      </c>
      <c r="C172" s="11">
        <f>VLOOKUP(A172,'Medical Examinations'!$A$1:$L$2336,2,FALSE)</f>
        <v>36.08</v>
      </c>
      <c r="D172" s="11">
        <f>VLOOKUP(A172,'Medical Examinations'!$A$1:$L$2336,3,FALSE)</f>
        <v>6.1</v>
      </c>
      <c r="E172" s="11" t="str">
        <f>VLOOKUP(A172,'Medical Examinations'!$A$1:$L$2336,4,FALSE)</f>
        <v>yes</v>
      </c>
      <c r="F172" s="11" t="str">
        <f>VLOOKUP(A172,'Medical Examinations'!$A$1:$L$2336,5,FALSE)</f>
        <v>No</v>
      </c>
      <c r="G172" s="11" t="str">
        <f>VLOOKUP(A172,'Medical Examinations'!$A$1:$L$2336,6,FALSE)</f>
        <v>No</v>
      </c>
      <c r="H172" s="11">
        <f>VLOOKUP(A172,'Medical Examinations'!$A$1:$L$2336,8,FALSE)</f>
        <v>1</v>
      </c>
      <c r="I172" s="11" t="str">
        <f>VLOOKUP(A172,'Medical Examinations'!$A$1:$L$2336,10,FALSE)</f>
        <v>yes</v>
      </c>
      <c r="J172" s="11" t="str">
        <f>VLOOKUP(A172,'Medical Examinations'!$A$1:$L$2336,11,FALSE)</f>
        <v>Obesity</v>
      </c>
      <c r="K172" s="11" t="str">
        <f>VLOOKUP(A172,'Medical Examinations'!$A$1:$L$2336,12,FALSE)</f>
        <v>Prediabetes</v>
      </c>
      <c r="L172" s="10">
        <f ca="1">VLOOKUP(A172,'Hospitalisation Details'!$A$1:$Q$2344,3,FALSE)</f>
        <v>1999</v>
      </c>
      <c r="M172" s="10" t="str">
        <f ca="1">VLOOKUP(A172,'Hospitalisation Details'!$A$1:$Q$2344,5,FALSE)</f>
        <v>Dec</v>
      </c>
      <c r="N172" s="11">
        <f ca="1">VLOOKUP(A172,'Hospitalisation Details'!$A$1:$Q$2344,6,FALSE)</f>
        <v>12</v>
      </c>
      <c r="O172" s="17">
        <f ca="1">VLOOKUP(A172,'Hospitalisation Details'!$A$1:$Q$2344,7,FALSE)</f>
        <v>36506</v>
      </c>
      <c r="P172" s="11">
        <f ca="1">VLOOKUP(A172,'Hospitalisation Details'!$A$1:$Q$2344,10,FALSE)</f>
        <v>1837.28</v>
      </c>
      <c r="Q172" s="11" t="str">
        <f ca="1">VLOOKUP(A172,'Hospitalisation Details'!$A$1:$Q$2344,12,FALSE)</f>
        <v>tier - 3</v>
      </c>
      <c r="R172" s="11" t="str">
        <f ca="1">VLOOKUP(A172,'Hospitalisation Details'!$A$1:$Q$2344,14,FALSE)</f>
        <v>tier - 2</v>
      </c>
      <c r="S172" s="11">
        <f ca="1">VLOOKUP(A172,'Hospitalisation Details'!$A$1:$Q$2344,17,FALSE)</f>
        <v>25</v>
      </c>
      <c r="T172" s="11" t="str">
        <f ca="1">VLOOKUP(A172,'Hospitalisation Details'!$A$1:$Q$2336,16,FALSE)</f>
        <v>R1013</v>
      </c>
    </row>
    <row r="173" ht="15.5" spans="1:20">
      <c r="A173" s="10" t="s">
        <v>672</v>
      </c>
      <c r="B173" s="11" t="str">
        <f>VLOOKUP(A173,'Customer Names'!$H$6:$K$2340,3,FALSE)</f>
        <v>  Lina</v>
      </c>
      <c r="C173" s="11">
        <f>VLOOKUP(A173,'Medical Examinations'!$A$1:$L$2336,2,FALSE)</f>
        <v>33.5</v>
      </c>
      <c r="D173" s="11">
        <f>VLOOKUP(A173,'Medical Examinations'!$A$1:$L$2336,3,FALSE)</f>
        <v>5.4</v>
      </c>
      <c r="E173" s="11" t="str">
        <f>VLOOKUP(A173,'Medical Examinations'!$A$1:$L$2336,4,FALSE)</f>
        <v>No</v>
      </c>
      <c r="F173" s="11" t="str">
        <f>VLOOKUP(A173,'Medical Examinations'!$A$1:$L$2336,5,FALSE)</f>
        <v>No</v>
      </c>
      <c r="G173" s="11" t="str">
        <f>VLOOKUP(A173,'Medical Examinations'!$A$1:$L$2336,6,FALSE)</f>
        <v>No</v>
      </c>
      <c r="H173" s="11">
        <f>VLOOKUP(A173,'Medical Examinations'!$A$1:$L$2336,8,FALSE)</f>
        <v>0</v>
      </c>
      <c r="I173" s="11" t="str">
        <f>VLOOKUP(A173,'Medical Examinations'!$A$1:$L$2336,10,FALSE)</f>
        <v>yes</v>
      </c>
      <c r="J173" s="11" t="str">
        <f>VLOOKUP(A173,'Medical Examinations'!$A$1:$L$2336,11,FALSE)</f>
        <v>Obesity</v>
      </c>
      <c r="K173" s="11" t="str">
        <f>VLOOKUP(A173,'Medical Examinations'!$A$1:$L$2336,12,FALSE)</f>
        <v>Normal</v>
      </c>
      <c r="L173" s="10">
        <f ca="1">VLOOKUP(A173,'Hospitalisation Details'!$A$1:$Q$2344,3,FALSE)</f>
        <v>2003</v>
      </c>
      <c r="M173" s="10" t="str">
        <f ca="1">VLOOKUP(A173,'Hospitalisation Details'!$A$1:$Q$2344,5,FALSE)</f>
        <v>Jul</v>
      </c>
      <c r="N173" s="11">
        <f ca="1">VLOOKUP(A173,'Hospitalisation Details'!$A$1:$Q$2344,6,FALSE)</f>
        <v>20</v>
      </c>
      <c r="O173" s="17">
        <f ca="1">VLOOKUP(A173,'Hospitalisation Details'!$A$1:$Q$2344,7,FALSE)</f>
        <v>37822</v>
      </c>
      <c r="P173" s="11">
        <f ca="1">VLOOKUP(A173,'Hospitalisation Details'!$A$1:$Q$2344,10,FALSE)</f>
        <v>1842.52</v>
      </c>
      <c r="Q173" s="11" t="str">
        <f ca="1">VLOOKUP(A173,'Hospitalisation Details'!$A$1:$Q$2344,12,FALSE)</f>
        <v>tier - 3</v>
      </c>
      <c r="R173" s="11" t="str">
        <f ca="1">VLOOKUP(A173,'Hospitalisation Details'!$A$1:$Q$2344,14,FALSE)</f>
        <v>tier - 2</v>
      </c>
      <c r="S173" s="11">
        <f ca="1">VLOOKUP(A173,'Hospitalisation Details'!$A$1:$Q$2344,17,FALSE)</f>
        <v>22</v>
      </c>
      <c r="T173" s="11" t="str">
        <f ca="1">VLOOKUP(A173,'Hospitalisation Details'!$A$1:$Q$2336,16,FALSE)</f>
        <v>R1011</v>
      </c>
    </row>
    <row r="174" ht="15.5" spans="1:20">
      <c r="A174" s="10" t="s">
        <v>676</v>
      </c>
      <c r="B174" s="11" t="str">
        <f>VLOOKUP(A174,'Customer Names'!$H$6:$K$2340,3,FALSE)</f>
        <v>  Zebulon</v>
      </c>
      <c r="C174" s="11">
        <f>VLOOKUP(A174,'Medical Examinations'!$A$1:$L$2336,2,FALSE)</f>
        <v>47.46</v>
      </c>
      <c r="D174" s="11">
        <f>VLOOKUP(A174,'Medical Examinations'!$A$1:$L$2336,3,FALSE)</f>
        <v>6.24</v>
      </c>
      <c r="E174" s="11" t="str">
        <f>VLOOKUP(A174,'Medical Examinations'!$A$1:$L$2336,4,FALSE)</f>
        <v>yes</v>
      </c>
      <c r="F174" s="11" t="str">
        <f>VLOOKUP(A174,'Medical Examinations'!$A$1:$L$2336,5,FALSE)</f>
        <v>No</v>
      </c>
      <c r="G174" s="11" t="str">
        <f>VLOOKUP(A174,'Medical Examinations'!$A$1:$L$2336,6,FALSE)</f>
        <v>No</v>
      </c>
      <c r="H174" s="11">
        <f>VLOOKUP(A174,'Medical Examinations'!$A$1:$L$2336,8,FALSE)</f>
        <v>1</v>
      </c>
      <c r="I174" s="11" t="str">
        <f>VLOOKUP(A174,'Medical Examinations'!$A$1:$L$2336,10,FALSE)</f>
        <v>yes</v>
      </c>
      <c r="J174" s="11" t="str">
        <f>VLOOKUP(A174,'Medical Examinations'!$A$1:$L$2336,11,FALSE)</f>
        <v>Obesity</v>
      </c>
      <c r="K174" s="11" t="str">
        <f>VLOOKUP(A174,'Medical Examinations'!$A$1:$L$2336,12,FALSE)</f>
        <v>Prediabetes</v>
      </c>
      <c r="L174" s="10">
        <f ca="1">VLOOKUP(A174,'Hospitalisation Details'!$A$1:$Q$2344,3,FALSE)</f>
        <v>1994</v>
      </c>
      <c r="M174" s="10" t="str">
        <f ca="1">VLOOKUP(A174,'Hospitalisation Details'!$A$1:$Q$2344,5,FALSE)</f>
        <v>Dec</v>
      </c>
      <c r="N174" s="11">
        <f ca="1">VLOOKUP(A174,'Hospitalisation Details'!$A$1:$Q$2344,6,FALSE)</f>
        <v>6</v>
      </c>
      <c r="O174" s="17">
        <f ca="1">VLOOKUP(A174,'Hospitalisation Details'!$A$1:$Q$2344,7,FALSE)</f>
        <v>34674</v>
      </c>
      <c r="P174" s="11">
        <f ca="1">VLOOKUP(A174,'Hospitalisation Details'!$A$1:$Q$2344,10,FALSE)</f>
        <v>1850.55</v>
      </c>
      <c r="Q174" s="11" t="str">
        <f ca="1">VLOOKUP(A174,'Hospitalisation Details'!$A$1:$Q$2344,12,FALSE)</f>
        <v>tier - 3</v>
      </c>
      <c r="R174" s="11" t="str">
        <f ca="1">VLOOKUP(A174,'Hospitalisation Details'!$A$1:$Q$2344,14,FALSE)</f>
        <v>tier - 2</v>
      </c>
      <c r="S174" s="11">
        <f ca="1">VLOOKUP(A174,'Hospitalisation Details'!$A$1:$Q$2344,17,FALSE)</f>
        <v>30</v>
      </c>
      <c r="T174" s="11" t="str">
        <f ca="1">VLOOKUP(A174,'Hospitalisation Details'!$A$1:$Q$2336,16,FALSE)</f>
        <v>R1012</v>
      </c>
    </row>
    <row r="175" ht="15.5" spans="1:20">
      <c r="A175" s="10" t="s">
        <v>680</v>
      </c>
      <c r="B175" s="11" t="str">
        <f>VLOOKUP(A175,'Customer Names'!$H$6:$K$2340,3,FALSE)</f>
        <v>  Amanda</v>
      </c>
      <c r="C175" s="11">
        <f>VLOOKUP(A175,'Medical Examinations'!$A$1:$L$2336,2,FALSE)</f>
        <v>49.24</v>
      </c>
      <c r="D175" s="11">
        <f>VLOOKUP(A175,'Medical Examinations'!$A$1:$L$2336,3,FALSE)</f>
        <v>4.45</v>
      </c>
      <c r="E175" s="11" t="str">
        <f>VLOOKUP(A175,'Medical Examinations'!$A$1:$L$2336,4,FALSE)</f>
        <v>No</v>
      </c>
      <c r="F175" s="11" t="str">
        <f>VLOOKUP(A175,'Medical Examinations'!$A$1:$L$2336,5,FALSE)</f>
        <v>No</v>
      </c>
      <c r="G175" s="11" t="str">
        <f>VLOOKUP(A175,'Medical Examinations'!$A$1:$L$2336,6,FALSE)</f>
        <v>No</v>
      </c>
      <c r="H175" s="11">
        <f>VLOOKUP(A175,'Medical Examinations'!$A$1:$L$2336,8,FALSE)</f>
        <v>0</v>
      </c>
      <c r="I175" s="11" t="str">
        <f>VLOOKUP(A175,'Medical Examinations'!$A$1:$L$2336,10,FALSE)</f>
        <v>yes</v>
      </c>
      <c r="J175" s="11" t="str">
        <f>VLOOKUP(A175,'Medical Examinations'!$A$1:$L$2336,11,FALSE)</f>
        <v>Obesity</v>
      </c>
      <c r="K175" s="11" t="str">
        <f>VLOOKUP(A175,'Medical Examinations'!$A$1:$L$2336,12,FALSE)</f>
        <v>Normal</v>
      </c>
      <c r="L175" s="10">
        <f ca="1">VLOOKUP(A175,'Hospitalisation Details'!$A$1:$Q$2344,3,FALSE)</f>
        <v>2004</v>
      </c>
      <c r="M175" s="10" t="str">
        <f ca="1">VLOOKUP(A175,'Hospitalisation Details'!$A$1:$Q$2344,5,FALSE)</f>
        <v>Dec</v>
      </c>
      <c r="N175" s="11">
        <f ca="1">VLOOKUP(A175,'Hospitalisation Details'!$A$1:$Q$2344,6,FALSE)</f>
        <v>27</v>
      </c>
      <c r="O175" s="17">
        <f ca="1">VLOOKUP(A175,'Hospitalisation Details'!$A$1:$Q$2344,7,FALSE)</f>
        <v>38348</v>
      </c>
      <c r="P175" s="11">
        <f ca="1">VLOOKUP(A175,'Hospitalisation Details'!$A$1:$Q$2344,10,FALSE)</f>
        <v>1863.45</v>
      </c>
      <c r="Q175" s="11" t="str">
        <f ca="1">VLOOKUP(A175,'Hospitalisation Details'!$A$1:$Q$2344,12,FALSE)</f>
        <v>tier - 3</v>
      </c>
      <c r="R175" s="11" t="str">
        <f ca="1">VLOOKUP(A175,'Hospitalisation Details'!$A$1:$Q$2344,14,FALSE)</f>
        <v>tier - 1</v>
      </c>
      <c r="S175" s="11">
        <f ca="1">VLOOKUP(A175,'Hospitalisation Details'!$A$1:$Q$2344,17,FALSE)</f>
        <v>20</v>
      </c>
      <c r="T175" s="11" t="str">
        <f ca="1">VLOOKUP(A175,'Hospitalisation Details'!$A$1:$Q$2336,16,FALSE)</f>
        <v>R1025</v>
      </c>
    </row>
    <row r="176" ht="15.5" spans="1:20">
      <c r="A176" s="10" t="s">
        <v>684</v>
      </c>
      <c r="B176" s="11" t="str">
        <f>VLOOKUP(A176,'Customer Names'!$H$6:$K$2340,3,FALSE)</f>
        <v>  Greg</v>
      </c>
      <c r="C176" s="11">
        <f>VLOOKUP(A176,'Medical Examinations'!$A$1:$L$2336,2,FALSE)</f>
        <v>54.4</v>
      </c>
      <c r="D176" s="11">
        <f>VLOOKUP(A176,'Medical Examinations'!$A$1:$L$2336,3,FALSE)</f>
        <v>5.22</v>
      </c>
      <c r="E176" s="11" t="str">
        <f>VLOOKUP(A176,'Medical Examinations'!$A$1:$L$2336,4,FALSE)</f>
        <v>No</v>
      </c>
      <c r="F176" s="11" t="str">
        <f>VLOOKUP(A176,'Medical Examinations'!$A$1:$L$2336,5,FALSE)</f>
        <v>No</v>
      </c>
      <c r="G176" s="11" t="str">
        <f>VLOOKUP(A176,'Medical Examinations'!$A$1:$L$2336,6,FALSE)</f>
        <v>No</v>
      </c>
      <c r="H176" s="11">
        <f>VLOOKUP(A176,'Medical Examinations'!$A$1:$L$2336,8,FALSE)</f>
        <v>1</v>
      </c>
      <c r="I176" s="11" t="str">
        <f>VLOOKUP(A176,'Medical Examinations'!$A$1:$L$2336,10,FALSE)</f>
        <v>yes</v>
      </c>
      <c r="J176" s="11" t="str">
        <f>VLOOKUP(A176,'Medical Examinations'!$A$1:$L$2336,11,FALSE)</f>
        <v>Obesity</v>
      </c>
      <c r="K176" s="11" t="str">
        <f>VLOOKUP(A176,'Medical Examinations'!$A$1:$L$2336,12,FALSE)</f>
        <v>Normal</v>
      </c>
      <c r="L176" s="10">
        <f ca="1">VLOOKUP(A176,'Hospitalisation Details'!$A$1:$Q$2344,3,FALSE)</f>
        <v>1996</v>
      </c>
      <c r="M176" s="10" t="str">
        <f ca="1">VLOOKUP(A176,'Hospitalisation Details'!$A$1:$Q$2344,5,FALSE)</f>
        <v>Jul</v>
      </c>
      <c r="N176" s="11">
        <f ca="1">VLOOKUP(A176,'Hospitalisation Details'!$A$1:$Q$2344,6,FALSE)</f>
        <v>2</v>
      </c>
      <c r="O176" s="17">
        <f ca="1">VLOOKUP(A176,'Hospitalisation Details'!$A$1:$Q$2344,7,FALSE)</f>
        <v>35248</v>
      </c>
      <c r="P176" s="11">
        <f ca="1">VLOOKUP(A176,'Hospitalisation Details'!$A$1:$Q$2344,10,FALSE)</f>
        <v>1865.98</v>
      </c>
      <c r="Q176" s="11" t="str">
        <f ca="1">VLOOKUP(A176,'Hospitalisation Details'!$A$1:$Q$2344,12,FALSE)</f>
        <v>tier - 3</v>
      </c>
      <c r="R176" s="11" t="str">
        <f ca="1">VLOOKUP(A176,'Hospitalisation Details'!$A$1:$Q$2344,14,FALSE)</f>
        <v>tier - 3</v>
      </c>
      <c r="S176" s="11">
        <f ca="1">VLOOKUP(A176,'Hospitalisation Details'!$A$1:$Q$2344,17,FALSE)</f>
        <v>29</v>
      </c>
      <c r="T176" s="11" t="str">
        <f ca="1">VLOOKUP(A176,'Hospitalisation Details'!$A$1:$Q$2336,16,FALSE)</f>
        <v>R1012</v>
      </c>
    </row>
    <row r="177" ht="15.5" spans="1:20">
      <c r="A177" s="10" t="s">
        <v>687</v>
      </c>
      <c r="B177" s="11" t="str">
        <f>VLOOKUP(A177,'Customer Names'!$H$6:$K$2340,3,FALSE)</f>
        <v>  John</v>
      </c>
      <c r="C177" s="11">
        <f>VLOOKUP(A177,'Medical Examinations'!$A$1:$L$2336,2,FALSE)</f>
        <v>35.53</v>
      </c>
      <c r="D177" s="11">
        <f>VLOOKUP(A177,'Medical Examinations'!$A$1:$L$2336,3,FALSE)</f>
        <v>4.61</v>
      </c>
      <c r="E177" s="11" t="str">
        <f>VLOOKUP(A177,'Medical Examinations'!$A$1:$L$2336,4,FALSE)</f>
        <v>No</v>
      </c>
      <c r="F177" s="11" t="str">
        <f>VLOOKUP(A177,'Medical Examinations'!$A$1:$L$2336,5,FALSE)</f>
        <v>No</v>
      </c>
      <c r="G177" s="11" t="str">
        <f>VLOOKUP(A177,'Medical Examinations'!$A$1:$L$2336,6,FALSE)</f>
        <v>No</v>
      </c>
      <c r="H177" s="11">
        <f>VLOOKUP(A177,'Medical Examinations'!$A$1:$L$2336,8,FALSE)</f>
        <v>1</v>
      </c>
      <c r="I177" s="11" t="str">
        <f>VLOOKUP(A177,'Medical Examinations'!$A$1:$L$2336,10,FALSE)</f>
        <v>yes</v>
      </c>
      <c r="J177" s="11" t="str">
        <f>VLOOKUP(A177,'Medical Examinations'!$A$1:$L$2336,11,FALSE)</f>
        <v>Obesity</v>
      </c>
      <c r="K177" s="11" t="str">
        <f>VLOOKUP(A177,'Medical Examinations'!$A$1:$L$2336,12,FALSE)</f>
        <v>Normal</v>
      </c>
      <c r="L177" s="10">
        <f ca="1">VLOOKUP(A177,'Hospitalisation Details'!$A$1:$Q$2344,3,FALSE)</f>
        <v>2002</v>
      </c>
      <c r="M177" s="10" t="str">
        <f ca="1">VLOOKUP(A177,'Hospitalisation Details'!$A$1:$Q$2344,5,FALSE)</f>
        <v>Sep</v>
      </c>
      <c r="N177" s="11">
        <f ca="1">VLOOKUP(A177,'Hospitalisation Details'!$A$1:$Q$2344,6,FALSE)</f>
        <v>22</v>
      </c>
      <c r="O177" s="17">
        <f ca="1">VLOOKUP(A177,'Hospitalisation Details'!$A$1:$Q$2344,7,FALSE)</f>
        <v>37521</v>
      </c>
      <c r="P177" s="11">
        <f ca="1">VLOOKUP(A177,'Hospitalisation Details'!$A$1:$Q$2344,10,FALSE)</f>
        <v>1875.34</v>
      </c>
      <c r="Q177" s="11" t="str">
        <f ca="1">VLOOKUP(A177,'Hospitalisation Details'!$A$1:$Q$2344,12,FALSE)</f>
        <v>tier - 3</v>
      </c>
      <c r="R177" s="11" t="str">
        <f ca="1">VLOOKUP(A177,'Hospitalisation Details'!$A$1:$Q$2344,14,FALSE)</f>
        <v>tier - 2</v>
      </c>
      <c r="S177" s="11">
        <f ca="1">VLOOKUP(A177,'Hospitalisation Details'!$A$1:$Q$2344,17,FALSE)</f>
        <v>23</v>
      </c>
      <c r="T177" s="11" t="str">
        <f ca="1">VLOOKUP(A177,'Hospitalisation Details'!$A$1:$Q$2336,16,FALSE)</f>
        <v>R1011</v>
      </c>
    </row>
    <row r="178" ht="15.5" spans="1:20">
      <c r="A178" s="10" t="s">
        <v>691</v>
      </c>
      <c r="B178" s="11" t="str">
        <f>VLOOKUP(A178,'Customer Names'!$H$6:$K$2340,3,FALSE)</f>
        <v>  Kelsey A</v>
      </c>
      <c r="C178" s="11">
        <f>VLOOKUP(A178,'Medical Examinations'!$A$1:$L$2336,2,FALSE)</f>
        <v>39.73</v>
      </c>
      <c r="D178" s="11">
        <f>VLOOKUP(A178,'Medical Examinations'!$A$1:$L$2336,3,FALSE)</f>
        <v>6.24</v>
      </c>
      <c r="E178" s="11" t="str">
        <f>VLOOKUP(A178,'Medical Examinations'!$A$1:$L$2336,4,FALSE)</f>
        <v>No</v>
      </c>
      <c r="F178" s="11" t="str">
        <f>VLOOKUP(A178,'Medical Examinations'!$A$1:$L$2336,5,FALSE)</f>
        <v>No</v>
      </c>
      <c r="G178" s="11" t="str">
        <f>VLOOKUP(A178,'Medical Examinations'!$A$1:$L$2336,6,FALSE)</f>
        <v>No</v>
      </c>
      <c r="H178" s="11">
        <f>VLOOKUP(A178,'Medical Examinations'!$A$1:$L$2336,8,FALSE)</f>
        <v>0</v>
      </c>
      <c r="I178" s="11" t="str">
        <f>VLOOKUP(A178,'Medical Examinations'!$A$1:$L$2336,10,FALSE)</f>
        <v>yes</v>
      </c>
      <c r="J178" s="11" t="str">
        <f>VLOOKUP(A178,'Medical Examinations'!$A$1:$L$2336,11,FALSE)</f>
        <v>Obesity</v>
      </c>
      <c r="K178" s="11" t="str">
        <f>VLOOKUP(A178,'Medical Examinations'!$A$1:$L$2336,12,FALSE)</f>
        <v>Prediabetes</v>
      </c>
      <c r="L178" s="10">
        <f ca="1">VLOOKUP(A178,'Hospitalisation Details'!$A$1:$Q$2344,3,FALSE)</f>
        <v>2002</v>
      </c>
      <c r="M178" s="10" t="str">
        <f ca="1">VLOOKUP(A178,'Hospitalisation Details'!$A$1:$Q$2344,5,FALSE)</f>
        <v>Oct</v>
      </c>
      <c r="N178" s="11">
        <f ca="1">VLOOKUP(A178,'Hospitalisation Details'!$A$1:$Q$2344,6,FALSE)</f>
        <v>29</v>
      </c>
      <c r="O178" s="17">
        <f ca="1">VLOOKUP(A178,'Hospitalisation Details'!$A$1:$Q$2344,7,FALSE)</f>
        <v>37558</v>
      </c>
      <c r="P178" s="11">
        <f ca="1">VLOOKUP(A178,'Hospitalisation Details'!$A$1:$Q$2344,10,FALSE)</f>
        <v>1877.93</v>
      </c>
      <c r="Q178" s="11" t="str">
        <f ca="1">VLOOKUP(A178,'Hospitalisation Details'!$A$1:$Q$2344,12,FALSE)</f>
        <v>tier - 3</v>
      </c>
      <c r="R178" s="11" t="str">
        <f ca="1">VLOOKUP(A178,'Hospitalisation Details'!$A$1:$Q$2344,14,FALSE)</f>
        <v>tier - 1</v>
      </c>
      <c r="S178" s="11">
        <f ca="1">VLOOKUP(A178,'Hospitalisation Details'!$A$1:$Q$2344,17,FALSE)</f>
        <v>23</v>
      </c>
      <c r="T178" s="11" t="str">
        <f ca="1">VLOOKUP(A178,'Hospitalisation Details'!$A$1:$Q$2336,16,FALSE)</f>
        <v>R1013</v>
      </c>
    </row>
    <row r="179" ht="15.5" spans="1:20">
      <c r="A179" s="10" t="s">
        <v>695</v>
      </c>
      <c r="B179" s="11" t="str">
        <f>VLOOKUP(A179,'Customer Names'!$H$6:$K$2340,3,FALSE)</f>
        <v>  Bronwen L</v>
      </c>
      <c r="C179" s="11">
        <f>VLOOKUP(A179,'Medical Examinations'!$A$1:$L$2336,2,FALSE)</f>
        <v>35.68</v>
      </c>
      <c r="D179" s="11">
        <f>VLOOKUP(A179,'Medical Examinations'!$A$1:$L$2336,3,FALSE)</f>
        <v>10.04</v>
      </c>
      <c r="E179" s="11" t="str">
        <f>VLOOKUP(A179,'Medical Examinations'!$A$1:$L$2336,4,FALSE)</f>
        <v>No</v>
      </c>
      <c r="F179" s="11" t="str">
        <f>VLOOKUP(A179,'Medical Examinations'!$A$1:$L$2336,5,FALSE)</f>
        <v>No</v>
      </c>
      <c r="G179" s="11" t="str">
        <f>VLOOKUP(A179,'Medical Examinations'!$A$1:$L$2336,6,FALSE)</f>
        <v>No</v>
      </c>
      <c r="H179" s="11">
        <f>VLOOKUP(A179,'Medical Examinations'!$A$1:$L$2336,8,FALSE)</f>
        <v>0</v>
      </c>
      <c r="I179" s="11" t="str">
        <f>VLOOKUP(A179,'Medical Examinations'!$A$1:$L$2336,10,FALSE)</f>
        <v>yes</v>
      </c>
      <c r="J179" s="11" t="str">
        <f>VLOOKUP(A179,'Medical Examinations'!$A$1:$L$2336,11,FALSE)</f>
        <v>Obesity</v>
      </c>
      <c r="K179" s="11" t="str">
        <f>VLOOKUP(A179,'Medical Examinations'!$A$1:$L$2336,12,FALSE)</f>
        <v>Diabetes</v>
      </c>
      <c r="L179" s="10">
        <f ca="1">VLOOKUP(A179,'Hospitalisation Details'!$A$1:$Q$2344,3,FALSE)</f>
        <v>2002</v>
      </c>
      <c r="M179" s="10" t="str">
        <f ca="1">VLOOKUP(A179,'Hospitalisation Details'!$A$1:$Q$2344,5,FALSE)</f>
        <v>Aug</v>
      </c>
      <c r="N179" s="11">
        <f ca="1">VLOOKUP(A179,'Hospitalisation Details'!$A$1:$Q$2344,6,FALSE)</f>
        <v>29</v>
      </c>
      <c r="O179" s="17">
        <f ca="1">VLOOKUP(A179,'Hospitalisation Details'!$A$1:$Q$2344,7,FALSE)</f>
        <v>37497</v>
      </c>
      <c r="P179" s="11">
        <f ca="1">VLOOKUP(A179,'Hospitalisation Details'!$A$1:$Q$2344,10,FALSE)</f>
        <v>1880.07</v>
      </c>
      <c r="Q179" s="11" t="str">
        <f ca="1">VLOOKUP(A179,'Hospitalisation Details'!$A$1:$Q$2344,12,FALSE)</f>
        <v>tier - 3</v>
      </c>
      <c r="R179" s="11" t="str">
        <f ca="1">VLOOKUP(A179,'Hospitalisation Details'!$A$1:$Q$2344,14,FALSE)</f>
        <v>tier - 2</v>
      </c>
      <c r="S179" s="11">
        <f ca="1">VLOOKUP(A179,'Hospitalisation Details'!$A$1:$Q$2344,17,FALSE)</f>
        <v>23</v>
      </c>
      <c r="T179" s="11" t="str">
        <f ca="1">VLOOKUP(A179,'Hospitalisation Details'!$A$1:$Q$2336,16,FALSE)</f>
        <v>R1013</v>
      </c>
    </row>
    <row r="180" ht="15.5" spans="1:20">
      <c r="A180" s="10" t="s">
        <v>698</v>
      </c>
      <c r="B180" s="11" t="str">
        <f>VLOOKUP(A180,'Customer Names'!$H$6:$K$2340,3,FALSE)</f>
        <v>  Manuela</v>
      </c>
      <c r="C180" s="11">
        <f>VLOOKUP(A180,'Medical Examinations'!$A$1:$L$2336,2,FALSE)</f>
        <v>48.86</v>
      </c>
      <c r="D180" s="11">
        <f>VLOOKUP(A180,'Medical Examinations'!$A$1:$L$2336,3,FALSE)</f>
        <v>6.09</v>
      </c>
      <c r="E180" s="11" t="str">
        <f>VLOOKUP(A180,'Medical Examinations'!$A$1:$L$2336,4,FALSE)</f>
        <v>No</v>
      </c>
      <c r="F180" s="11" t="str">
        <f>VLOOKUP(A180,'Medical Examinations'!$A$1:$L$2336,5,FALSE)</f>
        <v>No</v>
      </c>
      <c r="G180" s="11" t="str">
        <f>VLOOKUP(A180,'Medical Examinations'!$A$1:$L$2336,6,FALSE)</f>
        <v>No</v>
      </c>
      <c r="H180" s="11">
        <f>VLOOKUP(A180,'Medical Examinations'!$A$1:$L$2336,8,FALSE)</f>
        <v>0</v>
      </c>
      <c r="I180" s="11" t="str">
        <f>VLOOKUP(A180,'Medical Examinations'!$A$1:$L$2336,10,FALSE)</f>
        <v>yes</v>
      </c>
      <c r="J180" s="11" t="str">
        <f>VLOOKUP(A180,'Medical Examinations'!$A$1:$L$2336,11,FALSE)</f>
        <v>Obesity</v>
      </c>
      <c r="K180" s="11" t="str">
        <f>VLOOKUP(A180,'Medical Examinations'!$A$1:$L$2336,12,FALSE)</f>
        <v>Prediabetes</v>
      </c>
      <c r="L180" s="10">
        <f ca="1">VLOOKUP(A180,'Hospitalisation Details'!$A$1:$Q$2344,3,FALSE)</f>
        <v>2002</v>
      </c>
      <c r="M180" s="10" t="str">
        <f ca="1">VLOOKUP(A180,'Hospitalisation Details'!$A$1:$Q$2344,5,FALSE)</f>
        <v>Aug</v>
      </c>
      <c r="N180" s="11">
        <f ca="1">VLOOKUP(A180,'Hospitalisation Details'!$A$1:$Q$2344,6,FALSE)</f>
        <v>21</v>
      </c>
      <c r="O180" s="17">
        <f ca="1">VLOOKUP(A180,'Hospitalisation Details'!$A$1:$Q$2344,7,FALSE)</f>
        <v>37489</v>
      </c>
      <c r="P180" s="11">
        <f ca="1">VLOOKUP(A180,'Hospitalisation Details'!$A$1:$Q$2344,10,FALSE)</f>
        <v>1880.49</v>
      </c>
      <c r="Q180" s="11" t="str">
        <f ca="1">VLOOKUP(A180,'Hospitalisation Details'!$A$1:$Q$2344,12,FALSE)</f>
        <v>tier - 3</v>
      </c>
      <c r="R180" s="11" t="str">
        <f ca="1">VLOOKUP(A180,'Hospitalisation Details'!$A$1:$Q$2344,14,FALSE)</f>
        <v>tier - 1</v>
      </c>
      <c r="S180" s="11">
        <f ca="1">VLOOKUP(A180,'Hospitalisation Details'!$A$1:$Q$2344,17,FALSE)</f>
        <v>23</v>
      </c>
      <c r="T180" s="11" t="str">
        <f ca="1">VLOOKUP(A180,'Hospitalisation Details'!$A$1:$Q$2336,16,FALSE)</f>
        <v>R1011</v>
      </c>
    </row>
    <row r="181" ht="15.5" spans="1:20">
      <c r="A181" s="10" t="s">
        <v>702</v>
      </c>
      <c r="B181" s="11" t="str">
        <f>VLOOKUP(A181,'Customer Names'!$H$6:$K$2340,3,FALSE)</f>
        <v>  Jennifer L</v>
      </c>
      <c r="C181" s="11">
        <f>VLOOKUP(A181,'Medical Examinations'!$A$1:$L$2336,2,FALSE)</f>
        <v>34.8</v>
      </c>
      <c r="D181" s="11">
        <f>VLOOKUP(A181,'Medical Examinations'!$A$1:$L$2336,3,FALSE)</f>
        <v>11.4</v>
      </c>
      <c r="E181" s="11" t="str">
        <f>VLOOKUP(A181,'Medical Examinations'!$A$1:$L$2336,4,FALSE)</f>
        <v>yes</v>
      </c>
      <c r="F181" s="11" t="str">
        <f>VLOOKUP(A181,'Medical Examinations'!$A$1:$L$2336,5,FALSE)</f>
        <v>No</v>
      </c>
      <c r="G181" s="11" t="str">
        <f>VLOOKUP(A181,'Medical Examinations'!$A$1:$L$2336,6,FALSE)</f>
        <v>Yes</v>
      </c>
      <c r="H181" s="11">
        <f>VLOOKUP(A181,'Medical Examinations'!$A$1:$L$2336,8,FALSE)</f>
        <v>1</v>
      </c>
      <c r="I181" s="11" t="str">
        <f>VLOOKUP(A181,'Medical Examinations'!$A$1:$L$2336,10,FALSE)</f>
        <v>No</v>
      </c>
      <c r="J181" s="11" t="str">
        <f>VLOOKUP(A181,'Medical Examinations'!$A$1:$L$2336,11,FALSE)</f>
        <v>Obesity</v>
      </c>
      <c r="K181" s="11" t="str">
        <f>VLOOKUP(A181,'Medical Examinations'!$A$1:$L$2336,12,FALSE)</f>
        <v>Diabetes</v>
      </c>
      <c r="L181" s="10">
        <f ca="1">VLOOKUP(A181,'Hospitalisation Details'!$A$1:$Q$2344,3,FALSE)</f>
        <v>2001</v>
      </c>
      <c r="M181" s="10" t="str">
        <f ca="1">VLOOKUP(A181,'Hospitalisation Details'!$A$1:$Q$2344,5,FALSE)</f>
        <v>Aug</v>
      </c>
      <c r="N181" s="11">
        <f ca="1">VLOOKUP(A181,'Hospitalisation Details'!$A$1:$Q$2344,6,FALSE)</f>
        <v>10</v>
      </c>
      <c r="O181" s="17">
        <f ca="1">VLOOKUP(A181,'Hospitalisation Details'!$A$1:$Q$2344,7,FALSE)</f>
        <v>37113</v>
      </c>
      <c r="P181" s="11">
        <f ca="1">VLOOKUP(A181,'Hospitalisation Details'!$A$1:$Q$2344,10,FALSE)</f>
        <v>1906.36</v>
      </c>
      <c r="Q181" s="11" t="str">
        <f ca="1">VLOOKUP(A181,'Hospitalisation Details'!$A$1:$Q$2344,12,FALSE)</f>
        <v>tier - 3</v>
      </c>
      <c r="R181" s="11" t="str">
        <f ca="1">VLOOKUP(A181,'Hospitalisation Details'!$A$1:$Q$2344,14,FALSE)</f>
        <v>tier - 1</v>
      </c>
      <c r="S181" s="11">
        <f ca="1">VLOOKUP(A181,'Hospitalisation Details'!$A$1:$Q$2344,17,FALSE)</f>
        <v>24</v>
      </c>
      <c r="T181" s="11" t="str">
        <f ca="1">VLOOKUP(A181,'Hospitalisation Details'!$A$1:$Q$2336,16,FALSE)</f>
        <v>R1012</v>
      </c>
    </row>
    <row r="182" ht="15.5" spans="1:20">
      <c r="A182" s="10" t="s">
        <v>705</v>
      </c>
      <c r="B182" s="11" t="str">
        <f>VLOOKUP(A182,'Customer Names'!$H$6:$K$2340,3,FALSE)</f>
        <v>  Abby W</v>
      </c>
      <c r="C182" s="11">
        <f>VLOOKUP(A182,'Medical Examinations'!$A$1:$L$2336,2,FALSE)</f>
        <v>32.49</v>
      </c>
      <c r="D182" s="11">
        <f>VLOOKUP(A182,'Medical Examinations'!$A$1:$L$2336,3,FALSE)</f>
        <v>4.29</v>
      </c>
      <c r="E182" s="11" t="str">
        <f>VLOOKUP(A182,'Medical Examinations'!$A$1:$L$2336,4,FALSE)</f>
        <v>No</v>
      </c>
      <c r="F182" s="11" t="str">
        <f>VLOOKUP(A182,'Medical Examinations'!$A$1:$L$2336,5,FALSE)</f>
        <v>No</v>
      </c>
      <c r="G182" s="11" t="str">
        <f>VLOOKUP(A182,'Medical Examinations'!$A$1:$L$2336,6,FALSE)</f>
        <v>Yes</v>
      </c>
      <c r="H182" s="11">
        <f>VLOOKUP(A182,'Medical Examinations'!$A$1:$L$2336,8,FALSE)</f>
        <v>1</v>
      </c>
      <c r="I182" s="11" t="str">
        <f>VLOOKUP(A182,'Medical Examinations'!$A$1:$L$2336,10,FALSE)</f>
        <v>yes</v>
      </c>
      <c r="J182" s="11" t="str">
        <f>VLOOKUP(A182,'Medical Examinations'!$A$1:$L$2336,11,FALSE)</f>
        <v>Obesity</v>
      </c>
      <c r="K182" s="11" t="str">
        <f>VLOOKUP(A182,'Medical Examinations'!$A$1:$L$2336,12,FALSE)</f>
        <v>Normal</v>
      </c>
      <c r="L182" s="10">
        <f ca="1">VLOOKUP(A182,'Hospitalisation Details'!$A$1:$Q$2344,3,FALSE)</f>
        <v>1994</v>
      </c>
      <c r="M182" s="10" t="str">
        <f ca="1">VLOOKUP(A182,'Hospitalisation Details'!$A$1:$Q$2344,5,FALSE)</f>
        <v>Oct</v>
      </c>
      <c r="N182" s="11">
        <f ca="1">VLOOKUP(A182,'Hospitalisation Details'!$A$1:$Q$2344,6,FALSE)</f>
        <v>6</v>
      </c>
      <c r="O182" s="17">
        <f ca="1">VLOOKUP(A182,'Hospitalisation Details'!$A$1:$Q$2344,7,FALSE)</f>
        <v>34613</v>
      </c>
      <c r="P182" s="11">
        <f ca="1">VLOOKUP(A182,'Hospitalisation Details'!$A$1:$Q$2344,10,FALSE)</f>
        <v>1908.9</v>
      </c>
      <c r="Q182" s="11" t="str">
        <f ca="1">VLOOKUP(A182,'Hospitalisation Details'!$A$1:$Q$2344,12,FALSE)</f>
        <v>tier - 3</v>
      </c>
      <c r="R182" s="11" t="str">
        <f ca="1">VLOOKUP(A182,'Hospitalisation Details'!$A$1:$Q$2344,14,FALSE)</f>
        <v>tier - 3</v>
      </c>
      <c r="S182" s="11">
        <f ca="1">VLOOKUP(A182,'Hospitalisation Details'!$A$1:$Q$2344,17,FALSE)</f>
        <v>31</v>
      </c>
      <c r="T182" s="11" t="str">
        <f ca="1">VLOOKUP(A182,'Hospitalisation Details'!$A$1:$Q$2336,16,FALSE)</f>
        <v>R1013</v>
      </c>
    </row>
    <row r="183" ht="15.5" spans="1:20">
      <c r="A183" s="10" t="s">
        <v>709</v>
      </c>
      <c r="B183" s="11" t="str">
        <f>VLOOKUP(A183,'Customer Names'!$H$6:$K$2340,3,FALSE)</f>
        <v>  Tyler</v>
      </c>
      <c r="C183" s="11">
        <f>VLOOKUP(A183,'Medical Examinations'!$A$1:$L$2336,2,FALSE)</f>
        <v>39</v>
      </c>
      <c r="D183" s="11">
        <f>VLOOKUP(A183,'Medical Examinations'!$A$1:$L$2336,3,FALSE)</f>
        <v>5.7</v>
      </c>
      <c r="E183" s="11" t="str">
        <f>VLOOKUP(A183,'Medical Examinations'!$A$1:$L$2336,4,FALSE)</f>
        <v>No</v>
      </c>
      <c r="F183" s="11" t="str">
        <f>VLOOKUP(A183,'Medical Examinations'!$A$1:$L$2336,5,FALSE)</f>
        <v>No</v>
      </c>
      <c r="G183" s="11" t="str">
        <f>VLOOKUP(A183,'Medical Examinations'!$A$1:$L$2336,6,FALSE)</f>
        <v>No</v>
      </c>
      <c r="H183" s="11">
        <f>VLOOKUP(A183,'Medical Examinations'!$A$1:$L$2336,8,FALSE)</f>
        <v>2</v>
      </c>
      <c r="I183" s="11" t="str">
        <f>VLOOKUP(A183,'Medical Examinations'!$A$1:$L$2336,10,FALSE)</f>
        <v>yes</v>
      </c>
      <c r="J183" s="11" t="str">
        <f>VLOOKUP(A183,'Medical Examinations'!$A$1:$L$2336,11,FALSE)</f>
        <v>Obesity</v>
      </c>
      <c r="K183" s="11" t="str">
        <f>VLOOKUP(A183,'Medical Examinations'!$A$1:$L$2336,12,FALSE)</f>
        <v>Prediabetes</v>
      </c>
      <c r="L183" s="10">
        <f ca="1">VLOOKUP(A183,'Hospitalisation Details'!$A$1:$Q$2344,3,FALSE)</f>
        <v>2001</v>
      </c>
      <c r="M183" s="10" t="str">
        <f ca="1">VLOOKUP(A183,'Hospitalisation Details'!$A$1:$Q$2344,5,FALSE)</f>
        <v>Aug</v>
      </c>
      <c r="N183" s="11">
        <f ca="1">VLOOKUP(A183,'Hospitalisation Details'!$A$1:$Q$2344,6,FALSE)</f>
        <v>3</v>
      </c>
      <c r="O183" s="17">
        <f ca="1">VLOOKUP(A183,'Hospitalisation Details'!$A$1:$Q$2344,7,FALSE)</f>
        <v>37106</v>
      </c>
      <c r="P183" s="11">
        <f ca="1">VLOOKUP(A183,'Hospitalisation Details'!$A$1:$Q$2344,10,FALSE)</f>
        <v>1909.53</v>
      </c>
      <c r="Q183" s="11" t="str">
        <f ca="1">VLOOKUP(A183,'Hospitalisation Details'!$A$1:$Q$2344,12,FALSE)</f>
        <v>tier - 3</v>
      </c>
      <c r="R183" s="11" t="str">
        <f ca="1">VLOOKUP(A183,'Hospitalisation Details'!$A$1:$Q$2344,14,FALSE)</f>
        <v>tier - 3</v>
      </c>
      <c r="S183" s="11">
        <f ca="1">VLOOKUP(A183,'Hospitalisation Details'!$A$1:$Q$2344,17,FALSE)</f>
        <v>24</v>
      </c>
      <c r="T183" s="11" t="str">
        <f ca="1">VLOOKUP(A183,'Hospitalisation Details'!$A$1:$Q$2336,16,FALSE)</f>
        <v>R1012</v>
      </c>
    </row>
    <row r="184" ht="15.5" spans="1:20">
      <c r="A184" s="10" t="s">
        <v>713</v>
      </c>
      <c r="B184" s="11" t="str">
        <f>VLOOKUP(A184,'Customer Names'!$H$6:$K$2340,3,FALSE)</f>
        <v>  Jeffrey</v>
      </c>
      <c r="C184" s="11">
        <f>VLOOKUP(A184,'Medical Examinations'!$A$1:$L$2336,2,FALSE)</f>
        <v>35.3</v>
      </c>
      <c r="D184" s="11">
        <f>VLOOKUP(A184,'Medical Examinations'!$A$1:$L$2336,3,FALSE)</f>
        <v>6.09</v>
      </c>
      <c r="E184" s="11" t="str">
        <f>VLOOKUP(A184,'Medical Examinations'!$A$1:$L$2336,4,FALSE)</f>
        <v>No</v>
      </c>
      <c r="F184" s="11" t="str">
        <f>VLOOKUP(A184,'Medical Examinations'!$A$1:$L$2336,5,FALSE)</f>
        <v>No</v>
      </c>
      <c r="G184" s="11" t="str">
        <f>VLOOKUP(A184,'Medical Examinations'!$A$1:$L$2336,6,FALSE)</f>
        <v>No</v>
      </c>
      <c r="H184" s="11">
        <f>VLOOKUP(A184,'Medical Examinations'!$A$1:$L$2336,8,FALSE)</f>
        <v>1</v>
      </c>
      <c r="I184" s="11" t="str">
        <f>VLOOKUP(A184,'Medical Examinations'!$A$1:$L$2336,10,FALSE)</f>
        <v>yes</v>
      </c>
      <c r="J184" s="11" t="str">
        <f>VLOOKUP(A184,'Medical Examinations'!$A$1:$L$2336,11,FALSE)</f>
        <v>Obesity</v>
      </c>
      <c r="K184" s="11" t="str">
        <f>VLOOKUP(A184,'Medical Examinations'!$A$1:$L$2336,12,FALSE)</f>
        <v>Prediabetes</v>
      </c>
      <c r="L184" s="10">
        <f ca="1">VLOOKUP(A184,'Hospitalisation Details'!$A$1:$Q$2344,3,FALSE)</f>
        <v>2001</v>
      </c>
      <c r="M184" s="10" t="str">
        <f ca="1">VLOOKUP(A184,'Hospitalisation Details'!$A$1:$Q$2344,5,FALSE)</f>
        <v>Dec</v>
      </c>
      <c r="N184" s="11">
        <f ca="1">VLOOKUP(A184,'Hospitalisation Details'!$A$1:$Q$2344,6,FALSE)</f>
        <v>9</v>
      </c>
      <c r="O184" s="17">
        <f ca="1">VLOOKUP(A184,'Hospitalisation Details'!$A$1:$Q$2344,7,FALSE)</f>
        <v>37234</v>
      </c>
      <c r="P184" s="11">
        <f ca="1">VLOOKUP(A184,'Hospitalisation Details'!$A$1:$Q$2344,10,FALSE)</f>
        <v>1917.32</v>
      </c>
      <c r="Q184" s="11" t="str">
        <f ca="1">VLOOKUP(A184,'Hospitalisation Details'!$A$1:$Q$2344,12,FALSE)</f>
        <v>tier - 3</v>
      </c>
      <c r="R184" s="11" t="str">
        <f ca="1">VLOOKUP(A184,'Hospitalisation Details'!$A$1:$Q$2344,14,FALSE)</f>
        <v>tier - 2</v>
      </c>
      <c r="S184" s="11">
        <f ca="1">VLOOKUP(A184,'Hospitalisation Details'!$A$1:$Q$2344,17,FALSE)</f>
        <v>23</v>
      </c>
      <c r="T184" s="11" t="str">
        <f ca="1">VLOOKUP(A184,'Hospitalisation Details'!$A$1:$Q$2336,16,FALSE)</f>
        <v>R1012</v>
      </c>
    </row>
    <row r="185" ht="15.5" spans="1:20">
      <c r="A185" s="10" t="s">
        <v>717</v>
      </c>
      <c r="B185" s="11" t="str">
        <f>VLOOKUP(A185,'Customer Names'!$H$6:$K$2340,3,FALSE)</f>
        <v>  Matthew F</v>
      </c>
      <c r="C185" s="11">
        <f>VLOOKUP(A185,'Medical Examinations'!$A$1:$L$2336,2,FALSE)</f>
        <v>33.42</v>
      </c>
      <c r="D185" s="11">
        <f>VLOOKUP(A185,'Medical Examinations'!$A$1:$L$2336,3,FALSE)</f>
        <v>10.67</v>
      </c>
      <c r="E185" s="11" t="str">
        <f>VLOOKUP(A185,'Medical Examinations'!$A$1:$L$2336,4,FALSE)</f>
        <v>No</v>
      </c>
      <c r="F185" s="11" t="str">
        <f>VLOOKUP(A185,'Medical Examinations'!$A$1:$L$2336,5,FALSE)</f>
        <v>No</v>
      </c>
      <c r="G185" s="11" t="str">
        <f>VLOOKUP(A185,'Medical Examinations'!$A$1:$L$2336,6,FALSE)</f>
        <v>No</v>
      </c>
      <c r="H185" s="11">
        <f>VLOOKUP(A185,'Medical Examinations'!$A$1:$L$2336,8,FALSE)</f>
        <v>0</v>
      </c>
      <c r="I185" s="11" t="str">
        <f>VLOOKUP(A185,'Medical Examinations'!$A$1:$L$2336,10,FALSE)</f>
        <v>yes</v>
      </c>
      <c r="J185" s="11" t="str">
        <f>VLOOKUP(A185,'Medical Examinations'!$A$1:$L$2336,11,FALSE)</f>
        <v>Obesity</v>
      </c>
      <c r="K185" s="11" t="str">
        <f>VLOOKUP(A185,'Medical Examinations'!$A$1:$L$2336,12,FALSE)</f>
        <v>Diabetes</v>
      </c>
      <c r="L185" s="10">
        <f ca="1">VLOOKUP(A185,'Hospitalisation Details'!$A$1:$Q$2344,3,FALSE)</f>
        <v>2002</v>
      </c>
      <c r="M185" s="10" t="str">
        <f ca="1">VLOOKUP(A185,'Hospitalisation Details'!$A$1:$Q$2344,5,FALSE)</f>
        <v>Sep</v>
      </c>
      <c r="N185" s="11">
        <f ca="1">VLOOKUP(A185,'Hospitalisation Details'!$A$1:$Q$2344,6,FALSE)</f>
        <v>7</v>
      </c>
      <c r="O185" s="17">
        <f ca="1">VLOOKUP(A185,'Hospitalisation Details'!$A$1:$Q$2344,7,FALSE)</f>
        <v>37506</v>
      </c>
      <c r="P185" s="11">
        <f ca="1">VLOOKUP(A185,'Hospitalisation Details'!$A$1:$Q$2344,10,FALSE)</f>
        <v>1964.78</v>
      </c>
      <c r="Q185" s="11" t="str">
        <f ca="1">VLOOKUP(A185,'Hospitalisation Details'!$A$1:$Q$2344,12,FALSE)</f>
        <v>tier - 3</v>
      </c>
      <c r="R185" s="11" t="str">
        <f ca="1">VLOOKUP(A185,'Hospitalisation Details'!$A$1:$Q$2344,14,FALSE)</f>
        <v>tier - 1</v>
      </c>
      <c r="S185" s="11">
        <f ca="1">VLOOKUP(A185,'Hospitalisation Details'!$A$1:$Q$2344,17,FALSE)</f>
        <v>23</v>
      </c>
      <c r="T185" s="11" t="str">
        <f ca="1">VLOOKUP(A185,'Hospitalisation Details'!$A$1:$Q$2336,16,FALSE)</f>
        <v>R1011</v>
      </c>
    </row>
    <row r="186" ht="15.5" spans="1:20">
      <c r="A186" s="10" t="s">
        <v>721</v>
      </c>
      <c r="B186" s="11" t="str">
        <f>VLOOKUP(A186,'Customer Names'!$H$6:$K$2340,3,FALSE)</f>
        <v>  Ryan J</v>
      </c>
      <c r="C186" s="11">
        <f>VLOOKUP(A186,'Medical Examinations'!$A$1:$L$2336,2,FALSE)</f>
        <v>37.18</v>
      </c>
      <c r="D186" s="11">
        <f>VLOOKUP(A186,'Medical Examinations'!$A$1:$L$2336,3,FALSE)</f>
        <v>6.75</v>
      </c>
      <c r="E186" s="11" t="str">
        <f>VLOOKUP(A186,'Medical Examinations'!$A$1:$L$2336,4,FALSE)</f>
        <v>yes</v>
      </c>
      <c r="F186" s="11" t="str">
        <f>VLOOKUP(A186,'Medical Examinations'!$A$1:$L$2336,5,FALSE)</f>
        <v>No</v>
      </c>
      <c r="G186" s="11" t="str">
        <f>VLOOKUP(A186,'Medical Examinations'!$A$1:$L$2336,6,FALSE)</f>
        <v>No</v>
      </c>
      <c r="H186" s="11">
        <f>VLOOKUP(A186,'Medical Examinations'!$A$1:$L$2336,8,FALSE)</f>
        <v>2</v>
      </c>
      <c r="I186" s="11" t="str">
        <f>VLOOKUP(A186,'Medical Examinations'!$A$1:$L$2336,10,FALSE)</f>
        <v>yes</v>
      </c>
      <c r="J186" s="11" t="str">
        <f>VLOOKUP(A186,'Medical Examinations'!$A$1:$L$2336,11,FALSE)</f>
        <v>Obesity</v>
      </c>
      <c r="K186" s="11" t="str">
        <f>VLOOKUP(A186,'Medical Examinations'!$A$1:$L$2336,12,FALSE)</f>
        <v>Diabetes</v>
      </c>
      <c r="L186" s="10">
        <f ca="1">VLOOKUP(A186,'Hospitalisation Details'!$A$1:$Q$2344,3,FALSE)</f>
        <v>2002</v>
      </c>
      <c r="M186" s="10" t="str">
        <f ca="1">VLOOKUP(A186,'Hospitalisation Details'!$A$1:$Q$2344,5,FALSE)</f>
        <v>Jul</v>
      </c>
      <c r="N186" s="11">
        <f ca="1">VLOOKUP(A186,'Hospitalisation Details'!$A$1:$Q$2344,6,FALSE)</f>
        <v>29</v>
      </c>
      <c r="O186" s="17">
        <f ca="1">VLOOKUP(A186,'Hospitalisation Details'!$A$1:$Q$2344,7,FALSE)</f>
        <v>37466</v>
      </c>
      <c r="P186" s="11">
        <f ca="1">VLOOKUP(A186,'Hospitalisation Details'!$A$1:$Q$2344,10,FALSE)</f>
        <v>1967.02</v>
      </c>
      <c r="Q186" s="11" t="str">
        <f ca="1">VLOOKUP(A186,'Hospitalisation Details'!$A$1:$Q$2344,12,FALSE)</f>
        <v>tier - 3</v>
      </c>
      <c r="R186" s="11" t="str">
        <f ca="1">VLOOKUP(A186,'Hospitalisation Details'!$A$1:$Q$2344,14,FALSE)</f>
        <v>tier - 2</v>
      </c>
      <c r="S186" s="11">
        <f ca="1">VLOOKUP(A186,'Hospitalisation Details'!$A$1:$Q$2344,17,FALSE)</f>
        <v>23</v>
      </c>
      <c r="T186" s="11" t="str">
        <f ca="1">VLOOKUP(A186,'Hospitalisation Details'!$A$1:$Q$2336,16,FALSE)</f>
        <v>R1016</v>
      </c>
    </row>
    <row r="187" ht="15.5" spans="1:20">
      <c r="A187" s="10" t="s">
        <v>725</v>
      </c>
      <c r="B187" s="11" t="str">
        <f>VLOOKUP(A187,'Customer Names'!$H$6:$K$2340,3,FALSE)</f>
        <v>  Amy</v>
      </c>
      <c r="C187" s="11">
        <f>VLOOKUP(A187,'Medical Examinations'!$A$1:$L$2336,2,FALSE)</f>
        <v>33.33</v>
      </c>
      <c r="D187" s="11">
        <f>VLOOKUP(A187,'Medical Examinations'!$A$1:$L$2336,3,FALSE)</f>
        <v>9.26</v>
      </c>
      <c r="E187" s="11" t="str">
        <f>VLOOKUP(A187,'Medical Examinations'!$A$1:$L$2336,4,FALSE)</f>
        <v>yes</v>
      </c>
      <c r="F187" s="11" t="str">
        <f>VLOOKUP(A187,'Medical Examinations'!$A$1:$L$2336,5,FALSE)</f>
        <v>No</v>
      </c>
      <c r="G187" s="11" t="str">
        <f>VLOOKUP(A187,'Medical Examinations'!$A$1:$L$2336,6,FALSE)</f>
        <v>No</v>
      </c>
      <c r="H187" s="11">
        <f>VLOOKUP(A187,'Medical Examinations'!$A$1:$L$2336,8,FALSE)</f>
        <v>2</v>
      </c>
      <c r="I187" s="11" t="str">
        <f>VLOOKUP(A187,'Medical Examinations'!$A$1:$L$2336,10,FALSE)</f>
        <v>No</v>
      </c>
      <c r="J187" s="11" t="str">
        <f>VLOOKUP(A187,'Medical Examinations'!$A$1:$L$2336,11,FALSE)</f>
        <v>Obesity</v>
      </c>
      <c r="K187" s="11" t="str">
        <f>VLOOKUP(A187,'Medical Examinations'!$A$1:$L$2336,12,FALSE)</f>
        <v>Diabetes</v>
      </c>
      <c r="L187" s="10">
        <f ca="1">VLOOKUP(A187,'Hospitalisation Details'!$A$1:$Q$2344,3,FALSE)</f>
        <v>1998</v>
      </c>
      <c r="M187" s="10" t="str">
        <f ca="1">VLOOKUP(A187,'Hospitalisation Details'!$A$1:$Q$2344,5,FALSE)</f>
        <v>Sep</v>
      </c>
      <c r="N187" s="11">
        <f ca="1">VLOOKUP(A187,'Hospitalisation Details'!$A$1:$Q$2344,6,FALSE)</f>
        <v>28</v>
      </c>
      <c r="O187" s="17">
        <f ca="1">VLOOKUP(A187,'Hospitalisation Details'!$A$1:$Q$2344,7,FALSE)</f>
        <v>36066</v>
      </c>
      <c r="P187" s="11">
        <f ca="1">VLOOKUP(A187,'Hospitalisation Details'!$A$1:$Q$2344,10,FALSE)</f>
        <v>1969.61</v>
      </c>
      <c r="Q187" s="11" t="str">
        <f ca="1">VLOOKUP(A187,'Hospitalisation Details'!$A$1:$Q$2344,12,FALSE)</f>
        <v>tier - 3</v>
      </c>
      <c r="R187" s="11" t="str">
        <f ca="1">VLOOKUP(A187,'Hospitalisation Details'!$A$1:$Q$2344,14,FALSE)</f>
        <v>tier - 3</v>
      </c>
      <c r="S187" s="11">
        <f ca="1">VLOOKUP(A187,'Hospitalisation Details'!$A$1:$Q$2344,17,FALSE)</f>
        <v>27</v>
      </c>
      <c r="T187" s="11" t="str">
        <f ca="1">VLOOKUP(A187,'Hospitalisation Details'!$A$1:$Q$2336,16,FALSE)</f>
        <v>R1011</v>
      </c>
    </row>
    <row r="188" ht="15.5" spans="1:20">
      <c r="A188" s="10" t="s">
        <v>729</v>
      </c>
      <c r="B188" s="11" t="str">
        <f>VLOOKUP(A188,'Customer Names'!$H$6:$K$2340,3,FALSE)</f>
        <v>  Andrew P</v>
      </c>
      <c r="C188" s="11">
        <f>VLOOKUP(A188,'Medical Examinations'!$A$1:$L$2336,2,FALSE)</f>
        <v>53.21</v>
      </c>
      <c r="D188" s="11">
        <f>VLOOKUP(A188,'Medical Examinations'!$A$1:$L$2336,3,FALSE)</f>
        <v>4.27</v>
      </c>
      <c r="E188" s="11" t="str">
        <f>VLOOKUP(A188,'Medical Examinations'!$A$1:$L$2336,4,FALSE)</f>
        <v>No</v>
      </c>
      <c r="F188" s="11" t="str">
        <f>VLOOKUP(A188,'Medical Examinations'!$A$1:$L$2336,5,FALSE)</f>
        <v>No</v>
      </c>
      <c r="G188" s="11" t="str">
        <f>VLOOKUP(A188,'Medical Examinations'!$A$1:$L$2336,6,FALSE)</f>
        <v>No</v>
      </c>
      <c r="H188" s="11">
        <f>VLOOKUP(A188,'Medical Examinations'!$A$1:$L$2336,8,FALSE)</f>
        <v>1</v>
      </c>
      <c r="I188" s="11" t="str">
        <f>VLOOKUP(A188,'Medical Examinations'!$A$1:$L$2336,10,FALSE)</f>
        <v>yes</v>
      </c>
      <c r="J188" s="11" t="str">
        <f>VLOOKUP(A188,'Medical Examinations'!$A$1:$L$2336,11,FALSE)</f>
        <v>Obesity</v>
      </c>
      <c r="K188" s="11" t="str">
        <f>VLOOKUP(A188,'Medical Examinations'!$A$1:$L$2336,12,FALSE)</f>
        <v>Normal</v>
      </c>
      <c r="L188" s="10">
        <f ca="1">VLOOKUP(A188,'Hospitalisation Details'!$A$1:$Q$2344,3,FALSE)</f>
        <v>1998</v>
      </c>
      <c r="M188" s="10" t="str">
        <f ca="1">VLOOKUP(A188,'Hospitalisation Details'!$A$1:$Q$2344,5,FALSE)</f>
        <v>Oct</v>
      </c>
      <c r="N188" s="11">
        <f ca="1">VLOOKUP(A188,'Hospitalisation Details'!$A$1:$Q$2344,6,FALSE)</f>
        <v>5</v>
      </c>
      <c r="O188" s="17">
        <f ca="1">VLOOKUP(A188,'Hospitalisation Details'!$A$1:$Q$2344,7,FALSE)</f>
        <v>36073</v>
      </c>
      <c r="P188" s="11">
        <f ca="1">VLOOKUP(A188,'Hospitalisation Details'!$A$1:$Q$2344,10,FALSE)</f>
        <v>1972.95</v>
      </c>
      <c r="Q188" s="11" t="str">
        <f ca="1">VLOOKUP(A188,'Hospitalisation Details'!$A$1:$Q$2344,12,FALSE)</f>
        <v>tier - 3</v>
      </c>
      <c r="R188" s="11" t="str">
        <f ca="1">VLOOKUP(A188,'Hospitalisation Details'!$A$1:$Q$2344,14,FALSE)</f>
        <v>tier - 1</v>
      </c>
      <c r="S188" s="11">
        <f ca="1">VLOOKUP(A188,'Hospitalisation Details'!$A$1:$Q$2344,17,FALSE)</f>
        <v>27</v>
      </c>
      <c r="T188" s="11" t="str">
        <f ca="1">VLOOKUP(A188,'Hospitalisation Details'!$A$1:$Q$2336,16,FALSE)</f>
        <v>R1011</v>
      </c>
    </row>
    <row r="189" ht="15.5" spans="1:20">
      <c r="A189" s="10" t="s">
        <v>733</v>
      </c>
      <c r="B189" s="11" t="str">
        <f>VLOOKUP(A189,'Customer Names'!$H$6:$K$2340,3,FALSE)</f>
        <v>  George M</v>
      </c>
      <c r="C189" s="11">
        <f>VLOOKUP(A189,'Medical Examinations'!$A$1:$L$2336,2,FALSE)</f>
        <v>38.73</v>
      </c>
      <c r="D189" s="11">
        <f>VLOOKUP(A189,'Medical Examinations'!$A$1:$L$2336,3,FALSE)</f>
        <v>11.51</v>
      </c>
      <c r="E189" s="11" t="str">
        <f>VLOOKUP(A189,'Medical Examinations'!$A$1:$L$2336,4,FALSE)</f>
        <v>No</v>
      </c>
      <c r="F189" s="11" t="str">
        <f>VLOOKUP(A189,'Medical Examinations'!$A$1:$L$2336,5,FALSE)</f>
        <v>No</v>
      </c>
      <c r="G189" s="11" t="str">
        <f>VLOOKUP(A189,'Medical Examinations'!$A$1:$L$2336,6,FALSE)</f>
        <v>No</v>
      </c>
      <c r="H189" s="11">
        <f>VLOOKUP(A189,'Medical Examinations'!$A$1:$L$2336,8,FALSE)</f>
        <v>2</v>
      </c>
      <c r="I189" s="11" t="str">
        <f>VLOOKUP(A189,'Medical Examinations'!$A$1:$L$2336,10,FALSE)</f>
        <v>yes</v>
      </c>
      <c r="J189" s="11" t="str">
        <f>VLOOKUP(A189,'Medical Examinations'!$A$1:$L$2336,11,FALSE)</f>
        <v>Obesity</v>
      </c>
      <c r="K189" s="11" t="str">
        <f>VLOOKUP(A189,'Medical Examinations'!$A$1:$L$2336,12,FALSE)</f>
        <v>Diabetes</v>
      </c>
      <c r="L189" s="10">
        <f ca="1">VLOOKUP(A189,'Hospitalisation Details'!$A$1:$Q$2344,3,FALSE)</f>
        <v>1998</v>
      </c>
      <c r="M189" s="10" t="str">
        <f ca="1">VLOOKUP(A189,'Hospitalisation Details'!$A$1:$Q$2344,5,FALSE)</f>
        <v>Sep</v>
      </c>
      <c r="N189" s="11">
        <f ca="1">VLOOKUP(A189,'Hospitalisation Details'!$A$1:$Q$2344,6,FALSE)</f>
        <v>29</v>
      </c>
      <c r="O189" s="17">
        <f ca="1">VLOOKUP(A189,'Hospitalisation Details'!$A$1:$Q$2344,7,FALSE)</f>
        <v>36067</v>
      </c>
      <c r="P189" s="11">
        <f ca="1">VLOOKUP(A189,'Hospitalisation Details'!$A$1:$Q$2344,10,FALSE)</f>
        <v>1977.82</v>
      </c>
      <c r="Q189" s="11" t="str">
        <f ca="1">VLOOKUP(A189,'Hospitalisation Details'!$A$1:$Q$2344,12,FALSE)</f>
        <v>tier - 3</v>
      </c>
      <c r="R189" s="11" t="str">
        <f ca="1">VLOOKUP(A189,'Hospitalisation Details'!$A$1:$Q$2344,14,FALSE)</f>
        <v>tier - 1</v>
      </c>
      <c r="S189" s="11">
        <f ca="1">VLOOKUP(A189,'Hospitalisation Details'!$A$1:$Q$2344,17,FALSE)</f>
        <v>27</v>
      </c>
      <c r="T189" s="11" t="str">
        <f ca="1">VLOOKUP(A189,'Hospitalisation Details'!$A$1:$Q$2336,16,FALSE)</f>
        <v>R1011</v>
      </c>
    </row>
    <row r="190" ht="15.5" spans="1:20">
      <c r="A190" s="10" t="s">
        <v>737</v>
      </c>
      <c r="B190" s="11" t="str">
        <f>VLOOKUP(A190,'Customer Names'!$H$6:$K$2340,3,FALSE)</f>
        <v>  Sarah</v>
      </c>
      <c r="C190" s="11">
        <f>VLOOKUP(A190,'Medical Examinations'!$A$1:$L$2336,2,FALSE)</f>
        <v>29.73</v>
      </c>
      <c r="D190" s="11">
        <f>VLOOKUP(A190,'Medical Examinations'!$A$1:$L$2336,3,FALSE)</f>
        <v>7.22</v>
      </c>
      <c r="E190" s="11" t="str">
        <f>VLOOKUP(A190,'Medical Examinations'!$A$1:$L$2336,4,FALSE)</f>
        <v>No</v>
      </c>
      <c r="F190" s="11" t="str">
        <f>VLOOKUP(A190,'Medical Examinations'!$A$1:$L$2336,5,FALSE)</f>
        <v>No</v>
      </c>
      <c r="G190" s="11" t="str">
        <f>VLOOKUP(A190,'Medical Examinations'!$A$1:$L$2336,6,FALSE)</f>
        <v>No</v>
      </c>
      <c r="H190" s="11">
        <f>VLOOKUP(A190,'Medical Examinations'!$A$1:$L$2336,8,FALSE)</f>
        <v>0</v>
      </c>
      <c r="I190" s="11" t="str">
        <f>VLOOKUP(A190,'Medical Examinations'!$A$1:$L$2336,10,FALSE)</f>
        <v>yes</v>
      </c>
      <c r="J190" s="11" t="str">
        <f>VLOOKUP(A190,'Medical Examinations'!$A$1:$L$2336,11,FALSE)</f>
        <v>Over Weight</v>
      </c>
      <c r="K190" s="11" t="str">
        <f>VLOOKUP(A190,'Medical Examinations'!$A$1:$L$2336,12,FALSE)</f>
        <v>Diabetes</v>
      </c>
      <c r="L190" s="10">
        <f ca="1">VLOOKUP(A190,'Hospitalisation Details'!$A$1:$Q$2344,3,FALSE)</f>
        <v>2002</v>
      </c>
      <c r="M190" s="10" t="str">
        <f ca="1">VLOOKUP(A190,'Hospitalisation Details'!$A$1:$Q$2344,5,FALSE)</f>
        <v>Jul</v>
      </c>
      <c r="N190" s="11">
        <f ca="1">VLOOKUP(A190,'Hospitalisation Details'!$A$1:$Q$2344,6,FALSE)</f>
        <v>16</v>
      </c>
      <c r="O190" s="17">
        <f ca="1">VLOOKUP(A190,'Hospitalisation Details'!$A$1:$Q$2344,7,FALSE)</f>
        <v>37453</v>
      </c>
      <c r="P190" s="11">
        <f ca="1">VLOOKUP(A190,'Hospitalisation Details'!$A$1:$Q$2344,10,FALSE)</f>
        <v>1980.07</v>
      </c>
      <c r="Q190" s="11" t="str">
        <f ca="1">VLOOKUP(A190,'Hospitalisation Details'!$A$1:$Q$2344,12,FALSE)</f>
        <v>tier - 3</v>
      </c>
      <c r="R190" s="11" t="str">
        <f ca="1">VLOOKUP(A190,'Hospitalisation Details'!$A$1:$Q$2344,14,FALSE)</f>
        <v>tier - 3</v>
      </c>
      <c r="S190" s="11">
        <f ca="1">VLOOKUP(A190,'Hospitalisation Details'!$A$1:$Q$2344,17,FALSE)</f>
        <v>23</v>
      </c>
      <c r="T190" s="11" t="str">
        <f ca="1">VLOOKUP(A190,'Hospitalisation Details'!$A$1:$Q$2336,16,FALSE)</f>
        <v>R1011</v>
      </c>
    </row>
    <row r="191" ht="15.5" spans="1:20">
      <c r="A191" s="10" t="s">
        <v>741</v>
      </c>
      <c r="B191" s="11" t="str">
        <f>VLOOKUP(A191,'Customer Names'!$H$6:$K$2340,3,FALSE)</f>
        <v>  Lara</v>
      </c>
      <c r="C191" s="11">
        <f>VLOOKUP(A191,'Medical Examinations'!$A$1:$L$2336,2,FALSE)</f>
        <v>34.7</v>
      </c>
      <c r="D191" s="11">
        <f>VLOOKUP(A191,'Medical Examinations'!$A$1:$L$2336,3,FALSE)</f>
        <v>4.37</v>
      </c>
      <c r="E191" s="11" t="str">
        <f>VLOOKUP(A191,'Medical Examinations'!$A$1:$L$2336,4,FALSE)</f>
        <v>No</v>
      </c>
      <c r="F191" s="11" t="str">
        <f>VLOOKUP(A191,'Medical Examinations'!$A$1:$L$2336,5,FALSE)</f>
        <v>No</v>
      </c>
      <c r="G191" s="11" t="str">
        <f>VLOOKUP(A191,'Medical Examinations'!$A$1:$L$2336,6,FALSE)</f>
        <v>Yes</v>
      </c>
      <c r="H191" s="11">
        <f>VLOOKUP(A191,'Medical Examinations'!$A$1:$L$2336,8,FALSE)</f>
        <v>1</v>
      </c>
      <c r="I191" s="11" t="str">
        <f>VLOOKUP(A191,'Medical Examinations'!$A$1:$L$2336,10,FALSE)</f>
        <v>yes</v>
      </c>
      <c r="J191" s="11" t="str">
        <f>VLOOKUP(A191,'Medical Examinations'!$A$1:$L$2336,11,FALSE)</f>
        <v>Obesity</v>
      </c>
      <c r="K191" s="11" t="str">
        <f>VLOOKUP(A191,'Medical Examinations'!$A$1:$L$2336,12,FALSE)</f>
        <v>Normal</v>
      </c>
      <c r="L191" s="10">
        <f ca="1">VLOOKUP(A191,'Hospitalisation Details'!$A$1:$Q$2344,3,FALSE)</f>
        <v>1998</v>
      </c>
      <c r="M191" s="10" t="str">
        <f ca="1">VLOOKUP(A191,'Hospitalisation Details'!$A$1:$Q$2344,5,FALSE)</f>
        <v>Dec</v>
      </c>
      <c r="N191" s="11">
        <f ca="1">VLOOKUP(A191,'Hospitalisation Details'!$A$1:$Q$2344,6,FALSE)</f>
        <v>29</v>
      </c>
      <c r="O191" s="17">
        <f ca="1">VLOOKUP(A191,'Hospitalisation Details'!$A$1:$Q$2344,7,FALSE)</f>
        <v>36158</v>
      </c>
      <c r="P191" s="11">
        <f ca="1">VLOOKUP(A191,'Hospitalisation Details'!$A$1:$Q$2344,10,FALSE)</f>
        <v>1981.58</v>
      </c>
      <c r="Q191" s="11" t="str">
        <f ca="1">VLOOKUP(A191,'Hospitalisation Details'!$A$1:$Q$2344,12,FALSE)</f>
        <v>tier - 3</v>
      </c>
      <c r="R191" s="11" t="str">
        <f ca="1">VLOOKUP(A191,'Hospitalisation Details'!$A$1:$Q$2344,14,FALSE)</f>
        <v>tier - 1</v>
      </c>
      <c r="S191" s="11">
        <f ca="1">VLOOKUP(A191,'Hospitalisation Details'!$A$1:$Q$2344,17,FALSE)</f>
        <v>26</v>
      </c>
      <c r="T191" s="11" t="str">
        <f ca="1">VLOOKUP(A191,'Hospitalisation Details'!$A$1:$Q$2336,16,FALSE)</f>
        <v>R1013</v>
      </c>
    </row>
    <row r="192" ht="15.5" spans="1:20">
      <c r="A192" s="10" t="s">
        <v>745</v>
      </c>
      <c r="B192" s="11" t="str">
        <f>VLOOKUP(A192,'Customer Names'!$H$6:$K$2340,3,FALSE)</f>
        <v>  Sebastien</v>
      </c>
      <c r="C192" s="11">
        <f>VLOOKUP(A192,'Medical Examinations'!$A$1:$L$2336,2,FALSE)</f>
        <v>38.28</v>
      </c>
      <c r="D192" s="11">
        <f>VLOOKUP(A192,'Medical Examinations'!$A$1:$L$2336,3,FALSE)</f>
        <v>11.56</v>
      </c>
      <c r="E192" s="11" t="str">
        <f>VLOOKUP(A192,'Medical Examinations'!$A$1:$L$2336,4,FALSE)</f>
        <v>yes</v>
      </c>
      <c r="F192" s="11" t="str">
        <f>VLOOKUP(A192,'Medical Examinations'!$A$1:$L$2336,5,FALSE)</f>
        <v>No</v>
      </c>
      <c r="G192" s="11" t="str">
        <f>VLOOKUP(A192,'Medical Examinations'!$A$1:$L$2336,6,FALSE)</f>
        <v>No</v>
      </c>
      <c r="H192" s="11">
        <f>VLOOKUP(A192,'Medical Examinations'!$A$1:$L$2336,8,FALSE)</f>
        <v>1</v>
      </c>
      <c r="I192" s="11" t="str">
        <f>VLOOKUP(A192,'Medical Examinations'!$A$1:$L$2336,10,FALSE)</f>
        <v>yes</v>
      </c>
      <c r="J192" s="11" t="str">
        <f>VLOOKUP(A192,'Medical Examinations'!$A$1:$L$2336,11,FALSE)</f>
        <v>Obesity</v>
      </c>
      <c r="K192" s="11" t="str">
        <f>VLOOKUP(A192,'Medical Examinations'!$A$1:$L$2336,12,FALSE)</f>
        <v>Diabetes</v>
      </c>
      <c r="L192" s="10">
        <f ca="1">VLOOKUP(A192,'Hospitalisation Details'!$A$1:$Q$2344,3,FALSE)</f>
        <v>2002</v>
      </c>
      <c r="M192" s="10" t="str">
        <f ca="1">VLOOKUP(A192,'Hospitalisation Details'!$A$1:$Q$2344,5,FALSE)</f>
        <v>Sep</v>
      </c>
      <c r="N192" s="11">
        <f ca="1">VLOOKUP(A192,'Hospitalisation Details'!$A$1:$Q$2344,6,FALSE)</f>
        <v>29</v>
      </c>
      <c r="O192" s="17">
        <f ca="1">VLOOKUP(A192,'Hospitalisation Details'!$A$1:$Q$2344,7,FALSE)</f>
        <v>37528</v>
      </c>
      <c r="P192" s="11">
        <f ca="1">VLOOKUP(A192,'Hospitalisation Details'!$A$1:$Q$2344,10,FALSE)</f>
        <v>1984.45</v>
      </c>
      <c r="Q192" s="11" t="str">
        <f ca="1">VLOOKUP(A192,'Hospitalisation Details'!$A$1:$Q$2344,12,FALSE)</f>
        <v>tier - 3</v>
      </c>
      <c r="R192" s="11" t="str">
        <f ca="1">VLOOKUP(A192,'Hospitalisation Details'!$A$1:$Q$2344,14,FALSE)</f>
        <v>tier - 3</v>
      </c>
      <c r="S192" s="11">
        <f ca="1">VLOOKUP(A192,'Hospitalisation Details'!$A$1:$Q$2344,17,FALSE)</f>
        <v>23</v>
      </c>
      <c r="T192" s="11" t="str">
        <f ca="1">VLOOKUP(A192,'Hospitalisation Details'!$A$1:$Q$2336,16,FALSE)</f>
        <v>R1016</v>
      </c>
    </row>
    <row r="193" ht="15.5" spans="1:20">
      <c r="A193" s="10" t="s">
        <v>749</v>
      </c>
      <c r="B193" s="11" t="str">
        <f>VLOOKUP(A193,'Customer Names'!$H$6:$K$2340,3,FALSE)</f>
        <v>  Padraig</v>
      </c>
      <c r="C193" s="11">
        <f>VLOOKUP(A193,'Medical Examinations'!$A$1:$L$2336,2,FALSE)</f>
        <v>33.57</v>
      </c>
      <c r="D193" s="11">
        <f>VLOOKUP(A193,'Medical Examinations'!$A$1:$L$2336,3,FALSE)</f>
        <v>8.82</v>
      </c>
      <c r="E193" s="11" t="str">
        <f>VLOOKUP(A193,'Medical Examinations'!$A$1:$L$2336,4,FALSE)</f>
        <v>yes</v>
      </c>
      <c r="F193" s="11" t="str">
        <f>VLOOKUP(A193,'Medical Examinations'!$A$1:$L$2336,5,FALSE)</f>
        <v>No</v>
      </c>
      <c r="G193" s="11" t="str">
        <f>VLOOKUP(A193,'Medical Examinations'!$A$1:$L$2336,6,FALSE)</f>
        <v>No</v>
      </c>
      <c r="H193" s="11">
        <f>VLOOKUP(A193,'Medical Examinations'!$A$1:$L$2336,8,FALSE)</f>
        <v>0</v>
      </c>
      <c r="I193" s="11" t="str">
        <f>VLOOKUP(A193,'Medical Examinations'!$A$1:$L$2336,10,FALSE)</f>
        <v>yes</v>
      </c>
      <c r="J193" s="11" t="str">
        <f>VLOOKUP(A193,'Medical Examinations'!$A$1:$L$2336,11,FALSE)</f>
        <v>Obesity</v>
      </c>
      <c r="K193" s="11" t="str">
        <f>VLOOKUP(A193,'Medical Examinations'!$A$1:$L$2336,12,FALSE)</f>
        <v>Diabetes</v>
      </c>
      <c r="L193" s="10">
        <f ca="1">VLOOKUP(A193,'Hospitalisation Details'!$A$1:$Q$2344,3,FALSE)</f>
        <v>1998</v>
      </c>
      <c r="M193" s="10" t="str">
        <f ca="1">VLOOKUP(A193,'Hospitalisation Details'!$A$1:$Q$2344,5,FALSE)</f>
        <v>Sep</v>
      </c>
      <c r="N193" s="11">
        <f ca="1">VLOOKUP(A193,'Hospitalisation Details'!$A$1:$Q$2344,6,FALSE)</f>
        <v>14</v>
      </c>
      <c r="O193" s="17">
        <f ca="1">VLOOKUP(A193,'Hospitalisation Details'!$A$1:$Q$2344,7,FALSE)</f>
        <v>36052</v>
      </c>
      <c r="P193" s="11">
        <f ca="1">VLOOKUP(A193,'Hospitalisation Details'!$A$1:$Q$2344,10,FALSE)</f>
        <v>1986.93</v>
      </c>
      <c r="Q193" s="11" t="str">
        <f ca="1">VLOOKUP(A193,'Hospitalisation Details'!$A$1:$Q$2344,12,FALSE)</f>
        <v>tier - 3</v>
      </c>
      <c r="R193" s="11" t="str">
        <f ca="1">VLOOKUP(A193,'Hospitalisation Details'!$A$1:$Q$2344,14,FALSE)</f>
        <v>tier - 2</v>
      </c>
      <c r="S193" s="11">
        <f ca="1">VLOOKUP(A193,'Hospitalisation Details'!$A$1:$Q$2344,17,FALSE)</f>
        <v>27</v>
      </c>
      <c r="T193" s="11" t="str">
        <f ca="1">VLOOKUP(A193,'Hospitalisation Details'!$A$1:$Q$2336,16,FALSE)</f>
        <v>R1013</v>
      </c>
    </row>
    <row r="194" ht="15.5" spans="1:20">
      <c r="A194" s="10" t="s">
        <v>753</v>
      </c>
      <c r="B194" s="11" t="str">
        <f>VLOOKUP(A194,'Customer Names'!$H$6:$K$2340,3,FALSE)</f>
        <v>  Heather</v>
      </c>
      <c r="C194" s="11">
        <f>VLOOKUP(A194,'Medical Examinations'!$A$1:$L$2336,2,FALSE)</f>
        <v>52.06</v>
      </c>
      <c r="D194" s="11">
        <f>VLOOKUP(A194,'Medical Examinations'!$A$1:$L$2336,3,FALSE)</f>
        <v>4.69</v>
      </c>
      <c r="E194" s="11" t="str">
        <f>VLOOKUP(A194,'Medical Examinations'!$A$1:$L$2336,4,FALSE)</f>
        <v>No</v>
      </c>
      <c r="F194" s="11" t="str">
        <f>VLOOKUP(A194,'Medical Examinations'!$A$1:$L$2336,5,FALSE)</f>
        <v>No</v>
      </c>
      <c r="G194" s="11" t="str">
        <f>VLOOKUP(A194,'Medical Examinations'!$A$1:$L$2336,6,FALSE)</f>
        <v>No</v>
      </c>
      <c r="H194" s="11">
        <f>VLOOKUP(A194,'Medical Examinations'!$A$1:$L$2336,8,FALSE)</f>
        <v>1</v>
      </c>
      <c r="I194" s="11" t="str">
        <f>VLOOKUP(A194,'Medical Examinations'!$A$1:$L$2336,10,FALSE)</f>
        <v>yes</v>
      </c>
      <c r="J194" s="11" t="str">
        <f>VLOOKUP(A194,'Medical Examinations'!$A$1:$L$2336,11,FALSE)</f>
        <v>Obesity</v>
      </c>
      <c r="K194" s="11" t="str">
        <f>VLOOKUP(A194,'Medical Examinations'!$A$1:$L$2336,12,FALSE)</f>
        <v>Normal</v>
      </c>
      <c r="L194" s="10">
        <f ca="1">VLOOKUP(A194,'Hospitalisation Details'!$A$1:$Q$2344,3,FALSE)</f>
        <v>2001</v>
      </c>
      <c r="M194" s="10" t="str">
        <f ca="1">VLOOKUP(A194,'Hospitalisation Details'!$A$1:$Q$2344,5,FALSE)</f>
        <v>Aug</v>
      </c>
      <c r="N194" s="11">
        <f ca="1">VLOOKUP(A194,'Hospitalisation Details'!$A$1:$Q$2344,6,FALSE)</f>
        <v>14</v>
      </c>
      <c r="O194" s="17">
        <f ca="1">VLOOKUP(A194,'Hospitalisation Details'!$A$1:$Q$2344,7,FALSE)</f>
        <v>37117</v>
      </c>
      <c r="P194" s="11">
        <f ca="1">VLOOKUP(A194,'Hospitalisation Details'!$A$1:$Q$2344,10,FALSE)</f>
        <v>2007.95</v>
      </c>
      <c r="Q194" s="11" t="str">
        <f ca="1">VLOOKUP(A194,'Hospitalisation Details'!$A$1:$Q$2344,12,FALSE)</f>
        <v>tier - 3</v>
      </c>
      <c r="R194" s="11" t="str">
        <f ca="1">VLOOKUP(A194,'Hospitalisation Details'!$A$1:$Q$2344,14,FALSE)</f>
        <v>tier - 2</v>
      </c>
      <c r="S194" s="11">
        <f ca="1">VLOOKUP(A194,'Hospitalisation Details'!$A$1:$Q$2344,17,FALSE)</f>
        <v>24</v>
      </c>
      <c r="T194" s="11" t="str">
        <f ca="1">VLOOKUP(A194,'Hospitalisation Details'!$A$1:$Q$2336,16,FALSE)</f>
        <v>R1011</v>
      </c>
    </row>
    <row r="195" ht="15.5" spans="1:20">
      <c r="A195" s="10" t="s">
        <v>757</v>
      </c>
      <c r="B195" s="11" t="str">
        <f>VLOOKUP(A195,'Customer Names'!$H$6:$K$2340,3,FALSE)</f>
        <v>  Jorge</v>
      </c>
      <c r="C195" s="11">
        <f>VLOOKUP(A195,'Medical Examinations'!$A$1:$L$2336,2,FALSE)</f>
        <v>38.17</v>
      </c>
      <c r="D195" s="11">
        <f>VLOOKUP(A195,'Medical Examinations'!$A$1:$L$2336,3,FALSE)</f>
        <v>4.53</v>
      </c>
      <c r="E195" s="11" t="str">
        <f>VLOOKUP(A195,'Medical Examinations'!$A$1:$L$2336,4,FALSE)</f>
        <v>No</v>
      </c>
      <c r="F195" s="11" t="str">
        <f>VLOOKUP(A195,'Medical Examinations'!$A$1:$L$2336,5,FALSE)</f>
        <v>yes</v>
      </c>
      <c r="G195" s="11" t="str">
        <f>VLOOKUP(A195,'Medical Examinations'!$A$1:$L$2336,6,FALSE)</f>
        <v>No</v>
      </c>
      <c r="H195" s="11">
        <f>VLOOKUP(A195,'Medical Examinations'!$A$1:$L$2336,8,FALSE)</f>
        <v>1</v>
      </c>
      <c r="I195" s="11" t="str">
        <f>VLOOKUP(A195,'Medical Examinations'!$A$1:$L$2336,10,FALSE)</f>
        <v>yes</v>
      </c>
      <c r="J195" s="11" t="str">
        <f>VLOOKUP(A195,'Medical Examinations'!$A$1:$L$2336,11,FALSE)</f>
        <v>Obesity</v>
      </c>
      <c r="K195" s="11" t="str">
        <f>VLOOKUP(A195,'Medical Examinations'!$A$1:$L$2336,12,FALSE)</f>
        <v>Normal</v>
      </c>
      <c r="L195" s="10">
        <f ca="1">VLOOKUP(A195,'Hospitalisation Details'!$A$1:$Q$2344,3,FALSE)</f>
        <v>2001</v>
      </c>
      <c r="M195" s="10" t="str">
        <f ca="1">VLOOKUP(A195,'Hospitalisation Details'!$A$1:$Q$2344,5,FALSE)</f>
        <v>Jul</v>
      </c>
      <c r="N195" s="11">
        <f ca="1">VLOOKUP(A195,'Hospitalisation Details'!$A$1:$Q$2344,6,FALSE)</f>
        <v>1</v>
      </c>
      <c r="O195" s="17">
        <f ca="1">VLOOKUP(A195,'Hospitalisation Details'!$A$1:$Q$2344,7,FALSE)</f>
        <v>37073</v>
      </c>
      <c r="P195" s="11">
        <f ca="1">VLOOKUP(A195,'Hospitalisation Details'!$A$1:$Q$2344,10,FALSE)</f>
        <v>2020.18</v>
      </c>
      <c r="Q195" s="11" t="str">
        <f ca="1">VLOOKUP(A195,'Hospitalisation Details'!$A$1:$Q$2344,12,FALSE)</f>
        <v>tier - 3</v>
      </c>
      <c r="R195" s="11" t="str">
        <f ca="1">VLOOKUP(A195,'Hospitalisation Details'!$A$1:$Q$2344,14,FALSE)</f>
        <v>tier - 1</v>
      </c>
      <c r="S195" s="11">
        <f ca="1">VLOOKUP(A195,'Hospitalisation Details'!$A$1:$Q$2344,17,FALSE)</f>
        <v>24</v>
      </c>
      <c r="T195" s="11" t="str">
        <f ca="1">VLOOKUP(A195,'Hospitalisation Details'!$A$1:$Q$2336,16,FALSE)</f>
        <v>R1011</v>
      </c>
    </row>
    <row r="196" ht="15.5" spans="1:20">
      <c r="A196" s="10" t="s">
        <v>761</v>
      </c>
      <c r="B196" s="11" t="str">
        <f>VLOOKUP(A196,'Customer Names'!$H$6:$K$2340,3,FALSE)</f>
        <v>  Jack R</v>
      </c>
      <c r="C196" s="11">
        <f>VLOOKUP(A196,'Medical Examinations'!$A$1:$L$2336,2,FALSE)</f>
        <v>36.955</v>
      </c>
      <c r="D196" s="11">
        <f>VLOOKUP(A196,'Medical Examinations'!$A$1:$L$2336,3,FALSE)</f>
        <v>5.84</v>
      </c>
      <c r="E196" s="11" t="str">
        <f>VLOOKUP(A196,'Medical Examinations'!$A$1:$L$2336,4,FALSE)</f>
        <v>No</v>
      </c>
      <c r="F196" s="11" t="str">
        <f>VLOOKUP(A196,'Medical Examinations'!$A$1:$L$2336,5,FALSE)</f>
        <v>No</v>
      </c>
      <c r="G196" s="11" t="str">
        <f>VLOOKUP(A196,'Medical Examinations'!$A$1:$L$2336,6,FALSE)</f>
        <v>Yes</v>
      </c>
      <c r="H196" s="11">
        <f>VLOOKUP(A196,'Medical Examinations'!$A$1:$L$2336,8,FALSE)</f>
        <v>1</v>
      </c>
      <c r="I196" s="11" t="str">
        <f>VLOOKUP(A196,'Medical Examinations'!$A$1:$L$2336,10,FALSE)</f>
        <v>yes</v>
      </c>
      <c r="J196" s="11" t="str">
        <f>VLOOKUP(A196,'Medical Examinations'!$A$1:$L$2336,11,FALSE)</f>
        <v>Obesity</v>
      </c>
      <c r="K196" s="11" t="str">
        <f>VLOOKUP(A196,'Medical Examinations'!$A$1:$L$2336,12,FALSE)</f>
        <v>Prediabetes</v>
      </c>
      <c r="L196" s="10">
        <f ca="1">VLOOKUP(A196,'Hospitalisation Details'!$A$1:$Q$2344,3,FALSE)</f>
        <v>2001</v>
      </c>
      <c r="M196" s="10" t="str">
        <f ca="1">VLOOKUP(A196,'Hospitalisation Details'!$A$1:$Q$2344,5,FALSE)</f>
        <v>Sep</v>
      </c>
      <c r="N196" s="11">
        <f ca="1">VLOOKUP(A196,'Hospitalisation Details'!$A$1:$Q$2344,6,FALSE)</f>
        <v>6</v>
      </c>
      <c r="O196" s="17">
        <f ca="1">VLOOKUP(A196,'Hospitalisation Details'!$A$1:$Q$2344,7,FALSE)</f>
        <v>37140</v>
      </c>
      <c r="P196" s="11">
        <f ca="1">VLOOKUP(A196,'Hospitalisation Details'!$A$1:$Q$2344,10,FALSE)</f>
        <v>2020.55</v>
      </c>
      <c r="Q196" s="11" t="str">
        <f ca="1">VLOOKUP(A196,'Hospitalisation Details'!$A$1:$Q$2344,12,FALSE)</f>
        <v>tier - 3</v>
      </c>
      <c r="R196" s="11" t="str">
        <f ca="1">VLOOKUP(A196,'Hospitalisation Details'!$A$1:$Q$2344,14,FALSE)</f>
        <v>tier - 2</v>
      </c>
      <c r="S196" s="11">
        <f ca="1">VLOOKUP(A196,'Hospitalisation Details'!$A$1:$Q$2344,17,FALSE)</f>
        <v>24</v>
      </c>
      <c r="T196" s="11" t="str">
        <f ca="1">VLOOKUP(A196,'Hospitalisation Details'!$A$1:$Q$2336,16,FALSE)</f>
        <v>R1013</v>
      </c>
    </row>
    <row r="197" ht="15.5" spans="1:20">
      <c r="A197" s="10" t="s">
        <v>765</v>
      </c>
      <c r="B197" s="11" t="str">
        <f>VLOOKUP(A197,'Customer Names'!$H$6:$K$2340,3,FALSE)</f>
        <v>  Felix</v>
      </c>
      <c r="C197" s="11">
        <f>VLOOKUP(A197,'Medical Examinations'!$A$1:$L$2336,2,FALSE)</f>
        <v>34.4</v>
      </c>
      <c r="D197" s="11">
        <f>VLOOKUP(A197,'Medical Examinations'!$A$1:$L$2336,3,FALSE)</f>
        <v>4.9</v>
      </c>
      <c r="E197" s="11" t="str">
        <f>VLOOKUP(A197,'Medical Examinations'!$A$1:$L$2336,4,FALSE)</f>
        <v>No</v>
      </c>
      <c r="F197" s="11" t="str">
        <f>VLOOKUP(A197,'Medical Examinations'!$A$1:$L$2336,5,FALSE)</f>
        <v>No</v>
      </c>
      <c r="G197" s="11" t="str">
        <f>VLOOKUP(A197,'Medical Examinations'!$A$1:$L$2336,6,FALSE)</f>
        <v>Yes</v>
      </c>
      <c r="H197" s="11">
        <f>VLOOKUP(A197,'Medical Examinations'!$A$1:$L$2336,8,FALSE)</f>
        <v>1</v>
      </c>
      <c r="I197" s="11" t="str">
        <f>VLOOKUP(A197,'Medical Examinations'!$A$1:$L$2336,10,FALSE)</f>
        <v>yes</v>
      </c>
      <c r="J197" s="11" t="str">
        <f>VLOOKUP(A197,'Medical Examinations'!$A$1:$L$2336,11,FALSE)</f>
        <v>Obesity</v>
      </c>
      <c r="K197" s="11" t="str">
        <f>VLOOKUP(A197,'Medical Examinations'!$A$1:$L$2336,12,FALSE)</f>
        <v>Normal</v>
      </c>
      <c r="L197" s="10">
        <f ca="1">VLOOKUP(A197,'Hospitalisation Details'!$A$1:$Q$2344,3,FALSE)</f>
        <v>2001</v>
      </c>
      <c r="M197" s="10" t="str">
        <f ca="1">VLOOKUP(A197,'Hospitalisation Details'!$A$1:$Q$2344,5,FALSE)</f>
        <v>Aug</v>
      </c>
      <c r="N197" s="11">
        <f ca="1">VLOOKUP(A197,'Hospitalisation Details'!$A$1:$Q$2344,6,FALSE)</f>
        <v>4</v>
      </c>
      <c r="O197" s="17">
        <f ca="1">VLOOKUP(A197,'Hospitalisation Details'!$A$1:$Q$2344,7,FALSE)</f>
        <v>37107</v>
      </c>
      <c r="P197" s="11">
        <f ca="1">VLOOKUP(A197,'Hospitalisation Details'!$A$1:$Q$2344,10,FALSE)</f>
        <v>2026.97</v>
      </c>
      <c r="Q197" s="11" t="str">
        <f ca="1">VLOOKUP(A197,'Hospitalisation Details'!$A$1:$Q$2344,12,FALSE)</f>
        <v>tier - 3</v>
      </c>
      <c r="R197" s="11" t="str">
        <f ca="1">VLOOKUP(A197,'Hospitalisation Details'!$A$1:$Q$2344,14,FALSE)</f>
        <v>tier - 2</v>
      </c>
      <c r="S197" s="11">
        <f ca="1">VLOOKUP(A197,'Hospitalisation Details'!$A$1:$Q$2344,17,FALSE)</f>
        <v>24</v>
      </c>
      <c r="T197" s="11" t="str">
        <f ca="1">VLOOKUP(A197,'Hospitalisation Details'!$A$1:$Q$2336,16,FALSE)</f>
        <v>R1013</v>
      </c>
    </row>
    <row r="198" ht="15.5" spans="1:20">
      <c r="A198" s="10" t="s">
        <v>769</v>
      </c>
      <c r="B198" s="11" t="str">
        <f>VLOOKUP(A198,'Customer Names'!$H$6:$K$2340,3,FALSE)</f>
        <v>  Christopher C</v>
      </c>
      <c r="C198" s="11">
        <f>VLOOKUP(A198,'Medical Examinations'!$A$1:$L$2336,2,FALSE)</f>
        <v>31.73</v>
      </c>
      <c r="D198" s="11">
        <f>VLOOKUP(A198,'Medical Examinations'!$A$1:$L$2336,3,FALSE)</f>
        <v>4.3</v>
      </c>
      <c r="E198" s="11" t="str">
        <f>VLOOKUP(A198,'Medical Examinations'!$A$1:$L$2336,4,FALSE)</f>
        <v>No</v>
      </c>
      <c r="F198" s="11" t="str">
        <f>VLOOKUP(A198,'Medical Examinations'!$A$1:$L$2336,5,FALSE)</f>
        <v>No</v>
      </c>
      <c r="G198" s="11" t="str">
        <f>VLOOKUP(A198,'Medical Examinations'!$A$1:$L$2336,6,FALSE)</f>
        <v>No</v>
      </c>
      <c r="H198" s="11">
        <f>VLOOKUP(A198,'Medical Examinations'!$A$1:$L$2336,8,FALSE)</f>
        <v>0</v>
      </c>
      <c r="I198" s="11" t="str">
        <f>VLOOKUP(A198,'Medical Examinations'!$A$1:$L$2336,10,FALSE)</f>
        <v>yes</v>
      </c>
      <c r="J198" s="11" t="str">
        <f>VLOOKUP(A198,'Medical Examinations'!$A$1:$L$2336,11,FALSE)</f>
        <v>Obesity</v>
      </c>
      <c r="K198" s="11" t="str">
        <f>VLOOKUP(A198,'Medical Examinations'!$A$1:$L$2336,12,FALSE)</f>
        <v>Normal</v>
      </c>
      <c r="L198" s="10">
        <f ca="1">VLOOKUP(A198,'Hospitalisation Details'!$A$1:$Q$2344,3,FALSE)</f>
        <v>2000</v>
      </c>
      <c r="M198" s="10" t="str">
        <f ca="1">VLOOKUP(A198,'Hospitalisation Details'!$A$1:$Q$2344,5,FALSE)</f>
        <v>Sep</v>
      </c>
      <c r="N198" s="11">
        <f ca="1">VLOOKUP(A198,'Hospitalisation Details'!$A$1:$Q$2344,6,FALSE)</f>
        <v>2</v>
      </c>
      <c r="O198" s="17">
        <f ca="1">VLOOKUP(A198,'Hospitalisation Details'!$A$1:$Q$2344,7,FALSE)</f>
        <v>36771</v>
      </c>
      <c r="P198" s="11">
        <f ca="1">VLOOKUP(A198,'Hospitalisation Details'!$A$1:$Q$2344,10,FALSE)</f>
        <v>2045.69</v>
      </c>
      <c r="Q198" s="11" t="str">
        <f ca="1">VLOOKUP(A198,'Hospitalisation Details'!$A$1:$Q$2344,12,FALSE)</f>
        <v>tier - 3</v>
      </c>
      <c r="R198" s="11" t="str">
        <f ca="1">VLOOKUP(A198,'Hospitalisation Details'!$A$1:$Q$2344,14,FALSE)</f>
        <v>tier - 3</v>
      </c>
      <c r="S198" s="11">
        <f ca="1">VLOOKUP(A198,'Hospitalisation Details'!$A$1:$Q$2344,17,FALSE)</f>
        <v>25</v>
      </c>
      <c r="T198" s="11" t="str">
        <f ca="1">VLOOKUP(A198,'Hospitalisation Details'!$A$1:$Q$2336,16,FALSE)</f>
        <v>R1012</v>
      </c>
    </row>
    <row r="199" ht="15.5" spans="1:20">
      <c r="A199" s="10" t="s">
        <v>773</v>
      </c>
      <c r="B199" s="11" t="str">
        <f>VLOOKUP(A199,'Customer Names'!$H$6:$K$2340,3,FALSE)</f>
        <v>  Jesse</v>
      </c>
      <c r="C199" s="11">
        <f>VLOOKUP(A199,'Medical Examinations'!$A$1:$L$2336,2,FALSE)</f>
        <v>36.64</v>
      </c>
      <c r="D199" s="11">
        <f>VLOOKUP(A199,'Medical Examinations'!$A$1:$L$2336,3,FALSE)</f>
        <v>11.34</v>
      </c>
      <c r="E199" s="11" t="str">
        <f>VLOOKUP(A199,'Medical Examinations'!$A$1:$L$2336,4,FALSE)</f>
        <v>No</v>
      </c>
      <c r="F199" s="11" t="str">
        <f>VLOOKUP(A199,'Medical Examinations'!$A$1:$L$2336,5,FALSE)</f>
        <v>No</v>
      </c>
      <c r="G199" s="11" t="str">
        <f>VLOOKUP(A199,'Medical Examinations'!$A$1:$L$2336,6,FALSE)</f>
        <v>No</v>
      </c>
      <c r="H199" s="11">
        <f>VLOOKUP(A199,'Medical Examinations'!$A$1:$L$2336,8,FALSE)</f>
        <v>0</v>
      </c>
      <c r="I199" s="11" t="str">
        <f>VLOOKUP(A199,'Medical Examinations'!$A$1:$L$2336,10,FALSE)</f>
        <v>yes</v>
      </c>
      <c r="J199" s="11" t="str">
        <f>VLOOKUP(A199,'Medical Examinations'!$A$1:$L$2336,11,FALSE)</f>
        <v>Obesity</v>
      </c>
      <c r="K199" s="11" t="str">
        <f>VLOOKUP(A199,'Medical Examinations'!$A$1:$L$2336,12,FALSE)</f>
        <v>Diabetes</v>
      </c>
      <c r="L199" s="10">
        <f ca="1">VLOOKUP(A199,'Hospitalisation Details'!$A$1:$Q$2344,3,FALSE)</f>
        <v>2000</v>
      </c>
      <c r="M199" s="10" t="str">
        <f ca="1">VLOOKUP(A199,'Hospitalisation Details'!$A$1:$Q$2344,5,FALSE)</f>
        <v>Jul</v>
      </c>
      <c r="N199" s="11">
        <f ca="1">VLOOKUP(A199,'Hospitalisation Details'!$A$1:$Q$2344,6,FALSE)</f>
        <v>26</v>
      </c>
      <c r="O199" s="17">
        <f ca="1">VLOOKUP(A199,'Hospitalisation Details'!$A$1:$Q$2344,7,FALSE)</f>
        <v>36733</v>
      </c>
      <c r="P199" s="11">
        <f ca="1">VLOOKUP(A199,'Hospitalisation Details'!$A$1:$Q$2344,10,FALSE)</f>
        <v>2055.32</v>
      </c>
      <c r="Q199" s="11" t="str">
        <f ca="1">VLOOKUP(A199,'Hospitalisation Details'!$A$1:$Q$2344,12,FALSE)</f>
        <v>tier - 3</v>
      </c>
      <c r="R199" s="11" t="str">
        <f ca="1">VLOOKUP(A199,'Hospitalisation Details'!$A$1:$Q$2344,14,FALSE)</f>
        <v>tier - 3</v>
      </c>
      <c r="S199" s="11">
        <f ca="1">VLOOKUP(A199,'Hospitalisation Details'!$A$1:$Q$2344,17,FALSE)</f>
        <v>25</v>
      </c>
      <c r="T199" s="11" t="str">
        <f ca="1">VLOOKUP(A199,'Hospitalisation Details'!$A$1:$Q$2336,16,FALSE)</f>
        <v>R1012</v>
      </c>
    </row>
    <row r="200" ht="15.5" spans="1:20">
      <c r="A200" s="10" t="s">
        <v>777</v>
      </c>
      <c r="B200" s="11" t="str">
        <f>VLOOKUP(A200,'Customer Names'!$H$6:$K$2340,3,FALSE)</f>
        <v>  Jill</v>
      </c>
      <c r="C200" s="11">
        <f>VLOOKUP(A200,'Medical Examinations'!$A$1:$L$2336,2,FALSE)</f>
        <v>36.85</v>
      </c>
      <c r="D200" s="11">
        <f>VLOOKUP(A200,'Medical Examinations'!$A$1:$L$2336,3,FALSE)</f>
        <v>5.88</v>
      </c>
      <c r="E200" s="11" t="str">
        <f>VLOOKUP(A200,'Medical Examinations'!$A$1:$L$2336,4,FALSE)</f>
        <v>No</v>
      </c>
      <c r="F200" s="11" t="str">
        <f>VLOOKUP(A200,'Medical Examinations'!$A$1:$L$2336,5,FALSE)</f>
        <v>yes</v>
      </c>
      <c r="G200" s="11" t="str">
        <f>VLOOKUP(A200,'Medical Examinations'!$A$1:$L$2336,6,FALSE)</f>
        <v>No</v>
      </c>
      <c r="H200" s="11">
        <f>VLOOKUP(A200,'Medical Examinations'!$A$1:$L$2336,8,FALSE)</f>
        <v>1</v>
      </c>
      <c r="I200" s="11" t="str">
        <f>VLOOKUP(A200,'Medical Examinations'!$A$1:$L$2336,10,FALSE)</f>
        <v>yes</v>
      </c>
      <c r="J200" s="11" t="str">
        <f>VLOOKUP(A200,'Medical Examinations'!$A$1:$L$2336,11,FALSE)</f>
        <v>Obesity</v>
      </c>
      <c r="K200" s="11" t="str">
        <f>VLOOKUP(A200,'Medical Examinations'!$A$1:$L$2336,12,FALSE)</f>
        <v>Prediabetes</v>
      </c>
      <c r="L200" s="10">
        <f ca="1">VLOOKUP(A200,'Hospitalisation Details'!$A$1:$Q$2344,3,FALSE)</f>
        <v>2004</v>
      </c>
      <c r="M200" s="10" t="str">
        <f ca="1">VLOOKUP(A200,'Hospitalisation Details'!$A$1:$Q$2344,5,FALSE)</f>
        <v>Jun</v>
      </c>
      <c r="N200" s="11">
        <f ca="1">VLOOKUP(A200,'Hospitalisation Details'!$A$1:$Q$2344,6,FALSE)</f>
        <v>12</v>
      </c>
      <c r="O200" s="17">
        <f ca="1">VLOOKUP(A200,'Hospitalisation Details'!$A$1:$Q$2344,7,FALSE)</f>
        <v>38150</v>
      </c>
      <c r="P200" s="11">
        <f ca="1">VLOOKUP(A200,'Hospitalisation Details'!$A$1:$Q$2344,10,FALSE)</f>
        <v>2094.1</v>
      </c>
      <c r="Q200" s="11" t="str">
        <f ca="1">VLOOKUP(A200,'Hospitalisation Details'!$A$1:$Q$2344,12,FALSE)</f>
        <v>tier - 3</v>
      </c>
      <c r="R200" s="11" t="str">
        <f ca="1">VLOOKUP(A200,'Hospitalisation Details'!$A$1:$Q$2344,14,FALSE)</f>
        <v>tier - 2</v>
      </c>
      <c r="S200" s="11">
        <f ca="1">VLOOKUP(A200,'Hospitalisation Details'!$A$1:$Q$2344,17,FALSE)</f>
        <v>21</v>
      </c>
      <c r="T200" s="11" t="str">
        <f ca="1">VLOOKUP(A200,'Hospitalisation Details'!$A$1:$Q$2336,16,FALSE)</f>
        <v>R1025</v>
      </c>
    </row>
    <row r="201" ht="15.5" spans="1:20">
      <c r="A201" s="10" t="s">
        <v>781</v>
      </c>
      <c r="B201" s="11" t="str">
        <f>VLOOKUP(A201,'Customer Names'!$H$6:$K$2340,3,FALSE)</f>
        <v>  William</v>
      </c>
      <c r="C201" s="11">
        <f>VLOOKUP(A201,'Medical Examinations'!$A$1:$L$2336,2,FALSE)</f>
        <v>33.33</v>
      </c>
      <c r="D201" s="11">
        <f>VLOOKUP(A201,'Medical Examinations'!$A$1:$L$2336,3,FALSE)</f>
        <v>5.01</v>
      </c>
      <c r="E201" s="11" t="str">
        <f>VLOOKUP(A201,'Medical Examinations'!$A$1:$L$2336,4,FALSE)</f>
        <v>yes</v>
      </c>
      <c r="F201" s="11" t="str">
        <f>VLOOKUP(A201,'Medical Examinations'!$A$1:$L$2336,5,FALSE)</f>
        <v>No</v>
      </c>
      <c r="G201" s="11" t="str">
        <f>VLOOKUP(A201,'Medical Examinations'!$A$1:$L$2336,6,FALSE)</f>
        <v>Yes</v>
      </c>
      <c r="H201" s="11">
        <f>VLOOKUP(A201,'Medical Examinations'!$A$1:$L$2336,8,FALSE)</f>
        <v>1</v>
      </c>
      <c r="I201" s="11" t="str">
        <f>VLOOKUP(A201,'Medical Examinations'!$A$1:$L$2336,10,FALSE)</f>
        <v>yes</v>
      </c>
      <c r="J201" s="11" t="str">
        <f>VLOOKUP(A201,'Medical Examinations'!$A$1:$L$2336,11,FALSE)</f>
        <v>Obesity</v>
      </c>
      <c r="K201" s="11" t="str">
        <f>VLOOKUP(A201,'Medical Examinations'!$A$1:$L$2336,12,FALSE)</f>
        <v>Normal</v>
      </c>
      <c r="L201" s="10">
        <f ca="1">VLOOKUP(A201,'Hospitalisation Details'!$A$1:$Q$2344,3,FALSE)</f>
        <v>2001</v>
      </c>
      <c r="M201" s="10" t="str">
        <f ca="1">VLOOKUP(A201,'Hospitalisation Details'!$A$1:$Q$2344,5,FALSE)</f>
        <v>Aug</v>
      </c>
      <c r="N201" s="11">
        <f ca="1">VLOOKUP(A201,'Hospitalisation Details'!$A$1:$Q$2344,6,FALSE)</f>
        <v>14</v>
      </c>
      <c r="O201" s="17">
        <f ca="1">VLOOKUP(A201,'Hospitalisation Details'!$A$1:$Q$2344,7,FALSE)</f>
        <v>37117</v>
      </c>
      <c r="P201" s="11">
        <f ca="1">VLOOKUP(A201,'Hospitalisation Details'!$A$1:$Q$2344,10,FALSE)</f>
        <v>2102.26</v>
      </c>
      <c r="Q201" s="11" t="str">
        <f ca="1">VLOOKUP(A201,'Hospitalisation Details'!$A$1:$Q$2344,12,FALSE)</f>
        <v>tier - 3</v>
      </c>
      <c r="R201" s="11" t="str">
        <f ca="1">VLOOKUP(A201,'Hospitalisation Details'!$A$1:$Q$2344,14,FALSE)</f>
        <v>tier - 2</v>
      </c>
      <c r="S201" s="11">
        <f ca="1">VLOOKUP(A201,'Hospitalisation Details'!$A$1:$Q$2344,17,FALSE)</f>
        <v>24</v>
      </c>
      <c r="T201" s="11" t="str">
        <f ca="1">VLOOKUP(A201,'Hospitalisation Details'!$A$1:$Q$2336,16,FALSE)</f>
        <v>R1019</v>
      </c>
    </row>
    <row r="202" ht="15.5" spans="1:20">
      <c r="A202" s="10" t="s">
        <v>785</v>
      </c>
      <c r="B202" s="11" t="str">
        <f>VLOOKUP(A202,'Customer Names'!$H$6:$K$2340,3,FALSE)</f>
        <v>  Alejandro</v>
      </c>
      <c r="C202" s="11">
        <f>VLOOKUP(A202,'Medical Examinations'!$A$1:$L$2336,2,FALSE)</f>
        <v>39.14</v>
      </c>
      <c r="D202" s="11">
        <f>VLOOKUP(A202,'Medical Examinations'!$A$1:$L$2336,3,FALSE)</f>
        <v>4.4</v>
      </c>
      <c r="E202" s="11" t="str">
        <f>VLOOKUP(A202,'Medical Examinations'!$A$1:$L$2336,4,FALSE)</f>
        <v>No</v>
      </c>
      <c r="F202" s="11" t="str">
        <f>VLOOKUP(A202,'Medical Examinations'!$A$1:$L$2336,5,FALSE)</f>
        <v>No</v>
      </c>
      <c r="G202" s="11" t="str">
        <f>VLOOKUP(A202,'Medical Examinations'!$A$1:$L$2336,6,FALSE)</f>
        <v>Yes</v>
      </c>
      <c r="H202" s="11">
        <f>VLOOKUP(A202,'Medical Examinations'!$A$1:$L$2336,8,FALSE)</f>
        <v>1</v>
      </c>
      <c r="I202" s="11" t="str">
        <f>VLOOKUP(A202,'Medical Examinations'!$A$1:$L$2336,10,FALSE)</f>
        <v>yes</v>
      </c>
      <c r="J202" s="11" t="str">
        <f>VLOOKUP(A202,'Medical Examinations'!$A$1:$L$2336,11,FALSE)</f>
        <v>Obesity</v>
      </c>
      <c r="K202" s="11" t="str">
        <f>VLOOKUP(A202,'Medical Examinations'!$A$1:$L$2336,12,FALSE)</f>
        <v>Normal</v>
      </c>
      <c r="L202" s="10">
        <f ca="1">VLOOKUP(A202,'Hospitalisation Details'!$A$1:$Q$2344,3,FALSE)</f>
        <v>2001</v>
      </c>
      <c r="M202" s="10" t="str">
        <f ca="1">VLOOKUP(A202,'Hospitalisation Details'!$A$1:$Q$2344,5,FALSE)</f>
        <v>Jun</v>
      </c>
      <c r="N202" s="11">
        <f ca="1">VLOOKUP(A202,'Hospitalisation Details'!$A$1:$Q$2344,6,FALSE)</f>
        <v>22</v>
      </c>
      <c r="O202" s="17">
        <f ca="1">VLOOKUP(A202,'Hospitalisation Details'!$A$1:$Q$2344,7,FALSE)</f>
        <v>37064</v>
      </c>
      <c r="P202" s="11">
        <f ca="1">VLOOKUP(A202,'Hospitalisation Details'!$A$1:$Q$2344,10,FALSE)</f>
        <v>2103.08</v>
      </c>
      <c r="Q202" s="11" t="str">
        <f ca="1">VLOOKUP(A202,'Hospitalisation Details'!$A$1:$Q$2344,12,FALSE)</f>
        <v>tier - 3</v>
      </c>
      <c r="R202" s="11" t="str">
        <f ca="1">VLOOKUP(A202,'Hospitalisation Details'!$A$1:$Q$2344,14,FALSE)</f>
        <v>tier - 2</v>
      </c>
      <c r="S202" s="11">
        <f ca="1">VLOOKUP(A202,'Hospitalisation Details'!$A$1:$Q$2344,17,FALSE)</f>
        <v>24</v>
      </c>
      <c r="T202" s="11" t="str">
        <f ca="1">VLOOKUP(A202,'Hospitalisation Details'!$A$1:$Q$2336,16,FALSE)</f>
        <v>R1011</v>
      </c>
    </row>
    <row r="203" ht="15.5" spans="1:20">
      <c r="A203" s="10" t="s">
        <v>789</v>
      </c>
      <c r="B203" s="11" t="str">
        <f>VLOOKUP(A203,'Customer Names'!$H$6:$K$2340,3,FALSE)</f>
        <v>  Ian E</v>
      </c>
      <c r="C203" s="11">
        <f>VLOOKUP(A203,'Medical Examinations'!$A$1:$L$2336,2,FALSE)</f>
        <v>32.9</v>
      </c>
      <c r="D203" s="11">
        <f>VLOOKUP(A203,'Medical Examinations'!$A$1:$L$2336,3,FALSE)</f>
        <v>6.26</v>
      </c>
      <c r="E203" s="11" t="str">
        <f>VLOOKUP(A203,'Medical Examinations'!$A$1:$L$2336,4,FALSE)</f>
        <v>yes</v>
      </c>
      <c r="F203" s="11" t="str">
        <f>VLOOKUP(A203,'Medical Examinations'!$A$1:$L$2336,5,FALSE)</f>
        <v>No</v>
      </c>
      <c r="G203" s="11" t="str">
        <f>VLOOKUP(A203,'Medical Examinations'!$A$1:$L$2336,6,FALSE)</f>
        <v>No</v>
      </c>
      <c r="H203" s="11">
        <f>VLOOKUP(A203,'Medical Examinations'!$A$1:$L$2336,8,FALSE)</f>
        <v>0</v>
      </c>
      <c r="I203" s="11" t="str">
        <f>VLOOKUP(A203,'Medical Examinations'!$A$1:$L$2336,10,FALSE)</f>
        <v>yes</v>
      </c>
      <c r="J203" s="11" t="str">
        <f>VLOOKUP(A203,'Medical Examinations'!$A$1:$L$2336,11,FALSE)</f>
        <v>Obesity</v>
      </c>
      <c r="K203" s="11" t="str">
        <f>VLOOKUP(A203,'Medical Examinations'!$A$1:$L$2336,12,FALSE)</f>
        <v>Prediabetes</v>
      </c>
      <c r="L203" s="10">
        <f ca="1">VLOOKUP(A203,'Hospitalisation Details'!$A$1:$Q$2344,3,FALSE)</f>
        <v>2001</v>
      </c>
      <c r="M203" s="10" t="str">
        <f ca="1">VLOOKUP(A203,'Hospitalisation Details'!$A$1:$Q$2344,5,FALSE)</f>
        <v>Nov</v>
      </c>
      <c r="N203" s="11">
        <f ca="1">VLOOKUP(A203,'Hospitalisation Details'!$A$1:$Q$2344,6,FALSE)</f>
        <v>28</v>
      </c>
      <c r="O203" s="17">
        <f ca="1">VLOOKUP(A203,'Hospitalisation Details'!$A$1:$Q$2344,7,FALSE)</f>
        <v>37223</v>
      </c>
      <c r="P203" s="11">
        <f ca="1">VLOOKUP(A203,'Hospitalisation Details'!$A$1:$Q$2344,10,FALSE)</f>
        <v>2104.11</v>
      </c>
      <c r="Q203" s="11" t="str">
        <f ca="1">VLOOKUP(A203,'Hospitalisation Details'!$A$1:$Q$2344,12,FALSE)</f>
        <v>tier - 2</v>
      </c>
      <c r="R203" s="11" t="str">
        <f ca="1">VLOOKUP(A203,'Hospitalisation Details'!$A$1:$Q$2344,14,FALSE)</f>
        <v>tier - 1</v>
      </c>
      <c r="S203" s="11">
        <f ca="1">VLOOKUP(A203,'Hospitalisation Details'!$A$1:$Q$2344,17,FALSE)</f>
        <v>23</v>
      </c>
      <c r="T203" s="11" t="str">
        <f ca="1">VLOOKUP(A203,'Hospitalisation Details'!$A$1:$Q$2336,16,FALSE)</f>
        <v>R1016</v>
      </c>
    </row>
    <row r="204" ht="15.5" spans="1:20">
      <c r="A204" s="10" t="s">
        <v>792</v>
      </c>
      <c r="B204" s="11" t="str">
        <f>VLOOKUP(A204,'Customer Names'!$H$6:$K$2340,3,FALSE)</f>
        <v>  Hector Sr</v>
      </c>
      <c r="C204" s="11">
        <f>VLOOKUP(A204,'Medical Examinations'!$A$1:$L$2336,2,FALSE)</f>
        <v>29.78</v>
      </c>
      <c r="D204" s="11">
        <f>VLOOKUP(A204,'Medical Examinations'!$A$1:$L$2336,3,FALSE)</f>
        <v>10.27</v>
      </c>
      <c r="E204" s="11" t="str">
        <f>VLOOKUP(A204,'Medical Examinations'!$A$1:$L$2336,4,FALSE)</f>
        <v>yes</v>
      </c>
      <c r="F204" s="11" t="str">
        <f>VLOOKUP(A204,'Medical Examinations'!$A$1:$L$2336,5,FALSE)</f>
        <v>No</v>
      </c>
      <c r="G204" s="11" t="str">
        <f>VLOOKUP(A204,'Medical Examinations'!$A$1:$L$2336,6,FALSE)</f>
        <v>Yes</v>
      </c>
      <c r="H204" s="11">
        <f>VLOOKUP(A204,'Medical Examinations'!$A$1:$L$2336,8,FALSE)</f>
        <v>1</v>
      </c>
      <c r="I204" s="11" t="str">
        <f>VLOOKUP(A204,'Medical Examinations'!$A$1:$L$2336,10,FALSE)</f>
        <v>yes</v>
      </c>
      <c r="J204" s="11" t="str">
        <f>VLOOKUP(A204,'Medical Examinations'!$A$1:$L$2336,11,FALSE)</f>
        <v>Over Weight</v>
      </c>
      <c r="K204" s="11" t="str">
        <f>VLOOKUP(A204,'Medical Examinations'!$A$1:$L$2336,12,FALSE)</f>
        <v>Diabetes</v>
      </c>
      <c r="L204" s="10">
        <f ca="1">VLOOKUP(A204,'Hospitalisation Details'!$A$1:$Q$2344,3,FALSE)</f>
        <v>1989</v>
      </c>
      <c r="M204" s="10" t="str">
        <f ca="1">VLOOKUP(A204,'Hospitalisation Details'!$A$1:$Q$2344,5,FALSE)</f>
        <v>Jul</v>
      </c>
      <c r="N204" s="11">
        <f ca="1">VLOOKUP(A204,'Hospitalisation Details'!$A$1:$Q$2344,6,FALSE)</f>
        <v>21</v>
      </c>
      <c r="O204" s="17">
        <f ca="1">VLOOKUP(A204,'Hospitalisation Details'!$A$1:$Q$2344,7,FALSE)</f>
        <v>32710</v>
      </c>
      <c r="P204" s="11">
        <f ca="1">VLOOKUP(A204,'Hospitalisation Details'!$A$1:$Q$2344,10,FALSE)</f>
        <v>2106.26</v>
      </c>
      <c r="Q204" s="11" t="str">
        <f ca="1">VLOOKUP(A204,'Hospitalisation Details'!$A$1:$Q$2344,12,FALSE)</f>
        <v>tier - 2</v>
      </c>
      <c r="R204" s="11" t="str">
        <f ca="1">VLOOKUP(A204,'Hospitalisation Details'!$A$1:$Q$2344,14,FALSE)</f>
        <v>tier - 2</v>
      </c>
      <c r="S204" s="11">
        <f ca="1">VLOOKUP(A204,'Hospitalisation Details'!$A$1:$Q$2344,17,FALSE)</f>
        <v>36</v>
      </c>
      <c r="T204" s="11" t="str">
        <f ca="1">VLOOKUP(A204,'Hospitalisation Details'!$A$1:$Q$2336,16,FALSE)</f>
        <v>R1013</v>
      </c>
    </row>
    <row r="205" ht="15.5" spans="1:20">
      <c r="A205" s="10" t="s">
        <v>796</v>
      </c>
      <c r="B205" s="11" t="str">
        <f>VLOOKUP(A205,'Customer Names'!$H$6:$K$2340,3,FALSE)</f>
        <v>  Rebecca</v>
      </c>
      <c r="C205" s="11">
        <f>VLOOKUP(A205,'Medical Examinations'!$A$1:$L$2336,2,FALSE)</f>
        <v>32.78</v>
      </c>
      <c r="D205" s="11">
        <f>VLOOKUP(A205,'Medical Examinations'!$A$1:$L$2336,3,FALSE)</f>
        <v>5.27</v>
      </c>
      <c r="E205" s="11" t="str">
        <f>VLOOKUP(A205,'Medical Examinations'!$A$1:$L$2336,4,FALSE)</f>
        <v>No</v>
      </c>
      <c r="F205" s="11" t="str">
        <f>VLOOKUP(A205,'Medical Examinations'!$A$1:$L$2336,5,FALSE)</f>
        <v>No</v>
      </c>
      <c r="G205" s="11" t="str">
        <f>VLOOKUP(A205,'Medical Examinations'!$A$1:$L$2336,6,FALSE)</f>
        <v>No</v>
      </c>
      <c r="H205" s="11">
        <f>VLOOKUP(A205,'Medical Examinations'!$A$1:$L$2336,8,FALSE)</f>
        <v>0</v>
      </c>
      <c r="I205" s="11" t="str">
        <f>VLOOKUP(A205,'Medical Examinations'!$A$1:$L$2336,10,FALSE)</f>
        <v>yes</v>
      </c>
      <c r="J205" s="11" t="str">
        <f>VLOOKUP(A205,'Medical Examinations'!$A$1:$L$2336,11,FALSE)</f>
        <v>Obesity</v>
      </c>
      <c r="K205" s="11" t="str">
        <f>VLOOKUP(A205,'Medical Examinations'!$A$1:$L$2336,12,FALSE)</f>
        <v>Normal</v>
      </c>
      <c r="L205" s="10">
        <f ca="1">VLOOKUP(A205,'Hospitalisation Details'!$A$1:$Q$2344,3,FALSE)</f>
        <v>2003</v>
      </c>
      <c r="M205" s="10" t="str">
        <f ca="1">VLOOKUP(A205,'Hospitalisation Details'!$A$1:$Q$2344,5,FALSE)</f>
        <v>Sep</v>
      </c>
      <c r="N205" s="11">
        <f ca="1">VLOOKUP(A205,'Hospitalisation Details'!$A$1:$Q$2344,6,FALSE)</f>
        <v>30</v>
      </c>
      <c r="O205" s="17">
        <f ca="1">VLOOKUP(A205,'Hospitalisation Details'!$A$1:$Q$2344,7,FALSE)</f>
        <v>37894</v>
      </c>
      <c r="P205" s="11">
        <f ca="1">VLOOKUP(A205,'Hospitalisation Details'!$A$1:$Q$2344,10,FALSE)</f>
        <v>2117.34</v>
      </c>
      <c r="Q205" s="11" t="str">
        <f ca="1">VLOOKUP(A205,'Hospitalisation Details'!$A$1:$Q$2344,12,FALSE)</f>
        <v>tier - 2</v>
      </c>
      <c r="R205" s="11" t="str">
        <f ca="1">VLOOKUP(A205,'Hospitalisation Details'!$A$1:$Q$2344,14,FALSE)</f>
        <v>tier - 3</v>
      </c>
      <c r="S205" s="11">
        <f ca="1">VLOOKUP(A205,'Hospitalisation Details'!$A$1:$Q$2344,17,FALSE)</f>
        <v>22</v>
      </c>
      <c r="T205" s="11" t="str">
        <f ca="1">VLOOKUP(A205,'Hospitalisation Details'!$A$1:$Q$2336,16,FALSE)</f>
        <v>R1012</v>
      </c>
    </row>
    <row r="206" ht="15.5" spans="1:20">
      <c r="A206" s="10" t="s">
        <v>799</v>
      </c>
      <c r="B206" s="11" t="str">
        <f>VLOOKUP(A206,'Customer Names'!$H$6:$K$2340,3,FALSE)</f>
        <v>  Matt</v>
      </c>
      <c r="C206" s="11">
        <f>VLOOKUP(A206,'Medical Examinations'!$A$1:$L$2336,2,FALSE)</f>
        <v>41.65</v>
      </c>
      <c r="D206" s="11">
        <f>VLOOKUP(A206,'Medical Examinations'!$A$1:$L$2336,3,FALSE)</f>
        <v>10.73</v>
      </c>
      <c r="E206" s="11" t="str">
        <f>VLOOKUP(A206,'Medical Examinations'!$A$1:$L$2336,4,FALSE)</f>
        <v>yes</v>
      </c>
      <c r="F206" s="11" t="str">
        <f>VLOOKUP(A206,'Medical Examinations'!$A$1:$L$2336,5,FALSE)</f>
        <v>No</v>
      </c>
      <c r="G206" s="11" t="str">
        <f>VLOOKUP(A206,'Medical Examinations'!$A$1:$L$2336,6,FALSE)</f>
        <v>No</v>
      </c>
      <c r="H206" s="11">
        <f>VLOOKUP(A206,'Medical Examinations'!$A$1:$L$2336,8,FALSE)</f>
        <v>0</v>
      </c>
      <c r="I206" s="11" t="str">
        <f>VLOOKUP(A206,'Medical Examinations'!$A$1:$L$2336,10,FALSE)</f>
        <v>yes</v>
      </c>
      <c r="J206" s="11" t="str">
        <f>VLOOKUP(A206,'Medical Examinations'!$A$1:$L$2336,11,FALSE)</f>
        <v>Obesity</v>
      </c>
      <c r="K206" s="11" t="str">
        <f>VLOOKUP(A206,'Medical Examinations'!$A$1:$L$2336,12,FALSE)</f>
        <v>Diabetes</v>
      </c>
      <c r="L206" s="10">
        <f ca="1">VLOOKUP(A206,'Hospitalisation Details'!$A$1:$Q$2344,3,FALSE)</f>
        <v>2004</v>
      </c>
      <c r="M206" s="10" t="str">
        <f ca="1">VLOOKUP(A206,'Hospitalisation Details'!$A$1:$Q$2344,5,FALSE)</f>
        <v>Nov</v>
      </c>
      <c r="N206" s="11">
        <f ca="1">VLOOKUP(A206,'Hospitalisation Details'!$A$1:$Q$2344,6,FALSE)</f>
        <v>4</v>
      </c>
      <c r="O206" s="17">
        <f ca="1">VLOOKUP(A206,'Hospitalisation Details'!$A$1:$Q$2344,7,FALSE)</f>
        <v>38295</v>
      </c>
      <c r="P206" s="11">
        <f ca="1">VLOOKUP(A206,'Hospitalisation Details'!$A$1:$Q$2344,10,FALSE)</f>
        <v>2118.61</v>
      </c>
      <c r="Q206" s="11" t="str">
        <f ca="1">VLOOKUP(A206,'Hospitalisation Details'!$A$1:$Q$2344,12,FALSE)</f>
        <v>tier - 2</v>
      </c>
      <c r="R206" s="11" t="str">
        <f ca="1">VLOOKUP(A206,'Hospitalisation Details'!$A$1:$Q$2344,14,FALSE)</f>
        <v>tier - 1</v>
      </c>
      <c r="S206" s="11">
        <f ca="1">VLOOKUP(A206,'Hospitalisation Details'!$A$1:$Q$2344,17,FALSE)</f>
        <v>20</v>
      </c>
      <c r="T206" s="11" t="str">
        <f ca="1">VLOOKUP(A206,'Hospitalisation Details'!$A$1:$Q$2336,16,FALSE)</f>
        <v>R1012</v>
      </c>
    </row>
    <row r="207" ht="15.5" spans="1:20">
      <c r="A207" s="10" t="s">
        <v>803</v>
      </c>
      <c r="B207" s="11" t="str">
        <f>VLOOKUP(A207,'Customer Names'!$H$6:$K$2340,3,FALSE)</f>
        <v>  Elizabeth H</v>
      </c>
      <c r="C207" s="11">
        <f>VLOOKUP(A207,'Medical Examinations'!$A$1:$L$2336,2,FALSE)</f>
        <v>50.79</v>
      </c>
      <c r="D207" s="11">
        <f>VLOOKUP(A207,'Medical Examinations'!$A$1:$L$2336,3,FALSE)</f>
        <v>4.45</v>
      </c>
      <c r="E207" s="11" t="str">
        <f>VLOOKUP(A207,'Medical Examinations'!$A$1:$L$2336,4,FALSE)</f>
        <v>No</v>
      </c>
      <c r="F207" s="11" t="str">
        <f>VLOOKUP(A207,'Medical Examinations'!$A$1:$L$2336,5,FALSE)</f>
        <v>No</v>
      </c>
      <c r="G207" s="11" t="str">
        <f>VLOOKUP(A207,'Medical Examinations'!$A$1:$L$2336,6,FALSE)</f>
        <v>No</v>
      </c>
      <c r="H207" s="11">
        <f>VLOOKUP(A207,'Medical Examinations'!$A$1:$L$2336,8,FALSE)</f>
        <v>1</v>
      </c>
      <c r="I207" s="11" t="str">
        <f>VLOOKUP(A207,'Medical Examinations'!$A$1:$L$2336,10,FALSE)</f>
        <v>yes</v>
      </c>
      <c r="J207" s="11" t="str">
        <f>VLOOKUP(A207,'Medical Examinations'!$A$1:$L$2336,11,FALSE)</f>
        <v>Obesity</v>
      </c>
      <c r="K207" s="11" t="str">
        <f>VLOOKUP(A207,'Medical Examinations'!$A$1:$L$2336,12,FALSE)</f>
        <v>Normal</v>
      </c>
      <c r="L207" s="10">
        <f ca="1">VLOOKUP(A207,'Hospitalisation Details'!$A$1:$Q$2344,3,FALSE)</f>
        <v>2003</v>
      </c>
      <c r="M207" s="10" t="str">
        <f ca="1">VLOOKUP(A207,'Hospitalisation Details'!$A$1:$Q$2344,5,FALSE)</f>
        <v>Aug</v>
      </c>
      <c r="N207" s="11">
        <f ca="1">VLOOKUP(A207,'Hospitalisation Details'!$A$1:$Q$2344,6,FALSE)</f>
        <v>30</v>
      </c>
      <c r="O207" s="17">
        <f ca="1">VLOOKUP(A207,'Hospitalisation Details'!$A$1:$Q$2344,7,FALSE)</f>
        <v>37863</v>
      </c>
      <c r="P207" s="11">
        <f ca="1">VLOOKUP(A207,'Hospitalisation Details'!$A$1:$Q$2344,10,FALSE)</f>
        <v>2128.43</v>
      </c>
      <c r="Q207" s="11" t="str">
        <f ca="1">VLOOKUP(A207,'Hospitalisation Details'!$A$1:$Q$2344,12,FALSE)</f>
        <v>tier - 2</v>
      </c>
      <c r="R207" s="11" t="str">
        <f ca="1">VLOOKUP(A207,'Hospitalisation Details'!$A$1:$Q$2344,14,FALSE)</f>
        <v>tier - 1</v>
      </c>
      <c r="S207" s="11">
        <f ca="1">VLOOKUP(A207,'Hospitalisation Details'!$A$1:$Q$2344,17,FALSE)</f>
        <v>22</v>
      </c>
      <c r="T207" s="11" t="str">
        <f ca="1">VLOOKUP(A207,'Hospitalisation Details'!$A$1:$Q$2336,16,FALSE)</f>
        <v>R1012</v>
      </c>
    </row>
    <row r="208" ht="15.5" spans="1:20">
      <c r="A208" s="10" t="s">
        <v>807</v>
      </c>
      <c r="B208" s="11" t="str">
        <f>VLOOKUP(A208,'Customer Names'!$H$6:$K$2340,3,FALSE)</f>
        <v>  Grace</v>
      </c>
      <c r="C208" s="11">
        <f>VLOOKUP(A208,'Medical Examinations'!$A$1:$L$2336,2,FALSE)</f>
        <v>35.43</v>
      </c>
      <c r="D208" s="11">
        <f>VLOOKUP(A208,'Medical Examinations'!$A$1:$L$2336,3,FALSE)</f>
        <v>5.25</v>
      </c>
      <c r="E208" s="11" t="str">
        <f>VLOOKUP(A208,'Medical Examinations'!$A$1:$L$2336,4,FALSE)</f>
        <v>yes</v>
      </c>
      <c r="F208" s="11" t="str">
        <f>VLOOKUP(A208,'Medical Examinations'!$A$1:$L$2336,5,FALSE)</f>
        <v>No</v>
      </c>
      <c r="G208" s="11" t="str">
        <f>VLOOKUP(A208,'Medical Examinations'!$A$1:$L$2336,6,FALSE)</f>
        <v>No</v>
      </c>
      <c r="H208" s="11">
        <f>VLOOKUP(A208,'Medical Examinations'!$A$1:$L$2336,8,FALSE)</f>
        <v>0</v>
      </c>
      <c r="I208" s="11" t="str">
        <f>VLOOKUP(A208,'Medical Examinations'!$A$1:$L$2336,10,FALSE)</f>
        <v>yes</v>
      </c>
      <c r="J208" s="11" t="str">
        <f>VLOOKUP(A208,'Medical Examinations'!$A$1:$L$2336,11,FALSE)</f>
        <v>Obesity</v>
      </c>
      <c r="K208" s="11" t="str">
        <f>VLOOKUP(A208,'Medical Examinations'!$A$1:$L$2336,12,FALSE)</f>
        <v>Normal</v>
      </c>
      <c r="L208" s="10">
        <f ca="1">VLOOKUP(A208,'Hospitalisation Details'!$A$1:$Q$2344,3,FALSE)</f>
        <v>2003</v>
      </c>
      <c r="M208" s="10" t="str">
        <f ca="1">VLOOKUP(A208,'Hospitalisation Details'!$A$1:$Q$2344,5,FALSE)</f>
        <v>Dec</v>
      </c>
      <c r="N208" s="11">
        <f ca="1">VLOOKUP(A208,'Hospitalisation Details'!$A$1:$Q$2344,6,FALSE)</f>
        <v>22</v>
      </c>
      <c r="O208" s="17">
        <f ca="1">VLOOKUP(A208,'Hospitalisation Details'!$A$1:$Q$2344,7,FALSE)</f>
        <v>37977</v>
      </c>
      <c r="P208" s="11">
        <f ca="1">VLOOKUP(A208,'Hospitalisation Details'!$A$1:$Q$2344,10,FALSE)</f>
        <v>2130.68</v>
      </c>
      <c r="Q208" s="11" t="str">
        <f ca="1">VLOOKUP(A208,'Hospitalisation Details'!$A$1:$Q$2344,12,FALSE)</f>
        <v>tier - 2</v>
      </c>
      <c r="R208" s="11" t="str">
        <f ca="1">VLOOKUP(A208,'Hospitalisation Details'!$A$1:$Q$2344,14,FALSE)</f>
        <v>tier - 3</v>
      </c>
      <c r="S208" s="11">
        <f ca="1">VLOOKUP(A208,'Hospitalisation Details'!$A$1:$Q$2344,17,FALSE)</f>
        <v>21</v>
      </c>
      <c r="T208" s="11" t="str">
        <f ca="1">VLOOKUP(A208,'Hospitalisation Details'!$A$1:$Q$2336,16,FALSE)</f>
        <v>R1012</v>
      </c>
    </row>
    <row r="209" ht="15.5" spans="1:20">
      <c r="A209" s="10" t="s">
        <v>811</v>
      </c>
      <c r="B209" s="11" t="str">
        <f>VLOOKUP(A209,'Customer Names'!$H$6:$K$2340,3,FALSE)</f>
        <v>  Jaime</v>
      </c>
      <c r="C209" s="11">
        <f>VLOOKUP(A209,'Medical Examinations'!$A$1:$L$2336,2,FALSE)</f>
        <v>35.25</v>
      </c>
      <c r="D209" s="11">
        <f>VLOOKUP(A209,'Medical Examinations'!$A$1:$L$2336,3,FALSE)</f>
        <v>9.51</v>
      </c>
      <c r="E209" s="11" t="str">
        <f>VLOOKUP(A209,'Medical Examinations'!$A$1:$L$2336,4,FALSE)</f>
        <v>No</v>
      </c>
      <c r="F209" s="11" t="str">
        <f>VLOOKUP(A209,'Medical Examinations'!$A$1:$L$2336,5,FALSE)</f>
        <v>No</v>
      </c>
      <c r="G209" s="11" t="str">
        <f>VLOOKUP(A209,'Medical Examinations'!$A$1:$L$2336,6,FALSE)</f>
        <v>No</v>
      </c>
      <c r="H209" s="11">
        <f>VLOOKUP(A209,'Medical Examinations'!$A$1:$L$2336,8,FALSE)</f>
        <v>0</v>
      </c>
      <c r="I209" s="11" t="str">
        <f>VLOOKUP(A209,'Medical Examinations'!$A$1:$L$2336,10,FALSE)</f>
        <v>yes</v>
      </c>
      <c r="J209" s="11" t="str">
        <f>VLOOKUP(A209,'Medical Examinations'!$A$1:$L$2336,11,FALSE)</f>
        <v>Obesity</v>
      </c>
      <c r="K209" s="11" t="str">
        <f>VLOOKUP(A209,'Medical Examinations'!$A$1:$L$2336,12,FALSE)</f>
        <v>Diabetes</v>
      </c>
      <c r="L209" s="10">
        <f ca="1">VLOOKUP(A209,'Hospitalisation Details'!$A$1:$Q$2344,3,FALSE)</f>
        <v>2003</v>
      </c>
      <c r="M209" s="10" t="str">
        <f ca="1">VLOOKUP(A209,'Hospitalisation Details'!$A$1:$Q$2344,5,FALSE)</f>
        <v>Sep</v>
      </c>
      <c r="N209" s="11">
        <f ca="1">VLOOKUP(A209,'Hospitalisation Details'!$A$1:$Q$2344,6,FALSE)</f>
        <v>1</v>
      </c>
      <c r="O209" s="17">
        <f ca="1">VLOOKUP(A209,'Hospitalisation Details'!$A$1:$Q$2344,7,FALSE)</f>
        <v>37865</v>
      </c>
      <c r="P209" s="11">
        <f ca="1">VLOOKUP(A209,'Hospitalisation Details'!$A$1:$Q$2344,10,FALSE)</f>
        <v>2134.9</v>
      </c>
      <c r="Q209" s="11" t="str">
        <f ca="1">VLOOKUP(A209,'Hospitalisation Details'!$A$1:$Q$2344,12,FALSE)</f>
        <v>tier - 2</v>
      </c>
      <c r="R209" s="11" t="str">
        <f ca="1">VLOOKUP(A209,'Hospitalisation Details'!$A$1:$Q$2344,14,FALSE)</f>
        <v>tier - 3</v>
      </c>
      <c r="S209" s="11">
        <f ca="1">VLOOKUP(A209,'Hospitalisation Details'!$A$1:$Q$2344,17,FALSE)</f>
        <v>22</v>
      </c>
      <c r="T209" s="11" t="str">
        <f ca="1">VLOOKUP(A209,'Hospitalisation Details'!$A$1:$Q$2336,16,FALSE)</f>
        <v>R1012</v>
      </c>
    </row>
    <row r="210" ht="15.5" spans="1:20">
      <c r="A210" s="10" t="s">
        <v>814</v>
      </c>
      <c r="B210" s="11" t="str">
        <f>VLOOKUP(A210,'Customer Names'!$H$6:$K$2340,3,FALSE)</f>
        <v>  Calesse</v>
      </c>
      <c r="C210" s="11">
        <f>VLOOKUP(A210,'Medical Examinations'!$A$1:$L$2336,2,FALSE)</f>
        <v>36.85</v>
      </c>
      <c r="D210" s="11">
        <f>VLOOKUP(A210,'Medical Examinations'!$A$1:$L$2336,3,FALSE)</f>
        <v>11.12</v>
      </c>
      <c r="E210" s="11" t="str">
        <f>VLOOKUP(A210,'Medical Examinations'!$A$1:$L$2336,4,FALSE)</f>
        <v>No</v>
      </c>
      <c r="F210" s="11" t="str">
        <f>VLOOKUP(A210,'Medical Examinations'!$A$1:$L$2336,5,FALSE)</f>
        <v>No</v>
      </c>
      <c r="G210" s="11" t="str">
        <f>VLOOKUP(A210,'Medical Examinations'!$A$1:$L$2336,6,FALSE)</f>
        <v>No</v>
      </c>
      <c r="H210" s="11">
        <f>VLOOKUP(A210,'Medical Examinations'!$A$1:$L$2336,8,FALSE)</f>
        <v>0</v>
      </c>
      <c r="I210" s="11" t="str">
        <f>VLOOKUP(A210,'Medical Examinations'!$A$1:$L$2336,10,FALSE)</f>
        <v>yes</v>
      </c>
      <c r="J210" s="11" t="str">
        <f>VLOOKUP(A210,'Medical Examinations'!$A$1:$L$2336,11,FALSE)</f>
        <v>Obesity</v>
      </c>
      <c r="K210" s="11" t="str">
        <f>VLOOKUP(A210,'Medical Examinations'!$A$1:$L$2336,12,FALSE)</f>
        <v>Diabetes</v>
      </c>
      <c r="L210" s="10">
        <f ca="1">VLOOKUP(A210,'Hospitalisation Details'!$A$1:$Q$2344,3,FALSE)</f>
        <v>2003</v>
      </c>
      <c r="M210" s="10" t="str">
        <f ca="1">VLOOKUP(A210,'Hospitalisation Details'!$A$1:$Q$2344,5,FALSE)</f>
        <v>Sep</v>
      </c>
      <c r="N210" s="11">
        <f ca="1">VLOOKUP(A210,'Hospitalisation Details'!$A$1:$Q$2344,6,FALSE)</f>
        <v>26</v>
      </c>
      <c r="O210" s="17">
        <f ca="1">VLOOKUP(A210,'Hospitalisation Details'!$A$1:$Q$2344,7,FALSE)</f>
        <v>37890</v>
      </c>
      <c r="P210" s="11">
        <f ca="1">VLOOKUP(A210,'Hospitalisation Details'!$A$1:$Q$2344,10,FALSE)</f>
        <v>2136.88</v>
      </c>
      <c r="Q210" s="11" t="str">
        <f ca="1">VLOOKUP(A210,'Hospitalisation Details'!$A$1:$Q$2344,12,FALSE)</f>
        <v>tier - 2</v>
      </c>
      <c r="R210" s="11" t="str">
        <f ca="1">VLOOKUP(A210,'Hospitalisation Details'!$A$1:$Q$2344,14,FALSE)</f>
        <v>tier - 2</v>
      </c>
      <c r="S210" s="11">
        <f ca="1">VLOOKUP(A210,'Hospitalisation Details'!$A$1:$Q$2344,17,FALSE)</f>
        <v>22</v>
      </c>
      <c r="T210" s="11" t="str">
        <f ca="1">VLOOKUP(A210,'Hospitalisation Details'!$A$1:$Q$2336,16,FALSE)</f>
        <v>R1012</v>
      </c>
    </row>
    <row r="211" ht="15.5" spans="1:20">
      <c r="A211" s="10" t="s">
        <v>818</v>
      </c>
      <c r="B211" s="11" t="str">
        <f>VLOOKUP(A211,'Customer Names'!$H$6:$K$2340,3,FALSE)</f>
        <v>  Kate L</v>
      </c>
      <c r="C211" s="11">
        <f>VLOOKUP(A211,'Medical Examinations'!$A$1:$L$2336,2,FALSE)</f>
        <v>31.02</v>
      </c>
      <c r="D211" s="11">
        <f>VLOOKUP(A211,'Medical Examinations'!$A$1:$L$2336,3,FALSE)</f>
        <v>4.56</v>
      </c>
      <c r="E211" s="11" t="str">
        <f>VLOOKUP(A211,'Medical Examinations'!$A$1:$L$2336,4,FALSE)</f>
        <v>No</v>
      </c>
      <c r="F211" s="11" t="str">
        <f>VLOOKUP(A211,'Medical Examinations'!$A$1:$L$2336,5,FALSE)</f>
        <v>yes</v>
      </c>
      <c r="G211" s="11" t="str">
        <f>VLOOKUP(A211,'Medical Examinations'!$A$1:$L$2336,6,FALSE)</f>
        <v>No</v>
      </c>
      <c r="H211" s="11">
        <f>VLOOKUP(A211,'Medical Examinations'!$A$1:$L$2336,8,FALSE)</f>
        <v>1</v>
      </c>
      <c r="I211" s="11" t="str">
        <f>VLOOKUP(A211,'Medical Examinations'!$A$1:$L$2336,10,FALSE)</f>
        <v>yes</v>
      </c>
      <c r="J211" s="11" t="str">
        <f>VLOOKUP(A211,'Medical Examinations'!$A$1:$L$2336,11,FALSE)</f>
        <v>Obesity</v>
      </c>
      <c r="K211" s="11" t="str">
        <f>VLOOKUP(A211,'Medical Examinations'!$A$1:$L$2336,12,FALSE)</f>
        <v>Normal</v>
      </c>
      <c r="L211" s="10">
        <f ca="1">VLOOKUP(A211,'Hospitalisation Details'!$A$1:$Q$2344,3,FALSE)</f>
        <v>1997</v>
      </c>
      <c r="M211" s="10" t="str">
        <f ca="1">VLOOKUP(A211,'Hospitalisation Details'!$A$1:$Q$2344,5,FALSE)</f>
        <v>Sep</v>
      </c>
      <c r="N211" s="11">
        <f ca="1">VLOOKUP(A211,'Hospitalisation Details'!$A$1:$Q$2344,6,FALSE)</f>
        <v>3</v>
      </c>
      <c r="O211" s="17">
        <f ca="1">VLOOKUP(A211,'Hospitalisation Details'!$A$1:$Q$2344,7,FALSE)</f>
        <v>35676</v>
      </c>
      <c r="P211" s="11">
        <f ca="1">VLOOKUP(A211,'Hospitalisation Details'!$A$1:$Q$2344,10,FALSE)</f>
        <v>2137.65</v>
      </c>
      <c r="Q211" s="11" t="str">
        <f ca="1">VLOOKUP(A211,'Hospitalisation Details'!$A$1:$Q$2344,12,FALSE)</f>
        <v>tier - 3</v>
      </c>
      <c r="R211" s="11" t="str">
        <f ca="1">VLOOKUP(A211,'Hospitalisation Details'!$A$1:$Q$2344,14,FALSE)</f>
        <v>tier - 1</v>
      </c>
      <c r="S211" s="11">
        <f ca="1">VLOOKUP(A211,'Hospitalisation Details'!$A$1:$Q$2344,17,FALSE)</f>
        <v>28</v>
      </c>
      <c r="T211" s="11" t="str">
        <f ca="1">VLOOKUP(A211,'Hospitalisation Details'!$A$1:$Q$2336,16,FALSE)</f>
        <v>R1013</v>
      </c>
    </row>
    <row r="212" ht="15.5" spans="1:20">
      <c r="A212" s="10" t="s">
        <v>822</v>
      </c>
      <c r="B212" s="11" t="str">
        <f>VLOOKUP(A212,'Customer Names'!$H$6:$K$2340,3,FALSE)</f>
        <v>  Sergey</v>
      </c>
      <c r="C212" s="11">
        <f>VLOOKUP(A212,'Medical Examinations'!$A$1:$L$2336,2,FALSE)</f>
        <v>35.6</v>
      </c>
      <c r="D212" s="11">
        <f>VLOOKUP(A212,'Medical Examinations'!$A$1:$L$2336,3,FALSE)</f>
        <v>4.02</v>
      </c>
      <c r="E212" s="11" t="str">
        <f>VLOOKUP(A212,'Medical Examinations'!$A$1:$L$2336,4,FALSE)</f>
        <v>yes</v>
      </c>
      <c r="F212" s="11" t="str">
        <f>VLOOKUP(A212,'Medical Examinations'!$A$1:$L$2336,5,FALSE)</f>
        <v>yes</v>
      </c>
      <c r="G212" s="11" t="str">
        <f>VLOOKUP(A212,'Medical Examinations'!$A$1:$L$2336,6,FALSE)</f>
        <v>No</v>
      </c>
      <c r="H212" s="11">
        <f>VLOOKUP(A212,'Medical Examinations'!$A$1:$L$2336,8,FALSE)</f>
        <v>2</v>
      </c>
      <c r="I212" s="11" t="str">
        <f>VLOOKUP(A212,'Medical Examinations'!$A$1:$L$2336,10,FALSE)</f>
        <v>yes</v>
      </c>
      <c r="J212" s="11" t="str">
        <f>VLOOKUP(A212,'Medical Examinations'!$A$1:$L$2336,11,FALSE)</f>
        <v>Obesity</v>
      </c>
      <c r="K212" s="11" t="str">
        <f>VLOOKUP(A212,'Medical Examinations'!$A$1:$L$2336,12,FALSE)</f>
        <v>Normal</v>
      </c>
      <c r="L212" s="10">
        <f ca="1">VLOOKUP(A212,'Hospitalisation Details'!$A$1:$Q$2344,3,FALSE)</f>
        <v>2003</v>
      </c>
      <c r="M212" s="10" t="str">
        <f ca="1">VLOOKUP(A212,'Hospitalisation Details'!$A$1:$Q$2344,5,FALSE)</f>
        <v>Aug</v>
      </c>
      <c r="N212" s="11">
        <f ca="1">VLOOKUP(A212,'Hospitalisation Details'!$A$1:$Q$2344,6,FALSE)</f>
        <v>19</v>
      </c>
      <c r="O212" s="17">
        <f ca="1">VLOOKUP(A212,'Hospitalisation Details'!$A$1:$Q$2344,7,FALSE)</f>
        <v>37852</v>
      </c>
      <c r="P212" s="11">
        <f ca="1">VLOOKUP(A212,'Hospitalisation Details'!$A$1:$Q$2344,10,FALSE)</f>
        <v>2138.07</v>
      </c>
      <c r="Q212" s="11" t="str">
        <f ca="1">VLOOKUP(A212,'Hospitalisation Details'!$A$1:$Q$2344,12,FALSE)</f>
        <v>tier - 2</v>
      </c>
      <c r="R212" s="11" t="str">
        <f ca="1">VLOOKUP(A212,'Hospitalisation Details'!$A$1:$Q$2344,14,FALSE)</f>
        <v>tier - 1</v>
      </c>
      <c r="S212" s="11">
        <f ca="1">VLOOKUP(A212,'Hospitalisation Details'!$A$1:$Q$2344,17,FALSE)</f>
        <v>22</v>
      </c>
      <c r="T212" s="11" t="str">
        <f ca="1">VLOOKUP(A212,'Hospitalisation Details'!$A$1:$Q$2336,16,FALSE)</f>
        <v>R1012</v>
      </c>
    </row>
    <row r="213" ht="15.5" spans="1:20">
      <c r="A213" s="10" t="s">
        <v>826</v>
      </c>
      <c r="B213" s="11" t="str">
        <f>VLOOKUP(A213,'Customer Names'!$H$6:$K$2340,3,FALSE)</f>
        <v>  Timothy V</v>
      </c>
      <c r="C213" s="11">
        <f>VLOOKUP(A213,'Medical Examinations'!$A$1:$L$2336,2,FALSE)</f>
        <v>34.39</v>
      </c>
      <c r="D213" s="11">
        <f>VLOOKUP(A213,'Medical Examinations'!$A$1:$L$2336,3,FALSE)</f>
        <v>8.72</v>
      </c>
      <c r="E213" s="11" t="str">
        <f>VLOOKUP(A213,'Medical Examinations'!$A$1:$L$2336,4,FALSE)</f>
        <v>No</v>
      </c>
      <c r="F213" s="11" t="str">
        <f>VLOOKUP(A213,'Medical Examinations'!$A$1:$L$2336,5,FALSE)</f>
        <v>No</v>
      </c>
      <c r="G213" s="11" t="str">
        <f>VLOOKUP(A213,'Medical Examinations'!$A$1:$L$2336,6,FALSE)</f>
        <v>No</v>
      </c>
      <c r="H213" s="11">
        <f>VLOOKUP(A213,'Medical Examinations'!$A$1:$L$2336,8,FALSE)</f>
        <v>0</v>
      </c>
      <c r="I213" s="11" t="str">
        <f>VLOOKUP(A213,'Medical Examinations'!$A$1:$L$2336,10,FALSE)</f>
        <v>yes</v>
      </c>
      <c r="J213" s="11" t="str">
        <f>VLOOKUP(A213,'Medical Examinations'!$A$1:$L$2336,11,FALSE)</f>
        <v>Obesity</v>
      </c>
      <c r="K213" s="11" t="str">
        <f>VLOOKUP(A213,'Medical Examinations'!$A$1:$L$2336,12,FALSE)</f>
        <v>Diabetes</v>
      </c>
      <c r="L213" s="10">
        <f ca="1">VLOOKUP(A213,'Hospitalisation Details'!$A$1:$Q$2344,3,FALSE)</f>
        <v>2004</v>
      </c>
      <c r="M213" s="10" t="str">
        <f ca="1">VLOOKUP(A213,'Hospitalisation Details'!$A$1:$Q$2344,5,FALSE)</f>
        <v>Oct</v>
      </c>
      <c r="N213" s="11">
        <f ca="1">VLOOKUP(A213,'Hospitalisation Details'!$A$1:$Q$2344,6,FALSE)</f>
        <v>4</v>
      </c>
      <c r="O213" s="17">
        <f ca="1">VLOOKUP(A213,'Hospitalisation Details'!$A$1:$Q$2344,7,FALSE)</f>
        <v>38264</v>
      </c>
      <c r="P213" s="11">
        <f ca="1">VLOOKUP(A213,'Hospitalisation Details'!$A$1:$Q$2344,10,FALSE)</f>
        <v>2144.85</v>
      </c>
      <c r="Q213" s="11" t="str">
        <f ca="1">VLOOKUP(A213,'Hospitalisation Details'!$A$1:$Q$2344,12,FALSE)</f>
        <v>tier - 2</v>
      </c>
      <c r="R213" s="11" t="str">
        <f ca="1">VLOOKUP(A213,'Hospitalisation Details'!$A$1:$Q$2344,14,FALSE)</f>
        <v>tier - 1</v>
      </c>
      <c r="S213" s="11">
        <f ca="1">VLOOKUP(A213,'Hospitalisation Details'!$A$1:$Q$2344,17,FALSE)</f>
        <v>21</v>
      </c>
      <c r="T213" s="11" t="str">
        <f ca="1">VLOOKUP(A213,'Hospitalisation Details'!$A$1:$Q$2336,16,FALSE)</f>
        <v>R1011</v>
      </c>
    </row>
    <row r="214" ht="15.5" spans="1:20">
      <c r="A214" s="10" t="s">
        <v>830</v>
      </c>
      <c r="B214" s="11" t="str">
        <f>VLOOKUP(A214,'Customer Names'!$H$6:$K$2340,3,FALSE)</f>
        <v>  Andrew S</v>
      </c>
      <c r="C214" s="11">
        <f>VLOOKUP(A214,'Medical Examinations'!$A$1:$L$2336,2,FALSE)</f>
        <v>29.06</v>
      </c>
      <c r="D214" s="11">
        <f>VLOOKUP(A214,'Medical Examinations'!$A$1:$L$2336,3,FALSE)</f>
        <v>6.25</v>
      </c>
      <c r="E214" s="11" t="str">
        <f>VLOOKUP(A214,'Medical Examinations'!$A$1:$L$2336,4,FALSE)</f>
        <v>yes</v>
      </c>
      <c r="F214" s="11" t="str">
        <f>VLOOKUP(A214,'Medical Examinations'!$A$1:$L$2336,5,FALSE)</f>
        <v>No</v>
      </c>
      <c r="G214" s="11" t="str">
        <f>VLOOKUP(A214,'Medical Examinations'!$A$1:$L$2336,6,FALSE)</f>
        <v>No</v>
      </c>
      <c r="H214" s="11">
        <f>VLOOKUP(A214,'Medical Examinations'!$A$1:$L$2336,8,FALSE)</f>
        <v>1</v>
      </c>
      <c r="I214" s="11" t="str">
        <f>VLOOKUP(A214,'Medical Examinations'!$A$1:$L$2336,10,FALSE)</f>
        <v>yes</v>
      </c>
      <c r="J214" s="11" t="str">
        <f>VLOOKUP(A214,'Medical Examinations'!$A$1:$L$2336,11,FALSE)</f>
        <v>Over Weight</v>
      </c>
      <c r="K214" s="11" t="str">
        <f>VLOOKUP(A214,'Medical Examinations'!$A$1:$L$2336,12,FALSE)</f>
        <v>Prediabetes</v>
      </c>
      <c r="L214" s="10">
        <f ca="1">VLOOKUP(A214,'Hospitalisation Details'!$A$1:$Q$2344,3,FALSE)</f>
        <v>2000</v>
      </c>
      <c r="M214" s="10" t="str">
        <f ca="1">VLOOKUP(A214,'Hospitalisation Details'!$A$1:$Q$2344,5,FALSE)</f>
        <v>Dec</v>
      </c>
      <c r="N214" s="11">
        <f ca="1">VLOOKUP(A214,'Hospitalisation Details'!$A$1:$Q$2344,6,FALSE)</f>
        <v>27</v>
      </c>
      <c r="O214" s="17">
        <f ca="1">VLOOKUP(A214,'Hospitalisation Details'!$A$1:$Q$2344,7,FALSE)</f>
        <v>36887</v>
      </c>
      <c r="P214" s="11">
        <f ca="1">VLOOKUP(A214,'Hospitalisation Details'!$A$1:$Q$2344,10,FALSE)</f>
        <v>2150.47</v>
      </c>
      <c r="Q214" s="11" t="str">
        <f ca="1">VLOOKUP(A214,'Hospitalisation Details'!$A$1:$Q$2344,12,FALSE)</f>
        <v>tier - 2</v>
      </c>
      <c r="R214" s="11" t="str">
        <f ca="1">VLOOKUP(A214,'Hospitalisation Details'!$A$1:$Q$2344,14,FALSE)</f>
        <v>tier - 3</v>
      </c>
      <c r="S214" s="11">
        <f ca="1">VLOOKUP(A214,'Hospitalisation Details'!$A$1:$Q$2344,17,FALSE)</f>
        <v>24</v>
      </c>
      <c r="T214" s="11" t="str">
        <f ca="1">VLOOKUP(A214,'Hospitalisation Details'!$A$1:$Q$2336,16,FALSE)</f>
        <v>R1011</v>
      </c>
    </row>
    <row r="215" ht="15.5" spans="1:20">
      <c r="A215" s="10" t="s">
        <v>834</v>
      </c>
      <c r="B215" s="11" t="str">
        <f>VLOOKUP(A215,'Customer Names'!$H$6:$K$2340,3,FALSE)</f>
        <v>  Matthew D</v>
      </c>
      <c r="C215" s="11">
        <f>VLOOKUP(A215,'Medical Examinations'!$A$1:$L$2336,2,FALSE)</f>
        <v>35.8</v>
      </c>
      <c r="D215" s="11">
        <f>VLOOKUP(A215,'Medical Examinations'!$A$1:$L$2336,3,FALSE)</f>
        <v>7.32</v>
      </c>
      <c r="E215" s="11" t="str">
        <f>VLOOKUP(A215,'Medical Examinations'!$A$1:$L$2336,4,FALSE)</f>
        <v>No</v>
      </c>
      <c r="F215" s="11" t="str">
        <f>VLOOKUP(A215,'Medical Examinations'!$A$1:$L$2336,5,FALSE)</f>
        <v>No</v>
      </c>
      <c r="G215" s="11" t="str">
        <f>VLOOKUP(A215,'Medical Examinations'!$A$1:$L$2336,6,FALSE)</f>
        <v>No</v>
      </c>
      <c r="H215" s="11">
        <f>VLOOKUP(A215,'Medical Examinations'!$A$1:$L$2336,8,FALSE)</f>
        <v>2</v>
      </c>
      <c r="I215" s="11" t="str">
        <f>VLOOKUP(A215,'Medical Examinations'!$A$1:$L$2336,10,FALSE)</f>
        <v>yes</v>
      </c>
      <c r="J215" s="11" t="str">
        <f>VLOOKUP(A215,'Medical Examinations'!$A$1:$L$2336,11,FALSE)</f>
        <v>Obesity</v>
      </c>
      <c r="K215" s="11" t="str">
        <f>VLOOKUP(A215,'Medical Examinations'!$A$1:$L$2336,12,FALSE)</f>
        <v>Diabetes</v>
      </c>
      <c r="L215" s="10">
        <f ca="1">VLOOKUP(A215,'Hospitalisation Details'!$A$1:$Q$2344,3,FALSE)</f>
        <v>2000</v>
      </c>
      <c r="M215" s="10" t="str">
        <f ca="1">VLOOKUP(A215,'Hospitalisation Details'!$A$1:$Q$2344,5,FALSE)</f>
        <v>Oct</v>
      </c>
      <c r="N215" s="11">
        <f ca="1">VLOOKUP(A215,'Hospitalisation Details'!$A$1:$Q$2344,6,FALSE)</f>
        <v>22</v>
      </c>
      <c r="O215" s="17">
        <f ca="1">VLOOKUP(A215,'Hospitalisation Details'!$A$1:$Q$2344,7,FALSE)</f>
        <v>36821</v>
      </c>
      <c r="P215" s="11">
        <f ca="1">VLOOKUP(A215,'Hospitalisation Details'!$A$1:$Q$2344,10,FALSE)</f>
        <v>2154.36</v>
      </c>
      <c r="Q215" s="11" t="str">
        <f ca="1">VLOOKUP(A215,'Hospitalisation Details'!$A$1:$Q$2344,12,FALSE)</f>
        <v>tier - 2</v>
      </c>
      <c r="R215" s="11" t="str">
        <f ca="1">VLOOKUP(A215,'Hospitalisation Details'!$A$1:$Q$2344,14,FALSE)</f>
        <v>tier - 2</v>
      </c>
      <c r="S215" s="11">
        <f ca="1">VLOOKUP(A215,'Hospitalisation Details'!$A$1:$Q$2344,17,FALSE)</f>
        <v>25</v>
      </c>
      <c r="T215" s="11" t="str">
        <f ca="1">VLOOKUP(A215,'Hospitalisation Details'!$A$1:$Q$2336,16,FALSE)</f>
        <v>R1011</v>
      </c>
    </row>
    <row r="216" ht="15.5" spans="1:20">
      <c r="A216" s="10" t="s">
        <v>838</v>
      </c>
      <c r="B216" s="11" t="str">
        <f>VLOOKUP(A216,'Customer Names'!$H$6:$K$2340,3,FALSE)</f>
        <v>  Jessica</v>
      </c>
      <c r="C216" s="11">
        <f>VLOOKUP(A216,'Medical Examinations'!$A$1:$L$2336,2,FALSE)</f>
        <v>49.8</v>
      </c>
      <c r="D216" s="11">
        <f>VLOOKUP(A216,'Medical Examinations'!$A$1:$L$2336,3,FALSE)</f>
        <v>4.24</v>
      </c>
      <c r="E216" s="11" t="str">
        <f>VLOOKUP(A216,'Medical Examinations'!$A$1:$L$2336,4,FALSE)</f>
        <v>No</v>
      </c>
      <c r="F216" s="11" t="str">
        <f>VLOOKUP(A216,'Medical Examinations'!$A$1:$L$2336,5,FALSE)</f>
        <v>No</v>
      </c>
      <c r="G216" s="11" t="str">
        <f>VLOOKUP(A216,'Medical Examinations'!$A$1:$L$2336,6,FALSE)</f>
        <v>No</v>
      </c>
      <c r="H216" s="11">
        <f>VLOOKUP(A216,'Medical Examinations'!$A$1:$L$2336,8,FALSE)</f>
        <v>1</v>
      </c>
      <c r="I216" s="11" t="str">
        <f>VLOOKUP(A216,'Medical Examinations'!$A$1:$L$2336,10,FALSE)</f>
        <v>yes</v>
      </c>
      <c r="J216" s="11" t="str">
        <f>VLOOKUP(A216,'Medical Examinations'!$A$1:$L$2336,11,FALSE)</f>
        <v>Obesity</v>
      </c>
      <c r="K216" s="11" t="str">
        <f>VLOOKUP(A216,'Medical Examinations'!$A$1:$L$2336,12,FALSE)</f>
        <v>Normal</v>
      </c>
      <c r="L216" s="10">
        <f ca="1">VLOOKUP(A216,'Hospitalisation Details'!$A$1:$Q$2344,3,FALSE)</f>
        <v>2000</v>
      </c>
      <c r="M216" s="10" t="str">
        <f ca="1">VLOOKUP(A216,'Hospitalisation Details'!$A$1:$Q$2344,5,FALSE)</f>
        <v>Nov</v>
      </c>
      <c r="N216" s="11">
        <f ca="1">VLOOKUP(A216,'Hospitalisation Details'!$A$1:$Q$2344,6,FALSE)</f>
        <v>29</v>
      </c>
      <c r="O216" s="17">
        <f ca="1">VLOOKUP(A216,'Hospitalisation Details'!$A$1:$Q$2344,7,FALSE)</f>
        <v>36859</v>
      </c>
      <c r="P216" s="11">
        <f ca="1">VLOOKUP(A216,'Hospitalisation Details'!$A$1:$Q$2344,10,FALSE)</f>
        <v>2155.68</v>
      </c>
      <c r="Q216" s="11" t="str">
        <f ca="1">VLOOKUP(A216,'Hospitalisation Details'!$A$1:$Q$2344,12,FALSE)</f>
        <v>tier - 2</v>
      </c>
      <c r="R216" s="11" t="str">
        <f ca="1">VLOOKUP(A216,'Hospitalisation Details'!$A$1:$Q$2344,14,FALSE)</f>
        <v>tier - 3</v>
      </c>
      <c r="S216" s="11">
        <f ca="1">VLOOKUP(A216,'Hospitalisation Details'!$A$1:$Q$2344,17,FALSE)</f>
        <v>24</v>
      </c>
      <c r="T216" s="11" t="str">
        <f ca="1">VLOOKUP(A216,'Hospitalisation Details'!$A$1:$Q$2336,16,FALSE)</f>
        <v>R1013</v>
      </c>
    </row>
    <row r="217" ht="15.5" spans="1:20">
      <c r="A217" s="10" t="s">
        <v>842</v>
      </c>
      <c r="B217" s="11" t="str">
        <f>VLOOKUP(A217,'Customer Names'!$H$6:$K$2340,3,FALSE)</f>
        <v>  Lawrence</v>
      </c>
      <c r="C217" s="11">
        <f>VLOOKUP(A217,'Medical Examinations'!$A$1:$L$2336,2,FALSE)</f>
        <v>35.71</v>
      </c>
      <c r="D217" s="11">
        <f>VLOOKUP(A217,'Medical Examinations'!$A$1:$L$2336,3,FALSE)</f>
        <v>6.84</v>
      </c>
      <c r="E217" s="11" t="str">
        <f>VLOOKUP(A217,'Medical Examinations'!$A$1:$L$2336,4,FALSE)</f>
        <v>No</v>
      </c>
      <c r="F217" s="11" t="str">
        <f>VLOOKUP(A217,'Medical Examinations'!$A$1:$L$2336,5,FALSE)</f>
        <v>No</v>
      </c>
      <c r="G217" s="11" t="str">
        <f>VLOOKUP(A217,'Medical Examinations'!$A$1:$L$2336,6,FALSE)</f>
        <v>No</v>
      </c>
      <c r="H217" s="11">
        <f>VLOOKUP(A217,'Medical Examinations'!$A$1:$L$2336,8,FALSE)</f>
        <v>2</v>
      </c>
      <c r="I217" s="11" t="str">
        <f>VLOOKUP(A217,'Medical Examinations'!$A$1:$L$2336,10,FALSE)</f>
        <v>yes</v>
      </c>
      <c r="J217" s="11" t="str">
        <f>VLOOKUP(A217,'Medical Examinations'!$A$1:$L$2336,11,FALSE)</f>
        <v>Obesity</v>
      </c>
      <c r="K217" s="11" t="str">
        <f>VLOOKUP(A217,'Medical Examinations'!$A$1:$L$2336,12,FALSE)</f>
        <v>Diabetes</v>
      </c>
      <c r="L217" s="10">
        <f ca="1">VLOOKUP(A217,'Hospitalisation Details'!$A$1:$Q$2344,3,FALSE)</f>
        <v>2000</v>
      </c>
      <c r="M217" s="10" t="str">
        <f ca="1">VLOOKUP(A217,'Hospitalisation Details'!$A$1:$Q$2344,5,FALSE)</f>
        <v>Dec</v>
      </c>
      <c r="N217" s="11">
        <f ca="1">VLOOKUP(A217,'Hospitalisation Details'!$A$1:$Q$2344,6,FALSE)</f>
        <v>10</v>
      </c>
      <c r="O217" s="17">
        <f ca="1">VLOOKUP(A217,'Hospitalisation Details'!$A$1:$Q$2344,7,FALSE)</f>
        <v>36870</v>
      </c>
      <c r="P217" s="11">
        <f ca="1">VLOOKUP(A217,'Hospitalisation Details'!$A$1:$Q$2344,10,FALSE)</f>
        <v>2156.75</v>
      </c>
      <c r="Q217" s="11" t="str">
        <f ca="1">VLOOKUP(A217,'Hospitalisation Details'!$A$1:$Q$2344,12,FALSE)</f>
        <v>tier - 2</v>
      </c>
      <c r="R217" s="11" t="str">
        <f ca="1">VLOOKUP(A217,'Hospitalisation Details'!$A$1:$Q$2344,14,FALSE)</f>
        <v>tier - 2</v>
      </c>
      <c r="S217" s="11">
        <f ca="1">VLOOKUP(A217,'Hospitalisation Details'!$A$1:$Q$2344,17,FALSE)</f>
        <v>24</v>
      </c>
      <c r="T217" s="11" t="str">
        <f ca="1">VLOOKUP(A217,'Hospitalisation Details'!$A$1:$Q$2336,16,FALSE)</f>
        <v>R1013</v>
      </c>
    </row>
    <row r="218" ht="15.5" spans="1:20">
      <c r="A218" s="10" t="s">
        <v>846</v>
      </c>
      <c r="B218" s="11" t="str">
        <f>VLOOKUP(A218,'Customer Names'!$H$6:$K$2340,3,FALSE)</f>
        <v>  Alex</v>
      </c>
      <c r="C218" s="11">
        <f>VLOOKUP(A218,'Medical Examinations'!$A$1:$L$2336,2,FALSE)</f>
        <v>30.8</v>
      </c>
      <c r="D218" s="11">
        <f>VLOOKUP(A218,'Medical Examinations'!$A$1:$L$2336,3,FALSE)</f>
        <v>5.23</v>
      </c>
      <c r="E218" s="11" t="str">
        <f>VLOOKUP(A218,'Medical Examinations'!$A$1:$L$2336,4,FALSE)</f>
        <v>yes</v>
      </c>
      <c r="F218" s="11" t="str">
        <f>VLOOKUP(A218,'Medical Examinations'!$A$1:$L$2336,5,FALSE)</f>
        <v>No</v>
      </c>
      <c r="G218" s="11" t="str">
        <f>VLOOKUP(A218,'Medical Examinations'!$A$1:$L$2336,6,FALSE)</f>
        <v>No</v>
      </c>
      <c r="H218" s="11">
        <f>VLOOKUP(A218,'Medical Examinations'!$A$1:$L$2336,8,FALSE)</f>
        <v>1</v>
      </c>
      <c r="I218" s="11" t="str">
        <f>VLOOKUP(A218,'Medical Examinations'!$A$1:$L$2336,10,FALSE)</f>
        <v>yes</v>
      </c>
      <c r="J218" s="11" t="str">
        <f>VLOOKUP(A218,'Medical Examinations'!$A$1:$L$2336,11,FALSE)</f>
        <v>Obesity</v>
      </c>
      <c r="K218" s="11" t="str">
        <f>VLOOKUP(A218,'Medical Examinations'!$A$1:$L$2336,12,FALSE)</f>
        <v>Normal</v>
      </c>
      <c r="L218" s="10">
        <f ca="1">VLOOKUP(A218,'Hospitalisation Details'!$A$1:$Q$2344,3,FALSE)</f>
        <v>2000</v>
      </c>
      <c r="M218" s="10" t="str">
        <f ca="1">VLOOKUP(A218,'Hospitalisation Details'!$A$1:$Q$2344,5,FALSE)</f>
        <v>Aug</v>
      </c>
      <c r="N218" s="11">
        <f ca="1">VLOOKUP(A218,'Hospitalisation Details'!$A$1:$Q$2344,6,FALSE)</f>
        <v>23</v>
      </c>
      <c r="O218" s="17">
        <f ca="1">VLOOKUP(A218,'Hospitalisation Details'!$A$1:$Q$2344,7,FALSE)</f>
        <v>36761</v>
      </c>
      <c r="P218" s="11">
        <f ca="1">VLOOKUP(A218,'Hospitalisation Details'!$A$1:$Q$2344,10,FALSE)</f>
        <v>2166.73</v>
      </c>
      <c r="Q218" s="11" t="str">
        <f ca="1">VLOOKUP(A218,'Hospitalisation Details'!$A$1:$Q$2344,12,FALSE)</f>
        <v>tier - 2</v>
      </c>
      <c r="R218" s="11" t="str">
        <f ca="1">VLOOKUP(A218,'Hospitalisation Details'!$A$1:$Q$2344,14,FALSE)</f>
        <v>tier - 2</v>
      </c>
      <c r="S218" s="11">
        <f ca="1">VLOOKUP(A218,'Hospitalisation Details'!$A$1:$Q$2344,17,FALSE)</f>
        <v>25</v>
      </c>
      <c r="T218" s="11" t="str">
        <f ca="1">VLOOKUP(A218,'Hospitalisation Details'!$A$1:$Q$2336,16,FALSE)</f>
        <v>R1011</v>
      </c>
    </row>
    <row r="219" ht="15.5" spans="1:20">
      <c r="A219" s="10" t="s">
        <v>850</v>
      </c>
      <c r="B219" s="11" t="str">
        <f>VLOOKUP(A219,'Customer Names'!$H$6:$K$2340,3,FALSE)</f>
        <v>  Kevin</v>
      </c>
      <c r="C219" s="11">
        <f>VLOOKUP(A219,'Medical Examinations'!$A$1:$L$2336,2,FALSE)</f>
        <v>33.69</v>
      </c>
      <c r="D219" s="11">
        <f>VLOOKUP(A219,'Medical Examinations'!$A$1:$L$2336,3,FALSE)</f>
        <v>9.68</v>
      </c>
      <c r="E219" s="11" t="str">
        <f>VLOOKUP(A219,'Medical Examinations'!$A$1:$L$2336,4,FALSE)</f>
        <v>No</v>
      </c>
      <c r="F219" s="11" t="str">
        <f>VLOOKUP(A219,'Medical Examinations'!$A$1:$L$2336,5,FALSE)</f>
        <v>No</v>
      </c>
      <c r="G219" s="11" t="str">
        <f>VLOOKUP(A219,'Medical Examinations'!$A$1:$L$2336,6,FALSE)</f>
        <v>No</v>
      </c>
      <c r="H219" s="11">
        <f>VLOOKUP(A219,'Medical Examinations'!$A$1:$L$2336,8,FALSE)</f>
        <v>0</v>
      </c>
      <c r="I219" s="11" t="str">
        <f>VLOOKUP(A219,'Medical Examinations'!$A$1:$L$2336,10,FALSE)</f>
        <v>yes</v>
      </c>
      <c r="J219" s="11" t="str">
        <f>VLOOKUP(A219,'Medical Examinations'!$A$1:$L$2336,11,FALSE)</f>
        <v>Obesity</v>
      </c>
      <c r="K219" s="11" t="str">
        <f>VLOOKUP(A219,'Medical Examinations'!$A$1:$L$2336,12,FALSE)</f>
        <v>Diabetes</v>
      </c>
      <c r="L219" s="10">
        <f ca="1">VLOOKUP(A219,'Hospitalisation Details'!$A$1:$Q$2344,3,FALSE)</f>
        <v>1994</v>
      </c>
      <c r="M219" s="10" t="str">
        <f ca="1">VLOOKUP(A219,'Hospitalisation Details'!$A$1:$Q$2344,5,FALSE)</f>
        <v>Sep</v>
      </c>
      <c r="N219" s="11">
        <f ca="1">VLOOKUP(A219,'Hospitalisation Details'!$A$1:$Q$2344,6,FALSE)</f>
        <v>27</v>
      </c>
      <c r="O219" s="17">
        <f ca="1">VLOOKUP(A219,'Hospitalisation Details'!$A$1:$Q$2344,7,FALSE)</f>
        <v>34604</v>
      </c>
      <c r="P219" s="11">
        <f ca="1">VLOOKUP(A219,'Hospitalisation Details'!$A$1:$Q$2344,10,FALSE)</f>
        <v>2170.08</v>
      </c>
      <c r="Q219" s="11" t="str">
        <f ca="1">VLOOKUP(A219,'Hospitalisation Details'!$A$1:$Q$2344,12,FALSE)</f>
        <v>tier - 2</v>
      </c>
      <c r="R219" s="11" t="str">
        <f ca="1">VLOOKUP(A219,'Hospitalisation Details'!$A$1:$Q$2344,14,FALSE)</f>
        <v>tier - 2</v>
      </c>
      <c r="S219" s="11">
        <f ca="1">VLOOKUP(A219,'Hospitalisation Details'!$A$1:$Q$2344,17,FALSE)</f>
        <v>31</v>
      </c>
      <c r="T219" s="11" t="str">
        <f ca="1">VLOOKUP(A219,'Hospitalisation Details'!$A$1:$Q$2336,16,FALSE)</f>
        <v>R1013</v>
      </c>
    </row>
    <row r="220" ht="15.5" spans="1:20">
      <c r="A220" s="10" t="s">
        <v>853</v>
      </c>
      <c r="B220" s="11" t="str">
        <f>VLOOKUP(A220,'Customer Names'!$H$6:$K$2340,3,FALSE)</f>
        <v>  Gavin M</v>
      </c>
      <c r="C220" s="11">
        <f>VLOOKUP(A220,'Medical Examinations'!$A$1:$L$2336,2,FALSE)</f>
        <v>42.27</v>
      </c>
      <c r="D220" s="11">
        <f>VLOOKUP(A220,'Medical Examinations'!$A$1:$L$2336,3,FALSE)</f>
        <v>6.05</v>
      </c>
      <c r="E220" s="11" t="str">
        <f>VLOOKUP(A220,'Medical Examinations'!$A$1:$L$2336,4,FALSE)</f>
        <v>yes</v>
      </c>
      <c r="F220" s="11" t="str">
        <f>VLOOKUP(A220,'Medical Examinations'!$A$1:$L$2336,5,FALSE)</f>
        <v>No</v>
      </c>
      <c r="G220" s="11" t="str">
        <f>VLOOKUP(A220,'Medical Examinations'!$A$1:$L$2336,6,FALSE)</f>
        <v>No</v>
      </c>
      <c r="H220" s="11">
        <f>VLOOKUP(A220,'Medical Examinations'!$A$1:$L$2336,8,FALSE)</f>
        <v>1</v>
      </c>
      <c r="I220" s="11" t="str">
        <f>VLOOKUP(A220,'Medical Examinations'!$A$1:$L$2336,10,FALSE)</f>
        <v>yes</v>
      </c>
      <c r="J220" s="11" t="str">
        <f>VLOOKUP(A220,'Medical Examinations'!$A$1:$L$2336,11,FALSE)</f>
        <v>Obesity</v>
      </c>
      <c r="K220" s="11" t="str">
        <f>VLOOKUP(A220,'Medical Examinations'!$A$1:$L$2336,12,FALSE)</f>
        <v>Prediabetes</v>
      </c>
      <c r="L220" s="10">
        <f ca="1">VLOOKUP(A220,'Hospitalisation Details'!$A$1:$Q$2344,3,FALSE)</f>
        <v>1991</v>
      </c>
      <c r="M220" s="10" t="str">
        <f ca="1">VLOOKUP(A220,'Hospitalisation Details'!$A$1:$Q$2344,5,FALSE)</f>
        <v>Dec</v>
      </c>
      <c r="N220" s="11">
        <f ca="1">VLOOKUP(A220,'Hospitalisation Details'!$A$1:$Q$2344,6,FALSE)</f>
        <v>16</v>
      </c>
      <c r="O220" s="17">
        <f ca="1">VLOOKUP(A220,'Hospitalisation Details'!$A$1:$Q$2344,7,FALSE)</f>
        <v>33588</v>
      </c>
      <c r="P220" s="11">
        <f ca="1">VLOOKUP(A220,'Hospitalisation Details'!$A$1:$Q$2344,10,FALSE)</f>
        <v>2193.2</v>
      </c>
      <c r="Q220" s="11" t="str">
        <f ca="1">VLOOKUP(A220,'Hospitalisation Details'!$A$1:$Q$2344,12,FALSE)</f>
        <v>tier - 2</v>
      </c>
      <c r="R220" s="11" t="str">
        <f ca="1">VLOOKUP(A220,'Hospitalisation Details'!$A$1:$Q$2344,14,FALSE)</f>
        <v>tier - 2</v>
      </c>
      <c r="S220" s="11">
        <f ca="1">VLOOKUP(A220,'Hospitalisation Details'!$A$1:$Q$2344,17,FALSE)</f>
        <v>33</v>
      </c>
      <c r="T220" s="11" t="str">
        <f ca="1">VLOOKUP(A220,'Hospitalisation Details'!$A$1:$Q$2336,16,FALSE)</f>
        <v>R1012</v>
      </c>
    </row>
    <row r="221" ht="15.5" spans="1:20">
      <c r="A221" s="10" t="s">
        <v>856</v>
      </c>
      <c r="B221" s="11" t="str">
        <f>VLOOKUP(A221,'Customer Names'!$H$6:$K$2340,3,FALSE)</f>
        <v>  Rick E</v>
      </c>
      <c r="C221" s="11">
        <f>VLOOKUP(A221,'Medical Examinations'!$A$1:$L$2336,2,FALSE)</f>
        <v>53.25</v>
      </c>
      <c r="D221" s="11">
        <f>VLOOKUP(A221,'Medical Examinations'!$A$1:$L$2336,3,FALSE)</f>
        <v>6.11</v>
      </c>
      <c r="E221" s="11" t="str">
        <f>VLOOKUP(A221,'Medical Examinations'!$A$1:$L$2336,4,FALSE)</f>
        <v>yes</v>
      </c>
      <c r="F221" s="11" t="str">
        <f>VLOOKUP(A221,'Medical Examinations'!$A$1:$L$2336,5,FALSE)</f>
        <v>No</v>
      </c>
      <c r="G221" s="11" t="str">
        <f>VLOOKUP(A221,'Medical Examinations'!$A$1:$L$2336,6,FALSE)</f>
        <v>Yes</v>
      </c>
      <c r="H221" s="11">
        <f>VLOOKUP(A221,'Medical Examinations'!$A$1:$L$2336,8,FALSE)</f>
        <v>1</v>
      </c>
      <c r="I221" s="11" t="str">
        <f>VLOOKUP(A221,'Medical Examinations'!$A$1:$L$2336,10,FALSE)</f>
        <v>yes</v>
      </c>
      <c r="J221" s="11" t="str">
        <f>VLOOKUP(A221,'Medical Examinations'!$A$1:$L$2336,11,FALSE)</f>
        <v>Obesity</v>
      </c>
      <c r="K221" s="11" t="str">
        <f>VLOOKUP(A221,'Medical Examinations'!$A$1:$L$2336,12,FALSE)</f>
        <v>Prediabetes</v>
      </c>
      <c r="L221" s="10">
        <f ca="1">VLOOKUP(A221,'Hospitalisation Details'!$A$1:$Q$2344,3,FALSE)</f>
        <v>2004</v>
      </c>
      <c r="M221" s="10" t="str">
        <f ca="1">VLOOKUP(A221,'Hospitalisation Details'!$A$1:$Q$2344,5,FALSE)</f>
        <v>Dec</v>
      </c>
      <c r="N221" s="11">
        <f ca="1">VLOOKUP(A221,'Hospitalisation Details'!$A$1:$Q$2344,6,FALSE)</f>
        <v>7</v>
      </c>
      <c r="O221" s="17">
        <f ca="1">VLOOKUP(A221,'Hospitalisation Details'!$A$1:$Q$2344,7,FALSE)</f>
        <v>38328</v>
      </c>
      <c r="P221" s="11">
        <f ca="1">VLOOKUP(A221,'Hospitalisation Details'!$A$1:$Q$2344,10,FALSE)</f>
        <v>2196.47</v>
      </c>
      <c r="Q221" s="11" t="str">
        <f ca="1">VLOOKUP(A221,'Hospitalisation Details'!$A$1:$Q$2344,12,FALSE)</f>
        <v>tier - 2</v>
      </c>
      <c r="R221" s="11" t="str">
        <f ca="1">VLOOKUP(A221,'Hospitalisation Details'!$A$1:$Q$2344,14,FALSE)</f>
        <v>tier - 3</v>
      </c>
      <c r="S221" s="11">
        <f ca="1">VLOOKUP(A221,'Hospitalisation Details'!$A$1:$Q$2344,17,FALSE)</f>
        <v>20</v>
      </c>
      <c r="T221" s="11" t="str">
        <f ca="1">VLOOKUP(A221,'Hospitalisation Details'!$A$1:$Q$2336,16,FALSE)</f>
        <v>R1024</v>
      </c>
    </row>
    <row r="222" ht="15.5" spans="1:20">
      <c r="A222" s="10" t="s">
        <v>860</v>
      </c>
      <c r="B222" s="11" t="str">
        <f>VLOOKUP(A222,'Customer Names'!$H$6:$K$2340,3,FALSE)</f>
        <v>  Andrea H</v>
      </c>
      <c r="C222" s="11">
        <f>VLOOKUP(A222,'Medical Examinations'!$A$1:$L$2336,2,FALSE)</f>
        <v>26.8</v>
      </c>
      <c r="D222" s="11">
        <f>VLOOKUP(A222,'Medical Examinations'!$A$1:$L$2336,3,FALSE)</f>
        <v>10.93</v>
      </c>
      <c r="E222" s="11" t="str">
        <f>VLOOKUP(A222,'Medical Examinations'!$A$1:$L$2336,4,FALSE)</f>
        <v>yes</v>
      </c>
      <c r="F222" s="11" t="str">
        <f>VLOOKUP(A222,'Medical Examinations'!$A$1:$L$2336,5,FALSE)</f>
        <v>No</v>
      </c>
      <c r="G222" s="11" t="str">
        <f>VLOOKUP(A222,'Medical Examinations'!$A$1:$L$2336,6,FALSE)</f>
        <v>No</v>
      </c>
      <c r="H222" s="11">
        <f>VLOOKUP(A222,'Medical Examinations'!$A$1:$L$2336,8,FALSE)</f>
        <v>0</v>
      </c>
      <c r="I222" s="11" t="str">
        <f>VLOOKUP(A222,'Medical Examinations'!$A$1:$L$2336,10,FALSE)</f>
        <v>No</v>
      </c>
      <c r="J222" s="11" t="str">
        <f>VLOOKUP(A222,'Medical Examinations'!$A$1:$L$2336,11,FALSE)</f>
        <v>Over Weight</v>
      </c>
      <c r="K222" s="11" t="str">
        <f>VLOOKUP(A222,'Medical Examinations'!$A$1:$L$2336,12,FALSE)</f>
        <v>Diabetes</v>
      </c>
      <c r="L222" s="10">
        <f ca="1">VLOOKUP(A222,'Hospitalisation Details'!$A$1:$Q$2344,3,FALSE)</f>
        <v>2004</v>
      </c>
      <c r="M222" s="10" t="str">
        <f ca="1">VLOOKUP(A222,'Hospitalisation Details'!$A$1:$Q$2344,5,FALSE)</f>
        <v>Sep</v>
      </c>
      <c r="N222" s="11">
        <f ca="1">VLOOKUP(A222,'Hospitalisation Details'!$A$1:$Q$2344,6,FALSE)</f>
        <v>3</v>
      </c>
      <c r="O222" s="17">
        <f ca="1">VLOOKUP(A222,'Hospitalisation Details'!$A$1:$Q$2344,7,FALSE)</f>
        <v>38233</v>
      </c>
      <c r="P222" s="11">
        <f ca="1">VLOOKUP(A222,'Hospitalisation Details'!$A$1:$Q$2344,10,FALSE)</f>
        <v>2198.19</v>
      </c>
      <c r="Q222" s="11" t="str">
        <f ca="1">VLOOKUP(A222,'Hospitalisation Details'!$A$1:$Q$2344,12,FALSE)</f>
        <v>tier - 2</v>
      </c>
      <c r="R222" s="11" t="str">
        <f ca="1">VLOOKUP(A222,'Hospitalisation Details'!$A$1:$Q$2344,14,FALSE)</f>
        <v>tier - 1</v>
      </c>
      <c r="S222" s="11">
        <f ca="1">VLOOKUP(A222,'Hospitalisation Details'!$A$1:$Q$2344,17,FALSE)</f>
        <v>21</v>
      </c>
      <c r="T222" s="11" t="str">
        <f ca="1">VLOOKUP(A222,'Hospitalisation Details'!$A$1:$Q$2336,16,FALSE)</f>
        <v>R1023</v>
      </c>
    </row>
    <row r="223" ht="15.5" spans="1:20">
      <c r="A223" s="10" t="s">
        <v>863</v>
      </c>
      <c r="B223" s="11" t="str">
        <f>VLOOKUP(A223,'Customer Names'!$H$6:$K$2340,3,FALSE)</f>
        <v>  Anthony S</v>
      </c>
      <c r="C223" s="11">
        <f>VLOOKUP(A223,'Medical Examinations'!$A$1:$L$2336,2,FALSE)</f>
        <v>28.5</v>
      </c>
      <c r="D223" s="11">
        <f>VLOOKUP(A223,'Medical Examinations'!$A$1:$L$2336,3,FALSE)</f>
        <v>5.12</v>
      </c>
      <c r="E223" s="11" t="str">
        <f>VLOOKUP(A223,'Medical Examinations'!$A$1:$L$2336,4,FALSE)</f>
        <v>No</v>
      </c>
      <c r="F223" s="11" t="str">
        <f>VLOOKUP(A223,'Medical Examinations'!$A$1:$L$2336,5,FALSE)</f>
        <v>No</v>
      </c>
      <c r="G223" s="11" t="str">
        <f>VLOOKUP(A223,'Medical Examinations'!$A$1:$L$2336,6,FALSE)</f>
        <v>No</v>
      </c>
      <c r="H223" s="11">
        <f>VLOOKUP(A223,'Medical Examinations'!$A$1:$L$2336,8,FALSE)</f>
        <v>1</v>
      </c>
      <c r="I223" s="11" t="str">
        <f>VLOOKUP(A223,'Medical Examinations'!$A$1:$L$2336,10,FALSE)</f>
        <v>yes</v>
      </c>
      <c r="J223" s="11" t="str">
        <f>VLOOKUP(A223,'Medical Examinations'!$A$1:$L$2336,11,FALSE)</f>
        <v>Over Weight</v>
      </c>
      <c r="K223" s="11" t="str">
        <f>VLOOKUP(A223,'Medical Examinations'!$A$1:$L$2336,12,FALSE)</f>
        <v>Normal</v>
      </c>
      <c r="L223" s="10">
        <f ca="1">VLOOKUP(A223,'Hospitalisation Details'!$A$1:$Q$2344,3,FALSE)</f>
        <v>2004</v>
      </c>
      <c r="M223" s="10" t="str">
        <f ca="1">VLOOKUP(A223,'Hospitalisation Details'!$A$1:$Q$2344,5,FALSE)</f>
        <v>Sep</v>
      </c>
      <c r="N223" s="11">
        <f ca="1">VLOOKUP(A223,'Hospitalisation Details'!$A$1:$Q$2344,6,FALSE)</f>
        <v>12</v>
      </c>
      <c r="O223" s="17">
        <f ca="1">VLOOKUP(A223,'Hospitalisation Details'!$A$1:$Q$2344,7,FALSE)</f>
        <v>38242</v>
      </c>
      <c r="P223" s="11">
        <f ca="1">VLOOKUP(A223,'Hospitalisation Details'!$A$1:$Q$2344,10,FALSE)</f>
        <v>2200.83</v>
      </c>
      <c r="Q223" s="11" t="str">
        <f ca="1">VLOOKUP(A223,'Hospitalisation Details'!$A$1:$Q$2344,12,FALSE)</f>
        <v>tier - 2</v>
      </c>
      <c r="R223" s="11" t="str">
        <f ca="1">VLOOKUP(A223,'Hospitalisation Details'!$A$1:$Q$2344,14,FALSE)</f>
        <v>tier - 2</v>
      </c>
      <c r="S223" s="11">
        <f ca="1">VLOOKUP(A223,'Hospitalisation Details'!$A$1:$Q$2344,17,FALSE)</f>
        <v>21</v>
      </c>
      <c r="T223" s="11" t="str">
        <f ca="1">VLOOKUP(A223,'Hospitalisation Details'!$A$1:$Q$2336,16,FALSE)</f>
        <v>R1024</v>
      </c>
    </row>
    <row r="224" ht="15.5" spans="1:20">
      <c r="A224" s="10" t="s">
        <v>866</v>
      </c>
      <c r="B224" s="11" t="str">
        <f>VLOOKUP(A224,'Customer Names'!$H$6:$K$2340,3,FALSE)</f>
        <v>  Erik</v>
      </c>
      <c r="C224" s="11">
        <f>VLOOKUP(A224,'Medical Examinations'!$A$1:$L$2336,2,FALSE)</f>
        <v>22.895</v>
      </c>
      <c r="D224" s="11">
        <f>VLOOKUP(A224,'Medical Examinations'!$A$1:$L$2336,3,FALSE)</f>
        <v>5.72</v>
      </c>
      <c r="E224" s="11" t="str">
        <f>VLOOKUP(A224,'Medical Examinations'!$A$1:$L$2336,4,FALSE)</f>
        <v>No</v>
      </c>
      <c r="F224" s="11" t="str">
        <f>VLOOKUP(A224,'Medical Examinations'!$A$1:$L$2336,5,FALSE)</f>
        <v>No</v>
      </c>
      <c r="G224" s="11" t="str">
        <f>VLOOKUP(A224,'Medical Examinations'!$A$1:$L$2336,6,FALSE)</f>
        <v>No</v>
      </c>
      <c r="H224" s="11">
        <f>VLOOKUP(A224,'Medical Examinations'!$A$1:$L$2336,8,FALSE)</f>
        <v>0</v>
      </c>
      <c r="I224" s="11" t="str">
        <f>VLOOKUP(A224,'Medical Examinations'!$A$1:$L$2336,10,FALSE)</f>
        <v>yes</v>
      </c>
      <c r="J224" s="11" t="str">
        <f>VLOOKUP(A224,'Medical Examinations'!$A$1:$L$2336,11,FALSE)</f>
        <v>Normal Weight</v>
      </c>
      <c r="K224" s="11" t="str">
        <f>VLOOKUP(A224,'Medical Examinations'!$A$1:$L$2336,12,FALSE)</f>
        <v>Prediabetes</v>
      </c>
      <c r="L224" s="10">
        <f ca="1">VLOOKUP(A224,'Hospitalisation Details'!$A$1:$Q$2344,3,FALSE)</f>
        <v>2004</v>
      </c>
      <c r="M224" s="10" t="str">
        <f ca="1">VLOOKUP(A224,'Hospitalisation Details'!$A$1:$Q$2344,5,FALSE)</f>
        <v>Jul</v>
      </c>
      <c r="N224" s="11">
        <f ca="1">VLOOKUP(A224,'Hospitalisation Details'!$A$1:$Q$2344,6,FALSE)</f>
        <v>27</v>
      </c>
      <c r="O224" s="17">
        <f ca="1">VLOOKUP(A224,'Hospitalisation Details'!$A$1:$Q$2344,7,FALSE)</f>
        <v>38195</v>
      </c>
      <c r="P224" s="11">
        <f ca="1">VLOOKUP(A224,'Hospitalisation Details'!$A$1:$Q$2344,10,FALSE)</f>
        <v>2201.1</v>
      </c>
      <c r="Q224" s="11" t="str">
        <f ca="1">VLOOKUP(A224,'Hospitalisation Details'!$A$1:$Q$2344,12,FALSE)</f>
        <v>tier - 2</v>
      </c>
      <c r="R224" s="11" t="str">
        <f ca="1">VLOOKUP(A224,'Hospitalisation Details'!$A$1:$Q$2344,14,FALSE)</f>
        <v>tier - 3</v>
      </c>
      <c r="S224" s="11">
        <f ca="1">VLOOKUP(A224,'Hospitalisation Details'!$A$1:$Q$2344,17,FALSE)</f>
        <v>21</v>
      </c>
      <c r="T224" s="11" t="str">
        <f ca="1">VLOOKUP(A224,'Hospitalisation Details'!$A$1:$Q$2336,16,FALSE)</f>
        <v>R1013</v>
      </c>
    </row>
    <row r="225" ht="15.5" spans="1:20">
      <c r="A225" s="10" t="s">
        <v>870</v>
      </c>
      <c r="B225" s="11" t="str">
        <f>VLOOKUP(A225,'Customer Names'!$H$6:$K$2340,3,FALSE)</f>
        <v>  Kiley D</v>
      </c>
      <c r="C225" s="11">
        <f>VLOOKUP(A225,'Medical Examinations'!$A$1:$L$2336,2,FALSE)</f>
        <v>34.06</v>
      </c>
      <c r="D225" s="11">
        <f>VLOOKUP(A225,'Medical Examinations'!$A$1:$L$2336,3,FALSE)</f>
        <v>11.83</v>
      </c>
      <c r="E225" s="11" t="str">
        <f>VLOOKUP(A225,'Medical Examinations'!$A$1:$L$2336,4,FALSE)</f>
        <v>yes</v>
      </c>
      <c r="F225" s="11" t="str">
        <f>VLOOKUP(A225,'Medical Examinations'!$A$1:$L$2336,5,FALSE)</f>
        <v>No</v>
      </c>
      <c r="G225" s="11" t="str">
        <f>VLOOKUP(A225,'Medical Examinations'!$A$1:$L$2336,6,FALSE)</f>
        <v>No</v>
      </c>
      <c r="H225" s="11">
        <f>VLOOKUP(A225,'Medical Examinations'!$A$1:$L$2336,8,FALSE)</f>
        <v>1</v>
      </c>
      <c r="I225" s="11" t="str">
        <f>VLOOKUP(A225,'Medical Examinations'!$A$1:$L$2336,10,FALSE)</f>
        <v>yes</v>
      </c>
      <c r="J225" s="11" t="str">
        <f>VLOOKUP(A225,'Medical Examinations'!$A$1:$L$2336,11,FALSE)</f>
        <v>Obesity</v>
      </c>
      <c r="K225" s="11" t="str">
        <f>VLOOKUP(A225,'Medical Examinations'!$A$1:$L$2336,12,FALSE)</f>
        <v>Diabetes</v>
      </c>
      <c r="L225" s="10">
        <f ca="1">VLOOKUP(A225,'Hospitalisation Details'!$A$1:$Q$2344,3,FALSE)</f>
        <v>2004</v>
      </c>
      <c r="M225" s="10" t="str">
        <f ca="1">VLOOKUP(A225,'Hospitalisation Details'!$A$1:$Q$2344,5,FALSE)</f>
        <v>Aug</v>
      </c>
      <c r="N225" s="11">
        <f ca="1">VLOOKUP(A225,'Hospitalisation Details'!$A$1:$Q$2344,6,FALSE)</f>
        <v>6</v>
      </c>
      <c r="O225" s="17">
        <f ca="1">VLOOKUP(A225,'Hospitalisation Details'!$A$1:$Q$2344,7,FALSE)</f>
        <v>38205</v>
      </c>
      <c r="P225" s="11">
        <f ca="1">VLOOKUP(A225,'Hospitalisation Details'!$A$1:$Q$2344,10,FALSE)</f>
        <v>2203.47</v>
      </c>
      <c r="Q225" s="11" t="str">
        <f ca="1">VLOOKUP(A225,'Hospitalisation Details'!$A$1:$Q$2344,12,FALSE)</f>
        <v>tier - 2</v>
      </c>
      <c r="R225" s="11" t="str">
        <f ca="1">VLOOKUP(A225,'Hospitalisation Details'!$A$1:$Q$2344,14,FALSE)</f>
        <v>tier - 2</v>
      </c>
      <c r="S225" s="11">
        <f ca="1">VLOOKUP(A225,'Hospitalisation Details'!$A$1:$Q$2344,17,FALSE)</f>
        <v>21</v>
      </c>
      <c r="T225" s="11" t="str">
        <f ca="1">VLOOKUP(A225,'Hospitalisation Details'!$A$1:$Q$2336,16,FALSE)</f>
        <v>R1024</v>
      </c>
    </row>
    <row r="226" ht="15.5" spans="1:20">
      <c r="A226" s="10" t="s">
        <v>873</v>
      </c>
      <c r="B226" s="11" t="str">
        <f>VLOOKUP(A226,'Customer Names'!$H$6:$K$2340,3,FALSE)</f>
        <v>  Jennifer</v>
      </c>
      <c r="C226" s="11">
        <f>VLOOKUP(A226,'Medical Examinations'!$A$1:$L$2336,2,FALSE)</f>
        <v>36.41</v>
      </c>
      <c r="D226" s="11">
        <f>VLOOKUP(A226,'Medical Examinations'!$A$1:$L$2336,3,FALSE)</f>
        <v>4.55</v>
      </c>
      <c r="E226" s="11" t="str">
        <f>VLOOKUP(A226,'Medical Examinations'!$A$1:$L$2336,4,FALSE)</f>
        <v>No</v>
      </c>
      <c r="F226" s="11" t="str">
        <f>VLOOKUP(A226,'Medical Examinations'!$A$1:$L$2336,5,FALSE)</f>
        <v>No</v>
      </c>
      <c r="G226" s="11" t="str">
        <f>VLOOKUP(A226,'Medical Examinations'!$A$1:$L$2336,6,FALSE)</f>
        <v>No</v>
      </c>
      <c r="H226" s="11">
        <f>VLOOKUP(A226,'Medical Examinations'!$A$1:$L$2336,8,FALSE)</f>
        <v>0</v>
      </c>
      <c r="I226" s="11" t="str">
        <f>VLOOKUP(A226,'Medical Examinations'!$A$1:$L$2336,10,FALSE)</f>
        <v>yes</v>
      </c>
      <c r="J226" s="11" t="str">
        <f>VLOOKUP(A226,'Medical Examinations'!$A$1:$L$2336,11,FALSE)</f>
        <v>Obesity</v>
      </c>
      <c r="K226" s="11" t="str">
        <f>VLOOKUP(A226,'Medical Examinations'!$A$1:$L$2336,12,FALSE)</f>
        <v>Normal</v>
      </c>
      <c r="L226" s="10">
        <f ca="1">VLOOKUP(A226,'Hospitalisation Details'!$A$1:$Q$2344,3,FALSE)</f>
        <v>2004</v>
      </c>
      <c r="M226" s="10" t="str">
        <f ca="1">VLOOKUP(A226,'Hospitalisation Details'!$A$1:$Q$2344,5,FALSE)</f>
        <v>Oct</v>
      </c>
      <c r="N226" s="11">
        <f ca="1">VLOOKUP(A226,'Hospitalisation Details'!$A$1:$Q$2344,6,FALSE)</f>
        <v>28</v>
      </c>
      <c r="O226" s="17">
        <f ca="1">VLOOKUP(A226,'Hospitalisation Details'!$A$1:$Q$2344,7,FALSE)</f>
        <v>38288</v>
      </c>
      <c r="P226" s="11">
        <f ca="1">VLOOKUP(A226,'Hospitalisation Details'!$A$1:$Q$2344,10,FALSE)</f>
        <v>2203.74</v>
      </c>
      <c r="Q226" s="11" t="str">
        <f ca="1">VLOOKUP(A226,'Hospitalisation Details'!$A$1:$Q$2344,12,FALSE)</f>
        <v>tier - 2</v>
      </c>
      <c r="R226" s="11" t="str">
        <f ca="1">VLOOKUP(A226,'Hospitalisation Details'!$A$1:$Q$2344,14,FALSE)</f>
        <v>tier - 2</v>
      </c>
      <c r="S226" s="11">
        <f ca="1">VLOOKUP(A226,'Hospitalisation Details'!$A$1:$Q$2344,17,FALSE)</f>
        <v>21</v>
      </c>
      <c r="T226" s="11" t="str">
        <f ca="1">VLOOKUP(A226,'Hospitalisation Details'!$A$1:$Q$2336,16,FALSE)</f>
        <v>R1024</v>
      </c>
    </row>
    <row r="227" ht="15.5" spans="1:20">
      <c r="A227" s="10" t="s">
        <v>877</v>
      </c>
      <c r="B227" s="11" t="str">
        <f>VLOOKUP(A227,'Customer Names'!$H$6:$K$2340,3,FALSE)</f>
        <v>  Chris</v>
      </c>
      <c r="C227" s="11">
        <f>VLOOKUP(A227,'Medical Examinations'!$A$1:$L$2336,2,FALSE)</f>
        <v>52.3</v>
      </c>
      <c r="D227" s="11">
        <f>VLOOKUP(A227,'Medical Examinations'!$A$1:$L$2336,3,FALSE)</f>
        <v>4.87</v>
      </c>
      <c r="E227" s="11" t="str">
        <f>VLOOKUP(A227,'Medical Examinations'!$A$1:$L$2336,4,FALSE)</f>
        <v>yes</v>
      </c>
      <c r="F227" s="11" t="str">
        <f>VLOOKUP(A227,'Medical Examinations'!$A$1:$L$2336,5,FALSE)</f>
        <v>No</v>
      </c>
      <c r="G227" s="11" t="str">
        <f>VLOOKUP(A227,'Medical Examinations'!$A$1:$L$2336,6,FALSE)</f>
        <v>Yes</v>
      </c>
      <c r="H227" s="11">
        <f>VLOOKUP(A227,'Medical Examinations'!$A$1:$L$2336,8,FALSE)</f>
        <v>1</v>
      </c>
      <c r="I227" s="11" t="str">
        <f>VLOOKUP(A227,'Medical Examinations'!$A$1:$L$2336,10,FALSE)</f>
        <v>yes</v>
      </c>
      <c r="J227" s="11" t="str">
        <f>VLOOKUP(A227,'Medical Examinations'!$A$1:$L$2336,11,FALSE)</f>
        <v>Obesity</v>
      </c>
      <c r="K227" s="11" t="str">
        <f>VLOOKUP(A227,'Medical Examinations'!$A$1:$L$2336,12,FALSE)</f>
        <v>Normal</v>
      </c>
      <c r="L227" s="10">
        <f ca="1">VLOOKUP(A227,'Hospitalisation Details'!$A$1:$Q$2344,3,FALSE)</f>
        <v>2004</v>
      </c>
      <c r="M227" s="10" t="str">
        <f ca="1">VLOOKUP(A227,'Hospitalisation Details'!$A$1:$Q$2344,5,FALSE)</f>
        <v>Nov</v>
      </c>
      <c r="N227" s="11">
        <f ca="1">VLOOKUP(A227,'Hospitalisation Details'!$A$1:$Q$2344,6,FALSE)</f>
        <v>13</v>
      </c>
      <c r="O227" s="17">
        <f ca="1">VLOOKUP(A227,'Hospitalisation Details'!$A$1:$Q$2344,7,FALSE)</f>
        <v>38304</v>
      </c>
      <c r="P227" s="11">
        <f ca="1">VLOOKUP(A227,'Hospitalisation Details'!$A$1:$Q$2344,10,FALSE)</f>
        <v>2205.98</v>
      </c>
      <c r="Q227" s="11" t="str">
        <f ca="1">VLOOKUP(A227,'Hospitalisation Details'!$A$1:$Q$2344,12,FALSE)</f>
        <v>tier - 2</v>
      </c>
      <c r="R227" s="11" t="str">
        <f ca="1">VLOOKUP(A227,'Hospitalisation Details'!$A$1:$Q$2344,14,FALSE)</f>
        <v>tier - 3</v>
      </c>
      <c r="S227" s="11">
        <f ca="1">VLOOKUP(A227,'Hospitalisation Details'!$A$1:$Q$2344,17,FALSE)</f>
        <v>20</v>
      </c>
      <c r="T227" s="11" t="str">
        <f ca="1">VLOOKUP(A227,'Hospitalisation Details'!$A$1:$Q$2336,16,FALSE)</f>
        <v>R1024</v>
      </c>
    </row>
    <row r="228" ht="15.5" spans="1:20">
      <c r="A228" s="10" t="s">
        <v>881</v>
      </c>
      <c r="B228" s="11" t="str">
        <f>VLOOKUP(A228,'Customer Names'!$H$6:$K$2340,3,FALSE)</f>
        <v>  Marian M</v>
      </c>
      <c r="C228" s="11">
        <f>VLOOKUP(A228,'Medical Examinations'!$A$1:$L$2336,2,FALSE)</f>
        <v>52.66</v>
      </c>
      <c r="D228" s="11">
        <f>VLOOKUP(A228,'Medical Examinations'!$A$1:$L$2336,3,FALSE)</f>
        <v>4.45</v>
      </c>
      <c r="E228" s="11" t="str">
        <f>VLOOKUP(A228,'Medical Examinations'!$A$1:$L$2336,4,FALSE)</f>
        <v>No</v>
      </c>
      <c r="F228" s="11" t="str">
        <f>VLOOKUP(A228,'Medical Examinations'!$A$1:$L$2336,5,FALSE)</f>
        <v>No</v>
      </c>
      <c r="G228" s="11" t="str">
        <f>VLOOKUP(A228,'Medical Examinations'!$A$1:$L$2336,6,FALSE)</f>
        <v>No</v>
      </c>
      <c r="H228" s="11">
        <f>VLOOKUP(A228,'Medical Examinations'!$A$1:$L$2336,8,FALSE)</f>
        <v>1</v>
      </c>
      <c r="I228" s="11" t="str">
        <f>VLOOKUP(A228,'Medical Examinations'!$A$1:$L$2336,10,FALSE)</f>
        <v>yes</v>
      </c>
      <c r="J228" s="11" t="str">
        <f>VLOOKUP(A228,'Medical Examinations'!$A$1:$L$2336,11,FALSE)</f>
        <v>Obesity</v>
      </c>
      <c r="K228" s="11" t="str">
        <f>VLOOKUP(A228,'Medical Examinations'!$A$1:$L$2336,12,FALSE)</f>
        <v>Normal</v>
      </c>
      <c r="L228" s="10">
        <f ca="1">VLOOKUP(A228,'Hospitalisation Details'!$A$1:$Q$2344,3,FALSE)</f>
        <v>2004</v>
      </c>
      <c r="M228" s="10" t="str">
        <f ca="1">VLOOKUP(A228,'Hospitalisation Details'!$A$1:$Q$2344,5,FALSE)</f>
        <v>Aug</v>
      </c>
      <c r="N228" s="11">
        <f ca="1">VLOOKUP(A228,'Hospitalisation Details'!$A$1:$Q$2344,6,FALSE)</f>
        <v>6</v>
      </c>
      <c r="O228" s="17">
        <f ca="1">VLOOKUP(A228,'Hospitalisation Details'!$A$1:$Q$2344,7,FALSE)</f>
        <v>38205</v>
      </c>
      <c r="P228" s="11">
        <f ca="1">VLOOKUP(A228,'Hospitalisation Details'!$A$1:$Q$2344,10,FALSE)</f>
        <v>2207.7</v>
      </c>
      <c r="Q228" s="11" t="str">
        <f ca="1">VLOOKUP(A228,'Hospitalisation Details'!$A$1:$Q$2344,12,FALSE)</f>
        <v>tier - 2</v>
      </c>
      <c r="R228" s="11" t="str">
        <f ca="1">VLOOKUP(A228,'Hospitalisation Details'!$A$1:$Q$2344,14,FALSE)</f>
        <v>tier - 2</v>
      </c>
      <c r="S228" s="11">
        <f ca="1">VLOOKUP(A228,'Hospitalisation Details'!$A$1:$Q$2344,17,FALSE)</f>
        <v>21</v>
      </c>
      <c r="T228" s="11" t="str">
        <f ca="1">VLOOKUP(A228,'Hospitalisation Details'!$A$1:$Q$2336,16,FALSE)</f>
        <v>R1024</v>
      </c>
    </row>
    <row r="229" ht="15.5" spans="1:20">
      <c r="A229" s="10" t="s">
        <v>885</v>
      </c>
      <c r="B229" s="11" t="str">
        <f>VLOOKUP(A229,'Customer Names'!$H$6:$K$2340,3,FALSE)</f>
        <v>  Jeremy</v>
      </c>
      <c r="C229" s="11">
        <f>VLOOKUP(A229,'Medical Examinations'!$A$1:$L$2336,2,FALSE)</f>
        <v>29.57</v>
      </c>
      <c r="D229" s="11">
        <f>VLOOKUP(A229,'Medical Examinations'!$A$1:$L$2336,3,FALSE)</f>
        <v>9.42</v>
      </c>
      <c r="E229" s="11" t="str">
        <f>VLOOKUP(A229,'Medical Examinations'!$A$1:$L$2336,4,FALSE)</f>
        <v>yes</v>
      </c>
      <c r="F229" s="11" t="str">
        <f>VLOOKUP(A229,'Medical Examinations'!$A$1:$L$2336,5,FALSE)</f>
        <v>No</v>
      </c>
      <c r="G229" s="11" t="str">
        <f>VLOOKUP(A229,'Medical Examinations'!$A$1:$L$2336,6,FALSE)</f>
        <v>No</v>
      </c>
      <c r="H229" s="11">
        <f>VLOOKUP(A229,'Medical Examinations'!$A$1:$L$2336,8,FALSE)</f>
        <v>0</v>
      </c>
      <c r="I229" s="11" t="str">
        <f>VLOOKUP(A229,'Medical Examinations'!$A$1:$L$2336,10,FALSE)</f>
        <v>yes</v>
      </c>
      <c r="J229" s="11" t="str">
        <f>VLOOKUP(A229,'Medical Examinations'!$A$1:$L$2336,11,FALSE)</f>
        <v>Over Weight</v>
      </c>
      <c r="K229" s="11" t="str">
        <f>VLOOKUP(A229,'Medical Examinations'!$A$1:$L$2336,12,FALSE)</f>
        <v>Diabetes</v>
      </c>
      <c r="L229" s="10">
        <f ca="1">VLOOKUP(A229,'Hospitalisation Details'!$A$1:$Q$2344,3,FALSE)</f>
        <v>2004</v>
      </c>
      <c r="M229" s="10" t="str">
        <f ca="1">VLOOKUP(A229,'Hospitalisation Details'!$A$1:$Q$2344,5,FALSE)</f>
        <v>Jul</v>
      </c>
      <c r="N229" s="11">
        <f ca="1">VLOOKUP(A229,'Hospitalisation Details'!$A$1:$Q$2344,6,FALSE)</f>
        <v>27</v>
      </c>
      <c r="O229" s="17">
        <f ca="1">VLOOKUP(A229,'Hospitalisation Details'!$A$1:$Q$2344,7,FALSE)</f>
        <v>38195</v>
      </c>
      <c r="P229" s="11">
        <f ca="1">VLOOKUP(A229,'Hospitalisation Details'!$A$1:$Q$2344,10,FALSE)</f>
        <v>2211.13</v>
      </c>
      <c r="Q229" s="11" t="str">
        <f ca="1">VLOOKUP(A229,'Hospitalisation Details'!$A$1:$Q$2344,12,FALSE)</f>
        <v>tier - 2</v>
      </c>
      <c r="R229" s="11" t="str">
        <f ca="1">VLOOKUP(A229,'Hospitalisation Details'!$A$1:$Q$2344,14,FALSE)</f>
        <v>tier - 2</v>
      </c>
      <c r="S229" s="11">
        <f ca="1">VLOOKUP(A229,'Hospitalisation Details'!$A$1:$Q$2344,17,FALSE)</f>
        <v>21</v>
      </c>
      <c r="T229" s="11" t="str">
        <f ca="1">VLOOKUP(A229,'Hospitalisation Details'!$A$1:$Q$2336,16,FALSE)</f>
        <v>R1024</v>
      </c>
    </row>
    <row r="230" ht="15.5" spans="1:20">
      <c r="A230" s="10" t="s">
        <v>889</v>
      </c>
      <c r="B230" s="11" t="str">
        <f>VLOOKUP(A230,'Customer Names'!$H$6:$K$2340,3,FALSE)</f>
        <v>  Allison H</v>
      </c>
      <c r="C230" s="11">
        <f>VLOOKUP(A230,'Medical Examinations'!$A$1:$L$2336,2,FALSE)</f>
        <v>36.99</v>
      </c>
      <c r="D230" s="11">
        <f>VLOOKUP(A230,'Medical Examinations'!$A$1:$L$2336,3,FALSE)</f>
        <v>5.37</v>
      </c>
      <c r="E230" s="11" t="str">
        <f>VLOOKUP(A230,'Medical Examinations'!$A$1:$L$2336,4,FALSE)</f>
        <v>yes</v>
      </c>
      <c r="F230" s="11" t="str">
        <f>VLOOKUP(A230,'Medical Examinations'!$A$1:$L$2336,5,FALSE)</f>
        <v>No</v>
      </c>
      <c r="G230" s="11" t="str">
        <f>VLOOKUP(A230,'Medical Examinations'!$A$1:$L$2336,6,FALSE)</f>
        <v>Yes</v>
      </c>
      <c r="H230" s="11">
        <f>VLOOKUP(A230,'Medical Examinations'!$A$1:$L$2336,8,FALSE)</f>
        <v>1</v>
      </c>
      <c r="I230" s="11" t="str">
        <f>VLOOKUP(A230,'Medical Examinations'!$A$1:$L$2336,10,FALSE)</f>
        <v>yes</v>
      </c>
      <c r="J230" s="11" t="str">
        <f>VLOOKUP(A230,'Medical Examinations'!$A$1:$L$2336,11,FALSE)</f>
        <v>Obesity</v>
      </c>
      <c r="K230" s="11" t="str">
        <f>VLOOKUP(A230,'Medical Examinations'!$A$1:$L$2336,12,FALSE)</f>
        <v>Normal</v>
      </c>
      <c r="L230" s="10">
        <f ca="1">VLOOKUP(A230,'Hospitalisation Details'!$A$1:$Q$2344,3,FALSE)</f>
        <v>1994</v>
      </c>
      <c r="M230" s="10" t="str">
        <f ca="1">VLOOKUP(A230,'Hospitalisation Details'!$A$1:$Q$2344,5,FALSE)</f>
        <v>Nov</v>
      </c>
      <c r="N230" s="11">
        <f ca="1">VLOOKUP(A230,'Hospitalisation Details'!$A$1:$Q$2344,6,FALSE)</f>
        <v>17</v>
      </c>
      <c r="O230" s="17">
        <f ca="1">VLOOKUP(A230,'Hospitalisation Details'!$A$1:$Q$2344,7,FALSE)</f>
        <v>34655</v>
      </c>
      <c r="P230" s="11">
        <f ca="1">VLOOKUP(A230,'Hospitalisation Details'!$A$1:$Q$2344,10,FALSE)</f>
        <v>2213.21</v>
      </c>
      <c r="Q230" s="11" t="str">
        <f ca="1">VLOOKUP(A230,'Hospitalisation Details'!$A$1:$Q$2344,12,FALSE)</f>
        <v>tier - 2</v>
      </c>
      <c r="R230" s="11" t="str">
        <f ca="1">VLOOKUP(A230,'Hospitalisation Details'!$A$1:$Q$2344,14,FALSE)</f>
        <v>tier - 2</v>
      </c>
      <c r="S230" s="11">
        <f ca="1">VLOOKUP(A230,'Hospitalisation Details'!$A$1:$Q$2344,17,FALSE)</f>
        <v>30</v>
      </c>
      <c r="T230" s="11" t="str">
        <f ca="1">VLOOKUP(A230,'Hospitalisation Details'!$A$1:$Q$2336,16,FALSE)</f>
        <v>R1013</v>
      </c>
    </row>
    <row r="231" ht="15.5" spans="1:20">
      <c r="A231" s="10" t="s">
        <v>892</v>
      </c>
      <c r="B231" s="11" t="str">
        <f>VLOOKUP(A231,'Customer Names'!$H$6:$K$2340,3,FALSE)</f>
        <v>  Elizabeth</v>
      </c>
      <c r="C231" s="11">
        <f>VLOOKUP(A231,'Medical Examinations'!$A$1:$L$2336,2,FALSE)</f>
        <v>31.4</v>
      </c>
      <c r="D231" s="11">
        <f>VLOOKUP(A231,'Medical Examinations'!$A$1:$L$2336,3,FALSE)</f>
        <v>4.6</v>
      </c>
      <c r="E231" s="11" t="str">
        <f>VLOOKUP(A231,'Medical Examinations'!$A$1:$L$2336,4,FALSE)</f>
        <v>yes</v>
      </c>
      <c r="F231" s="11" t="str">
        <f>VLOOKUP(A231,'Medical Examinations'!$A$1:$L$2336,5,FALSE)</f>
        <v>No</v>
      </c>
      <c r="G231" s="11" t="str">
        <f>VLOOKUP(A231,'Medical Examinations'!$A$1:$L$2336,6,FALSE)</f>
        <v>No</v>
      </c>
      <c r="H231" s="11">
        <f>VLOOKUP(A231,'Medical Examinations'!$A$1:$L$2336,8,FALSE)</f>
        <v>1</v>
      </c>
      <c r="I231" s="11" t="str">
        <f>VLOOKUP(A231,'Medical Examinations'!$A$1:$L$2336,10,FALSE)</f>
        <v>yes</v>
      </c>
      <c r="J231" s="11" t="str">
        <f>VLOOKUP(A231,'Medical Examinations'!$A$1:$L$2336,11,FALSE)</f>
        <v>Obesity</v>
      </c>
      <c r="K231" s="11" t="str">
        <f>VLOOKUP(A231,'Medical Examinations'!$A$1:$L$2336,12,FALSE)</f>
        <v>Normal</v>
      </c>
      <c r="L231" s="10">
        <f ca="1">VLOOKUP(A231,'Hospitalisation Details'!$A$1:$Q$2344,3,FALSE)</f>
        <v>2004</v>
      </c>
      <c r="M231" s="10" t="str">
        <f ca="1">VLOOKUP(A231,'Hospitalisation Details'!$A$1:$Q$2344,5,FALSE)</f>
        <v>Jun</v>
      </c>
      <c r="N231" s="11">
        <f ca="1">VLOOKUP(A231,'Hospitalisation Details'!$A$1:$Q$2344,6,FALSE)</f>
        <v>13</v>
      </c>
      <c r="O231" s="17">
        <f ca="1">VLOOKUP(A231,'Hospitalisation Details'!$A$1:$Q$2344,7,FALSE)</f>
        <v>38151</v>
      </c>
      <c r="P231" s="11">
        <f ca="1">VLOOKUP(A231,'Hospitalisation Details'!$A$1:$Q$2344,10,FALSE)</f>
        <v>2217.47</v>
      </c>
      <c r="Q231" s="11" t="str">
        <f ca="1">VLOOKUP(A231,'Hospitalisation Details'!$A$1:$Q$2344,12,FALSE)</f>
        <v>tier - 2</v>
      </c>
      <c r="R231" s="11" t="str">
        <f ca="1">VLOOKUP(A231,'Hospitalisation Details'!$A$1:$Q$2344,14,FALSE)</f>
        <v>tier - 1</v>
      </c>
      <c r="S231" s="11">
        <f ca="1">VLOOKUP(A231,'Hospitalisation Details'!$A$1:$Q$2344,17,FALSE)</f>
        <v>21</v>
      </c>
      <c r="T231" s="11" t="str">
        <f ca="1">VLOOKUP(A231,'Hospitalisation Details'!$A$1:$Q$2336,16,FALSE)</f>
        <v>R1024</v>
      </c>
    </row>
    <row r="232" ht="15.5" spans="1:20">
      <c r="A232" s="10" t="s">
        <v>895</v>
      </c>
      <c r="B232" s="11" t="str">
        <f>VLOOKUP(A232,'Customer Names'!$H$6:$K$2340,3,FALSE)</f>
        <v>  Andrew</v>
      </c>
      <c r="C232" s="11">
        <f>VLOOKUP(A232,'Medical Examinations'!$A$1:$L$2336,2,FALSE)</f>
        <v>34.9</v>
      </c>
      <c r="D232" s="11">
        <f>VLOOKUP(A232,'Medical Examinations'!$A$1:$L$2336,3,FALSE)</f>
        <v>6.22</v>
      </c>
      <c r="E232" s="11" t="str">
        <f>VLOOKUP(A232,'Medical Examinations'!$A$1:$L$2336,4,FALSE)</f>
        <v>No</v>
      </c>
      <c r="F232" s="11" t="str">
        <f>VLOOKUP(A232,'Medical Examinations'!$A$1:$L$2336,5,FALSE)</f>
        <v>No</v>
      </c>
      <c r="G232" s="11" t="str">
        <f>VLOOKUP(A232,'Medical Examinations'!$A$1:$L$2336,6,FALSE)</f>
        <v>Yes</v>
      </c>
      <c r="H232" s="11">
        <f>VLOOKUP(A232,'Medical Examinations'!$A$1:$L$2336,8,FALSE)</f>
        <v>1</v>
      </c>
      <c r="I232" s="11" t="str">
        <f>VLOOKUP(A232,'Medical Examinations'!$A$1:$L$2336,10,FALSE)</f>
        <v>yes</v>
      </c>
      <c r="J232" s="11" t="str">
        <f>VLOOKUP(A232,'Medical Examinations'!$A$1:$L$2336,11,FALSE)</f>
        <v>Obesity</v>
      </c>
      <c r="K232" s="11" t="str">
        <f>VLOOKUP(A232,'Medical Examinations'!$A$1:$L$2336,12,FALSE)</f>
        <v>Prediabetes</v>
      </c>
      <c r="L232" s="10">
        <f ca="1">VLOOKUP(A232,'Hospitalisation Details'!$A$1:$Q$2344,3,FALSE)</f>
        <v>2004</v>
      </c>
      <c r="M232" s="10" t="str">
        <f ca="1">VLOOKUP(A232,'Hospitalisation Details'!$A$1:$Q$2344,5,FALSE)</f>
        <v>Sep</v>
      </c>
      <c r="N232" s="11">
        <f ca="1">VLOOKUP(A232,'Hospitalisation Details'!$A$1:$Q$2344,6,FALSE)</f>
        <v>25</v>
      </c>
      <c r="O232" s="17">
        <f ca="1">VLOOKUP(A232,'Hospitalisation Details'!$A$1:$Q$2344,7,FALSE)</f>
        <v>38255</v>
      </c>
      <c r="P232" s="11">
        <f ca="1">VLOOKUP(A232,'Hospitalisation Details'!$A$1:$Q$2344,10,FALSE)</f>
        <v>2217.6</v>
      </c>
      <c r="Q232" s="11" t="str">
        <f ca="1">VLOOKUP(A232,'Hospitalisation Details'!$A$1:$Q$2344,12,FALSE)</f>
        <v>tier - 2</v>
      </c>
      <c r="R232" s="11" t="str">
        <f ca="1">VLOOKUP(A232,'Hospitalisation Details'!$A$1:$Q$2344,14,FALSE)</f>
        <v>tier - 1</v>
      </c>
      <c r="S232" s="11">
        <f ca="1">VLOOKUP(A232,'Hospitalisation Details'!$A$1:$Q$2344,17,FALSE)</f>
        <v>21</v>
      </c>
      <c r="T232" s="11" t="str">
        <f ca="1">VLOOKUP(A232,'Hospitalisation Details'!$A$1:$Q$2336,16,FALSE)</f>
        <v>R1024</v>
      </c>
    </row>
    <row r="233" ht="15.5" spans="1:20">
      <c r="A233" s="10" t="s">
        <v>899</v>
      </c>
      <c r="B233" s="11" t="str">
        <f>VLOOKUP(A233,'Customer Names'!$H$6:$K$2340,3,FALSE)</f>
        <v>  Anders J</v>
      </c>
      <c r="C233" s="11">
        <f>VLOOKUP(A233,'Medical Examinations'!$A$1:$L$2336,2,FALSE)</f>
        <v>31.13</v>
      </c>
      <c r="D233" s="11">
        <f>VLOOKUP(A233,'Medical Examinations'!$A$1:$L$2336,3,FALSE)</f>
        <v>4.52</v>
      </c>
      <c r="E233" s="11" t="str">
        <f>VLOOKUP(A233,'Medical Examinations'!$A$1:$L$2336,4,FALSE)</f>
        <v>yes</v>
      </c>
      <c r="F233" s="11" t="str">
        <f>VLOOKUP(A233,'Medical Examinations'!$A$1:$L$2336,5,FALSE)</f>
        <v>No</v>
      </c>
      <c r="G233" s="11" t="str">
        <f>VLOOKUP(A233,'Medical Examinations'!$A$1:$L$2336,6,FALSE)</f>
        <v>No</v>
      </c>
      <c r="H233" s="11">
        <f>VLOOKUP(A233,'Medical Examinations'!$A$1:$L$2336,8,FALSE)</f>
        <v>1</v>
      </c>
      <c r="I233" s="11" t="str">
        <f>VLOOKUP(A233,'Medical Examinations'!$A$1:$L$2336,10,FALSE)</f>
        <v>yes</v>
      </c>
      <c r="J233" s="11" t="str">
        <f>VLOOKUP(A233,'Medical Examinations'!$A$1:$L$2336,11,FALSE)</f>
        <v>Obesity</v>
      </c>
      <c r="K233" s="11" t="str">
        <f>VLOOKUP(A233,'Medical Examinations'!$A$1:$L$2336,12,FALSE)</f>
        <v>Normal</v>
      </c>
      <c r="L233" s="10">
        <f ca="1">VLOOKUP(A233,'Hospitalisation Details'!$A$1:$Q$2344,3,FALSE)</f>
        <v>2004</v>
      </c>
      <c r="M233" s="10" t="str">
        <f ca="1">VLOOKUP(A233,'Hospitalisation Details'!$A$1:$Q$2344,5,FALSE)</f>
        <v>Dec</v>
      </c>
      <c r="N233" s="11">
        <f ca="1">VLOOKUP(A233,'Hospitalisation Details'!$A$1:$Q$2344,6,FALSE)</f>
        <v>12</v>
      </c>
      <c r="O233" s="17">
        <f ca="1">VLOOKUP(A233,'Hospitalisation Details'!$A$1:$Q$2344,7,FALSE)</f>
        <v>38333</v>
      </c>
      <c r="P233" s="11">
        <f ca="1">VLOOKUP(A233,'Hospitalisation Details'!$A$1:$Q$2344,10,FALSE)</f>
        <v>2219.45</v>
      </c>
      <c r="Q233" s="11" t="str">
        <f ca="1">VLOOKUP(A233,'Hospitalisation Details'!$A$1:$Q$2344,12,FALSE)</f>
        <v>tier - 2</v>
      </c>
      <c r="R233" s="11" t="str">
        <f ca="1">VLOOKUP(A233,'Hospitalisation Details'!$A$1:$Q$2344,14,FALSE)</f>
        <v>tier - 1</v>
      </c>
      <c r="S233" s="11">
        <f ca="1">VLOOKUP(A233,'Hospitalisation Details'!$A$1:$Q$2344,17,FALSE)</f>
        <v>20</v>
      </c>
      <c r="T233" s="11" t="str">
        <f ca="1">VLOOKUP(A233,'Hospitalisation Details'!$A$1:$Q$2336,16,FALSE)</f>
        <v>R1013</v>
      </c>
    </row>
    <row r="234" ht="15.5" spans="1:20">
      <c r="A234" s="10" t="s">
        <v>903</v>
      </c>
      <c r="B234" s="11" t="str">
        <f>VLOOKUP(A234,'Customer Names'!$H$6:$K$2340,3,FALSE)</f>
        <v>  Sean</v>
      </c>
      <c r="C234" s="11">
        <f>VLOOKUP(A234,'Medical Examinations'!$A$1:$L$2336,2,FALSE)</f>
        <v>34.8</v>
      </c>
      <c r="D234" s="11">
        <f>VLOOKUP(A234,'Medical Examinations'!$A$1:$L$2336,3,FALSE)</f>
        <v>6.18</v>
      </c>
      <c r="E234" s="11" t="str">
        <f>VLOOKUP(A234,'Medical Examinations'!$A$1:$L$2336,4,FALSE)</f>
        <v>No</v>
      </c>
      <c r="F234" s="11" t="str">
        <f>VLOOKUP(A234,'Medical Examinations'!$A$1:$L$2336,5,FALSE)</f>
        <v>No</v>
      </c>
      <c r="G234" s="11" t="str">
        <f>VLOOKUP(A234,'Medical Examinations'!$A$1:$L$2336,6,FALSE)</f>
        <v>Yes</v>
      </c>
      <c r="H234" s="11">
        <f>VLOOKUP(A234,'Medical Examinations'!$A$1:$L$2336,8,FALSE)</f>
        <v>1</v>
      </c>
      <c r="I234" s="11" t="str">
        <f>VLOOKUP(A234,'Medical Examinations'!$A$1:$L$2336,10,FALSE)</f>
        <v>yes</v>
      </c>
      <c r="J234" s="11" t="str">
        <f>VLOOKUP(A234,'Medical Examinations'!$A$1:$L$2336,11,FALSE)</f>
        <v>Obesity</v>
      </c>
      <c r="K234" s="11" t="str">
        <f>VLOOKUP(A234,'Medical Examinations'!$A$1:$L$2336,12,FALSE)</f>
        <v>Prediabetes</v>
      </c>
      <c r="L234" s="10">
        <f ca="1">VLOOKUP(A234,'Hospitalisation Details'!$A$1:$Q$2344,3,FALSE)</f>
        <v>2003</v>
      </c>
      <c r="M234" s="10" t="str">
        <f ca="1">VLOOKUP(A234,'Hospitalisation Details'!$A$1:$Q$2344,5,FALSE)</f>
        <v>Dec</v>
      </c>
      <c r="N234" s="11">
        <f ca="1">VLOOKUP(A234,'Hospitalisation Details'!$A$1:$Q$2344,6,FALSE)</f>
        <v>10</v>
      </c>
      <c r="O234" s="17">
        <f ca="1">VLOOKUP(A234,'Hospitalisation Details'!$A$1:$Q$2344,7,FALSE)</f>
        <v>37965</v>
      </c>
      <c r="P234" s="11">
        <f ca="1">VLOOKUP(A234,'Hospitalisation Details'!$A$1:$Q$2344,10,FALSE)</f>
        <v>2221.56</v>
      </c>
      <c r="Q234" s="11" t="str">
        <f ca="1">VLOOKUP(A234,'Hospitalisation Details'!$A$1:$Q$2344,12,FALSE)</f>
        <v>tier - 2</v>
      </c>
      <c r="R234" s="11" t="str">
        <f ca="1">VLOOKUP(A234,'Hospitalisation Details'!$A$1:$Q$2344,14,FALSE)</f>
        <v>tier - 3</v>
      </c>
      <c r="S234" s="11">
        <f ca="1">VLOOKUP(A234,'Hospitalisation Details'!$A$1:$Q$2344,17,FALSE)</f>
        <v>21</v>
      </c>
      <c r="T234" s="11" t="str">
        <f ca="1">VLOOKUP(A234,'Hospitalisation Details'!$A$1:$Q$2336,16,FALSE)</f>
        <v>R1012</v>
      </c>
    </row>
    <row r="235" ht="15.5" spans="1:20">
      <c r="A235" s="10" t="s">
        <v>907</v>
      </c>
      <c r="B235" s="11" t="str">
        <f>VLOOKUP(A235,'Customer Names'!$H$6:$K$2340,3,FALSE)</f>
        <v>  Brian M</v>
      </c>
      <c r="C235" s="11">
        <f>VLOOKUP(A235,'Medical Examinations'!$A$1:$L$2336,2,FALSE)</f>
        <v>31.68</v>
      </c>
      <c r="D235" s="11">
        <f>VLOOKUP(A235,'Medical Examinations'!$A$1:$L$2336,3,FALSE)</f>
        <v>4.4</v>
      </c>
      <c r="E235" s="11" t="str">
        <f>VLOOKUP(A235,'Medical Examinations'!$A$1:$L$2336,4,FALSE)</f>
        <v>No</v>
      </c>
      <c r="F235" s="11" t="str">
        <f>VLOOKUP(A235,'Medical Examinations'!$A$1:$L$2336,5,FALSE)</f>
        <v>No</v>
      </c>
      <c r="G235" s="11" t="str">
        <f>VLOOKUP(A235,'Medical Examinations'!$A$1:$L$2336,6,FALSE)</f>
        <v>No</v>
      </c>
      <c r="H235" s="11">
        <f>VLOOKUP(A235,'Medical Examinations'!$A$1:$L$2336,8,FALSE)</f>
        <v>0</v>
      </c>
      <c r="I235" s="11" t="str">
        <f>VLOOKUP(A235,'Medical Examinations'!$A$1:$L$2336,10,FALSE)</f>
        <v>yes</v>
      </c>
      <c r="J235" s="11" t="str">
        <f>VLOOKUP(A235,'Medical Examinations'!$A$1:$L$2336,11,FALSE)</f>
        <v>Obesity</v>
      </c>
      <c r="K235" s="11" t="str">
        <f>VLOOKUP(A235,'Medical Examinations'!$A$1:$L$2336,12,FALSE)</f>
        <v>Normal</v>
      </c>
      <c r="L235" s="10">
        <f ca="1">VLOOKUP(A235,'Hospitalisation Details'!$A$1:$Q$2344,3,FALSE)</f>
        <v>2000</v>
      </c>
      <c r="M235" s="10" t="str">
        <f ca="1">VLOOKUP(A235,'Hospitalisation Details'!$A$1:$Q$2344,5,FALSE)</f>
        <v>Jun</v>
      </c>
      <c r="N235" s="11">
        <f ca="1">VLOOKUP(A235,'Hospitalisation Details'!$A$1:$Q$2344,6,FALSE)</f>
        <v>30</v>
      </c>
      <c r="O235" s="17">
        <f ca="1">VLOOKUP(A235,'Hospitalisation Details'!$A$1:$Q$2344,7,FALSE)</f>
        <v>36707</v>
      </c>
      <c r="P235" s="11">
        <f ca="1">VLOOKUP(A235,'Hospitalisation Details'!$A$1:$Q$2344,10,FALSE)</f>
        <v>2250.84</v>
      </c>
      <c r="Q235" s="11" t="str">
        <f ca="1">VLOOKUP(A235,'Hospitalisation Details'!$A$1:$Q$2344,12,FALSE)</f>
        <v>tier - 2</v>
      </c>
      <c r="R235" s="11" t="str">
        <f ca="1">VLOOKUP(A235,'Hospitalisation Details'!$A$1:$Q$2344,14,FALSE)</f>
        <v>tier - 2</v>
      </c>
      <c r="S235" s="11">
        <f ca="1">VLOOKUP(A235,'Hospitalisation Details'!$A$1:$Q$2344,17,FALSE)</f>
        <v>25</v>
      </c>
      <c r="T235" s="11" t="str">
        <f ca="1">VLOOKUP(A235,'Hospitalisation Details'!$A$1:$Q$2336,16,FALSE)</f>
        <v>R1018</v>
      </c>
    </row>
    <row r="236" ht="15.5" spans="1:20">
      <c r="A236" s="10" t="s">
        <v>911</v>
      </c>
      <c r="B236" s="11" t="str">
        <f>VLOOKUP(A236,'Customer Names'!$H$6:$K$2340,3,FALSE)</f>
        <v>  Jeremy</v>
      </c>
      <c r="C236" s="11">
        <f>VLOOKUP(A236,'Medical Examinations'!$A$1:$L$2336,2,FALSE)</f>
        <v>33.535</v>
      </c>
      <c r="D236" s="11">
        <f>VLOOKUP(A236,'Medical Examinations'!$A$1:$L$2336,3,FALSE)</f>
        <v>6.23</v>
      </c>
      <c r="E236" s="11" t="str">
        <f>VLOOKUP(A236,'Medical Examinations'!$A$1:$L$2336,4,FALSE)</f>
        <v>No</v>
      </c>
      <c r="F236" s="11" t="str">
        <f>VLOOKUP(A236,'Medical Examinations'!$A$1:$L$2336,5,FALSE)</f>
        <v>yes</v>
      </c>
      <c r="G236" s="11" t="str">
        <f>VLOOKUP(A236,'Medical Examinations'!$A$1:$L$2336,6,FALSE)</f>
        <v>No</v>
      </c>
      <c r="H236" s="11">
        <f>VLOOKUP(A236,'Medical Examinations'!$A$1:$L$2336,8,FALSE)</f>
        <v>1</v>
      </c>
      <c r="I236" s="11" t="str">
        <f>VLOOKUP(A236,'Medical Examinations'!$A$1:$L$2336,10,FALSE)</f>
        <v>yes</v>
      </c>
      <c r="J236" s="11" t="str">
        <f>VLOOKUP(A236,'Medical Examinations'!$A$1:$L$2336,11,FALSE)</f>
        <v>Obesity</v>
      </c>
      <c r="K236" s="11" t="str">
        <f>VLOOKUP(A236,'Medical Examinations'!$A$1:$L$2336,12,FALSE)</f>
        <v>Prediabetes</v>
      </c>
      <c r="L236" s="10">
        <f ca="1">VLOOKUP(A236,'Hospitalisation Details'!$A$1:$Q$2344,3,FALSE)</f>
        <v>2000</v>
      </c>
      <c r="M236" s="10" t="str">
        <f ca="1">VLOOKUP(A236,'Hospitalisation Details'!$A$1:$Q$2344,5,FALSE)</f>
        <v>Dec</v>
      </c>
      <c r="N236" s="11">
        <f ca="1">VLOOKUP(A236,'Hospitalisation Details'!$A$1:$Q$2344,6,FALSE)</f>
        <v>11</v>
      </c>
      <c r="O236" s="17">
        <f ca="1">VLOOKUP(A236,'Hospitalisation Details'!$A$1:$Q$2344,7,FALSE)</f>
        <v>36871</v>
      </c>
      <c r="P236" s="11">
        <f ca="1">VLOOKUP(A236,'Hospitalisation Details'!$A$1:$Q$2344,10,FALSE)</f>
        <v>2254.8</v>
      </c>
      <c r="Q236" s="11" t="str">
        <f ca="1">VLOOKUP(A236,'Hospitalisation Details'!$A$1:$Q$2344,12,FALSE)</f>
        <v>tier - 2</v>
      </c>
      <c r="R236" s="11" t="str">
        <f ca="1">VLOOKUP(A236,'Hospitalisation Details'!$A$1:$Q$2344,14,FALSE)</f>
        <v>tier - 3</v>
      </c>
      <c r="S236" s="11">
        <f ca="1">VLOOKUP(A236,'Hospitalisation Details'!$A$1:$Q$2344,17,FALSE)</f>
        <v>24</v>
      </c>
      <c r="T236" s="11" t="str">
        <f ca="1">VLOOKUP(A236,'Hospitalisation Details'!$A$1:$Q$2336,16,FALSE)</f>
        <v>R1016</v>
      </c>
    </row>
    <row r="237" ht="15.5" spans="1:20">
      <c r="A237" s="10" t="s">
        <v>915</v>
      </c>
      <c r="B237" s="11" t="str">
        <f>VLOOKUP(A237,'Customer Names'!$H$6:$K$2340,3,FALSE)</f>
        <v>  Susannah</v>
      </c>
      <c r="C237" s="11">
        <f>VLOOKUP(A237,'Medical Examinations'!$A$1:$L$2336,2,FALSE)</f>
        <v>31.92</v>
      </c>
      <c r="D237" s="11">
        <f>VLOOKUP(A237,'Medical Examinations'!$A$1:$L$2336,3,FALSE)</f>
        <v>5.33</v>
      </c>
      <c r="E237" s="11" t="str">
        <f>VLOOKUP(A237,'Medical Examinations'!$A$1:$L$2336,4,FALSE)</f>
        <v>yes</v>
      </c>
      <c r="F237" s="11" t="str">
        <f>VLOOKUP(A237,'Medical Examinations'!$A$1:$L$2336,5,FALSE)</f>
        <v>No</v>
      </c>
      <c r="G237" s="11" t="str">
        <f>VLOOKUP(A237,'Medical Examinations'!$A$1:$L$2336,6,FALSE)</f>
        <v>No</v>
      </c>
      <c r="H237" s="11">
        <f>VLOOKUP(A237,'Medical Examinations'!$A$1:$L$2336,8,FALSE)</f>
        <v>0</v>
      </c>
      <c r="I237" s="11" t="str">
        <f>VLOOKUP(A237,'Medical Examinations'!$A$1:$L$2336,10,FALSE)</f>
        <v>yes</v>
      </c>
      <c r="J237" s="11" t="str">
        <f>VLOOKUP(A237,'Medical Examinations'!$A$1:$L$2336,11,FALSE)</f>
        <v>Obesity</v>
      </c>
      <c r="K237" s="11" t="str">
        <f>VLOOKUP(A237,'Medical Examinations'!$A$1:$L$2336,12,FALSE)</f>
        <v>Normal</v>
      </c>
      <c r="L237" s="10">
        <f ca="1">VLOOKUP(A237,'Hospitalisation Details'!$A$1:$Q$2344,3,FALSE)</f>
        <v>2002</v>
      </c>
      <c r="M237" s="10" t="str">
        <f ca="1">VLOOKUP(A237,'Hospitalisation Details'!$A$1:$Q$2344,5,FALSE)</f>
        <v>Jul</v>
      </c>
      <c r="N237" s="11">
        <f ca="1">VLOOKUP(A237,'Hospitalisation Details'!$A$1:$Q$2344,6,FALSE)</f>
        <v>15</v>
      </c>
      <c r="O237" s="17">
        <f ca="1">VLOOKUP(A237,'Hospitalisation Details'!$A$1:$Q$2344,7,FALSE)</f>
        <v>37452</v>
      </c>
      <c r="P237" s="11">
        <f ca="1">VLOOKUP(A237,'Hospitalisation Details'!$A$1:$Q$2344,10,FALSE)</f>
        <v>2257.48</v>
      </c>
      <c r="Q237" s="11" t="str">
        <f ca="1">VLOOKUP(A237,'Hospitalisation Details'!$A$1:$Q$2344,12,FALSE)</f>
        <v>tier - 2</v>
      </c>
      <c r="R237" s="11" t="str">
        <f ca="1">VLOOKUP(A237,'Hospitalisation Details'!$A$1:$Q$2344,14,FALSE)</f>
        <v>tier - 1</v>
      </c>
      <c r="S237" s="11">
        <f ca="1">VLOOKUP(A237,'Hospitalisation Details'!$A$1:$Q$2344,17,FALSE)</f>
        <v>23</v>
      </c>
      <c r="T237" s="11" t="str">
        <f ca="1">VLOOKUP(A237,'Hospitalisation Details'!$A$1:$Q$2336,16,FALSE)</f>
        <v>R1012</v>
      </c>
    </row>
    <row r="238" ht="15.5" spans="1:20">
      <c r="A238" s="10" t="s">
        <v>919</v>
      </c>
      <c r="B238" s="11" t="str">
        <f>VLOOKUP(A238,'Customer Names'!$H$6:$K$2340,3,FALSE)</f>
        <v>  Randy</v>
      </c>
      <c r="C238" s="11">
        <f>VLOOKUP(A238,'Medical Examinations'!$A$1:$L$2336,2,FALSE)</f>
        <v>32.7</v>
      </c>
      <c r="D238" s="11">
        <f>VLOOKUP(A238,'Medical Examinations'!$A$1:$L$2336,3,FALSE)</f>
        <v>4.09</v>
      </c>
      <c r="E238" s="11" t="str">
        <f>VLOOKUP(A238,'Medical Examinations'!$A$1:$L$2336,4,FALSE)</f>
        <v>No</v>
      </c>
      <c r="F238" s="11" t="str">
        <f>VLOOKUP(A238,'Medical Examinations'!$A$1:$L$2336,5,FALSE)</f>
        <v>No</v>
      </c>
      <c r="G238" s="11" t="str">
        <f>VLOOKUP(A238,'Medical Examinations'!$A$1:$L$2336,6,FALSE)</f>
        <v>No</v>
      </c>
      <c r="H238" s="11">
        <f>VLOOKUP(A238,'Medical Examinations'!$A$1:$L$2336,8,FALSE)</f>
        <v>1</v>
      </c>
      <c r="I238" s="11" t="str">
        <f>VLOOKUP(A238,'Medical Examinations'!$A$1:$L$2336,10,FALSE)</f>
        <v>yes</v>
      </c>
      <c r="J238" s="11" t="str">
        <f>VLOOKUP(A238,'Medical Examinations'!$A$1:$L$2336,11,FALSE)</f>
        <v>Obesity</v>
      </c>
      <c r="K238" s="11" t="str">
        <f>VLOOKUP(A238,'Medical Examinations'!$A$1:$L$2336,12,FALSE)</f>
        <v>Normal</v>
      </c>
      <c r="L238" s="10">
        <f ca="1">VLOOKUP(A238,'Hospitalisation Details'!$A$1:$Q$2344,3,FALSE)</f>
        <v>2002</v>
      </c>
      <c r="M238" s="10" t="str">
        <f ca="1">VLOOKUP(A238,'Hospitalisation Details'!$A$1:$Q$2344,5,FALSE)</f>
        <v>Nov</v>
      </c>
      <c r="N238" s="11">
        <f ca="1">VLOOKUP(A238,'Hospitalisation Details'!$A$1:$Q$2344,6,FALSE)</f>
        <v>12</v>
      </c>
      <c r="O238" s="17">
        <f ca="1">VLOOKUP(A238,'Hospitalisation Details'!$A$1:$Q$2344,7,FALSE)</f>
        <v>37572</v>
      </c>
      <c r="P238" s="11">
        <f ca="1">VLOOKUP(A238,'Hospitalisation Details'!$A$1:$Q$2344,10,FALSE)</f>
        <v>2261.57</v>
      </c>
      <c r="Q238" s="11" t="str">
        <f ca="1">VLOOKUP(A238,'Hospitalisation Details'!$A$1:$Q$2344,12,FALSE)</f>
        <v>tier - 2</v>
      </c>
      <c r="R238" s="11" t="str">
        <f ca="1">VLOOKUP(A238,'Hospitalisation Details'!$A$1:$Q$2344,14,FALSE)</f>
        <v>tier - 1</v>
      </c>
      <c r="S238" s="11">
        <f ca="1">VLOOKUP(A238,'Hospitalisation Details'!$A$1:$Q$2344,17,FALSE)</f>
        <v>22</v>
      </c>
      <c r="T238" s="11" t="str">
        <f ca="1">VLOOKUP(A238,'Hospitalisation Details'!$A$1:$Q$2336,16,FALSE)</f>
        <v>R1012</v>
      </c>
    </row>
    <row r="239" ht="15.5" spans="1:20">
      <c r="A239" s="10" t="s">
        <v>923</v>
      </c>
      <c r="B239" s="11" t="str">
        <f>VLOOKUP(A239,'Customer Names'!$H$6:$K$2340,3,FALSE)</f>
        <v>  Leslie</v>
      </c>
      <c r="C239" s="11">
        <f>VLOOKUP(A239,'Medical Examinations'!$A$1:$L$2336,2,FALSE)</f>
        <v>41.25</v>
      </c>
      <c r="D239" s="11">
        <f>VLOOKUP(A239,'Medical Examinations'!$A$1:$L$2336,3,FALSE)</f>
        <v>5.19</v>
      </c>
      <c r="E239" s="11" t="str">
        <f>VLOOKUP(A239,'Medical Examinations'!$A$1:$L$2336,4,FALSE)</f>
        <v>No</v>
      </c>
      <c r="F239" s="11" t="str">
        <f>VLOOKUP(A239,'Medical Examinations'!$A$1:$L$2336,5,FALSE)</f>
        <v>No</v>
      </c>
      <c r="G239" s="11" t="str">
        <f>VLOOKUP(A239,'Medical Examinations'!$A$1:$L$2336,6,FALSE)</f>
        <v>No</v>
      </c>
      <c r="H239" s="11">
        <f>VLOOKUP(A239,'Medical Examinations'!$A$1:$L$2336,8,FALSE)</f>
        <v>0</v>
      </c>
      <c r="I239" s="11" t="str">
        <f>VLOOKUP(A239,'Medical Examinations'!$A$1:$L$2336,10,FALSE)</f>
        <v>yes</v>
      </c>
      <c r="J239" s="11" t="str">
        <f>VLOOKUP(A239,'Medical Examinations'!$A$1:$L$2336,11,FALSE)</f>
        <v>Obesity</v>
      </c>
      <c r="K239" s="11" t="str">
        <f>VLOOKUP(A239,'Medical Examinations'!$A$1:$L$2336,12,FALSE)</f>
        <v>Normal</v>
      </c>
      <c r="L239" s="10">
        <f ca="1">VLOOKUP(A239,'Hospitalisation Details'!$A$1:$Q$2344,3,FALSE)</f>
        <v>1991</v>
      </c>
      <c r="M239" s="10" t="str">
        <f ca="1">VLOOKUP(A239,'Hospitalisation Details'!$A$1:$Q$2344,5,FALSE)</f>
        <v>Jun</v>
      </c>
      <c r="N239" s="11">
        <f ca="1">VLOOKUP(A239,'Hospitalisation Details'!$A$1:$Q$2344,6,FALSE)</f>
        <v>16</v>
      </c>
      <c r="O239" s="17">
        <f ca="1">VLOOKUP(A239,'Hospitalisation Details'!$A$1:$Q$2344,7,FALSE)</f>
        <v>33405</v>
      </c>
      <c r="P239" s="11">
        <f ca="1">VLOOKUP(A239,'Hospitalisation Details'!$A$1:$Q$2344,10,FALSE)</f>
        <v>2277.72</v>
      </c>
      <c r="Q239" s="11" t="str">
        <f ca="1">VLOOKUP(A239,'Hospitalisation Details'!$A$1:$Q$2344,12,FALSE)</f>
        <v>tier - 2</v>
      </c>
      <c r="R239" s="11" t="str">
        <f ca="1">VLOOKUP(A239,'Hospitalisation Details'!$A$1:$Q$2344,14,FALSE)</f>
        <v>tier - 1</v>
      </c>
      <c r="S239" s="11">
        <f ca="1">VLOOKUP(A239,'Hospitalisation Details'!$A$1:$Q$2344,17,FALSE)</f>
        <v>34</v>
      </c>
      <c r="T239" s="11" t="str">
        <f ca="1">VLOOKUP(A239,'Hospitalisation Details'!$A$1:$Q$2336,16,FALSE)</f>
        <v>R1013</v>
      </c>
    </row>
    <row r="240" ht="15.5" spans="1:20">
      <c r="A240" s="10" t="s">
        <v>927</v>
      </c>
      <c r="B240" s="11" t="str">
        <f>VLOOKUP(A240,'Customer Names'!$H$6:$K$2340,3,FALSE)</f>
        <v>  Brittany L</v>
      </c>
      <c r="C240" s="11">
        <f>VLOOKUP(A240,'Medical Examinations'!$A$1:$L$2336,2,FALSE)</f>
        <v>33.11</v>
      </c>
      <c r="D240" s="11">
        <f>VLOOKUP(A240,'Medical Examinations'!$A$1:$L$2336,3,FALSE)</f>
        <v>4.12</v>
      </c>
      <c r="E240" s="11" t="str">
        <f>VLOOKUP(A240,'Medical Examinations'!$A$1:$L$2336,4,FALSE)</f>
        <v>No</v>
      </c>
      <c r="F240" s="11" t="str">
        <f>VLOOKUP(A240,'Medical Examinations'!$A$1:$L$2336,5,FALSE)</f>
        <v>No</v>
      </c>
      <c r="G240" s="11" t="str">
        <f>VLOOKUP(A240,'Medical Examinations'!$A$1:$L$2336,6,FALSE)</f>
        <v>Yes</v>
      </c>
      <c r="H240" s="11">
        <f>VLOOKUP(A240,'Medical Examinations'!$A$1:$L$2336,8,FALSE)</f>
        <v>1</v>
      </c>
      <c r="I240" s="11" t="str">
        <f>VLOOKUP(A240,'Medical Examinations'!$A$1:$L$2336,10,FALSE)</f>
        <v>yes</v>
      </c>
      <c r="J240" s="11" t="str">
        <f>VLOOKUP(A240,'Medical Examinations'!$A$1:$L$2336,11,FALSE)</f>
        <v>Obesity</v>
      </c>
      <c r="K240" s="11" t="str">
        <f>VLOOKUP(A240,'Medical Examinations'!$A$1:$L$2336,12,FALSE)</f>
        <v>Normal</v>
      </c>
      <c r="L240" s="10">
        <f ca="1">VLOOKUP(A240,'Hospitalisation Details'!$A$1:$Q$2344,3,FALSE)</f>
        <v>1989</v>
      </c>
      <c r="M240" s="10" t="str">
        <f ca="1">VLOOKUP(A240,'Hospitalisation Details'!$A$1:$Q$2344,5,FALSE)</f>
        <v>Oct</v>
      </c>
      <c r="N240" s="11">
        <f ca="1">VLOOKUP(A240,'Hospitalisation Details'!$A$1:$Q$2344,6,FALSE)</f>
        <v>5</v>
      </c>
      <c r="O240" s="17">
        <f ca="1">VLOOKUP(A240,'Hospitalisation Details'!$A$1:$Q$2344,7,FALSE)</f>
        <v>32786</v>
      </c>
      <c r="P240" s="11">
        <f ca="1">VLOOKUP(A240,'Hospitalisation Details'!$A$1:$Q$2344,10,FALSE)</f>
        <v>2295.24</v>
      </c>
      <c r="Q240" s="11" t="str">
        <f ca="1">VLOOKUP(A240,'Hospitalisation Details'!$A$1:$Q$2344,12,FALSE)</f>
        <v>tier - 2</v>
      </c>
      <c r="R240" s="11" t="str">
        <f ca="1">VLOOKUP(A240,'Hospitalisation Details'!$A$1:$Q$2344,14,FALSE)</f>
        <v>tier - 1</v>
      </c>
      <c r="S240" s="11">
        <f ca="1">VLOOKUP(A240,'Hospitalisation Details'!$A$1:$Q$2344,17,FALSE)</f>
        <v>36</v>
      </c>
      <c r="T240" s="11" t="str">
        <f ca="1">VLOOKUP(A240,'Hospitalisation Details'!$A$1:$Q$2336,16,FALSE)</f>
        <v>R1013</v>
      </c>
    </row>
    <row r="241" ht="15.5" spans="1:20">
      <c r="A241" s="10" t="s">
        <v>929</v>
      </c>
      <c r="B241" s="11" t="str">
        <f>VLOOKUP(A241,'Customer Names'!$H$6:$K$2340,3,FALSE)</f>
        <v>  Cassie J</v>
      </c>
      <c r="C241" s="11">
        <f>VLOOKUP(A241,'Medical Examinations'!$A$1:$L$2336,2,FALSE)</f>
        <v>36.16</v>
      </c>
      <c r="D241" s="11">
        <f>VLOOKUP(A241,'Medical Examinations'!$A$1:$L$2336,3,FALSE)</f>
        <v>5.1</v>
      </c>
      <c r="E241" s="11" t="str">
        <f>VLOOKUP(A241,'Medical Examinations'!$A$1:$L$2336,4,FALSE)</f>
        <v>No</v>
      </c>
      <c r="F241" s="11" t="str">
        <f>VLOOKUP(A241,'Medical Examinations'!$A$1:$L$2336,5,FALSE)</f>
        <v>No</v>
      </c>
      <c r="G241" s="11" t="str">
        <f>VLOOKUP(A241,'Medical Examinations'!$A$1:$L$2336,6,FALSE)</f>
        <v>No</v>
      </c>
      <c r="H241" s="11">
        <f>VLOOKUP(A241,'Medical Examinations'!$A$1:$L$2336,8,FALSE)</f>
        <v>1</v>
      </c>
      <c r="I241" s="11" t="str">
        <f>VLOOKUP(A241,'Medical Examinations'!$A$1:$L$2336,10,FALSE)</f>
        <v>yes</v>
      </c>
      <c r="J241" s="11" t="str">
        <f>VLOOKUP(A241,'Medical Examinations'!$A$1:$L$2336,11,FALSE)</f>
        <v>Obesity</v>
      </c>
      <c r="K241" s="11" t="str">
        <f>VLOOKUP(A241,'Medical Examinations'!$A$1:$L$2336,12,FALSE)</f>
        <v>Normal</v>
      </c>
      <c r="L241" s="10">
        <f ca="1">VLOOKUP(A241,'Hospitalisation Details'!$A$1:$Q$2344,3,FALSE)</f>
        <v>1996</v>
      </c>
      <c r="M241" s="10" t="str">
        <f ca="1">VLOOKUP(A241,'Hospitalisation Details'!$A$1:$Q$2344,5,FALSE)</f>
        <v>Nov</v>
      </c>
      <c r="N241" s="11">
        <f ca="1">VLOOKUP(A241,'Hospitalisation Details'!$A$1:$Q$2344,6,FALSE)</f>
        <v>28</v>
      </c>
      <c r="O241" s="17">
        <f ca="1">VLOOKUP(A241,'Hospitalisation Details'!$A$1:$Q$2344,7,FALSE)</f>
        <v>35397</v>
      </c>
      <c r="P241" s="11">
        <f ca="1">VLOOKUP(A241,'Hospitalisation Details'!$A$1:$Q$2344,10,FALSE)</f>
        <v>2302.3</v>
      </c>
      <c r="Q241" s="11" t="str">
        <f ca="1">VLOOKUP(A241,'Hospitalisation Details'!$A$1:$Q$2344,12,FALSE)</f>
        <v>tier - 1</v>
      </c>
      <c r="R241" s="11" t="str">
        <f ca="1">VLOOKUP(A241,'Hospitalisation Details'!$A$1:$Q$2344,14,FALSE)</f>
        <v>tier - 2</v>
      </c>
      <c r="S241" s="11">
        <f ca="1">VLOOKUP(A241,'Hospitalisation Details'!$A$1:$Q$2344,17,FALSE)</f>
        <v>28</v>
      </c>
      <c r="T241" s="11" t="str">
        <f ca="1">VLOOKUP(A241,'Hospitalisation Details'!$A$1:$Q$2336,16,FALSE)</f>
        <v>R1011</v>
      </c>
    </row>
    <row r="242" ht="15.5" spans="1:20">
      <c r="A242" s="10" t="s">
        <v>933</v>
      </c>
      <c r="B242" s="11" t="str">
        <f>VLOOKUP(A242,'Customer Names'!$H$6:$K$2340,3,FALSE)</f>
        <v>  Peter W</v>
      </c>
      <c r="C242" s="11">
        <f>VLOOKUP(A242,'Medical Examinations'!$A$1:$L$2336,2,FALSE)</f>
        <v>33.72</v>
      </c>
      <c r="D242" s="11">
        <f>VLOOKUP(A242,'Medical Examinations'!$A$1:$L$2336,3,FALSE)</f>
        <v>6.21</v>
      </c>
      <c r="E242" s="11" t="str">
        <f>VLOOKUP(A242,'Medical Examinations'!$A$1:$L$2336,4,FALSE)</f>
        <v>yes</v>
      </c>
      <c r="F242" s="11" t="str">
        <f>VLOOKUP(A242,'Medical Examinations'!$A$1:$L$2336,5,FALSE)</f>
        <v>No</v>
      </c>
      <c r="G242" s="11" t="str">
        <f>VLOOKUP(A242,'Medical Examinations'!$A$1:$L$2336,6,FALSE)</f>
        <v>Yes</v>
      </c>
      <c r="H242" s="11">
        <f>VLOOKUP(A242,'Medical Examinations'!$A$1:$L$2336,8,FALSE)</f>
        <v>1</v>
      </c>
      <c r="I242" s="11" t="str">
        <f>VLOOKUP(A242,'Medical Examinations'!$A$1:$L$2336,10,FALSE)</f>
        <v>yes</v>
      </c>
      <c r="J242" s="11" t="str">
        <f>VLOOKUP(A242,'Medical Examinations'!$A$1:$L$2336,11,FALSE)</f>
        <v>Obesity</v>
      </c>
      <c r="K242" s="11" t="str">
        <f>VLOOKUP(A242,'Medical Examinations'!$A$1:$L$2336,12,FALSE)</f>
        <v>Prediabetes</v>
      </c>
      <c r="L242" s="10">
        <f ca="1">VLOOKUP(A242,'Hospitalisation Details'!$A$1:$Q$2344,3,FALSE)</f>
        <v>2004</v>
      </c>
      <c r="M242" s="10" t="str">
        <f ca="1">VLOOKUP(A242,'Hospitalisation Details'!$A$1:$Q$2344,5,FALSE)</f>
        <v>Sep</v>
      </c>
      <c r="N242" s="11">
        <f ca="1">VLOOKUP(A242,'Hospitalisation Details'!$A$1:$Q$2344,6,FALSE)</f>
        <v>6</v>
      </c>
      <c r="O242" s="17">
        <f ca="1">VLOOKUP(A242,'Hospitalisation Details'!$A$1:$Q$2344,7,FALSE)</f>
        <v>38236</v>
      </c>
      <c r="P242" s="11">
        <f ca="1">VLOOKUP(A242,'Hospitalisation Details'!$A$1:$Q$2344,10,FALSE)</f>
        <v>2304</v>
      </c>
      <c r="Q242" s="11" t="str">
        <f ca="1">VLOOKUP(A242,'Hospitalisation Details'!$A$1:$Q$2344,12,FALSE)</f>
        <v>tier - 2</v>
      </c>
      <c r="R242" s="11" t="str">
        <f ca="1">VLOOKUP(A242,'Hospitalisation Details'!$A$1:$Q$2344,14,FALSE)</f>
        <v>tier - 3</v>
      </c>
      <c r="S242" s="11">
        <f ca="1">VLOOKUP(A242,'Hospitalisation Details'!$A$1:$Q$2344,17,FALSE)</f>
        <v>21</v>
      </c>
      <c r="T242" s="11" t="str">
        <f ca="1">VLOOKUP(A242,'Hospitalisation Details'!$A$1:$Q$2336,16,FALSE)</f>
        <v>R1013</v>
      </c>
    </row>
    <row r="243" ht="15.5" spans="1:20">
      <c r="A243" s="10" t="s">
        <v>937</v>
      </c>
      <c r="B243" s="11" t="str">
        <f>VLOOKUP(A243,'Customer Names'!$H$6:$K$2340,3,FALSE)</f>
        <v>  Douglas</v>
      </c>
      <c r="C243" s="11">
        <f>VLOOKUP(A243,'Medical Examinations'!$A$1:$L$2336,2,FALSE)</f>
        <v>37.74</v>
      </c>
      <c r="D243" s="11">
        <f>VLOOKUP(A243,'Medical Examinations'!$A$1:$L$2336,3,FALSE)</f>
        <v>9.53</v>
      </c>
      <c r="E243" s="11" t="str">
        <f>VLOOKUP(A243,'Medical Examinations'!$A$1:$L$2336,4,FALSE)</f>
        <v>yes</v>
      </c>
      <c r="F243" s="11" t="str">
        <f>VLOOKUP(A243,'Medical Examinations'!$A$1:$L$2336,5,FALSE)</f>
        <v>No</v>
      </c>
      <c r="G243" s="11" t="str">
        <f>VLOOKUP(A243,'Medical Examinations'!$A$1:$L$2336,6,FALSE)</f>
        <v>No</v>
      </c>
      <c r="H243" s="11">
        <f>VLOOKUP(A243,'Medical Examinations'!$A$1:$L$2336,8,FALSE)</f>
        <v>1</v>
      </c>
      <c r="I243" s="11" t="str">
        <f>VLOOKUP(A243,'Medical Examinations'!$A$1:$L$2336,10,FALSE)</f>
        <v>yes</v>
      </c>
      <c r="J243" s="11" t="str">
        <f>VLOOKUP(A243,'Medical Examinations'!$A$1:$L$2336,11,FALSE)</f>
        <v>Obesity</v>
      </c>
      <c r="K243" s="11" t="str">
        <f>VLOOKUP(A243,'Medical Examinations'!$A$1:$L$2336,12,FALSE)</f>
        <v>Diabetes</v>
      </c>
      <c r="L243" s="10">
        <f ca="1">VLOOKUP(A243,'Hospitalisation Details'!$A$1:$Q$2344,3,FALSE)</f>
        <v>1996</v>
      </c>
      <c r="M243" s="10" t="str">
        <f ca="1">VLOOKUP(A243,'Hospitalisation Details'!$A$1:$Q$2344,5,FALSE)</f>
        <v>Dec</v>
      </c>
      <c r="N243" s="11">
        <f ca="1">VLOOKUP(A243,'Hospitalisation Details'!$A$1:$Q$2344,6,FALSE)</f>
        <v>17</v>
      </c>
      <c r="O243" s="17">
        <f ca="1">VLOOKUP(A243,'Hospitalisation Details'!$A$1:$Q$2344,7,FALSE)</f>
        <v>35416</v>
      </c>
      <c r="P243" s="11">
        <f ca="1">VLOOKUP(A243,'Hospitalisation Details'!$A$1:$Q$2344,10,FALSE)</f>
        <v>2322.62</v>
      </c>
      <c r="Q243" s="11" t="str">
        <f ca="1">VLOOKUP(A243,'Hospitalisation Details'!$A$1:$Q$2344,12,FALSE)</f>
        <v>tier - 2</v>
      </c>
      <c r="R243" s="11" t="str">
        <f ca="1">VLOOKUP(A243,'Hospitalisation Details'!$A$1:$Q$2344,14,FALSE)</f>
        <v>tier - 1</v>
      </c>
      <c r="S243" s="11">
        <f ca="1">VLOOKUP(A243,'Hospitalisation Details'!$A$1:$Q$2344,17,FALSE)</f>
        <v>28</v>
      </c>
      <c r="T243" s="11" t="str">
        <f ca="1">VLOOKUP(A243,'Hospitalisation Details'!$A$1:$Q$2336,16,FALSE)</f>
        <v>R1013</v>
      </c>
    </row>
    <row r="244" ht="15.5" spans="1:20">
      <c r="A244" s="10" t="s">
        <v>941</v>
      </c>
      <c r="B244" s="11" t="str">
        <f>VLOOKUP(A244,'Customer Names'!$H$6:$K$2340,3,FALSE)</f>
        <v>  Dan</v>
      </c>
      <c r="C244" s="11">
        <f>VLOOKUP(A244,'Medical Examinations'!$A$1:$L$2336,2,FALSE)</f>
        <v>48.75</v>
      </c>
      <c r="D244" s="11">
        <f>VLOOKUP(A244,'Medical Examinations'!$A$1:$L$2336,3,FALSE)</f>
        <v>4.64</v>
      </c>
      <c r="E244" s="11" t="str">
        <f>VLOOKUP(A244,'Medical Examinations'!$A$1:$L$2336,4,FALSE)</f>
        <v>yes</v>
      </c>
      <c r="F244" s="11" t="str">
        <f>VLOOKUP(A244,'Medical Examinations'!$A$1:$L$2336,5,FALSE)</f>
        <v>No</v>
      </c>
      <c r="G244" s="11" t="str">
        <f>VLOOKUP(A244,'Medical Examinations'!$A$1:$L$2336,6,FALSE)</f>
        <v>No</v>
      </c>
      <c r="H244" s="11">
        <f>VLOOKUP(A244,'Medical Examinations'!$A$1:$L$2336,8,FALSE)</f>
        <v>1</v>
      </c>
      <c r="I244" s="11" t="str">
        <f>VLOOKUP(A244,'Medical Examinations'!$A$1:$L$2336,10,FALSE)</f>
        <v>yes</v>
      </c>
      <c r="J244" s="11" t="str">
        <f>VLOOKUP(A244,'Medical Examinations'!$A$1:$L$2336,11,FALSE)</f>
        <v>Obesity</v>
      </c>
      <c r="K244" s="11" t="str">
        <f>VLOOKUP(A244,'Medical Examinations'!$A$1:$L$2336,12,FALSE)</f>
        <v>Normal</v>
      </c>
      <c r="L244" s="10">
        <f ca="1">VLOOKUP(A244,'Hospitalisation Details'!$A$1:$Q$2344,3,FALSE)</f>
        <v>2003</v>
      </c>
      <c r="M244" s="10" t="str">
        <f ca="1">VLOOKUP(A244,'Hospitalisation Details'!$A$1:$Q$2344,5,FALSE)</f>
        <v>Nov</v>
      </c>
      <c r="N244" s="11">
        <f ca="1">VLOOKUP(A244,'Hospitalisation Details'!$A$1:$Q$2344,6,FALSE)</f>
        <v>18</v>
      </c>
      <c r="O244" s="17">
        <f ca="1">VLOOKUP(A244,'Hospitalisation Details'!$A$1:$Q$2344,7,FALSE)</f>
        <v>37943</v>
      </c>
      <c r="P244" s="11">
        <f ca="1">VLOOKUP(A244,'Hospitalisation Details'!$A$1:$Q$2344,10,FALSE)</f>
        <v>2331.52</v>
      </c>
      <c r="Q244" s="11" t="str">
        <f ca="1">VLOOKUP(A244,'Hospitalisation Details'!$A$1:$Q$2344,12,FALSE)</f>
        <v>tier - 2</v>
      </c>
      <c r="R244" s="11" t="str">
        <f ca="1">VLOOKUP(A244,'Hospitalisation Details'!$A$1:$Q$2344,14,FALSE)</f>
        <v>tier - 3</v>
      </c>
      <c r="S244" s="11">
        <f ca="1">VLOOKUP(A244,'Hospitalisation Details'!$A$1:$Q$2344,17,FALSE)</f>
        <v>21</v>
      </c>
      <c r="T244" s="11" t="str">
        <f ca="1">VLOOKUP(A244,'Hospitalisation Details'!$A$1:$Q$2336,16,FALSE)</f>
        <v>R1011</v>
      </c>
    </row>
    <row r="245" ht="15.5" spans="1:20">
      <c r="A245" s="10" t="s">
        <v>945</v>
      </c>
      <c r="B245" s="11" t="str">
        <f>VLOOKUP(A245,'Customer Names'!$H$6:$K$2340,3,FALSE)</f>
        <v>  Dan M</v>
      </c>
      <c r="C245" s="11">
        <f>VLOOKUP(A245,'Medical Examinations'!$A$1:$L$2336,2,FALSE)</f>
        <v>31.065</v>
      </c>
      <c r="D245" s="11">
        <f>VLOOKUP(A245,'Medical Examinations'!$A$1:$L$2336,3,FALSE)</f>
        <v>5.05</v>
      </c>
      <c r="E245" s="11" t="str">
        <f>VLOOKUP(A245,'Medical Examinations'!$A$1:$L$2336,4,FALSE)</f>
        <v>No</v>
      </c>
      <c r="F245" s="11" t="str">
        <f>VLOOKUP(A245,'Medical Examinations'!$A$1:$L$2336,5,FALSE)</f>
        <v>No</v>
      </c>
      <c r="G245" s="11" t="str">
        <f>VLOOKUP(A245,'Medical Examinations'!$A$1:$L$2336,6,FALSE)</f>
        <v>No</v>
      </c>
      <c r="H245" s="11">
        <f>VLOOKUP(A245,'Medical Examinations'!$A$1:$L$2336,8,FALSE)</f>
        <v>1</v>
      </c>
      <c r="I245" s="11" t="str">
        <f>VLOOKUP(A245,'Medical Examinations'!$A$1:$L$2336,10,FALSE)</f>
        <v>yes</v>
      </c>
      <c r="J245" s="11" t="str">
        <f>VLOOKUP(A245,'Medical Examinations'!$A$1:$L$2336,11,FALSE)</f>
        <v>Obesity</v>
      </c>
      <c r="K245" s="11" t="str">
        <f>VLOOKUP(A245,'Medical Examinations'!$A$1:$L$2336,12,FALSE)</f>
        <v>Normal</v>
      </c>
      <c r="L245" s="10">
        <f ca="1">VLOOKUP(A245,'Hospitalisation Details'!$A$1:$Q$2344,3,FALSE)</f>
        <v>1998</v>
      </c>
      <c r="M245" s="10" t="str">
        <f ca="1">VLOOKUP(A245,'Hospitalisation Details'!$A$1:$Q$2344,5,FALSE)</f>
        <v>Oct</v>
      </c>
      <c r="N245" s="11">
        <f ca="1">VLOOKUP(A245,'Hospitalisation Details'!$A$1:$Q$2344,6,FALSE)</f>
        <v>21</v>
      </c>
      <c r="O245" s="17">
        <f ca="1">VLOOKUP(A245,'Hospitalisation Details'!$A$1:$Q$2344,7,FALSE)</f>
        <v>36089</v>
      </c>
      <c r="P245" s="11">
        <f ca="1">VLOOKUP(A245,'Hospitalisation Details'!$A$1:$Q$2344,10,FALSE)</f>
        <v>2352.97</v>
      </c>
      <c r="Q245" s="11" t="str">
        <f ca="1">VLOOKUP(A245,'Hospitalisation Details'!$A$1:$Q$2344,12,FALSE)</f>
        <v>tier - 3</v>
      </c>
      <c r="R245" s="11" t="str">
        <f ca="1">VLOOKUP(A245,'Hospitalisation Details'!$A$1:$Q$2344,14,FALSE)</f>
        <v>tier - 3</v>
      </c>
      <c r="S245" s="11">
        <f ca="1">VLOOKUP(A245,'Hospitalisation Details'!$A$1:$Q$2344,17,FALSE)</f>
        <v>27</v>
      </c>
      <c r="T245" s="11" t="str">
        <f ca="1">VLOOKUP(A245,'Hospitalisation Details'!$A$1:$Q$2336,16,FALSE)</f>
        <v>R1012</v>
      </c>
    </row>
    <row r="246" ht="15.5" spans="1:20">
      <c r="A246" s="10" t="s">
        <v>949</v>
      </c>
      <c r="B246" s="11" t="str">
        <f>VLOOKUP(A246,'Customer Names'!$H$6:$K$2340,3,FALSE)</f>
        <v>  Eric L</v>
      </c>
      <c r="C246" s="11">
        <f>VLOOKUP(A246,'Medical Examinations'!$A$1:$L$2336,2,FALSE)</f>
        <v>23.55</v>
      </c>
      <c r="D246" s="11">
        <f>VLOOKUP(A246,'Medical Examinations'!$A$1:$L$2336,3,FALSE)</f>
        <v>10.38</v>
      </c>
      <c r="E246" s="11" t="str">
        <f>VLOOKUP(A246,'Medical Examinations'!$A$1:$L$2336,4,FALSE)</f>
        <v>No</v>
      </c>
      <c r="F246" s="11" t="str">
        <f>VLOOKUP(A246,'Medical Examinations'!$A$1:$L$2336,5,FALSE)</f>
        <v>No</v>
      </c>
      <c r="G246" s="11" t="str">
        <f>VLOOKUP(A246,'Medical Examinations'!$A$1:$L$2336,6,FALSE)</f>
        <v>No</v>
      </c>
      <c r="H246" s="11">
        <f>VLOOKUP(A246,'Medical Examinations'!$A$1:$L$2336,8,FALSE)</f>
        <v>0</v>
      </c>
      <c r="I246" s="11" t="str">
        <f>VLOOKUP(A246,'Medical Examinations'!$A$1:$L$2336,10,FALSE)</f>
        <v>yes</v>
      </c>
      <c r="J246" s="11" t="str">
        <f>VLOOKUP(A246,'Medical Examinations'!$A$1:$L$2336,11,FALSE)</f>
        <v>Normal Weight</v>
      </c>
      <c r="K246" s="11" t="str">
        <f>VLOOKUP(A246,'Medical Examinations'!$A$1:$L$2336,12,FALSE)</f>
        <v>Diabetes</v>
      </c>
      <c r="L246" s="10">
        <f ca="1">VLOOKUP(A246,'Hospitalisation Details'!$A$1:$Q$2344,3,FALSE)</f>
        <v>2002</v>
      </c>
      <c r="M246" s="10" t="str">
        <f ca="1">VLOOKUP(A246,'Hospitalisation Details'!$A$1:$Q$2344,5,FALSE)</f>
        <v>Nov</v>
      </c>
      <c r="N246" s="11">
        <f ca="1">VLOOKUP(A246,'Hospitalisation Details'!$A$1:$Q$2344,6,FALSE)</f>
        <v>5</v>
      </c>
      <c r="O246" s="17">
        <f ca="1">VLOOKUP(A246,'Hospitalisation Details'!$A$1:$Q$2344,7,FALSE)</f>
        <v>37565</v>
      </c>
      <c r="P246" s="11">
        <f ca="1">VLOOKUP(A246,'Hospitalisation Details'!$A$1:$Q$2344,10,FALSE)</f>
        <v>2362.23</v>
      </c>
      <c r="Q246" s="11" t="str">
        <f ca="1">VLOOKUP(A246,'Hospitalisation Details'!$A$1:$Q$2344,12,FALSE)</f>
        <v>tier - 2</v>
      </c>
      <c r="R246" s="11" t="str">
        <f ca="1">VLOOKUP(A246,'Hospitalisation Details'!$A$1:$Q$2344,14,FALSE)</f>
        <v>tier - 1</v>
      </c>
      <c r="S246" s="11">
        <f ca="1">VLOOKUP(A246,'Hospitalisation Details'!$A$1:$Q$2344,17,FALSE)</f>
        <v>22</v>
      </c>
      <c r="T246" s="11" t="str">
        <f ca="1">VLOOKUP(A246,'Hospitalisation Details'!$A$1:$Q$2336,16,FALSE)</f>
        <v>R1012</v>
      </c>
    </row>
    <row r="247" ht="15.5" spans="1:20">
      <c r="A247" s="10" t="s">
        <v>953</v>
      </c>
      <c r="B247" s="11" t="str">
        <f>VLOOKUP(A247,'Customer Names'!$H$6:$K$2340,3,FALSE)</f>
        <v>  Les J</v>
      </c>
      <c r="C247" s="11">
        <f>VLOOKUP(A247,'Medical Examinations'!$A$1:$L$2336,2,FALSE)</f>
        <v>30.18</v>
      </c>
      <c r="D247" s="11">
        <f>VLOOKUP(A247,'Medical Examinations'!$A$1:$L$2336,3,FALSE)</f>
        <v>8.31</v>
      </c>
      <c r="E247" s="11" t="str">
        <f>VLOOKUP(A247,'Medical Examinations'!$A$1:$L$2336,4,FALSE)</f>
        <v>yes</v>
      </c>
      <c r="F247" s="11" t="str">
        <f>VLOOKUP(A247,'Medical Examinations'!$A$1:$L$2336,5,FALSE)</f>
        <v>No</v>
      </c>
      <c r="G247" s="11" t="str">
        <f>VLOOKUP(A247,'Medical Examinations'!$A$1:$L$2336,6,FALSE)</f>
        <v>No</v>
      </c>
      <c r="H247" s="11">
        <f>VLOOKUP(A247,'Medical Examinations'!$A$1:$L$2336,8,FALSE)</f>
        <v>1</v>
      </c>
      <c r="I247" s="11" t="str">
        <f>VLOOKUP(A247,'Medical Examinations'!$A$1:$L$2336,10,FALSE)</f>
        <v>yes</v>
      </c>
      <c r="J247" s="11" t="str">
        <f>VLOOKUP(A247,'Medical Examinations'!$A$1:$L$2336,11,FALSE)</f>
        <v>Obesity</v>
      </c>
      <c r="K247" s="11" t="str">
        <f>VLOOKUP(A247,'Medical Examinations'!$A$1:$L$2336,12,FALSE)</f>
        <v>Diabetes</v>
      </c>
      <c r="L247" s="10">
        <f ca="1">VLOOKUP(A247,'Hospitalisation Details'!$A$1:$Q$2344,3,FALSE)</f>
        <v>1988</v>
      </c>
      <c r="M247" s="10" t="str">
        <f ca="1">VLOOKUP(A247,'Hospitalisation Details'!$A$1:$Q$2344,5,FALSE)</f>
        <v>Dec</v>
      </c>
      <c r="N247" s="11">
        <f ca="1">VLOOKUP(A247,'Hospitalisation Details'!$A$1:$Q$2344,6,FALSE)</f>
        <v>12</v>
      </c>
      <c r="O247" s="17">
        <f ca="1">VLOOKUP(A247,'Hospitalisation Details'!$A$1:$Q$2344,7,FALSE)</f>
        <v>32489</v>
      </c>
      <c r="P247" s="11">
        <f ca="1">VLOOKUP(A247,'Hospitalisation Details'!$A$1:$Q$2344,10,FALSE)</f>
        <v>2373.3</v>
      </c>
      <c r="Q247" s="11" t="str">
        <f ca="1">VLOOKUP(A247,'Hospitalisation Details'!$A$1:$Q$2344,12,FALSE)</f>
        <v>tier - 2</v>
      </c>
      <c r="R247" s="11" t="str">
        <f ca="1">VLOOKUP(A247,'Hospitalisation Details'!$A$1:$Q$2344,14,FALSE)</f>
        <v>tier - 2</v>
      </c>
      <c r="S247" s="11">
        <f ca="1">VLOOKUP(A247,'Hospitalisation Details'!$A$1:$Q$2344,17,FALSE)</f>
        <v>36</v>
      </c>
      <c r="T247" s="11" t="str">
        <f ca="1">VLOOKUP(A247,'Hospitalisation Details'!$A$1:$Q$2336,16,FALSE)</f>
        <v>R1013</v>
      </c>
    </row>
    <row r="248" ht="15.5" spans="1:20">
      <c r="A248" s="10" t="s">
        <v>957</v>
      </c>
      <c r="B248" s="11" t="str">
        <f>VLOOKUP(A248,'Customer Names'!$H$6:$K$2340,3,FALSE)</f>
        <v>  Stephanie</v>
      </c>
      <c r="C248" s="11">
        <f>VLOOKUP(A248,'Medical Examinations'!$A$1:$L$2336,2,FALSE)</f>
        <v>29.94</v>
      </c>
      <c r="D248" s="11">
        <f>VLOOKUP(A248,'Medical Examinations'!$A$1:$L$2336,3,FALSE)</f>
        <v>7.59</v>
      </c>
      <c r="E248" s="11" t="str">
        <f>VLOOKUP(A248,'Medical Examinations'!$A$1:$L$2336,4,FALSE)</f>
        <v>No</v>
      </c>
      <c r="F248" s="11" t="str">
        <f>VLOOKUP(A248,'Medical Examinations'!$A$1:$L$2336,5,FALSE)</f>
        <v>No</v>
      </c>
      <c r="G248" s="11" t="str">
        <f>VLOOKUP(A248,'Medical Examinations'!$A$1:$L$2336,6,FALSE)</f>
        <v>No</v>
      </c>
      <c r="H248" s="11">
        <f>VLOOKUP(A248,'Medical Examinations'!$A$1:$L$2336,8,FALSE)</f>
        <v>0</v>
      </c>
      <c r="I248" s="11" t="str">
        <f>VLOOKUP(A248,'Medical Examinations'!$A$1:$L$2336,10,FALSE)</f>
        <v>yes</v>
      </c>
      <c r="J248" s="11" t="str">
        <f>VLOOKUP(A248,'Medical Examinations'!$A$1:$L$2336,11,FALSE)</f>
        <v>Obesity</v>
      </c>
      <c r="K248" s="11" t="str">
        <f>VLOOKUP(A248,'Medical Examinations'!$A$1:$L$2336,12,FALSE)</f>
        <v>Diabetes</v>
      </c>
      <c r="L248" s="10">
        <f ca="1">VLOOKUP(A248,'Hospitalisation Details'!$A$1:$Q$2344,3,FALSE)</f>
        <v>1999</v>
      </c>
      <c r="M248" s="10" t="str">
        <f ca="1">VLOOKUP(A248,'Hospitalisation Details'!$A$1:$Q$2344,5,FALSE)</f>
        <v>Dec</v>
      </c>
      <c r="N248" s="11">
        <f ca="1">VLOOKUP(A248,'Hospitalisation Details'!$A$1:$Q$2344,6,FALSE)</f>
        <v>17</v>
      </c>
      <c r="O248" s="17">
        <f ca="1">VLOOKUP(A248,'Hospitalisation Details'!$A$1:$Q$2344,7,FALSE)</f>
        <v>36511</v>
      </c>
      <c r="P248" s="11">
        <f ca="1">VLOOKUP(A248,'Hospitalisation Details'!$A$1:$Q$2344,10,FALSE)</f>
        <v>2395.17</v>
      </c>
      <c r="Q248" s="11" t="str">
        <f ca="1">VLOOKUP(A248,'Hospitalisation Details'!$A$1:$Q$2344,12,FALSE)</f>
        <v>tier - 2</v>
      </c>
      <c r="R248" s="11" t="str">
        <f ca="1">VLOOKUP(A248,'Hospitalisation Details'!$A$1:$Q$2344,14,FALSE)</f>
        <v>tier - 1</v>
      </c>
      <c r="S248" s="11">
        <f ca="1">VLOOKUP(A248,'Hospitalisation Details'!$A$1:$Q$2344,17,FALSE)</f>
        <v>25</v>
      </c>
      <c r="T248" s="11" t="str">
        <f ca="1">VLOOKUP(A248,'Hospitalisation Details'!$A$1:$Q$2336,16,FALSE)</f>
        <v>R1014</v>
      </c>
    </row>
    <row r="249" ht="15.5" spans="1:20">
      <c r="A249" s="10" t="s">
        <v>961</v>
      </c>
      <c r="B249" s="11" t="str">
        <f>VLOOKUP(A249,'Customer Names'!$H$6:$K$2340,3,FALSE)</f>
        <v>  Melissa Y</v>
      </c>
      <c r="C249" s="11">
        <f>VLOOKUP(A249,'Medical Examinations'!$A$1:$L$2336,2,FALSE)</f>
        <v>31.4</v>
      </c>
      <c r="D249" s="11">
        <f>VLOOKUP(A249,'Medical Examinations'!$A$1:$L$2336,3,FALSE)</f>
        <v>5.49</v>
      </c>
      <c r="E249" s="11" t="str">
        <f>VLOOKUP(A249,'Medical Examinations'!$A$1:$L$2336,4,FALSE)</f>
        <v>No</v>
      </c>
      <c r="F249" s="11" t="str">
        <f>VLOOKUP(A249,'Medical Examinations'!$A$1:$L$2336,5,FALSE)</f>
        <v>No</v>
      </c>
      <c r="G249" s="11" t="str">
        <f>VLOOKUP(A249,'Medical Examinations'!$A$1:$L$2336,6,FALSE)</f>
        <v>No</v>
      </c>
      <c r="H249" s="11">
        <f>VLOOKUP(A249,'Medical Examinations'!$A$1:$L$2336,8,FALSE)</f>
        <v>0</v>
      </c>
      <c r="I249" s="11" t="str">
        <f>VLOOKUP(A249,'Medical Examinations'!$A$1:$L$2336,10,FALSE)</f>
        <v>yes</v>
      </c>
      <c r="J249" s="11" t="str">
        <f>VLOOKUP(A249,'Medical Examinations'!$A$1:$L$2336,11,FALSE)</f>
        <v>Obesity</v>
      </c>
      <c r="K249" s="11" t="str">
        <f>VLOOKUP(A249,'Medical Examinations'!$A$1:$L$2336,12,FALSE)</f>
        <v>Normal</v>
      </c>
      <c r="L249" s="10">
        <f ca="1">VLOOKUP(A249,'Hospitalisation Details'!$A$1:$Q$2344,3,FALSE)</f>
        <v>1999</v>
      </c>
      <c r="M249" s="10" t="str">
        <f ca="1">VLOOKUP(A249,'Hospitalisation Details'!$A$1:$Q$2344,5,FALSE)</f>
        <v>Aug</v>
      </c>
      <c r="N249" s="11">
        <f ca="1">VLOOKUP(A249,'Hospitalisation Details'!$A$1:$Q$2344,6,FALSE)</f>
        <v>10</v>
      </c>
      <c r="O249" s="17">
        <f ca="1">VLOOKUP(A249,'Hospitalisation Details'!$A$1:$Q$2344,7,FALSE)</f>
        <v>36382</v>
      </c>
      <c r="P249" s="11">
        <f ca="1">VLOOKUP(A249,'Hospitalisation Details'!$A$1:$Q$2344,10,FALSE)</f>
        <v>2396.1</v>
      </c>
      <c r="Q249" s="11" t="str">
        <f ca="1">VLOOKUP(A249,'Hospitalisation Details'!$A$1:$Q$2344,12,FALSE)</f>
        <v>tier - 2</v>
      </c>
      <c r="R249" s="11" t="str">
        <f ca="1">VLOOKUP(A249,'Hospitalisation Details'!$A$1:$Q$2344,14,FALSE)</f>
        <v>tier - 1</v>
      </c>
      <c r="S249" s="11">
        <f ca="1">VLOOKUP(A249,'Hospitalisation Details'!$A$1:$Q$2344,17,FALSE)</f>
        <v>26</v>
      </c>
      <c r="T249" s="11" t="str">
        <f ca="1">VLOOKUP(A249,'Hospitalisation Details'!$A$1:$Q$2336,16,FALSE)</f>
        <v>R1019</v>
      </c>
    </row>
    <row r="250" ht="15.5" spans="1:20">
      <c r="A250" s="10" t="s">
        <v>965</v>
      </c>
      <c r="B250" s="11" t="str">
        <f>VLOOKUP(A250,'Customer Names'!$H$6:$K$2340,3,FALSE)</f>
        <v>  Ashley</v>
      </c>
      <c r="C250" s="11">
        <f>VLOOKUP(A250,'Medical Examinations'!$A$1:$L$2336,2,FALSE)</f>
        <v>53.06</v>
      </c>
      <c r="D250" s="11">
        <f>VLOOKUP(A250,'Medical Examinations'!$A$1:$L$2336,3,FALSE)</f>
        <v>11.68</v>
      </c>
      <c r="E250" s="11" t="str">
        <f>VLOOKUP(A250,'Medical Examinations'!$A$1:$L$2336,4,FALSE)</f>
        <v>No</v>
      </c>
      <c r="F250" s="11" t="str">
        <f>VLOOKUP(A250,'Medical Examinations'!$A$1:$L$2336,5,FALSE)</f>
        <v>No</v>
      </c>
      <c r="G250" s="11" t="str">
        <f>VLOOKUP(A250,'Medical Examinations'!$A$1:$L$2336,6,FALSE)</f>
        <v>No</v>
      </c>
      <c r="H250" s="11">
        <f>VLOOKUP(A250,'Medical Examinations'!$A$1:$L$2336,8,FALSE)</f>
        <v>0</v>
      </c>
      <c r="I250" s="11" t="str">
        <f>VLOOKUP(A250,'Medical Examinations'!$A$1:$L$2336,10,FALSE)</f>
        <v>yes</v>
      </c>
      <c r="J250" s="11" t="str">
        <f>VLOOKUP(A250,'Medical Examinations'!$A$1:$L$2336,11,FALSE)</f>
        <v>Obesity</v>
      </c>
      <c r="K250" s="11" t="str">
        <f>VLOOKUP(A250,'Medical Examinations'!$A$1:$L$2336,12,FALSE)</f>
        <v>Diabetes</v>
      </c>
      <c r="L250" s="10">
        <f ca="1">VLOOKUP(A250,'Hospitalisation Details'!$A$1:$Q$2344,3,FALSE)</f>
        <v>2001</v>
      </c>
      <c r="M250" s="10" t="str">
        <f ca="1">VLOOKUP(A250,'Hospitalisation Details'!$A$1:$Q$2344,5,FALSE)</f>
        <v>Jun</v>
      </c>
      <c r="N250" s="11">
        <f ca="1">VLOOKUP(A250,'Hospitalisation Details'!$A$1:$Q$2344,6,FALSE)</f>
        <v>3</v>
      </c>
      <c r="O250" s="17">
        <f ca="1">VLOOKUP(A250,'Hospitalisation Details'!$A$1:$Q$2344,7,FALSE)</f>
        <v>37045</v>
      </c>
      <c r="P250" s="11">
        <f ca="1">VLOOKUP(A250,'Hospitalisation Details'!$A$1:$Q$2344,10,FALSE)</f>
        <v>2404.73</v>
      </c>
      <c r="Q250" s="11" t="str">
        <f ca="1">VLOOKUP(A250,'Hospitalisation Details'!$A$1:$Q$2344,12,FALSE)</f>
        <v>tier - 2</v>
      </c>
      <c r="R250" s="11" t="str">
        <f ca="1">VLOOKUP(A250,'Hospitalisation Details'!$A$1:$Q$2344,14,FALSE)</f>
        <v>tier - 3</v>
      </c>
      <c r="S250" s="11">
        <f ca="1">VLOOKUP(A250,'Hospitalisation Details'!$A$1:$Q$2344,17,FALSE)</f>
        <v>24</v>
      </c>
      <c r="T250" s="11" t="str">
        <f ca="1">VLOOKUP(A250,'Hospitalisation Details'!$A$1:$Q$2336,16,FALSE)</f>
        <v>R1012</v>
      </c>
    </row>
    <row r="251" ht="15.5" spans="1:20">
      <c r="A251" s="10" t="s">
        <v>969</v>
      </c>
      <c r="B251" s="11" t="str">
        <f>VLOOKUP(A251,'Customer Names'!$H$6:$K$2340,3,FALSE)</f>
        <v>  Stephanie M</v>
      </c>
      <c r="C251" s="11">
        <f>VLOOKUP(A251,'Medical Examinations'!$A$1:$L$2336,2,FALSE)</f>
        <v>30.25</v>
      </c>
      <c r="D251" s="11">
        <f>VLOOKUP(A251,'Medical Examinations'!$A$1:$L$2336,3,FALSE)</f>
        <v>4.19</v>
      </c>
      <c r="E251" s="11" t="str">
        <f>VLOOKUP(A251,'Medical Examinations'!$A$1:$L$2336,4,FALSE)</f>
        <v>No</v>
      </c>
      <c r="F251" s="11" t="str">
        <f>VLOOKUP(A251,'Medical Examinations'!$A$1:$L$2336,5,FALSE)</f>
        <v>No</v>
      </c>
      <c r="G251" s="11" t="str">
        <f>VLOOKUP(A251,'Medical Examinations'!$A$1:$L$2336,6,FALSE)</f>
        <v>No</v>
      </c>
      <c r="H251" s="11">
        <f>VLOOKUP(A251,'Medical Examinations'!$A$1:$L$2336,8,FALSE)</f>
        <v>2</v>
      </c>
      <c r="I251" s="11" t="str">
        <f>VLOOKUP(A251,'Medical Examinations'!$A$1:$L$2336,10,FALSE)</f>
        <v>yes</v>
      </c>
      <c r="J251" s="11" t="str">
        <f>VLOOKUP(A251,'Medical Examinations'!$A$1:$L$2336,11,FALSE)</f>
        <v>Obesity</v>
      </c>
      <c r="K251" s="11" t="str">
        <f>VLOOKUP(A251,'Medical Examinations'!$A$1:$L$2336,12,FALSE)</f>
        <v>Normal</v>
      </c>
      <c r="L251" s="10">
        <f ca="1">VLOOKUP(A251,'Hospitalisation Details'!$A$1:$Q$2344,3,FALSE)</f>
        <v>1999</v>
      </c>
      <c r="M251" s="10" t="str">
        <f ca="1">VLOOKUP(A251,'Hospitalisation Details'!$A$1:$Q$2344,5,FALSE)</f>
        <v>Nov</v>
      </c>
      <c r="N251" s="11">
        <f ca="1">VLOOKUP(A251,'Hospitalisation Details'!$A$1:$Q$2344,6,FALSE)</f>
        <v>12</v>
      </c>
      <c r="O251" s="17">
        <f ca="1">VLOOKUP(A251,'Hospitalisation Details'!$A$1:$Q$2344,7,FALSE)</f>
        <v>36476</v>
      </c>
      <c r="P251" s="11">
        <f ca="1">VLOOKUP(A251,'Hospitalisation Details'!$A$1:$Q$2344,10,FALSE)</f>
        <v>2416.96</v>
      </c>
      <c r="Q251" s="11" t="str">
        <f ca="1">VLOOKUP(A251,'Hospitalisation Details'!$A$1:$Q$2344,12,FALSE)</f>
        <v>tier - 2</v>
      </c>
      <c r="R251" s="11" t="str">
        <f ca="1">VLOOKUP(A251,'Hospitalisation Details'!$A$1:$Q$2344,14,FALSE)</f>
        <v>tier - 2</v>
      </c>
      <c r="S251" s="11">
        <f ca="1">VLOOKUP(A251,'Hospitalisation Details'!$A$1:$Q$2344,17,FALSE)</f>
        <v>25</v>
      </c>
      <c r="T251" s="11" t="str">
        <f ca="1">VLOOKUP(A251,'Hospitalisation Details'!$A$1:$Q$2336,16,FALSE)</f>
        <v>R1011</v>
      </c>
    </row>
    <row r="252" ht="15.5" spans="1:20">
      <c r="A252" s="10" t="s">
        <v>973</v>
      </c>
      <c r="B252" s="11" t="str">
        <f>VLOOKUP(A252,'Customer Names'!$H$6:$K$2340,3,FALSE)</f>
        <v>  Kylie</v>
      </c>
      <c r="C252" s="11">
        <f>VLOOKUP(A252,'Medical Examinations'!$A$1:$L$2336,2,FALSE)</f>
        <v>46.68</v>
      </c>
      <c r="D252" s="11">
        <f>VLOOKUP(A252,'Medical Examinations'!$A$1:$L$2336,3,FALSE)</f>
        <v>4.01</v>
      </c>
      <c r="E252" s="11" t="str">
        <f>VLOOKUP(A252,'Medical Examinations'!$A$1:$L$2336,4,FALSE)</f>
        <v>No</v>
      </c>
      <c r="F252" s="11" t="str">
        <f>VLOOKUP(A252,'Medical Examinations'!$A$1:$L$2336,5,FALSE)</f>
        <v>No</v>
      </c>
      <c r="G252" s="11" t="str">
        <f>VLOOKUP(A252,'Medical Examinations'!$A$1:$L$2336,6,FALSE)</f>
        <v>No</v>
      </c>
      <c r="H252" s="11">
        <f>VLOOKUP(A252,'Medical Examinations'!$A$1:$L$2336,8,FALSE)</f>
        <v>0</v>
      </c>
      <c r="I252" s="11" t="str">
        <f>VLOOKUP(A252,'Medical Examinations'!$A$1:$L$2336,10,FALSE)</f>
        <v>yes</v>
      </c>
      <c r="J252" s="11" t="str">
        <f>VLOOKUP(A252,'Medical Examinations'!$A$1:$L$2336,11,FALSE)</f>
        <v>Obesity</v>
      </c>
      <c r="K252" s="11" t="str">
        <f>VLOOKUP(A252,'Medical Examinations'!$A$1:$L$2336,12,FALSE)</f>
        <v>Normal</v>
      </c>
      <c r="L252" s="10">
        <f ca="1">VLOOKUP(A252,'Hospitalisation Details'!$A$1:$Q$2344,3,FALSE)</f>
        <v>1999</v>
      </c>
      <c r="M252" s="10" t="str">
        <f ca="1">VLOOKUP(A252,'Hospitalisation Details'!$A$1:$Q$2344,5,FALSE)</f>
        <v>Nov</v>
      </c>
      <c r="N252" s="11">
        <f ca="1">VLOOKUP(A252,'Hospitalisation Details'!$A$1:$Q$2344,6,FALSE)</f>
        <v>21</v>
      </c>
      <c r="O252" s="17">
        <f ca="1">VLOOKUP(A252,'Hospitalisation Details'!$A$1:$Q$2344,7,FALSE)</f>
        <v>36485</v>
      </c>
      <c r="P252" s="11">
        <f ca="1">VLOOKUP(A252,'Hospitalisation Details'!$A$1:$Q$2344,10,FALSE)</f>
        <v>2438.06</v>
      </c>
      <c r="Q252" s="11" t="str">
        <f ca="1">VLOOKUP(A252,'Hospitalisation Details'!$A$1:$Q$2344,12,FALSE)</f>
        <v>tier - 2</v>
      </c>
      <c r="R252" s="11" t="str">
        <f ca="1">VLOOKUP(A252,'Hospitalisation Details'!$A$1:$Q$2344,14,FALSE)</f>
        <v>tier - 2</v>
      </c>
      <c r="S252" s="11">
        <f ca="1">VLOOKUP(A252,'Hospitalisation Details'!$A$1:$Q$2344,17,FALSE)</f>
        <v>25</v>
      </c>
      <c r="T252" s="11" t="str">
        <f ca="1">VLOOKUP(A252,'Hospitalisation Details'!$A$1:$Q$2336,16,FALSE)</f>
        <v>R1013</v>
      </c>
    </row>
    <row r="253" ht="15.5" spans="1:20">
      <c r="A253" s="10" t="s">
        <v>977</v>
      </c>
      <c r="B253" s="11" t="str">
        <f>VLOOKUP(A253,'Customer Names'!$H$6:$K$2340,3,FALSE)</f>
        <v>  Kelly</v>
      </c>
      <c r="C253" s="11">
        <f>VLOOKUP(A253,'Medical Examinations'!$A$1:$L$2336,2,FALSE)</f>
        <v>30.4</v>
      </c>
      <c r="D253" s="11">
        <f>VLOOKUP(A253,'Medical Examinations'!$A$1:$L$2336,3,FALSE)</f>
        <v>5.91</v>
      </c>
      <c r="E253" s="11" t="str">
        <f>VLOOKUP(A253,'Medical Examinations'!$A$1:$L$2336,4,FALSE)</f>
        <v>No</v>
      </c>
      <c r="F253" s="11" t="str">
        <f>VLOOKUP(A253,'Medical Examinations'!$A$1:$L$2336,5,FALSE)</f>
        <v>yes</v>
      </c>
      <c r="G253" s="11" t="str">
        <f>VLOOKUP(A253,'Medical Examinations'!$A$1:$L$2336,6,FALSE)</f>
        <v>No</v>
      </c>
      <c r="H253" s="11">
        <f>VLOOKUP(A253,'Medical Examinations'!$A$1:$L$2336,8,FALSE)</f>
        <v>2</v>
      </c>
      <c r="I253" s="11" t="str">
        <f>VLOOKUP(A253,'Medical Examinations'!$A$1:$L$2336,10,FALSE)</f>
        <v>yes</v>
      </c>
      <c r="J253" s="11" t="str">
        <f>VLOOKUP(A253,'Medical Examinations'!$A$1:$L$2336,11,FALSE)</f>
        <v>Obesity</v>
      </c>
      <c r="K253" s="11" t="str">
        <f>VLOOKUP(A253,'Medical Examinations'!$A$1:$L$2336,12,FALSE)</f>
        <v>Prediabetes</v>
      </c>
      <c r="L253" s="10">
        <f ca="1">VLOOKUP(A253,'Hospitalisation Details'!$A$1:$Q$2344,3,FALSE)</f>
        <v>2002</v>
      </c>
      <c r="M253" s="10" t="str">
        <f ca="1">VLOOKUP(A253,'Hospitalisation Details'!$A$1:$Q$2344,5,FALSE)</f>
        <v>Jul</v>
      </c>
      <c r="N253" s="11">
        <f ca="1">VLOOKUP(A253,'Hospitalisation Details'!$A$1:$Q$2344,6,FALSE)</f>
        <v>29</v>
      </c>
      <c r="O253" s="17">
        <f ca="1">VLOOKUP(A253,'Hospitalisation Details'!$A$1:$Q$2344,7,FALSE)</f>
        <v>37466</v>
      </c>
      <c r="P253" s="11">
        <f ca="1">VLOOKUP(A253,'Hospitalisation Details'!$A$1:$Q$2344,10,FALSE)</f>
        <v>2457.21</v>
      </c>
      <c r="Q253" s="11" t="str">
        <f ca="1">VLOOKUP(A253,'Hospitalisation Details'!$A$1:$Q$2344,12,FALSE)</f>
        <v>tier - 2</v>
      </c>
      <c r="R253" s="11" t="str">
        <f ca="1">VLOOKUP(A253,'Hospitalisation Details'!$A$1:$Q$2344,14,FALSE)</f>
        <v>tier - 1</v>
      </c>
      <c r="S253" s="11">
        <f ca="1">VLOOKUP(A253,'Hospitalisation Details'!$A$1:$Q$2344,17,FALSE)</f>
        <v>23</v>
      </c>
      <c r="T253" s="11" t="str">
        <f ca="1">VLOOKUP(A253,'Hospitalisation Details'!$A$1:$Q$2336,16,FALSE)</f>
        <v>R1024</v>
      </c>
    </row>
    <row r="254" ht="15.5" spans="1:20">
      <c r="A254" s="10" t="s">
        <v>981</v>
      </c>
      <c r="B254" s="11" t="str">
        <f>VLOOKUP(A254,'Customer Names'!$H$6:$K$2340,3,FALSE)</f>
        <v>  Carrie</v>
      </c>
      <c r="C254" s="11">
        <f>VLOOKUP(A254,'Medical Examinations'!$A$1:$L$2336,2,FALSE)</f>
        <v>30.2</v>
      </c>
      <c r="D254" s="11">
        <f>VLOOKUP(A254,'Medical Examinations'!$A$1:$L$2336,3,FALSE)</f>
        <v>4.47</v>
      </c>
      <c r="E254" s="11" t="str">
        <f>VLOOKUP(A254,'Medical Examinations'!$A$1:$L$2336,4,FALSE)</f>
        <v>yes</v>
      </c>
      <c r="F254" s="11" t="str">
        <f>VLOOKUP(A254,'Medical Examinations'!$A$1:$L$2336,5,FALSE)</f>
        <v>No</v>
      </c>
      <c r="G254" s="11" t="str">
        <f>VLOOKUP(A254,'Medical Examinations'!$A$1:$L$2336,6,FALSE)</f>
        <v>Yes</v>
      </c>
      <c r="H254" s="11">
        <f>VLOOKUP(A254,'Medical Examinations'!$A$1:$L$2336,8,FALSE)</f>
        <v>1</v>
      </c>
      <c r="I254" s="11" t="str">
        <f>VLOOKUP(A254,'Medical Examinations'!$A$1:$L$2336,10,FALSE)</f>
        <v>yes</v>
      </c>
      <c r="J254" s="11" t="str">
        <f>VLOOKUP(A254,'Medical Examinations'!$A$1:$L$2336,11,FALSE)</f>
        <v>Obesity</v>
      </c>
      <c r="K254" s="11" t="str">
        <f>VLOOKUP(A254,'Medical Examinations'!$A$1:$L$2336,12,FALSE)</f>
        <v>Normal</v>
      </c>
      <c r="L254" s="10">
        <f ca="1">VLOOKUP(A254,'Hospitalisation Details'!$A$1:$Q$2344,3,FALSE)</f>
        <v>1998</v>
      </c>
      <c r="M254" s="10" t="str">
        <f ca="1">VLOOKUP(A254,'Hospitalisation Details'!$A$1:$Q$2344,5,FALSE)</f>
        <v>Nov</v>
      </c>
      <c r="N254" s="11">
        <f ca="1">VLOOKUP(A254,'Hospitalisation Details'!$A$1:$Q$2344,6,FALSE)</f>
        <v>19</v>
      </c>
      <c r="O254" s="17">
        <f ca="1">VLOOKUP(A254,'Hospitalisation Details'!$A$1:$Q$2344,7,FALSE)</f>
        <v>36118</v>
      </c>
      <c r="P254" s="11">
        <f ca="1">VLOOKUP(A254,'Hospitalisation Details'!$A$1:$Q$2344,10,FALSE)</f>
        <v>2457.5</v>
      </c>
      <c r="Q254" s="11" t="str">
        <f ca="1">VLOOKUP(A254,'Hospitalisation Details'!$A$1:$Q$2344,12,FALSE)</f>
        <v>tier - 2</v>
      </c>
      <c r="R254" s="11" t="str">
        <f ca="1">VLOOKUP(A254,'Hospitalisation Details'!$A$1:$Q$2344,14,FALSE)</f>
        <v>tier - 1</v>
      </c>
      <c r="S254" s="11">
        <f ca="1">VLOOKUP(A254,'Hospitalisation Details'!$A$1:$Q$2344,17,FALSE)</f>
        <v>26</v>
      </c>
      <c r="T254" s="11" t="str">
        <f ca="1">VLOOKUP(A254,'Hospitalisation Details'!$A$1:$Q$2336,16,FALSE)</f>
        <v>R1011</v>
      </c>
    </row>
    <row r="255" ht="15.5" spans="1:20">
      <c r="A255" s="10" t="s">
        <v>985</v>
      </c>
      <c r="B255" s="11" t="str">
        <f>VLOOKUP(A255,'Customer Names'!$H$6:$K$2340,3,FALSE)</f>
        <v>  Alex</v>
      </c>
      <c r="C255" s="11">
        <f>VLOOKUP(A255,'Medical Examinations'!$A$1:$L$2336,2,FALSE)</f>
        <v>51.18</v>
      </c>
      <c r="D255" s="11">
        <f>VLOOKUP(A255,'Medical Examinations'!$A$1:$L$2336,3,FALSE)</f>
        <v>4.56</v>
      </c>
      <c r="E255" s="11" t="str">
        <f>VLOOKUP(A255,'Medical Examinations'!$A$1:$L$2336,4,FALSE)</f>
        <v>yes</v>
      </c>
      <c r="F255" s="11" t="str">
        <f>VLOOKUP(A255,'Medical Examinations'!$A$1:$L$2336,5,FALSE)</f>
        <v>yes</v>
      </c>
      <c r="G255" s="11" t="str">
        <f>VLOOKUP(A255,'Medical Examinations'!$A$1:$L$2336,6,FALSE)</f>
        <v>No</v>
      </c>
      <c r="H255" s="11">
        <f>VLOOKUP(A255,'Medical Examinations'!$A$1:$L$2336,8,FALSE)</f>
        <v>2</v>
      </c>
      <c r="I255" s="11" t="str">
        <f>VLOOKUP(A255,'Medical Examinations'!$A$1:$L$2336,10,FALSE)</f>
        <v>yes</v>
      </c>
      <c r="J255" s="11" t="str">
        <f>VLOOKUP(A255,'Medical Examinations'!$A$1:$L$2336,11,FALSE)</f>
        <v>Obesity</v>
      </c>
      <c r="K255" s="11" t="str">
        <f>VLOOKUP(A255,'Medical Examinations'!$A$1:$L$2336,12,FALSE)</f>
        <v>Normal</v>
      </c>
      <c r="L255" s="10">
        <f ca="1">VLOOKUP(A255,'Hospitalisation Details'!$A$1:$Q$2344,3,FALSE)</f>
        <v>2002</v>
      </c>
      <c r="M255" s="10" t="str">
        <f ca="1">VLOOKUP(A255,'Hospitalisation Details'!$A$1:$Q$2344,5,FALSE)</f>
        <v>Jul</v>
      </c>
      <c r="N255" s="11">
        <f ca="1">VLOOKUP(A255,'Hospitalisation Details'!$A$1:$Q$2344,6,FALSE)</f>
        <v>11</v>
      </c>
      <c r="O255" s="17">
        <f ca="1">VLOOKUP(A255,'Hospitalisation Details'!$A$1:$Q$2344,7,FALSE)</f>
        <v>37448</v>
      </c>
      <c r="P255" s="11">
        <f ca="1">VLOOKUP(A255,'Hospitalisation Details'!$A$1:$Q$2344,10,FALSE)</f>
        <v>2459.72</v>
      </c>
      <c r="Q255" s="11" t="str">
        <f ca="1">VLOOKUP(A255,'Hospitalisation Details'!$A$1:$Q$2344,12,FALSE)</f>
        <v>tier - 2</v>
      </c>
      <c r="R255" s="11" t="str">
        <f ca="1">VLOOKUP(A255,'Hospitalisation Details'!$A$1:$Q$2344,14,FALSE)</f>
        <v>tier - 2</v>
      </c>
      <c r="S255" s="11">
        <f ca="1">VLOOKUP(A255,'Hospitalisation Details'!$A$1:$Q$2344,17,FALSE)</f>
        <v>23</v>
      </c>
      <c r="T255" s="11" t="str">
        <f ca="1">VLOOKUP(A255,'Hospitalisation Details'!$A$1:$Q$2336,16,FALSE)</f>
        <v>R1024</v>
      </c>
    </row>
    <row r="256" ht="15.5" spans="1:20">
      <c r="A256" s="10" t="s">
        <v>989</v>
      </c>
      <c r="B256" s="11" t="str">
        <f>VLOOKUP(A256,'Customer Names'!$H$6:$K$2340,3,FALSE)</f>
        <v>  Zach S</v>
      </c>
      <c r="C256" s="11">
        <f>VLOOKUP(A256,'Medical Examinations'!$A$1:$L$2336,2,FALSE)</f>
        <v>22.18</v>
      </c>
      <c r="D256" s="11">
        <f>VLOOKUP(A256,'Medical Examinations'!$A$1:$L$2336,3,FALSE)</f>
        <v>9.9</v>
      </c>
      <c r="E256" s="11" t="str">
        <f>VLOOKUP(A256,'Medical Examinations'!$A$1:$L$2336,4,FALSE)</f>
        <v>No</v>
      </c>
      <c r="F256" s="11" t="str">
        <f>VLOOKUP(A256,'Medical Examinations'!$A$1:$L$2336,5,FALSE)</f>
        <v>No</v>
      </c>
      <c r="G256" s="11" t="str">
        <f>VLOOKUP(A256,'Medical Examinations'!$A$1:$L$2336,6,FALSE)</f>
        <v>No</v>
      </c>
      <c r="H256" s="11">
        <f>VLOOKUP(A256,'Medical Examinations'!$A$1:$L$2336,8,FALSE)</f>
        <v>0</v>
      </c>
      <c r="I256" s="11" t="str">
        <f>VLOOKUP(A256,'Medical Examinations'!$A$1:$L$2336,10,FALSE)</f>
        <v>yes</v>
      </c>
      <c r="J256" s="11" t="str">
        <f>VLOOKUP(A256,'Medical Examinations'!$A$1:$L$2336,11,FALSE)</f>
        <v>Normal Weight</v>
      </c>
      <c r="K256" s="11" t="str">
        <f>VLOOKUP(A256,'Medical Examinations'!$A$1:$L$2336,12,FALSE)</f>
        <v>Diabetes</v>
      </c>
      <c r="L256" s="10">
        <f ca="1">VLOOKUP(A256,'Hospitalisation Details'!$A$1:$Q$2344,3,FALSE)</f>
        <v>1998</v>
      </c>
      <c r="M256" s="10" t="str">
        <f ca="1">VLOOKUP(A256,'Hospitalisation Details'!$A$1:$Q$2344,5,FALSE)</f>
        <v>Aug</v>
      </c>
      <c r="N256" s="11">
        <f ca="1">VLOOKUP(A256,'Hospitalisation Details'!$A$1:$Q$2344,6,FALSE)</f>
        <v>17</v>
      </c>
      <c r="O256" s="17">
        <f ca="1">VLOOKUP(A256,'Hospitalisation Details'!$A$1:$Q$2344,7,FALSE)</f>
        <v>36024</v>
      </c>
      <c r="P256" s="11">
        <f ca="1">VLOOKUP(A256,'Hospitalisation Details'!$A$1:$Q$2344,10,FALSE)</f>
        <v>2464.62</v>
      </c>
      <c r="Q256" s="11" t="str">
        <f ca="1">VLOOKUP(A256,'Hospitalisation Details'!$A$1:$Q$2344,12,FALSE)</f>
        <v>tier - 2</v>
      </c>
      <c r="R256" s="11" t="str">
        <f ca="1">VLOOKUP(A256,'Hospitalisation Details'!$A$1:$Q$2344,14,FALSE)</f>
        <v>tier - 3</v>
      </c>
      <c r="S256" s="11">
        <f ca="1">VLOOKUP(A256,'Hospitalisation Details'!$A$1:$Q$2344,17,FALSE)</f>
        <v>27</v>
      </c>
      <c r="T256" s="11" t="str">
        <f ca="1">VLOOKUP(A256,'Hospitalisation Details'!$A$1:$Q$2336,16,FALSE)</f>
        <v>R1013</v>
      </c>
    </row>
    <row r="257" ht="15.5" spans="1:20">
      <c r="A257" s="10" t="s">
        <v>993</v>
      </c>
      <c r="B257" s="11" t="str">
        <f>VLOOKUP(A257,'Customer Names'!$H$6:$K$2340,3,FALSE)</f>
        <v>  Alan</v>
      </c>
      <c r="C257" s="11">
        <f>VLOOKUP(A257,'Medical Examinations'!$A$1:$L$2336,2,FALSE)</f>
        <v>31.92</v>
      </c>
      <c r="D257" s="11">
        <f>VLOOKUP(A257,'Medical Examinations'!$A$1:$L$2336,3,FALSE)</f>
        <v>5.11</v>
      </c>
      <c r="E257" s="11" t="str">
        <f>VLOOKUP(A257,'Medical Examinations'!$A$1:$L$2336,4,FALSE)</f>
        <v>No</v>
      </c>
      <c r="F257" s="11" t="str">
        <f>VLOOKUP(A257,'Medical Examinations'!$A$1:$L$2336,5,FALSE)</f>
        <v>No</v>
      </c>
      <c r="G257" s="11" t="str">
        <f>VLOOKUP(A257,'Medical Examinations'!$A$1:$L$2336,6,FALSE)</f>
        <v>Yes</v>
      </c>
      <c r="H257" s="11">
        <f>VLOOKUP(A257,'Medical Examinations'!$A$1:$L$2336,8,FALSE)</f>
        <v>1</v>
      </c>
      <c r="I257" s="11" t="str">
        <f>VLOOKUP(A257,'Medical Examinations'!$A$1:$L$2336,10,FALSE)</f>
        <v>yes</v>
      </c>
      <c r="J257" s="11" t="str">
        <f>VLOOKUP(A257,'Medical Examinations'!$A$1:$L$2336,11,FALSE)</f>
        <v>Obesity</v>
      </c>
      <c r="K257" s="11" t="str">
        <f>VLOOKUP(A257,'Medical Examinations'!$A$1:$L$2336,12,FALSE)</f>
        <v>Normal</v>
      </c>
      <c r="L257" s="10">
        <f ca="1">VLOOKUP(A257,'Hospitalisation Details'!$A$1:$Q$2344,3,FALSE)</f>
        <v>1998</v>
      </c>
      <c r="M257" s="10" t="str">
        <f ca="1">VLOOKUP(A257,'Hospitalisation Details'!$A$1:$Q$2344,5,FALSE)</f>
        <v>Jul</v>
      </c>
      <c r="N257" s="11">
        <f ca="1">VLOOKUP(A257,'Hospitalisation Details'!$A$1:$Q$2344,6,FALSE)</f>
        <v>2</v>
      </c>
      <c r="O257" s="17">
        <f ca="1">VLOOKUP(A257,'Hospitalisation Details'!$A$1:$Q$2344,7,FALSE)</f>
        <v>35978</v>
      </c>
      <c r="P257" s="11">
        <f ca="1">VLOOKUP(A257,'Hospitalisation Details'!$A$1:$Q$2344,10,FALSE)</f>
        <v>2473.33</v>
      </c>
      <c r="Q257" s="11" t="str">
        <f ca="1">VLOOKUP(A257,'Hospitalisation Details'!$A$1:$Q$2344,12,FALSE)</f>
        <v>tier - 2</v>
      </c>
      <c r="R257" s="11" t="str">
        <f ca="1">VLOOKUP(A257,'Hospitalisation Details'!$A$1:$Q$2344,14,FALSE)</f>
        <v>tier - 3</v>
      </c>
      <c r="S257" s="11">
        <f ca="1">VLOOKUP(A257,'Hospitalisation Details'!$A$1:$Q$2344,17,FALSE)</f>
        <v>27</v>
      </c>
      <c r="T257" s="11" t="str">
        <f ca="1">VLOOKUP(A257,'Hospitalisation Details'!$A$1:$Q$2336,16,FALSE)</f>
        <v>R1013</v>
      </c>
    </row>
    <row r="258" ht="15.5" spans="1:20">
      <c r="A258" s="10" t="s">
        <v>996</v>
      </c>
      <c r="B258" s="11" t="str">
        <f>VLOOKUP(A258,'Customer Names'!$H$6:$K$2340,3,FALSE)</f>
        <v>  Nate</v>
      </c>
      <c r="C258" s="11">
        <f>VLOOKUP(A258,'Medical Examinations'!$A$1:$L$2336,2,FALSE)</f>
        <v>31.73</v>
      </c>
      <c r="D258" s="11">
        <f>VLOOKUP(A258,'Medical Examinations'!$A$1:$L$2336,3,FALSE)</f>
        <v>5.73</v>
      </c>
      <c r="E258" s="11" t="str">
        <f>VLOOKUP(A258,'Medical Examinations'!$A$1:$L$2336,4,FALSE)</f>
        <v>No</v>
      </c>
      <c r="F258" s="11" t="str">
        <f>VLOOKUP(A258,'Medical Examinations'!$A$1:$L$2336,5,FALSE)</f>
        <v>yes</v>
      </c>
      <c r="G258" s="11" t="str">
        <f>VLOOKUP(A258,'Medical Examinations'!$A$1:$L$2336,6,FALSE)</f>
        <v>No</v>
      </c>
      <c r="H258" s="11">
        <f>VLOOKUP(A258,'Medical Examinations'!$A$1:$L$2336,8,FALSE)</f>
        <v>1</v>
      </c>
      <c r="I258" s="11" t="str">
        <f>VLOOKUP(A258,'Medical Examinations'!$A$1:$L$2336,10,FALSE)</f>
        <v>yes</v>
      </c>
      <c r="J258" s="11" t="str">
        <f>VLOOKUP(A258,'Medical Examinations'!$A$1:$L$2336,11,FALSE)</f>
        <v>Obesity</v>
      </c>
      <c r="K258" s="11" t="str">
        <f>VLOOKUP(A258,'Medical Examinations'!$A$1:$L$2336,12,FALSE)</f>
        <v>Prediabetes</v>
      </c>
      <c r="L258" s="10">
        <f ca="1">VLOOKUP(A258,'Hospitalisation Details'!$A$1:$Q$2344,3,FALSE)</f>
        <v>1998</v>
      </c>
      <c r="M258" s="10" t="str">
        <f ca="1">VLOOKUP(A258,'Hospitalisation Details'!$A$1:$Q$2344,5,FALSE)</f>
        <v>Jun</v>
      </c>
      <c r="N258" s="11">
        <f ca="1">VLOOKUP(A258,'Hospitalisation Details'!$A$1:$Q$2344,6,FALSE)</f>
        <v>20</v>
      </c>
      <c r="O258" s="17">
        <f ca="1">VLOOKUP(A258,'Hospitalisation Details'!$A$1:$Q$2344,7,FALSE)</f>
        <v>35966</v>
      </c>
      <c r="P258" s="11">
        <f ca="1">VLOOKUP(A258,'Hospitalisation Details'!$A$1:$Q$2344,10,FALSE)</f>
        <v>2480.98</v>
      </c>
      <c r="Q258" s="11" t="str">
        <f ca="1">VLOOKUP(A258,'Hospitalisation Details'!$A$1:$Q$2344,12,FALSE)</f>
        <v>tier - 2</v>
      </c>
      <c r="R258" s="11" t="str">
        <f ca="1">VLOOKUP(A258,'Hospitalisation Details'!$A$1:$Q$2344,14,FALSE)</f>
        <v>tier - 2</v>
      </c>
      <c r="S258" s="11">
        <f ca="1">VLOOKUP(A258,'Hospitalisation Details'!$A$1:$Q$2344,17,FALSE)</f>
        <v>27</v>
      </c>
      <c r="T258" s="11" t="str">
        <f ca="1">VLOOKUP(A258,'Hospitalisation Details'!$A$1:$Q$2336,16,FALSE)</f>
        <v>R1013</v>
      </c>
    </row>
    <row r="259" ht="15.5" spans="1:20">
      <c r="A259" s="10" t="s">
        <v>1000</v>
      </c>
      <c r="B259" s="11" t="str">
        <f>VLOOKUP(A259,'Customer Names'!$H$6:$K$2340,3,FALSE)</f>
        <v>  Jesse G</v>
      </c>
      <c r="C259" s="11">
        <f>VLOOKUP(A259,'Medical Examinations'!$A$1:$L$2336,2,FALSE)</f>
        <v>45.52</v>
      </c>
      <c r="D259" s="11">
        <f>VLOOKUP(A259,'Medical Examinations'!$A$1:$L$2336,3,FALSE)</f>
        <v>6.04</v>
      </c>
      <c r="E259" s="11" t="str">
        <f>VLOOKUP(A259,'Medical Examinations'!$A$1:$L$2336,4,FALSE)</f>
        <v>No</v>
      </c>
      <c r="F259" s="11" t="str">
        <f>VLOOKUP(A259,'Medical Examinations'!$A$1:$L$2336,5,FALSE)</f>
        <v>No</v>
      </c>
      <c r="G259" s="11" t="str">
        <f>VLOOKUP(A259,'Medical Examinations'!$A$1:$L$2336,6,FALSE)</f>
        <v>Yes</v>
      </c>
      <c r="H259" s="11">
        <f>VLOOKUP(A259,'Medical Examinations'!$A$1:$L$2336,8,FALSE)</f>
        <v>1</v>
      </c>
      <c r="I259" s="11" t="str">
        <f>VLOOKUP(A259,'Medical Examinations'!$A$1:$L$2336,10,FALSE)</f>
        <v>yes</v>
      </c>
      <c r="J259" s="11" t="str">
        <f>VLOOKUP(A259,'Medical Examinations'!$A$1:$L$2336,11,FALSE)</f>
        <v>Obesity</v>
      </c>
      <c r="K259" s="11" t="str">
        <f>VLOOKUP(A259,'Medical Examinations'!$A$1:$L$2336,12,FALSE)</f>
        <v>Prediabetes</v>
      </c>
      <c r="L259" s="10">
        <f ca="1">VLOOKUP(A259,'Hospitalisation Details'!$A$1:$Q$2344,3,FALSE)</f>
        <v>1995</v>
      </c>
      <c r="M259" s="10" t="str">
        <f ca="1">VLOOKUP(A259,'Hospitalisation Details'!$A$1:$Q$2344,5,FALSE)</f>
        <v>Nov</v>
      </c>
      <c r="N259" s="11">
        <f ca="1">VLOOKUP(A259,'Hospitalisation Details'!$A$1:$Q$2344,6,FALSE)</f>
        <v>6</v>
      </c>
      <c r="O259" s="17">
        <f ca="1">VLOOKUP(A259,'Hospitalisation Details'!$A$1:$Q$2344,7,FALSE)</f>
        <v>35009</v>
      </c>
      <c r="P259" s="11">
        <f ca="1">VLOOKUP(A259,'Hospitalisation Details'!$A$1:$Q$2344,10,FALSE)</f>
        <v>2483.74</v>
      </c>
      <c r="Q259" s="11" t="str">
        <f ca="1">VLOOKUP(A259,'Hospitalisation Details'!$A$1:$Q$2344,12,FALSE)</f>
        <v>tier - 3</v>
      </c>
      <c r="R259" s="11" t="str">
        <f ca="1">VLOOKUP(A259,'Hospitalisation Details'!$A$1:$Q$2344,14,FALSE)</f>
        <v>tier - 2</v>
      </c>
      <c r="S259" s="11">
        <f ca="1">VLOOKUP(A259,'Hospitalisation Details'!$A$1:$Q$2344,17,FALSE)</f>
        <v>29</v>
      </c>
      <c r="T259" s="11" t="str">
        <f ca="1">VLOOKUP(A259,'Hospitalisation Details'!$A$1:$Q$2336,16,FALSE)</f>
        <v>R1013</v>
      </c>
    </row>
    <row r="260" ht="15.5" spans="1:20">
      <c r="A260" s="10" t="s">
        <v>1003</v>
      </c>
      <c r="B260" s="11" t="str">
        <f>VLOOKUP(A260,'Customer Names'!$H$6:$K$2340,3,FALSE)</f>
        <v>  Jason</v>
      </c>
      <c r="C260" s="11">
        <f>VLOOKUP(A260,'Medical Examinations'!$A$1:$L$2336,2,FALSE)</f>
        <v>52.81</v>
      </c>
      <c r="D260" s="11">
        <f>VLOOKUP(A260,'Medical Examinations'!$A$1:$L$2336,3,FALSE)</f>
        <v>5.19</v>
      </c>
      <c r="E260" s="11" t="str">
        <f>VLOOKUP(A260,'Medical Examinations'!$A$1:$L$2336,4,FALSE)</f>
        <v>No</v>
      </c>
      <c r="F260" s="11" t="str">
        <f>VLOOKUP(A260,'Medical Examinations'!$A$1:$L$2336,5,FALSE)</f>
        <v>No</v>
      </c>
      <c r="G260" s="11" t="str">
        <f>VLOOKUP(A260,'Medical Examinations'!$A$1:$L$2336,6,FALSE)</f>
        <v>Yes</v>
      </c>
      <c r="H260" s="11">
        <f>VLOOKUP(A260,'Medical Examinations'!$A$1:$L$2336,8,FALSE)</f>
        <v>1</v>
      </c>
      <c r="I260" s="11" t="str">
        <f>VLOOKUP(A260,'Medical Examinations'!$A$1:$L$2336,10,FALSE)</f>
        <v>yes</v>
      </c>
      <c r="J260" s="11" t="str">
        <f>VLOOKUP(A260,'Medical Examinations'!$A$1:$L$2336,11,FALSE)</f>
        <v>Obesity</v>
      </c>
      <c r="K260" s="11" t="str">
        <f>VLOOKUP(A260,'Medical Examinations'!$A$1:$L$2336,12,FALSE)</f>
        <v>Normal</v>
      </c>
      <c r="L260" s="10">
        <f ca="1">VLOOKUP(A260,'Hospitalisation Details'!$A$1:$Q$2344,3,FALSE)</f>
        <v>1995</v>
      </c>
      <c r="M260" s="10" t="str">
        <f ca="1">VLOOKUP(A260,'Hospitalisation Details'!$A$1:$Q$2344,5,FALSE)</f>
        <v>Oct</v>
      </c>
      <c r="N260" s="11">
        <f ca="1">VLOOKUP(A260,'Hospitalisation Details'!$A$1:$Q$2344,6,FALSE)</f>
        <v>14</v>
      </c>
      <c r="O260" s="17">
        <f ca="1">VLOOKUP(A260,'Hospitalisation Details'!$A$1:$Q$2344,7,FALSE)</f>
        <v>34986</v>
      </c>
      <c r="P260" s="11">
        <f ca="1">VLOOKUP(A260,'Hospitalisation Details'!$A$1:$Q$2344,10,FALSE)</f>
        <v>2494.02</v>
      </c>
      <c r="Q260" s="11" t="str">
        <f ca="1">VLOOKUP(A260,'Hospitalisation Details'!$A$1:$Q$2344,12,FALSE)</f>
        <v>tier - 3</v>
      </c>
      <c r="R260" s="11" t="str">
        <f ca="1">VLOOKUP(A260,'Hospitalisation Details'!$A$1:$Q$2344,14,FALSE)</f>
        <v>tier - 1</v>
      </c>
      <c r="S260" s="11">
        <f ca="1">VLOOKUP(A260,'Hospitalisation Details'!$A$1:$Q$2344,17,FALSE)</f>
        <v>30</v>
      </c>
      <c r="T260" s="11" t="str">
        <f ca="1">VLOOKUP(A260,'Hospitalisation Details'!$A$1:$Q$2336,16,FALSE)</f>
        <v>R1011</v>
      </c>
    </row>
    <row r="261" ht="15.5" spans="1:20">
      <c r="A261" s="10" t="s">
        <v>1007</v>
      </c>
      <c r="B261" s="11" t="str">
        <f>VLOOKUP(A261,'Customer Names'!$H$6:$K$2340,3,FALSE)</f>
        <v>  Megan A</v>
      </c>
      <c r="C261" s="11">
        <f>VLOOKUP(A261,'Medical Examinations'!$A$1:$L$2336,2,FALSE)</f>
        <v>33.58</v>
      </c>
      <c r="D261" s="11">
        <f>VLOOKUP(A261,'Medical Examinations'!$A$1:$L$2336,3,FALSE)</f>
        <v>5.56</v>
      </c>
      <c r="E261" s="11" t="str">
        <f>VLOOKUP(A261,'Medical Examinations'!$A$1:$L$2336,4,FALSE)</f>
        <v>No</v>
      </c>
      <c r="F261" s="11" t="str">
        <f>VLOOKUP(A261,'Medical Examinations'!$A$1:$L$2336,5,FALSE)</f>
        <v>No</v>
      </c>
      <c r="G261" s="11" t="str">
        <f>VLOOKUP(A261,'Medical Examinations'!$A$1:$L$2336,6,FALSE)</f>
        <v>No</v>
      </c>
      <c r="H261" s="11">
        <f>VLOOKUP(A261,'Medical Examinations'!$A$1:$L$2336,8,FALSE)</f>
        <v>1</v>
      </c>
      <c r="I261" s="11" t="str">
        <f>VLOOKUP(A261,'Medical Examinations'!$A$1:$L$2336,10,FALSE)</f>
        <v>yes</v>
      </c>
      <c r="J261" s="11" t="str">
        <f>VLOOKUP(A261,'Medical Examinations'!$A$1:$L$2336,11,FALSE)</f>
        <v>Obesity</v>
      </c>
      <c r="K261" s="11" t="str">
        <f>VLOOKUP(A261,'Medical Examinations'!$A$1:$L$2336,12,FALSE)</f>
        <v>Normal</v>
      </c>
      <c r="L261" s="10">
        <f ca="1">VLOOKUP(A261,'Hospitalisation Details'!$A$1:$Q$2344,3,FALSE)</f>
        <v>1995</v>
      </c>
      <c r="M261" s="10" t="str">
        <f ca="1">VLOOKUP(A261,'Hospitalisation Details'!$A$1:$Q$2344,5,FALSE)</f>
        <v>Jul</v>
      </c>
      <c r="N261" s="11">
        <f ca="1">VLOOKUP(A261,'Hospitalisation Details'!$A$1:$Q$2344,6,FALSE)</f>
        <v>9</v>
      </c>
      <c r="O261" s="17">
        <f ca="1">VLOOKUP(A261,'Hospitalisation Details'!$A$1:$Q$2344,7,FALSE)</f>
        <v>34889</v>
      </c>
      <c r="P261" s="11">
        <f ca="1">VLOOKUP(A261,'Hospitalisation Details'!$A$1:$Q$2344,10,FALSE)</f>
        <v>2497.04</v>
      </c>
      <c r="Q261" s="11" t="str">
        <f ca="1">VLOOKUP(A261,'Hospitalisation Details'!$A$1:$Q$2344,12,FALSE)</f>
        <v>tier - 3</v>
      </c>
      <c r="R261" s="11" t="str">
        <f ca="1">VLOOKUP(A261,'Hospitalisation Details'!$A$1:$Q$2344,14,FALSE)</f>
        <v>tier - 3</v>
      </c>
      <c r="S261" s="11">
        <f ca="1">VLOOKUP(A261,'Hospitalisation Details'!$A$1:$Q$2344,17,FALSE)</f>
        <v>30</v>
      </c>
      <c r="T261" s="11" t="str">
        <f ca="1">VLOOKUP(A261,'Hospitalisation Details'!$A$1:$Q$2336,16,FALSE)</f>
        <v>R1013</v>
      </c>
    </row>
    <row r="262" ht="15.5" spans="1:20">
      <c r="A262" s="10" t="s">
        <v>1011</v>
      </c>
      <c r="B262" s="11" t="str">
        <f>VLOOKUP(A262,'Customer Names'!$H$6:$K$2340,3,FALSE)</f>
        <v>  Luke M</v>
      </c>
      <c r="C262" s="11">
        <f>VLOOKUP(A262,'Medical Examinations'!$A$1:$L$2336,2,FALSE)</f>
        <v>30.685</v>
      </c>
      <c r="D262" s="11">
        <f>VLOOKUP(A262,'Medical Examinations'!$A$1:$L$2336,3,FALSE)</f>
        <v>8.23</v>
      </c>
      <c r="E262" s="11" t="str">
        <f>VLOOKUP(A262,'Medical Examinations'!$A$1:$L$2336,4,FALSE)</f>
        <v>No</v>
      </c>
      <c r="F262" s="11" t="str">
        <f>VLOOKUP(A262,'Medical Examinations'!$A$1:$L$2336,5,FALSE)</f>
        <v>No</v>
      </c>
      <c r="G262" s="11" t="str">
        <f>VLOOKUP(A262,'Medical Examinations'!$A$1:$L$2336,6,FALSE)</f>
        <v>No</v>
      </c>
      <c r="H262" s="11">
        <f>VLOOKUP(A262,'Medical Examinations'!$A$1:$L$2336,8,FALSE)</f>
        <v>0</v>
      </c>
      <c r="I262" s="11" t="str">
        <f>VLOOKUP(A262,'Medical Examinations'!$A$1:$L$2336,10,FALSE)</f>
        <v>yes</v>
      </c>
      <c r="J262" s="11" t="str">
        <f>VLOOKUP(A262,'Medical Examinations'!$A$1:$L$2336,11,FALSE)</f>
        <v>Obesity</v>
      </c>
      <c r="K262" s="11" t="str">
        <f>VLOOKUP(A262,'Medical Examinations'!$A$1:$L$2336,12,FALSE)</f>
        <v>Diabetes</v>
      </c>
      <c r="L262" s="10">
        <f ca="1">VLOOKUP(A262,'Hospitalisation Details'!$A$1:$Q$2344,3,FALSE)</f>
        <v>1995</v>
      </c>
      <c r="M262" s="10" t="str">
        <f ca="1">VLOOKUP(A262,'Hospitalisation Details'!$A$1:$Q$2344,5,FALSE)</f>
        <v>Oct</v>
      </c>
      <c r="N262" s="11">
        <f ca="1">VLOOKUP(A262,'Hospitalisation Details'!$A$1:$Q$2344,6,FALSE)</f>
        <v>15</v>
      </c>
      <c r="O262" s="17">
        <f ca="1">VLOOKUP(A262,'Hospitalisation Details'!$A$1:$Q$2344,7,FALSE)</f>
        <v>34987</v>
      </c>
      <c r="P262" s="11">
        <f ca="1">VLOOKUP(A262,'Hospitalisation Details'!$A$1:$Q$2344,10,FALSE)</f>
        <v>2498.41</v>
      </c>
      <c r="Q262" s="11" t="str">
        <f ca="1">VLOOKUP(A262,'Hospitalisation Details'!$A$1:$Q$2344,12,FALSE)</f>
        <v>tier - 3</v>
      </c>
      <c r="R262" s="11" t="str">
        <f ca="1">VLOOKUP(A262,'Hospitalisation Details'!$A$1:$Q$2344,14,FALSE)</f>
        <v>tier - 3</v>
      </c>
      <c r="S262" s="11">
        <f ca="1">VLOOKUP(A262,'Hospitalisation Details'!$A$1:$Q$2344,17,FALSE)</f>
        <v>30</v>
      </c>
      <c r="T262" s="11" t="str">
        <f ca="1">VLOOKUP(A262,'Hospitalisation Details'!$A$1:$Q$2336,16,FALSE)</f>
        <v>R1013</v>
      </c>
    </row>
    <row r="263" ht="15.5" spans="1:20">
      <c r="A263" s="10" t="s">
        <v>1015</v>
      </c>
      <c r="B263" s="11" t="str">
        <f>VLOOKUP(A263,'Customer Names'!$H$6:$K$2340,3,FALSE)</f>
        <v>  Jacy D</v>
      </c>
      <c r="C263" s="11">
        <f>VLOOKUP(A263,'Medical Examinations'!$A$1:$L$2336,2,FALSE)</f>
        <v>37.525</v>
      </c>
      <c r="D263" s="11">
        <f>VLOOKUP(A263,'Medical Examinations'!$A$1:$L$2336,3,FALSE)</f>
        <v>9.03</v>
      </c>
      <c r="E263" s="11" t="str">
        <f>VLOOKUP(A263,'Medical Examinations'!$A$1:$L$2336,4,FALSE)</f>
        <v>yes</v>
      </c>
      <c r="F263" s="11" t="str">
        <f>VLOOKUP(A263,'Medical Examinations'!$A$1:$L$2336,5,FALSE)</f>
        <v>No</v>
      </c>
      <c r="G263" s="11" t="str">
        <f>VLOOKUP(A263,'Medical Examinations'!$A$1:$L$2336,6,FALSE)</f>
        <v>No</v>
      </c>
      <c r="H263" s="11">
        <f>VLOOKUP(A263,'Medical Examinations'!$A$1:$L$2336,8,FALSE)</f>
        <v>2</v>
      </c>
      <c r="I263" s="11" t="str">
        <f>VLOOKUP(A263,'Medical Examinations'!$A$1:$L$2336,10,FALSE)</f>
        <v>No</v>
      </c>
      <c r="J263" s="11" t="str">
        <f>VLOOKUP(A263,'Medical Examinations'!$A$1:$L$2336,11,FALSE)</f>
        <v>Obesity</v>
      </c>
      <c r="K263" s="11" t="str">
        <f>VLOOKUP(A263,'Medical Examinations'!$A$1:$L$2336,12,FALSE)</f>
        <v>Diabetes</v>
      </c>
      <c r="L263" s="10">
        <f ca="1">VLOOKUP(A263,'Hospitalisation Details'!$A$1:$Q$2344,3,FALSE)</f>
        <v>2004</v>
      </c>
      <c r="M263" s="10" t="str">
        <f ca="1">VLOOKUP(A263,'Hospitalisation Details'!$A$1:$Q$2344,5,FALSE)</f>
        <v>Sep</v>
      </c>
      <c r="N263" s="11">
        <f ca="1">VLOOKUP(A263,'Hospitalisation Details'!$A$1:$Q$2344,6,FALSE)</f>
        <v>6</v>
      </c>
      <c r="O263" s="17">
        <f ca="1">VLOOKUP(A263,'Hospitalisation Details'!$A$1:$Q$2344,7,FALSE)</f>
        <v>38236</v>
      </c>
      <c r="P263" s="11">
        <f ca="1">VLOOKUP(A263,'Hospitalisation Details'!$A$1:$Q$2344,10,FALSE)</f>
        <v>2500.93</v>
      </c>
      <c r="Q263" s="11" t="str">
        <f ca="1">VLOOKUP(A263,'Hospitalisation Details'!$A$1:$Q$2344,12,FALSE)</f>
        <v>tier - 2</v>
      </c>
      <c r="R263" s="11" t="str">
        <f ca="1">VLOOKUP(A263,'Hospitalisation Details'!$A$1:$Q$2344,14,FALSE)</f>
        <v>tier - 2</v>
      </c>
      <c r="S263" s="11">
        <f ca="1">VLOOKUP(A263,'Hospitalisation Details'!$A$1:$Q$2344,17,FALSE)</f>
        <v>21</v>
      </c>
      <c r="T263" s="11" t="str">
        <f ca="1">VLOOKUP(A263,'Hospitalisation Details'!$A$1:$Q$2336,16,FALSE)</f>
        <v>R1012</v>
      </c>
    </row>
    <row r="264" ht="15.5" spans="1:20">
      <c r="A264" s="10" t="s">
        <v>1019</v>
      </c>
      <c r="B264" s="11" t="str">
        <f>VLOOKUP(A264,'Customer Names'!$H$6:$K$2340,3,FALSE)</f>
        <v>  Simon G</v>
      </c>
      <c r="C264" s="11">
        <f>VLOOKUP(A264,'Medical Examinations'!$A$1:$L$2336,2,FALSE)</f>
        <v>34.5</v>
      </c>
      <c r="D264" s="11">
        <f>VLOOKUP(A264,'Medical Examinations'!$A$1:$L$2336,3,FALSE)</f>
        <v>4.07</v>
      </c>
      <c r="E264" s="11" t="str">
        <f>VLOOKUP(A264,'Medical Examinations'!$A$1:$L$2336,4,FALSE)</f>
        <v>yes</v>
      </c>
      <c r="F264" s="11" t="str">
        <f>VLOOKUP(A264,'Medical Examinations'!$A$1:$L$2336,5,FALSE)</f>
        <v>No</v>
      </c>
      <c r="G264" s="11" t="str">
        <f>VLOOKUP(A264,'Medical Examinations'!$A$1:$L$2336,6,FALSE)</f>
        <v>No</v>
      </c>
      <c r="H264" s="11">
        <f>VLOOKUP(A264,'Medical Examinations'!$A$1:$L$2336,8,FALSE)</f>
        <v>0</v>
      </c>
      <c r="I264" s="11" t="str">
        <f>VLOOKUP(A264,'Medical Examinations'!$A$1:$L$2336,10,FALSE)</f>
        <v>yes</v>
      </c>
      <c r="J264" s="11" t="str">
        <f>VLOOKUP(A264,'Medical Examinations'!$A$1:$L$2336,11,FALSE)</f>
        <v>Obesity</v>
      </c>
      <c r="K264" s="11" t="str">
        <f>VLOOKUP(A264,'Medical Examinations'!$A$1:$L$2336,12,FALSE)</f>
        <v>Normal</v>
      </c>
      <c r="L264" s="10">
        <f ca="1">VLOOKUP(A264,'Hospitalisation Details'!$A$1:$Q$2344,3,FALSE)</f>
        <v>1991</v>
      </c>
      <c r="M264" s="10" t="str">
        <f ca="1">VLOOKUP(A264,'Hospitalisation Details'!$A$1:$Q$2344,5,FALSE)</f>
        <v>Aug</v>
      </c>
      <c r="N264" s="11">
        <f ca="1">VLOOKUP(A264,'Hospitalisation Details'!$A$1:$Q$2344,6,FALSE)</f>
        <v>5</v>
      </c>
      <c r="O264" s="17">
        <f ca="1">VLOOKUP(A264,'Hospitalisation Details'!$A$1:$Q$2344,7,FALSE)</f>
        <v>33455</v>
      </c>
      <c r="P264" s="11">
        <f ca="1">VLOOKUP(A264,'Hospitalisation Details'!$A$1:$Q$2344,10,FALSE)</f>
        <v>2510.79</v>
      </c>
      <c r="Q264" s="11" t="str">
        <f ca="1">VLOOKUP(A264,'Hospitalisation Details'!$A$1:$Q$2344,12,FALSE)</f>
        <v>tier - 2</v>
      </c>
      <c r="R264" s="11" t="str">
        <f ca="1">VLOOKUP(A264,'Hospitalisation Details'!$A$1:$Q$2344,14,FALSE)</f>
        <v>tier - 1</v>
      </c>
      <c r="S264" s="11">
        <f ca="1">VLOOKUP(A264,'Hospitalisation Details'!$A$1:$Q$2344,17,FALSE)</f>
        <v>34</v>
      </c>
      <c r="T264" s="11" t="str">
        <f ca="1">VLOOKUP(A264,'Hospitalisation Details'!$A$1:$Q$2336,16,FALSE)</f>
        <v>R1013</v>
      </c>
    </row>
    <row r="265" ht="15.5" spans="1:20">
      <c r="A265" s="10" t="s">
        <v>1023</v>
      </c>
      <c r="B265" s="11" t="str">
        <f>VLOOKUP(A265,'Customer Names'!$H$6:$K$2340,3,FALSE)</f>
        <v>  Ainsley E</v>
      </c>
      <c r="C265" s="11">
        <f>VLOOKUP(A265,'Medical Examinations'!$A$1:$L$2336,2,FALSE)</f>
        <v>28.16</v>
      </c>
      <c r="D265" s="11">
        <f>VLOOKUP(A265,'Medical Examinations'!$A$1:$L$2336,3,FALSE)</f>
        <v>5.77</v>
      </c>
      <c r="E265" s="11" t="str">
        <f>VLOOKUP(A265,'Medical Examinations'!$A$1:$L$2336,4,FALSE)</f>
        <v>No</v>
      </c>
      <c r="F265" s="11" t="str">
        <f>VLOOKUP(A265,'Medical Examinations'!$A$1:$L$2336,5,FALSE)</f>
        <v>No</v>
      </c>
      <c r="G265" s="11" t="str">
        <f>VLOOKUP(A265,'Medical Examinations'!$A$1:$L$2336,6,FALSE)</f>
        <v>No</v>
      </c>
      <c r="H265" s="11">
        <f>VLOOKUP(A265,'Medical Examinations'!$A$1:$L$2336,8,FALSE)</f>
        <v>2</v>
      </c>
      <c r="I265" s="11" t="str">
        <f>VLOOKUP(A265,'Medical Examinations'!$A$1:$L$2336,10,FALSE)</f>
        <v>yes</v>
      </c>
      <c r="J265" s="11" t="str">
        <f>VLOOKUP(A265,'Medical Examinations'!$A$1:$L$2336,11,FALSE)</f>
        <v>Over Weight</v>
      </c>
      <c r="K265" s="11" t="str">
        <f>VLOOKUP(A265,'Medical Examinations'!$A$1:$L$2336,12,FALSE)</f>
        <v>Prediabetes</v>
      </c>
      <c r="L265" s="10">
        <f ca="1">VLOOKUP(A265,'Hospitalisation Details'!$A$1:$Q$2344,3,FALSE)</f>
        <v>1997</v>
      </c>
      <c r="M265" s="10" t="str">
        <f ca="1">VLOOKUP(A265,'Hospitalisation Details'!$A$1:$Q$2344,5,FALSE)</f>
        <v>Nov</v>
      </c>
      <c r="N265" s="11">
        <f ca="1">VLOOKUP(A265,'Hospitalisation Details'!$A$1:$Q$2344,6,FALSE)</f>
        <v>2</v>
      </c>
      <c r="O265" s="17">
        <f ca="1">VLOOKUP(A265,'Hospitalisation Details'!$A$1:$Q$2344,7,FALSE)</f>
        <v>35736</v>
      </c>
      <c r="P265" s="11">
        <f ca="1">VLOOKUP(A265,'Hospitalisation Details'!$A$1:$Q$2344,10,FALSE)</f>
        <v>2523.17</v>
      </c>
      <c r="Q265" s="11" t="str">
        <f ca="1">VLOOKUP(A265,'Hospitalisation Details'!$A$1:$Q$2344,12,FALSE)</f>
        <v>tier - 3</v>
      </c>
      <c r="R265" s="11" t="str">
        <f ca="1">VLOOKUP(A265,'Hospitalisation Details'!$A$1:$Q$2344,14,FALSE)</f>
        <v>tier - 1</v>
      </c>
      <c r="S265" s="11">
        <f ca="1">VLOOKUP(A265,'Hospitalisation Details'!$A$1:$Q$2344,17,FALSE)</f>
        <v>28</v>
      </c>
      <c r="T265" s="11" t="str">
        <f ca="1">VLOOKUP(A265,'Hospitalisation Details'!$A$1:$Q$2336,16,FALSE)</f>
        <v>R1012</v>
      </c>
    </row>
    <row r="266" ht="15.5" spans="1:20">
      <c r="A266" s="10" t="s">
        <v>1027</v>
      </c>
      <c r="B266" s="11" t="str">
        <f>VLOOKUP(A266,'Customer Names'!$H$6:$K$2340,3,FALSE)</f>
        <v>  Erica A</v>
      </c>
      <c r="C266" s="11">
        <f>VLOOKUP(A266,'Medical Examinations'!$A$1:$L$2336,2,FALSE)</f>
        <v>30.02</v>
      </c>
      <c r="D266" s="11">
        <f>VLOOKUP(A266,'Medical Examinations'!$A$1:$L$2336,3,FALSE)</f>
        <v>5.98</v>
      </c>
      <c r="E266" s="11" t="str">
        <f>VLOOKUP(A266,'Medical Examinations'!$A$1:$L$2336,4,FALSE)</f>
        <v>No</v>
      </c>
      <c r="F266" s="11" t="str">
        <f>VLOOKUP(A266,'Medical Examinations'!$A$1:$L$2336,5,FALSE)</f>
        <v>No</v>
      </c>
      <c r="G266" s="11" t="str">
        <f>VLOOKUP(A266,'Medical Examinations'!$A$1:$L$2336,6,FALSE)</f>
        <v>Yes</v>
      </c>
      <c r="H266" s="11">
        <f>VLOOKUP(A266,'Medical Examinations'!$A$1:$L$2336,8,FALSE)</f>
        <v>1</v>
      </c>
      <c r="I266" s="11" t="str">
        <f>VLOOKUP(A266,'Medical Examinations'!$A$1:$L$2336,10,FALSE)</f>
        <v>yes</v>
      </c>
      <c r="J266" s="11" t="str">
        <f>VLOOKUP(A266,'Medical Examinations'!$A$1:$L$2336,11,FALSE)</f>
        <v>Obesity</v>
      </c>
      <c r="K266" s="11" t="str">
        <f>VLOOKUP(A266,'Medical Examinations'!$A$1:$L$2336,12,FALSE)</f>
        <v>Prediabetes</v>
      </c>
      <c r="L266" s="10">
        <f ca="1">VLOOKUP(A266,'Hospitalisation Details'!$A$1:$Q$2344,3,FALSE)</f>
        <v>2000</v>
      </c>
      <c r="M266" s="10" t="str">
        <f ca="1">VLOOKUP(A266,'Hospitalisation Details'!$A$1:$Q$2344,5,FALSE)</f>
        <v>Aug</v>
      </c>
      <c r="N266" s="11">
        <f ca="1">VLOOKUP(A266,'Hospitalisation Details'!$A$1:$Q$2344,6,FALSE)</f>
        <v>25</v>
      </c>
      <c r="O266" s="17">
        <f ca="1">VLOOKUP(A266,'Hospitalisation Details'!$A$1:$Q$2344,7,FALSE)</f>
        <v>36763</v>
      </c>
      <c r="P266" s="11">
        <f ca="1">VLOOKUP(A266,'Hospitalisation Details'!$A$1:$Q$2344,10,FALSE)</f>
        <v>2527.82</v>
      </c>
      <c r="Q266" s="11" t="str">
        <f ca="1">VLOOKUP(A266,'Hospitalisation Details'!$A$1:$Q$2344,12,FALSE)</f>
        <v>tier - 2</v>
      </c>
      <c r="R266" s="11" t="str">
        <f ca="1">VLOOKUP(A266,'Hospitalisation Details'!$A$1:$Q$2344,14,FALSE)</f>
        <v>tier - 3</v>
      </c>
      <c r="S266" s="11">
        <f ca="1">VLOOKUP(A266,'Hospitalisation Details'!$A$1:$Q$2344,17,FALSE)</f>
        <v>25</v>
      </c>
      <c r="T266" s="11" t="str">
        <f ca="1">VLOOKUP(A266,'Hospitalisation Details'!$A$1:$Q$2336,16,FALSE)</f>
        <v>R1012</v>
      </c>
    </row>
    <row r="267" ht="15.5" spans="1:20">
      <c r="A267" s="10" t="s">
        <v>1031</v>
      </c>
      <c r="B267" s="11" t="str">
        <f>VLOOKUP(A267,'Customer Names'!$H$6:$K$2340,3,FALSE)</f>
        <v>  Erik</v>
      </c>
      <c r="C267" s="11">
        <f>VLOOKUP(A267,'Medical Examinations'!$A$1:$L$2336,2,FALSE)</f>
        <v>37.82</v>
      </c>
      <c r="D267" s="11">
        <f>VLOOKUP(A267,'Medical Examinations'!$A$1:$L$2336,3,FALSE)</f>
        <v>6.01</v>
      </c>
      <c r="E267" s="11" t="str">
        <f>VLOOKUP(A267,'Medical Examinations'!$A$1:$L$2336,4,FALSE)</f>
        <v>No</v>
      </c>
      <c r="F267" s="11" t="str">
        <f>VLOOKUP(A267,'Medical Examinations'!$A$1:$L$2336,5,FALSE)</f>
        <v>No</v>
      </c>
      <c r="G267" s="11" t="str">
        <f>VLOOKUP(A267,'Medical Examinations'!$A$1:$L$2336,6,FALSE)</f>
        <v>No</v>
      </c>
      <c r="H267" s="11">
        <f>VLOOKUP(A267,'Medical Examinations'!$A$1:$L$2336,8,FALSE)</f>
        <v>0</v>
      </c>
      <c r="I267" s="11" t="str">
        <f>VLOOKUP(A267,'Medical Examinations'!$A$1:$L$2336,10,FALSE)</f>
        <v>yes</v>
      </c>
      <c r="J267" s="11" t="str">
        <f>VLOOKUP(A267,'Medical Examinations'!$A$1:$L$2336,11,FALSE)</f>
        <v>Obesity</v>
      </c>
      <c r="K267" s="11" t="str">
        <f>VLOOKUP(A267,'Medical Examinations'!$A$1:$L$2336,12,FALSE)</f>
        <v>Prediabetes</v>
      </c>
      <c r="L267" s="10">
        <f ca="1">VLOOKUP(A267,'Hospitalisation Details'!$A$1:$Q$2344,3,FALSE)</f>
        <v>1997</v>
      </c>
      <c r="M267" s="10" t="str">
        <f ca="1">VLOOKUP(A267,'Hospitalisation Details'!$A$1:$Q$2344,5,FALSE)</f>
        <v>Jul</v>
      </c>
      <c r="N267" s="11">
        <f ca="1">VLOOKUP(A267,'Hospitalisation Details'!$A$1:$Q$2344,6,FALSE)</f>
        <v>28</v>
      </c>
      <c r="O267" s="17">
        <f ca="1">VLOOKUP(A267,'Hospitalisation Details'!$A$1:$Q$2344,7,FALSE)</f>
        <v>35639</v>
      </c>
      <c r="P267" s="11">
        <f ca="1">VLOOKUP(A267,'Hospitalisation Details'!$A$1:$Q$2344,10,FALSE)</f>
        <v>2534.39</v>
      </c>
      <c r="Q267" s="11" t="str">
        <f ca="1">VLOOKUP(A267,'Hospitalisation Details'!$A$1:$Q$2344,12,FALSE)</f>
        <v>tier - 3</v>
      </c>
      <c r="R267" s="11" t="str">
        <f ca="1">VLOOKUP(A267,'Hospitalisation Details'!$A$1:$Q$2344,14,FALSE)</f>
        <v>tier - 3</v>
      </c>
      <c r="S267" s="11">
        <f ca="1">VLOOKUP(A267,'Hospitalisation Details'!$A$1:$Q$2344,17,FALSE)</f>
        <v>28</v>
      </c>
      <c r="T267" s="11" t="str">
        <f ca="1">VLOOKUP(A267,'Hospitalisation Details'!$A$1:$Q$2336,16,FALSE)</f>
        <v>R1012</v>
      </c>
    </row>
    <row r="268" ht="15.5" spans="1:20">
      <c r="A268" s="10" t="s">
        <v>1035</v>
      </c>
      <c r="B268" s="11" t="str">
        <f>VLOOKUP(A268,'Customer Names'!$H$6:$K$2340,3,FALSE)</f>
        <v>  Erin C</v>
      </c>
      <c r="C268" s="11">
        <f>VLOOKUP(A268,'Medical Examinations'!$A$1:$L$2336,2,FALSE)</f>
        <v>33.14</v>
      </c>
      <c r="D268" s="11">
        <f>VLOOKUP(A268,'Medical Examinations'!$A$1:$L$2336,3,FALSE)</f>
        <v>5.67</v>
      </c>
      <c r="E268" s="11" t="str">
        <f>VLOOKUP(A268,'Medical Examinations'!$A$1:$L$2336,4,FALSE)</f>
        <v>yes</v>
      </c>
      <c r="F268" s="11" t="str">
        <f>VLOOKUP(A268,'Medical Examinations'!$A$1:$L$2336,5,FALSE)</f>
        <v>No</v>
      </c>
      <c r="G268" s="11" t="str">
        <f>VLOOKUP(A268,'Medical Examinations'!$A$1:$L$2336,6,FALSE)</f>
        <v>No</v>
      </c>
      <c r="H268" s="11">
        <f>VLOOKUP(A268,'Medical Examinations'!$A$1:$L$2336,8,FALSE)</f>
        <v>0</v>
      </c>
      <c r="I268" s="11" t="str">
        <f>VLOOKUP(A268,'Medical Examinations'!$A$1:$L$2336,10,FALSE)</f>
        <v>yes</v>
      </c>
      <c r="J268" s="11" t="str">
        <f>VLOOKUP(A268,'Medical Examinations'!$A$1:$L$2336,11,FALSE)</f>
        <v>Obesity</v>
      </c>
      <c r="K268" s="11" t="str">
        <f>VLOOKUP(A268,'Medical Examinations'!$A$1:$L$2336,12,FALSE)</f>
        <v>Normal</v>
      </c>
      <c r="L268" s="10">
        <f ca="1">VLOOKUP(A268,'Hospitalisation Details'!$A$1:$Q$2344,3,FALSE)</f>
        <v>1990</v>
      </c>
      <c r="M268" s="10" t="str">
        <f ca="1">VLOOKUP(A268,'Hospitalisation Details'!$A$1:$Q$2344,5,FALSE)</f>
        <v>Oct</v>
      </c>
      <c r="N268" s="11">
        <f ca="1">VLOOKUP(A268,'Hospitalisation Details'!$A$1:$Q$2344,6,FALSE)</f>
        <v>1</v>
      </c>
      <c r="O268" s="17">
        <f ca="1">VLOOKUP(A268,'Hospitalisation Details'!$A$1:$Q$2344,7,FALSE)</f>
        <v>33147</v>
      </c>
      <c r="P268" s="11">
        <f ca="1">VLOOKUP(A268,'Hospitalisation Details'!$A$1:$Q$2344,10,FALSE)</f>
        <v>2540.39</v>
      </c>
      <c r="Q268" s="11" t="str">
        <f ca="1">VLOOKUP(A268,'Hospitalisation Details'!$A$1:$Q$2344,12,FALSE)</f>
        <v>tier - 2</v>
      </c>
      <c r="R268" s="11" t="str">
        <f ca="1">VLOOKUP(A268,'Hospitalisation Details'!$A$1:$Q$2344,14,FALSE)</f>
        <v>tier - 2</v>
      </c>
      <c r="S268" s="11">
        <f ca="1">VLOOKUP(A268,'Hospitalisation Details'!$A$1:$Q$2344,17,FALSE)</f>
        <v>35</v>
      </c>
      <c r="T268" s="11" t="str">
        <f ca="1">VLOOKUP(A268,'Hospitalisation Details'!$A$1:$Q$2336,16,FALSE)</f>
        <v>R1013</v>
      </c>
    </row>
    <row r="269" ht="15.5" spans="1:20">
      <c r="A269" s="10" t="s">
        <v>1039</v>
      </c>
      <c r="B269" s="11" t="str">
        <f>VLOOKUP(A269,'Customer Names'!$H$6:$K$2340,3,FALSE)</f>
        <v>  Adrienne</v>
      </c>
      <c r="C269" s="11">
        <f>VLOOKUP(A269,'Medical Examinations'!$A$1:$L$2336,2,FALSE)</f>
        <v>25.14</v>
      </c>
      <c r="D269" s="11">
        <f>VLOOKUP(A269,'Medical Examinations'!$A$1:$L$2336,3,FALSE)</f>
        <v>6.02</v>
      </c>
      <c r="E269" s="11" t="str">
        <f>VLOOKUP(A269,'Medical Examinations'!$A$1:$L$2336,4,FALSE)</f>
        <v>yes</v>
      </c>
      <c r="F269" s="11" t="str">
        <f>VLOOKUP(A269,'Medical Examinations'!$A$1:$L$2336,5,FALSE)</f>
        <v>No</v>
      </c>
      <c r="G269" s="11" t="str">
        <f>VLOOKUP(A269,'Medical Examinations'!$A$1:$L$2336,6,FALSE)</f>
        <v>Yes</v>
      </c>
      <c r="H269" s="11">
        <f>VLOOKUP(A269,'Medical Examinations'!$A$1:$L$2336,8,FALSE)</f>
        <v>1</v>
      </c>
      <c r="I269" s="11" t="str">
        <f>VLOOKUP(A269,'Medical Examinations'!$A$1:$L$2336,10,FALSE)</f>
        <v>yes</v>
      </c>
      <c r="J269" s="11" t="str">
        <f>VLOOKUP(A269,'Medical Examinations'!$A$1:$L$2336,11,FALSE)</f>
        <v>Over Weight</v>
      </c>
      <c r="K269" s="11" t="str">
        <f>VLOOKUP(A269,'Medical Examinations'!$A$1:$L$2336,12,FALSE)</f>
        <v>Prediabetes</v>
      </c>
      <c r="L269" s="10">
        <f ca="1">VLOOKUP(A269,'Hospitalisation Details'!$A$1:$Q$2344,3,FALSE)</f>
        <v>1991</v>
      </c>
      <c r="M269" s="10" t="str">
        <f ca="1">VLOOKUP(A269,'Hospitalisation Details'!$A$1:$Q$2344,5,FALSE)</f>
        <v>Nov</v>
      </c>
      <c r="N269" s="11">
        <f ca="1">VLOOKUP(A269,'Hospitalisation Details'!$A$1:$Q$2344,6,FALSE)</f>
        <v>17</v>
      </c>
      <c r="O269" s="17">
        <f ca="1">VLOOKUP(A269,'Hospitalisation Details'!$A$1:$Q$2344,7,FALSE)</f>
        <v>33559</v>
      </c>
      <c r="P269" s="11">
        <f ca="1">VLOOKUP(A269,'Hospitalisation Details'!$A$1:$Q$2344,10,FALSE)</f>
        <v>2545.68</v>
      </c>
      <c r="Q269" s="11" t="str">
        <f ca="1">VLOOKUP(A269,'Hospitalisation Details'!$A$1:$Q$2344,12,FALSE)</f>
        <v>tier - 2</v>
      </c>
      <c r="R269" s="11" t="str">
        <f ca="1">VLOOKUP(A269,'Hospitalisation Details'!$A$1:$Q$2344,14,FALSE)</f>
        <v>tier - 1</v>
      </c>
      <c r="S269" s="11">
        <f ca="1">VLOOKUP(A269,'Hospitalisation Details'!$A$1:$Q$2344,17,FALSE)</f>
        <v>33</v>
      </c>
      <c r="T269" s="11" t="str">
        <f ca="1">VLOOKUP(A269,'Hospitalisation Details'!$A$1:$Q$2336,16,FALSE)</f>
        <v>R1013</v>
      </c>
    </row>
    <row r="270" ht="15.5" spans="1:20">
      <c r="A270" s="10" t="s">
        <v>1043</v>
      </c>
      <c r="B270" s="11" t="str">
        <f>VLOOKUP(A270,'Customer Names'!$H$6:$K$2340,3,FALSE)</f>
        <v>  Adam</v>
      </c>
      <c r="C270" s="11">
        <f>VLOOKUP(A270,'Medical Examinations'!$A$1:$L$2336,2,FALSE)</f>
        <v>20.18</v>
      </c>
      <c r="D270" s="11">
        <f>VLOOKUP(A270,'Medical Examinations'!$A$1:$L$2336,3,FALSE)</f>
        <v>11.19</v>
      </c>
      <c r="E270" s="11" t="str">
        <f>VLOOKUP(A270,'Medical Examinations'!$A$1:$L$2336,4,FALSE)</f>
        <v>No</v>
      </c>
      <c r="F270" s="11" t="str">
        <f>VLOOKUP(A270,'Medical Examinations'!$A$1:$L$2336,5,FALSE)</f>
        <v>No</v>
      </c>
      <c r="G270" s="11" t="str">
        <f>VLOOKUP(A270,'Medical Examinations'!$A$1:$L$2336,6,FALSE)</f>
        <v>No</v>
      </c>
      <c r="H270" s="11">
        <f>VLOOKUP(A270,'Medical Examinations'!$A$1:$L$2336,8,FALSE)</f>
        <v>0</v>
      </c>
      <c r="I270" s="11" t="str">
        <f>VLOOKUP(A270,'Medical Examinations'!$A$1:$L$2336,10,FALSE)</f>
        <v>yes</v>
      </c>
      <c r="J270" s="11" t="str">
        <f>VLOOKUP(A270,'Medical Examinations'!$A$1:$L$2336,11,FALSE)</f>
        <v>Normal Weight</v>
      </c>
      <c r="K270" s="11" t="str">
        <f>VLOOKUP(A270,'Medical Examinations'!$A$1:$L$2336,12,FALSE)</f>
        <v>Diabetes</v>
      </c>
      <c r="L270" s="10">
        <f ca="1">VLOOKUP(A270,'Hospitalisation Details'!$A$1:$Q$2344,3,FALSE)</f>
        <v>2002</v>
      </c>
      <c r="M270" s="10" t="str">
        <f ca="1">VLOOKUP(A270,'Hospitalisation Details'!$A$1:$Q$2344,5,FALSE)</f>
        <v>Oct</v>
      </c>
      <c r="N270" s="11">
        <f ca="1">VLOOKUP(A270,'Hospitalisation Details'!$A$1:$Q$2344,6,FALSE)</f>
        <v>11</v>
      </c>
      <c r="O270" s="17">
        <f ca="1">VLOOKUP(A270,'Hospitalisation Details'!$A$1:$Q$2344,7,FALSE)</f>
        <v>37540</v>
      </c>
      <c r="P270" s="11">
        <f ca="1">VLOOKUP(A270,'Hospitalisation Details'!$A$1:$Q$2344,10,FALSE)</f>
        <v>2566.47</v>
      </c>
      <c r="Q270" s="11" t="str">
        <f ca="1">VLOOKUP(A270,'Hospitalisation Details'!$A$1:$Q$2344,12,FALSE)</f>
        <v>tier - 2</v>
      </c>
      <c r="R270" s="11" t="str">
        <f ca="1">VLOOKUP(A270,'Hospitalisation Details'!$A$1:$Q$2344,14,FALSE)</f>
        <v>tier - 3</v>
      </c>
      <c r="S270" s="11">
        <f ca="1">VLOOKUP(A270,'Hospitalisation Details'!$A$1:$Q$2344,17,FALSE)</f>
        <v>23</v>
      </c>
      <c r="T270" s="11" t="str">
        <f ca="1">VLOOKUP(A270,'Hospitalisation Details'!$A$1:$Q$2336,16,FALSE)</f>
        <v>R1013</v>
      </c>
    </row>
    <row r="271" ht="15.5" spans="1:20">
      <c r="A271" s="10" t="s">
        <v>1047</v>
      </c>
      <c r="B271" s="11" t="str">
        <f>VLOOKUP(A271,'Customer Names'!$H$6:$K$2340,3,FALSE)</f>
        <v>  Yutaka</v>
      </c>
      <c r="C271" s="11">
        <f>VLOOKUP(A271,'Medical Examinations'!$A$1:$L$2336,2,FALSE)</f>
        <v>44.36</v>
      </c>
      <c r="D271" s="11">
        <f>VLOOKUP(A271,'Medical Examinations'!$A$1:$L$2336,3,FALSE)</f>
        <v>5.11</v>
      </c>
      <c r="E271" s="11" t="str">
        <f>VLOOKUP(A271,'Medical Examinations'!$A$1:$L$2336,4,FALSE)</f>
        <v>No</v>
      </c>
      <c r="F271" s="11" t="str">
        <f>VLOOKUP(A271,'Medical Examinations'!$A$1:$L$2336,5,FALSE)</f>
        <v>No</v>
      </c>
      <c r="G271" s="11" t="str">
        <f>VLOOKUP(A271,'Medical Examinations'!$A$1:$L$2336,6,FALSE)</f>
        <v>No</v>
      </c>
      <c r="H271" s="11">
        <f>VLOOKUP(A271,'Medical Examinations'!$A$1:$L$2336,8,FALSE)</f>
        <v>0</v>
      </c>
      <c r="I271" s="11" t="str">
        <f>VLOOKUP(A271,'Medical Examinations'!$A$1:$L$2336,10,FALSE)</f>
        <v>yes</v>
      </c>
      <c r="J271" s="11" t="str">
        <f>VLOOKUP(A271,'Medical Examinations'!$A$1:$L$2336,11,FALSE)</f>
        <v>Obesity</v>
      </c>
      <c r="K271" s="11" t="str">
        <f>VLOOKUP(A271,'Medical Examinations'!$A$1:$L$2336,12,FALSE)</f>
        <v>Normal</v>
      </c>
      <c r="L271" s="10">
        <f ca="1">VLOOKUP(A271,'Hospitalisation Details'!$A$1:$Q$2344,3,FALSE)</f>
        <v>2002</v>
      </c>
      <c r="M271" s="10" t="str">
        <f ca="1">VLOOKUP(A271,'Hospitalisation Details'!$A$1:$Q$2344,5,FALSE)</f>
        <v>Jul</v>
      </c>
      <c r="N271" s="11">
        <f ca="1">VLOOKUP(A271,'Hospitalisation Details'!$A$1:$Q$2344,6,FALSE)</f>
        <v>20</v>
      </c>
      <c r="O271" s="17">
        <f ca="1">VLOOKUP(A271,'Hospitalisation Details'!$A$1:$Q$2344,7,FALSE)</f>
        <v>37457</v>
      </c>
      <c r="P271" s="11">
        <f ca="1">VLOOKUP(A271,'Hospitalisation Details'!$A$1:$Q$2344,10,FALSE)</f>
        <v>2585.04</v>
      </c>
      <c r="Q271" s="11" t="str">
        <f ca="1">VLOOKUP(A271,'Hospitalisation Details'!$A$1:$Q$2344,12,FALSE)</f>
        <v>tier - 2</v>
      </c>
      <c r="R271" s="11" t="str">
        <f ca="1">VLOOKUP(A271,'Hospitalisation Details'!$A$1:$Q$2344,14,FALSE)</f>
        <v>tier - 2</v>
      </c>
      <c r="S271" s="11">
        <f ca="1">VLOOKUP(A271,'Hospitalisation Details'!$A$1:$Q$2344,17,FALSE)</f>
        <v>23</v>
      </c>
      <c r="T271" s="11" t="str">
        <f ca="1">VLOOKUP(A271,'Hospitalisation Details'!$A$1:$Q$2336,16,FALSE)</f>
        <v>R1021</v>
      </c>
    </row>
    <row r="272" ht="15.5" spans="1:20">
      <c r="A272" s="10" t="s">
        <v>1050</v>
      </c>
      <c r="B272" s="11" t="str">
        <f>VLOOKUP(A272,'Customer Names'!$H$6:$K$2340,3,FALSE)</f>
        <v>  Tyler M</v>
      </c>
      <c r="C272" s="11">
        <f>VLOOKUP(A272,'Medical Examinations'!$A$1:$L$2336,2,FALSE)</f>
        <v>23.82</v>
      </c>
      <c r="D272" s="11">
        <f>VLOOKUP(A272,'Medical Examinations'!$A$1:$L$2336,3,FALSE)</f>
        <v>10.85</v>
      </c>
      <c r="E272" s="11" t="str">
        <f>VLOOKUP(A272,'Medical Examinations'!$A$1:$L$2336,4,FALSE)</f>
        <v>yes</v>
      </c>
      <c r="F272" s="11" t="str">
        <f>VLOOKUP(A272,'Medical Examinations'!$A$1:$L$2336,5,FALSE)</f>
        <v>No</v>
      </c>
      <c r="G272" s="11" t="str">
        <f>VLOOKUP(A272,'Medical Examinations'!$A$1:$L$2336,6,FALSE)</f>
        <v>No</v>
      </c>
      <c r="H272" s="11">
        <f>VLOOKUP(A272,'Medical Examinations'!$A$1:$L$2336,8,FALSE)</f>
        <v>0</v>
      </c>
      <c r="I272" s="11" t="str">
        <f>VLOOKUP(A272,'Medical Examinations'!$A$1:$L$2336,10,FALSE)</f>
        <v>yes</v>
      </c>
      <c r="J272" s="11" t="str">
        <f>VLOOKUP(A272,'Medical Examinations'!$A$1:$L$2336,11,FALSE)</f>
        <v>Normal Weight</v>
      </c>
      <c r="K272" s="11" t="str">
        <f>VLOOKUP(A272,'Medical Examinations'!$A$1:$L$2336,12,FALSE)</f>
        <v>Diabetes</v>
      </c>
      <c r="L272" s="10">
        <f ca="1">VLOOKUP(A272,'Hospitalisation Details'!$A$1:$Q$2344,3,FALSE)</f>
        <v>2001</v>
      </c>
      <c r="M272" s="10" t="str">
        <f ca="1">VLOOKUP(A272,'Hospitalisation Details'!$A$1:$Q$2344,5,FALSE)</f>
        <v>Oct</v>
      </c>
      <c r="N272" s="11">
        <f ca="1">VLOOKUP(A272,'Hospitalisation Details'!$A$1:$Q$2344,6,FALSE)</f>
        <v>15</v>
      </c>
      <c r="O272" s="17">
        <f ca="1">VLOOKUP(A272,'Hospitalisation Details'!$A$1:$Q$2344,7,FALSE)</f>
        <v>37179</v>
      </c>
      <c r="P272" s="11">
        <f ca="1">VLOOKUP(A272,'Hospitalisation Details'!$A$1:$Q$2344,10,FALSE)</f>
        <v>2585.27</v>
      </c>
      <c r="Q272" s="11" t="str">
        <f ca="1">VLOOKUP(A272,'Hospitalisation Details'!$A$1:$Q$2344,12,FALSE)</f>
        <v>tier - 2</v>
      </c>
      <c r="R272" s="11" t="str">
        <f ca="1">VLOOKUP(A272,'Hospitalisation Details'!$A$1:$Q$2344,14,FALSE)</f>
        <v>tier - 3</v>
      </c>
      <c r="S272" s="11">
        <f ca="1">VLOOKUP(A272,'Hospitalisation Details'!$A$1:$Q$2344,17,FALSE)</f>
        <v>24</v>
      </c>
      <c r="T272" s="11" t="str">
        <f ca="1">VLOOKUP(A272,'Hospitalisation Details'!$A$1:$Q$2336,16,FALSE)</f>
        <v>R1011</v>
      </c>
    </row>
    <row r="273" ht="15.5" spans="1:20">
      <c r="A273" s="10" t="s">
        <v>1054</v>
      </c>
      <c r="B273" s="11" t="str">
        <f>VLOOKUP(A273,'Customer Names'!$H$6:$K$2340,3,FALSE)</f>
        <v>  Stephen</v>
      </c>
      <c r="C273" s="11">
        <f>VLOOKUP(A273,'Medical Examinations'!$A$1:$L$2336,2,FALSE)</f>
        <v>45</v>
      </c>
      <c r="D273" s="11">
        <f>VLOOKUP(A273,'Medical Examinations'!$A$1:$L$2336,3,FALSE)</f>
        <v>5.24</v>
      </c>
      <c r="E273" s="11" t="str">
        <f>VLOOKUP(A273,'Medical Examinations'!$A$1:$L$2336,4,FALSE)</f>
        <v>yes</v>
      </c>
      <c r="F273" s="11" t="str">
        <f>VLOOKUP(A273,'Medical Examinations'!$A$1:$L$2336,5,FALSE)</f>
        <v>No</v>
      </c>
      <c r="G273" s="11" t="str">
        <f>VLOOKUP(A273,'Medical Examinations'!$A$1:$L$2336,6,FALSE)</f>
        <v>No</v>
      </c>
      <c r="H273" s="11">
        <f>VLOOKUP(A273,'Medical Examinations'!$A$1:$L$2336,8,FALSE)</f>
        <v>1</v>
      </c>
      <c r="I273" s="11" t="str">
        <f>VLOOKUP(A273,'Medical Examinations'!$A$1:$L$2336,10,FALSE)</f>
        <v>yes</v>
      </c>
      <c r="J273" s="11" t="str">
        <f>VLOOKUP(A273,'Medical Examinations'!$A$1:$L$2336,11,FALSE)</f>
        <v>Obesity</v>
      </c>
      <c r="K273" s="11" t="str">
        <f>VLOOKUP(A273,'Medical Examinations'!$A$1:$L$2336,12,FALSE)</f>
        <v>Normal</v>
      </c>
      <c r="L273" s="10">
        <f ca="1">VLOOKUP(A273,'Hospitalisation Details'!$A$1:$Q$2344,3,FALSE)</f>
        <v>2001</v>
      </c>
      <c r="M273" s="10" t="str">
        <f ca="1">VLOOKUP(A273,'Hospitalisation Details'!$A$1:$Q$2344,5,FALSE)</f>
        <v>Jul</v>
      </c>
      <c r="N273" s="11">
        <f ca="1">VLOOKUP(A273,'Hospitalisation Details'!$A$1:$Q$2344,6,FALSE)</f>
        <v>28</v>
      </c>
      <c r="O273" s="17">
        <f ca="1">VLOOKUP(A273,'Hospitalisation Details'!$A$1:$Q$2344,7,FALSE)</f>
        <v>37100</v>
      </c>
      <c r="P273" s="11">
        <f ca="1">VLOOKUP(A273,'Hospitalisation Details'!$A$1:$Q$2344,10,FALSE)</f>
        <v>2585.85</v>
      </c>
      <c r="Q273" s="11" t="str">
        <f ca="1">VLOOKUP(A273,'Hospitalisation Details'!$A$1:$Q$2344,12,FALSE)</f>
        <v>tier - 2</v>
      </c>
      <c r="R273" s="11" t="str">
        <f ca="1">VLOOKUP(A273,'Hospitalisation Details'!$A$1:$Q$2344,14,FALSE)</f>
        <v>tier - 2</v>
      </c>
      <c r="S273" s="11">
        <f ca="1">VLOOKUP(A273,'Hospitalisation Details'!$A$1:$Q$2344,17,FALSE)</f>
        <v>24</v>
      </c>
      <c r="T273" s="11" t="str">
        <f ca="1">VLOOKUP(A273,'Hospitalisation Details'!$A$1:$Q$2336,16,FALSE)</f>
        <v>R1024</v>
      </c>
    </row>
    <row r="274" ht="15.5" spans="1:20">
      <c r="A274" s="10" t="s">
        <v>1057</v>
      </c>
      <c r="B274" s="11" t="str">
        <f>VLOOKUP(A274,'Customer Names'!$H$6:$K$2340,3,FALSE)</f>
        <v>  Andrew B</v>
      </c>
      <c r="C274" s="11">
        <f>VLOOKUP(A274,'Medical Examinations'!$A$1:$L$2336,2,FALSE)</f>
        <v>26.62</v>
      </c>
      <c r="D274" s="11">
        <f>VLOOKUP(A274,'Medical Examinations'!$A$1:$L$2336,3,FALSE)</f>
        <v>10.08</v>
      </c>
      <c r="E274" s="11" t="str">
        <f>VLOOKUP(A274,'Medical Examinations'!$A$1:$L$2336,4,FALSE)</f>
        <v>No</v>
      </c>
      <c r="F274" s="11" t="str">
        <f>VLOOKUP(A274,'Medical Examinations'!$A$1:$L$2336,5,FALSE)</f>
        <v>No</v>
      </c>
      <c r="G274" s="11" t="str">
        <f>VLOOKUP(A274,'Medical Examinations'!$A$1:$L$2336,6,FALSE)</f>
        <v>No</v>
      </c>
      <c r="H274" s="11">
        <f>VLOOKUP(A274,'Medical Examinations'!$A$1:$L$2336,8,FALSE)</f>
        <v>0</v>
      </c>
      <c r="I274" s="11" t="str">
        <f>VLOOKUP(A274,'Medical Examinations'!$A$1:$L$2336,10,FALSE)</f>
        <v>yes</v>
      </c>
      <c r="J274" s="11" t="str">
        <f>VLOOKUP(A274,'Medical Examinations'!$A$1:$L$2336,11,FALSE)</f>
        <v>Over Weight</v>
      </c>
      <c r="K274" s="11" t="str">
        <f>VLOOKUP(A274,'Medical Examinations'!$A$1:$L$2336,12,FALSE)</f>
        <v>Diabetes</v>
      </c>
      <c r="L274" s="10">
        <f ca="1">VLOOKUP(A274,'Hospitalisation Details'!$A$1:$Q$2344,3,FALSE)</f>
        <v>2001</v>
      </c>
      <c r="M274" s="10" t="str">
        <f ca="1">VLOOKUP(A274,'Hospitalisation Details'!$A$1:$Q$2344,5,FALSE)</f>
        <v>Aug</v>
      </c>
      <c r="N274" s="11">
        <f ca="1">VLOOKUP(A274,'Hospitalisation Details'!$A$1:$Q$2344,6,FALSE)</f>
        <v>26</v>
      </c>
      <c r="O274" s="17">
        <f ca="1">VLOOKUP(A274,'Hospitalisation Details'!$A$1:$Q$2344,7,FALSE)</f>
        <v>37129</v>
      </c>
      <c r="P274" s="11">
        <f ca="1">VLOOKUP(A274,'Hospitalisation Details'!$A$1:$Q$2344,10,FALSE)</f>
        <v>2597.78</v>
      </c>
      <c r="Q274" s="11" t="str">
        <f ca="1">VLOOKUP(A274,'Hospitalisation Details'!$A$1:$Q$2344,12,FALSE)</f>
        <v>tier - 2</v>
      </c>
      <c r="R274" s="11" t="str">
        <f ca="1">VLOOKUP(A274,'Hospitalisation Details'!$A$1:$Q$2344,14,FALSE)</f>
        <v>tier - 1</v>
      </c>
      <c r="S274" s="11">
        <f ca="1">VLOOKUP(A274,'Hospitalisation Details'!$A$1:$Q$2344,17,FALSE)</f>
        <v>24</v>
      </c>
      <c r="T274" s="11" t="str">
        <f ca="1">VLOOKUP(A274,'Hospitalisation Details'!$A$1:$Q$2336,16,FALSE)</f>
        <v>R1011</v>
      </c>
    </row>
    <row r="275" ht="15.5" spans="1:20">
      <c r="A275" s="10" t="s">
        <v>1060</v>
      </c>
      <c r="B275" s="11" t="str">
        <f>VLOOKUP(A275,'Customer Names'!$H$6:$K$2340,3,FALSE)</f>
        <v>  James</v>
      </c>
      <c r="C275" s="11">
        <f>VLOOKUP(A275,'Medical Examinations'!$A$1:$L$2336,2,FALSE)</f>
        <v>32.67</v>
      </c>
      <c r="D275" s="11">
        <f>VLOOKUP(A275,'Medical Examinations'!$A$1:$L$2336,3,FALSE)</f>
        <v>10.97</v>
      </c>
      <c r="E275" s="11" t="str">
        <f>VLOOKUP(A275,'Medical Examinations'!$A$1:$L$2336,4,FALSE)</f>
        <v>yes</v>
      </c>
      <c r="F275" s="11" t="str">
        <f>VLOOKUP(A275,'Medical Examinations'!$A$1:$L$2336,5,FALSE)</f>
        <v>No</v>
      </c>
      <c r="G275" s="11" t="str">
        <f>VLOOKUP(A275,'Medical Examinations'!$A$1:$L$2336,6,FALSE)</f>
        <v>No</v>
      </c>
      <c r="H275" s="11">
        <f>VLOOKUP(A275,'Medical Examinations'!$A$1:$L$2336,8,FALSE)</f>
        <v>0</v>
      </c>
      <c r="I275" s="11" t="str">
        <f>VLOOKUP(A275,'Medical Examinations'!$A$1:$L$2336,10,FALSE)</f>
        <v>yes</v>
      </c>
      <c r="J275" s="11" t="str">
        <f>VLOOKUP(A275,'Medical Examinations'!$A$1:$L$2336,11,FALSE)</f>
        <v>Obesity</v>
      </c>
      <c r="K275" s="11" t="str">
        <f>VLOOKUP(A275,'Medical Examinations'!$A$1:$L$2336,12,FALSE)</f>
        <v>Diabetes</v>
      </c>
      <c r="L275" s="10">
        <f ca="1">VLOOKUP(A275,'Hospitalisation Details'!$A$1:$Q$2344,3,FALSE)</f>
        <v>1997</v>
      </c>
      <c r="M275" s="10" t="str">
        <f ca="1">VLOOKUP(A275,'Hospitalisation Details'!$A$1:$Q$2344,5,FALSE)</f>
        <v>Aug</v>
      </c>
      <c r="N275" s="11">
        <f ca="1">VLOOKUP(A275,'Hospitalisation Details'!$A$1:$Q$2344,6,FALSE)</f>
        <v>26</v>
      </c>
      <c r="O275" s="17">
        <f ca="1">VLOOKUP(A275,'Hospitalisation Details'!$A$1:$Q$2344,7,FALSE)</f>
        <v>35668</v>
      </c>
      <c r="P275" s="11">
        <f ca="1">VLOOKUP(A275,'Hospitalisation Details'!$A$1:$Q$2344,10,FALSE)</f>
        <v>2632.99</v>
      </c>
      <c r="Q275" s="11" t="str">
        <f ca="1">VLOOKUP(A275,'Hospitalisation Details'!$A$1:$Q$2344,12,FALSE)</f>
        <v>tier - 2</v>
      </c>
      <c r="R275" s="11" t="str">
        <f ca="1">VLOOKUP(A275,'Hospitalisation Details'!$A$1:$Q$2344,14,FALSE)</f>
        <v>tier - 1</v>
      </c>
      <c r="S275" s="11">
        <f ca="1">VLOOKUP(A275,'Hospitalisation Details'!$A$1:$Q$2344,17,FALSE)</f>
        <v>28</v>
      </c>
      <c r="T275" s="11" t="str">
        <f ca="1">VLOOKUP(A275,'Hospitalisation Details'!$A$1:$Q$2336,16,FALSE)</f>
        <v>R1011</v>
      </c>
    </row>
    <row r="276" ht="15.5" spans="1:20">
      <c r="A276" s="10" t="s">
        <v>1064</v>
      </c>
      <c r="B276" s="11" t="str">
        <f>VLOOKUP(A276,'Customer Names'!$H$6:$K$2340,3,FALSE)</f>
        <v>  Shawn P</v>
      </c>
      <c r="C276" s="11">
        <f>VLOOKUP(A276,'Medical Examinations'!$A$1:$L$2336,2,FALSE)</f>
        <v>44.44</v>
      </c>
      <c r="D276" s="11">
        <f>VLOOKUP(A276,'Medical Examinations'!$A$1:$L$2336,3,FALSE)</f>
        <v>4.9</v>
      </c>
      <c r="E276" s="11" t="str">
        <f>VLOOKUP(A276,'Medical Examinations'!$A$1:$L$2336,4,FALSE)</f>
        <v>yes</v>
      </c>
      <c r="F276" s="11" t="str">
        <f>VLOOKUP(A276,'Medical Examinations'!$A$1:$L$2336,5,FALSE)</f>
        <v>No</v>
      </c>
      <c r="G276" s="11" t="str">
        <f>VLOOKUP(A276,'Medical Examinations'!$A$1:$L$2336,6,FALSE)</f>
        <v>No</v>
      </c>
      <c r="H276" s="11">
        <f>VLOOKUP(A276,'Medical Examinations'!$A$1:$L$2336,8,FALSE)</f>
        <v>1</v>
      </c>
      <c r="I276" s="11" t="str">
        <f>VLOOKUP(A276,'Medical Examinations'!$A$1:$L$2336,10,FALSE)</f>
        <v>yes</v>
      </c>
      <c r="J276" s="11" t="str">
        <f>VLOOKUP(A276,'Medical Examinations'!$A$1:$L$2336,11,FALSE)</f>
        <v>Obesity</v>
      </c>
      <c r="K276" s="11" t="str">
        <f>VLOOKUP(A276,'Medical Examinations'!$A$1:$L$2336,12,FALSE)</f>
        <v>Normal</v>
      </c>
      <c r="L276" s="10">
        <f ca="1">VLOOKUP(A276,'Hospitalisation Details'!$A$1:$Q$2344,3,FALSE)</f>
        <v>2000</v>
      </c>
      <c r="M276" s="10" t="str">
        <f ca="1">VLOOKUP(A276,'Hospitalisation Details'!$A$1:$Q$2344,5,FALSE)</f>
        <v>Jun</v>
      </c>
      <c r="N276" s="11">
        <f ca="1">VLOOKUP(A276,'Hospitalisation Details'!$A$1:$Q$2344,6,FALSE)</f>
        <v>24</v>
      </c>
      <c r="O276" s="17">
        <f ca="1">VLOOKUP(A276,'Hospitalisation Details'!$A$1:$Q$2344,7,FALSE)</f>
        <v>36701</v>
      </c>
      <c r="P276" s="11">
        <f ca="1">VLOOKUP(A276,'Hospitalisation Details'!$A$1:$Q$2344,10,FALSE)</f>
        <v>2639.04</v>
      </c>
      <c r="Q276" s="11" t="str">
        <f ca="1">VLOOKUP(A276,'Hospitalisation Details'!$A$1:$Q$2344,12,FALSE)</f>
        <v>tier - 2</v>
      </c>
      <c r="R276" s="11" t="str">
        <f ca="1">VLOOKUP(A276,'Hospitalisation Details'!$A$1:$Q$2344,14,FALSE)</f>
        <v>tier - 2</v>
      </c>
      <c r="S276" s="11">
        <f ca="1">VLOOKUP(A276,'Hospitalisation Details'!$A$1:$Q$2344,17,FALSE)</f>
        <v>25</v>
      </c>
      <c r="T276" s="11" t="str">
        <f ca="1">VLOOKUP(A276,'Hospitalisation Details'!$A$1:$Q$2336,16,FALSE)</f>
        <v>R1012</v>
      </c>
    </row>
    <row r="277" ht="15.5" spans="1:20">
      <c r="A277" s="10" t="s">
        <v>1068</v>
      </c>
      <c r="B277" s="11" t="str">
        <f>VLOOKUP(A277,'Customer Names'!$H$6:$K$2340,3,FALSE)</f>
        <v>  Matt</v>
      </c>
      <c r="C277" s="11">
        <f>VLOOKUP(A277,'Medical Examinations'!$A$1:$L$2336,2,FALSE)</f>
        <v>28.31</v>
      </c>
      <c r="D277" s="11">
        <f>VLOOKUP(A277,'Medical Examinations'!$A$1:$L$2336,3,FALSE)</f>
        <v>5.33</v>
      </c>
      <c r="E277" s="11" t="str">
        <f>VLOOKUP(A277,'Medical Examinations'!$A$1:$L$2336,4,FALSE)</f>
        <v>No</v>
      </c>
      <c r="F277" s="11" t="str">
        <f>VLOOKUP(A277,'Medical Examinations'!$A$1:$L$2336,5,FALSE)</f>
        <v>No</v>
      </c>
      <c r="G277" s="11" t="str">
        <f>VLOOKUP(A277,'Medical Examinations'!$A$1:$L$2336,6,FALSE)</f>
        <v>No</v>
      </c>
      <c r="H277" s="11">
        <f>VLOOKUP(A277,'Medical Examinations'!$A$1:$L$2336,8,FALSE)</f>
        <v>0</v>
      </c>
      <c r="I277" s="11" t="str">
        <f>VLOOKUP(A277,'Medical Examinations'!$A$1:$L$2336,10,FALSE)</f>
        <v>yes</v>
      </c>
      <c r="J277" s="11" t="str">
        <f>VLOOKUP(A277,'Medical Examinations'!$A$1:$L$2336,11,FALSE)</f>
        <v>Over Weight</v>
      </c>
      <c r="K277" s="11" t="str">
        <f>VLOOKUP(A277,'Medical Examinations'!$A$1:$L$2336,12,FALSE)</f>
        <v>Normal</v>
      </c>
      <c r="L277" s="10">
        <f ca="1">VLOOKUP(A277,'Hospitalisation Details'!$A$1:$Q$2344,3,FALSE)</f>
        <v>2000</v>
      </c>
      <c r="M277" s="10" t="str">
        <f ca="1">VLOOKUP(A277,'Hospitalisation Details'!$A$1:$Q$2344,5,FALSE)</f>
        <v>Dec</v>
      </c>
      <c r="N277" s="11">
        <f ca="1">VLOOKUP(A277,'Hospitalisation Details'!$A$1:$Q$2344,6,FALSE)</f>
        <v>9</v>
      </c>
      <c r="O277" s="17">
        <f ca="1">VLOOKUP(A277,'Hospitalisation Details'!$A$1:$Q$2344,7,FALSE)</f>
        <v>36869</v>
      </c>
      <c r="P277" s="11">
        <f ca="1">VLOOKUP(A277,'Hospitalisation Details'!$A$1:$Q$2344,10,FALSE)</f>
        <v>2643.27</v>
      </c>
      <c r="Q277" s="11" t="str">
        <f ca="1">VLOOKUP(A277,'Hospitalisation Details'!$A$1:$Q$2344,12,FALSE)</f>
        <v>tier - 2</v>
      </c>
      <c r="R277" s="11" t="str">
        <f ca="1">VLOOKUP(A277,'Hospitalisation Details'!$A$1:$Q$2344,14,FALSE)</f>
        <v>tier - 1</v>
      </c>
      <c r="S277" s="11">
        <f ca="1">VLOOKUP(A277,'Hospitalisation Details'!$A$1:$Q$2344,17,FALSE)</f>
        <v>24</v>
      </c>
      <c r="T277" s="11" t="str">
        <f ca="1">VLOOKUP(A277,'Hospitalisation Details'!$A$1:$Q$2336,16,FALSE)</f>
        <v>R1012</v>
      </c>
    </row>
    <row r="278" ht="15.5" spans="1:20">
      <c r="A278" s="10" t="s">
        <v>1071</v>
      </c>
      <c r="B278" s="11" t="str">
        <f>VLOOKUP(A278,'Customer Names'!$H$6:$K$2340,3,FALSE)</f>
        <v>  Nathaniel</v>
      </c>
      <c r="C278" s="11">
        <f>VLOOKUP(A278,'Medical Examinations'!$A$1:$L$2336,2,FALSE)</f>
        <v>25.05</v>
      </c>
      <c r="D278" s="11">
        <f>VLOOKUP(A278,'Medical Examinations'!$A$1:$L$2336,3,FALSE)</f>
        <v>4.61</v>
      </c>
      <c r="E278" s="11" t="str">
        <f>VLOOKUP(A278,'Medical Examinations'!$A$1:$L$2336,4,FALSE)</f>
        <v>No</v>
      </c>
      <c r="F278" s="11" t="str">
        <f>VLOOKUP(A278,'Medical Examinations'!$A$1:$L$2336,5,FALSE)</f>
        <v>No</v>
      </c>
      <c r="G278" s="11" t="str">
        <f>VLOOKUP(A278,'Medical Examinations'!$A$1:$L$2336,6,FALSE)</f>
        <v>No</v>
      </c>
      <c r="H278" s="11">
        <f>VLOOKUP(A278,'Medical Examinations'!$A$1:$L$2336,8,FALSE)</f>
        <v>2</v>
      </c>
      <c r="I278" s="11" t="str">
        <f>VLOOKUP(A278,'Medical Examinations'!$A$1:$L$2336,10,FALSE)</f>
        <v>yes</v>
      </c>
      <c r="J278" s="11" t="str">
        <f>VLOOKUP(A278,'Medical Examinations'!$A$1:$L$2336,11,FALSE)</f>
        <v>Over Weight</v>
      </c>
      <c r="K278" s="11" t="str">
        <f>VLOOKUP(A278,'Medical Examinations'!$A$1:$L$2336,12,FALSE)</f>
        <v>Normal</v>
      </c>
      <c r="L278" s="10">
        <f ca="1">VLOOKUP(A278,'Hospitalisation Details'!$A$1:$Q$2344,3,FALSE)</f>
        <v>1996</v>
      </c>
      <c r="M278" s="10" t="str">
        <f ca="1">VLOOKUP(A278,'Hospitalisation Details'!$A$1:$Q$2344,5,FALSE)</f>
        <v>Aug</v>
      </c>
      <c r="N278" s="11">
        <f ca="1">VLOOKUP(A278,'Hospitalisation Details'!$A$1:$Q$2344,6,FALSE)</f>
        <v>5</v>
      </c>
      <c r="O278" s="17">
        <f ca="1">VLOOKUP(A278,'Hospitalisation Details'!$A$1:$Q$2344,7,FALSE)</f>
        <v>35282</v>
      </c>
      <c r="P278" s="11">
        <f ca="1">VLOOKUP(A278,'Hospitalisation Details'!$A$1:$Q$2344,10,FALSE)</f>
        <v>2680.95</v>
      </c>
      <c r="Q278" s="11" t="str">
        <f ca="1">VLOOKUP(A278,'Hospitalisation Details'!$A$1:$Q$2344,12,FALSE)</f>
        <v>tier - 3</v>
      </c>
      <c r="R278" s="11" t="str">
        <f ca="1">VLOOKUP(A278,'Hospitalisation Details'!$A$1:$Q$2344,14,FALSE)</f>
        <v>tier - 2</v>
      </c>
      <c r="S278" s="11">
        <f ca="1">VLOOKUP(A278,'Hospitalisation Details'!$A$1:$Q$2344,17,FALSE)</f>
        <v>29</v>
      </c>
      <c r="T278" s="11" t="str">
        <f ca="1">VLOOKUP(A278,'Hospitalisation Details'!$A$1:$Q$2336,16,FALSE)</f>
        <v>R1012</v>
      </c>
    </row>
    <row r="279" ht="15.5" spans="1:20">
      <c r="A279" s="10" t="s">
        <v>1074</v>
      </c>
      <c r="B279" s="11" t="str">
        <f>VLOOKUP(A279,'Customer Names'!$H$6:$K$2340,3,FALSE)</f>
        <v>  Kevin D</v>
      </c>
      <c r="C279" s="11">
        <f>VLOOKUP(A279,'Medical Examinations'!$A$1:$L$2336,2,FALSE)</f>
        <v>28.34</v>
      </c>
      <c r="D279" s="11">
        <f>VLOOKUP(A279,'Medical Examinations'!$A$1:$L$2336,3,FALSE)</f>
        <v>8.18</v>
      </c>
      <c r="E279" s="11" t="str">
        <f>VLOOKUP(A279,'Medical Examinations'!$A$1:$L$2336,4,FALSE)</f>
        <v>No</v>
      </c>
      <c r="F279" s="11" t="str">
        <f>VLOOKUP(A279,'Medical Examinations'!$A$1:$L$2336,5,FALSE)</f>
        <v>No</v>
      </c>
      <c r="G279" s="11" t="str">
        <f>VLOOKUP(A279,'Medical Examinations'!$A$1:$L$2336,6,FALSE)</f>
        <v>No</v>
      </c>
      <c r="H279" s="11">
        <f>VLOOKUP(A279,'Medical Examinations'!$A$1:$L$2336,8,FALSE)</f>
        <v>0</v>
      </c>
      <c r="I279" s="11" t="str">
        <f>VLOOKUP(A279,'Medical Examinations'!$A$1:$L$2336,10,FALSE)</f>
        <v>yes</v>
      </c>
      <c r="J279" s="11" t="str">
        <f>VLOOKUP(A279,'Medical Examinations'!$A$1:$L$2336,11,FALSE)</f>
        <v>Over Weight</v>
      </c>
      <c r="K279" s="11" t="str">
        <f>VLOOKUP(A279,'Medical Examinations'!$A$1:$L$2336,12,FALSE)</f>
        <v>Diabetes</v>
      </c>
      <c r="L279" s="10">
        <f ca="1">VLOOKUP(A279,'Hospitalisation Details'!$A$1:$Q$2344,3,FALSE)</f>
        <v>1994</v>
      </c>
      <c r="M279" s="10" t="str">
        <f ca="1">VLOOKUP(A279,'Hospitalisation Details'!$A$1:$Q$2344,5,FALSE)</f>
        <v>Sep</v>
      </c>
      <c r="N279" s="11">
        <f ca="1">VLOOKUP(A279,'Hospitalisation Details'!$A$1:$Q$2344,6,FALSE)</f>
        <v>17</v>
      </c>
      <c r="O279" s="17">
        <f ca="1">VLOOKUP(A279,'Hospitalisation Details'!$A$1:$Q$2344,7,FALSE)</f>
        <v>34594</v>
      </c>
      <c r="P279" s="11">
        <f ca="1">VLOOKUP(A279,'Hospitalisation Details'!$A$1:$Q$2344,10,FALSE)</f>
        <v>2684.69</v>
      </c>
      <c r="Q279" s="11" t="str">
        <f ca="1">VLOOKUP(A279,'Hospitalisation Details'!$A$1:$Q$2344,12,FALSE)</f>
        <v>tier - 2</v>
      </c>
      <c r="R279" s="11" t="str">
        <f ca="1">VLOOKUP(A279,'Hospitalisation Details'!$A$1:$Q$2344,14,FALSE)</f>
        <v>tier - 2</v>
      </c>
      <c r="S279" s="11">
        <f ca="1">VLOOKUP(A279,'Hospitalisation Details'!$A$1:$Q$2344,17,FALSE)</f>
        <v>31</v>
      </c>
      <c r="T279" s="11" t="str">
        <f ca="1">VLOOKUP(A279,'Hospitalisation Details'!$A$1:$Q$2336,16,FALSE)</f>
        <v>R1013</v>
      </c>
    </row>
    <row r="280" ht="15.5" spans="1:20">
      <c r="A280" s="10" t="s">
        <v>1078</v>
      </c>
      <c r="B280" s="11" t="str">
        <f>VLOOKUP(A280,'Customer Names'!$H$6:$K$2340,3,FALSE)</f>
        <v>  Joan</v>
      </c>
      <c r="C280" s="11">
        <f>VLOOKUP(A280,'Medical Examinations'!$A$1:$L$2336,2,FALSE)</f>
        <v>17.765</v>
      </c>
      <c r="D280" s="11">
        <f>VLOOKUP(A280,'Medical Examinations'!$A$1:$L$2336,3,FALSE)</f>
        <v>5.62</v>
      </c>
      <c r="E280" s="11" t="str">
        <f>VLOOKUP(A280,'Medical Examinations'!$A$1:$L$2336,4,FALSE)</f>
        <v>No</v>
      </c>
      <c r="F280" s="11" t="str">
        <f>VLOOKUP(A280,'Medical Examinations'!$A$1:$L$2336,5,FALSE)</f>
        <v>No</v>
      </c>
      <c r="G280" s="11" t="str">
        <f>VLOOKUP(A280,'Medical Examinations'!$A$1:$L$2336,6,FALSE)</f>
        <v>No</v>
      </c>
      <c r="H280" s="11">
        <f>VLOOKUP(A280,'Medical Examinations'!$A$1:$L$2336,8,FALSE)</f>
        <v>0</v>
      </c>
      <c r="I280" s="11" t="str">
        <f>VLOOKUP(A280,'Medical Examinations'!$A$1:$L$2336,10,FALSE)</f>
        <v>yes</v>
      </c>
      <c r="J280" s="11" t="str">
        <f>VLOOKUP(A280,'Medical Examinations'!$A$1:$L$2336,11,FALSE)</f>
        <v>Under Weight</v>
      </c>
      <c r="K280" s="11" t="str">
        <f>VLOOKUP(A280,'Medical Examinations'!$A$1:$L$2336,12,FALSE)</f>
        <v>Normal</v>
      </c>
      <c r="L280" s="10">
        <f ca="1">VLOOKUP(A280,'Hospitalisation Details'!$A$1:$Q$2344,3,FALSE)</f>
        <v>1994</v>
      </c>
      <c r="M280" s="10" t="str">
        <f ca="1">VLOOKUP(A280,'Hospitalisation Details'!$A$1:$Q$2344,5,FALSE)</f>
        <v>Oct</v>
      </c>
      <c r="N280" s="11">
        <f ca="1">VLOOKUP(A280,'Hospitalisation Details'!$A$1:$Q$2344,6,FALSE)</f>
        <v>2</v>
      </c>
      <c r="O280" s="17">
        <f ca="1">VLOOKUP(A280,'Hospitalisation Details'!$A$1:$Q$2344,7,FALSE)</f>
        <v>34609</v>
      </c>
      <c r="P280" s="11">
        <f ca="1">VLOOKUP(A280,'Hospitalisation Details'!$A$1:$Q$2344,10,FALSE)</f>
        <v>2689.5</v>
      </c>
      <c r="Q280" s="11" t="str">
        <f ca="1">VLOOKUP(A280,'Hospitalisation Details'!$A$1:$Q$2344,12,FALSE)</f>
        <v>tier - 3</v>
      </c>
      <c r="R280" s="11" t="str">
        <f ca="1">VLOOKUP(A280,'Hospitalisation Details'!$A$1:$Q$2344,14,FALSE)</f>
        <v>tier - 2</v>
      </c>
      <c r="S280" s="11">
        <f ca="1">VLOOKUP(A280,'Hospitalisation Details'!$A$1:$Q$2344,17,FALSE)</f>
        <v>31</v>
      </c>
      <c r="T280" s="11" t="str">
        <f ca="1">VLOOKUP(A280,'Hospitalisation Details'!$A$1:$Q$2336,16,FALSE)</f>
        <v>R1013</v>
      </c>
    </row>
    <row r="281" ht="15.5" spans="1:20">
      <c r="A281" s="10" t="s">
        <v>1082</v>
      </c>
      <c r="B281" s="11" t="str">
        <f>VLOOKUP(A281,'Customer Names'!$H$6:$K$2340,3,FALSE)</f>
        <v>  Christopher A</v>
      </c>
      <c r="C281" s="11">
        <f>VLOOKUP(A281,'Medical Examinations'!$A$1:$L$2336,2,FALSE)</f>
        <v>36.12</v>
      </c>
      <c r="D281" s="11">
        <f>VLOOKUP(A281,'Medical Examinations'!$A$1:$L$2336,3,FALSE)</f>
        <v>5.82</v>
      </c>
      <c r="E281" s="11" t="str">
        <f>VLOOKUP(A281,'Medical Examinations'!$A$1:$L$2336,4,FALSE)</f>
        <v>No</v>
      </c>
      <c r="F281" s="11" t="str">
        <f>VLOOKUP(A281,'Medical Examinations'!$A$1:$L$2336,5,FALSE)</f>
        <v>No</v>
      </c>
      <c r="G281" s="11" t="str">
        <f>VLOOKUP(A281,'Medical Examinations'!$A$1:$L$2336,6,FALSE)</f>
        <v>No</v>
      </c>
      <c r="H281" s="11">
        <f>VLOOKUP(A281,'Medical Examinations'!$A$1:$L$2336,8,FALSE)</f>
        <v>0</v>
      </c>
      <c r="I281" s="11" t="str">
        <f>VLOOKUP(A281,'Medical Examinations'!$A$1:$L$2336,10,FALSE)</f>
        <v>yes</v>
      </c>
      <c r="J281" s="11" t="str">
        <f>VLOOKUP(A281,'Medical Examinations'!$A$1:$L$2336,11,FALSE)</f>
        <v>Obesity</v>
      </c>
      <c r="K281" s="11" t="str">
        <f>VLOOKUP(A281,'Medical Examinations'!$A$1:$L$2336,12,FALSE)</f>
        <v>Prediabetes</v>
      </c>
      <c r="L281" s="10">
        <f ca="1">VLOOKUP(A281,'Hospitalisation Details'!$A$1:$Q$2344,3,FALSE)</f>
        <v>1999</v>
      </c>
      <c r="M281" s="10" t="str">
        <f ca="1">VLOOKUP(A281,'Hospitalisation Details'!$A$1:$Q$2344,5,FALSE)</f>
        <v>Jun</v>
      </c>
      <c r="N281" s="11">
        <f ca="1">VLOOKUP(A281,'Hospitalisation Details'!$A$1:$Q$2344,6,FALSE)</f>
        <v>11</v>
      </c>
      <c r="O281" s="17">
        <f ca="1">VLOOKUP(A281,'Hospitalisation Details'!$A$1:$Q$2344,7,FALSE)</f>
        <v>36322</v>
      </c>
      <c r="P281" s="11">
        <f ca="1">VLOOKUP(A281,'Hospitalisation Details'!$A$1:$Q$2344,10,FALSE)</f>
        <v>2690.11</v>
      </c>
      <c r="Q281" s="11" t="str">
        <f ca="1">VLOOKUP(A281,'Hospitalisation Details'!$A$1:$Q$2344,12,FALSE)</f>
        <v>tier - 2</v>
      </c>
      <c r="R281" s="11" t="str">
        <f ca="1">VLOOKUP(A281,'Hospitalisation Details'!$A$1:$Q$2344,14,FALSE)</f>
        <v>tier - 2</v>
      </c>
      <c r="S281" s="11">
        <f ca="1">VLOOKUP(A281,'Hospitalisation Details'!$A$1:$Q$2344,17,FALSE)</f>
        <v>26</v>
      </c>
      <c r="T281" s="11" t="str">
        <f ca="1">VLOOKUP(A281,'Hospitalisation Details'!$A$1:$Q$2336,16,FALSE)</f>
        <v>R1012</v>
      </c>
    </row>
    <row r="282" ht="15.5" spans="1:20">
      <c r="A282" s="10" t="s">
        <v>1085</v>
      </c>
      <c r="B282" s="11" t="str">
        <f>VLOOKUP(A282,'Customer Names'!$H$6:$K$2340,3,FALSE)</f>
        <v>  Kacy L</v>
      </c>
      <c r="C282" s="11">
        <f>VLOOKUP(A282,'Medical Examinations'!$A$1:$L$2336,2,FALSE)</f>
        <v>23.19</v>
      </c>
      <c r="D282" s="11">
        <f>VLOOKUP(A282,'Medical Examinations'!$A$1:$L$2336,3,FALSE)</f>
        <v>7.66</v>
      </c>
      <c r="E282" s="11" t="str">
        <f>VLOOKUP(A282,'Medical Examinations'!$A$1:$L$2336,4,FALSE)</f>
        <v>No</v>
      </c>
      <c r="F282" s="11" t="str">
        <f>VLOOKUP(A282,'Medical Examinations'!$A$1:$L$2336,5,FALSE)</f>
        <v>No</v>
      </c>
      <c r="G282" s="11" t="str">
        <f>VLOOKUP(A282,'Medical Examinations'!$A$1:$L$2336,6,FALSE)</f>
        <v>No</v>
      </c>
      <c r="H282" s="11">
        <f>VLOOKUP(A282,'Medical Examinations'!$A$1:$L$2336,8,FALSE)</f>
        <v>0</v>
      </c>
      <c r="I282" s="11" t="str">
        <f>VLOOKUP(A282,'Medical Examinations'!$A$1:$L$2336,10,FALSE)</f>
        <v>yes</v>
      </c>
      <c r="J282" s="11" t="str">
        <f>VLOOKUP(A282,'Medical Examinations'!$A$1:$L$2336,11,FALSE)</f>
        <v>Normal Weight</v>
      </c>
      <c r="K282" s="11" t="str">
        <f>VLOOKUP(A282,'Medical Examinations'!$A$1:$L$2336,12,FALSE)</f>
        <v>Diabetes</v>
      </c>
      <c r="L282" s="10">
        <f ca="1">VLOOKUP(A282,'Hospitalisation Details'!$A$1:$Q$2344,3,FALSE)</f>
        <v>1996</v>
      </c>
      <c r="M282" s="10" t="str">
        <f ca="1">VLOOKUP(A282,'Hospitalisation Details'!$A$1:$Q$2344,5,FALSE)</f>
        <v>Jun</v>
      </c>
      <c r="N282" s="11">
        <f ca="1">VLOOKUP(A282,'Hospitalisation Details'!$A$1:$Q$2344,6,FALSE)</f>
        <v>13</v>
      </c>
      <c r="O282" s="17">
        <f ca="1">VLOOKUP(A282,'Hospitalisation Details'!$A$1:$Q$2344,7,FALSE)</f>
        <v>35229</v>
      </c>
      <c r="P282" s="11">
        <f ca="1">VLOOKUP(A282,'Hospitalisation Details'!$A$1:$Q$2344,10,FALSE)</f>
        <v>2699.57</v>
      </c>
      <c r="Q282" s="11" t="str">
        <f ca="1">VLOOKUP(A282,'Hospitalisation Details'!$A$1:$Q$2344,12,FALSE)</f>
        <v>tier - 2</v>
      </c>
      <c r="R282" s="11" t="str">
        <f ca="1">VLOOKUP(A282,'Hospitalisation Details'!$A$1:$Q$2344,14,FALSE)</f>
        <v>tier - 1</v>
      </c>
      <c r="S282" s="11">
        <f ca="1">VLOOKUP(A282,'Hospitalisation Details'!$A$1:$Q$2344,17,FALSE)</f>
        <v>29</v>
      </c>
      <c r="T282" s="11" t="str">
        <f ca="1">VLOOKUP(A282,'Hospitalisation Details'!$A$1:$Q$2336,16,FALSE)</f>
        <v>R1012</v>
      </c>
    </row>
    <row r="283" ht="15.5" spans="1:20">
      <c r="A283" s="10" t="s">
        <v>1089</v>
      </c>
      <c r="B283" s="11" t="str">
        <f>VLOOKUP(A283,'Customer Names'!$H$6:$K$2340,3,FALSE)</f>
        <v>  Benjamin H</v>
      </c>
      <c r="C283" s="11">
        <f>VLOOKUP(A283,'Medical Examinations'!$A$1:$L$2336,2,FALSE)</f>
        <v>35.99</v>
      </c>
      <c r="D283" s="11">
        <f>VLOOKUP(A283,'Medical Examinations'!$A$1:$L$2336,3,FALSE)</f>
        <v>4.23</v>
      </c>
      <c r="E283" s="11" t="str">
        <f>VLOOKUP(A283,'Medical Examinations'!$A$1:$L$2336,4,FALSE)</f>
        <v>No</v>
      </c>
      <c r="F283" s="11" t="str">
        <f>VLOOKUP(A283,'Medical Examinations'!$A$1:$L$2336,5,FALSE)</f>
        <v>No</v>
      </c>
      <c r="G283" s="11" t="str">
        <f>VLOOKUP(A283,'Medical Examinations'!$A$1:$L$2336,6,FALSE)</f>
        <v>No</v>
      </c>
      <c r="H283" s="11">
        <f>VLOOKUP(A283,'Medical Examinations'!$A$1:$L$2336,8,FALSE)</f>
        <v>0</v>
      </c>
      <c r="I283" s="11" t="str">
        <f>VLOOKUP(A283,'Medical Examinations'!$A$1:$L$2336,10,FALSE)</f>
        <v>yes</v>
      </c>
      <c r="J283" s="11" t="str">
        <f>VLOOKUP(A283,'Medical Examinations'!$A$1:$L$2336,11,FALSE)</f>
        <v>Obesity</v>
      </c>
      <c r="K283" s="11" t="str">
        <f>VLOOKUP(A283,'Medical Examinations'!$A$1:$L$2336,12,FALSE)</f>
        <v>Normal</v>
      </c>
      <c r="L283" s="10">
        <f ca="1">VLOOKUP(A283,'Hospitalisation Details'!$A$1:$Q$2344,3,FALSE)</f>
        <v>2003</v>
      </c>
      <c r="M283" s="10" t="str">
        <f ca="1">VLOOKUP(A283,'Hospitalisation Details'!$A$1:$Q$2344,5,FALSE)</f>
        <v>Jul</v>
      </c>
      <c r="N283" s="11">
        <f ca="1">VLOOKUP(A283,'Hospitalisation Details'!$A$1:$Q$2344,6,FALSE)</f>
        <v>17</v>
      </c>
      <c r="O283" s="17">
        <f ca="1">VLOOKUP(A283,'Hospitalisation Details'!$A$1:$Q$2344,7,FALSE)</f>
        <v>37819</v>
      </c>
      <c r="P283" s="11">
        <f ca="1">VLOOKUP(A283,'Hospitalisation Details'!$A$1:$Q$2344,10,FALSE)</f>
        <v>2709.11</v>
      </c>
      <c r="Q283" s="11" t="str">
        <f ca="1">VLOOKUP(A283,'Hospitalisation Details'!$A$1:$Q$2344,12,FALSE)</f>
        <v>tier - 2</v>
      </c>
      <c r="R283" s="11" t="str">
        <f ca="1">VLOOKUP(A283,'Hospitalisation Details'!$A$1:$Q$2344,14,FALSE)</f>
        <v>tier - 2</v>
      </c>
      <c r="S283" s="11">
        <f ca="1">VLOOKUP(A283,'Hospitalisation Details'!$A$1:$Q$2344,17,FALSE)</f>
        <v>22</v>
      </c>
      <c r="T283" s="11" t="str">
        <f ca="1">VLOOKUP(A283,'Hospitalisation Details'!$A$1:$Q$2336,16,FALSE)</f>
        <v>R1012</v>
      </c>
    </row>
    <row r="284" ht="15.5" spans="1:20">
      <c r="A284" s="10" t="s">
        <v>1093</v>
      </c>
      <c r="B284" s="11" t="str">
        <f>VLOOKUP(A284,'Customer Names'!$H$6:$K$2340,3,FALSE)</f>
        <v>  Xaviour J</v>
      </c>
      <c r="C284" s="11">
        <f>VLOOKUP(A284,'Medical Examinations'!$A$1:$L$2336,2,FALSE)</f>
        <v>30.25</v>
      </c>
      <c r="D284" s="11">
        <f>VLOOKUP(A284,'Medical Examinations'!$A$1:$L$2336,3,FALSE)</f>
        <v>5.58</v>
      </c>
      <c r="E284" s="11" t="str">
        <f>VLOOKUP(A284,'Medical Examinations'!$A$1:$L$2336,4,FALSE)</f>
        <v>No</v>
      </c>
      <c r="F284" s="11" t="str">
        <f>VLOOKUP(A284,'Medical Examinations'!$A$1:$L$2336,5,FALSE)</f>
        <v>No</v>
      </c>
      <c r="G284" s="11" t="str">
        <f>VLOOKUP(A284,'Medical Examinations'!$A$1:$L$2336,6,FALSE)</f>
        <v>Yes</v>
      </c>
      <c r="H284" s="11">
        <f>VLOOKUP(A284,'Medical Examinations'!$A$1:$L$2336,8,FALSE)</f>
        <v>1</v>
      </c>
      <c r="I284" s="11" t="str">
        <f>VLOOKUP(A284,'Medical Examinations'!$A$1:$L$2336,10,FALSE)</f>
        <v>yes</v>
      </c>
      <c r="J284" s="11" t="str">
        <f>VLOOKUP(A284,'Medical Examinations'!$A$1:$L$2336,11,FALSE)</f>
        <v>Obesity</v>
      </c>
      <c r="K284" s="11" t="str">
        <f>VLOOKUP(A284,'Medical Examinations'!$A$1:$L$2336,12,FALSE)</f>
        <v>Normal</v>
      </c>
      <c r="L284" s="10">
        <f ca="1">VLOOKUP(A284,'Hospitalisation Details'!$A$1:$Q$2344,3,FALSE)</f>
        <v>2003</v>
      </c>
      <c r="M284" s="10" t="str">
        <f ca="1">VLOOKUP(A284,'Hospitalisation Details'!$A$1:$Q$2344,5,FALSE)</f>
        <v>Nov</v>
      </c>
      <c r="N284" s="11">
        <f ca="1">VLOOKUP(A284,'Hospitalisation Details'!$A$1:$Q$2344,6,FALSE)</f>
        <v>21</v>
      </c>
      <c r="O284" s="17">
        <f ca="1">VLOOKUP(A284,'Hospitalisation Details'!$A$1:$Q$2344,7,FALSE)</f>
        <v>37946</v>
      </c>
      <c r="P284" s="11">
        <f ca="1">VLOOKUP(A284,'Hospitalisation Details'!$A$1:$Q$2344,10,FALSE)</f>
        <v>2709.24</v>
      </c>
      <c r="Q284" s="11" t="str">
        <f ca="1">VLOOKUP(A284,'Hospitalisation Details'!$A$1:$Q$2344,12,FALSE)</f>
        <v>tier - 2</v>
      </c>
      <c r="R284" s="11" t="str">
        <f ca="1">VLOOKUP(A284,'Hospitalisation Details'!$A$1:$Q$2344,14,FALSE)</f>
        <v>tier - 2</v>
      </c>
      <c r="S284" s="11">
        <f ca="1">VLOOKUP(A284,'Hospitalisation Details'!$A$1:$Q$2344,17,FALSE)</f>
        <v>21</v>
      </c>
      <c r="T284" s="11" t="str">
        <f ca="1">VLOOKUP(A284,'Hospitalisation Details'!$A$1:$Q$2336,16,FALSE)</f>
        <v>R1012</v>
      </c>
    </row>
    <row r="285" ht="15.5" spans="1:20">
      <c r="A285" s="10" t="s">
        <v>1096</v>
      </c>
      <c r="B285" s="11" t="str">
        <f>VLOOKUP(A285,'Customer Names'!$H$6:$K$2340,3,FALSE)</f>
        <v>  Michael T</v>
      </c>
      <c r="C285" s="11">
        <f>VLOOKUP(A285,'Medical Examinations'!$A$1:$L$2336,2,FALSE)</f>
        <v>26.24</v>
      </c>
      <c r="D285" s="11">
        <f>VLOOKUP(A285,'Medical Examinations'!$A$1:$L$2336,3,FALSE)</f>
        <v>6.26</v>
      </c>
      <c r="E285" s="11" t="str">
        <f>VLOOKUP(A285,'Medical Examinations'!$A$1:$L$2336,4,FALSE)</f>
        <v>yes</v>
      </c>
      <c r="F285" s="11" t="str">
        <f>VLOOKUP(A285,'Medical Examinations'!$A$1:$L$2336,5,FALSE)</f>
        <v>No</v>
      </c>
      <c r="G285" s="11" t="str">
        <f>VLOOKUP(A285,'Medical Examinations'!$A$1:$L$2336,6,FALSE)</f>
        <v>No</v>
      </c>
      <c r="H285" s="11">
        <f>VLOOKUP(A285,'Medical Examinations'!$A$1:$L$2336,8,FALSE)</f>
        <v>0</v>
      </c>
      <c r="I285" s="11" t="str">
        <f>VLOOKUP(A285,'Medical Examinations'!$A$1:$L$2336,10,FALSE)</f>
        <v>yes</v>
      </c>
      <c r="J285" s="11" t="str">
        <f>VLOOKUP(A285,'Medical Examinations'!$A$1:$L$2336,11,FALSE)</f>
        <v>Over Weight</v>
      </c>
      <c r="K285" s="11" t="str">
        <f>VLOOKUP(A285,'Medical Examinations'!$A$1:$L$2336,12,FALSE)</f>
        <v>Prediabetes</v>
      </c>
      <c r="L285" s="10">
        <f ca="1">VLOOKUP(A285,'Hospitalisation Details'!$A$1:$Q$2344,3,FALSE)</f>
        <v>2003</v>
      </c>
      <c r="M285" s="10" t="str">
        <f ca="1">VLOOKUP(A285,'Hospitalisation Details'!$A$1:$Q$2344,5,FALSE)</f>
        <v>Dec</v>
      </c>
      <c r="N285" s="11">
        <f ca="1">VLOOKUP(A285,'Hospitalisation Details'!$A$1:$Q$2344,6,FALSE)</f>
        <v>1</v>
      </c>
      <c r="O285" s="17">
        <f ca="1">VLOOKUP(A285,'Hospitalisation Details'!$A$1:$Q$2344,7,FALSE)</f>
        <v>37956</v>
      </c>
      <c r="P285" s="11">
        <f ca="1">VLOOKUP(A285,'Hospitalisation Details'!$A$1:$Q$2344,10,FALSE)</f>
        <v>2710.83</v>
      </c>
      <c r="Q285" s="11" t="str">
        <f ca="1">VLOOKUP(A285,'Hospitalisation Details'!$A$1:$Q$2344,12,FALSE)</f>
        <v>tier - 2</v>
      </c>
      <c r="R285" s="11" t="str">
        <f ca="1">VLOOKUP(A285,'Hospitalisation Details'!$A$1:$Q$2344,14,FALSE)</f>
        <v>tier - 3</v>
      </c>
      <c r="S285" s="11">
        <f ca="1">VLOOKUP(A285,'Hospitalisation Details'!$A$1:$Q$2344,17,FALSE)</f>
        <v>21</v>
      </c>
      <c r="T285" s="11" t="str">
        <f ca="1">VLOOKUP(A285,'Hospitalisation Details'!$A$1:$Q$2336,16,FALSE)</f>
        <v>R1012</v>
      </c>
    </row>
    <row r="286" ht="15.5" spans="1:20">
      <c r="A286" s="10" t="s">
        <v>1100</v>
      </c>
      <c r="B286" s="11" t="str">
        <f>VLOOKUP(A286,'Customer Names'!$H$6:$K$2340,3,FALSE)</f>
        <v>  Bradley</v>
      </c>
      <c r="C286" s="11">
        <f>VLOOKUP(A286,'Medical Examinations'!$A$1:$L$2336,2,FALSE)</f>
        <v>31.36</v>
      </c>
      <c r="D286" s="11">
        <f>VLOOKUP(A286,'Medical Examinations'!$A$1:$L$2336,3,FALSE)</f>
        <v>10.6</v>
      </c>
      <c r="E286" s="11" t="str">
        <f>VLOOKUP(A286,'Medical Examinations'!$A$1:$L$2336,4,FALSE)</f>
        <v>yes</v>
      </c>
      <c r="F286" s="11" t="str">
        <f>VLOOKUP(A286,'Medical Examinations'!$A$1:$L$2336,5,FALSE)</f>
        <v>No</v>
      </c>
      <c r="G286" s="11" t="str">
        <f>VLOOKUP(A286,'Medical Examinations'!$A$1:$L$2336,6,FALSE)</f>
        <v>No</v>
      </c>
      <c r="H286" s="11">
        <f>VLOOKUP(A286,'Medical Examinations'!$A$1:$L$2336,8,FALSE)</f>
        <v>0</v>
      </c>
      <c r="I286" s="11" t="str">
        <f>VLOOKUP(A286,'Medical Examinations'!$A$1:$L$2336,10,FALSE)</f>
        <v>yes</v>
      </c>
      <c r="J286" s="11" t="str">
        <f>VLOOKUP(A286,'Medical Examinations'!$A$1:$L$2336,11,FALSE)</f>
        <v>Obesity</v>
      </c>
      <c r="K286" s="11" t="str">
        <f>VLOOKUP(A286,'Medical Examinations'!$A$1:$L$2336,12,FALSE)</f>
        <v>Diabetes</v>
      </c>
      <c r="L286" s="10">
        <f ca="1">VLOOKUP(A286,'Hospitalisation Details'!$A$1:$Q$2344,3,FALSE)</f>
        <v>2003</v>
      </c>
      <c r="M286" s="10" t="str">
        <f ca="1">VLOOKUP(A286,'Hospitalisation Details'!$A$1:$Q$2344,5,FALSE)</f>
        <v>Aug</v>
      </c>
      <c r="N286" s="11">
        <f ca="1">VLOOKUP(A286,'Hospitalisation Details'!$A$1:$Q$2344,6,FALSE)</f>
        <v>6</v>
      </c>
      <c r="O286" s="17">
        <f ca="1">VLOOKUP(A286,'Hospitalisation Details'!$A$1:$Q$2344,7,FALSE)</f>
        <v>37839</v>
      </c>
      <c r="P286" s="11">
        <f ca="1">VLOOKUP(A286,'Hospitalisation Details'!$A$1:$Q$2344,10,FALSE)</f>
        <v>2719.28</v>
      </c>
      <c r="Q286" s="11" t="str">
        <f ca="1">VLOOKUP(A286,'Hospitalisation Details'!$A$1:$Q$2344,12,FALSE)</f>
        <v>tier - 2</v>
      </c>
      <c r="R286" s="11" t="str">
        <f ca="1">VLOOKUP(A286,'Hospitalisation Details'!$A$1:$Q$2344,14,FALSE)</f>
        <v>tier - 2</v>
      </c>
      <c r="S286" s="11">
        <f ca="1">VLOOKUP(A286,'Hospitalisation Details'!$A$1:$Q$2344,17,FALSE)</f>
        <v>22</v>
      </c>
      <c r="T286" s="11" t="str">
        <f ca="1">VLOOKUP(A286,'Hospitalisation Details'!$A$1:$Q$2336,16,FALSE)</f>
        <v>R1012</v>
      </c>
    </row>
    <row r="287" ht="15.5" spans="1:20">
      <c r="A287" s="10" t="s">
        <v>1104</v>
      </c>
      <c r="B287" s="11" t="str">
        <f>VLOOKUP(A287,'Customer Names'!$H$6:$K$2340,3,FALSE)</f>
        <v>  Andrea</v>
      </c>
      <c r="C287" s="11">
        <f>VLOOKUP(A287,'Medical Examinations'!$A$1:$L$2336,2,FALSE)</f>
        <v>25.69</v>
      </c>
      <c r="D287" s="11">
        <f>VLOOKUP(A287,'Medical Examinations'!$A$1:$L$2336,3,FALSE)</f>
        <v>4.78</v>
      </c>
      <c r="E287" s="11" t="str">
        <f>VLOOKUP(A287,'Medical Examinations'!$A$1:$L$2336,4,FALSE)</f>
        <v>yes</v>
      </c>
      <c r="F287" s="11" t="str">
        <f>VLOOKUP(A287,'Medical Examinations'!$A$1:$L$2336,5,FALSE)</f>
        <v>No</v>
      </c>
      <c r="G287" s="11" t="str">
        <f>VLOOKUP(A287,'Medical Examinations'!$A$1:$L$2336,6,FALSE)</f>
        <v>No</v>
      </c>
      <c r="H287" s="11">
        <f>VLOOKUP(A287,'Medical Examinations'!$A$1:$L$2336,8,FALSE)</f>
        <v>0</v>
      </c>
      <c r="I287" s="11" t="str">
        <f>VLOOKUP(A287,'Medical Examinations'!$A$1:$L$2336,10,FALSE)</f>
        <v>yes</v>
      </c>
      <c r="J287" s="11" t="str">
        <f>VLOOKUP(A287,'Medical Examinations'!$A$1:$L$2336,11,FALSE)</f>
        <v>Over Weight</v>
      </c>
      <c r="K287" s="11" t="str">
        <f>VLOOKUP(A287,'Medical Examinations'!$A$1:$L$2336,12,FALSE)</f>
        <v>Normal</v>
      </c>
      <c r="L287" s="10">
        <f ca="1">VLOOKUP(A287,'Hospitalisation Details'!$A$1:$Q$2344,3,FALSE)</f>
        <v>1997</v>
      </c>
      <c r="M287" s="10" t="str">
        <f ca="1">VLOOKUP(A287,'Hospitalisation Details'!$A$1:$Q$2344,5,FALSE)</f>
        <v>Oct</v>
      </c>
      <c r="N287" s="11">
        <f ca="1">VLOOKUP(A287,'Hospitalisation Details'!$A$1:$Q$2344,6,FALSE)</f>
        <v>30</v>
      </c>
      <c r="O287" s="17">
        <f ca="1">VLOOKUP(A287,'Hospitalisation Details'!$A$1:$Q$2344,7,FALSE)</f>
        <v>35733</v>
      </c>
      <c r="P287" s="11">
        <f ca="1">VLOOKUP(A287,'Hospitalisation Details'!$A$1:$Q$2344,10,FALSE)</f>
        <v>2721.32</v>
      </c>
      <c r="Q287" s="11" t="str">
        <f ca="1">VLOOKUP(A287,'Hospitalisation Details'!$A$1:$Q$2344,12,FALSE)</f>
        <v>tier - 1</v>
      </c>
      <c r="R287" s="11" t="str">
        <f ca="1">VLOOKUP(A287,'Hospitalisation Details'!$A$1:$Q$2344,14,FALSE)</f>
        <v>tier - 3</v>
      </c>
      <c r="S287" s="11">
        <f ca="1">VLOOKUP(A287,'Hospitalisation Details'!$A$1:$Q$2344,17,FALSE)</f>
        <v>28</v>
      </c>
      <c r="T287" s="11" t="str">
        <f ca="1">VLOOKUP(A287,'Hospitalisation Details'!$A$1:$Q$2336,16,FALSE)</f>
        <v>R1014</v>
      </c>
    </row>
    <row r="288" ht="15.5" spans="1:20">
      <c r="A288" s="10" t="s">
        <v>1107</v>
      </c>
      <c r="B288" s="11" t="str">
        <f>VLOOKUP(A288,'Customer Names'!$H$6:$K$2340,3,FALSE)</f>
        <v>  Nancy M</v>
      </c>
      <c r="C288" s="11">
        <f>VLOOKUP(A288,'Medical Examinations'!$A$1:$L$2336,2,FALSE)</f>
        <v>25.46</v>
      </c>
      <c r="D288" s="11">
        <f>VLOOKUP(A288,'Medical Examinations'!$A$1:$L$2336,3,FALSE)</f>
        <v>6.03</v>
      </c>
      <c r="E288" s="11" t="str">
        <f>VLOOKUP(A288,'Medical Examinations'!$A$1:$L$2336,4,FALSE)</f>
        <v>No</v>
      </c>
      <c r="F288" s="11" t="str">
        <f>VLOOKUP(A288,'Medical Examinations'!$A$1:$L$2336,5,FALSE)</f>
        <v>No</v>
      </c>
      <c r="G288" s="11" t="str">
        <f>VLOOKUP(A288,'Medical Examinations'!$A$1:$L$2336,6,FALSE)</f>
        <v>No</v>
      </c>
      <c r="H288" s="11">
        <f>VLOOKUP(A288,'Medical Examinations'!$A$1:$L$2336,8,FALSE)</f>
        <v>2</v>
      </c>
      <c r="I288" s="11" t="str">
        <f>VLOOKUP(A288,'Medical Examinations'!$A$1:$L$2336,10,FALSE)</f>
        <v>yes</v>
      </c>
      <c r="J288" s="11" t="str">
        <f>VLOOKUP(A288,'Medical Examinations'!$A$1:$L$2336,11,FALSE)</f>
        <v>Over Weight</v>
      </c>
      <c r="K288" s="11" t="str">
        <f>VLOOKUP(A288,'Medical Examinations'!$A$1:$L$2336,12,FALSE)</f>
        <v>Prediabetes</v>
      </c>
      <c r="L288" s="10">
        <f ca="1">VLOOKUP(A288,'Hospitalisation Details'!$A$1:$Q$2344,3,FALSE)</f>
        <v>1988</v>
      </c>
      <c r="M288" s="10" t="str">
        <f ca="1">VLOOKUP(A288,'Hospitalisation Details'!$A$1:$Q$2344,5,FALSE)</f>
        <v>Aug</v>
      </c>
      <c r="N288" s="11">
        <f ca="1">VLOOKUP(A288,'Hospitalisation Details'!$A$1:$Q$2344,6,FALSE)</f>
        <v>20</v>
      </c>
      <c r="O288" s="17">
        <f ca="1">VLOOKUP(A288,'Hospitalisation Details'!$A$1:$Q$2344,7,FALSE)</f>
        <v>32375</v>
      </c>
      <c r="P288" s="11">
        <f ca="1">VLOOKUP(A288,'Hospitalisation Details'!$A$1:$Q$2344,10,FALSE)</f>
        <v>2726.06</v>
      </c>
      <c r="Q288" s="11" t="str">
        <f ca="1">VLOOKUP(A288,'Hospitalisation Details'!$A$1:$Q$2344,12,FALSE)</f>
        <v>tier - 2</v>
      </c>
      <c r="R288" s="11" t="str">
        <f ca="1">VLOOKUP(A288,'Hospitalisation Details'!$A$1:$Q$2344,14,FALSE)</f>
        <v>tier - 2</v>
      </c>
      <c r="S288" s="11">
        <f ca="1">VLOOKUP(A288,'Hospitalisation Details'!$A$1:$Q$2344,17,FALSE)</f>
        <v>37</v>
      </c>
      <c r="T288" s="11" t="str">
        <f ca="1">VLOOKUP(A288,'Hospitalisation Details'!$A$1:$Q$2336,16,FALSE)</f>
        <v>R1013</v>
      </c>
    </row>
    <row r="289" ht="15.5" spans="1:20">
      <c r="A289" s="10" t="s">
        <v>1111</v>
      </c>
      <c r="B289" s="11" t="str">
        <f>VLOOKUP(A289,'Customer Names'!$H$6:$K$2340,3,FALSE)</f>
        <v>  Matt</v>
      </c>
      <c r="C289" s="11">
        <f>VLOOKUP(A289,'Medical Examinations'!$A$1:$L$2336,2,FALSE)</f>
        <v>31.83</v>
      </c>
      <c r="D289" s="11">
        <f>VLOOKUP(A289,'Medical Examinations'!$A$1:$L$2336,3,FALSE)</f>
        <v>11.55</v>
      </c>
      <c r="E289" s="11" t="str">
        <f>VLOOKUP(A289,'Medical Examinations'!$A$1:$L$2336,4,FALSE)</f>
        <v>yes</v>
      </c>
      <c r="F289" s="11" t="str">
        <f>VLOOKUP(A289,'Medical Examinations'!$A$1:$L$2336,5,FALSE)</f>
        <v>No</v>
      </c>
      <c r="G289" s="11" t="str">
        <f>VLOOKUP(A289,'Medical Examinations'!$A$1:$L$2336,6,FALSE)</f>
        <v>No</v>
      </c>
      <c r="H289" s="11">
        <f>VLOOKUP(A289,'Medical Examinations'!$A$1:$L$2336,8,FALSE)</f>
        <v>1</v>
      </c>
      <c r="I289" s="11" t="str">
        <f>VLOOKUP(A289,'Medical Examinations'!$A$1:$L$2336,10,FALSE)</f>
        <v>yes</v>
      </c>
      <c r="J289" s="11" t="str">
        <f>VLOOKUP(A289,'Medical Examinations'!$A$1:$L$2336,11,FALSE)</f>
        <v>Obesity</v>
      </c>
      <c r="K289" s="11" t="str">
        <f>VLOOKUP(A289,'Medical Examinations'!$A$1:$L$2336,12,FALSE)</f>
        <v>Diabetes</v>
      </c>
      <c r="L289" s="10">
        <f ca="1">VLOOKUP(A289,'Hospitalisation Details'!$A$1:$Q$2344,3,FALSE)</f>
        <v>1997</v>
      </c>
      <c r="M289" s="10" t="str">
        <f ca="1">VLOOKUP(A289,'Hospitalisation Details'!$A$1:$Q$2344,5,FALSE)</f>
        <v>Oct</v>
      </c>
      <c r="N289" s="11">
        <f ca="1">VLOOKUP(A289,'Hospitalisation Details'!$A$1:$Q$2344,6,FALSE)</f>
        <v>6</v>
      </c>
      <c r="O289" s="17">
        <f ca="1">VLOOKUP(A289,'Hospitalisation Details'!$A$1:$Q$2344,7,FALSE)</f>
        <v>35709</v>
      </c>
      <c r="P289" s="11">
        <f ca="1">VLOOKUP(A289,'Hospitalisation Details'!$A$1:$Q$2344,10,FALSE)</f>
        <v>2727.4</v>
      </c>
      <c r="Q289" s="11" t="str">
        <f ca="1">VLOOKUP(A289,'Hospitalisation Details'!$A$1:$Q$2344,12,FALSE)</f>
        <v>tier - 3</v>
      </c>
      <c r="R289" s="11" t="str">
        <f ca="1">VLOOKUP(A289,'Hospitalisation Details'!$A$1:$Q$2344,14,FALSE)</f>
        <v>tier - 3</v>
      </c>
      <c r="S289" s="11">
        <f ca="1">VLOOKUP(A289,'Hospitalisation Details'!$A$1:$Q$2344,17,FALSE)</f>
        <v>28</v>
      </c>
      <c r="T289" s="11" t="str">
        <f ca="1">VLOOKUP(A289,'Hospitalisation Details'!$A$1:$Q$2336,16,FALSE)</f>
        <v>R1016</v>
      </c>
    </row>
    <row r="290" ht="15.5" spans="1:20">
      <c r="A290" s="10" t="s">
        <v>1115</v>
      </c>
      <c r="B290" s="11" t="str">
        <f>VLOOKUP(A290,'Customer Names'!$H$6:$K$2340,3,FALSE)</f>
        <v>  Lee</v>
      </c>
      <c r="C290" s="11">
        <f>VLOOKUP(A290,'Medical Examinations'!$A$1:$L$2336,2,FALSE)</f>
        <v>24.43</v>
      </c>
      <c r="D290" s="11">
        <f>VLOOKUP(A290,'Medical Examinations'!$A$1:$L$2336,3,FALSE)</f>
        <v>7.59</v>
      </c>
      <c r="E290" s="11" t="str">
        <f>VLOOKUP(A290,'Medical Examinations'!$A$1:$L$2336,4,FALSE)</f>
        <v>yes</v>
      </c>
      <c r="F290" s="11" t="str">
        <f>VLOOKUP(A290,'Medical Examinations'!$A$1:$L$2336,5,FALSE)</f>
        <v>No</v>
      </c>
      <c r="G290" s="11" t="str">
        <f>VLOOKUP(A290,'Medical Examinations'!$A$1:$L$2336,6,FALSE)</f>
        <v>No</v>
      </c>
      <c r="H290" s="11">
        <f>VLOOKUP(A290,'Medical Examinations'!$A$1:$L$2336,8,FALSE)</f>
        <v>1</v>
      </c>
      <c r="I290" s="11" t="str">
        <f>VLOOKUP(A290,'Medical Examinations'!$A$1:$L$2336,10,FALSE)</f>
        <v>yes</v>
      </c>
      <c r="J290" s="11" t="str">
        <f>VLOOKUP(A290,'Medical Examinations'!$A$1:$L$2336,11,FALSE)</f>
        <v>Normal Weight</v>
      </c>
      <c r="K290" s="11" t="str">
        <f>VLOOKUP(A290,'Medical Examinations'!$A$1:$L$2336,12,FALSE)</f>
        <v>Diabetes</v>
      </c>
      <c r="L290" s="10">
        <f ca="1">VLOOKUP(A290,'Hospitalisation Details'!$A$1:$Q$2344,3,FALSE)</f>
        <v>2003</v>
      </c>
      <c r="M290" s="10" t="str">
        <f ca="1">VLOOKUP(A290,'Hospitalisation Details'!$A$1:$Q$2344,5,FALSE)</f>
        <v>Dec</v>
      </c>
      <c r="N290" s="11">
        <f ca="1">VLOOKUP(A290,'Hospitalisation Details'!$A$1:$Q$2344,6,FALSE)</f>
        <v>3</v>
      </c>
      <c r="O290" s="17">
        <f ca="1">VLOOKUP(A290,'Hospitalisation Details'!$A$1:$Q$2344,7,FALSE)</f>
        <v>37958</v>
      </c>
      <c r="P290" s="11">
        <f ca="1">VLOOKUP(A290,'Hospitalisation Details'!$A$1:$Q$2344,10,FALSE)</f>
        <v>2730.11</v>
      </c>
      <c r="Q290" s="11" t="str">
        <f ca="1">VLOOKUP(A290,'Hospitalisation Details'!$A$1:$Q$2344,12,FALSE)</f>
        <v>tier - 2</v>
      </c>
      <c r="R290" s="11" t="str">
        <f ca="1">VLOOKUP(A290,'Hospitalisation Details'!$A$1:$Q$2344,14,FALSE)</f>
        <v>tier - 3</v>
      </c>
      <c r="S290" s="11">
        <f ca="1">VLOOKUP(A290,'Hospitalisation Details'!$A$1:$Q$2344,17,FALSE)</f>
        <v>21</v>
      </c>
      <c r="T290" s="11" t="str">
        <f ca="1">VLOOKUP(A290,'Hospitalisation Details'!$A$1:$Q$2336,16,FALSE)</f>
        <v>R1012</v>
      </c>
    </row>
    <row r="291" ht="15.5" spans="1:20">
      <c r="A291" s="10" t="s">
        <v>1119</v>
      </c>
      <c r="B291" s="11" t="str">
        <f>VLOOKUP(A291,'Customer Names'!$H$6:$K$2340,3,FALSE)</f>
        <v>  Chris</v>
      </c>
      <c r="C291" s="11">
        <f>VLOOKUP(A291,'Medical Examinations'!$A$1:$L$2336,2,FALSE)</f>
        <v>41.9</v>
      </c>
      <c r="D291" s="11">
        <f>VLOOKUP(A291,'Medical Examinations'!$A$1:$L$2336,3,FALSE)</f>
        <v>4.26</v>
      </c>
      <c r="E291" s="11" t="str">
        <f>VLOOKUP(A291,'Medical Examinations'!$A$1:$L$2336,4,FALSE)</f>
        <v>No</v>
      </c>
      <c r="F291" s="11" t="str">
        <f>VLOOKUP(A291,'Medical Examinations'!$A$1:$L$2336,5,FALSE)</f>
        <v>No</v>
      </c>
      <c r="G291" s="11" t="str">
        <f>VLOOKUP(A291,'Medical Examinations'!$A$1:$L$2336,6,FALSE)</f>
        <v>No</v>
      </c>
      <c r="H291" s="11">
        <f>VLOOKUP(A291,'Medical Examinations'!$A$1:$L$2336,8,FALSE)</f>
        <v>0</v>
      </c>
      <c r="I291" s="11" t="str">
        <f>VLOOKUP(A291,'Medical Examinations'!$A$1:$L$2336,10,FALSE)</f>
        <v>yes</v>
      </c>
      <c r="J291" s="11" t="str">
        <f>VLOOKUP(A291,'Medical Examinations'!$A$1:$L$2336,11,FALSE)</f>
        <v>Obesity</v>
      </c>
      <c r="K291" s="11" t="str">
        <f>VLOOKUP(A291,'Medical Examinations'!$A$1:$L$2336,12,FALSE)</f>
        <v>Normal</v>
      </c>
      <c r="L291" s="10">
        <f ca="1">VLOOKUP(A291,'Hospitalisation Details'!$A$1:$Q$2344,3,FALSE)</f>
        <v>2000</v>
      </c>
      <c r="M291" s="10" t="str">
        <f ca="1">VLOOKUP(A291,'Hospitalisation Details'!$A$1:$Q$2344,5,FALSE)</f>
        <v>Dec</v>
      </c>
      <c r="N291" s="11">
        <f ca="1">VLOOKUP(A291,'Hospitalisation Details'!$A$1:$Q$2344,6,FALSE)</f>
        <v>17</v>
      </c>
      <c r="O291" s="17">
        <f ca="1">VLOOKUP(A291,'Hospitalisation Details'!$A$1:$Q$2344,7,FALSE)</f>
        <v>36877</v>
      </c>
      <c r="P291" s="11">
        <f ca="1">VLOOKUP(A291,'Hospitalisation Details'!$A$1:$Q$2344,10,FALSE)</f>
        <v>2731.91</v>
      </c>
      <c r="Q291" s="11" t="str">
        <f ca="1">VLOOKUP(A291,'Hospitalisation Details'!$A$1:$Q$2344,12,FALSE)</f>
        <v>tier - 2</v>
      </c>
      <c r="R291" s="11" t="str">
        <f ca="1">VLOOKUP(A291,'Hospitalisation Details'!$A$1:$Q$2344,14,FALSE)</f>
        <v>tier - 3</v>
      </c>
      <c r="S291" s="11">
        <f ca="1">VLOOKUP(A291,'Hospitalisation Details'!$A$1:$Q$2344,17,FALSE)</f>
        <v>24</v>
      </c>
      <c r="T291" s="11" t="str">
        <f ca="1">VLOOKUP(A291,'Hospitalisation Details'!$A$1:$Q$2336,16,FALSE)</f>
        <v>R1024</v>
      </c>
    </row>
    <row r="292" ht="15.5" spans="1:20">
      <c r="A292" s="10" t="s">
        <v>1123</v>
      </c>
      <c r="B292" s="11" t="str">
        <f>VLOOKUP(A292,'Customer Names'!$H$6:$K$2340,3,FALSE)</f>
        <v>  Erik T</v>
      </c>
      <c r="C292" s="11">
        <f>VLOOKUP(A292,'Medical Examinations'!$A$1:$L$2336,2,FALSE)</f>
        <v>22.88</v>
      </c>
      <c r="D292" s="11">
        <f>VLOOKUP(A292,'Medical Examinations'!$A$1:$L$2336,3,FALSE)</f>
        <v>5.9</v>
      </c>
      <c r="E292" s="11" t="str">
        <f>VLOOKUP(A292,'Medical Examinations'!$A$1:$L$2336,4,FALSE)</f>
        <v>yes</v>
      </c>
      <c r="F292" s="11" t="str">
        <f>VLOOKUP(A292,'Medical Examinations'!$A$1:$L$2336,5,FALSE)</f>
        <v>No</v>
      </c>
      <c r="G292" s="11" t="str">
        <f>VLOOKUP(A292,'Medical Examinations'!$A$1:$L$2336,6,FALSE)</f>
        <v>Yes</v>
      </c>
      <c r="H292" s="11">
        <f>VLOOKUP(A292,'Medical Examinations'!$A$1:$L$2336,8,FALSE)</f>
        <v>1</v>
      </c>
      <c r="I292" s="11" t="str">
        <f>VLOOKUP(A292,'Medical Examinations'!$A$1:$L$2336,10,FALSE)</f>
        <v>yes</v>
      </c>
      <c r="J292" s="11" t="str">
        <f>VLOOKUP(A292,'Medical Examinations'!$A$1:$L$2336,11,FALSE)</f>
        <v>Normal Weight</v>
      </c>
      <c r="K292" s="11" t="str">
        <f>VLOOKUP(A292,'Medical Examinations'!$A$1:$L$2336,12,FALSE)</f>
        <v>Prediabetes</v>
      </c>
      <c r="L292" s="10">
        <f ca="1">VLOOKUP(A292,'Hospitalisation Details'!$A$1:$Q$2344,3,FALSE)</f>
        <v>2000</v>
      </c>
      <c r="M292" s="10" t="str">
        <f ca="1">VLOOKUP(A292,'Hospitalisation Details'!$A$1:$Q$2344,5,FALSE)</f>
        <v>Oct</v>
      </c>
      <c r="N292" s="11">
        <f ca="1">VLOOKUP(A292,'Hospitalisation Details'!$A$1:$Q$2344,6,FALSE)</f>
        <v>3</v>
      </c>
      <c r="O292" s="17">
        <f ca="1">VLOOKUP(A292,'Hospitalisation Details'!$A$1:$Q$2344,7,FALSE)</f>
        <v>36802</v>
      </c>
      <c r="P292" s="11">
        <f ca="1">VLOOKUP(A292,'Hospitalisation Details'!$A$1:$Q$2344,10,FALSE)</f>
        <v>2741.95</v>
      </c>
      <c r="Q292" s="11" t="str">
        <f ca="1">VLOOKUP(A292,'Hospitalisation Details'!$A$1:$Q$2344,12,FALSE)</f>
        <v>tier - 2</v>
      </c>
      <c r="R292" s="11" t="str">
        <f ca="1">VLOOKUP(A292,'Hospitalisation Details'!$A$1:$Q$2344,14,FALSE)</f>
        <v>tier - 3</v>
      </c>
      <c r="S292" s="11">
        <f ca="1">VLOOKUP(A292,'Hospitalisation Details'!$A$1:$Q$2344,17,FALSE)</f>
        <v>25</v>
      </c>
      <c r="T292" s="11" t="str">
        <f ca="1">VLOOKUP(A292,'Hospitalisation Details'!$A$1:$Q$2336,16,FALSE)</f>
        <v>R1024</v>
      </c>
    </row>
    <row r="293" ht="15.5" spans="1:20">
      <c r="A293" s="10" t="s">
        <v>1127</v>
      </c>
      <c r="B293" s="11" t="str">
        <f>VLOOKUP(A293,'Customer Names'!$H$6:$K$2340,3,FALSE)</f>
        <v>  Rod W</v>
      </c>
      <c r="C293" s="11">
        <f>VLOOKUP(A293,'Medical Examinations'!$A$1:$L$2336,2,FALSE)</f>
        <v>29.735</v>
      </c>
      <c r="D293" s="11">
        <f>VLOOKUP(A293,'Medical Examinations'!$A$1:$L$2336,3,FALSE)</f>
        <v>7.79</v>
      </c>
      <c r="E293" s="11" t="str">
        <f>VLOOKUP(A293,'Medical Examinations'!$A$1:$L$2336,4,FALSE)</f>
        <v>No</v>
      </c>
      <c r="F293" s="11" t="str">
        <f>VLOOKUP(A293,'Medical Examinations'!$A$1:$L$2336,5,FALSE)</f>
        <v>No</v>
      </c>
      <c r="G293" s="11" t="str">
        <f>VLOOKUP(A293,'Medical Examinations'!$A$1:$L$2336,6,FALSE)</f>
        <v>No</v>
      </c>
      <c r="H293" s="11">
        <f>VLOOKUP(A293,'Medical Examinations'!$A$1:$L$2336,8,FALSE)</f>
        <v>0</v>
      </c>
      <c r="I293" s="11" t="str">
        <f>VLOOKUP(A293,'Medical Examinations'!$A$1:$L$2336,10,FALSE)</f>
        <v>No</v>
      </c>
      <c r="J293" s="11" t="str">
        <f>VLOOKUP(A293,'Medical Examinations'!$A$1:$L$2336,11,FALSE)</f>
        <v>Over Weight</v>
      </c>
      <c r="K293" s="11" t="str">
        <f>VLOOKUP(A293,'Medical Examinations'!$A$1:$L$2336,12,FALSE)</f>
        <v>Diabetes</v>
      </c>
      <c r="L293" s="10">
        <f ca="1">VLOOKUP(A293,'Hospitalisation Details'!$A$1:$Q$2344,3,FALSE)</f>
        <v>2000</v>
      </c>
      <c r="M293" s="10" t="str">
        <f ca="1">VLOOKUP(A293,'Hospitalisation Details'!$A$1:$Q$2344,5,FALSE)</f>
        <v>Oct</v>
      </c>
      <c r="N293" s="11">
        <f ca="1">VLOOKUP(A293,'Hospitalisation Details'!$A$1:$Q$2344,6,FALSE)</f>
        <v>11</v>
      </c>
      <c r="O293" s="17">
        <f ca="1">VLOOKUP(A293,'Hospitalisation Details'!$A$1:$Q$2344,7,FALSE)</f>
        <v>36810</v>
      </c>
      <c r="P293" s="11">
        <f ca="1">VLOOKUP(A293,'Hospitalisation Details'!$A$1:$Q$2344,10,FALSE)</f>
        <v>2755.02</v>
      </c>
      <c r="Q293" s="11" t="str">
        <f ca="1">VLOOKUP(A293,'Hospitalisation Details'!$A$1:$Q$2344,12,FALSE)</f>
        <v>tier - 2</v>
      </c>
      <c r="R293" s="11" t="str">
        <f ca="1">VLOOKUP(A293,'Hospitalisation Details'!$A$1:$Q$2344,14,FALSE)</f>
        <v>tier - 1</v>
      </c>
      <c r="S293" s="11">
        <f ca="1">VLOOKUP(A293,'Hospitalisation Details'!$A$1:$Q$2344,17,FALSE)</f>
        <v>25</v>
      </c>
      <c r="T293" s="11" t="str">
        <f ca="1">VLOOKUP(A293,'Hospitalisation Details'!$A$1:$Q$2336,16,FALSE)</f>
        <v>R1024</v>
      </c>
    </row>
    <row r="294" ht="15.5" spans="1:20">
      <c r="A294" s="10" t="s">
        <v>1130</v>
      </c>
      <c r="B294" s="11" t="str">
        <f>VLOOKUP(A294,'Customer Names'!$H$6:$K$2340,3,FALSE)</f>
        <v>  Joey</v>
      </c>
      <c r="C294" s="11">
        <f>VLOOKUP(A294,'Medical Examinations'!$A$1:$L$2336,2,FALSE)</f>
        <v>40.74</v>
      </c>
      <c r="D294" s="11">
        <f>VLOOKUP(A294,'Medical Examinations'!$A$1:$L$2336,3,FALSE)</f>
        <v>5.28</v>
      </c>
      <c r="E294" s="11" t="str">
        <f>VLOOKUP(A294,'Medical Examinations'!$A$1:$L$2336,4,FALSE)</f>
        <v>No</v>
      </c>
      <c r="F294" s="11" t="str">
        <f>VLOOKUP(A294,'Medical Examinations'!$A$1:$L$2336,5,FALSE)</f>
        <v>No</v>
      </c>
      <c r="G294" s="11" t="str">
        <f>VLOOKUP(A294,'Medical Examinations'!$A$1:$L$2336,6,FALSE)</f>
        <v>Yes</v>
      </c>
      <c r="H294" s="11">
        <f>VLOOKUP(A294,'Medical Examinations'!$A$1:$L$2336,8,FALSE)</f>
        <v>1</v>
      </c>
      <c r="I294" s="11" t="str">
        <f>VLOOKUP(A294,'Medical Examinations'!$A$1:$L$2336,10,FALSE)</f>
        <v>yes</v>
      </c>
      <c r="J294" s="11" t="str">
        <f>VLOOKUP(A294,'Medical Examinations'!$A$1:$L$2336,11,FALSE)</f>
        <v>Obesity</v>
      </c>
      <c r="K294" s="11" t="str">
        <f>VLOOKUP(A294,'Medical Examinations'!$A$1:$L$2336,12,FALSE)</f>
        <v>Normal</v>
      </c>
      <c r="L294" s="10">
        <f ca="1">VLOOKUP(A294,'Hospitalisation Details'!$A$1:$Q$2344,3,FALSE)</f>
        <v>1997</v>
      </c>
      <c r="M294" s="10" t="str">
        <f ca="1">VLOOKUP(A294,'Hospitalisation Details'!$A$1:$Q$2344,5,FALSE)</f>
        <v>Aug</v>
      </c>
      <c r="N294" s="11">
        <f ca="1">VLOOKUP(A294,'Hospitalisation Details'!$A$1:$Q$2344,6,FALSE)</f>
        <v>10</v>
      </c>
      <c r="O294" s="17">
        <f ca="1">VLOOKUP(A294,'Hospitalisation Details'!$A$1:$Q$2344,7,FALSE)</f>
        <v>35652</v>
      </c>
      <c r="P294" s="11">
        <f ca="1">VLOOKUP(A294,'Hospitalisation Details'!$A$1:$Q$2344,10,FALSE)</f>
        <v>2758.99</v>
      </c>
      <c r="Q294" s="11" t="str">
        <f ca="1">VLOOKUP(A294,'Hospitalisation Details'!$A$1:$Q$2344,12,FALSE)</f>
        <v>tier - 2</v>
      </c>
      <c r="R294" s="11" t="str">
        <f ca="1">VLOOKUP(A294,'Hospitalisation Details'!$A$1:$Q$2344,14,FALSE)</f>
        <v>tier - 1</v>
      </c>
      <c r="S294" s="11">
        <f ca="1">VLOOKUP(A294,'Hospitalisation Details'!$A$1:$Q$2344,17,FALSE)</f>
        <v>28</v>
      </c>
      <c r="T294" s="11" t="str">
        <f ca="1">VLOOKUP(A294,'Hospitalisation Details'!$A$1:$Q$2336,16,FALSE)</f>
        <v>R1012</v>
      </c>
    </row>
    <row r="295" ht="15.5" spans="1:20">
      <c r="A295" s="10" t="s">
        <v>1134</v>
      </c>
      <c r="B295" s="11" t="str">
        <f>VLOOKUP(A295,'Customer Names'!$H$6:$K$2340,3,FALSE)</f>
        <v>  Hillary L</v>
      </c>
      <c r="C295" s="11">
        <f>VLOOKUP(A295,'Medical Examinations'!$A$1:$L$2336,2,FALSE)</f>
        <v>24.14</v>
      </c>
      <c r="D295" s="11">
        <f>VLOOKUP(A295,'Medical Examinations'!$A$1:$L$2336,3,FALSE)</f>
        <v>5.87</v>
      </c>
      <c r="E295" s="11" t="str">
        <f>VLOOKUP(A295,'Medical Examinations'!$A$1:$L$2336,4,FALSE)</f>
        <v>No</v>
      </c>
      <c r="F295" s="11" t="str">
        <f>VLOOKUP(A295,'Medical Examinations'!$A$1:$L$2336,5,FALSE)</f>
        <v>No</v>
      </c>
      <c r="G295" s="11" t="str">
        <f>VLOOKUP(A295,'Medical Examinations'!$A$1:$L$2336,6,FALSE)</f>
        <v>No</v>
      </c>
      <c r="H295" s="11">
        <f>VLOOKUP(A295,'Medical Examinations'!$A$1:$L$2336,8,FALSE)</f>
        <v>2</v>
      </c>
      <c r="I295" s="11" t="str">
        <f>VLOOKUP(A295,'Medical Examinations'!$A$1:$L$2336,10,FALSE)</f>
        <v>yes</v>
      </c>
      <c r="J295" s="11" t="str">
        <f>VLOOKUP(A295,'Medical Examinations'!$A$1:$L$2336,11,FALSE)</f>
        <v>Normal Weight</v>
      </c>
      <c r="K295" s="11" t="str">
        <f>VLOOKUP(A295,'Medical Examinations'!$A$1:$L$2336,12,FALSE)</f>
        <v>Prediabetes</v>
      </c>
      <c r="L295" s="10">
        <f ca="1">VLOOKUP(A295,'Hospitalisation Details'!$A$1:$Q$2344,3,FALSE)</f>
        <v>2004</v>
      </c>
      <c r="M295" s="10" t="str">
        <f ca="1">VLOOKUP(A295,'Hospitalisation Details'!$A$1:$Q$2344,5,FALSE)</f>
        <v>Nov</v>
      </c>
      <c r="N295" s="11">
        <f ca="1">VLOOKUP(A295,'Hospitalisation Details'!$A$1:$Q$2344,6,FALSE)</f>
        <v>14</v>
      </c>
      <c r="O295" s="17">
        <f ca="1">VLOOKUP(A295,'Hospitalisation Details'!$A$1:$Q$2344,7,FALSE)</f>
        <v>38305</v>
      </c>
      <c r="P295" s="11">
        <f ca="1">VLOOKUP(A295,'Hospitalisation Details'!$A$1:$Q$2344,10,FALSE)</f>
        <v>2773.46</v>
      </c>
      <c r="Q295" s="11" t="str">
        <f ca="1">VLOOKUP(A295,'Hospitalisation Details'!$A$1:$Q$2344,12,FALSE)</f>
        <v>tier - 2</v>
      </c>
      <c r="R295" s="11" t="str">
        <f ca="1">VLOOKUP(A295,'Hospitalisation Details'!$A$1:$Q$2344,14,FALSE)</f>
        <v>tier - 1</v>
      </c>
      <c r="S295" s="11">
        <f ca="1">VLOOKUP(A295,'Hospitalisation Details'!$A$1:$Q$2344,17,FALSE)</f>
        <v>20</v>
      </c>
      <c r="T295" s="11" t="str">
        <f ca="1">VLOOKUP(A295,'Hospitalisation Details'!$A$1:$Q$2336,16,FALSE)</f>
        <v>R1021</v>
      </c>
    </row>
    <row r="296" ht="15.5" spans="1:20">
      <c r="A296" s="10" t="s">
        <v>1137</v>
      </c>
      <c r="B296" s="11" t="str">
        <f>VLOOKUP(A296,'Customer Names'!$H$6:$K$2340,3,FALSE)</f>
        <v>  Eric J</v>
      </c>
      <c r="C296" s="11">
        <f>VLOOKUP(A296,'Medical Examinations'!$A$1:$L$2336,2,FALSE)</f>
        <v>25.15</v>
      </c>
      <c r="D296" s="11">
        <f>VLOOKUP(A296,'Medical Examinations'!$A$1:$L$2336,3,FALSE)</f>
        <v>9.08</v>
      </c>
      <c r="E296" s="11" t="str">
        <f>VLOOKUP(A296,'Medical Examinations'!$A$1:$L$2336,4,FALSE)</f>
        <v>yes</v>
      </c>
      <c r="F296" s="11" t="str">
        <f>VLOOKUP(A296,'Medical Examinations'!$A$1:$L$2336,5,FALSE)</f>
        <v>No</v>
      </c>
      <c r="G296" s="11" t="str">
        <f>VLOOKUP(A296,'Medical Examinations'!$A$1:$L$2336,6,FALSE)</f>
        <v>No</v>
      </c>
      <c r="H296" s="11">
        <f>VLOOKUP(A296,'Medical Examinations'!$A$1:$L$2336,8,FALSE)</f>
        <v>1</v>
      </c>
      <c r="I296" s="11" t="str">
        <f>VLOOKUP(A296,'Medical Examinations'!$A$1:$L$2336,10,FALSE)</f>
        <v>yes</v>
      </c>
      <c r="J296" s="11" t="str">
        <f>VLOOKUP(A296,'Medical Examinations'!$A$1:$L$2336,11,FALSE)</f>
        <v>Over Weight</v>
      </c>
      <c r="K296" s="11" t="str">
        <f>VLOOKUP(A296,'Medical Examinations'!$A$1:$L$2336,12,FALSE)</f>
        <v>Diabetes</v>
      </c>
      <c r="L296" s="10">
        <f ca="1">VLOOKUP(A296,'Hospitalisation Details'!$A$1:$Q$2344,3,FALSE)</f>
        <v>1999</v>
      </c>
      <c r="M296" s="10" t="str">
        <f ca="1">VLOOKUP(A296,'Hospitalisation Details'!$A$1:$Q$2344,5,FALSE)</f>
        <v>Jun</v>
      </c>
      <c r="N296" s="11">
        <f ca="1">VLOOKUP(A296,'Hospitalisation Details'!$A$1:$Q$2344,6,FALSE)</f>
        <v>9</v>
      </c>
      <c r="O296" s="17">
        <f ca="1">VLOOKUP(A296,'Hospitalisation Details'!$A$1:$Q$2344,7,FALSE)</f>
        <v>36320</v>
      </c>
      <c r="P296" s="11">
        <f ca="1">VLOOKUP(A296,'Hospitalisation Details'!$A$1:$Q$2344,10,FALSE)</f>
        <v>2775.19</v>
      </c>
      <c r="Q296" s="11" t="str">
        <f ca="1">VLOOKUP(A296,'Hospitalisation Details'!$A$1:$Q$2344,12,FALSE)</f>
        <v>tier - 2</v>
      </c>
      <c r="R296" s="11" t="str">
        <f ca="1">VLOOKUP(A296,'Hospitalisation Details'!$A$1:$Q$2344,14,FALSE)</f>
        <v>tier - 1</v>
      </c>
      <c r="S296" s="11">
        <f ca="1">VLOOKUP(A296,'Hospitalisation Details'!$A$1:$Q$2344,17,FALSE)</f>
        <v>26</v>
      </c>
      <c r="T296" s="11" t="str">
        <f ca="1">VLOOKUP(A296,'Hospitalisation Details'!$A$1:$Q$2336,16,FALSE)</f>
        <v>R1012</v>
      </c>
    </row>
    <row r="297" ht="15.5" spans="1:20">
      <c r="A297" s="10" t="s">
        <v>1141</v>
      </c>
      <c r="B297" s="11" t="str">
        <f>VLOOKUP(A297,'Customer Names'!$H$6:$K$2340,3,FALSE)</f>
        <v>  Nicolas</v>
      </c>
      <c r="C297" s="11">
        <f>VLOOKUP(A297,'Medical Examinations'!$A$1:$L$2336,2,FALSE)</f>
        <v>28.71</v>
      </c>
      <c r="D297" s="11">
        <f>VLOOKUP(A297,'Medical Examinations'!$A$1:$L$2336,3,FALSE)</f>
        <v>5.2</v>
      </c>
      <c r="E297" s="11" t="str">
        <f>VLOOKUP(A297,'Medical Examinations'!$A$1:$L$2336,4,FALSE)</f>
        <v>No</v>
      </c>
      <c r="F297" s="11" t="str">
        <f>VLOOKUP(A297,'Medical Examinations'!$A$1:$L$2336,5,FALSE)</f>
        <v>No</v>
      </c>
      <c r="G297" s="11" t="str">
        <f>VLOOKUP(A297,'Medical Examinations'!$A$1:$L$2336,6,FALSE)</f>
        <v>No</v>
      </c>
      <c r="H297" s="11">
        <f>VLOOKUP(A297,'Medical Examinations'!$A$1:$L$2336,8,FALSE)</f>
        <v>1</v>
      </c>
      <c r="I297" s="11" t="str">
        <f>VLOOKUP(A297,'Medical Examinations'!$A$1:$L$2336,10,FALSE)</f>
        <v>yes</v>
      </c>
      <c r="J297" s="11" t="str">
        <f>VLOOKUP(A297,'Medical Examinations'!$A$1:$L$2336,11,FALSE)</f>
        <v>Over Weight</v>
      </c>
      <c r="K297" s="11" t="str">
        <f>VLOOKUP(A297,'Medical Examinations'!$A$1:$L$2336,12,FALSE)</f>
        <v>Normal</v>
      </c>
      <c r="L297" s="10">
        <f ca="1">VLOOKUP(A297,'Hospitalisation Details'!$A$1:$Q$2344,3,FALSE)</f>
        <v>1999</v>
      </c>
      <c r="M297" s="10" t="str">
        <f ca="1">VLOOKUP(A297,'Hospitalisation Details'!$A$1:$Q$2344,5,FALSE)</f>
        <v>Aug</v>
      </c>
      <c r="N297" s="11">
        <f ca="1">VLOOKUP(A297,'Hospitalisation Details'!$A$1:$Q$2344,6,FALSE)</f>
        <v>29</v>
      </c>
      <c r="O297" s="17">
        <f ca="1">VLOOKUP(A297,'Hospitalisation Details'!$A$1:$Q$2344,7,FALSE)</f>
        <v>36401</v>
      </c>
      <c r="P297" s="11">
        <f ca="1">VLOOKUP(A297,'Hospitalisation Details'!$A$1:$Q$2344,10,FALSE)</f>
        <v>2775.19</v>
      </c>
      <c r="Q297" s="11" t="str">
        <f ca="1">VLOOKUP(A297,'Hospitalisation Details'!$A$1:$Q$2344,12,FALSE)</f>
        <v>tier - 2</v>
      </c>
      <c r="R297" s="11" t="str">
        <f ca="1">VLOOKUP(A297,'Hospitalisation Details'!$A$1:$Q$2344,14,FALSE)</f>
        <v>tier - 1</v>
      </c>
      <c r="S297" s="11">
        <f ca="1">VLOOKUP(A297,'Hospitalisation Details'!$A$1:$Q$2344,17,FALSE)</f>
        <v>26</v>
      </c>
      <c r="T297" s="11" t="str">
        <f ca="1">VLOOKUP(A297,'Hospitalisation Details'!$A$1:$Q$2336,16,FALSE)</f>
        <v>R1012</v>
      </c>
    </row>
    <row r="298" ht="15.5" spans="1:20">
      <c r="A298" s="10" t="s">
        <v>1145</v>
      </c>
      <c r="B298" s="11" t="str">
        <f>VLOOKUP(A298,'Customer Names'!$H$6:$K$2340,3,FALSE)</f>
        <v>  Marcel</v>
      </c>
      <c r="C298" s="11">
        <f>VLOOKUP(A298,'Medical Examinations'!$A$1:$L$2336,2,FALSE)</f>
        <v>23</v>
      </c>
      <c r="D298" s="11">
        <f>VLOOKUP(A298,'Medical Examinations'!$A$1:$L$2336,3,FALSE)</f>
        <v>5.48</v>
      </c>
      <c r="E298" s="11" t="str">
        <f>VLOOKUP(A298,'Medical Examinations'!$A$1:$L$2336,4,FALSE)</f>
        <v>No</v>
      </c>
      <c r="F298" s="11" t="str">
        <f>VLOOKUP(A298,'Medical Examinations'!$A$1:$L$2336,5,FALSE)</f>
        <v>No</v>
      </c>
      <c r="G298" s="11" t="str">
        <f>VLOOKUP(A298,'Medical Examinations'!$A$1:$L$2336,6,FALSE)</f>
        <v>No</v>
      </c>
      <c r="H298" s="11">
        <f>VLOOKUP(A298,'Medical Examinations'!$A$1:$L$2336,8,FALSE)</f>
        <v>0</v>
      </c>
      <c r="I298" s="11" t="str">
        <f>VLOOKUP(A298,'Medical Examinations'!$A$1:$L$2336,10,FALSE)</f>
        <v>yes</v>
      </c>
      <c r="J298" s="11" t="str">
        <f>VLOOKUP(A298,'Medical Examinations'!$A$1:$L$2336,11,FALSE)</f>
        <v>Normal Weight</v>
      </c>
      <c r="K298" s="11" t="str">
        <f>VLOOKUP(A298,'Medical Examinations'!$A$1:$L$2336,12,FALSE)</f>
        <v>Normal</v>
      </c>
      <c r="L298" s="10">
        <f ca="1">VLOOKUP(A298,'Hospitalisation Details'!$A$1:$Q$2344,3,FALSE)</f>
        <v>1999</v>
      </c>
      <c r="M298" s="10" t="str">
        <f ca="1">VLOOKUP(A298,'Hospitalisation Details'!$A$1:$Q$2344,5,FALSE)</f>
        <v>Dec</v>
      </c>
      <c r="N298" s="11">
        <f ca="1">VLOOKUP(A298,'Hospitalisation Details'!$A$1:$Q$2344,6,FALSE)</f>
        <v>24</v>
      </c>
      <c r="O298" s="17">
        <f ca="1">VLOOKUP(A298,'Hospitalisation Details'!$A$1:$Q$2344,7,FALSE)</f>
        <v>36518</v>
      </c>
      <c r="P298" s="11">
        <f ca="1">VLOOKUP(A298,'Hospitalisation Details'!$A$1:$Q$2344,10,FALSE)</f>
        <v>2789.06</v>
      </c>
      <c r="Q298" s="11" t="str">
        <f ca="1">VLOOKUP(A298,'Hospitalisation Details'!$A$1:$Q$2344,12,FALSE)</f>
        <v>tier - 2</v>
      </c>
      <c r="R298" s="11" t="str">
        <f ca="1">VLOOKUP(A298,'Hospitalisation Details'!$A$1:$Q$2344,14,FALSE)</f>
        <v>tier - 3</v>
      </c>
      <c r="S298" s="11">
        <f ca="1">VLOOKUP(A298,'Hospitalisation Details'!$A$1:$Q$2344,17,FALSE)</f>
        <v>25</v>
      </c>
      <c r="T298" s="11" t="str">
        <f ca="1">VLOOKUP(A298,'Hospitalisation Details'!$A$1:$Q$2336,16,FALSE)</f>
        <v>R1012</v>
      </c>
    </row>
    <row r="299" ht="15.5" spans="1:20">
      <c r="A299" s="10" t="s">
        <v>1149</v>
      </c>
      <c r="B299" s="11" t="str">
        <f>VLOOKUP(A299,'Customer Names'!$H$6:$K$2340,3,FALSE)</f>
        <v>  Ashley N</v>
      </c>
      <c r="C299" s="11">
        <f>VLOOKUP(A299,'Medical Examinations'!$A$1:$L$2336,2,FALSE)</f>
        <v>36.86</v>
      </c>
      <c r="D299" s="11">
        <f>VLOOKUP(A299,'Medical Examinations'!$A$1:$L$2336,3,FALSE)</f>
        <v>11.95</v>
      </c>
      <c r="E299" s="11" t="str">
        <f>VLOOKUP(A299,'Medical Examinations'!$A$1:$L$2336,4,FALSE)</f>
        <v>No</v>
      </c>
      <c r="F299" s="11" t="str">
        <f>VLOOKUP(A299,'Medical Examinations'!$A$1:$L$2336,5,FALSE)</f>
        <v>No</v>
      </c>
      <c r="G299" s="11" t="str">
        <f>VLOOKUP(A299,'Medical Examinations'!$A$1:$L$2336,6,FALSE)</f>
        <v>No</v>
      </c>
      <c r="H299" s="11">
        <f>VLOOKUP(A299,'Medical Examinations'!$A$1:$L$2336,8,FALSE)</f>
        <v>0</v>
      </c>
      <c r="I299" s="11" t="str">
        <f>VLOOKUP(A299,'Medical Examinations'!$A$1:$L$2336,10,FALSE)</f>
        <v>No</v>
      </c>
      <c r="J299" s="11" t="str">
        <f>VLOOKUP(A299,'Medical Examinations'!$A$1:$L$2336,11,FALSE)</f>
        <v>Obesity</v>
      </c>
      <c r="K299" s="11" t="str">
        <f>VLOOKUP(A299,'Medical Examinations'!$A$1:$L$2336,12,FALSE)</f>
        <v>Diabetes</v>
      </c>
      <c r="L299" s="10">
        <f ca="1">VLOOKUP(A299,'Hospitalisation Details'!$A$1:$Q$2344,3,FALSE)</f>
        <v>2004</v>
      </c>
      <c r="M299" s="10" t="str">
        <f ca="1">VLOOKUP(A299,'Hospitalisation Details'!$A$1:$Q$2344,5,FALSE)</f>
        <v>Aug</v>
      </c>
      <c r="N299" s="11">
        <f ca="1">VLOOKUP(A299,'Hospitalisation Details'!$A$1:$Q$2344,6,FALSE)</f>
        <v>4</v>
      </c>
      <c r="O299" s="17">
        <f ca="1">VLOOKUP(A299,'Hospitalisation Details'!$A$1:$Q$2344,7,FALSE)</f>
        <v>38203</v>
      </c>
      <c r="P299" s="11">
        <f ca="1">VLOOKUP(A299,'Hospitalisation Details'!$A$1:$Q$2344,10,FALSE)</f>
        <v>2801.26</v>
      </c>
      <c r="Q299" s="11" t="str">
        <f ca="1">VLOOKUP(A299,'Hospitalisation Details'!$A$1:$Q$2344,12,FALSE)</f>
        <v>tier - 2</v>
      </c>
      <c r="R299" s="11" t="str">
        <f ca="1">VLOOKUP(A299,'Hospitalisation Details'!$A$1:$Q$2344,14,FALSE)</f>
        <v>tier - 3</v>
      </c>
      <c r="S299" s="11">
        <f ca="1">VLOOKUP(A299,'Hospitalisation Details'!$A$1:$Q$2344,17,FALSE)</f>
        <v>21</v>
      </c>
      <c r="T299" s="11" t="str">
        <f ca="1">VLOOKUP(A299,'Hospitalisation Details'!$A$1:$Q$2336,16,FALSE)</f>
        <v>R1013</v>
      </c>
    </row>
    <row r="300" ht="15.5" spans="1:20">
      <c r="A300" s="10" t="s">
        <v>1153</v>
      </c>
      <c r="B300" s="11" t="str">
        <f>VLOOKUP(A300,'Customer Names'!$H$6:$K$2340,3,FALSE)</f>
        <v>  Evan D</v>
      </c>
      <c r="C300" s="11">
        <f>VLOOKUP(A300,'Medical Examinations'!$A$1:$L$2336,2,FALSE)</f>
        <v>24.25</v>
      </c>
      <c r="D300" s="11">
        <f>VLOOKUP(A300,'Medical Examinations'!$A$1:$L$2336,3,FALSE)</f>
        <v>8.7</v>
      </c>
      <c r="E300" s="11" t="str">
        <f>VLOOKUP(A300,'Medical Examinations'!$A$1:$L$2336,4,FALSE)</f>
        <v>yes</v>
      </c>
      <c r="F300" s="11" t="str">
        <f>VLOOKUP(A300,'Medical Examinations'!$A$1:$L$2336,5,FALSE)</f>
        <v>No</v>
      </c>
      <c r="G300" s="11" t="str">
        <f>VLOOKUP(A300,'Medical Examinations'!$A$1:$L$2336,6,FALSE)</f>
        <v>No</v>
      </c>
      <c r="H300" s="11">
        <f>VLOOKUP(A300,'Medical Examinations'!$A$1:$L$2336,8,FALSE)</f>
        <v>1</v>
      </c>
      <c r="I300" s="11" t="str">
        <f>VLOOKUP(A300,'Medical Examinations'!$A$1:$L$2336,10,FALSE)</f>
        <v>yes</v>
      </c>
      <c r="J300" s="11" t="str">
        <f>VLOOKUP(A300,'Medical Examinations'!$A$1:$L$2336,11,FALSE)</f>
        <v>Normal Weight</v>
      </c>
      <c r="K300" s="11" t="str">
        <f>VLOOKUP(A300,'Medical Examinations'!$A$1:$L$2336,12,FALSE)</f>
        <v>Diabetes</v>
      </c>
      <c r="L300" s="10">
        <f ca="1">VLOOKUP(A300,'Hospitalisation Details'!$A$1:$Q$2344,3,FALSE)</f>
        <v>2003</v>
      </c>
      <c r="M300" s="10" t="str">
        <f ca="1">VLOOKUP(A300,'Hospitalisation Details'!$A$1:$Q$2344,5,FALSE)</f>
        <v>Sep</v>
      </c>
      <c r="N300" s="11">
        <f ca="1">VLOOKUP(A300,'Hospitalisation Details'!$A$1:$Q$2344,6,FALSE)</f>
        <v>23</v>
      </c>
      <c r="O300" s="17">
        <f ca="1">VLOOKUP(A300,'Hospitalisation Details'!$A$1:$Q$2344,7,FALSE)</f>
        <v>37887</v>
      </c>
      <c r="P300" s="11">
        <f ca="1">VLOOKUP(A300,'Hospitalisation Details'!$A$1:$Q$2344,10,FALSE)</f>
        <v>2803.7</v>
      </c>
      <c r="Q300" s="11" t="str">
        <f ca="1">VLOOKUP(A300,'Hospitalisation Details'!$A$1:$Q$2344,12,FALSE)</f>
        <v>tier - 2</v>
      </c>
      <c r="R300" s="11" t="str">
        <f ca="1">VLOOKUP(A300,'Hospitalisation Details'!$A$1:$Q$2344,14,FALSE)</f>
        <v>tier - 1</v>
      </c>
      <c r="S300" s="11">
        <f ca="1">VLOOKUP(A300,'Hospitalisation Details'!$A$1:$Q$2344,17,FALSE)</f>
        <v>22</v>
      </c>
      <c r="T300" s="11" t="str">
        <f ca="1">VLOOKUP(A300,'Hospitalisation Details'!$A$1:$Q$2336,16,FALSE)</f>
        <v>R1012</v>
      </c>
    </row>
    <row r="301" ht="15.5" spans="1:20">
      <c r="A301" s="10" t="s">
        <v>1157</v>
      </c>
      <c r="B301" s="11" t="str">
        <f>VLOOKUP(A301,'Customer Names'!$H$6:$K$2340,3,FALSE)</f>
        <v>  Krisana</v>
      </c>
      <c r="C301" s="11">
        <f>VLOOKUP(A301,'Medical Examinations'!$A$1:$L$2336,2,FALSE)</f>
        <v>23.85</v>
      </c>
      <c r="D301" s="11">
        <f>VLOOKUP(A301,'Medical Examinations'!$A$1:$L$2336,3,FALSE)</f>
        <v>7.84</v>
      </c>
      <c r="E301" s="11" t="str">
        <f>VLOOKUP(A301,'Medical Examinations'!$A$1:$L$2336,4,FALSE)</f>
        <v>No</v>
      </c>
      <c r="F301" s="11" t="str">
        <f>VLOOKUP(A301,'Medical Examinations'!$A$1:$L$2336,5,FALSE)</f>
        <v>No</v>
      </c>
      <c r="G301" s="11" t="str">
        <f>VLOOKUP(A301,'Medical Examinations'!$A$1:$L$2336,6,FALSE)</f>
        <v>No</v>
      </c>
      <c r="H301" s="11">
        <f>VLOOKUP(A301,'Medical Examinations'!$A$1:$L$2336,8,FALSE)</f>
        <v>0</v>
      </c>
      <c r="I301" s="11" t="str">
        <f>VLOOKUP(A301,'Medical Examinations'!$A$1:$L$2336,10,FALSE)</f>
        <v>yes</v>
      </c>
      <c r="J301" s="11" t="str">
        <f>VLOOKUP(A301,'Medical Examinations'!$A$1:$L$2336,11,FALSE)</f>
        <v>Normal Weight</v>
      </c>
      <c r="K301" s="11" t="str">
        <f>VLOOKUP(A301,'Medical Examinations'!$A$1:$L$2336,12,FALSE)</f>
        <v>Diabetes</v>
      </c>
      <c r="L301" s="10">
        <f ca="1">VLOOKUP(A301,'Hospitalisation Details'!$A$1:$Q$2344,3,FALSE)</f>
        <v>2000</v>
      </c>
      <c r="M301" s="10" t="str">
        <f ca="1">VLOOKUP(A301,'Hospitalisation Details'!$A$1:$Q$2344,5,FALSE)</f>
        <v>Oct</v>
      </c>
      <c r="N301" s="11">
        <f ca="1">VLOOKUP(A301,'Hospitalisation Details'!$A$1:$Q$2344,6,FALSE)</f>
        <v>1</v>
      </c>
      <c r="O301" s="17">
        <f ca="1">VLOOKUP(A301,'Hospitalisation Details'!$A$1:$Q$2344,7,FALSE)</f>
        <v>36800</v>
      </c>
      <c r="P301" s="11">
        <f ca="1">VLOOKUP(A301,'Hospitalisation Details'!$A$1:$Q$2344,10,FALSE)</f>
        <v>2819.51</v>
      </c>
      <c r="Q301" s="11" t="str">
        <f ca="1">VLOOKUP(A301,'Hospitalisation Details'!$A$1:$Q$2344,12,FALSE)</f>
        <v>tier - 2</v>
      </c>
      <c r="R301" s="11" t="str">
        <f ca="1">VLOOKUP(A301,'Hospitalisation Details'!$A$1:$Q$2344,14,FALSE)</f>
        <v>tier - 3</v>
      </c>
      <c r="S301" s="11">
        <f ca="1">VLOOKUP(A301,'Hospitalisation Details'!$A$1:$Q$2344,17,FALSE)</f>
        <v>25</v>
      </c>
      <c r="T301" s="11" t="str">
        <f ca="1">VLOOKUP(A301,'Hospitalisation Details'!$A$1:$Q$2336,16,FALSE)</f>
        <v>R1011</v>
      </c>
    </row>
    <row r="302" ht="15.5" spans="1:20">
      <c r="A302" s="10" t="s">
        <v>1161</v>
      </c>
      <c r="B302" s="11" t="str">
        <f>VLOOKUP(A302,'Customer Names'!$H$6:$K$2340,3,FALSE)</f>
        <v>  Kyle</v>
      </c>
      <c r="C302" s="11">
        <f>VLOOKUP(A302,'Medical Examinations'!$A$1:$L$2336,2,FALSE)</f>
        <v>40.02</v>
      </c>
      <c r="D302" s="11">
        <f>VLOOKUP(A302,'Medical Examinations'!$A$1:$L$2336,3,FALSE)</f>
        <v>5.19</v>
      </c>
      <c r="E302" s="11" t="str">
        <f>VLOOKUP(A302,'Medical Examinations'!$A$1:$L$2336,4,FALSE)</f>
        <v>yes</v>
      </c>
      <c r="F302" s="11" t="str">
        <f>VLOOKUP(A302,'Medical Examinations'!$A$1:$L$2336,5,FALSE)</f>
        <v>No</v>
      </c>
      <c r="G302" s="11" t="str">
        <f>VLOOKUP(A302,'Medical Examinations'!$A$1:$L$2336,6,FALSE)</f>
        <v>No</v>
      </c>
      <c r="H302" s="11">
        <f>VLOOKUP(A302,'Medical Examinations'!$A$1:$L$2336,8,FALSE)</f>
        <v>1</v>
      </c>
      <c r="I302" s="11" t="str">
        <f>VLOOKUP(A302,'Medical Examinations'!$A$1:$L$2336,10,FALSE)</f>
        <v>yes</v>
      </c>
      <c r="J302" s="11" t="str">
        <f>VLOOKUP(A302,'Medical Examinations'!$A$1:$L$2336,11,FALSE)</f>
        <v>Obesity</v>
      </c>
      <c r="K302" s="11" t="str">
        <f>VLOOKUP(A302,'Medical Examinations'!$A$1:$L$2336,12,FALSE)</f>
        <v>Normal</v>
      </c>
      <c r="L302" s="10">
        <f ca="1">VLOOKUP(A302,'Hospitalisation Details'!$A$1:$Q$2344,3,FALSE)</f>
        <v>1998</v>
      </c>
      <c r="M302" s="10" t="str">
        <f ca="1">VLOOKUP(A302,'Hospitalisation Details'!$A$1:$Q$2344,5,FALSE)</f>
        <v>Nov</v>
      </c>
      <c r="N302" s="11">
        <f ca="1">VLOOKUP(A302,'Hospitalisation Details'!$A$1:$Q$2344,6,FALSE)</f>
        <v>15</v>
      </c>
      <c r="O302" s="17">
        <f ca="1">VLOOKUP(A302,'Hospitalisation Details'!$A$1:$Q$2344,7,FALSE)</f>
        <v>36114</v>
      </c>
      <c r="P302" s="11">
        <f ca="1">VLOOKUP(A302,'Hospitalisation Details'!$A$1:$Q$2344,10,FALSE)</f>
        <v>2842.76</v>
      </c>
      <c r="Q302" s="11" t="str">
        <f ca="1">VLOOKUP(A302,'Hospitalisation Details'!$A$1:$Q$2344,12,FALSE)</f>
        <v>tier - 2</v>
      </c>
      <c r="R302" s="11" t="str">
        <f ca="1">VLOOKUP(A302,'Hospitalisation Details'!$A$1:$Q$2344,14,FALSE)</f>
        <v>tier - 3</v>
      </c>
      <c r="S302" s="11">
        <f ca="1">VLOOKUP(A302,'Hospitalisation Details'!$A$1:$Q$2344,17,FALSE)</f>
        <v>26</v>
      </c>
      <c r="T302" s="11" t="str">
        <f ca="1">VLOOKUP(A302,'Hospitalisation Details'!$A$1:$Q$2336,16,FALSE)</f>
        <v>R1012</v>
      </c>
    </row>
    <row r="303" ht="15.5" spans="1:20">
      <c r="A303" s="10" t="s">
        <v>1165</v>
      </c>
      <c r="B303" s="11" t="str">
        <f>VLOOKUP(A303,'Customer Names'!$H$6:$K$2340,3,FALSE)</f>
        <v>  Kate</v>
      </c>
      <c r="C303" s="11">
        <f>VLOOKUP(A303,'Medical Examinations'!$A$1:$L$2336,2,FALSE)</f>
        <v>19.17</v>
      </c>
      <c r="D303" s="11">
        <f>VLOOKUP(A303,'Medical Examinations'!$A$1:$L$2336,3,FALSE)</f>
        <v>8.41</v>
      </c>
      <c r="E303" s="11" t="str">
        <f>VLOOKUP(A303,'Medical Examinations'!$A$1:$L$2336,4,FALSE)</f>
        <v>No</v>
      </c>
      <c r="F303" s="11" t="str">
        <f>VLOOKUP(A303,'Medical Examinations'!$A$1:$L$2336,5,FALSE)</f>
        <v>No</v>
      </c>
      <c r="G303" s="11" t="str">
        <f>VLOOKUP(A303,'Medical Examinations'!$A$1:$L$2336,6,FALSE)</f>
        <v>No</v>
      </c>
      <c r="H303" s="11">
        <f>VLOOKUP(A303,'Medical Examinations'!$A$1:$L$2336,8,FALSE)</f>
        <v>0</v>
      </c>
      <c r="I303" s="11" t="str">
        <f>VLOOKUP(A303,'Medical Examinations'!$A$1:$L$2336,10,FALSE)</f>
        <v>yes</v>
      </c>
      <c r="J303" s="11" t="str">
        <f>VLOOKUP(A303,'Medical Examinations'!$A$1:$L$2336,11,FALSE)</f>
        <v>Normal Weight</v>
      </c>
      <c r="K303" s="11" t="str">
        <f>VLOOKUP(A303,'Medical Examinations'!$A$1:$L$2336,12,FALSE)</f>
        <v>Diabetes</v>
      </c>
      <c r="L303" s="10">
        <f ca="1">VLOOKUP(A303,'Hospitalisation Details'!$A$1:$Q$2344,3,FALSE)</f>
        <v>1998</v>
      </c>
      <c r="M303" s="10" t="str">
        <f ca="1">VLOOKUP(A303,'Hospitalisation Details'!$A$1:$Q$2344,5,FALSE)</f>
        <v>Jun</v>
      </c>
      <c r="N303" s="11">
        <f ca="1">VLOOKUP(A303,'Hospitalisation Details'!$A$1:$Q$2344,6,FALSE)</f>
        <v>17</v>
      </c>
      <c r="O303" s="17">
        <f ca="1">VLOOKUP(A303,'Hospitalisation Details'!$A$1:$Q$2344,7,FALSE)</f>
        <v>35963</v>
      </c>
      <c r="P303" s="11">
        <f ca="1">VLOOKUP(A303,'Hospitalisation Details'!$A$1:$Q$2344,10,FALSE)</f>
        <v>2850.68</v>
      </c>
      <c r="Q303" s="11" t="str">
        <f ca="1">VLOOKUP(A303,'Hospitalisation Details'!$A$1:$Q$2344,12,FALSE)</f>
        <v>tier - 2</v>
      </c>
      <c r="R303" s="11" t="str">
        <f ca="1">VLOOKUP(A303,'Hospitalisation Details'!$A$1:$Q$2344,14,FALSE)</f>
        <v>tier - 3</v>
      </c>
      <c r="S303" s="11">
        <f ca="1">VLOOKUP(A303,'Hospitalisation Details'!$A$1:$Q$2344,17,FALSE)</f>
        <v>27</v>
      </c>
      <c r="T303" s="11" t="str">
        <f ca="1">VLOOKUP(A303,'Hospitalisation Details'!$A$1:$Q$2336,16,FALSE)</f>
        <v>R1012</v>
      </c>
    </row>
    <row r="304" ht="15.5" spans="1:20">
      <c r="A304" s="10" t="s">
        <v>1169</v>
      </c>
      <c r="B304" s="11" t="str">
        <f>VLOOKUP(A304,'Customer Names'!$H$6:$K$2340,3,FALSE)</f>
        <v>  Martin A</v>
      </c>
      <c r="C304" s="11">
        <f>VLOOKUP(A304,'Medical Examinations'!$A$1:$L$2336,2,FALSE)</f>
        <v>43.53</v>
      </c>
      <c r="D304" s="11">
        <f>VLOOKUP(A304,'Medical Examinations'!$A$1:$L$2336,3,FALSE)</f>
        <v>5.86</v>
      </c>
      <c r="E304" s="11" t="str">
        <f>VLOOKUP(A304,'Medical Examinations'!$A$1:$L$2336,4,FALSE)</f>
        <v>yes</v>
      </c>
      <c r="F304" s="11" t="str">
        <f>VLOOKUP(A304,'Medical Examinations'!$A$1:$L$2336,5,FALSE)</f>
        <v>yes</v>
      </c>
      <c r="G304" s="11" t="str">
        <f>VLOOKUP(A304,'Medical Examinations'!$A$1:$L$2336,6,FALSE)</f>
        <v>No</v>
      </c>
      <c r="H304" s="11">
        <f>VLOOKUP(A304,'Medical Examinations'!$A$1:$L$2336,8,FALSE)</f>
        <v>2</v>
      </c>
      <c r="I304" s="11" t="str">
        <f>VLOOKUP(A304,'Medical Examinations'!$A$1:$L$2336,10,FALSE)</f>
        <v>yes</v>
      </c>
      <c r="J304" s="11" t="str">
        <f>VLOOKUP(A304,'Medical Examinations'!$A$1:$L$2336,11,FALSE)</f>
        <v>Obesity</v>
      </c>
      <c r="K304" s="11" t="str">
        <f>VLOOKUP(A304,'Medical Examinations'!$A$1:$L$2336,12,FALSE)</f>
        <v>Prediabetes</v>
      </c>
      <c r="L304" s="10">
        <f ca="1">VLOOKUP(A304,'Hospitalisation Details'!$A$1:$Q$2344,3,FALSE)</f>
        <v>1998</v>
      </c>
      <c r="M304" s="10" t="str">
        <f ca="1">VLOOKUP(A304,'Hospitalisation Details'!$A$1:$Q$2344,5,FALSE)</f>
        <v>Sep</v>
      </c>
      <c r="N304" s="11">
        <f ca="1">VLOOKUP(A304,'Hospitalisation Details'!$A$1:$Q$2344,6,FALSE)</f>
        <v>4</v>
      </c>
      <c r="O304" s="17">
        <f ca="1">VLOOKUP(A304,'Hospitalisation Details'!$A$1:$Q$2344,7,FALSE)</f>
        <v>36042</v>
      </c>
      <c r="P304" s="11">
        <f ca="1">VLOOKUP(A304,'Hospitalisation Details'!$A$1:$Q$2344,10,FALSE)</f>
        <v>2855.44</v>
      </c>
      <c r="Q304" s="11" t="str">
        <f ca="1">VLOOKUP(A304,'Hospitalisation Details'!$A$1:$Q$2344,12,FALSE)</f>
        <v>tier - 2</v>
      </c>
      <c r="R304" s="11" t="str">
        <f ca="1">VLOOKUP(A304,'Hospitalisation Details'!$A$1:$Q$2344,14,FALSE)</f>
        <v>tier - 3</v>
      </c>
      <c r="S304" s="11">
        <f ca="1">VLOOKUP(A304,'Hospitalisation Details'!$A$1:$Q$2344,17,FALSE)</f>
        <v>27</v>
      </c>
      <c r="T304" s="11" t="str">
        <f ca="1">VLOOKUP(A304,'Hospitalisation Details'!$A$1:$Q$2336,16,FALSE)</f>
        <v>R1012</v>
      </c>
    </row>
    <row r="305" ht="15.5" spans="1:20">
      <c r="A305" s="10" t="s">
        <v>1173</v>
      </c>
      <c r="B305" s="11" t="str">
        <f>VLOOKUP(A305,'Customer Names'!$H$6:$K$2340,3,FALSE)</f>
        <v>  Stacey</v>
      </c>
      <c r="C305" s="11">
        <f>VLOOKUP(A305,'Medical Examinations'!$A$1:$L$2336,2,FALSE)</f>
        <v>46.06</v>
      </c>
      <c r="D305" s="11">
        <f>VLOOKUP(A305,'Medical Examinations'!$A$1:$L$2336,3,FALSE)</f>
        <v>4.18</v>
      </c>
      <c r="E305" s="11" t="str">
        <f>VLOOKUP(A305,'Medical Examinations'!$A$1:$L$2336,4,FALSE)</f>
        <v>No</v>
      </c>
      <c r="F305" s="11" t="str">
        <f>VLOOKUP(A305,'Medical Examinations'!$A$1:$L$2336,5,FALSE)</f>
        <v>yes</v>
      </c>
      <c r="G305" s="11" t="str">
        <f>VLOOKUP(A305,'Medical Examinations'!$A$1:$L$2336,6,FALSE)</f>
        <v>No</v>
      </c>
      <c r="H305" s="11">
        <f>VLOOKUP(A305,'Medical Examinations'!$A$1:$L$2336,8,FALSE)</f>
        <v>1</v>
      </c>
      <c r="I305" s="11" t="str">
        <f>VLOOKUP(A305,'Medical Examinations'!$A$1:$L$2336,10,FALSE)</f>
        <v>yes</v>
      </c>
      <c r="J305" s="11" t="str">
        <f>VLOOKUP(A305,'Medical Examinations'!$A$1:$L$2336,11,FALSE)</f>
        <v>Obesity</v>
      </c>
      <c r="K305" s="11" t="str">
        <f>VLOOKUP(A305,'Medical Examinations'!$A$1:$L$2336,12,FALSE)</f>
        <v>Normal</v>
      </c>
      <c r="L305" s="10">
        <f ca="1">VLOOKUP(A305,'Hospitalisation Details'!$A$1:$Q$2344,3,FALSE)</f>
        <v>1993</v>
      </c>
      <c r="M305" s="10" t="str">
        <f ca="1">VLOOKUP(A305,'Hospitalisation Details'!$A$1:$Q$2344,5,FALSE)</f>
        <v>Nov</v>
      </c>
      <c r="N305" s="11">
        <f ca="1">VLOOKUP(A305,'Hospitalisation Details'!$A$1:$Q$2344,6,FALSE)</f>
        <v>1</v>
      </c>
      <c r="O305" s="17">
        <f ca="1">VLOOKUP(A305,'Hospitalisation Details'!$A$1:$Q$2344,7,FALSE)</f>
        <v>34274</v>
      </c>
      <c r="P305" s="11">
        <f ca="1">VLOOKUP(A305,'Hospitalisation Details'!$A$1:$Q$2344,10,FALSE)</f>
        <v>2866.09</v>
      </c>
      <c r="Q305" s="11" t="str">
        <f ca="1">VLOOKUP(A305,'Hospitalisation Details'!$A$1:$Q$2344,12,FALSE)</f>
        <v>tier - 3</v>
      </c>
      <c r="R305" s="11" t="str">
        <f ca="1">VLOOKUP(A305,'Hospitalisation Details'!$A$1:$Q$2344,14,FALSE)</f>
        <v>tier - 3</v>
      </c>
      <c r="S305" s="11">
        <f ca="1">VLOOKUP(A305,'Hospitalisation Details'!$A$1:$Q$2344,17,FALSE)</f>
        <v>32</v>
      </c>
      <c r="T305" s="11" t="str">
        <f ca="1">VLOOKUP(A305,'Hospitalisation Details'!$A$1:$Q$2336,16,FALSE)</f>
        <v>R1011</v>
      </c>
    </row>
    <row r="306" ht="15.5" spans="1:20">
      <c r="A306" s="10" t="s">
        <v>1177</v>
      </c>
      <c r="B306" s="11" t="str">
        <f>VLOOKUP(A306,'Customer Names'!$H$6:$K$2340,3,FALSE)</f>
        <v>  Christine</v>
      </c>
      <c r="C306" s="11">
        <f>VLOOKUP(A306,'Medical Examinations'!$A$1:$L$2336,2,FALSE)</f>
        <v>29.92</v>
      </c>
      <c r="D306" s="11">
        <f>VLOOKUP(A306,'Medical Examinations'!$A$1:$L$2336,3,FALSE)</f>
        <v>11.99</v>
      </c>
      <c r="E306" s="11" t="str">
        <f>VLOOKUP(A306,'Medical Examinations'!$A$1:$L$2336,4,FALSE)</f>
        <v>yes</v>
      </c>
      <c r="F306" s="11" t="str">
        <f>VLOOKUP(A306,'Medical Examinations'!$A$1:$L$2336,5,FALSE)</f>
        <v>No</v>
      </c>
      <c r="G306" s="11" t="str">
        <f>VLOOKUP(A306,'Medical Examinations'!$A$1:$L$2336,6,FALSE)</f>
        <v>No</v>
      </c>
      <c r="H306" s="11">
        <f>VLOOKUP(A306,'Medical Examinations'!$A$1:$L$2336,8,FALSE)</f>
        <v>2</v>
      </c>
      <c r="I306" s="11" t="str">
        <f>VLOOKUP(A306,'Medical Examinations'!$A$1:$L$2336,10,FALSE)</f>
        <v>yes</v>
      </c>
      <c r="J306" s="11" t="str">
        <f>VLOOKUP(A306,'Medical Examinations'!$A$1:$L$2336,11,FALSE)</f>
        <v>Obesity</v>
      </c>
      <c r="K306" s="11" t="str">
        <f>VLOOKUP(A306,'Medical Examinations'!$A$1:$L$2336,12,FALSE)</f>
        <v>Diabetes</v>
      </c>
      <c r="L306" s="10">
        <f ca="1">VLOOKUP(A306,'Hospitalisation Details'!$A$1:$Q$2344,3,FALSE)</f>
        <v>1993</v>
      </c>
      <c r="M306" s="10" t="str">
        <f ca="1">VLOOKUP(A306,'Hospitalisation Details'!$A$1:$Q$2344,5,FALSE)</f>
        <v>Aug</v>
      </c>
      <c r="N306" s="11">
        <f ca="1">VLOOKUP(A306,'Hospitalisation Details'!$A$1:$Q$2344,6,FALSE)</f>
        <v>12</v>
      </c>
      <c r="O306" s="17">
        <f ca="1">VLOOKUP(A306,'Hospitalisation Details'!$A$1:$Q$2344,7,FALSE)</f>
        <v>34193</v>
      </c>
      <c r="P306" s="11">
        <f ca="1">VLOOKUP(A306,'Hospitalisation Details'!$A$1:$Q$2344,10,FALSE)</f>
        <v>2867.12</v>
      </c>
      <c r="Q306" s="11" t="str">
        <f ca="1">VLOOKUP(A306,'Hospitalisation Details'!$A$1:$Q$2344,12,FALSE)</f>
        <v>tier - 1</v>
      </c>
      <c r="R306" s="11" t="str">
        <f ca="1">VLOOKUP(A306,'Hospitalisation Details'!$A$1:$Q$2344,14,FALSE)</f>
        <v>tier - 3</v>
      </c>
      <c r="S306" s="11">
        <f ca="1">VLOOKUP(A306,'Hospitalisation Details'!$A$1:$Q$2344,17,FALSE)</f>
        <v>32</v>
      </c>
      <c r="T306" s="11" t="str">
        <f ca="1">VLOOKUP(A306,'Hospitalisation Details'!$A$1:$Q$2336,16,FALSE)</f>
        <v>R1013</v>
      </c>
    </row>
    <row r="307" ht="15.5" spans="1:20">
      <c r="A307" s="10" t="s">
        <v>1180</v>
      </c>
      <c r="B307" s="11" t="str">
        <f>VLOOKUP(A307,'Customer Names'!$H$6:$K$2340,3,FALSE)</f>
        <v>  Sarah C</v>
      </c>
      <c r="C307" s="11">
        <f>VLOOKUP(A307,'Medical Examinations'!$A$1:$L$2336,2,FALSE)</f>
        <v>28.46</v>
      </c>
      <c r="D307" s="11">
        <f>VLOOKUP(A307,'Medical Examinations'!$A$1:$L$2336,3,FALSE)</f>
        <v>4.85</v>
      </c>
      <c r="E307" s="11" t="str">
        <f>VLOOKUP(A307,'Medical Examinations'!$A$1:$L$2336,4,FALSE)</f>
        <v>yes</v>
      </c>
      <c r="F307" s="11" t="str">
        <f>VLOOKUP(A307,'Medical Examinations'!$A$1:$L$2336,5,FALSE)</f>
        <v>No</v>
      </c>
      <c r="G307" s="11" t="str">
        <f>VLOOKUP(A307,'Medical Examinations'!$A$1:$L$2336,6,FALSE)</f>
        <v>No</v>
      </c>
      <c r="H307" s="11">
        <f>VLOOKUP(A307,'Medical Examinations'!$A$1:$L$2336,8,FALSE)</f>
        <v>1</v>
      </c>
      <c r="I307" s="11" t="str">
        <f>VLOOKUP(A307,'Medical Examinations'!$A$1:$L$2336,10,FALSE)</f>
        <v>yes</v>
      </c>
      <c r="J307" s="11" t="str">
        <f>VLOOKUP(A307,'Medical Examinations'!$A$1:$L$2336,11,FALSE)</f>
        <v>Over Weight</v>
      </c>
      <c r="K307" s="11" t="str">
        <f>VLOOKUP(A307,'Medical Examinations'!$A$1:$L$2336,12,FALSE)</f>
        <v>Normal</v>
      </c>
      <c r="L307" s="10">
        <f ca="1">VLOOKUP(A307,'Hospitalisation Details'!$A$1:$Q$2344,3,FALSE)</f>
        <v>1996</v>
      </c>
      <c r="M307" s="10" t="str">
        <f ca="1">VLOOKUP(A307,'Hospitalisation Details'!$A$1:$Q$2344,5,FALSE)</f>
        <v>Jun</v>
      </c>
      <c r="N307" s="11">
        <f ca="1">VLOOKUP(A307,'Hospitalisation Details'!$A$1:$Q$2344,6,FALSE)</f>
        <v>21</v>
      </c>
      <c r="O307" s="17">
        <f ca="1">VLOOKUP(A307,'Hospitalisation Details'!$A$1:$Q$2344,7,FALSE)</f>
        <v>35237</v>
      </c>
      <c r="P307" s="11">
        <f ca="1">VLOOKUP(A307,'Hospitalisation Details'!$A$1:$Q$2344,10,FALSE)</f>
        <v>2897.32</v>
      </c>
      <c r="Q307" s="11" t="str">
        <f ca="1">VLOOKUP(A307,'Hospitalisation Details'!$A$1:$Q$2344,12,FALSE)</f>
        <v>tier - 3</v>
      </c>
      <c r="R307" s="11" t="str">
        <f ca="1">VLOOKUP(A307,'Hospitalisation Details'!$A$1:$Q$2344,14,FALSE)</f>
        <v>tier - 3</v>
      </c>
      <c r="S307" s="11">
        <f ca="1">VLOOKUP(A307,'Hospitalisation Details'!$A$1:$Q$2344,17,FALSE)</f>
        <v>29</v>
      </c>
      <c r="T307" s="11" t="str">
        <f ca="1">VLOOKUP(A307,'Hospitalisation Details'!$A$1:$Q$2336,16,FALSE)</f>
        <v>R1016</v>
      </c>
    </row>
    <row r="308" ht="15.5" spans="1:20">
      <c r="A308" s="10" t="s">
        <v>1183</v>
      </c>
      <c r="B308" s="11" t="str">
        <f>VLOOKUP(A308,'Customer Names'!$H$6:$K$2340,3,FALSE)</f>
        <v>  Megan</v>
      </c>
      <c r="C308" s="11">
        <f>VLOOKUP(A308,'Medical Examinations'!$A$1:$L$2336,2,FALSE)</f>
        <v>24.56</v>
      </c>
      <c r="D308" s="11">
        <f>VLOOKUP(A308,'Medical Examinations'!$A$1:$L$2336,3,FALSE)</f>
        <v>6.18</v>
      </c>
      <c r="E308" s="11" t="str">
        <f>VLOOKUP(A308,'Medical Examinations'!$A$1:$L$2336,4,FALSE)</f>
        <v>yes</v>
      </c>
      <c r="F308" s="11" t="str">
        <f>VLOOKUP(A308,'Medical Examinations'!$A$1:$L$2336,5,FALSE)</f>
        <v>No</v>
      </c>
      <c r="G308" s="11" t="str">
        <f>VLOOKUP(A308,'Medical Examinations'!$A$1:$L$2336,6,FALSE)</f>
        <v>Yes</v>
      </c>
      <c r="H308" s="11">
        <f>VLOOKUP(A308,'Medical Examinations'!$A$1:$L$2336,8,FALSE)</f>
        <v>1</v>
      </c>
      <c r="I308" s="11" t="str">
        <f>VLOOKUP(A308,'Medical Examinations'!$A$1:$L$2336,10,FALSE)</f>
        <v>yes</v>
      </c>
      <c r="J308" s="11" t="str">
        <f>VLOOKUP(A308,'Medical Examinations'!$A$1:$L$2336,11,FALSE)</f>
        <v>Normal Weight</v>
      </c>
      <c r="K308" s="11" t="str">
        <f>VLOOKUP(A308,'Medical Examinations'!$A$1:$L$2336,12,FALSE)</f>
        <v>Prediabetes</v>
      </c>
      <c r="L308" s="10">
        <f ca="1">VLOOKUP(A308,'Hospitalisation Details'!$A$1:$Q$2344,3,FALSE)</f>
        <v>2000</v>
      </c>
      <c r="M308" s="10" t="str">
        <f ca="1">VLOOKUP(A308,'Hospitalisation Details'!$A$1:$Q$2344,5,FALSE)</f>
        <v>Jul</v>
      </c>
      <c r="N308" s="11">
        <f ca="1">VLOOKUP(A308,'Hospitalisation Details'!$A$1:$Q$2344,6,FALSE)</f>
        <v>14</v>
      </c>
      <c r="O308" s="17">
        <f ca="1">VLOOKUP(A308,'Hospitalisation Details'!$A$1:$Q$2344,7,FALSE)</f>
        <v>36721</v>
      </c>
      <c r="P308" s="11">
        <f ca="1">VLOOKUP(A308,'Hospitalisation Details'!$A$1:$Q$2344,10,FALSE)</f>
        <v>2897.46</v>
      </c>
      <c r="Q308" s="11" t="str">
        <f ca="1">VLOOKUP(A308,'Hospitalisation Details'!$A$1:$Q$2344,12,FALSE)</f>
        <v>tier - 2</v>
      </c>
      <c r="R308" s="11" t="str">
        <f ca="1">VLOOKUP(A308,'Hospitalisation Details'!$A$1:$Q$2344,14,FALSE)</f>
        <v>tier - 1</v>
      </c>
      <c r="S308" s="11">
        <f ca="1">VLOOKUP(A308,'Hospitalisation Details'!$A$1:$Q$2344,17,FALSE)</f>
        <v>25</v>
      </c>
      <c r="T308" s="11" t="str">
        <f ca="1">VLOOKUP(A308,'Hospitalisation Details'!$A$1:$Q$2336,16,FALSE)</f>
        <v>R1012</v>
      </c>
    </row>
    <row r="309" ht="15.5" spans="1:20">
      <c r="A309" s="10" t="s">
        <v>1187</v>
      </c>
      <c r="B309" s="11" t="str">
        <f>VLOOKUP(A309,'Customer Names'!$H$6:$K$2340,3,FALSE)</f>
        <v>  Jason W</v>
      </c>
      <c r="C309" s="11">
        <f>VLOOKUP(A309,'Medical Examinations'!$A$1:$L$2336,2,FALSE)</f>
        <v>41.19</v>
      </c>
      <c r="D309" s="11">
        <f>VLOOKUP(A309,'Medical Examinations'!$A$1:$L$2336,3,FALSE)</f>
        <v>6.37</v>
      </c>
      <c r="E309" s="11" t="str">
        <f>VLOOKUP(A309,'Medical Examinations'!$A$1:$L$2336,4,FALSE)</f>
        <v>No</v>
      </c>
      <c r="F309" s="11" t="str">
        <f>VLOOKUP(A309,'Medical Examinations'!$A$1:$L$2336,5,FALSE)</f>
        <v>No</v>
      </c>
      <c r="G309" s="11" t="str">
        <f>VLOOKUP(A309,'Medical Examinations'!$A$1:$L$2336,6,FALSE)</f>
        <v>No</v>
      </c>
      <c r="H309" s="11">
        <f>VLOOKUP(A309,'Medical Examinations'!$A$1:$L$2336,8,FALSE)</f>
        <v>0</v>
      </c>
      <c r="I309" s="11" t="str">
        <f>VLOOKUP(A309,'Medical Examinations'!$A$1:$L$2336,10,FALSE)</f>
        <v>yes</v>
      </c>
      <c r="J309" s="11" t="str">
        <f>VLOOKUP(A309,'Medical Examinations'!$A$1:$L$2336,11,FALSE)</f>
        <v>Obesity</v>
      </c>
      <c r="K309" s="11" t="str">
        <f>VLOOKUP(A309,'Medical Examinations'!$A$1:$L$2336,12,FALSE)</f>
        <v>Prediabetes</v>
      </c>
      <c r="L309" s="10">
        <f ca="1">VLOOKUP(A309,'Hospitalisation Details'!$A$1:$Q$2344,3,FALSE)</f>
        <v>1999</v>
      </c>
      <c r="M309" s="10" t="str">
        <f ca="1">VLOOKUP(A309,'Hospitalisation Details'!$A$1:$Q$2344,5,FALSE)</f>
        <v>Nov</v>
      </c>
      <c r="N309" s="11">
        <f ca="1">VLOOKUP(A309,'Hospitalisation Details'!$A$1:$Q$2344,6,FALSE)</f>
        <v>1</v>
      </c>
      <c r="O309" s="17">
        <f ca="1">VLOOKUP(A309,'Hospitalisation Details'!$A$1:$Q$2344,7,FALSE)</f>
        <v>36465</v>
      </c>
      <c r="P309" s="11">
        <f ca="1">VLOOKUP(A309,'Hospitalisation Details'!$A$1:$Q$2344,10,FALSE)</f>
        <v>2899.49</v>
      </c>
      <c r="Q309" s="11" t="str">
        <f ca="1">VLOOKUP(A309,'Hospitalisation Details'!$A$1:$Q$2344,12,FALSE)</f>
        <v>tier - 2</v>
      </c>
      <c r="R309" s="11" t="str">
        <f ca="1">VLOOKUP(A309,'Hospitalisation Details'!$A$1:$Q$2344,14,FALSE)</f>
        <v>tier - 2</v>
      </c>
      <c r="S309" s="11">
        <f ca="1">VLOOKUP(A309,'Hospitalisation Details'!$A$1:$Q$2344,17,FALSE)</f>
        <v>26</v>
      </c>
      <c r="T309" s="11" t="str">
        <f ca="1">VLOOKUP(A309,'Hospitalisation Details'!$A$1:$Q$2336,16,FALSE)</f>
        <v>R1024</v>
      </c>
    </row>
    <row r="310" ht="15.5" spans="1:20">
      <c r="A310" s="10" t="s">
        <v>1191</v>
      </c>
      <c r="B310" s="11" t="str">
        <f>VLOOKUP(A310,'Customer Names'!$H$6:$K$2340,3,FALSE)</f>
        <v>  Michele</v>
      </c>
      <c r="C310" s="11">
        <f>VLOOKUP(A310,'Medical Examinations'!$A$1:$L$2336,2,FALSE)</f>
        <v>18.63</v>
      </c>
      <c r="D310" s="11">
        <f>VLOOKUP(A310,'Medical Examinations'!$A$1:$L$2336,3,FALSE)</f>
        <v>9.81</v>
      </c>
      <c r="E310" s="11" t="str">
        <f>VLOOKUP(A310,'Medical Examinations'!$A$1:$L$2336,4,FALSE)</f>
        <v>yes</v>
      </c>
      <c r="F310" s="11" t="str">
        <f>VLOOKUP(A310,'Medical Examinations'!$A$1:$L$2336,5,FALSE)</f>
        <v>No</v>
      </c>
      <c r="G310" s="11" t="str">
        <f>VLOOKUP(A310,'Medical Examinations'!$A$1:$L$2336,6,FALSE)</f>
        <v>No</v>
      </c>
      <c r="H310" s="11">
        <f>VLOOKUP(A310,'Medical Examinations'!$A$1:$L$2336,8,FALSE)</f>
        <v>2</v>
      </c>
      <c r="I310" s="11" t="str">
        <f>VLOOKUP(A310,'Medical Examinations'!$A$1:$L$2336,10,FALSE)</f>
        <v>yes</v>
      </c>
      <c r="J310" s="11" t="str">
        <f>VLOOKUP(A310,'Medical Examinations'!$A$1:$L$2336,11,FALSE)</f>
        <v>Normal Weight</v>
      </c>
      <c r="K310" s="11" t="str">
        <f>VLOOKUP(A310,'Medical Examinations'!$A$1:$L$2336,12,FALSE)</f>
        <v>Diabetes</v>
      </c>
      <c r="L310" s="10">
        <f ca="1">VLOOKUP(A310,'Hospitalisation Details'!$A$1:$Q$2344,3,FALSE)</f>
        <v>1996</v>
      </c>
      <c r="M310" s="10" t="str">
        <f ca="1">VLOOKUP(A310,'Hospitalisation Details'!$A$1:$Q$2344,5,FALSE)</f>
        <v>Oct</v>
      </c>
      <c r="N310" s="11">
        <f ca="1">VLOOKUP(A310,'Hospitalisation Details'!$A$1:$Q$2344,6,FALSE)</f>
        <v>24</v>
      </c>
      <c r="O310" s="17">
        <f ca="1">VLOOKUP(A310,'Hospitalisation Details'!$A$1:$Q$2344,7,FALSE)</f>
        <v>35362</v>
      </c>
      <c r="P310" s="11">
        <f ca="1">VLOOKUP(A310,'Hospitalisation Details'!$A$1:$Q$2344,10,FALSE)</f>
        <v>2902.91</v>
      </c>
      <c r="Q310" s="11" t="str">
        <f ca="1">VLOOKUP(A310,'Hospitalisation Details'!$A$1:$Q$2344,12,FALSE)</f>
        <v>tier - 2</v>
      </c>
      <c r="R310" s="11" t="str">
        <f ca="1">VLOOKUP(A310,'Hospitalisation Details'!$A$1:$Q$2344,14,FALSE)</f>
        <v>tier - 2</v>
      </c>
      <c r="S310" s="11">
        <f ca="1">VLOOKUP(A310,'Hospitalisation Details'!$A$1:$Q$2344,17,FALSE)</f>
        <v>29</v>
      </c>
      <c r="T310" s="11" t="str">
        <f ca="1">VLOOKUP(A310,'Hospitalisation Details'!$A$1:$Q$2336,16,FALSE)</f>
        <v>R1013</v>
      </c>
    </row>
    <row r="311" ht="15.5" spans="1:20">
      <c r="A311" s="10" t="s">
        <v>1195</v>
      </c>
      <c r="B311" s="11" t="str">
        <f>VLOOKUP(A311,'Customer Names'!$H$6:$K$2340,3,FALSE)</f>
        <v>  Nikki</v>
      </c>
      <c r="C311" s="11">
        <f>VLOOKUP(A311,'Medical Examinations'!$A$1:$L$2336,2,FALSE)</f>
        <v>26.26</v>
      </c>
      <c r="D311" s="11">
        <f>VLOOKUP(A311,'Medical Examinations'!$A$1:$L$2336,3,FALSE)</f>
        <v>11.8</v>
      </c>
      <c r="E311" s="11" t="str">
        <f>VLOOKUP(A311,'Medical Examinations'!$A$1:$L$2336,4,FALSE)</f>
        <v>yes</v>
      </c>
      <c r="F311" s="11" t="str">
        <f>VLOOKUP(A311,'Medical Examinations'!$A$1:$L$2336,5,FALSE)</f>
        <v>No</v>
      </c>
      <c r="G311" s="11" t="str">
        <f>VLOOKUP(A311,'Medical Examinations'!$A$1:$L$2336,6,FALSE)</f>
        <v>No</v>
      </c>
      <c r="H311" s="11">
        <f>VLOOKUP(A311,'Medical Examinations'!$A$1:$L$2336,8,FALSE)</f>
        <v>1</v>
      </c>
      <c r="I311" s="11" t="str">
        <f>VLOOKUP(A311,'Medical Examinations'!$A$1:$L$2336,10,FALSE)</f>
        <v>yes</v>
      </c>
      <c r="J311" s="11" t="str">
        <f>VLOOKUP(A311,'Medical Examinations'!$A$1:$L$2336,11,FALSE)</f>
        <v>Over Weight</v>
      </c>
      <c r="K311" s="11" t="str">
        <f>VLOOKUP(A311,'Medical Examinations'!$A$1:$L$2336,12,FALSE)</f>
        <v>Diabetes</v>
      </c>
      <c r="L311" s="10">
        <f ca="1">VLOOKUP(A311,'Hospitalisation Details'!$A$1:$Q$2344,3,FALSE)</f>
        <v>1996</v>
      </c>
      <c r="M311" s="10" t="str">
        <f ca="1">VLOOKUP(A311,'Hospitalisation Details'!$A$1:$Q$2344,5,FALSE)</f>
        <v>Jun</v>
      </c>
      <c r="N311" s="11">
        <f ca="1">VLOOKUP(A311,'Hospitalisation Details'!$A$1:$Q$2344,6,FALSE)</f>
        <v>13</v>
      </c>
      <c r="O311" s="17">
        <f ca="1">VLOOKUP(A311,'Hospitalisation Details'!$A$1:$Q$2344,7,FALSE)</f>
        <v>35229</v>
      </c>
      <c r="P311" s="11">
        <f ca="1">VLOOKUP(A311,'Hospitalisation Details'!$A$1:$Q$2344,10,FALSE)</f>
        <v>2904.09</v>
      </c>
      <c r="Q311" s="11" t="str">
        <f ca="1">VLOOKUP(A311,'Hospitalisation Details'!$A$1:$Q$2344,12,FALSE)</f>
        <v>tier - 2</v>
      </c>
      <c r="R311" s="11" t="str">
        <f ca="1">VLOOKUP(A311,'Hospitalisation Details'!$A$1:$Q$2344,14,FALSE)</f>
        <v>tier - 2</v>
      </c>
      <c r="S311" s="11">
        <f ca="1">VLOOKUP(A311,'Hospitalisation Details'!$A$1:$Q$2344,17,FALSE)</f>
        <v>29</v>
      </c>
      <c r="T311" s="11" t="str">
        <f ca="1">VLOOKUP(A311,'Hospitalisation Details'!$A$1:$Q$2336,16,FALSE)</f>
        <v>R1011</v>
      </c>
    </row>
    <row r="312" ht="15.5" spans="1:20">
      <c r="A312" s="10" t="s">
        <v>1198</v>
      </c>
      <c r="B312" s="11" t="str">
        <f>VLOOKUP(A312,'Customer Names'!$H$6:$K$2340,3,FALSE)</f>
        <v>  Philip J</v>
      </c>
      <c r="C312" s="11">
        <f>VLOOKUP(A312,'Medical Examinations'!$A$1:$L$2336,2,FALSE)</f>
        <v>22.37</v>
      </c>
      <c r="D312" s="11">
        <f>VLOOKUP(A312,'Medical Examinations'!$A$1:$L$2336,3,FALSE)</f>
        <v>5.86</v>
      </c>
      <c r="E312" s="11" t="str">
        <f>VLOOKUP(A312,'Medical Examinations'!$A$1:$L$2336,4,FALSE)</f>
        <v>yes</v>
      </c>
      <c r="F312" s="11" t="str">
        <f>VLOOKUP(A312,'Medical Examinations'!$A$1:$L$2336,5,FALSE)</f>
        <v>No</v>
      </c>
      <c r="G312" s="11" t="str">
        <f>VLOOKUP(A312,'Medical Examinations'!$A$1:$L$2336,6,FALSE)</f>
        <v>Yes</v>
      </c>
      <c r="H312" s="11">
        <f>VLOOKUP(A312,'Medical Examinations'!$A$1:$L$2336,8,FALSE)</f>
        <v>1</v>
      </c>
      <c r="I312" s="11" t="str">
        <f>VLOOKUP(A312,'Medical Examinations'!$A$1:$L$2336,10,FALSE)</f>
        <v>yes</v>
      </c>
      <c r="J312" s="11" t="str">
        <f>VLOOKUP(A312,'Medical Examinations'!$A$1:$L$2336,11,FALSE)</f>
        <v>Normal Weight</v>
      </c>
      <c r="K312" s="11" t="str">
        <f>VLOOKUP(A312,'Medical Examinations'!$A$1:$L$2336,12,FALSE)</f>
        <v>Prediabetes</v>
      </c>
      <c r="L312" s="10">
        <f ca="1">VLOOKUP(A312,'Hospitalisation Details'!$A$1:$Q$2344,3,FALSE)</f>
        <v>2003</v>
      </c>
      <c r="M312" s="10" t="str">
        <f ca="1">VLOOKUP(A312,'Hospitalisation Details'!$A$1:$Q$2344,5,FALSE)</f>
        <v>Jun</v>
      </c>
      <c r="N312" s="11">
        <f ca="1">VLOOKUP(A312,'Hospitalisation Details'!$A$1:$Q$2344,6,FALSE)</f>
        <v>5</v>
      </c>
      <c r="O312" s="17">
        <f ca="1">VLOOKUP(A312,'Hospitalisation Details'!$A$1:$Q$2344,7,FALSE)</f>
        <v>37777</v>
      </c>
      <c r="P312" s="11">
        <f ca="1">VLOOKUP(A312,'Hospitalisation Details'!$A$1:$Q$2344,10,FALSE)</f>
        <v>2913.57</v>
      </c>
      <c r="Q312" s="11" t="str">
        <f ca="1">VLOOKUP(A312,'Hospitalisation Details'!$A$1:$Q$2344,12,FALSE)</f>
        <v>tier - 2</v>
      </c>
      <c r="R312" s="11" t="str">
        <f ca="1">VLOOKUP(A312,'Hospitalisation Details'!$A$1:$Q$2344,14,FALSE)</f>
        <v>tier - 2</v>
      </c>
      <c r="S312" s="11">
        <f ca="1">VLOOKUP(A312,'Hospitalisation Details'!$A$1:$Q$2344,17,FALSE)</f>
        <v>22</v>
      </c>
      <c r="T312" s="11" t="str">
        <f ca="1">VLOOKUP(A312,'Hospitalisation Details'!$A$1:$Q$2336,16,FALSE)</f>
        <v>R1011</v>
      </c>
    </row>
    <row r="313" ht="15.5" spans="1:20">
      <c r="A313" s="10" t="s">
        <v>1201</v>
      </c>
      <c r="B313" s="11" t="str">
        <f>VLOOKUP(A313,'Customer Names'!$H$6:$K$2340,3,FALSE)</f>
        <v>  Bryan L</v>
      </c>
      <c r="C313" s="11">
        <f>VLOOKUP(A313,'Medical Examinations'!$A$1:$L$2336,2,FALSE)</f>
        <v>39.62</v>
      </c>
      <c r="D313" s="11">
        <f>VLOOKUP(A313,'Medical Examinations'!$A$1:$L$2336,3,FALSE)</f>
        <v>4.28</v>
      </c>
      <c r="E313" s="11" t="str">
        <f>VLOOKUP(A313,'Medical Examinations'!$A$1:$L$2336,4,FALSE)</f>
        <v>No</v>
      </c>
      <c r="F313" s="11" t="str">
        <f>VLOOKUP(A313,'Medical Examinations'!$A$1:$L$2336,5,FALSE)</f>
        <v>No</v>
      </c>
      <c r="G313" s="11" t="str">
        <f>VLOOKUP(A313,'Medical Examinations'!$A$1:$L$2336,6,FALSE)</f>
        <v>No</v>
      </c>
      <c r="H313" s="11">
        <f>VLOOKUP(A313,'Medical Examinations'!$A$1:$L$2336,8,FALSE)</f>
        <v>1</v>
      </c>
      <c r="I313" s="11" t="str">
        <f>VLOOKUP(A313,'Medical Examinations'!$A$1:$L$2336,10,FALSE)</f>
        <v>yes</v>
      </c>
      <c r="J313" s="11" t="str">
        <f>VLOOKUP(A313,'Medical Examinations'!$A$1:$L$2336,11,FALSE)</f>
        <v>Obesity</v>
      </c>
      <c r="K313" s="11" t="str">
        <f>VLOOKUP(A313,'Medical Examinations'!$A$1:$L$2336,12,FALSE)</f>
        <v>Normal</v>
      </c>
      <c r="L313" s="10">
        <f ca="1">VLOOKUP(A313,'Hospitalisation Details'!$A$1:$Q$2344,3,FALSE)</f>
        <v>1996</v>
      </c>
      <c r="M313" s="10" t="str">
        <f ca="1">VLOOKUP(A313,'Hospitalisation Details'!$A$1:$Q$2344,5,FALSE)</f>
        <v>Jun</v>
      </c>
      <c r="N313" s="11">
        <f ca="1">VLOOKUP(A313,'Hospitalisation Details'!$A$1:$Q$2344,6,FALSE)</f>
        <v>30</v>
      </c>
      <c r="O313" s="17">
        <f ca="1">VLOOKUP(A313,'Hospitalisation Details'!$A$1:$Q$2344,7,FALSE)</f>
        <v>35246</v>
      </c>
      <c r="P313" s="11">
        <f ca="1">VLOOKUP(A313,'Hospitalisation Details'!$A$1:$Q$2344,10,FALSE)</f>
        <v>2927.06</v>
      </c>
      <c r="Q313" s="11" t="str">
        <f ca="1">VLOOKUP(A313,'Hospitalisation Details'!$A$1:$Q$2344,12,FALSE)</f>
        <v>tier - 2</v>
      </c>
      <c r="R313" s="11" t="str">
        <f ca="1">VLOOKUP(A313,'Hospitalisation Details'!$A$1:$Q$2344,14,FALSE)</f>
        <v>tier - 2</v>
      </c>
      <c r="S313" s="11">
        <f ca="1">VLOOKUP(A313,'Hospitalisation Details'!$A$1:$Q$2344,17,FALSE)</f>
        <v>29</v>
      </c>
      <c r="T313" s="11" t="str">
        <f ca="1">VLOOKUP(A313,'Hospitalisation Details'!$A$1:$Q$2336,16,FALSE)</f>
        <v>R1013</v>
      </c>
    </row>
    <row r="314" ht="15.5" spans="1:20">
      <c r="A314" s="10" t="s">
        <v>1205</v>
      </c>
      <c r="B314" s="11" t="str">
        <f>VLOOKUP(A314,'Customer Names'!$H$6:$K$2340,3,FALSE)</f>
        <v>  Timothy F</v>
      </c>
      <c r="C314" s="11">
        <f>VLOOKUP(A314,'Medical Examinations'!$A$1:$L$2336,2,FALSE)</f>
        <v>18.33</v>
      </c>
      <c r="D314" s="11">
        <f>VLOOKUP(A314,'Medical Examinations'!$A$1:$L$2336,3,FALSE)</f>
        <v>4.16</v>
      </c>
      <c r="E314" s="11" t="str">
        <f>VLOOKUP(A314,'Medical Examinations'!$A$1:$L$2336,4,FALSE)</f>
        <v>yes</v>
      </c>
      <c r="F314" s="11" t="str">
        <f>VLOOKUP(A314,'Medical Examinations'!$A$1:$L$2336,5,FALSE)</f>
        <v>No</v>
      </c>
      <c r="G314" s="11" t="str">
        <f>VLOOKUP(A314,'Medical Examinations'!$A$1:$L$2336,6,FALSE)</f>
        <v>No</v>
      </c>
      <c r="H314" s="11">
        <f>VLOOKUP(A314,'Medical Examinations'!$A$1:$L$2336,8,FALSE)</f>
        <v>0</v>
      </c>
      <c r="I314" s="11" t="str">
        <f>VLOOKUP(A314,'Medical Examinations'!$A$1:$L$2336,10,FALSE)</f>
        <v>yes</v>
      </c>
      <c r="J314" s="11" t="str">
        <f>VLOOKUP(A314,'Medical Examinations'!$A$1:$L$2336,11,FALSE)</f>
        <v>Under Weight</v>
      </c>
      <c r="K314" s="11" t="str">
        <f>VLOOKUP(A314,'Medical Examinations'!$A$1:$L$2336,12,FALSE)</f>
        <v>Normal</v>
      </c>
      <c r="L314" s="10">
        <f ca="1">VLOOKUP(A314,'Hospitalisation Details'!$A$1:$Q$2344,3,FALSE)</f>
        <v>2002</v>
      </c>
      <c r="M314" s="10" t="str">
        <f ca="1">VLOOKUP(A314,'Hospitalisation Details'!$A$1:$Q$2344,5,FALSE)</f>
        <v>Sep</v>
      </c>
      <c r="N314" s="11">
        <f ca="1">VLOOKUP(A314,'Hospitalisation Details'!$A$1:$Q$2344,6,FALSE)</f>
        <v>30</v>
      </c>
      <c r="O314" s="17">
        <f ca="1">VLOOKUP(A314,'Hospitalisation Details'!$A$1:$Q$2344,7,FALSE)</f>
        <v>37529</v>
      </c>
      <c r="P314" s="11">
        <f ca="1">VLOOKUP(A314,'Hospitalisation Details'!$A$1:$Q$2344,10,FALSE)</f>
        <v>2943.41</v>
      </c>
      <c r="Q314" s="11" t="str">
        <f ca="1">VLOOKUP(A314,'Hospitalisation Details'!$A$1:$Q$2344,12,FALSE)</f>
        <v>tier - 2</v>
      </c>
      <c r="R314" s="11" t="str">
        <f ca="1">VLOOKUP(A314,'Hospitalisation Details'!$A$1:$Q$2344,14,FALSE)</f>
        <v>tier - 3</v>
      </c>
      <c r="S314" s="11">
        <f ca="1">VLOOKUP(A314,'Hospitalisation Details'!$A$1:$Q$2344,17,FALSE)</f>
        <v>23</v>
      </c>
      <c r="T314" s="11" t="str">
        <f ca="1">VLOOKUP(A314,'Hospitalisation Details'!$A$1:$Q$2336,16,FALSE)</f>
        <v>R1012</v>
      </c>
    </row>
    <row r="315" ht="15.5" spans="1:20">
      <c r="A315" s="10" t="s">
        <v>1209</v>
      </c>
      <c r="B315" s="11" t="str">
        <f>VLOOKUP(A315,'Customer Names'!$H$6:$K$2340,3,FALSE)</f>
        <v>  Angielyn M</v>
      </c>
      <c r="C315" s="11">
        <f>VLOOKUP(A315,'Medical Examinations'!$A$1:$L$2336,2,FALSE)</f>
        <v>17.11</v>
      </c>
      <c r="D315" s="11">
        <f>VLOOKUP(A315,'Medical Examinations'!$A$1:$L$2336,3,FALSE)</f>
        <v>4.98</v>
      </c>
      <c r="E315" s="11" t="str">
        <f>VLOOKUP(A315,'Medical Examinations'!$A$1:$L$2336,4,FALSE)</f>
        <v>yes</v>
      </c>
      <c r="F315" s="11" t="str">
        <f>VLOOKUP(A315,'Medical Examinations'!$A$1:$L$2336,5,FALSE)</f>
        <v>No</v>
      </c>
      <c r="G315" s="11" t="str">
        <f>VLOOKUP(A315,'Medical Examinations'!$A$1:$L$2336,6,FALSE)</f>
        <v>Yes</v>
      </c>
      <c r="H315" s="11">
        <f>VLOOKUP(A315,'Medical Examinations'!$A$1:$L$2336,8,FALSE)</f>
        <v>1</v>
      </c>
      <c r="I315" s="11" t="str">
        <f>VLOOKUP(A315,'Medical Examinations'!$A$1:$L$2336,10,FALSE)</f>
        <v>yes</v>
      </c>
      <c r="J315" s="11" t="str">
        <f>VLOOKUP(A315,'Medical Examinations'!$A$1:$L$2336,11,FALSE)</f>
        <v>Under Weight</v>
      </c>
      <c r="K315" s="11" t="str">
        <f>VLOOKUP(A315,'Medical Examinations'!$A$1:$L$2336,12,FALSE)</f>
        <v>Normal</v>
      </c>
      <c r="L315" s="10">
        <f ca="1">VLOOKUP(A315,'Hospitalisation Details'!$A$1:$Q$2344,3,FALSE)</f>
        <v>1995</v>
      </c>
      <c r="M315" s="10" t="str">
        <f ca="1">VLOOKUP(A315,'Hospitalisation Details'!$A$1:$Q$2344,5,FALSE)</f>
        <v>Sep</v>
      </c>
      <c r="N315" s="11">
        <f ca="1">VLOOKUP(A315,'Hospitalisation Details'!$A$1:$Q$2344,6,FALSE)</f>
        <v>24</v>
      </c>
      <c r="O315" s="17">
        <f ca="1">VLOOKUP(A315,'Hospitalisation Details'!$A$1:$Q$2344,7,FALSE)</f>
        <v>34966</v>
      </c>
      <c r="P315" s="11">
        <f ca="1">VLOOKUP(A315,'Hospitalisation Details'!$A$1:$Q$2344,10,FALSE)</f>
        <v>2974.13</v>
      </c>
      <c r="Q315" s="11" t="str">
        <f ca="1">VLOOKUP(A315,'Hospitalisation Details'!$A$1:$Q$2344,12,FALSE)</f>
        <v>tier - 2</v>
      </c>
      <c r="R315" s="11" t="str">
        <f ca="1">VLOOKUP(A315,'Hospitalisation Details'!$A$1:$Q$2344,14,FALSE)</f>
        <v>tier - 1</v>
      </c>
      <c r="S315" s="11">
        <f ca="1">VLOOKUP(A315,'Hospitalisation Details'!$A$1:$Q$2344,17,FALSE)</f>
        <v>30</v>
      </c>
      <c r="T315" s="11" t="str">
        <f ca="1">VLOOKUP(A315,'Hospitalisation Details'!$A$1:$Q$2336,16,FALSE)</f>
        <v>R1011</v>
      </c>
    </row>
    <row r="316" ht="15.5" spans="1:20">
      <c r="A316" s="10" t="s">
        <v>1213</v>
      </c>
      <c r="B316" s="11" t="str">
        <f>VLOOKUP(A316,'Customer Names'!$H$6:$K$2340,3,FALSE)</f>
        <v>  Jeanie M</v>
      </c>
      <c r="C316" s="11">
        <f>VLOOKUP(A316,'Medical Examinations'!$A$1:$L$2336,2,FALSE)</f>
        <v>43.5</v>
      </c>
      <c r="D316" s="11">
        <f>VLOOKUP(A316,'Medical Examinations'!$A$1:$L$2336,3,FALSE)</f>
        <v>6.38</v>
      </c>
      <c r="E316" s="11" t="str">
        <f>VLOOKUP(A316,'Medical Examinations'!$A$1:$L$2336,4,FALSE)</f>
        <v>No</v>
      </c>
      <c r="F316" s="11" t="str">
        <f>VLOOKUP(A316,'Medical Examinations'!$A$1:$L$2336,5,FALSE)</f>
        <v>yes</v>
      </c>
      <c r="G316" s="11" t="str">
        <f>VLOOKUP(A316,'Medical Examinations'!$A$1:$L$2336,6,FALSE)</f>
        <v>No</v>
      </c>
      <c r="H316" s="11">
        <f>VLOOKUP(A316,'Medical Examinations'!$A$1:$L$2336,8,FALSE)</f>
        <v>1</v>
      </c>
      <c r="I316" s="11" t="str">
        <f>VLOOKUP(A316,'Medical Examinations'!$A$1:$L$2336,10,FALSE)</f>
        <v>yes</v>
      </c>
      <c r="J316" s="11" t="str">
        <f>VLOOKUP(A316,'Medical Examinations'!$A$1:$L$2336,11,FALSE)</f>
        <v>Obesity</v>
      </c>
      <c r="K316" s="11" t="str">
        <f>VLOOKUP(A316,'Medical Examinations'!$A$1:$L$2336,12,FALSE)</f>
        <v>Prediabetes</v>
      </c>
      <c r="L316" s="10">
        <f ca="1">VLOOKUP(A316,'Hospitalisation Details'!$A$1:$Q$2344,3,FALSE)</f>
        <v>1987</v>
      </c>
      <c r="M316" s="10" t="str">
        <f ca="1">VLOOKUP(A316,'Hospitalisation Details'!$A$1:$Q$2344,5,FALSE)</f>
        <v>Jun</v>
      </c>
      <c r="N316" s="11">
        <f ca="1">VLOOKUP(A316,'Hospitalisation Details'!$A$1:$Q$2344,6,FALSE)</f>
        <v>18</v>
      </c>
      <c r="O316" s="17">
        <f ca="1">VLOOKUP(A316,'Hospitalisation Details'!$A$1:$Q$2344,7,FALSE)</f>
        <v>31946</v>
      </c>
      <c r="P316" s="11">
        <f ca="1">VLOOKUP(A316,'Hospitalisation Details'!$A$1:$Q$2344,10,FALSE)</f>
        <v>2979.52</v>
      </c>
      <c r="Q316" s="11" t="str">
        <f ca="1">VLOOKUP(A316,'Hospitalisation Details'!$A$1:$Q$2344,12,FALSE)</f>
        <v>tier - 2</v>
      </c>
      <c r="R316" s="11" t="str">
        <f ca="1">VLOOKUP(A316,'Hospitalisation Details'!$A$1:$Q$2344,14,FALSE)</f>
        <v>tier - 3</v>
      </c>
      <c r="S316" s="11">
        <f ca="1">VLOOKUP(A316,'Hospitalisation Details'!$A$1:$Q$2344,17,FALSE)</f>
        <v>38</v>
      </c>
      <c r="T316" s="11" t="str">
        <f ca="1">VLOOKUP(A316,'Hospitalisation Details'!$A$1:$Q$2336,16,FALSE)</f>
        <v>R1013</v>
      </c>
    </row>
    <row r="317" ht="15.5" spans="1:20">
      <c r="A317" s="10" t="s">
        <v>1216</v>
      </c>
      <c r="B317" s="11" t="str">
        <f>VLOOKUP(A317,'Customer Names'!$H$6:$K$2340,3,FALSE)</f>
        <v>  Greg</v>
      </c>
      <c r="C317" s="11">
        <f>VLOOKUP(A317,'Medical Examinations'!$A$1:$L$2336,2,FALSE)</f>
        <v>25.365</v>
      </c>
      <c r="D317" s="11">
        <f>VLOOKUP(A317,'Medical Examinations'!$A$1:$L$2336,3,FALSE)</f>
        <v>5.19</v>
      </c>
      <c r="E317" s="11" t="str">
        <f>VLOOKUP(A317,'Medical Examinations'!$A$1:$L$2336,4,FALSE)</f>
        <v>No</v>
      </c>
      <c r="F317" s="11" t="str">
        <f>VLOOKUP(A317,'Medical Examinations'!$A$1:$L$2336,5,FALSE)</f>
        <v>No</v>
      </c>
      <c r="G317" s="11" t="str">
        <f>VLOOKUP(A317,'Medical Examinations'!$A$1:$L$2336,6,FALSE)</f>
        <v>No</v>
      </c>
      <c r="H317" s="11">
        <f>VLOOKUP(A317,'Medical Examinations'!$A$1:$L$2336,8,FALSE)</f>
        <v>2</v>
      </c>
      <c r="I317" s="11" t="str">
        <f>VLOOKUP(A317,'Medical Examinations'!$A$1:$L$2336,10,FALSE)</f>
        <v>No</v>
      </c>
      <c r="J317" s="11" t="str">
        <f>VLOOKUP(A317,'Medical Examinations'!$A$1:$L$2336,11,FALSE)</f>
        <v>Over Weight</v>
      </c>
      <c r="K317" s="11" t="str">
        <f>VLOOKUP(A317,'Medical Examinations'!$A$1:$L$2336,12,FALSE)</f>
        <v>Normal</v>
      </c>
      <c r="L317" s="10">
        <f ca="1">VLOOKUP(A317,'Hospitalisation Details'!$A$1:$Q$2344,3,FALSE)</f>
        <v>1991</v>
      </c>
      <c r="M317" s="10" t="str">
        <f ca="1">VLOOKUP(A317,'Hospitalisation Details'!$A$1:$Q$2344,5,FALSE)</f>
        <v>Nov</v>
      </c>
      <c r="N317" s="11">
        <f ca="1">VLOOKUP(A317,'Hospitalisation Details'!$A$1:$Q$2344,6,FALSE)</f>
        <v>20</v>
      </c>
      <c r="O317" s="17">
        <f ca="1">VLOOKUP(A317,'Hospitalisation Details'!$A$1:$Q$2344,7,FALSE)</f>
        <v>33562</v>
      </c>
      <c r="P317" s="11">
        <f ca="1">VLOOKUP(A317,'Hospitalisation Details'!$A$1:$Q$2344,10,FALSE)</f>
        <v>2985.67</v>
      </c>
      <c r="Q317" s="11" t="str">
        <f ca="1">VLOOKUP(A317,'Hospitalisation Details'!$A$1:$Q$2344,12,FALSE)</f>
        <v>tier - 2</v>
      </c>
      <c r="R317" s="11" t="str">
        <f ca="1">VLOOKUP(A317,'Hospitalisation Details'!$A$1:$Q$2344,14,FALSE)</f>
        <v>tier - 2</v>
      </c>
      <c r="S317" s="11">
        <f ca="1">VLOOKUP(A317,'Hospitalisation Details'!$A$1:$Q$2344,17,FALSE)</f>
        <v>33</v>
      </c>
      <c r="T317" s="11" t="str">
        <f ca="1">VLOOKUP(A317,'Hospitalisation Details'!$A$1:$Q$2336,16,FALSE)</f>
        <v>R1013</v>
      </c>
    </row>
    <row r="318" ht="15.5" spans="1:20">
      <c r="A318" s="10" t="s">
        <v>1220</v>
      </c>
      <c r="B318" s="11" t="str">
        <f>VLOOKUP(A318,'Customer Names'!$H$6:$K$2340,3,FALSE)</f>
        <v>  John</v>
      </c>
      <c r="C318" s="11">
        <f>VLOOKUP(A318,'Medical Examinations'!$A$1:$L$2336,2,FALSE)</f>
        <v>28.595</v>
      </c>
      <c r="D318" s="11">
        <f>VLOOKUP(A318,'Medical Examinations'!$A$1:$L$2336,3,FALSE)</f>
        <v>10.21</v>
      </c>
      <c r="E318" s="11" t="str">
        <f>VLOOKUP(A318,'Medical Examinations'!$A$1:$L$2336,4,FALSE)</f>
        <v>No</v>
      </c>
      <c r="F318" s="11" t="str">
        <f>VLOOKUP(A318,'Medical Examinations'!$A$1:$L$2336,5,FALSE)</f>
        <v>No</v>
      </c>
      <c r="G318" s="11" t="str">
        <f>VLOOKUP(A318,'Medical Examinations'!$A$1:$L$2336,6,FALSE)</f>
        <v>No</v>
      </c>
      <c r="H318" s="11">
        <f>VLOOKUP(A318,'Medical Examinations'!$A$1:$L$2336,8,FALSE)</f>
        <v>0</v>
      </c>
      <c r="I318" s="11" t="str">
        <f>VLOOKUP(A318,'Medical Examinations'!$A$1:$L$2336,10,FALSE)</f>
        <v>No</v>
      </c>
      <c r="J318" s="11" t="str">
        <f>VLOOKUP(A318,'Medical Examinations'!$A$1:$L$2336,11,FALSE)</f>
        <v>Over Weight</v>
      </c>
      <c r="K318" s="11" t="str">
        <f>VLOOKUP(A318,'Medical Examinations'!$A$1:$L$2336,12,FALSE)</f>
        <v>Diabetes</v>
      </c>
      <c r="L318" s="10">
        <f ca="1">VLOOKUP(A318,'Hospitalisation Details'!$A$1:$Q$2344,3,FALSE)</f>
        <v>2002</v>
      </c>
      <c r="M318" s="10" t="str">
        <f ca="1">VLOOKUP(A318,'Hospitalisation Details'!$A$1:$Q$2344,5,FALSE)</f>
        <v>Dec</v>
      </c>
      <c r="N318" s="11">
        <f ca="1">VLOOKUP(A318,'Hospitalisation Details'!$A$1:$Q$2344,6,FALSE)</f>
        <v>15</v>
      </c>
      <c r="O318" s="17">
        <f ca="1">VLOOKUP(A318,'Hospitalisation Details'!$A$1:$Q$2344,7,FALSE)</f>
        <v>37605</v>
      </c>
      <c r="P318" s="11">
        <f ca="1">VLOOKUP(A318,'Hospitalisation Details'!$A$1:$Q$2344,10,FALSE)</f>
        <v>3012.22</v>
      </c>
      <c r="Q318" s="11" t="str">
        <f ca="1">VLOOKUP(A318,'Hospitalisation Details'!$A$1:$Q$2344,12,FALSE)</f>
        <v>tier - 2</v>
      </c>
      <c r="R318" s="11" t="str">
        <f ca="1">VLOOKUP(A318,'Hospitalisation Details'!$A$1:$Q$2344,14,FALSE)</f>
        <v>tier - 3</v>
      </c>
      <c r="S318" s="11">
        <f ca="1">VLOOKUP(A318,'Hospitalisation Details'!$A$1:$Q$2344,17,FALSE)</f>
        <v>22</v>
      </c>
      <c r="T318" s="11" t="str">
        <f ca="1">VLOOKUP(A318,'Hospitalisation Details'!$A$1:$Q$2336,16,FALSE)</f>
        <v>R1012</v>
      </c>
    </row>
    <row r="319" ht="15.5" spans="1:20">
      <c r="A319" s="10" t="s">
        <v>1224</v>
      </c>
      <c r="B319" s="11" t="str">
        <f>VLOOKUP(A319,'Customer Names'!$H$6:$K$2340,3,FALSE)</f>
        <v>  Aliaksandr</v>
      </c>
      <c r="C319" s="11">
        <f>VLOOKUP(A319,'Medical Examinations'!$A$1:$L$2336,2,FALSE)</f>
        <v>29.83</v>
      </c>
      <c r="D319" s="11">
        <f>VLOOKUP(A319,'Medical Examinations'!$A$1:$L$2336,3,FALSE)</f>
        <v>9.7</v>
      </c>
      <c r="E319" s="11" t="str">
        <f>VLOOKUP(A319,'Medical Examinations'!$A$1:$L$2336,4,FALSE)</f>
        <v>yes</v>
      </c>
      <c r="F319" s="11" t="str">
        <f>VLOOKUP(A319,'Medical Examinations'!$A$1:$L$2336,5,FALSE)</f>
        <v>No</v>
      </c>
      <c r="G319" s="11" t="str">
        <f>VLOOKUP(A319,'Medical Examinations'!$A$1:$L$2336,6,FALSE)</f>
        <v>Yes</v>
      </c>
      <c r="H319" s="11">
        <f>VLOOKUP(A319,'Medical Examinations'!$A$1:$L$2336,8,FALSE)</f>
        <v>1</v>
      </c>
      <c r="I319" s="11" t="str">
        <f>VLOOKUP(A319,'Medical Examinations'!$A$1:$L$2336,10,FALSE)</f>
        <v>yes</v>
      </c>
      <c r="J319" s="11" t="str">
        <f>VLOOKUP(A319,'Medical Examinations'!$A$1:$L$2336,11,FALSE)</f>
        <v>Over Weight</v>
      </c>
      <c r="K319" s="11" t="str">
        <f>VLOOKUP(A319,'Medical Examinations'!$A$1:$L$2336,12,FALSE)</f>
        <v>Diabetes</v>
      </c>
      <c r="L319" s="10">
        <f ca="1">VLOOKUP(A319,'Hospitalisation Details'!$A$1:$Q$2344,3,FALSE)</f>
        <v>1988</v>
      </c>
      <c r="M319" s="10" t="str">
        <f ca="1">VLOOKUP(A319,'Hospitalisation Details'!$A$1:$Q$2344,5,FALSE)</f>
        <v>Sep</v>
      </c>
      <c r="N319" s="11">
        <f ca="1">VLOOKUP(A319,'Hospitalisation Details'!$A$1:$Q$2344,6,FALSE)</f>
        <v>28</v>
      </c>
      <c r="O319" s="17">
        <f ca="1">VLOOKUP(A319,'Hospitalisation Details'!$A$1:$Q$2344,7,FALSE)</f>
        <v>32414</v>
      </c>
      <c r="P319" s="11">
        <f ca="1">VLOOKUP(A319,'Hospitalisation Details'!$A$1:$Q$2344,10,FALSE)</f>
        <v>3018.04</v>
      </c>
      <c r="Q319" s="11" t="str">
        <f ca="1">VLOOKUP(A319,'Hospitalisation Details'!$A$1:$Q$2344,12,FALSE)</f>
        <v>tier - 2</v>
      </c>
      <c r="R319" s="11" t="str">
        <f ca="1">VLOOKUP(A319,'Hospitalisation Details'!$A$1:$Q$2344,14,FALSE)</f>
        <v>tier - 2</v>
      </c>
      <c r="S319" s="11">
        <f ca="1">VLOOKUP(A319,'Hospitalisation Details'!$A$1:$Q$2344,17,FALSE)</f>
        <v>37</v>
      </c>
      <c r="T319" s="11" t="str">
        <f ca="1">VLOOKUP(A319,'Hospitalisation Details'!$A$1:$Q$2336,16,FALSE)</f>
        <v>R1012</v>
      </c>
    </row>
    <row r="320" ht="15.5" spans="1:20">
      <c r="A320" s="10" t="s">
        <v>1228</v>
      </c>
      <c r="B320" s="11" t="str">
        <f>VLOOKUP(A320,'Customer Names'!$H$6:$K$2340,3,FALSE)</f>
        <v>  Jason M</v>
      </c>
      <c r="C320" s="11">
        <f>VLOOKUP(A320,'Medical Examinations'!$A$1:$L$2336,2,FALSE)</f>
        <v>24.7</v>
      </c>
      <c r="D320" s="11">
        <f>VLOOKUP(A320,'Medical Examinations'!$A$1:$L$2336,3,FALSE)</f>
        <v>10.25</v>
      </c>
      <c r="E320" s="11" t="str">
        <f>VLOOKUP(A320,'Medical Examinations'!$A$1:$L$2336,4,FALSE)</f>
        <v>No</v>
      </c>
      <c r="F320" s="11" t="str">
        <f>VLOOKUP(A320,'Medical Examinations'!$A$1:$L$2336,5,FALSE)</f>
        <v>No</v>
      </c>
      <c r="G320" s="11" t="str">
        <f>VLOOKUP(A320,'Medical Examinations'!$A$1:$L$2336,6,FALSE)</f>
        <v>No</v>
      </c>
      <c r="H320" s="11">
        <f>VLOOKUP(A320,'Medical Examinations'!$A$1:$L$2336,8,FALSE)</f>
        <v>3</v>
      </c>
      <c r="I320" s="11" t="str">
        <f>VLOOKUP(A320,'Medical Examinations'!$A$1:$L$2336,10,FALSE)</f>
        <v>No</v>
      </c>
      <c r="J320" s="11" t="str">
        <f>VLOOKUP(A320,'Medical Examinations'!$A$1:$L$2336,11,FALSE)</f>
        <v>Normal Weight</v>
      </c>
      <c r="K320" s="11" t="str">
        <f>VLOOKUP(A320,'Medical Examinations'!$A$1:$L$2336,12,FALSE)</f>
        <v>Diabetes</v>
      </c>
      <c r="L320" s="10">
        <f ca="1">VLOOKUP(A320,'Hospitalisation Details'!$A$1:$Q$2344,3,FALSE)</f>
        <v>1997</v>
      </c>
      <c r="M320" s="10" t="str">
        <f ca="1">VLOOKUP(A320,'Hospitalisation Details'!$A$1:$Q$2344,5,FALSE)</f>
        <v>Dec</v>
      </c>
      <c r="N320" s="11">
        <f ca="1">VLOOKUP(A320,'Hospitalisation Details'!$A$1:$Q$2344,6,FALSE)</f>
        <v>19</v>
      </c>
      <c r="O320" s="17">
        <f ca="1">VLOOKUP(A320,'Hospitalisation Details'!$A$1:$Q$2344,7,FALSE)</f>
        <v>35783</v>
      </c>
      <c r="P320" s="11">
        <f ca="1">VLOOKUP(A320,'Hospitalisation Details'!$A$1:$Q$2344,10,FALSE)</f>
        <v>3021.81</v>
      </c>
      <c r="Q320" s="11" t="str">
        <f ca="1">VLOOKUP(A320,'Hospitalisation Details'!$A$1:$Q$2344,12,FALSE)</f>
        <v>tier - 2</v>
      </c>
      <c r="R320" s="11" t="str">
        <f ca="1">VLOOKUP(A320,'Hospitalisation Details'!$A$1:$Q$2344,14,FALSE)</f>
        <v>tier - 3</v>
      </c>
      <c r="S320" s="11">
        <f ca="1">VLOOKUP(A320,'Hospitalisation Details'!$A$1:$Q$2344,17,FALSE)</f>
        <v>27</v>
      </c>
      <c r="T320" s="11" t="str">
        <f ca="1">VLOOKUP(A320,'Hospitalisation Details'!$A$1:$Q$2336,16,FALSE)</f>
        <v>R1012</v>
      </c>
    </row>
    <row r="321" ht="15.5" spans="1:20">
      <c r="A321" s="10" t="s">
        <v>1232</v>
      </c>
      <c r="B321" s="11" t="str">
        <f>VLOOKUP(A321,'Customer Names'!$H$6:$K$2340,3,FALSE)</f>
        <v>  Sheera K</v>
      </c>
      <c r="C321" s="11">
        <f>VLOOKUP(A321,'Medical Examinations'!$A$1:$L$2336,2,FALSE)</f>
        <v>17.94</v>
      </c>
      <c r="D321" s="11">
        <f>VLOOKUP(A321,'Medical Examinations'!$A$1:$L$2336,3,FALSE)</f>
        <v>9.77</v>
      </c>
      <c r="E321" s="11" t="str">
        <f>VLOOKUP(A321,'Medical Examinations'!$A$1:$L$2336,4,FALSE)</f>
        <v>No</v>
      </c>
      <c r="F321" s="11" t="str">
        <f>VLOOKUP(A321,'Medical Examinations'!$A$1:$L$2336,5,FALSE)</f>
        <v>No</v>
      </c>
      <c r="G321" s="11" t="str">
        <f>VLOOKUP(A321,'Medical Examinations'!$A$1:$L$2336,6,FALSE)</f>
        <v>No</v>
      </c>
      <c r="H321" s="11">
        <f>VLOOKUP(A321,'Medical Examinations'!$A$1:$L$2336,8,FALSE)</f>
        <v>0</v>
      </c>
      <c r="I321" s="11" t="str">
        <f>VLOOKUP(A321,'Medical Examinations'!$A$1:$L$2336,10,FALSE)</f>
        <v>yes</v>
      </c>
      <c r="J321" s="11" t="str">
        <f>VLOOKUP(A321,'Medical Examinations'!$A$1:$L$2336,11,FALSE)</f>
        <v>Under Weight</v>
      </c>
      <c r="K321" s="11" t="str">
        <f>VLOOKUP(A321,'Medical Examinations'!$A$1:$L$2336,12,FALSE)</f>
        <v>Diabetes</v>
      </c>
      <c r="L321" s="10">
        <f ca="1">VLOOKUP(A321,'Hospitalisation Details'!$A$1:$Q$2344,3,FALSE)</f>
        <v>1998</v>
      </c>
      <c r="M321" s="10" t="str">
        <f ca="1">VLOOKUP(A321,'Hospitalisation Details'!$A$1:$Q$2344,5,FALSE)</f>
        <v>Sep</v>
      </c>
      <c r="N321" s="11">
        <f ca="1">VLOOKUP(A321,'Hospitalisation Details'!$A$1:$Q$2344,6,FALSE)</f>
        <v>15</v>
      </c>
      <c r="O321" s="17">
        <f ca="1">VLOOKUP(A321,'Hospitalisation Details'!$A$1:$Q$2344,7,FALSE)</f>
        <v>36053</v>
      </c>
      <c r="P321" s="11">
        <f ca="1">VLOOKUP(A321,'Hospitalisation Details'!$A$1:$Q$2344,10,FALSE)</f>
        <v>3044.21</v>
      </c>
      <c r="Q321" s="11" t="str">
        <f ca="1">VLOOKUP(A321,'Hospitalisation Details'!$A$1:$Q$2344,12,FALSE)</f>
        <v>tier - 2</v>
      </c>
      <c r="R321" s="11" t="str">
        <f ca="1">VLOOKUP(A321,'Hospitalisation Details'!$A$1:$Q$2344,14,FALSE)</f>
        <v>tier - 3</v>
      </c>
      <c r="S321" s="11">
        <f ca="1">VLOOKUP(A321,'Hospitalisation Details'!$A$1:$Q$2344,17,FALSE)</f>
        <v>27</v>
      </c>
      <c r="T321" s="11" t="str">
        <f ca="1">VLOOKUP(A321,'Hospitalisation Details'!$A$1:$Q$2336,16,FALSE)</f>
        <v>R1024</v>
      </c>
    </row>
    <row r="322" ht="15.5" spans="1:20">
      <c r="A322" s="10" t="s">
        <v>1235</v>
      </c>
      <c r="B322" s="11" t="str">
        <f>VLOOKUP(A322,'Customer Names'!$H$6:$K$2340,3,FALSE)</f>
        <v>  Janice</v>
      </c>
      <c r="C322" s="11">
        <f>VLOOKUP(A322,'Medical Examinations'!$A$1:$L$2336,2,FALSE)</f>
        <v>21.08</v>
      </c>
      <c r="D322" s="11">
        <f>VLOOKUP(A322,'Medical Examinations'!$A$1:$L$2336,3,FALSE)</f>
        <v>4.83</v>
      </c>
      <c r="E322" s="11" t="str">
        <f>VLOOKUP(A322,'Medical Examinations'!$A$1:$L$2336,4,FALSE)</f>
        <v>No</v>
      </c>
      <c r="F322" s="11" t="str">
        <f>VLOOKUP(A322,'Medical Examinations'!$A$1:$L$2336,5,FALSE)</f>
        <v>No</v>
      </c>
      <c r="G322" s="11" t="str">
        <f>VLOOKUP(A322,'Medical Examinations'!$A$1:$L$2336,6,FALSE)</f>
        <v>Yes</v>
      </c>
      <c r="H322" s="11">
        <f>VLOOKUP(A322,'Medical Examinations'!$A$1:$L$2336,8,FALSE)</f>
        <v>1</v>
      </c>
      <c r="I322" s="11" t="str">
        <f>VLOOKUP(A322,'Medical Examinations'!$A$1:$L$2336,10,FALSE)</f>
        <v>yes</v>
      </c>
      <c r="J322" s="11" t="str">
        <f>VLOOKUP(A322,'Medical Examinations'!$A$1:$L$2336,11,FALSE)</f>
        <v>Normal Weight</v>
      </c>
      <c r="K322" s="11" t="str">
        <f>VLOOKUP(A322,'Medical Examinations'!$A$1:$L$2336,12,FALSE)</f>
        <v>Normal</v>
      </c>
      <c r="L322" s="10">
        <f ca="1">VLOOKUP(A322,'Hospitalisation Details'!$A$1:$Q$2344,3,FALSE)</f>
        <v>1998</v>
      </c>
      <c r="M322" s="10" t="str">
        <f ca="1">VLOOKUP(A322,'Hospitalisation Details'!$A$1:$Q$2344,5,FALSE)</f>
        <v>Aug</v>
      </c>
      <c r="N322" s="11">
        <f ca="1">VLOOKUP(A322,'Hospitalisation Details'!$A$1:$Q$2344,6,FALSE)</f>
        <v>9</v>
      </c>
      <c r="O322" s="17">
        <f ca="1">VLOOKUP(A322,'Hospitalisation Details'!$A$1:$Q$2344,7,FALSE)</f>
        <v>36016</v>
      </c>
      <c r="P322" s="11">
        <f ca="1">VLOOKUP(A322,'Hospitalisation Details'!$A$1:$Q$2344,10,FALSE)</f>
        <v>3046.06</v>
      </c>
      <c r="Q322" s="11" t="str">
        <f ca="1">VLOOKUP(A322,'Hospitalisation Details'!$A$1:$Q$2344,12,FALSE)</f>
        <v>tier - 2</v>
      </c>
      <c r="R322" s="11" t="str">
        <f ca="1">VLOOKUP(A322,'Hospitalisation Details'!$A$1:$Q$2344,14,FALSE)</f>
        <v>tier - 1</v>
      </c>
      <c r="S322" s="11">
        <f ca="1">VLOOKUP(A322,'Hospitalisation Details'!$A$1:$Q$2344,17,FALSE)</f>
        <v>27</v>
      </c>
      <c r="T322" s="11" t="str">
        <f ca="1">VLOOKUP(A322,'Hospitalisation Details'!$A$1:$Q$2336,16,FALSE)</f>
        <v>R1023</v>
      </c>
    </row>
    <row r="323" ht="15.5" spans="1:20">
      <c r="A323" s="10" t="s">
        <v>1238</v>
      </c>
      <c r="B323" s="11" t="str">
        <f>VLOOKUP(A323,'Customer Names'!$H$6:$K$2340,3,FALSE)</f>
        <v>  Timothy G</v>
      </c>
      <c r="C323" s="11">
        <f>VLOOKUP(A323,'Medical Examinations'!$A$1:$L$2336,2,FALSE)</f>
        <v>37.715</v>
      </c>
      <c r="D323" s="11">
        <f>VLOOKUP(A323,'Medical Examinations'!$A$1:$L$2336,3,FALSE)</f>
        <v>10.86</v>
      </c>
      <c r="E323" s="11" t="str">
        <f>VLOOKUP(A323,'Medical Examinations'!$A$1:$L$2336,4,FALSE)</f>
        <v>yes</v>
      </c>
      <c r="F323" s="11" t="str">
        <f>VLOOKUP(A323,'Medical Examinations'!$A$1:$L$2336,5,FALSE)</f>
        <v>No</v>
      </c>
      <c r="G323" s="11" t="str">
        <f>VLOOKUP(A323,'Medical Examinations'!$A$1:$L$2336,6,FALSE)</f>
        <v>No</v>
      </c>
      <c r="H323" s="11">
        <f>VLOOKUP(A323,'Medical Examinations'!$A$1:$L$2336,8,FALSE)</f>
        <v>0</v>
      </c>
      <c r="I323" s="11" t="str">
        <f>VLOOKUP(A323,'Medical Examinations'!$A$1:$L$2336,10,FALSE)</f>
        <v>No</v>
      </c>
      <c r="J323" s="11" t="str">
        <f>VLOOKUP(A323,'Medical Examinations'!$A$1:$L$2336,11,FALSE)</f>
        <v>Obesity</v>
      </c>
      <c r="K323" s="11" t="str">
        <f>VLOOKUP(A323,'Medical Examinations'!$A$1:$L$2336,12,FALSE)</f>
        <v>Diabetes</v>
      </c>
      <c r="L323" s="10">
        <f ca="1">VLOOKUP(A323,'Hospitalisation Details'!$A$1:$Q$2344,3,FALSE)</f>
        <v>1997</v>
      </c>
      <c r="M323" s="10" t="str">
        <f ca="1">VLOOKUP(A323,'Hospitalisation Details'!$A$1:$Q$2344,5,FALSE)</f>
        <v>Dec</v>
      </c>
      <c r="N323" s="11">
        <f ca="1">VLOOKUP(A323,'Hospitalisation Details'!$A$1:$Q$2344,6,FALSE)</f>
        <v>22</v>
      </c>
      <c r="O323" s="17">
        <f ca="1">VLOOKUP(A323,'Hospitalisation Details'!$A$1:$Q$2344,7,FALSE)</f>
        <v>35786</v>
      </c>
      <c r="P323" s="11">
        <f ca="1">VLOOKUP(A323,'Hospitalisation Details'!$A$1:$Q$2344,10,FALSE)</f>
        <v>3051.73</v>
      </c>
      <c r="Q323" s="11" t="str">
        <f ca="1">VLOOKUP(A323,'Hospitalisation Details'!$A$1:$Q$2344,12,FALSE)</f>
        <v>tier - 2</v>
      </c>
      <c r="R323" s="11" t="str">
        <f ca="1">VLOOKUP(A323,'Hospitalisation Details'!$A$1:$Q$2344,14,FALSE)</f>
        <v>tier - 2</v>
      </c>
      <c r="S323" s="11">
        <f ca="1">VLOOKUP(A323,'Hospitalisation Details'!$A$1:$Q$2344,17,FALSE)</f>
        <v>27</v>
      </c>
      <c r="T323" s="11" t="str">
        <f ca="1">VLOOKUP(A323,'Hospitalisation Details'!$A$1:$Q$2336,16,FALSE)</f>
        <v>R1011</v>
      </c>
    </row>
    <row r="324" ht="15.5" spans="1:20">
      <c r="A324" s="10" t="s">
        <v>1242</v>
      </c>
      <c r="B324" s="11" t="str">
        <f>VLOOKUP(A324,'Customer Names'!$H$6:$K$2340,3,FALSE)</f>
        <v>  Alan R</v>
      </c>
      <c r="C324" s="11">
        <f>VLOOKUP(A324,'Medical Examinations'!$A$1:$L$2336,2,FALSE)</f>
        <v>22.39</v>
      </c>
      <c r="D324" s="11">
        <f>VLOOKUP(A324,'Medical Examinations'!$A$1:$L$2336,3,FALSE)</f>
        <v>9.53</v>
      </c>
      <c r="E324" s="11" t="str">
        <f>VLOOKUP(A324,'Medical Examinations'!$A$1:$L$2336,4,FALSE)</f>
        <v>yes</v>
      </c>
      <c r="F324" s="11" t="str">
        <f>VLOOKUP(A324,'Medical Examinations'!$A$1:$L$2336,5,FALSE)</f>
        <v>No</v>
      </c>
      <c r="G324" s="11" t="str">
        <f>VLOOKUP(A324,'Medical Examinations'!$A$1:$L$2336,6,FALSE)</f>
        <v>No</v>
      </c>
      <c r="H324" s="11">
        <f>VLOOKUP(A324,'Medical Examinations'!$A$1:$L$2336,8,FALSE)</f>
        <v>0</v>
      </c>
      <c r="I324" s="11" t="str">
        <f>VLOOKUP(A324,'Medical Examinations'!$A$1:$L$2336,10,FALSE)</f>
        <v>yes</v>
      </c>
      <c r="J324" s="11" t="str">
        <f>VLOOKUP(A324,'Medical Examinations'!$A$1:$L$2336,11,FALSE)</f>
        <v>Normal Weight</v>
      </c>
      <c r="K324" s="11" t="str">
        <f>VLOOKUP(A324,'Medical Examinations'!$A$1:$L$2336,12,FALSE)</f>
        <v>Diabetes</v>
      </c>
      <c r="L324" s="10">
        <f ca="1">VLOOKUP(A324,'Hospitalisation Details'!$A$1:$Q$2344,3,FALSE)</f>
        <v>2002</v>
      </c>
      <c r="M324" s="10" t="str">
        <f ca="1">VLOOKUP(A324,'Hospitalisation Details'!$A$1:$Q$2344,5,FALSE)</f>
        <v>Jun</v>
      </c>
      <c r="N324" s="11">
        <f ca="1">VLOOKUP(A324,'Hospitalisation Details'!$A$1:$Q$2344,6,FALSE)</f>
        <v>21</v>
      </c>
      <c r="O324" s="17">
        <f ca="1">VLOOKUP(A324,'Hospitalisation Details'!$A$1:$Q$2344,7,FALSE)</f>
        <v>37428</v>
      </c>
      <c r="P324" s="11">
        <f ca="1">VLOOKUP(A324,'Hospitalisation Details'!$A$1:$Q$2344,10,FALSE)</f>
        <v>3056.39</v>
      </c>
      <c r="Q324" s="11" t="str">
        <f ca="1">VLOOKUP(A324,'Hospitalisation Details'!$A$1:$Q$2344,12,FALSE)</f>
        <v>tier - 2</v>
      </c>
      <c r="R324" s="11" t="str">
        <f ca="1">VLOOKUP(A324,'Hospitalisation Details'!$A$1:$Q$2344,14,FALSE)</f>
        <v>tier - 3</v>
      </c>
      <c r="S324" s="11">
        <f ca="1">VLOOKUP(A324,'Hospitalisation Details'!$A$1:$Q$2344,17,FALSE)</f>
        <v>23</v>
      </c>
      <c r="T324" s="11" t="str">
        <f ca="1">VLOOKUP(A324,'Hospitalisation Details'!$A$1:$Q$2336,16,FALSE)</f>
        <v>R1013</v>
      </c>
    </row>
    <row r="325" ht="15.5" spans="1:20">
      <c r="A325" s="10" t="s">
        <v>1246</v>
      </c>
      <c r="B325" s="11" t="str">
        <f>VLOOKUP(A325,'Customer Names'!$H$6:$K$2340,3,FALSE)</f>
        <v>  Michael</v>
      </c>
      <c r="C325" s="11">
        <f>VLOOKUP(A325,'Medical Examinations'!$A$1:$L$2336,2,FALSE)</f>
        <v>28.78</v>
      </c>
      <c r="D325" s="11">
        <f>VLOOKUP(A325,'Medical Examinations'!$A$1:$L$2336,3,FALSE)</f>
        <v>5.68</v>
      </c>
      <c r="E325" s="11" t="str">
        <f>VLOOKUP(A325,'Medical Examinations'!$A$1:$L$2336,4,FALSE)</f>
        <v>No</v>
      </c>
      <c r="F325" s="11" t="str">
        <f>VLOOKUP(A325,'Medical Examinations'!$A$1:$L$2336,5,FALSE)</f>
        <v>No</v>
      </c>
      <c r="G325" s="11" t="str">
        <f>VLOOKUP(A325,'Medical Examinations'!$A$1:$L$2336,6,FALSE)</f>
        <v>No</v>
      </c>
      <c r="H325" s="11">
        <f>VLOOKUP(A325,'Medical Examinations'!$A$1:$L$2336,8,FALSE)</f>
        <v>0</v>
      </c>
      <c r="I325" s="11" t="str">
        <f>VLOOKUP(A325,'Medical Examinations'!$A$1:$L$2336,10,FALSE)</f>
        <v>yes</v>
      </c>
      <c r="J325" s="11" t="str">
        <f>VLOOKUP(A325,'Medical Examinations'!$A$1:$L$2336,11,FALSE)</f>
        <v>Over Weight</v>
      </c>
      <c r="K325" s="11" t="str">
        <f>VLOOKUP(A325,'Medical Examinations'!$A$1:$L$2336,12,FALSE)</f>
        <v>Normal</v>
      </c>
      <c r="L325" s="10">
        <f ca="1">VLOOKUP(A325,'Hospitalisation Details'!$A$1:$Q$2344,3,FALSE)</f>
        <v>1994</v>
      </c>
      <c r="M325" s="10" t="str">
        <f ca="1">VLOOKUP(A325,'Hospitalisation Details'!$A$1:$Q$2344,5,FALSE)</f>
        <v>Sep</v>
      </c>
      <c r="N325" s="11">
        <f ca="1">VLOOKUP(A325,'Hospitalisation Details'!$A$1:$Q$2344,6,FALSE)</f>
        <v>26</v>
      </c>
      <c r="O325" s="17">
        <f ca="1">VLOOKUP(A325,'Hospitalisation Details'!$A$1:$Q$2344,7,FALSE)</f>
        <v>34603</v>
      </c>
      <c r="P325" s="11">
        <f ca="1">VLOOKUP(A325,'Hospitalisation Details'!$A$1:$Q$2344,10,FALSE)</f>
        <v>3062.51</v>
      </c>
      <c r="Q325" s="11" t="str">
        <f ca="1">VLOOKUP(A325,'Hospitalisation Details'!$A$1:$Q$2344,12,FALSE)</f>
        <v>tier - 3</v>
      </c>
      <c r="R325" s="11" t="str">
        <f ca="1">VLOOKUP(A325,'Hospitalisation Details'!$A$1:$Q$2344,14,FALSE)</f>
        <v>tier - 1</v>
      </c>
      <c r="S325" s="11">
        <f ca="1">VLOOKUP(A325,'Hospitalisation Details'!$A$1:$Q$2344,17,FALSE)</f>
        <v>31</v>
      </c>
      <c r="T325" s="11" t="str">
        <f ca="1">VLOOKUP(A325,'Hospitalisation Details'!$A$1:$Q$2336,16,FALSE)</f>
        <v>R1012</v>
      </c>
    </row>
    <row r="326" ht="15.5" spans="1:20">
      <c r="A326" s="10" t="s">
        <v>1250</v>
      </c>
      <c r="B326" s="11" t="str">
        <f>VLOOKUP(A326,'Customer Names'!$H$6:$K$2340,3,FALSE)</f>
        <v>  Marie-France</v>
      </c>
      <c r="C326" s="11">
        <f>VLOOKUP(A326,'Medical Examinations'!$A$1:$L$2336,2,FALSE)</f>
        <v>18.33</v>
      </c>
      <c r="D326" s="11">
        <f>VLOOKUP(A326,'Medical Examinations'!$A$1:$L$2336,3,FALSE)</f>
        <v>5.57</v>
      </c>
      <c r="E326" s="11" t="str">
        <f>VLOOKUP(A326,'Medical Examinations'!$A$1:$L$2336,4,FALSE)</f>
        <v>yes</v>
      </c>
      <c r="F326" s="11" t="str">
        <f>VLOOKUP(A326,'Medical Examinations'!$A$1:$L$2336,5,FALSE)</f>
        <v>No</v>
      </c>
      <c r="G326" s="11" t="str">
        <f>VLOOKUP(A326,'Medical Examinations'!$A$1:$L$2336,6,FALSE)</f>
        <v>No</v>
      </c>
      <c r="H326" s="11">
        <f>VLOOKUP(A326,'Medical Examinations'!$A$1:$L$2336,8,FALSE)</f>
        <v>0</v>
      </c>
      <c r="I326" s="11" t="str">
        <f>VLOOKUP(A326,'Medical Examinations'!$A$1:$L$2336,10,FALSE)</f>
        <v>yes</v>
      </c>
      <c r="J326" s="11" t="str">
        <f>VLOOKUP(A326,'Medical Examinations'!$A$1:$L$2336,11,FALSE)</f>
        <v>Under Weight</v>
      </c>
      <c r="K326" s="11" t="str">
        <f>VLOOKUP(A326,'Medical Examinations'!$A$1:$L$2336,12,FALSE)</f>
        <v>Normal</v>
      </c>
      <c r="L326" s="10">
        <f ca="1">VLOOKUP(A326,'Hospitalisation Details'!$A$1:$Q$2344,3,FALSE)</f>
        <v>1989</v>
      </c>
      <c r="M326" s="10" t="str">
        <f ca="1">VLOOKUP(A326,'Hospitalisation Details'!$A$1:$Q$2344,5,FALSE)</f>
        <v>Oct</v>
      </c>
      <c r="N326" s="11">
        <f ca="1">VLOOKUP(A326,'Hospitalisation Details'!$A$1:$Q$2344,6,FALSE)</f>
        <v>1</v>
      </c>
      <c r="O326" s="17">
        <f ca="1">VLOOKUP(A326,'Hospitalisation Details'!$A$1:$Q$2344,7,FALSE)</f>
        <v>32782</v>
      </c>
      <c r="P326" s="11">
        <f ca="1">VLOOKUP(A326,'Hospitalisation Details'!$A$1:$Q$2344,10,FALSE)</f>
        <v>3065.49</v>
      </c>
      <c r="Q326" s="11" t="str">
        <f ca="1">VLOOKUP(A326,'Hospitalisation Details'!$A$1:$Q$2344,12,FALSE)</f>
        <v>tier - 2</v>
      </c>
      <c r="R326" s="11" t="str">
        <f ca="1">VLOOKUP(A326,'Hospitalisation Details'!$A$1:$Q$2344,14,FALSE)</f>
        <v>tier - 1</v>
      </c>
      <c r="S326" s="11">
        <f ca="1">VLOOKUP(A326,'Hospitalisation Details'!$A$1:$Q$2344,17,FALSE)</f>
        <v>36</v>
      </c>
      <c r="T326" s="11" t="str">
        <f ca="1">VLOOKUP(A326,'Hospitalisation Details'!$A$1:$Q$2336,16,FALSE)</f>
        <v>R1012</v>
      </c>
    </row>
    <row r="327" ht="15.5" spans="1:20">
      <c r="A327" s="10" t="s">
        <v>1254</v>
      </c>
      <c r="B327" s="11" t="str">
        <f>VLOOKUP(A327,'Customer Names'!$H$6:$K$2340,3,FALSE)</f>
        <v>  Erik F</v>
      </c>
      <c r="C327" s="11">
        <f>VLOOKUP(A327,'Medical Examinations'!$A$1:$L$2336,2,FALSE)</f>
        <v>26.39</v>
      </c>
      <c r="D327" s="11">
        <f>VLOOKUP(A327,'Medical Examinations'!$A$1:$L$2336,3,FALSE)</f>
        <v>4.58</v>
      </c>
      <c r="E327" s="11" t="str">
        <f>VLOOKUP(A327,'Medical Examinations'!$A$1:$L$2336,4,FALSE)</f>
        <v>yes</v>
      </c>
      <c r="F327" s="11" t="str">
        <f>VLOOKUP(A327,'Medical Examinations'!$A$1:$L$2336,5,FALSE)</f>
        <v>No</v>
      </c>
      <c r="G327" s="11" t="str">
        <f>VLOOKUP(A327,'Medical Examinations'!$A$1:$L$2336,6,FALSE)</f>
        <v>No</v>
      </c>
      <c r="H327" s="11">
        <f>VLOOKUP(A327,'Medical Examinations'!$A$1:$L$2336,8,FALSE)</f>
        <v>1</v>
      </c>
      <c r="I327" s="11" t="str">
        <f>VLOOKUP(A327,'Medical Examinations'!$A$1:$L$2336,10,FALSE)</f>
        <v>yes</v>
      </c>
      <c r="J327" s="11" t="str">
        <f>VLOOKUP(A327,'Medical Examinations'!$A$1:$L$2336,11,FALSE)</f>
        <v>Over Weight</v>
      </c>
      <c r="K327" s="11" t="str">
        <f>VLOOKUP(A327,'Medical Examinations'!$A$1:$L$2336,12,FALSE)</f>
        <v>Normal</v>
      </c>
      <c r="L327" s="10">
        <f ca="1">VLOOKUP(A327,'Hospitalisation Details'!$A$1:$Q$2344,3,FALSE)</f>
        <v>1995</v>
      </c>
      <c r="M327" s="10" t="str">
        <f ca="1">VLOOKUP(A327,'Hospitalisation Details'!$A$1:$Q$2344,5,FALSE)</f>
        <v>Sep</v>
      </c>
      <c r="N327" s="11">
        <f ca="1">VLOOKUP(A327,'Hospitalisation Details'!$A$1:$Q$2344,6,FALSE)</f>
        <v>10</v>
      </c>
      <c r="O327" s="17">
        <f ca="1">VLOOKUP(A327,'Hospitalisation Details'!$A$1:$Q$2344,7,FALSE)</f>
        <v>34952</v>
      </c>
      <c r="P327" s="11">
        <f ca="1">VLOOKUP(A327,'Hospitalisation Details'!$A$1:$Q$2344,10,FALSE)</f>
        <v>3070.81</v>
      </c>
      <c r="Q327" s="11" t="str">
        <f ca="1">VLOOKUP(A327,'Hospitalisation Details'!$A$1:$Q$2344,12,FALSE)</f>
        <v>tier - 3</v>
      </c>
      <c r="R327" s="11" t="str">
        <f ca="1">VLOOKUP(A327,'Hospitalisation Details'!$A$1:$Q$2344,14,FALSE)</f>
        <v>tier - 1</v>
      </c>
      <c r="S327" s="11">
        <f ca="1">VLOOKUP(A327,'Hospitalisation Details'!$A$1:$Q$2344,17,FALSE)</f>
        <v>30</v>
      </c>
      <c r="T327" s="11" t="str">
        <f ca="1">VLOOKUP(A327,'Hospitalisation Details'!$A$1:$Q$2336,16,FALSE)</f>
        <v>R1017</v>
      </c>
    </row>
    <row r="328" ht="15.5" spans="1:20">
      <c r="A328" s="10" t="s">
        <v>1258</v>
      </c>
      <c r="B328" s="11" t="str">
        <f>VLOOKUP(A328,'Customer Names'!$H$6:$K$2340,3,FALSE)</f>
        <v>  Andrew</v>
      </c>
      <c r="C328" s="11">
        <f>VLOOKUP(A328,'Medical Examinations'!$A$1:$L$2336,2,FALSE)</f>
        <v>19.26</v>
      </c>
      <c r="D328" s="11">
        <f>VLOOKUP(A328,'Medical Examinations'!$A$1:$L$2336,3,FALSE)</f>
        <v>8.96</v>
      </c>
      <c r="E328" s="11" t="str">
        <f>VLOOKUP(A328,'Medical Examinations'!$A$1:$L$2336,4,FALSE)</f>
        <v>yes</v>
      </c>
      <c r="F328" s="11" t="str">
        <f>VLOOKUP(A328,'Medical Examinations'!$A$1:$L$2336,5,FALSE)</f>
        <v>No</v>
      </c>
      <c r="G328" s="11" t="str">
        <f>VLOOKUP(A328,'Medical Examinations'!$A$1:$L$2336,6,FALSE)</f>
        <v>No</v>
      </c>
      <c r="H328" s="11">
        <f>VLOOKUP(A328,'Medical Examinations'!$A$1:$L$2336,8,FALSE)</f>
        <v>1</v>
      </c>
      <c r="I328" s="11" t="str">
        <f>VLOOKUP(A328,'Medical Examinations'!$A$1:$L$2336,10,FALSE)</f>
        <v>yes</v>
      </c>
      <c r="J328" s="11" t="str">
        <f>VLOOKUP(A328,'Medical Examinations'!$A$1:$L$2336,11,FALSE)</f>
        <v>Normal Weight</v>
      </c>
      <c r="K328" s="11" t="str">
        <f>VLOOKUP(A328,'Medical Examinations'!$A$1:$L$2336,12,FALSE)</f>
        <v>Diabetes</v>
      </c>
      <c r="L328" s="10">
        <f ca="1">VLOOKUP(A328,'Hospitalisation Details'!$A$1:$Q$2344,3,FALSE)</f>
        <v>2001</v>
      </c>
      <c r="M328" s="10" t="str">
        <f ca="1">VLOOKUP(A328,'Hospitalisation Details'!$A$1:$Q$2344,5,FALSE)</f>
        <v>Oct</v>
      </c>
      <c r="N328" s="11">
        <f ca="1">VLOOKUP(A328,'Hospitalisation Details'!$A$1:$Q$2344,6,FALSE)</f>
        <v>13</v>
      </c>
      <c r="O328" s="17">
        <f ca="1">VLOOKUP(A328,'Hospitalisation Details'!$A$1:$Q$2344,7,FALSE)</f>
        <v>37177</v>
      </c>
      <c r="P328" s="11">
        <f ca="1">VLOOKUP(A328,'Hospitalisation Details'!$A$1:$Q$2344,10,FALSE)</f>
        <v>3077.1</v>
      </c>
      <c r="Q328" s="11" t="str">
        <f ca="1">VLOOKUP(A328,'Hospitalisation Details'!$A$1:$Q$2344,12,FALSE)</f>
        <v>tier - 2</v>
      </c>
      <c r="R328" s="11" t="str">
        <f ca="1">VLOOKUP(A328,'Hospitalisation Details'!$A$1:$Q$2344,14,FALSE)</f>
        <v>tier - 1</v>
      </c>
      <c r="S328" s="11">
        <f ca="1">VLOOKUP(A328,'Hospitalisation Details'!$A$1:$Q$2344,17,FALSE)</f>
        <v>24</v>
      </c>
      <c r="T328" s="11" t="str">
        <f ca="1">VLOOKUP(A328,'Hospitalisation Details'!$A$1:$Q$2336,16,FALSE)</f>
        <v>R1012</v>
      </c>
    </row>
    <row r="329" ht="15.5" spans="1:20">
      <c r="A329" s="10" t="s">
        <v>1261</v>
      </c>
      <c r="B329" s="11" t="str">
        <f>VLOOKUP(A329,'Customer Names'!$H$6:$K$2340,3,FALSE)</f>
        <v>  Anthony</v>
      </c>
      <c r="C329" s="11">
        <f>VLOOKUP(A329,'Medical Examinations'!$A$1:$L$2336,2,FALSE)</f>
        <v>26.92</v>
      </c>
      <c r="D329" s="11">
        <f>VLOOKUP(A329,'Medical Examinations'!$A$1:$L$2336,3,FALSE)</f>
        <v>6.09</v>
      </c>
      <c r="E329" s="11" t="str">
        <f>VLOOKUP(A329,'Medical Examinations'!$A$1:$L$2336,4,FALSE)</f>
        <v>No</v>
      </c>
      <c r="F329" s="11" t="str">
        <f>VLOOKUP(A329,'Medical Examinations'!$A$1:$L$2336,5,FALSE)</f>
        <v>No</v>
      </c>
      <c r="G329" s="11" t="str">
        <f>VLOOKUP(A329,'Medical Examinations'!$A$1:$L$2336,6,FALSE)</f>
        <v>No</v>
      </c>
      <c r="H329" s="11">
        <f>VLOOKUP(A329,'Medical Examinations'!$A$1:$L$2336,8,FALSE)</f>
        <v>0</v>
      </c>
      <c r="I329" s="11" t="str">
        <f>VLOOKUP(A329,'Medical Examinations'!$A$1:$L$2336,10,FALSE)</f>
        <v>yes</v>
      </c>
      <c r="J329" s="11" t="str">
        <f>VLOOKUP(A329,'Medical Examinations'!$A$1:$L$2336,11,FALSE)</f>
        <v>Over Weight</v>
      </c>
      <c r="K329" s="11" t="str">
        <f>VLOOKUP(A329,'Medical Examinations'!$A$1:$L$2336,12,FALSE)</f>
        <v>Prediabetes</v>
      </c>
      <c r="L329" s="10">
        <f ca="1">VLOOKUP(A329,'Hospitalisation Details'!$A$1:$Q$2344,3,FALSE)</f>
        <v>1987</v>
      </c>
      <c r="M329" s="10" t="str">
        <f ca="1">VLOOKUP(A329,'Hospitalisation Details'!$A$1:$Q$2344,5,FALSE)</f>
        <v>Aug</v>
      </c>
      <c r="N329" s="11">
        <f ca="1">VLOOKUP(A329,'Hospitalisation Details'!$A$1:$Q$2344,6,FALSE)</f>
        <v>1</v>
      </c>
      <c r="O329" s="17">
        <f ca="1">VLOOKUP(A329,'Hospitalisation Details'!$A$1:$Q$2344,7,FALSE)</f>
        <v>31990</v>
      </c>
      <c r="P329" s="11">
        <f ca="1">VLOOKUP(A329,'Hospitalisation Details'!$A$1:$Q$2344,10,FALSE)</f>
        <v>3088.06</v>
      </c>
      <c r="Q329" s="11" t="str">
        <f ca="1">VLOOKUP(A329,'Hospitalisation Details'!$A$1:$Q$2344,12,FALSE)</f>
        <v>tier - 2</v>
      </c>
      <c r="R329" s="11" t="str">
        <f ca="1">VLOOKUP(A329,'Hospitalisation Details'!$A$1:$Q$2344,14,FALSE)</f>
        <v>tier - 2</v>
      </c>
      <c r="S329" s="11">
        <f ca="1">VLOOKUP(A329,'Hospitalisation Details'!$A$1:$Q$2344,17,FALSE)</f>
        <v>38</v>
      </c>
      <c r="T329" s="11" t="str">
        <f ca="1">VLOOKUP(A329,'Hospitalisation Details'!$A$1:$Q$2336,16,FALSE)</f>
        <v>R1013</v>
      </c>
    </row>
    <row r="330" ht="15.5" spans="1:20">
      <c r="A330" s="10" t="s">
        <v>1264</v>
      </c>
      <c r="B330" s="11" t="str">
        <f>VLOOKUP(A330,'Customer Names'!$H$6:$K$2340,3,FALSE)</f>
        <v>  Chris</v>
      </c>
      <c r="C330" s="11">
        <f>VLOOKUP(A330,'Medical Examinations'!$A$1:$L$2336,2,FALSE)</f>
        <v>19.73</v>
      </c>
      <c r="D330" s="11">
        <f>VLOOKUP(A330,'Medical Examinations'!$A$1:$L$2336,3,FALSE)</f>
        <v>4.36</v>
      </c>
      <c r="E330" s="11" t="str">
        <f>VLOOKUP(A330,'Medical Examinations'!$A$1:$L$2336,4,FALSE)</f>
        <v>No</v>
      </c>
      <c r="F330" s="11" t="str">
        <f>VLOOKUP(A330,'Medical Examinations'!$A$1:$L$2336,5,FALSE)</f>
        <v>No</v>
      </c>
      <c r="G330" s="11" t="str">
        <f>VLOOKUP(A330,'Medical Examinations'!$A$1:$L$2336,6,FALSE)</f>
        <v>No</v>
      </c>
      <c r="H330" s="11">
        <f>VLOOKUP(A330,'Medical Examinations'!$A$1:$L$2336,8,FALSE)</f>
        <v>0</v>
      </c>
      <c r="I330" s="11" t="str">
        <f>VLOOKUP(A330,'Medical Examinations'!$A$1:$L$2336,10,FALSE)</f>
        <v>yes</v>
      </c>
      <c r="J330" s="11" t="str">
        <f>VLOOKUP(A330,'Medical Examinations'!$A$1:$L$2336,11,FALSE)</f>
        <v>Normal Weight</v>
      </c>
      <c r="K330" s="11" t="str">
        <f>VLOOKUP(A330,'Medical Examinations'!$A$1:$L$2336,12,FALSE)</f>
        <v>Normal</v>
      </c>
      <c r="L330" s="10">
        <f ca="1">VLOOKUP(A330,'Hospitalisation Details'!$A$1:$Q$2344,3,FALSE)</f>
        <v>1999</v>
      </c>
      <c r="M330" s="10" t="str">
        <f ca="1">VLOOKUP(A330,'Hospitalisation Details'!$A$1:$Q$2344,5,FALSE)</f>
        <v>Jun</v>
      </c>
      <c r="N330" s="11">
        <f ca="1">VLOOKUP(A330,'Hospitalisation Details'!$A$1:$Q$2344,6,FALSE)</f>
        <v>25</v>
      </c>
      <c r="O330" s="17">
        <f ca="1">VLOOKUP(A330,'Hospitalisation Details'!$A$1:$Q$2344,7,FALSE)</f>
        <v>36336</v>
      </c>
      <c r="P330" s="11">
        <f ca="1">VLOOKUP(A330,'Hospitalisation Details'!$A$1:$Q$2344,10,FALSE)</f>
        <v>3128.35</v>
      </c>
      <c r="Q330" s="11" t="str">
        <f ca="1">VLOOKUP(A330,'Hospitalisation Details'!$A$1:$Q$2344,12,FALSE)</f>
        <v>tier - 2</v>
      </c>
      <c r="R330" s="11" t="str">
        <f ca="1">VLOOKUP(A330,'Hospitalisation Details'!$A$1:$Q$2344,14,FALSE)</f>
        <v>tier - 3</v>
      </c>
      <c r="S330" s="11">
        <f ca="1">VLOOKUP(A330,'Hospitalisation Details'!$A$1:$Q$2344,17,FALSE)</f>
        <v>26</v>
      </c>
      <c r="T330" s="11" t="str">
        <f ca="1">VLOOKUP(A330,'Hospitalisation Details'!$A$1:$Q$2336,16,FALSE)</f>
        <v>R1021</v>
      </c>
    </row>
    <row r="331" ht="15.5" spans="1:20">
      <c r="A331" s="10" t="s">
        <v>1268</v>
      </c>
      <c r="B331" s="11" t="str">
        <f>VLOOKUP(A331,'Customer Names'!$H$6:$K$2340,3,FALSE)</f>
        <v>  Yu</v>
      </c>
      <c r="C331" s="11">
        <f>VLOOKUP(A331,'Medical Examinations'!$A$1:$L$2336,2,FALSE)</f>
        <v>23.56</v>
      </c>
      <c r="D331" s="11">
        <f>VLOOKUP(A331,'Medical Examinations'!$A$1:$L$2336,3,FALSE)</f>
        <v>11.74</v>
      </c>
      <c r="E331" s="11" t="str">
        <f>VLOOKUP(A331,'Medical Examinations'!$A$1:$L$2336,4,FALSE)</f>
        <v>yes</v>
      </c>
      <c r="F331" s="11" t="str">
        <f>VLOOKUP(A331,'Medical Examinations'!$A$1:$L$2336,5,FALSE)</f>
        <v>No</v>
      </c>
      <c r="G331" s="11" t="str">
        <f>VLOOKUP(A331,'Medical Examinations'!$A$1:$L$2336,6,FALSE)</f>
        <v>No</v>
      </c>
      <c r="H331" s="11">
        <f>VLOOKUP(A331,'Medical Examinations'!$A$1:$L$2336,8,FALSE)</f>
        <v>0</v>
      </c>
      <c r="I331" s="11" t="str">
        <f>VLOOKUP(A331,'Medical Examinations'!$A$1:$L$2336,10,FALSE)</f>
        <v>yes</v>
      </c>
      <c r="J331" s="11" t="str">
        <f>VLOOKUP(A331,'Medical Examinations'!$A$1:$L$2336,11,FALSE)</f>
        <v>Normal Weight</v>
      </c>
      <c r="K331" s="11" t="str">
        <f>VLOOKUP(A331,'Medical Examinations'!$A$1:$L$2336,12,FALSE)</f>
        <v>Diabetes</v>
      </c>
      <c r="L331" s="10">
        <f ca="1">VLOOKUP(A331,'Hospitalisation Details'!$A$1:$Q$2344,3,FALSE)</f>
        <v>1994</v>
      </c>
      <c r="M331" s="10" t="str">
        <f ca="1">VLOOKUP(A331,'Hospitalisation Details'!$A$1:$Q$2344,5,FALSE)</f>
        <v>Jul</v>
      </c>
      <c r="N331" s="11">
        <f ca="1">VLOOKUP(A331,'Hospitalisation Details'!$A$1:$Q$2344,6,FALSE)</f>
        <v>10</v>
      </c>
      <c r="O331" s="17">
        <f ca="1">VLOOKUP(A331,'Hospitalisation Details'!$A$1:$Q$2344,7,FALSE)</f>
        <v>34525</v>
      </c>
      <c r="P331" s="11">
        <f ca="1">VLOOKUP(A331,'Hospitalisation Details'!$A$1:$Q$2344,10,FALSE)</f>
        <v>3161.45</v>
      </c>
      <c r="Q331" s="11" t="str">
        <f ca="1">VLOOKUP(A331,'Hospitalisation Details'!$A$1:$Q$2344,12,FALSE)</f>
        <v>tier - 2</v>
      </c>
      <c r="R331" s="11" t="str">
        <f ca="1">VLOOKUP(A331,'Hospitalisation Details'!$A$1:$Q$2344,14,FALSE)</f>
        <v>tier - 1</v>
      </c>
      <c r="S331" s="11">
        <f ca="1">VLOOKUP(A331,'Hospitalisation Details'!$A$1:$Q$2344,17,FALSE)</f>
        <v>31</v>
      </c>
      <c r="T331" s="11" t="str">
        <f ca="1">VLOOKUP(A331,'Hospitalisation Details'!$A$1:$Q$2336,16,FALSE)</f>
        <v>R1011</v>
      </c>
    </row>
    <row r="332" ht="15.5" spans="1:20">
      <c r="A332" s="10" t="s">
        <v>1272</v>
      </c>
      <c r="B332" s="11" t="str">
        <f>VLOOKUP(A332,'Customer Names'!$H$6:$K$2340,3,FALSE)</f>
        <v>  Caleb N</v>
      </c>
      <c r="C332" s="11">
        <f>VLOOKUP(A332,'Medical Examinations'!$A$1:$L$2336,2,FALSE)</f>
        <v>37.67</v>
      </c>
      <c r="D332" s="11">
        <f>VLOOKUP(A332,'Medical Examinations'!$A$1:$L$2336,3,FALSE)</f>
        <v>5.89</v>
      </c>
      <c r="E332" s="11" t="str">
        <f>VLOOKUP(A332,'Medical Examinations'!$A$1:$L$2336,4,FALSE)</f>
        <v>No</v>
      </c>
      <c r="F332" s="11" t="str">
        <f>VLOOKUP(A332,'Medical Examinations'!$A$1:$L$2336,5,FALSE)</f>
        <v>No</v>
      </c>
      <c r="G332" s="11" t="str">
        <f>VLOOKUP(A332,'Medical Examinations'!$A$1:$L$2336,6,FALSE)</f>
        <v>No</v>
      </c>
      <c r="H332" s="11">
        <f>VLOOKUP(A332,'Medical Examinations'!$A$1:$L$2336,8,FALSE)</f>
        <v>1</v>
      </c>
      <c r="I332" s="11" t="str">
        <f>VLOOKUP(A332,'Medical Examinations'!$A$1:$L$2336,10,FALSE)</f>
        <v>yes</v>
      </c>
      <c r="J332" s="11" t="str">
        <f>VLOOKUP(A332,'Medical Examinations'!$A$1:$L$2336,11,FALSE)</f>
        <v>Obesity</v>
      </c>
      <c r="K332" s="11" t="str">
        <f>VLOOKUP(A332,'Medical Examinations'!$A$1:$L$2336,12,FALSE)</f>
        <v>Prediabetes</v>
      </c>
      <c r="L332" s="10">
        <f ca="1">VLOOKUP(A332,'Hospitalisation Details'!$A$1:$Q$2344,3,FALSE)</f>
        <v>1993</v>
      </c>
      <c r="M332" s="10" t="str">
        <f ca="1">VLOOKUP(A332,'Hospitalisation Details'!$A$1:$Q$2344,5,FALSE)</f>
        <v>Sep</v>
      </c>
      <c r="N332" s="11">
        <f ca="1">VLOOKUP(A332,'Hospitalisation Details'!$A$1:$Q$2344,6,FALSE)</f>
        <v>25</v>
      </c>
      <c r="O332" s="17">
        <f ca="1">VLOOKUP(A332,'Hospitalisation Details'!$A$1:$Q$2344,7,FALSE)</f>
        <v>34237</v>
      </c>
      <c r="P332" s="11">
        <f ca="1">VLOOKUP(A332,'Hospitalisation Details'!$A$1:$Q$2344,10,FALSE)</f>
        <v>3162.02</v>
      </c>
      <c r="Q332" s="11" t="str">
        <f ca="1">VLOOKUP(A332,'Hospitalisation Details'!$A$1:$Q$2344,12,FALSE)</f>
        <v>tier - 2</v>
      </c>
      <c r="R332" s="11" t="str">
        <f ca="1">VLOOKUP(A332,'Hospitalisation Details'!$A$1:$Q$2344,14,FALSE)</f>
        <v>tier - 3</v>
      </c>
      <c r="S332" s="11">
        <f ca="1">VLOOKUP(A332,'Hospitalisation Details'!$A$1:$Q$2344,17,FALSE)</f>
        <v>32</v>
      </c>
      <c r="T332" s="11" t="str">
        <f ca="1">VLOOKUP(A332,'Hospitalisation Details'!$A$1:$Q$2336,16,FALSE)</f>
        <v>R1013</v>
      </c>
    </row>
    <row r="333" ht="15.5" spans="1:20">
      <c r="A333" s="10" t="s">
        <v>1275</v>
      </c>
      <c r="B333" s="11" t="str">
        <f>VLOOKUP(A333,'Customer Names'!$H$6:$K$2340,3,FALSE)</f>
        <v>  Jason M</v>
      </c>
      <c r="C333" s="11">
        <f>VLOOKUP(A333,'Medical Examinations'!$A$1:$L$2336,2,FALSE)</f>
        <v>18.73</v>
      </c>
      <c r="D333" s="11">
        <f>VLOOKUP(A333,'Medical Examinations'!$A$1:$L$2336,3,FALSE)</f>
        <v>10.64</v>
      </c>
      <c r="E333" s="11" t="str">
        <f>VLOOKUP(A333,'Medical Examinations'!$A$1:$L$2336,4,FALSE)</f>
        <v>No</v>
      </c>
      <c r="F333" s="11" t="str">
        <f>VLOOKUP(A333,'Medical Examinations'!$A$1:$L$2336,5,FALSE)</f>
        <v>No</v>
      </c>
      <c r="G333" s="11" t="str">
        <f>VLOOKUP(A333,'Medical Examinations'!$A$1:$L$2336,6,FALSE)</f>
        <v>No</v>
      </c>
      <c r="H333" s="11">
        <f>VLOOKUP(A333,'Medical Examinations'!$A$1:$L$2336,8,FALSE)</f>
        <v>2</v>
      </c>
      <c r="I333" s="11" t="str">
        <f>VLOOKUP(A333,'Medical Examinations'!$A$1:$L$2336,10,FALSE)</f>
        <v>yes</v>
      </c>
      <c r="J333" s="11" t="str">
        <f>VLOOKUP(A333,'Medical Examinations'!$A$1:$L$2336,11,FALSE)</f>
        <v>Normal Weight</v>
      </c>
      <c r="K333" s="11" t="str">
        <f>VLOOKUP(A333,'Medical Examinations'!$A$1:$L$2336,12,FALSE)</f>
        <v>Diabetes</v>
      </c>
      <c r="L333" s="10">
        <f ca="1">VLOOKUP(A333,'Hospitalisation Details'!$A$1:$Q$2344,3,FALSE)</f>
        <v>2001</v>
      </c>
      <c r="M333" s="10" t="str">
        <f ca="1">VLOOKUP(A333,'Hospitalisation Details'!$A$1:$Q$2344,5,FALSE)</f>
        <v>Aug</v>
      </c>
      <c r="N333" s="11">
        <f ca="1">VLOOKUP(A333,'Hospitalisation Details'!$A$1:$Q$2344,6,FALSE)</f>
        <v>29</v>
      </c>
      <c r="O333" s="17">
        <f ca="1">VLOOKUP(A333,'Hospitalisation Details'!$A$1:$Q$2344,7,FALSE)</f>
        <v>37132</v>
      </c>
      <c r="P333" s="11">
        <f ca="1">VLOOKUP(A333,'Hospitalisation Details'!$A$1:$Q$2344,10,FALSE)</f>
        <v>3167.46</v>
      </c>
      <c r="Q333" s="11" t="str">
        <f ca="1">VLOOKUP(A333,'Hospitalisation Details'!$A$1:$Q$2344,12,FALSE)</f>
        <v>tier - 2</v>
      </c>
      <c r="R333" s="11" t="str">
        <f ca="1">VLOOKUP(A333,'Hospitalisation Details'!$A$1:$Q$2344,14,FALSE)</f>
        <v>tier - 3</v>
      </c>
      <c r="S333" s="11">
        <f ca="1">VLOOKUP(A333,'Hospitalisation Details'!$A$1:$Q$2344,17,FALSE)</f>
        <v>24</v>
      </c>
      <c r="T333" s="11" t="str">
        <f ca="1">VLOOKUP(A333,'Hospitalisation Details'!$A$1:$Q$2336,16,FALSE)</f>
        <v>R1024</v>
      </c>
    </row>
    <row r="334" ht="15.5" spans="1:20">
      <c r="A334" s="10" t="s">
        <v>1279</v>
      </c>
      <c r="B334" s="11" t="str">
        <f>VLOOKUP(A334,'Customer Names'!$H$6:$K$2340,3,FALSE)</f>
        <v>  Angela R</v>
      </c>
      <c r="C334" s="11">
        <f>VLOOKUP(A334,'Medical Examinations'!$A$1:$L$2336,2,FALSE)</f>
        <v>33.09</v>
      </c>
      <c r="D334" s="11">
        <f>VLOOKUP(A334,'Medical Examinations'!$A$1:$L$2336,3,FALSE)</f>
        <v>6.06</v>
      </c>
      <c r="E334" s="11" t="str">
        <f>VLOOKUP(A334,'Medical Examinations'!$A$1:$L$2336,4,FALSE)</f>
        <v>No</v>
      </c>
      <c r="F334" s="11" t="str">
        <f>VLOOKUP(A334,'Medical Examinations'!$A$1:$L$2336,5,FALSE)</f>
        <v>No</v>
      </c>
      <c r="G334" s="11" t="str">
        <f>VLOOKUP(A334,'Medical Examinations'!$A$1:$L$2336,6,FALSE)</f>
        <v>Yes</v>
      </c>
      <c r="H334" s="11">
        <f>VLOOKUP(A334,'Medical Examinations'!$A$1:$L$2336,8,FALSE)</f>
        <v>1</v>
      </c>
      <c r="I334" s="11" t="str">
        <f>VLOOKUP(A334,'Medical Examinations'!$A$1:$L$2336,10,FALSE)</f>
        <v>yes</v>
      </c>
      <c r="J334" s="11" t="str">
        <f>VLOOKUP(A334,'Medical Examinations'!$A$1:$L$2336,11,FALSE)</f>
        <v>Obesity</v>
      </c>
      <c r="K334" s="11" t="str">
        <f>VLOOKUP(A334,'Medical Examinations'!$A$1:$L$2336,12,FALSE)</f>
        <v>Prediabetes</v>
      </c>
      <c r="L334" s="10">
        <f ca="1">VLOOKUP(A334,'Hospitalisation Details'!$A$1:$Q$2344,3,FALSE)</f>
        <v>1994</v>
      </c>
      <c r="M334" s="10" t="str">
        <f ca="1">VLOOKUP(A334,'Hospitalisation Details'!$A$1:$Q$2344,5,FALSE)</f>
        <v>Oct</v>
      </c>
      <c r="N334" s="11">
        <f ca="1">VLOOKUP(A334,'Hospitalisation Details'!$A$1:$Q$2344,6,FALSE)</f>
        <v>25</v>
      </c>
      <c r="O334" s="17">
        <f ca="1">VLOOKUP(A334,'Hospitalisation Details'!$A$1:$Q$2344,7,FALSE)</f>
        <v>34632</v>
      </c>
      <c r="P334" s="11">
        <f ca="1">VLOOKUP(A334,'Hospitalisation Details'!$A$1:$Q$2344,10,FALSE)</f>
        <v>3171.61</v>
      </c>
      <c r="Q334" s="11" t="str">
        <f ca="1">VLOOKUP(A334,'Hospitalisation Details'!$A$1:$Q$2344,12,FALSE)</f>
        <v>tier - 2</v>
      </c>
      <c r="R334" s="11" t="str">
        <f ca="1">VLOOKUP(A334,'Hospitalisation Details'!$A$1:$Q$2344,14,FALSE)</f>
        <v>tier - 3</v>
      </c>
      <c r="S334" s="11">
        <f ca="1">VLOOKUP(A334,'Hospitalisation Details'!$A$1:$Q$2344,17,FALSE)</f>
        <v>31</v>
      </c>
      <c r="T334" s="11" t="str">
        <f ca="1">VLOOKUP(A334,'Hospitalisation Details'!$A$1:$Q$2336,16,FALSE)</f>
        <v>R1013</v>
      </c>
    </row>
    <row r="335" ht="15.5" spans="1:20">
      <c r="A335" s="10" t="s">
        <v>1282</v>
      </c>
      <c r="B335" s="11" t="str">
        <f>VLOOKUP(A335,'Customer Names'!$H$6:$K$2340,3,FALSE)</f>
        <v>  Keith J</v>
      </c>
      <c r="C335" s="11">
        <f>VLOOKUP(A335,'Medical Examinations'!$A$1:$L$2336,2,FALSE)</f>
        <v>18.33</v>
      </c>
      <c r="D335" s="11">
        <f>VLOOKUP(A335,'Medical Examinations'!$A$1:$L$2336,3,FALSE)</f>
        <v>7.46</v>
      </c>
      <c r="E335" s="11" t="str">
        <f>VLOOKUP(A335,'Medical Examinations'!$A$1:$L$2336,4,FALSE)</f>
        <v>yes</v>
      </c>
      <c r="F335" s="11" t="str">
        <f>VLOOKUP(A335,'Medical Examinations'!$A$1:$L$2336,5,FALSE)</f>
        <v>No</v>
      </c>
      <c r="G335" s="11" t="str">
        <f>VLOOKUP(A335,'Medical Examinations'!$A$1:$L$2336,6,FALSE)</f>
        <v>No</v>
      </c>
      <c r="H335" s="11">
        <f>VLOOKUP(A335,'Medical Examinations'!$A$1:$L$2336,8,FALSE)</f>
        <v>1</v>
      </c>
      <c r="I335" s="11" t="str">
        <f>VLOOKUP(A335,'Medical Examinations'!$A$1:$L$2336,10,FALSE)</f>
        <v>yes</v>
      </c>
      <c r="J335" s="11" t="str">
        <f>VLOOKUP(A335,'Medical Examinations'!$A$1:$L$2336,11,FALSE)</f>
        <v>Under Weight</v>
      </c>
      <c r="K335" s="11" t="str">
        <f>VLOOKUP(A335,'Medical Examinations'!$A$1:$L$2336,12,FALSE)</f>
        <v>Diabetes</v>
      </c>
      <c r="L335" s="10">
        <f ca="1">VLOOKUP(A335,'Hospitalisation Details'!$A$1:$Q$2344,3,FALSE)</f>
        <v>1994</v>
      </c>
      <c r="M335" s="10" t="str">
        <f ca="1">VLOOKUP(A335,'Hospitalisation Details'!$A$1:$Q$2344,5,FALSE)</f>
        <v>Jul</v>
      </c>
      <c r="N335" s="11">
        <f ca="1">VLOOKUP(A335,'Hospitalisation Details'!$A$1:$Q$2344,6,FALSE)</f>
        <v>6</v>
      </c>
      <c r="O335" s="17">
        <f ca="1">VLOOKUP(A335,'Hospitalisation Details'!$A$1:$Q$2344,7,FALSE)</f>
        <v>34521</v>
      </c>
      <c r="P335" s="11">
        <f ca="1">VLOOKUP(A335,'Hospitalisation Details'!$A$1:$Q$2344,10,FALSE)</f>
        <v>3172.02</v>
      </c>
      <c r="Q335" s="11" t="str">
        <f ca="1">VLOOKUP(A335,'Hospitalisation Details'!$A$1:$Q$2344,12,FALSE)</f>
        <v>tier - 2</v>
      </c>
      <c r="R335" s="11" t="str">
        <f ca="1">VLOOKUP(A335,'Hospitalisation Details'!$A$1:$Q$2344,14,FALSE)</f>
        <v>tier - 1</v>
      </c>
      <c r="S335" s="11">
        <f ca="1">VLOOKUP(A335,'Hospitalisation Details'!$A$1:$Q$2344,17,FALSE)</f>
        <v>31</v>
      </c>
      <c r="T335" s="11" t="str">
        <f ca="1">VLOOKUP(A335,'Hospitalisation Details'!$A$1:$Q$2336,16,FALSE)</f>
        <v>R1011</v>
      </c>
    </row>
    <row r="336" ht="15.5" spans="1:20">
      <c r="A336" s="10" t="s">
        <v>1286</v>
      </c>
      <c r="B336" s="11" t="str">
        <f>VLOOKUP(A336,'Customer Names'!$H$6:$K$2340,3,FALSE)</f>
        <v>  Emma</v>
      </c>
      <c r="C336" s="11">
        <f>VLOOKUP(A336,'Medical Examinations'!$A$1:$L$2336,2,FALSE)</f>
        <v>27.74</v>
      </c>
      <c r="D336" s="11">
        <f>VLOOKUP(A336,'Medical Examinations'!$A$1:$L$2336,3,FALSE)</f>
        <v>4.68</v>
      </c>
      <c r="E336" s="11" t="str">
        <f>VLOOKUP(A336,'Medical Examinations'!$A$1:$L$2336,4,FALSE)</f>
        <v>yes</v>
      </c>
      <c r="F336" s="11" t="str">
        <f>VLOOKUP(A336,'Medical Examinations'!$A$1:$L$2336,5,FALSE)</f>
        <v>No</v>
      </c>
      <c r="G336" s="11" t="str">
        <f>VLOOKUP(A336,'Medical Examinations'!$A$1:$L$2336,6,FALSE)</f>
        <v>No</v>
      </c>
      <c r="H336" s="11">
        <f>VLOOKUP(A336,'Medical Examinations'!$A$1:$L$2336,8,FALSE)</f>
        <v>2</v>
      </c>
      <c r="I336" s="11" t="str">
        <f>VLOOKUP(A336,'Medical Examinations'!$A$1:$L$2336,10,FALSE)</f>
        <v>yes</v>
      </c>
      <c r="J336" s="11" t="str">
        <f>VLOOKUP(A336,'Medical Examinations'!$A$1:$L$2336,11,FALSE)</f>
        <v>Over Weight</v>
      </c>
      <c r="K336" s="11" t="str">
        <f>VLOOKUP(A336,'Medical Examinations'!$A$1:$L$2336,12,FALSE)</f>
        <v>Normal</v>
      </c>
      <c r="L336" s="10">
        <f ca="1">VLOOKUP(A336,'Hospitalisation Details'!$A$1:$Q$2344,3,FALSE)</f>
        <v>1996</v>
      </c>
      <c r="M336" s="10" t="str">
        <f ca="1">VLOOKUP(A336,'Hospitalisation Details'!$A$1:$Q$2344,5,FALSE)</f>
        <v>Aug</v>
      </c>
      <c r="N336" s="11">
        <f ca="1">VLOOKUP(A336,'Hospitalisation Details'!$A$1:$Q$2344,6,FALSE)</f>
        <v>14</v>
      </c>
      <c r="O336" s="17">
        <f ca="1">VLOOKUP(A336,'Hospitalisation Details'!$A$1:$Q$2344,7,FALSE)</f>
        <v>35291</v>
      </c>
      <c r="P336" s="11">
        <f ca="1">VLOOKUP(A336,'Hospitalisation Details'!$A$1:$Q$2344,10,FALSE)</f>
        <v>3176.29</v>
      </c>
      <c r="Q336" s="11" t="str">
        <f ca="1">VLOOKUP(A336,'Hospitalisation Details'!$A$1:$Q$2344,12,FALSE)</f>
        <v>tier - 2</v>
      </c>
      <c r="R336" s="11" t="str">
        <f ca="1">VLOOKUP(A336,'Hospitalisation Details'!$A$1:$Q$2344,14,FALSE)</f>
        <v>tier - 2</v>
      </c>
      <c r="S336" s="11">
        <f ca="1">VLOOKUP(A336,'Hospitalisation Details'!$A$1:$Q$2344,17,FALSE)</f>
        <v>29</v>
      </c>
      <c r="T336" s="11" t="str">
        <f ca="1">VLOOKUP(A336,'Hospitalisation Details'!$A$1:$Q$2336,16,FALSE)</f>
        <v>R1012</v>
      </c>
    </row>
    <row r="337" ht="15.5" spans="1:20">
      <c r="A337" s="10" t="s">
        <v>1290</v>
      </c>
      <c r="B337" s="11" t="str">
        <f>VLOOKUP(A337,'Customer Names'!$H$6:$K$2340,3,FALSE)</f>
        <v>  Nathan A</v>
      </c>
      <c r="C337" s="11">
        <f>VLOOKUP(A337,'Medical Examinations'!$A$1:$L$2336,2,FALSE)</f>
        <v>24.2</v>
      </c>
      <c r="D337" s="11">
        <f>VLOOKUP(A337,'Medical Examinations'!$A$1:$L$2336,3,FALSE)</f>
        <v>6.15</v>
      </c>
      <c r="E337" s="11" t="str">
        <f>VLOOKUP(A337,'Medical Examinations'!$A$1:$L$2336,4,FALSE)</f>
        <v>No</v>
      </c>
      <c r="F337" s="11" t="str">
        <f>VLOOKUP(A337,'Medical Examinations'!$A$1:$L$2336,5,FALSE)</f>
        <v>No</v>
      </c>
      <c r="G337" s="11" t="str">
        <f>VLOOKUP(A337,'Medical Examinations'!$A$1:$L$2336,6,FALSE)</f>
        <v>No</v>
      </c>
      <c r="H337" s="11">
        <f>VLOOKUP(A337,'Medical Examinations'!$A$1:$L$2336,8,FALSE)</f>
        <v>1</v>
      </c>
      <c r="I337" s="11" t="str">
        <f>VLOOKUP(A337,'Medical Examinations'!$A$1:$L$2336,10,FALSE)</f>
        <v>yes</v>
      </c>
      <c r="J337" s="11" t="str">
        <f>VLOOKUP(A337,'Medical Examinations'!$A$1:$L$2336,11,FALSE)</f>
        <v>Normal Weight</v>
      </c>
      <c r="K337" s="11" t="str">
        <f>VLOOKUP(A337,'Medical Examinations'!$A$1:$L$2336,12,FALSE)</f>
        <v>Prediabetes</v>
      </c>
      <c r="L337" s="10">
        <f ca="1">VLOOKUP(A337,'Hospitalisation Details'!$A$1:$Q$2344,3,FALSE)</f>
        <v>1996</v>
      </c>
      <c r="M337" s="10" t="str">
        <f ca="1">VLOOKUP(A337,'Hospitalisation Details'!$A$1:$Q$2344,5,FALSE)</f>
        <v>Jul</v>
      </c>
      <c r="N337" s="11">
        <f ca="1">VLOOKUP(A337,'Hospitalisation Details'!$A$1:$Q$2344,6,FALSE)</f>
        <v>3</v>
      </c>
      <c r="O337" s="17">
        <f ca="1">VLOOKUP(A337,'Hospitalisation Details'!$A$1:$Q$2344,7,FALSE)</f>
        <v>35249</v>
      </c>
      <c r="P337" s="11">
        <f ca="1">VLOOKUP(A337,'Hospitalisation Details'!$A$1:$Q$2344,10,FALSE)</f>
        <v>3176.82</v>
      </c>
      <c r="Q337" s="11" t="str">
        <f ca="1">VLOOKUP(A337,'Hospitalisation Details'!$A$1:$Q$2344,12,FALSE)</f>
        <v>tier - 2</v>
      </c>
      <c r="R337" s="11" t="str">
        <f ca="1">VLOOKUP(A337,'Hospitalisation Details'!$A$1:$Q$2344,14,FALSE)</f>
        <v>tier - 1</v>
      </c>
      <c r="S337" s="11">
        <f ca="1">VLOOKUP(A337,'Hospitalisation Details'!$A$1:$Q$2344,17,FALSE)</f>
        <v>29</v>
      </c>
      <c r="T337" s="11" t="str">
        <f ca="1">VLOOKUP(A337,'Hospitalisation Details'!$A$1:$Q$2336,16,FALSE)</f>
        <v>R1012</v>
      </c>
    </row>
    <row r="338" ht="15.5" spans="1:20">
      <c r="A338" s="10" t="s">
        <v>1293</v>
      </c>
      <c r="B338" s="11" t="str">
        <f>VLOOKUP(A338,'Customer Names'!$H$6:$K$2340,3,FALSE)</f>
        <v>  Kathryn</v>
      </c>
      <c r="C338" s="11">
        <f>VLOOKUP(A338,'Medical Examinations'!$A$1:$L$2336,2,FALSE)</f>
        <v>22.03</v>
      </c>
      <c r="D338" s="11">
        <f>VLOOKUP(A338,'Medical Examinations'!$A$1:$L$2336,3,FALSE)</f>
        <v>4.28</v>
      </c>
      <c r="E338" s="11" t="str">
        <f>VLOOKUP(A338,'Medical Examinations'!$A$1:$L$2336,4,FALSE)</f>
        <v>yes</v>
      </c>
      <c r="F338" s="11" t="str">
        <f>VLOOKUP(A338,'Medical Examinations'!$A$1:$L$2336,5,FALSE)</f>
        <v>No</v>
      </c>
      <c r="G338" s="11" t="str">
        <f>VLOOKUP(A338,'Medical Examinations'!$A$1:$L$2336,6,FALSE)</f>
        <v>No</v>
      </c>
      <c r="H338" s="11">
        <f>VLOOKUP(A338,'Medical Examinations'!$A$1:$L$2336,8,FALSE)</f>
        <v>0</v>
      </c>
      <c r="I338" s="11" t="str">
        <f>VLOOKUP(A338,'Medical Examinations'!$A$1:$L$2336,10,FALSE)</f>
        <v>yes</v>
      </c>
      <c r="J338" s="11" t="str">
        <f>VLOOKUP(A338,'Medical Examinations'!$A$1:$L$2336,11,FALSE)</f>
        <v>Normal Weight</v>
      </c>
      <c r="K338" s="11" t="str">
        <f>VLOOKUP(A338,'Medical Examinations'!$A$1:$L$2336,12,FALSE)</f>
        <v>Normal</v>
      </c>
      <c r="L338" s="10">
        <f ca="1">VLOOKUP(A338,'Hospitalisation Details'!$A$1:$Q$2344,3,FALSE)</f>
        <v>2000</v>
      </c>
      <c r="M338" s="10" t="str">
        <f ca="1">VLOOKUP(A338,'Hospitalisation Details'!$A$1:$Q$2344,5,FALSE)</f>
        <v>Sep</v>
      </c>
      <c r="N338" s="11">
        <f ca="1">VLOOKUP(A338,'Hospitalisation Details'!$A$1:$Q$2344,6,FALSE)</f>
        <v>23</v>
      </c>
      <c r="O338" s="17">
        <f ca="1">VLOOKUP(A338,'Hospitalisation Details'!$A$1:$Q$2344,7,FALSE)</f>
        <v>36792</v>
      </c>
      <c r="P338" s="11">
        <f ca="1">VLOOKUP(A338,'Hospitalisation Details'!$A$1:$Q$2344,10,FALSE)</f>
        <v>3179.96</v>
      </c>
      <c r="Q338" s="11" t="str">
        <f ca="1">VLOOKUP(A338,'Hospitalisation Details'!$A$1:$Q$2344,12,FALSE)</f>
        <v>tier - 2</v>
      </c>
      <c r="R338" s="11" t="str">
        <f ca="1">VLOOKUP(A338,'Hospitalisation Details'!$A$1:$Q$2344,14,FALSE)</f>
        <v>tier - 2</v>
      </c>
      <c r="S338" s="11">
        <f ca="1">VLOOKUP(A338,'Hospitalisation Details'!$A$1:$Q$2344,17,FALSE)</f>
        <v>25</v>
      </c>
      <c r="T338" s="11" t="str">
        <f ca="1">VLOOKUP(A338,'Hospitalisation Details'!$A$1:$Q$2336,16,FALSE)</f>
        <v>R1012</v>
      </c>
    </row>
    <row r="339" ht="15.5" spans="1:20">
      <c r="A339" s="10" t="s">
        <v>1297</v>
      </c>
      <c r="B339" s="11" t="str">
        <f>VLOOKUP(A339,'Customer Names'!$H$6:$K$2340,3,FALSE)</f>
        <v>  Elizabeth H</v>
      </c>
      <c r="C339" s="11">
        <f>VLOOKUP(A339,'Medical Examinations'!$A$1:$L$2336,2,FALSE)</f>
        <v>26.885</v>
      </c>
      <c r="D339" s="11">
        <f>VLOOKUP(A339,'Medical Examinations'!$A$1:$L$2336,3,FALSE)</f>
        <v>9.86</v>
      </c>
      <c r="E339" s="11" t="str">
        <f>VLOOKUP(A339,'Medical Examinations'!$A$1:$L$2336,4,FALSE)</f>
        <v>No</v>
      </c>
      <c r="F339" s="11" t="str">
        <f>VLOOKUP(A339,'Medical Examinations'!$A$1:$L$2336,5,FALSE)</f>
        <v>No</v>
      </c>
      <c r="G339" s="11" t="str">
        <f>VLOOKUP(A339,'Medical Examinations'!$A$1:$L$2336,6,FALSE)</f>
        <v>No</v>
      </c>
      <c r="H339" s="11">
        <f>VLOOKUP(A339,'Medical Examinations'!$A$1:$L$2336,8,FALSE)</f>
        <v>3</v>
      </c>
      <c r="I339" s="11" t="str">
        <f>VLOOKUP(A339,'Medical Examinations'!$A$1:$L$2336,10,FALSE)</f>
        <v>yes</v>
      </c>
      <c r="J339" s="11" t="str">
        <f>VLOOKUP(A339,'Medical Examinations'!$A$1:$L$2336,11,FALSE)</f>
        <v>Over Weight</v>
      </c>
      <c r="K339" s="11" t="str">
        <f>VLOOKUP(A339,'Medical Examinations'!$A$1:$L$2336,12,FALSE)</f>
        <v>Diabetes</v>
      </c>
      <c r="L339" s="10">
        <f ca="1">VLOOKUP(A339,'Hospitalisation Details'!$A$1:$Q$2344,3,FALSE)</f>
        <v>2001</v>
      </c>
      <c r="M339" s="10" t="str">
        <f ca="1">VLOOKUP(A339,'Hospitalisation Details'!$A$1:$Q$2344,5,FALSE)</f>
        <v>Sep</v>
      </c>
      <c r="N339" s="11">
        <f ca="1">VLOOKUP(A339,'Hospitalisation Details'!$A$1:$Q$2344,6,FALSE)</f>
        <v>2</v>
      </c>
      <c r="O339" s="17">
        <f ca="1">VLOOKUP(A339,'Hospitalisation Details'!$A$1:$Q$2344,7,FALSE)</f>
        <v>37136</v>
      </c>
      <c r="P339" s="11">
        <f ca="1">VLOOKUP(A339,'Hospitalisation Details'!$A$1:$Q$2344,10,FALSE)</f>
        <v>3180.51</v>
      </c>
      <c r="Q339" s="11" t="str">
        <f ca="1">VLOOKUP(A339,'Hospitalisation Details'!$A$1:$Q$2344,12,FALSE)</f>
        <v>tier - 2</v>
      </c>
      <c r="R339" s="11" t="str">
        <f ca="1">VLOOKUP(A339,'Hospitalisation Details'!$A$1:$Q$2344,14,FALSE)</f>
        <v>tier - 2</v>
      </c>
      <c r="S339" s="11">
        <f ca="1">VLOOKUP(A339,'Hospitalisation Details'!$A$1:$Q$2344,17,FALSE)</f>
        <v>24</v>
      </c>
      <c r="T339" s="11" t="str">
        <f ca="1">VLOOKUP(A339,'Hospitalisation Details'!$A$1:$Q$2336,16,FALSE)</f>
        <v>R1013</v>
      </c>
    </row>
    <row r="340" ht="15.5" spans="1:20">
      <c r="A340" s="10" t="s">
        <v>1301</v>
      </c>
      <c r="B340" s="11" t="str">
        <f>VLOOKUP(A340,'Customer Names'!$H$6:$K$2340,3,FALSE)</f>
        <v>  Ben</v>
      </c>
      <c r="C340" s="11">
        <f>VLOOKUP(A340,'Medical Examinations'!$A$1:$L$2336,2,FALSE)</f>
        <v>16.36</v>
      </c>
      <c r="D340" s="11">
        <f>VLOOKUP(A340,'Medical Examinations'!$A$1:$L$2336,3,FALSE)</f>
        <v>11.19</v>
      </c>
      <c r="E340" s="11" t="str">
        <f>VLOOKUP(A340,'Medical Examinations'!$A$1:$L$2336,4,FALSE)</f>
        <v>No</v>
      </c>
      <c r="F340" s="11" t="str">
        <f>VLOOKUP(A340,'Medical Examinations'!$A$1:$L$2336,5,FALSE)</f>
        <v>No</v>
      </c>
      <c r="G340" s="11" t="str">
        <f>VLOOKUP(A340,'Medical Examinations'!$A$1:$L$2336,6,FALSE)</f>
        <v>No</v>
      </c>
      <c r="H340" s="11">
        <f>VLOOKUP(A340,'Medical Examinations'!$A$1:$L$2336,8,FALSE)</f>
        <v>0</v>
      </c>
      <c r="I340" s="11" t="str">
        <f>VLOOKUP(A340,'Medical Examinations'!$A$1:$L$2336,10,FALSE)</f>
        <v>yes</v>
      </c>
      <c r="J340" s="11" t="str">
        <f>VLOOKUP(A340,'Medical Examinations'!$A$1:$L$2336,11,FALSE)</f>
        <v>Under Weight</v>
      </c>
      <c r="K340" s="11" t="str">
        <f>VLOOKUP(A340,'Medical Examinations'!$A$1:$L$2336,12,FALSE)</f>
        <v>Diabetes</v>
      </c>
      <c r="L340" s="10">
        <f ca="1">VLOOKUP(A340,'Hospitalisation Details'!$A$1:$Q$2344,3,FALSE)</f>
        <v>1996</v>
      </c>
      <c r="M340" s="10" t="str">
        <f ca="1">VLOOKUP(A340,'Hospitalisation Details'!$A$1:$Q$2344,5,FALSE)</f>
        <v>Oct</v>
      </c>
      <c r="N340" s="11">
        <f ca="1">VLOOKUP(A340,'Hospitalisation Details'!$A$1:$Q$2344,6,FALSE)</f>
        <v>11</v>
      </c>
      <c r="O340" s="17">
        <f ca="1">VLOOKUP(A340,'Hospitalisation Details'!$A$1:$Q$2344,7,FALSE)</f>
        <v>35349</v>
      </c>
      <c r="P340" s="11">
        <f ca="1">VLOOKUP(A340,'Hospitalisation Details'!$A$1:$Q$2344,10,FALSE)</f>
        <v>3201.25</v>
      </c>
      <c r="Q340" s="11" t="str">
        <f ca="1">VLOOKUP(A340,'Hospitalisation Details'!$A$1:$Q$2344,12,FALSE)</f>
        <v>tier - 2</v>
      </c>
      <c r="R340" s="11" t="str">
        <f ca="1">VLOOKUP(A340,'Hospitalisation Details'!$A$1:$Q$2344,14,FALSE)</f>
        <v>tier - 3</v>
      </c>
      <c r="S340" s="11">
        <f ca="1">VLOOKUP(A340,'Hospitalisation Details'!$A$1:$Q$2344,17,FALSE)</f>
        <v>29</v>
      </c>
      <c r="T340" s="11" t="str">
        <f ca="1">VLOOKUP(A340,'Hospitalisation Details'!$A$1:$Q$2336,16,FALSE)</f>
        <v>R1012</v>
      </c>
    </row>
    <row r="341" ht="15.5" spans="1:20">
      <c r="A341" s="10" t="s">
        <v>1305</v>
      </c>
      <c r="B341" s="11" t="str">
        <f>VLOOKUP(A341,'Customer Names'!$H$6:$K$2340,3,FALSE)</f>
        <v>  Cheryl A</v>
      </c>
      <c r="C341" s="11">
        <f>VLOOKUP(A341,'Medical Examinations'!$A$1:$L$2336,2,FALSE)</f>
        <v>32.3</v>
      </c>
      <c r="D341" s="11">
        <f>VLOOKUP(A341,'Medical Examinations'!$A$1:$L$2336,3,FALSE)</f>
        <v>4.89</v>
      </c>
      <c r="E341" s="11" t="str">
        <f>VLOOKUP(A341,'Medical Examinations'!$A$1:$L$2336,4,FALSE)</f>
        <v>yes</v>
      </c>
      <c r="F341" s="11" t="str">
        <f>VLOOKUP(A341,'Medical Examinations'!$A$1:$L$2336,5,FALSE)</f>
        <v>No</v>
      </c>
      <c r="G341" s="11" t="str">
        <f>VLOOKUP(A341,'Medical Examinations'!$A$1:$L$2336,6,FALSE)</f>
        <v>Yes</v>
      </c>
      <c r="H341" s="11">
        <f>VLOOKUP(A341,'Medical Examinations'!$A$1:$L$2336,8,FALSE)</f>
        <v>1</v>
      </c>
      <c r="I341" s="11" t="str">
        <f>VLOOKUP(A341,'Medical Examinations'!$A$1:$L$2336,10,FALSE)</f>
        <v>No</v>
      </c>
      <c r="J341" s="11" t="str">
        <f>VLOOKUP(A341,'Medical Examinations'!$A$1:$L$2336,11,FALSE)</f>
        <v>Obesity</v>
      </c>
      <c r="K341" s="11" t="str">
        <f>VLOOKUP(A341,'Medical Examinations'!$A$1:$L$2336,12,FALSE)</f>
        <v>Normal</v>
      </c>
      <c r="L341" s="10">
        <f ca="1">VLOOKUP(A341,'Hospitalisation Details'!$A$1:$Q$2344,3,FALSE)</f>
        <v>1997</v>
      </c>
      <c r="M341" s="10" t="str">
        <f ca="1">VLOOKUP(A341,'Hospitalisation Details'!$A$1:$Q$2344,5,FALSE)</f>
        <v>Jul</v>
      </c>
      <c r="N341" s="11">
        <f ca="1">VLOOKUP(A341,'Hospitalisation Details'!$A$1:$Q$2344,6,FALSE)</f>
        <v>5</v>
      </c>
      <c r="O341" s="17">
        <f ca="1">VLOOKUP(A341,'Hospitalisation Details'!$A$1:$Q$2344,7,FALSE)</f>
        <v>35616</v>
      </c>
      <c r="P341" s="11">
        <f ca="1">VLOOKUP(A341,'Hospitalisation Details'!$A$1:$Q$2344,10,FALSE)</f>
        <v>3206.49</v>
      </c>
      <c r="Q341" s="11" t="str">
        <f ca="1">VLOOKUP(A341,'Hospitalisation Details'!$A$1:$Q$2344,12,FALSE)</f>
        <v>tier - 2</v>
      </c>
      <c r="R341" s="11" t="str">
        <f ca="1">VLOOKUP(A341,'Hospitalisation Details'!$A$1:$Q$2344,14,FALSE)</f>
        <v>tier - 3</v>
      </c>
      <c r="S341" s="11">
        <f ca="1">VLOOKUP(A341,'Hospitalisation Details'!$A$1:$Q$2344,17,FALSE)</f>
        <v>28</v>
      </c>
      <c r="T341" s="11" t="str">
        <f ca="1">VLOOKUP(A341,'Hospitalisation Details'!$A$1:$Q$2336,16,FALSE)</f>
        <v>R1024</v>
      </c>
    </row>
    <row r="342" ht="15.5" spans="1:20">
      <c r="A342" s="10" t="s">
        <v>1309</v>
      </c>
      <c r="B342" s="11" t="str">
        <f>VLOOKUP(A342,'Customer Names'!$H$6:$K$2340,3,FALSE)</f>
        <v>  Kimberly A</v>
      </c>
      <c r="C342" s="11">
        <f>VLOOKUP(A342,'Medical Examinations'!$A$1:$L$2336,2,FALSE)</f>
        <v>16.05</v>
      </c>
      <c r="D342" s="11">
        <f>VLOOKUP(A342,'Medical Examinations'!$A$1:$L$2336,3,FALSE)</f>
        <v>4.35</v>
      </c>
      <c r="E342" s="11" t="str">
        <f>VLOOKUP(A342,'Medical Examinations'!$A$1:$L$2336,4,FALSE)</f>
        <v>yes</v>
      </c>
      <c r="F342" s="11" t="str">
        <f>VLOOKUP(A342,'Medical Examinations'!$A$1:$L$2336,5,FALSE)</f>
        <v>No</v>
      </c>
      <c r="G342" s="11" t="str">
        <f>VLOOKUP(A342,'Medical Examinations'!$A$1:$L$2336,6,FALSE)</f>
        <v>No</v>
      </c>
      <c r="H342" s="11">
        <f>VLOOKUP(A342,'Medical Examinations'!$A$1:$L$2336,8,FALSE)</f>
        <v>0</v>
      </c>
      <c r="I342" s="11" t="str">
        <f>VLOOKUP(A342,'Medical Examinations'!$A$1:$L$2336,10,FALSE)</f>
        <v>yes</v>
      </c>
      <c r="J342" s="11" t="str">
        <f>VLOOKUP(A342,'Medical Examinations'!$A$1:$L$2336,11,FALSE)</f>
        <v>Under Weight</v>
      </c>
      <c r="K342" s="11" t="str">
        <f>VLOOKUP(A342,'Medical Examinations'!$A$1:$L$2336,12,FALSE)</f>
        <v>Normal</v>
      </c>
      <c r="L342" s="10">
        <f ca="1">VLOOKUP(A342,'Hospitalisation Details'!$A$1:$Q$2344,3,FALSE)</f>
        <v>1997</v>
      </c>
      <c r="M342" s="10" t="str">
        <f ca="1">VLOOKUP(A342,'Hospitalisation Details'!$A$1:$Q$2344,5,FALSE)</f>
        <v>Dec</v>
      </c>
      <c r="N342" s="11">
        <f ca="1">VLOOKUP(A342,'Hospitalisation Details'!$A$1:$Q$2344,6,FALSE)</f>
        <v>22</v>
      </c>
      <c r="O342" s="17">
        <f ca="1">VLOOKUP(A342,'Hospitalisation Details'!$A$1:$Q$2344,7,FALSE)</f>
        <v>35786</v>
      </c>
      <c r="P342" s="11">
        <f ca="1">VLOOKUP(A342,'Hospitalisation Details'!$A$1:$Q$2344,10,FALSE)</f>
        <v>3208.79</v>
      </c>
      <c r="Q342" s="11" t="str">
        <f ca="1">VLOOKUP(A342,'Hospitalisation Details'!$A$1:$Q$2344,12,FALSE)</f>
        <v>tier - 2</v>
      </c>
      <c r="R342" s="11" t="str">
        <f ca="1">VLOOKUP(A342,'Hospitalisation Details'!$A$1:$Q$2344,14,FALSE)</f>
        <v>tier - 3</v>
      </c>
      <c r="S342" s="11">
        <f ca="1">VLOOKUP(A342,'Hospitalisation Details'!$A$1:$Q$2344,17,FALSE)</f>
        <v>27</v>
      </c>
      <c r="T342" s="11" t="str">
        <f ca="1">VLOOKUP(A342,'Hospitalisation Details'!$A$1:$Q$2336,16,FALSE)</f>
        <v>R1011</v>
      </c>
    </row>
    <row r="343" ht="15.5" spans="1:20">
      <c r="A343" s="10" t="s">
        <v>1313</v>
      </c>
      <c r="B343" s="11" t="str">
        <f>VLOOKUP(A343,'Customer Names'!$H$6:$K$2340,3,FALSE)</f>
        <v>  Cynthia</v>
      </c>
      <c r="C343" s="11">
        <f>VLOOKUP(A343,'Medical Examinations'!$A$1:$L$2336,2,FALSE)</f>
        <v>29.07</v>
      </c>
      <c r="D343" s="11">
        <f>VLOOKUP(A343,'Medical Examinations'!$A$1:$L$2336,3,FALSE)</f>
        <v>8.66</v>
      </c>
      <c r="E343" s="11" t="str">
        <f>VLOOKUP(A343,'Medical Examinations'!$A$1:$L$2336,4,FALSE)</f>
        <v>yes</v>
      </c>
      <c r="F343" s="11" t="str">
        <f>VLOOKUP(A343,'Medical Examinations'!$A$1:$L$2336,5,FALSE)</f>
        <v>No</v>
      </c>
      <c r="G343" s="11" t="str">
        <f>VLOOKUP(A343,'Medical Examinations'!$A$1:$L$2336,6,FALSE)</f>
        <v>No</v>
      </c>
      <c r="H343" s="11">
        <f>VLOOKUP(A343,'Medical Examinations'!$A$1:$L$2336,8,FALSE)</f>
        <v>2</v>
      </c>
      <c r="I343" s="11" t="str">
        <f>VLOOKUP(A343,'Medical Examinations'!$A$1:$L$2336,10,FALSE)</f>
        <v>yes</v>
      </c>
      <c r="J343" s="11" t="str">
        <f>VLOOKUP(A343,'Medical Examinations'!$A$1:$L$2336,11,FALSE)</f>
        <v>Over Weight</v>
      </c>
      <c r="K343" s="11" t="str">
        <f>VLOOKUP(A343,'Medical Examinations'!$A$1:$L$2336,12,FALSE)</f>
        <v>Diabetes</v>
      </c>
      <c r="L343" s="10">
        <f ca="1">VLOOKUP(A343,'Hospitalisation Details'!$A$1:$Q$2344,3,FALSE)</f>
        <v>1997</v>
      </c>
      <c r="M343" s="10" t="str">
        <f ca="1">VLOOKUP(A343,'Hospitalisation Details'!$A$1:$Q$2344,5,FALSE)</f>
        <v>Jul</v>
      </c>
      <c r="N343" s="11">
        <f ca="1">VLOOKUP(A343,'Hospitalisation Details'!$A$1:$Q$2344,6,FALSE)</f>
        <v>6</v>
      </c>
      <c r="O343" s="17">
        <f ca="1">VLOOKUP(A343,'Hospitalisation Details'!$A$1:$Q$2344,7,FALSE)</f>
        <v>35617</v>
      </c>
      <c r="P343" s="11">
        <f ca="1">VLOOKUP(A343,'Hospitalisation Details'!$A$1:$Q$2344,10,FALSE)</f>
        <v>3213.62</v>
      </c>
      <c r="Q343" s="11" t="str">
        <f ca="1">VLOOKUP(A343,'Hospitalisation Details'!$A$1:$Q$2344,12,FALSE)</f>
        <v>tier - 2</v>
      </c>
      <c r="R343" s="11" t="str">
        <f ca="1">VLOOKUP(A343,'Hospitalisation Details'!$A$1:$Q$2344,14,FALSE)</f>
        <v>tier - 2</v>
      </c>
      <c r="S343" s="11">
        <f ca="1">VLOOKUP(A343,'Hospitalisation Details'!$A$1:$Q$2344,17,FALSE)</f>
        <v>28</v>
      </c>
      <c r="T343" s="11" t="str">
        <f ca="1">VLOOKUP(A343,'Hospitalisation Details'!$A$1:$Q$2336,16,FALSE)</f>
        <v>R1024</v>
      </c>
    </row>
    <row r="344" ht="15.5" spans="1:20">
      <c r="A344" s="10" t="s">
        <v>1316</v>
      </c>
      <c r="B344" s="11" t="str">
        <f>VLOOKUP(A344,'Customer Names'!$H$6:$K$2340,3,FALSE)</f>
        <v>  Jessica</v>
      </c>
      <c r="C344" s="11">
        <f>VLOOKUP(A344,'Medical Examinations'!$A$1:$L$2336,2,FALSE)</f>
        <v>17.43</v>
      </c>
      <c r="D344" s="11">
        <f>VLOOKUP(A344,'Medical Examinations'!$A$1:$L$2336,3,FALSE)</f>
        <v>8.64</v>
      </c>
      <c r="E344" s="11" t="str">
        <f>VLOOKUP(A344,'Medical Examinations'!$A$1:$L$2336,4,FALSE)</f>
        <v>No</v>
      </c>
      <c r="F344" s="11" t="str">
        <f>VLOOKUP(A344,'Medical Examinations'!$A$1:$L$2336,5,FALSE)</f>
        <v>No</v>
      </c>
      <c r="G344" s="11" t="str">
        <f>VLOOKUP(A344,'Medical Examinations'!$A$1:$L$2336,6,FALSE)</f>
        <v>No</v>
      </c>
      <c r="H344" s="11">
        <f>VLOOKUP(A344,'Medical Examinations'!$A$1:$L$2336,8,FALSE)</f>
        <v>0</v>
      </c>
      <c r="I344" s="11" t="str">
        <f>VLOOKUP(A344,'Medical Examinations'!$A$1:$L$2336,10,FALSE)</f>
        <v>yes</v>
      </c>
      <c r="J344" s="11" t="str">
        <f>VLOOKUP(A344,'Medical Examinations'!$A$1:$L$2336,11,FALSE)</f>
        <v>Under Weight</v>
      </c>
      <c r="K344" s="11" t="str">
        <f>VLOOKUP(A344,'Medical Examinations'!$A$1:$L$2336,12,FALSE)</f>
        <v>Diabetes</v>
      </c>
      <c r="L344" s="10">
        <f ca="1">VLOOKUP(A344,'Hospitalisation Details'!$A$1:$Q$2344,3,FALSE)</f>
        <v>1997</v>
      </c>
      <c r="M344" s="10" t="str">
        <f ca="1">VLOOKUP(A344,'Hospitalisation Details'!$A$1:$Q$2344,5,FALSE)</f>
        <v>Aug</v>
      </c>
      <c r="N344" s="11">
        <f ca="1">VLOOKUP(A344,'Hospitalisation Details'!$A$1:$Q$2344,6,FALSE)</f>
        <v>2</v>
      </c>
      <c r="O344" s="17">
        <f ca="1">VLOOKUP(A344,'Hospitalisation Details'!$A$1:$Q$2344,7,FALSE)</f>
        <v>35644</v>
      </c>
      <c r="P344" s="11">
        <f ca="1">VLOOKUP(A344,'Hospitalisation Details'!$A$1:$Q$2344,10,FALSE)</f>
        <v>3227.12</v>
      </c>
      <c r="Q344" s="11" t="str">
        <f ca="1">VLOOKUP(A344,'Hospitalisation Details'!$A$1:$Q$2344,12,FALSE)</f>
        <v>tier - 2</v>
      </c>
      <c r="R344" s="11" t="str">
        <f ca="1">VLOOKUP(A344,'Hospitalisation Details'!$A$1:$Q$2344,14,FALSE)</f>
        <v>tier - 3</v>
      </c>
      <c r="S344" s="11">
        <f ca="1">VLOOKUP(A344,'Hospitalisation Details'!$A$1:$Q$2344,17,FALSE)</f>
        <v>28</v>
      </c>
      <c r="T344" s="11" t="str">
        <f ca="1">VLOOKUP(A344,'Hospitalisation Details'!$A$1:$Q$2336,16,FALSE)</f>
        <v>R1013</v>
      </c>
    </row>
    <row r="345" ht="15.5" spans="1:20">
      <c r="A345" s="10" t="s">
        <v>1319</v>
      </c>
      <c r="B345" s="11" t="str">
        <f>VLOOKUP(A345,'Customer Names'!$H$6:$K$2340,3,FALSE)</f>
        <v>  Bruce</v>
      </c>
      <c r="C345" s="11">
        <f>VLOOKUP(A345,'Medical Examinations'!$A$1:$L$2336,2,FALSE)</f>
        <v>19.33</v>
      </c>
      <c r="D345" s="11">
        <f>VLOOKUP(A345,'Medical Examinations'!$A$1:$L$2336,3,FALSE)</f>
        <v>4.27</v>
      </c>
      <c r="E345" s="11" t="str">
        <f>VLOOKUP(A345,'Medical Examinations'!$A$1:$L$2336,4,FALSE)</f>
        <v>No</v>
      </c>
      <c r="F345" s="11" t="str">
        <f>VLOOKUP(A345,'Medical Examinations'!$A$1:$L$2336,5,FALSE)</f>
        <v>No</v>
      </c>
      <c r="G345" s="11" t="str">
        <f>VLOOKUP(A345,'Medical Examinations'!$A$1:$L$2336,6,FALSE)</f>
        <v>No</v>
      </c>
      <c r="H345" s="11">
        <f>VLOOKUP(A345,'Medical Examinations'!$A$1:$L$2336,8,FALSE)</f>
        <v>0</v>
      </c>
      <c r="I345" s="11" t="str">
        <f>VLOOKUP(A345,'Medical Examinations'!$A$1:$L$2336,10,FALSE)</f>
        <v>yes</v>
      </c>
      <c r="J345" s="11" t="str">
        <f>VLOOKUP(A345,'Medical Examinations'!$A$1:$L$2336,11,FALSE)</f>
        <v>Normal Weight</v>
      </c>
      <c r="K345" s="11" t="str">
        <f>VLOOKUP(A345,'Medical Examinations'!$A$1:$L$2336,12,FALSE)</f>
        <v>Normal</v>
      </c>
      <c r="L345" s="10">
        <f ca="1">VLOOKUP(A345,'Hospitalisation Details'!$A$1:$Q$2344,3,FALSE)</f>
        <v>1997</v>
      </c>
      <c r="M345" s="10" t="str">
        <f ca="1">VLOOKUP(A345,'Hospitalisation Details'!$A$1:$Q$2344,5,FALSE)</f>
        <v>Sep</v>
      </c>
      <c r="N345" s="11">
        <f ca="1">VLOOKUP(A345,'Hospitalisation Details'!$A$1:$Q$2344,6,FALSE)</f>
        <v>2</v>
      </c>
      <c r="O345" s="17">
        <f ca="1">VLOOKUP(A345,'Hospitalisation Details'!$A$1:$Q$2344,7,FALSE)</f>
        <v>35675</v>
      </c>
      <c r="P345" s="11">
        <f ca="1">VLOOKUP(A345,'Hospitalisation Details'!$A$1:$Q$2344,10,FALSE)</f>
        <v>3238.44</v>
      </c>
      <c r="Q345" s="11" t="str">
        <f ca="1">VLOOKUP(A345,'Hospitalisation Details'!$A$1:$Q$2344,12,FALSE)</f>
        <v>tier - 2</v>
      </c>
      <c r="R345" s="11" t="str">
        <f ca="1">VLOOKUP(A345,'Hospitalisation Details'!$A$1:$Q$2344,14,FALSE)</f>
        <v>tier - 3</v>
      </c>
      <c r="S345" s="11">
        <f ca="1">VLOOKUP(A345,'Hospitalisation Details'!$A$1:$Q$2344,17,FALSE)</f>
        <v>28</v>
      </c>
      <c r="T345" s="11" t="str">
        <f ca="1">VLOOKUP(A345,'Hospitalisation Details'!$A$1:$Q$2336,16,FALSE)</f>
        <v>R1013</v>
      </c>
    </row>
    <row r="346" ht="15.5" spans="1:20">
      <c r="A346" s="10" t="s">
        <v>1323</v>
      </c>
      <c r="B346" s="11" t="str">
        <f>VLOOKUP(A346,'Customer Names'!$H$6:$K$2340,3,FALSE)</f>
        <v>  Allison</v>
      </c>
      <c r="C346" s="11">
        <f>VLOOKUP(A346,'Medical Examinations'!$A$1:$L$2336,2,FALSE)</f>
        <v>30.52</v>
      </c>
      <c r="D346" s="11">
        <f>VLOOKUP(A346,'Medical Examinations'!$A$1:$L$2336,3,FALSE)</f>
        <v>4.21</v>
      </c>
      <c r="E346" s="11" t="str">
        <f>VLOOKUP(A346,'Medical Examinations'!$A$1:$L$2336,4,FALSE)</f>
        <v>No</v>
      </c>
      <c r="F346" s="11" t="str">
        <f>VLOOKUP(A346,'Medical Examinations'!$A$1:$L$2336,5,FALSE)</f>
        <v>No</v>
      </c>
      <c r="G346" s="11" t="str">
        <f>VLOOKUP(A346,'Medical Examinations'!$A$1:$L$2336,6,FALSE)</f>
        <v>No</v>
      </c>
      <c r="H346" s="11">
        <f>VLOOKUP(A346,'Medical Examinations'!$A$1:$L$2336,8,FALSE)</f>
        <v>1</v>
      </c>
      <c r="I346" s="11" t="str">
        <f>VLOOKUP(A346,'Medical Examinations'!$A$1:$L$2336,10,FALSE)</f>
        <v>yes</v>
      </c>
      <c r="J346" s="11" t="str">
        <f>VLOOKUP(A346,'Medical Examinations'!$A$1:$L$2336,11,FALSE)</f>
        <v>Obesity</v>
      </c>
      <c r="K346" s="11" t="str">
        <f>VLOOKUP(A346,'Medical Examinations'!$A$1:$L$2336,12,FALSE)</f>
        <v>Normal</v>
      </c>
      <c r="L346" s="10">
        <f ca="1">VLOOKUP(A346,'Hospitalisation Details'!$A$1:$Q$2344,3,FALSE)</f>
        <v>1991</v>
      </c>
      <c r="M346" s="10" t="str">
        <f ca="1">VLOOKUP(A346,'Hospitalisation Details'!$A$1:$Q$2344,5,FALSE)</f>
        <v>Nov</v>
      </c>
      <c r="N346" s="11">
        <f ca="1">VLOOKUP(A346,'Hospitalisation Details'!$A$1:$Q$2344,6,FALSE)</f>
        <v>13</v>
      </c>
      <c r="O346" s="17">
        <f ca="1">VLOOKUP(A346,'Hospitalisation Details'!$A$1:$Q$2344,7,FALSE)</f>
        <v>33555</v>
      </c>
      <c r="P346" s="11">
        <f ca="1">VLOOKUP(A346,'Hospitalisation Details'!$A$1:$Q$2344,10,FALSE)</f>
        <v>3260.2</v>
      </c>
      <c r="Q346" s="11" t="str">
        <f ca="1">VLOOKUP(A346,'Hospitalisation Details'!$A$1:$Q$2344,12,FALSE)</f>
        <v>tier - 3</v>
      </c>
      <c r="R346" s="11" t="str">
        <f ca="1">VLOOKUP(A346,'Hospitalisation Details'!$A$1:$Q$2344,14,FALSE)</f>
        <v>tier - 2</v>
      </c>
      <c r="S346" s="11">
        <f ca="1">VLOOKUP(A346,'Hospitalisation Details'!$A$1:$Q$2344,17,FALSE)</f>
        <v>33</v>
      </c>
      <c r="T346" s="11" t="str">
        <f ca="1">VLOOKUP(A346,'Hospitalisation Details'!$A$1:$Q$2336,16,FALSE)</f>
        <v>R1011</v>
      </c>
    </row>
    <row r="347" ht="15.5" spans="1:20">
      <c r="A347" s="10" t="s">
        <v>1327</v>
      </c>
      <c r="B347" s="11" t="str">
        <f>VLOOKUP(A347,'Customer Names'!$H$6:$K$2340,3,FALSE)</f>
        <v>  Alex</v>
      </c>
      <c r="C347" s="11">
        <f>VLOOKUP(A347,'Medical Examinations'!$A$1:$L$2336,2,FALSE)</f>
        <v>39.21</v>
      </c>
      <c r="D347" s="11">
        <f>VLOOKUP(A347,'Medical Examinations'!$A$1:$L$2336,3,FALSE)</f>
        <v>5.04</v>
      </c>
      <c r="E347" s="11" t="str">
        <f>VLOOKUP(A347,'Medical Examinations'!$A$1:$L$2336,4,FALSE)</f>
        <v>No</v>
      </c>
      <c r="F347" s="11" t="str">
        <f>VLOOKUP(A347,'Medical Examinations'!$A$1:$L$2336,5,FALSE)</f>
        <v>No</v>
      </c>
      <c r="G347" s="11" t="str">
        <f>VLOOKUP(A347,'Medical Examinations'!$A$1:$L$2336,6,FALSE)</f>
        <v>Yes</v>
      </c>
      <c r="H347" s="11">
        <f>VLOOKUP(A347,'Medical Examinations'!$A$1:$L$2336,8,FALSE)</f>
        <v>1</v>
      </c>
      <c r="I347" s="11" t="str">
        <f>VLOOKUP(A347,'Medical Examinations'!$A$1:$L$2336,10,FALSE)</f>
        <v>yes</v>
      </c>
      <c r="J347" s="11" t="str">
        <f>VLOOKUP(A347,'Medical Examinations'!$A$1:$L$2336,11,FALSE)</f>
        <v>Obesity</v>
      </c>
      <c r="K347" s="11" t="str">
        <f>VLOOKUP(A347,'Medical Examinations'!$A$1:$L$2336,12,FALSE)</f>
        <v>Normal</v>
      </c>
      <c r="L347" s="10">
        <f ca="1">VLOOKUP(A347,'Hospitalisation Details'!$A$1:$Q$2344,3,FALSE)</f>
        <v>1994</v>
      </c>
      <c r="M347" s="10" t="str">
        <f ca="1">VLOOKUP(A347,'Hospitalisation Details'!$A$1:$Q$2344,5,FALSE)</f>
        <v>Dec</v>
      </c>
      <c r="N347" s="11">
        <f ca="1">VLOOKUP(A347,'Hospitalisation Details'!$A$1:$Q$2344,6,FALSE)</f>
        <v>2</v>
      </c>
      <c r="O347" s="17">
        <f ca="1">VLOOKUP(A347,'Hospitalisation Details'!$A$1:$Q$2344,7,FALSE)</f>
        <v>34670</v>
      </c>
      <c r="P347" s="11">
        <f ca="1">VLOOKUP(A347,'Hospitalisation Details'!$A$1:$Q$2344,10,FALSE)</f>
        <v>3268.85</v>
      </c>
      <c r="Q347" s="11" t="str">
        <f ca="1">VLOOKUP(A347,'Hospitalisation Details'!$A$1:$Q$2344,12,FALSE)</f>
        <v>tier - 3</v>
      </c>
      <c r="R347" s="11" t="str">
        <f ca="1">VLOOKUP(A347,'Hospitalisation Details'!$A$1:$Q$2344,14,FALSE)</f>
        <v>tier - 1</v>
      </c>
      <c r="S347" s="11">
        <f ca="1">VLOOKUP(A347,'Hospitalisation Details'!$A$1:$Q$2344,17,FALSE)</f>
        <v>30</v>
      </c>
      <c r="T347" s="11" t="str">
        <f ca="1">VLOOKUP(A347,'Hospitalisation Details'!$A$1:$Q$2336,16,FALSE)</f>
        <v>R1016</v>
      </c>
    </row>
    <row r="348" ht="15.5" spans="1:20">
      <c r="A348" s="10" t="s">
        <v>1331</v>
      </c>
      <c r="B348" s="11" t="str">
        <f>VLOOKUP(A348,'Customer Names'!$H$6:$K$2340,3,FALSE)</f>
        <v>  Gabriela</v>
      </c>
      <c r="C348" s="11">
        <f>VLOOKUP(A348,'Medical Examinations'!$A$1:$L$2336,2,FALSE)</f>
        <v>26.98</v>
      </c>
      <c r="D348" s="11">
        <f>VLOOKUP(A348,'Medical Examinations'!$A$1:$L$2336,3,FALSE)</f>
        <v>5.21</v>
      </c>
      <c r="E348" s="11" t="str">
        <f>VLOOKUP(A348,'Medical Examinations'!$A$1:$L$2336,4,FALSE)</f>
        <v>yes</v>
      </c>
      <c r="F348" s="11" t="str">
        <f>VLOOKUP(A348,'Medical Examinations'!$A$1:$L$2336,5,FALSE)</f>
        <v>No</v>
      </c>
      <c r="G348" s="11" t="str">
        <f>VLOOKUP(A348,'Medical Examinations'!$A$1:$L$2336,6,FALSE)</f>
        <v>No</v>
      </c>
      <c r="H348" s="11">
        <f>VLOOKUP(A348,'Medical Examinations'!$A$1:$L$2336,8,FALSE)</f>
        <v>2</v>
      </c>
      <c r="I348" s="11" t="str">
        <f>VLOOKUP(A348,'Medical Examinations'!$A$1:$L$2336,10,FALSE)</f>
        <v>yes</v>
      </c>
      <c r="J348" s="11" t="str">
        <f>VLOOKUP(A348,'Medical Examinations'!$A$1:$L$2336,11,FALSE)</f>
        <v>Over Weight</v>
      </c>
      <c r="K348" s="11" t="str">
        <f>VLOOKUP(A348,'Medical Examinations'!$A$1:$L$2336,12,FALSE)</f>
        <v>Normal</v>
      </c>
      <c r="L348" s="10">
        <f ca="1">VLOOKUP(A348,'Hospitalisation Details'!$A$1:$Q$2344,3,FALSE)</f>
        <v>1994</v>
      </c>
      <c r="M348" s="10" t="str">
        <f ca="1">VLOOKUP(A348,'Hospitalisation Details'!$A$1:$Q$2344,5,FALSE)</f>
        <v>Jul</v>
      </c>
      <c r="N348" s="11">
        <f ca="1">VLOOKUP(A348,'Hospitalisation Details'!$A$1:$Q$2344,6,FALSE)</f>
        <v>1</v>
      </c>
      <c r="O348" s="17">
        <f ca="1">VLOOKUP(A348,'Hospitalisation Details'!$A$1:$Q$2344,7,FALSE)</f>
        <v>34516</v>
      </c>
      <c r="P348" s="11">
        <f ca="1">VLOOKUP(A348,'Hospitalisation Details'!$A$1:$Q$2344,10,FALSE)</f>
        <v>3277.16</v>
      </c>
      <c r="Q348" s="11" t="str">
        <f ca="1">VLOOKUP(A348,'Hospitalisation Details'!$A$1:$Q$2344,12,FALSE)</f>
        <v>tier - 2</v>
      </c>
      <c r="R348" s="11" t="str">
        <f ca="1">VLOOKUP(A348,'Hospitalisation Details'!$A$1:$Q$2344,14,FALSE)</f>
        <v>tier - 3</v>
      </c>
      <c r="S348" s="11">
        <f ca="1">VLOOKUP(A348,'Hospitalisation Details'!$A$1:$Q$2344,17,FALSE)</f>
        <v>31</v>
      </c>
      <c r="T348" s="11" t="str">
        <f ca="1">VLOOKUP(A348,'Hospitalisation Details'!$A$1:$Q$2336,16,FALSE)</f>
        <v>R1011</v>
      </c>
    </row>
    <row r="349" ht="15.5" spans="1:20">
      <c r="A349" s="10" t="s">
        <v>1334</v>
      </c>
      <c r="B349" s="11" t="str">
        <f>VLOOKUP(A349,'Customer Names'!$H$6:$K$2340,3,FALSE)</f>
        <v>  Sharon</v>
      </c>
      <c r="C349" s="11">
        <f>VLOOKUP(A349,'Medical Examinations'!$A$1:$L$2336,2,FALSE)</f>
        <v>25.84</v>
      </c>
      <c r="D349" s="11">
        <f>VLOOKUP(A349,'Medical Examinations'!$A$1:$L$2336,3,FALSE)</f>
        <v>8.83</v>
      </c>
      <c r="E349" s="11" t="str">
        <f>VLOOKUP(A349,'Medical Examinations'!$A$1:$L$2336,4,FALSE)</f>
        <v>No</v>
      </c>
      <c r="F349" s="11" t="str">
        <f>VLOOKUP(A349,'Medical Examinations'!$A$1:$L$2336,5,FALSE)</f>
        <v>No</v>
      </c>
      <c r="G349" s="11" t="str">
        <f>VLOOKUP(A349,'Medical Examinations'!$A$1:$L$2336,6,FALSE)</f>
        <v>No</v>
      </c>
      <c r="H349" s="11">
        <f>VLOOKUP(A349,'Medical Examinations'!$A$1:$L$2336,8,FALSE)</f>
        <v>0</v>
      </c>
      <c r="I349" s="11" t="str">
        <f>VLOOKUP(A349,'Medical Examinations'!$A$1:$L$2336,10,FALSE)</f>
        <v>No</v>
      </c>
      <c r="J349" s="11" t="str">
        <f>VLOOKUP(A349,'Medical Examinations'!$A$1:$L$2336,11,FALSE)</f>
        <v>Over Weight</v>
      </c>
      <c r="K349" s="11" t="str">
        <f>VLOOKUP(A349,'Medical Examinations'!$A$1:$L$2336,12,FALSE)</f>
        <v>Diabetes</v>
      </c>
      <c r="L349" s="10">
        <f ca="1">VLOOKUP(A349,'Hospitalisation Details'!$A$1:$Q$2344,3,FALSE)</f>
        <v>2001</v>
      </c>
      <c r="M349" s="10" t="str">
        <f ca="1">VLOOKUP(A349,'Hospitalisation Details'!$A$1:$Q$2344,5,FALSE)</f>
        <v>Oct</v>
      </c>
      <c r="N349" s="11">
        <f ca="1">VLOOKUP(A349,'Hospitalisation Details'!$A$1:$Q$2344,6,FALSE)</f>
        <v>6</v>
      </c>
      <c r="O349" s="17">
        <f ca="1">VLOOKUP(A349,'Hospitalisation Details'!$A$1:$Q$2344,7,FALSE)</f>
        <v>37170</v>
      </c>
      <c r="P349" s="11">
        <f ca="1">VLOOKUP(A349,'Hospitalisation Details'!$A$1:$Q$2344,10,FALSE)</f>
        <v>3279.87</v>
      </c>
      <c r="Q349" s="11" t="str">
        <f ca="1">VLOOKUP(A349,'Hospitalisation Details'!$A$1:$Q$2344,12,FALSE)</f>
        <v>tier - 2</v>
      </c>
      <c r="R349" s="11" t="str">
        <f ca="1">VLOOKUP(A349,'Hospitalisation Details'!$A$1:$Q$2344,14,FALSE)</f>
        <v>tier - 1</v>
      </c>
      <c r="S349" s="11">
        <f ca="1">VLOOKUP(A349,'Hospitalisation Details'!$A$1:$Q$2344,17,FALSE)</f>
        <v>24</v>
      </c>
      <c r="T349" s="11" t="str">
        <f ca="1">VLOOKUP(A349,'Hospitalisation Details'!$A$1:$Q$2336,16,FALSE)</f>
        <v>R1017</v>
      </c>
    </row>
    <row r="350" ht="15.5" spans="1:20">
      <c r="A350" s="10" t="s">
        <v>1338</v>
      </c>
      <c r="B350" s="11" t="str">
        <f>VLOOKUP(A350,'Customer Names'!$H$6:$K$2340,3,FALSE)</f>
        <v>  Jason A</v>
      </c>
      <c r="C350" s="11">
        <f>VLOOKUP(A350,'Medical Examinations'!$A$1:$L$2336,2,FALSE)</f>
        <v>28.31</v>
      </c>
      <c r="D350" s="11">
        <f>VLOOKUP(A350,'Medical Examinations'!$A$1:$L$2336,3,FALSE)</f>
        <v>8.47</v>
      </c>
      <c r="E350" s="11" t="str">
        <f>VLOOKUP(A350,'Medical Examinations'!$A$1:$L$2336,4,FALSE)</f>
        <v>yes</v>
      </c>
      <c r="F350" s="11" t="str">
        <f>VLOOKUP(A350,'Medical Examinations'!$A$1:$L$2336,5,FALSE)</f>
        <v>No</v>
      </c>
      <c r="G350" s="11" t="str">
        <f>VLOOKUP(A350,'Medical Examinations'!$A$1:$L$2336,6,FALSE)</f>
        <v>No</v>
      </c>
      <c r="H350" s="11">
        <f>VLOOKUP(A350,'Medical Examinations'!$A$1:$L$2336,8,FALSE)</f>
        <v>2</v>
      </c>
      <c r="I350" s="11" t="str">
        <f>VLOOKUP(A350,'Medical Examinations'!$A$1:$L$2336,10,FALSE)</f>
        <v>yes</v>
      </c>
      <c r="J350" s="11" t="str">
        <f>VLOOKUP(A350,'Medical Examinations'!$A$1:$L$2336,11,FALSE)</f>
        <v>Over Weight</v>
      </c>
      <c r="K350" s="11" t="str">
        <f>VLOOKUP(A350,'Medical Examinations'!$A$1:$L$2336,12,FALSE)</f>
        <v>Diabetes</v>
      </c>
      <c r="L350" s="10">
        <f ca="1">VLOOKUP(A350,'Hospitalisation Details'!$A$1:$Q$2344,3,FALSE)</f>
        <v>2003</v>
      </c>
      <c r="M350" s="10" t="str">
        <f ca="1">VLOOKUP(A350,'Hospitalisation Details'!$A$1:$Q$2344,5,FALSE)</f>
        <v>Jul</v>
      </c>
      <c r="N350" s="11">
        <f ca="1">VLOOKUP(A350,'Hospitalisation Details'!$A$1:$Q$2344,6,FALSE)</f>
        <v>3</v>
      </c>
      <c r="O350" s="17">
        <f ca="1">VLOOKUP(A350,'Hospitalisation Details'!$A$1:$Q$2344,7,FALSE)</f>
        <v>37805</v>
      </c>
      <c r="P350" s="11">
        <f ca="1">VLOOKUP(A350,'Hospitalisation Details'!$A$1:$Q$2344,10,FALSE)</f>
        <v>3280.22</v>
      </c>
      <c r="Q350" s="11" t="str">
        <f ca="1">VLOOKUP(A350,'Hospitalisation Details'!$A$1:$Q$2344,12,FALSE)</f>
        <v>tier - 2</v>
      </c>
      <c r="R350" s="11" t="str">
        <f ca="1">VLOOKUP(A350,'Hospitalisation Details'!$A$1:$Q$2344,14,FALSE)</f>
        <v>tier - 3</v>
      </c>
      <c r="S350" s="11">
        <f ca="1">VLOOKUP(A350,'Hospitalisation Details'!$A$1:$Q$2344,17,FALSE)</f>
        <v>22</v>
      </c>
      <c r="T350" s="11" t="str">
        <f ca="1">VLOOKUP(A350,'Hospitalisation Details'!$A$1:$Q$2336,16,FALSE)</f>
        <v>R1011</v>
      </c>
    </row>
    <row r="351" ht="15.5" spans="1:20">
      <c r="A351" s="10" t="s">
        <v>1342</v>
      </c>
      <c r="B351" s="11" t="str">
        <f>VLOOKUP(A351,'Customer Names'!$H$6:$K$2340,3,FALSE)</f>
        <v>  Chelsey C</v>
      </c>
      <c r="C351" s="11">
        <f>VLOOKUP(A351,'Medical Examinations'!$A$1:$L$2336,2,FALSE)</f>
        <v>23.94</v>
      </c>
      <c r="D351" s="11">
        <f>VLOOKUP(A351,'Medical Examinations'!$A$1:$L$2336,3,FALSE)</f>
        <v>4.2</v>
      </c>
      <c r="E351" s="11" t="str">
        <f>VLOOKUP(A351,'Medical Examinations'!$A$1:$L$2336,4,FALSE)</f>
        <v>No</v>
      </c>
      <c r="F351" s="11" t="str">
        <f>VLOOKUP(A351,'Medical Examinations'!$A$1:$L$2336,5,FALSE)</f>
        <v>No</v>
      </c>
      <c r="G351" s="11" t="str">
        <f>VLOOKUP(A351,'Medical Examinations'!$A$1:$L$2336,6,FALSE)</f>
        <v>No</v>
      </c>
      <c r="H351" s="11">
        <f>VLOOKUP(A351,'Medical Examinations'!$A$1:$L$2336,8,FALSE)</f>
        <v>0</v>
      </c>
      <c r="I351" s="11" t="str">
        <f>VLOOKUP(A351,'Medical Examinations'!$A$1:$L$2336,10,FALSE)</f>
        <v>yes</v>
      </c>
      <c r="J351" s="11" t="str">
        <f>VLOOKUP(A351,'Medical Examinations'!$A$1:$L$2336,11,FALSE)</f>
        <v>Normal Weight</v>
      </c>
      <c r="K351" s="11" t="str">
        <f>VLOOKUP(A351,'Medical Examinations'!$A$1:$L$2336,12,FALSE)</f>
        <v>Normal</v>
      </c>
      <c r="L351" s="10">
        <f ca="1">VLOOKUP(A351,'Hospitalisation Details'!$A$1:$Q$2344,3,FALSE)</f>
        <v>1996</v>
      </c>
      <c r="M351" s="10" t="str">
        <f ca="1">VLOOKUP(A351,'Hospitalisation Details'!$A$1:$Q$2344,5,FALSE)</f>
        <v>Nov</v>
      </c>
      <c r="N351" s="11">
        <f ca="1">VLOOKUP(A351,'Hospitalisation Details'!$A$1:$Q$2344,6,FALSE)</f>
        <v>17</v>
      </c>
      <c r="O351" s="17">
        <f ca="1">VLOOKUP(A351,'Hospitalisation Details'!$A$1:$Q$2344,7,FALSE)</f>
        <v>35386</v>
      </c>
      <c r="P351" s="11">
        <f ca="1">VLOOKUP(A351,'Hospitalisation Details'!$A$1:$Q$2344,10,FALSE)</f>
        <v>3292.53</v>
      </c>
      <c r="Q351" s="11" t="str">
        <f ca="1">VLOOKUP(A351,'Hospitalisation Details'!$A$1:$Q$2344,12,FALSE)</f>
        <v>tier - 2</v>
      </c>
      <c r="R351" s="11" t="str">
        <f ca="1">VLOOKUP(A351,'Hospitalisation Details'!$A$1:$Q$2344,14,FALSE)</f>
        <v>tier - 2</v>
      </c>
      <c r="S351" s="11">
        <f ca="1">VLOOKUP(A351,'Hospitalisation Details'!$A$1:$Q$2344,17,FALSE)</f>
        <v>28</v>
      </c>
      <c r="T351" s="11" t="str">
        <f ca="1">VLOOKUP(A351,'Hospitalisation Details'!$A$1:$Q$2336,16,FALSE)</f>
        <v>R1012</v>
      </c>
    </row>
    <row r="352" ht="15.5" spans="1:20">
      <c r="A352" s="10" t="s">
        <v>1345</v>
      </c>
      <c r="B352" s="11" t="str">
        <f>VLOOKUP(A352,'Customer Names'!$H$6:$K$2340,3,FALSE)</f>
        <v>  Devon A</v>
      </c>
      <c r="C352" s="11">
        <f>VLOOKUP(A352,'Medical Examinations'!$A$1:$L$2336,2,FALSE)</f>
        <v>20.03</v>
      </c>
      <c r="D352" s="11">
        <f>VLOOKUP(A352,'Medical Examinations'!$A$1:$L$2336,3,FALSE)</f>
        <v>6.14</v>
      </c>
      <c r="E352" s="11" t="str">
        <f>VLOOKUP(A352,'Medical Examinations'!$A$1:$L$2336,4,FALSE)</f>
        <v>yes</v>
      </c>
      <c r="F352" s="11" t="str">
        <f>VLOOKUP(A352,'Medical Examinations'!$A$1:$L$2336,5,FALSE)</f>
        <v>No</v>
      </c>
      <c r="G352" s="11" t="str">
        <f>VLOOKUP(A352,'Medical Examinations'!$A$1:$L$2336,6,FALSE)</f>
        <v>No</v>
      </c>
      <c r="H352" s="11">
        <f>VLOOKUP(A352,'Medical Examinations'!$A$1:$L$2336,8,FALSE)</f>
        <v>0</v>
      </c>
      <c r="I352" s="11" t="str">
        <f>VLOOKUP(A352,'Medical Examinations'!$A$1:$L$2336,10,FALSE)</f>
        <v>yes</v>
      </c>
      <c r="J352" s="11" t="str">
        <f>VLOOKUP(A352,'Medical Examinations'!$A$1:$L$2336,11,FALSE)</f>
        <v>Normal Weight</v>
      </c>
      <c r="K352" s="11" t="str">
        <f>VLOOKUP(A352,'Medical Examinations'!$A$1:$L$2336,12,FALSE)</f>
        <v>Prediabetes</v>
      </c>
      <c r="L352" s="10">
        <f ca="1">VLOOKUP(A352,'Hospitalisation Details'!$A$1:$Q$2344,3,FALSE)</f>
        <v>2003</v>
      </c>
      <c r="M352" s="10" t="str">
        <f ca="1">VLOOKUP(A352,'Hospitalisation Details'!$A$1:$Q$2344,5,FALSE)</f>
        <v>Dec</v>
      </c>
      <c r="N352" s="11">
        <f ca="1">VLOOKUP(A352,'Hospitalisation Details'!$A$1:$Q$2344,6,FALSE)</f>
        <v>5</v>
      </c>
      <c r="O352" s="17">
        <f ca="1">VLOOKUP(A352,'Hospitalisation Details'!$A$1:$Q$2344,7,FALSE)</f>
        <v>37960</v>
      </c>
      <c r="P352" s="11">
        <f ca="1">VLOOKUP(A352,'Hospitalisation Details'!$A$1:$Q$2344,10,FALSE)</f>
        <v>3300.7</v>
      </c>
      <c r="Q352" s="11" t="str">
        <f ca="1">VLOOKUP(A352,'Hospitalisation Details'!$A$1:$Q$2344,12,FALSE)</f>
        <v>tier - 2</v>
      </c>
      <c r="R352" s="11" t="str">
        <f ca="1">VLOOKUP(A352,'Hospitalisation Details'!$A$1:$Q$2344,14,FALSE)</f>
        <v>tier - 2</v>
      </c>
      <c r="S352" s="11">
        <f ca="1">VLOOKUP(A352,'Hospitalisation Details'!$A$1:$Q$2344,17,FALSE)</f>
        <v>21</v>
      </c>
      <c r="T352" s="11" t="str">
        <f ca="1">VLOOKUP(A352,'Hospitalisation Details'!$A$1:$Q$2336,16,FALSE)</f>
        <v>R1025</v>
      </c>
    </row>
    <row r="353" ht="15.5" spans="1:20">
      <c r="A353" s="10" t="s">
        <v>1349</v>
      </c>
      <c r="B353" s="11" t="str">
        <f>VLOOKUP(A353,'Customer Names'!$H$6:$K$2340,3,FALSE)</f>
        <v>  Joni L</v>
      </c>
      <c r="C353" s="11">
        <f>VLOOKUP(A353,'Medical Examinations'!$A$1:$L$2336,2,FALSE)</f>
        <v>41.42</v>
      </c>
      <c r="D353" s="11">
        <f>VLOOKUP(A353,'Medical Examinations'!$A$1:$L$2336,3,FALSE)</f>
        <v>6.07</v>
      </c>
      <c r="E353" s="11" t="str">
        <f>VLOOKUP(A353,'Medical Examinations'!$A$1:$L$2336,4,FALSE)</f>
        <v>No</v>
      </c>
      <c r="F353" s="11" t="str">
        <f>VLOOKUP(A353,'Medical Examinations'!$A$1:$L$2336,5,FALSE)</f>
        <v>No</v>
      </c>
      <c r="G353" s="11" t="str">
        <f>VLOOKUP(A353,'Medical Examinations'!$A$1:$L$2336,6,FALSE)</f>
        <v>No</v>
      </c>
      <c r="H353" s="11">
        <f>VLOOKUP(A353,'Medical Examinations'!$A$1:$L$2336,8,FALSE)</f>
        <v>0</v>
      </c>
      <c r="I353" s="11" t="str">
        <f>VLOOKUP(A353,'Medical Examinations'!$A$1:$L$2336,10,FALSE)</f>
        <v>No</v>
      </c>
      <c r="J353" s="11" t="str">
        <f>VLOOKUP(A353,'Medical Examinations'!$A$1:$L$2336,11,FALSE)</f>
        <v>Obesity</v>
      </c>
      <c r="K353" s="11" t="str">
        <f>VLOOKUP(A353,'Medical Examinations'!$A$1:$L$2336,12,FALSE)</f>
        <v>Prediabetes</v>
      </c>
      <c r="L353" s="10">
        <f ca="1">VLOOKUP(A353,'Hospitalisation Details'!$A$1:$Q$2344,3,FALSE)</f>
        <v>2003</v>
      </c>
      <c r="M353" s="10" t="str">
        <f ca="1">VLOOKUP(A353,'Hospitalisation Details'!$A$1:$Q$2344,5,FALSE)</f>
        <v>Nov</v>
      </c>
      <c r="N353" s="11">
        <f ca="1">VLOOKUP(A353,'Hospitalisation Details'!$A$1:$Q$2344,6,FALSE)</f>
        <v>18</v>
      </c>
      <c r="O353" s="17">
        <f ca="1">VLOOKUP(A353,'Hospitalisation Details'!$A$1:$Q$2344,7,FALSE)</f>
        <v>37943</v>
      </c>
      <c r="P353" s="11">
        <f ca="1">VLOOKUP(A353,'Hospitalisation Details'!$A$1:$Q$2344,10,FALSE)</f>
        <v>3308.46</v>
      </c>
      <c r="Q353" s="11" t="str">
        <f ca="1">VLOOKUP(A353,'Hospitalisation Details'!$A$1:$Q$2344,12,FALSE)</f>
        <v>tier - 2</v>
      </c>
      <c r="R353" s="11" t="str">
        <f ca="1">VLOOKUP(A353,'Hospitalisation Details'!$A$1:$Q$2344,14,FALSE)</f>
        <v>tier - 1</v>
      </c>
      <c r="S353" s="11">
        <f ca="1">VLOOKUP(A353,'Hospitalisation Details'!$A$1:$Q$2344,17,FALSE)</f>
        <v>21</v>
      </c>
      <c r="T353" s="11" t="str">
        <f ca="1">VLOOKUP(A353,'Hospitalisation Details'!$A$1:$Q$2336,16,FALSE)</f>
        <v>R1021</v>
      </c>
    </row>
    <row r="354" ht="15.5" spans="1:20">
      <c r="A354" s="10" t="s">
        <v>1353</v>
      </c>
      <c r="B354" s="11" t="str">
        <f>VLOOKUP(A354,'Customer Names'!$H$6:$K$2340,3,FALSE)</f>
        <v>  Colin</v>
      </c>
      <c r="C354" s="11">
        <f>VLOOKUP(A354,'Medical Examinations'!$A$1:$L$2336,2,FALSE)</f>
        <v>36.67</v>
      </c>
      <c r="D354" s="11">
        <f>VLOOKUP(A354,'Medical Examinations'!$A$1:$L$2336,3,FALSE)</f>
        <v>10.21</v>
      </c>
      <c r="E354" s="11" t="str">
        <f>VLOOKUP(A354,'Medical Examinations'!$A$1:$L$2336,4,FALSE)</f>
        <v>No</v>
      </c>
      <c r="F354" s="11" t="str">
        <f>VLOOKUP(A354,'Medical Examinations'!$A$1:$L$2336,5,FALSE)</f>
        <v>No</v>
      </c>
      <c r="G354" s="11" t="str">
        <f>VLOOKUP(A354,'Medical Examinations'!$A$1:$L$2336,6,FALSE)</f>
        <v>No</v>
      </c>
      <c r="H354" s="11">
        <f>VLOOKUP(A354,'Medical Examinations'!$A$1:$L$2336,8,FALSE)</f>
        <v>0</v>
      </c>
      <c r="I354" s="11" t="str">
        <f>VLOOKUP(A354,'Medical Examinations'!$A$1:$L$2336,10,FALSE)</f>
        <v>No</v>
      </c>
      <c r="J354" s="11" t="str">
        <f>VLOOKUP(A354,'Medical Examinations'!$A$1:$L$2336,11,FALSE)</f>
        <v>Obesity</v>
      </c>
      <c r="K354" s="11" t="str">
        <f>VLOOKUP(A354,'Medical Examinations'!$A$1:$L$2336,12,FALSE)</f>
        <v>Diabetes</v>
      </c>
      <c r="L354" s="10">
        <f ca="1">VLOOKUP(A354,'Hospitalisation Details'!$A$1:$Q$2344,3,FALSE)</f>
        <v>1997</v>
      </c>
      <c r="M354" s="10" t="str">
        <f ca="1">VLOOKUP(A354,'Hospitalisation Details'!$A$1:$Q$2344,5,FALSE)</f>
        <v>Jun</v>
      </c>
      <c r="N354" s="11">
        <f ca="1">VLOOKUP(A354,'Hospitalisation Details'!$A$1:$Q$2344,6,FALSE)</f>
        <v>20</v>
      </c>
      <c r="O354" s="17">
        <f ca="1">VLOOKUP(A354,'Hospitalisation Details'!$A$1:$Q$2344,7,FALSE)</f>
        <v>35601</v>
      </c>
      <c r="P354" s="11">
        <f ca="1">VLOOKUP(A354,'Hospitalisation Details'!$A$1:$Q$2344,10,FALSE)</f>
        <v>3309.79</v>
      </c>
      <c r="Q354" s="11" t="str">
        <f ca="1">VLOOKUP(A354,'Hospitalisation Details'!$A$1:$Q$2344,12,FALSE)</f>
        <v>tier - 3</v>
      </c>
      <c r="R354" s="11" t="str">
        <f ca="1">VLOOKUP(A354,'Hospitalisation Details'!$A$1:$Q$2344,14,FALSE)</f>
        <v>tier - 3</v>
      </c>
      <c r="S354" s="11">
        <f ca="1">VLOOKUP(A354,'Hospitalisation Details'!$A$1:$Q$2344,17,FALSE)</f>
        <v>28</v>
      </c>
      <c r="T354" s="11" t="str">
        <f ca="1">VLOOKUP(A354,'Hospitalisation Details'!$A$1:$Q$2336,16,FALSE)</f>
        <v>R1017</v>
      </c>
    </row>
    <row r="355" ht="15.5" spans="1:20">
      <c r="A355" s="10" t="s">
        <v>1357</v>
      </c>
      <c r="B355" s="11" t="str">
        <f>VLOOKUP(A355,'Customer Names'!$H$6:$K$2340,3,FALSE)</f>
        <v>  Rachael</v>
      </c>
      <c r="C355" s="11">
        <f>VLOOKUP(A355,'Medical Examinations'!$A$1:$L$2336,2,FALSE)</f>
        <v>27.645</v>
      </c>
      <c r="D355" s="11">
        <f>VLOOKUP(A355,'Medical Examinations'!$A$1:$L$2336,3,FALSE)</f>
        <v>4.69</v>
      </c>
      <c r="E355" s="11" t="str">
        <f>VLOOKUP(A355,'Medical Examinations'!$A$1:$L$2336,4,FALSE)</f>
        <v>No</v>
      </c>
      <c r="F355" s="11" t="str">
        <f>VLOOKUP(A355,'Medical Examinations'!$A$1:$L$2336,5,FALSE)</f>
        <v>No</v>
      </c>
      <c r="G355" s="11" t="str">
        <f>VLOOKUP(A355,'Medical Examinations'!$A$1:$L$2336,6,FALSE)</f>
        <v>No</v>
      </c>
      <c r="H355" s="11">
        <f>VLOOKUP(A355,'Medical Examinations'!$A$1:$L$2336,8,FALSE)</f>
        <v>0</v>
      </c>
      <c r="I355" s="11" t="str">
        <f>VLOOKUP(A355,'Medical Examinations'!$A$1:$L$2336,10,FALSE)</f>
        <v>No</v>
      </c>
      <c r="J355" s="11" t="str">
        <f>VLOOKUP(A355,'Medical Examinations'!$A$1:$L$2336,11,FALSE)</f>
        <v>Over Weight</v>
      </c>
      <c r="K355" s="11" t="str">
        <f>VLOOKUP(A355,'Medical Examinations'!$A$1:$L$2336,12,FALSE)</f>
        <v>Normal</v>
      </c>
      <c r="L355" s="10">
        <f ca="1">VLOOKUP(A355,'Hospitalisation Details'!$A$1:$Q$2344,3,FALSE)</f>
        <v>1991</v>
      </c>
      <c r="M355" s="10" t="str">
        <f ca="1">VLOOKUP(A355,'Hospitalisation Details'!$A$1:$Q$2344,5,FALSE)</f>
        <v>Sep</v>
      </c>
      <c r="N355" s="11">
        <f ca="1">VLOOKUP(A355,'Hospitalisation Details'!$A$1:$Q$2344,6,FALSE)</f>
        <v>1</v>
      </c>
      <c r="O355" s="17">
        <f ca="1">VLOOKUP(A355,'Hospitalisation Details'!$A$1:$Q$2344,7,FALSE)</f>
        <v>33482</v>
      </c>
      <c r="P355" s="11">
        <f ca="1">VLOOKUP(A355,'Hospitalisation Details'!$A$1:$Q$2344,10,FALSE)</f>
        <v>3342.79</v>
      </c>
      <c r="Q355" s="11" t="str">
        <f ca="1">VLOOKUP(A355,'Hospitalisation Details'!$A$1:$Q$2344,12,FALSE)</f>
        <v>tier - 2</v>
      </c>
      <c r="R355" s="11" t="str">
        <f ca="1">VLOOKUP(A355,'Hospitalisation Details'!$A$1:$Q$2344,14,FALSE)</f>
        <v>tier - 1</v>
      </c>
      <c r="S355" s="11">
        <f ca="1">VLOOKUP(A355,'Hospitalisation Details'!$A$1:$Q$2344,17,FALSE)</f>
        <v>34</v>
      </c>
      <c r="T355" s="11" t="str">
        <f ca="1">VLOOKUP(A355,'Hospitalisation Details'!$A$1:$Q$2336,16,FALSE)</f>
        <v>R1013</v>
      </c>
    </row>
    <row r="356" ht="15.5" spans="1:20">
      <c r="A356" s="10" t="s">
        <v>1361</v>
      </c>
      <c r="B356" s="11" t="str">
        <f>VLOOKUP(A356,'Customer Names'!$H$6:$K$2340,3,FALSE)</f>
        <v>  Maricela</v>
      </c>
      <c r="C356" s="11">
        <f>VLOOKUP(A356,'Medical Examinations'!$A$1:$L$2336,2,FALSE)</f>
        <v>22.72</v>
      </c>
      <c r="D356" s="11">
        <f>VLOOKUP(A356,'Medical Examinations'!$A$1:$L$2336,3,FALSE)</f>
        <v>5.71</v>
      </c>
      <c r="E356" s="11" t="str">
        <f>VLOOKUP(A356,'Medical Examinations'!$A$1:$L$2336,4,FALSE)</f>
        <v>No</v>
      </c>
      <c r="F356" s="11" t="str">
        <f>VLOOKUP(A356,'Medical Examinations'!$A$1:$L$2336,5,FALSE)</f>
        <v>No</v>
      </c>
      <c r="G356" s="11" t="str">
        <f>VLOOKUP(A356,'Medical Examinations'!$A$1:$L$2336,6,FALSE)</f>
        <v>No</v>
      </c>
      <c r="H356" s="11">
        <f>VLOOKUP(A356,'Medical Examinations'!$A$1:$L$2336,8,FALSE)</f>
        <v>0</v>
      </c>
      <c r="I356" s="11" t="str">
        <f>VLOOKUP(A356,'Medical Examinations'!$A$1:$L$2336,10,FALSE)</f>
        <v>yes</v>
      </c>
      <c r="J356" s="11" t="str">
        <f>VLOOKUP(A356,'Medical Examinations'!$A$1:$L$2336,11,FALSE)</f>
        <v>Normal Weight</v>
      </c>
      <c r="K356" s="11" t="str">
        <f>VLOOKUP(A356,'Medical Examinations'!$A$1:$L$2336,12,FALSE)</f>
        <v>Prediabetes</v>
      </c>
      <c r="L356" s="10">
        <f ca="1">VLOOKUP(A356,'Hospitalisation Details'!$A$1:$Q$2344,3,FALSE)</f>
        <v>1993</v>
      </c>
      <c r="M356" s="10" t="str">
        <f ca="1">VLOOKUP(A356,'Hospitalisation Details'!$A$1:$Q$2344,5,FALSE)</f>
        <v>Oct</v>
      </c>
      <c r="N356" s="11">
        <f ca="1">VLOOKUP(A356,'Hospitalisation Details'!$A$1:$Q$2344,6,FALSE)</f>
        <v>28</v>
      </c>
      <c r="O356" s="17">
        <f ca="1">VLOOKUP(A356,'Hospitalisation Details'!$A$1:$Q$2344,7,FALSE)</f>
        <v>34270</v>
      </c>
      <c r="P356" s="11">
        <f ca="1">VLOOKUP(A356,'Hospitalisation Details'!$A$1:$Q$2344,10,FALSE)</f>
        <v>3353.28</v>
      </c>
      <c r="Q356" s="11" t="str">
        <f ca="1">VLOOKUP(A356,'Hospitalisation Details'!$A$1:$Q$2344,12,FALSE)</f>
        <v>tier - 2</v>
      </c>
      <c r="R356" s="11" t="str">
        <f ca="1">VLOOKUP(A356,'Hospitalisation Details'!$A$1:$Q$2344,14,FALSE)</f>
        <v>tier - 1</v>
      </c>
      <c r="S356" s="11">
        <f ca="1">VLOOKUP(A356,'Hospitalisation Details'!$A$1:$Q$2344,17,FALSE)</f>
        <v>32</v>
      </c>
      <c r="T356" s="11" t="str">
        <f ca="1">VLOOKUP(A356,'Hospitalisation Details'!$A$1:$Q$2336,16,FALSE)</f>
        <v>R1011</v>
      </c>
    </row>
    <row r="357" ht="15.5" spans="1:20">
      <c r="A357" s="10" t="s">
        <v>1365</v>
      </c>
      <c r="B357" s="11" t="str">
        <f>VLOOKUP(A357,'Customer Names'!$H$6:$K$2340,3,FALSE)</f>
        <v>  Marie</v>
      </c>
      <c r="C357" s="11">
        <f>VLOOKUP(A357,'Medical Examinations'!$A$1:$L$2336,2,FALSE)</f>
        <v>36.52</v>
      </c>
      <c r="D357" s="11">
        <f>VLOOKUP(A357,'Medical Examinations'!$A$1:$L$2336,3,FALSE)</f>
        <v>9.07</v>
      </c>
      <c r="E357" s="11" t="str">
        <f>VLOOKUP(A357,'Medical Examinations'!$A$1:$L$2336,4,FALSE)</f>
        <v>yes</v>
      </c>
      <c r="F357" s="11" t="str">
        <f>VLOOKUP(A357,'Medical Examinations'!$A$1:$L$2336,5,FALSE)</f>
        <v>No</v>
      </c>
      <c r="G357" s="11" t="str">
        <f>VLOOKUP(A357,'Medical Examinations'!$A$1:$L$2336,6,FALSE)</f>
        <v>Yes</v>
      </c>
      <c r="H357" s="11">
        <f>VLOOKUP(A357,'Medical Examinations'!$A$1:$L$2336,8,FALSE)</f>
        <v>1</v>
      </c>
      <c r="I357" s="11" t="str">
        <f>VLOOKUP(A357,'Medical Examinations'!$A$1:$L$2336,10,FALSE)</f>
        <v>No</v>
      </c>
      <c r="J357" s="11" t="str">
        <f>VLOOKUP(A357,'Medical Examinations'!$A$1:$L$2336,11,FALSE)</f>
        <v>Obesity</v>
      </c>
      <c r="K357" s="11" t="str">
        <f>VLOOKUP(A357,'Medical Examinations'!$A$1:$L$2336,12,FALSE)</f>
        <v>Diabetes</v>
      </c>
      <c r="L357" s="10">
        <f ca="1">VLOOKUP(A357,'Hospitalisation Details'!$A$1:$Q$2344,3,FALSE)</f>
        <v>1995</v>
      </c>
      <c r="M357" s="10" t="str">
        <f ca="1">VLOOKUP(A357,'Hospitalisation Details'!$A$1:$Q$2344,5,FALSE)</f>
        <v>Jun</v>
      </c>
      <c r="N357" s="11">
        <f ca="1">VLOOKUP(A357,'Hospitalisation Details'!$A$1:$Q$2344,6,FALSE)</f>
        <v>23</v>
      </c>
      <c r="O357" s="17">
        <f ca="1">VLOOKUP(A357,'Hospitalisation Details'!$A$1:$Q$2344,7,FALSE)</f>
        <v>34873</v>
      </c>
      <c r="P357" s="11">
        <f ca="1">VLOOKUP(A357,'Hospitalisation Details'!$A$1:$Q$2344,10,FALSE)</f>
        <v>3353.47</v>
      </c>
      <c r="Q357" s="11" t="str">
        <f ca="1">VLOOKUP(A357,'Hospitalisation Details'!$A$1:$Q$2344,12,FALSE)</f>
        <v>tier - 2</v>
      </c>
      <c r="R357" s="11" t="str">
        <f ca="1">VLOOKUP(A357,'Hospitalisation Details'!$A$1:$Q$2344,14,FALSE)</f>
        <v>tier - 3</v>
      </c>
      <c r="S357" s="11">
        <f ca="1">VLOOKUP(A357,'Hospitalisation Details'!$A$1:$Q$2344,17,FALSE)</f>
        <v>30</v>
      </c>
      <c r="T357" s="11" t="str">
        <f ca="1">VLOOKUP(A357,'Hospitalisation Details'!$A$1:$Q$2336,16,FALSE)</f>
        <v>R1012</v>
      </c>
    </row>
    <row r="358" ht="15.5" spans="1:20">
      <c r="A358" s="10" t="s">
        <v>1369</v>
      </c>
      <c r="B358" s="11" t="str">
        <f>VLOOKUP(A358,'Customer Names'!$H$6:$K$2340,3,FALSE)</f>
        <v>  Frank</v>
      </c>
      <c r="C358" s="11">
        <f>VLOOKUP(A358,'Medical Examinations'!$A$1:$L$2336,2,FALSE)</f>
        <v>33.96</v>
      </c>
      <c r="D358" s="11">
        <f>VLOOKUP(A358,'Medical Examinations'!$A$1:$L$2336,3,FALSE)</f>
        <v>4.99</v>
      </c>
      <c r="E358" s="11" t="str">
        <f>VLOOKUP(A358,'Medical Examinations'!$A$1:$L$2336,4,FALSE)</f>
        <v>No</v>
      </c>
      <c r="F358" s="11" t="str">
        <f>VLOOKUP(A358,'Medical Examinations'!$A$1:$L$2336,5,FALSE)</f>
        <v>No</v>
      </c>
      <c r="G358" s="11" t="str">
        <f>VLOOKUP(A358,'Medical Examinations'!$A$1:$L$2336,6,FALSE)</f>
        <v>No</v>
      </c>
      <c r="H358" s="11">
        <f>VLOOKUP(A358,'Medical Examinations'!$A$1:$L$2336,8,FALSE)</f>
        <v>0</v>
      </c>
      <c r="I358" s="11" t="str">
        <f>VLOOKUP(A358,'Medical Examinations'!$A$1:$L$2336,10,FALSE)</f>
        <v>yes</v>
      </c>
      <c r="J358" s="11" t="str">
        <f>VLOOKUP(A358,'Medical Examinations'!$A$1:$L$2336,11,FALSE)</f>
        <v>Obesity</v>
      </c>
      <c r="K358" s="11" t="str">
        <f>VLOOKUP(A358,'Medical Examinations'!$A$1:$L$2336,12,FALSE)</f>
        <v>Normal</v>
      </c>
      <c r="L358" s="10">
        <f ca="1">VLOOKUP(A358,'Hospitalisation Details'!$A$1:$Q$2344,3,FALSE)</f>
        <v>1993</v>
      </c>
      <c r="M358" s="10" t="str">
        <f ca="1">VLOOKUP(A358,'Hospitalisation Details'!$A$1:$Q$2344,5,FALSE)</f>
        <v>Oct</v>
      </c>
      <c r="N358" s="11">
        <f ca="1">VLOOKUP(A358,'Hospitalisation Details'!$A$1:$Q$2344,6,FALSE)</f>
        <v>7</v>
      </c>
      <c r="O358" s="17">
        <f ca="1">VLOOKUP(A358,'Hospitalisation Details'!$A$1:$Q$2344,7,FALSE)</f>
        <v>34249</v>
      </c>
      <c r="P358" s="11">
        <f ca="1">VLOOKUP(A358,'Hospitalisation Details'!$A$1:$Q$2344,10,FALSE)</f>
        <v>3366.67</v>
      </c>
      <c r="Q358" s="11" t="str">
        <f ca="1">VLOOKUP(A358,'Hospitalisation Details'!$A$1:$Q$2344,12,FALSE)</f>
        <v>tier - 2</v>
      </c>
      <c r="R358" s="11" t="str">
        <f ca="1">VLOOKUP(A358,'Hospitalisation Details'!$A$1:$Q$2344,14,FALSE)</f>
        <v>tier - 2</v>
      </c>
      <c r="S358" s="11">
        <f ca="1">VLOOKUP(A358,'Hospitalisation Details'!$A$1:$Q$2344,17,FALSE)</f>
        <v>32</v>
      </c>
      <c r="T358" s="11" t="str">
        <f ca="1">VLOOKUP(A358,'Hospitalisation Details'!$A$1:$Q$2336,16,FALSE)</f>
        <v>R1013</v>
      </c>
    </row>
    <row r="359" ht="15.5" spans="1:20">
      <c r="A359" s="10" t="s">
        <v>1372</v>
      </c>
      <c r="B359" s="11" t="str">
        <f>VLOOKUP(A359,'Customer Names'!$H$6:$K$2340,3,FALSE)</f>
        <v>  Jeffry</v>
      </c>
      <c r="C359" s="11">
        <f>VLOOKUP(A359,'Medical Examinations'!$A$1:$L$2336,2,FALSE)</f>
        <v>26.695</v>
      </c>
      <c r="D359" s="11">
        <f>VLOOKUP(A359,'Medical Examinations'!$A$1:$L$2336,3,FALSE)</f>
        <v>8.31</v>
      </c>
      <c r="E359" s="11" t="str">
        <f>VLOOKUP(A359,'Medical Examinations'!$A$1:$L$2336,4,FALSE)</f>
        <v>No</v>
      </c>
      <c r="F359" s="11" t="str">
        <f>VLOOKUP(A359,'Medical Examinations'!$A$1:$L$2336,5,FALSE)</f>
        <v>No</v>
      </c>
      <c r="G359" s="11" t="str">
        <f>VLOOKUP(A359,'Medical Examinations'!$A$1:$L$2336,6,FALSE)</f>
        <v>No</v>
      </c>
      <c r="H359" s="11">
        <f>VLOOKUP(A359,'Medical Examinations'!$A$1:$L$2336,8,FALSE)</f>
        <v>0</v>
      </c>
      <c r="I359" s="11" t="str">
        <f>VLOOKUP(A359,'Medical Examinations'!$A$1:$L$2336,10,FALSE)</f>
        <v>yes</v>
      </c>
      <c r="J359" s="11" t="str">
        <f>VLOOKUP(A359,'Medical Examinations'!$A$1:$L$2336,11,FALSE)</f>
        <v>Over Weight</v>
      </c>
      <c r="K359" s="11" t="str">
        <f>VLOOKUP(A359,'Medical Examinations'!$A$1:$L$2336,12,FALSE)</f>
        <v>Diabetes</v>
      </c>
      <c r="L359" s="10">
        <f ca="1">VLOOKUP(A359,'Hospitalisation Details'!$A$1:$Q$2344,3,FALSE)</f>
        <v>1996</v>
      </c>
      <c r="M359" s="10" t="str">
        <f ca="1">VLOOKUP(A359,'Hospitalisation Details'!$A$1:$Q$2344,5,FALSE)</f>
        <v>Dec</v>
      </c>
      <c r="N359" s="11">
        <f ca="1">VLOOKUP(A359,'Hospitalisation Details'!$A$1:$Q$2344,6,FALSE)</f>
        <v>14</v>
      </c>
      <c r="O359" s="17">
        <f ca="1">VLOOKUP(A359,'Hospitalisation Details'!$A$1:$Q$2344,7,FALSE)</f>
        <v>35413</v>
      </c>
      <c r="P359" s="11">
        <f ca="1">VLOOKUP(A359,'Hospitalisation Details'!$A$1:$Q$2344,10,FALSE)</f>
        <v>3378.91</v>
      </c>
      <c r="Q359" s="11" t="str">
        <f ca="1">VLOOKUP(A359,'Hospitalisation Details'!$A$1:$Q$2344,12,FALSE)</f>
        <v>tier - 2</v>
      </c>
      <c r="R359" s="11" t="str">
        <f ca="1">VLOOKUP(A359,'Hospitalisation Details'!$A$1:$Q$2344,14,FALSE)</f>
        <v>tier - 1</v>
      </c>
      <c r="S359" s="11">
        <f ca="1">VLOOKUP(A359,'Hospitalisation Details'!$A$1:$Q$2344,17,FALSE)</f>
        <v>28</v>
      </c>
      <c r="T359" s="11" t="str">
        <f ca="1">VLOOKUP(A359,'Hospitalisation Details'!$A$1:$Q$2336,16,FALSE)</f>
        <v>R1011</v>
      </c>
    </row>
    <row r="360" ht="15.5" spans="1:20">
      <c r="A360" s="10" t="s">
        <v>1376</v>
      </c>
      <c r="B360" s="11" t="str">
        <f>VLOOKUP(A360,'Customer Names'!$H$6:$K$2340,3,FALSE)</f>
        <v>  Mike</v>
      </c>
      <c r="C360" s="11">
        <f>VLOOKUP(A360,'Medical Examinations'!$A$1:$L$2336,2,FALSE)</f>
        <v>18.45</v>
      </c>
      <c r="D360" s="11">
        <f>VLOOKUP(A360,'Medical Examinations'!$A$1:$L$2336,3,FALSE)</f>
        <v>5.07</v>
      </c>
      <c r="E360" s="11" t="str">
        <f>VLOOKUP(A360,'Medical Examinations'!$A$1:$L$2336,4,FALSE)</f>
        <v>yes</v>
      </c>
      <c r="F360" s="11" t="str">
        <f>VLOOKUP(A360,'Medical Examinations'!$A$1:$L$2336,5,FALSE)</f>
        <v>No</v>
      </c>
      <c r="G360" s="11" t="str">
        <f>VLOOKUP(A360,'Medical Examinations'!$A$1:$L$2336,6,FALSE)</f>
        <v>No</v>
      </c>
      <c r="H360" s="11">
        <f>VLOOKUP(A360,'Medical Examinations'!$A$1:$L$2336,8,FALSE)</f>
        <v>0</v>
      </c>
      <c r="I360" s="11" t="str">
        <f>VLOOKUP(A360,'Medical Examinations'!$A$1:$L$2336,10,FALSE)</f>
        <v>yes</v>
      </c>
      <c r="J360" s="11" t="str">
        <f>VLOOKUP(A360,'Medical Examinations'!$A$1:$L$2336,11,FALSE)</f>
        <v>Under Weight</v>
      </c>
      <c r="K360" s="11" t="str">
        <f>VLOOKUP(A360,'Medical Examinations'!$A$1:$L$2336,12,FALSE)</f>
        <v>Normal</v>
      </c>
      <c r="L360" s="10">
        <f ca="1">VLOOKUP(A360,'Hospitalisation Details'!$A$1:$Q$2344,3,FALSE)</f>
        <v>1996</v>
      </c>
      <c r="M360" s="10" t="str">
        <f ca="1">VLOOKUP(A360,'Hospitalisation Details'!$A$1:$Q$2344,5,FALSE)</f>
        <v>Nov</v>
      </c>
      <c r="N360" s="11">
        <f ca="1">VLOOKUP(A360,'Hospitalisation Details'!$A$1:$Q$2344,6,FALSE)</f>
        <v>13</v>
      </c>
      <c r="O360" s="17">
        <f ca="1">VLOOKUP(A360,'Hospitalisation Details'!$A$1:$Q$2344,7,FALSE)</f>
        <v>35382</v>
      </c>
      <c r="P360" s="11">
        <f ca="1">VLOOKUP(A360,'Hospitalisation Details'!$A$1:$Q$2344,10,FALSE)</f>
        <v>3385.4</v>
      </c>
      <c r="Q360" s="11" t="str">
        <f ca="1">VLOOKUP(A360,'Hospitalisation Details'!$A$1:$Q$2344,12,FALSE)</f>
        <v>tier - 2</v>
      </c>
      <c r="R360" s="11" t="str">
        <f ca="1">VLOOKUP(A360,'Hospitalisation Details'!$A$1:$Q$2344,14,FALSE)</f>
        <v>tier - 2</v>
      </c>
      <c r="S360" s="11">
        <f ca="1">VLOOKUP(A360,'Hospitalisation Details'!$A$1:$Q$2344,17,FALSE)</f>
        <v>28</v>
      </c>
      <c r="T360" s="11" t="str">
        <f ca="1">VLOOKUP(A360,'Hospitalisation Details'!$A$1:$Q$2336,16,FALSE)</f>
        <v>R1024</v>
      </c>
    </row>
    <row r="361" ht="15.5" spans="1:20">
      <c r="A361" s="10" t="s">
        <v>1380</v>
      </c>
      <c r="B361" s="11" t="str">
        <f>VLOOKUP(A361,'Customer Names'!$H$6:$K$2340,3,FALSE)</f>
        <v>  Rick</v>
      </c>
      <c r="C361" s="11">
        <f>VLOOKUP(A361,'Medical Examinations'!$A$1:$L$2336,2,FALSE)</f>
        <v>33.18</v>
      </c>
      <c r="D361" s="11">
        <f>VLOOKUP(A361,'Medical Examinations'!$A$1:$L$2336,3,FALSE)</f>
        <v>4.79</v>
      </c>
      <c r="E361" s="11" t="str">
        <f>VLOOKUP(A361,'Medical Examinations'!$A$1:$L$2336,4,FALSE)</f>
        <v>No</v>
      </c>
      <c r="F361" s="11" t="str">
        <f>VLOOKUP(A361,'Medical Examinations'!$A$1:$L$2336,5,FALSE)</f>
        <v>No</v>
      </c>
      <c r="G361" s="11" t="str">
        <f>VLOOKUP(A361,'Medical Examinations'!$A$1:$L$2336,6,FALSE)</f>
        <v>No</v>
      </c>
      <c r="H361" s="11">
        <f>VLOOKUP(A361,'Medical Examinations'!$A$1:$L$2336,8,FALSE)</f>
        <v>0</v>
      </c>
      <c r="I361" s="11" t="str">
        <f>VLOOKUP(A361,'Medical Examinations'!$A$1:$L$2336,10,FALSE)</f>
        <v>yes</v>
      </c>
      <c r="J361" s="11" t="str">
        <f>VLOOKUP(A361,'Medical Examinations'!$A$1:$L$2336,11,FALSE)</f>
        <v>Obesity</v>
      </c>
      <c r="K361" s="11" t="str">
        <f>VLOOKUP(A361,'Medical Examinations'!$A$1:$L$2336,12,FALSE)</f>
        <v>Normal</v>
      </c>
      <c r="L361" s="10">
        <f ca="1">VLOOKUP(A361,'Hospitalisation Details'!$A$1:$Q$2344,3,FALSE)</f>
        <v>1996</v>
      </c>
      <c r="M361" s="10" t="str">
        <f ca="1">VLOOKUP(A361,'Hospitalisation Details'!$A$1:$Q$2344,5,FALSE)</f>
        <v>Aug</v>
      </c>
      <c r="N361" s="11">
        <f ca="1">VLOOKUP(A361,'Hospitalisation Details'!$A$1:$Q$2344,6,FALSE)</f>
        <v>10</v>
      </c>
      <c r="O361" s="17">
        <f ca="1">VLOOKUP(A361,'Hospitalisation Details'!$A$1:$Q$2344,7,FALSE)</f>
        <v>35287</v>
      </c>
      <c r="P361" s="11">
        <f ca="1">VLOOKUP(A361,'Hospitalisation Details'!$A$1:$Q$2344,10,FALSE)</f>
        <v>3392.37</v>
      </c>
      <c r="Q361" s="11" t="str">
        <f ca="1">VLOOKUP(A361,'Hospitalisation Details'!$A$1:$Q$2344,12,FALSE)</f>
        <v>tier - 2</v>
      </c>
      <c r="R361" s="11" t="str">
        <f ca="1">VLOOKUP(A361,'Hospitalisation Details'!$A$1:$Q$2344,14,FALSE)</f>
        <v>tier - 3</v>
      </c>
      <c r="S361" s="11">
        <f ca="1">VLOOKUP(A361,'Hospitalisation Details'!$A$1:$Q$2344,17,FALSE)</f>
        <v>29</v>
      </c>
      <c r="T361" s="11" t="str">
        <f ca="1">VLOOKUP(A361,'Hospitalisation Details'!$A$1:$Q$2336,16,FALSE)</f>
        <v>R1013</v>
      </c>
    </row>
    <row r="362" ht="15.5" spans="1:20">
      <c r="A362" s="10" t="s">
        <v>1384</v>
      </c>
      <c r="B362" s="11" t="str">
        <f>VLOOKUP(A362,'Customer Names'!$H$6:$K$2340,3,FALSE)</f>
        <v>  Pierre-Michel</v>
      </c>
      <c r="C362" s="11">
        <f>VLOOKUP(A362,'Medical Examinations'!$A$1:$L$2336,2,FALSE)</f>
        <v>36.1</v>
      </c>
      <c r="D362" s="11">
        <f>VLOOKUP(A362,'Medical Examinations'!$A$1:$L$2336,3,FALSE)</f>
        <v>11.39</v>
      </c>
      <c r="E362" s="11" t="str">
        <f>VLOOKUP(A362,'Medical Examinations'!$A$1:$L$2336,4,FALSE)</f>
        <v>yes</v>
      </c>
      <c r="F362" s="11" t="str">
        <f>VLOOKUP(A362,'Medical Examinations'!$A$1:$L$2336,5,FALSE)</f>
        <v>No</v>
      </c>
      <c r="G362" s="11" t="str">
        <f>VLOOKUP(A362,'Medical Examinations'!$A$1:$L$2336,6,FALSE)</f>
        <v>No</v>
      </c>
      <c r="H362" s="11">
        <f>VLOOKUP(A362,'Medical Examinations'!$A$1:$L$2336,8,FALSE)</f>
        <v>2</v>
      </c>
      <c r="I362" s="11" t="str">
        <f>VLOOKUP(A362,'Medical Examinations'!$A$1:$L$2336,10,FALSE)</f>
        <v>No</v>
      </c>
      <c r="J362" s="11" t="str">
        <f>VLOOKUP(A362,'Medical Examinations'!$A$1:$L$2336,11,FALSE)</f>
        <v>Obesity</v>
      </c>
      <c r="K362" s="11" t="str">
        <f>VLOOKUP(A362,'Medical Examinations'!$A$1:$L$2336,12,FALSE)</f>
        <v>Diabetes</v>
      </c>
      <c r="L362" s="10">
        <f ca="1">VLOOKUP(A362,'Hospitalisation Details'!$A$1:$Q$2344,3,FALSE)</f>
        <v>1996</v>
      </c>
      <c r="M362" s="10" t="str">
        <f ca="1">VLOOKUP(A362,'Hospitalisation Details'!$A$1:$Q$2344,5,FALSE)</f>
        <v>Oct</v>
      </c>
      <c r="N362" s="11">
        <f ca="1">VLOOKUP(A362,'Hospitalisation Details'!$A$1:$Q$2344,6,FALSE)</f>
        <v>27</v>
      </c>
      <c r="O362" s="17">
        <f ca="1">VLOOKUP(A362,'Hospitalisation Details'!$A$1:$Q$2344,7,FALSE)</f>
        <v>35365</v>
      </c>
      <c r="P362" s="11">
        <f ca="1">VLOOKUP(A362,'Hospitalisation Details'!$A$1:$Q$2344,10,FALSE)</f>
        <v>3392.98</v>
      </c>
      <c r="Q362" s="11" t="str">
        <f ca="1">VLOOKUP(A362,'Hospitalisation Details'!$A$1:$Q$2344,12,FALSE)</f>
        <v>tier - 2</v>
      </c>
      <c r="R362" s="11" t="str">
        <f ca="1">VLOOKUP(A362,'Hospitalisation Details'!$A$1:$Q$2344,14,FALSE)</f>
        <v>tier - 3</v>
      </c>
      <c r="S362" s="11">
        <f ca="1">VLOOKUP(A362,'Hospitalisation Details'!$A$1:$Q$2344,17,FALSE)</f>
        <v>29</v>
      </c>
      <c r="T362" s="11" t="str">
        <f ca="1">VLOOKUP(A362,'Hospitalisation Details'!$A$1:$Q$2336,16,FALSE)</f>
        <v>R1013</v>
      </c>
    </row>
    <row r="363" ht="15.5" spans="1:20">
      <c r="A363" s="10" t="s">
        <v>1388</v>
      </c>
      <c r="B363" s="11" t="str">
        <f>VLOOKUP(A363,'Customer Names'!$H$6:$K$2340,3,FALSE)</f>
        <v>  Daniel</v>
      </c>
      <c r="C363" s="11">
        <f>VLOOKUP(A363,'Medical Examinations'!$A$1:$L$2336,2,FALSE)</f>
        <v>22.77</v>
      </c>
      <c r="D363" s="11">
        <f>VLOOKUP(A363,'Medical Examinations'!$A$1:$L$2336,3,FALSE)</f>
        <v>6</v>
      </c>
      <c r="E363" s="11" t="str">
        <f>VLOOKUP(A363,'Medical Examinations'!$A$1:$L$2336,4,FALSE)</f>
        <v>No</v>
      </c>
      <c r="F363" s="11" t="str">
        <f>VLOOKUP(A363,'Medical Examinations'!$A$1:$L$2336,5,FALSE)</f>
        <v>No</v>
      </c>
      <c r="G363" s="11" t="str">
        <f>VLOOKUP(A363,'Medical Examinations'!$A$1:$L$2336,6,FALSE)</f>
        <v>No</v>
      </c>
      <c r="H363" s="11">
        <f>VLOOKUP(A363,'Medical Examinations'!$A$1:$L$2336,8,FALSE)</f>
        <v>0</v>
      </c>
      <c r="I363" s="11" t="str">
        <f>VLOOKUP(A363,'Medical Examinations'!$A$1:$L$2336,10,FALSE)</f>
        <v>yes</v>
      </c>
      <c r="J363" s="11" t="str">
        <f>VLOOKUP(A363,'Medical Examinations'!$A$1:$L$2336,11,FALSE)</f>
        <v>Normal Weight</v>
      </c>
      <c r="K363" s="11" t="str">
        <f>VLOOKUP(A363,'Medical Examinations'!$A$1:$L$2336,12,FALSE)</f>
        <v>Prediabetes</v>
      </c>
      <c r="L363" s="10">
        <f ca="1">VLOOKUP(A363,'Hospitalisation Details'!$A$1:$Q$2344,3,FALSE)</f>
        <v>2004</v>
      </c>
      <c r="M363" s="10" t="str">
        <f ca="1">VLOOKUP(A363,'Hospitalisation Details'!$A$1:$Q$2344,5,FALSE)</f>
        <v>Jul</v>
      </c>
      <c r="N363" s="11">
        <f ca="1">VLOOKUP(A363,'Hospitalisation Details'!$A$1:$Q$2344,6,FALSE)</f>
        <v>16</v>
      </c>
      <c r="O363" s="17">
        <f ca="1">VLOOKUP(A363,'Hospitalisation Details'!$A$1:$Q$2344,7,FALSE)</f>
        <v>38184</v>
      </c>
      <c r="P363" s="11">
        <f ca="1">VLOOKUP(A363,'Hospitalisation Details'!$A$1:$Q$2344,10,FALSE)</f>
        <v>3393.36</v>
      </c>
      <c r="Q363" s="11" t="str">
        <f ca="1">VLOOKUP(A363,'Hospitalisation Details'!$A$1:$Q$2344,12,FALSE)</f>
        <v>tier - 2</v>
      </c>
      <c r="R363" s="11" t="str">
        <f ca="1">VLOOKUP(A363,'Hospitalisation Details'!$A$1:$Q$2344,14,FALSE)</f>
        <v>tier - 2</v>
      </c>
      <c r="S363" s="11">
        <f ca="1">VLOOKUP(A363,'Hospitalisation Details'!$A$1:$Q$2344,17,FALSE)</f>
        <v>21</v>
      </c>
      <c r="T363" s="11" t="str">
        <f ca="1">VLOOKUP(A363,'Hospitalisation Details'!$A$1:$Q$2336,16,FALSE)</f>
        <v>R1023</v>
      </c>
    </row>
    <row r="364" ht="15.5" spans="1:20">
      <c r="A364" s="10" t="s">
        <v>1392</v>
      </c>
      <c r="B364" s="11" t="str">
        <f>VLOOKUP(A364,'Customer Names'!$H$6:$K$2340,3,FALSE)</f>
        <v>  Brian L</v>
      </c>
      <c r="C364" s="11">
        <f>VLOOKUP(A364,'Medical Examinations'!$A$1:$L$2336,2,FALSE)</f>
        <v>21.24</v>
      </c>
      <c r="D364" s="11">
        <f>VLOOKUP(A364,'Medical Examinations'!$A$1:$L$2336,3,FALSE)</f>
        <v>5.13</v>
      </c>
      <c r="E364" s="11" t="str">
        <f>VLOOKUP(A364,'Medical Examinations'!$A$1:$L$2336,4,FALSE)</f>
        <v>No</v>
      </c>
      <c r="F364" s="11" t="str">
        <f>VLOOKUP(A364,'Medical Examinations'!$A$1:$L$2336,5,FALSE)</f>
        <v>No</v>
      </c>
      <c r="G364" s="11" t="str">
        <f>VLOOKUP(A364,'Medical Examinations'!$A$1:$L$2336,6,FALSE)</f>
        <v>No</v>
      </c>
      <c r="H364" s="11">
        <f>VLOOKUP(A364,'Medical Examinations'!$A$1:$L$2336,8,FALSE)</f>
        <v>0</v>
      </c>
      <c r="I364" s="11" t="str">
        <f>VLOOKUP(A364,'Medical Examinations'!$A$1:$L$2336,10,FALSE)</f>
        <v>yes</v>
      </c>
      <c r="J364" s="11" t="str">
        <f>VLOOKUP(A364,'Medical Examinations'!$A$1:$L$2336,11,FALSE)</f>
        <v>Normal Weight</v>
      </c>
      <c r="K364" s="11" t="str">
        <f>VLOOKUP(A364,'Medical Examinations'!$A$1:$L$2336,12,FALSE)</f>
        <v>Normal</v>
      </c>
      <c r="L364" s="10">
        <f ca="1">VLOOKUP(A364,'Hospitalisation Details'!$A$1:$Q$2344,3,FALSE)</f>
        <v>1996</v>
      </c>
      <c r="M364" s="10" t="str">
        <f ca="1">VLOOKUP(A364,'Hospitalisation Details'!$A$1:$Q$2344,5,FALSE)</f>
        <v>Dec</v>
      </c>
      <c r="N364" s="11">
        <f ca="1">VLOOKUP(A364,'Hospitalisation Details'!$A$1:$Q$2344,6,FALSE)</f>
        <v>19</v>
      </c>
      <c r="O364" s="17">
        <f ca="1">VLOOKUP(A364,'Hospitalisation Details'!$A$1:$Q$2344,7,FALSE)</f>
        <v>35418</v>
      </c>
      <c r="P364" s="11">
        <f ca="1">VLOOKUP(A364,'Hospitalisation Details'!$A$1:$Q$2344,10,FALSE)</f>
        <v>3410.32</v>
      </c>
      <c r="Q364" s="11" t="str">
        <f ca="1">VLOOKUP(A364,'Hospitalisation Details'!$A$1:$Q$2344,12,FALSE)</f>
        <v>tier - 2</v>
      </c>
      <c r="R364" s="11" t="str">
        <f ca="1">VLOOKUP(A364,'Hospitalisation Details'!$A$1:$Q$2344,14,FALSE)</f>
        <v>tier - 2</v>
      </c>
      <c r="S364" s="11">
        <f ca="1">VLOOKUP(A364,'Hospitalisation Details'!$A$1:$Q$2344,17,FALSE)</f>
        <v>28</v>
      </c>
      <c r="T364" s="11" t="str">
        <f ca="1">VLOOKUP(A364,'Hospitalisation Details'!$A$1:$Q$2336,16,FALSE)</f>
        <v>R1011</v>
      </c>
    </row>
    <row r="365" ht="15.5" spans="1:20">
      <c r="A365" s="10" t="s">
        <v>1396</v>
      </c>
      <c r="B365" s="11" t="str">
        <f>VLOOKUP(A365,'Customer Names'!$H$6:$K$2340,3,FALSE)</f>
        <v>  Morgan M</v>
      </c>
      <c r="C365" s="11">
        <f>VLOOKUP(A365,'Medical Examinations'!$A$1:$L$2336,2,FALSE)</f>
        <v>17.6</v>
      </c>
      <c r="D365" s="11">
        <f>VLOOKUP(A365,'Medical Examinations'!$A$1:$L$2336,3,FALSE)</f>
        <v>5.26</v>
      </c>
      <c r="E365" s="11" t="str">
        <f>VLOOKUP(A365,'Medical Examinations'!$A$1:$L$2336,4,FALSE)</f>
        <v>yes</v>
      </c>
      <c r="F365" s="11" t="str">
        <f>VLOOKUP(A365,'Medical Examinations'!$A$1:$L$2336,5,FALSE)</f>
        <v>No</v>
      </c>
      <c r="G365" s="11" t="str">
        <f>VLOOKUP(A365,'Medical Examinations'!$A$1:$L$2336,6,FALSE)</f>
        <v>No</v>
      </c>
      <c r="H365" s="11">
        <f>VLOOKUP(A365,'Medical Examinations'!$A$1:$L$2336,8,FALSE)</f>
        <v>0</v>
      </c>
      <c r="I365" s="11" t="str">
        <f>VLOOKUP(A365,'Medical Examinations'!$A$1:$L$2336,10,FALSE)</f>
        <v>yes</v>
      </c>
      <c r="J365" s="11" t="str">
        <f>VLOOKUP(A365,'Medical Examinations'!$A$1:$L$2336,11,FALSE)</f>
        <v>Under Weight</v>
      </c>
      <c r="K365" s="11" t="str">
        <f>VLOOKUP(A365,'Medical Examinations'!$A$1:$L$2336,12,FALSE)</f>
        <v>Normal</v>
      </c>
      <c r="L365" s="10">
        <f ca="1">VLOOKUP(A365,'Hospitalisation Details'!$A$1:$Q$2344,3,FALSE)</f>
        <v>2001</v>
      </c>
      <c r="M365" s="10" t="str">
        <f ca="1">VLOOKUP(A365,'Hospitalisation Details'!$A$1:$Q$2344,5,FALSE)</f>
        <v>Dec</v>
      </c>
      <c r="N365" s="11">
        <f ca="1">VLOOKUP(A365,'Hospitalisation Details'!$A$1:$Q$2344,6,FALSE)</f>
        <v>26</v>
      </c>
      <c r="O365" s="17">
        <f ca="1">VLOOKUP(A365,'Hospitalisation Details'!$A$1:$Q$2344,7,FALSE)</f>
        <v>37251</v>
      </c>
      <c r="P365" s="11">
        <f ca="1">VLOOKUP(A365,'Hospitalisation Details'!$A$1:$Q$2344,10,FALSE)</f>
        <v>3434.38</v>
      </c>
      <c r="Q365" s="11" t="str">
        <f ca="1">VLOOKUP(A365,'Hospitalisation Details'!$A$1:$Q$2344,12,FALSE)</f>
        <v>tier - 2</v>
      </c>
      <c r="R365" s="11" t="str">
        <f ca="1">VLOOKUP(A365,'Hospitalisation Details'!$A$1:$Q$2344,14,FALSE)</f>
        <v>tier - 2</v>
      </c>
      <c r="S365" s="11">
        <f ca="1">VLOOKUP(A365,'Hospitalisation Details'!$A$1:$Q$2344,17,FALSE)</f>
        <v>23</v>
      </c>
      <c r="T365" s="11" t="str">
        <f ca="1">VLOOKUP(A365,'Hospitalisation Details'!$A$1:$Q$2336,16,FALSE)</f>
        <v>R1011</v>
      </c>
    </row>
    <row r="366" ht="15.5" spans="1:20">
      <c r="A366" s="10" t="s">
        <v>1399</v>
      </c>
      <c r="B366" s="11" t="str">
        <f>VLOOKUP(A366,'Customer Names'!$H$6:$K$2340,3,FALSE)</f>
        <v>  Caroline</v>
      </c>
      <c r="C366" s="11">
        <f>VLOOKUP(A366,'Medical Examinations'!$A$1:$L$2336,2,FALSE)</f>
        <v>26.29</v>
      </c>
      <c r="D366" s="11">
        <f>VLOOKUP(A366,'Medical Examinations'!$A$1:$L$2336,3,FALSE)</f>
        <v>6.84</v>
      </c>
      <c r="E366" s="11" t="str">
        <f>VLOOKUP(A366,'Medical Examinations'!$A$1:$L$2336,4,FALSE)</f>
        <v>No</v>
      </c>
      <c r="F366" s="11" t="str">
        <f>VLOOKUP(A366,'Medical Examinations'!$A$1:$L$2336,5,FALSE)</f>
        <v>No</v>
      </c>
      <c r="G366" s="11" t="str">
        <f>VLOOKUP(A366,'Medical Examinations'!$A$1:$L$2336,6,FALSE)</f>
        <v>No</v>
      </c>
      <c r="H366" s="11">
        <f>VLOOKUP(A366,'Medical Examinations'!$A$1:$L$2336,8,FALSE)</f>
        <v>0</v>
      </c>
      <c r="I366" s="11" t="str">
        <f>VLOOKUP(A366,'Medical Examinations'!$A$1:$L$2336,10,FALSE)</f>
        <v>yes</v>
      </c>
      <c r="J366" s="11" t="str">
        <f>VLOOKUP(A366,'Medical Examinations'!$A$1:$L$2336,11,FALSE)</f>
        <v>Over Weight</v>
      </c>
      <c r="K366" s="11" t="str">
        <f>VLOOKUP(A366,'Medical Examinations'!$A$1:$L$2336,12,FALSE)</f>
        <v>Diabetes</v>
      </c>
      <c r="L366" s="10">
        <f ca="1">VLOOKUP(A366,'Hospitalisation Details'!$A$1:$Q$2344,3,FALSE)</f>
        <v>1986</v>
      </c>
      <c r="M366" s="10" t="str">
        <f ca="1">VLOOKUP(A366,'Hospitalisation Details'!$A$1:$Q$2344,5,FALSE)</f>
        <v>Aug</v>
      </c>
      <c r="N366" s="11">
        <f ca="1">VLOOKUP(A366,'Hospitalisation Details'!$A$1:$Q$2344,6,FALSE)</f>
        <v>27</v>
      </c>
      <c r="O366" s="17">
        <f ca="1">VLOOKUP(A366,'Hospitalisation Details'!$A$1:$Q$2344,7,FALSE)</f>
        <v>31651</v>
      </c>
      <c r="P366" s="11">
        <f ca="1">VLOOKUP(A366,'Hospitalisation Details'!$A$1:$Q$2344,10,FALSE)</f>
        <v>3436.5</v>
      </c>
      <c r="Q366" s="11" t="str">
        <f ca="1">VLOOKUP(A366,'Hospitalisation Details'!$A$1:$Q$2344,12,FALSE)</f>
        <v>tier - 2</v>
      </c>
      <c r="R366" s="11" t="str">
        <f ca="1">VLOOKUP(A366,'Hospitalisation Details'!$A$1:$Q$2344,14,FALSE)</f>
        <v>tier - 1</v>
      </c>
      <c r="S366" s="11">
        <f ca="1">VLOOKUP(A366,'Hospitalisation Details'!$A$1:$Q$2344,17,FALSE)</f>
        <v>39</v>
      </c>
      <c r="T366" s="11" t="str">
        <f ca="1">VLOOKUP(A366,'Hospitalisation Details'!$A$1:$Q$2336,16,FALSE)</f>
        <v>R1013</v>
      </c>
    </row>
    <row r="367" ht="15.5" spans="1:20">
      <c r="A367" s="10" t="s">
        <v>1403</v>
      </c>
      <c r="B367" s="11" t="str">
        <f>VLOOKUP(A367,'Customer Names'!$H$6:$K$2340,3,FALSE)</f>
        <v>  Drew T</v>
      </c>
      <c r="C367" s="11">
        <f>VLOOKUP(A367,'Medical Examinations'!$A$1:$L$2336,2,FALSE)</f>
        <v>35.31</v>
      </c>
      <c r="D367" s="11">
        <f>VLOOKUP(A367,'Medical Examinations'!$A$1:$L$2336,3,FALSE)</f>
        <v>9.04</v>
      </c>
      <c r="E367" s="11" t="str">
        <f>VLOOKUP(A367,'Medical Examinations'!$A$1:$L$2336,4,FALSE)</f>
        <v>No</v>
      </c>
      <c r="F367" s="11" t="str">
        <f>VLOOKUP(A367,'Medical Examinations'!$A$1:$L$2336,5,FALSE)</f>
        <v>No</v>
      </c>
      <c r="G367" s="11" t="str">
        <f>VLOOKUP(A367,'Medical Examinations'!$A$1:$L$2336,6,FALSE)</f>
        <v>No</v>
      </c>
      <c r="H367" s="11">
        <f>VLOOKUP(A367,'Medical Examinations'!$A$1:$L$2336,8,FALSE)</f>
        <v>0</v>
      </c>
      <c r="I367" s="11" t="str">
        <f>VLOOKUP(A367,'Medical Examinations'!$A$1:$L$2336,10,FALSE)</f>
        <v>No</v>
      </c>
      <c r="J367" s="11" t="str">
        <f>VLOOKUP(A367,'Medical Examinations'!$A$1:$L$2336,11,FALSE)</f>
        <v>Obesity</v>
      </c>
      <c r="K367" s="11" t="str">
        <f>VLOOKUP(A367,'Medical Examinations'!$A$1:$L$2336,12,FALSE)</f>
        <v>Diabetes</v>
      </c>
      <c r="L367" s="10">
        <f ca="1">VLOOKUP(A367,'Hospitalisation Details'!$A$1:$Q$2344,3,FALSE)</f>
        <v>2000</v>
      </c>
      <c r="M367" s="10" t="str">
        <f ca="1">VLOOKUP(A367,'Hospitalisation Details'!$A$1:$Q$2344,5,FALSE)</f>
        <v>Jun</v>
      </c>
      <c r="N367" s="11">
        <f ca="1">VLOOKUP(A367,'Hospitalisation Details'!$A$1:$Q$2344,6,FALSE)</f>
        <v>20</v>
      </c>
      <c r="O367" s="17">
        <f ca="1">VLOOKUP(A367,'Hospitalisation Details'!$A$1:$Q$2344,7,FALSE)</f>
        <v>36697</v>
      </c>
      <c r="P367" s="11">
        <f ca="1">VLOOKUP(A367,'Hospitalisation Details'!$A$1:$Q$2344,10,FALSE)</f>
        <v>3443.06</v>
      </c>
      <c r="Q367" s="11" t="str">
        <f ca="1">VLOOKUP(A367,'Hospitalisation Details'!$A$1:$Q$2344,12,FALSE)</f>
        <v>tier - 2</v>
      </c>
      <c r="R367" s="11" t="str">
        <f ca="1">VLOOKUP(A367,'Hospitalisation Details'!$A$1:$Q$2344,14,FALSE)</f>
        <v>tier - 1</v>
      </c>
      <c r="S367" s="11">
        <f ca="1">VLOOKUP(A367,'Hospitalisation Details'!$A$1:$Q$2344,17,FALSE)</f>
        <v>25</v>
      </c>
      <c r="T367" s="11" t="str">
        <f ca="1">VLOOKUP(A367,'Hospitalisation Details'!$A$1:$Q$2336,16,FALSE)</f>
        <v>R1011</v>
      </c>
    </row>
    <row r="368" ht="15.5" spans="1:20">
      <c r="A368" s="10" t="s">
        <v>1406</v>
      </c>
      <c r="B368" s="11" t="str">
        <f>VLOOKUP(A368,'Customer Names'!$H$6:$K$2340,3,FALSE)</f>
        <v>  Austin W</v>
      </c>
      <c r="C368" s="11">
        <f>VLOOKUP(A368,'Medical Examinations'!$A$1:$L$2336,2,FALSE)</f>
        <v>27.04</v>
      </c>
      <c r="D368" s="11">
        <f>VLOOKUP(A368,'Medical Examinations'!$A$1:$L$2336,3,FALSE)</f>
        <v>4.1</v>
      </c>
      <c r="E368" s="11" t="str">
        <f>VLOOKUP(A368,'Medical Examinations'!$A$1:$L$2336,4,FALSE)</f>
        <v>No</v>
      </c>
      <c r="F368" s="11" t="str">
        <f>VLOOKUP(A368,'Medical Examinations'!$A$1:$L$2336,5,FALSE)</f>
        <v>No</v>
      </c>
      <c r="G368" s="11" t="str">
        <f>VLOOKUP(A368,'Medical Examinations'!$A$1:$L$2336,6,FALSE)</f>
        <v>No</v>
      </c>
      <c r="H368" s="11">
        <f>VLOOKUP(A368,'Medical Examinations'!$A$1:$L$2336,8,FALSE)</f>
        <v>1</v>
      </c>
      <c r="I368" s="11" t="str">
        <f>VLOOKUP(A368,'Medical Examinations'!$A$1:$L$2336,10,FALSE)</f>
        <v>yes</v>
      </c>
      <c r="J368" s="11" t="str">
        <f>VLOOKUP(A368,'Medical Examinations'!$A$1:$L$2336,11,FALSE)</f>
        <v>Over Weight</v>
      </c>
      <c r="K368" s="11" t="str">
        <f>VLOOKUP(A368,'Medical Examinations'!$A$1:$L$2336,12,FALSE)</f>
        <v>Normal</v>
      </c>
      <c r="L368" s="10">
        <f ca="1">VLOOKUP(A368,'Hospitalisation Details'!$A$1:$Q$2344,3,FALSE)</f>
        <v>1987</v>
      </c>
      <c r="M368" s="10" t="str">
        <f ca="1">VLOOKUP(A368,'Hospitalisation Details'!$A$1:$Q$2344,5,FALSE)</f>
        <v>Sep</v>
      </c>
      <c r="N368" s="11">
        <f ca="1">VLOOKUP(A368,'Hospitalisation Details'!$A$1:$Q$2344,6,FALSE)</f>
        <v>14</v>
      </c>
      <c r="O368" s="17">
        <f ca="1">VLOOKUP(A368,'Hospitalisation Details'!$A$1:$Q$2344,7,FALSE)</f>
        <v>32034</v>
      </c>
      <c r="P368" s="11">
        <f ca="1">VLOOKUP(A368,'Hospitalisation Details'!$A$1:$Q$2344,10,FALSE)</f>
        <v>3453.77</v>
      </c>
      <c r="Q368" s="11" t="str">
        <f ca="1">VLOOKUP(A368,'Hospitalisation Details'!$A$1:$Q$2344,12,FALSE)</f>
        <v>tier - 2</v>
      </c>
      <c r="R368" s="11" t="str">
        <f ca="1">VLOOKUP(A368,'Hospitalisation Details'!$A$1:$Q$2344,14,FALSE)</f>
        <v>tier - 1</v>
      </c>
      <c r="S368" s="11">
        <f ca="1">VLOOKUP(A368,'Hospitalisation Details'!$A$1:$Q$2344,17,FALSE)</f>
        <v>38</v>
      </c>
      <c r="T368" s="11" t="str">
        <f ca="1">VLOOKUP(A368,'Hospitalisation Details'!$A$1:$Q$2336,16,FALSE)</f>
        <v>R1011</v>
      </c>
    </row>
    <row r="369" ht="15.5" spans="1:20">
      <c r="A369" s="10" t="s">
        <v>1410</v>
      </c>
      <c r="B369" s="11" t="str">
        <f>VLOOKUP(A369,'Customer Names'!$H$6:$K$2340,3,FALSE)</f>
        <v>  Berenice</v>
      </c>
      <c r="C369" s="11">
        <f>VLOOKUP(A369,'Medical Examinations'!$A$1:$L$2336,2,FALSE)</f>
        <v>30.23</v>
      </c>
      <c r="D369" s="11">
        <f>VLOOKUP(A369,'Medical Examinations'!$A$1:$L$2336,3,FALSE)</f>
        <v>4.23</v>
      </c>
      <c r="E369" s="11" t="str">
        <f>VLOOKUP(A369,'Medical Examinations'!$A$1:$L$2336,4,FALSE)</f>
        <v>yes</v>
      </c>
      <c r="F369" s="11" t="str">
        <f>VLOOKUP(A369,'Medical Examinations'!$A$1:$L$2336,5,FALSE)</f>
        <v>No</v>
      </c>
      <c r="G369" s="11" t="str">
        <f>VLOOKUP(A369,'Medical Examinations'!$A$1:$L$2336,6,FALSE)</f>
        <v>Yes</v>
      </c>
      <c r="H369" s="11">
        <f>VLOOKUP(A369,'Medical Examinations'!$A$1:$L$2336,8,FALSE)</f>
        <v>1</v>
      </c>
      <c r="I369" s="11" t="str">
        <f>VLOOKUP(A369,'Medical Examinations'!$A$1:$L$2336,10,FALSE)</f>
        <v>yes</v>
      </c>
      <c r="J369" s="11" t="str">
        <f>VLOOKUP(A369,'Medical Examinations'!$A$1:$L$2336,11,FALSE)</f>
        <v>Obesity</v>
      </c>
      <c r="K369" s="11" t="str">
        <f>VLOOKUP(A369,'Medical Examinations'!$A$1:$L$2336,12,FALSE)</f>
        <v>Normal</v>
      </c>
      <c r="L369" s="10">
        <f ca="1">VLOOKUP(A369,'Hospitalisation Details'!$A$1:$Q$2344,3,FALSE)</f>
        <v>2003</v>
      </c>
      <c r="M369" s="10" t="str">
        <f ca="1">VLOOKUP(A369,'Hospitalisation Details'!$A$1:$Q$2344,5,FALSE)</f>
        <v>Jul</v>
      </c>
      <c r="N369" s="11">
        <f ca="1">VLOOKUP(A369,'Hospitalisation Details'!$A$1:$Q$2344,6,FALSE)</f>
        <v>29</v>
      </c>
      <c r="O369" s="17">
        <f ca="1">VLOOKUP(A369,'Hospitalisation Details'!$A$1:$Q$2344,7,FALSE)</f>
        <v>37831</v>
      </c>
      <c r="P369" s="11">
        <f ca="1">VLOOKUP(A369,'Hospitalisation Details'!$A$1:$Q$2344,10,FALSE)</f>
        <v>3463.51</v>
      </c>
      <c r="Q369" s="11" t="str">
        <f ca="1">VLOOKUP(A369,'Hospitalisation Details'!$A$1:$Q$2344,12,FALSE)</f>
        <v>tier - 2</v>
      </c>
      <c r="R369" s="11" t="str">
        <f ca="1">VLOOKUP(A369,'Hospitalisation Details'!$A$1:$Q$2344,14,FALSE)</f>
        <v>tier - 1</v>
      </c>
      <c r="S369" s="11">
        <f ca="1">VLOOKUP(A369,'Hospitalisation Details'!$A$1:$Q$2344,17,FALSE)</f>
        <v>22</v>
      </c>
      <c r="T369" s="11" t="str">
        <f ca="1">VLOOKUP(A369,'Hospitalisation Details'!$A$1:$Q$2336,16,FALSE)</f>
        <v>R1025</v>
      </c>
    </row>
    <row r="370" ht="15.5" spans="1:20">
      <c r="A370" s="10" t="s">
        <v>1414</v>
      </c>
      <c r="B370" s="11" t="str">
        <f>VLOOKUP(A370,'Customer Names'!$H$6:$K$2340,3,FALSE)</f>
        <v>  Kenneth A</v>
      </c>
      <c r="C370" s="11">
        <f>VLOOKUP(A370,'Medical Examinations'!$A$1:$L$2336,2,FALSE)</f>
        <v>30.6</v>
      </c>
      <c r="D370" s="11">
        <f>VLOOKUP(A370,'Medical Examinations'!$A$1:$L$2336,3,FALSE)</f>
        <v>6.48</v>
      </c>
      <c r="E370" s="11" t="str">
        <f>VLOOKUP(A370,'Medical Examinations'!$A$1:$L$2336,4,FALSE)</f>
        <v>yes</v>
      </c>
      <c r="F370" s="11" t="str">
        <f>VLOOKUP(A370,'Medical Examinations'!$A$1:$L$2336,5,FALSE)</f>
        <v>No</v>
      </c>
      <c r="G370" s="11" t="str">
        <f>VLOOKUP(A370,'Medical Examinations'!$A$1:$L$2336,6,FALSE)</f>
        <v>Yes</v>
      </c>
      <c r="H370" s="11">
        <f>VLOOKUP(A370,'Medical Examinations'!$A$1:$L$2336,8,FALSE)</f>
        <v>1</v>
      </c>
      <c r="I370" s="11" t="str">
        <f>VLOOKUP(A370,'Medical Examinations'!$A$1:$L$2336,10,FALSE)</f>
        <v>yes</v>
      </c>
      <c r="J370" s="11" t="str">
        <f>VLOOKUP(A370,'Medical Examinations'!$A$1:$L$2336,11,FALSE)</f>
        <v>Obesity</v>
      </c>
      <c r="K370" s="11" t="str">
        <f>VLOOKUP(A370,'Medical Examinations'!$A$1:$L$2336,12,FALSE)</f>
        <v>Diabetes</v>
      </c>
      <c r="L370" s="10">
        <f ca="1">VLOOKUP(A370,'Hospitalisation Details'!$A$1:$Q$2344,3,FALSE)</f>
        <v>1993</v>
      </c>
      <c r="M370" s="10" t="str">
        <f ca="1">VLOOKUP(A370,'Hospitalisation Details'!$A$1:$Q$2344,5,FALSE)</f>
        <v>Oct</v>
      </c>
      <c r="N370" s="11">
        <f ca="1">VLOOKUP(A370,'Hospitalisation Details'!$A$1:$Q$2344,6,FALSE)</f>
        <v>12</v>
      </c>
      <c r="O370" s="17">
        <f ca="1">VLOOKUP(A370,'Hospitalisation Details'!$A$1:$Q$2344,7,FALSE)</f>
        <v>34254</v>
      </c>
      <c r="P370" s="11">
        <f ca="1">VLOOKUP(A370,'Hospitalisation Details'!$A$1:$Q$2344,10,FALSE)</f>
        <v>3471.41</v>
      </c>
      <c r="Q370" s="11" t="str">
        <f ca="1">VLOOKUP(A370,'Hospitalisation Details'!$A$1:$Q$2344,12,FALSE)</f>
        <v>tier - 2</v>
      </c>
      <c r="R370" s="11" t="str">
        <f ca="1">VLOOKUP(A370,'Hospitalisation Details'!$A$1:$Q$2344,14,FALSE)</f>
        <v>tier - 2</v>
      </c>
      <c r="S370" s="11">
        <f ca="1">VLOOKUP(A370,'Hospitalisation Details'!$A$1:$Q$2344,17,FALSE)</f>
        <v>32</v>
      </c>
      <c r="T370" s="11" t="str">
        <f ca="1">VLOOKUP(A370,'Hospitalisation Details'!$A$1:$Q$2336,16,FALSE)</f>
        <v>R1013</v>
      </c>
    </row>
    <row r="371" ht="15.5" spans="1:20">
      <c r="A371" s="10" t="s">
        <v>1418</v>
      </c>
      <c r="B371" s="11" t="str">
        <f>VLOOKUP(A371,'Customer Names'!$H$6:$K$2340,3,FALSE)</f>
        <v>  Miguel</v>
      </c>
      <c r="C371" s="11">
        <f>VLOOKUP(A371,'Medical Examinations'!$A$1:$L$2336,2,FALSE)</f>
        <v>26.8</v>
      </c>
      <c r="D371" s="11">
        <f>VLOOKUP(A371,'Medical Examinations'!$A$1:$L$2336,3,FALSE)</f>
        <v>5.53</v>
      </c>
      <c r="E371" s="11" t="str">
        <f>VLOOKUP(A371,'Medical Examinations'!$A$1:$L$2336,4,FALSE)</f>
        <v>No</v>
      </c>
      <c r="F371" s="11" t="str">
        <f>VLOOKUP(A371,'Medical Examinations'!$A$1:$L$2336,5,FALSE)</f>
        <v>No</v>
      </c>
      <c r="G371" s="11" t="str">
        <f>VLOOKUP(A371,'Medical Examinations'!$A$1:$L$2336,6,FALSE)</f>
        <v>No</v>
      </c>
      <c r="H371" s="11">
        <f>VLOOKUP(A371,'Medical Examinations'!$A$1:$L$2336,8,FALSE)</f>
        <v>1</v>
      </c>
      <c r="I371" s="11" t="str">
        <f>VLOOKUP(A371,'Medical Examinations'!$A$1:$L$2336,10,FALSE)</f>
        <v>yes</v>
      </c>
      <c r="J371" s="11" t="str">
        <f>VLOOKUP(A371,'Medical Examinations'!$A$1:$L$2336,11,FALSE)</f>
        <v>Over Weight</v>
      </c>
      <c r="K371" s="11" t="str">
        <f>VLOOKUP(A371,'Medical Examinations'!$A$1:$L$2336,12,FALSE)</f>
        <v>Normal</v>
      </c>
      <c r="L371" s="10">
        <f ca="1">VLOOKUP(A371,'Hospitalisation Details'!$A$1:$Q$2344,3,FALSE)</f>
        <v>2004</v>
      </c>
      <c r="M371" s="10" t="str">
        <f ca="1">VLOOKUP(A371,'Hospitalisation Details'!$A$1:$Q$2344,5,FALSE)</f>
        <v>Jun</v>
      </c>
      <c r="N371" s="11">
        <f ca="1">VLOOKUP(A371,'Hospitalisation Details'!$A$1:$Q$2344,6,FALSE)</f>
        <v>26</v>
      </c>
      <c r="O371" s="17">
        <f ca="1">VLOOKUP(A371,'Hospitalisation Details'!$A$1:$Q$2344,7,FALSE)</f>
        <v>38164</v>
      </c>
      <c r="P371" s="11">
        <f ca="1">VLOOKUP(A371,'Hospitalisation Details'!$A$1:$Q$2344,10,FALSE)</f>
        <v>3481.87</v>
      </c>
      <c r="Q371" s="11" t="str">
        <f ca="1">VLOOKUP(A371,'Hospitalisation Details'!$A$1:$Q$2344,12,FALSE)</f>
        <v>tier - 2</v>
      </c>
      <c r="R371" s="11" t="str">
        <f ca="1">VLOOKUP(A371,'Hospitalisation Details'!$A$1:$Q$2344,14,FALSE)</f>
        <v>tier - 3</v>
      </c>
      <c r="S371" s="11">
        <f ca="1">VLOOKUP(A371,'Hospitalisation Details'!$A$1:$Q$2344,17,FALSE)</f>
        <v>21</v>
      </c>
      <c r="T371" s="11" t="str">
        <f ca="1">VLOOKUP(A371,'Hospitalisation Details'!$A$1:$Q$2336,16,FALSE)</f>
        <v>R1016</v>
      </c>
    </row>
    <row r="372" ht="15.5" spans="1:20">
      <c r="A372" s="10" t="s">
        <v>1422</v>
      </c>
      <c r="B372" s="11" t="str">
        <f>VLOOKUP(A372,'Customer Names'!$H$6:$K$2340,3,FALSE)</f>
        <v>  Hadley T</v>
      </c>
      <c r="C372" s="11">
        <f>VLOOKUP(A372,'Medical Examinations'!$A$1:$L$2336,2,FALSE)</f>
        <v>16.86</v>
      </c>
      <c r="D372" s="11">
        <f>VLOOKUP(A372,'Medical Examinations'!$A$1:$L$2336,3,FALSE)</f>
        <v>4.07</v>
      </c>
      <c r="E372" s="11" t="str">
        <f>VLOOKUP(A372,'Medical Examinations'!$A$1:$L$2336,4,FALSE)</f>
        <v>yes</v>
      </c>
      <c r="F372" s="11" t="str">
        <f>VLOOKUP(A372,'Medical Examinations'!$A$1:$L$2336,5,FALSE)</f>
        <v>No</v>
      </c>
      <c r="G372" s="11" t="str">
        <f>VLOOKUP(A372,'Medical Examinations'!$A$1:$L$2336,6,FALSE)</f>
        <v>No</v>
      </c>
      <c r="H372" s="11">
        <f>VLOOKUP(A372,'Medical Examinations'!$A$1:$L$2336,8,FALSE)</f>
        <v>0</v>
      </c>
      <c r="I372" s="11" t="str">
        <f>VLOOKUP(A372,'Medical Examinations'!$A$1:$L$2336,10,FALSE)</f>
        <v>yes</v>
      </c>
      <c r="J372" s="11" t="str">
        <f>VLOOKUP(A372,'Medical Examinations'!$A$1:$L$2336,11,FALSE)</f>
        <v>Under Weight</v>
      </c>
      <c r="K372" s="11" t="str">
        <f>VLOOKUP(A372,'Medical Examinations'!$A$1:$L$2336,12,FALSE)</f>
        <v>Normal</v>
      </c>
      <c r="L372" s="10">
        <f ca="1">VLOOKUP(A372,'Hospitalisation Details'!$A$1:$Q$2344,3,FALSE)</f>
        <v>1996</v>
      </c>
      <c r="M372" s="10" t="str">
        <f ca="1">VLOOKUP(A372,'Hospitalisation Details'!$A$1:$Q$2344,5,FALSE)</f>
        <v>Sep</v>
      </c>
      <c r="N372" s="11">
        <f ca="1">VLOOKUP(A372,'Hospitalisation Details'!$A$1:$Q$2344,6,FALSE)</f>
        <v>19</v>
      </c>
      <c r="O372" s="17">
        <f ca="1">VLOOKUP(A372,'Hospitalisation Details'!$A$1:$Q$2344,7,FALSE)</f>
        <v>35327</v>
      </c>
      <c r="P372" s="11">
        <f ca="1">VLOOKUP(A372,'Hospitalisation Details'!$A$1:$Q$2344,10,FALSE)</f>
        <v>3484.33</v>
      </c>
      <c r="Q372" s="11" t="str">
        <f ca="1">VLOOKUP(A372,'Hospitalisation Details'!$A$1:$Q$2344,12,FALSE)</f>
        <v>tier - 3</v>
      </c>
      <c r="R372" s="11" t="str">
        <f ca="1">VLOOKUP(A372,'Hospitalisation Details'!$A$1:$Q$2344,14,FALSE)</f>
        <v>tier - 3</v>
      </c>
      <c r="S372" s="11">
        <f ca="1">VLOOKUP(A372,'Hospitalisation Details'!$A$1:$Q$2344,17,FALSE)</f>
        <v>29</v>
      </c>
      <c r="T372" s="11" t="str">
        <f ca="1">VLOOKUP(A372,'Hospitalisation Details'!$A$1:$Q$2336,16,FALSE)</f>
        <v>R1011</v>
      </c>
    </row>
    <row r="373" ht="15.5" spans="1:20">
      <c r="A373" s="10" t="s">
        <v>1426</v>
      </c>
      <c r="B373" s="11" t="str">
        <f>VLOOKUP(A373,'Customer Names'!$H$6:$K$2340,3,FALSE)</f>
        <v>  Taylor</v>
      </c>
      <c r="C373" s="11">
        <f>VLOOKUP(A373,'Medical Examinations'!$A$1:$L$2336,2,FALSE)</f>
        <v>16.3</v>
      </c>
      <c r="D373" s="11">
        <f>VLOOKUP(A373,'Medical Examinations'!$A$1:$L$2336,3,FALSE)</f>
        <v>5.51</v>
      </c>
      <c r="E373" s="11" t="str">
        <f>VLOOKUP(A373,'Medical Examinations'!$A$1:$L$2336,4,FALSE)</f>
        <v>No</v>
      </c>
      <c r="F373" s="11" t="str">
        <f>VLOOKUP(A373,'Medical Examinations'!$A$1:$L$2336,5,FALSE)</f>
        <v>No</v>
      </c>
      <c r="G373" s="11" t="str">
        <f>VLOOKUP(A373,'Medical Examinations'!$A$1:$L$2336,6,FALSE)</f>
        <v>No</v>
      </c>
      <c r="H373" s="11">
        <f>VLOOKUP(A373,'Medical Examinations'!$A$1:$L$2336,8,FALSE)</f>
        <v>1</v>
      </c>
      <c r="I373" s="11" t="str">
        <f>VLOOKUP(A373,'Medical Examinations'!$A$1:$L$2336,10,FALSE)</f>
        <v>yes</v>
      </c>
      <c r="J373" s="11" t="str">
        <f>VLOOKUP(A373,'Medical Examinations'!$A$1:$L$2336,11,FALSE)</f>
        <v>Under Weight</v>
      </c>
      <c r="K373" s="11" t="str">
        <f>VLOOKUP(A373,'Medical Examinations'!$A$1:$L$2336,12,FALSE)</f>
        <v>Normal</v>
      </c>
      <c r="L373" s="10">
        <f ca="1">VLOOKUP(A373,'Hospitalisation Details'!$A$1:$Q$2344,3,FALSE)</f>
        <v>1996</v>
      </c>
      <c r="M373" s="10" t="str">
        <f ca="1">VLOOKUP(A373,'Hospitalisation Details'!$A$1:$Q$2344,5,FALSE)</f>
        <v>Sep</v>
      </c>
      <c r="N373" s="11">
        <f ca="1">VLOOKUP(A373,'Hospitalisation Details'!$A$1:$Q$2344,6,FALSE)</f>
        <v>18</v>
      </c>
      <c r="O373" s="17">
        <f ca="1">VLOOKUP(A373,'Hospitalisation Details'!$A$1:$Q$2344,7,FALSE)</f>
        <v>35326</v>
      </c>
      <c r="P373" s="11">
        <f ca="1">VLOOKUP(A373,'Hospitalisation Details'!$A$1:$Q$2344,10,FALSE)</f>
        <v>3490.55</v>
      </c>
      <c r="Q373" s="11" t="str">
        <f ca="1">VLOOKUP(A373,'Hospitalisation Details'!$A$1:$Q$2344,12,FALSE)</f>
        <v>tier - 1</v>
      </c>
      <c r="R373" s="11" t="str">
        <f ca="1">VLOOKUP(A373,'Hospitalisation Details'!$A$1:$Q$2344,14,FALSE)</f>
        <v>tier - 2</v>
      </c>
      <c r="S373" s="11">
        <f ca="1">VLOOKUP(A373,'Hospitalisation Details'!$A$1:$Q$2344,17,FALSE)</f>
        <v>29</v>
      </c>
      <c r="T373" s="11" t="str">
        <f ca="1">VLOOKUP(A373,'Hospitalisation Details'!$A$1:$Q$2336,16,FALSE)</f>
        <v>R1015</v>
      </c>
    </row>
    <row r="374" ht="15.5" spans="1:20">
      <c r="A374" s="10" t="s">
        <v>1430</v>
      </c>
      <c r="B374" s="11" t="str">
        <f>VLOOKUP(A374,'Customer Names'!$H$6:$K$2340,3,FALSE)</f>
        <v>  Tenielle M</v>
      </c>
      <c r="C374" s="11">
        <f>VLOOKUP(A374,'Medical Examinations'!$A$1:$L$2336,2,FALSE)</f>
        <v>29.81</v>
      </c>
      <c r="D374" s="11">
        <f>VLOOKUP(A374,'Medical Examinations'!$A$1:$L$2336,3,FALSE)</f>
        <v>11.66</v>
      </c>
      <c r="E374" s="11" t="str">
        <f>VLOOKUP(A374,'Medical Examinations'!$A$1:$L$2336,4,FALSE)</f>
        <v>No</v>
      </c>
      <c r="F374" s="11" t="str">
        <f>VLOOKUP(A374,'Medical Examinations'!$A$1:$L$2336,5,FALSE)</f>
        <v>No</v>
      </c>
      <c r="G374" s="11" t="str">
        <f>VLOOKUP(A374,'Medical Examinations'!$A$1:$L$2336,6,FALSE)</f>
        <v>No</v>
      </c>
      <c r="H374" s="11">
        <f>VLOOKUP(A374,'Medical Examinations'!$A$1:$L$2336,8,FALSE)</f>
        <v>0</v>
      </c>
      <c r="I374" s="11" t="str">
        <f>VLOOKUP(A374,'Medical Examinations'!$A$1:$L$2336,10,FALSE)</f>
        <v>yes</v>
      </c>
      <c r="J374" s="11" t="str">
        <f>VLOOKUP(A374,'Medical Examinations'!$A$1:$L$2336,11,FALSE)</f>
        <v>Over Weight</v>
      </c>
      <c r="K374" s="11" t="str">
        <f>VLOOKUP(A374,'Medical Examinations'!$A$1:$L$2336,12,FALSE)</f>
        <v>Diabetes</v>
      </c>
      <c r="L374" s="10">
        <f ca="1">VLOOKUP(A374,'Hospitalisation Details'!$A$1:$Q$2344,3,FALSE)</f>
        <v>1999</v>
      </c>
      <c r="M374" s="10" t="str">
        <f ca="1">VLOOKUP(A374,'Hospitalisation Details'!$A$1:$Q$2344,5,FALSE)</f>
        <v>Sep</v>
      </c>
      <c r="N374" s="11">
        <f ca="1">VLOOKUP(A374,'Hospitalisation Details'!$A$1:$Q$2344,6,FALSE)</f>
        <v>22</v>
      </c>
      <c r="O374" s="17">
        <f ca="1">VLOOKUP(A374,'Hospitalisation Details'!$A$1:$Q$2344,7,FALSE)</f>
        <v>36425</v>
      </c>
      <c r="P374" s="11">
        <f ca="1">VLOOKUP(A374,'Hospitalisation Details'!$A$1:$Q$2344,10,FALSE)</f>
        <v>3500.61</v>
      </c>
      <c r="Q374" s="11" t="str">
        <f ca="1">VLOOKUP(A374,'Hospitalisation Details'!$A$1:$Q$2344,12,FALSE)</f>
        <v>tier - 2</v>
      </c>
      <c r="R374" s="11" t="str">
        <f ca="1">VLOOKUP(A374,'Hospitalisation Details'!$A$1:$Q$2344,14,FALSE)</f>
        <v>tier - 2</v>
      </c>
      <c r="S374" s="11">
        <f ca="1">VLOOKUP(A374,'Hospitalisation Details'!$A$1:$Q$2344,17,FALSE)</f>
        <v>26</v>
      </c>
      <c r="T374" s="11" t="str">
        <f ca="1">VLOOKUP(A374,'Hospitalisation Details'!$A$1:$Q$2336,16,FALSE)</f>
        <v>R1013</v>
      </c>
    </row>
    <row r="375" ht="15.5" spans="1:20">
      <c r="A375" s="10" t="s">
        <v>1434</v>
      </c>
      <c r="B375" s="11" t="str">
        <f>VLOOKUP(A375,'Customer Names'!$H$6:$K$2340,3,FALSE)</f>
        <v>  Andrea</v>
      </c>
      <c r="C375" s="11">
        <f>VLOOKUP(A375,'Medical Examinations'!$A$1:$L$2336,2,FALSE)</f>
        <v>16.33</v>
      </c>
      <c r="D375" s="11">
        <f>VLOOKUP(A375,'Medical Examinations'!$A$1:$L$2336,3,FALSE)</f>
        <v>7.26</v>
      </c>
      <c r="E375" s="11" t="str">
        <f>VLOOKUP(A375,'Medical Examinations'!$A$1:$L$2336,4,FALSE)</f>
        <v>yes</v>
      </c>
      <c r="F375" s="11" t="str">
        <f>VLOOKUP(A375,'Medical Examinations'!$A$1:$L$2336,5,FALSE)</f>
        <v>No</v>
      </c>
      <c r="G375" s="11" t="str">
        <f>VLOOKUP(A375,'Medical Examinations'!$A$1:$L$2336,6,FALSE)</f>
        <v>No</v>
      </c>
      <c r="H375" s="11">
        <f>VLOOKUP(A375,'Medical Examinations'!$A$1:$L$2336,8,FALSE)</f>
        <v>0</v>
      </c>
      <c r="I375" s="11" t="str">
        <f>VLOOKUP(A375,'Medical Examinations'!$A$1:$L$2336,10,FALSE)</f>
        <v>yes</v>
      </c>
      <c r="J375" s="11" t="str">
        <f>VLOOKUP(A375,'Medical Examinations'!$A$1:$L$2336,11,FALSE)</f>
        <v>Under Weight</v>
      </c>
      <c r="K375" s="11" t="str">
        <f>VLOOKUP(A375,'Medical Examinations'!$A$1:$L$2336,12,FALSE)</f>
        <v>Diabetes</v>
      </c>
      <c r="L375" s="10">
        <f ca="1">VLOOKUP(A375,'Hospitalisation Details'!$A$1:$Q$2344,3,FALSE)</f>
        <v>1998</v>
      </c>
      <c r="M375" s="10" t="str">
        <f ca="1">VLOOKUP(A375,'Hospitalisation Details'!$A$1:$Q$2344,5,FALSE)</f>
        <v>Sep</v>
      </c>
      <c r="N375" s="11">
        <f ca="1">VLOOKUP(A375,'Hospitalisation Details'!$A$1:$Q$2344,6,FALSE)</f>
        <v>16</v>
      </c>
      <c r="O375" s="17">
        <f ca="1">VLOOKUP(A375,'Hospitalisation Details'!$A$1:$Q$2344,7,FALSE)</f>
        <v>36054</v>
      </c>
      <c r="P375" s="11">
        <f ca="1">VLOOKUP(A375,'Hospitalisation Details'!$A$1:$Q$2344,10,FALSE)</f>
        <v>3537.7</v>
      </c>
      <c r="Q375" s="11" t="str">
        <f ca="1">VLOOKUP(A375,'Hospitalisation Details'!$A$1:$Q$2344,12,FALSE)</f>
        <v>tier - 3</v>
      </c>
      <c r="R375" s="11" t="str">
        <f ca="1">VLOOKUP(A375,'Hospitalisation Details'!$A$1:$Q$2344,14,FALSE)</f>
        <v>tier - 3</v>
      </c>
      <c r="S375" s="11">
        <f ca="1">VLOOKUP(A375,'Hospitalisation Details'!$A$1:$Q$2344,17,FALSE)</f>
        <v>27</v>
      </c>
      <c r="T375" s="11" t="str">
        <f ca="1">VLOOKUP(A375,'Hospitalisation Details'!$A$1:$Q$2336,16,FALSE)</f>
        <v>R1012</v>
      </c>
    </row>
    <row r="376" ht="15.5" spans="1:20">
      <c r="A376" s="10" t="s">
        <v>1438</v>
      </c>
      <c r="B376" s="11" t="str">
        <f>VLOOKUP(A376,'Customer Names'!$H$6:$K$2340,3,FALSE)</f>
        <v>  Nora P</v>
      </c>
      <c r="C376" s="11">
        <f>VLOOKUP(A376,'Medical Examinations'!$A$1:$L$2336,2,FALSE)</f>
        <v>16.37</v>
      </c>
      <c r="D376" s="11">
        <f>VLOOKUP(A376,'Medical Examinations'!$A$1:$L$2336,3,FALSE)</f>
        <v>4.79</v>
      </c>
      <c r="E376" s="11" t="str">
        <f>VLOOKUP(A376,'Medical Examinations'!$A$1:$L$2336,4,FALSE)</f>
        <v>yes</v>
      </c>
      <c r="F376" s="11" t="str">
        <f>VLOOKUP(A376,'Medical Examinations'!$A$1:$L$2336,5,FALSE)</f>
        <v>No</v>
      </c>
      <c r="G376" s="11" t="str">
        <f>VLOOKUP(A376,'Medical Examinations'!$A$1:$L$2336,6,FALSE)</f>
        <v>No</v>
      </c>
      <c r="H376" s="11">
        <f>VLOOKUP(A376,'Medical Examinations'!$A$1:$L$2336,8,FALSE)</f>
        <v>0</v>
      </c>
      <c r="I376" s="11" t="str">
        <f>VLOOKUP(A376,'Medical Examinations'!$A$1:$L$2336,10,FALSE)</f>
        <v>yes</v>
      </c>
      <c r="J376" s="11" t="str">
        <f>VLOOKUP(A376,'Medical Examinations'!$A$1:$L$2336,11,FALSE)</f>
        <v>Under Weight</v>
      </c>
      <c r="K376" s="11" t="str">
        <f>VLOOKUP(A376,'Medical Examinations'!$A$1:$L$2336,12,FALSE)</f>
        <v>Normal</v>
      </c>
      <c r="L376" s="10">
        <f ca="1">VLOOKUP(A376,'Hospitalisation Details'!$A$1:$Q$2344,3,FALSE)</f>
        <v>2003</v>
      </c>
      <c r="M376" s="10" t="str">
        <f ca="1">VLOOKUP(A376,'Hospitalisation Details'!$A$1:$Q$2344,5,FALSE)</f>
        <v>Aug</v>
      </c>
      <c r="N376" s="11">
        <f ca="1">VLOOKUP(A376,'Hospitalisation Details'!$A$1:$Q$2344,6,FALSE)</f>
        <v>24</v>
      </c>
      <c r="O376" s="17">
        <f ca="1">VLOOKUP(A376,'Hospitalisation Details'!$A$1:$Q$2344,7,FALSE)</f>
        <v>37857</v>
      </c>
      <c r="P376" s="11">
        <f ca="1">VLOOKUP(A376,'Hospitalisation Details'!$A$1:$Q$2344,10,FALSE)</f>
        <v>3538.9</v>
      </c>
      <c r="Q376" s="11" t="str">
        <f ca="1">VLOOKUP(A376,'Hospitalisation Details'!$A$1:$Q$2344,12,FALSE)</f>
        <v>tier - 2</v>
      </c>
      <c r="R376" s="11" t="str">
        <f ca="1">VLOOKUP(A376,'Hospitalisation Details'!$A$1:$Q$2344,14,FALSE)</f>
        <v>tier - 2</v>
      </c>
      <c r="S376" s="11">
        <f ca="1">VLOOKUP(A376,'Hospitalisation Details'!$A$1:$Q$2344,17,FALSE)</f>
        <v>22</v>
      </c>
      <c r="T376" s="11" t="str">
        <f ca="1">VLOOKUP(A376,'Hospitalisation Details'!$A$1:$Q$2336,16,FALSE)</f>
        <v>R1012</v>
      </c>
    </row>
    <row r="377" ht="15.5" spans="1:20">
      <c r="A377" s="10" t="s">
        <v>1442</v>
      </c>
      <c r="B377" s="11" t="str">
        <f>VLOOKUP(A377,'Customer Names'!$H$6:$K$2340,3,FALSE)</f>
        <v>  Zachary</v>
      </c>
      <c r="C377" s="11">
        <f>VLOOKUP(A377,'Medical Examinations'!$A$1:$L$2336,2,FALSE)</f>
        <v>22.42</v>
      </c>
      <c r="D377" s="11">
        <f>VLOOKUP(A377,'Medical Examinations'!$A$1:$L$2336,3,FALSE)</f>
        <v>4.68</v>
      </c>
      <c r="E377" s="11" t="str">
        <f>VLOOKUP(A377,'Medical Examinations'!$A$1:$L$2336,4,FALSE)</f>
        <v>yes</v>
      </c>
      <c r="F377" s="11" t="str">
        <f>VLOOKUP(A377,'Medical Examinations'!$A$1:$L$2336,5,FALSE)</f>
        <v>No</v>
      </c>
      <c r="G377" s="11" t="str">
        <f>VLOOKUP(A377,'Medical Examinations'!$A$1:$L$2336,6,FALSE)</f>
        <v>No</v>
      </c>
      <c r="H377" s="11">
        <f>VLOOKUP(A377,'Medical Examinations'!$A$1:$L$2336,8,FALSE)</f>
        <v>1</v>
      </c>
      <c r="I377" s="11" t="str">
        <f>VLOOKUP(A377,'Medical Examinations'!$A$1:$L$2336,10,FALSE)</f>
        <v>No</v>
      </c>
      <c r="J377" s="11" t="str">
        <f>VLOOKUP(A377,'Medical Examinations'!$A$1:$L$2336,11,FALSE)</f>
        <v>Normal Weight</v>
      </c>
      <c r="K377" s="11" t="str">
        <f>VLOOKUP(A377,'Medical Examinations'!$A$1:$L$2336,12,FALSE)</f>
        <v>Normal</v>
      </c>
      <c r="L377" s="10">
        <f ca="1">VLOOKUP(A377,'Hospitalisation Details'!$A$1:$Q$2344,3,FALSE)</f>
        <v>1988</v>
      </c>
      <c r="M377" s="10" t="str">
        <f ca="1">VLOOKUP(A377,'Hospitalisation Details'!$A$1:$Q$2344,5,FALSE)</f>
        <v>Oct</v>
      </c>
      <c r="N377" s="11">
        <f ca="1">VLOOKUP(A377,'Hospitalisation Details'!$A$1:$Q$2344,6,FALSE)</f>
        <v>15</v>
      </c>
      <c r="O377" s="17">
        <f ca="1">VLOOKUP(A377,'Hospitalisation Details'!$A$1:$Q$2344,7,FALSE)</f>
        <v>32431</v>
      </c>
      <c r="P377" s="11">
        <f ca="1">VLOOKUP(A377,'Hospitalisation Details'!$A$1:$Q$2344,10,FALSE)</f>
        <v>3540.12</v>
      </c>
      <c r="Q377" s="11" t="str">
        <f ca="1">VLOOKUP(A377,'Hospitalisation Details'!$A$1:$Q$2344,12,FALSE)</f>
        <v>tier - 2</v>
      </c>
      <c r="R377" s="11" t="str">
        <f ca="1">VLOOKUP(A377,'Hospitalisation Details'!$A$1:$Q$2344,14,FALSE)</f>
        <v>tier - 1</v>
      </c>
      <c r="S377" s="11">
        <f ca="1">VLOOKUP(A377,'Hospitalisation Details'!$A$1:$Q$2344,17,FALSE)</f>
        <v>37</v>
      </c>
      <c r="T377" s="11" t="str">
        <f ca="1">VLOOKUP(A377,'Hospitalisation Details'!$A$1:$Q$2336,16,FALSE)</f>
        <v>R1013</v>
      </c>
    </row>
    <row r="378" ht="15.5" spans="1:20">
      <c r="A378" s="10" t="s">
        <v>1446</v>
      </c>
      <c r="B378" s="11" t="str">
        <f>VLOOKUP(A378,'Customer Names'!$H$6:$K$2340,3,FALSE)</f>
        <v>  Michael</v>
      </c>
      <c r="C378" s="11">
        <f>VLOOKUP(A378,'Medical Examinations'!$A$1:$L$2336,2,FALSE)</f>
        <v>31.35</v>
      </c>
      <c r="D378" s="11">
        <f>VLOOKUP(A378,'Medical Examinations'!$A$1:$L$2336,3,FALSE)</f>
        <v>4.33</v>
      </c>
      <c r="E378" s="11" t="str">
        <f>VLOOKUP(A378,'Medical Examinations'!$A$1:$L$2336,4,FALSE)</f>
        <v>yes</v>
      </c>
      <c r="F378" s="11" t="str">
        <f>VLOOKUP(A378,'Medical Examinations'!$A$1:$L$2336,5,FALSE)</f>
        <v>No</v>
      </c>
      <c r="G378" s="11" t="str">
        <f>VLOOKUP(A378,'Medical Examinations'!$A$1:$L$2336,6,FALSE)</f>
        <v>Yes</v>
      </c>
      <c r="H378" s="11">
        <f>VLOOKUP(A378,'Medical Examinations'!$A$1:$L$2336,8,FALSE)</f>
        <v>1</v>
      </c>
      <c r="I378" s="11" t="str">
        <f>VLOOKUP(A378,'Medical Examinations'!$A$1:$L$2336,10,FALSE)</f>
        <v>No</v>
      </c>
      <c r="J378" s="11" t="str">
        <f>VLOOKUP(A378,'Medical Examinations'!$A$1:$L$2336,11,FALSE)</f>
        <v>Obesity</v>
      </c>
      <c r="K378" s="11" t="str">
        <f>VLOOKUP(A378,'Medical Examinations'!$A$1:$L$2336,12,FALSE)</f>
        <v>Normal</v>
      </c>
      <c r="L378" s="10">
        <f ca="1">VLOOKUP(A378,'Hospitalisation Details'!$A$1:$Q$2344,3,FALSE)</f>
        <v>1992</v>
      </c>
      <c r="M378" s="10" t="str">
        <f ca="1">VLOOKUP(A378,'Hospitalisation Details'!$A$1:$Q$2344,5,FALSE)</f>
        <v>Dec</v>
      </c>
      <c r="N378" s="11">
        <f ca="1">VLOOKUP(A378,'Hospitalisation Details'!$A$1:$Q$2344,6,FALSE)</f>
        <v>22</v>
      </c>
      <c r="O378" s="17">
        <f ca="1">VLOOKUP(A378,'Hospitalisation Details'!$A$1:$Q$2344,7,FALSE)</f>
        <v>33960</v>
      </c>
      <c r="P378" s="11">
        <f ca="1">VLOOKUP(A378,'Hospitalisation Details'!$A$1:$Q$2344,10,FALSE)</f>
        <v>3554.2</v>
      </c>
      <c r="Q378" s="11" t="str">
        <f ca="1">VLOOKUP(A378,'Hospitalisation Details'!$A$1:$Q$2344,12,FALSE)</f>
        <v>tier - 2</v>
      </c>
      <c r="R378" s="11" t="str">
        <f ca="1">VLOOKUP(A378,'Hospitalisation Details'!$A$1:$Q$2344,14,FALSE)</f>
        <v>tier - 3</v>
      </c>
      <c r="S378" s="11">
        <f ca="1">VLOOKUP(A378,'Hospitalisation Details'!$A$1:$Q$2344,17,FALSE)</f>
        <v>32</v>
      </c>
      <c r="T378" s="11" t="str">
        <f ca="1">VLOOKUP(A378,'Hospitalisation Details'!$A$1:$Q$2336,16,FALSE)</f>
        <v>R1011</v>
      </c>
    </row>
    <row r="379" ht="15.5" spans="1:20">
      <c r="A379" s="10" t="s">
        <v>1450</v>
      </c>
      <c r="B379" s="11" t="str">
        <f>VLOOKUP(A379,'Customer Names'!$H$6:$K$2340,3,FALSE)</f>
        <v>  Alyssa K</v>
      </c>
      <c r="C379" s="11">
        <f>VLOOKUP(A379,'Medical Examinations'!$A$1:$L$2336,2,FALSE)</f>
        <v>31.9</v>
      </c>
      <c r="D379" s="11">
        <f>VLOOKUP(A379,'Medical Examinations'!$A$1:$L$2336,3,FALSE)</f>
        <v>11.89</v>
      </c>
      <c r="E379" s="11" t="str">
        <f>VLOOKUP(A379,'Medical Examinations'!$A$1:$L$2336,4,FALSE)</f>
        <v>No</v>
      </c>
      <c r="F379" s="11" t="str">
        <f>VLOOKUP(A379,'Medical Examinations'!$A$1:$L$2336,5,FALSE)</f>
        <v>No</v>
      </c>
      <c r="G379" s="11" t="str">
        <f>VLOOKUP(A379,'Medical Examinations'!$A$1:$L$2336,6,FALSE)</f>
        <v>No</v>
      </c>
      <c r="H379" s="11">
        <f>VLOOKUP(A379,'Medical Examinations'!$A$1:$L$2336,8,FALSE)</f>
        <v>0</v>
      </c>
      <c r="I379" s="11" t="str">
        <f>VLOOKUP(A379,'Medical Examinations'!$A$1:$L$2336,10,FALSE)</f>
        <v>No</v>
      </c>
      <c r="J379" s="11" t="str">
        <f>VLOOKUP(A379,'Medical Examinations'!$A$1:$L$2336,11,FALSE)</f>
        <v>Obesity</v>
      </c>
      <c r="K379" s="11" t="str">
        <f>VLOOKUP(A379,'Medical Examinations'!$A$1:$L$2336,12,FALSE)</f>
        <v>Diabetes</v>
      </c>
      <c r="L379" s="10">
        <f ca="1">VLOOKUP(A379,'Hospitalisation Details'!$A$1:$Q$2344,3,FALSE)</f>
        <v>1994</v>
      </c>
      <c r="M379" s="10" t="str">
        <f ca="1">VLOOKUP(A379,'Hospitalisation Details'!$A$1:$Q$2344,5,FALSE)</f>
        <v>Sep</v>
      </c>
      <c r="N379" s="11">
        <f ca="1">VLOOKUP(A379,'Hospitalisation Details'!$A$1:$Q$2344,6,FALSE)</f>
        <v>24</v>
      </c>
      <c r="O379" s="17">
        <f ca="1">VLOOKUP(A379,'Hospitalisation Details'!$A$1:$Q$2344,7,FALSE)</f>
        <v>34601</v>
      </c>
      <c r="P379" s="11">
        <f ca="1">VLOOKUP(A379,'Hospitalisation Details'!$A$1:$Q$2344,10,FALSE)</f>
        <v>3556.92</v>
      </c>
      <c r="Q379" s="11" t="str">
        <f ca="1">VLOOKUP(A379,'Hospitalisation Details'!$A$1:$Q$2344,12,FALSE)</f>
        <v>tier - 2</v>
      </c>
      <c r="R379" s="11" t="str">
        <f ca="1">VLOOKUP(A379,'Hospitalisation Details'!$A$1:$Q$2344,14,FALSE)</f>
        <v>tier - 3</v>
      </c>
      <c r="S379" s="11">
        <f ca="1">VLOOKUP(A379,'Hospitalisation Details'!$A$1:$Q$2344,17,FALSE)</f>
        <v>31</v>
      </c>
      <c r="T379" s="11" t="str">
        <f ca="1">VLOOKUP(A379,'Hospitalisation Details'!$A$1:$Q$2336,16,FALSE)</f>
        <v>R1012</v>
      </c>
    </row>
    <row r="380" ht="15.5" spans="1:20">
      <c r="A380" s="10" t="s">
        <v>1453</v>
      </c>
      <c r="B380" s="11" t="str">
        <f>VLOOKUP(A380,'Customer Names'!$H$6:$K$2340,3,FALSE)</f>
        <v>  Heather</v>
      </c>
      <c r="C380" s="11">
        <f>VLOOKUP(A380,'Medical Examinations'!$A$1:$L$2336,2,FALSE)</f>
        <v>30.6</v>
      </c>
      <c r="D380" s="11">
        <f>VLOOKUP(A380,'Medical Examinations'!$A$1:$L$2336,3,FALSE)</f>
        <v>5.24</v>
      </c>
      <c r="E380" s="11" t="str">
        <f>VLOOKUP(A380,'Medical Examinations'!$A$1:$L$2336,4,FALSE)</f>
        <v>No</v>
      </c>
      <c r="F380" s="11" t="str">
        <f>VLOOKUP(A380,'Medical Examinations'!$A$1:$L$2336,5,FALSE)</f>
        <v>No</v>
      </c>
      <c r="G380" s="11" t="str">
        <f>VLOOKUP(A380,'Medical Examinations'!$A$1:$L$2336,6,FALSE)</f>
        <v>No</v>
      </c>
      <c r="H380" s="11">
        <f>VLOOKUP(A380,'Medical Examinations'!$A$1:$L$2336,8,FALSE)</f>
        <v>0</v>
      </c>
      <c r="I380" s="11" t="str">
        <f>VLOOKUP(A380,'Medical Examinations'!$A$1:$L$2336,10,FALSE)</f>
        <v>yes</v>
      </c>
      <c r="J380" s="11" t="str">
        <f>VLOOKUP(A380,'Medical Examinations'!$A$1:$L$2336,11,FALSE)</f>
        <v>Obesity</v>
      </c>
      <c r="K380" s="11" t="str">
        <f>VLOOKUP(A380,'Medical Examinations'!$A$1:$L$2336,12,FALSE)</f>
        <v>Normal</v>
      </c>
      <c r="L380" s="10">
        <f ca="1">VLOOKUP(A380,'Hospitalisation Details'!$A$1:$Q$2344,3,FALSE)</f>
        <v>1995</v>
      </c>
      <c r="M380" s="10" t="str">
        <f ca="1">VLOOKUP(A380,'Hospitalisation Details'!$A$1:$Q$2344,5,FALSE)</f>
        <v>Oct</v>
      </c>
      <c r="N380" s="11">
        <f ca="1">VLOOKUP(A380,'Hospitalisation Details'!$A$1:$Q$2344,6,FALSE)</f>
        <v>9</v>
      </c>
      <c r="O380" s="17">
        <f ca="1">VLOOKUP(A380,'Hospitalisation Details'!$A$1:$Q$2344,7,FALSE)</f>
        <v>34981</v>
      </c>
      <c r="P380" s="11">
        <f ca="1">VLOOKUP(A380,'Hospitalisation Details'!$A$1:$Q$2344,10,FALSE)</f>
        <v>3558.62</v>
      </c>
      <c r="Q380" s="11" t="str">
        <f ca="1">VLOOKUP(A380,'Hospitalisation Details'!$A$1:$Q$2344,12,FALSE)</f>
        <v>tier - 2</v>
      </c>
      <c r="R380" s="11" t="str">
        <f ca="1">VLOOKUP(A380,'Hospitalisation Details'!$A$1:$Q$2344,14,FALSE)</f>
        <v>tier - 3</v>
      </c>
      <c r="S380" s="11">
        <f ca="1">VLOOKUP(A380,'Hospitalisation Details'!$A$1:$Q$2344,17,FALSE)</f>
        <v>30</v>
      </c>
      <c r="T380" s="11" t="str">
        <f ca="1">VLOOKUP(A380,'Hospitalisation Details'!$A$1:$Q$2336,16,FALSE)</f>
        <v>R1024</v>
      </c>
    </row>
    <row r="381" ht="15.5" spans="1:20">
      <c r="A381" s="10" t="s">
        <v>1457</v>
      </c>
      <c r="B381" s="11" t="str">
        <f>VLOOKUP(A381,'Customer Names'!$H$6:$K$2340,3,FALSE)</f>
        <v>  Dante</v>
      </c>
      <c r="C381" s="11">
        <f>VLOOKUP(A381,'Medical Examinations'!$A$1:$L$2336,2,FALSE)</f>
        <v>28.975</v>
      </c>
      <c r="D381" s="11">
        <f>VLOOKUP(A381,'Medical Examinations'!$A$1:$L$2336,3,FALSE)</f>
        <v>7.63</v>
      </c>
      <c r="E381" s="11" t="str">
        <f>VLOOKUP(A381,'Medical Examinations'!$A$1:$L$2336,4,FALSE)</f>
        <v>No</v>
      </c>
      <c r="F381" s="11" t="str">
        <f>VLOOKUP(A381,'Medical Examinations'!$A$1:$L$2336,5,FALSE)</f>
        <v>No</v>
      </c>
      <c r="G381" s="11" t="str">
        <f>VLOOKUP(A381,'Medical Examinations'!$A$1:$L$2336,6,FALSE)</f>
        <v>No</v>
      </c>
      <c r="H381" s="11">
        <f>VLOOKUP(A381,'Medical Examinations'!$A$1:$L$2336,8,FALSE)</f>
        <v>0</v>
      </c>
      <c r="I381" s="11" t="str">
        <f>VLOOKUP(A381,'Medical Examinations'!$A$1:$L$2336,10,FALSE)</f>
        <v>yes</v>
      </c>
      <c r="J381" s="11" t="str">
        <f>VLOOKUP(A381,'Medical Examinations'!$A$1:$L$2336,11,FALSE)</f>
        <v>Over Weight</v>
      </c>
      <c r="K381" s="11" t="str">
        <f>VLOOKUP(A381,'Medical Examinations'!$A$1:$L$2336,12,FALSE)</f>
        <v>Diabetes</v>
      </c>
      <c r="L381" s="10">
        <f ca="1">VLOOKUP(A381,'Hospitalisation Details'!$A$1:$Q$2344,3,FALSE)</f>
        <v>1995</v>
      </c>
      <c r="M381" s="10" t="str">
        <f ca="1">VLOOKUP(A381,'Hospitalisation Details'!$A$1:$Q$2344,5,FALSE)</f>
        <v>Jun</v>
      </c>
      <c r="N381" s="11">
        <f ca="1">VLOOKUP(A381,'Hospitalisation Details'!$A$1:$Q$2344,6,FALSE)</f>
        <v>16</v>
      </c>
      <c r="O381" s="17">
        <f ca="1">VLOOKUP(A381,'Hospitalisation Details'!$A$1:$Q$2344,7,FALSE)</f>
        <v>34866</v>
      </c>
      <c r="P381" s="11">
        <f ca="1">VLOOKUP(A381,'Hospitalisation Details'!$A$1:$Q$2344,10,FALSE)</f>
        <v>3561.89</v>
      </c>
      <c r="Q381" s="11" t="str">
        <f ca="1">VLOOKUP(A381,'Hospitalisation Details'!$A$1:$Q$2344,12,FALSE)</f>
        <v>tier - 2</v>
      </c>
      <c r="R381" s="11" t="str">
        <f ca="1">VLOOKUP(A381,'Hospitalisation Details'!$A$1:$Q$2344,14,FALSE)</f>
        <v>tier - 1</v>
      </c>
      <c r="S381" s="11">
        <f ca="1">VLOOKUP(A381,'Hospitalisation Details'!$A$1:$Q$2344,17,FALSE)</f>
        <v>30</v>
      </c>
      <c r="T381" s="11" t="str">
        <f ca="1">VLOOKUP(A381,'Hospitalisation Details'!$A$1:$Q$2336,16,FALSE)</f>
        <v>R1013</v>
      </c>
    </row>
    <row r="382" ht="15.5" spans="1:20">
      <c r="A382" s="10" t="s">
        <v>1461</v>
      </c>
      <c r="B382" s="11" t="str">
        <f>VLOOKUP(A382,'Customer Names'!$H$6:$K$2340,3,FALSE)</f>
        <v>  Sara E</v>
      </c>
      <c r="C382" s="11">
        <f>VLOOKUP(A382,'Medical Examinations'!$A$1:$L$2336,2,FALSE)</f>
        <v>24.86</v>
      </c>
      <c r="D382" s="11">
        <f>VLOOKUP(A382,'Medical Examinations'!$A$1:$L$2336,3,FALSE)</f>
        <v>8.92</v>
      </c>
      <c r="E382" s="11" t="str">
        <f>VLOOKUP(A382,'Medical Examinations'!$A$1:$L$2336,4,FALSE)</f>
        <v>yes</v>
      </c>
      <c r="F382" s="11" t="str">
        <f>VLOOKUP(A382,'Medical Examinations'!$A$1:$L$2336,5,FALSE)</f>
        <v>No</v>
      </c>
      <c r="G382" s="11" t="str">
        <f>VLOOKUP(A382,'Medical Examinations'!$A$1:$L$2336,6,FALSE)</f>
        <v>No</v>
      </c>
      <c r="H382" s="11">
        <f>VLOOKUP(A382,'Medical Examinations'!$A$1:$L$2336,8,FALSE)</f>
        <v>2</v>
      </c>
      <c r="I382" s="11" t="str">
        <f>VLOOKUP(A382,'Medical Examinations'!$A$1:$L$2336,10,FALSE)</f>
        <v>No</v>
      </c>
      <c r="J382" s="11" t="str">
        <f>VLOOKUP(A382,'Medical Examinations'!$A$1:$L$2336,11,FALSE)</f>
        <v>Normal Weight</v>
      </c>
      <c r="K382" s="11" t="str">
        <f>VLOOKUP(A382,'Medical Examinations'!$A$1:$L$2336,12,FALSE)</f>
        <v>Diabetes</v>
      </c>
      <c r="L382" s="10">
        <f ca="1">VLOOKUP(A382,'Hospitalisation Details'!$A$1:$Q$2344,3,FALSE)</f>
        <v>1981</v>
      </c>
      <c r="M382" s="10" t="str">
        <f ca="1">VLOOKUP(A382,'Hospitalisation Details'!$A$1:$Q$2344,5,FALSE)</f>
        <v>Oct</v>
      </c>
      <c r="N382" s="11">
        <f ca="1">VLOOKUP(A382,'Hospitalisation Details'!$A$1:$Q$2344,6,FALSE)</f>
        <v>10</v>
      </c>
      <c r="O382" s="17">
        <f ca="1">VLOOKUP(A382,'Hospitalisation Details'!$A$1:$Q$2344,7,FALSE)</f>
        <v>29869</v>
      </c>
      <c r="P382" s="11">
        <f ca="1">VLOOKUP(A382,'Hospitalisation Details'!$A$1:$Q$2344,10,FALSE)</f>
        <v>3562.87</v>
      </c>
      <c r="Q382" s="11" t="str">
        <f ca="1">VLOOKUP(A382,'Hospitalisation Details'!$A$1:$Q$2344,12,FALSE)</f>
        <v>tier - 2</v>
      </c>
      <c r="R382" s="11" t="str">
        <f ca="1">VLOOKUP(A382,'Hospitalisation Details'!$A$1:$Q$2344,14,FALSE)</f>
        <v>tier - 1</v>
      </c>
      <c r="S382" s="11">
        <f ca="1">VLOOKUP(A382,'Hospitalisation Details'!$A$1:$Q$2344,17,FALSE)</f>
        <v>44</v>
      </c>
      <c r="T382" s="11" t="str">
        <f ca="1">VLOOKUP(A382,'Hospitalisation Details'!$A$1:$Q$2336,16,FALSE)</f>
        <v>R1013</v>
      </c>
    </row>
    <row r="383" ht="15.5" spans="1:20">
      <c r="A383" s="10" t="s">
        <v>1464</v>
      </c>
      <c r="B383" s="11" t="str">
        <f>VLOOKUP(A383,'Customer Names'!$H$6:$K$2340,3,FALSE)</f>
        <v>  Scott</v>
      </c>
      <c r="C383" s="11">
        <f>VLOOKUP(A383,'Medical Examinations'!$A$1:$L$2336,2,FALSE)</f>
        <v>19.54</v>
      </c>
      <c r="D383" s="11">
        <f>VLOOKUP(A383,'Medical Examinations'!$A$1:$L$2336,3,FALSE)</f>
        <v>5.37</v>
      </c>
      <c r="E383" s="11" t="str">
        <f>VLOOKUP(A383,'Medical Examinations'!$A$1:$L$2336,4,FALSE)</f>
        <v>No</v>
      </c>
      <c r="F383" s="11" t="str">
        <f>VLOOKUP(A383,'Medical Examinations'!$A$1:$L$2336,5,FALSE)</f>
        <v>No</v>
      </c>
      <c r="G383" s="11" t="str">
        <f>VLOOKUP(A383,'Medical Examinations'!$A$1:$L$2336,6,FALSE)</f>
        <v>No</v>
      </c>
      <c r="H383" s="11">
        <f>VLOOKUP(A383,'Medical Examinations'!$A$1:$L$2336,8,FALSE)</f>
        <v>0</v>
      </c>
      <c r="I383" s="11" t="str">
        <f>VLOOKUP(A383,'Medical Examinations'!$A$1:$L$2336,10,FALSE)</f>
        <v>yes</v>
      </c>
      <c r="J383" s="11" t="str">
        <f>VLOOKUP(A383,'Medical Examinations'!$A$1:$L$2336,11,FALSE)</f>
        <v>Normal Weight</v>
      </c>
      <c r="K383" s="11" t="str">
        <f>VLOOKUP(A383,'Medical Examinations'!$A$1:$L$2336,12,FALSE)</f>
        <v>Normal</v>
      </c>
      <c r="L383" s="10">
        <f ca="1">VLOOKUP(A383,'Hospitalisation Details'!$A$1:$Q$2344,3,FALSE)</f>
        <v>1988</v>
      </c>
      <c r="M383" s="10" t="str">
        <f ca="1">VLOOKUP(A383,'Hospitalisation Details'!$A$1:$Q$2344,5,FALSE)</f>
        <v>Aug</v>
      </c>
      <c r="N383" s="11">
        <f ca="1">VLOOKUP(A383,'Hospitalisation Details'!$A$1:$Q$2344,6,FALSE)</f>
        <v>18</v>
      </c>
      <c r="O383" s="17">
        <f ca="1">VLOOKUP(A383,'Hospitalisation Details'!$A$1:$Q$2344,7,FALSE)</f>
        <v>32373</v>
      </c>
      <c r="P383" s="11">
        <f ca="1">VLOOKUP(A383,'Hospitalisation Details'!$A$1:$Q$2344,10,FALSE)</f>
        <v>3569.96</v>
      </c>
      <c r="Q383" s="11" t="str">
        <f ca="1">VLOOKUP(A383,'Hospitalisation Details'!$A$1:$Q$2344,12,FALSE)</f>
        <v>tier - 2</v>
      </c>
      <c r="R383" s="11" t="str">
        <f ca="1">VLOOKUP(A383,'Hospitalisation Details'!$A$1:$Q$2344,14,FALSE)</f>
        <v>tier - 1</v>
      </c>
      <c r="S383" s="11">
        <f ca="1">VLOOKUP(A383,'Hospitalisation Details'!$A$1:$Q$2344,17,FALSE)</f>
        <v>37</v>
      </c>
      <c r="T383" s="11" t="str">
        <f ca="1">VLOOKUP(A383,'Hospitalisation Details'!$A$1:$Q$2336,16,FALSE)</f>
        <v>R1012</v>
      </c>
    </row>
    <row r="384" ht="15.5" spans="1:20">
      <c r="A384" s="10" t="s">
        <v>1468</v>
      </c>
      <c r="B384" s="11" t="str">
        <f>VLOOKUP(A384,'Customer Names'!$H$6:$K$2340,3,FALSE)</f>
        <v>  Sean</v>
      </c>
      <c r="C384" s="11">
        <f>VLOOKUP(A384,'Medical Examinations'!$A$1:$L$2336,2,FALSE)</f>
        <v>26.74</v>
      </c>
      <c r="D384" s="11">
        <f>VLOOKUP(A384,'Medical Examinations'!$A$1:$L$2336,3,FALSE)</f>
        <v>4.31</v>
      </c>
      <c r="E384" s="11" t="str">
        <f>VLOOKUP(A384,'Medical Examinations'!$A$1:$L$2336,4,FALSE)</f>
        <v>No</v>
      </c>
      <c r="F384" s="11" t="str">
        <f>VLOOKUP(A384,'Medical Examinations'!$A$1:$L$2336,5,FALSE)</f>
        <v>No</v>
      </c>
      <c r="G384" s="11" t="str">
        <f>VLOOKUP(A384,'Medical Examinations'!$A$1:$L$2336,6,FALSE)</f>
        <v>No</v>
      </c>
      <c r="H384" s="11">
        <f>VLOOKUP(A384,'Medical Examinations'!$A$1:$L$2336,8,FALSE)</f>
        <v>0</v>
      </c>
      <c r="I384" s="11" t="str">
        <f>VLOOKUP(A384,'Medical Examinations'!$A$1:$L$2336,10,FALSE)</f>
        <v>yes</v>
      </c>
      <c r="J384" s="11" t="str">
        <f>VLOOKUP(A384,'Medical Examinations'!$A$1:$L$2336,11,FALSE)</f>
        <v>Over Weight</v>
      </c>
      <c r="K384" s="11" t="str">
        <f>VLOOKUP(A384,'Medical Examinations'!$A$1:$L$2336,12,FALSE)</f>
        <v>Normal</v>
      </c>
      <c r="L384" s="10">
        <f ca="1">VLOOKUP(A384,'Hospitalisation Details'!$A$1:$Q$2344,3,FALSE)</f>
        <v>1995</v>
      </c>
      <c r="M384" s="10" t="str">
        <f ca="1">VLOOKUP(A384,'Hospitalisation Details'!$A$1:$Q$2344,5,FALSE)</f>
        <v>Aug</v>
      </c>
      <c r="N384" s="11">
        <f ca="1">VLOOKUP(A384,'Hospitalisation Details'!$A$1:$Q$2344,6,FALSE)</f>
        <v>23</v>
      </c>
      <c r="O384" s="17">
        <f ca="1">VLOOKUP(A384,'Hospitalisation Details'!$A$1:$Q$2344,7,FALSE)</f>
        <v>34934</v>
      </c>
      <c r="P384" s="11">
        <f ca="1">VLOOKUP(A384,'Hospitalisation Details'!$A$1:$Q$2344,10,FALSE)</f>
        <v>3578</v>
      </c>
      <c r="Q384" s="11" t="str">
        <f ca="1">VLOOKUP(A384,'Hospitalisation Details'!$A$1:$Q$2344,12,FALSE)</f>
        <v>tier - 2</v>
      </c>
      <c r="R384" s="11" t="str">
        <f ca="1">VLOOKUP(A384,'Hospitalisation Details'!$A$1:$Q$2344,14,FALSE)</f>
        <v>tier - 3</v>
      </c>
      <c r="S384" s="11">
        <f ca="1">VLOOKUP(A384,'Hospitalisation Details'!$A$1:$Q$2344,17,FALSE)</f>
        <v>30</v>
      </c>
      <c r="T384" s="11" t="str">
        <f ca="1">VLOOKUP(A384,'Hospitalisation Details'!$A$1:$Q$2336,16,FALSE)</f>
        <v>R1011</v>
      </c>
    </row>
    <row r="385" ht="15.5" spans="1:20">
      <c r="A385" s="10" t="s">
        <v>1471</v>
      </c>
      <c r="B385" s="11" t="str">
        <f>VLOOKUP(A385,'Customer Names'!$H$6:$K$2340,3,FALSE)</f>
        <v>  Danielle</v>
      </c>
      <c r="C385" s="11">
        <f>VLOOKUP(A385,'Medical Examinations'!$A$1:$L$2336,2,FALSE)</f>
        <v>22.99</v>
      </c>
      <c r="D385" s="11">
        <f>VLOOKUP(A385,'Medical Examinations'!$A$1:$L$2336,3,FALSE)</f>
        <v>10.46</v>
      </c>
      <c r="E385" s="11" t="str">
        <f>VLOOKUP(A385,'Medical Examinations'!$A$1:$L$2336,4,FALSE)</f>
        <v>No</v>
      </c>
      <c r="F385" s="11" t="str">
        <f>VLOOKUP(A385,'Medical Examinations'!$A$1:$L$2336,5,FALSE)</f>
        <v>No</v>
      </c>
      <c r="G385" s="11" t="str">
        <f>VLOOKUP(A385,'Medical Examinations'!$A$1:$L$2336,6,FALSE)</f>
        <v>No</v>
      </c>
      <c r="H385" s="11">
        <f>VLOOKUP(A385,'Medical Examinations'!$A$1:$L$2336,8,FALSE)</f>
        <v>3</v>
      </c>
      <c r="I385" s="11" t="str">
        <f>VLOOKUP(A385,'Medical Examinations'!$A$1:$L$2336,10,FALSE)</f>
        <v>yes</v>
      </c>
      <c r="J385" s="11" t="str">
        <f>VLOOKUP(A385,'Medical Examinations'!$A$1:$L$2336,11,FALSE)</f>
        <v>Normal Weight</v>
      </c>
      <c r="K385" s="11" t="str">
        <f>VLOOKUP(A385,'Medical Examinations'!$A$1:$L$2336,12,FALSE)</f>
        <v>Diabetes</v>
      </c>
      <c r="L385" s="10">
        <f ca="1">VLOOKUP(A385,'Hospitalisation Details'!$A$1:$Q$2344,3,FALSE)</f>
        <v>2001</v>
      </c>
      <c r="M385" s="10" t="str">
        <f ca="1">VLOOKUP(A385,'Hospitalisation Details'!$A$1:$Q$2344,5,FALSE)</f>
        <v>Nov</v>
      </c>
      <c r="N385" s="11">
        <f ca="1">VLOOKUP(A385,'Hospitalisation Details'!$A$1:$Q$2344,6,FALSE)</f>
        <v>11</v>
      </c>
      <c r="O385" s="17">
        <f ca="1">VLOOKUP(A385,'Hospitalisation Details'!$A$1:$Q$2344,7,FALSE)</f>
        <v>37206</v>
      </c>
      <c r="P385" s="11">
        <f ca="1">VLOOKUP(A385,'Hospitalisation Details'!$A$1:$Q$2344,10,FALSE)</f>
        <v>3579.83</v>
      </c>
      <c r="Q385" s="11" t="str">
        <f ca="1">VLOOKUP(A385,'Hospitalisation Details'!$A$1:$Q$2344,12,FALSE)</f>
        <v>tier - 2</v>
      </c>
      <c r="R385" s="11" t="str">
        <f ca="1">VLOOKUP(A385,'Hospitalisation Details'!$A$1:$Q$2344,14,FALSE)</f>
        <v>tier - 2</v>
      </c>
      <c r="S385" s="11">
        <f ca="1">VLOOKUP(A385,'Hospitalisation Details'!$A$1:$Q$2344,17,FALSE)</f>
        <v>23</v>
      </c>
      <c r="T385" s="11" t="str">
        <f ca="1">VLOOKUP(A385,'Hospitalisation Details'!$A$1:$Q$2336,16,FALSE)</f>
        <v>R1012</v>
      </c>
    </row>
    <row r="386" ht="15.5" spans="1:20">
      <c r="A386" s="10" t="s">
        <v>1475</v>
      </c>
      <c r="B386" s="11" t="str">
        <f>VLOOKUP(A386,'Customer Names'!$H$6:$K$2340,3,FALSE)</f>
        <v>  Andrew D</v>
      </c>
      <c r="C386" s="11">
        <f>VLOOKUP(A386,'Medical Examinations'!$A$1:$L$2336,2,FALSE)</f>
        <v>31.46</v>
      </c>
      <c r="D386" s="11">
        <f>VLOOKUP(A386,'Medical Examinations'!$A$1:$L$2336,3,FALSE)</f>
        <v>7.39</v>
      </c>
      <c r="E386" s="11" t="str">
        <f>VLOOKUP(A386,'Medical Examinations'!$A$1:$L$2336,4,FALSE)</f>
        <v>No</v>
      </c>
      <c r="F386" s="11" t="str">
        <f>VLOOKUP(A386,'Medical Examinations'!$A$1:$L$2336,5,FALSE)</f>
        <v>No</v>
      </c>
      <c r="G386" s="11" t="str">
        <f>VLOOKUP(A386,'Medical Examinations'!$A$1:$L$2336,6,FALSE)</f>
        <v>No</v>
      </c>
      <c r="H386" s="11">
        <f>VLOOKUP(A386,'Medical Examinations'!$A$1:$L$2336,8,FALSE)</f>
        <v>0</v>
      </c>
      <c r="I386" s="11" t="str">
        <f>VLOOKUP(A386,'Medical Examinations'!$A$1:$L$2336,10,FALSE)</f>
        <v>No</v>
      </c>
      <c r="J386" s="11" t="str">
        <f>VLOOKUP(A386,'Medical Examinations'!$A$1:$L$2336,11,FALSE)</f>
        <v>Obesity</v>
      </c>
      <c r="K386" s="11" t="str">
        <f>VLOOKUP(A386,'Medical Examinations'!$A$1:$L$2336,12,FALSE)</f>
        <v>Diabetes</v>
      </c>
      <c r="L386" s="10">
        <f ca="1">VLOOKUP(A386,'Hospitalisation Details'!$A$1:$Q$2344,3,FALSE)</f>
        <v>1986</v>
      </c>
      <c r="M386" s="10" t="str">
        <f ca="1">VLOOKUP(A386,'Hospitalisation Details'!$A$1:$Q$2344,5,FALSE)</f>
        <v>Dec</v>
      </c>
      <c r="N386" s="11">
        <f ca="1">VLOOKUP(A386,'Hospitalisation Details'!$A$1:$Q$2344,6,FALSE)</f>
        <v>27</v>
      </c>
      <c r="O386" s="17">
        <f ca="1">VLOOKUP(A386,'Hospitalisation Details'!$A$1:$Q$2344,7,FALSE)</f>
        <v>31773</v>
      </c>
      <c r="P386" s="11">
        <f ca="1">VLOOKUP(A386,'Hospitalisation Details'!$A$1:$Q$2344,10,FALSE)</f>
        <v>3589.14</v>
      </c>
      <c r="Q386" s="11" t="str">
        <f ca="1">VLOOKUP(A386,'Hospitalisation Details'!$A$1:$Q$2344,12,FALSE)</f>
        <v>tier - 2</v>
      </c>
      <c r="R386" s="11" t="str">
        <f ca="1">VLOOKUP(A386,'Hospitalisation Details'!$A$1:$Q$2344,14,FALSE)</f>
        <v>tier - 2</v>
      </c>
      <c r="S386" s="11">
        <f ca="1">VLOOKUP(A386,'Hospitalisation Details'!$A$1:$Q$2344,17,FALSE)</f>
        <v>38</v>
      </c>
      <c r="T386" s="11" t="str">
        <f ca="1">VLOOKUP(A386,'Hospitalisation Details'!$A$1:$Q$2336,16,FALSE)</f>
        <v>R1013</v>
      </c>
    </row>
    <row r="387" ht="15.5" spans="1:20">
      <c r="A387" s="10" t="s">
        <v>1479</v>
      </c>
      <c r="B387" s="11" t="str">
        <f>VLOOKUP(A387,'Customer Names'!$H$6:$K$2340,3,FALSE)</f>
        <v>  Joel D</v>
      </c>
      <c r="C387" s="11">
        <f>VLOOKUP(A387,'Medical Examinations'!$A$1:$L$2336,2,FALSE)</f>
        <v>30.86</v>
      </c>
      <c r="D387" s="11">
        <f>VLOOKUP(A387,'Medical Examinations'!$A$1:$L$2336,3,FALSE)</f>
        <v>6.18</v>
      </c>
      <c r="E387" s="11" t="str">
        <f>VLOOKUP(A387,'Medical Examinations'!$A$1:$L$2336,4,FALSE)</f>
        <v>No</v>
      </c>
      <c r="F387" s="11" t="str">
        <f>VLOOKUP(A387,'Medical Examinations'!$A$1:$L$2336,5,FALSE)</f>
        <v>yes</v>
      </c>
      <c r="G387" s="11" t="str">
        <f>VLOOKUP(A387,'Medical Examinations'!$A$1:$L$2336,6,FALSE)</f>
        <v>No</v>
      </c>
      <c r="H387" s="11">
        <f>VLOOKUP(A387,'Medical Examinations'!$A$1:$L$2336,8,FALSE)</f>
        <v>2</v>
      </c>
      <c r="I387" s="11" t="str">
        <f>VLOOKUP(A387,'Medical Examinations'!$A$1:$L$2336,10,FALSE)</f>
        <v>yes</v>
      </c>
      <c r="J387" s="11" t="str">
        <f>VLOOKUP(A387,'Medical Examinations'!$A$1:$L$2336,11,FALSE)</f>
        <v>Obesity</v>
      </c>
      <c r="K387" s="11" t="str">
        <f>VLOOKUP(A387,'Medical Examinations'!$A$1:$L$2336,12,FALSE)</f>
        <v>Prediabetes</v>
      </c>
      <c r="L387" s="10">
        <f ca="1">VLOOKUP(A387,'Hospitalisation Details'!$A$1:$Q$2344,3,FALSE)</f>
        <v>1999</v>
      </c>
      <c r="M387" s="10" t="str">
        <f ca="1">VLOOKUP(A387,'Hospitalisation Details'!$A$1:$Q$2344,5,FALSE)</f>
        <v>Jun</v>
      </c>
      <c r="N387" s="11">
        <f ca="1">VLOOKUP(A387,'Hospitalisation Details'!$A$1:$Q$2344,6,FALSE)</f>
        <v>6</v>
      </c>
      <c r="O387" s="17">
        <f ca="1">VLOOKUP(A387,'Hospitalisation Details'!$A$1:$Q$2344,7,FALSE)</f>
        <v>36317</v>
      </c>
      <c r="P387" s="11">
        <f ca="1">VLOOKUP(A387,'Hospitalisation Details'!$A$1:$Q$2344,10,FALSE)</f>
        <v>3591.48</v>
      </c>
      <c r="Q387" s="11" t="str">
        <f ca="1">VLOOKUP(A387,'Hospitalisation Details'!$A$1:$Q$2344,12,FALSE)</f>
        <v>tier - 2</v>
      </c>
      <c r="R387" s="11" t="str">
        <f ca="1">VLOOKUP(A387,'Hospitalisation Details'!$A$1:$Q$2344,14,FALSE)</f>
        <v>tier - 3</v>
      </c>
      <c r="S387" s="11">
        <f ca="1">VLOOKUP(A387,'Hospitalisation Details'!$A$1:$Q$2344,17,FALSE)</f>
        <v>26</v>
      </c>
      <c r="T387" s="11" t="str">
        <f ca="1">VLOOKUP(A387,'Hospitalisation Details'!$A$1:$Q$2336,16,FALSE)</f>
        <v>R1011</v>
      </c>
    </row>
    <row r="388" ht="15.5" spans="1:20">
      <c r="A388" s="10" t="s">
        <v>1482</v>
      </c>
      <c r="B388" s="11" t="str">
        <f>VLOOKUP(A388,'Customer Names'!$H$6:$K$2340,3,FALSE)</f>
        <v>  Michelle</v>
      </c>
      <c r="C388" s="11">
        <f>VLOOKUP(A388,'Medical Examinations'!$A$1:$L$2336,2,FALSE)</f>
        <v>31.96</v>
      </c>
      <c r="D388" s="11">
        <f>VLOOKUP(A388,'Medical Examinations'!$A$1:$L$2336,3,FALSE)</f>
        <v>8.86</v>
      </c>
      <c r="E388" s="11" t="str">
        <f>VLOOKUP(A388,'Medical Examinations'!$A$1:$L$2336,4,FALSE)</f>
        <v>No</v>
      </c>
      <c r="F388" s="11" t="str">
        <f>VLOOKUP(A388,'Medical Examinations'!$A$1:$L$2336,5,FALSE)</f>
        <v>No</v>
      </c>
      <c r="G388" s="11" t="str">
        <f>VLOOKUP(A388,'Medical Examinations'!$A$1:$L$2336,6,FALSE)</f>
        <v>No</v>
      </c>
      <c r="H388" s="11">
        <f>VLOOKUP(A388,'Medical Examinations'!$A$1:$L$2336,8,FALSE)</f>
        <v>0</v>
      </c>
      <c r="I388" s="11" t="str">
        <f>VLOOKUP(A388,'Medical Examinations'!$A$1:$L$2336,10,FALSE)</f>
        <v>yes</v>
      </c>
      <c r="J388" s="11" t="str">
        <f>VLOOKUP(A388,'Medical Examinations'!$A$1:$L$2336,11,FALSE)</f>
        <v>Obesity</v>
      </c>
      <c r="K388" s="11" t="str">
        <f>VLOOKUP(A388,'Medical Examinations'!$A$1:$L$2336,12,FALSE)</f>
        <v>Diabetes</v>
      </c>
      <c r="L388" s="10">
        <f ca="1">VLOOKUP(A388,'Hospitalisation Details'!$A$1:$Q$2344,3,FALSE)</f>
        <v>1997</v>
      </c>
      <c r="M388" s="10" t="str">
        <f ca="1">VLOOKUP(A388,'Hospitalisation Details'!$A$1:$Q$2344,5,FALSE)</f>
        <v>Nov</v>
      </c>
      <c r="N388" s="11">
        <f ca="1">VLOOKUP(A388,'Hospitalisation Details'!$A$1:$Q$2344,6,FALSE)</f>
        <v>4</v>
      </c>
      <c r="O388" s="17">
        <f ca="1">VLOOKUP(A388,'Hospitalisation Details'!$A$1:$Q$2344,7,FALSE)</f>
        <v>35738</v>
      </c>
      <c r="P388" s="11">
        <f ca="1">VLOOKUP(A388,'Hospitalisation Details'!$A$1:$Q$2344,10,FALSE)</f>
        <v>3594.17</v>
      </c>
      <c r="Q388" s="11" t="str">
        <f ca="1">VLOOKUP(A388,'Hospitalisation Details'!$A$1:$Q$2344,12,FALSE)</f>
        <v>tier - 2</v>
      </c>
      <c r="R388" s="11" t="str">
        <f ca="1">VLOOKUP(A388,'Hospitalisation Details'!$A$1:$Q$2344,14,FALSE)</f>
        <v>tier - 2</v>
      </c>
      <c r="S388" s="11">
        <f ca="1">VLOOKUP(A388,'Hospitalisation Details'!$A$1:$Q$2344,17,FALSE)</f>
        <v>28</v>
      </c>
      <c r="T388" s="11" t="str">
        <f ca="1">VLOOKUP(A388,'Hospitalisation Details'!$A$1:$Q$2336,16,FALSE)</f>
        <v>R1012</v>
      </c>
    </row>
    <row r="389" ht="15.5" spans="1:20">
      <c r="A389" s="10" t="s">
        <v>1485</v>
      </c>
      <c r="B389" s="11" t="str">
        <f>VLOOKUP(A389,'Customer Names'!$H$6:$K$2340,3,FALSE)</f>
        <v>  Michael J</v>
      </c>
      <c r="C389" s="11">
        <f>VLOOKUP(A389,'Medical Examinations'!$A$1:$L$2336,2,FALSE)</f>
        <v>23.76</v>
      </c>
      <c r="D389" s="11">
        <f>VLOOKUP(A389,'Medical Examinations'!$A$1:$L$2336,3,FALSE)</f>
        <v>10.96</v>
      </c>
      <c r="E389" s="11" t="str">
        <f>VLOOKUP(A389,'Medical Examinations'!$A$1:$L$2336,4,FALSE)</f>
        <v>No</v>
      </c>
      <c r="F389" s="11" t="str">
        <f>VLOOKUP(A389,'Medical Examinations'!$A$1:$L$2336,5,FALSE)</f>
        <v>No</v>
      </c>
      <c r="G389" s="11" t="str">
        <f>VLOOKUP(A389,'Medical Examinations'!$A$1:$L$2336,6,FALSE)</f>
        <v>No</v>
      </c>
      <c r="H389" s="11">
        <f>VLOOKUP(A389,'Medical Examinations'!$A$1:$L$2336,8,FALSE)</f>
        <v>3</v>
      </c>
      <c r="I389" s="11" t="str">
        <f>VLOOKUP(A389,'Medical Examinations'!$A$1:$L$2336,10,FALSE)</f>
        <v>yes</v>
      </c>
      <c r="J389" s="11" t="str">
        <f>VLOOKUP(A389,'Medical Examinations'!$A$1:$L$2336,11,FALSE)</f>
        <v>Normal Weight</v>
      </c>
      <c r="K389" s="11" t="str">
        <f>VLOOKUP(A389,'Medical Examinations'!$A$1:$L$2336,12,FALSE)</f>
        <v>Diabetes</v>
      </c>
      <c r="L389" s="10">
        <f ca="1">VLOOKUP(A389,'Hospitalisation Details'!$A$1:$Q$2344,3,FALSE)</f>
        <v>1999</v>
      </c>
      <c r="M389" s="10" t="str">
        <f ca="1">VLOOKUP(A389,'Hospitalisation Details'!$A$1:$Q$2344,5,FALSE)</f>
        <v>Aug</v>
      </c>
      <c r="N389" s="11">
        <f ca="1">VLOOKUP(A389,'Hospitalisation Details'!$A$1:$Q$2344,6,FALSE)</f>
        <v>12</v>
      </c>
      <c r="O389" s="17">
        <f ca="1">VLOOKUP(A389,'Hospitalisation Details'!$A$1:$Q$2344,7,FALSE)</f>
        <v>36384</v>
      </c>
      <c r="P389" s="11">
        <f ca="1">VLOOKUP(A389,'Hospitalisation Details'!$A$1:$Q$2344,10,FALSE)</f>
        <v>3597.6</v>
      </c>
      <c r="Q389" s="11" t="str">
        <f ca="1">VLOOKUP(A389,'Hospitalisation Details'!$A$1:$Q$2344,12,FALSE)</f>
        <v>tier - 2</v>
      </c>
      <c r="R389" s="11" t="str">
        <f ca="1">VLOOKUP(A389,'Hospitalisation Details'!$A$1:$Q$2344,14,FALSE)</f>
        <v>tier - 2</v>
      </c>
      <c r="S389" s="11">
        <f ca="1">VLOOKUP(A389,'Hospitalisation Details'!$A$1:$Q$2344,17,FALSE)</f>
        <v>26</v>
      </c>
      <c r="T389" s="11" t="str">
        <f ca="1">VLOOKUP(A389,'Hospitalisation Details'!$A$1:$Q$2336,16,FALSE)</f>
        <v>R1011</v>
      </c>
    </row>
    <row r="390" ht="15.5" spans="1:20">
      <c r="A390" s="10" t="s">
        <v>1488</v>
      </c>
      <c r="B390" s="11" t="str">
        <f>VLOOKUP(A390,'Customer Names'!$H$6:$K$2340,3,FALSE)</f>
        <v>  Nikki</v>
      </c>
      <c r="C390" s="11">
        <f>VLOOKUP(A390,'Medical Examinations'!$A$1:$L$2336,2,FALSE)</f>
        <v>19.38</v>
      </c>
      <c r="D390" s="11">
        <f>VLOOKUP(A390,'Medical Examinations'!$A$1:$L$2336,3,FALSE)</f>
        <v>6.28</v>
      </c>
      <c r="E390" s="11" t="str">
        <f>VLOOKUP(A390,'Medical Examinations'!$A$1:$L$2336,4,FALSE)</f>
        <v>No</v>
      </c>
      <c r="F390" s="11" t="str">
        <f>VLOOKUP(A390,'Medical Examinations'!$A$1:$L$2336,5,FALSE)</f>
        <v>No</v>
      </c>
      <c r="G390" s="11" t="str">
        <f>VLOOKUP(A390,'Medical Examinations'!$A$1:$L$2336,6,FALSE)</f>
        <v>No</v>
      </c>
      <c r="H390" s="11">
        <f>VLOOKUP(A390,'Medical Examinations'!$A$1:$L$2336,8,FALSE)</f>
        <v>0</v>
      </c>
      <c r="I390" s="11" t="str">
        <f>VLOOKUP(A390,'Medical Examinations'!$A$1:$L$2336,10,FALSE)</f>
        <v>yes</v>
      </c>
      <c r="J390" s="11" t="str">
        <f>VLOOKUP(A390,'Medical Examinations'!$A$1:$L$2336,11,FALSE)</f>
        <v>Normal Weight</v>
      </c>
      <c r="K390" s="11" t="str">
        <f>VLOOKUP(A390,'Medical Examinations'!$A$1:$L$2336,12,FALSE)</f>
        <v>Prediabetes</v>
      </c>
      <c r="L390" s="10">
        <f ca="1">VLOOKUP(A390,'Hospitalisation Details'!$A$1:$Q$2344,3,FALSE)</f>
        <v>1988</v>
      </c>
      <c r="M390" s="10" t="str">
        <f ca="1">VLOOKUP(A390,'Hospitalisation Details'!$A$1:$Q$2344,5,FALSE)</f>
        <v>Nov</v>
      </c>
      <c r="N390" s="11">
        <f ca="1">VLOOKUP(A390,'Hospitalisation Details'!$A$1:$Q$2344,6,FALSE)</f>
        <v>4</v>
      </c>
      <c r="O390" s="17">
        <f ca="1">VLOOKUP(A390,'Hospitalisation Details'!$A$1:$Q$2344,7,FALSE)</f>
        <v>32451</v>
      </c>
      <c r="P390" s="11">
        <f ca="1">VLOOKUP(A390,'Hospitalisation Details'!$A$1:$Q$2344,10,FALSE)</f>
        <v>3603.6</v>
      </c>
      <c r="Q390" s="11" t="str">
        <f ca="1">VLOOKUP(A390,'Hospitalisation Details'!$A$1:$Q$2344,12,FALSE)</f>
        <v>tier - 2</v>
      </c>
      <c r="R390" s="11" t="str">
        <f ca="1">VLOOKUP(A390,'Hospitalisation Details'!$A$1:$Q$2344,14,FALSE)</f>
        <v>tier - 1</v>
      </c>
      <c r="S390" s="11">
        <f ca="1">VLOOKUP(A390,'Hospitalisation Details'!$A$1:$Q$2344,17,FALSE)</f>
        <v>36</v>
      </c>
      <c r="T390" s="11" t="str">
        <f ca="1">VLOOKUP(A390,'Hospitalisation Details'!$A$1:$Q$2336,16,FALSE)</f>
        <v>R1013</v>
      </c>
    </row>
    <row r="391" ht="15.5" spans="1:20">
      <c r="A391" s="10" t="s">
        <v>1492</v>
      </c>
      <c r="B391" s="11" t="str">
        <f>VLOOKUP(A391,'Customer Names'!$H$6:$K$2340,3,FALSE)</f>
        <v>  Summer B</v>
      </c>
      <c r="C391" s="11">
        <f>VLOOKUP(A391,'Medical Examinations'!$A$1:$L$2336,2,FALSE)</f>
        <v>16.21</v>
      </c>
      <c r="D391" s="11">
        <f>VLOOKUP(A391,'Medical Examinations'!$A$1:$L$2336,3,FALSE)</f>
        <v>6.29</v>
      </c>
      <c r="E391" s="11" t="str">
        <f>VLOOKUP(A391,'Medical Examinations'!$A$1:$L$2336,4,FALSE)</f>
        <v>yes</v>
      </c>
      <c r="F391" s="11" t="str">
        <f>VLOOKUP(A391,'Medical Examinations'!$A$1:$L$2336,5,FALSE)</f>
        <v>No</v>
      </c>
      <c r="G391" s="11" t="str">
        <f>VLOOKUP(A391,'Medical Examinations'!$A$1:$L$2336,6,FALSE)</f>
        <v>No</v>
      </c>
      <c r="H391" s="11">
        <f>VLOOKUP(A391,'Medical Examinations'!$A$1:$L$2336,8,FALSE)</f>
        <v>1</v>
      </c>
      <c r="I391" s="11" t="str">
        <f>VLOOKUP(A391,'Medical Examinations'!$A$1:$L$2336,10,FALSE)</f>
        <v>yes</v>
      </c>
      <c r="J391" s="11" t="str">
        <f>VLOOKUP(A391,'Medical Examinations'!$A$1:$L$2336,11,FALSE)</f>
        <v>Under Weight</v>
      </c>
      <c r="K391" s="11" t="str">
        <f>VLOOKUP(A391,'Medical Examinations'!$A$1:$L$2336,12,FALSE)</f>
        <v>Prediabetes</v>
      </c>
      <c r="L391" s="10">
        <f ca="1">VLOOKUP(A391,'Hospitalisation Details'!$A$1:$Q$2344,3,FALSE)</f>
        <v>1990</v>
      </c>
      <c r="M391" s="10" t="str">
        <f ca="1">VLOOKUP(A391,'Hospitalisation Details'!$A$1:$Q$2344,5,FALSE)</f>
        <v>Oct</v>
      </c>
      <c r="N391" s="11">
        <f ca="1">VLOOKUP(A391,'Hospitalisation Details'!$A$1:$Q$2344,6,FALSE)</f>
        <v>11</v>
      </c>
      <c r="O391" s="17">
        <f ca="1">VLOOKUP(A391,'Hospitalisation Details'!$A$1:$Q$2344,7,FALSE)</f>
        <v>33157</v>
      </c>
      <c r="P391" s="11">
        <f ca="1">VLOOKUP(A391,'Hospitalisation Details'!$A$1:$Q$2344,10,FALSE)</f>
        <v>3606.43</v>
      </c>
      <c r="Q391" s="11" t="str">
        <f ca="1">VLOOKUP(A391,'Hospitalisation Details'!$A$1:$Q$2344,12,FALSE)</f>
        <v>tier - 2</v>
      </c>
      <c r="R391" s="11" t="str">
        <f ca="1">VLOOKUP(A391,'Hospitalisation Details'!$A$1:$Q$2344,14,FALSE)</f>
        <v>tier - 1</v>
      </c>
      <c r="S391" s="11">
        <f ca="1">VLOOKUP(A391,'Hospitalisation Details'!$A$1:$Q$2344,17,FALSE)</f>
        <v>35</v>
      </c>
      <c r="T391" s="11" t="str">
        <f ca="1">VLOOKUP(A391,'Hospitalisation Details'!$A$1:$Q$2336,16,FALSE)</f>
        <v>R1013</v>
      </c>
    </row>
    <row r="392" ht="15.5" spans="1:20">
      <c r="A392" s="10" t="s">
        <v>1496</v>
      </c>
      <c r="B392" s="11" t="str">
        <f>VLOOKUP(A392,'Customer Names'!$H$6:$K$2340,3,FALSE)</f>
        <v>  Edward</v>
      </c>
      <c r="C392" s="11">
        <f>VLOOKUP(A392,'Medical Examinations'!$A$1:$L$2336,2,FALSE)</f>
        <v>32.54</v>
      </c>
      <c r="D392" s="11">
        <f>VLOOKUP(A392,'Medical Examinations'!$A$1:$L$2336,3,FALSE)</f>
        <v>4.02</v>
      </c>
      <c r="E392" s="11" t="str">
        <f>VLOOKUP(A392,'Medical Examinations'!$A$1:$L$2336,4,FALSE)</f>
        <v>No</v>
      </c>
      <c r="F392" s="11" t="str">
        <f>VLOOKUP(A392,'Medical Examinations'!$A$1:$L$2336,5,FALSE)</f>
        <v>yes</v>
      </c>
      <c r="G392" s="11" t="str">
        <f>VLOOKUP(A392,'Medical Examinations'!$A$1:$L$2336,6,FALSE)</f>
        <v>No</v>
      </c>
      <c r="H392" s="11">
        <f>VLOOKUP(A392,'Medical Examinations'!$A$1:$L$2336,8,FALSE)</f>
        <v>1</v>
      </c>
      <c r="I392" s="11" t="str">
        <f>VLOOKUP(A392,'Medical Examinations'!$A$1:$L$2336,10,FALSE)</f>
        <v>yes</v>
      </c>
      <c r="J392" s="11" t="str">
        <f>VLOOKUP(A392,'Medical Examinations'!$A$1:$L$2336,11,FALSE)</f>
        <v>Obesity</v>
      </c>
      <c r="K392" s="11" t="str">
        <f>VLOOKUP(A392,'Medical Examinations'!$A$1:$L$2336,12,FALSE)</f>
        <v>Normal</v>
      </c>
      <c r="L392" s="10">
        <f ca="1">VLOOKUP(A392,'Hospitalisation Details'!$A$1:$Q$2344,3,FALSE)</f>
        <v>1985</v>
      </c>
      <c r="M392" s="10" t="str">
        <f ca="1">VLOOKUP(A392,'Hospitalisation Details'!$A$1:$Q$2344,5,FALSE)</f>
        <v>Jun</v>
      </c>
      <c r="N392" s="11">
        <f ca="1">VLOOKUP(A392,'Hospitalisation Details'!$A$1:$Q$2344,6,FALSE)</f>
        <v>14</v>
      </c>
      <c r="O392" s="17">
        <f ca="1">VLOOKUP(A392,'Hospitalisation Details'!$A$1:$Q$2344,7,FALSE)</f>
        <v>31212</v>
      </c>
      <c r="P392" s="11">
        <f ca="1">VLOOKUP(A392,'Hospitalisation Details'!$A$1:$Q$2344,10,FALSE)</f>
        <v>3622.13</v>
      </c>
      <c r="Q392" s="11" t="str">
        <f ca="1">VLOOKUP(A392,'Hospitalisation Details'!$A$1:$Q$2344,12,FALSE)</f>
        <v>tier - 2</v>
      </c>
      <c r="R392" s="11" t="str">
        <f ca="1">VLOOKUP(A392,'Hospitalisation Details'!$A$1:$Q$2344,14,FALSE)</f>
        <v>tier - 1</v>
      </c>
      <c r="S392" s="11">
        <f ca="1">VLOOKUP(A392,'Hospitalisation Details'!$A$1:$Q$2344,17,FALSE)</f>
        <v>40</v>
      </c>
      <c r="T392" s="11" t="str">
        <f ca="1">VLOOKUP(A392,'Hospitalisation Details'!$A$1:$Q$2336,16,FALSE)</f>
        <v>R1013</v>
      </c>
    </row>
    <row r="393" ht="15.5" spans="1:20">
      <c r="A393" s="10" t="s">
        <v>1500</v>
      </c>
      <c r="B393" s="11" t="str">
        <f>VLOOKUP(A393,'Customer Names'!$H$6:$K$2340,3,FALSE)</f>
        <v>  Ryan</v>
      </c>
      <c r="C393" s="11">
        <f>VLOOKUP(A393,'Medical Examinations'!$A$1:$L$2336,2,FALSE)</f>
        <v>36.765</v>
      </c>
      <c r="D393" s="11">
        <f>VLOOKUP(A393,'Medical Examinations'!$A$1:$L$2336,3,FALSE)</f>
        <v>11.95</v>
      </c>
      <c r="E393" s="11" t="str">
        <f>VLOOKUP(A393,'Medical Examinations'!$A$1:$L$2336,4,FALSE)</f>
        <v>yes</v>
      </c>
      <c r="F393" s="11" t="str">
        <f>VLOOKUP(A393,'Medical Examinations'!$A$1:$L$2336,5,FALSE)</f>
        <v>No</v>
      </c>
      <c r="G393" s="11" t="str">
        <f>VLOOKUP(A393,'Medical Examinations'!$A$1:$L$2336,6,FALSE)</f>
        <v>No</v>
      </c>
      <c r="H393" s="11">
        <f>VLOOKUP(A393,'Medical Examinations'!$A$1:$L$2336,8,FALSE)</f>
        <v>2</v>
      </c>
      <c r="I393" s="11" t="str">
        <f>VLOOKUP(A393,'Medical Examinations'!$A$1:$L$2336,10,FALSE)</f>
        <v>No</v>
      </c>
      <c r="J393" s="11" t="str">
        <f>VLOOKUP(A393,'Medical Examinations'!$A$1:$L$2336,11,FALSE)</f>
        <v>Obesity</v>
      </c>
      <c r="K393" s="11" t="str">
        <f>VLOOKUP(A393,'Medical Examinations'!$A$1:$L$2336,12,FALSE)</f>
        <v>Diabetes</v>
      </c>
      <c r="L393" s="10">
        <f ca="1">VLOOKUP(A393,'Hospitalisation Details'!$A$1:$Q$2344,3,FALSE)</f>
        <v>1992</v>
      </c>
      <c r="M393" s="10" t="str">
        <f ca="1">VLOOKUP(A393,'Hospitalisation Details'!$A$1:$Q$2344,5,FALSE)</f>
        <v>Nov</v>
      </c>
      <c r="N393" s="11">
        <f ca="1">VLOOKUP(A393,'Hospitalisation Details'!$A$1:$Q$2344,6,FALSE)</f>
        <v>17</v>
      </c>
      <c r="O393" s="17">
        <f ca="1">VLOOKUP(A393,'Hospitalisation Details'!$A$1:$Q$2344,7,FALSE)</f>
        <v>33925</v>
      </c>
      <c r="P393" s="11">
        <f ca="1">VLOOKUP(A393,'Hospitalisation Details'!$A$1:$Q$2344,10,FALSE)</f>
        <v>3645.09</v>
      </c>
      <c r="Q393" s="11" t="str">
        <f ca="1">VLOOKUP(A393,'Hospitalisation Details'!$A$1:$Q$2344,12,FALSE)</f>
        <v>tier - 1</v>
      </c>
      <c r="R393" s="11" t="str">
        <f ca="1">VLOOKUP(A393,'Hospitalisation Details'!$A$1:$Q$2344,14,FALSE)</f>
        <v>tier - 2</v>
      </c>
      <c r="S393" s="11">
        <f ca="1">VLOOKUP(A393,'Hospitalisation Details'!$A$1:$Q$2344,17,FALSE)</f>
        <v>32</v>
      </c>
      <c r="T393" s="11" t="str">
        <f ca="1">VLOOKUP(A393,'Hospitalisation Details'!$A$1:$Q$2336,16,FALSE)</f>
        <v>R1014</v>
      </c>
    </row>
    <row r="394" ht="15.5" spans="1:20">
      <c r="A394" s="10" t="s">
        <v>1504</v>
      </c>
      <c r="B394" s="11" t="str">
        <f>VLOOKUP(A394,'Customer Names'!$H$6:$K$2340,3,FALSE)</f>
        <v>  Kacee</v>
      </c>
      <c r="C394" s="11">
        <f>VLOOKUP(A394,'Medical Examinations'!$A$1:$L$2336,2,FALSE)</f>
        <v>35.91</v>
      </c>
      <c r="D394" s="11">
        <f>VLOOKUP(A394,'Medical Examinations'!$A$1:$L$2336,3,FALSE)</f>
        <v>8.71</v>
      </c>
      <c r="E394" s="11" t="str">
        <f>VLOOKUP(A394,'Medical Examinations'!$A$1:$L$2336,4,FALSE)</f>
        <v>No</v>
      </c>
      <c r="F394" s="11" t="str">
        <f>VLOOKUP(A394,'Medical Examinations'!$A$1:$L$2336,5,FALSE)</f>
        <v>No</v>
      </c>
      <c r="G394" s="11" t="str">
        <f>VLOOKUP(A394,'Medical Examinations'!$A$1:$L$2336,6,FALSE)</f>
        <v>No</v>
      </c>
      <c r="H394" s="11">
        <f>VLOOKUP(A394,'Medical Examinations'!$A$1:$L$2336,8,FALSE)</f>
        <v>0</v>
      </c>
      <c r="I394" s="11" t="str">
        <f>VLOOKUP(A394,'Medical Examinations'!$A$1:$L$2336,10,FALSE)</f>
        <v>No</v>
      </c>
      <c r="J394" s="11" t="str">
        <f>VLOOKUP(A394,'Medical Examinations'!$A$1:$L$2336,11,FALSE)</f>
        <v>Obesity</v>
      </c>
      <c r="K394" s="11" t="str">
        <f>VLOOKUP(A394,'Medical Examinations'!$A$1:$L$2336,12,FALSE)</f>
        <v>Diabetes</v>
      </c>
      <c r="L394" s="10">
        <f ca="1">VLOOKUP(A394,'Hospitalisation Details'!$A$1:$Q$2344,3,FALSE)</f>
        <v>1990</v>
      </c>
      <c r="M394" s="10" t="str">
        <f ca="1">VLOOKUP(A394,'Hospitalisation Details'!$A$1:$Q$2344,5,FALSE)</f>
        <v>Nov</v>
      </c>
      <c r="N394" s="11">
        <f ca="1">VLOOKUP(A394,'Hospitalisation Details'!$A$1:$Q$2344,6,FALSE)</f>
        <v>8</v>
      </c>
      <c r="O394" s="17">
        <f ca="1">VLOOKUP(A394,'Hospitalisation Details'!$A$1:$Q$2344,7,FALSE)</f>
        <v>33185</v>
      </c>
      <c r="P394" s="11">
        <f ca="1">VLOOKUP(A394,'Hospitalisation Details'!$A$1:$Q$2344,10,FALSE)</f>
        <v>3653.29</v>
      </c>
      <c r="Q394" s="11" t="str">
        <f ca="1">VLOOKUP(A394,'Hospitalisation Details'!$A$1:$Q$2344,12,FALSE)</f>
        <v>tier - 2</v>
      </c>
      <c r="R394" s="11" t="str">
        <f ca="1">VLOOKUP(A394,'Hospitalisation Details'!$A$1:$Q$2344,14,FALSE)</f>
        <v>tier - 3</v>
      </c>
      <c r="S394" s="11">
        <f ca="1">VLOOKUP(A394,'Hospitalisation Details'!$A$1:$Q$2344,17,FALSE)</f>
        <v>34</v>
      </c>
      <c r="T394" s="11" t="str">
        <f ca="1">VLOOKUP(A394,'Hospitalisation Details'!$A$1:$Q$2336,16,FALSE)</f>
        <v>R1011</v>
      </c>
    </row>
    <row r="395" ht="15.5" spans="1:20">
      <c r="A395" s="10" t="s">
        <v>1507</v>
      </c>
      <c r="B395" s="11" t="str">
        <f>VLOOKUP(A395,'Customer Names'!$H$6:$K$2340,3,FALSE)</f>
        <v>  Dave</v>
      </c>
      <c r="C395" s="11">
        <f>VLOOKUP(A395,'Medical Examinations'!$A$1:$L$2336,2,FALSE)</f>
        <v>32.06</v>
      </c>
      <c r="D395" s="11">
        <f>VLOOKUP(A395,'Medical Examinations'!$A$1:$L$2336,3,FALSE)</f>
        <v>4.67</v>
      </c>
      <c r="E395" s="11" t="str">
        <f>VLOOKUP(A395,'Medical Examinations'!$A$1:$L$2336,4,FALSE)</f>
        <v>No</v>
      </c>
      <c r="F395" s="11" t="str">
        <f>VLOOKUP(A395,'Medical Examinations'!$A$1:$L$2336,5,FALSE)</f>
        <v>yes</v>
      </c>
      <c r="G395" s="11" t="str">
        <f>VLOOKUP(A395,'Medical Examinations'!$A$1:$L$2336,6,FALSE)</f>
        <v>No</v>
      </c>
      <c r="H395" s="11">
        <f>VLOOKUP(A395,'Medical Examinations'!$A$1:$L$2336,8,FALSE)</f>
        <v>1</v>
      </c>
      <c r="I395" s="11" t="str">
        <f>VLOOKUP(A395,'Medical Examinations'!$A$1:$L$2336,10,FALSE)</f>
        <v>yes</v>
      </c>
      <c r="J395" s="11" t="str">
        <f>VLOOKUP(A395,'Medical Examinations'!$A$1:$L$2336,11,FALSE)</f>
        <v>Obesity</v>
      </c>
      <c r="K395" s="11" t="str">
        <f>VLOOKUP(A395,'Medical Examinations'!$A$1:$L$2336,12,FALSE)</f>
        <v>Normal</v>
      </c>
      <c r="L395" s="10">
        <f ca="1">VLOOKUP(A395,'Hospitalisation Details'!$A$1:$Q$2344,3,FALSE)</f>
        <v>1992</v>
      </c>
      <c r="M395" s="10" t="str">
        <f ca="1">VLOOKUP(A395,'Hospitalisation Details'!$A$1:$Q$2344,5,FALSE)</f>
        <v>Sep</v>
      </c>
      <c r="N395" s="11">
        <f ca="1">VLOOKUP(A395,'Hospitalisation Details'!$A$1:$Q$2344,6,FALSE)</f>
        <v>14</v>
      </c>
      <c r="O395" s="17">
        <f ca="1">VLOOKUP(A395,'Hospitalisation Details'!$A$1:$Q$2344,7,FALSE)</f>
        <v>33861</v>
      </c>
      <c r="P395" s="11">
        <f ca="1">VLOOKUP(A395,'Hospitalisation Details'!$A$1:$Q$2344,10,FALSE)</f>
        <v>3659.35</v>
      </c>
      <c r="Q395" s="11" t="str">
        <f ca="1">VLOOKUP(A395,'Hospitalisation Details'!$A$1:$Q$2344,12,FALSE)</f>
        <v>tier - 3</v>
      </c>
      <c r="R395" s="11" t="str">
        <f ca="1">VLOOKUP(A395,'Hospitalisation Details'!$A$1:$Q$2344,14,FALSE)</f>
        <v>tier - 1</v>
      </c>
      <c r="S395" s="11">
        <f ca="1">VLOOKUP(A395,'Hospitalisation Details'!$A$1:$Q$2344,17,FALSE)</f>
        <v>33</v>
      </c>
      <c r="T395" s="11" t="str">
        <f ca="1">VLOOKUP(A395,'Hospitalisation Details'!$A$1:$Q$2336,16,FALSE)</f>
        <v>R1011</v>
      </c>
    </row>
    <row r="396" ht="15.5" spans="1:20">
      <c r="A396" s="10" t="s">
        <v>1511</v>
      </c>
      <c r="B396" s="11" t="str">
        <f>VLOOKUP(A396,'Customer Names'!$H$6:$K$2340,3,FALSE)</f>
        <v>  Maryanna</v>
      </c>
      <c r="C396" s="11">
        <f>VLOOKUP(A396,'Medical Examinations'!$A$1:$L$2336,2,FALSE)</f>
        <v>24.1</v>
      </c>
      <c r="D396" s="11">
        <f>VLOOKUP(A396,'Medical Examinations'!$A$1:$L$2336,3,FALSE)</f>
        <v>11.14</v>
      </c>
      <c r="E396" s="11" t="str">
        <f>VLOOKUP(A396,'Medical Examinations'!$A$1:$L$2336,4,FALSE)</f>
        <v>yes</v>
      </c>
      <c r="F396" s="11" t="str">
        <f>VLOOKUP(A396,'Medical Examinations'!$A$1:$L$2336,5,FALSE)</f>
        <v>No</v>
      </c>
      <c r="G396" s="11" t="str">
        <f>VLOOKUP(A396,'Medical Examinations'!$A$1:$L$2336,6,FALSE)</f>
        <v>No</v>
      </c>
      <c r="H396" s="11">
        <f>VLOOKUP(A396,'Medical Examinations'!$A$1:$L$2336,8,FALSE)</f>
        <v>1</v>
      </c>
      <c r="I396" s="11" t="str">
        <f>VLOOKUP(A396,'Medical Examinations'!$A$1:$L$2336,10,FALSE)</f>
        <v>No</v>
      </c>
      <c r="J396" s="11" t="str">
        <f>VLOOKUP(A396,'Medical Examinations'!$A$1:$L$2336,11,FALSE)</f>
        <v>Normal Weight</v>
      </c>
      <c r="K396" s="11" t="str">
        <f>VLOOKUP(A396,'Medical Examinations'!$A$1:$L$2336,12,FALSE)</f>
        <v>Diabetes</v>
      </c>
      <c r="L396" s="10">
        <f ca="1">VLOOKUP(A396,'Hospitalisation Details'!$A$1:$Q$2344,3,FALSE)</f>
        <v>1984</v>
      </c>
      <c r="M396" s="10" t="str">
        <f ca="1">VLOOKUP(A396,'Hospitalisation Details'!$A$1:$Q$2344,5,FALSE)</f>
        <v>Jul</v>
      </c>
      <c r="N396" s="11">
        <f ca="1">VLOOKUP(A396,'Hospitalisation Details'!$A$1:$Q$2344,6,FALSE)</f>
        <v>6</v>
      </c>
      <c r="O396" s="17">
        <f ca="1">VLOOKUP(A396,'Hospitalisation Details'!$A$1:$Q$2344,7,FALSE)</f>
        <v>30869</v>
      </c>
      <c r="P396" s="11">
        <f ca="1">VLOOKUP(A396,'Hospitalisation Details'!$A$1:$Q$2344,10,FALSE)</f>
        <v>3678.86</v>
      </c>
      <c r="Q396" s="11" t="str">
        <f ca="1">VLOOKUP(A396,'Hospitalisation Details'!$A$1:$Q$2344,12,FALSE)</f>
        <v>tier - 2</v>
      </c>
      <c r="R396" s="11" t="str">
        <f ca="1">VLOOKUP(A396,'Hospitalisation Details'!$A$1:$Q$2344,14,FALSE)</f>
        <v>tier - 3</v>
      </c>
      <c r="S396" s="11">
        <f ca="1">VLOOKUP(A396,'Hospitalisation Details'!$A$1:$Q$2344,17,FALSE)</f>
        <v>41</v>
      </c>
      <c r="T396" s="11" t="str">
        <f ca="1">VLOOKUP(A396,'Hospitalisation Details'!$A$1:$Q$2336,16,FALSE)</f>
        <v>R1013</v>
      </c>
    </row>
    <row r="397" ht="15.5" spans="1:20">
      <c r="A397" s="10" t="s">
        <v>1515</v>
      </c>
      <c r="B397" s="11" t="str">
        <f>VLOOKUP(A397,'Customer Names'!$H$6:$K$2340,3,FALSE)</f>
        <v>  Jessica H</v>
      </c>
      <c r="C397" s="11">
        <f>VLOOKUP(A397,'Medical Examinations'!$A$1:$L$2336,2,FALSE)</f>
        <v>27.1</v>
      </c>
      <c r="D397" s="11">
        <f>VLOOKUP(A397,'Medical Examinations'!$A$1:$L$2336,3,FALSE)</f>
        <v>9.05</v>
      </c>
      <c r="E397" s="11" t="str">
        <f>VLOOKUP(A397,'Medical Examinations'!$A$1:$L$2336,4,FALSE)</f>
        <v>No</v>
      </c>
      <c r="F397" s="11" t="str">
        <f>VLOOKUP(A397,'Medical Examinations'!$A$1:$L$2336,5,FALSE)</f>
        <v>No</v>
      </c>
      <c r="G397" s="11" t="str">
        <f>VLOOKUP(A397,'Medical Examinations'!$A$1:$L$2336,6,FALSE)</f>
        <v>No</v>
      </c>
      <c r="H397" s="11">
        <f>VLOOKUP(A397,'Medical Examinations'!$A$1:$L$2336,8,FALSE)</f>
        <v>2</v>
      </c>
      <c r="I397" s="11" t="str">
        <f>VLOOKUP(A397,'Medical Examinations'!$A$1:$L$2336,10,FALSE)</f>
        <v>No</v>
      </c>
      <c r="J397" s="11" t="str">
        <f>VLOOKUP(A397,'Medical Examinations'!$A$1:$L$2336,11,FALSE)</f>
        <v>Over Weight</v>
      </c>
      <c r="K397" s="11" t="str">
        <f>VLOOKUP(A397,'Medical Examinations'!$A$1:$L$2336,12,FALSE)</f>
        <v>Diabetes</v>
      </c>
      <c r="L397" s="10">
        <f ca="1">VLOOKUP(A397,'Hospitalisation Details'!$A$1:$Q$2344,3,FALSE)</f>
        <v>2003</v>
      </c>
      <c r="M397" s="10" t="str">
        <f ca="1">VLOOKUP(A397,'Hospitalisation Details'!$A$1:$Q$2344,5,FALSE)</f>
        <v>Jul</v>
      </c>
      <c r="N397" s="11">
        <f ca="1">VLOOKUP(A397,'Hospitalisation Details'!$A$1:$Q$2344,6,FALSE)</f>
        <v>10</v>
      </c>
      <c r="O397" s="17">
        <f ca="1">VLOOKUP(A397,'Hospitalisation Details'!$A$1:$Q$2344,7,FALSE)</f>
        <v>37812</v>
      </c>
      <c r="P397" s="11">
        <f ca="1">VLOOKUP(A397,'Hospitalisation Details'!$A$1:$Q$2344,10,FALSE)</f>
        <v>3688.35</v>
      </c>
      <c r="Q397" s="11" t="str">
        <f ca="1">VLOOKUP(A397,'Hospitalisation Details'!$A$1:$Q$2344,12,FALSE)</f>
        <v>tier - 2</v>
      </c>
      <c r="R397" s="11" t="str">
        <f ca="1">VLOOKUP(A397,'Hospitalisation Details'!$A$1:$Q$2344,14,FALSE)</f>
        <v>tier - 2</v>
      </c>
      <c r="S397" s="11">
        <f ca="1">VLOOKUP(A397,'Hospitalisation Details'!$A$1:$Q$2344,17,FALSE)</f>
        <v>22</v>
      </c>
      <c r="T397" s="11" t="str">
        <f ca="1">VLOOKUP(A397,'Hospitalisation Details'!$A$1:$Q$2336,16,FALSE)</f>
        <v>R1021</v>
      </c>
    </row>
    <row r="398" ht="15.5" spans="1:20">
      <c r="A398" s="10" t="s">
        <v>1518</v>
      </c>
      <c r="B398" s="11" t="str">
        <f>VLOOKUP(A398,'Customer Names'!$H$6:$K$2340,3,FALSE)</f>
        <v>  Deanna</v>
      </c>
      <c r="C398" s="11">
        <f>VLOOKUP(A398,'Medical Examinations'!$A$1:$L$2336,2,FALSE)</f>
        <v>24.42</v>
      </c>
      <c r="D398" s="11">
        <f>VLOOKUP(A398,'Medical Examinations'!$A$1:$L$2336,3,FALSE)</f>
        <v>11.31</v>
      </c>
      <c r="E398" s="11" t="str">
        <f>VLOOKUP(A398,'Medical Examinations'!$A$1:$L$2336,4,FALSE)</f>
        <v>No</v>
      </c>
      <c r="F398" s="11" t="str">
        <f>VLOOKUP(A398,'Medical Examinations'!$A$1:$L$2336,5,FALSE)</f>
        <v>No</v>
      </c>
      <c r="G398" s="11" t="str">
        <f>VLOOKUP(A398,'Medical Examinations'!$A$1:$L$2336,6,FALSE)</f>
        <v>No</v>
      </c>
      <c r="H398" s="11">
        <f>VLOOKUP(A398,'Medical Examinations'!$A$1:$L$2336,8,FALSE)</f>
        <v>0</v>
      </c>
      <c r="I398" s="11" t="str">
        <f>VLOOKUP(A398,'Medical Examinations'!$A$1:$L$2336,10,FALSE)</f>
        <v>yes</v>
      </c>
      <c r="J398" s="11" t="str">
        <f>VLOOKUP(A398,'Medical Examinations'!$A$1:$L$2336,11,FALSE)</f>
        <v>Normal Weight</v>
      </c>
      <c r="K398" s="11" t="str">
        <f>VLOOKUP(A398,'Medical Examinations'!$A$1:$L$2336,12,FALSE)</f>
        <v>Diabetes</v>
      </c>
      <c r="L398" s="10">
        <f ca="1">VLOOKUP(A398,'Hospitalisation Details'!$A$1:$Q$2344,3,FALSE)</f>
        <v>1981</v>
      </c>
      <c r="M398" s="10" t="str">
        <f ca="1">VLOOKUP(A398,'Hospitalisation Details'!$A$1:$Q$2344,5,FALSE)</f>
        <v>Dec</v>
      </c>
      <c r="N398" s="11">
        <f ca="1">VLOOKUP(A398,'Hospitalisation Details'!$A$1:$Q$2344,6,FALSE)</f>
        <v>14</v>
      </c>
      <c r="O398" s="17">
        <f ca="1">VLOOKUP(A398,'Hospitalisation Details'!$A$1:$Q$2344,7,FALSE)</f>
        <v>29934</v>
      </c>
      <c r="P398" s="11">
        <f ca="1">VLOOKUP(A398,'Hospitalisation Details'!$A$1:$Q$2344,10,FALSE)</f>
        <v>3688.38</v>
      </c>
      <c r="Q398" s="11" t="str">
        <f ca="1">VLOOKUP(A398,'Hospitalisation Details'!$A$1:$Q$2344,12,FALSE)</f>
        <v>tier - 2</v>
      </c>
      <c r="R398" s="11" t="str">
        <f ca="1">VLOOKUP(A398,'Hospitalisation Details'!$A$1:$Q$2344,14,FALSE)</f>
        <v>tier - 2</v>
      </c>
      <c r="S398" s="11">
        <f ca="1">VLOOKUP(A398,'Hospitalisation Details'!$A$1:$Q$2344,17,FALSE)</f>
        <v>43</v>
      </c>
      <c r="T398" s="11" t="str">
        <f ca="1">VLOOKUP(A398,'Hospitalisation Details'!$A$1:$Q$2336,16,FALSE)</f>
        <v>R1013</v>
      </c>
    </row>
    <row r="399" ht="15.5" spans="1:20">
      <c r="A399" s="10" t="s">
        <v>1522</v>
      </c>
      <c r="B399" s="11" t="str">
        <f>VLOOKUP(A399,'Customer Names'!$H$6:$K$2340,3,FALSE)</f>
        <v>  Peter</v>
      </c>
      <c r="C399" s="11">
        <f>VLOOKUP(A399,'Medical Examinations'!$A$1:$L$2336,2,FALSE)</f>
        <v>26.695</v>
      </c>
      <c r="D399" s="11">
        <f>VLOOKUP(A399,'Medical Examinations'!$A$1:$L$2336,3,FALSE)</f>
        <v>4.68</v>
      </c>
      <c r="E399" s="11" t="str">
        <f>VLOOKUP(A399,'Medical Examinations'!$A$1:$L$2336,4,FALSE)</f>
        <v>yes</v>
      </c>
      <c r="F399" s="11" t="str">
        <f>VLOOKUP(A399,'Medical Examinations'!$A$1:$L$2336,5,FALSE)</f>
        <v>No</v>
      </c>
      <c r="G399" s="11" t="str">
        <f>VLOOKUP(A399,'Medical Examinations'!$A$1:$L$2336,6,FALSE)</f>
        <v>No</v>
      </c>
      <c r="H399" s="11">
        <f>VLOOKUP(A399,'Medical Examinations'!$A$1:$L$2336,8,FALSE)</f>
        <v>2</v>
      </c>
      <c r="I399" s="11" t="str">
        <f>VLOOKUP(A399,'Medical Examinations'!$A$1:$L$2336,10,FALSE)</f>
        <v>yes</v>
      </c>
      <c r="J399" s="11" t="str">
        <f>VLOOKUP(A399,'Medical Examinations'!$A$1:$L$2336,11,FALSE)</f>
        <v>Over Weight</v>
      </c>
      <c r="K399" s="11" t="str">
        <f>VLOOKUP(A399,'Medical Examinations'!$A$1:$L$2336,12,FALSE)</f>
        <v>Normal</v>
      </c>
      <c r="L399" s="10">
        <f ca="1">VLOOKUP(A399,'Hospitalisation Details'!$A$1:$Q$2344,3,FALSE)</f>
        <v>1995</v>
      </c>
      <c r="M399" s="10" t="str">
        <f ca="1">VLOOKUP(A399,'Hospitalisation Details'!$A$1:$Q$2344,5,FALSE)</f>
        <v>Oct</v>
      </c>
      <c r="N399" s="11">
        <f ca="1">VLOOKUP(A399,'Hospitalisation Details'!$A$1:$Q$2344,6,FALSE)</f>
        <v>21</v>
      </c>
      <c r="O399" s="17">
        <f ca="1">VLOOKUP(A399,'Hospitalisation Details'!$A$1:$Q$2344,7,FALSE)</f>
        <v>34993</v>
      </c>
      <c r="P399" s="11">
        <f ca="1">VLOOKUP(A399,'Hospitalisation Details'!$A$1:$Q$2344,10,FALSE)</f>
        <v>3693.43</v>
      </c>
      <c r="Q399" s="11" t="str">
        <f ca="1">VLOOKUP(A399,'Hospitalisation Details'!$A$1:$Q$2344,12,FALSE)</f>
        <v>tier - 2</v>
      </c>
      <c r="R399" s="11" t="str">
        <f ca="1">VLOOKUP(A399,'Hospitalisation Details'!$A$1:$Q$2344,14,FALSE)</f>
        <v>tier - 3</v>
      </c>
      <c r="S399" s="11">
        <f ca="1">VLOOKUP(A399,'Hospitalisation Details'!$A$1:$Q$2344,17,FALSE)</f>
        <v>30</v>
      </c>
      <c r="T399" s="11" t="str">
        <f ca="1">VLOOKUP(A399,'Hospitalisation Details'!$A$1:$Q$2336,16,FALSE)</f>
        <v>R1011</v>
      </c>
    </row>
    <row r="400" ht="15.5" spans="1:20">
      <c r="A400" s="10" t="s">
        <v>1525</v>
      </c>
      <c r="B400" s="11" t="str">
        <f>VLOOKUP(A400,'Customer Names'!$H$6:$K$2340,3,FALSE)</f>
        <v>  Rebecca</v>
      </c>
      <c r="C400" s="11">
        <f>VLOOKUP(A400,'Medical Examinations'!$A$1:$L$2336,2,FALSE)</f>
        <v>27.79</v>
      </c>
      <c r="D400" s="11">
        <f>VLOOKUP(A400,'Medical Examinations'!$A$1:$L$2336,3,FALSE)</f>
        <v>6.05</v>
      </c>
      <c r="E400" s="11" t="str">
        <f>VLOOKUP(A400,'Medical Examinations'!$A$1:$L$2336,4,FALSE)</f>
        <v>yes</v>
      </c>
      <c r="F400" s="11" t="str">
        <f>VLOOKUP(A400,'Medical Examinations'!$A$1:$L$2336,5,FALSE)</f>
        <v>yes</v>
      </c>
      <c r="G400" s="11" t="str">
        <f>VLOOKUP(A400,'Medical Examinations'!$A$1:$L$2336,6,FALSE)</f>
        <v>No</v>
      </c>
      <c r="H400" s="11">
        <f>VLOOKUP(A400,'Medical Examinations'!$A$1:$L$2336,8,FALSE)</f>
        <v>1</v>
      </c>
      <c r="I400" s="11" t="str">
        <f>VLOOKUP(A400,'Medical Examinations'!$A$1:$L$2336,10,FALSE)</f>
        <v>yes</v>
      </c>
      <c r="J400" s="11" t="str">
        <f>VLOOKUP(A400,'Medical Examinations'!$A$1:$L$2336,11,FALSE)</f>
        <v>Over Weight</v>
      </c>
      <c r="K400" s="11" t="str">
        <f>VLOOKUP(A400,'Medical Examinations'!$A$1:$L$2336,12,FALSE)</f>
        <v>Prediabetes</v>
      </c>
      <c r="L400" s="10">
        <f ca="1">VLOOKUP(A400,'Hospitalisation Details'!$A$1:$Q$2344,3,FALSE)</f>
        <v>1988</v>
      </c>
      <c r="M400" s="10" t="str">
        <f ca="1">VLOOKUP(A400,'Hospitalisation Details'!$A$1:$Q$2344,5,FALSE)</f>
        <v>Aug</v>
      </c>
      <c r="N400" s="11">
        <f ca="1">VLOOKUP(A400,'Hospitalisation Details'!$A$1:$Q$2344,6,FALSE)</f>
        <v>18</v>
      </c>
      <c r="O400" s="17">
        <f ca="1">VLOOKUP(A400,'Hospitalisation Details'!$A$1:$Q$2344,7,FALSE)</f>
        <v>32373</v>
      </c>
      <c r="P400" s="11">
        <f ca="1">VLOOKUP(A400,'Hospitalisation Details'!$A$1:$Q$2344,10,FALSE)</f>
        <v>3699.54</v>
      </c>
      <c r="Q400" s="11" t="str">
        <f ca="1">VLOOKUP(A400,'Hospitalisation Details'!$A$1:$Q$2344,12,FALSE)</f>
        <v>tier - 2</v>
      </c>
      <c r="R400" s="11" t="str">
        <f ca="1">VLOOKUP(A400,'Hospitalisation Details'!$A$1:$Q$2344,14,FALSE)</f>
        <v>tier - 3</v>
      </c>
      <c r="S400" s="11">
        <f ca="1">VLOOKUP(A400,'Hospitalisation Details'!$A$1:$Q$2344,17,FALSE)</f>
        <v>37</v>
      </c>
      <c r="T400" s="11" t="str">
        <f ca="1">VLOOKUP(A400,'Hospitalisation Details'!$A$1:$Q$2336,16,FALSE)</f>
        <v>R1013</v>
      </c>
    </row>
    <row r="401" ht="15.5" spans="1:20">
      <c r="A401" s="10" t="s">
        <v>1529</v>
      </c>
      <c r="B401" s="11" t="str">
        <f>VLOOKUP(A401,'Customer Names'!$H$6:$K$2340,3,FALSE)</f>
        <v>  Elizabeth M</v>
      </c>
      <c r="C401" s="11">
        <f>VLOOKUP(A401,'Medical Examinations'!$A$1:$L$2336,2,FALSE)</f>
        <v>32.68</v>
      </c>
      <c r="D401" s="11">
        <f>VLOOKUP(A401,'Medical Examinations'!$A$1:$L$2336,3,FALSE)</f>
        <v>4.68</v>
      </c>
      <c r="E401" s="11" t="str">
        <f>VLOOKUP(A401,'Medical Examinations'!$A$1:$L$2336,4,FALSE)</f>
        <v>yes</v>
      </c>
      <c r="F401" s="11" t="str">
        <f>VLOOKUP(A401,'Medical Examinations'!$A$1:$L$2336,5,FALSE)</f>
        <v>No</v>
      </c>
      <c r="G401" s="11" t="str">
        <f>VLOOKUP(A401,'Medical Examinations'!$A$1:$L$2336,6,FALSE)</f>
        <v>No</v>
      </c>
      <c r="H401" s="11">
        <f>VLOOKUP(A401,'Medical Examinations'!$A$1:$L$2336,8,FALSE)</f>
        <v>0</v>
      </c>
      <c r="I401" s="11" t="str">
        <f>VLOOKUP(A401,'Medical Examinations'!$A$1:$L$2336,10,FALSE)</f>
        <v>No</v>
      </c>
      <c r="J401" s="11" t="str">
        <f>VLOOKUP(A401,'Medical Examinations'!$A$1:$L$2336,11,FALSE)</f>
        <v>Obesity</v>
      </c>
      <c r="K401" s="11" t="str">
        <f>VLOOKUP(A401,'Medical Examinations'!$A$1:$L$2336,12,FALSE)</f>
        <v>Normal</v>
      </c>
      <c r="L401" s="10">
        <f ca="1">VLOOKUP(A401,'Hospitalisation Details'!$A$1:$Q$2344,3,FALSE)</f>
        <v>1989</v>
      </c>
      <c r="M401" s="10" t="str">
        <f ca="1">VLOOKUP(A401,'Hospitalisation Details'!$A$1:$Q$2344,5,FALSE)</f>
        <v>Dec</v>
      </c>
      <c r="N401" s="11">
        <f ca="1">VLOOKUP(A401,'Hospitalisation Details'!$A$1:$Q$2344,6,FALSE)</f>
        <v>2</v>
      </c>
      <c r="O401" s="17">
        <f ca="1">VLOOKUP(A401,'Hospitalisation Details'!$A$1:$Q$2344,7,FALSE)</f>
        <v>32844</v>
      </c>
      <c r="P401" s="11">
        <f ca="1">VLOOKUP(A401,'Hospitalisation Details'!$A$1:$Q$2344,10,FALSE)</f>
        <v>3704.35</v>
      </c>
      <c r="Q401" s="11" t="str">
        <f ca="1">VLOOKUP(A401,'Hospitalisation Details'!$A$1:$Q$2344,12,FALSE)</f>
        <v>tier - 2</v>
      </c>
      <c r="R401" s="11" t="str">
        <f ca="1">VLOOKUP(A401,'Hospitalisation Details'!$A$1:$Q$2344,14,FALSE)</f>
        <v>tier - 2</v>
      </c>
      <c r="S401" s="11">
        <f ca="1">VLOOKUP(A401,'Hospitalisation Details'!$A$1:$Q$2344,17,FALSE)</f>
        <v>35</v>
      </c>
      <c r="T401" s="11" t="str">
        <f ca="1">VLOOKUP(A401,'Hospitalisation Details'!$A$1:$Q$2336,16,FALSE)</f>
        <v>R1013</v>
      </c>
    </row>
    <row r="402" ht="15.5" spans="1:20">
      <c r="A402" s="10" t="s">
        <v>1533</v>
      </c>
      <c r="B402" s="11" t="str">
        <f>VLOOKUP(A402,'Customer Names'!$H$6:$K$2340,3,FALSE)</f>
        <v>  Gregory</v>
      </c>
      <c r="C402" s="11">
        <f>VLOOKUP(A402,'Medical Examinations'!$A$1:$L$2336,2,FALSE)</f>
        <v>26.4</v>
      </c>
      <c r="D402" s="11">
        <f>VLOOKUP(A402,'Medical Examinations'!$A$1:$L$2336,3,FALSE)</f>
        <v>9.5</v>
      </c>
      <c r="E402" s="11" t="str">
        <f>VLOOKUP(A402,'Medical Examinations'!$A$1:$L$2336,4,FALSE)</f>
        <v>yes</v>
      </c>
      <c r="F402" s="11" t="str">
        <f>VLOOKUP(A402,'Medical Examinations'!$A$1:$L$2336,5,FALSE)</f>
        <v>No</v>
      </c>
      <c r="G402" s="11" t="str">
        <f>VLOOKUP(A402,'Medical Examinations'!$A$1:$L$2336,6,FALSE)</f>
        <v>No</v>
      </c>
      <c r="H402" s="11">
        <f>VLOOKUP(A402,'Medical Examinations'!$A$1:$L$2336,8,FALSE)</f>
        <v>2</v>
      </c>
      <c r="I402" s="11" t="str">
        <f>VLOOKUP(A402,'Medical Examinations'!$A$1:$L$2336,10,FALSE)</f>
        <v>No</v>
      </c>
      <c r="J402" s="11" t="str">
        <f>VLOOKUP(A402,'Medical Examinations'!$A$1:$L$2336,11,FALSE)</f>
        <v>Over Weight</v>
      </c>
      <c r="K402" s="11" t="str">
        <f>VLOOKUP(A402,'Medical Examinations'!$A$1:$L$2336,12,FALSE)</f>
        <v>Diabetes</v>
      </c>
      <c r="L402" s="10">
        <f ca="1">VLOOKUP(A402,'Hospitalisation Details'!$A$1:$Q$2344,3,FALSE)</f>
        <v>2004</v>
      </c>
      <c r="M402" s="10" t="str">
        <f ca="1">VLOOKUP(A402,'Hospitalisation Details'!$A$1:$Q$2344,5,FALSE)</f>
        <v>Nov</v>
      </c>
      <c r="N402" s="11">
        <f ca="1">VLOOKUP(A402,'Hospitalisation Details'!$A$1:$Q$2344,6,FALSE)</f>
        <v>5</v>
      </c>
      <c r="O402" s="17">
        <f ca="1">VLOOKUP(A402,'Hospitalisation Details'!$A$1:$Q$2344,7,FALSE)</f>
        <v>38296</v>
      </c>
      <c r="P402" s="11">
        <f ca="1">VLOOKUP(A402,'Hospitalisation Details'!$A$1:$Q$2344,10,FALSE)</f>
        <v>3722.23</v>
      </c>
      <c r="Q402" s="11" t="str">
        <f ca="1">VLOOKUP(A402,'Hospitalisation Details'!$A$1:$Q$2344,12,FALSE)</f>
        <v>tier - 2</v>
      </c>
      <c r="R402" s="11" t="str">
        <f ca="1">VLOOKUP(A402,'Hospitalisation Details'!$A$1:$Q$2344,14,FALSE)</f>
        <v>tier - 2</v>
      </c>
      <c r="S402" s="11">
        <f ca="1">VLOOKUP(A402,'Hospitalisation Details'!$A$1:$Q$2344,17,FALSE)</f>
        <v>20</v>
      </c>
      <c r="T402" s="11" t="str">
        <f ca="1">VLOOKUP(A402,'Hospitalisation Details'!$A$1:$Q$2336,16,FALSE)</f>
        <v>R1025</v>
      </c>
    </row>
    <row r="403" ht="15.5" spans="1:20">
      <c r="A403" s="10" t="s">
        <v>1537</v>
      </c>
      <c r="B403" s="11" t="str">
        <f>VLOOKUP(A403,'Customer Names'!$H$6:$K$2340,3,FALSE)</f>
        <v>  Sarah E</v>
      </c>
      <c r="C403" s="11">
        <f>VLOOKUP(A403,'Medical Examinations'!$A$1:$L$2336,2,FALSE)</f>
        <v>23.655</v>
      </c>
      <c r="D403" s="11">
        <f>VLOOKUP(A403,'Medical Examinations'!$A$1:$L$2336,3,FALSE)</f>
        <v>10.84</v>
      </c>
      <c r="E403" s="11" t="str">
        <f>VLOOKUP(A403,'Medical Examinations'!$A$1:$L$2336,4,FALSE)</f>
        <v>yes</v>
      </c>
      <c r="F403" s="11" t="str">
        <f>VLOOKUP(A403,'Medical Examinations'!$A$1:$L$2336,5,FALSE)</f>
        <v>No</v>
      </c>
      <c r="G403" s="11" t="str">
        <f>VLOOKUP(A403,'Medical Examinations'!$A$1:$L$2336,6,FALSE)</f>
        <v>Yes</v>
      </c>
      <c r="H403" s="11">
        <f>VLOOKUP(A403,'Medical Examinations'!$A$1:$L$2336,8,FALSE)</f>
        <v>1</v>
      </c>
      <c r="I403" s="11" t="str">
        <f>VLOOKUP(A403,'Medical Examinations'!$A$1:$L$2336,10,FALSE)</f>
        <v>yes</v>
      </c>
      <c r="J403" s="11" t="str">
        <f>VLOOKUP(A403,'Medical Examinations'!$A$1:$L$2336,11,FALSE)</f>
        <v>Normal Weight</v>
      </c>
      <c r="K403" s="11" t="str">
        <f>VLOOKUP(A403,'Medical Examinations'!$A$1:$L$2336,12,FALSE)</f>
        <v>Diabetes</v>
      </c>
      <c r="L403" s="10">
        <f ca="1">VLOOKUP(A403,'Hospitalisation Details'!$A$1:$Q$2344,3,FALSE)</f>
        <v>1986</v>
      </c>
      <c r="M403" s="10" t="str">
        <f ca="1">VLOOKUP(A403,'Hospitalisation Details'!$A$1:$Q$2344,5,FALSE)</f>
        <v>Dec</v>
      </c>
      <c r="N403" s="11">
        <f ca="1">VLOOKUP(A403,'Hospitalisation Details'!$A$1:$Q$2344,6,FALSE)</f>
        <v>1</v>
      </c>
      <c r="O403" s="17">
        <f ca="1">VLOOKUP(A403,'Hospitalisation Details'!$A$1:$Q$2344,7,FALSE)</f>
        <v>31747</v>
      </c>
      <c r="P403" s="11">
        <f ca="1">VLOOKUP(A403,'Hospitalisation Details'!$A$1:$Q$2344,10,FALSE)</f>
        <v>3731.6</v>
      </c>
      <c r="Q403" s="11" t="str">
        <f ca="1">VLOOKUP(A403,'Hospitalisation Details'!$A$1:$Q$2344,12,FALSE)</f>
        <v>tier - 2</v>
      </c>
      <c r="R403" s="11" t="str">
        <f ca="1">VLOOKUP(A403,'Hospitalisation Details'!$A$1:$Q$2344,14,FALSE)</f>
        <v>tier - 2</v>
      </c>
      <c r="S403" s="11">
        <f ca="1">VLOOKUP(A403,'Hospitalisation Details'!$A$1:$Q$2344,17,FALSE)</f>
        <v>38</v>
      </c>
      <c r="T403" s="11" t="str">
        <f ca="1">VLOOKUP(A403,'Hospitalisation Details'!$A$1:$Q$2336,16,FALSE)</f>
        <v>R1013</v>
      </c>
    </row>
    <row r="404" ht="15.5" spans="1:20">
      <c r="A404" s="10" t="s">
        <v>1541</v>
      </c>
      <c r="B404" s="11" t="str">
        <f>VLOOKUP(A404,'Customer Names'!$H$6:$K$2340,3,FALSE)</f>
        <v>  Anne Elise</v>
      </c>
      <c r="C404" s="11">
        <f>VLOOKUP(A404,'Medical Examinations'!$A$1:$L$2336,2,FALSE)</f>
        <v>27.36</v>
      </c>
      <c r="D404" s="11">
        <f>VLOOKUP(A404,'Medical Examinations'!$A$1:$L$2336,3,FALSE)</f>
        <v>5.88</v>
      </c>
      <c r="E404" s="11" t="str">
        <f>VLOOKUP(A404,'Medical Examinations'!$A$1:$L$2336,4,FALSE)</f>
        <v>No</v>
      </c>
      <c r="F404" s="11" t="str">
        <f>VLOOKUP(A404,'Medical Examinations'!$A$1:$L$2336,5,FALSE)</f>
        <v>No</v>
      </c>
      <c r="G404" s="11" t="str">
        <f>VLOOKUP(A404,'Medical Examinations'!$A$1:$L$2336,6,FALSE)</f>
        <v>No</v>
      </c>
      <c r="H404" s="11">
        <f>VLOOKUP(A404,'Medical Examinations'!$A$1:$L$2336,8,FALSE)</f>
        <v>2</v>
      </c>
      <c r="I404" s="11" t="str">
        <f>VLOOKUP(A404,'Medical Examinations'!$A$1:$L$2336,10,FALSE)</f>
        <v>No</v>
      </c>
      <c r="J404" s="11" t="str">
        <f>VLOOKUP(A404,'Medical Examinations'!$A$1:$L$2336,11,FALSE)</f>
        <v>Over Weight</v>
      </c>
      <c r="K404" s="11" t="str">
        <f>VLOOKUP(A404,'Medical Examinations'!$A$1:$L$2336,12,FALSE)</f>
        <v>Prediabetes</v>
      </c>
      <c r="L404" s="10">
        <f ca="1">VLOOKUP(A404,'Hospitalisation Details'!$A$1:$Q$2344,3,FALSE)</f>
        <v>1994</v>
      </c>
      <c r="M404" s="10" t="str">
        <f ca="1">VLOOKUP(A404,'Hospitalisation Details'!$A$1:$Q$2344,5,FALSE)</f>
        <v>Aug</v>
      </c>
      <c r="N404" s="11">
        <f ca="1">VLOOKUP(A404,'Hospitalisation Details'!$A$1:$Q$2344,6,FALSE)</f>
        <v>22</v>
      </c>
      <c r="O404" s="17">
        <f ca="1">VLOOKUP(A404,'Hospitalisation Details'!$A$1:$Q$2344,7,FALSE)</f>
        <v>34568</v>
      </c>
      <c r="P404" s="11">
        <f ca="1">VLOOKUP(A404,'Hospitalisation Details'!$A$1:$Q$2344,10,FALSE)</f>
        <v>3732.63</v>
      </c>
      <c r="Q404" s="11" t="str">
        <f ca="1">VLOOKUP(A404,'Hospitalisation Details'!$A$1:$Q$2344,12,FALSE)</f>
        <v>tier - 2</v>
      </c>
      <c r="R404" s="11" t="str">
        <f ca="1">VLOOKUP(A404,'Hospitalisation Details'!$A$1:$Q$2344,14,FALSE)</f>
        <v>tier - 3</v>
      </c>
      <c r="S404" s="11">
        <f ca="1">VLOOKUP(A404,'Hospitalisation Details'!$A$1:$Q$2344,17,FALSE)</f>
        <v>31</v>
      </c>
      <c r="T404" s="11" t="str">
        <f ca="1">VLOOKUP(A404,'Hospitalisation Details'!$A$1:$Q$2336,16,FALSE)</f>
        <v>R1024</v>
      </c>
    </row>
    <row r="405" ht="15.5" spans="1:20">
      <c r="A405" s="10" t="s">
        <v>1544</v>
      </c>
      <c r="B405" s="11" t="str">
        <f>VLOOKUP(A405,'Customer Names'!$H$6:$K$2340,3,FALSE)</f>
        <v>  Christopher R</v>
      </c>
      <c r="C405" s="11">
        <f>VLOOKUP(A405,'Medical Examinations'!$A$1:$L$2336,2,FALSE)</f>
        <v>27.82</v>
      </c>
      <c r="D405" s="11">
        <f>VLOOKUP(A405,'Medical Examinations'!$A$1:$L$2336,3,FALSE)</f>
        <v>5.24</v>
      </c>
      <c r="E405" s="11" t="str">
        <f>VLOOKUP(A405,'Medical Examinations'!$A$1:$L$2336,4,FALSE)</f>
        <v>yes</v>
      </c>
      <c r="F405" s="11" t="str">
        <f>VLOOKUP(A405,'Medical Examinations'!$A$1:$L$2336,5,FALSE)</f>
        <v>No</v>
      </c>
      <c r="G405" s="11" t="str">
        <f>VLOOKUP(A405,'Medical Examinations'!$A$1:$L$2336,6,FALSE)</f>
        <v>No</v>
      </c>
      <c r="H405" s="11">
        <f>VLOOKUP(A405,'Medical Examinations'!$A$1:$L$2336,8,FALSE)</f>
        <v>0</v>
      </c>
      <c r="I405" s="11" t="str">
        <f>VLOOKUP(A405,'Medical Examinations'!$A$1:$L$2336,10,FALSE)</f>
        <v>yes</v>
      </c>
      <c r="J405" s="11" t="str">
        <f>VLOOKUP(A405,'Medical Examinations'!$A$1:$L$2336,11,FALSE)</f>
        <v>Over Weight</v>
      </c>
      <c r="K405" s="11" t="str">
        <f>VLOOKUP(A405,'Medical Examinations'!$A$1:$L$2336,12,FALSE)</f>
        <v>Normal</v>
      </c>
      <c r="L405" s="10">
        <f ca="1">VLOOKUP(A405,'Hospitalisation Details'!$A$1:$Q$2344,3,FALSE)</f>
        <v>1993</v>
      </c>
      <c r="M405" s="10" t="str">
        <f ca="1">VLOOKUP(A405,'Hospitalisation Details'!$A$1:$Q$2344,5,FALSE)</f>
        <v>Jun</v>
      </c>
      <c r="N405" s="11">
        <f ca="1">VLOOKUP(A405,'Hospitalisation Details'!$A$1:$Q$2344,6,FALSE)</f>
        <v>22</v>
      </c>
      <c r="O405" s="17">
        <f ca="1">VLOOKUP(A405,'Hospitalisation Details'!$A$1:$Q$2344,7,FALSE)</f>
        <v>34142</v>
      </c>
      <c r="P405" s="11">
        <f ca="1">VLOOKUP(A405,'Hospitalisation Details'!$A$1:$Q$2344,10,FALSE)</f>
        <v>3736.46</v>
      </c>
      <c r="Q405" s="11" t="str">
        <f ca="1">VLOOKUP(A405,'Hospitalisation Details'!$A$1:$Q$2344,12,FALSE)</f>
        <v>tier - 2</v>
      </c>
      <c r="R405" s="11" t="str">
        <f ca="1">VLOOKUP(A405,'Hospitalisation Details'!$A$1:$Q$2344,14,FALSE)</f>
        <v>tier - 2</v>
      </c>
      <c r="S405" s="11">
        <f ca="1">VLOOKUP(A405,'Hospitalisation Details'!$A$1:$Q$2344,17,FALSE)</f>
        <v>32</v>
      </c>
      <c r="T405" s="11" t="str">
        <f ca="1">VLOOKUP(A405,'Hospitalisation Details'!$A$1:$Q$2336,16,FALSE)</f>
        <v>R1012</v>
      </c>
    </row>
    <row r="406" ht="15.5" spans="1:20">
      <c r="A406" s="10" t="s">
        <v>1548</v>
      </c>
      <c r="B406" s="11" t="str">
        <f>VLOOKUP(A406,'Customer Names'!$H$6:$K$2340,3,FALSE)</f>
        <v>  Elliot</v>
      </c>
      <c r="C406" s="11">
        <f>VLOOKUP(A406,'Medical Examinations'!$A$1:$L$2336,2,FALSE)</f>
        <v>25.46</v>
      </c>
      <c r="D406" s="11">
        <f>VLOOKUP(A406,'Medical Examinations'!$A$1:$L$2336,3,FALSE)</f>
        <v>11.75</v>
      </c>
      <c r="E406" s="11" t="str">
        <f>VLOOKUP(A406,'Medical Examinations'!$A$1:$L$2336,4,FALSE)</f>
        <v>No</v>
      </c>
      <c r="F406" s="11" t="str">
        <f>VLOOKUP(A406,'Medical Examinations'!$A$1:$L$2336,5,FALSE)</f>
        <v>No</v>
      </c>
      <c r="G406" s="11" t="str">
        <f>VLOOKUP(A406,'Medical Examinations'!$A$1:$L$2336,6,FALSE)</f>
        <v>No</v>
      </c>
      <c r="H406" s="11">
        <f>VLOOKUP(A406,'Medical Examinations'!$A$1:$L$2336,8,FALSE)</f>
        <v>0</v>
      </c>
      <c r="I406" s="11" t="str">
        <f>VLOOKUP(A406,'Medical Examinations'!$A$1:$L$2336,10,FALSE)</f>
        <v>No</v>
      </c>
      <c r="J406" s="11" t="str">
        <f>VLOOKUP(A406,'Medical Examinations'!$A$1:$L$2336,11,FALSE)</f>
        <v>Over Weight</v>
      </c>
      <c r="K406" s="11" t="str">
        <f>VLOOKUP(A406,'Medical Examinations'!$A$1:$L$2336,12,FALSE)</f>
        <v>Diabetes</v>
      </c>
      <c r="L406" s="10">
        <f ca="1">VLOOKUP(A406,'Hospitalisation Details'!$A$1:$Q$2344,3,FALSE)</f>
        <v>1986</v>
      </c>
      <c r="M406" s="10" t="str">
        <f ca="1">VLOOKUP(A406,'Hospitalisation Details'!$A$1:$Q$2344,5,FALSE)</f>
        <v>Sep</v>
      </c>
      <c r="N406" s="11">
        <f ca="1">VLOOKUP(A406,'Hospitalisation Details'!$A$1:$Q$2344,6,FALSE)</f>
        <v>9</v>
      </c>
      <c r="O406" s="17">
        <f ca="1">VLOOKUP(A406,'Hospitalisation Details'!$A$1:$Q$2344,7,FALSE)</f>
        <v>31664</v>
      </c>
      <c r="P406" s="11">
        <f ca="1">VLOOKUP(A406,'Hospitalisation Details'!$A$1:$Q$2344,10,FALSE)</f>
        <v>3748.56</v>
      </c>
      <c r="Q406" s="11" t="str">
        <f ca="1">VLOOKUP(A406,'Hospitalisation Details'!$A$1:$Q$2344,12,FALSE)</f>
        <v>tier - 2</v>
      </c>
      <c r="R406" s="11" t="str">
        <f ca="1">VLOOKUP(A406,'Hospitalisation Details'!$A$1:$Q$2344,14,FALSE)</f>
        <v>tier - 2</v>
      </c>
      <c r="S406" s="11">
        <f ca="1">VLOOKUP(A406,'Hospitalisation Details'!$A$1:$Q$2344,17,FALSE)</f>
        <v>39</v>
      </c>
      <c r="T406" s="11" t="str">
        <f ca="1">VLOOKUP(A406,'Hospitalisation Details'!$A$1:$Q$2336,16,FALSE)</f>
        <v>R1013</v>
      </c>
    </row>
    <row r="407" ht="15.5" spans="1:20">
      <c r="A407" s="10" t="s">
        <v>1552</v>
      </c>
      <c r="B407" s="11" t="str">
        <f>VLOOKUP(A407,'Customer Names'!$H$6:$K$2340,3,FALSE)</f>
        <v>  Christopher D</v>
      </c>
      <c r="C407" s="11">
        <f>VLOOKUP(A407,'Medical Examinations'!$A$1:$L$2336,2,FALSE)</f>
        <v>25.1</v>
      </c>
      <c r="D407" s="11">
        <f>VLOOKUP(A407,'Medical Examinations'!$A$1:$L$2336,3,FALSE)</f>
        <v>6.97</v>
      </c>
      <c r="E407" s="11" t="str">
        <f>VLOOKUP(A407,'Medical Examinations'!$A$1:$L$2336,4,FALSE)</f>
        <v>No</v>
      </c>
      <c r="F407" s="11" t="str">
        <f>VLOOKUP(A407,'Medical Examinations'!$A$1:$L$2336,5,FALSE)</f>
        <v>No</v>
      </c>
      <c r="G407" s="11" t="str">
        <f>VLOOKUP(A407,'Medical Examinations'!$A$1:$L$2336,6,FALSE)</f>
        <v>No</v>
      </c>
      <c r="H407" s="11">
        <f>VLOOKUP(A407,'Medical Examinations'!$A$1:$L$2336,8,FALSE)</f>
        <v>0</v>
      </c>
      <c r="I407" s="11" t="str">
        <f>VLOOKUP(A407,'Medical Examinations'!$A$1:$L$2336,10,FALSE)</f>
        <v>yes</v>
      </c>
      <c r="J407" s="11" t="str">
        <f>VLOOKUP(A407,'Medical Examinations'!$A$1:$L$2336,11,FALSE)</f>
        <v>Over Weight</v>
      </c>
      <c r="K407" s="11" t="str">
        <f>VLOOKUP(A407,'Medical Examinations'!$A$1:$L$2336,12,FALSE)</f>
        <v>Diabetes</v>
      </c>
      <c r="L407" s="10">
        <f ca="1">VLOOKUP(A407,'Hospitalisation Details'!$A$1:$Q$2344,3,FALSE)</f>
        <v>1991</v>
      </c>
      <c r="M407" s="10" t="str">
        <f ca="1">VLOOKUP(A407,'Hospitalisation Details'!$A$1:$Q$2344,5,FALSE)</f>
        <v>Oct</v>
      </c>
      <c r="N407" s="11">
        <f ca="1">VLOOKUP(A407,'Hospitalisation Details'!$A$1:$Q$2344,6,FALSE)</f>
        <v>28</v>
      </c>
      <c r="O407" s="17">
        <f ca="1">VLOOKUP(A407,'Hospitalisation Details'!$A$1:$Q$2344,7,FALSE)</f>
        <v>33539</v>
      </c>
      <c r="P407" s="11">
        <f ca="1">VLOOKUP(A407,'Hospitalisation Details'!$A$1:$Q$2344,10,FALSE)</f>
        <v>3756.62</v>
      </c>
      <c r="Q407" s="11" t="str">
        <f ca="1">VLOOKUP(A407,'Hospitalisation Details'!$A$1:$Q$2344,12,FALSE)</f>
        <v>tier - 2</v>
      </c>
      <c r="R407" s="11" t="str">
        <f ca="1">VLOOKUP(A407,'Hospitalisation Details'!$A$1:$Q$2344,14,FALSE)</f>
        <v>tier - 2</v>
      </c>
      <c r="S407" s="11">
        <f ca="1">VLOOKUP(A407,'Hospitalisation Details'!$A$1:$Q$2344,17,FALSE)</f>
        <v>34</v>
      </c>
      <c r="T407" s="11" t="str">
        <f ca="1">VLOOKUP(A407,'Hospitalisation Details'!$A$1:$Q$2336,16,FALSE)</f>
        <v>R1013</v>
      </c>
    </row>
    <row r="408" ht="15.5" spans="1:20">
      <c r="A408" s="10" t="s">
        <v>1556</v>
      </c>
      <c r="B408" s="11" t="str">
        <f>VLOOKUP(A408,'Customer Names'!$H$6:$K$2340,3,FALSE)</f>
        <v>  Corey</v>
      </c>
      <c r="C408" s="11">
        <f>VLOOKUP(A408,'Medical Examinations'!$A$1:$L$2336,2,FALSE)</f>
        <v>32.11</v>
      </c>
      <c r="D408" s="11">
        <f>VLOOKUP(A408,'Medical Examinations'!$A$1:$L$2336,3,FALSE)</f>
        <v>4.76</v>
      </c>
      <c r="E408" s="11" t="str">
        <f>VLOOKUP(A408,'Medical Examinations'!$A$1:$L$2336,4,FALSE)</f>
        <v>No</v>
      </c>
      <c r="F408" s="11" t="str">
        <f>VLOOKUP(A408,'Medical Examinations'!$A$1:$L$2336,5,FALSE)</f>
        <v>No</v>
      </c>
      <c r="G408" s="11" t="str">
        <f>VLOOKUP(A408,'Medical Examinations'!$A$1:$L$2336,6,FALSE)</f>
        <v>No</v>
      </c>
      <c r="H408" s="11">
        <f>VLOOKUP(A408,'Medical Examinations'!$A$1:$L$2336,8,FALSE)</f>
        <v>2</v>
      </c>
      <c r="I408" s="11" t="str">
        <f>VLOOKUP(A408,'Medical Examinations'!$A$1:$L$2336,10,FALSE)</f>
        <v>No</v>
      </c>
      <c r="J408" s="11" t="str">
        <f>VLOOKUP(A408,'Medical Examinations'!$A$1:$L$2336,11,FALSE)</f>
        <v>Obesity</v>
      </c>
      <c r="K408" s="11" t="str">
        <f>VLOOKUP(A408,'Medical Examinations'!$A$1:$L$2336,12,FALSE)</f>
        <v>Normal</v>
      </c>
      <c r="L408" s="10">
        <f ca="1">VLOOKUP(A408,'Hospitalisation Details'!$A$1:$Q$2344,3,FALSE)</f>
        <v>1991</v>
      </c>
      <c r="M408" s="10" t="str">
        <f ca="1">VLOOKUP(A408,'Hospitalisation Details'!$A$1:$Q$2344,5,FALSE)</f>
        <v>Aug</v>
      </c>
      <c r="N408" s="11">
        <f ca="1">VLOOKUP(A408,'Hospitalisation Details'!$A$1:$Q$2344,6,FALSE)</f>
        <v>25</v>
      </c>
      <c r="O408" s="17">
        <f ca="1">VLOOKUP(A408,'Hospitalisation Details'!$A$1:$Q$2344,7,FALSE)</f>
        <v>33475</v>
      </c>
      <c r="P408" s="11">
        <f ca="1">VLOOKUP(A408,'Hospitalisation Details'!$A$1:$Q$2344,10,FALSE)</f>
        <v>3757.84</v>
      </c>
      <c r="Q408" s="11" t="str">
        <f ca="1">VLOOKUP(A408,'Hospitalisation Details'!$A$1:$Q$2344,12,FALSE)</f>
        <v>tier - 2</v>
      </c>
      <c r="R408" s="11" t="str">
        <f ca="1">VLOOKUP(A408,'Hospitalisation Details'!$A$1:$Q$2344,14,FALSE)</f>
        <v>tier - 1</v>
      </c>
      <c r="S408" s="11">
        <f ca="1">VLOOKUP(A408,'Hospitalisation Details'!$A$1:$Q$2344,17,FALSE)</f>
        <v>34</v>
      </c>
      <c r="T408" s="11" t="str">
        <f ca="1">VLOOKUP(A408,'Hospitalisation Details'!$A$1:$Q$2336,16,FALSE)</f>
        <v>R1013</v>
      </c>
    </row>
    <row r="409" ht="15.5" spans="1:20">
      <c r="A409" s="10" t="s">
        <v>1560</v>
      </c>
      <c r="B409" s="11" t="str">
        <f>VLOOKUP(A409,'Customer Names'!$H$6:$K$2340,3,FALSE)</f>
        <v>  Patrick D</v>
      </c>
      <c r="C409" s="11">
        <f>VLOOKUP(A409,'Medical Examinations'!$A$1:$L$2336,2,FALSE)</f>
        <v>29.8</v>
      </c>
      <c r="D409" s="11">
        <f>VLOOKUP(A409,'Medical Examinations'!$A$1:$L$2336,3,FALSE)</f>
        <v>8.24</v>
      </c>
      <c r="E409" s="11" t="str">
        <f>VLOOKUP(A409,'Medical Examinations'!$A$1:$L$2336,4,FALSE)</f>
        <v>yes</v>
      </c>
      <c r="F409" s="11" t="str">
        <f>VLOOKUP(A409,'Medical Examinations'!$A$1:$L$2336,5,FALSE)</f>
        <v>No</v>
      </c>
      <c r="G409" s="11" t="str">
        <f>VLOOKUP(A409,'Medical Examinations'!$A$1:$L$2336,6,FALSE)</f>
        <v>No</v>
      </c>
      <c r="H409" s="11">
        <f>VLOOKUP(A409,'Medical Examinations'!$A$1:$L$2336,8,FALSE)</f>
        <v>1</v>
      </c>
      <c r="I409" s="11" t="str">
        <f>VLOOKUP(A409,'Medical Examinations'!$A$1:$L$2336,10,FALSE)</f>
        <v>yes</v>
      </c>
      <c r="J409" s="11" t="str">
        <f>VLOOKUP(A409,'Medical Examinations'!$A$1:$L$2336,11,FALSE)</f>
        <v>Over Weight</v>
      </c>
      <c r="K409" s="11" t="str">
        <f>VLOOKUP(A409,'Medical Examinations'!$A$1:$L$2336,12,FALSE)</f>
        <v>Diabetes</v>
      </c>
      <c r="L409" s="10">
        <f ca="1">VLOOKUP(A409,'Hospitalisation Details'!$A$1:$Q$2344,3,FALSE)</f>
        <v>1991</v>
      </c>
      <c r="M409" s="10" t="str">
        <f ca="1">VLOOKUP(A409,'Hospitalisation Details'!$A$1:$Q$2344,5,FALSE)</f>
        <v>Oct</v>
      </c>
      <c r="N409" s="11">
        <f ca="1">VLOOKUP(A409,'Hospitalisation Details'!$A$1:$Q$2344,6,FALSE)</f>
        <v>24</v>
      </c>
      <c r="O409" s="17">
        <f ca="1">VLOOKUP(A409,'Hospitalisation Details'!$A$1:$Q$2344,7,FALSE)</f>
        <v>33535</v>
      </c>
      <c r="P409" s="11">
        <f ca="1">VLOOKUP(A409,'Hospitalisation Details'!$A$1:$Q$2344,10,FALSE)</f>
        <v>3761.29</v>
      </c>
      <c r="Q409" s="11" t="str">
        <f ca="1">VLOOKUP(A409,'Hospitalisation Details'!$A$1:$Q$2344,12,FALSE)</f>
        <v>tier - 2</v>
      </c>
      <c r="R409" s="11" t="str">
        <f ca="1">VLOOKUP(A409,'Hospitalisation Details'!$A$1:$Q$2344,14,FALSE)</f>
        <v>tier - 3</v>
      </c>
      <c r="S409" s="11">
        <f ca="1">VLOOKUP(A409,'Hospitalisation Details'!$A$1:$Q$2344,17,FALSE)</f>
        <v>34</v>
      </c>
      <c r="T409" s="11" t="str">
        <f ca="1">VLOOKUP(A409,'Hospitalisation Details'!$A$1:$Q$2336,16,FALSE)</f>
        <v>R1011</v>
      </c>
    </row>
    <row r="410" ht="15.5" spans="1:20">
      <c r="A410" s="10" t="s">
        <v>1564</v>
      </c>
      <c r="B410" s="11" t="str">
        <f>VLOOKUP(A410,'Customer Names'!$H$6:$K$2340,3,FALSE)</f>
        <v>  Anthony D</v>
      </c>
      <c r="C410" s="11">
        <f>VLOOKUP(A410,'Medical Examinations'!$A$1:$L$2336,2,FALSE)</f>
        <v>24.01</v>
      </c>
      <c r="D410" s="11">
        <f>VLOOKUP(A410,'Medical Examinations'!$A$1:$L$2336,3,FALSE)</f>
        <v>4.76</v>
      </c>
      <c r="E410" s="11" t="str">
        <f>VLOOKUP(A410,'Medical Examinations'!$A$1:$L$2336,4,FALSE)</f>
        <v>No</v>
      </c>
      <c r="F410" s="11" t="str">
        <f>VLOOKUP(A410,'Medical Examinations'!$A$1:$L$2336,5,FALSE)</f>
        <v>No</v>
      </c>
      <c r="G410" s="11" t="str">
        <f>VLOOKUP(A410,'Medical Examinations'!$A$1:$L$2336,6,FALSE)</f>
        <v>No</v>
      </c>
      <c r="H410" s="11">
        <f>VLOOKUP(A410,'Medical Examinations'!$A$1:$L$2336,8,FALSE)</f>
        <v>1</v>
      </c>
      <c r="I410" s="11" t="str">
        <f>VLOOKUP(A410,'Medical Examinations'!$A$1:$L$2336,10,FALSE)</f>
        <v>yes</v>
      </c>
      <c r="J410" s="11" t="str">
        <f>VLOOKUP(A410,'Medical Examinations'!$A$1:$L$2336,11,FALSE)</f>
        <v>Normal Weight</v>
      </c>
      <c r="K410" s="11" t="str">
        <f>VLOOKUP(A410,'Medical Examinations'!$A$1:$L$2336,12,FALSE)</f>
        <v>Normal</v>
      </c>
      <c r="L410" s="10">
        <f ca="1">VLOOKUP(A410,'Hospitalisation Details'!$A$1:$Q$2344,3,FALSE)</f>
        <v>1994</v>
      </c>
      <c r="M410" s="10" t="str">
        <f ca="1">VLOOKUP(A410,'Hospitalisation Details'!$A$1:$Q$2344,5,FALSE)</f>
        <v>Nov</v>
      </c>
      <c r="N410" s="11">
        <f ca="1">VLOOKUP(A410,'Hospitalisation Details'!$A$1:$Q$2344,6,FALSE)</f>
        <v>21</v>
      </c>
      <c r="O410" s="17">
        <f ca="1">VLOOKUP(A410,'Hospitalisation Details'!$A$1:$Q$2344,7,FALSE)</f>
        <v>34659</v>
      </c>
      <c r="P410" s="11">
        <f ca="1">VLOOKUP(A410,'Hospitalisation Details'!$A$1:$Q$2344,10,FALSE)</f>
        <v>3766.88</v>
      </c>
      <c r="Q410" s="11" t="str">
        <f ca="1">VLOOKUP(A410,'Hospitalisation Details'!$A$1:$Q$2344,12,FALSE)</f>
        <v>tier - 2</v>
      </c>
      <c r="R410" s="11" t="str">
        <f ca="1">VLOOKUP(A410,'Hospitalisation Details'!$A$1:$Q$2344,14,FALSE)</f>
        <v>tier - 1</v>
      </c>
      <c r="S410" s="11">
        <f ca="1">VLOOKUP(A410,'Hospitalisation Details'!$A$1:$Q$2344,17,FALSE)</f>
        <v>30</v>
      </c>
      <c r="T410" s="11" t="str">
        <f ca="1">VLOOKUP(A410,'Hospitalisation Details'!$A$1:$Q$2336,16,FALSE)</f>
        <v>R1013</v>
      </c>
    </row>
    <row r="411" ht="15.5" spans="1:20">
      <c r="A411" s="10" t="s">
        <v>1568</v>
      </c>
      <c r="B411" s="11" t="str">
        <f>VLOOKUP(A411,'Customer Names'!$H$6:$K$2340,3,FALSE)</f>
        <v>  Melissa</v>
      </c>
      <c r="C411" s="11">
        <f>VLOOKUP(A411,'Medical Examinations'!$A$1:$L$2336,2,FALSE)</f>
        <v>23.21</v>
      </c>
      <c r="D411" s="11">
        <f>VLOOKUP(A411,'Medical Examinations'!$A$1:$L$2336,3,FALSE)</f>
        <v>6.03</v>
      </c>
      <c r="E411" s="11" t="str">
        <f>VLOOKUP(A411,'Medical Examinations'!$A$1:$L$2336,4,FALSE)</f>
        <v>No</v>
      </c>
      <c r="F411" s="11" t="str">
        <f>VLOOKUP(A411,'Medical Examinations'!$A$1:$L$2336,5,FALSE)</f>
        <v>No</v>
      </c>
      <c r="G411" s="11" t="str">
        <f>VLOOKUP(A411,'Medical Examinations'!$A$1:$L$2336,6,FALSE)</f>
        <v>No</v>
      </c>
      <c r="H411" s="11">
        <f>VLOOKUP(A411,'Medical Examinations'!$A$1:$L$2336,8,FALSE)</f>
        <v>1</v>
      </c>
      <c r="I411" s="11" t="str">
        <f>VLOOKUP(A411,'Medical Examinations'!$A$1:$L$2336,10,FALSE)</f>
        <v>No</v>
      </c>
      <c r="J411" s="11" t="str">
        <f>VLOOKUP(A411,'Medical Examinations'!$A$1:$L$2336,11,FALSE)</f>
        <v>Normal Weight</v>
      </c>
      <c r="K411" s="11" t="str">
        <f>VLOOKUP(A411,'Medical Examinations'!$A$1:$L$2336,12,FALSE)</f>
        <v>Prediabetes</v>
      </c>
      <c r="L411" s="10">
        <f ca="1">VLOOKUP(A411,'Hospitalisation Details'!$A$1:$Q$2344,3,FALSE)</f>
        <v>1987</v>
      </c>
      <c r="M411" s="10" t="str">
        <f ca="1">VLOOKUP(A411,'Hospitalisation Details'!$A$1:$Q$2344,5,FALSE)</f>
        <v>Oct</v>
      </c>
      <c r="N411" s="11">
        <f ca="1">VLOOKUP(A411,'Hospitalisation Details'!$A$1:$Q$2344,6,FALSE)</f>
        <v>24</v>
      </c>
      <c r="O411" s="17">
        <f ca="1">VLOOKUP(A411,'Hospitalisation Details'!$A$1:$Q$2344,7,FALSE)</f>
        <v>32074</v>
      </c>
      <c r="P411" s="11">
        <f ca="1">VLOOKUP(A411,'Hospitalisation Details'!$A$1:$Q$2344,10,FALSE)</f>
        <v>3773.23</v>
      </c>
      <c r="Q411" s="11" t="str">
        <f ca="1">VLOOKUP(A411,'Hospitalisation Details'!$A$1:$Q$2344,12,FALSE)</f>
        <v>tier - 2</v>
      </c>
      <c r="R411" s="11" t="str">
        <f ca="1">VLOOKUP(A411,'Hospitalisation Details'!$A$1:$Q$2344,14,FALSE)</f>
        <v>tier - 3</v>
      </c>
      <c r="S411" s="11">
        <f ca="1">VLOOKUP(A411,'Hospitalisation Details'!$A$1:$Q$2344,17,FALSE)</f>
        <v>38</v>
      </c>
      <c r="T411" s="11" t="str">
        <f ca="1">VLOOKUP(A411,'Hospitalisation Details'!$A$1:$Q$2336,16,FALSE)</f>
        <v>R1013</v>
      </c>
    </row>
    <row r="412" ht="15.5" spans="1:20">
      <c r="A412" s="10" t="s">
        <v>1572</v>
      </c>
      <c r="B412" s="11" t="str">
        <f>VLOOKUP(A412,'Customer Names'!$H$6:$K$2340,3,FALSE)</f>
        <v>  Raven</v>
      </c>
      <c r="C412" s="11">
        <f>VLOOKUP(A412,'Medical Examinations'!$A$1:$L$2336,2,FALSE)</f>
        <v>21.2</v>
      </c>
      <c r="D412" s="11">
        <f>VLOOKUP(A412,'Medical Examinations'!$A$1:$L$2336,3,FALSE)</f>
        <v>4.07</v>
      </c>
      <c r="E412" s="11" t="str">
        <f>VLOOKUP(A412,'Medical Examinations'!$A$1:$L$2336,4,FALSE)</f>
        <v>yes</v>
      </c>
      <c r="F412" s="11" t="str">
        <f>VLOOKUP(A412,'Medical Examinations'!$A$1:$L$2336,5,FALSE)</f>
        <v>No</v>
      </c>
      <c r="G412" s="11" t="str">
        <f>VLOOKUP(A412,'Medical Examinations'!$A$1:$L$2336,6,FALSE)</f>
        <v>No</v>
      </c>
      <c r="H412" s="11">
        <f>VLOOKUP(A412,'Medical Examinations'!$A$1:$L$2336,8,FALSE)</f>
        <v>1</v>
      </c>
      <c r="I412" s="11" t="str">
        <f>VLOOKUP(A412,'Medical Examinations'!$A$1:$L$2336,10,FALSE)</f>
        <v>yes</v>
      </c>
      <c r="J412" s="11" t="str">
        <f>VLOOKUP(A412,'Medical Examinations'!$A$1:$L$2336,11,FALSE)</f>
        <v>Normal Weight</v>
      </c>
      <c r="K412" s="11" t="str">
        <f>VLOOKUP(A412,'Medical Examinations'!$A$1:$L$2336,12,FALSE)</f>
        <v>Normal</v>
      </c>
      <c r="L412" s="10">
        <f ca="1">VLOOKUP(A412,'Hospitalisation Details'!$A$1:$Q$2344,3,FALSE)</f>
        <v>1981</v>
      </c>
      <c r="M412" s="10" t="str">
        <f ca="1">VLOOKUP(A412,'Hospitalisation Details'!$A$1:$Q$2344,5,FALSE)</f>
        <v>Dec</v>
      </c>
      <c r="N412" s="11">
        <f ca="1">VLOOKUP(A412,'Hospitalisation Details'!$A$1:$Q$2344,6,FALSE)</f>
        <v>13</v>
      </c>
      <c r="O412" s="17">
        <f ca="1">VLOOKUP(A412,'Hospitalisation Details'!$A$1:$Q$2344,7,FALSE)</f>
        <v>29933</v>
      </c>
      <c r="P412" s="11">
        <f ca="1">VLOOKUP(A412,'Hospitalisation Details'!$A$1:$Q$2344,10,FALSE)</f>
        <v>3785.77</v>
      </c>
      <c r="Q412" s="11" t="str">
        <f ca="1">VLOOKUP(A412,'Hospitalisation Details'!$A$1:$Q$2344,12,FALSE)</f>
        <v>tier - 2</v>
      </c>
      <c r="R412" s="11" t="str">
        <f ca="1">VLOOKUP(A412,'Hospitalisation Details'!$A$1:$Q$2344,14,FALSE)</f>
        <v>tier - 1</v>
      </c>
      <c r="S412" s="11">
        <f ca="1">VLOOKUP(A412,'Hospitalisation Details'!$A$1:$Q$2344,17,FALSE)</f>
        <v>43</v>
      </c>
      <c r="T412" s="11" t="str">
        <f ca="1">VLOOKUP(A412,'Hospitalisation Details'!$A$1:$Q$2336,16,FALSE)</f>
        <v>R1013</v>
      </c>
    </row>
    <row r="413" ht="15.5" spans="1:20">
      <c r="A413" s="10" t="s">
        <v>1576</v>
      </c>
      <c r="B413" s="11" t="str">
        <f>VLOOKUP(A413,'Customer Names'!$H$6:$K$2340,3,FALSE)</f>
        <v>  Christopher</v>
      </c>
      <c r="C413" s="11">
        <f>VLOOKUP(A413,'Medical Examinations'!$A$1:$L$2336,2,FALSE)</f>
        <v>28.215</v>
      </c>
      <c r="D413" s="11">
        <f>VLOOKUP(A413,'Medical Examinations'!$A$1:$L$2336,3,FALSE)</f>
        <v>8.26</v>
      </c>
      <c r="E413" s="11" t="str">
        <f>VLOOKUP(A413,'Medical Examinations'!$A$1:$L$2336,4,FALSE)</f>
        <v>yes</v>
      </c>
      <c r="F413" s="11" t="str">
        <f>VLOOKUP(A413,'Medical Examinations'!$A$1:$L$2336,5,FALSE)</f>
        <v>No</v>
      </c>
      <c r="G413" s="11" t="str">
        <f>VLOOKUP(A413,'Medical Examinations'!$A$1:$L$2336,6,FALSE)</f>
        <v>No</v>
      </c>
      <c r="H413" s="11">
        <f>VLOOKUP(A413,'Medical Examinations'!$A$1:$L$2336,8,FALSE)</f>
        <v>1</v>
      </c>
      <c r="I413" s="11" t="str">
        <f>VLOOKUP(A413,'Medical Examinations'!$A$1:$L$2336,10,FALSE)</f>
        <v>yes</v>
      </c>
      <c r="J413" s="11" t="str">
        <f>VLOOKUP(A413,'Medical Examinations'!$A$1:$L$2336,11,FALSE)</f>
        <v>Over Weight</v>
      </c>
      <c r="K413" s="11" t="str">
        <f>VLOOKUP(A413,'Medical Examinations'!$A$1:$L$2336,12,FALSE)</f>
        <v>Diabetes</v>
      </c>
      <c r="L413" s="10">
        <f ca="1">VLOOKUP(A413,'Hospitalisation Details'!$A$1:$Q$2344,3,FALSE)</f>
        <v>1988</v>
      </c>
      <c r="M413" s="10" t="str">
        <f ca="1">VLOOKUP(A413,'Hospitalisation Details'!$A$1:$Q$2344,5,FALSE)</f>
        <v>Aug</v>
      </c>
      <c r="N413" s="11">
        <f ca="1">VLOOKUP(A413,'Hospitalisation Details'!$A$1:$Q$2344,6,FALSE)</f>
        <v>28</v>
      </c>
      <c r="O413" s="17">
        <f ca="1">VLOOKUP(A413,'Hospitalisation Details'!$A$1:$Q$2344,7,FALSE)</f>
        <v>32383</v>
      </c>
      <c r="P413" s="11">
        <f ca="1">VLOOKUP(A413,'Hospitalisation Details'!$A$1:$Q$2344,10,FALSE)</f>
        <v>3793.55</v>
      </c>
      <c r="Q413" s="11" t="str">
        <f ca="1">VLOOKUP(A413,'Hospitalisation Details'!$A$1:$Q$2344,12,FALSE)</f>
        <v>tier - 2</v>
      </c>
      <c r="R413" s="11" t="str">
        <f ca="1">VLOOKUP(A413,'Hospitalisation Details'!$A$1:$Q$2344,14,FALSE)</f>
        <v>tier - 3</v>
      </c>
      <c r="S413" s="11">
        <f ca="1">VLOOKUP(A413,'Hospitalisation Details'!$A$1:$Q$2344,17,FALSE)</f>
        <v>37</v>
      </c>
      <c r="T413" s="11" t="str">
        <f ca="1">VLOOKUP(A413,'Hospitalisation Details'!$A$1:$Q$2336,16,FALSE)</f>
        <v>R1013</v>
      </c>
    </row>
    <row r="414" ht="15.5" spans="1:20">
      <c r="A414" s="10" t="s">
        <v>1580</v>
      </c>
      <c r="B414" s="11" t="str">
        <f>VLOOKUP(A414,'Customer Names'!$H$6:$K$2340,3,FALSE)</f>
        <v>  Kendra A</v>
      </c>
      <c r="C414" s="11">
        <f>VLOOKUP(A414,'Medical Examinations'!$A$1:$L$2336,2,FALSE)</f>
        <v>38.095</v>
      </c>
      <c r="D414" s="11">
        <f>VLOOKUP(A414,'Medical Examinations'!$A$1:$L$2336,3,FALSE)</f>
        <v>4.76</v>
      </c>
      <c r="E414" s="11" t="str">
        <f>VLOOKUP(A414,'Medical Examinations'!$A$1:$L$2336,4,FALSE)</f>
        <v>No</v>
      </c>
      <c r="F414" s="11" t="str">
        <f>VLOOKUP(A414,'Medical Examinations'!$A$1:$L$2336,5,FALSE)</f>
        <v>No</v>
      </c>
      <c r="G414" s="11" t="str">
        <f>VLOOKUP(A414,'Medical Examinations'!$A$1:$L$2336,6,FALSE)</f>
        <v>No</v>
      </c>
      <c r="H414" s="11">
        <f>VLOOKUP(A414,'Medical Examinations'!$A$1:$L$2336,8,FALSE)</f>
        <v>1</v>
      </c>
      <c r="I414" s="11" t="str">
        <f>VLOOKUP(A414,'Medical Examinations'!$A$1:$L$2336,10,FALSE)</f>
        <v>No</v>
      </c>
      <c r="J414" s="11" t="str">
        <f>VLOOKUP(A414,'Medical Examinations'!$A$1:$L$2336,11,FALSE)</f>
        <v>Obesity</v>
      </c>
      <c r="K414" s="11" t="str">
        <f>VLOOKUP(A414,'Medical Examinations'!$A$1:$L$2336,12,FALSE)</f>
        <v>Normal</v>
      </c>
      <c r="L414" s="10">
        <f ca="1">VLOOKUP(A414,'Hospitalisation Details'!$A$1:$Q$2344,3,FALSE)</f>
        <v>1999</v>
      </c>
      <c r="M414" s="10" t="str">
        <f ca="1">VLOOKUP(A414,'Hospitalisation Details'!$A$1:$Q$2344,5,FALSE)</f>
        <v>Jun</v>
      </c>
      <c r="N414" s="11">
        <f ca="1">VLOOKUP(A414,'Hospitalisation Details'!$A$1:$Q$2344,6,FALSE)</f>
        <v>24</v>
      </c>
      <c r="O414" s="17">
        <f ca="1">VLOOKUP(A414,'Hospitalisation Details'!$A$1:$Q$2344,7,FALSE)</f>
        <v>36335</v>
      </c>
      <c r="P414" s="11">
        <f ca="1">VLOOKUP(A414,'Hospitalisation Details'!$A$1:$Q$2344,10,FALSE)</f>
        <v>3796.36</v>
      </c>
      <c r="Q414" s="11" t="str">
        <f ca="1">VLOOKUP(A414,'Hospitalisation Details'!$A$1:$Q$2344,12,FALSE)</f>
        <v>tier - 2</v>
      </c>
      <c r="R414" s="11" t="str">
        <f ca="1">VLOOKUP(A414,'Hospitalisation Details'!$A$1:$Q$2344,14,FALSE)</f>
        <v>tier - 3</v>
      </c>
      <c r="S414" s="11">
        <f ca="1">VLOOKUP(A414,'Hospitalisation Details'!$A$1:$Q$2344,17,FALSE)</f>
        <v>26</v>
      </c>
      <c r="T414" s="11" t="str">
        <f ca="1">VLOOKUP(A414,'Hospitalisation Details'!$A$1:$Q$2336,16,FALSE)</f>
        <v>R1012</v>
      </c>
    </row>
    <row r="415" ht="15.5" spans="1:20">
      <c r="A415" s="10" t="s">
        <v>1584</v>
      </c>
      <c r="B415" s="11" t="str">
        <f>VLOOKUP(A415,'Customer Names'!$H$6:$K$2340,3,FALSE)</f>
        <v>  Jordan</v>
      </c>
      <c r="C415" s="11">
        <f>VLOOKUP(A415,'Medical Examinations'!$A$1:$L$2336,2,FALSE)</f>
        <v>22.61</v>
      </c>
      <c r="D415" s="11">
        <f>VLOOKUP(A415,'Medical Examinations'!$A$1:$L$2336,3,FALSE)</f>
        <v>6.13</v>
      </c>
      <c r="E415" s="11" t="str">
        <f>VLOOKUP(A415,'Medical Examinations'!$A$1:$L$2336,4,FALSE)</f>
        <v>yes</v>
      </c>
      <c r="F415" s="11" t="str">
        <f>VLOOKUP(A415,'Medical Examinations'!$A$1:$L$2336,5,FALSE)</f>
        <v>No</v>
      </c>
      <c r="G415" s="11" t="str">
        <f>VLOOKUP(A415,'Medical Examinations'!$A$1:$L$2336,6,FALSE)</f>
        <v>Yes</v>
      </c>
      <c r="H415" s="11">
        <f>VLOOKUP(A415,'Medical Examinations'!$A$1:$L$2336,8,FALSE)</f>
        <v>1</v>
      </c>
      <c r="I415" s="11" t="str">
        <f>VLOOKUP(A415,'Medical Examinations'!$A$1:$L$2336,10,FALSE)</f>
        <v>yes</v>
      </c>
      <c r="J415" s="11" t="str">
        <f>VLOOKUP(A415,'Medical Examinations'!$A$1:$L$2336,11,FALSE)</f>
        <v>Normal Weight</v>
      </c>
      <c r="K415" s="11" t="str">
        <f>VLOOKUP(A415,'Medical Examinations'!$A$1:$L$2336,12,FALSE)</f>
        <v>Prediabetes</v>
      </c>
      <c r="L415" s="10">
        <f ca="1">VLOOKUP(A415,'Hospitalisation Details'!$A$1:$Q$2344,3,FALSE)</f>
        <v>1981</v>
      </c>
      <c r="M415" s="10" t="str">
        <f ca="1">VLOOKUP(A415,'Hospitalisation Details'!$A$1:$Q$2344,5,FALSE)</f>
        <v>Sep</v>
      </c>
      <c r="N415" s="11">
        <f ca="1">VLOOKUP(A415,'Hospitalisation Details'!$A$1:$Q$2344,6,FALSE)</f>
        <v>29</v>
      </c>
      <c r="O415" s="17">
        <f ca="1">VLOOKUP(A415,'Hospitalisation Details'!$A$1:$Q$2344,7,FALSE)</f>
        <v>29858</v>
      </c>
      <c r="P415" s="11">
        <f ca="1">VLOOKUP(A415,'Hospitalisation Details'!$A$1:$Q$2344,10,FALSE)</f>
        <v>3797.2</v>
      </c>
      <c r="Q415" s="11" t="str">
        <f ca="1">VLOOKUP(A415,'Hospitalisation Details'!$A$1:$Q$2344,12,FALSE)</f>
        <v>tier - 2</v>
      </c>
      <c r="R415" s="11" t="str">
        <f ca="1">VLOOKUP(A415,'Hospitalisation Details'!$A$1:$Q$2344,14,FALSE)</f>
        <v>tier - 3</v>
      </c>
      <c r="S415" s="11">
        <f ca="1">VLOOKUP(A415,'Hospitalisation Details'!$A$1:$Q$2344,17,FALSE)</f>
        <v>44</v>
      </c>
      <c r="T415" s="11" t="str">
        <f ca="1">VLOOKUP(A415,'Hospitalisation Details'!$A$1:$Q$2336,16,FALSE)</f>
        <v>R1012</v>
      </c>
    </row>
    <row r="416" ht="15.5" spans="1:20">
      <c r="A416" s="10" t="s">
        <v>1588</v>
      </c>
      <c r="B416" s="11" t="str">
        <f>VLOOKUP(A416,'Customer Names'!$H$6:$K$2340,3,FALSE)</f>
        <v>  Nils</v>
      </c>
      <c r="C416" s="11">
        <f>VLOOKUP(A416,'Medical Examinations'!$A$1:$L$2336,2,FALSE)</f>
        <v>24.32</v>
      </c>
      <c r="D416" s="11">
        <f>VLOOKUP(A416,'Medical Examinations'!$A$1:$L$2336,3,FALSE)</f>
        <v>10.47</v>
      </c>
      <c r="E416" s="11" t="str">
        <f>VLOOKUP(A416,'Medical Examinations'!$A$1:$L$2336,4,FALSE)</f>
        <v>yes</v>
      </c>
      <c r="F416" s="11" t="str">
        <f>VLOOKUP(A416,'Medical Examinations'!$A$1:$L$2336,5,FALSE)</f>
        <v>No</v>
      </c>
      <c r="G416" s="11" t="str">
        <f>VLOOKUP(A416,'Medical Examinations'!$A$1:$L$2336,6,FALSE)</f>
        <v>No</v>
      </c>
      <c r="H416" s="11">
        <f>VLOOKUP(A416,'Medical Examinations'!$A$1:$L$2336,8,FALSE)</f>
        <v>2</v>
      </c>
      <c r="I416" s="11" t="str">
        <f>VLOOKUP(A416,'Medical Examinations'!$A$1:$L$2336,10,FALSE)</f>
        <v>yes</v>
      </c>
      <c r="J416" s="11" t="str">
        <f>VLOOKUP(A416,'Medical Examinations'!$A$1:$L$2336,11,FALSE)</f>
        <v>Normal Weight</v>
      </c>
      <c r="K416" s="11" t="str">
        <f>VLOOKUP(A416,'Medical Examinations'!$A$1:$L$2336,12,FALSE)</f>
        <v>Diabetes</v>
      </c>
      <c r="L416" s="10">
        <f ca="1">VLOOKUP(A416,'Hospitalisation Details'!$A$1:$Q$2344,3,FALSE)</f>
        <v>1994</v>
      </c>
      <c r="M416" s="10" t="str">
        <f ca="1">VLOOKUP(A416,'Hospitalisation Details'!$A$1:$Q$2344,5,FALSE)</f>
        <v>Aug</v>
      </c>
      <c r="N416" s="11">
        <f ca="1">VLOOKUP(A416,'Hospitalisation Details'!$A$1:$Q$2344,6,FALSE)</f>
        <v>12</v>
      </c>
      <c r="O416" s="17">
        <f ca="1">VLOOKUP(A416,'Hospitalisation Details'!$A$1:$Q$2344,7,FALSE)</f>
        <v>34558</v>
      </c>
      <c r="P416" s="11">
        <f ca="1">VLOOKUP(A416,'Hospitalisation Details'!$A$1:$Q$2344,10,FALSE)</f>
        <v>3847.67</v>
      </c>
      <c r="Q416" s="11" t="str">
        <f ca="1">VLOOKUP(A416,'Hospitalisation Details'!$A$1:$Q$2344,12,FALSE)</f>
        <v>tier - 3</v>
      </c>
      <c r="R416" s="11" t="str">
        <f ca="1">VLOOKUP(A416,'Hospitalisation Details'!$A$1:$Q$2344,14,FALSE)</f>
        <v>tier - 2</v>
      </c>
      <c r="S416" s="11">
        <f ca="1">VLOOKUP(A416,'Hospitalisation Details'!$A$1:$Q$2344,17,FALSE)</f>
        <v>31</v>
      </c>
      <c r="T416" s="11" t="str">
        <f ca="1">VLOOKUP(A416,'Hospitalisation Details'!$A$1:$Q$2336,16,FALSE)</f>
        <v>R1011</v>
      </c>
    </row>
    <row r="417" ht="15.5" spans="1:20">
      <c r="A417" s="10" t="s">
        <v>1592</v>
      </c>
      <c r="B417" s="11" t="str">
        <f>VLOOKUP(A417,'Customer Names'!$H$6:$K$2340,3,FALSE)</f>
        <v>  Scott</v>
      </c>
      <c r="C417" s="11">
        <f>VLOOKUP(A417,'Medical Examinations'!$A$1:$L$2336,2,FALSE)</f>
        <v>20.96</v>
      </c>
      <c r="D417" s="11">
        <f>VLOOKUP(A417,'Medical Examinations'!$A$1:$L$2336,3,FALSE)</f>
        <v>4.04</v>
      </c>
      <c r="E417" s="11" t="str">
        <f>VLOOKUP(A417,'Medical Examinations'!$A$1:$L$2336,4,FALSE)</f>
        <v>yes</v>
      </c>
      <c r="F417" s="11" t="str">
        <f>VLOOKUP(A417,'Medical Examinations'!$A$1:$L$2336,5,FALSE)</f>
        <v>No</v>
      </c>
      <c r="G417" s="11" t="str">
        <f>VLOOKUP(A417,'Medical Examinations'!$A$1:$L$2336,6,FALSE)</f>
        <v>No</v>
      </c>
      <c r="H417" s="11">
        <f>VLOOKUP(A417,'Medical Examinations'!$A$1:$L$2336,8,FALSE)</f>
        <v>1</v>
      </c>
      <c r="I417" s="11" t="str">
        <f>VLOOKUP(A417,'Medical Examinations'!$A$1:$L$2336,10,FALSE)</f>
        <v>yes</v>
      </c>
      <c r="J417" s="11" t="str">
        <f>VLOOKUP(A417,'Medical Examinations'!$A$1:$L$2336,11,FALSE)</f>
        <v>Normal Weight</v>
      </c>
      <c r="K417" s="11" t="str">
        <f>VLOOKUP(A417,'Medical Examinations'!$A$1:$L$2336,12,FALSE)</f>
        <v>Normal</v>
      </c>
      <c r="L417" s="10">
        <f ca="1">VLOOKUP(A417,'Hospitalisation Details'!$A$1:$Q$2344,3,FALSE)</f>
        <v>1991</v>
      </c>
      <c r="M417" s="10" t="str">
        <f ca="1">VLOOKUP(A417,'Hospitalisation Details'!$A$1:$Q$2344,5,FALSE)</f>
        <v>Aug</v>
      </c>
      <c r="N417" s="11">
        <f ca="1">VLOOKUP(A417,'Hospitalisation Details'!$A$1:$Q$2344,6,FALSE)</f>
        <v>19</v>
      </c>
      <c r="O417" s="17">
        <f ca="1">VLOOKUP(A417,'Hospitalisation Details'!$A$1:$Q$2344,7,FALSE)</f>
        <v>33469</v>
      </c>
      <c r="P417" s="11">
        <f ca="1">VLOOKUP(A417,'Hospitalisation Details'!$A$1:$Q$2344,10,FALSE)</f>
        <v>3857.76</v>
      </c>
      <c r="Q417" s="11" t="str">
        <f ca="1">VLOOKUP(A417,'Hospitalisation Details'!$A$1:$Q$2344,12,FALSE)</f>
        <v>tier - 3</v>
      </c>
      <c r="R417" s="11" t="str">
        <f ca="1">VLOOKUP(A417,'Hospitalisation Details'!$A$1:$Q$2344,14,FALSE)</f>
        <v>tier - 1</v>
      </c>
      <c r="S417" s="11">
        <f ca="1">VLOOKUP(A417,'Hospitalisation Details'!$A$1:$Q$2344,17,FALSE)</f>
        <v>34</v>
      </c>
      <c r="T417" s="11" t="str">
        <f ca="1">VLOOKUP(A417,'Hospitalisation Details'!$A$1:$Q$2336,16,FALSE)</f>
        <v>R1016</v>
      </c>
    </row>
    <row r="418" ht="15.5" spans="1:20">
      <c r="A418" s="10" t="s">
        <v>1596</v>
      </c>
      <c r="B418" s="11" t="str">
        <f>VLOOKUP(A418,'Customer Names'!$H$6:$K$2340,3,FALSE)</f>
        <v>  Angela</v>
      </c>
      <c r="C418" s="11">
        <f>VLOOKUP(A418,'Medical Examinations'!$A$1:$L$2336,2,FALSE)</f>
        <v>19.68</v>
      </c>
      <c r="D418" s="11">
        <f>VLOOKUP(A418,'Medical Examinations'!$A$1:$L$2336,3,FALSE)</f>
        <v>5.74</v>
      </c>
      <c r="E418" s="11" t="str">
        <f>VLOOKUP(A418,'Medical Examinations'!$A$1:$L$2336,4,FALSE)</f>
        <v>No</v>
      </c>
      <c r="F418" s="11" t="str">
        <f>VLOOKUP(A418,'Medical Examinations'!$A$1:$L$2336,5,FALSE)</f>
        <v>No</v>
      </c>
      <c r="G418" s="11" t="str">
        <f>VLOOKUP(A418,'Medical Examinations'!$A$1:$L$2336,6,FALSE)</f>
        <v>No</v>
      </c>
      <c r="H418" s="11">
        <f>VLOOKUP(A418,'Medical Examinations'!$A$1:$L$2336,8,FALSE)</f>
        <v>0</v>
      </c>
      <c r="I418" s="11" t="str">
        <f>VLOOKUP(A418,'Medical Examinations'!$A$1:$L$2336,10,FALSE)</f>
        <v>yes</v>
      </c>
      <c r="J418" s="11" t="str">
        <f>VLOOKUP(A418,'Medical Examinations'!$A$1:$L$2336,11,FALSE)</f>
        <v>Normal Weight</v>
      </c>
      <c r="K418" s="11" t="str">
        <f>VLOOKUP(A418,'Medical Examinations'!$A$1:$L$2336,12,FALSE)</f>
        <v>Prediabetes</v>
      </c>
      <c r="L418" s="10">
        <f ca="1">VLOOKUP(A418,'Hospitalisation Details'!$A$1:$Q$2344,3,FALSE)</f>
        <v>2001</v>
      </c>
      <c r="M418" s="10" t="str">
        <f ca="1">VLOOKUP(A418,'Hospitalisation Details'!$A$1:$Q$2344,5,FALSE)</f>
        <v>Jun</v>
      </c>
      <c r="N418" s="11">
        <f ca="1">VLOOKUP(A418,'Hospitalisation Details'!$A$1:$Q$2344,6,FALSE)</f>
        <v>6</v>
      </c>
      <c r="O418" s="17">
        <f ca="1">VLOOKUP(A418,'Hospitalisation Details'!$A$1:$Q$2344,7,FALSE)</f>
        <v>37048</v>
      </c>
      <c r="P418" s="11">
        <f ca="1">VLOOKUP(A418,'Hospitalisation Details'!$A$1:$Q$2344,10,FALSE)</f>
        <v>3858.51</v>
      </c>
      <c r="Q418" s="11" t="str">
        <f ca="1">VLOOKUP(A418,'Hospitalisation Details'!$A$1:$Q$2344,12,FALSE)</f>
        <v>tier - 2</v>
      </c>
      <c r="R418" s="11" t="str">
        <f ca="1">VLOOKUP(A418,'Hospitalisation Details'!$A$1:$Q$2344,14,FALSE)</f>
        <v>tier - 3</v>
      </c>
      <c r="S418" s="11">
        <f ca="1">VLOOKUP(A418,'Hospitalisation Details'!$A$1:$Q$2344,17,FALSE)</f>
        <v>24</v>
      </c>
      <c r="T418" s="11" t="str">
        <f ca="1">VLOOKUP(A418,'Hospitalisation Details'!$A$1:$Q$2336,16,FALSE)</f>
        <v>R1025</v>
      </c>
    </row>
    <row r="419" ht="15.5" spans="1:20">
      <c r="A419" s="10" t="s">
        <v>1600</v>
      </c>
      <c r="B419" s="11" t="str">
        <f>VLOOKUP(A419,'Customer Names'!$H$6:$K$2340,3,FALSE)</f>
        <v>  Allison</v>
      </c>
      <c r="C419" s="11">
        <f>VLOOKUP(A419,'Medical Examinations'!$A$1:$L$2336,2,FALSE)</f>
        <v>18.1</v>
      </c>
      <c r="D419" s="11">
        <f>VLOOKUP(A419,'Medical Examinations'!$A$1:$L$2336,3,FALSE)</f>
        <v>6.33</v>
      </c>
      <c r="E419" s="11" t="str">
        <f>VLOOKUP(A419,'Medical Examinations'!$A$1:$L$2336,4,FALSE)</f>
        <v>No</v>
      </c>
      <c r="F419" s="11" t="str">
        <f>VLOOKUP(A419,'Medical Examinations'!$A$1:$L$2336,5,FALSE)</f>
        <v>No</v>
      </c>
      <c r="G419" s="11" t="str">
        <f>VLOOKUP(A419,'Medical Examinations'!$A$1:$L$2336,6,FALSE)</f>
        <v>No</v>
      </c>
      <c r="H419" s="11">
        <f>VLOOKUP(A419,'Medical Examinations'!$A$1:$L$2336,8,FALSE)</f>
        <v>1</v>
      </c>
      <c r="I419" s="11" t="str">
        <f>VLOOKUP(A419,'Medical Examinations'!$A$1:$L$2336,10,FALSE)</f>
        <v>yes</v>
      </c>
      <c r="J419" s="11" t="str">
        <f>VLOOKUP(A419,'Medical Examinations'!$A$1:$L$2336,11,FALSE)</f>
        <v>Under Weight</v>
      </c>
      <c r="K419" s="11" t="str">
        <f>VLOOKUP(A419,'Medical Examinations'!$A$1:$L$2336,12,FALSE)</f>
        <v>Prediabetes</v>
      </c>
      <c r="L419" s="10">
        <f ca="1">VLOOKUP(A419,'Hospitalisation Details'!$A$1:$Q$2344,3,FALSE)</f>
        <v>2001</v>
      </c>
      <c r="M419" s="10" t="str">
        <f ca="1">VLOOKUP(A419,'Hospitalisation Details'!$A$1:$Q$2344,5,FALSE)</f>
        <v>Oct</v>
      </c>
      <c r="N419" s="11">
        <f ca="1">VLOOKUP(A419,'Hospitalisation Details'!$A$1:$Q$2344,6,FALSE)</f>
        <v>18</v>
      </c>
      <c r="O419" s="17">
        <f ca="1">VLOOKUP(A419,'Hospitalisation Details'!$A$1:$Q$2344,7,FALSE)</f>
        <v>37182</v>
      </c>
      <c r="P419" s="11">
        <f ca="1">VLOOKUP(A419,'Hospitalisation Details'!$A$1:$Q$2344,10,FALSE)</f>
        <v>3861.21</v>
      </c>
      <c r="Q419" s="11" t="str">
        <f ca="1">VLOOKUP(A419,'Hospitalisation Details'!$A$1:$Q$2344,12,FALSE)</f>
        <v>tier - 2</v>
      </c>
      <c r="R419" s="11" t="str">
        <f ca="1">VLOOKUP(A419,'Hospitalisation Details'!$A$1:$Q$2344,14,FALSE)</f>
        <v>tier - 2</v>
      </c>
      <c r="S419" s="11">
        <f ca="1">VLOOKUP(A419,'Hospitalisation Details'!$A$1:$Q$2344,17,FALSE)</f>
        <v>24</v>
      </c>
      <c r="T419" s="11" t="str">
        <f ca="1">VLOOKUP(A419,'Hospitalisation Details'!$A$1:$Q$2336,16,FALSE)</f>
        <v>R1016</v>
      </c>
    </row>
    <row r="420" ht="15.5" spans="1:20">
      <c r="A420" s="10" t="s">
        <v>1604</v>
      </c>
      <c r="B420" s="11" t="str">
        <f>VLOOKUP(A420,'Customer Names'!$H$6:$K$2340,3,FALSE)</f>
        <v>  Caitlin O</v>
      </c>
      <c r="C420" s="11">
        <f>VLOOKUP(A420,'Medical Examinations'!$A$1:$L$2336,2,FALSE)</f>
        <v>29.64</v>
      </c>
      <c r="D420" s="11">
        <f>VLOOKUP(A420,'Medical Examinations'!$A$1:$L$2336,3,FALSE)</f>
        <v>4.28</v>
      </c>
      <c r="E420" s="11" t="str">
        <f>VLOOKUP(A420,'Medical Examinations'!$A$1:$L$2336,4,FALSE)</f>
        <v>yes</v>
      </c>
      <c r="F420" s="11" t="str">
        <f>VLOOKUP(A420,'Medical Examinations'!$A$1:$L$2336,5,FALSE)</f>
        <v>No</v>
      </c>
      <c r="G420" s="11" t="str">
        <f>VLOOKUP(A420,'Medical Examinations'!$A$1:$L$2336,6,FALSE)</f>
        <v>No</v>
      </c>
      <c r="H420" s="11">
        <f>VLOOKUP(A420,'Medical Examinations'!$A$1:$L$2336,8,FALSE)</f>
        <v>0</v>
      </c>
      <c r="I420" s="11" t="str">
        <f>VLOOKUP(A420,'Medical Examinations'!$A$1:$L$2336,10,FALSE)</f>
        <v>No</v>
      </c>
      <c r="J420" s="11" t="str">
        <f>VLOOKUP(A420,'Medical Examinations'!$A$1:$L$2336,11,FALSE)</f>
        <v>Over Weight</v>
      </c>
      <c r="K420" s="11" t="str">
        <f>VLOOKUP(A420,'Medical Examinations'!$A$1:$L$2336,12,FALSE)</f>
        <v>Normal</v>
      </c>
      <c r="L420" s="10">
        <f ca="1">VLOOKUP(A420,'Hospitalisation Details'!$A$1:$Q$2344,3,FALSE)</f>
        <v>1990</v>
      </c>
      <c r="M420" s="10" t="str">
        <f ca="1">VLOOKUP(A420,'Hospitalisation Details'!$A$1:$Q$2344,5,FALSE)</f>
        <v>Jun</v>
      </c>
      <c r="N420" s="11">
        <f ca="1">VLOOKUP(A420,'Hospitalisation Details'!$A$1:$Q$2344,6,FALSE)</f>
        <v>24</v>
      </c>
      <c r="O420" s="17">
        <f ca="1">VLOOKUP(A420,'Hospitalisation Details'!$A$1:$Q$2344,7,FALSE)</f>
        <v>33048</v>
      </c>
      <c r="P420" s="11">
        <f ca="1">VLOOKUP(A420,'Hospitalisation Details'!$A$1:$Q$2344,10,FALSE)</f>
        <v>3866.86</v>
      </c>
      <c r="Q420" s="11" t="str">
        <f ca="1">VLOOKUP(A420,'Hospitalisation Details'!$A$1:$Q$2344,12,FALSE)</f>
        <v>tier - 1</v>
      </c>
      <c r="R420" s="11" t="str">
        <f ca="1">VLOOKUP(A420,'Hospitalisation Details'!$A$1:$Q$2344,14,FALSE)</f>
        <v>tier - 1</v>
      </c>
      <c r="S420" s="11">
        <f ca="1">VLOOKUP(A420,'Hospitalisation Details'!$A$1:$Q$2344,17,FALSE)</f>
        <v>35</v>
      </c>
      <c r="T420" s="11" t="str">
        <f ca="1">VLOOKUP(A420,'Hospitalisation Details'!$A$1:$Q$2336,16,FALSE)</f>
        <v>R1012</v>
      </c>
    </row>
    <row r="421" ht="15.5" spans="1:20">
      <c r="A421" s="10" t="s">
        <v>1608</v>
      </c>
      <c r="B421" s="11" t="str">
        <f>VLOOKUP(A421,'Customer Names'!$H$6:$K$2340,3,FALSE)</f>
        <v>  Tracy M</v>
      </c>
      <c r="C421" s="11">
        <f>VLOOKUP(A421,'Medical Examinations'!$A$1:$L$2336,2,FALSE)</f>
        <v>25.3</v>
      </c>
      <c r="D421" s="11">
        <f>VLOOKUP(A421,'Medical Examinations'!$A$1:$L$2336,3,FALSE)</f>
        <v>9.47</v>
      </c>
      <c r="E421" s="11" t="str">
        <f>VLOOKUP(A421,'Medical Examinations'!$A$1:$L$2336,4,FALSE)</f>
        <v>yes</v>
      </c>
      <c r="F421" s="11" t="str">
        <f>VLOOKUP(A421,'Medical Examinations'!$A$1:$L$2336,5,FALSE)</f>
        <v>No</v>
      </c>
      <c r="G421" s="11" t="str">
        <f>VLOOKUP(A421,'Medical Examinations'!$A$1:$L$2336,6,FALSE)</f>
        <v>No</v>
      </c>
      <c r="H421" s="11">
        <f>VLOOKUP(A421,'Medical Examinations'!$A$1:$L$2336,8,FALSE)</f>
        <v>2</v>
      </c>
      <c r="I421" s="11" t="str">
        <f>VLOOKUP(A421,'Medical Examinations'!$A$1:$L$2336,10,FALSE)</f>
        <v>yes</v>
      </c>
      <c r="J421" s="11" t="str">
        <f>VLOOKUP(A421,'Medical Examinations'!$A$1:$L$2336,11,FALSE)</f>
        <v>Over Weight</v>
      </c>
      <c r="K421" s="11" t="str">
        <f>VLOOKUP(A421,'Medical Examinations'!$A$1:$L$2336,12,FALSE)</f>
        <v>Diabetes</v>
      </c>
      <c r="L421" s="10">
        <f ca="1">VLOOKUP(A421,'Hospitalisation Details'!$A$1:$Q$2344,3,FALSE)</f>
        <v>1991</v>
      </c>
      <c r="M421" s="10" t="str">
        <f ca="1">VLOOKUP(A421,'Hospitalisation Details'!$A$1:$Q$2344,5,FALSE)</f>
        <v>Jul</v>
      </c>
      <c r="N421" s="11">
        <f ca="1">VLOOKUP(A421,'Hospitalisation Details'!$A$1:$Q$2344,6,FALSE)</f>
        <v>25</v>
      </c>
      <c r="O421" s="17">
        <f ca="1">VLOOKUP(A421,'Hospitalisation Details'!$A$1:$Q$2344,7,FALSE)</f>
        <v>33444</v>
      </c>
      <c r="P421" s="11">
        <f ca="1">VLOOKUP(A421,'Hospitalisation Details'!$A$1:$Q$2344,10,FALSE)</f>
        <v>3875.73</v>
      </c>
      <c r="Q421" s="11" t="str">
        <f ca="1">VLOOKUP(A421,'Hospitalisation Details'!$A$1:$Q$2344,12,FALSE)</f>
        <v>tier - 2</v>
      </c>
      <c r="R421" s="11" t="str">
        <f ca="1">VLOOKUP(A421,'Hospitalisation Details'!$A$1:$Q$2344,14,FALSE)</f>
        <v>tier - 3</v>
      </c>
      <c r="S421" s="11">
        <f ca="1">VLOOKUP(A421,'Hospitalisation Details'!$A$1:$Q$2344,17,FALSE)</f>
        <v>34</v>
      </c>
      <c r="T421" s="11" t="str">
        <f ca="1">VLOOKUP(A421,'Hospitalisation Details'!$A$1:$Q$2336,16,FALSE)</f>
        <v>R1013</v>
      </c>
    </row>
    <row r="422" ht="15.5" spans="1:20">
      <c r="A422" s="10" t="s">
        <v>1611</v>
      </c>
      <c r="B422" s="11" t="str">
        <f>VLOOKUP(A422,'Customer Names'!$H$6:$K$2340,3,FALSE)</f>
        <v>  Dustin M</v>
      </c>
      <c r="C422" s="11">
        <f>VLOOKUP(A422,'Medical Examinations'!$A$1:$L$2336,2,FALSE)</f>
        <v>27.6</v>
      </c>
      <c r="D422" s="11">
        <f>VLOOKUP(A422,'Medical Examinations'!$A$1:$L$2336,3,FALSE)</f>
        <v>4.85</v>
      </c>
      <c r="E422" s="11" t="str">
        <f>VLOOKUP(A422,'Medical Examinations'!$A$1:$L$2336,4,FALSE)</f>
        <v>yes</v>
      </c>
      <c r="F422" s="11" t="str">
        <f>VLOOKUP(A422,'Medical Examinations'!$A$1:$L$2336,5,FALSE)</f>
        <v>No</v>
      </c>
      <c r="G422" s="11" t="str">
        <f>VLOOKUP(A422,'Medical Examinations'!$A$1:$L$2336,6,FALSE)</f>
        <v>No</v>
      </c>
      <c r="H422" s="11">
        <f>VLOOKUP(A422,'Medical Examinations'!$A$1:$L$2336,8,FALSE)</f>
        <v>0</v>
      </c>
      <c r="I422" s="11" t="str">
        <f>VLOOKUP(A422,'Medical Examinations'!$A$1:$L$2336,10,FALSE)</f>
        <v>No</v>
      </c>
      <c r="J422" s="11" t="str">
        <f>VLOOKUP(A422,'Medical Examinations'!$A$1:$L$2336,11,FALSE)</f>
        <v>Over Weight</v>
      </c>
      <c r="K422" s="11" t="str">
        <f>VLOOKUP(A422,'Medical Examinations'!$A$1:$L$2336,12,FALSE)</f>
        <v>Normal</v>
      </c>
      <c r="L422" s="10">
        <f ca="1">VLOOKUP(A422,'Hospitalisation Details'!$A$1:$Q$2344,3,FALSE)</f>
        <v>1996</v>
      </c>
      <c r="M422" s="10" t="str">
        <f ca="1">VLOOKUP(A422,'Hospitalisation Details'!$A$1:$Q$2344,5,FALSE)</f>
        <v>Oct</v>
      </c>
      <c r="N422" s="11">
        <f ca="1">VLOOKUP(A422,'Hospitalisation Details'!$A$1:$Q$2344,6,FALSE)</f>
        <v>23</v>
      </c>
      <c r="O422" s="17">
        <f ca="1">VLOOKUP(A422,'Hospitalisation Details'!$A$1:$Q$2344,7,FALSE)</f>
        <v>35361</v>
      </c>
      <c r="P422" s="11">
        <f ca="1">VLOOKUP(A422,'Hospitalisation Details'!$A$1:$Q$2344,10,FALSE)</f>
        <v>3877.3</v>
      </c>
      <c r="Q422" s="11" t="str">
        <f ca="1">VLOOKUP(A422,'Hospitalisation Details'!$A$1:$Q$2344,12,FALSE)</f>
        <v>tier - 1</v>
      </c>
      <c r="R422" s="11" t="str">
        <f ca="1">VLOOKUP(A422,'Hospitalisation Details'!$A$1:$Q$2344,14,FALSE)</f>
        <v>tier - 3</v>
      </c>
      <c r="S422" s="11">
        <f ca="1">VLOOKUP(A422,'Hospitalisation Details'!$A$1:$Q$2344,17,FALSE)</f>
        <v>29</v>
      </c>
      <c r="T422" s="11" t="str">
        <f ca="1">VLOOKUP(A422,'Hospitalisation Details'!$A$1:$Q$2336,16,FALSE)</f>
        <v>R1012</v>
      </c>
    </row>
    <row r="423" ht="15.5" spans="1:20">
      <c r="A423" s="10" t="s">
        <v>1615</v>
      </c>
      <c r="B423" s="11" t="str">
        <f>VLOOKUP(A423,'Customer Names'!$H$6:$K$2340,3,FALSE)</f>
        <v>  Jenny</v>
      </c>
      <c r="C423" s="11">
        <f>VLOOKUP(A423,'Medical Examinations'!$A$1:$L$2336,2,FALSE)</f>
        <v>27.645</v>
      </c>
      <c r="D423" s="11">
        <f>VLOOKUP(A423,'Medical Examinations'!$A$1:$L$2336,3,FALSE)</f>
        <v>11.03</v>
      </c>
      <c r="E423" s="11" t="str">
        <f>VLOOKUP(A423,'Medical Examinations'!$A$1:$L$2336,4,FALSE)</f>
        <v>yes</v>
      </c>
      <c r="F423" s="11" t="str">
        <f>VLOOKUP(A423,'Medical Examinations'!$A$1:$L$2336,5,FALSE)</f>
        <v>No</v>
      </c>
      <c r="G423" s="11" t="str">
        <f>VLOOKUP(A423,'Medical Examinations'!$A$1:$L$2336,6,FALSE)</f>
        <v>No</v>
      </c>
      <c r="H423" s="11">
        <f>VLOOKUP(A423,'Medical Examinations'!$A$1:$L$2336,8,FALSE)</f>
        <v>1</v>
      </c>
      <c r="I423" s="11" t="str">
        <f>VLOOKUP(A423,'Medical Examinations'!$A$1:$L$2336,10,FALSE)</f>
        <v>yes</v>
      </c>
      <c r="J423" s="11" t="str">
        <f>VLOOKUP(A423,'Medical Examinations'!$A$1:$L$2336,11,FALSE)</f>
        <v>Over Weight</v>
      </c>
      <c r="K423" s="11" t="str">
        <f>VLOOKUP(A423,'Medical Examinations'!$A$1:$L$2336,12,FALSE)</f>
        <v>Diabetes</v>
      </c>
      <c r="L423" s="10">
        <f ca="1">VLOOKUP(A423,'Hospitalisation Details'!$A$1:$Q$2344,3,FALSE)</f>
        <v>2004</v>
      </c>
      <c r="M423" s="10" t="str">
        <f ca="1">VLOOKUP(A423,'Hospitalisation Details'!$A$1:$Q$2344,5,FALSE)</f>
        <v>Jul</v>
      </c>
      <c r="N423" s="11">
        <f ca="1">VLOOKUP(A423,'Hospitalisation Details'!$A$1:$Q$2344,6,FALSE)</f>
        <v>13</v>
      </c>
      <c r="O423" s="17">
        <f ca="1">VLOOKUP(A423,'Hospitalisation Details'!$A$1:$Q$2344,7,FALSE)</f>
        <v>38181</v>
      </c>
      <c r="P423" s="11">
        <f ca="1">VLOOKUP(A423,'Hospitalisation Details'!$A$1:$Q$2344,10,FALSE)</f>
        <v>3889.2</v>
      </c>
      <c r="Q423" s="11" t="str">
        <f ca="1">VLOOKUP(A423,'Hospitalisation Details'!$A$1:$Q$2344,12,FALSE)</f>
        <v>tier - 2</v>
      </c>
      <c r="R423" s="11" t="str">
        <f ca="1">VLOOKUP(A423,'Hospitalisation Details'!$A$1:$Q$2344,14,FALSE)</f>
        <v>tier - 2</v>
      </c>
      <c r="S423" s="11">
        <f ca="1">VLOOKUP(A423,'Hospitalisation Details'!$A$1:$Q$2344,17,FALSE)</f>
        <v>21</v>
      </c>
      <c r="T423" s="11" t="str">
        <f ca="1">VLOOKUP(A423,'Hospitalisation Details'!$A$1:$Q$2336,16,FALSE)</f>
        <v>R1012</v>
      </c>
    </row>
    <row r="424" ht="15.5" spans="1:20">
      <c r="A424" s="10" t="s">
        <v>1618</v>
      </c>
      <c r="B424" s="11" t="str">
        <f>VLOOKUP(A424,'Customer Names'!$H$6:$K$2340,3,FALSE)</f>
        <v>  Emily</v>
      </c>
      <c r="C424" s="11">
        <f>VLOOKUP(A424,'Medical Examinations'!$A$1:$L$2336,2,FALSE)</f>
        <v>27.6</v>
      </c>
      <c r="D424" s="11">
        <f>VLOOKUP(A424,'Medical Examinations'!$A$1:$L$2336,3,FALSE)</f>
        <v>5.22</v>
      </c>
      <c r="E424" s="11" t="str">
        <f>VLOOKUP(A424,'Medical Examinations'!$A$1:$L$2336,4,FALSE)</f>
        <v>No</v>
      </c>
      <c r="F424" s="11" t="str">
        <f>VLOOKUP(A424,'Medical Examinations'!$A$1:$L$2336,5,FALSE)</f>
        <v>No</v>
      </c>
      <c r="G424" s="11" t="str">
        <f>VLOOKUP(A424,'Medical Examinations'!$A$1:$L$2336,6,FALSE)</f>
        <v>No</v>
      </c>
      <c r="H424" s="11">
        <f>VLOOKUP(A424,'Medical Examinations'!$A$1:$L$2336,8,FALSE)</f>
        <v>2</v>
      </c>
      <c r="I424" s="11" t="str">
        <f>VLOOKUP(A424,'Medical Examinations'!$A$1:$L$2336,10,FALSE)</f>
        <v>yes</v>
      </c>
      <c r="J424" s="11" t="str">
        <f>VLOOKUP(A424,'Medical Examinations'!$A$1:$L$2336,11,FALSE)</f>
        <v>Over Weight</v>
      </c>
      <c r="K424" s="11" t="str">
        <f>VLOOKUP(A424,'Medical Examinations'!$A$1:$L$2336,12,FALSE)</f>
        <v>Normal</v>
      </c>
      <c r="L424" s="10">
        <f ca="1">VLOOKUP(A424,'Hospitalisation Details'!$A$1:$Q$2344,3,FALSE)</f>
        <v>1993</v>
      </c>
      <c r="M424" s="10" t="str">
        <f ca="1">VLOOKUP(A424,'Hospitalisation Details'!$A$1:$Q$2344,5,FALSE)</f>
        <v>Sep</v>
      </c>
      <c r="N424" s="11">
        <f ca="1">VLOOKUP(A424,'Hospitalisation Details'!$A$1:$Q$2344,6,FALSE)</f>
        <v>14</v>
      </c>
      <c r="O424" s="17">
        <f ca="1">VLOOKUP(A424,'Hospitalisation Details'!$A$1:$Q$2344,7,FALSE)</f>
        <v>34226</v>
      </c>
      <c r="P424" s="11">
        <f ca="1">VLOOKUP(A424,'Hospitalisation Details'!$A$1:$Q$2344,10,FALSE)</f>
        <v>3898.35</v>
      </c>
      <c r="Q424" s="11" t="str">
        <f ca="1">VLOOKUP(A424,'Hospitalisation Details'!$A$1:$Q$2344,12,FALSE)</f>
        <v>tier - 2</v>
      </c>
      <c r="R424" s="11" t="str">
        <f ca="1">VLOOKUP(A424,'Hospitalisation Details'!$A$1:$Q$2344,14,FALSE)</f>
        <v>tier - 2</v>
      </c>
      <c r="S424" s="11">
        <f ca="1">VLOOKUP(A424,'Hospitalisation Details'!$A$1:$Q$2344,17,FALSE)</f>
        <v>32</v>
      </c>
      <c r="T424" s="11" t="str">
        <f ca="1">VLOOKUP(A424,'Hospitalisation Details'!$A$1:$Q$2336,16,FALSE)</f>
        <v>R1012</v>
      </c>
    </row>
    <row r="425" ht="15.5" spans="1:20">
      <c r="A425" s="10" t="s">
        <v>1622</v>
      </c>
      <c r="B425" s="11" t="str">
        <f>VLOOKUP(A425,'Customer Names'!$H$6:$K$2340,3,FALSE)</f>
        <v>  Fabienne</v>
      </c>
      <c r="C425" s="11">
        <f>VLOOKUP(A425,'Medical Examinations'!$A$1:$L$2336,2,FALSE)</f>
        <v>25.08</v>
      </c>
      <c r="D425" s="11">
        <f>VLOOKUP(A425,'Medical Examinations'!$A$1:$L$2336,3,FALSE)</f>
        <v>9.52</v>
      </c>
      <c r="E425" s="11" t="str">
        <f>VLOOKUP(A425,'Medical Examinations'!$A$1:$L$2336,4,FALSE)</f>
        <v>yes</v>
      </c>
      <c r="F425" s="11" t="str">
        <f>VLOOKUP(A425,'Medical Examinations'!$A$1:$L$2336,5,FALSE)</f>
        <v>No</v>
      </c>
      <c r="G425" s="11" t="str">
        <f>VLOOKUP(A425,'Medical Examinations'!$A$1:$L$2336,6,FALSE)</f>
        <v>No</v>
      </c>
      <c r="H425" s="11">
        <f>VLOOKUP(A425,'Medical Examinations'!$A$1:$L$2336,8,FALSE)</f>
        <v>2</v>
      </c>
      <c r="I425" s="11" t="str">
        <f>VLOOKUP(A425,'Medical Examinations'!$A$1:$L$2336,10,FALSE)</f>
        <v>No</v>
      </c>
      <c r="J425" s="11" t="str">
        <f>VLOOKUP(A425,'Medical Examinations'!$A$1:$L$2336,11,FALSE)</f>
        <v>Over Weight</v>
      </c>
      <c r="K425" s="11" t="str">
        <f>VLOOKUP(A425,'Medical Examinations'!$A$1:$L$2336,12,FALSE)</f>
        <v>Diabetes</v>
      </c>
      <c r="L425" s="10">
        <f ca="1">VLOOKUP(A425,'Hospitalisation Details'!$A$1:$Q$2344,3,FALSE)</f>
        <v>1981</v>
      </c>
      <c r="M425" s="10" t="str">
        <f ca="1">VLOOKUP(A425,'Hospitalisation Details'!$A$1:$Q$2344,5,FALSE)</f>
        <v>Aug</v>
      </c>
      <c r="N425" s="11">
        <f ca="1">VLOOKUP(A425,'Hospitalisation Details'!$A$1:$Q$2344,6,FALSE)</f>
        <v>27</v>
      </c>
      <c r="O425" s="17">
        <f ca="1">VLOOKUP(A425,'Hospitalisation Details'!$A$1:$Q$2344,7,FALSE)</f>
        <v>29825</v>
      </c>
      <c r="P425" s="11">
        <f ca="1">VLOOKUP(A425,'Hospitalisation Details'!$A$1:$Q$2344,10,FALSE)</f>
        <v>3902.07</v>
      </c>
      <c r="Q425" s="11" t="str">
        <f ca="1">VLOOKUP(A425,'Hospitalisation Details'!$A$1:$Q$2344,12,FALSE)</f>
        <v>tier - 2</v>
      </c>
      <c r="R425" s="11" t="str">
        <f ca="1">VLOOKUP(A425,'Hospitalisation Details'!$A$1:$Q$2344,14,FALSE)</f>
        <v>tier - 2</v>
      </c>
      <c r="S425" s="11">
        <f ca="1">VLOOKUP(A425,'Hospitalisation Details'!$A$1:$Q$2344,17,FALSE)</f>
        <v>44</v>
      </c>
      <c r="T425" s="11" t="str">
        <f ca="1">VLOOKUP(A425,'Hospitalisation Details'!$A$1:$Q$2336,16,FALSE)</f>
        <v>R1013</v>
      </c>
    </row>
    <row r="426" ht="15.5" spans="1:20">
      <c r="A426" s="10" t="s">
        <v>1626</v>
      </c>
      <c r="B426" s="11" t="str">
        <f>VLOOKUP(A426,'Customer Names'!$H$6:$K$2340,3,FALSE)</f>
        <v>  Jordan</v>
      </c>
      <c r="C426" s="11">
        <f>VLOOKUP(A426,'Medical Examinations'!$A$1:$L$2336,2,FALSE)</f>
        <v>30.02</v>
      </c>
      <c r="D426" s="11">
        <f>VLOOKUP(A426,'Medical Examinations'!$A$1:$L$2336,3,FALSE)</f>
        <v>11.09</v>
      </c>
      <c r="E426" s="11" t="str">
        <f>VLOOKUP(A426,'Medical Examinations'!$A$1:$L$2336,4,FALSE)</f>
        <v>No</v>
      </c>
      <c r="F426" s="11" t="str">
        <f>VLOOKUP(A426,'Medical Examinations'!$A$1:$L$2336,5,FALSE)</f>
        <v>No</v>
      </c>
      <c r="G426" s="11" t="str">
        <f>VLOOKUP(A426,'Medical Examinations'!$A$1:$L$2336,6,FALSE)</f>
        <v>No</v>
      </c>
      <c r="H426" s="11">
        <f>VLOOKUP(A426,'Medical Examinations'!$A$1:$L$2336,8,FALSE)</f>
        <v>0</v>
      </c>
      <c r="I426" s="11" t="str">
        <f>VLOOKUP(A426,'Medical Examinations'!$A$1:$L$2336,10,FALSE)</f>
        <v>No</v>
      </c>
      <c r="J426" s="11" t="str">
        <f>VLOOKUP(A426,'Medical Examinations'!$A$1:$L$2336,11,FALSE)</f>
        <v>Obesity</v>
      </c>
      <c r="K426" s="11" t="str">
        <f>VLOOKUP(A426,'Medical Examinations'!$A$1:$L$2336,12,FALSE)</f>
        <v>Diabetes</v>
      </c>
      <c r="L426" s="10">
        <f ca="1">VLOOKUP(A426,'Hospitalisation Details'!$A$1:$Q$2344,3,FALSE)</f>
        <v>1997</v>
      </c>
      <c r="M426" s="10" t="str">
        <f ca="1">VLOOKUP(A426,'Hospitalisation Details'!$A$1:$Q$2344,5,FALSE)</f>
        <v>Nov</v>
      </c>
      <c r="N426" s="11">
        <f ca="1">VLOOKUP(A426,'Hospitalisation Details'!$A$1:$Q$2344,6,FALSE)</f>
        <v>24</v>
      </c>
      <c r="O426" s="17">
        <f ca="1">VLOOKUP(A426,'Hospitalisation Details'!$A$1:$Q$2344,7,FALSE)</f>
        <v>35758</v>
      </c>
      <c r="P426" s="11">
        <f ca="1">VLOOKUP(A426,'Hospitalisation Details'!$A$1:$Q$2344,10,FALSE)</f>
        <v>3906.13</v>
      </c>
      <c r="Q426" s="11" t="str">
        <f ca="1">VLOOKUP(A426,'Hospitalisation Details'!$A$1:$Q$2344,12,FALSE)</f>
        <v>tier - 3</v>
      </c>
      <c r="R426" s="11" t="str">
        <f ca="1">VLOOKUP(A426,'Hospitalisation Details'!$A$1:$Q$2344,14,FALSE)</f>
        <v>tier - 3</v>
      </c>
      <c r="S426" s="11">
        <f ca="1">VLOOKUP(A426,'Hospitalisation Details'!$A$1:$Q$2344,17,FALSE)</f>
        <v>27</v>
      </c>
      <c r="T426" s="11" t="str">
        <f ca="1">VLOOKUP(A426,'Hospitalisation Details'!$A$1:$Q$2336,16,FALSE)</f>
        <v>R1011</v>
      </c>
    </row>
    <row r="427" ht="15.5" spans="1:20">
      <c r="A427" s="10" t="s">
        <v>1630</v>
      </c>
      <c r="B427" s="11" t="str">
        <f>VLOOKUP(A427,'Customer Names'!$H$6:$K$2340,3,FALSE)</f>
        <v>  Matt</v>
      </c>
      <c r="C427" s="11">
        <f>VLOOKUP(A427,'Medical Examinations'!$A$1:$L$2336,2,FALSE)</f>
        <v>27.36</v>
      </c>
      <c r="D427" s="11">
        <f>VLOOKUP(A427,'Medical Examinations'!$A$1:$L$2336,3,FALSE)</f>
        <v>9.45</v>
      </c>
      <c r="E427" s="11" t="str">
        <f>VLOOKUP(A427,'Medical Examinations'!$A$1:$L$2336,4,FALSE)</f>
        <v>yes</v>
      </c>
      <c r="F427" s="11" t="str">
        <f>VLOOKUP(A427,'Medical Examinations'!$A$1:$L$2336,5,FALSE)</f>
        <v>No</v>
      </c>
      <c r="G427" s="11" t="str">
        <f>VLOOKUP(A427,'Medical Examinations'!$A$1:$L$2336,6,FALSE)</f>
        <v>No</v>
      </c>
      <c r="H427" s="11">
        <f>VLOOKUP(A427,'Medical Examinations'!$A$1:$L$2336,8,FALSE)</f>
        <v>2</v>
      </c>
      <c r="I427" s="11" t="str">
        <f>VLOOKUP(A427,'Medical Examinations'!$A$1:$L$2336,10,FALSE)</f>
        <v>yes</v>
      </c>
      <c r="J427" s="11" t="str">
        <f>VLOOKUP(A427,'Medical Examinations'!$A$1:$L$2336,11,FALSE)</f>
        <v>Over Weight</v>
      </c>
      <c r="K427" s="11" t="str">
        <f>VLOOKUP(A427,'Medical Examinations'!$A$1:$L$2336,12,FALSE)</f>
        <v>Diabetes</v>
      </c>
      <c r="L427" s="10">
        <f ca="1">VLOOKUP(A427,'Hospitalisation Details'!$A$1:$Q$2344,3,FALSE)</f>
        <v>1985</v>
      </c>
      <c r="M427" s="10" t="str">
        <f ca="1">VLOOKUP(A427,'Hospitalisation Details'!$A$1:$Q$2344,5,FALSE)</f>
        <v>Jul</v>
      </c>
      <c r="N427" s="11">
        <f ca="1">VLOOKUP(A427,'Hospitalisation Details'!$A$1:$Q$2344,6,FALSE)</f>
        <v>5</v>
      </c>
      <c r="O427" s="17">
        <f ca="1">VLOOKUP(A427,'Hospitalisation Details'!$A$1:$Q$2344,7,FALSE)</f>
        <v>31233</v>
      </c>
      <c r="P427" s="11">
        <f ca="1">VLOOKUP(A427,'Hospitalisation Details'!$A$1:$Q$2344,10,FALSE)</f>
        <v>3910.44</v>
      </c>
      <c r="Q427" s="11" t="str">
        <f ca="1">VLOOKUP(A427,'Hospitalisation Details'!$A$1:$Q$2344,12,FALSE)</f>
        <v>tier - 2</v>
      </c>
      <c r="R427" s="11" t="str">
        <f ca="1">VLOOKUP(A427,'Hospitalisation Details'!$A$1:$Q$2344,14,FALSE)</f>
        <v>tier - 2</v>
      </c>
      <c r="S427" s="11">
        <f ca="1">VLOOKUP(A427,'Hospitalisation Details'!$A$1:$Q$2344,17,FALSE)</f>
        <v>40</v>
      </c>
      <c r="T427" s="11" t="str">
        <f ca="1">VLOOKUP(A427,'Hospitalisation Details'!$A$1:$Q$2336,16,FALSE)</f>
        <v>R1013</v>
      </c>
    </row>
    <row r="428" ht="15.5" spans="1:20">
      <c r="A428" s="10" t="s">
        <v>1633</v>
      </c>
      <c r="B428" s="11" t="str">
        <f>VLOOKUP(A428,'Customer Names'!$H$6:$K$2340,3,FALSE)</f>
        <v>  Taryn L</v>
      </c>
      <c r="C428" s="11">
        <f>VLOOKUP(A428,'Medical Examinations'!$A$1:$L$2336,2,FALSE)</f>
        <v>22.2</v>
      </c>
      <c r="D428" s="11">
        <f>VLOOKUP(A428,'Medical Examinations'!$A$1:$L$2336,3,FALSE)</f>
        <v>5.51</v>
      </c>
      <c r="E428" s="11" t="str">
        <f>VLOOKUP(A428,'Medical Examinations'!$A$1:$L$2336,4,FALSE)</f>
        <v>No</v>
      </c>
      <c r="F428" s="11" t="str">
        <f>VLOOKUP(A428,'Medical Examinations'!$A$1:$L$2336,5,FALSE)</f>
        <v>No</v>
      </c>
      <c r="G428" s="11" t="str">
        <f>VLOOKUP(A428,'Medical Examinations'!$A$1:$L$2336,6,FALSE)</f>
        <v>No</v>
      </c>
      <c r="H428" s="11">
        <f>VLOOKUP(A428,'Medical Examinations'!$A$1:$L$2336,8,FALSE)</f>
        <v>0</v>
      </c>
      <c r="I428" s="11" t="str">
        <f>VLOOKUP(A428,'Medical Examinations'!$A$1:$L$2336,10,FALSE)</f>
        <v>yes</v>
      </c>
      <c r="J428" s="11" t="str">
        <f>VLOOKUP(A428,'Medical Examinations'!$A$1:$L$2336,11,FALSE)</f>
        <v>Normal Weight</v>
      </c>
      <c r="K428" s="11" t="str">
        <f>VLOOKUP(A428,'Medical Examinations'!$A$1:$L$2336,12,FALSE)</f>
        <v>Normal</v>
      </c>
      <c r="L428" s="10">
        <f ca="1">VLOOKUP(A428,'Hospitalisation Details'!$A$1:$Q$2344,3,FALSE)</f>
        <v>2000</v>
      </c>
      <c r="M428" s="10" t="str">
        <f ca="1">VLOOKUP(A428,'Hospitalisation Details'!$A$1:$Q$2344,5,FALSE)</f>
        <v>Jul</v>
      </c>
      <c r="N428" s="11">
        <f ca="1">VLOOKUP(A428,'Hospitalisation Details'!$A$1:$Q$2344,6,FALSE)</f>
        <v>10</v>
      </c>
      <c r="O428" s="17">
        <f ca="1">VLOOKUP(A428,'Hospitalisation Details'!$A$1:$Q$2344,7,FALSE)</f>
        <v>36717</v>
      </c>
      <c r="P428" s="11">
        <f ca="1">VLOOKUP(A428,'Hospitalisation Details'!$A$1:$Q$2344,10,FALSE)</f>
        <v>3925.76</v>
      </c>
      <c r="Q428" s="11" t="str">
        <f ca="1">VLOOKUP(A428,'Hospitalisation Details'!$A$1:$Q$2344,12,FALSE)</f>
        <v>tier - 2</v>
      </c>
      <c r="R428" s="11" t="str">
        <f ca="1">VLOOKUP(A428,'Hospitalisation Details'!$A$1:$Q$2344,14,FALSE)</f>
        <v>tier - 2</v>
      </c>
      <c r="S428" s="11">
        <f ca="1">VLOOKUP(A428,'Hospitalisation Details'!$A$1:$Q$2344,17,FALSE)</f>
        <v>25</v>
      </c>
      <c r="T428" s="11" t="str">
        <f ca="1">VLOOKUP(A428,'Hospitalisation Details'!$A$1:$Q$2336,16,FALSE)</f>
        <v>R1024</v>
      </c>
    </row>
    <row r="429" ht="15.5" spans="1:20">
      <c r="A429" s="10" t="s">
        <v>1637</v>
      </c>
      <c r="B429" s="11" t="str">
        <f>VLOOKUP(A429,'Customer Names'!$H$6:$K$2340,3,FALSE)</f>
        <v>  Temima</v>
      </c>
      <c r="C429" s="11">
        <f>VLOOKUP(A429,'Medical Examinations'!$A$1:$L$2336,2,FALSE)</f>
        <v>25.71</v>
      </c>
      <c r="D429" s="11">
        <f>VLOOKUP(A429,'Medical Examinations'!$A$1:$L$2336,3,FALSE)</f>
        <v>4.18</v>
      </c>
      <c r="E429" s="11" t="str">
        <f>VLOOKUP(A429,'Medical Examinations'!$A$1:$L$2336,4,FALSE)</f>
        <v>No</v>
      </c>
      <c r="F429" s="11" t="str">
        <f>VLOOKUP(A429,'Medical Examinations'!$A$1:$L$2336,5,FALSE)</f>
        <v>yes</v>
      </c>
      <c r="G429" s="11" t="str">
        <f>VLOOKUP(A429,'Medical Examinations'!$A$1:$L$2336,6,FALSE)</f>
        <v>No</v>
      </c>
      <c r="H429" s="11">
        <f>VLOOKUP(A429,'Medical Examinations'!$A$1:$L$2336,8,FALSE)</f>
        <v>1</v>
      </c>
      <c r="I429" s="11" t="str">
        <f>VLOOKUP(A429,'Medical Examinations'!$A$1:$L$2336,10,FALSE)</f>
        <v>yes</v>
      </c>
      <c r="J429" s="11" t="str">
        <f>VLOOKUP(A429,'Medical Examinations'!$A$1:$L$2336,11,FALSE)</f>
        <v>Over Weight</v>
      </c>
      <c r="K429" s="11" t="str">
        <f>VLOOKUP(A429,'Medical Examinations'!$A$1:$L$2336,12,FALSE)</f>
        <v>Normal</v>
      </c>
      <c r="L429" s="10">
        <f ca="1">VLOOKUP(A429,'Hospitalisation Details'!$A$1:$Q$2344,3,FALSE)</f>
        <v>2002</v>
      </c>
      <c r="M429" s="10" t="str">
        <f ca="1">VLOOKUP(A429,'Hospitalisation Details'!$A$1:$Q$2344,5,FALSE)</f>
        <v>Jun</v>
      </c>
      <c r="N429" s="11">
        <f ca="1">VLOOKUP(A429,'Hospitalisation Details'!$A$1:$Q$2344,6,FALSE)</f>
        <v>15</v>
      </c>
      <c r="O429" s="17">
        <f ca="1">VLOOKUP(A429,'Hospitalisation Details'!$A$1:$Q$2344,7,FALSE)</f>
        <v>37422</v>
      </c>
      <c r="P429" s="11">
        <f ca="1">VLOOKUP(A429,'Hospitalisation Details'!$A$1:$Q$2344,10,FALSE)</f>
        <v>3931.51</v>
      </c>
      <c r="Q429" s="11" t="str">
        <f ca="1">VLOOKUP(A429,'Hospitalisation Details'!$A$1:$Q$2344,12,FALSE)</f>
        <v>tier - 2</v>
      </c>
      <c r="R429" s="11" t="str">
        <f ca="1">VLOOKUP(A429,'Hospitalisation Details'!$A$1:$Q$2344,14,FALSE)</f>
        <v>tier - 3</v>
      </c>
      <c r="S429" s="11">
        <f ca="1">VLOOKUP(A429,'Hospitalisation Details'!$A$1:$Q$2344,17,FALSE)</f>
        <v>23</v>
      </c>
      <c r="T429" s="11" t="str">
        <f ca="1">VLOOKUP(A429,'Hospitalisation Details'!$A$1:$Q$2336,16,FALSE)</f>
        <v>R1011</v>
      </c>
    </row>
    <row r="430" ht="15.5" spans="1:20">
      <c r="A430" s="10" t="s">
        <v>1641</v>
      </c>
      <c r="B430" s="11" t="str">
        <f>VLOOKUP(A430,'Customer Names'!$H$6:$K$2340,3,FALSE)</f>
        <v>  Jennifer</v>
      </c>
      <c r="C430" s="11">
        <f>VLOOKUP(A430,'Medical Examinations'!$A$1:$L$2336,2,FALSE)</f>
        <v>41.91</v>
      </c>
      <c r="D430" s="11">
        <f>VLOOKUP(A430,'Medical Examinations'!$A$1:$L$2336,3,FALSE)</f>
        <v>5.98</v>
      </c>
      <c r="E430" s="11" t="str">
        <f>VLOOKUP(A430,'Medical Examinations'!$A$1:$L$2336,4,FALSE)</f>
        <v>yes</v>
      </c>
      <c r="F430" s="11" t="str">
        <f>VLOOKUP(A430,'Medical Examinations'!$A$1:$L$2336,5,FALSE)</f>
        <v>No</v>
      </c>
      <c r="G430" s="11" t="str">
        <f>VLOOKUP(A430,'Medical Examinations'!$A$1:$L$2336,6,FALSE)</f>
        <v>No</v>
      </c>
      <c r="H430" s="11">
        <f>VLOOKUP(A430,'Medical Examinations'!$A$1:$L$2336,8,FALSE)</f>
        <v>1</v>
      </c>
      <c r="I430" s="11" t="str">
        <f>VLOOKUP(A430,'Medical Examinations'!$A$1:$L$2336,10,FALSE)</f>
        <v>No</v>
      </c>
      <c r="J430" s="11" t="str">
        <f>VLOOKUP(A430,'Medical Examinations'!$A$1:$L$2336,11,FALSE)</f>
        <v>Obesity</v>
      </c>
      <c r="K430" s="11" t="str">
        <f>VLOOKUP(A430,'Medical Examinations'!$A$1:$L$2336,12,FALSE)</f>
        <v>Prediabetes</v>
      </c>
      <c r="L430" s="10">
        <f ca="1">VLOOKUP(A430,'Hospitalisation Details'!$A$1:$Q$2344,3,FALSE)</f>
        <v>1988</v>
      </c>
      <c r="M430" s="10" t="str">
        <f ca="1">VLOOKUP(A430,'Hospitalisation Details'!$A$1:$Q$2344,5,FALSE)</f>
        <v>Oct</v>
      </c>
      <c r="N430" s="11">
        <f ca="1">VLOOKUP(A430,'Hospitalisation Details'!$A$1:$Q$2344,6,FALSE)</f>
        <v>24</v>
      </c>
      <c r="O430" s="17">
        <f ca="1">VLOOKUP(A430,'Hospitalisation Details'!$A$1:$Q$2344,7,FALSE)</f>
        <v>32440</v>
      </c>
      <c r="P430" s="11">
        <f ca="1">VLOOKUP(A430,'Hospitalisation Details'!$A$1:$Q$2344,10,FALSE)</f>
        <v>3935.18</v>
      </c>
      <c r="Q430" s="11" t="str">
        <f ca="1">VLOOKUP(A430,'Hospitalisation Details'!$A$1:$Q$2344,12,FALSE)</f>
        <v>tier - 3</v>
      </c>
      <c r="R430" s="11" t="str">
        <f ca="1">VLOOKUP(A430,'Hospitalisation Details'!$A$1:$Q$2344,14,FALSE)</f>
        <v>tier - 1</v>
      </c>
      <c r="S430" s="11">
        <f ca="1">VLOOKUP(A430,'Hospitalisation Details'!$A$1:$Q$2344,17,FALSE)</f>
        <v>37</v>
      </c>
      <c r="T430" s="11" t="str">
        <f ca="1">VLOOKUP(A430,'Hospitalisation Details'!$A$1:$Q$2336,16,FALSE)</f>
        <v>R1013</v>
      </c>
    </row>
    <row r="431" ht="15.5" spans="1:20">
      <c r="A431" s="10" t="s">
        <v>1644</v>
      </c>
      <c r="B431" s="11" t="str">
        <f>VLOOKUP(A431,'Customer Names'!$H$6:$K$2340,3,FALSE)</f>
        <v>  Serena M</v>
      </c>
      <c r="C431" s="11">
        <f>VLOOKUP(A431,'Medical Examinations'!$A$1:$L$2336,2,FALSE)</f>
        <v>25.85</v>
      </c>
      <c r="D431" s="11">
        <f>VLOOKUP(A431,'Medical Examinations'!$A$1:$L$2336,3,FALSE)</f>
        <v>10.16</v>
      </c>
      <c r="E431" s="11" t="str">
        <f>VLOOKUP(A431,'Medical Examinations'!$A$1:$L$2336,4,FALSE)</f>
        <v>No</v>
      </c>
      <c r="F431" s="11" t="str">
        <f>VLOOKUP(A431,'Medical Examinations'!$A$1:$L$2336,5,FALSE)</f>
        <v>No</v>
      </c>
      <c r="G431" s="11" t="str">
        <f>VLOOKUP(A431,'Medical Examinations'!$A$1:$L$2336,6,FALSE)</f>
        <v>No</v>
      </c>
      <c r="H431" s="11">
        <f>VLOOKUP(A431,'Medical Examinations'!$A$1:$L$2336,8,FALSE)</f>
        <v>0</v>
      </c>
      <c r="I431" s="11" t="str">
        <f>VLOOKUP(A431,'Medical Examinations'!$A$1:$L$2336,10,FALSE)</f>
        <v>yes</v>
      </c>
      <c r="J431" s="11" t="str">
        <f>VLOOKUP(A431,'Medical Examinations'!$A$1:$L$2336,11,FALSE)</f>
        <v>Over Weight</v>
      </c>
      <c r="K431" s="11" t="str">
        <f>VLOOKUP(A431,'Medical Examinations'!$A$1:$L$2336,12,FALSE)</f>
        <v>Diabetes</v>
      </c>
      <c r="L431" s="10">
        <f ca="1">VLOOKUP(A431,'Hospitalisation Details'!$A$1:$Q$2344,3,FALSE)</f>
        <v>1993</v>
      </c>
      <c r="M431" s="10" t="str">
        <f ca="1">VLOOKUP(A431,'Hospitalisation Details'!$A$1:$Q$2344,5,FALSE)</f>
        <v>Sep</v>
      </c>
      <c r="N431" s="11">
        <f ca="1">VLOOKUP(A431,'Hospitalisation Details'!$A$1:$Q$2344,6,FALSE)</f>
        <v>29</v>
      </c>
      <c r="O431" s="17">
        <f ca="1">VLOOKUP(A431,'Hospitalisation Details'!$A$1:$Q$2344,7,FALSE)</f>
        <v>34241</v>
      </c>
      <c r="P431" s="11">
        <f ca="1">VLOOKUP(A431,'Hospitalisation Details'!$A$1:$Q$2344,10,FALSE)</f>
        <v>3943.6</v>
      </c>
      <c r="Q431" s="11" t="str">
        <f ca="1">VLOOKUP(A431,'Hospitalisation Details'!$A$1:$Q$2344,12,FALSE)</f>
        <v>tier - 2</v>
      </c>
      <c r="R431" s="11" t="str">
        <f ca="1">VLOOKUP(A431,'Hospitalisation Details'!$A$1:$Q$2344,14,FALSE)</f>
        <v>tier - 3</v>
      </c>
      <c r="S431" s="11">
        <f ca="1">VLOOKUP(A431,'Hospitalisation Details'!$A$1:$Q$2344,17,FALSE)</f>
        <v>32</v>
      </c>
      <c r="T431" s="11" t="str">
        <f ca="1">VLOOKUP(A431,'Hospitalisation Details'!$A$1:$Q$2336,16,FALSE)</f>
        <v>R1024</v>
      </c>
    </row>
    <row r="432" ht="15.5" spans="1:20">
      <c r="A432" s="10" t="s">
        <v>1647</v>
      </c>
      <c r="B432" s="11" t="str">
        <f>VLOOKUP(A432,'Customer Names'!$H$6:$K$2340,3,FALSE)</f>
        <v>  Victoria M</v>
      </c>
      <c r="C432" s="11">
        <f>VLOOKUP(A432,'Medical Examinations'!$A$1:$L$2336,2,FALSE)</f>
        <v>23.845</v>
      </c>
      <c r="D432" s="11">
        <f>VLOOKUP(A432,'Medical Examinations'!$A$1:$L$2336,3,FALSE)</f>
        <v>11.71</v>
      </c>
      <c r="E432" s="11" t="str">
        <f>VLOOKUP(A432,'Medical Examinations'!$A$1:$L$2336,4,FALSE)</f>
        <v>No</v>
      </c>
      <c r="F432" s="11" t="str">
        <f>VLOOKUP(A432,'Medical Examinations'!$A$1:$L$2336,5,FALSE)</f>
        <v>No</v>
      </c>
      <c r="G432" s="11" t="str">
        <f>VLOOKUP(A432,'Medical Examinations'!$A$1:$L$2336,6,FALSE)</f>
        <v>No</v>
      </c>
      <c r="H432" s="11">
        <f>VLOOKUP(A432,'Medical Examinations'!$A$1:$L$2336,8,FALSE)</f>
        <v>2</v>
      </c>
      <c r="I432" s="11" t="str">
        <f>VLOOKUP(A432,'Medical Examinations'!$A$1:$L$2336,10,FALSE)</f>
        <v>yes</v>
      </c>
      <c r="J432" s="11" t="str">
        <f>VLOOKUP(A432,'Medical Examinations'!$A$1:$L$2336,11,FALSE)</f>
        <v>Normal Weight</v>
      </c>
      <c r="K432" s="11" t="str">
        <f>VLOOKUP(A432,'Medical Examinations'!$A$1:$L$2336,12,FALSE)</f>
        <v>Diabetes</v>
      </c>
      <c r="L432" s="10">
        <f ca="1">VLOOKUP(A432,'Hospitalisation Details'!$A$1:$Q$2344,3,FALSE)</f>
        <v>1993</v>
      </c>
      <c r="M432" s="10" t="str">
        <f ca="1">VLOOKUP(A432,'Hospitalisation Details'!$A$1:$Q$2344,5,FALSE)</f>
        <v>Nov</v>
      </c>
      <c r="N432" s="11">
        <f ca="1">VLOOKUP(A432,'Hospitalisation Details'!$A$1:$Q$2344,6,FALSE)</f>
        <v>11</v>
      </c>
      <c r="O432" s="17">
        <f ca="1">VLOOKUP(A432,'Hospitalisation Details'!$A$1:$Q$2344,7,FALSE)</f>
        <v>34284</v>
      </c>
      <c r="P432" s="11">
        <f ca="1">VLOOKUP(A432,'Hospitalisation Details'!$A$1:$Q$2344,10,FALSE)</f>
        <v>3947.41</v>
      </c>
      <c r="Q432" s="11" t="str">
        <f ca="1">VLOOKUP(A432,'Hospitalisation Details'!$A$1:$Q$2344,12,FALSE)</f>
        <v>tier - 2</v>
      </c>
      <c r="R432" s="11" t="str">
        <f ca="1">VLOOKUP(A432,'Hospitalisation Details'!$A$1:$Q$2344,14,FALSE)</f>
        <v>tier - 2</v>
      </c>
      <c r="S432" s="11">
        <f ca="1">VLOOKUP(A432,'Hospitalisation Details'!$A$1:$Q$2344,17,FALSE)</f>
        <v>31</v>
      </c>
      <c r="T432" s="11" t="str">
        <f ca="1">VLOOKUP(A432,'Hospitalisation Details'!$A$1:$Q$2336,16,FALSE)</f>
        <v>R1013</v>
      </c>
    </row>
    <row r="433" ht="15.5" spans="1:20">
      <c r="A433" s="10" t="s">
        <v>1651</v>
      </c>
      <c r="B433" s="11" t="str">
        <f>VLOOKUP(A433,'Customer Names'!$H$6:$K$2340,3,FALSE)</f>
        <v>  Phoebe</v>
      </c>
      <c r="C433" s="11">
        <f>VLOOKUP(A433,'Medical Examinations'!$A$1:$L$2336,2,FALSE)</f>
        <v>30.59</v>
      </c>
      <c r="D433" s="11">
        <f>VLOOKUP(A433,'Medical Examinations'!$A$1:$L$2336,3,FALSE)</f>
        <v>5.23</v>
      </c>
      <c r="E433" s="11" t="str">
        <f>VLOOKUP(A433,'Medical Examinations'!$A$1:$L$2336,4,FALSE)</f>
        <v>No</v>
      </c>
      <c r="F433" s="11" t="str">
        <f>VLOOKUP(A433,'Medical Examinations'!$A$1:$L$2336,5,FALSE)</f>
        <v>No</v>
      </c>
      <c r="G433" s="11" t="str">
        <f>VLOOKUP(A433,'Medical Examinations'!$A$1:$L$2336,6,FALSE)</f>
        <v>Yes</v>
      </c>
      <c r="H433" s="11">
        <f>VLOOKUP(A433,'Medical Examinations'!$A$1:$L$2336,8,FALSE)</f>
        <v>1</v>
      </c>
      <c r="I433" s="11" t="str">
        <f>VLOOKUP(A433,'Medical Examinations'!$A$1:$L$2336,10,FALSE)</f>
        <v>No</v>
      </c>
      <c r="J433" s="11" t="str">
        <f>VLOOKUP(A433,'Medical Examinations'!$A$1:$L$2336,11,FALSE)</f>
        <v>Obesity</v>
      </c>
      <c r="K433" s="11" t="str">
        <f>VLOOKUP(A433,'Medical Examinations'!$A$1:$L$2336,12,FALSE)</f>
        <v>Normal</v>
      </c>
      <c r="L433" s="10">
        <f ca="1">VLOOKUP(A433,'Hospitalisation Details'!$A$1:$Q$2344,3,FALSE)</f>
        <v>1999</v>
      </c>
      <c r="M433" s="10" t="str">
        <f ca="1">VLOOKUP(A433,'Hospitalisation Details'!$A$1:$Q$2344,5,FALSE)</f>
        <v>Jul</v>
      </c>
      <c r="N433" s="11">
        <f ca="1">VLOOKUP(A433,'Hospitalisation Details'!$A$1:$Q$2344,6,FALSE)</f>
        <v>10</v>
      </c>
      <c r="O433" s="17">
        <f ca="1">VLOOKUP(A433,'Hospitalisation Details'!$A$1:$Q$2344,7,FALSE)</f>
        <v>36351</v>
      </c>
      <c r="P433" s="11">
        <f ca="1">VLOOKUP(A433,'Hospitalisation Details'!$A$1:$Q$2344,10,FALSE)</f>
        <v>3955.98</v>
      </c>
      <c r="Q433" s="11" t="str">
        <f ca="1">VLOOKUP(A433,'Hospitalisation Details'!$A$1:$Q$2344,12,FALSE)</f>
        <v>tier - 2</v>
      </c>
      <c r="R433" s="11" t="str">
        <f ca="1">VLOOKUP(A433,'Hospitalisation Details'!$A$1:$Q$2344,14,FALSE)</f>
        <v>tier - 3</v>
      </c>
      <c r="S433" s="11">
        <f ca="1">VLOOKUP(A433,'Hospitalisation Details'!$A$1:$Q$2344,17,FALSE)</f>
        <v>26</v>
      </c>
      <c r="T433" s="11" t="str">
        <f ca="1">VLOOKUP(A433,'Hospitalisation Details'!$A$1:$Q$2336,16,FALSE)</f>
        <v>R1021</v>
      </c>
    </row>
    <row r="434" ht="15.5" spans="1:20">
      <c r="A434" s="10" t="s">
        <v>1655</v>
      </c>
      <c r="B434" s="11" t="str">
        <f>VLOOKUP(A434,'Customer Names'!$H$6:$K$2340,3,FALSE)</f>
        <v>  Corey</v>
      </c>
      <c r="C434" s="11">
        <f>VLOOKUP(A434,'Medical Examinations'!$A$1:$L$2336,2,FALSE)</f>
        <v>24.795</v>
      </c>
      <c r="D434" s="11">
        <f>VLOOKUP(A434,'Medical Examinations'!$A$1:$L$2336,3,FALSE)</f>
        <v>6.85</v>
      </c>
      <c r="E434" s="11" t="str">
        <f>VLOOKUP(A434,'Medical Examinations'!$A$1:$L$2336,4,FALSE)</f>
        <v>No</v>
      </c>
      <c r="F434" s="11" t="str">
        <f>VLOOKUP(A434,'Medical Examinations'!$A$1:$L$2336,5,FALSE)</f>
        <v>No</v>
      </c>
      <c r="G434" s="11" t="str">
        <f>VLOOKUP(A434,'Medical Examinations'!$A$1:$L$2336,6,FALSE)</f>
        <v>No</v>
      </c>
      <c r="H434" s="11">
        <f>VLOOKUP(A434,'Medical Examinations'!$A$1:$L$2336,8,FALSE)</f>
        <v>0</v>
      </c>
      <c r="I434" s="11" t="str">
        <f>VLOOKUP(A434,'Medical Examinations'!$A$1:$L$2336,10,FALSE)</f>
        <v>yes</v>
      </c>
      <c r="J434" s="11" t="str">
        <f>VLOOKUP(A434,'Medical Examinations'!$A$1:$L$2336,11,FALSE)</f>
        <v>Normal Weight</v>
      </c>
      <c r="K434" s="11" t="str">
        <f>VLOOKUP(A434,'Medical Examinations'!$A$1:$L$2336,12,FALSE)</f>
        <v>Diabetes</v>
      </c>
      <c r="L434" s="10">
        <f ca="1">VLOOKUP(A434,'Hospitalisation Details'!$A$1:$Q$2344,3,FALSE)</f>
        <v>1995</v>
      </c>
      <c r="M434" s="10" t="str">
        <f ca="1">VLOOKUP(A434,'Hospitalisation Details'!$A$1:$Q$2344,5,FALSE)</f>
        <v>Jul</v>
      </c>
      <c r="N434" s="11">
        <f ca="1">VLOOKUP(A434,'Hospitalisation Details'!$A$1:$Q$2344,6,FALSE)</f>
        <v>11</v>
      </c>
      <c r="O434" s="17">
        <f ca="1">VLOOKUP(A434,'Hospitalisation Details'!$A$1:$Q$2344,7,FALSE)</f>
        <v>34891</v>
      </c>
      <c r="P434" s="11">
        <f ca="1">VLOOKUP(A434,'Hospitalisation Details'!$A$1:$Q$2344,10,FALSE)</f>
        <v>3956.07</v>
      </c>
      <c r="Q434" s="11" t="str">
        <f ca="1">VLOOKUP(A434,'Hospitalisation Details'!$A$1:$Q$2344,12,FALSE)</f>
        <v>tier - 2</v>
      </c>
      <c r="R434" s="11" t="str">
        <f ca="1">VLOOKUP(A434,'Hospitalisation Details'!$A$1:$Q$2344,14,FALSE)</f>
        <v>tier - 2</v>
      </c>
      <c r="S434" s="11">
        <f ca="1">VLOOKUP(A434,'Hospitalisation Details'!$A$1:$Q$2344,17,FALSE)</f>
        <v>30</v>
      </c>
      <c r="T434" s="11" t="str">
        <f ca="1">VLOOKUP(A434,'Hospitalisation Details'!$A$1:$Q$2336,16,FALSE)</f>
        <v>R1012</v>
      </c>
    </row>
    <row r="435" ht="15.5" spans="1:20">
      <c r="A435" s="10" t="s">
        <v>1658</v>
      </c>
      <c r="B435" s="11" t="str">
        <f>VLOOKUP(A435,'Customer Names'!$H$6:$K$2340,3,FALSE)</f>
        <v>  Rebecca</v>
      </c>
      <c r="C435" s="11">
        <f>VLOOKUP(A435,'Medical Examinations'!$A$1:$L$2336,2,FALSE)</f>
        <v>24.13</v>
      </c>
      <c r="D435" s="11">
        <f>VLOOKUP(A435,'Medical Examinations'!$A$1:$L$2336,3,FALSE)</f>
        <v>7.05</v>
      </c>
      <c r="E435" s="11" t="str">
        <f>VLOOKUP(A435,'Medical Examinations'!$A$1:$L$2336,4,FALSE)</f>
        <v>yes</v>
      </c>
      <c r="F435" s="11" t="str">
        <f>VLOOKUP(A435,'Medical Examinations'!$A$1:$L$2336,5,FALSE)</f>
        <v>No</v>
      </c>
      <c r="G435" s="11" t="str">
        <f>VLOOKUP(A435,'Medical Examinations'!$A$1:$L$2336,6,FALSE)</f>
        <v>No</v>
      </c>
      <c r="H435" s="11">
        <f>VLOOKUP(A435,'Medical Examinations'!$A$1:$L$2336,8,FALSE)</f>
        <v>2</v>
      </c>
      <c r="I435" s="11" t="str">
        <f>VLOOKUP(A435,'Medical Examinations'!$A$1:$L$2336,10,FALSE)</f>
        <v>yes</v>
      </c>
      <c r="J435" s="11" t="str">
        <f>VLOOKUP(A435,'Medical Examinations'!$A$1:$L$2336,11,FALSE)</f>
        <v>Normal Weight</v>
      </c>
      <c r="K435" s="11" t="str">
        <f>VLOOKUP(A435,'Medical Examinations'!$A$1:$L$2336,12,FALSE)</f>
        <v>Diabetes</v>
      </c>
      <c r="L435" s="10">
        <f ca="1">VLOOKUP(A435,'Hospitalisation Details'!$A$1:$Q$2344,3,FALSE)</f>
        <v>1990</v>
      </c>
      <c r="M435" s="10" t="str">
        <f ca="1">VLOOKUP(A435,'Hospitalisation Details'!$A$1:$Q$2344,5,FALSE)</f>
        <v>Jul</v>
      </c>
      <c r="N435" s="11">
        <f ca="1">VLOOKUP(A435,'Hospitalisation Details'!$A$1:$Q$2344,6,FALSE)</f>
        <v>29</v>
      </c>
      <c r="O435" s="17">
        <f ca="1">VLOOKUP(A435,'Hospitalisation Details'!$A$1:$Q$2344,7,FALSE)</f>
        <v>33083</v>
      </c>
      <c r="P435" s="11">
        <f ca="1">VLOOKUP(A435,'Hospitalisation Details'!$A$1:$Q$2344,10,FALSE)</f>
        <v>3972.92</v>
      </c>
      <c r="Q435" s="11" t="str">
        <f ca="1">VLOOKUP(A435,'Hospitalisation Details'!$A$1:$Q$2344,12,FALSE)</f>
        <v>tier - 2</v>
      </c>
      <c r="R435" s="11" t="str">
        <f ca="1">VLOOKUP(A435,'Hospitalisation Details'!$A$1:$Q$2344,14,FALSE)</f>
        <v>tier - 3</v>
      </c>
      <c r="S435" s="11">
        <f ca="1">VLOOKUP(A435,'Hospitalisation Details'!$A$1:$Q$2344,17,FALSE)</f>
        <v>35</v>
      </c>
      <c r="T435" s="11" t="str">
        <f ca="1">VLOOKUP(A435,'Hospitalisation Details'!$A$1:$Q$2336,16,FALSE)</f>
        <v>R1013</v>
      </c>
    </row>
    <row r="436" ht="15.5" spans="1:20">
      <c r="A436" s="10" t="s">
        <v>1662</v>
      </c>
      <c r="B436" s="11" t="str">
        <f>VLOOKUP(A436,'Customer Names'!$H$6:$K$2340,3,FALSE)</f>
        <v>  Nicholas D</v>
      </c>
      <c r="C436" s="11">
        <f>VLOOKUP(A436,'Medical Examinations'!$A$1:$L$2336,2,FALSE)</f>
        <v>25.84</v>
      </c>
      <c r="D436" s="11">
        <f>VLOOKUP(A436,'Medical Examinations'!$A$1:$L$2336,3,FALSE)</f>
        <v>11.64</v>
      </c>
      <c r="E436" s="11" t="str">
        <f>VLOOKUP(A436,'Medical Examinations'!$A$1:$L$2336,4,FALSE)</f>
        <v>No</v>
      </c>
      <c r="F436" s="11" t="str">
        <f>VLOOKUP(A436,'Medical Examinations'!$A$1:$L$2336,5,FALSE)</f>
        <v>No</v>
      </c>
      <c r="G436" s="11" t="str">
        <f>VLOOKUP(A436,'Medical Examinations'!$A$1:$L$2336,6,FALSE)</f>
        <v>No</v>
      </c>
      <c r="H436" s="11">
        <f>VLOOKUP(A436,'Medical Examinations'!$A$1:$L$2336,8,FALSE)</f>
        <v>2</v>
      </c>
      <c r="I436" s="11" t="str">
        <f>VLOOKUP(A436,'Medical Examinations'!$A$1:$L$2336,10,FALSE)</f>
        <v>yes</v>
      </c>
      <c r="J436" s="11" t="str">
        <f>VLOOKUP(A436,'Medical Examinations'!$A$1:$L$2336,11,FALSE)</f>
        <v>Over Weight</v>
      </c>
      <c r="K436" s="11" t="str">
        <f>VLOOKUP(A436,'Medical Examinations'!$A$1:$L$2336,12,FALSE)</f>
        <v>Diabetes</v>
      </c>
      <c r="L436" s="10">
        <f ca="1">VLOOKUP(A436,'Hospitalisation Details'!$A$1:$Q$2344,3,FALSE)</f>
        <v>1996</v>
      </c>
      <c r="M436" s="10" t="str">
        <f ca="1">VLOOKUP(A436,'Hospitalisation Details'!$A$1:$Q$2344,5,FALSE)</f>
        <v>Aug</v>
      </c>
      <c r="N436" s="11">
        <f ca="1">VLOOKUP(A436,'Hospitalisation Details'!$A$1:$Q$2344,6,FALSE)</f>
        <v>17</v>
      </c>
      <c r="O436" s="17">
        <f ca="1">VLOOKUP(A436,'Hospitalisation Details'!$A$1:$Q$2344,7,FALSE)</f>
        <v>35294</v>
      </c>
      <c r="P436" s="11">
        <f ca="1">VLOOKUP(A436,'Hospitalisation Details'!$A$1:$Q$2344,10,FALSE)</f>
        <v>3981.98</v>
      </c>
      <c r="Q436" s="11" t="str">
        <f ca="1">VLOOKUP(A436,'Hospitalisation Details'!$A$1:$Q$2344,12,FALSE)</f>
        <v>tier - 2</v>
      </c>
      <c r="R436" s="11" t="str">
        <f ca="1">VLOOKUP(A436,'Hospitalisation Details'!$A$1:$Q$2344,14,FALSE)</f>
        <v>tier - 2</v>
      </c>
      <c r="S436" s="11">
        <f ca="1">VLOOKUP(A436,'Hospitalisation Details'!$A$1:$Q$2344,17,FALSE)</f>
        <v>29</v>
      </c>
      <c r="T436" s="11" t="str">
        <f ca="1">VLOOKUP(A436,'Hospitalisation Details'!$A$1:$Q$2336,16,FALSE)</f>
        <v>R1013</v>
      </c>
    </row>
    <row r="437" ht="15.5" spans="1:20">
      <c r="A437" s="10" t="s">
        <v>1666</v>
      </c>
      <c r="B437" s="11" t="str">
        <f>VLOOKUP(A437,'Customer Names'!$H$6:$K$2340,3,FALSE)</f>
        <v>  Christian</v>
      </c>
      <c r="C437" s="11">
        <f>VLOOKUP(A437,'Medical Examinations'!$A$1:$L$2336,2,FALSE)</f>
        <v>28</v>
      </c>
      <c r="D437" s="11">
        <f>VLOOKUP(A437,'Medical Examinations'!$A$1:$L$2336,3,FALSE)</f>
        <v>10.52</v>
      </c>
      <c r="E437" s="11" t="str">
        <f>VLOOKUP(A437,'Medical Examinations'!$A$1:$L$2336,4,FALSE)</f>
        <v>No</v>
      </c>
      <c r="F437" s="11" t="str">
        <f>VLOOKUP(A437,'Medical Examinations'!$A$1:$L$2336,5,FALSE)</f>
        <v>No</v>
      </c>
      <c r="G437" s="11" t="str">
        <f>VLOOKUP(A437,'Medical Examinations'!$A$1:$L$2336,6,FALSE)</f>
        <v>No</v>
      </c>
      <c r="H437" s="11">
        <f>VLOOKUP(A437,'Medical Examinations'!$A$1:$L$2336,8,FALSE)</f>
        <v>0</v>
      </c>
      <c r="I437" s="11" t="str">
        <f>VLOOKUP(A437,'Medical Examinations'!$A$1:$L$2336,10,FALSE)</f>
        <v>yes</v>
      </c>
      <c r="J437" s="11" t="str">
        <f>VLOOKUP(A437,'Medical Examinations'!$A$1:$L$2336,11,FALSE)</f>
        <v>Over Weight</v>
      </c>
      <c r="K437" s="11" t="str">
        <f>VLOOKUP(A437,'Medical Examinations'!$A$1:$L$2336,12,FALSE)</f>
        <v>Diabetes</v>
      </c>
      <c r="L437" s="10">
        <f ca="1">VLOOKUP(A437,'Hospitalisation Details'!$A$1:$Q$2344,3,FALSE)</f>
        <v>1996</v>
      </c>
      <c r="M437" s="10" t="str">
        <f ca="1">VLOOKUP(A437,'Hospitalisation Details'!$A$1:$Q$2344,5,FALSE)</f>
        <v>Sep</v>
      </c>
      <c r="N437" s="11">
        <f ca="1">VLOOKUP(A437,'Hospitalisation Details'!$A$1:$Q$2344,6,FALSE)</f>
        <v>8</v>
      </c>
      <c r="O437" s="17">
        <f ca="1">VLOOKUP(A437,'Hospitalisation Details'!$A$1:$Q$2344,7,FALSE)</f>
        <v>35316</v>
      </c>
      <c r="P437" s="11">
        <f ca="1">VLOOKUP(A437,'Hospitalisation Details'!$A$1:$Q$2344,10,FALSE)</f>
        <v>3987.93</v>
      </c>
      <c r="Q437" s="11" t="str">
        <f ca="1">VLOOKUP(A437,'Hospitalisation Details'!$A$1:$Q$2344,12,FALSE)</f>
        <v>tier - 2</v>
      </c>
      <c r="R437" s="11" t="str">
        <f ca="1">VLOOKUP(A437,'Hospitalisation Details'!$A$1:$Q$2344,14,FALSE)</f>
        <v>tier - 2</v>
      </c>
      <c r="S437" s="11">
        <f ca="1">VLOOKUP(A437,'Hospitalisation Details'!$A$1:$Q$2344,17,FALSE)</f>
        <v>29</v>
      </c>
      <c r="T437" s="11" t="str">
        <f ca="1">VLOOKUP(A437,'Hospitalisation Details'!$A$1:$Q$2336,16,FALSE)</f>
        <v>R1011</v>
      </c>
    </row>
    <row r="438" ht="15.5" spans="1:20">
      <c r="A438" s="10" t="s">
        <v>1670</v>
      </c>
      <c r="B438" s="11" t="str">
        <f>VLOOKUP(A438,'Customer Names'!$H$6:$K$2340,3,FALSE)</f>
        <v>  Jonathon S</v>
      </c>
      <c r="C438" s="11">
        <f>VLOOKUP(A438,'Medical Examinations'!$A$1:$L$2336,2,FALSE)</f>
        <v>34.1</v>
      </c>
      <c r="D438" s="11">
        <f>VLOOKUP(A438,'Medical Examinations'!$A$1:$L$2336,3,FALSE)</f>
        <v>4.01</v>
      </c>
      <c r="E438" s="11" t="str">
        <f>VLOOKUP(A438,'Medical Examinations'!$A$1:$L$2336,4,FALSE)</f>
        <v>yes</v>
      </c>
      <c r="F438" s="11" t="str">
        <f>VLOOKUP(A438,'Medical Examinations'!$A$1:$L$2336,5,FALSE)</f>
        <v>No</v>
      </c>
      <c r="G438" s="11" t="str">
        <f>VLOOKUP(A438,'Medical Examinations'!$A$1:$L$2336,6,FALSE)</f>
        <v>Yes</v>
      </c>
      <c r="H438" s="11">
        <f>VLOOKUP(A438,'Medical Examinations'!$A$1:$L$2336,8,FALSE)</f>
        <v>1</v>
      </c>
      <c r="I438" s="11" t="str">
        <f>VLOOKUP(A438,'Medical Examinations'!$A$1:$L$2336,10,FALSE)</f>
        <v>No</v>
      </c>
      <c r="J438" s="11" t="str">
        <f>VLOOKUP(A438,'Medical Examinations'!$A$1:$L$2336,11,FALSE)</f>
        <v>Obesity</v>
      </c>
      <c r="K438" s="11" t="str">
        <f>VLOOKUP(A438,'Medical Examinations'!$A$1:$L$2336,12,FALSE)</f>
        <v>Normal</v>
      </c>
      <c r="L438" s="10">
        <f ca="1">VLOOKUP(A438,'Hospitalisation Details'!$A$1:$Q$2344,3,FALSE)</f>
        <v>1990</v>
      </c>
      <c r="M438" s="10" t="str">
        <f ca="1">VLOOKUP(A438,'Hospitalisation Details'!$A$1:$Q$2344,5,FALSE)</f>
        <v>Nov</v>
      </c>
      <c r="N438" s="11">
        <f ca="1">VLOOKUP(A438,'Hospitalisation Details'!$A$1:$Q$2344,6,FALSE)</f>
        <v>22</v>
      </c>
      <c r="O438" s="17">
        <f ca="1">VLOOKUP(A438,'Hospitalisation Details'!$A$1:$Q$2344,7,FALSE)</f>
        <v>33199</v>
      </c>
      <c r="P438" s="11">
        <f ca="1">VLOOKUP(A438,'Hospitalisation Details'!$A$1:$Q$2344,10,FALSE)</f>
        <v>3989.84</v>
      </c>
      <c r="Q438" s="11" t="str">
        <f ca="1">VLOOKUP(A438,'Hospitalisation Details'!$A$1:$Q$2344,12,FALSE)</f>
        <v>tier - 2</v>
      </c>
      <c r="R438" s="11" t="str">
        <f ca="1">VLOOKUP(A438,'Hospitalisation Details'!$A$1:$Q$2344,14,FALSE)</f>
        <v>tier - 2</v>
      </c>
      <c r="S438" s="11">
        <f ca="1">VLOOKUP(A438,'Hospitalisation Details'!$A$1:$Q$2344,17,FALSE)</f>
        <v>34</v>
      </c>
      <c r="T438" s="11" t="str">
        <f ca="1">VLOOKUP(A438,'Hospitalisation Details'!$A$1:$Q$2336,16,FALSE)</f>
        <v>R1011</v>
      </c>
    </row>
    <row r="439" ht="15.5" spans="1:20">
      <c r="A439" s="10" t="s">
        <v>1673</v>
      </c>
      <c r="B439" s="11" t="str">
        <f>VLOOKUP(A439,'Customer Names'!$H$6:$K$2340,3,FALSE)</f>
        <v>  Caroline</v>
      </c>
      <c r="C439" s="11">
        <f>VLOOKUP(A439,'Medical Examinations'!$A$1:$L$2336,2,FALSE)</f>
        <v>26.125</v>
      </c>
      <c r="D439" s="11">
        <f>VLOOKUP(A439,'Medical Examinations'!$A$1:$L$2336,3,FALSE)</f>
        <v>8.56</v>
      </c>
      <c r="E439" s="11" t="str">
        <f>VLOOKUP(A439,'Medical Examinations'!$A$1:$L$2336,4,FALSE)</f>
        <v>yes</v>
      </c>
      <c r="F439" s="11" t="str">
        <f>VLOOKUP(A439,'Medical Examinations'!$A$1:$L$2336,5,FALSE)</f>
        <v>No</v>
      </c>
      <c r="G439" s="11" t="str">
        <f>VLOOKUP(A439,'Medical Examinations'!$A$1:$L$2336,6,FALSE)</f>
        <v>No</v>
      </c>
      <c r="H439" s="11">
        <f>VLOOKUP(A439,'Medical Examinations'!$A$1:$L$2336,8,FALSE)</f>
        <v>1</v>
      </c>
      <c r="I439" s="11" t="str">
        <f>VLOOKUP(A439,'Medical Examinations'!$A$1:$L$2336,10,FALSE)</f>
        <v>yes</v>
      </c>
      <c r="J439" s="11" t="str">
        <f>VLOOKUP(A439,'Medical Examinations'!$A$1:$L$2336,11,FALSE)</f>
        <v>Over Weight</v>
      </c>
      <c r="K439" s="11" t="str">
        <f>VLOOKUP(A439,'Medical Examinations'!$A$1:$L$2336,12,FALSE)</f>
        <v>Diabetes</v>
      </c>
      <c r="L439" s="10">
        <f ca="1">VLOOKUP(A439,'Hospitalisation Details'!$A$1:$Q$2344,3,FALSE)</f>
        <v>1990</v>
      </c>
      <c r="M439" s="10" t="str">
        <f ca="1">VLOOKUP(A439,'Hospitalisation Details'!$A$1:$Q$2344,5,FALSE)</f>
        <v>Nov</v>
      </c>
      <c r="N439" s="11">
        <f ca="1">VLOOKUP(A439,'Hospitalisation Details'!$A$1:$Q$2344,6,FALSE)</f>
        <v>1</v>
      </c>
      <c r="O439" s="17">
        <f ca="1">VLOOKUP(A439,'Hospitalisation Details'!$A$1:$Q$2344,7,FALSE)</f>
        <v>33178</v>
      </c>
      <c r="P439" s="11">
        <f ca="1">VLOOKUP(A439,'Hospitalisation Details'!$A$1:$Q$2344,10,FALSE)</f>
        <v>3994.18</v>
      </c>
      <c r="Q439" s="11" t="str">
        <f ca="1">VLOOKUP(A439,'Hospitalisation Details'!$A$1:$Q$2344,12,FALSE)</f>
        <v>tier - 2</v>
      </c>
      <c r="R439" s="11" t="str">
        <f ca="1">VLOOKUP(A439,'Hospitalisation Details'!$A$1:$Q$2344,14,FALSE)</f>
        <v>tier - 2</v>
      </c>
      <c r="S439" s="11">
        <f ca="1">VLOOKUP(A439,'Hospitalisation Details'!$A$1:$Q$2344,17,FALSE)</f>
        <v>35</v>
      </c>
      <c r="T439" s="11" t="str">
        <f ca="1">VLOOKUP(A439,'Hospitalisation Details'!$A$1:$Q$2336,16,FALSE)</f>
        <v>R1013</v>
      </c>
    </row>
    <row r="440" ht="15.5" spans="1:20">
      <c r="A440" s="10" t="s">
        <v>1676</v>
      </c>
      <c r="B440" s="11" t="str">
        <f>VLOOKUP(A440,'Customer Names'!$H$6:$K$2340,3,FALSE)</f>
        <v>  Joshua D</v>
      </c>
      <c r="C440" s="11">
        <f>VLOOKUP(A440,'Medical Examinations'!$A$1:$L$2336,2,FALSE)</f>
        <v>25.6</v>
      </c>
      <c r="D440" s="11">
        <f>VLOOKUP(A440,'Medical Examinations'!$A$1:$L$2336,3,FALSE)</f>
        <v>10.5</v>
      </c>
      <c r="E440" s="11" t="str">
        <f>VLOOKUP(A440,'Medical Examinations'!$A$1:$L$2336,4,FALSE)</f>
        <v>No</v>
      </c>
      <c r="F440" s="11" t="str">
        <f>VLOOKUP(A440,'Medical Examinations'!$A$1:$L$2336,5,FALSE)</f>
        <v>No</v>
      </c>
      <c r="G440" s="11" t="str">
        <f>VLOOKUP(A440,'Medical Examinations'!$A$1:$L$2336,6,FALSE)</f>
        <v>No</v>
      </c>
      <c r="H440" s="11">
        <f>VLOOKUP(A440,'Medical Examinations'!$A$1:$L$2336,8,FALSE)</f>
        <v>2</v>
      </c>
      <c r="I440" s="11" t="str">
        <f>VLOOKUP(A440,'Medical Examinations'!$A$1:$L$2336,10,FALSE)</f>
        <v>yes</v>
      </c>
      <c r="J440" s="11" t="str">
        <f>VLOOKUP(A440,'Medical Examinations'!$A$1:$L$2336,11,FALSE)</f>
        <v>Over Weight</v>
      </c>
      <c r="K440" s="11" t="str">
        <f>VLOOKUP(A440,'Medical Examinations'!$A$1:$L$2336,12,FALSE)</f>
        <v>Diabetes</v>
      </c>
      <c r="L440" s="10">
        <f ca="1">VLOOKUP(A440,'Hospitalisation Details'!$A$1:$Q$2344,3,FALSE)</f>
        <v>1989</v>
      </c>
      <c r="M440" s="10" t="str">
        <f ca="1">VLOOKUP(A440,'Hospitalisation Details'!$A$1:$Q$2344,5,FALSE)</f>
        <v>Jul</v>
      </c>
      <c r="N440" s="11">
        <f ca="1">VLOOKUP(A440,'Hospitalisation Details'!$A$1:$Q$2344,6,FALSE)</f>
        <v>10</v>
      </c>
      <c r="O440" s="17">
        <f ca="1">VLOOKUP(A440,'Hospitalisation Details'!$A$1:$Q$2344,7,FALSE)</f>
        <v>32699</v>
      </c>
      <c r="P440" s="11">
        <f ca="1">VLOOKUP(A440,'Hospitalisation Details'!$A$1:$Q$2344,10,FALSE)</f>
        <v>4002.36</v>
      </c>
      <c r="Q440" s="11" t="str">
        <f ca="1">VLOOKUP(A440,'Hospitalisation Details'!$A$1:$Q$2344,12,FALSE)</f>
        <v>tier - 2</v>
      </c>
      <c r="R440" s="11" t="str">
        <f ca="1">VLOOKUP(A440,'Hospitalisation Details'!$A$1:$Q$2344,14,FALSE)</f>
        <v>tier - 1</v>
      </c>
      <c r="S440" s="11">
        <f ca="1">VLOOKUP(A440,'Hospitalisation Details'!$A$1:$Q$2344,17,FALSE)</f>
        <v>36</v>
      </c>
      <c r="T440" s="11" t="str">
        <f ca="1">VLOOKUP(A440,'Hospitalisation Details'!$A$1:$Q$2336,16,FALSE)</f>
        <v>R1013</v>
      </c>
    </row>
    <row r="441" ht="15.5" spans="1:20">
      <c r="A441" s="10" t="s">
        <v>1680</v>
      </c>
      <c r="B441" s="11" t="str">
        <f>VLOOKUP(A441,'Customer Names'!$H$6:$K$2340,3,FALSE)</f>
        <v>  Nichole</v>
      </c>
      <c r="C441" s="11">
        <f>VLOOKUP(A441,'Medical Examinations'!$A$1:$L$2336,2,FALSE)</f>
        <v>24.32</v>
      </c>
      <c r="D441" s="11">
        <f>VLOOKUP(A441,'Medical Examinations'!$A$1:$L$2336,3,FALSE)</f>
        <v>6.39</v>
      </c>
      <c r="E441" s="11" t="str">
        <f>VLOOKUP(A441,'Medical Examinations'!$A$1:$L$2336,4,FALSE)</f>
        <v>No</v>
      </c>
      <c r="F441" s="11" t="str">
        <f>VLOOKUP(A441,'Medical Examinations'!$A$1:$L$2336,5,FALSE)</f>
        <v>No</v>
      </c>
      <c r="G441" s="11" t="str">
        <f>VLOOKUP(A441,'Medical Examinations'!$A$1:$L$2336,6,FALSE)</f>
        <v>No</v>
      </c>
      <c r="H441" s="11">
        <f>VLOOKUP(A441,'Medical Examinations'!$A$1:$L$2336,8,FALSE)</f>
        <v>0</v>
      </c>
      <c r="I441" s="11" t="str">
        <f>VLOOKUP(A441,'Medical Examinations'!$A$1:$L$2336,10,FALSE)</f>
        <v>No</v>
      </c>
      <c r="J441" s="11" t="str">
        <f>VLOOKUP(A441,'Medical Examinations'!$A$1:$L$2336,11,FALSE)</f>
        <v>Normal Weight</v>
      </c>
      <c r="K441" s="11" t="str">
        <f>VLOOKUP(A441,'Medical Examinations'!$A$1:$L$2336,12,FALSE)</f>
        <v>Prediabetes</v>
      </c>
      <c r="L441" s="10">
        <f ca="1">VLOOKUP(A441,'Hospitalisation Details'!$A$1:$Q$2344,3,FALSE)</f>
        <v>2000</v>
      </c>
      <c r="M441" s="10" t="str">
        <f ca="1">VLOOKUP(A441,'Hospitalisation Details'!$A$1:$Q$2344,5,FALSE)</f>
        <v>Sep</v>
      </c>
      <c r="N441" s="11">
        <f ca="1">VLOOKUP(A441,'Hospitalisation Details'!$A$1:$Q$2344,6,FALSE)</f>
        <v>13</v>
      </c>
      <c r="O441" s="17">
        <f ca="1">VLOOKUP(A441,'Hospitalisation Details'!$A$1:$Q$2344,7,FALSE)</f>
        <v>36782</v>
      </c>
      <c r="P441" s="11">
        <f ca="1">VLOOKUP(A441,'Hospitalisation Details'!$A$1:$Q$2344,10,FALSE)</f>
        <v>4005.42</v>
      </c>
      <c r="Q441" s="11" t="str">
        <f ca="1">VLOOKUP(A441,'Hospitalisation Details'!$A$1:$Q$2344,12,FALSE)</f>
        <v>tier - 2</v>
      </c>
      <c r="R441" s="11" t="str">
        <f ca="1">VLOOKUP(A441,'Hospitalisation Details'!$A$1:$Q$2344,14,FALSE)</f>
        <v>tier - 1</v>
      </c>
      <c r="S441" s="11">
        <f ca="1">VLOOKUP(A441,'Hospitalisation Details'!$A$1:$Q$2344,17,FALSE)</f>
        <v>25</v>
      </c>
      <c r="T441" s="11" t="str">
        <f ca="1">VLOOKUP(A441,'Hospitalisation Details'!$A$1:$Q$2336,16,FALSE)</f>
        <v>R1015</v>
      </c>
    </row>
    <row r="442" ht="15.5" spans="1:20">
      <c r="A442" s="10" t="s">
        <v>1684</v>
      </c>
      <c r="B442" s="11" t="str">
        <f>VLOOKUP(A442,'Customer Names'!$H$6:$K$2340,3,FALSE)</f>
        <v>  Denise M</v>
      </c>
      <c r="C442" s="11">
        <f>VLOOKUP(A442,'Medical Examinations'!$A$1:$L$2336,2,FALSE)</f>
        <v>22.88</v>
      </c>
      <c r="D442" s="11">
        <f>VLOOKUP(A442,'Medical Examinations'!$A$1:$L$2336,3,FALSE)</f>
        <v>5.71</v>
      </c>
      <c r="E442" s="11" t="str">
        <f>VLOOKUP(A442,'Medical Examinations'!$A$1:$L$2336,4,FALSE)</f>
        <v>yes</v>
      </c>
      <c r="F442" s="11" t="str">
        <f>VLOOKUP(A442,'Medical Examinations'!$A$1:$L$2336,5,FALSE)</f>
        <v>No</v>
      </c>
      <c r="G442" s="11" t="str">
        <f>VLOOKUP(A442,'Medical Examinations'!$A$1:$L$2336,6,FALSE)</f>
        <v>Yes</v>
      </c>
      <c r="H442" s="11">
        <f>VLOOKUP(A442,'Medical Examinations'!$A$1:$L$2336,8,FALSE)</f>
        <v>1</v>
      </c>
      <c r="I442" s="11" t="str">
        <f>VLOOKUP(A442,'Medical Examinations'!$A$1:$L$2336,10,FALSE)</f>
        <v>yes</v>
      </c>
      <c r="J442" s="11" t="str">
        <f>VLOOKUP(A442,'Medical Examinations'!$A$1:$L$2336,11,FALSE)</f>
        <v>Normal Weight</v>
      </c>
      <c r="K442" s="11" t="str">
        <f>VLOOKUP(A442,'Medical Examinations'!$A$1:$L$2336,12,FALSE)</f>
        <v>Prediabetes</v>
      </c>
      <c r="L442" s="10">
        <f ca="1">VLOOKUP(A442,'Hospitalisation Details'!$A$1:$Q$2344,3,FALSE)</f>
        <v>1992</v>
      </c>
      <c r="M442" s="10" t="str">
        <f ca="1">VLOOKUP(A442,'Hospitalisation Details'!$A$1:$Q$2344,5,FALSE)</f>
        <v>Oct</v>
      </c>
      <c r="N442" s="11">
        <f ca="1">VLOOKUP(A442,'Hospitalisation Details'!$A$1:$Q$2344,6,FALSE)</f>
        <v>11</v>
      </c>
      <c r="O442" s="17">
        <f ca="1">VLOOKUP(A442,'Hospitalisation Details'!$A$1:$Q$2344,7,FALSE)</f>
        <v>33888</v>
      </c>
      <c r="P442" s="11">
        <f ca="1">VLOOKUP(A442,'Hospitalisation Details'!$A$1:$Q$2344,10,FALSE)</f>
        <v>4032.24</v>
      </c>
      <c r="Q442" s="11" t="str">
        <f ca="1">VLOOKUP(A442,'Hospitalisation Details'!$A$1:$Q$2344,12,FALSE)</f>
        <v>tier - 3</v>
      </c>
      <c r="R442" s="11" t="str">
        <f ca="1">VLOOKUP(A442,'Hospitalisation Details'!$A$1:$Q$2344,14,FALSE)</f>
        <v>tier - 3</v>
      </c>
      <c r="S442" s="11">
        <f ca="1">VLOOKUP(A442,'Hospitalisation Details'!$A$1:$Q$2344,17,FALSE)</f>
        <v>33</v>
      </c>
      <c r="T442" s="11" t="str">
        <f ca="1">VLOOKUP(A442,'Hospitalisation Details'!$A$1:$Q$2336,16,FALSE)</f>
        <v>R1012</v>
      </c>
    </row>
    <row r="443" ht="15.5" spans="1:20">
      <c r="A443" s="10" t="s">
        <v>1688</v>
      </c>
      <c r="B443" s="11" t="str">
        <f>VLOOKUP(A443,'Customer Names'!$H$6:$K$2340,3,FALSE)</f>
        <v>  Peter R</v>
      </c>
      <c r="C443" s="11">
        <f>VLOOKUP(A443,'Medical Examinations'!$A$1:$L$2336,2,FALSE)</f>
        <v>24.985</v>
      </c>
      <c r="D443" s="11">
        <f>VLOOKUP(A443,'Medical Examinations'!$A$1:$L$2336,3,FALSE)</f>
        <v>4.43</v>
      </c>
      <c r="E443" s="11" t="str">
        <f>VLOOKUP(A443,'Medical Examinations'!$A$1:$L$2336,4,FALSE)</f>
        <v>yes</v>
      </c>
      <c r="F443" s="11" t="str">
        <f>VLOOKUP(A443,'Medical Examinations'!$A$1:$L$2336,5,FALSE)</f>
        <v>No</v>
      </c>
      <c r="G443" s="11" t="str">
        <f>VLOOKUP(A443,'Medical Examinations'!$A$1:$L$2336,6,FALSE)</f>
        <v>Yes</v>
      </c>
      <c r="H443" s="11">
        <f>VLOOKUP(A443,'Medical Examinations'!$A$1:$L$2336,8,FALSE)</f>
        <v>1</v>
      </c>
      <c r="I443" s="11" t="str">
        <f>VLOOKUP(A443,'Medical Examinations'!$A$1:$L$2336,10,FALSE)</f>
        <v>No</v>
      </c>
      <c r="J443" s="11" t="str">
        <f>VLOOKUP(A443,'Medical Examinations'!$A$1:$L$2336,11,FALSE)</f>
        <v>Over Weight</v>
      </c>
      <c r="K443" s="11" t="str">
        <f>VLOOKUP(A443,'Medical Examinations'!$A$1:$L$2336,12,FALSE)</f>
        <v>Normal</v>
      </c>
      <c r="L443" s="10">
        <f ca="1">VLOOKUP(A443,'Hospitalisation Details'!$A$1:$Q$2344,3,FALSE)</f>
        <v>1984</v>
      </c>
      <c r="M443" s="10" t="str">
        <f ca="1">VLOOKUP(A443,'Hospitalisation Details'!$A$1:$Q$2344,5,FALSE)</f>
        <v>Jul</v>
      </c>
      <c r="N443" s="11">
        <f ca="1">VLOOKUP(A443,'Hospitalisation Details'!$A$1:$Q$2344,6,FALSE)</f>
        <v>7</v>
      </c>
      <c r="O443" s="17">
        <f ca="1">VLOOKUP(A443,'Hospitalisation Details'!$A$1:$Q$2344,7,FALSE)</f>
        <v>30870</v>
      </c>
      <c r="P443" s="11">
        <f ca="1">VLOOKUP(A443,'Hospitalisation Details'!$A$1:$Q$2344,10,FALSE)</f>
        <v>4038.41</v>
      </c>
      <c r="Q443" s="11" t="str">
        <f ca="1">VLOOKUP(A443,'Hospitalisation Details'!$A$1:$Q$2344,12,FALSE)</f>
        <v>tier - 2</v>
      </c>
      <c r="R443" s="11" t="str">
        <f ca="1">VLOOKUP(A443,'Hospitalisation Details'!$A$1:$Q$2344,14,FALSE)</f>
        <v>tier - 1</v>
      </c>
      <c r="S443" s="11">
        <f ca="1">VLOOKUP(A443,'Hospitalisation Details'!$A$1:$Q$2344,17,FALSE)</f>
        <v>41</v>
      </c>
      <c r="T443" s="11" t="str">
        <f ca="1">VLOOKUP(A443,'Hospitalisation Details'!$A$1:$Q$2336,16,FALSE)</f>
        <v>R1013</v>
      </c>
    </row>
    <row r="444" ht="15.5" spans="1:20">
      <c r="A444" s="10" t="s">
        <v>1691</v>
      </c>
      <c r="B444" s="11" t="str">
        <f>VLOOKUP(A444,'Customer Names'!$H$6:$K$2340,3,FALSE)</f>
        <v>  Johnson K</v>
      </c>
      <c r="C444" s="11">
        <f>VLOOKUP(A444,'Medical Examinations'!$A$1:$L$2336,2,FALSE)</f>
        <v>33.1</v>
      </c>
      <c r="D444" s="11">
        <f>VLOOKUP(A444,'Medical Examinations'!$A$1:$L$2336,3,FALSE)</f>
        <v>5.52</v>
      </c>
      <c r="E444" s="11" t="str">
        <f>VLOOKUP(A444,'Medical Examinations'!$A$1:$L$2336,4,FALSE)</f>
        <v>No</v>
      </c>
      <c r="F444" s="11" t="str">
        <f>VLOOKUP(A444,'Medical Examinations'!$A$1:$L$2336,5,FALSE)</f>
        <v>No</v>
      </c>
      <c r="G444" s="11" t="str">
        <f>VLOOKUP(A444,'Medical Examinations'!$A$1:$L$2336,6,FALSE)</f>
        <v>Yes</v>
      </c>
      <c r="H444" s="11">
        <f>VLOOKUP(A444,'Medical Examinations'!$A$1:$L$2336,8,FALSE)</f>
        <v>1</v>
      </c>
      <c r="I444" s="11" t="str">
        <f>VLOOKUP(A444,'Medical Examinations'!$A$1:$L$2336,10,FALSE)</f>
        <v>No</v>
      </c>
      <c r="J444" s="11" t="str">
        <f>VLOOKUP(A444,'Medical Examinations'!$A$1:$L$2336,11,FALSE)</f>
        <v>Obesity</v>
      </c>
      <c r="K444" s="11" t="str">
        <f>VLOOKUP(A444,'Medical Examinations'!$A$1:$L$2336,12,FALSE)</f>
        <v>Normal</v>
      </c>
      <c r="L444" s="10">
        <f ca="1">VLOOKUP(A444,'Hospitalisation Details'!$A$1:$Q$2344,3,FALSE)</f>
        <v>1983</v>
      </c>
      <c r="M444" s="10" t="str">
        <f ca="1">VLOOKUP(A444,'Hospitalisation Details'!$A$1:$Q$2344,5,FALSE)</f>
        <v>Nov</v>
      </c>
      <c r="N444" s="11">
        <f ca="1">VLOOKUP(A444,'Hospitalisation Details'!$A$1:$Q$2344,6,FALSE)</f>
        <v>10</v>
      </c>
      <c r="O444" s="17">
        <f ca="1">VLOOKUP(A444,'Hospitalisation Details'!$A$1:$Q$2344,7,FALSE)</f>
        <v>30630</v>
      </c>
      <c r="P444" s="11">
        <f ca="1">VLOOKUP(A444,'Hospitalisation Details'!$A$1:$Q$2344,10,FALSE)</f>
        <v>4039.9</v>
      </c>
      <c r="Q444" s="11" t="str">
        <f ca="1">VLOOKUP(A444,'Hospitalisation Details'!$A$1:$Q$2344,12,FALSE)</f>
        <v>tier - 2</v>
      </c>
      <c r="R444" s="11" t="str">
        <f ca="1">VLOOKUP(A444,'Hospitalisation Details'!$A$1:$Q$2344,14,FALSE)</f>
        <v>tier - 1</v>
      </c>
      <c r="S444" s="11">
        <f ca="1">VLOOKUP(A444,'Hospitalisation Details'!$A$1:$Q$2344,17,FALSE)</f>
        <v>41</v>
      </c>
      <c r="T444" s="11" t="str">
        <f ca="1">VLOOKUP(A444,'Hospitalisation Details'!$A$1:$Q$2336,16,FALSE)</f>
        <v>R1013</v>
      </c>
    </row>
    <row r="445" ht="15.5" spans="1:20">
      <c r="A445" s="10" t="s">
        <v>1695</v>
      </c>
      <c r="B445" s="11" t="str">
        <f>VLOOKUP(A445,'Customer Names'!$H$6:$K$2340,3,FALSE)</f>
        <v>  Katherine</v>
      </c>
      <c r="C445" s="11">
        <f>VLOOKUP(A445,'Medical Examinations'!$A$1:$L$2336,2,FALSE)</f>
        <v>27.83</v>
      </c>
      <c r="D445" s="11">
        <f>VLOOKUP(A445,'Medical Examinations'!$A$1:$L$2336,3,FALSE)</f>
        <v>9.2</v>
      </c>
      <c r="E445" s="11" t="str">
        <f>VLOOKUP(A445,'Medical Examinations'!$A$1:$L$2336,4,FALSE)</f>
        <v>yes</v>
      </c>
      <c r="F445" s="11" t="str">
        <f>VLOOKUP(A445,'Medical Examinations'!$A$1:$L$2336,5,FALSE)</f>
        <v>No</v>
      </c>
      <c r="G445" s="11" t="str">
        <f>VLOOKUP(A445,'Medical Examinations'!$A$1:$L$2336,6,FALSE)</f>
        <v>No</v>
      </c>
      <c r="H445" s="11">
        <f>VLOOKUP(A445,'Medical Examinations'!$A$1:$L$2336,8,FALSE)</f>
        <v>1</v>
      </c>
      <c r="I445" s="11" t="str">
        <f>VLOOKUP(A445,'Medical Examinations'!$A$1:$L$2336,10,FALSE)</f>
        <v>yes</v>
      </c>
      <c r="J445" s="11" t="str">
        <f>VLOOKUP(A445,'Medical Examinations'!$A$1:$L$2336,11,FALSE)</f>
        <v>Over Weight</v>
      </c>
      <c r="K445" s="11" t="str">
        <f>VLOOKUP(A445,'Medical Examinations'!$A$1:$L$2336,12,FALSE)</f>
        <v>Diabetes</v>
      </c>
      <c r="L445" s="10">
        <f ca="1">VLOOKUP(A445,'Hospitalisation Details'!$A$1:$Q$2344,3,FALSE)</f>
        <v>1993</v>
      </c>
      <c r="M445" s="10" t="str">
        <f ca="1">VLOOKUP(A445,'Hospitalisation Details'!$A$1:$Q$2344,5,FALSE)</f>
        <v>Dec</v>
      </c>
      <c r="N445" s="11">
        <f ca="1">VLOOKUP(A445,'Hospitalisation Details'!$A$1:$Q$2344,6,FALSE)</f>
        <v>26</v>
      </c>
      <c r="O445" s="17">
        <f ca="1">VLOOKUP(A445,'Hospitalisation Details'!$A$1:$Q$2344,7,FALSE)</f>
        <v>34329</v>
      </c>
      <c r="P445" s="11">
        <f ca="1">VLOOKUP(A445,'Hospitalisation Details'!$A$1:$Q$2344,10,FALSE)</f>
        <v>4040.56</v>
      </c>
      <c r="Q445" s="11" t="str">
        <f ca="1">VLOOKUP(A445,'Hospitalisation Details'!$A$1:$Q$2344,12,FALSE)</f>
        <v>tier - 3</v>
      </c>
      <c r="R445" s="11" t="str">
        <f ca="1">VLOOKUP(A445,'Hospitalisation Details'!$A$1:$Q$2344,14,FALSE)</f>
        <v>tier - 3</v>
      </c>
      <c r="S445" s="11">
        <f ca="1">VLOOKUP(A445,'Hospitalisation Details'!$A$1:$Q$2344,17,FALSE)</f>
        <v>31</v>
      </c>
      <c r="T445" s="11" t="str">
        <f ca="1">VLOOKUP(A445,'Hospitalisation Details'!$A$1:$Q$2336,16,FALSE)</f>
        <v>R1015</v>
      </c>
    </row>
    <row r="446" ht="15.5" spans="1:20">
      <c r="A446" s="10" t="s">
        <v>1699</v>
      </c>
      <c r="B446" s="11" t="str">
        <f>VLOOKUP(A446,'Customer Names'!$H$6:$K$2340,3,FALSE)</f>
        <v>  Lynda</v>
      </c>
      <c r="C446" s="11">
        <f>VLOOKUP(A446,'Medical Examinations'!$A$1:$L$2336,2,FALSE)</f>
        <v>30.875</v>
      </c>
      <c r="D446" s="11">
        <f>VLOOKUP(A446,'Medical Examinations'!$A$1:$L$2336,3,FALSE)</f>
        <v>10.97</v>
      </c>
      <c r="E446" s="11" t="str">
        <f>VLOOKUP(A446,'Medical Examinations'!$A$1:$L$2336,4,FALSE)</f>
        <v>yes</v>
      </c>
      <c r="F446" s="11" t="str">
        <f>VLOOKUP(A446,'Medical Examinations'!$A$1:$L$2336,5,FALSE)</f>
        <v>No</v>
      </c>
      <c r="G446" s="11" t="str">
        <f>VLOOKUP(A446,'Medical Examinations'!$A$1:$L$2336,6,FALSE)</f>
        <v>No</v>
      </c>
      <c r="H446" s="11">
        <f>VLOOKUP(A446,'Medical Examinations'!$A$1:$L$2336,8,FALSE)</f>
        <v>2</v>
      </c>
      <c r="I446" s="11" t="str">
        <f>VLOOKUP(A446,'Medical Examinations'!$A$1:$L$2336,10,FALSE)</f>
        <v>No</v>
      </c>
      <c r="J446" s="11" t="str">
        <f>VLOOKUP(A446,'Medical Examinations'!$A$1:$L$2336,11,FALSE)</f>
        <v>Obesity</v>
      </c>
      <c r="K446" s="11" t="str">
        <f>VLOOKUP(A446,'Medical Examinations'!$A$1:$L$2336,12,FALSE)</f>
        <v>Diabetes</v>
      </c>
      <c r="L446" s="10">
        <f ca="1">VLOOKUP(A446,'Hospitalisation Details'!$A$1:$Q$2344,3,FALSE)</f>
        <v>1988</v>
      </c>
      <c r="M446" s="10" t="str">
        <f ca="1">VLOOKUP(A446,'Hospitalisation Details'!$A$1:$Q$2344,5,FALSE)</f>
        <v>Nov</v>
      </c>
      <c r="N446" s="11">
        <f ca="1">VLOOKUP(A446,'Hospitalisation Details'!$A$1:$Q$2344,6,FALSE)</f>
        <v>30</v>
      </c>
      <c r="O446" s="17">
        <f ca="1">VLOOKUP(A446,'Hospitalisation Details'!$A$1:$Q$2344,7,FALSE)</f>
        <v>32477</v>
      </c>
      <c r="P446" s="11">
        <f ca="1">VLOOKUP(A446,'Hospitalisation Details'!$A$1:$Q$2344,10,FALSE)</f>
        <v>4047.94</v>
      </c>
      <c r="Q446" s="11" t="str">
        <f ca="1">VLOOKUP(A446,'Hospitalisation Details'!$A$1:$Q$2344,12,FALSE)</f>
        <v>tier - 2</v>
      </c>
      <c r="R446" s="11" t="str">
        <f ca="1">VLOOKUP(A446,'Hospitalisation Details'!$A$1:$Q$2344,14,FALSE)</f>
        <v>tier - 1</v>
      </c>
      <c r="S446" s="11">
        <f ca="1">VLOOKUP(A446,'Hospitalisation Details'!$A$1:$Q$2344,17,FALSE)</f>
        <v>36</v>
      </c>
      <c r="T446" s="11" t="str">
        <f ca="1">VLOOKUP(A446,'Hospitalisation Details'!$A$1:$Q$2336,16,FALSE)</f>
        <v>R1013</v>
      </c>
    </row>
    <row r="447" ht="15.5" spans="1:20">
      <c r="A447" s="10" t="s">
        <v>1703</v>
      </c>
      <c r="B447" s="11" t="str">
        <f>VLOOKUP(A447,'Customer Names'!$H$6:$K$2340,3,FALSE)</f>
        <v>  Anthony</v>
      </c>
      <c r="C447" s="11">
        <f>VLOOKUP(A447,'Medical Examinations'!$A$1:$L$2336,2,FALSE)</f>
        <v>27.265</v>
      </c>
      <c r="D447" s="11">
        <f>VLOOKUP(A447,'Medical Examinations'!$A$1:$L$2336,3,FALSE)</f>
        <v>4.25</v>
      </c>
      <c r="E447" s="11" t="str">
        <f>VLOOKUP(A447,'Medical Examinations'!$A$1:$L$2336,4,FALSE)</f>
        <v>No</v>
      </c>
      <c r="F447" s="11" t="str">
        <f>VLOOKUP(A447,'Medical Examinations'!$A$1:$L$2336,5,FALSE)</f>
        <v>No</v>
      </c>
      <c r="G447" s="11" t="str">
        <f>VLOOKUP(A447,'Medical Examinations'!$A$1:$L$2336,6,FALSE)</f>
        <v>Yes</v>
      </c>
      <c r="H447" s="11">
        <f>VLOOKUP(A447,'Medical Examinations'!$A$1:$L$2336,8,FALSE)</f>
        <v>1</v>
      </c>
      <c r="I447" s="11" t="str">
        <f>VLOOKUP(A447,'Medical Examinations'!$A$1:$L$2336,10,FALSE)</f>
        <v>No</v>
      </c>
      <c r="J447" s="11" t="str">
        <f>VLOOKUP(A447,'Medical Examinations'!$A$1:$L$2336,11,FALSE)</f>
        <v>Over Weight</v>
      </c>
      <c r="K447" s="11" t="str">
        <f>VLOOKUP(A447,'Medical Examinations'!$A$1:$L$2336,12,FALSE)</f>
        <v>Normal</v>
      </c>
      <c r="L447" s="10">
        <f ca="1">VLOOKUP(A447,'Hospitalisation Details'!$A$1:$Q$2344,3,FALSE)</f>
        <v>1993</v>
      </c>
      <c r="M447" s="10" t="str">
        <f ca="1">VLOOKUP(A447,'Hospitalisation Details'!$A$1:$Q$2344,5,FALSE)</f>
        <v>Aug</v>
      </c>
      <c r="N447" s="11">
        <f ca="1">VLOOKUP(A447,'Hospitalisation Details'!$A$1:$Q$2344,6,FALSE)</f>
        <v>13</v>
      </c>
      <c r="O447" s="17">
        <f ca="1">VLOOKUP(A447,'Hospitalisation Details'!$A$1:$Q$2344,7,FALSE)</f>
        <v>34194</v>
      </c>
      <c r="P447" s="11">
        <f ca="1">VLOOKUP(A447,'Hospitalisation Details'!$A$1:$Q$2344,10,FALSE)</f>
        <v>4058.12</v>
      </c>
      <c r="Q447" s="11" t="str">
        <f ca="1">VLOOKUP(A447,'Hospitalisation Details'!$A$1:$Q$2344,12,FALSE)</f>
        <v>tier - 2</v>
      </c>
      <c r="R447" s="11" t="str">
        <f ca="1">VLOOKUP(A447,'Hospitalisation Details'!$A$1:$Q$2344,14,FALSE)</f>
        <v>tier - 1</v>
      </c>
      <c r="S447" s="11">
        <f ca="1">VLOOKUP(A447,'Hospitalisation Details'!$A$1:$Q$2344,17,FALSE)</f>
        <v>32</v>
      </c>
      <c r="T447" s="11" t="str">
        <f ca="1">VLOOKUP(A447,'Hospitalisation Details'!$A$1:$Q$2336,16,FALSE)</f>
        <v>R1013</v>
      </c>
    </row>
    <row r="448" ht="15.5" spans="1:20">
      <c r="A448" s="10" t="s">
        <v>1707</v>
      </c>
      <c r="B448" s="11" t="str">
        <f>VLOOKUP(A448,'Customer Names'!$H$6:$K$2340,3,FALSE)</f>
        <v>  Linnea C</v>
      </c>
      <c r="C448" s="11">
        <f>VLOOKUP(A448,'Medical Examinations'!$A$1:$L$2336,2,FALSE)</f>
        <v>26.7</v>
      </c>
      <c r="D448" s="11">
        <f>VLOOKUP(A448,'Medical Examinations'!$A$1:$L$2336,3,FALSE)</f>
        <v>5.23</v>
      </c>
      <c r="E448" s="11" t="str">
        <f>VLOOKUP(A448,'Medical Examinations'!$A$1:$L$2336,4,FALSE)</f>
        <v>No</v>
      </c>
      <c r="F448" s="11" t="str">
        <f>VLOOKUP(A448,'Medical Examinations'!$A$1:$L$2336,5,FALSE)</f>
        <v>No</v>
      </c>
      <c r="G448" s="11" t="str">
        <f>VLOOKUP(A448,'Medical Examinations'!$A$1:$L$2336,6,FALSE)</f>
        <v>Yes</v>
      </c>
      <c r="H448" s="11">
        <f>VLOOKUP(A448,'Medical Examinations'!$A$1:$L$2336,8,FALSE)</f>
        <v>1</v>
      </c>
      <c r="I448" s="11" t="str">
        <f>VLOOKUP(A448,'Medical Examinations'!$A$1:$L$2336,10,FALSE)</f>
        <v>yes</v>
      </c>
      <c r="J448" s="11" t="str">
        <f>VLOOKUP(A448,'Medical Examinations'!$A$1:$L$2336,11,FALSE)</f>
        <v>Over Weight</v>
      </c>
      <c r="K448" s="11" t="str">
        <f>VLOOKUP(A448,'Medical Examinations'!$A$1:$L$2336,12,FALSE)</f>
        <v>Normal</v>
      </c>
      <c r="L448" s="10">
        <f ca="1">VLOOKUP(A448,'Hospitalisation Details'!$A$1:$Q$2344,3,FALSE)</f>
        <v>1995</v>
      </c>
      <c r="M448" s="10" t="str">
        <f ca="1">VLOOKUP(A448,'Hospitalisation Details'!$A$1:$Q$2344,5,FALSE)</f>
        <v>Sep</v>
      </c>
      <c r="N448" s="11">
        <f ca="1">VLOOKUP(A448,'Hospitalisation Details'!$A$1:$Q$2344,6,FALSE)</f>
        <v>14</v>
      </c>
      <c r="O448" s="17">
        <f ca="1">VLOOKUP(A448,'Hospitalisation Details'!$A$1:$Q$2344,7,FALSE)</f>
        <v>34956</v>
      </c>
      <c r="P448" s="11">
        <f ca="1">VLOOKUP(A448,'Hospitalisation Details'!$A$1:$Q$2344,10,FALSE)</f>
        <v>4058.71</v>
      </c>
      <c r="Q448" s="11" t="str">
        <f ca="1">VLOOKUP(A448,'Hospitalisation Details'!$A$1:$Q$2344,12,FALSE)</f>
        <v>tier - 3</v>
      </c>
      <c r="R448" s="11" t="str">
        <f ca="1">VLOOKUP(A448,'Hospitalisation Details'!$A$1:$Q$2344,14,FALSE)</f>
        <v>tier - 3</v>
      </c>
      <c r="S448" s="11">
        <f ca="1">VLOOKUP(A448,'Hospitalisation Details'!$A$1:$Q$2344,17,FALSE)</f>
        <v>30</v>
      </c>
      <c r="T448" s="11" t="str">
        <f ca="1">VLOOKUP(A448,'Hospitalisation Details'!$A$1:$Q$2336,16,FALSE)</f>
        <v>R1012</v>
      </c>
    </row>
    <row r="449" ht="15.5" spans="1:20">
      <c r="A449" s="10" t="s">
        <v>1710</v>
      </c>
      <c r="B449" s="11" t="str">
        <f>VLOOKUP(A449,'Customer Names'!$H$6:$K$2340,3,FALSE)</f>
        <v>  Massimiliano A</v>
      </c>
      <c r="C449" s="11">
        <f>VLOOKUP(A449,'Medical Examinations'!$A$1:$L$2336,2,FALSE)</f>
        <v>29.925</v>
      </c>
      <c r="D449" s="11">
        <f>VLOOKUP(A449,'Medical Examinations'!$A$1:$L$2336,3,FALSE)</f>
        <v>5.96</v>
      </c>
      <c r="E449" s="11" t="str">
        <f>VLOOKUP(A449,'Medical Examinations'!$A$1:$L$2336,4,FALSE)</f>
        <v>yes</v>
      </c>
      <c r="F449" s="11" t="str">
        <f>VLOOKUP(A449,'Medical Examinations'!$A$1:$L$2336,5,FALSE)</f>
        <v>No</v>
      </c>
      <c r="G449" s="11" t="str">
        <f>VLOOKUP(A449,'Medical Examinations'!$A$1:$L$2336,6,FALSE)</f>
        <v>Yes</v>
      </c>
      <c r="H449" s="11">
        <f>VLOOKUP(A449,'Medical Examinations'!$A$1:$L$2336,8,FALSE)</f>
        <v>1</v>
      </c>
      <c r="I449" s="11" t="str">
        <f>VLOOKUP(A449,'Medical Examinations'!$A$1:$L$2336,10,FALSE)</f>
        <v>yes</v>
      </c>
      <c r="J449" s="11" t="str">
        <f>VLOOKUP(A449,'Medical Examinations'!$A$1:$L$2336,11,FALSE)</f>
        <v>Obesity</v>
      </c>
      <c r="K449" s="11" t="str">
        <f>VLOOKUP(A449,'Medical Examinations'!$A$1:$L$2336,12,FALSE)</f>
        <v>Prediabetes</v>
      </c>
      <c r="L449" s="10">
        <f ca="1">VLOOKUP(A449,'Hospitalisation Details'!$A$1:$Q$2344,3,FALSE)</f>
        <v>1983</v>
      </c>
      <c r="M449" s="10" t="str">
        <f ca="1">VLOOKUP(A449,'Hospitalisation Details'!$A$1:$Q$2344,5,FALSE)</f>
        <v>Sep</v>
      </c>
      <c r="N449" s="11">
        <f ca="1">VLOOKUP(A449,'Hospitalisation Details'!$A$1:$Q$2344,6,FALSE)</f>
        <v>16</v>
      </c>
      <c r="O449" s="17">
        <f ca="1">VLOOKUP(A449,'Hospitalisation Details'!$A$1:$Q$2344,7,FALSE)</f>
        <v>30575</v>
      </c>
      <c r="P449" s="11">
        <f ca="1">VLOOKUP(A449,'Hospitalisation Details'!$A$1:$Q$2344,10,FALSE)</f>
        <v>4070.42</v>
      </c>
      <c r="Q449" s="11" t="str">
        <f ca="1">VLOOKUP(A449,'Hospitalisation Details'!$A$1:$Q$2344,12,FALSE)</f>
        <v>tier - 2</v>
      </c>
      <c r="R449" s="11" t="str">
        <f ca="1">VLOOKUP(A449,'Hospitalisation Details'!$A$1:$Q$2344,14,FALSE)</f>
        <v>tier - 1</v>
      </c>
      <c r="S449" s="11">
        <f ca="1">VLOOKUP(A449,'Hospitalisation Details'!$A$1:$Q$2344,17,FALSE)</f>
        <v>42</v>
      </c>
      <c r="T449" s="11" t="str">
        <f ca="1">VLOOKUP(A449,'Hospitalisation Details'!$A$1:$Q$2336,16,FALSE)</f>
        <v>R1013</v>
      </c>
    </row>
    <row r="450" ht="15.5" spans="1:20">
      <c r="A450" s="10" t="s">
        <v>1714</v>
      </c>
      <c r="B450" s="11" t="str">
        <f>VLOOKUP(A450,'Customer Names'!$H$6:$K$2340,3,FALSE)</f>
        <v>  James M</v>
      </c>
      <c r="C450" s="11">
        <f>VLOOKUP(A450,'Medical Examinations'!$A$1:$L$2336,2,FALSE)</f>
        <v>19.95</v>
      </c>
      <c r="D450" s="11">
        <f>VLOOKUP(A450,'Medical Examinations'!$A$1:$L$2336,3,FALSE)</f>
        <v>4.29</v>
      </c>
      <c r="E450" s="11" t="str">
        <f>VLOOKUP(A450,'Medical Examinations'!$A$1:$L$2336,4,FALSE)</f>
        <v>yes</v>
      </c>
      <c r="F450" s="11" t="str">
        <f>VLOOKUP(A450,'Medical Examinations'!$A$1:$L$2336,5,FALSE)</f>
        <v>No</v>
      </c>
      <c r="G450" s="11" t="str">
        <f>VLOOKUP(A450,'Medical Examinations'!$A$1:$L$2336,6,FALSE)</f>
        <v>No</v>
      </c>
      <c r="H450" s="11">
        <f>VLOOKUP(A450,'Medical Examinations'!$A$1:$L$2336,8,FALSE)</f>
        <v>2</v>
      </c>
      <c r="I450" s="11" t="str">
        <f>VLOOKUP(A450,'Medical Examinations'!$A$1:$L$2336,10,FALSE)</f>
        <v>yes</v>
      </c>
      <c r="J450" s="11" t="str">
        <f>VLOOKUP(A450,'Medical Examinations'!$A$1:$L$2336,11,FALSE)</f>
        <v>Normal Weight</v>
      </c>
      <c r="K450" s="11" t="str">
        <f>VLOOKUP(A450,'Medical Examinations'!$A$1:$L$2336,12,FALSE)</f>
        <v>Normal</v>
      </c>
      <c r="L450" s="10">
        <f ca="1">VLOOKUP(A450,'Hospitalisation Details'!$A$1:$Q$2344,3,FALSE)</f>
        <v>2002</v>
      </c>
      <c r="M450" s="10" t="str">
        <f ca="1">VLOOKUP(A450,'Hospitalisation Details'!$A$1:$Q$2344,5,FALSE)</f>
        <v>Oct</v>
      </c>
      <c r="N450" s="11">
        <f ca="1">VLOOKUP(A450,'Hospitalisation Details'!$A$1:$Q$2344,6,FALSE)</f>
        <v>18</v>
      </c>
      <c r="O450" s="17">
        <f ca="1">VLOOKUP(A450,'Hospitalisation Details'!$A$1:$Q$2344,7,FALSE)</f>
        <v>37547</v>
      </c>
      <c r="P450" s="11">
        <f ca="1">VLOOKUP(A450,'Hospitalisation Details'!$A$1:$Q$2344,10,FALSE)</f>
        <v>4070.51</v>
      </c>
      <c r="Q450" s="11" t="str">
        <f ca="1">VLOOKUP(A450,'Hospitalisation Details'!$A$1:$Q$2344,12,FALSE)</f>
        <v>tier - 2</v>
      </c>
      <c r="R450" s="11" t="str">
        <f ca="1">VLOOKUP(A450,'Hospitalisation Details'!$A$1:$Q$2344,14,FALSE)</f>
        <v>tier - 1</v>
      </c>
      <c r="S450" s="11">
        <f ca="1">VLOOKUP(A450,'Hospitalisation Details'!$A$1:$Q$2344,17,FALSE)</f>
        <v>23</v>
      </c>
      <c r="T450" s="11" t="str">
        <f ca="1">VLOOKUP(A450,'Hospitalisation Details'!$A$1:$Q$2336,16,FALSE)</f>
        <v>R1012</v>
      </c>
    </row>
    <row r="451" ht="15.5" spans="1:20">
      <c r="A451" s="10" t="s">
        <v>1718</v>
      </c>
      <c r="B451" s="11" t="str">
        <f>VLOOKUP(A451,'Customer Names'!$H$6:$K$2340,3,FALSE)</f>
        <v>  Lauren</v>
      </c>
      <c r="C451" s="11">
        <f>VLOOKUP(A451,'Medical Examinations'!$A$1:$L$2336,2,FALSE)</f>
        <v>24.225</v>
      </c>
      <c r="D451" s="11">
        <f>VLOOKUP(A451,'Medical Examinations'!$A$1:$L$2336,3,FALSE)</f>
        <v>4.09</v>
      </c>
      <c r="E451" s="11" t="str">
        <f>VLOOKUP(A451,'Medical Examinations'!$A$1:$L$2336,4,FALSE)</f>
        <v>No</v>
      </c>
      <c r="F451" s="11" t="str">
        <f>VLOOKUP(A451,'Medical Examinations'!$A$1:$L$2336,5,FALSE)</f>
        <v>No</v>
      </c>
      <c r="G451" s="11" t="str">
        <f>VLOOKUP(A451,'Medical Examinations'!$A$1:$L$2336,6,FALSE)</f>
        <v>No</v>
      </c>
      <c r="H451" s="11">
        <f>VLOOKUP(A451,'Medical Examinations'!$A$1:$L$2336,8,FALSE)</f>
        <v>0</v>
      </c>
      <c r="I451" s="11" t="str">
        <f>VLOOKUP(A451,'Medical Examinations'!$A$1:$L$2336,10,FALSE)</f>
        <v>No</v>
      </c>
      <c r="J451" s="11" t="str">
        <f>VLOOKUP(A451,'Medical Examinations'!$A$1:$L$2336,11,FALSE)</f>
        <v>Normal Weight</v>
      </c>
      <c r="K451" s="11" t="str">
        <f>VLOOKUP(A451,'Medical Examinations'!$A$1:$L$2336,12,FALSE)</f>
        <v>Normal</v>
      </c>
      <c r="L451" s="10">
        <f ca="1">VLOOKUP(A451,'Hospitalisation Details'!$A$1:$Q$2344,3,FALSE)</f>
        <v>1990</v>
      </c>
      <c r="M451" s="10" t="str">
        <f ca="1">VLOOKUP(A451,'Hospitalisation Details'!$A$1:$Q$2344,5,FALSE)</f>
        <v>Dec</v>
      </c>
      <c r="N451" s="11">
        <f ca="1">VLOOKUP(A451,'Hospitalisation Details'!$A$1:$Q$2344,6,FALSE)</f>
        <v>1</v>
      </c>
      <c r="O451" s="17">
        <f ca="1">VLOOKUP(A451,'Hospitalisation Details'!$A$1:$Q$2344,7,FALSE)</f>
        <v>33208</v>
      </c>
      <c r="P451" s="11">
        <f ca="1">VLOOKUP(A451,'Hospitalisation Details'!$A$1:$Q$2344,10,FALSE)</f>
        <v>4074.45</v>
      </c>
      <c r="Q451" s="11" t="str">
        <f ca="1">VLOOKUP(A451,'Hospitalisation Details'!$A$1:$Q$2344,12,FALSE)</f>
        <v>tier - 3</v>
      </c>
      <c r="R451" s="11" t="str">
        <f ca="1">VLOOKUP(A451,'Hospitalisation Details'!$A$1:$Q$2344,14,FALSE)</f>
        <v>tier - 2</v>
      </c>
      <c r="S451" s="11">
        <f ca="1">VLOOKUP(A451,'Hospitalisation Details'!$A$1:$Q$2344,17,FALSE)</f>
        <v>34</v>
      </c>
      <c r="T451" s="11" t="str">
        <f ca="1">VLOOKUP(A451,'Hospitalisation Details'!$A$1:$Q$2336,16,FALSE)</f>
        <v>R1013</v>
      </c>
    </row>
    <row r="452" ht="15.5" spans="1:20">
      <c r="A452" s="10" t="s">
        <v>1721</v>
      </c>
      <c r="B452" s="11" t="str">
        <f>VLOOKUP(A452,'Customer Names'!$H$6:$K$2340,3,FALSE)</f>
        <v>  Michele V</v>
      </c>
      <c r="C452" s="11">
        <f>VLOOKUP(A452,'Medical Examinations'!$A$1:$L$2336,2,FALSE)</f>
        <v>28.12</v>
      </c>
      <c r="D452" s="11">
        <f>VLOOKUP(A452,'Medical Examinations'!$A$1:$L$2336,3,FALSE)</f>
        <v>4.88</v>
      </c>
      <c r="E452" s="11" t="str">
        <f>VLOOKUP(A452,'Medical Examinations'!$A$1:$L$2336,4,FALSE)</f>
        <v>No</v>
      </c>
      <c r="F452" s="11" t="str">
        <f>VLOOKUP(A452,'Medical Examinations'!$A$1:$L$2336,5,FALSE)</f>
        <v>No</v>
      </c>
      <c r="G452" s="11" t="str">
        <f>VLOOKUP(A452,'Medical Examinations'!$A$1:$L$2336,6,FALSE)</f>
        <v>No</v>
      </c>
      <c r="H452" s="11">
        <f>VLOOKUP(A452,'Medical Examinations'!$A$1:$L$2336,8,FALSE)</f>
        <v>0</v>
      </c>
      <c r="I452" s="11" t="str">
        <f>VLOOKUP(A452,'Medical Examinations'!$A$1:$L$2336,10,FALSE)</f>
        <v>yes</v>
      </c>
      <c r="J452" s="11" t="str">
        <f>VLOOKUP(A452,'Medical Examinations'!$A$1:$L$2336,11,FALSE)</f>
        <v>Over Weight</v>
      </c>
      <c r="K452" s="11" t="str">
        <f>VLOOKUP(A452,'Medical Examinations'!$A$1:$L$2336,12,FALSE)</f>
        <v>Normal</v>
      </c>
      <c r="L452" s="10">
        <f ca="1">VLOOKUP(A452,'Hospitalisation Details'!$A$1:$Q$2344,3,FALSE)</f>
        <v>1990</v>
      </c>
      <c r="M452" s="10" t="str">
        <f ca="1">VLOOKUP(A452,'Hospitalisation Details'!$A$1:$Q$2344,5,FALSE)</f>
        <v>Dec</v>
      </c>
      <c r="N452" s="11">
        <f ca="1">VLOOKUP(A452,'Hospitalisation Details'!$A$1:$Q$2344,6,FALSE)</f>
        <v>14</v>
      </c>
      <c r="O452" s="17">
        <f ca="1">VLOOKUP(A452,'Hospitalisation Details'!$A$1:$Q$2344,7,FALSE)</f>
        <v>33221</v>
      </c>
      <c r="P452" s="11">
        <f ca="1">VLOOKUP(A452,'Hospitalisation Details'!$A$1:$Q$2344,10,FALSE)</f>
        <v>4076.5</v>
      </c>
      <c r="Q452" s="11" t="str">
        <f ca="1">VLOOKUP(A452,'Hospitalisation Details'!$A$1:$Q$2344,12,FALSE)</f>
        <v>tier - 2</v>
      </c>
      <c r="R452" s="11" t="str">
        <f ca="1">VLOOKUP(A452,'Hospitalisation Details'!$A$1:$Q$2344,14,FALSE)</f>
        <v>tier - 3</v>
      </c>
      <c r="S452" s="11">
        <f ca="1">VLOOKUP(A452,'Hospitalisation Details'!$A$1:$Q$2344,17,FALSE)</f>
        <v>34</v>
      </c>
      <c r="T452" s="11" t="str">
        <f ca="1">VLOOKUP(A452,'Hospitalisation Details'!$A$1:$Q$2336,16,FALSE)</f>
        <v>R1011</v>
      </c>
    </row>
    <row r="453" ht="15.5" spans="1:20">
      <c r="A453" s="10" t="s">
        <v>1725</v>
      </c>
      <c r="B453" s="11" t="str">
        <f>VLOOKUP(A453,'Customer Names'!$H$6:$K$2340,3,FALSE)</f>
        <v>  Xiao</v>
      </c>
      <c r="C453" s="11">
        <f>VLOOKUP(A453,'Medical Examinations'!$A$1:$L$2336,2,FALSE)</f>
        <v>23.21</v>
      </c>
      <c r="D453" s="11">
        <f>VLOOKUP(A453,'Medical Examinations'!$A$1:$L$2336,3,FALSE)</f>
        <v>6.76</v>
      </c>
      <c r="E453" s="11" t="str">
        <f>VLOOKUP(A453,'Medical Examinations'!$A$1:$L$2336,4,FALSE)</f>
        <v>No</v>
      </c>
      <c r="F453" s="11" t="str">
        <f>VLOOKUP(A453,'Medical Examinations'!$A$1:$L$2336,5,FALSE)</f>
        <v>No</v>
      </c>
      <c r="G453" s="11" t="str">
        <f>VLOOKUP(A453,'Medical Examinations'!$A$1:$L$2336,6,FALSE)</f>
        <v>No</v>
      </c>
      <c r="H453" s="11">
        <f>VLOOKUP(A453,'Medical Examinations'!$A$1:$L$2336,8,FALSE)</f>
        <v>0</v>
      </c>
      <c r="I453" s="11" t="str">
        <f>VLOOKUP(A453,'Medical Examinations'!$A$1:$L$2336,10,FALSE)</f>
        <v>yes</v>
      </c>
      <c r="J453" s="11" t="str">
        <f>VLOOKUP(A453,'Medical Examinations'!$A$1:$L$2336,11,FALSE)</f>
        <v>Normal Weight</v>
      </c>
      <c r="K453" s="11" t="str">
        <f>VLOOKUP(A453,'Medical Examinations'!$A$1:$L$2336,12,FALSE)</f>
        <v>Diabetes</v>
      </c>
      <c r="L453" s="10">
        <f ca="1">VLOOKUP(A453,'Hospitalisation Details'!$A$1:$Q$2344,3,FALSE)</f>
        <v>1994</v>
      </c>
      <c r="M453" s="10" t="str">
        <f ca="1">VLOOKUP(A453,'Hospitalisation Details'!$A$1:$Q$2344,5,FALSE)</f>
        <v>Aug</v>
      </c>
      <c r="N453" s="11">
        <f ca="1">VLOOKUP(A453,'Hospitalisation Details'!$A$1:$Q$2344,6,FALSE)</f>
        <v>21</v>
      </c>
      <c r="O453" s="17">
        <f ca="1">VLOOKUP(A453,'Hospitalisation Details'!$A$1:$Q$2344,7,FALSE)</f>
        <v>34567</v>
      </c>
      <c r="P453" s="11">
        <f ca="1">VLOOKUP(A453,'Hospitalisation Details'!$A$1:$Q$2344,10,FALSE)</f>
        <v>4133.64</v>
      </c>
      <c r="Q453" s="11" t="str">
        <f ca="1">VLOOKUP(A453,'Hospitalisation Details'!$A$1:$Q$2344,12,FALSE)</f>
        <v>tier - 2</v>
      </c>
      <c r="R453" s="11" t="str">
        <f ca="1">VLOOKUP(A453,'Hospitalisation Details'!$A$1:$Q$2344,14,FALSE)</f>
        <v>tier - 3</v>
      </c>
      <c r="S453" s="11">
        <f ca="1">VLOOKUP(A453,'Hospitalisation Details'!$A$1:$Q$2344,17,FALSE)</f>
        <v>31</v>
      </c>
      <c r="T453" s="11" t="str">
        <f ca="1">VLOOKUP(A453,'Hospitalisation Details'!$A$1:$Q$2336,16,FALSE)</f>
        <v>R1012</v>
      </c>
    </row>
    <row r="454" ht="15.5" spans="1:20">
      <c r="A454" s="10" t="s">
        <v>1729</v>
      </c>
      <c r="B454" s="11" t="str">
        <f>VLOOKUP(A454,'Customer Names'!$H$6:$K$2340,3,FALSE)</f>
        <v>  Harper L</v>
      </c>
      <c r="C454" s="11">
        <f>VLOOKUP(A454,'Medical Examinations'!$A$1:$L$2336,2,FALSE)</f>
        <v>23.98</v>
      </c>
      <c r="D454" s="11">
        <f>VLOOKUP(A454,'Medical Examinations'!$A$1:$L$2336,3,FALSE)</f>
        <v>10.67</v>
      </c>
      <c r="E454" s="11" t="str">
        <f>VLOOKUP(A454,'Medical Examinations'!$A$1:$L$2336,4,FALSE)</f>
        <v>No</v>
      </c>
      <c r="F454" s="11" t="str">
        <f>VLOOKUP(A454,'Medical Examinations'!$A$1:$L$2336,5,FALSE)</f>
        <v>No</v>
      </c>
      <c r="G454" s="11" t="str">
        <f>VLOOKUP(A454,'Medical Examinations'!$A$1:$L$2336,6,FALSE)</f>
        <v>No</v>
      </c>
      <c r="H454" s="11">
        <f>VLOOKUP(A454,'Medical Examinations'!$A$1:$L$2336,8,FALSE)</f>
        <v>0</v>
      </c>
      <c r="I454" s="11" t="str">
        <f>VLOOKUP(A454,'Medical Examinations'!$A$1:$L$2336,10,FALSE)</f>
        <v>No</v>
      </c>
      <c r="J454" s="11" t="str">
        <f>VLOOKUP(A454,'Medical Examinations'!$A$1:$L$2336,11,FALSE)</f>
        <v>Normal Weight</v>
      </c>
      <c r="K454" s="11" t="str">
        <f>VLOOKUP(A454,'Medical Examinations'!$A$1:$L$2336,12,FALSE)</f>
        <v>Diabetes</v>
      </c>
      <c r="L454" s="10">
        <f ca="1">VLOOKUP(A454,'Hospitalisation Details'!$A$1:$Q$2344,3,FALSE)</f>
        <v>1991</v>
      </c>
      <c r="M454" s="10" t="str">
        <f ca="1">VLOOKUP(A454,'Hospitalisation Details'!$A$1:$Q$2344,5,FALSE)</f>
        <v>Aug</v>
      </c>
      <c r="N454" s="11">
        <f ca="1">VLOOKUP(A454,'Hospitalisation Details'!$A$1:$Q$2344,6,FALSE)</f>
        <v>6</v>
      </c>
      <c r="O454" s="17">
        <f ca="1">VLOOKUP(A454,'Hospitalisation Details'!$A$1:$Q$2344,7,FALSE)</f>
        <v>33456</v>
      </c>
      <c r="P454" s="11">
        <f ca="1">VLOOKUP(A454,'Hospitalisation Details'!$A$1:$Q$2344,10,FALSE)</f>
        <v>4134.08</v>
      </c>
      <c r="Q454" s="11" t="str">
        <f ca="1">VLOOKUP(A454,'Hospitalisation Details'!$A$1:$Q$2344,12,FALSE)</f>
        <v>tier - 2</v>
      </c>
      <c r="R454" s="11" t="str">
        <f ca="1">VLOOKUP(A454,'Hospitalisation Details'!$A$1:$Q$2344,14,FALSE)</f>
        <v>tier - 1</v>
      </c>
      <c r="S454" s="11">
        <f ca="1">VLOOKUP(A454,'Hospitalisation Details'!$A$1:$Q$2344,17,FALSE)</f>
        <v>34</v>
      </c>
      <c r="T454" s="11" t="str">
        <f ca="1">VLOOKUP(A454,'Hospitalisation Details'!$A$1:$Q$2336,16,FALSE)</f>
        <v>R1012</v>
      </c>
    </row>
    <row r="455" ht="15.5" spans="1:20">
      <c r="A455" s="10" t="s">
        <v>1733</v>
      </c>
      <c r="B455" s="11" t="str">
        <f>VLOOKUP(A455,'Customer Names'!$H$6:$K$2340,3,FALSE)</f>
        <v>  Nick</v>
      </c>
      <c r="C455" s="11">
        <f>VLOOKUP(A455,'Medical Examinations'!$A$1:$L$2336,2,FALSE)</f>
        <v>30</v>
      </c>
      <c r="D455" s="11">
        <f>VLOOKUP(A455,'Medical Examinations'!$A$1:$L$2336,3,FALSE)</f>
        <v>6.21</v>
      </c>
      <c r="E455" s="11" t="str">
        <f>VLOOKUP(A455,'Medical Examinations'!$A$1:$L$2336,4,FALSE)</f>
        <v>No</v>
      </c>
      <c r="F455" s="11" t="str">
        <f>VLOOKUP(A455,'Medical Examinations'!$A$1:$L$2336,5,FALSE)</f>
        <v>No</v>
      </c>
      <c r="G455" s="11" t="str">
        <f>VLOOKUP(A455,'Medical Examinations'!$A$1:$L$2336,6,FALSE)</f>
        <v>No</v>
      </c>
      <c r="H455" s="11">
        <f>VLOOKUP(A455,'Medical Examinations'!$A$1:$L$2336,8,FALSE)</f>
        <v>0</v>
      </c>
      <c r="I455" s="11" t="str">
        <f>VLOOKUP(A455,'Medical Examinations'!$A$1:$L$2336,10,FALSE)</f>
        <v>yes</v>
      </c>
      <c r="J455" s="11" t="str">
        <f>VLOOKUP(A455,'Medical Examinations'!$A$1:$L$2336,11,FALSE)</f>
        <v>Obesity</v>
      </c>
      <c r="K455" s="11" t="str">
        <f>VLOOKUP(A455,'Medical Examinations'!$A$1:$L$2336,12,FALSE)</f>
        <v>Prediabetes</v>
      </c>
      <c r="L455" s="10">
        <f ca="1">VLOOKUP(A455,'Hospitalisation Details'!$A$1:$Q$2344,3,FALSE)</f>
        <v>1992</v>
      </c>
      <c r="M455" s="10" t="str">
        <f ca="1">VLOOKUP(A455,'Hospitalisation Details'!$A$1:$Q$2344,5,FALSE)</f>
        <v>Jun</v>
      </c>
      <c r="N455" s="11">
        <f ca="1">VLOOKUP(A455,'Hospitalisation Details'!$A$1:$Q$2344,6,FALSE)</f>
        <v>18</v>
      </c>
      <c r="O455" s="17">
        <f ca="1">VLOOKUP(A455,'Hospitalisation Details'!$A$1:$Q$2344,7,FALSE)</f>
        <v>33773</v>
      </c>
      <c r="P455" s="11">
        <f ca="1">VLOOKUP(A455,'Hospitalisation Details'!$A$1:$Q$2344,10,FALSE)</f>
        <v>4137.52</v>
      </c>
      <c r="Q455" s="11" t="str">
        <f ca="1">VLOOKUP(A455,'Hospitalisation Details'!$A$1:$Q$2344,12,FALSE)</f>
        <v>tier - 2</v>
      </c>
      <c r="R455" s="11" t="str">
        <f ca="1">VLOOKUP(A455,'Hospitalisation Details'!$A$1:$Q$2344,14,FALSE)</f>
        <v>tier - 3</v>
      </c>
      <c r="S455" s="11">
        <f ca="1">VLOOKUP(A455,'Hospitalisation Details'!$A$1:$Q$2344,17,FALSE)</f>
        <v>33</v>
      </c>
      <c r="T455" s="11" t="str">
        <f ca="1">VLOOKUP(A455,'Hospitalisation Details'!$A$1:$Q$2336,16,FALSE)</f>
        <v>R1024</v>
      </c>
    </row>
    <row r="456" ht="15.5" spans="1:20">
      <c r="A456" s="10" t="s">
        <v>1737</v>
      </c>
      <c r="B456" s="11" t="str">
        <f>VLOOKUP(A456,'Customer Names'!$H$6:$K$2340,3,FALSE)</f>
        <v>  Scott</v>
      </c>
      <c r="C456" s="11">
        <f>VLOOKUP(A456,'Medical Examinations'!$A$1:$L$2336,2,FALSE)</f>
        <v>17.35</v>
      </c>
      <c r="D456" s="11">
        <f>VLOOKUP(A456,'Medical Examinations'!$A$1:$L$2336,3,FALSE)</f>
        <v>5.03</v>
      </c>
      <c r="E456" s="11" t="str">
        <f>VLOOKUP(A456,'Medical Examinations'!$A$1:$L$2336,4,FALSE)</f>
        <v>yes</v>
      </c>
      <c r="F456" s="11" t="str">
        <f>VLOOKUP(A456,'Medical Examinations'!$A$1:$L$2336,5,FALSE)</f>
        <v>No</v>
      </c>
      <c r="G456" s="11" t="str">
        <f>VLOOKUP(A456,'Medical Examinations'!$A$1:$L$2336,6,FALSE)</f>
        <v>No</v>
      </c>
      <c r="H456" s="11">
        <f>VLOOKUP(A456,'Medical Examinations'!$A$1:$L$2336,8,FALSE)</f>
        <v>0</v>
      </c>
      <c r="I456" s="11" t="str">
        <f>VLOOKUP(A456,'Medical Examinations'!$A$1:$L$2336,10,FALSE)</f>
        <v>yes</v>
      </c>
      <c r="J456" s="11" t="str">
        <f>VLOOKUP(A456,'Medical Examinations'!$A$1:$L$2336,11,FALSE)</f>
        <v>Under Weight</v>
      </c>
      <c r="K456" s="11" t="str">
        <f>VLOOKUP(A456,'Medical Examinations'!$A$1:$L$2336,12,FALSE)</f>
        <v>Normal</v>
      </c>
      <c r="L456" s="10">
        <f ca="1">VLOOKUP(A456,'Hospitalisation Details'!$A$1:$Q$2344,3,FALSE)</f>
        <v>1992</v>
      </c>
      <c r="M456" s="10" t="str">
        <f ca="1">VLOOKUP(A456,'Hospitalisation Details'!$A$1:$Q$2344,5,FALSE)</f>
        <v>Jun</v>
      </c>
      <c r="N456" s="11">
        <f ca="1">VLOOKUP(A456,'Hospitalisation Details'!$A$1:$Q$2344,6,FALSE)</f>
        <v>28</v>
      </c>
      <c r="O456" s="17">
        <f ca="1">VLOOKUP(A456,'Hospitalisation Details'!$A$1:$Q$2344,7,FALSE)</f>
        <v>33783</v>
      </c>
      <c r="P456" s="11">
        <f ca="1">VLOOKUP(A456,'Hospitalisation Details'!$A$1:$Q$2344,10,FALSE)</f>
        <v>4149.74</v>
      </c>
      <c r="Q456" s="11" t="str">
        <f ca="1">VLOOKUP(A456,'Hospitalisation Details'!$A$1:$Q$2344,12,FALSE)</f>
        <v>tier - 2</v>
      </c>
      <c r="R456" s="11" t="str">
        <f ca="1">VLOOKUP(A456,'Hospitalisation Details'!$A$1:$Q$2344,14,FALSE)</f>
        <v>tier - 1</v>
      </c>
      <c r="S456" s="11">
        <f ca="1">VLOOKUP(A456,'Hospitalisation Details'!$A$1:$Q$2344,17,FALSE)</f>
        <v>33</v>
      </c>
      <c r="T456" s="11" t="str">
        <f ca="1">VLOOKUP(A456,'Hospitalisation Details'!$A$1:$Q$2336,16,FALSE)</f>
        <v>R1011</v>
      </c>
    </row>
    <row r="457" ht="15.5" spans="1:20">
      <c r="A457" s="10" t="s">
        <v>1740</v>
      </c>
      <c r="B457" s="11" t="str">
        <f>VLOOKUP(A457,'Customer Names'!$H$6:$K$2340,3,FALSE)</f>
        <v>  Wilson</v>
      </c>
      <c r="C457" s="11">
        <f>VLOOKUP(A457,'Medical Examinations'!$A$1:$L$2336,2,FALSE)</f>
        <v>22.705</v>
      </c>
      <c r="D457" s="11">
        <f>VLOOKUP(A457,'Medical Examinations'!$A$1:$L$2336,3,FALSE)</f>
        <v>5.27</v>
      </c>
      <c r="E457" s="11" t="str">
        <f>VLOOKUP(A457,'Medical Examinations'!$A$1:$L$2336,4,FALSE)</f>
        <v>No</v>
      </c>
      <c r="F457" s="11" t="str">
        <f>VLOOKUP(A457,'Medical Examinations'!$A$1:$L$2336,5,FALSE)</f>
        <v>No</v>
      </c>
      <c r="G457" s="11" t="str">
        <f>VLOOKUP(A457,'Medical Examinations'!$A$1:$L$2336,6,FALSE)</f>
        <v>No</v>
      </c>
      <c r="H457" s="11">
        <f>VLOOKUP(A457,'Medical Examinations'!$A$1:$L$2336,8,FALSE)</f>
        <v>0</v>
      </c>
      <c r="I457" s="11" t="str">
        <f>VLOOKUP(A457,'Medical Examinations'!$A$1:$L$2336,10,FALSE)</f>
        <v>No</v>
      </c>
      <c r="J457" s="11" t="str">
        <f>VLOOKUP(A457,'Medical Examinations'!$A$1:$L$2336,11,FALSE)</f>
        <v>Normal Weight</v>
      </c>
      <c r="K457" s="11" t="str">
        <f>VLOOKUP(A457,'Medical Examinations'!$A$1:$L$2336,12,FALSE)</f>
        <v>Normal</v>
      </c>
      <c r="L457" s="10">
        <f ca="1">VLOOKUP(A457,'Hospitalisation Details'!$A$1:$Q$2344,3,FALSE)</f>
        <v>1992</v>
      </c>
      <c r="M457" s="10" t="str">
        <f ca="1">VLOOKUP(A457,'Hospitalisation Details'!$A$1:$Q$2344,5,FALSE)</f>
        <v>Aug</v>
      </c>
      <c r="N457" s="11">
        <f ca="1">VLOOKUP(A457,'Hospitalisation Details'!$A$1:$Q$2344,6,FALSE)</f>
        <v>4</v>
      </c>
      <c r="O457" s="17">
        <f ca="1">VLOOKUP(A457,'Hospitalisation Details'!$A$1:$Q$2344,7,FALSE)</f>
        <v>33820</v>
      </c>
      <c r="P457" s="11">
        <f ca="1">VLOOKUP(A457,'Hospitalisation Details'!$A$1:$Q$2344,10,FALSE)</f>
        <v>4151.03</v>
      </c>
      <c r="Q457" s="11" t="str">
        <f ca="1">VLOOKUP(A457,'Hospitalisation Details'!$A$1:$Q$2344,12,FALSE)</f>
        <v>tier - 2</v>
      </c>
      <c r="R457" s="11" t="str">
        <f ca="1">VLOOKUP(A457,'Hospitalisation Details'!$A$1:$Q$2344,14,FALSE)</f>
        <v>tier - 2</v>
      </c>
      <c r="S457" s="11">
        <f ca="1">VLOOKUP(A457,'Hospitalisation Details'!$A$1:$Q$2344,17,FALSE)</f>
        <v>33</v>
      </c>
      <c r="T457" s="11" t="str">
        <f ca="1">VLOOKUP(A457,'Hospitalisation Details'!$A$1:$Q$2336,16,FALSE)</f>
        <v>R1013</v>
      </c>
    </row>
    <row r="458" ht="15.5" spans="1:20">
      <c r="A458" s="10" t="s">
        <v>1743</v>
      </c>
      <c r="B458" s="11" t="str">
        <f>VLOOKUP(A458,'Customer Names'!$H$6:$K$2340,3,FALSE)</f>
        <v>  Lee</v>
      </c>
      <c r="C458" s="11">
        <f>VLOOKUP(A458,'Medical Examinations'!$A$1:$L$2336,2,FALSE)</f>
        <v>25.41</v>
      </c>
      <c r="D458" s="11">
        <f>VLOOKUP(A458,'Medical Examinations'!$A$1:$L$2336,3,FALSE)</f>
        <v>10.53</v>
      </c>
      <c r="E458" s="11" t="str">
        <f>VLOOKUP(A458,'Medical Examinations'!$A$1:$L$2336,4,FALSE)</f>
        <v>yes</v>
      </c>
      <c r="F458" s="11" t="str">
        <f>VLOOKUP(A458,'Medical Examinations'!$A$1:$L$2336,5,FALSE)</f>
        <v>No</v>
      </c>
      <c r="G458" s="11" t="str">
        <f>VLOOKUP(A458,'Medical Examinations'!$A$1:$L$2336,6,FALSE)</f>
        <v>No</v>
      </c>
      <c r="H458" s="11">
        <f>VLOOKUP(A458,'Medical Examinations'!$A$1:$L$2336,8,FALSE)</f>
        <v>1</v>
      </c>
      <c r="I458" s="11" t="str">
        <f>VLOOKUP(A458,'Medical Examinations'!$A$1:$L$2336,10,FALSE)</f>
        <v>yes</v>
      </c>
      <c r="J458" s="11" t="str">
        <f>VLOOKUP(A458,'Medical Examinations'!$A$1:$L$2336,11,FALSE)</f>
        <v>Over Weight</v>
      </c>
      <c r="K458" s="11" t="str">
        <f>VLOOKUP(A458,'Medical Examinations'!$A$1:$L$2336,12,FALSE)</f>
        <v>Diabetes</v>
      </c>
      <c r="L458" s="10">
        <f ca="1">VLOOKUP(A458,'Hospitalisation Details'!$A$1:$Q$2344,3,FALSE)</f>
        <v>1998</v>
      </c>
      <c r="M458" s="10" t="str">
        <f ca="1">VLOOKUP(A458,'Hospitalisation Details'!$A$1:$Q$2344,5,FALSE)</f>
        <v>Nov</v>
      </c>
      <c r="N458" s="11">
        <f ca="1">VLOOKUP(A458,'Hospitalisation Details'!$A$1:$Q$2344,6,FALSE)</f>
        <v>26</v>
      </c>
      <c r="O458" s="17">
        <f ca="1">VLOOKUP(A458,'Hospitalisation Details'!$A$1:$Q$2344,7,FALSE)</f>
        <v>36125</v>
      </c>
      <c r="P458" s="11">
        <f ca="1">VLOOKUP(A458,'Hospitalisation Details'!$A$1:$Q$2344,10,FALSE)</f>
        <v>4154.97</v>
      </c>
      <c r="Q458" s="11" t="str">
        <f ca="1">VLOOKUP(A458,'Hospitalisation Details'!$A$1:$Q$2344,12,FALSE)</f>
        <v>tier - 2</v>
      </c>
      <c r="R458" s="11" t="str">
        <f ca="1">VLOOKUP(A458,'Hospitalisation Details'!$A$1:$Q$2344,14,FALSE)</f>
        <v>tier - 1</v>
      </c>
      <c r="S458" s="11">
        <f ca="1">VLOOKUP(A458,'Hospitalisation Details'!$A$1:$Q$2344,17,FALSE)</f>
        <v>26</v>
      </c>
      <c r="T458" s="11" t="str">
        <f ca="1">VLOOKUP(A458,'Hospitalisation Details'!$A$1:$Q$2336,16,FALSE)</f>
        <v>R1012</v>
      </c>
    </row>
    <row r="459" ht="15.5" spans="1:20">
      <c r="A459" s="10" t="s">
        <v>1747</v>
      </c>
      <c r="B459" s="11" t="str">
        <f>VLOOKUP(A459,'Customer Names'!$H$6:$K$2340,3,FALSE)</f>
        <v>  Shizhong</v>
      </c>
      <c r="C459" s="11">
        <f>VLOOKUP(A459,'Medical Examinations'!$A$1:$L$2336,2,FALSE)</f>
        <v>18.23</v>
      </c>
      <c r="D459" s="11">
        <f>VLOOKUP(A459,'Medical Examinations'!$A$1:$L$2336,3,FALSE)</f>
        <v>5.78</v>
      </c>
      <c r="E459" s="11" t="str">
        <f>VLOOKUP(A459,'Medical Examinations'!$A$1:$L$2336,4,FALSE)</f>
        <v>No</v>
      </c>
      <c r="F459" s="11" t="str">
        <f>VLOOKUP(A459,'Medical Examinations'!$A$1:$L$2336,5,FALSE)</f>
        <v>No</v>
      </c>
      <c r="G459" s="11" t="str">
        <f>VLOOKUP(A459,'Medical Examinations'!$A$1:$L$2336,6,FALSE)</f>
        <v>Yes</v>
      </c>
      <c r="H459" s="11">
        <f>VLOOKUP(A459,'Medical Examinations'!$A$1:$L$2336,8,FALSE)</f>
        <v>1</v>
      </c>
      <c r="I459" s="11" t="str">
        <f>VLOOKUP(A459,'Medical Examinations'!$A$1:$L$2336,10,FALSE)</f>
        <v>yes</v>
      </c>
      <c r="J459" s="11" t="str">
        <f>VLOOKUP(A459,'Medical Examinations'!$A$1:$L$2336,11,FALSE)</f>
        <v>Under Weight</v>
      </c>
      <c r="K459" s="11" t="str">
        <f>VLOOKUP(A459,'Medical Examinations'!$A$1:$L$2336,12,FALSE)</f>
        <v>Prediabetes</v>
      </c>
      <c r="L459" s="10">
        <f ca="1">VLOOKUP(A459,'Hospitalisation Details'!$A$1:$Q$2344,3,FALSE)</f>
        <v>1984</v>
      </c>
      <c r="M459" s="10" t="str">
        <f ca="1">VLOOKUP(A459,'Hospitalisation Details'!$A$1:$Q$2344,5,FALSE)</f>
        <v>Sep</v>
      </c>
      <c r="N459" s="11">
        <f ca="1">VLOOKUP(A459,'Hospitalisation Details'!$A$1:$Q$2344,6,FALSE)</f>
        <v>16</v>
      </c>
      <c r="O459" s="17">
        <f ca="1">VLOOKUP(A459,'Hospitalisation Details'!$A$1:$Q$2344,7,FALSE)</f>
        <v>30941</v>
      </c>
      <c r="P459" s="11">
        <f ca="1">VLOOKUP(A459,'Hospitalisation Details'!$A$1:$Q$2344,10,FALSE)</f>
        <v>4163.21</v>
      </c>
      <c r="Q459" s="11" t="str">
        <f ca="1">VLOOKUP(A459,'Hospitalisation Details'!$A$1:$Q$2344,12,FALSE)</f>
        <v>tier - 2</v>
      </c>
      <c r="R459" s="11" t="str">
        <f ca="1">VLOOKUP(A459,'Hospitalisation Details'!$A$1:$Q$2344,14,FALSE)</f>
        <v>tier - 2</v>
      </c>
      <c r="S459" s="11">
        <f ca="1">VLOOKUP(A459,'Hospitalisation Details'!$A$1:$Q$2344,17,FALSE)</f>
        <v>41</v>
      </c>
      <c r="T459" s="11" t="str">
        <f ca="1">VLOOKUP(A459,'Hospitalisation Details'!$A$1:$Q$2336,16,FALSE)</f>
        <v>R1012</v>
      </c>
    </row>
    <row r="460" ht="15.5" spans="1:20">
      <c r="A460" s="10" t="s">
        <v>1750</v>
      </c>
      <c r="B460" s="11" t="str">
        <f>VLOOKUP(A460,'Customer Names'!$H$6:$K$2340,3,FALSE)</f>
        <v>  Marie-Claire</v>
      </c>
      <c r="C460" s="11">
        <f>VLOOKUP(A460,'Medical Examinations'!$A$1:$L$2336,2,FALSE)</f>
        <v>24.7</v>
      </c>
      <c r="D460" s="11">
        <f>VLOOKUP(A460,'Medical Examinations'!$A$1:$L$2336,3,FALSE)</f>
        <v>4.36</v>
      </c>
      <c r="E460" s="11" t="str">
        <f>VLOOKUP(A460,'Medical Examinations'!$A$1:$L$2336,4,FALSE)</f>
        <v>No</v>
      </c>
      <c r="F460" s="11" t="str">
        <f>VLOOKUP(A460,'Medical Examinations'!$A$1:$L$2336,5,FALSE)</f>
        <v>No</v>
      </c>
      <c r="G460" s="11" t="str">
        <f>VLOOKUP(A460,'Medical Examinations'!$A$1:$L$2336,6,FALSE)</f>
        <v>Yes</v>
      </c>
      <c r="H460" s="11">
        <f>VLOOKUP(A460,'Medical Examinations'!$A$1:$L$2336,8,FALSE)</f>
        <v>1</v>
      </c>
      <c r="I460" s="11" t="str">
        <f>VLOOKUP(A460,'Medical Examinations'!$A$1:$L$2336,10,FALSE)</f>
        <v>yes</v>
      </c>
      <c r="J460" s="11" t="str">
        <f>VLOOKUP(A460,'Medical Examinations'!$A$1:$L$2336,11,FALSE)</f>
        <v>Normal Weight</v>
      </c>
      <c r="K460" s="11" t="str">
        <f>VLOOKUP(A460,'Medical Examinations'!$A$1:$L$2336,12,FALSE)</f>
        <v>Normal</v>
      </c>
      <c r="L460" s="10">
        <f ca="1">VLOOKUP(A460,'Hospitalisation Details'!$A$1:$Q$2344,3,FALSE)</f>
        <v>1989</v>
      </c>
      <c r="M460" s="10" t="str">
        <f ca="1">VLOOKUP(A460,'Hospitalisation Details'!$A$1:$Q$2344,5,FALSE)</f>
        <v>Jun</v>
      </c>
      <c r="N460" s="11">
        <f ca="1">VLOOKUP(A460,'Hospitalisation Details'!$A$1:$Q$2344,6,FALSE)</f>
        <v>25</v>
      </c>
      <c r="O460" s="17">
        <f ca="1">VLOOKUP(A460,'Hospitalisation Details'!$A$1:$Q$2344,7,FALSE)</f>
        <v>32684</v>
      </c>
      <c r="P460" s="11">
        <f ca="1">VLOOKUP(A460,'Hospitalisation Details'!$A$1:$Q$2344,10,FALSE)</f>
        <v>4185.1</v>
      </c>
      <c r="Q460" s="11" t="str">
        <f ca="1">VLOOKUP(A460,'Hospitalisation Details'!$A$1:$Q$2344,12,FALSE)</f>
        <v>tier - 2</v>
      </c>
      <c r="R460" s="11" t="str">
        <f ca="1">VLOOKUP(A460,'Hospitalisation Details'!$A$1:$Q$2344,14,FALSE)</f>
        <v>tier - 3</v>
      </c>
      <c r="S460" s="11">
        <f ca="1">VLOOKUP(A460,'Hospitalisation Details'!$A$1:$Q$2344,17,FALSE)</f>
        <v>36</v>
      </c>
      <c r="T460" s="11" t="str">
        <f ca="1">VLOOKUP(A460,'Hospitalisation Details'!$A$1:$Q$2336,16,FALSE)</f>
        <v>R1013</v>
      </c>
    </row>
    <row r="461" ht="15.5" spans="1:20">
      <c r="A461" s="10" t="s">
        <v>1753</v>
      </c>
      <c r="B461" s="11" t="str">
        <f>VLOOKUP(A461,'Customer Names'!$H$6:$K$2340,3,FALSE)</f>
        <v>  Todd J</v>
      </c>
      <c r="C461" s="11">
        <f>VLOOKUP(A461,'Medical Examinations'!$A$1:$L$2336,2,FALSE)</f>
        <v>37.4</v>
      </c>
      <c r="D461" s="11">
        <f>VLOOKUP(A461,'Medical Examinations'!$A$1:$L$2336,3,FALSE)</f>
        <v>9.72</v>
      </c>
      <c r="E461" s="11" t="str">
        <f>VLOOKUP(A461,'Medical Examinations'!$A$1:$L$2336,4,FALSE)</f>
        <v>yes</v>
      </c>
      <c r="F461" s="11" t="str">
        <f>VLOOKUP(A461,'Medical Examinations'!$A$1:$L$2336,5,FALSE)</f>
        <v>No</v>
      </c>
      <c r="G461" s="11" t="str">
        <f>VLOOKUP(A461,'Medical Examinations'!$A$1:$L$2336,6,FALSE)</f>
        <v>Yes</v>
      </c>
      <c r="H461" s="11">
        <f>VLOOKUP(A461,'Medical Examinations'!$A$1:$L$2336,8,FALSE)</f>
        <v>1</v>
      </c>
      <c r="I461" s="11" t="str">
        <f>VLOOKUP(A461,'Medical Examinations'!$A$1:$L$2336,10,FALSE)</f>
        <v>No</v>
      </c>
      <c r="J461" s="11" t="str">
        <f>VLOOKUP(A461,'Medical Examinations'!$A$1:$L$2336,11,FALSE)</f>
        <v>Obesity</v>
      </c>
      <c r="K461" s="11" t="str">
        <f>VLOOKUP(A461,'Medical Examinations'!$A$1:$L$2336,12,FALSE)</f>
        <v>Diabetes</v>
      </c>
      <c r="L461" s="10">
        <f ca="1">VLOOKUP(A461,'Hospitalisation Details'!$A$1:$Q$2344,3,FALSE)</f>
        <v>1995</v>
      </c>
      <c r="M461" s="10" t="str">
        <f ca="1">VLOOKUP(A461,'Hospitalisation Details'!$A$1:$Q$2344,5,FALSE)</f>
        <v>Oct</v>
      </c>
      <c r="N461" s="11">
        <f ca="1">VLOOKUP(A461,'Hospitalisation Details'!$A$1:$Q$2344,6,FALSE)</f>
        <v>3</v>
      </c>
      <c r="O461" s="17">
        <f ca="1">VLOOKUP(A461,'Hospitalisation Details'!$A$1:$Q$2344,7,FALSE)</f>
        <v>34975</v>
      </c>
      <c r="P461" s="11">
        <f ca="1">VLOOKUP(A461,'Hospitalisation Details'!$A$1:$Q$2344,10,FALSE)</f>
        <v>4188.73</v>
      </c>
      <c r="Q461" s="11" t="str">
        <f ca="1">VLOOKUP(A461,'Hospitalisation Details'!$A$1:$Q$2344,12,FALSE)</f>
        <v>tier - 2</v>
      </c>
      <c r="R461" s="11" t="str">
        <f ca="1">VLOOKUP(A461,'Hospitalisation Details'!$A$1:$Q$2344,14,FALSE)</f>
        <v>tier - 2</v>
      </c>
      <c r="S461" s="11">
        <f ca="1">VLOOKUP(A461,'Hospitalisation Details'!$A$1:$Q$2344,17,FALSE)</f>
        <v>30</v>
      </c>
      <c r="T461" s="11" t="str">
        <f ca="1">VLOOKUP(A461,'Hospitalisation Details'!$A$1:$Q$2336,16,FALSE)</f>
        <v>R1025</v>
      </c>
    </row>
    <row r="462" ht="15.5" spans="1:20">
      <c r="A462" s="10" t="s">
        <v>1757</v>
      </c>
      <c r="B462" s="11" t="str">
        <f>VLOOKUP(A462,'Customer Names'!$H$6:$K$2340,3,FALSE)</f>
        <v>  Carolyn</v>
      </c>
      <c r="C462" s="11">
        <f>VLOOKUP(A462,'Medical Examinations'!$A$1:$L$2336,2,FALSE)</f>
        <v>26.885</v>
      </c>
      <c r="D462" s="11">
        <f>VLOOKUP(A462,'Medical Examinations'!$A$1:$L$2336,3,FALSE)</f>
        <v>5.18</v>
      </c>
      <c r="E462" s="11" t="str">
        <f>VLOOKUP(A462,'Medical Examinations'!$A$1:$L$2336,4,FALSE)</f>
        <v>No</v>
      </c>
      <c r="F462" s="11" t="str">
        <f>VLOOKUP(A462,'Medical Examinations'!$A$1:$L$2336,5,FALSE)</f>
        <v>No</v>
      </c>
      <c r="G462" s="11" t="str">
        <f>VLOOKUP(A462,'Medical Examinations'!$A$1:$L$2336,6,FALSE)</f>
        <v>Yes</v>
      </c>
      <c r="H462" s="11">
        <f>VLOOKUP(A462,'Medical Examinations'!$A$1:$L$2336,8,FALSE)</f>
        <v>1</v>
      </c>
      <c r="I462" s="11" t="str">
        <f>VLOOKUP(A462,'Medical Examinations'!$A$1:$L$2336,10,FALSE)</f>
        <v>yes</v>
      </c>
      <c r="J462" s="11" t="str">
        <f>VLOOKUP(A462,'Medical Examinations'!$A$1:$L$2336,11,FALSE)</f>
        <v>Over Weight</v>
      </c>
      <c r="K462" s="11" t="str">
        <f>VLOOKUP(A462,'Medical Examinations'!$A$1:$L$2336,12,FALSE)</f>
        <v>Normal</v>
      </c>
      <c r="L462" s="10">
        <f ca="1">VLOOKUP(A462,'Hospitalisation Details'!$A$1:$Q$2344,3,FALSE)</f>
        <v>1997</v>
      </c>
      <c r="M462" s="10" t="str">
        <f ca="1">VLOOKUP(A462,'Hospitalisation Details'!$A$1:$Q$2344,5,FALSE)</f>
        <v>Sep</v>
      </c>
      <c r="N462" s="11">
        <f ca="1">VLOOKUP(A462,'Hospitalisation Details'!$A$1:$Q$2344,6,FALSE)</f>
        <v>6</v>
      </c>
      <c r="O462" s="17">
        <f ca="1">VLOOKUP(A462,'Hospitalisation Details'!$A$1:$Q$2344,7,FALSE)</f>
        <v>35679</v>
      </c>
      <c r="P462" s="11">
        <f ca="1">VLOOKUP(A462,'Hospitalisation Details'!$A$1:$Q$2344,10,FALSE)</f>
        <v>4189.11</v>
      </c>
      <c r="Q462" s="11" t="str">
        <f ca="1">VLOOKUP(A462,'Hospitalisation Details'!$A$1:$Q$2344,12,FALSE)</f>
        <v>tier - 2</v>
      </c>
      <c r="R462" s="11" t="str">
        <f ca="1">VLOOKUP(A462,'Hospitalisation Details'!$A$1:$Q$2344,14,FALSE)</f>
        <v>tier - 2</v>
      </c>
      <c r="S462" s="11">
        <f ca="1">VLOOKUP(A462,'Hospitalisation Details'!$A$1:$Q$2344,17,FALSE)</f>
        <v>28</v>
      </c>
      <c r="T462" s="11" t="str">
        <f ca="1">VLOOKUP(A462,'Hospitalisation Details'!$A$1:$Q$2336,16,FALSE)</f>
        <v>R1012</v>
      </c>
    </row>
    <row r="463" ht="15.5" spans="1:20">
      <c r="A463" s="10" t="s">
        <v>1760</v>
      </c>
      <c r="B463" s="11" t="str">
        <f>VLOOKUP(A463,'Customer Names'!$H$6:$K$2340,3,FALSE)</f>
        <v>  Lindsey</v>
      </c>
      <c r="C463" s="11">
        <f>VLOOKUP(A463,'Medical Examinations'!$A$1:$L$2336,2,FALSE)</f>
        <v>25.27</v>
      </c>
      <c r="D463" s="11">
        <f>VLOOKUP(A463,'Medical Examinations'!$A$1:$L$2336,3,FALSE)</f>
        <v>5.29</v>
      </c>
      <c r="E463" s="11" t="str">
        <f>VLOOKUP(A463,'Medical Examinations'!$A$1:$L$2336,4,FALSE)</f>
        <v>No</v>
      </c>
      <c r="F463" s="11" t="str">
        <f>VLOOKUP(A463,'Medical Examinations'!$A$1:$L$2336,5,FALSE)</f>
        <v>No</v>
      </c>
      <c r="G463" s="11" t="str">
        <f>VLOOKUP(A463,'Medical Examinations'!$A$1:$L$2336,6,FALSE)</f>
        <v>Yes</v>
      </c>
      <c r="H463" s="11">
        <f>VLOOKUP(A463,'Medical Examinations'!$A$1:$L$2336,8,FALSE)</f>
        <v>1</v>
      </c>
      <c r="I463" s="11" t="str">
        <f>VLOOKUP(A463,'Medical Examinations'!$A$1:$L$2336,10,FALSE)</f>
        <v>yes</v>
      </c>
      <c r="J463" s="11" t="str">
        <f>VLOOKUP(A463,'Medical Examinations'!$A$1:$L$2336,11,FALSE)</f>
        <v>Over Weight</v>
      </c>
      <c r="K463" s="11" t="str">
        <f>VLOOKUP(A463,'Medical Examinations'!$A$1:$L$2336,12,FALSE)</f>
        <v>Normal</v>
      </c>
      <c r="L463" s="10">
        <f ca="1">VLOOKUP(A463,'Hospitalisation Details'!$A$1:$Q$2344,3,FALSE)</f>
        <v>1998</v>
      </c>
      <c r="M463" s="10" t="str">
        <f ca="1">VLOOKUP(A463,'Hospitalisation Details'!$A$1:$Q$2344,5,FALSE)</f>
        <v>Dec</v>
      </c>
      <c r="N463" s="11">
        <f ca="1">VLOOKUP(A463,'Hospitalisation Details'!$A$1:$Q$2344,6,FALSE)</f>
        <v>14</v>
      </c>
      <c r="O463" s="17">
        <f ca="1">VLOOKUP(A463,'Hospitalisation Details'!$A$1:$Q$2344,7,FALSE)</f>
        <v>36143</v>
      </c>
      <c r="P463" s="11">
        <f ca="1">VLOOKUP(A463,'Hospitalisation Details'!$A$1:$Q$2344,10,FALSE)</f>
        <v>4234.93</v>
      </c>
      <c r="Q463" s="11" t="str">
        <f ca="1">VLOOKUP(A463,'Hospitalisation Details'!$A$1:$Q$2344,12,FALSE)</f>
        <v>tier - 2</v>
      </c>
      <c r="R463" s="11" t="str">
        <f ca="1">VLOOKUP(A463,'Hospitalisation Details'!$A$1:$Q$2344,14,FALSE)</f>
        <v>tier - 1</v>
      </c>
      <c r="S463" s="11">
        <f ca="1">VLOOKUP(A463,'Hospitalisation Details'!$A$1:$Q$2344,17,FALSE)</f>
        <v>26</v>
      </c>
      <c r="T463" s="11" t="str">
        <f ca="1">VLOOKUP(A463,'Hospitalisation Details'!$A$1:$Q$2336,16,FALSE)</f>
        <v>R1011</v>
      </c>
    </row>
    <row r="464" ht="15.5" spans="1:20">
      <c r="A464" s="10" t="s">
        <v>1764</v>
      </c>
      <c r="B464" s="11" t="str">
        <f>VLOOKUP(A464,'Customer Names'!$H$6:$K$2340,3,FALSE)</f>
        <v>  Marissa D</v>
      </c>
      <c r="C464" s="11">
        <f>VLOOKUP(A464,'Medical Examinations'!$A$1:$L$2336,2,FALSE)</f>
        <v>23.655</v>
      </c>
      <c r="D464" s="11">
        <f>VLOOKUP(A464,'Medical Examinations'!$A$1:$L$2336,3,FALSE)</f>
        <v>4.86</v>
      </c>
      <c r="E464" s="11" t="str">
        <f>VLOOKUP(A464,'Medical Examinations'!$A$1:$L$2336,4,FALSE)</f>
        <v>yes</v>
      </c>
      <c r="F464" s="11" t="str">
        <f>VLOOKUP(A464,'Medical Examinations'!$A$1:$L$2336,5,FALSE)</f>
        <v>No</v>
      </c>
      <c r="G464" s="11" t="str">
        <f>VLOOKUP(A464,'Medical Examinations'!$A$1:$L$2336,6,FALSE)</f>
        <v>No</v>
      </c>
      <c r="H464" s="11">
        <f>VLOOKUP(A464,'Medical Examinations'!$A$1:$L$2336,8,FALSE)</f>
        <v>0</v>
      </c>
      <c r="I464" s="11" t="str">
        <f>VLOOKUP(A464,'Medical Examinations'!$A$1:$L$2336,10,FALSE)</f>
        <v>yes</v>
      </c>
      <c r="J464" s="11" t="str">
        <f>VLOOKUP(A464,'Medical Examinations'!$A$1:$L$2336,11,FALSE)</f>
        <v>Normal Weight</v>
      </c>
      <c r="K464" s="11" t="str">
        <f>VLOOKUP(A464,'Medical Examinations'!$A$1:$L$2336,12,FALSE)</f>
        <v>Normal</v>
      </c>
      <c r="L464" s="10">
        <f ca="1">VLOOKUP(A464,'Hospitalisation Details'!$A$1:$Q$2344,3,FALSE)</f>
        <v>1992</v>
      </c>
      <c r="M464" s="10" t="str">
        <f ca="1">VLOOKUP(A464,'Hospitalisation Details'!$A$1:$Q$2344,5,FALSE)</f>
        <v>Jun</v>
      </c>
      <c r="N464" s="11">
        <f ca="1">VLOOKUP(A464,'Hospitalisation Details'!$A$1:$Q$2344,6,FALSE)</f>
        <v>27</v>
      </c>
      <c r="O464" s="17">
        <f ca="1">VLOOKUP(A464,'Hospitalisation Details'!$A$1:$Q$2344,7,FALSE)</f>
        <v>33782</v>
      </c>
      <c r="P464" s="11">
        <f ca="1">VLOOKUP(A464,'Hospitalisation Details'!$A$1:$Q$2344,10,FALSE)</f>
        <v>4237.13</v>
      </c>
      <c r="Q464" s="11" t="str">
        <f ca="1">VLOOKUP(A464,'Hospitalisation Details'!$A$1:$Q$2344,12,FALSE)</f>
        <v>tier - 3</v>
      </c>
      <c r="R464" s="11" t="str">
        <f ca="1">VLOOKUP(A464,'Hospitalisation Details'!$A$1:$Q$2344,14,FALSE)</f>
        <v>tier - 1</v>
      </c>
      <c r="S464" s="11">
        <f ca="1">VLOOKUP(A464,'Hospitalisation Details'!$A$1:$Q$2344,17,FALSE)</f>
        <v>33</v>
      </c>
      <c r="T464" s="11" t="str">
        <f ca="1">VLOOKUP(A464,'Hospitalisation Details'!$A$1:$Q$2336,16,FALSE)</f>
        <v>R1016</v>
      </c>
    </row>
    <row r="465" ht="15.5" spans="1:20">
      <c r="A465" s="10" t="s">
        <v>1768</v>
      </c>
      <c r="B465" s="11" t="str">
        <f>VLOOKUP(A465,'Customer Names'!$H$6:$K$2340,3,FALSE)</f>
        <v>  Jean Luc</v>
      </c>
      <c r="C465" s="11">
        <f>VLOOKUP(A465,'Medical Examinations'!$A$1:$L$2336,2,FALSE)</f>
        <v>55.05</v>
      </c>
      <c r="D465" s="11">
        <f>VLOOKUP(A465,'Medical Examinations'!$A$1:$L$2336,3,FALSE)</f>
        <v>7.66</v>
      </c>
      <c r="E465" s="11" t="str">
        <f>VLOOKUP(A465,'Medical Examinations'!$A$1:$L$2336,4,FALSE)</f>
        <v>No</v>
      </c>
      <c r="F465" s="11" t="str">
        <f>VLOOKUP(A465,'Medical Examinations'!$A$1:$L$2336,5,FALSE)</f>
        <v>No</v>
      </c>
      <c r="G465" s="11" t="str">
        <f>VLOOKUP(A465,'Medical Examinations'!$A$1:$L$2336,6,FALSE)</f>
        <v>No</v>
      </c>
      <c r="H465" s="11">
        <f>VLOOKUP(A465,'Medical Examinations'!$A$1:$L$2336,8,FALSE)</f>
        <v>0</v>
      </c>
      <c r="I465" s="11" t="str">
        <f>VLOOKUP(A465,'Medical Examinations'!$A$1:$L$2336,10,FALSE)</f>
        <v>No</v>
      </c>
      <c r="J465" s="11" t="str">
        <f>VLOOKUP(A465,'Medical Examinations'!$A$1:$L$2336,11,FALSE)</f>
        <v>Obesity</v>
      </c>
      <c r="K465" s="11" t="str">
        <f>VLOOKUP(A465,'Medical Examinations'!$A$1:$L$2336,12,FALSE)</f>
        <v>Diabetes</v>
      </c>
      <c r="L465" s="10">
        <f ca="1">VLOOKUP(A465,'Hospitalisation Details'!$A$1:$Q$2344,3,FALSE)</f>
        <v>1991</v>
      </c>
      <c r="M465" s="10" t="str">
        <f ca="1">VLOOKUP(A465,'Hospitalisation Details'!$A$1:$Q$2344,5,FALSE)</f>
        <v>Nov</v>
      </c>
      <c r="N465" s="11">
        <f ca="1">VLOOKUP(A465,'Hospitalisation Details'!$A$1:$Q$2344,6,FALSE)</f>
        <v>3</v>
      </c>
      <c r="O465" s="17">
        <f ca="1">VLOOKUP(A465,'Hospitalisation Details'!$A$1:$Q$2344,7,FALSE)</f>
        <v>33545</v>
      </c>
      <c r="P465" s="11">
        <f ca="1">VLOOKUP(A465,'Hospitalisation Details'!$A$1:$Q$2344,10,FALSE)</f>
        <v>4239.89</v>
      </c>
      <c r="Q465" s="11" t="str">
        <f ca="1">VLOOKUP(A465,'Hospitalisation Details'!$A$1:$Q$2344,12,FALSE)</f>
        <v>tier - 2</v>
      </c>
      <c r="R465" s="11" t="str">
        <f ca="1">VLOOKUP(A465,'Hospitalisation Details'!$A$1:$Q$2344,14,FALSE)</f>
        <v>tier - 2</v>
      </c>
      <c r="S465" s="11">
        <f ca="1">VLOOKUP(A465,'Hospitalisation Details'!$A$1:$Q$2344,17,FALSE)</f>
        <v>34</v>
      </c>
      <c r="T465" s="11" t="str">
        <f ca="1">VLOOKUP(A465,'Hospitalisation Details'!$A$1:$Q$2336,16,FALSE)</f>
        <v>R1012</v>
      </c>
    </row>
    <row r="466" ht="15.5" spans="1:20">
      <c r="A466" s="10" t="s">
        <v>1771</v>
      </c>
      <c r="B466" s="11" t="str">
        <f>VLOOKUP(A466,'Customer Names'!$H$6:$K$2340,3,FALSE)</f>
        <v>  Danielle</v>
      </c>
      <c r="C466" s="11">
        <f>VLOOKUP(A466,'Medical Examinations'!$A$1:$L$2336,2,FALSE)</f>
        <v>24.89</v>
      </c>
      <c r="D466" s="11">
        <f>VLOOKUP(A466,'Medical Examinations'!$A$1:$L$2336,3,FALSE)</f>
        <v>6.1</v>
      </c>
      <c r="E466" s="11" t="str">
        <f>VLOOKUP(A466,'Medical Examinations'!$A$1:$L$2336,4,FALSE)</f>
        <v>yes</v>
      </c>
      <c r="F466" s="11" t="str">
        <f>VLOOKUP(A466,'Medical Examinations'!$A$1:$L$2336,5,FALSE)</f>
        <v>No</v>
      </c>
      <c r="G466" s="11" t="str">
        <f>VLOOKUP(A466,'Medical Examinations'!$A$1:$L$2336,6,FALSE)</f>
        <v>Yes</v>
      </c>
      <c r="H466" s="11">
        <f>VLOOKUP(A466,'Medical Examinations'!$A$1:$L$2336,8,FALSE)</f>
        <v>1</v>
      </c>
      <c r="I466" s="11" t="str">
        <f>VLOOKUP(A466,'Medical Examinations'!$A$1:$L$2336,10,FALSE)</f>
        <v>yes</v>
      </c>
      <c r="J466" s="11" t="str">
        <f>VLOOKUP(A466,'Medical Examinations'!$A$1:$L$2336,11,FALSE)</f>
        <v>Normal Weight</v>
      </c>
      <c r="K466" s="11" t="str">
        <f>VLOOKUP(A466,'Medical Examinations'!$A$1:$L$2336,12,FALSE)</f>
        <v>Prediabetes</v>
      </c>
      <c r="L466" s="10">
        <f ca="1">VLOOKUP(A466,'Hospitalisation Details'!$A$1:$Q$2344,3,FALSE)</f>
        <v>1991</v>
      </c>
      <c r="M466" s="10" t="str">
        <f ca="1">VLOOKUP(A466,'Hospitalisation Details'!$A$1:$Q$2344,5,FALSE)</f>
        <v>Dec</v>
      </c>
      <c r="N466" s="11">
        <f ca="1">VLOOKUP(A466,'Hospitalisation Details'!$A$1:$Q$2344,6,FALSE)</f>
        <v>1</v>
      </c>
      <c r="O466" s="17">
        <f ca="1">VLOOKUP(A466,'Hospitalisation Details'!$A$1:$Q$2344,7,FALSE)</f>
        <v>33573</v>
      </c>
      <c r="P466" s="11">
        <f ca="1">VLOOKUP(A466,'Hospitalisation Details'!$A$1:$Q$2344,10,FALSE)</f>
        <v>4243.59</v>
      </c>
      <c r="Q466" s="11" t="str">
        <f ca="1">VLOOKUP(A466,'Hospitalisation Details'!$A$1:$Q$2344,12,FALSE)</f>
        <v>tier - 3</v>
      </c>
      <c r="R466" s="11" t="str">
        <f ca="1">VLOOKUP(A466,'Hospitalisation Details'!$A$1:$Q$2344,14,FALSE)</f>
        <v>tier - 1</v>
      </c>
      <c r="S466" s="11">
        <f ca="1">VLOOKUP(A466,'Hospitalisation Details'!$A$1:$Q$2344,17,FALSE)</f>
        <v>33</v>
      </c>
      <c r="T466" s="11" t="str">
        <f ca="1">VLOOKUP(A466,'Hospitalisation Details'!$A$1:$Q$2336,16,FALSE)</f>
        <v>R1012</v>
      </c>
    </row>
    <row r="467" ht="15.5" spans="1:20">
      <c r="A467" s="10" t="s">
        <v>1774</v>
      </c>
      <c r="B467" s="11" t="str">
        <f>VLOOKUP(A467,'Customer Names'!$H$6:$K$2340,3,FALSE)</f>
        <v>  Jim</v>
      </c>
      <c r="C467" s="11">
        <f>VLOOKUP(A467,'Medical Examinations'!$A$1:$L$2336,2,FALSE)</f>
        <v>18.715</v>
      </c>
      <c r="D467" s="11">
        <f>VLOOKUP(A467,'Medical Examinations'!$A$1:$L$2336,3,FALSE)</f>
        <v>4.44</v>
      </c>
      <c r="E467" s="11" t="str">
        <f>VLOOKUP(A467,'Medical Examinations'!$A$1:$L$2336,4,FALSE)</f>
        <v>No</v>
      </c>
      <c r="F467" s="11" t="str">
        <f>VLOOKUP(A467,'Medical Examinations'!$A$1:$L$2336,5,FALSE)</f>
        <v>No</v>
      </c>
      <c r="G467" s="11" t="str">
        <f>VLOOKUP(A467,'Medical Examinations'!$A$1:$L$2336,6,FALSE)</f>
        <v>No</v>
      </c>
      <c r="H467" s="11">
        <f>VLOOKUP(A467,'Medical Examinations'!$A$1:$L$2336,8,FALSE)</f>
        <v>0</v>
      </c>
      <c r="I467" s="11" t="str">
        <f>VLOOKUP(A467,'Medical Examinations'!$A$1:$L$2336,10,FALSE)</f>
        <v>No</v>
      </c>
      <c r="J467" s="11" t="str">
        <f>VLOOKUP(A467,'Medical Examinations'!$A$1:$L$2336,11,FALSE)</f>
        <v>Normal Weight</v>
      </c>
      <c r="K467" s="11" t="str">
        <f>VLOOKUP(A467,'Medical Examinations'!$A$1:$L$2336,12,FALSE)</f>
        <v>Normal</v>
      </c>
      <c r="L467" s="10">
        <f ca="1">VLOOKUP(A467,'Hospitalisation Details'!$A$1:$Q$2344,3,FALSE)</f>
        <v>1982</v>
      </c>
      <c r="M467" s="10" t="str">
        <f ca="1">VLOOKUP(A467,'Hospitalisation Details'!$A$1:$Q$2344,5,FALSE)</f>
        <v>Jun</v>
      </c>
      <c r="N467" s="11">
        <f ca="1">VLOOKUP(A467,'Hospitalisation Details'!$A$1:$Q$2344,6,FALSE)</f>
        <v>16</v>
      </c>
      <c r="O467" s="17">
        <f ca="1">VLOOKUP(A467,'Hospitalisation Details'!$A$1:$Q$2344,7,FALSE)</f>
        <v>30118</v>
      </c>
      <c r="P467" s="11">
        <f ca="1">VLOOKUP(A467,'Hospitalisation Details'!$A$1:$Q$2344,10,FALSE)</f>
        <v>4250.24</v>
      </c>
      <c r="Q467" s="11" t="str">
        <f ca="1">VLOOKUP(A467,'Hospitalisation Details'!$A$1:$Q$2344,12,FALSE)</f>
        <v>tier - 2</v>
      </c>
      <c r="R467" s="11" t="str">
        <f ca="1">VLOOKUP(A467,'Hospitalisation Details'!$A$1:$Q$2344,14,FALSE)</f>
        <v>tier - 3</v>
      </c>
      <c r="S467" s="11">
        <f ca="1">VLOOKUP(A467,'Hospitalisation Details'!$A$1:$Q$2344,17,FALSE)</f>
        <v>43</v>
      </c>
      <c r="T467" s="11" t="str">
        <f ca="1">VLOOKUP(A467,'Hospitalisation Details'!$A$1:$Q$2336,16,FALSE)</f>
        <v>R1013</v>
      </c>
    </row>
    <row r="468" ht="15.5" spans="1:20">
      <c r="A468" s="10" t="s">
        <v>1776</v>
      </c>
      <c r="B468" s="11" t="str">
        <f>VLOOKUP(A468,'Customer Names'!$H$6:$K$2340,3,FALSE)</f>
        <v>  Matthew T</v>
      </c>
      <c r="C468" s="11">
        <f>VLOOKUP(A468,'Medical Examinations'!$A$1:$L$2336,2,FALSE)</f>
        <v>28.12</v>
      </c>
      <c r="D468" s="11">
        <f>VLOOKUP(A468,'Medical Examinations'!$A$1:$L$2336,3,FALSE)</f>
        <v>6.15</v>
      </c>
      <c r="E468" s="11" t="str">
        <f>VLOOKUP(A468,'Medical Examinations'!$A$1:$L$2336,4,FALSE)</f>
        <v>No</v>
      </c>
      <c r="F468" s="11" t="str">
        <f>VLOOKUP(A468,'Medical Examinations'!$A$1:$L$2336,5,FALSE)</f>
        <v>No</v>
      </c>
      <c r="G468" s="11" t="str">
        <f>VLOOKUP(A468,'Medical Examinations'!$A$1:$L$2336,6,FALSE)</f>
        <v>No</v>
      </c>
      <c r="H468" s="11">
        <f>VLOOKUP(A468,'Medical Examinations'!$A$1:$L$2336,8,FALSE)</f>
        <v>0</v>
      </c>
      <c r="I468" s="11" t="str">
        <f>VLOOKUP(A468,'Medical Examinations'!$A$1:$L$2336,10,FALSE)</f>
        <v>yes</v>
      </c>
      <c r="J468" s="11" t="str">
        <f>VLOOKUP(A468,'Medical Examinations'!$A$1:$L$2336,11,FALSE)</f>
        <v>Over Weight</v>
      </c>
      <c r="K468" s="11" t="str">
        <f>VLOOKUP(A468,'Medical Examinations'!$A$1:$L$2336,12,FALSE)</f>
        <v>Prediabetes</v>
      </c>
      <c r="L468" s="10">
        <f ca="1">VLOOKUP(A468,'Hospitalisation Details'!$A$1:$Q$2344,3,FALSE)</f>
        <v>1995</v>
      </c>
      <c r="M468" s="10" t="str">
        <f ca="1">VLOOKUP(A468,'Hospitalisation Details'!$A$1:$Q$2344,5,FALSE)</f>
        <v>Oct</v>
      </c>
      <c r="N468" s="11">
        <f ca="1">VLOOKUP(A468,'Hospitalisation Details'!$A$1:$Q$2344,6,FALSE)</f>
        <v>14</v>
      </c>
      <c r="O468" s="17">
        <f ca="1">VLOOKUP(A468,'Hospitalisation Details'!$A$1:$Q$2344,7,FALSE)</f>
        <v>34986</v>
      </c>
      <c r="P468" s="11">
        <f ca="1">VLOOKUP(A468,'Hospitalisation Details'!$A$1:$Q$2344,10,FALSE)</f>
        <v>4260.74</v>
      </c>
      <c r="Q468" s="11" t="str">
        <f ca="1">VLOOKUP(A468,'Hospitalisation Details'!$A$1:$Q$2344,12,FALSE)</f>
        <v>tier - 3</v>
      </c>
      <c r="R468" s="11" t="str">
        <f ca="1">VLOOKUP(A468,'Hospitalisation Details'!$A$1:$Q$2344,14,FALSE)</f>
        <v>tier - 2</v>
      </c>
      <c r="S468" s="11">
        <f ca="1">VLOOKUP(A468,'Hospitalisation Details'!$A$1:$Q$2344,17,FALSE)</f>
        <v>30</v>
      </c>
      <c r="T468" s="11" t="str">
        <f ca="1">VLOOKUP(A468,'Hospitalisation Details'!$A$1:$Q$2336,16,FALSE)</f>
        <v>R1011</v>
      </c>
    </row>
    <row r="469" ht="15.5" spans="1:20">
      <c r="A469" s="10" t="s">
        <v>1780</v>
      </c>
      <c r="B469" s="11" t="str">
        <f>VLOOKUP(A469,'Customer Names'!$H$6:$K$2340,3,FALSE)</f>
        <v>  Rachel L</v>
      </c>
      <c r="C469" s="11">
        <f>VLOOKUP(A469,'Medical Examinations'!$A$1:$L$2336,2,FALSE)</f>
        <v>26.6</v>
      </c>
      <c r="D469" s="11">
        <f>VLOOKUP(A469,'Medical Examinations'!$A$1:$L$2336,3,FALSE)</f>
        <v>4.53</v>
      </c>
      <c r="E469" s="11" t="str">
        <f>VLOOKUP(A469,'Medical Examinations'!$A$1:$L$2336,4,FALSE)</f>
        <v>No</v>
      </c>
      <c r="F469" s="11" t="str">
        <f>VLOOKUP(A469,'Medical Examinations'!$A$1:$L$2336,5,FALSE)</f>
        <v>No</v>
      </c>
      <c r="G469" s="11" t="str">
        <f>VLOOKUP(A469,'Medical Examinations'!$A$1:$L$2336,6,FALSE)</f>
        <v>No</v>
      </c>
      <c r="H469" s="11">
        <f>VLOOKUP(A469,'Medical Examinations'!$A$1:$L$2336,8,FALSE)</f>
        <v>0</v>
      </c>
      <c r="I469" s="11" t="str">
        <f>VLOOKUP(A469,'Medical Examinations'!$A$1:$L$2336,10,FALSE)</f>
        <v>yes</v>
      </c>
      <c r="J469" s="11" t="str">
        <f>VLOOKUP(A469,'Medical Examinations'!$A$1:$L$2336,11,FALSE)</f>
        <v>Over Weight</v>
      </c>
      <c r="K469" s="11" t="str">
        <f>VLOOKUP(A469,'Medical Examinations'!$A$1:$L$2336,12,FALSE)</f>
        <v>Normal</v>
      </c>
      <c r="L469" s="10">
        <f ca="1">VLOOKUP(A469,'Hospitalisation Details'!$A$1:$Q$2344,3,FALSE)</f>
        <v>1983</v>
      </c>
      <c r="M469" s="10" t="str">
        <f ca="1">VLOOKUP(A469,'Hospitalisation Details'!$A$1:$Q$2344,5,FALSE)</f>
        <v>Nov</v>
      </c>
      <c r="N469" s="11">
        <f ca="1">VLOOKUP(A469,'Hospitalisation Details'!$A$1:$Q$2344,6,FALSE)</f>
        <v>20</v>
      </c>
      <c r="O469" s="17">
        <f ca="1">VLOOKUP(A469,'Hospitalisation Details'!$A$1:$Q$2344,7,FALSE)</f>
        <v>30640</v>
      </c>
      <c r="P469" s="11">
        <f ca="1">VLOOKUP(A469,'Hospitalisation Details'!$A$1:$Q$2344,10,FALSE)</f>
        <v>4265.01</v>
      </c>
      <c r="Q469" s="11" t="str">
        <f ca="1">VLOOKUP(A469,'Hospitalisation Details'!$A$1:$Q$2344,12,FALSE)</f>
        <v>tier - 2</v>
      </c>
      <c r="R469" s="11" t="str">
        <f ca="1">VLOOKUP(A469,'Hospitalisation Details'!$A$1:$Q$2344,14,FALSE)</f>
        <v>tier - 1</v>
      </c>
      <c r="S469" s="11">
        <f ca="1">VLOOKUP(A469,'Hospitalisation Details'!$A$1:$Q$2344,17,FALSE)</f>
        <v>41</v>
      </c>
      <c r="T469" s="11" t="str">
        <f ca="1">VLOOKUP(A469,'Hospitalisation Details'!$A$1:$Q$2336,16,FALSE)</f>
        <v>R1012</v>
      </c>
    </row>
    <row r="470" ht="15.5" spans="1:20">
      <c r="A470" s="10" t="s">
        <v>1784</v>
      </c>
      <c r="B470" s="11" t="str">
        <f>VLOOKUP(A470,'Customer Names'!$H$6:$K$2340,3,FALSE)</f>
        <v>  Corina</v>
      </c>
      <c r="C470" s="11">
        <f>VLOOKUP(A470,'Medical Examinations'!$A$1:$L$2336,2,FALSE)</f>
        <v>30.115</v>
      </c>
      <c r="D470" s="11">
        <f>VLOOKUP(A470,'Medical Examinations'!$A$1:$L$2336,3,FALSE)</f>
        <v>5.48</v>
      </c>
      <c r="E470" s="11" t="str">
        <f>VLOOKUP(A470,'Medical Examinations'!$A$1:$L$2336,4,FALSE)</f>
        <v>No</v>
      </c>
      <c r="F470" s="11" t="str">
        <f>VLOOKUP(A470,'Medical Examinations'!$A$1:$L$2336,5,FALSE)</f>
        <v>yes</v>
      </c>
      <c r="G470" s="11" t="str">
        <f>VLOOKUP(A470,'Medical Examinations'!$A$1:$L$2336,6,FALSE)</f>
        <v>No</v>
      </c>
      <c r="H470" s="11">
        <f>VLOOKUP(A470,'Medical Examinations'!$A$1:$L$2336,8,FALSE)</f>
        <v>1</v>
      </c>
      <c r="I470" s="11" t="str">
        <f>VLOOKUP(A470,'Medical Examinations'!$A$1:$L$2336,10,FALSE)</f>
        <v>No</v>
      </c>
      <c r="J470" s="11" t="str">
        <f>VLOOKUP(A470,'Medical Examinations'!$A$1:$L$2336,11,FALSE)</f>
        <v>Obesity</v>
      </c>
      <c r="K470" s="11" t="str">
        <f>VLOOKUP(A470,'Medical Examinations'!$A$1:$L$2336,12,FALSE)</f>
        <v>Normal</v>
      </c>
      <c r="L470" s="10">
        <f ca="1">VLOOKUP(A470,'Hospitalisation Details'!$A$1:$Q$2344,3,FALSE)</f>
        <v>1992</v>
      </c>
      <c r="M470" s="10" t="str">
        <f ca="1">VLOOKUP(A470,'Hospitalisation Details'!$A$1:$Q$2344,5,FALSE)</f>
        <v>Jun</v>
      </c>
      <c r="N470" s="11">
        <f ca="1">VLOOKUP(A470,'Hospitalisation Details'!$A$1:$Q$2344,6,FALSE)</f>
        <v>18</v>
      </c>
      <c r="O470" s="17">
        <f ca="1">VLOOKUP(A470,'Hospitalisation Details'!$A$1:$Q$2344,7,FALSE)</f>
        <v>33773</v>
      </c>
      <c r="P470" s="11">
        <f ca="1">VLOOKUP(A470,'Hospitalisation Details'!$A$1:$Q$2344,10,FALSE)</f>
        <v>4266.17</v>
      </c>
      <c r="Q470" s="11" t="str">
        <f ca="1">VLOOKUP(A470,'Hospitalisation Details'!$A$1:$Q$2344,12,FALSE)</f>
        <v>tier - 3</v>
      </c>
      <c r="R470" s="11" t="str">
        <f ca="1">VLOOKUP(A470,'Hospitalisation Details'!$A$1:$Q$2344,14,FALSE)</f>
        <v>tier - 2</v>
      </c>
      <c r="S470" s="11">
        <f ca="1">VLOOKUP(A470,'Hospitalisation Details'!$A$1:$Q$2344,17,FALSE)</f>
        <v>33</v>
      </c>
      <c r="T470" s="11" t="str">
        <f ca="1">VLOOKUP(A470,'Hospitalisation Details'!$A$1:$Q$2336,16,FALSE)</f>
        <v>R1013</v>
      </c>
    </row>
    <row r="471" ht="15.5" spans="1:20">
      <c r="A471" s="10" t="s">
        <v>1787</v>
      </c>
      <c r="B471" s="11" t="str">
        <f>VLOOKUP(A471,'Customer Names'!$H$6:$K$2340,3,FALSE)</f>
        <v>  Guannan</v>
      </c>
      <c r="C471" s="11">
        <f>VLOOKUP(A471,'Medical Examinations'!$A$1:$L$2336,2,FALSE)</f>
        <v>24.605</v>
      </c>
      <c r="D471" s="11">
        <f>VLOOKUP(A471,'Medical Examinations'!$A$1:$L$2336,3,FALSE)</f>
        <v>5.48</v>
      </c>
      <c r="E471" s="11" t="str">
        <f>VLOOKUP(A471,'Medical Examinations'!$A$1:$L$2336,4,FALSE)</f>
        <v>No</v>
      </c>
      <c r="F471" s="11" t="str">
        <f>VLOOKUP(A471,'Medical Examinations'!$A$1:$L$2336,5,FALSE)</f>
        <v>No</v>
      </c>
      <c r="G471" s="11" t="str">
        <f>VLOOKUP(A471,'Medical Examinations'!$A$1:$L$2336,6,FALSE)</f>
        <v>No</v>
      </c>
      <c r="H471" s="11">
        <f>VLOOKUP(A471,'Medical Examinations'!$A$1:$L$2336,8,FALSE)</f>
        <v>0</v>
      </c>
      <c r="I471" s="11" t="str">
        <f>VLOOKUP(A471,'Medical Examinations'!$A$1:$L$2336,10,FALSE)</f>
        <v>yes</v>
      </c>
      <c r="J471" s="11" t="str">
        <f>VLOOKUP(A471,'Medical Examinations'!$A$1:$L$2336,11,FALSE)</f>
        <v>Normal Weight</v>
      </c>
      <c r="K471" s="11" t="str">
        <f>VLOOKUP(A471,'Medical Examinations'!$A$1:$L$2336,12,FALSE)</f>
        <v>Normal</v>
      </c>
      <c r="L471" s="10">
        <f ca="1">VLOOKUP(A471,'Hospitalisation Details'!$A$1:$Q$2344,3,FALSE)</f>
        <v>2003</v>
      </c>
      <c r="M471" s="10" t="str">
        <f ca="1">VLOOKUP(A471,'Hospitalisation Details'!$A$1:$Q$2344,5,FALSE)</f>
        <v>Jun</v>
      </c>
      <c r="N471" s="11">
        <f ca="1">VLOOKUP(A471,'Hospitalisation Details'!$A$1:$Q$2344,6,FALSE)</f>
        <v>8</v>
      </c>
      <c r="O471" s="17">
        <f ca="1">VLOOKUP(A471,'Hospitalisation Details'!$A$1:$Q$2344,7,FALSE)</f>
        <v>37780</v>
      </c>
      <c r="P471" s="11">
        <f ca="1">VLOOKUP(A471,'Hospitalisation Details'!$A$1:$Q$2344,10,FALSE)</f>
        <v>4278.55</v>
      </c>
      <c r="Q471" s="11" t="str">
        <f ca="1">VLOOKUP(A471,'Hospitalisation Details'!$A$1:$Q$2344,12,FALSE)</f>
        <v>tier - 2</v>
      </c>
      <c r="R471" s="11" t="str">
        <f ca="1">VLOOKUP(A471,'Hospitalisation Details'!$A$1:$Q$2344,14,FALSE)</f>
        <v>tier - 1</v>
      </c>
      <c r="S471" s="11">
        <f ca="1">VLOOKUP(A471,'Hospitalisation Details'!$A$1:$Q$2344,17,FALSE)</f>
        <v>22</v>
      </c>
      <c r="T471" s="11" t="str">
        <f ca="1">VLOOKUP(A471,'Hospitalisation Details'!$A$1:$Q$2336,16,FALSE)</f>
        <v>R1021</v>
      </c>
    </row>
    <row r="472" ht="15.5" spans="1:20">
      <c r="A472" s="10" t="s">
        <v>1791</v>
      </c>
      <c r="B472" s="11" t="str">
        <f>VLOOKUP(A472,'Customer Names'!$H$6:$K$2340,3,FALSE)</f>
        <v>  Don</v>
      </c>
      <c r="C472" s="11">
        <f>VLOOKUP(A472,'Medical Examinations'!$A$1:$L$2336,2,FALSE)</f>
        <v>29.6</v>
      </c>
      <c r="D472" s="11">
        <f>VLOOKUP(A472,'Medical Examinations'!$A$1:$L$2336,3,FALSE)</f>
        <v>8.1</v>
      </c>
      <c r="E472" s="11" t="str">
        <f>VLOOKUP(A472,'Medical Examinations'!$A$1:$L$2336,4,FALSE)</f>
        <v>No</v>
      </c>
      <c r="F472" s="11" t="str">
        <f>VLOOKUP(A472,'Medical Examinations'!$A$1:$L$2336,5,FALSE)</f>
        <v>No</v>
      </c>
      <c r="G472" s="11" t="str">
        <f>VLOOKUP(A472,'Medical Examinations'!$A$1:$L$2336,6,FALSE)</f>
        <v>No</v>
      </c>
      <c r="H472" s="11">
        <f>VLOOKUP(A472,'Medical Examinations'!$A$1:$L$2336,8,FALSE)</f>
        <v>0</v>
      </c>
      <c r="I472" s="11" t="str">
        <f>VLOOKUP(A472,'Medical Examinations'!$A$1:$L$2336,10,FALSE)</f>
        <v>No</v>
      </c>
      <c r="J472" s="11" t="str">
        <f>VLOOKUP(A472,'Medical Examinations'!$A$1:$L$2336,11,FALSE)</f>
        <v>Over Weight</v>
      </c>
      <c r="K472" s="11" t="str">
        <f>VLOOKUP(A472,'Medical Examinations'!$A$1:$L$2336,12,FALSE)</f>
        <v>Diabetes</v>
      </c>
      <c r="L472" s="10">
        <f ca="1">VLOOKUP(A472,'Hospitalisation Details'!$A$1:$Q$2344,3,FALSE)</f>
        <v>2000</v>
      </c>
      <c r="M472" s="10" t="str">
        <f ca="1">VLOOKUP(A472,'Hospitalisation Details'!$A$1:$Q$2344,5,FALSE)</f>
        <v>Nov</v>
      </c>
      <c r="N472" s="11">
        <f ca="1">VLOOKUP(A472,'Hospitalisation Details'!$A$1:$Q$2344,6,FALSE)</f>
        <v>25</v>
      </c>
      <c r="O472" s="17">
        <f ca="1">VLOOKUP(A472,'Hospitalisation Details'!$A$1:$Q$2344,7,FALSE)</f>
        <v>36855</v>
      </c>
      <c r="P472" s="11">
        <f ca="1">VLOOKUP(A472,'Hospitalisation Details'!$A$1:$Q$2344,10,FALSE)</f>
        <v>4296.27</v>
      </c>
      <c r="Q472" s="11" t="str">
        <f ca="1">VLOOKUP(A472,'Hospitalisation Details'!$A$1:$Q$2344,12,FALSE)</f>
        <v>tier - 2</v>
      </c>
      <c r="R472" s="11" t="str">
        <f ca="1">VLOOKUP(A472,'Hospitalisation Details'!$A$1:$Q$2344,14,FALSE)</f>
        <v>tier - 3</v>
      </c>
      <c r="S472" s="11">
        <f ca="1">VLOOKUP(A472,'Hospitalisation Details'!$A$1:$Q$2344,17,FALSE)</f>
        <v>24</v>
      </c>
      <c r="T472" s="11" t="str">
        <f ca="1">VLOOKUP(A472,'Hospitalisation Details'!$A$1:$Q$2336,16,FALSE)</f>
        <v>R1012</v>
      </c>
    </row>
    <row r="473" ht="15.5" spans="1:20">
      <c r="A473" s="10" t="s">
        <v>1794</v>
      </c>
      <c r="B473" s="11" t="str">
        <f>VLOOKUP(A473,'Customer Names'!$H$6:$K$2340,3,FALSE)</f>
        <v>  Chris</v>
      </c>
      <c r="C473" s="11">
        <f>VLOOKUP(A473,'Medical Examinations'!$A$1:$L$2336,2,FALSE)</f>
        <v>24.42</v>
      </c>
      <c r="D473" s="11">
        <f>VLOOKUP(A473,'Medical Examinations'!$A$1:$L$2336,3,FALSE)</f>
        <v>7.16</v>
      </c>
      <c r="E473" s="11" t="str">
        <f>VLOOKUP(A473,'Medical Examinations'!$A$1:$L$2336,4,FALSE)</f>
        <v>No</v>
      </c>
      <c r="F473" s="11" t="str">
        <f>VLOOKUP(A473,'Medical Examinations'!$A$1:$L$2336,5,FALSE)</f>
        <v>No</v>
      </c>
      <c r="G473" s="11" t="str">
        <f>VLOOKUP(A473,'Medical Examinations'!$A$1:$L$2336,6,FALSE)</f>
        <v>No</v>
      </c>
      <c r="H473" s="11">
        <f>VLOOKUP(A473,'Medical Examinations'!$A$1:$L$2336,8,FALSE)</f>
        <v>0</v>
      </c>
      <c r="I473" s="11" t="str">
        <f>VLOOKUP(A473,'Medical Examinations'!$A$1:$L$2336,10,FALSE)</f>
        <v>yes</v>
      </c>
      <c r="J473" s="11" t="str">
        <f>VLOOKUP(A473,'Medical Examinations'!$A$1:$L$2336,11,FALSE)</f>
        <v>Normal Weight</v>
      </c>
      <c r="K473" s="11" t="str">
        <f>VLOOKUP(A473,'Medical Examinations'!$A$1:$L$2336,12,FALSE)</f>
        <v>Diabetes</v>
      </c>
      <c r="L473" s="10">
        <f ca="1">VLOOKUP(A473,'Hospitalisation Details'!$A$1:$Q$2344,3,FALSE)</f>
        <v>1988</v>
      </c>
      <c r="M473" s="10" t="str">
        <f ca="1">VLOOKUP(A473,'Hospitalisation Details'!$A$1:$Q$2344,5,FALSE)</f>
        <v>Dec</v>
      </c>
      <c r="N473" s="11">
        <f ca="1">VLOOKUP(A473,'Hospitalisation Details'!$A$1:$Q$2344,6,FALSE)</f>
        <v>19</v>
      </c>
      <c r="O473" s="17">
        <f ca="1">VLOOKUP(A473,'Hospitalisation Details'!$A$1:$Q$2344,7,FALSE)</f>
        <v>32496</v>
      </c>
      <c r="P473" s="11">
        <f ca="1">VLOOKUP(A473,'Hospitalisation Details'!$A$1:$Q$2344,10,FALSE)</f>
        <v>4320.41</v>
      </c>
      <c r="Q473" s="11" t="str">
        <f ca="1">VLOOKUP(A473,'Hospitalisation Details'!$A$1:$Q$2344,12,FALSE)</f>
        <v>tier - 2</v>
      </c>
      <c r="R473" s="11" t="str">
        <f ca="1">VLOOKUP(A473,'Hospitalisation Details'!$A$1:$Q$2344,14,FALSE)</f>
        <v>tier - 1</v>
      </c>
      <c r="S473" s="11">
        <f ca="1">VLOOKUP(A473,'Hospitalisation Details'!$A$1:$Q$2344,17,FALSE)</f>
        <v>36</v>
      </c>
      <c r="T473" s="11" t="str">
        <f ca="1">VLOOKUP(A473,'Hospitalisation Details'!$A$1:$Q$2336,16,FALSE)</f>
        <v>R1012</v>
      </c>
    </row>
    <row r="474" ht="15.5" spans="1:20">
      <c r="A474" s="10" t="s">
        <v>1798</v>
      </c>
      <c r="B474" s="11" t="str">
        <f>VLOOKUP(A474,'Customer Names'!$H$6:$K$2340,3,FALSE)</f>
        <v>  Gavin V</v>
      </c>
      <c r="C474" s="11">
        <f>VLOOKUP(A474,'Medical Examinations'!$A$1:$L$2336,2,FALSE)</f>
        <v>20.9</v>
      </c>
      <c r="D474" s="11">
        <f>VLOOKUP(A474,'Medical Examinations'!$A$1:$L$2336,3,FALSE)</f>
        <v>4.55</v>
      </c>
      <c r="E474" s="11" t="str">
        <f>VLOOKUP(A474,'Medical Examinations'!$A$1:$L$2336,4,FALSE)</f>
        <v>yes</v>
      </c>
      <c r="F474" s="11" t="str">
        <f>VLOOKUP(A474,'Medical Examinations'!$A$1:$L$2336,5,FALSE)</f>
        <v>No</v>
      </c>
      <c r="G474" s="11" t="str">
        <f>VLOOKUP(A474,'Medical Examinations'!$A$1:$L$2336,6,FALSE)</f>
        <v>Yes</v>
      </c>
      <c r="H474" s="11">
        <f>VLOOKUP(A474,'Medical Examinations'!$A$1:$L$2336,8,FALSE)</f>
        <v>1</v>
      </c>
      <c r="I474" s="11" t="str">
        <f>VLOOKUP(A474,'Medical Examinations'!$A$1:$L$2336,10,FALSE)</f>
        <v>yes</v>
      </c>
      <c r="J474" s="11" t="str">
        <f>VLOOKUP(A474,'Medical Examinations'!$A$1:$L$2336,11,FALSE)</f>
        <v>Normal Weight</v>
      </c>
      <c r="K474" s="11" t="str">
        <f>VLOOKUP(A474,'Medical Examinations'!$A$1:$L$2336,12,FALSE)</f>
        <v>Normal</v>
      </c>
      <c r="L474" s="10">
        <f ca="1">VLOOKUP(A474,'Hospitalisation Details'!$A$1:$Q$2344,3,FALSE)</f>
        <v>1994</v>
      </c>
      <c r="M474" s="10" t="str">
        <f ca="1">VLOOKUP(A474,'Hospitalisation Details'!$A$1:$Q$2344,5,FALSE)</f>
        <v>Nov</v>
      </c>
      <c r="N474" s="11">
        <f ca="1">VLOOKUP(A474,'Hospitalisation Details'!$A$1:$Q$2344,6,FALSE)</f>
        <v>2</v>
      </c>
      <c r="O474" s="17">
        <f ca="1">VLOOKUP(A474,'Hospitalisation Details'!$A$1:$Q$2344,7,FALSE)</f>
        <v>34640</v>
      </c>
      <c r="P474" s="11">
        <f ca="1">VLOOKUP(A474,'Hospitalisation Details'!$A$1:$Q$2344,10,FALSE)</f>
        <v>4337.74</v>
      </c>
      <c r="Q474" s="11" t="str">
        <f ca="1">VLOOKUP(A474,'Hospitalisation Details'!$A$1:$Q$2344,12,FALSE)</f>
        <v>tier - 2</v>
      </c>
      <c r="R474" s="11" t="str">
        <f ca="1">VLOOKUP(A474,'Hospitalisation Details'!$A$1:$Q$2344,14,FALSE)</f>
        <v>tier - 1</v>
      </c>
      <c r="S474" s="11">
        <f ca="1">VLOOKUP(A474,'Hospitalisation Details'!$A$1:$Q$2344,17,FALSE)</f>
        <v>31</v>
      </c>
      <c r="T474" s="11" t="str">
        <f ca="1">VLOOKUP(A474,'Hospitalisation Details'!$A$1:$Q$2336,16,FALSE)</f>
        <v>R1024</v>
      </c>
    </row>
    <row r="475" ht="15.5" spans="1:20">
      <c r="A475" s="10" t="s">
        <v>1802</v>
      </c>
      <c r="B475" s="11" t="str">
        <f>VLOOKUP(A475,'Customer Names'!$H$6:$K$2340,3,FALSE)</f>
        <v>  David</v>
      </c>
      <c r="C475" s="11">
        <f>VLOOKUP(A475,'Medical Examinations'!$A$1:$L$2336,2,FALSE)</f>
        <v>22.895</v>
      </c>
      <c r="D475" s="11">
        <f>VLOOKUP(A475,'Medical Examinations'!$A$1:$L$2336,3,FALSE)</f>
        <v>6.03</v>
      </c>
      <c r="E475" s="11" t="str">
        <f>VLOOKUP(A475,'Medical Examinations'!$A$1:$L$2336,4,FALSE)</f>
        <v>No</v>
      </c>
      <c r="F475" s="11" t="str">
        <f>VLOOKUP(A475,'Medical Examinations'!$A$1:$L$2336,5,FALSE)</f>
        <v>No</v>
      </c>
      <c r="G475" s="11" t="str">
        <f>VLOOKUP(A475,'Medical Examinations'!$A$1:$L$2336,6,FALSE)</f>
        <v>No</v>
      </c>
      <c r="H475" s="11">
        <f>VLOOKUP(A475,'Medical Examinations'!$A$1:$L$2336,8,FALSE)</f>
        <v>0</v>
      </c>
      <c r="I475" s="11" t="str">
        <f>VLOOKUP(A475,'Medical Examinations'!$A$1:$L$2336,10,FALSE)</f>
        <v>yes</v>
      </c>
      <c r="J475" s="11" t="str">
        <f>VLOOKUP(A475,'Medical Examinations'!$A$1:$L$2336,11,FALSE)</f>
        <v>Normal Weight</v>
      </c>
      <c r="K475" s="11" t="str">
        <f>VLOOKUP(A475,'Medical Examinations'!$A$1:$L$2336,12,FALSE)</f>
        <v>Prediabetes</v>
      </c>
      <c r="L475" s="10">
        <f ca="1">VLOOKUP(A475,'Hospitalisation Details'!$A$1:$Q$2344,3,FALSE)</f>
        <v>1994</v>
      </c>
      <c r="M475" s="10" t="str">
        <f ca="1">VLOOKUP(A475,'Hospitalisation Details'!$A$1:$Q$2344,5,FALSE)</f>
        <v>Oct</v>
      </c>
      <c r="N475" s="11">
        <f ca="1">VLOOKUP(A475,'Hospitalisation Details'!$A$1:$Q$2344,6,FALSE)</f>
        <v>26</v>
      </c>
      <c r="O475" s="17">
        <f ca="1">VLOOKUP(A475,'Hospitalisation Details'!$A$1:$Q$2344,7,FALSE)</f>
        <v>34633</v>
      </c>
      <c r="P475" s="11">
        <f ca="1">VLOOKUP(A475,'Hospitalisation Details'!$A$1:$Q$2344,10,FALSE)</f>
        <v>4340.44</v>
      </c>
      <c r="Q475" s="11" t="str">
        <f ca="1">VLOOKUP(A475,'Hospitalisation Details'!$A$1:$Q$2344,12,FALSE)</f>
        <v>tier - 2</v>
      </c>
      <c r="R475" s="11" t="str">
        <f ca="1">VLOOKUP(A475,'Hospitalisation Details'!$A$1:$Q$2344,14,FALSE)</f>
        <v>tier - 1</v>
      </c>
      <c r="S475" s="11">
        <f ca="1">VLOOKUP(A475,'Hospitalisation Details'!$A$1:$Q$2344,17,FALSE)</f>
        <v>31</v>
      </c>
      <c r="T475" s="11" t="str">
        <f ca="1">VLOOKUP(A475,'Hospitalisation Details'!$A$1:$Q$2336,16,FALSE)</f>
        <v>R1013</v>
      </c>
    </row>
    <row r="476" ht="15.5" spans="1:20">
      <c r="A476" s="10" t="s">
        <v>1806</v>
      </c>
      <c r="B476" s="11" t="str">
        <f>VLOOKUP(A476,'Customer Names'!$H$6:$K$2340,3,FALSE)</f>
        <v>  Jatin</v>
      </c>
      <c r="C476" s="11">
        <f>VLOOKUP(A476,'Medical Examinations'!$A$1:$L$2336,2,FALSE)</f>
        <v>28.3</v>
      </c>
      <c r="D476" s="11">
        <f>VLOOKUP(A476,'Medical Examinations'!$A$1:$L$2336,3,FALSE)</f>
        <v>5.47</v>
      </c>
      <c r="E476" s="11" t="str">
        <f>VLOOKUP(A476,'Medical Examinations'!$A$1:$L$2336,4,FALSE)</f>
        <v>yes</v>
      </c>
      <c r="F476" s="11" t="str">
        <f>VLOOKUP(A476,'Medical Examinations'!$A$1:$L$2336,5,FALSE)</f>
        <v>No</v>
      </c>
      <c r="G476" s="11" t="str">
        <f>VLOOKUP(A476,'Medical Examinations'!$A$1:$L$2336,6,FALSE)</f>
        <v>Yes</v>
      </c>
      <c r="H476" s="11">
        <f>VLOOKUP(A476,'Medical Examinations'!$A$1:$L$2336,8,FALSE)</f>
        <v>1</v>
      </c>
      <c r="I476" s="11" t="str">
        <f>VLOOKUP(A476,'Medical Examinations'!$A$1:$L$2336,10,FALSE)</f>
        <v>yes</v>
      </c>
      <c r="J476" s="11" t="str">
        <f>VLOOKUP(A476,'Medical Examinations'!$A$1:$L$2336,11,FALSE)</f>
        <v>Over Weight</v>
      </c>
      <c r="K476" s="11" t="str">
        <f>VLOOKUP(A476,'Medical Examinations'!$A$1:$L$2336,12,FALSE)</f>
        <v>Normal</v>
      </c>
      <c r="L476" s="10">
        <f ca="1">VLOOKUP(A476,'Hospitalisation Details'!$A$1:$Q$2344,3,FALSE)</f>
        <v>1991</v>
      </c>
      <c r="M476" s="10" t="str">
        <f ca="1">VLOOKUP(A476,'Hospitalisation Details'!$A$1:$Q$2344,5,FALSE)</f>
        <v>Jun</v>
      </c>
      <c r="N476" s="11">
        <f ca="1">VLOOKUP(A476,'Hospitalisation Details'!$A$1:$Q$2344,6,FALSE)</f>
        <v>1</v>
      </c>
      <c r="O476" s="17">
        <f ca="1">VLOOKUP(A476,'Hospitalisation Details'!$A$1:$Q$2344,7,FALSE)</f>
        <v>33390</v>
      </c>
      <c r="P476" s="11">
        <f ca="1">VLOOKUP(A476,'Hospitalisation Details'!$A$1:$Q$2344,10,FALSE)</f>
        <v>4347.02</v>
      </c>
      <c r="Q476" s="11" t="str">
        <f ca="1">VLOOKUP(A476,'Hospitalisation Details'!$A$1:$Q$2344,12,FALSE)</f>
        <v>tier - 2</v>
      </c>
      <c r="R476" s="11" t="str">
        <f ca="1">VLOOKUP(A476,'Hospitalisation Details'!$A$1:$Q$2344,14,FALSE)</f>
        <v>tier - 1</v>
      </c>
      <c r="S476" s="11">
        <f ca="1">VLOOKUP(A476,'Hospitalisation Details'!$A$1:$Q$2344,17,FALSE)</f>
        <v>34</v>
      </c>
      <c r="T476" s="11" t="str">
        <f ca="1">VLOOKUP(A476,'Hospitalisation Details'!$A$1:$Q$2336,16,FALSE)</f>
        <v>R1024</v>
      </c>
    </row>
    <row r="477" ht="15.5" spans="1:20">
      <c r="A477" s="10" t="s">
        <v>1810</v>
      </c>
      <c r="B477" s="11" t="str">
        <f>VLOOKUP(A477,'Customer Names'!$H$6:$K$2340,3,FALSE)</f>
        <v>  J P</v>
      </c>
      <c r="C477" s="11">
        <f>VLOOKUP(A477,'Medical Examinations'!$A$1:$L$2336,2,FALSE)</f>
        <v>54.3</v>
      </c>
      <c r="D477" s="11">
        <f>VLOOKUP(A477,'Medical Examinations'!$A$1:$L$2336,3,FALSE)</f>
        <v>4.15</v>
      </c>
      <c r="E477" s="11" t="str">
        <f>VLOOKUP(A477,'Medical Examinations'!$A$1:$L$2336,4,FALSE)</f>
        <v>yes</v>
      </c>
      <c r="F477" s="11" t="str">
        <f>VLOOKUP(A477,'Medical Examinations'!$A$1:$L$2336,5,FALSE)</f>
        <v>No</v>
      </c>
      <c r="G477" s="11" t="str">
        <f>VLOOKUP(A477,'Medical Examinations'!$A$1:$L$2336,6,FALSE)</f>
        <v>No</v>
      </c>
      <c r="H477" s="11">
        <f>VLOOKUP(A477,'Medical Examinations'!$A$1:$L$2336,8,FALSE)</f>
        <v>1</v>
      </c>
      <c r="I477" s="11" t="str">
        <f>VLOOKUP(A477,'Medical Examinations'!$A$1:$L$2336,10,FALSE)</f>
        <v>No</v>
      </c>
      <c r="J477" s="11" t="str">
        <f>VLOOKUP(A477,'Medical Examinations'!$A$1:$L$2336,11,FALSE)</f>
        <v>Obesity</v>
      </c>
      <c r="K477" s="11" t="str">
        <f>VLOOKUP(A477,'Medical Examinations'!$A$1:$L$2336,12,FALSE)</f>
        <v>Normal</v>
      </c>
      <c r="L477" s="10">
        <f ca="1">VLOOKUP(A477,'Hospitalisation Details'!$A$1:$Q$2344,3,FALSE)</f>
        <v>1994</v>
      </c>
      <c r="M477" s="10" t="str">
        <f ca="1">VLOOKUP(A477,'Hospitalisation Details'!$A$1:$Q$2344,5,FALSE)</f>
        <v>Nov</v>
      </c>
      <c r="N477" s="11">
        <f ca="1">VLOOKUP(A477,'Hospitalisation Details'!$A$1:$Q$2344,6,FALSE)</f>
        <v>1</v>
      </c>
      <c r="O477" s="17">
        <f ca="1">VLOOKUP(A477,'Hospitalisation Details'!$A$1:$Q$2344,7,FALSE)</f>
        <v>34639</v>
      </c>
      <c r="P477" s="11">
        <f ca="1">VLOOKUP(A477,'Hospitalisation Details'!$A$1:$Q$2344,10,FALSE)</f>
        <v>4349.46</v>
      </c>
      <c r="Q477" s="11" t="str">
        <f ca="1">VLOOKUP(A477,'Hospitalisation Details'!$A$1:$Q$2344,12,FALSE)</f>
        <v>tier - 2</v>
      </c>
      <c r="R477" s="11" t="str">
        <f ca="1">VLOOKUP(A477,'Hospitalisation Details'!$A$1:$Q$2344,14,FALSE)</f>
        <v>tier - 2</v>
      </c>
      <c r="S477" s="11">
        <f ca="1">VLOOKUP(A477,'Hospitalisation Details'!$A$1:$Q$2344,17,FALSE)</f>
        <v>31</v>
      </c>
      <c r="T477" s="11" t="str">
        <f ca="1">VLOOKUP(A477,'Hospitalisation Details'!$A$1:$Q$2336,16,FALSE)</f>
        <v>R1013</v>
      </c>
    </row>
    <row r="478" ht="15.5" spans="1:20">
      <c r="A478" s="10" t="s">
        <v>1813</v>
      </c>
      <c r="B478" s="11" t="str">
        <f>VLOOKUP(A478,'Customer Names'!$H$6:$K$2340,3,FALSE)</f>
        <v>  Angela M</v>
      </c>
      <c r="C478" s="11">
        <f>VLOOKUP(A478,'Medical Examinations'!$A$1:$L$2336,2,FALSE)</f>
        <v>33.345</v>
      </c>
      <c r="D478" s="11">
        <f>VLOOKUP(A478,'Medical Examinations'!$A$1:$L$2336,3,FALSE)</f>
        <v>11.32</v>
      </c>
      <c r="E478" s="11" t="str">
        <f>VLOOKUP(A478,'Medical Examinations'!$A$1:$L$2336,4,FALSE)</f>
        <v>yes</v>
      </c>
      <c r="F478" s="11" t="str">
        <f>VLOOKUP(A478,'Medical Examinations'!$A$1:$L$2336,5,FALSE)</f>
        <v>No</v>
      </c>
      <c r="G478" s="11" t="str">
        <f>VLOOKUP(A478,'Medical Examinations'!$A$1:$L$2336,6,FALSE)</f>
        <v>No</v>
      </c>
      <c r="H478" s="11">
        <f>VLOOKUP(A478,'Medical Examinations'!$A$1:$L$2336,8,FALSE)</f>
        <v>1</v>
      </c>
      <c r="I478" s="11" t="str">
        <f>VLOOKUP(A478,'Medical Examinations'!$A$1:$L$2336,10,FALSE)</f>
        <v>No</v>
      </c>
      <c r="J478" s="11" t="str">
        <f>VLOOKUP(A478,'Medical Examinations'!$A$1:$L$2336,11,FALSE)</f>
        <v>Obesity</v>
      </c>
      <c r="K478" s="11" t="str">
        <f>VLOOKUP(A478,'Medical Examinations'!$A$1:$L$2336,12,FALSE)</f>
        <v>Diabetes</v>
      </c>
      <c r="L478" s="10">
        <f ca="1">VLOOKUP(A478,'Hospitalisation Details'!$A$1:$Q$2344,3,FALSE)</f>
        <v>1991</v>
      </c>
      <c r="M478" s="10" t="str">
        <f ca="1">VLOOKUP(A478,'Hospitalisation Details'!$A$1:$Q$2344,5,FALSE)</f>
        <v>Sep</v>
      </c>
      <c r="N478" s="11">
        <f ca="1">VLOOKUP(A478,'Hospitalisation Details'!$A$1:$Q$2344,6,FALSE)</f>
        <v>13</v>
      </c>
      <c r="O478" s="17">
        <f ca="1">VLOOKUP(A478,'Hospitalisation Details'!$A$1:$Q$2344,7,FALSE)</f>
        <v>33494</v>
      </c>
      <c r="P478" s="11">
        <f ca="1">VLOOKUP(A478,'Hospitalisation Details'!$A$1:$Q$2344,10,FALSE)</f>
        <v>4350.51</v>
      </c>
      <c r="Q478" s="11" t="str">
        <f ca="1">VLOOKUP(A478,'Hospitalisation Details'!$A$1:$Q$2344,12,FALSE)</f>
        <v>tier - 2</v>
      </c>
      <c r="R478" s="11" t="str">
        <f ca="1">VLOOKUP(A478,'Hospitalisation Details'!$A$1:$Q$2344,14,FALSE)</f>
        <v>tier - 2</v>
      </c>
      <c r="S478" s="11">
        <f ca="1">VLOOKUP(A478,'Hospitalisation Details'!$A$1:$Q$2344,17,FALSE)</f>
        <v>34</v>
      </c>
      <c r="T478" s="11" t="str">
        <f ca="1">VLOOKUP(A478,'Hospitalisation Details'!$A$1:$Q$2336,16,FALSE)</f>
        <v>R1013</v>
      </c>
    </row>
    <row r="479" ht="15.5" spans="1:20">
      <c r="A479" s="10" t="s">
        <v>1816</v>
      </c>
      <c r="B479" s="11" t="str">
        <f>VLOOKUP(A479,'Customer Names'!$H$6:$K$2340,3,FALSE)</f>
        <v>  Blake K</v>
      </c>
      <c r="C479" s="11">
        <f>VLOOKUP(A479,'Medical Examinations'!$A$1:$L$2336,2,FALSE)</f>
        <v>33</v>
      </c>
      <c r="D479" s="11">
        <f>VLOOKUP(A479,'Medical Examinations'!$A$1:$L$2336,3,FALSE)</f>
        <v>9.51</v>
      </c>
      <c r="E479" s="11" t="str">
        <f>VLOOKUP(A479,'Medical Examinations'!$A$1:$L$2336,4,FALSE)</f>
        <v>yes</v>
      </c>
      <c r="F479" s="11" t="str">
        <f>VLOOKUP(A479,'Medical Examinations'!$A$1:$L$2336,5,FALSE)</f>
        <v>No</v>
      </c>
      <c r="G479" s="11" t="str">
        <f>VLOOKUP(A479,'Medical Examinations'!$A$1:$L$2336,6,FALSE)</f>
        <v>No</v>
      </c>
      <c r="H479" s="11">
        <f>VLOOKUP(A479,'Medical Examinations'!$A$1:$L$2336,8,FALSE)</f>
        <v>0</v>
      </c>
      <c r="I479" s="11" t="str">
        <f>VLOOKUP(A479,'Medical Examinations'!$A$1:$L$2336,10,FALSE)</f>
        <v>No</v>
      </c>
      <c r="J479" s="11" t="str">
        <f>VLOOKUP(A479,'Medical Examinations'!$A$1:$L$2336,11,FALSE)</f>
        <v>Obesity</v>
      </c>
      <c r="K479" s="11" t="str">
        <f>VLOOKUP(A479,'Medical Examinations'!$A$1:$L$2336,12,FALSE)</f>
        <v>Diabetes</v>
      </c>
      <c r="L479" s="10">
        <f ca="1">VLOOKUP(A479,'Hospitalisation Details'!$A$1:$Q$2344,3,FALSE)</f>
        <v>1990</v>
      </c>
      <c r="M479" s="10" t="str">
        <f ca="1">VLOOKUP(A479,'Hospitalisation Details'!$A$1:$Q$2344,5,FALSE)</f>
        <v>Aug</v>
      </c>
      <c r="N479" s="11">
        <f ca="1">VLOOKUP(A479,'Hospitalisation Details'!$A$1:$Q$2344,6,FALSE)</f>
        <v>28</v>
      </c>
      <c r="O479" s="17">
        <f ca="1">VLOOKUP(A479,'Hospitalisation Details'!$A$1:$Q$2344,7,FALSE)</f>
        <v>33113</v>
      </c>
      <c r="P479" s="11">
        <f ca="1">VLOOKUP(A479,'Hospitalisation Details'!$A$1:$Q$2344,10,FALSE)</f>
        <v>4357.04</v>
      </c>
      <c r="Q479" s="11" t="str">
        <f ca="1">VLOOKUP(A479,'Hospitalisation Details'!$A$1:$Q$2344,12,FALSE)</f>
        <v>tier - 2</v>
      </c>
      <c r="R479" s="11" t="str">
        <f ca="1">VLOOKUP(A479,'Hospitalisation Details'!$A$1:$Q$2344,14,FALSE)</f>
        <v>tier - 3</v>
      </c>
      <c r="S479" s="11">
        <f ca="1">VLOOKUP(A479,'Hospitalisation Details'!$A$1:$Q$2344,17,FALSE)</f>
        <v>35</v>
      </c>
      <c r="T479" s="11" t="str">
        <f ca="1">VLOOKUP(A479,'Hospitalisation Details'!$A$1:$Q$2336,16,FALSE)</f>
        <v>R1012</v>
      </c>
    </row>
    <row r="480" ht="15.5" spans="1:20">
      <c r="A480" s="10" t="s">
        <v>1819</v>
      </c>
      <c r="B480" s="11" t="str">
        <f>VLOOKUP(A480,'Customer Names'!$H$6:$K$2340,3,FALSE)</f>
        <v>  Brian T</v>
      </c>
      <c r="C480" s="11">
        <f>VLOOKUP(A480,'Medical Examinations'!$A$1:$L$2336,2,FALSE)</f>
        <v>28.025</v>
      </c>
      <c r="D480" s="11">
        <f>VLOOKUP(A480,'Medical Examinations'!$A$1:$L$2336,3,FALSE)</f>
        <v>7.67</v>
      </c>
      <c r="E480" s="11" t="str">
        <f>VLOOKUP(A480,'Medical Examinations'!$A$1:$L$2336,4,FALSE)</f>
        <v>yes</v>
      </c>
      <c r="F480" s="11" t="str">
        <f>VLOOKUP(A480,'Medical Examinations'!$A$1:$L$2336,5,FALSE)</f>
        <v>No</v>
      </c>
      <c r="G480" s="11" t="str">
        <f>VLOOKUP(A480,'Medical Examinations'!$A$1:$L$2336,6,FALSE)</f>
        <v>No</v>
      </c>
      <c r="H480" s="11">
        <f>VLOOKUP(A480,'Medical Examinations'!$A$1:$L$2336,8,FALSE)</f>
        <v>1</v>
      </c>
      <c r="I480" s="11" t="str">
        <f>VLOOKUP(A480,'Medical Examinations'!$A$1:$L$2336,10,FALSE)</f>
        <v>yes</v>
      </c>
      <c r="J480" s="11" t="str">
        <f>VLOOKUP(A480,'Medical Examinations'!$A$1:$L$2336,11,FALSE)</f>
        <v>Over Weight</v>
      </c>
      <c r="K480" s="11" t="str">
        <f>VLOOKUP(A480,'Medical Examinations'!$A$1:$L$2336,12,FALSE)</f>
        <v>Diabetes</v>
      </c>
      <c r="L480" s="10">
        <f ca="1">VLOOKUP(A480,'Hospitalisation Details'!$A$1:$Q$2344,3,FALSE)</f>
        <v>1997</v>
      </c>
      <c r="M480" s="10" t="str">
        <f ca="1">VLOOKUP(A480,'Hospitalisation Details'!$A$1:$Q$2344,5,FALSE)</f>
        <v>Nov</v>
      </c>
      <c r="N480" s="11">
        <f ca="1">VLOOKUP(A480,'Hospitalisation Details'!$A$1:$Q$2344,6,FALSE)</f>
        <v>29</v>
      </c>
      <c r="O480" s="17">
        <f ca="1">VLOOKUP(A480,'Hospitalisation Details'!$A$1:$Q$2344,7,FALSE)</f>
        <v>35763</v>
      </c>
      <c r="P480" s="11">
        <f ca="1">VLOOKUP(A480,'Hospitalisation Details'!$A$1:$Q$2344,10,FALSE)</f>
        <v>4391.65</v>
      </c>
      <c r="Q480" s="11" t="str">
        <f ca="1">VLOOKUP(A480,'Hospitalisation Details'!$A$1:$Q$2344,12,FALSE)</f>
        <v>tier - 2</v>
      </c>
      <c r="R480" s="11" t="str">
        <f ca="1">VLOOKUP(A480,'Hospitalisation Details'!$A$1:$Q$2344,14,FALSE)</f>
        <v>tier - 2</v>
      </c>
      <c r="S480" s="11">
        <f ca="1">VLOOKUP(A480,'Hospitalisation Details'!$A$1:$Q$2344,17,FALSE)</f>
        <v>27</v>
      </c>
      <c r="T480" s="11" t="str">
        <f ca="1">VLOOKUP(A480,'Hospitalisation Details'!$A$1:$Q$2336,16,FALSE)</f>
        <v>R1011</v>
      </c>
    </row>
    <row r="481" ht="15.5" spans="1:20">
      <c r="A481" s="10" t="s">
        <v>1823</v>
      </c>
      <c r="B481" s="11" t="str">
        <f>VLOOKUP(A481,'Customer Names'!$H$6:$K$2340,3,FALSE)</f>
        <v>  Damon</v>
      </c>
      <c r="C481" s="11">
        <f>VLOOKUP(A481,'Medical Examinations'!$A$1:$L$2336,2,FALSE)</f>
        <v>28.69</v>
      </c>
      <c r="D481" s="11">
        <f>VLOOKUP(A481,'Medical Examinations'!$A$1:$L$2336,3,FALSE)</f>
        <v>6.23</v>
      </c>
      <c r="E481" s="11" t="str">
        <f>VLOOKUP(A481,'Medical Examinations'!$A$1:$L$2336,4,FALSE)</f>
        <v>No</v>
      </c>
      <c r="F481" s="11" t="str">
        <f>VLOOKUP(A481,'Medical Examinations'!$A$1:$L$2336,5,FALSE)</f>
        <v>No</v>
      </c>
      <c r="G481" s="11" t="str">
        <f>VLOOKUP(A481,'Medical Examinations'!$A$1:$L$2336,6,FALSE)</f>
        <v>No</v>
      </c>
      <c r="H481" s="11">
        <f>VLOOKUP(A481,'Medical Examinations'!$A$1:$L$2336,8,FALSE)</f>
        <v>1</v>
      </c>
      <c r="I481" s="11" t="str">
        <f>VLOOKUP(A481,'Medical Examinations'!$A$1:$L$2336,10,FALSE)</f>
        <v>yes</v>
      </c>
      <c r="J481" s="11" t="str">
        <f>VLOOKUP(A481,'Medical Examinations'!$A$1:$L$2336,11,FALSE)</f>
        <v>Over Weight</v>
      </c>
      <c r="K481" s="11" t="str">
        <f>VLOOKUP(A481,'Medical Examinations'!$A$1:$L$2336,12,FALSE)</f>
        <v>Prediabetes</v>
      </c>
      <c r="L481" s="10">
        <f ca="1">VLOOKUP(A481,'Hospitalisation Details'!$A$1:$Q$2344,3,FALSE)</f>
        <v>1982</v>
      </c>
      <c r="M481" s="10" t="str">
        <f ca="1">VLOOKUP(A481,'Hospitalisation Details'!$A$1:$Q$2344,5,FALSE)</f>
        <v>Jun</v>
      </c>
      <c r="N481" s="11">
        <f ca="1">VLOOKUP(A481,'Hospitalisation Details'!$A$1:$Q$2344,6,FALSE)</f>
        <v>29</v>
      </c>
      <c r="O481" s="17">
        <f ca="1">VLOOKUP(A481,'Hospitalisation Details'!$A$1:$Q$2344,7,FALSE)</f>
        <v>30131</v>
      </c>
      <c r="P481" s="11">
        <f ca="1">VLOOKUP(A481,'Hospitalisation Details'!$A$1:$Q$2344,10,FALSE)</f>
        <v>4392.7</v>
      </c>
      <c r="Q481" s="11" t="str">
        <f ca="1">VLOOKUP(A481,'Hospitalisation Details'!$A$1:$Q$2344,12,FALSE)</f>
        <v>tier - 2</v>
      </c>
      <c r="R481" s="11" t="str">
        <f ca="1">VLOOKUP(A481,'Hospitalisation Details'!$A$1:$Q$2344,14,FALSE)</f>
        <v>tier - 2</v>
      </c>
      <c r="S481" s="11">
        <f ca="1">VLOOKUP(A481,'Hospitalisation Details'!$A$1:$Q$2344,17,FALSE)</f>
        <v>43</v>
      </c>
      <c r="T481" s="11" t="str">
        <f ca="1">VLOOKUP(A481,'Hospitalisation Details'!$A$1:$Q$2336,16,FALSE)</f>
        <v>R1013</v>
      </c>
    </row>
    <row r="482" ht="15.5" spans="1:20">
      <c r="A482" s="10" t="s">
        <v>1827</v>
      </c>
      <c r="B482" s="11" t="str">
        <f>VLOOKUP(A482,'Customer Names'!$H$6:$K$2340,3,FALSE)</f>
        <v>  Jeffrey</v>
      </c>
      <c r="C482" s="11">
        <f>VLOOKUP(A482,'Medical Examinations'!$A$1:$L$2336,2,FALSE)</f>
        <v>40.28</v>
      </c>
      <c r="D482" s="11">
        <f>VLOOKUP(A482,'Medical Examinations'!$A$1:$L$2336,3,FALSE)</f>
        <v>8.9</v>
      </c>
      <c r="E482" s="11" t="str">
        <f>VLOOKUP(A482,'Medical Examinations'!$A$1:$L$2336,4,FALSE)</f>
        <v>No</v>
      </c>
      <c r="F482" s="11" t="str">
        <f>VLOOKUP(A482,'Medical Examinations'!$A$1:$L$2336,5,FALSE)</f>
        <v>No</v>
      </c>
      <c r="G482" s="11" t="str">
        <f>VLOOKUP(A482,'Medical Examinations'!$A$1:$L$2336,6,FALSE)</f>
        <v>No</v>
      </c>
      <c r="H482" s="11">
        <f>VLOOKUP(A482,'Medical Examinations'!$A$1:$L$2336,8,FALSE)</f>
        <v>0</v>
      </c>
      <c r="I482" s="11" t="str">
        <f>VLOOKUP(A482,'Medical Examinations'!$A$1:$L$2336,10,FALSE)</f>
        <v>No</v>
      </c>
      <c r="J482" s="11" t="str">
        <f>VLOOKUP(A482,'Medical Examinations'!$A$1:$L$2336,11,FALSE)</f>
        <v>Obesity</v>
      </c>
      <c r="K482" s="11" t="str">
        <f>VLOOKUP(A482,'Medical Examinations'!$A$1:$L$2336,12,FALSE)</f>
        <v>Diabetes</v>
      </c>
      <c r="L482" s="10">
        <f ca="1">VLOOKUP(A482,'Hospitalisation Details'!$A$1:$Q$2344,3,FALSE)</f>
        <v>1988</v>
      </c>
      <c r="M482" s="10" t="str">
        <f ca="1">VLOOKUP(A482,'Hospitalisation Details'!$A$1:$Q$2344,5,FALSE)</f>
        <v>Jul</v>
      </c>
      <c r="N482" s="11">
        <f ca="1">VLOOKUP(A482,'Hospitalisation Details'!$A$1:$Q$2344,6,FALSE)</f>
        <v>18</v>
      </c>
      <c r="O482" s="17">
        <f ca="1">VLOOKUP(A482,'Hospitalisation Details'!$A$1:$Q$2344,7,FALSE)</f>
        <v>32342</v>
      </c>
      <c r="P482" s="11">
        <f ca="1">VLOOKUP(A482,'Hospitalisation Details'!$A$1:$Q$2344,10,FALSE)</f>
        <v>4397.31</v>
      </c>
      <c r="Q482" s="11" t="str">
        <f ca="1">VLOOKUP(A482,'Hospitalisation Details'!$A$1:$Q$2344,12,FALSE)</f>
        <v>tier - 2</v>
      </c>
      <c r="R482" s="11" t="str">
        <f ca="1">VLOOKUP(A482,'Hospitalisation Details'!$A$1:$Q$2344,14,FALSE)</f>
        <v>tier - 2</v>
      </c>
      <c r="S482" s="11">
        <f ca="1">VLOOKUP(A482,'Hospitalisation Details'!$A$1:$Q$2344,17,FALSE)</f>
        <v>37</v>
      </c>
      <c r="T482" s="11" t="str">
        <f ca="1">VLOOKUP(A482,'Hospitalisation Details'!$A$1:$Q$2336,16,FALSE)</f>
        <v>R1013</v>
      </c>
    </row>
    <row r="483" ht="15.5" spans="1:20">
      <c r="A483" s="10" t="s">
        <v>1831</v>
      </c>
      <c r="B483" s="11" t="str">
        <f>VLOOKUP(A483,'Customer Names'!$H$6:$K$2340,3,FALSE)</f>
        <v>  Malcolm J</v>
      </c>
      <c r="C483" s="11">
        <f>VLOOKUP(A483,'Medical Examinations'!$A$1:$L$2336,2,FALSE)</f>
        <v>37.3</v>
      </c>
      <c r="D483" s="11">
        <f>VLOOKUP(A483,'Medical Examinations'!$A$1:$L$2336,3,FALSE)</f>
        <v>7.79</v>
      </c>
      <c r="E483" s="11" t="str">
        <f>VLOOKUP(A483,'Medical Examinations'!$A$1:$L$2336,4,FALSE)</f>
        <v>yes</v>
      </c>
      <c r="F483" s="11" t="str">
        <f>VLOOKUP(A483,'Medical Examinations'!$A$1:$L$2336,5,FALSE)</f>
        <v>No</v>
      </c>
      <c r="G483" s="11" t="str">
        <f>VLOOKUP(A483,'Medical Examinations'!$A$1:$L$2336,6,FALSE)</f>
        <v>No</v>
      </c>
      <c r="H483" s="11">
        <f>VLOOKUP(A483,'Medical Examinations'!$A$1:$L$2336,8,FALSE)</f>
        <v>0</v>
      </c>
      <c r="I483" s="11" t="str">
        <f>VLOOKUP(A483,'Medical Examinations'!$A$1:$L$2336,10,FALSE)</f>
        <v>No</v>
      </c>
      <c r="J483" s="11" t="str">
        <f>VLOOKUP(A483,'Medical Examinations'!$A$1:$L$2336,11,FALSE)</f>
        <v>Obesity</v>
      </c>
      <c r="K483" s="11" t="str">
        <f>VLOOKUP(A483,'Medical Examinations'!$A$1:$L$2336,12,FALSE)</f>
        <v>Diabetes</v>
      </c>
      <c r="L483" s="10">
        <f ca="1">VLOOKUP(A483,'Hospitalisation Details'!$A$1:$Q$2344,3,FALSE)</f>
        <v>1986</v>
      </c>
      <c r="M483" s="10" t="str">
        <f ca="1">VLOOKUP(A483,'Hospitalisation Details'!$A$1:$Q$2344,5,FALSE)</f>
        <v>Aug</v>
      </c>
      <c r="N483" s="11">
        <f ca="1">VLOOKUP(A483,'Hospitalisation Details'!$A$1:$Q$2344,6,FALSE)</f>
        <v>11</v>
      </c>
      <c r="O483" s="17">
        <f ca="1">VLOOKUP(A483,'Hospitalisation Details'!$A$1:$Q$2344,7,FALSE)</f>
        <v>31635</v>
      </c>
      <c r="P483" s="11">
        <f ca="1">VLOOKUP(A483,'Hospitalisation Details'!$A$1:$Q$2344,10,FALSE)</f>
        <v>4399.73</v>
      </c>
      <c r="Q483" s="11" t="str">
        <f ca="1">VLOOKUP(A483,'Hospitalisation Details'!$A$1:$Q$2344,12,FALSE)</f>
        <v>tier - 3</v>
      </c>
      <c r="R483" s="11" t="str">
        <f ca="1">VLOOKUP(A483,'Hospitalisation Details'!$A$1:$Q$2344,14,FALSE)</f>
        <v>tier - 2</v>
      </c>
      <c r="S483" s="11">
        <f ca="1">VLOOKUP(A483,'Hospitalisation Details'!$A$1:$Q$2344,17,FALSE)</f>
        <v>39</v>
      </c>
      <c r="T483" s="11" t="str">
        <f ca="1">VLOOKUP(A483,'Hospitalisation Details'!$A$1:$Q$2336,16,FALSE)</f>
        <v>R1013</v>
      </c>
    </row>
    <row r="484" ht="15.5" spans="1:20">
      <c r="A484" s="10" t="s">
        <v>1835</v>
      </c>
      <c r="B484" s="11" t="str">
        <f>VLOOKUP(A484,'Customer Names'!$H$6:$K$2340,3,FALSE)</f>
        <v>  Margaret B</v>
      </c>
      <c r="C484" s="11">
        <f>VLOOKUP(A484,'Medical Examinations'!$A$1:$L$2336,2,FALSE)</f>
        <v>54.47</v>
      </c>
      <c r="D484" s="11">
        <f>VLOOKUP(A484,'Medical Examinations'!$A$1:$L$2336,3,FALSE)</f>
        <v>4.49</v>
      </c>
      <c r="E484" s="11" t="str">
        <f>VLOOKUP(A484,'Medical Examinations'!$A$1:$L$2336,4,FALSE)</f>
        <v>yes</v>
      </c>
      <c r="F484" s="11" t="str">
        <f>VLOOKUP(A484,'Medical Examinations'!$A$1:$L$2336,5,FALSE)</f>
        <v>No</v>
      </c>
      <c r="G484" s="11" t="str">
        <f>VLOOKUP(A484,'Medical Examinations'!$A$1:$L$2336,6,FALSE)</f>
        <v>No</v>
      </c>
      <c r="H484" s="11">
        <f>VLOOKUP(A484,'Medical Examinations'!$A$1:$L$2336,8,FALSE)</f>
        <v>2</v>
      </c>
      <c r="I484" s="11" t="str">
        <f>VLOOKUP(A484,'Medical Examinations'!$A$1:$L$2336,10,FALSE)</f>
        <v>No</v>
      </c>
      <c r="J484" s="11" t="str">
        <f>VLOOKUP(A484,'Medical Examinations'!$A$1:$L$2336,11,FALSE)</f>
        <v>Obesity</v>
      </c>
      <c r="K484" s="11" t="str">
        <f>VLOOKUP(A484,'Medical Examinations'!$A$1:$L$2336,12,FALSE)</f>
        <v>Normal</v>
      </c>
      <c r="L484" s="10">
        <f ca="1">VLOOKUP(A484,'Hospitalisation Details'!$A$1:$Q$2344,3,FALSE)</f>
        <v>1986</v>
      </c>
      <c r="M484" s="10" t="str">
        <f ca="1">VLOOKUP(A484,'Hospitalisation Details'!$A$1:$Q$2344,5,FALSE)</f>
        <v>Jul</v>
      </c>
      <c r="N484" s="11">
        <f ca="1">VLOOKUP(A484,'Hospitalisation Details'!$A$1:$Q$2344,6,FALSE)</f>
        <v>13</v>
      </c>
      <c r="O484" s="17">
        <f ca="1">VLOOKUP(A484,'Hospitalisation Details'!$A$1:$Q$2344,7,FALSE)</f>
        <v>31606</v>
      </c>
      <c r="P484" s="11">
        <f ca="1">VLOOKUP(A484,'Hospitalisation Details'!$A$1:$Q$2344,10,FALSE)</f>
        <v>4402.23</v>
      </c>
      <c r="Q484" s="11" t="str">
        <f ca="1">VLOOKUP(A484,'Hospitalisation Details'!$A$1:$Q$2344,12,FALSE)</f>
        <v>tier - 2</v>
      </c>
      <c r="R484" s="11" t="str">
        <f ca="1">VLOOKUP(A484,'Hospitalisation Details'!$A$1:$Q$2344,14,FALSE)</f>
        <v>tier - 2</v>
      </c>
      <c r="S484" s="11">
        <f ca="1">VLOOKUP(A484,'Hospitalisation Details'!$A$1:$Q$2344,17,FALSE)</f>
        <v>39</v>
      </c>
      <c r="T484" s="11" t="str">
        <f ca="1">VLOOKUP(A484,'Hospitalisation Details'!$A$1:$Q$2336,16,FALSE)</f>
        <v>R1011</v>
      </c>
    </row>
    <row r="485" ht="15.5" spans="1:20">
      <c r="A485" s="10" t="s">
        <v>1839</v>
      </c>
      <c r="B485" s="11" t="str">
        <f>VLOOKUP(A485,'Customer Names'!$H$6:$K$2340,3,FALSE)</f>
        <v>  Helen</v>
      </c>
      <c r="C485" s="11">
        <f>VLOOKUP(A485,'Medical Examinations'!$A$1:$L$2336,2,FALSE)</f>
        <v>38.06</v>
      </c>
      <c r="D485" s="11">
        <f>VLOOKUP(A485,'Medical Examinations'!$A$1:$L$2336,3,FALSE)</f>
        <v>5.24</v>
      </c>
      <c r="E485" s="11" t="str">
        <f>VLOOKUP(A485,'Medical Examinations'!$A$1:$L$2336,4,FALSE)</f>
        <v>yes</v>
      </c>
      <c r="F485" s="11" t="str">
        <f>VLOOKUP(A485,'Medical Examinations'!$A$1:$L$2336,5,FALSE)</f>
        <v>No</v>
      </c>
      <c r="G485" s="11" t="str">
        <f>VLOOKUP(A485,'Medical Examinations'!$A$1:$L$2336,6,FALSE)</f>
        <v>Yes</v>
      </c>
      <c r="H485" s="11">
        <f>VLOOKUP(A485,'Medical Examinations'!$A$1:$L$2336,8,FALSE)</f>
        <v>1</v>
      </c>
      <c r="I485" s="11" t="str">
        <f>VLOOKUP(A485,'Medical Examinations'!$A$1:$L$2336,10,FALSE)</f>
        <v>No</v>
      </c>
      <c r="J485" s="11" t="str">
        <f>VLOOKUP(A485,'Medical Examinations'!$A$1:$L$2336,11,FALSE)</f>
        <v>Obesity</v>
      </c>
      <c r="K485" s="11" t="str">
        <f>VLOOKUP(A485,'Medical Examinations'!$A$1:$L$2336,12,FALSE)</f>
        <v>Normal</v>
      </c>
      <c r="L485" s="10">
        <f ca="1">VLOOKUP(A485,'Hospitalisation Details'!$A$1:$Q$2344,3,FALSE)</f>
        <v>1988</v>
      </c>
      <c r="M485" s="10" t="str">
        <f ca="1">VLOOKUP(A485,'Hospitalisation Details'!$A$1:$Q$2344,5,FALSE)</f>
        <v>Sep</v>
      </c>
      <c r="N485" s="11">
        <f ca="1">VLOOKUP(A485,'Hospitalisation Details'!$A$1:$Q$2344,6,FALSE)</f>
        <v>16</v>
      </c>
      <c r="O485" s="17">
        <f ca="1">VLOOKUP(A485,'Hospitalisation Details'!$A$1:$Q$2344,7,FALSE)</f>
        <v>32402</v>
      </c>
      <c r="P485" s="11">
        <f ca="1">VLOOKUP(A485,'Hospitalisation Details'!$A$1:$Q$2344,10,FALSE)</f>
        <v>4415.16</v>
      </c>
      <c r="Q485" s="11" t="str">
        <f ca="1">VLOOKUP(A485,'Hospitalisation Details'!$A$1:$Q$2344,12,FALSE)</f>
        <v>tier - 2</v>
      </c>
      <c r="R485" s="11" t="str">
        <f ca="1">VLOOKUP(A485,'Hospitalisation Details'!$A$1:$Q$2344,14,FALSE)</f>
        <v>tier - 1</v>
      </c>
      <c r="S485" s="11">
        <f ca="1">VLOOKUP(A485,'Hospitalisation Details'!$A$1:$Q$2344,17,FALSE)</f>
        <v>37</v>
      </c>
      <c r="T485" s="11" t="str">
        <f ca="1">VLOOKUP(A485,'Hospitalisation Details'!$A$1:$Q$2336,16,FALSE)</f>
        <v>R1013</v>
      </c>
    </row>
    <row r="486" ht="15.5" spans="1:20">
      <c r="A486" s="10" t="s">
        <v>1843</v>
      </c>
      <c r="B486" s="11" t="str">
        <f>VLOOKUP(A486,'Customer Names'!$H$6:$K$2340,3,FALSE)</f>
        <v>  Matthew</v>
      </c>
      <c r="C486" s="11">
        <f>VLOOKUP(A486,'Medical Examinations'!$A$1:$L$2336,2,FALSE)</f>
        <v>51.47</v>
      </c>
      <c r="D486" s="11">
        <f>VLOOKUP(A486,'Medical Examinations'!$A$1:$L$2336,3,FALSE)</f>
        <v>9.6</v>
      </c>
      <c r="E486" s="11" t="str">
        <f>VLOOKUP(A486,'Medical Examinations'!$A$1:$L$2336,4,FALSE)</f>
        <v>No</v>
      </c>
      <c r="F486" s="11" t="str">
        <f>VLOOKUP(A486,'Medical Examinations'!$A$1:$L$2336,5,FALSE)</f>
        <v>No</v>
      </c>
      <c r="G486" s="11" t="str">
        <f>VLOOKUP(A486,'Medical Examinations'!$A$1:$L$2336,6,FALSE)</f>
        <v>No</v>
      </c>
      <c r="H486" s="11">
        <f>VLOOKUP(A486,'Medical Examinations'!$A$1:$L$2336,8,FALSE)</f>
        <v>0</v>
      </c>
      <c r="I486" s="11" t="str">
        <f>VLOOKUP(A486,'Medical Examinations'!$A$1:$L$2336,10,FALSE)</f>
        <v>No</v>
      </c>
      <c r="J486" s="11" t="str">
        <f>VLOOKUP(A486,'Medical Examinations'!$A$1:$L$2336,11,FALSE)</f>
        <v>Obesity</v>
      </c>
      <c r="K486" s="11" t="str">
        <f>VLOOKUP(A486,'Medical Examinations'!$A$1:$L$2336,12,FALSE)</f>
        <v>Diabetes</v>
      </c>
      <c r="L486" s="10">
        <f ca="1">VLOOKUP(A486,'Hospitalisation Details'!$A$1:$Q$2344,3,FALSE)</f>
        <v>1992</v>
      </c>
      <c r="M486" s="10" t="str">
        <f ca="1">VLOOKUP(A486,'Hospitalisation Details'!$A$1:$Q$2344,5,FALSE)</f>
        <v>Aug</v>
      </c>
      <c r="N486" s="11">
        <f ca="1">VLOOKUP(A486,'Hospitalisation Details'!$A$1:$Q$2344,6,FALSE)</f>
        <v>15</v>
      </c>
      <c r="O486" s="17">
        <f ca="1">VLOOKUP(A486,'Hospitalisation Details'!$A$1:$Q$2344,7,FALSE)</f>
        <v>33831</v>
      </c>
      <c r="P486" s="11">
        <f ca="1">VLOOKUP(A486,'Hospitalisation Details'!$A$1:$Q$2344,10,FALSE)</f>
        <v>4420.95</v>
      </c>
      <c r="Q486" s="11" t="str">
        <f ca="1">VLOOKUP(A486,'Hospitalisation Details'!$A$1:$Q$2344,12,FALSE)</f>
        <v>tier - 2</v>
      </c>
      <c r="R486" s="11" t="str">
        <f ca="1">VLOOKUP(A486,'Hospitalisation Details'!$A$1:$Q$2344,14,FALSE)</f>
        <v>tier - 3</v>
      </c>
      <c r="S486" s="11">
        <f ca="1">VLOOKUP(A486,'Hospitalisation Details'!$A$1:$Q$2344,17,FALSE)</f>
        <v>33</v>
      </c>
      <c r="T486" s="11" t="str">
        <f ca="1">VLOOKUP(A486,'Hospitalisation Details'!$A$1:$Q$2336,16,FALSE)</f>
        <v>R1020</v>
      </c>
    </row>
    <row r="487" ht="15.5" spans="1:20">
      <c r="A487" s="10" t="s">
        <v>1846</v>
      </c>
      <c r="B487" s="11" t="str">
        <f>VLOOKUP(A487,'Customer Names'!$H$6:$K$2340,3,FALSE)</f>
        <v>  Jeff</v>
      </c>
      <c r="C487" s="11">
        <f>VLOOKUP(A487,'Medical Examinations'!$A$1:$L$2336,2,FALSE)</f>
        <v>29.8</v>
      </c>
      <c r="D487" s="11">
        <f>VLOOKUP(A487,'Medical Examinations'!$A$1:$L$2336,3,FALSE)</f>
        <v>5.78</v>
      </c>
      <c r="E487" s="11" t="str">
        <f>VLOOKUP(A487,'Medical Examinations'!$A$1:$L$2336,4,FALSE)</f>
        <v>yes</v>
      </c>
      <c r="F487" s="11" t="str">
        <f>VLOOKUP(A487,'Medical Examinations'!$A$1:$L$2336,5,FALSE)</f>
        <v>No</v>
      </c>
      <c r="G487" s="11" t="str">
        <f>VLOOKUP(A487,'Medical Examinations'!$A$1:$L$2336,6,FALSE)</f>
        <v>No</v>
      </c>
      <c r="H487" s="11">
        <f>VLOOKUP(A487,'Medical Examinations'!$A$1:$L$2336,8,FALSE)</f>
        <v>0</v>
      </c>
      <c r="I487" s="11" t="str">
        <f>VLOOKUP(A487,'Medical Examinations'!$A$1:$L$2336,10,FALSE)</f>
        <v>No</v>
      </c>
      <c r="J487" s="11" t="str">
        <f>VLOOKUP(A487,'Medical Examinations'!$A$1:$L$2336,11,FALSE)</f>
        <v>Over Weight</v>
      </c>
      <c r="K487" s="11" t="str">
        <f>VLOOKUP(A487,'Medical Examinations'!$A$1:$L$2336,12,FALSE)</f>
        <v>Prediabetes</v>
      </c>
      <c r="L487" s="10">
        <f ca="1">VLOOKUP(A487,'Hospitalisation Details'!$A$1:$Q$2344,3,FALSE)</f>
        <v>1994</v>
      </c>
      <c r="M487" s="10" t="str">
        <f ca="1">VLOOKUP(A487,'Hospitalisation Details'!$A$1:$Q$2344,5,FALSE)</f>
        <v>Dec</v>
      </c>
      <c r="N487" s="11">
        <f ca="1">VLOOKUP(A487,'Hospitalisation Details'!$A$1:$Q$2344,6,FALSE)</f>
        <v>29</v>
      </c>
      <c r="O487" s="17">
        <f ca="1">VLOOKUP(A487,'Hospitalisation Details'!$A$1:$Q$2344,7,FALSE)</f>
        <v>34697</v>
      </c>
      <c r="P487" s="11">
        <f ca="1">VLOOKUP(A487,'Hospitalisation Details'!$A$1:$Q$2344,10,FALSE)</f>
        <v>4428.89</v>
      </c>
      <c r="Q487" s="11" t="str">
        <f ca="1">VLOOKUP(A487,'Hospitalisation Details'!$A$1:$Q$2344,12,FALSE)</f>
        <v>tier - 3</v>
      </c>
      <c r="R487" s="11" t="str">
        <f ca="1">VLOOKUP(A487,'Hospitalisation Details'!$A$1:$Q$2344,14,FALSE)</f>
        <v>tier - 1</v>
      </c>
      <c r="S487" s="11">
        <f ca="1">VLOOKUP(A487,'Hospitalisation Details'!$A$1:$Q$2344,17,FALSE)</f>
        <v>30</v>
      </c>
      <c r="T487" s="11" t="str">
        <f ca="1">VLOOKUP(A487,'Hospitalisation Details'!$A$1:$Q$2336,16,FALSE)</f>
        <v>R1017</v>
      </c>
    </row>
    <row r="488" ht="15.5" spans="1:20">
      <c r="A488" s="10" t="s">
        <v>1850</v>
      </c>
      <c r="B488" s="11" t="str">
        <f>VLOOKUP(A488,'Customer Names'!$H$6:$K$2340,3,FALSE)</f>
        <v>  Tara R</v>
      </c>
      <c r="C488" s="11">
        <f>VLOOKUP(A488,'Medical Examinations'!$A$1:$L$2336,2,FALSE)</f>
        <v>49.77</v>
      </c>
      <c r="D488" s="11">
        <f>VLOOKUP(A488,'Medical Examinations'!$A$1:$L$2336,3,FALSE)</f>
        <v>7.02</v>
      </c>
      <c r="E488" s="11" t="str">
        <f>VLOOKUP(A488,'Medical Examinations'!$A$1:$L$2336,4,FALSE)</f>
        <v>No</v>
      </c>
      <c r="F488" s="11" t="str">
        <f>VLOOKUP(A488,'Medical Examinations'!$A$1:$L$2336,5,FALSE)</f>
        <v>No</v>
      </c>
      <c r="G488" s="11" t="str">
        <f>VLOOKUP(A488,'Medical Examinations'!$A$1:$L$2336,6,FALSE)</f>
        <v>No</v>
      </c>
      <c r="H488" s="11">
        <f>VLOOKUP(A488,'Medical Examinations'!$A$1:$L$2336,8,FALSE)</f>
        <v>0</v>
      </c>
      <c r="I488" s="11" t="str">
        <f>VLOOKUP(A488,'Medical Examinations'!$A$1:$L$2336,10,FALSE)</f>
        <v>No</v>
      </c>
      <c r="J488" s="11" t="str">
        <f>VLOOKUP(A488,'Medical Examinations'!$A$1:$L$2336,11,FALSE)</f>
        <v>Obesity</v>
      </c>
      <c r="K488" s="11" t="str">
        <f>VLOOKUP(A488,'Medical Examinations'!$A$1:$L$2336,12,FALSE)</f>
        <v>Diabetes</v>
      </c>
      <c r="L488" s="10">
        <f ca="1">VLOOKUP(A488,'Hospitalisation Details'!$A$1:$Q$2344,3,FALSE)</f>
        <v>1993</v>
      </c>
      <c r="M488" s="10" t="str">
        <f ca="1">VLOOKUP(A488,'Hospitalisation Details'!$A$1:$Q$2344,5,FALSE)</f>
        <v>Sep</v>
      </c>
      <c r="N488" s="11">
        <f ca="1">VLOOKUP(A488,'Hospitalisation Details'!$A$1:$Q$2344,6,FALSE)</f>
        <v>4</v>
      </c>
      <c r="O488" s="17">
        <f ca="1">VLOOKUP(A488,'Hospitalisation Details'!$A$1:$Q$2344,7,FALSE)</f>
        <v>34216</v>
      </c>
      <c r="P488" s="11">
        <f ca="1">VLOOKUP(A488,'Hospitalisation Details'!$A$1:$Q$2344,10,FALSE)</f>
        <v>4433.39</v>
      </c>
      <c r="Q488" s="11" t="str">
        <f ca="1">VLOOKUP(A488,'Hospitalisation Details'!$A$1:$Q$2344,12,FALSE)</f>
        <v>tier - 2</v>
      </c>
      <c r="R488" s="11" t="str">
        <f ca="1">VLOOKUP(A488,'Hospitalisation Details'!$A$1:$Q$2344,14,FALSE)</f>
        <v>tier - 3</v>
      </c>
      <c r="S488" s="11">
        <f ca="1">VLOOKUP(A488,'Hospitalisation Details'!$A$1:$Q$2344,17,FALSE)</f>
        <v>32</v>
      </c>
      <c r="T488" s="11" t="str">
        <f ca="1">VLOOKUP(A488,'Hospitalisation Details'!$A$1:$Q$2336,16,FALSE)</f>
        <v>R1012</v>
      </c>
    </row>
    <row r="489" ht="15.5" spans="1:20">
      <c r="A489" s="10" t="s">
        <v>1854</v>
      </c>
      <c r="B489" s="11" t="str">
        <f>VLOOKUP(A489,'Customer Names'!$H$6:$K$2340,3,FALSE)</f>
        <v>  Kristin</v>
      </c>
      <c r="C489" s="11">
        <f>VLOOKUP(A489,'Medical Examinations'!$A$1:$L$2336,2,FALSE)</f>
        <v>25.555</v>
      </c>
      <c r="D489" s="11">
        <f>VLOOKUP(A489,'Medical Examinations'!$A$1:$L$2336,3,FALSE)</f>
        <v>4.09</v>
      </c>
      <c r="E489" s="11" t="str">
        <f>VLOOKUP(A489,'Medical Examinations'!$A$1:$L$2336,4,FALSE)</f>
        <v>yes</v>
      </c>
      <c r="F489" s="11" t="str">
        <f>VLOOKUP(A489,'Medical Examinations'!$A$1:$L$2336,5,FALSE)</f>
        <v>No</v>
      </c>
      <c r="G489" s="11" t="str">
        <f>VLOOKUP(A489,'Medical Examinations'!$A$1:$L$2336,6,FALSE)</f>
        <v>No</v>
      </c>
      <c r="H489" s="11">
        <f>VLOOKUP(A489,'Medical Examinations'!$A$1:$L$2336,8,FALSE)</f>
        <v>0</v>
      </c>
      <c r="I489" s="11" t="str">
        <f>VLOOKUP(A489,'Medical Examinations'!$A$1:$L$2336,10,FALSE)</f>
        <v>yes</v>
      </c>
      <c r="J489" s="11" t="str">
        <f>VLOOKUP(A489,'Medical Examinations'!$A$1:$L$2336,11,FALSE)</f>
        <v>Over Weight</v>
      </c>
      <c r="K489" s="11" t="str">
        <f>VLOOKUP(A489,'Medical Examinations'!$A$1:$L$2336,12,FALSE)</f>
        <v>Normal</v>
      </c>
      <c r="L489" s="10">
        <f ca="1">VLOOKUP(A489,'Hospitalisation Details'!$A$1:$Q$2344,3,FALSE)</f>
        <v>1993</v>
      </c>
      <c r="M489" s="10" t="str">
        <f ca="1">VLOOKUP(A489,'Hospitalisation Details'!$A$1:$Q$2344,5,FALSE)</f>
        <v>Dec</v>
      </c>
      <c r="N489" s="11">
        <f ca="1">VLOOKUP(A489,'Hospitalisation Details'!$A$1:$Q$2344,6,FALSE)</f>
        <v>23</v>
      </c>
      <c r="O489" s="17">
        <f ca="1">VLOOKUP(A489,'Hospitalisation Details'!$A$1:$Q$2344,7,FALSE)</f>
        <v>34326</v>
      </c>
      <c r="P489" s="11">
        <f ca="1">VLOOKUP(A489,'Hospitalisation Details'!$A$1:$Q$2344,10,FALSE)</f>
        <v>4433.92</v>
      </c>
      <c r="Q489" s="11" t="str">
        <f ca="1">VLOOKUP(A489,'Hospitalisation Details'!$A$1:$Q$2344,12,FALSE)</f>
        <v>tier - 2</v>
      </c>
      <c r="R489" s="11" t="str">
        <f ca="1">VLOOKUP(A489,'Hospitalisation Details'!$A$1:$Q$2344,14,FALSE)</f>
        <v>tier - 2</v>
      </c>
      <c r="S489" s="11">
        <f ca="1">VLOOKUP(A489,'Hospitalisation Details'!$A$1:$Q$2344,17,FALSE)</f>
        <v>31</v>
      </c>
      <c r="T489" s="11" t="str">
        <f ca="1">VLOOKUP(A489,'Hospitalisation Details'!$A$1:$Q$2336,16,FALSE)</f>
        <v>R1012</v>
      </c>
    </row>
    <row r="490" ht="15.5" spans="1:20">
      <c r="A490" s="10" t="s">
        <v>1857</v>
      </c>
      <c r="B490" s="11" t="str">
        <f>VLOOKUP(A490,'Customer Names'!$H$6:$K$2340,3,FALSE)</f>
        <v>  Timothy</v>
      </c>
      <c r="C490" s="11">
        <f>VLOOKUP(A490,'Medical Examinations'!$A$1:$L$2336,2,FALSE)</f>
        <v>29.64</v>
      </c>
      <c r="D490" s="11">
        <f>VLOOKUP(A490,'Medical Examinations'!$A$1:$L$2336,3,FALSE)</f>
        <v>4.93</v>
      </c>
      <c r="E490" s="11" t="str">
        <f>VLOOKUP(A490,'Medical Examinations'!$A$1:$L$2336,4,FALSE)</f>
        <v>No</v>
      </c>
      <c r="F490" s="11" t="str">
        <f>VLOOKUP(A490,'Medical Examinations'!$A$1:$L$2336,5,FALSE)</f>
        <v>No</v>
      </c>
      <c r="G490" s="11" t="str">
        <f>VLOOKUP(A490,'Medical Examinations'!$A$1:$L$2336,6,FALSE)</f>
        <v>Yes</v>
      </c>
      <c r="H490" s="11">
        <f>VLOOKUP(A490,'Medical Examinations'!$A$1:$L$2336,8,FALSE)</f>
        <v>1</v>
      </c>
      <c r="I490" s="11" t="str">
        <f>VLOOKUP(A490,'Medical Examinations'!$A$1:$L$2336,10,FALSE)</f>
        <v>No</v>
      </c>
      <c r="J490" s="11" t="str">
        <f>VLOOKUP(A490,'Medical Examinations'!$A$1:$L$2336,11,FALSE)</f>
        <v>Over Weight</v>
      </c>
      <c r="K490" s="11" t="str">
        <f>VLOOKUP(A490,'Medical Examinations'!$A$1:$L$2336,12,FALSE)</f>
        <v>Normal</v>
      </c>
      <c r="L490" s="10">
        <f ca="1">VLOOKUP(A490,'Hospitalisation Details'!$A$1:$Q$2344,3,FALSE)</f>
        <v>1994</v>
      </c>
      <c r="M490" s="10" t="str">
        <f ca="1">VLOOKUP(A490,'Hospitalisation Details'!$A$1:$Q$2344,5,FALSE)</f>
        <v>Oct</v>
      </c>
      <c r="N490" s="11">
        <f ca="1">VLOOKUP(A490,'Hospitalisation Details'!$A$1:$Q$2344,6,FALSE)</f>
        <v>8</v>
      </c>
      <c r="O490" s="17">
        <f ca="1">VLOOKUP(A490,'Hospitalisation Details'!$A$1:$Q$2344,7,FALSE)</f>
        <v>34615</v>
      </c>
      <c r="P490" s="11">
        <f ca="1">VLOOKUP(A490,'Hospitalisation Details'!$A$1:$Q$2344,10,FALSE)</f>
        <v>4435.09</v>
      </c>
      <c r="Q490" s="11" t="str">
        <f ca="1">VLOOKUP(A490,'Hospitalisation Details'!$A$1:$Q$2344,12,FALSE)</f>
        <v>tier - 3</v>
      </c>
      <c r="R490" s="11" t="str">
        <f ca="1">VLOOKUP(A490,'Hospitalisation Details'!$A$1:$Q$2344,14,FALSE)</f>
        <v>tier - 2</v>
      </c>
      <c r="S490" s="11">
        <f ca="1">VLOOKUP(A490,'Hospitalisation Details'!$A$1:$Q$2344,17,FALSE)</f>
        <v>31</v>
      </c>
      <c r="T490" s="11" t="str">
        <f ca="1">VLOOKUP(A490,'Hospitalisation Details'!$A$1:$Q$2336,16,FALSE)</f>
        <v>R1016</v>
      </c>
    </row>
    <row r="491" ht="15.5" spans="1:20">
      <c r="A491" s="10" t="s">
        <v>1860</v>
      </c>
      <c r="B491" s="11" t="str">
        <f>VLOOKUP(A491,'Customer Names'!$H$6:$K$2340,3,FALSE)</f>
        <v>  Scott</v>
      </c>
      <c r="C491" s="11">
        <f>VLOOKUP(A491,'Medical Examinations'!$A$1:$L$2336,2,FALSE)</f>
        <v>53.93</v>
      </c>
      <c r="D491" s="11">
        <f>VLOOKUP(A491,'Medical Examinations'!$A$1:$L$2336,3,FALSE)</f>
        <v>5.34</v>
      </c>
      <c r="E491" s="11" t="str">
        <f>VLOOKUP(A491,'Medical Examinations'!$A$1:$L$2336,4,FALSE)</f>
        <v>yes</v>
      </c>
      <c r="F491" s="11" t="str">
        <f>VLOOKUP(A491,'Medical Examinations'!$A$1:$L$2336,5,FALSE)</f>
        <v>No</v>
      </c>
      <c r="G491" s="11" t="str">
        <f>VLOOKUP(A491,'Medical Examinations'!$A$1:$L$2336,6,FALSE)</f>
        <v>No</v>
      </c>
      <c r="H491" s="11">
        <f>VLOOKUP(A491,'Medical Examinations'!$A$1:$L$2336,8,FALSE)</f>
        <v>2</v>
      </c>
      <c r="I491" s="11" t="str">
        <f>VLOOKUP(A491,'Medical Examinations'!$A$1:$L$2336,10,FALSE)</f>
        <v>No</v>
      </c>
      <c r="J491" s="11" t="str">
        <f>VLOOKUP(A491,'Medical Examinations'!$A$1:$L$2336,11,FALSE)</f>
        <v>Obesity</v>
      </c>
      <c r="K491" s="11" t="str">
        <f>VLOOKUP(A491,'Medical Examinations'!$A$1:$L$2336,12,FALSE)</f>
        <v>Normal</v>
      </c>
      <c r="L491" s="10">
        <f ca="1">VLOOKUP(A491,'Hospitalisation Details'!$A$1:$Q$2344,3,FALSE)</f>
        <v>1994</v>
      </c>
      <c r="M491" s="10" t="str">
        <f ca="1">VLOOKUP(A491,'Hospitalisation Details'!$A$1:$Q$2344,5,FALSE)</f>
        <v>Oct</v>
      </c>
      <c r="N491" s="11">
        <f ca="1">VLOOKUP(A491,'Hospitalisation Details'!$A$1:$Q$2344,6,FALSE)</f>
        <v>24</v>
      </c>
      <c r="O491" s="17">
        <f ca="1">VLOOKUP(A491,'Hospitalisation Details'!$A$1:$Q$2344,7,FALSE)</f>
        <v>34631</v>
      </c>
      <c r="P491" s="11">
        <f ca="1">VLOOKUP(A491,'Hospitalisation Details'!$A$1:$Q$2344,10,FALSE)</f>
        <v>4438.26</v>
      </c>
      <c r="Q491" s="11" t="str">
        <f ca="1">VLOOKUP(A491,'Hospitalisation Details'!$A$1:$Q$2344,12,FALSE)</f>
        <v>tier - 2</v>
      </c>
      <c r="R491" s="11" t="str">
        <f ca="1">VLOOKUP(A491,'Hospitalisation Details'!$A$1:$Q$2344,14,FALSE)</f>
        <v>tier - 3</v>
      </c>
      <c r="S491" s="11">
        <f ca="1">VLOOKUP(A491,'Hospitalisation Details'!$A$1:$Q$2344,17,FALSE)</f>
        <v>31</v>
      </c>
      <c r="T491" s="11" t="str">
        <f ca="1">VLOOKUP(A491,'Hospitalisation Details'!$A$1:$Q$2336,16,FALSE)</f>
        <v>R1017</v>
      </c>
    </row>
    <row r="492" ht="15.5" spans="1:20">
      <c r="A492" s="10" t="s">
        <v>1862</v>
      </c>
      <c r="B492" s="11" t="str">
        <f>VLOOKUP(A492,'Customer Names'!$H$6:$K$2340,3,FALSE)</f>
        <v>  Carly E</v>
      </c>
      <c r="C492" s="11">
        <f>VLOOKUP(A492,'Medical Examinations'!$A$1:$L$2336,2,FALSE)</f>
        <v>28.025</v>
      </c>
      <c r="D492" s="11">
        <f>VLOOKUP(A492,'Medical Examinations'!$A$1:$L$2336,3,FALSE)</f>
        <v>5.65</v>
      </c>
      <c r="E492" s="11" t="str">
        <f>VLOOKUP(A492,'Medical Examinations'!$A$1:$L$2336,4,FALSE)</f>
        <v>No</v>
      </c>
      <c r="F492" s="11" t="str">
        <f>VLOOKUP(A492,'Medical Examinations'!$A$1:$L$2336,5,FALSE)</f>
        <v>No</v>
      </c>
      <c r="G492" s="11" t="str">
        <f>VLOOKUP(A492,'Medical Examinations'!$A$1:$L$2336,6,FALSE)</f>
        <v>No</v>
      </c>
      <c r="H492" s="11">
        <f>VLOOKUP(A492,'Medical Examinations'!$A$1:$L$2336,8,FALSE)</f>
        <v>1</v>
      </c>
      <c r="I492" s="11" t="str">
        <f>VLOOKUP(A492,'Medical Examinations'!$A$1:$L$2336,10,FALSE)</f>
        <v>yes</v>
      </c>
      <c r="J492" s="11" t="str">
        <f>VLOOKUP(A492,'Medical Examinations'!$A$1:$L$2336,11,FALSE)</f>
        <v>Over Weight</v>
      </c>
      <c r="K492" s="11" t="str">
        <f>VLOOKUP(A492,'Medical Examinations'!$A$1:$L$2336,12,FALSE)</f>
        <v>Normal</v>
      </c>
      <c r="L492" s="10">
        <f ca="1">VLOOKUP(A492,'Hospitalisation Details'!$A$1:$Q$2344,3,FALSE)</f>
        <v>1991</v>
      </c>
      <c r="M492" s="10" t="str">
        <f ca="1">VLOOKUP(A492,'Hospitalisation Details'!$A$1:$Q$2344,5,FALSE)</f>
        <v>Sep</v>
      </c>
      <c r="N492" s="11">
        <f ca="1">VLOOKUP(A492,'Hospitalisation Details'!$A$1:$Q$2344,6,FALSE)</f>
        <v>3</v>
      </c>
      <c r="O492" s="17">
        <f ca="1">VLOOKUP(A492,'Hospitalisation Details'!$A$1:$Q$2344,7,FALSE)</f>
        <v>33484</v>
      </c>
      <c r="P492" s="11">
        <f ca="1">VLOOKUP(A492,'Hospitalisation Details'!$A$1:$Q$2344,10,FALSE)</f>
        <v>4441.21</v>
      </c>
      <c r="Q492" s="11" t="str">
        <f ca="1">VLOOKUP(A492,'Hospitalisation Details'!$A$1:$Q$2344,12,FALSE)</f>
        <v>tier - 1</v>
      </c>
      <c r="R492" s="11" t="str">
        <f ca="1">VLOOKUP(A492,'Hospitalisation Details'!$A$1:$Q$2344,14,FALSE)</f>
        <v>tier - 2</v>
      </c>
      <c r="S492" s="11">
        <f ca="1">VLOOKUP(A492,'Hospitalisation Details'!$A$1:$Q$2344,17,FALSE)</f>
        <v>34</v>
      </c>
      <c r="T492" s="11" t="str">
        <f ca="1">VLOOKUP(A492,'Hospitalisation Details'!$A$1:$Q$2336,16,FALSE)</f>
        <v>R1014</v>
      </c>
    </row>
    <row r="493" ht="15.5" spans="1:20">
      <c r="A493" s="10" t="s">
        <v>1867</v>
      </c>
      <c r="B493" s="11" t="str">
        <f>VLOOKUP(A493,'Customer Names'!$H$6:$K$2340,3,FALSE)</f>
        <v>  Lisa</v>
      </c>
      <c r="C493" s="11">
        <f>VLOOKUP(A493,'Medical Examinations'!$A$1:$L$2336,2,FALSE)</f>
        <v>27.5</v>
      </c>
      <c r="D493" s="11">
        <f>VLOOKUP(A493,'Medical Examinations'!$A$1:$L$2336,3,FALSE)</f>
        <v>4.49</v>
      </c>
      <c r="E493" s="11" t="str">
        <f>VLOOKUP(A493,'Medical Examinations'!$A$1:$L$2336,4,FALSE)</f>
        <v>No</v>
      </c>
      <c r="F493" s="11" t="str">
        <f>VLOOKUP(A493,'Medical Examinations'!$A$1:$L$2336,5,FALSE)</f>
        <v>No</v>
      </c>
      <c r="G493" s="11" t="str">
        <f>VLOOKUP(A493,'Medical Examinations'!$A$1:$L$2336,6,FALSE)</f>
        <v>No</v>
      </c>
      <c r="H493" s="11">
        <f>VLOOKUP(A493,'Medical Examinations'!$A$1:$L$2336,8,FALSE)</f>
        <v>0</v>
      </c>
      <c r="I493" s="11" t="str">
        <f>VLOOKUP(A493,'Medical Examinations'!$A$1:$L$2336,10,FALSE)</f>
        <v>No</v>
      </c>
      <c r="J493" s="11" t="str">
        <f>VLOOKUP(A493,'Medical Examinations'!$A$1:$L$2336,11,FALSE)</f>
        <v>Over Weight</v>
      </c>
      <c r="K493" s="11" t="str">
        <f>VLOOKUP(A493,'Medical Examinations'!$A$1:$L$2336,12,FALSE)</f>
        <v>Normal</v>
      </c>
      <c r="L493" s="10">
        <f ca="1">VLOOKUP(A493,'Hospitalisation Details'!$A$1:$Q$2344,3,FALSE)</f>
        <v>1994</v>
      </c>
      <c r="M493" s="10" t="str">
        <f ca="1">VLOOKUP(A493,'Hospitalisation Details'!$A$1:$Q$2344,5,FALSE)</f>
        <v>Jun</v>
      </c>
      <c r="N493" s="11">
        <f ca="1">VLOOKUP(A493,'Hospitalisation Details'!$A$1:$Q$2344,6,FALSE)</f>
        <v>28</v>
      </c>
      <c r="O493" s="17">
        <f ca="1">VLOOKUP(A493,'Hospitalisation Details'!$A$1:$Q$2344,7,FALSE)</f>
        <v>34513</v>
      </c>
      <c r="P493" s="11">
        <f ca="1">VLOOKUP(A493,'Hospitalisation Details'!$A$1:$Q$2344,10,FALSE)</f>
        <v>4449.46</v>
      </c>
      <c r="Q493" s="11" t="str">
        <f ca="1">VLOOKUP(A493,'Hospitalisation Details'!$A$1:$Q$2344,12,FALSE)</f>
        <v>tier - 1</v>
      </c>
      <c r="R493" s="11" t="str">
        <f ca="1">VLOOKUP(A493,'Hospitalisation Details'!$A$1:$Q$2344,14,FALSE)</f>
        <v>tier - 2</v>
      </c>
      <c r="S493" s="11">
        <f ca="1">VLOOKUP(A493,'Hospitalisation Details'!$A$1:$Q$2344,17,FALSE)</f>
        <v>31</v>
      </c>
      <c r="T493" s="11" t="str">
        <f ca="1">VLOOKUP(A493,'Hospitalisation Details'!$A$1:$Q$2336,16,FALSE)</f>
        <v>R1013</v>
      </c>
    </row>
    <row r="494" ht="15.5" spans="1:20">
      <c r="A494" s="10" t="s">
        <v>1871</v>
      </c>
      <c r="B494" s="11" t="str">
        <f>VLOOKUP(A494,'Customer Names'!$H$6:$K$2340,3,FALSE)</f>
        <v>  Stacey</v>
      </c>
      <c r="C494" s="11">
        <f>VLOOKUP(A494,'Medical Examinations'!$A$1:$L$2336,2,FALSE)</f>
        <v>21.8</v>
      </c>
      <c r="D494" s="11">
        <f>VLOOKUP(A494,'Medical Examinations'!$A$1:$L$2336,3,FALSE)</f>
        <v>10.55</v>
      </c>
      <c r="E494" s="11" t="str">
        <f>VLOOKUP(A494,'Medical Examinations'!$A$1:$L$2336,4,FALSE)</f>
        <v>No</v>
      </c>
      <c r="F494" s="11" t="str">
        <f>VLOOKUP(A494,'Medical Examinations'!$A$1:$L$2336,5,FALSE)</f>
        <v>No</v>
      </c>
      <c r="G494" s="11" t="str">
        <f>VLOOKUP(A494,'Medical Examinations'!$A$1:$L$2336,6,FALSE)</f>
        <v>No</v>
      </c>
      <c r="H494" s="11">
        <f>VLOOKUP(A494,'Medical Examinations'!$A$1:$L$2336,8,FALSE)</f>
        <v>0</v>
      </c>
      <c r="I494" s="11" t="str">
        <f>VLOOKUP(A494,'Medical Examinations'!$A$1:$L$2336,10,FALSE)</f>
        <v>yes</v>
      </c>
      <c r="J494" s="11" t="str">
        <f>VLOOKUP(A494,'Medical Examinations'!$A$1:$L$2336,11,FALSE)</f>
        <v>Normal Weight</v>
      </c>
      <c r="K494" s="11" t="str">
        <f>VLOOKUP(A494,'Medical Examinations'!$A$1:$L$2336,12,FALSE)</f>
        <v>Diabetes</v>
      </c>
      <c r="L494" s="10">
        <f ca="1">VLOOKUP(A494,'Hospitalisation Details'!$A$1:$Q$2344,3,FALSE)</f>
        <v>1990</v>
      </c>
      <c r="M494" s="10" t="str">
        <f ca="1">VLOOKUP(A494,'Hospitalisation Details'!$A$1:$Q$2344,5,FALSE)</f>
        <v>Aug</v>
      </c>
      <c r="N494" s="11">
        <f ca="1">VLOOKUP(A494,'Hospitalisation Details'!$A$1:$Q$2344,6,FALSE)</f>
        <v>8</v>
      </c>
      <c r="O494" s="17">
        <f ca="1">VLOOKUP(A494,'Hospitalisation Details'!$A$1:$Q$2344,7,FALSE)</f>
        <v>33093</v>
      </c>
      <c r="P494" s="11">
        <f ca="1">VLOOKUP(A494,'Hospitalisation Details'!$A$1:$Q$2344,10,FALSE)</f>
        <v>4454.4</v>
      </c>
      <c r="Q494" s="11" t="str">
        <f ca="1">VLOOKUP(A494,'Hospitalisation Details'!$A$1:$Q$2344,12,FALSE)</f>
        <v>tier - 2</v>
      </c>
      <c r="R494" s="11" t="str">
        <f ca="1">VLOOKUP(A494,'Hospitalisation Details'!$A$1:$Q$2344,14,FALSE)</f>
        <v>tier - 3</v>
      </c>
      <c r="S494" s="11">
        <f ca="1">VLOOKUP(A494,'Hospitalisation Details'!$A$1:$Q$2344,17,FALSE)</f>
        <v>35</v>
      </c>
      <c r="T494" s="11" t="str">
        <f ca="1">VLOOKUP(A494,'Hospitalisation Details'!$A$1:$Q$2336,16,FALSE)</f>
        <v>R1012</v>
      </c>
    </row>
    <row r="495" ht="15.5" spans="1:20">
      <c r="A495" s="10" t="s">
        <v>1874</v>
      </c>
      <c r="B495" s="11" t="str">
        <f>VLOOKUP(A495,'Customer Names'!$H$6:$K$2340,3,FALSE)</f>
        <v>  Louis</v>
      </c>
      <c r="C495" s="11">
        <f>VLOOKUP(A495,'Medical Examinations'!$A$1:$L$2336,2,FALSE)</f>
        <v>26.41</v>
      </c>
      <c r="D495" s="11">
        <f>VLOOKUP(A495,'Medical Examinations'!$A$1:$L$2336,3,FALSE)</f>
        <v>4.92</v>
      </c>
      <c r="E495" s="11" t="str">
        <f>VLOOKUP(A495,'Medical Examinations'!$A$1:$L$2336,4,FALSE)</f>
        <v>yes</v>
      </c>
      <c r="F495" s="11" t="str">
        <f>VLOOKUP(A495,'Medical Examinations'!$A$1:$L$2336,5,FALSE)</f>
        <v>No</v>
      </c>
      <c r="G495" s="11" t="str">
        <f>VLOOKUP(A495,'Medical Examinations'!$A$1:$L$2336,6,FALSE)</f>
        <v>Yes</v>
      </c>
      <c r="H495" s="11">
        <f>VLOOKUP(A495,'Medical Examinations'!$A$1:$L$2336,8,FALSE)</f>
        <v>1</v>
      </c>
      <c r="I495" s="11" t="str">
        <f>VLOOKUP(A495,'Medical Examinations'!$A$1:$L$2336,10,FALSE)</f>
        <v>yes</v>
      </c>
      <c r="J495" s="11" t="str">
        <f>VLOOKUP(A495,'Medical Examinations'!$A$1:$L$2336,11,FALSE)</f>
        <v>Over Weight</v>
      </c>
      <c r="K495" s="11" t="str">
        <f>VLOOKUP(A495,'Medical Examinations'!$A$1:$L$2336,12,FALSE)</f>
        <v>Normal</v>
      </c>
      <c r="L495" s="10">
        <f ca="1">VLOOKUP(A495,'Hospitalisation Details'!$A$1:$Q$2344,3,FALSE)</f>
        <v>1990</v>
      </c>
      <c r="M495" s="10" t="str">
        <f ca="1">VLOOKUP(A495,'Hospitalisation Details'!$A$1:$Q$2344,5,FALSE)</f>
        <v>Jul</v>
      </c>
      <c r="N495" s="11">
        <f ca="1">VLOOKUP(A495,'Hospitalisation Details'!$A$1:$Q$2344,6,FALSE)</f>
        <v>15</v>
      </c>
      <c r="O495" s="17">
        <f ca="1">VLOOKUP(A495,'Hospitalisation Details'!$A$1:$Q$2344,7,FALSE)</f>
        <v>33069</v>
      </c>
      <c r="P495" s="11">
        <f ca="1">VLOOKUP(A495,'Hospitalisation Details'!$A$1:$Q$2344,10,FALSE)</f>
        <v>4462.72</v>
      </c>
      <c r="Q495" s="11" t="str">
        <f ca="1">VLOOKUP(A495,'Hospitalisation Details'!$A$1:$Q$2344,12,FALSE)</f>
        <v>tier - 2</v>
      </c>
      <c r="R495" s="11" t="str">
        <f ca="1">VLOOKUP(A495,'Hospitalisation Details'!$A$1:$Q$2344,14,FALSE)</f>
        <v>tier - 3</v>
      </c>
      <c r="S495" s="11">
        <f ca="1">VLOOKUP(A495,'Hospitalisation Details'!$A$1:$Q$2344,17,FALSE)</f>
        <v>35</v>
      </c>
      <c r="T495" s="11" t="str">
        <f ca="1">VLOOKUP(A495,'Hospitalisation Details'!$A$1:$Q$2336,16,FALSE)</f>
        <v>R1012</v>
      </c>
    </row>
    <row r="496" ht="15.5" spans="1:20">
      <c r="A496" s="10" t="s">
        <v>1877</v>
      </c>
      <c r="B496" s="11" t="str">
        <f>VLOOKUP(A496,'Customer Names'!$H$6:$K$2340,3,FALSE)</f>
        <v>  Brian R</v>
      </c>
      <c r="C496" s="11">
        <f>VLOOKUP(A496,'Medical Examinations'!$A$1:$L$2336,2,FALSE)</f>
        <v>27.835</v>
      </c>
      <c r="D496" s="11">
        <f>VLOOKUP(A496,'Medical Examinations'!$A$1:$L$2336,3,FALSE)</f>
        <v>5.9</v>
      </c>
      <c r="E496" s="11" t="str">
        <f>VLOOKUP(A496,'Medical Examinations'!$A$1:$L$2336,4,FALSE)</f>
        <v>yes</v>
      </c>
      <c r="F496" s="11" t="str">
        <f>VLOOKUP(A496,'Medical Examinations'!$A$1:$L$2336,5,FALSE)</f>
        <v>No</v>
      </c>
      <c r="G496" s="11" t="str">
        <f>VLOOKUP(A496,'Medical Examinations'!$A$1:$L$2336,6,FALSE)</f>
        <v>No</v>
      </c>
      <c r="H496" s="11">
        <f>VLOOKUP(A496,'Medical Examinations'!$A$1:$L$2336,8,FALSE)</f>
        <v>1</v>
      </c>
      <c r="I496" s="11" t="str">
        <f>VLOOKUP(A496,'Medical Examinations'!$A$1:$L$2336,10,FALSE)</f>
        <v>yes</v>
      </c>
      <c r="J496" s="11" t="str">
        <f>VLOOKUP(A496,'Medical Examinations'!$A$1:$L$2336,11,FALSE)</f>
        <v>Over Weight</v>
      </c>
      <c r="K496" s="11" t="str">
        <f>VLOOKUP(A496,'Medical Examinations'!$A$1:$L$2336,12,FALSE)</f>
        <v>Prediabetes</v>
      </c>
      <c r="L496" s="10">
        <f ca="1">VLOOKUP(A496,'Hospitalisation Details'!$A$1:$Q$2344,3,FALSE)</f>
        <v>1991</v>
      </c>
      <c r="M496" s="10" t="str">
        <f ca="1">VLOOKUP(A496,'Hospitalisation Details'!$A$1:$Q$2344,5,FALSE)</f>
        <v>Jul</v>
      </c>
      <c r="N496" s="11">
        <f ca="1">VLOOKUP(A496,'Hospitalisation Details'!$A$1:$Q$2344,6,FALSE)</f>
        <v>4</v>
      </c>
      <c r="O496" s="17">
        <f ca="1">VLOOKUP(A496,'Hospitalisation Details'!$A$1:$Q$2344,7,FALSE)</f>
        <v>33423</v>
      </c>
      <c r="P496" s="11">
        <f ca="1">VLOOKUP(A496,'Hospitalisation Details'!$A$1:$Q$2344,10,FALSE)</f>
        <v>4463.21</v>
      </c>
      <c r="Q496" s="11" t="str">
        <f ca="1">VLOOKUP(A496,'Hospitalisation Details'!$A$1:$Q$2344,12,FALSE)</f>
        <v>tier - 3</v>
      </c>
      <c r="R496" s="11" t="str">
        <f ca="1">VLOOKUP(A496,'Hospitalisation Details'!$A$1:$Q$2344,14,FALSE)</f>
        <v>tier - 3</v>
      </c>
      <c r="S496" s="11">
        <f ca="1">VLOOKUP(A496,'Hospitalisation Details'!$A$1:$Q$2344,17,FALSE)</f>
        <v>34</v>
      </c>
      <c r="T496" s="11" t="str">
        <f ca="1">VLOOKUP(A496,'Hospitalisation Details'!$A$1:$Q$2336,16,FALSE)</f>
        <v>R1013</v>
      </c>
    </row>
    <row r="497" ht="15.5" spans="1:20">
      <c r="A497" s="10" t="s">
        <v>1881</v>
      </c>
      <c r="B497" s="11" t="str">
        <f>VLOOKUP(A497,'Customer Names'!$H$6:$K$2340,3,FALSE)</f>
        <v>  Jessica</v>
      </c>
      <c r="C497" s="11">
        <f>VLOOKUP(A497,'Medical Examinations'!$A$1:$L$2336,2,FALSE)</f>
        <v>51.74</v>
      </c>
      <c r="D497" s="11">
        <f>VLOOKUP(A497,'Medical Examinations'!$A$1:$L$2336,3,FALSE)</f>
        <v>4.98</v>
      </c>
      <c r="E497" s="11" t="str">
        <f>VLOOKUP(A497,'Medical Examinations'!$A$1:$L$2336,4,FALSE)</f>
        <v>yes</v>
      </c>
      <c r="F497" s="11" t="str">
        <f>VLOOKUP(A497,'Medical Examinations'!$A$1:$L$2336,5,FALSE)</f>
        <v>No</v>
      </c>
      <c r="G497" s="11" t="str">
        <f>VLOOKUP(A497,'Medical Examinations'!$A$1:$L$2336,6,FALSE)</f>
        <v>No</v>
      </c>
      <c r="H497" s="11">
        <f>VLOOKUP(A497,'Medical Examinations'!$A$1:$L$2336,8,FALSE)</f>
        <v>2</v>
      </c>
      <c r="I497" s="11" t="str">
        <f>VLOOKUP(A497,'Medical Examinations'!$A$1:$L$2336,10,FALSE)</f>
        <v>No</v>
      </c>
      <c r="J497" s="11" t="str">
        <f>VLOOKUP(A497,'Medical Examinations'!$A$1:$L$2336,11,FALSE)</f>
        <v>Obesity</v>
      </c>
      <c r="K497" s="11" t="str">
        <f>VLOOKUP(A497,'Medical Examinations'!$A$1:$L$2336,12,FALSE)</f>
        <v>Normal</v>
      </c>
      <c r="L497" s="10">
        <f ca="1">VLOOKUP(A497,'Hospitalisation Details'!$A$1:$Q$2344,3,FALSE)</f>
        <v>1999</v>
      </c>
      <c r="M497" s="10" t="str">
        <f ca="1">VLOOKUP(A497,'Hospitalisation Details'!$A$1:$Q$2344,5,FALSE)</f>
        <v>Nov</v>
      </c>
      <c r="N497" s="11">
        <f ca="1">VLOOKUP(A497,'Hospitalisation Details'!$A$1:$Q$2344,6,FALSE)</f>
        <v>20</v>
      </c>
      <c r="O497" s="17">
        <f ca="1">VLOOKUP(A497,'Hospitalisation Details'!$A$1:$Q$2344,7,FALSE)</f>
        <v>36484</v>
      </c>
      <c r="P497" s="11">
        <f ca="1">VLOOKUP(A497,'Hospitalisation Details'!$A$1:$Q$2344,10,FALSE)</f>
        <v>4466.62</v>
      </c>
      <c r="Q497" s="11" t="str">
        <f ca="1">VLOOKUP(A497,'Hospitalisation Details'!$A$1:$Q$2344,12,FALSE)</f>
        <v>tier - 2</v>
      </c>
      <c r="R497" s="11" t="str">
        <f ca="1">VLOOKUP(A497,'Hospitalisation Details'!$A$1:$Q$2344,14,FALSE)</f>
        <v>tier - 2</v>
      </c>
      <c r="S497" s="11">
        <f ca="1">VLOOKUP(A497,'Hospitalisation Details'!$A$1:$Q$2344,17,FALSE)</f>
        <v>25</v>
      </c>
      <c r="T497" s="11" t="str">
        <f ca="1">VLOOKUP(A497,'Hospitalisation Details'!$A$1:$Q$2336,16,FALSE)</f>
        <v>R1012</v>
      </c>
    </row>
    <row r="498" ht="15.5" spans="1:20">
      <c r="A498" s="10" t="s">
        <v>1885</v>
      </c>
      <c r="B498" s="11" t="str">
        <f>VLOOKUP(A498,'Customer Names'!$H$6:$K$2340,3,FALSE)</f>
        <v>  Dawn M</v>
      </c>
      <c r="C498" s="11">
        <f>VLOOKUP(A498,'Medical Examinations'!$A$1:$L$2336,2,FALSE)</f>
        <v>23.37</v>
      </c>
      <c r="D498" s="11">
        <f>VLOOKUP(A498,'Medical Examinations'!$A$1:$L$2336,3,FALSE)</f>
        <v>5.8</v>
      </c>
      <c r="E498" s="11" t="str">
        <f>VLOOKUP(A498,'Medical Examinations'!$A$1:$L$2336,4,FALSE)</f>
        <v>No</v>
      </c>
      <c r="F498" s="11" t="str">
        <f>VLOOKUP(A498,'Medical Examinations'!$A$1:$L$2336,5,FALSE)</f>
        <v>No</v>
      </c>
      <c r="G498" s="11" t="str">
        <f>VLOOKUP(A498,'Medical Examinations'!$A$1:$L$2336,6,FALSE)</f>
        <v>No</v>
      </c>
      <c r="H498" s="11">
        <f>VLOOKUP(A498,'Medical Examinations'!$A$1:$L$2336,8,FALSE)</f>
        <v>0</v>
      </c>
      <c r="I498" s="11" t="str">
        <f>VLOOKUP(A498,'Medical Examinations'!$A$1:$L$2336,10,FALSE)</f>
        <v>yes</v>
      </c>
      <c r="J498" s="11" t="str">
        <f>VLOOKUP(A498,'Medical Examinations'!$A$1:$L$2336,11,FALSE)</f>
        <v>Normal Weight</v>
      </c>
      <c r="K498" s="11" t="str">
        <f>VLOOKUP(A498,'Medical Examinations'!$A$1:$L$2336,12,FALSE)</f>
        <v>Prediabetes</v>
      </c>
      <c r="L498" s="10">
        <f ca="1">VLOOKUP(A498,'Hospitalisation Details'!$A$1:$Q$2344,3,FALSE)</f>
        <v>2004</v>
      </c>
      <c r="M498" s="10" t="str">
        <f ca="1">VLOOKUP(A498,'Hospitalisation Details'!$A$1:$Q$2344,5,FALSE)</f>
        <v>Jul</v>
      </c>
      <c r="N498" s="11">
        <f ca="1">VLOOKUP(A498,'Hospitalisation Details'!$A$1:$Q$2344,6,FALSE)</f>
        <v>18</v>
      </c>
      <c r="O498" s="17">
        <f ca="1">VLOOKUP(A498,'Hospitalisation Details'!$A$1:$Q$2344,7,FALSE)</f>
        <v>38186</v>
      </c>
      <c r="P498" s="11">
        <f ca="1">VLOOKUP(A498,'Hospitalisation Details'!$A$1:$Q$2344,10,FALSE)</f>
        <v>4468.25</v>
      </c>
      <c r="Q498" s="11" t="str">
        <f ca="1">VLOOKUP(A498,'Hospitalisation Details'!$A$1:$Q$2344,12,FALSE)</f>
        <v>tier - 2</v>
      </c>
      <c r="R498" s="11" t="str">
        <f ca="1">VLOOKUP(A498,'Hospitalisation Details'!$A$1:$Q$2344,14,FALSE)</f>
        <v>tier - 2</v>
      </c>
      <c r="S498" s="11">
        <f ca="1">VLOOKUP(A498,'Hospitalisation Details'!$A$1:$Q$2344,17,FALSE)</f>
        <v>21</v>
      </c>
      <c r="T498" s="11" t="str">
        <f ca="1">VLOOKUP(A498,'Hospitalisation Details'!$A$1:$Q$2336,16,FALSE)</f>
        <v>R1012</v>
      </c>
    </row>
    <row r="499" ht="15.5" spans="1:20">
      <c r="A499" s="10" t="s">
        <v>1888</v>
      </c>
      <c r="B499" s="11" t="str">
        <f>VLOOKUP(A499,'Customer Names'!$H$6:$K$2340,3,FALSE)</f>
        <v>  Chris</v>
      </c>
      <c r="C499" s="11">
        <f>VLOOKUP(A499,'Medical Examinations'!$A$1:$L$2336,2,FALSE)</f>
        <v>29.7</v>
      </c>
      <c r="D499" s="11">
        <f>VLOOKUP(A499,'Medical Examinations'!$A$1:$L$2336,3,FALSE)</f>
        <v>6.21</v>
      </c>
      <c r="E499" s="11" t="str">
        <f>VLOOKUP(A499,'Medical Examinations'!$A$1:$L$2336,4,FALSE)</f>
        <v>yes</v>
      </c>
      <c r="F499" s="11" t="str">
        <f>VLOOKUP(A499,'Medical Examinations'!$A$1:$L$2336,5,FALSE)</f>
        <v>No</v>
      </c>
      <c r="G499" s="11" t="str">
        <f>VLOOKUP(A499,'Medical Examinations'!$A$1:$L$2336,6,FALSE)</f>
        <v>Yes</v>
      </c>
      <c r="H499" s="11">
        <f>VLOOKUP(A499,'Medical Examinations'!$A$1:$L$2336,8,FALSE)</f>
        <v>1</v>
      </c>
      <c r="I499" s="11" t="str">
        <f>VLOOKUP(A499,'Medical Examinations'!$A$1:$L$2336,10,FALSE)</f>
        <v>yes</v>
      </c>
      <c r="J499" s="11" t="str">
        <f>VLOOKUP(A499,'Medical Examinations'!$A$1:$L$2336,11,FALSE)</f>
        <v>Over Weight</v>
      </c>
      <c r="K499" s="11" t="str">
        <f>VLOOKUP(A499,'Medical Examinations'!$A$1:$L$2336,12,FALSE)</f>
        <v>Prediabetes</v>
      </c>
      <c r="L499" s="10">
        <f ca="1">VLOOKUP(A499,'Hospitalisation Details'!$A$1:$Q$2344,3,FALSE)</f>
        <v>1992</v>
      </c>
      <c r="M499" s="10" t="str">
        <f ca="1">VLOOKUP(A499,'Hospitalisation Details'!$A$1:$Q$2344,5,FALSE)</f>
        <v>Jul</v>
      </c>
      <c r="N499" s="11">
        <f ca="1">VLOOKUP(A499,'Hospitalisation Details'!$A$1:$Q$2344,6,FALSE)</f>
        <v>12</v>
      </c>
      <c r="O499" s="17">
        <f ca="1">VLOOKUP(A499,'Hospitalisation Details'!$A$1:$Q$2344,7,FALSE)</f>
        <v>33797</v>
      </c>
      <c r="P499" s="11">
        <f ca="1">VLOOKUP(A499,'Hospitalisation Details'!$A$1:$Q$2344,10,FALSE)</f>
        <v>4488.58</v>
      </c>
      <c r="Q499" s="11" t="str">
        <f ca="1">VLOOKUP(A499,'Hospitalisation Details'!$A$1:$Q$2344,12,FALSE)</f>
        <v>tier - 2</v>
      </c>
      <c r="R499" s="11" t="str">
        <f ca="1">VLOOKUP(A499,'Hospitalisation Details'!$A$1:$Q$2344,14,FALSE)</f>
        <v>tier - 3</v>
      </c>
      <c r="S499" s="11">
        <f ca="1">VLOOKUP(A499,'Hospitalisation Details'!$A$1:$Q$2344,17,FALSE)</f>
        <v>33</v>
      </c>
      <c r="T499" s="11" t="str">
        <f ca="1">VLOOKUP(A499,'Hospitalisation Details'!$A$1:$Q$2336,16,FALSE)</f>
        <v>R1012</v>
      </c>
    </row>
    <row r="500" ht="15.5" spans="1:20">
      <c r="A500" s="10" t="s">
        <v>1892</v>
      </c>
      <c r="B500" s="11" t="str">
        <f>VLOOKUP(A500,'Customer Names'!$H$6:$K$2340,3,FALSE)</f>
        <v>  Karen</v>
      </c>
      <c r="C500" s="11">
        <f>VLOOKUP(A500,'Medical Examinations'!$A$1:$L$2336,2,FALSE)</f>
        <v>20.045</v>
      </c>
      <c r="D500" s="11">
        <f>VLOOKUP(A500,'Medical Examinations'!$A$1:$L$2336,3,FALSE)</f>
        <v>6.17</v>
      </c>
      <c r="E500" s="11" t="str">
        <f>VLOOKUP(A500,'Medical Examinations'!$A$1:$L$2336,4,FALSE)</f>
        <v>No</v>
      </c>
      <c r="F500" s="11" t="str">
        <f>VLOOKUP(A500,'Medical Examinations'!$A$1:$L$2336,5,FALSE)</f>
        <v>No</v>
      </c>
      <c r="G500" s="11" t="str">
        <f>VLOOKUP(A500,'Medical Examinations'!$A$1:$L$2336,6,FALSE)</f>
        <v>Yes</v>
      </c>
      <c r="H500" s="11">
        <f>VLOOKUP(A500,'Medical Examinations'!$A$1:$L$2336,8,FALSE)</f>
        <v>1</v>
      </c>
      <c r="I500" s="11" t="str">
        <f>VLOOKUP(A500,'Medical Examinations'!$A$1:$L$2336,10,FALSE)</f>
        <v>yes</v>
      </c>
      <c r="J500" s="11" t="str">
        <f>VLOOKUP(A500,'Medical Examinations'!$A$1:$L$2336,11,FALSE)</f>
        <v>Normal Weight</v>
      </c>
      <c r="K500" s="11" t="str">
        <f>VLOOKUP(A500,'Medical Examinations'!$A$1:$L$2336,12,FALSE)</f>
        <v>Prediabetes</v>
      </c>
      <c r="L500" s="10">
        <f ca="1">VLOOKUP(A500,'Hospitalisation Details'!$A$1:$Q$2344,3,FALSE)</f>
        <v>1988</v>
      </c>
      <c r="M500" s="10" t="str">
        <f ca="1">VLOOKUP(A500,'Hospitalisation Details'!$A$1:$Q$2344,5,FALSE)</f>
        <v>Jun</v>
      </c>
      <c r="N500" s="11">
        <f ca="1">VLOOKUP(A500,'Hospitalisation Details'!$A$1:$Q$2344,6,FALSE)</f>
        <v>26</v>
      </c>
      <c r="O500" s="17">
        <f ca="1">VLOOKUP(A500,'Hospitalisation Details'!$A$1:$Q$2344,7,FALSE)</f>
        <v>32320</v>
      </c>
      <c r="P500" s="11">
        <f ca="1">VLOOKUP(A500,'Hospitalisation Details'!$A$1:$Q$2344,10,FALSE)</f>
        <v>4500.34</v>
      </c>
      <c r="Q500" s="11" t="str">
        <f ca="1">VLOOKUP(A500,'Hospitalisation Details'!$A$1:$Q$2344,12,FALSE)</f>
        <v>tier - 2</v>
      </c>
      <c r="R500" s="11" t="str">
        <f ca="1">VLOOKUP(A500,'Hospitalisation Details'!$A$1:$Q$2344,14,FALSE)</f>
        <v>tier - 1</v>
      </c>
      <c r="S500" s="11">
        <f ca="1">VLOOKUP(A500,'Hospitalisation Details'!$A$1:$Q$2344,17,FALSE)</f>
        <v>37</v>
      </c>
      <c r="T500" s="11" t="str">
        <f ca="1">VLOOKUP(A500,'Hospitalisation Details'!$A$1:$Q$2336,16,FALSE)</f>
        <v>R1017</v>
      </c>
    </row>
    <row r="501" ht="15.5" spans="1:20">
      <c r="A501" s="10" t="s">
        <v>1895</v>
      </c>
      <c r="B501" s="11" t="str">
        <f>VLOOKUP(A501,'Customer Names'!$H$6:$K$2340,3,FALSE)</f>
        <v>  Jessica</v>
      </c>
      <c r="C501" s="11">
        <f>VLOOKUP(A501,'Medical Examinations'!$A$1:$L$2336,2,FALSE)</f>
        <v>27.83</v>
      </c>
      <c r="D501" s="11">
        <f>VLOOKUP(A501,'Medical Examinations'!$A$1:$L$2336,3,FALSE)</f>
        <v>5.36</v>
      </c>
      <c r="E501" s="11" t="str">
        <f>VLOOKUP(A501,'Medical Examinations'!$A$1:$L$2336,4,FALSE)</f>
        <v>No</v>
      </c>
      <c r="F501" s="11" t="str">
        <f>VLOOKUP(A501,'Medical Examinations'!$A$1:$L$2336,5,FALSE)</f>
        <v>No</v>
      </c>
      <c r="G501" s="11" t="str">
        <f>VLOOKUP(A501,'Medical Examinations'!$A$1:$L$2336,6,FALSE)</f>
        <v>No</v>
      </c>
      <c r="H501" s="11">
        <f>VLOOKUP(A501,'Medical Examinations'!$A$1:$L$2336,8,FALSE)</f>
        <v>2</v>
      </c>
      <c r="I501" s="11" t="str">
        <f>VLOOKUP(A501,'Medical Examinations'!$A$1:$L$2336,10,FALSE)</f>
        <v>No</v>
      </c>
      <c r="J501" s="11" t="str">
        <f>VLOOKUP(A501,'Medical Examinations'!$A$1:$L$2336,11,FALSE)</f>
        <v>Over Weight</v>
      </c>
      <c r="K501" s="11" t="str">
        <f>VLOOKUP(A501,'Medical Examinations'!$A$1:$L$2336,12,FALSE)</f>
        <v>Normal</v>
      </c>
      <c r="L501" s="10">
        <f ca="1">VLOOKUP(A501,'Hospitalisation Details'!$A$1:$Q$2344,3,FALSE)</f>
        <v>1997</v>
      </c>
      <c r="M501" s="10" t="str">
        <f ca="1">VLOOKUP(A501,'Hospitalisation Details'!$A$1:$Q$2344,5,FALSE)</f>
        <v>Oct</v>
      </c>
      <c r="N501" s="11">
        <f ca="1">VLOOKUP(A501,'Hospitalisation Details'!$A$1:$Q$2344,6,FALSE)</f>
        <v>13</v>
      </c>
      <c r="O501" s="17">
        <f ca="1">VLOOKUP(A501,'Hospitalisation Details'!$A$1:$Q$2344,7,FALSE)</f>
        <v>35716</v>
      </c>
      <c r="P501" s="11">
        <f ca="1">VLOOKUP(A501,'Hospitalisation Details'!$A$1:$Q$2344,10,FALSE)</f>
        <v>4504.66</v>
      </c>
      <c r="Q501" s="11" t="str">
        <f ca="1">VLOOKUP(A501,'Hospitalisation Details'!$A$1:$Q$2344,12,FALSE)</f>
        <v>tier - 1</v>
      </c>
      <c r="R501" s="11" t="str">
        <f ca="1">VLOOKUP(A501,'Hospitalisation Details'!$A$1:$Q$2344,14,FALSE)</f>
        <v>tier - 2</v>
      </c>
      <c r="S501" s="11">
        <f ca="1">VLOOKUP(A501,'Hospitalisation Details'!$A$1:$Q$2344,17,FALSE)</f>
        <v>28</v>
      </c>
      <c r="T501" s="11" t="str">
        <f ca="1">VLOOKUP(A501,'Hospitalisation Details'!$A$1:$Q$2336,16,FALSE)</f>
        <v>R1013</v>
      </c>
    </row>
    <row r="502" ht="15.5" spans="1:20">
      <c r="A502" s="10" t="s">
        <v>1898</v>
      </c>
      <c r="B502" s="11" t="str">
        <f>VLOOKUP(A502,'Customer Names'!$H$6:$K$2340,3,FALSE)</f>
        <v>  Mathieu</v>
      </c>
      <c r="C502" s="11">
        <f>VLOOKUP(A502,'Medical Examinations'!$A$1:$L$2336,2,FALSE)</f>
        <v>28.93</v>
      </c>
      <c r="D502" s="11">
        <f>VLOOKUP(A502,'Medical Examinations'!$A$1:$L$2336,3,FALSE)</f>
        <v>5.2</v>
      </c>
      <c r="E502" s="11" t="str">
        <f>VLOOKUP(A502,'Medical Examinations'!$A$1:$L$2336,4,FALSE)</f>
        <v>No</v>
      </c>
      <c r="F502" s="11" t="str">
        <f>VLOOKUP(A502,'Medical Examinations'!$A$1:$L$2336,5,FALSE)</f>
        <v>No</v>
      </c>
      <c r="G502" s="11" t="str">
        <f>VLOOKUP(A502,'Medical Examinations'!$A$1:$L$2336,6,FALSE)</f>
        <v>No</v>
      </c>
      <c r="H502" s="11">
        <f>VLOOKUP(A502,'Medical Examinations'!$A$1:$L$2336,8,FALSE)</f>
        <v>0</v>
      </c>
      <c r="I502" s="11" t="str">
        <f>VLOOKUP(A502,'Medical Examinations'!$A$1:$L$2336,10,FALSE)</f>
        <v>yes</v>
      </c>
      <c r="J502" s="11" t="str">
        <f>VLOOKUP(A502,'Medical Examinations'!$A$1:$L$2336,11,FALSE)</f>
        <v>Over Weight</v>
      </c>
      <c r="K502" s="11" t="str">
        <f>VLOOKUP(A502,'Medical Examinations'!$A$1:$L$2336,12,FALSE)</f>
        <v>Normal</v>
      </c>
      <c r="L502" s="10">
        <f ca="1">VLOOKUP(A502,'Hospitalisation Details'!$A$1:$Q$2344,3,FALSE)</f>
        <v>1982</v>
      </c>
      <c r="M502" s="10" t="str">
        <f ca="1">VLOOKUP(A502,'Hospitalisation Details'!$A$1:$Q$2344,5,FALSE)</f>
        <v>Sep</v>
      </c>
      <c r="N502" s="11">
        <f ca="1">VLOOKUP(A502,'Hospitalisation Details'!$A$1:$Q$2344,6,FALSE)</f>
        <v>27</v>
      </c>
      <c r="O502" s="17">
        <f ca="1">VLOOKUP(A502,'Hospitalisation Details'!$A$1:$Q$2344,7,FALSE)</f>
        <v>30221</v>
      </c>
      <c r="P502" s="11">
        <f ca="1">VLOOKUP(A502,'Hospitalisation Details'!$A$1:$Q$2344,10,FALSE)</f>
        <v>4511.41</v>
      </c>
      <c r="Q502" s="11" t="str">
        <f ca="1">VLOOKUP(A502,'Hospitalisation Details'!$A$1:$Q$2344,12,FALSE)</f>
        <v>tier - 2</v>
      </c>
      <c r="R502" s="11" t="str">
        <f ca="1">VLOOKUP(A502,'Hospitalisation Details'!$A$1:$Q$2344,14,FALSE)</f>
        <v>tier - 3</v>
      </c>
      <c r="S502" s="11">
        <f ca="1">VLOOKUP(A502,'Hospitalisation Details'!$A$1:$Q$2344,17,FALSE)</f>
        <v>43</v>
      </c>
      <c r="T502" s="11" t="str">
        <f ca="1">VLOOKUP(A502,'Hospitalisation Details'!$A$1:$Q$2336,16,FALSE)</f>
        <v>R1013</v>
      </c>
    </row>
    <row r="503" ht="15.5" spans="1:20">
      <c r="A503" s="10" t="s">
        <v>1902</v>
      </c>
      <c r="B503" s="11" t="str">
        <f>VLOOKUP(A503,'Customer Names'!$H$6:$K$2340,3,FALSE)</f>
        <v>  Kam S</v>
      </c>
      <c r="C503" s="11">
        <f>VLOOKUP(A503,'Medical Examinations'!$A$1:$L$2336,2,FALSE)</f>
        <v>33.82</v>
      </c>
      <c r="D503" s="11">
        <f>VLOOKUP(A503,'Medical Examinations'!$A$1:$L$2336,3,FALSE)</f>
        <v>5.42</v>
      </c>
      <c r="E503" s="11" t="str">
        <f>VLOOKUP(A503,'Medical Examinations'!$A$1:$L$2336,4,FALSE)</f>
        <v>No</v>
      </c>
      <c r="F503" s="11" t="str">
        <f>VLOOKUP(A503,'Medical Examinations'!$A$1:$L$2336,5,FALSE)</f>
        <v>No</v>
      </c>
      <c r="G503" s="11" t="str">
        <f>VLOOKUP(A503,'Medical Examinations'!$A$1:$L$2336,6,FALSE)</f>
        <v>No</v>
      </c>
      <c r="H503" s="11">
        <f>VLOOKUP(A503,'Medical Examinations'!$A$1:$L$2336,8,FALSE)</f>
        <v>0</v>
      </c>
      <c r="I503" s="11" t="str">
        <f>VLOOKUP(A503,'Medical Examinations'!$A$1:$L$2336,10,FALSE)</f>
        <v>No</v>
      </c>
      <c r="J503" s="11" t="str">
        <f>VLOOKUP(A503,'Medical Examinations'!$A$1:$L$2336,11,FALSE)</f>
        <v>Obesity</v>
      </c>
      <c r="K503" s="11" t="str">
        <f>VLOOKUP(A503,'Medical Examinations'!$A$1:$L$2336,12,FALSE)</f>
        <v>Normal</v>
      </c>
      <c r="L503" s="10">
        <f ca="1">VLOOKUP(A503,'Hospitalisation Details'!$A$1:$Q$2344,3,FALSE)</f>
        <v>1980</v>
      </c>
      <c r="M503" s="10" t="str">
        <f ca="1">VLOOKUP(A503,'Hospitalisation Details'!$A$1:$Q$2344,5,FALSE)</f>
        <v>Jun</v>
      </c>
      <c r="N503" s="11">
        <f ca="1">VLOOKUP(A503,'Hospitalisation Details'!$A$1:$Q$2344,6,FALSE)</f>
        <v>16</v>
      </c>
      <c r="O503" s="17">
        <f ca="1">VLOOKUP(A503,'Hospitalisation Details'!$A$1:$Q$2344,7,FALSE)</f>
        <v>29388</v>
      </c>
      <c r="P503" s="11">
        <f ca="1">VLOOKUP(A503,'Hospitalisation Details'!$A$1:$Q$2344,10,FALSE)</f>
        <v>4515.71</v>
      </c>
      <c r="Q503" s="11" t="str">
        <f ca="1">VLOOKUP(A503,'Hospitalisation Details'!$A$1:$Q$2344,12,FALSE)</f>
        <v>tier - 2</v>
      </c>
      <c r="R503" s="11" t="str">
        <f ca="1">VLOOKUP(A503,'Hospitalisation Details'!$A$1:$Q$2344,14,FALSE)</f>
        <v>tier - 3</v>
      </c>
      <c r="S503" s="11">
        <f ca="1">VLOOKUP(A503,'Hospitalisation Details'!$A$1:$Q$2344,17,FALSE)</f>
        <v>45</v>
      </c>
      <c r="T503" s="11" t="str">
        <f ca="1">VLOOKUP(A503,'Hospitalisation Details'!$A$1:$Q$2336,16,FALSE)</f>
        <v>R1013</v>
      </c>
    </row>
    <row r="504" ht="15.5" spans="1:20">
      <c r="A504" s="10" t="s">
        <v>1905</v>
      </c>
      <c r="B504" s="11" t="str">
        <f>VLOOKUP(A504,'Customer Names'!$H$6:$K$2340,3,FALSE)</f>
        <v>  Valerie A</v>
      </c>
      <c r="C504" s="11">
        <f>VLOOKUP(A504,'Medical Examinations'!$A$1:$L$2336,2,FALSE)</f>
        <v>20.235</v>
      </c>
      <c r="D504" s="11">
        <f>VLOOKUP(A504,'Medical Examinations'!$A$1:$L$2336,3,FALSE)</f>
        <v>6.84</v>
      </c>
      <c r="E504" s="11" t="str">
        <f>VLOOKUP(A504,'Medical Examinations'!$A$1:$L$2336,4,FALSE)</f>
        <v>No</v>
      </c>
      <c r="F504" s="11" t="str">
        <f>VLOOKUP(A504,'Medical Examinations'!$A$1:$L$2336,5,FALSE)</f>
        <v>No</v>
      </c>
      <c r="G504" s="11" t="str">
        <f>VLOOKUP(A504,'Medical Examinations'!$A$1:$L$2336,6,FALSE)</f>
        <v>No</v>
      </c>
      <c r="H504" s="11">
        <f>VLOOKUP(A504,'Medical Examinations'!$A$1:$L$2336,8,FALSE)</f>
        <v>0</v>
      </c>
      <c r="I504" s="11" t="str">
        <f>VLOOKUP(A504,'Medical Examinations'!$A$1:$L$2336,10,FALSE)</f>
        <v>yes</v>
      </c>
      <c r="J504" s="11" t="str">
        <f>VLOOKUP(A504,'Medical Examinations'!$A$1:$L$2336,11,FALSE)</f>
        <v>Normal Weight</v>
      </c>
      <c r="K504" s="11" t="str">
        <f>VLOOKUP(A504,'Medical Examinations'!$A$1:$L$2336,12,FALSE)</f>
        <v>Diabetes</v>
      </c>
      <c r="L504" s="10">
        <f ca="1">VLOOKUP(A504,'Hospitalisation Details'!$A$1:$Q$2344,3,FALSE)</f>
        <v>2003</v>
      </c>
      <c r="M504" s="10" t="str">
        <f ca="1">VLOOKUP(A504,'Hospitalisation Details'!$A$1:$Q$2344,5,FALSE)</f>
        <v>Oct</v>
      </c>
      <c r="N504" s="11">
        <f ca="1">VLOOKUP(A504,'Hospitalisation Details'!$A$1:$Q$2344,6,FALSE)</f>
        <v>2</v>
      </c>
      <c r="O504" s="17">
        <f ca="1">VLOOKUP(A504,'Hospitalisation Details'!$A$1:$Q$2344,7,FALSE)</f>
        <v>37896</v>
      </c>
      <c r="P504" s="11">
        <f ca="1">VLOOKUP(A504,'Hospitalisation Details'!$A$1:$Q$2344,10,FALSE)</f>
        <v>4518.4</v>
      </c>
      <c r="Q504" s="11" t="str">
        <f ca="1">VLOOKUP(A504,'Hospitalisation Details'!$A$1:$Q$2344,12,FALSE)</f>
        <v>tier - 2</v>
      </c>
      <c r="R504" s="11" t="str">
        <f ca="1">VLOOKUP(A504,'Hospitalisation Details'!$A$1:$Q$2344,14,FALSE)</f>
        <v>tier - 3</v>
      </c>
      <c r="S504" s="11">
        <f ca="1">VLOOKUP(A504,'Hospitalisation Details'!$A$1:$Q$2344,17,FALSE)</f>
        <v>22</v>
      </c>
      <c r="T504" s="11" t="str">
        <f ca="1">VLOOKUP(A504,'Hospitalisation Details'!$A$1:$Q$2336,16,FALSE)</f>
        <v>R1026</v>
      </c>
    </row>
    <row r="505" ht="15.5" spans="1:20">
      <c r="A505" s="10" t="s">
        <v>1909</v>
      </c>
      <c r="B505" s="11" t="str">
        <f>VLOOKUP(A505,'Customer Names'!$H$6:$K$2340,3,FALSE)</f>
        <v>  Freya R</v>
      </c>
      <c r="C505" s="11">
        <f>VLOOKUP(A505,'Medical Examinations'!$A$1:$L$2336,2,FALSE)</f>
        <v>49.2</v>
      </c>
      <c r="D505" s="11">
        <f>VLOOKUP(A505,'Medical Examinations'!$A$1:$L$2336,3,FALSE)</f>
        <v>10.9</v>
      </c>
      <c r="E505" s="11" t="str">
        <f>VLOOKUP(A505,'Medical Examinations'!$A$1:$L$2336,4,FALSE)</f>
        <v>yes</v>
      </c>
      <c r="F505" s="11" t="str">
        <f>VLOOKUP(A505,'Medical Examinations'!$A$1:$L$2336,5,FALSE)</f>
        <v>No</v>
      </c>
      <c r="G505" s="11" t="str">
        <f>VLOOKUP(A505,'Medical Examinations'!$A$1:$L$2336,6,FALSE)</f>
        <v>Yes</v>
      </c>
      <c r="H505" s="11">
        <f>VLOOKUP(A505,'Medical Examinations'!$A$1:$L$2336,8,FALSE)</f>
        <v>1</v>
      </c>
      <c r="I505" s="11" t="str">
        <f>VLOOKUP(A505,'Medical Examinations'!$A$1:$L$2336,10,FALSE)</f>
        <v>No</v>
      </c>
      <c r="J505" s="11" t="str">
        <f>VLOOKUP(A505,'Medical Examinations'!$A$1:$L$2336,11,FALSE)</f>
        <v>Obesity</v>
      </c>
      <c r="K505" s="11" t="str">
        <f>VLOOKUP(A505,'Medical Examinations'!$A$1:$L$2336,12,FALSE)</f>
        <v>Diabetes</v>
      </c>
      <c r="L505" s="10">
        <f ca="1">VLOOKUP(A505,'Hospitalisation Details'!$A$1:$Q$2344,3,FALSE)</f>
        <v>1987</v>
      </c>
      <c r="M505" s="10" t="str">
        <f ca="1">VLOOKUP(A505,'Hospitalisation Details'!$A$1:$Q$2344,5,FALSE)</f>
        <v>Dec</v>
      </c>
      <c r="N505" s="11">
        <f ca="1">VLOOKUP(A505,'Hospitalisation Details'!$A$1:$Q$2344,6,FALSE)</f>
        <v>5</v>
      </c>
      <c r="O505" s="17">
        <f ca="1">VLOOKUP(A505,'Hospitalisation Details'!$A$1:$Q$2344,7,FALSE)</f>
        <v>32116</v>
      </c>
      <c r="P505" s="11">
        <f ca="1">VLOOKUP(A505,'Hospitalisation Details'!$A$1:$Q$2344,10,FALSE)</f>
        <v>4518.77</v>
      </c>
      <c r="Q505" s="11" t="str">
        <f ca="1">VLOOKUP(A505,'Hospitalisation Details'!$A$1:$Q$2344,12,FALSE)</f>
        <v>tier - 2</v>
      </c>
      <c r="R505" s="11" t="str">
        <f ca="1">VLOOKUP(A505,'Hospitalisation Details'!$A$1:$Q$2344,14,FALSE)</f>
        <v>tier - 3</v>
      </c>
      <c r="S505" s="11">
        <f ca="1">VLOOKUP(A505,'Hospitalisation Details'!$A$1:$Q$2344,17,FALSE)</f>
        <v>37</v>
      </c>
      <c r="T505" s="11" t="str">
        <f ca="1">VLOOKUP(A505,'Hospitalisation Details'!$A$1:$Q$2336,16,FALSE)</f>
        <v>R1012</v>
      </c>
    </row>
    <row r="506" ht="15.5" spans="1:20">
      <c r="A506" s="10" t="s">
        <v>1912</v>
      </c>
      <c r="B506" s="11" t="str">
        <f>VLOOKUP(A506,'Customer Names'!$H$6:$K$2340,3,FALSE)</f>
        <v>  Jennifer</v>
      </c>
      <c r="C506" s="11">
        <f>VLOOKUP(A506,'Medical Examinations'!$A$1:$L$2336,2,FALSE)</f>
        <v>26.4</v>
      </c>
      <c r="D506" s="11">
        <f>VLOOKUP(A506,'Medical Examinations'!$A$1:$L$2336,3,FALSE)</f>
        <v>4.87</v>
      </c>
      <c r="E506" s="11" t="str">
        <f>VLOOKUP(A506,'Medical Examinations'!$A$1:$L$2336,4,FALSE)</f>
        <v>yes</v>
      </c>
      <c r="F506" s="11" t="str">
        <f>VLOOKUP(A506,'Medical Examinations'!$A$1:$L$2336,5,FALSE)</f>
        <v>No</v>
      </c>
      <c r="G506" s="11" t="str">
        <f>VLOOKUP(A506,'Medical Examinations'!$A$1:$L$2336,6,FALSE)</f>
        <v>No</v>
      </c>
      <c r="H506" s="11">
        <f>VLOOKUP(A506,'Medical Examinations'!$A$1:$L$2336,8,FALSE)</f>
        <v>0</v>
      </c>
      <c r="I506" s="11" t="str">
        <f>VLOOKUP(A506,'Medical Examinations'!$A$1:$L$2336,10,FALSE)</f>
        <v>yes</v>
      </c>
      <c r="J506" s="11" t="str">
        <f>VLOOKUP(A506,'Medical Examinations'!$A$1:$L$2336,11,FALSE)</f>
        <v>Over Weight</v>
      </c>
      <c r="K506" s="11" t="str">
        <f>VLOOKUP(A506,'Medical Examinations'!$A$1:$L$2336,12,FALSE)</f>
        <v>Normal</v>
      </c>
      <c r="L506" s="10">
        <f ca="1">VLOOKUP(A506,'Hospitalisation Details'!$A$1:$Q$2344,3,FALSE)</f>
        <v>1988</v>
      </c>
      <c r="M506" s="10" t="str">
        <f ca="1">VLOOKUP(A506,'Hospitalisation Details'!$A$1:$Q$2344,5,FALSE)</f>
        <v>Dec</v>
      </c>
      <c r="N506" s="11">
        <f ca="1">VLOOKUP(A506,'Hospitalisation Details'!$A$1:$Q$2344,6,FALSE)</f>
        <v>21</v>
      </c>
      <c r="O506" s="17">
        <f ca="1">VLOOKUP(A506,'Hospitalisation Details'!$A$1:$Q$2344,7,FALSE)</f>
        <v>32498</v>
      </c>
      <c r="P506" s="11">
        <f ca="1">VLOOKUP(A506,'Hospitalisation Details'!$A$1:$Q$2344,10,FALSE)</f>
        <v>4518.83</v>
      </c>
      <c r="Q506" s="11" t="str">
        <f ca="1">VLOOKUP(A506,'Hospitalisation Details'!$A$1:$Q$2344,12,FALSE)</f>
        <v>tier - 2</v>
      </c>
      <c r="R506" s="11" t="str">
        <f ca="1">VLOOKUP(A506,'Hospitalisation Details'!$A$1:$Q$2344,14,FALSE)</f>
        <v>tier - 2</v>
      </c>
      <c r="S506" s="11">
        <f ca="1">VLOOKUP(A506,'Hospitalisation Details'!$A$1:$Q$2344,17,FALSE)</f>
        <v>36</v>
      </c>
      <c r="T506" s="11" t="str">
        <f ca="1">VLOOKUP(A506,'Hospitalisation Details'!$A$1:$Q$2336,16,FALSE)</f>
        <v>R1017</v>
      </c>
    </row>
    <row r="507" ht="15.5" spans="1:20">
      <c r="A507" s="10" t="s">
        <v>1916</v>
      </c>
      <c r="B507" s="11" t="str">
        <f>VLOOKUP(A507,'Customer Names'!$H$6:$K$2340,3,FALSE)</f>
        <v>  Kara</v>
      </c>
      <c r="C507" s="11">
        <f>VLOOKUP(A507,'Medical Examinations'!$A$1:$L$2336,2,FALSE)</f>
        <v>28.38</v>
      </c>
      <c r="D507" s="11">
        <f>VLOOKUP(A507,'Medical Examinations'!$A$1:$L$2336,3,FALSE)</f>
        <v>6.07</v>
      </c>
      <c r="E507" s="11" t="str">
        <f>VLOOKUP(A507,'Medical Examinations'!$A$1:$L$2336,4,FALSE)</f>
        <v>No</v>
      </c>
      <c r="F507" s="11" t="str">
        <f>VLOOKUP(A507,'Medical Examinations'!$A$1:$L$2336,5,FALSE)</f>
        <v>No</v>
      </c>
      <c r="G507" s="11" t="str">
        <f>VLOOKUP(A507,'Medical Examinations'!$A$1:$L$2336,6,FALSE)</f>
        <v>No</v>
      </c>
      <c r="H507" s="11">
        <f>VLOOKUP(A507,'Medical Examinations'!$A$1:$L$2336,8,FALSE)</f>
        <v>1</v>
      </c>
      <c r="I507" s="11" t="str">
        <f>VLOOKUP(A507,'Medical Examinations'!$A$1:$L$2336,10,FALSE)</f>
        <v>yes</v>
      </c>
      <c r="J507" s="11" t="str">
        <f>VLOOKUP(A507,'Medical Examinations'!$A$1:$L$2336,11,FALSE)</f>
        <v>Over Weight</v>
      </c>
      <c r="K507" s="11" t="str">
        <f>VLOOKUP(A507,'Medical Examinations'!$A$1:$L$2336,12,FALSE)</f>
        <v>Prediabetes</v>
      </c>
      <c r="L507" s="10">
        <f ca="1">VLOOKUP(A507,'Hospitalisation Details'!$A$1:$Q$2344,3,FALSE)</f>
        <v>1992</v>
      </c>
      <c r="M507" s="10" t="str">
        <f ca="1">VLOOKUP(A507,'Hospitalisation Details'!$A$1:$Q$2344,5,FALSE)</f>
        <v>Aug</v>
      </c>
      <c r="N507" s="11">
        <f ca="1">VLOOKUP(A507,'Hospitalisation Details'!$A$1:$Q$2344,6,FALSE)</f>
        <v>13</v>
      </c>
      <c r="O507" s="17">
        <f ca="1">VLOOKUP(A507,'Hospitalisation Details'!$A$1:$Q$2344,7,FALSE)</f>
        <v>33829</v>
      </c>
      <c r="P507" s="11">
        <f ca="1">VLOOKUP(A507,'Hospitalisation Details'!$A$1:$Q$2344,10,FALSE)</f>
        <v>4527.18</v>
      </c>
      <c r="Q507" s="11" t="str">
        <f ca="1">VLOOKUP(A507,'Hospitalisation Details'!$A$1:$Q$2344,12,FALSE)</f>
        <v>tier - 2</v>
      </c>
      <c r="R507" s="11" t="str">
        <f ca="1">VLOOKUP(A507,'Hospitalisation Details'!$A$1:$Q$2344,14,FALSE)</f>
        <v>tier - 2</v>
      </c>
      <c r="S507" s="11">
        <f ca="1">VLOOKUP(A507,'Hospitalisation Details'!$A$1:$Q$2344,17,FALSE)</f>
        <v>33</v>
      </c>
      <c r="T507" s="11" t="str">
        <f ca="1">VLOOKUP(A507,'Hospitalisation Details'!$A$1:$Q$2336,16,FALSE)</f>
        <v>R1012</v>
      </c>
    </row>
    <row r="508" ht="15.5" spans="1:20">
      <c r="A508" s="10" t="s">
        <v>1919</v>
      </c>
      <c r="B508" s="11" t="str">
        <f>VLOOKUP(A508,'Customer Names'!$H$6:$K$2340,3,FALSE)</f>
        <v>  Bradley A</v>
      </c>
      <c r="C508" s="11">
        <f>VLOOKUP(A508,'Medical Examinations'!$A$1:$L$2336,2,FALSE)</f>
        <v>24.64</v>
      </c>
      <c r="D508" s="11">
        <f>VLOOKUP(A508,'Medical Examinations'!$A$1:$L$2336,3,FALSE)</f>
        <v>4.33</v>
      </c>
      <c r="E508" s="11" t="str">
        <f>VLOOKUP(A508,'Medical Examinations'!$A$1:$L$2336,4,FALSE)</f>
        <v>No</v>
      </c>
      <c r="F508" s="11" t="str">
        <f>VLOOKUP(A508,'Medical Examinations'!$A$1:$L$2336,5,FALSE)</f>
        <v>No</v>
      </c>
      <c r="G508" s="11" t="str">
        <f>VLOOKUP(A508,'Medical Examinations'!$A$1:$L$2336,6,FALSE)</f>
        <v>No</v>
      </c>
      <c r="H508" s="11">
        <f>VLOOKUP(A508,'Medical Examinations'!$A$1:$L$2336,8,FALSE)</f>
        <v>0</v>
      </c>
      <c r="I508" s="11" t="str">
        <f>VLOOKUP(A508,'Medical Examinations'!$A$1:$L$2336,10,FALSE)</f>
        <v>yes</v>
      </c>
      <c r="J508" s="11" t="str">
        <f>VLOOKUP(A508,'Medical Examinations'!$A$1:$L$2336,11,FALSE)</f>
        <v>Normal Weight</v>
      </c>
      <c r="K508" s="11" t="str">
        <f>VLOOKUP(A508,'Medical Examinations'!$A$1:$L$2336,12,FALSE)</f>
        <v>Normal</v>
      </c>
      <c r="L508" s="10">
        <f ca="1">VLOOKUP(A508,'Hospitalisation Details'!$A$1:$Q$2344,3,FALSE)</f>
        <v>1993</v>
      </c>
      <c r="M508" s="10" t="str">
        <f ca="1">VLOOKUP(A508,'Hospitalisation Details'!$A$1:$Q$2344,5,FALSE)</f>
        <v>Jun</v>
      </c>
      <c r="N508" s="11">
        <f ca="1">VLOOKUP(A508,'Hospitalisation Details'!$A$1:$Q$2344,6,FALSE)</f>
        <v>29</v>
      </c>
      <c r="O508" s="17">
        <f ca="1">VLOOKUP(A508,'Hospitalisation Details'!$A$1:$Q$2344,7,FALSE)</f>
        <v>34149</v>
      </c>
      <c r="P508" s="11">
        <f ca="1">VLOOKUP(A508,'Hospitalisation Details'!$A$1:$Q$2344,10,FALSE)</f>
        <v>4529.48</v>
      </c>
      <c r="Q508" s="11" t="str">
        <f ca="1">VLOOKUP(A508,'Hospitalisation Details'!$A$1:$Q$2344,12,FALSE)</f>
        <v>tier - 2</v>
      </c>
      <c r="R508" s="11" t="str">
        <f ca="1">VLOOKUP(A508,'Hospitalisation Details'!$A$1:$Q$2344,14,FALSE)</f>
        <v>tier - 1</v>
      </c>
      <c r="S508" s="11">
        <f ca="1">VLOOKUP(A508,'Hospitalisation Details'!$A$1:$Q$2344,17,FALSE)</f>
        <v>32</v>
      </c>
      <c r="T508" s="11" t="str">
        <f ca="1">VLOOKUP(A508,'Hospitalisation Details'!$A$1:$Q$2336,16,FALSE)</f>
        <v>R1011</v>
      </c>
    </row>
    <row r="509" ht="15.5" spans="1:20">
      <c r="A509" s="10" t="s">
        <v>1923</v>
      </c>
      <c r="B509" s="11" t="str">
        <f>VLOOKUP(A509,'Customer Names'!$H$6:$K$2340,3,FALSE)</f>
        <v>  Brendan</v>
      </c>
      <c r="C509" s="11">
        <f>VLOOKUP(A509,'Medical Examinations'!$A$1:$L$2336,2,FALSE)</f>
        <v>39.71</v>
      </c>
      <c r="D509" s="11">
        <f>VLOOKUP(A509,'Medical Examinations'!$A$1:$L$2336,3,FALSE)</f>
        <v>5.83</v>
      </c>
      <c r="E509" s="11" t="str">
        <f>VLOOKUP(A509,'Medical Examinations'!$A$1:$L$2336,4,FALSE)</f>
        <v>No</v>
      </c>
      <c r="F509" s="11" t="str">
        <f>VLOOKUP(A509,'Medical Examinations'!$A$1:$L$2336,5,FALSE)</f>
        <v>No</v>
      </c>
      <c r="G509" s="11" t="str">
        <f>VLOOKUP(A509,'Medical Examinations'!$A$1:$L$2336,6,FALSE)</f>
        <v>No</v>
      </c>
      <c r="H509" s="11">
        <f>VLOOKUP(A509,'Medical Examinations'!$A$1:$L$2336,8,FALSE)</f>
        <v>1</v>
      </c>
      <c r="I509" s="11" t="str">
        <f>VLOOKUP(A509,'Medical Examinations'!$A$1:$L$2336,10,FALSE)</f>
        <v>No</v>
      </c>
      <c r="J509" s="11" t="str">
        <f>VLOOKUP(A509,'Medical Examinations'!$A$1:$L$2336,11,FALSE)</f>
        <v>Obesity</v>
      </c>
      <c r="K509" s="11" t="str">
        <f>VLOOKUP(A509,'Medical Examinations'!$A$1:$L$2336,12,FALSE)</f>
        <v>Prediabetes</v>
      </c>
      <c r="L509" s="10">
        <f ca="1">VLOOKUP(A509,'Hospitalisation Details'!$A$1:$Q$2344,3,FALSE)</f>
        <v>1988</v>
      </c>
      <c r="M509" s="10" t="str">
        <f ca="1">VLOOKUP(A509,'Hospitalisation Details'!$A$1:$Q$2344,5,FALSE)</f>
        <v>Jun</v>
      </c>
      <c r="N509" s="11">
        <f ca="1">VLOOKUP(A509,'Hospitalisation Details'!$A$1:$Q$2344,6,FALSE)</f>
        <v>13</v>
      </c>
      <c r="O509" s="17">
        <f ca="1">VLOOKUP(A509,'Hospitalisation Details'!$A$1:$Q$2344,7,FALSE)</f>
        <v>32307</v>
      </c>
      <c r="P509" s="11">
        <f ca="1">VLOOKUP(A509,'Hospitalisation Details'!$A$1:$Q$2344,10,FALSE)</f>
        <v>4536.26</v>
      </c>
      <c r="Q509" s="11" t="str">
        <f ca="1">VLOOKUP(A509,'Hospitalisation Details'!$A$1:$Q$2344,12,FALSE)</f>
        <v>tier - 2</v>
      </c>
      <c r="R509" s="11" t="str">
        <f ca="1">VLOOKUP(A509,'Hospitalisation Details'!$A$1:$Q$2344,14,FALSE)</f>
        <v>tier - 2</v>
      </c>
      <c r="S509" s="11">
        <f ca="1">VLOOKUP(A509,'Hospitalisation Details'!$A$1:$Q$2344,17,FALSE)</f>
        <v>37</v>
      </c>
      <c r="T509" s="11" t="str">
        <f ca="1">VLOOKUP(A509,'Hospitalisation Details'!$A$1:$Q$2336,16,FALSE)</f>
        <v>R1011</v>
      </c>
    </row>
    <row r="510" ht="15.5" spans="1:20">
      <c r="A510" s="10" t="s">
        <v>1927</v>
      </c>
      <c r="B510" s="11" t="str">
        <f>VLOOKUP(A510,'Customer Names'!$H$6:$K$2340,3,FALSE)</f>
        <v>  Amber R</v>
      </c>
      <c r="C510" s="11">
        <f>VLOOKUP(A510,'Medical Examinations'!$A$1:$L$2336,2,FALSE)</f>
        <v>22.22</v>
      </c>
      <c r="D510" s="11">
        <f>VLOOKUP(A510,'Medical Examinations'!$A$1:$L$2336,3,FALSE)</f>
        <v>5.5</v>
      </c>
      <c r="E510" s="11" t="str">
        <f>VLOOKUP(A510,'Medical Examinations'!$A$1:$L$2336,4,FALSE)</f>
        <v>No</v>
      </c>
      <c r="F510" s="11" t="str">
        <f>VLOOKUP(A510,'Medical Examinations'!$A$1:$L$2336,5,FALSE)</f>
        <v>No</v>
      </c>
      <c r="G510" s="11" t="str">
        <f>VLOOKUP(A510,'Medical Examinations'!$A$1:$L$2336,6,FALSE)</f>
        <v>No</v>
      </c>
      <c r="H510" s="11">
        <f>VLOOKUP(A510,'Medical Examinations'!$A$1:$L$2336,8,FALSE)</f>
        <v>0</v>
      </c>
      <c r="I510" s="11" t="str">
        <f>VLOOKUP(A510,'Medical Examinations'!$A$1:$L$2336,10,FALSE)</f>
        <v>yes</v>
      </c>
      <c r="J510" s="11" t="str">
        <f>VLOOKUP(A510,'Medical Examinations'!$A$1:$L$2336,11,FALSE)</f>
        <v>Normal Weight</v>
      </c>
      <c r="K510" s="11" t="str">
        <f>VLOOKUP(A510,'Medical Examinations'!$A$1:$L$2336,12,FALSE)</f>
        <v>Normal</v>
      </c>
      <c r="L510" s="10">
        <f ca="1">VLOOKUP(A510,'Hospitalisation Details'!$A$1:$Q$2344,3,FALSE)</f>
        <v>1990</v>
      </c>
      <c r="M510" s="10" t="str">
        <f ca="1">VLOOKUP(A510,'Hospitalisation Details'!$A$1:$Q$2344,5,FALSE)</f>
        <v>Nov</v>
      </c>
      <c r="N510" s="11">
        <f ca="1">VLOOKUP(A510,'Hospitalisation Details'!$A$1:$Q$2344,6,FALSE)</f>
        <v>17</v>
      </c>
      <c r="O510" s="17">
        <f ca="1">VLOOKUP(A510,'Hospitalisation Details'!$A$1:$Q$2344,7,FALSE)</f>
        <v>33194</v>
      </c>
      <c r="P510" s="11">
        <f ca="1">VLOOKUP(A510,'Hospitalisation Details'!$A$1:$Q$2344,10,FALSE)</f>
        <v>4544.23</v>
      </c>
      <c r="Q510" s="11" t="str">
        <f ca="1">VLOOKUP(A510,'Hospitalisation Details'!$A$1:$Q$2344,12,FALSE)</f>
        <v>tier - 2</v>
      </c>
      <c r="R510" s="11" t="str">
        <f ca="1">VLOOKUP(A510,'Hospitalisation Details'!$A$1:$Q$2344,14,FALSE)</f>
        <v>tier - 1</v>
      </c>
      <c r="S510" s="11">
        <f ca="1">VLOOKUP(A510,'Hospitalisation Details'!$A$1:$Q$2344,17,FALSE)</f>
        <v>34</v>
      </c>
      <c r="T510" s="11" t="str">
        <f ca="1">VLOOKUP(A510,'Hospitalisation Details'!$A$1:$Q$2336,16,FALSE)</f>
        <v>R1024</v>
      </c>
    </row>
    <row r="511" ht="15.5" spans="1:20">
      <c r="A511" s="10" t="s">
        <v>1930</v>
      </c>
      <c r="B511" s="11" t="str">
        <f>VLOOKUP(A511,'Customer Names'!$H$6:$K$2340,3,FALSE)</f>
        <v>  Sean K</v>
      </c>
      <c r="C511" s="11">
        <f>VLOOKUP(A511,'Medical Examinations'!$A$1:$L$2336,2,FALSE)</f>
        <v>33.345</v>
      </c>
      <c r="D511" s="11">
        <f>VLOOKUP(A511,'Medical Examinations'!$A$1:$L$2336,3,FALSE)</f>
        <v>4.79</v>
      </c>
      <c r="E511" s="11" t="str">
        <f>VLOOKUP(A511,'Medical Examinations'!$A$1:$L$2336,4,FALSE)</f>
        <v>No</v>
      </c>
      <c r="F511" s="11" t="str">
        <f>VLOOKUP(A511,'Medical Examinations'!$A$1:$L$2336,5,FALSE)</f>
        <v>No</v>
      </c>
      <c r="G511" s="11" t="str">
        <f>VLOOKUP(A511,'Medical Examinations'!$A$1:$L$2336,6,FALSE)</f>
        <v>Yes</v>
      </c>
      <c r="H511" s="11">
        <f>VLOOKUP(A511,'Medical Examinations'!$A$1:$L$2336,8,FALSE)</f>
        <v>1</v>
      </c>
      <c r="I511" s="11" t="str">
        <f>VLOOKUP(A511,'Medical Examinations'!$A$1:$L$2336,10,FALSE)</f>
        <v>No</v>
      </c>
      <c r="J511" s="11" t="str">
        <f>VLOOKUP(A511,'Medical Examinations'!$A$1:$L$2336,11,FALSE)</f>
        <v>Obesity</v>
      </c>
      <c r="K511" s="11" t="str">
        <f>VLOOKUP(A511,'Medical Examinations'!$A$1:$L$2336,12,FALSE)</f>
        <v>Normal</v>
      </c>
      <c r="L511" s="10">
        <f ca="1">VLOOKUP(A511,'Hospitalisation Details'!$A$1:$Q$2344,3,FALSE)</f>
        <v>2004</v>
      </c>
      <c r="M511" s="10" t="str">
        <f ca="1">VLOOKUP(A511,'Hospitalisation Details'!$A$1:$Q$2344,5,FALSE)</f>
        <v>Dec</v>
      </c>
      <c r="N511" s="11">
        <f ca="1">VLOOKUP(A511,'Hospitalisation Details'!$A$1:$Q$2344,6,FALSE)</f>
        <v>22</v>
      </c>
      <c r="O511" s="17">
        <f ca="1">VLOOKUP(A511,'Hospitalisation Details'!$A$1:$Q$2344,7,FALSE)</f>
        <v>38343</v>
      </c>
      <c r="P511" s="11">
        <f ca="1">VLOOKUP(A511,'Hospitalisation Details'!$A$1:$Q$2344,10,FALSE)</f>
        <v>4561.19</v>
      </c>
      <c r="Q511" s="11" t="str">
        <f ca="1">VLOOKUP(A511,'Hospitalisation Details'!$A$1:$Q$2344,12,FALSE)</f>
        <v>tier - 2</v>
      </c>
      <c r="R511" s="11" t="str">
        <f ca="1">VLOOKUP(A511,'Hospitalisation Details'!$A$1:$Q$2344,14,FALSE)</f>
        <v>tier - 2</v>
      </c>
      <c r="S511" s="11">
        <f ca="1">VLOOKUP(A511,'Hospitalisation Details'!$A$1:$Q$2344,17,FALSE)</f>
        <v>20</v>
      </c>
      <c r="T511" s="11" t="str">
        <f ca="1">VLOOKUP(A511,'Hospitalisation Details'!$A$1:$Q$2336,16,FALSE)</f>
        <v>R1024</v>
      </c>
    </row>
    <row r="512" ht="15.5" spans="1:20">
      <c r="A512" s="10" t="s">
        <v>1934</v>
      </c>
      <c r="B512" s="11" t="str">
        <f>VLOOKUP(A512,'Customer Names'!$H$6:$K$2340,3,FALSE)</f>
        <v>  Rick</v>
      </c>
      <c r="C512" s="11">
        <f>VLOOKUP(A512,'Medical Examinations'!$A$1:$L$2336,2,FALSE)</f>
        <v>24.42</v>
      </c>
      <c r="D512" s="11">
        <f>VLOOKUP(A512,'Medical Examinations'!$A$1:$L$2336,3,FALSE)</f>
        <v>5.81</v>
      </c>
      <c r="E512" s="11" t="str">
        <f>VLOOKUP(A512,'Medical Examinations'!$A$1:$L$2336,4,FALSE)</f>
        <v>No</v>
      </c>
      <c r="F512" s="11" t="str">
        <f>VLOOKUP(A512,'Medical Examinations'!$A$1:$L$2336,5,FALSE)</f>
        <v>No</v>
      </c>
      <c r="G512" s="11" t="str">
        <f>VLOOKUP(A512,'Medical Examinations'!$A$1:$L$2336,6,FALSE)</f>
        <v>No</v>
      </c>
      <c r="H512" s="11">
        <f>VLOOKUP(A512,'Medical Examinations'!$A$1:$L$2336,8,FALSE)</f>
        <v>1</v>
      </c>
      <c r="I512" s="11" t="str">
        <f>VLOOKUP(A512,'Medical Examinations'!$A$1:$L$2336,10,FALSE)</f>
        <v>yes</v>
      </c>
      <c r="J512" s="11" t="str">
        <f>VLOOKUP(A512,'Medical Examinations'!$A$1:$L$2336,11,FALSE)</f>
        <v>Normal Weight</v>
      </c>
      <c r="K512" s="11" t="str">
        <f>VLOOKUP(A512,'Medical Examinations'!$A$1:$L$2336,12,FALSE)</f>
        <v>Prediabetes</v>
      </c>
      <c r="L512" s="10">
        <f ca="1">VLOOKUP(A512,'Hospitalisation Details'!$A$1:$Q$2344,3,FALSE)</f>
        <v>1990</v>
      </c>
      <c r="M512" s="10" t="str">
        <f ca="1">VLOOKUP(A512,'Hospitalisation Details'!$A$1:$Q$2344,5,FALSE)</f>
        <v>Sep</v>
      </c>
      <c r="N512" s="11">
        <f ca="1">VLOOKUP(A512,'Hospitalisation Details'!$A$1:$Q$2344,6,FALSE)</f>
        <v>20</v>
      </c>
      <c r="O512" s="17">
        <f ca="1">VLOOKUP(A512,'Hospitalisation Details'!$A$1:$Q$2344,7,FALSE)</f>
        <v>33136</v>
      </c>
      <c r="P512" s="11">
        <f ca="1">VLOOKUP(A512,'Hospitalisation Details'!$A$1:$Q$2344,10,FALSE)</f>
        <v>4562.84</v>
      </c>
      <c r="Q512" s="11" t="str">
        <f ca="1">VLOOKUP(A512,'Hospitalisation Details'!$A$1:$Q$2344,12,FALSE)</f>
        <v>tier - 2</v>
      </c>
      <c r="R512" s="11" t="str">
        <f ca="1">VLOOKUP(A512,'Hospitalisation Details'!$A$1:$Q$2344,14,FALSE)</f>
        <v>tier - 2</v>
      </c>
      <c r="S512" s="11">
        <f ca="1">VLOOKUP(A512,'Hospitalisation Details'!$A$1:$Q$2344,17,FALSE)</f>
        <v>35</v>
      </c>
      <c r="T512" s="11" t="str">
        <f ca="1">VLOOKUP(A512,'Hospitalisation Details'!$A$1:$Q$2336,16,FALSE)</f>
        <v>R1013</v>
      </c>
    </row>
    <row r="513" ht="15.5" spans="1:20">
      <c r="A513" s="10" t="s">
        <v>1938</v>
      </c>
      <c r="B513" s="11" t="str">
        <f>VLOOKUP(A513,'Customer Names'!$H$6:$K$2340,3,FALSE)</f>
        <v>  Matthew</v>
      </c>
      <c r="C513" s="11">
        <f>VLOOKUP(A513,'Medical Examinations'!$A$1:$L$2336,2,FALSE)</f>
        <v>29.81</v>
      </c>
      <c r="D513" s="11">
        <f>VLOOKUP(A513,'Medical Examinations'!$A$1:$L$2336,3,FALSE)</f>
        <v>5.58</v>
      </c>
      <c r="E513" s="11" t="str">
        <f>VLOOKUP(A513,'Medical Examinations'!$A$1:$L$2336,4,FALSE)</f>
        <v>No</v>
      </c>
      <c r="F513" s="11" t="str">
        <f>VLOOKUP(A513,'Medical Examinations'!$A$1:$L$2336,5,FALSE)</f>
        <v>No</v>
      </c>
      <c r="G513" s="11" t="str">
        <f>VLOOKUP(A513,'Medical Examinations'!$A$1:$L$2336,6,FALSE)</f>
        <v>No</v>
      </c>
      <c r="H513" s="11">
        <f>VLOOKUP(A513,'Medical Examinations'!$A$1:$L$2336,8,FALSE)</f>
        <v>0</v>
      </c>
      <c r="I513" s="11" t="str">
        <f>VLOOKUP(A513,'Medical Examinations'!$A$1:$L$2336,10,FALSE)</f>
        <v>yes</v>
      </c>
      <c r="J513" s="11" t="str">
        <f>VLOOKUP(A513,'Medical Examinations'!$A$1:$L$2336,11,FALSE)</f>
        <v>Over Weight</v>
      </c>
      <c r="K513" s="11" t="str">
        <f>VLOOKUP(A513,'Medical Examinations'!$A$1:$L$2336,12,FALSE)</f>
        <v>Normal</v>
      </c>
      <c r="L513" s="10">
        <f ca="1">VLOOKUP(A513,'Hospitalisation Details'!$A$1:$Q$2344,3,FALSE)</f>
        <v>1996</v>
      </c>
      <c r="M513" s="10" t="str">
        <f ca="1">VLOOKUP(A513,'Hospitalisation Details'!$A$1:$Q$2344,5,FALSE)</f>
        <v>Dec</v>
      </c>
      <c r="N513" s="11">
        <f ca="1">VLOOKUP(A513,'Hospitalisation Details'!$A$1:$Q$2344,6,FALSE)</f>
        <v>25</v>
      </c>
      <c r="O513" s="17">
        <f ca="1">VLOOKUP(A513,'Hospitalisation Details'!$A$1:$Q$2344,7,FALSE)</f>
        <v>35424</v>
      </c>
      <c r="P513" s="11">
        <f ca="1">VLOOKUP(A513,'Hospitalisation Details'!$A$1:$Q$2344,10,FALSE)</f>
        <v>4564.19</v>
      </c>
      <c r="Q513" s="11" t="str">
        <f ca="1">VLOOKUP(A513,'Hospitalisation Details'!$A$1:$Q$2344,12,FALSE)</f>
        <v>tier - 2</v>
      </c>
      <c r="R513" s="11" t="str">
        <f ca="1">VLOOKUP(A513,'Hospitalisation Details'!$A$1:$Q$2344,14,FALSE)</f>
        <v>tier - 2</v>
      </c>
      <c r="S513" s="11">
        <f ca="1">VLOOKUP(A513,'Hospitalisation Details'!$A$1:$Q$2344,17,FALSE)</f>
        <v>28</v>
      </c>
      <c r="T513" s="11" t="str">
        <f ca="1">VLOOKUP(A513,'Hospitalisation Details'!$A$1:$Q$2336,16,FALSE)</f>
        <v>R1024</v>
      </c>
    </row>
    <row r="514" ht="15.5" spans="1:20">
      <c r="A514" s="10" t="s">
        <v>1942</v>
      </c>
      <c r="B514" s="11" t="str">
        <f>VLOOKUP(A514,'Customer Names'!$H$6:$K$2340,3,FALSE)</f>
        <v>  Brady</v>
      </c>
      <c r="C514" s="11">
        <f>VLOOKUP(A514,'Medical Examinations'!$A$1:$L$2336,2,FALSE)</f>
        <v>51.18</v>
      </c>
      <c r="D514" s="11">
        <f>VLOOKUP(A514,'Medical Examinations'!$A$1:$L$2336,3,FALSE)</f>
        <v>4.4</v>
      </c>
      <c r="E514" s="11" t="str">
        <f>VLOOKUP(A514,'Medical Examinations'!$A$1:$L$2336,4,FALSE)</f>
        <v>yes</v>
      </c>
      <c r="F514" s="11" t="str">
        <f>VLOOKUP(A514,'Medical Examinations'!$A$1:$L$2336,5,FALSE)</f>
        <v>No</v>
      </c>
      <c r="G514" s="11" t="str">
        <f>VLOOKUP(A514,'Medical Examinations'!$A$1:$L$2336,6,FALSE)</f>
        <v>No</v>
      </c>
      <c r="H514" s="11">
        <f>VLOOKUP(A514,'Medical Examinations'!$A$1:$L$2336,8,FALSE)</f>
        <v>2</v>
      </c>
      <c r="I514" s="11" t="str">
        <f>VLOOKUP(A514,'Medical Examinations'!$A$1:$L$2336,10,FALSE)</f>
        <v>No</v>
      </c>
      <c r="J514" s="11" t="str">
        <f>VLOOKUP(A514,'Medical Examinations'!$A$1:$L$2336,11,FALSE)</f>
        <v>Obesity</v>
      </c>
      <c r="K514" s="11" t="str">
        <f>VLOOKUP(A514,'Medical Examinations'!$A$1:$L$2336,12,FALSE)</f>
        <v>Normal</v>
      </c>
      <c r="L514" s="10">
        <f ca="1">VLOOKUP(A514,'Hospitalisation Details'!$A$1:$Q$2344,3,FALSE)</f>
        <v>1989</v>
      </c>
      <c r="M514" s="10" t="str">
        <f ca="1">VLOOKUP(A514,'Hospitalisation Details'!$A$1:$Q$2344,5,FALSE)</f>
        <v>Sep</v>
      </c>
      <c r="N514" s="11">
        <f ca="1">VLOOKUP(A514,'Hospitalisation Details'!$A$1:$Q$2344,6,FALSE)</f>
        <v>18</v>
      </c>
      <c r="O514" s="17">
        <f ca="1">VLOOKUP(A514,'Hospitalisation Details'!$A$1:$Q$2344,7,FALSE)</f>
        <v>32769</v>
      </c>
      <c r="P514" s="11">
        <f ca="1">VLOOKUP(A514,'Hospitalisation Details'!$A$1:$Q$2344,10,FALSE)</f>
        <v>4571.41</v>
      </c>
      <c r="Q514" s="11" t="str">
        <f ca="1">VLOOKUP(A514,'Hospitalisation Details'!$A$1:$Q$2344,12,FALSE)</f>
        <v>tier - 2</v>
      </c>
      <c r="R514" s="11" t="str">
        <f ca="1">VLOOKUP(A514,'Hospitalisation Details'!$A$1:$Q$2344,14,FALSE)</f>
        <v>tier - 2</v>
      </c>
      <c r="S514" s="11">
        <f ca="1">VLOOKUP(A514,'Hospitalisation Details'!$A$1:$Q$2344,17,FALSE)</f>
        <v>36</v>
      </c>
      <c r="T514" s="11" t="str">
        <f ca="1">VLOOKUP(A514,'Hospitalisation Details'!$A$1:$Q$2336,16,FALSE)</f>
        <v>R1012</v>
      </c>
    </row>
    <row r="515" ht="15.5" spans="1:20">
      <c r="A515" s="10" t="s">
        <v>1946</v>
      </c>
      <c r="B515" s="11" t="str">
        <f>VLOOKUP(A515,'Customer Names'!$H$6:$K$2340,3,FALSE)</f>
        <v>  Kameko</v>
      </c>
      <c r="C515" s="11">
        <f>VLOOKUP(A515,'Medical Examinations'!$A$1:$L$2336,2,FALSE)</f>
        <v>51.37</v>
      </c>
      <c r="D515" s="11">
        <f>VLOOKUP(A515,'Medical Examinations'!$A$1:$L$2336,3,FALSE)</f>
        <v>8.18</v>
      </c>
      <c r="E515" s="11" t="str">
        <f>VLOOKUP(A515,'Medical Examinations'!$A$1:$L$2336,4,FALSE)</f>
        <v>yes</v>
      </c>
      <c r="F515" s="11" t="str">
        <f>VLOOKUP(A515,'Medical Examinations'!$A$1:$L$2336,5,FALSE)</f>
        <v>No</v>
      </c>
      <c r="G515" s="11" t="str">
        <f>VLOOKUP(A515,'Medical Examinations'!$A$1:$L$2336,6,FALSE)</f>
        <v>No</v>
      </c>
      <c r="H515" s="11">
        <f>VLOOKUP(A515,'Medical Examinations'!$A$1:$L$2336,8,FALSE)</f>
        <v>0</v>
      </c>
      <c r="I515" s="11" t="str">
        <f>VLOOKUP(A515,'Medical Examinations'!$A$1:$L$2336,10,FALSE)</f>
        <v>No</v>
      </c>
      <c r="J515" s="11" t="str">
        <f>VLOOKUP(A515,'Medical Examinations'!$A$1:$L$2336,11,FALSE)</f>
        <v>Obesity</v>
      </c>
      <c r="K515" s="11" t="str">
        <f>VLOOKUP(A515,'Medical Examinations'!$A$1:$L$2336,12,FALSE)</f>
        <v>Diabetes</v>
      </c>
      <c r="L515" s="10">
        <f ca="1">VLOOKUP(A515,'Hospitalisation Details'!$A$1:$Q$2344,3,FALSE)</f>
        <v>2000</v>
      </c>
      <c r="M515" s="10" t="str">
        <f ca="1">VLOOKUP(A515,'Hospitalisation Details'!$A$1:$Q$2344,5,FALSE)</f>
        <v>Jul</v>
      </c>
      <c r="N515" s="11">
        <f ca="1">VLOOKUP(A515,'Hospitalisation Details'!$A$1:$Q$2344,6,FALSE)</f>
        <v>2</v>
      </c>
      <c r="O515" s="17">
        <f ca="1">VLOOKUP(A515,'Hospitalisation Details'!$A$1:$Q$2344,7,FALSE)</f>
        <v>36709</v>
      </c>
      <c r="P515" s="11">
        <f ca="1">VLOOKUP(A515,'Hospitalisation Details'!$A$1:$Q$2344,10,FALSE)</f>
        <v>4608.03</v>
      </c>
      <c r="Q515" s="11" t="str">
        <f ca="1">VLOOKUP(A515,'Hospitalisation Details'!$A$1:$Q$2344,12,FALSE)</f>
        <v>tier - 2</v>
      </c>
      <c r="R515" s="11" t="str">
        <f ca="1">VLOOKUP(A515,'Hospitalisation Details'!$A$1:$Q$2344,14,FALSE)</f>
        <v>tier - 3</v>
      </c>
      <c r="S515" s="11">
        <f ca="1">VLOOKUP(A515,'Hospitalisation Details'!$A$1:$Q$2344,17,FALSE)</f>
        <v>25</v>
      </c>
      <c r="T515" s="11" t="str">
        <f ca="1">VLOOKUP(A515,'Hospitalisation Details'!$A$1:$Q$2336,16,FALSE)</f>
        <v>R1011</v>
      </c>
    </row>
    <row r="516" ht="15.5" spans="1:20">
      <c r="A516" s="10" t="s">
        <v>1950</v>
      </c>
      <c r="B516" s="11" t="str">
        <f>VLOOKUP(A516,'Customer Names'!$H$6:$K$2340,3,FALSE)</f>
        <v>  Jeremy A</v>
      </c>
      <c r="C516" s="11">
        <f>VLOOKUP(A516,'Medical Examinations'!$A$1:$L$2336,2,FALSE)</f>
        <v>36.19</v>
      </c>
      <c r="D516" s="11">
        <f>VLOOKUP(A516,'Medical Examinations'!$A$1:$L$2336,3,FALSE)</f>
        <v>5.52</v>
      </c>
      <c r="E516" s="11" t="str">
        <f>VLOOKUP(A516,'Medical Examinations'!$A$1:$L$2336,4,FALSE)</f>
        <v>yes</v>
      </c>
      <c r="F516" s="11" t="str">
        <f>VLOOKUP(A516,'Medical Examinations'!$A$1:$L$2336,5,FALSE)</f>
        <v>No</v>
      </c>
      <c r="G516" s="11" t="str">
        <f>VLOOKUP(A516,'Medical Examinations'!$A$1:$L$2336,6,FALSE)</f>
        <v>No</v>
      </c>
      <c r="H516" s="11">
        <f>VLOOKUP(A516,'Medical Examinations'!$A$1:$L$2336,8,FALSE)</f>
        <v>0</v>
      </c>
      <c r="I516" s="11" t="str">
        <f>VLOOKUP(A516,'Medical Examinations'!$A$1:$L$2336,10,FALSE)</f>
        <v>No</v>
      </c>
      <c r="J516" s="11" t="str">
        <f>VLOOKUP(A516,'Medical Examinations'!$A$1:$L$2336,11,FALSE)</f>
        <v>Obesity</v>
      </c>
      <c r="K516" s="11" t="str">
        <f>VLOOKUP(A516,'Medical Examinations'!$A$1:$L$2336,12,FALSE)</f>
        <v>Normal</v>
      </c>
      <c r="L516" s="10">
        <f ca="1">VLOOKUP(A516,'Hospitalisation Details'!$A$1:$Q$2344,3,FALSE)</f>
        <v>1998</v>
      </c>
      <c r="M516" s="10" t="str">
        <f ca="1">VLOOKUP(A516,'Hospitalisation Details'!$A$1:$Q$2344,5,FALSE)</f>
        <v>Jun</v>
      </c>
      <c r="N516" s="11">
        <f ca="1">VLOOKUP(A516,'Hospitalisation Details'!$A$1:$Q$2344,6,FALSE)</f>
        <v>29</v>
      </c>
      <c r="O516" s="17">
        <f ca="1">VLOOKUP(A516,'Hospitalisation Details'!$A$1:$Q$2344,7,FALSE)</f>
        <v>35975</v>
      </c>
      <c r="P516" s="11">
        <f ca="1">VLOOKUP(A516,'Hospitalisation Details'!$A$1:$Q$2344,10,FALSE)</f>
        <v>4618.08</v>
      </c>
      <c r="Q516" s="11" t="str">
        <f ca="1">VLOOKUP(A516,'Hospitalisation Details'!$A$1:$Q$2344,12,FALSE)</f>
        <v>tier - 2</v>
      </c>
      <c r="R516" s="11" t="str">
        <f ca="1">VLOOKUP(A516,'Hospitalisation Details'!$A$1:$Q$2344,14,FALSE)</f>
        <v>tier - 1</v>
      </c>
      <c r="S516" s="11">
        <f ca="1">VLOOKUP(A516,'Hospitalisation Details'!$A$1:$Q$2344,17,FALSE)</f>
        <v>27</v>
      </c>
      <c r="T516" s="11" t="str">
        <f ca="1">VLOOKUP(A516,'Hospitalisation Details'!$A$1:$Q$2336,16,FALSE)</f>
        <v>R1012</v>
      </c>
    </row>
    <row r="517" ht="15.5" spans="1:20">
      <c r="A517" s="10" t="s">
        <v>1953</v>
      </c>
      <c r="B517" s="11" t="str">
        <f>VLOOKUP(A517,'Customer Names'!$H$6:$K$2340,3,FALSE)</f>
        <v>  Daniel</v>
      </c>
      <c r="C517" s="11">
        <f>VLOOKUP(A517,'Medical Examinations'!$A$1:$L$2336,2,FALSE)</f>
        <v>25.9</v>
      </c>
      <c r="D517" s="11">
        <f>VLOOKUP(A517,'Medical Examinations'!$A$1:$L$2336,3,FALSE)</f>
        <v>4.84</v>
      </c>
      <c r="E517" s="11" t="str">
        <f>VLOOKUP(A517,'Medical Examinations'!$A$1:$L$2336,4,FALSE)</f>
        <v>No</v>
      </c>
      <c r="F517" s="11" t="str">
        <f>VLOOKUP(A517,'Medical Examinations'!$A$1:$L$2336,5,FALSE)</f>
        <v>No</v>
      </c>
      <c r="G517" s="11" t="str">
        <f>VLOOKUP(A517,'Medical Examinations'!$A$1:$L$2336,6,FALSE)</f>
        <v>No</v>
      </c>
      <c r="H517" s="11">
        <f>VLOOKUP(A517,'Medical Examinations'!$A$1:$L$2336,8,FALSE)</f>
        <v>0</v>
      </c>
      <c r="I517" s="11" t="str">
        <f>VLOOKUP(A517,'Medical Examinations'!$A$1:$L$2336,10,FALSE)</f>
        <v>yes</v>
      </c>
      <c r="J517" s="11" t="str">
        <f>VLOOKUP(A517,'Medical Examinations'!$A$1:$L$2336,11,FALSE)</f>
        <v>Over Weight</v>
      </c>
      <c r="K517" s="11" t="str">
        <f>VLOOKUP(A517,'Medical Examinations'!$A$1:$L$2336,12,FALSE)</f>
        <v>Normal</v>
      </c>
      <c r="L517" s="10">
        <f ca="1">VLOOKUP(A517,'Hospitalisation Details'!$A$1:$Q$2344,3,FALSE)</f>
        <v>1985</v>
      </c>
      <c r="M517" s="10" t="str">
        <f ca="1">VLOOKUP(A517,'Hospitalisation Details'!$A$1:$Q$2344,5,FALSE)</f>
        <v>Jun</v>
      </c>
      <c r="N517" s="11">
        <f ca="1">VLOOKUP(A517,'Hospitalisation Details'!$A$1:$Q$2344,6,FALSE)</f>
        <v>22</v>
      </c>
      <c r="O517" s="17">
        <f ca="1">VLOOKUP(A517,'Hospitalisation Details'!$A$1:$Q$2344,7,FALSE)</f>
        <v>31220</v>
      </c>
      <c r="P517" s="11">
        <f ca="1">VLOOKUP(A517,'Hospitalisation Details'!$A$1:$Q$2344,10,FALSE)</f>
        <v>4646.76</v>
      </c>
      <c r="Q517" s="11" t="str">
        <f ca="1">VLOOKUP(A517,'Hospitalisation Details'!$A$1:$Q$2344,12,FALSE)</f>
        <v>tier - 1</v>
      </c>
      <c r="R517" s="11" t="str">
        <f ca="1">VLOOKUP(A517,'Hospitalisation Details'!$A$1:$Q$2344,14,FALSE)</f>
        <v>tier - 1</v>
      </c>
      <c r="S517" s="11">
        <f ca="1">VLOOKUP(A517,'Hospitalisation Details'!$A$1:$Q$2344,17,FALSE)</f>
        <v>40</v>
      </c>
      <c r="T517" s="11" t="str">
        <f ca="1">VLOOKUP(A517,'Hospitalisation Details'!$A$1:$Q$2336,16,FALSE)</f>
        <v>R1011</v>
      </c>
    </row>
    <row r="518" ht="15.5" spans="1:20">
      <c r="A518" s="10" t="s">
        <v>1956</v>
      </c>
      <c r="B518" s="11" t="str">
        <f>VLOOKUP(A518,'Customer Names'!$H$6:$K$2340,3,FALSE)</f>
        <v>  Amanda</v>
      </c>
      <c r="C518" s="11">
        <f>VLOOKUP(A518,'Medical Examinations'!$A$1:$L$2336,2,FALSE)</f>
        <v>35.72</v>
      </c>
      <c r="D518" s="11">
        <f>VLOOKUP(A518,'Medical Examinations'!$A$1:$L$2336,3,FALSE)</f>
        <v>4.08</v>
      </c>
      <c r="E518" s="11" t="str">
        <f>VLOOKUP(A518,'Medical Examinations'!$A$1:$L$2336,4,FALSE)</f>
        <v>No</v>
      </c>
      <c r="F518" s="11" t="str">
        <f>VLOOKUP(A518,'Medical Examinations'!$A$1:$L$2336,5,FALSE)</f>
        <v>No</v>
      </c>
      <c r="G518" s="11" t="str">
        <f>VLOOKUP(A518,'Medical Examinations'!$A$1:$L$2336,6,FALSE)</f>
        <v>Yes</v>
      </c>
      <c r="H518" s="11">
        <f>VLOOKUP(A518,'Medical Examinations'!$A$1:$L$2336,8,FALSE)</f>
        <v>1</v>
      </c>
      <c r="I518" s="11" t="str">
        <f>VLOOKUP(A518,'Medical Examinations'!$A$1:$L$2336,10,FALSE)</f>
        <v>No</v>
      </c>
      <c r="J518" s="11" t="str">
        <f>VLOOKUP(A518,'Medical Examinations'!$A$1:$L$2336,11,FALSE)</f>
        <v>Obesity</v>
      </c>
      <c r="K518" s="11" t="str">
        <f>VLOOKUP(A518,'Medical Examinations'!$A$1:$L$2336,12,FALSE)</f>
        <v>Normal</v>
      </c>
      <c r="L518" s="10">
        <f ca="1">VLOOKUP(A518,'Hospitalisation Details'!$A$1:$Q$2344,3,FALSE)</f>
        <v>1996</v>
      </c>
      <c r="M518" s="10" t="str">
        <f ca="1">VLOOKUP(A518,'Hospitalisation Details'!$A$1:$Q$2344,5,FALSE)</f>
        <v>Oct</v>
      </c>
      <c r="N518" s="11">
        <f ca="1">VLOOKUP(A518,'Hospitalisation Details'!$A$1:$Q$2344,6,FALSE)</f>
        <v>25</v>
      </c>
      <c r="O518" s="17">
        <f ca="1">VLOOKUP(A518,'Hospitalisation Details'!$A$1:$Q$2344,7,FALSE)</f>
        <v>35363</v>
      </c>
      <c r="P518" s="11">
        <f ca="1">VLOOKUP(A518,'Hospitalisation Details'!$A$1:$Q$2344,10,FALSE)</f>
        <v>4661.29</v>
      </c>
      <c r="Q518" s="11" t="str">
        <f ca="1">VLOOKUP(A518,'Hospitalisation Details'!$A$1:$Q$2344,12,FALSE)</f>
        <v>tier - 2</v>
      </c>
      <c r="R518" s="11" t="str">
        <f ca="1">VLOOKUP(A518,'Hospitalisation Details'!$A$1:$Q$2344,14,FALSE)</f>
        <v>tier - 1</v>
      </c>
      <c r="S518" s="11">
        <f ca="1">VLOOKUP(A518,'Hospitalisation Details'!$A$1:$Q$2344,17,FALSE)</f>
        <v>29</v>
      </c>
      <c r="T518" s="11" t="str">
        <f ca="1">VLOOKUP(A518,'Hospitalisation Details'!$A$1:$Q$2336,16,FALSE)</f>
        <v>R1017</v>
      </c>
    </row>
    <row r="519" ht="15.5" spans="1:20">
      <c r="A519" s="10" t="s">
        <v>1960</v>
      </c>
      <c r="B519" s="11" t="str">
        <f>VLOOKUP(A519,'Customer Names'!$H$6:$K$2340,3,FALSE)</f>
        <v>  Karen</v>
      </c>
      <c r="C519" s="11">
        <f>VLOOKUP(A519,'Medical Examinations'!$A$1:$L$2336,2,FALSE)</f>
        <v>27.94</v>
      </c>
      <c r="D519" s="11">
        <f>VLOOKUP(A519,'Medical Examinations'!$A$1:$L$2336,3,FALSE)</f>
        <v>4.48</v>
      </c>
      <c r="E519" s="11" t="str">
        <f>VLOOKUP(A519,'Medical Examinations'!$A$1:$L$2336,4,FALSE)</f>
        <v>No</v>
      </c>
      <c r="F519" s="11" t="str">
        <f>VLOOKUP(A519,'Medical Examinations'!$A$1:$L$2336,5,FALSE)</f>
        <v>No</v>
      </c>
      <c r="G519" s="11" t="str">
        <f>VLOOKUP(A519,'Medical Examinations'!$A$1:$L$2336,6,FALSE)</f>
        <v>Yes</v>
      </c>
      <c r="H519" s="11">
        <f>VLOOKUP(A519,'Medical Examinations'!$A$1:$L$2336,8,FALSE)</f>
        <v>1</v>
      </c>
      <c r="I519" s="11" t="str">
        <f>VLOOKUP(A519,'Medical Examinations'!$A$1:$L$2336,10,FALSE)</f>
        <v>yes</v>
      </c>
      <c r="J519" s="11" t="str">
        <f>VLOOKUP(A519,'Medical Examinations'!$A$1:$L$2336,11,FALSE)</f>
        <v>Over Weight</v>
      </c>
      <c r="K519" s="11" t="str">
        <f>VLOOKUP(A519,'Medical Examinations'!$A$1:$L$2336,12,FALSE)</f>
        <v>Normal</v>
      </c>
      <c r="L519" s="10">
        <f ca="1">VLOOKUP(A519,'Hospitalisation Details'!$A$1:$Q$2344,3,FALSE)</f>
        <v>1990</v>
      </c>
      <c r="M519" s="10" t="str">
        <f ca="1">VLOOKUP(A519,'Hospitalisation Details'!$A$1:$Q$2344,5,FALSE)</f>
        <v>Aug</v>
      </c>
      <c r="N519" s="11">
        <f ca="1">VLOOKUP(A519,'Hospitalisation Details'!$A$1:$Q$2344,6,FALSE)</f>
        <v>5</v>
      </c>
      <c r="O519" s="17">
        <f ca="1">VLOOKUP(A519,'Hospitalisation Details'!$A$1:$Q$2344,7,FALSE)</f>
        <v>33090</v>
      </c>
      <c r="P519" s="11">
        <f ca="1">VLOOKUP(A519,'Hospitalisation Details'!$A$1:$Q$2344,10,FALSE)</f>
        <v>4667.61</v>
      </c>
      <c r="Q519" s="11" t="str">
        <f ca="1">VLOOKUP(A519,'Hospitalisation Details'!$A$1:$Q$2344,12,FALSE)</f>
        <v>tier - 3</v>
      </c>
      <c r="R519" s="11" t="str">
        <f ca="1">VLOOKUP(A519,'Hospitalisation Details'!$A$1:$Q$2344,14,FALSE)</f>
        <v>tier - 3</v>
      </c>
      <c r="S519" s="11">
        <f ca="1">VLOOKUP(A519,'Hospitalisation Details'!$A$1:$Q$2344,17,FALSE)</f>
        <v>35</v>
      </c>
      <c r="T519" s="11" t="str">
        <f ca="1">VLOOKUP(A519,'Hospitalisation Details'!$A$1:$Q$2336,16,FALSE)</f>
        <v>R1016</v>
      </c>
    </row>
    <row r="520" ht="15.5" spans="1:20">
      <c r="A520" s="10" t="s">
        <v>1964</v>
      </c>
      <c r="B520" s="11" t="str">
        <f>VLOOKUP(A520,'Customer Names'!$H$6:$K$2340,3,FALSE)</f>
        <v>  Gregory</v>
      </c>
      <c r="C520" s="11">
        <f>VLOOKUP(A520,'Medical Examinations'!$A$1:$L$2336,2,FALSE)</f>
        <v>27.1</v>
      </c>
      <c r="D520" s="11">
        <f>VLOOKUP(A520,'Medical Examinations'!$A$1:$L$2336,3,FALSE)</f>
        <v>5.73</v>
      </c>
      <c r="E520" s="11" t="str">
        <f>VLOOKUP(A520,'Medical Examinations'!$A$1:$L$2336,4,FALSE)</f>
        <v>No</v>
      </c>
      <c r="F520" s="11" t="str">
        <f>VLOOKUP(A520,'Medical Examinations'!$A$1:$L$2336,5,FALSE)</f>
        <v>No</v>
      </c>
      <c r="G520" s="11" t="str">
        <f>VLOOKUP(A520,'Medical Examinations'!$A$1:$L$2336,6,FALSE)</f>
        <v>No</v>
      </c>
      <c r="H520" s="11">
        <f>VLOOKUP(A520,'Medical Examinations'!$A$1:$L$2336,8,FALSE)</f>
        <v>0</v>
      </c>
      <c r="I520" s="11" t="str">
        <f>VLOOKUP(A520,'Medical Examinations'!$A$1:$L$2336,10,FALSE)</f>
        <v>yes</v>
      </c>
      <c r="J520" s="11" t="str">
        <f>VLOOKUP(A520,'Medical Examinations'!$A$1:$L$2336,11,FALSE)</f>
        <v>Over Weight</v>
      </c>
      <c r="K520" s="11" t="str">
        <f>VLOOKUP(A520,'Medical Examinations'!$A$1:$L$2336,12,FALSE)</f>
        <v>Prediabetes</v>
      </c>
      <c r="L520" s="10">
        <f ca="1">VLOOKUP(A520,'Hospitalisation Details'!$A$1:$Q$2344,3,FALSE)</f>
        <v>1990</v>
      </c>
      <c r="M520" s="10" t="str">
        <f ca="1">VLOOKUP(A520,'Hospitalisation Details'!$A$1:$Q$2344,5,FALSE)</f>
        <v>Sep</v>
      </c>
      <c r="N520" s="11">
        <f ca="1">VLOOKUP(A520,'Hospitalisation Details'!$A$1:$Q$2344,6,FALSE)</f>
        <v>26</v>
      </c>
      <c r="O520" s="17">
        <f ca="1">VLOOKUP(A520,'Hospitalisation Details'!$A$1:$Q$2344,7,FALSE)</f>
        <v>33142</v>
      </c>
      <c r="P520" s="11">
        <f ca="1">VLOOKUP(A520,'Hospitalisation Details'!$A$1:$Q$2344,10,FALSE)</f>
        <v>4670.64</v>
      </c>
      <c r="Q520" s="11" t="str">
        <f ca="1">VLOOKUP(A520,'Hospitalisation Details'!$A$1:$Q$2344,12,FALSE)</f>
        <v>tier - 2</v>
      </c>
      <c r="R520" s="11" t="str">
        <f ca="1">VLOOKUP(A520,'Hospitalisation Details'!$A$1:$Q$2344,14,FALSE)</f>
        <v>tier - 2</v>
      </c>
      <c r="S520" s="11">
        <f ca="1">VLOOKUP(A520,'Hospitalisation Details'!$A$1:$Q$2344,17,FALSE)</f>
        <v>35</v>
      </c>
      <c r="T520" s="11" t="str">
        <f ca="1">VLOOKUP(A520,'Hospitalisation Details'!$A$1:$Q$2336,16,FALSE)</f>
        <v>R1011</v>
      </c>
    </row>
    <row r="521" ht="15.5" spans="1:20">
      <c r="A521" s="10" t="s">
        <v>1968</v>
      </c>
      <c r="B521" s="11" t="str">
        <f>VLOOKUP(A521,'Customer Names'!$H$6:$K$2340,3,FALSE)</f>
        <v>  Sabine</v>
      </c>
      <c r="C521" s="11">
        <f>VLOOKUP(A521,'Medical Examinations'!$A$1:$L$2336,2,FALSE)</f>
        <v>18.3</v>
      </c>
      <c r="D521" s="11">
        <f>VLOOKUP(A521,'Medical Examinations'!$A$1:$L$2336,3,FALSE)</f>
        <v>5.46</v>
      </c>
      <c r="E521" s="11" t="str">
        <f>VLOOKUP(A521,'Medical Examinations'!$A$1:$L$2336,4,FALSE)</f>
        <v>yes</v>
      </c>
      <c r="F521" s="11" t="str">
        <f>VLOOKUP(A521,'Medical Examinations'!$A$1:$L$2336,5,FALSE)</f>
        <v>No</v>
      </c>
      <c r="G521" s="11" t="str">
        <f>VLOOKUP(A521,'Medical Examinations'!$A$1:$L$2336,6,FALSE)</f>
        <v>Yes</v>
      </c>
      <c r="H521" s="11">
        <f>VLOOKUP(A521,'Medical Examinations'!$A$1:$L$2336,8,FALSE)</f>
        <v>1</v>
      </c>
      <c r="I521" s="11" t="str">
        <f>VLOOKUP(A521,'Medical Examinations'!$A$1:$L$2336,10,FALSE)</f>
        <v>yes</v>
      </c>
      <c r="J521" s="11" t="str">
        <f>VLOOKUP(A521,'Medical Examinations'!$A$1:$L$2336,11,FALSE)</f>
        <v>Under Weight</v>
      </c>
      <c r="K521" s="11" t="str">
        <f>VLOOKUP(A521,'Medical Examinations'!$A$1:$L$2336,12,FALSE)</f>
        <v>Normal</v>
      </c>
      <c r="L521" s="10">
        <f ca="1">VLOOKUP(A521,'Hospitalisation Details'!$A$1:$Q$2344,3,FALSE)</f>
        <v>1990</v>
      </c>
      <c r="M521" s="10" t="str">
        <f ca="1">VLOOKUP(A521,'Hospitalisation Details'!$A$1:$Q$2344,5,FALSE)</f>
        <v>Jul</v>
      </c>
      <c r="N521" s="11">
        <f ca="1">VLOOKUP(A521,'Hospitalisation Details'!$A$1:$Q$2344,6,FALSE)</f>
        <v>13</v>
      </c>
      <c r="O521" s="17">
        <f ca="1">VLOOKUP(A521,'Hospitalisation Details'!$A$1:$Q$2344,7,FALSE)</f>
        <v>33067</v>
      </c>
      <c r="P521" s="11">
        <f ca="1">VLOOKUP(A521,'Hospitalisation Details'!$A$1:$Q$2344,10,FALSE)</f>
        <v>4673.39</v>
      </c>
      <c r="Q521" s="11" t="str">
        <f ca="1">VLOOKUP(A521,'Hospitalisation Details'!$A$1:$Q$2344,12,FALSE)</f>
        <v>tier - 2</v>
      </c>
      <c r="R521" s="11" t="str">
        <f ca="1">VLOOKUP(A521,'Hospitalisation Details'!$A$1:$Q$2344,14,FALSE)</f>
        <v>tier - 1</v>
      </c>
      <c r="S521" s="11">
        <f ca="1">VLOOKUP(A521,'Hospitalisation Details'!$A$1:$Q$2344,17,FALSE)</f>
        <v>35</v>
      </c>
      <c r="T521" s="11" t="str">
        <f ca="1">VLOOKUP(A521,'Hospitalisation Details'!$A$1:$Q$2336,16,FALSE)</f>
        <v>R1013</v>
      </c>
    </row>
    <row r="522" ht="15.5" spans="1:20">
      <c r="A522" s="10" t="s">
        <v>1971</v>
      </c>
      <c r="B522" s="11" t="str">
        <f>VLOOKUP(A522,'Customer Names'!$H$6:$K$2340,3,FALSE)</f>
        <v>  Joseph</v>
      </c>
      <c r="C522" s="11">
        <f>VLOOKUP(A522,'Medical Examinations'!$A$1:$L$2336,2,FALSE)</f>
        <v>25.3</v>
      </c>
      <c r="D522" s="11">
        <f>VLOOKUP(A522,'Medical Examinations'!$A$1:$L$2336,3,FALSE)</f>
        <v>5.02</v>
      </c>
      <c r="E522" s="11" t="str">
        <f>VLOOKUP(A522,'Medical Examinations'!$A$1:$L$2336,4,FALSE)</f>
        <v>yes</v>
      </c>
      <c r="F522" s="11" t="str">
        <f>VLOOKUP(A522,'Medical Examinations'!$A$1:$L$2336,5,FALSE)</f>
        <v>No</v>
      </c>
      <c r="G522" s="11" t="str">
        <f>VLOOKUP(A522,'Medical Examinations'!$A$1:$L$2336,6,FALSE)</f>
        <v>No</v>
      </c>
      <c r="H522" s="11">
        <f>VLOOKUP(A522,'Medical Examinations'!$A$1:$L$2336,8,FALSE)</f>
        <v>1</v>
      </c>
      <c r="I522" s="11" t="str">
        <f>VLOOKUP(A522,'Medical Examinations'!$A$1:$L$2336,10,FALSE)</f>
        <v>yes</v>
      </c>
      <c r="J522" s="11" t="str">
        <f>VLOOKUP(A522,'Medical Examinations'!$A$1:$L$2336,11,FALSE)</f>
        <v>Over Weight</v>
      </c>
      <c r="K522" s="11" t="str">
        <f>VLOOKUP(A522,'Medical Examinations'!$A$1:$L$2336,12,FALSE)</f>
        <v>Normal</v>
      </c>
      <c r="L522" s="10">
        <f ca="1">VLOOKUP(A522,'Hospitalisation Details'!$A$1:$Q$2344,3,FALSE)</f>
        <v>1979</v>
      </c>
      <c r="M522" s="10" t="str">
        <f ca="1">VLOOKUP(A522,'Hospitalisation Details'!$A$1:$Q$2344,5,FALSE)</f>
        <v>Oct</v>
      </c>
      <c r="N522" s="11">
        <f ca="1">VLOOKUP(A522,'Hospitalisation Details'!$A$1:$Q$2344,6,FALSE)</f>
        <v>18</v>
      </c>
      <c r="O522" s="17">
        <f ca="1">VLOOKUP(A522,'Hospitalisation Details'!$A$1:$Q$2344,7,FALSE)</f>
        <v>29146</v>
      </c>
      <c r="P522" s="11">
        <f ca="1">VLOOKUP(A522,'Hospitalisation Details'!$A$1:$Q$2344,10,FALSE)</f>
        <v>4674.2</v>
      </c>
      <c r="Q522" s="11" t="str">
        <f ca="1">VLOOKUP(A522,'Hospitalisation Details'!$A$1:$Q$2344,12,FALSE)</f>
        <v>tier - 2</v>
      </c>
      <c r="R522" s="11" t="str">
        <f ca="1">VLOOKUP(A522,'Hospitalisation Details'!$A$1:$Q$2344,14,FALSE)</f>
        <v>tier - 1</v>
      </c>
      <c r="S522" s="11">
        <f ca="1">VLOOKUP(A522,'Hospitalisation Details'!$A$1:$Q$2344,17,FALSE)</f>
        <v>46</v>
      </c>
      <c r="T522" s="11" t="str">
        <f ca="1">VLOOKUP(A522,'Hospitalisation Details'!$A$1:$Q$2336,16,FALSE)</f>
        <v>R1013</v>
      </c>
    </row>
    <row r="523" ht="15.5" spans="1:20">
      <c r="A523" s="10" t="s">
        <v>1974</v>
      </c>
      <c r="B523" s="11" t="str">
        <f>VLOOKUP(A523,'Customer Names'!$H$6:$K$2340,3,FALSE)</f>
        <v>  Adam</v>
      </c>
      <c r="C523" s="11">
        <f>VLOOKUP(A523,'Medical Examinations'!$A$1:$L$2336,2,FALSE)</f>
        <v>38.83</v>
      </c>
      <c r="D523" s="11">
        <f>VLOOKUP(A523,'Medical Examinations'!$A$1:$L$2336,3,FALSE)</f>
        <v>6.36</v>
      </c>
      <c r="E523" s="11" t="str">
        <f>VLOOKUP(A523,'Medical Examinations'!$A$1:$L$2336,4,FALSE)</f>
        <v>No</v>
      </c>
      <c r="F523" s="11" t="str">
        <f>VLOOKUP(A523,'Medical Examinations'!$A$1:$L$2336,5,FALSE)</f>
        <v>No</v>
      </c>
      <c r="G523" s="11" t="str">
        <f>VLOOKUP(A523,'Medical Examinations'!$A$1:$L$2336,6,FALSE)</f>
        <v>No</v>
      </c>
      <c r="H523" s="11">
        <f>VLOOKUP(A523,'Medical Examinations'!$A$1:$L$2336,8,FALSE)</f>
        <v>1</v>
      </c>
      <c r="I523" s="11" t="str">
        <f>VLOOKUP(A523,'Medical Examinations'!$A$1:$L$2336,10,FALSE)</f>
        <v>No</v>
      </c>
      <c r="J523" s="11" t="str">
        <f>VLOOKUP(A523,'Medical Examinations'!$A$1:$L$2336,11,FALSE)</f>
        <v>Obesity</v>
      </c>
      <c r="K523" s="11" t="str">
        <f>VLOOKUP(A523,'Medical Examinations'!$A$1:$L$2336,12,FALSE)</f>
        <v>Prediabetes</v>
      </c>
      <c r="L523" s="10">
        <f ca="1">VLOOKUP(A523,'Hospitalisation Details'!$A$1:$Q$2344,3,FALSE)</f>
        <v>2003</v>
      </c>
      <c r="M523" s="10" t="str">
        <f ca="1">VLOOKUP(A523,'Hospitalisation Details'!$A$1:$Q$2344,5,FALSE)</f>
        <v>Oct</v>
      </c>
      <c r="N523" s="11">
        <f ca="1">VLOOKUP(A523,'Hospitalisation Details'!$A$1:$Q$2344,6,FALSE)</f>
        <v>4</v>
      </c>
      <c r="O523" s="17">
        <f ca="1">VLOOKUP(A523,'Hospitalisation Details'!$A$1:$Q$2344,7,FALSE)</f>
        <v>37898</v>
      </c>
      <c r="P523" s="11">
        <f ca="1">VLOOKUP(A523,'Hospitalisation Details'!$A$1:$Q$2344,10,FALSE)</f>
        <v>4678.8</v>
      </c>
      <c r="Q523" s="11" t="str">
        <f ca="1">VLOOKUP(A523,'Hospitalisation Details'!$A$1:$Q$2344,12,FALSE)</f>
        <v>tier - 2</v>
      </c>
      <c r="R523" s="11" t="str">
        <f ca="1">VLOOKUP(A523,'Hospitalisation Details'!$A$1:$Q$2344,14,FALSE)</f>
        <v>tier - 1</v>
      </c>
      <c r="S523" s="11">
        <f ca="1">VLOOKUP(A523,'Hospitalisation Details'!$A$1:$Q$2344,17,FALSE)</f>
        <v>22</v>
      </c>
      <c r="T523" s="11" t="str">
        <f ca="1">VLOOKUP(A523,'Hospitalisation Details'!$A$1:$Q$2336,16,FALSE)</f>
        <v>R1021</v>
      </c>
    </row>
    <row r="524" ht="15.5" spans="1:20">
      <c r="A524" s="10" t="s">
        <v>1977</v>
      </c>
      <c r="B524" s="11" t="str">
        <f>VLOOKUP(A524,'Customer Names'!$H$6:$K$2340,3,FALSE)</f>
        <v>  Karolyn A</v>
      </c>
      <c r="C524" s="11">
        <f>VLOOKUP(A524,'Medical Examinations'!$A$1:$L$2336,2,FALSE)</f>
        <v>27.6</v>
      </c>
      <c r="D524" s="11">
        <f>VLOOKUP(A524,'Medical Examinations'!$A$1:$L$2336,3,FALSE)</f>
        <v>5.36</v>
      </c>
      <c r="E524" s="11" t="str">
        <f>VLOOKUP(A524,'Medical Examinations'!$A$1:$L$2336,4,FALSE)</f>
        <v>No</v>
      </c>
      <c r="F524" s="11" t="str">
        <f>VLOOKUP(A524,'Medical Examinations'!$A$1:$L$2336,5,FALSE)</f>
        <v>No</v>
      </c>
      <c r="G524" s="11" t="str">
        <f>VLOOKUP(A524,'Medical Examinations'!$A$1:$L$2336,6,FALSE)</f>
        <v>No</v>
      </c>
      <c r="H524" s="11">
        <f>VLOOKUP(A524,'Medical Examinations'!$A$1:$L$2336,8,FALSE)</f>
        <v>1</v>
      </c>
      <c r="I524" s="11" t="str">
        <f>VLOOKUP(A524,'Medical Examinations'!$A$1:$L$2336,10,FALSE)</f>
        <v>No</v>
      </c>
      <c r="J524" s="11" t="str">
        <f>VLOOKUP(A524,'Medical Examinations'!$A$1:$L$2336,11,FALSE)</f>
        <v>Over Weight</v>
      </c>
      <c r="K524" s="11" t="str">
        <f>VLOOKUP(A524,'Medical Examinations'!$A$1:$L$2336,12,FALSE)</f>
        <v>Normal</v>
      </c>
      <c r="L524" s="10">
        <f ca="1">VLOOKUP(A524,'Hospitalisation Details'!$A$1:$Q$2344,3,FALSE)</f>
        <v>1990</v>
      </c>
      <c r="M524" s="10" t="str">
        <f ca="1">VLOOKUP(A524,'Hospitalisation Details'!$A$1:$Q$2344,5,FALSE)</f>
        <v>Sep</v>
      </c>
      <c r="N524" s="11">
        <f ca="1">VLOOKUP(A524,'Hospitalisation Details'!$A$1:$Q$2344,6,FALSE)</f>
        <v>4</v>
      </c>
      <c r="O524" s="17">
        <f ca="1">VLOOKUP(A524,'Hospitalisation Details'!$A$1:$Q$2344,7,FALSE)</f>
        <v>33120</v>
      </c>
      <c r="P524" s="11">
        <f ca="1">VLOOKUP(A524,'Hospitalisation Details'!$A$1:$Q$2344,10,FALSE)</f>
        <v>4686.39</v>
      </c>
      <c r="Q524" s="11" t="str">
        <f ca="1">VLOOKUP(A524,'Hospitalisation Details'!$A$1:$Q$2344,12,FALSE)</f>
        <v>tier - 3</v>
      </c>
      <c r="R524" s="11" t="str">
        <f ca="1">VLOOKUP(A524,'Hospitalisation Details'!$A$1:$Q$2344,14,FALSE)</f>
        <v>tier - 3</v>
      </c>
      <c r="S524" s="11">
        <f ca="1">VLOOKUP(A524,'Hospitalisation Details'!$A$1:$Q$2344,17,FALSE)</f>
        <v>35</v>
      </c>
      <c r="T524" s="11" t="str">
        <f ca="1">VLOOKUP(A524,'Hospitalisation Details'!$A$1:$Q$2336,16,FALSE)</f>
        <v>R1013</v>
      </c>
    </row>
    <row r="525" ht="15.5" spans="1:20">
      <c r="A525" s="10" t="s">
        <v>1980</v>
      </c>
      <c r="B525" s="11" t="str">
        <f>VLOOKUP(A525,'Customer Names'!$H$6:$K$2340,3,FALSE)</f>
        <v>  Anita L</v>
      </c>
      <c r="C525" s="11">
        <f>VLOOKUP(A525,'Medical Examinations'!$A$1:$L$2336,2,FALSE)</f>
        <v>46.4</v>
      </c>
      <c r="D525" s="11">
        <f>VLOOKUP(A525,'Medical Examinations'!$A$1:$L$2336,3,FALSE)</f>
        <v>8.37</v>
      </c>
      <c r="E525" s="11" t="str">
        <f>VLOOKUP(A525,'Medical Examinations'!$A$1:$L$2336,4,FALSE)</f>
        <v>yes</v>
      </c>
      <c r="F525" s="11" t="str">
        <f>VLOOKUP(A525,'Medical Examinations'!$A$1:$L$2336,5,FALSE)</f>
        <v>No</v>
      </c>
      <c r="G525" s="11" t="str">
        <f>VLOOKUP(A525,'Medical Examinations'!$A$1:$L$2336,6,FALSE)</f>
        <v>Yes</v>
      </c>
      <c r="H525" s="11">
        <f>VLOOKUP(A525,'Medical Examinations'!$A$1:$L$2336,8,FALSE)</f>
        <v>1</v>
      </c>
      <c r="I525" s="11" t="str">
        <f>VLOOKUP(A525,'Medical Examinations'!$A$1:$L$2336,10,FALSE)</f>
        <v>No</v>
      </c>
      <c r="J525" s="11" t="str">
        <f>VLOOKUP(A525,'Medical Examinations'!$A$1:$L$2336,11,FALSE)</f>
        <v>Obesity</v>
      </c>
      <c r="K525" s="11" t="str">
        <f>VLOOKUP(A525,'Medical Examinations'!$A$1:$L$2336,12,FALSE)</f>
        <v>Diabetes</v>
      </c>
      <c r="L525" s="10">
        <f ca="1">VLOOKUP(A525,'Hospitalisation Details'!$A$1:$Q$2344,3,FALSE)</f>
        <v>2003</v>
      </c>
      <c r="M525" s="10" t="str">
        <f ca="1">VLOOKUP(A525,'Hospitalisation Details'!$A$1:$Q$2344,5,FALSE)</f>
        <v>Jun</v>
      </c>
      <c r="N525" s="11">
        <f ca="1">VLOOKUP(A525,'Hospitalisation Details'!$A$1:$Q$2344,6,FALSE)</f>
        <v>22</v>
      </c>
      <c r="O525" s="17">
        <f ca="1">VLOOKUP(A525,'Hospitalisation Details'!$A$1:$Q$2344,7,FALSE)</f>
        <v>37794</v>
      </c>
      <c r="P525" s="11">
        <f ca="1">VLOOKUP(A525,'Hospitalisation Details'!$A$1:$Q$2344,10,FALSE)</f>
        <v>4687.8</v>
      </c>
      <c r="Q525" s="11" t="str">
        <f ca="1">VLOOKUP(A525,'Hospitalisation Details'!$A$1:$Q$2344,12,FALSE)</f>
        <v>tier - 2</v>
      </c>
      <c r="R525" s="11" t="str">
        <f ca="1">VLOOKUP(A525,'Hospitalisation Details'!$A$1:$Q$2344,14,FALSE)</f>
        <v>tier - 3</v>
      </c>
      <c r="S525" s="11">
        <f ca="1">VLOOKUP(A525,'Hospitalisation Details'!$A$1:$Q$2344,17,FALSE)</f>
        <v>22</v>
      </c>
      <c r="T525" s="11" t="str">
        <f ca="1">VLOOKUP(A525,'Hospitalisation Details'!$A$1:$Q$2336,16,FALSE)</f>
        <v>R1011</v>
      </c>
    </row>
    <row r="526" ht="15.5" spans="1:20">
      <c r="A526" s="10" t="s">
        <v>1984</v>
      </c>
      <c r="B526" s="11" t="str">
        <f>VLOOKUP(A526,'Customer Names'!$H$6:$K$2340,3,FALSE)</f>
        <v>  Laura E</v>
      </c>
      <c r="C526" s="11">
        <f>VLOOKUP(A526,'Medical Examinations'!$A$1:$L$2336,2,FALSE)</f>
        <v>51.92</v>
      </c>
      <c r="D526" s="11">
        <f>VLOOKUP(A526,'Medical Examinations'!$A$1:$L$2336,3,FALSE)</f>
        <v>5.18</v>
      </c>
      <c r="E526" s="11" t="str">
        <f>VLOOKUP(A526,'Medical Examinations'!$A$1:$L$2336,4,FALSE)</f>
        <v>yes</v>
      </c>
      <c r="F526" s="11" t="str">
        <f>VLOOKUP(A526,'Medical Examinations'!$A$1:$L$2336,5,FALSE)</f>
        <v>No</v>
      </c>
      <c r="G526" s="11" t="str">
        <f>VLOOKUP(A526,'Medical Examinations'!$A$1:$L$2336,6,FALSE)</f>
        <v>Yes</v>
      </c>
      <c r="H526" s="11">
        <f>VLOOKUP(A526,'Medical Examinations'!$A$1:$L$2336,8,FALSE)</f>
        <v>1</v>
      </c>
      <c r="I526" s="11" t="str">
        <f>VLOOKUP(A526,'Medical Examinations'!$A$1:$L$2336,10,FALSE)</f>
        <v>No</v>
      </c>
      <c r="J526" s="11" t="str">
        <f>VLOOKUP(A526,'Medical Examinations'!$A$1:$L$2336,11,FALSE)</f>
        <v>Obesity</v>
      </c>
      <c r="K526" s="11" t="str">
        <f>VLOOKUP(A526,'Medical Examinations'!$A$1:$L$2336,12,FALSE)</f>
        <v>Normal</v>
      </c>
      <c r="L526" s="10">
        <f ca="1">VLOOKUP(A526,'Hospitalisation Details'!$A$1:$Q$2344,3,FALSE)</f>
        <v>1977</v>
      </c>
      <c r="M526" s="10" t="str">
        <f ca="1">VLOOKUP(A526,'Hospitalisation Details'!$A$1:$Q$2344,5,FALSE)</f>
        <v>Dec</v>
      </c>
      <c r="N526" s="11">
        <f ca="1">VLOOKUP(A526,'Hospitalisation Details'!$A$1:$Q$2344,6,FALSE)</f>
        <v>4</v>
      </c>
      <c r="O526" s="17">
        <f ca="1">VLOOKUP(A526,'Hospitalisation Details'!$A$1:$Q$2344,7,FALSE)</f>
        <v>28463</v>
      </c>
      <c r="P526" s="11">
        <f ca="1">VLOOKUP(A526,'Hospitalisation Details'!$A$1:$Q$2344,10,FALSE)</f>
        <v>4699.47</v>
      </c>
      <c r="Q526" s="11" t="str">
        <f ca="1">VLOOKUP(A526,'Hospitalisation Details'!$A$1:$Q$2344,12,FALSE)</f>
        <v>tier - 2</v>
      </c>
      <c r="R526" s="11" t="str">
        <f ca="1">VLOOKUP(A526,'Hospitalisation Details'!$A$1:$Q$2344,14,FALSE)</f>
        <v>tier - 3</v>
      </c>
      <c r="S526" s="11">
        <f ca="1">VLOOKUP(A526,'Hospitalisation Details'!$A$1:$Q$2344,17,FALSE)</f>
        <v>47</v>
      </c>
      <c r="T526" s="11" t="str">
        <f ca="1">VLOOKUP(A526,'Hospitalisation Details'!$A$1:$Q$2336,16,FALSE)</f>
        <v>R1013</v>
      </c>
    </row>
    <row r="527" ht="15.5" spans="1:20">
      <c r="A527" s="10" t="s">
        <v>1988</v>
      </c>
      <c r="B527" s="11" t="str">
        <f>VLOOKUP(A527,'Customer Names'!$H$6:$K$2340,3,FALSE)</f>
        <v>  Sarah</v>
      </c>
      <c r="C527" s="11">
        <f>VLOOKUP(A527,'Medical Examinations'!$A$1:$L$2336,2,FALSE)</f>
        <v>32.395</v>
      </c>
      <c r="D527" s="11">
        <f>VLOOKUP(A527,'Medical Examinations'!$A$1:$L$2336,3,FALSE)</f>
        <v>5.68</v>
      </c>
      <c r="E527" s="11" t="str">
        <f>VLOOKUP(A527,'Medical Examinations'!$A$1:$L$2336,4,FALSE)</f>
        <v>yes</v>
      </c>
      <c r="F527" s="11" t="str">
        <f>VLOOKUP(A527,'Medical Examinations'!$A$1:$L$2336,5,FALSE)</f>
        <v>No</v>
      </c>
      <c r="G527" s="11" t="str">
        <f>VLOOKUP(A527,'Medical Examinations'!$A$1:$L$2336,6,FALSE)</f>
        <v>No</v>
      </c>
      <c r="H527" s="11">
        <f>VLOOKUP(A527,'Medical Examinations'!$A$1:$L$2336,8,FALSE)</f>
        <v>1</v>
      </c>
      <c r="I527" s="11" t="str">
        <f>VLOOKUP(A527,'Medical Examinations'!$A$1:$L$2336,10,FALSE)</f>
        <v>No</v>
      </c>
      <c r="J527" s="11" t="str">
        <f>VLOOKUP(A527,'Medical Examinations'!$A$1:$L$2336,11,FALSE)</f>
        <v>Obesity</v>
      </c>
      <c r="K527" s="11" t="str">
        <f>VLOOKUP(A527,'Medical Examinations'!$A$1:$L$2336,12,FALSE)</f>
        <v>Normal</v>
      </c>
      <c r="L527" s="10">
        <f ca="1">VLOOKUP(A527,'Hospitalisation Details'!$A$1:$Q$2344,3,FALSE)</f>
        <v>1981</v>
      </c>
      <c r="M527" s="10" t="str">
        <f ca="1">VLOOKUP(A527,'Hospitalisation Details'!$A$1:$Q$2344,5,FALSE)</f>
        <v>Aug</v>
      </c>
      <c r="N527" s="11">
        <f ca="1">VLOOKUP(A527,'Hospitalisation Details'!$A$1:$Q$2344,6,FALSE)</f>
        <v>12</v>
      </c>
      <c r="O527" s="17">
        <f ca="1">VLOOKUP(A527,'Hospitalisation Details'!$A$1:$Q$2344,7,FALSE)</f>
        <v>29810</v>
      </c>
      <c r="P527" s="11">
        <f ca="1">VLOOKUP(A527,'Hospitalisation Details'!$A$1:$Q$2344,10,FALSE)</f>
        <v>4712.12</v>
      </c>
      <c r="Q527" s="11" t="str">
        <f ca="1">VLOOKUP(A527,'Hospitalisation Details'!$A$1:$Q$2344,12,FALSE)</f>
        <v>tier - 2</v>
      </c>
      <c r="R527" s="11" t="str">
        <f ca="1">VLOOKUP(A527,'Hospitalisation Details'!$A$1:$Q$2344,14,FALSE)</f>
        <v>tier - 3</v>
      </c>
      <c r="S527" s="11">
        <f ca="1">VLOOKUP(A527,'Hospitalisation Details'!$A$1:$Q$2344,17,FALSE)</f>
        <v>44</v>
      </c>
      <c r="T527" s="11" t="str">
        <f ca="1">VLOOKUP(A527,'Hospitalisation Details'!$A$1:$Q$2336,16,FALSE)</f>
        <v>R1011</v>
      </c>
    </row>
    <row r="528" ht="15.5" spans="1:20">
      <c r="A528" s="10" t="s">
        <v>1991</v>
      </c>
      <c r="B528" s="11" t="str">
        <f>VLOOKUP(A528,'Customer Names'!$H$6:$K$2340,3,FALSE)</f>
        <v>  Ashley E</v>
      </c>
      <c r="C528" s="11">
        <f>VLOOKUP(A528,'Medical Examinations'!$A$1:$L$2336,2,FALSE)</f>
        <v>46.19</v>
      </c>
      <c r="D528" s="11">
        <f>VLOOKUP(A528,'Medical Examinations'!$A$1:$L$2336,3,FALSE)</f>
        <v>7.31</v>
      </c>
      <c r="E528" s="11" t="str">
        <f>VLOOKUP(A528,'Medical Examinations'!$A$1:$L$2336,4,FALSE)</f>
        <v>yes</v>
      </c>
      <c r="F528" s="11" t="str">
        <f>VLOOKUP(A528,'Medical Examinations'!$A$1:$L$2336,5,FALSE)</f>
        <v>No</v>
      </c>
      <c r="G528" s="11" t="str">
        <f>VLOOKUP(A528,'Medical Examinations'!$A$1:$L$2336,6,FALSE)</f>
        <v>Yes</v>
      </c>
      <c r="H528" s="11">
        <f>VLOOKUP(A528,'Medical Examinations'!$A$1:$L$2336,8,FALSE)</f>
        <v>1</v>
      </c>
      <c r="I528" s="11" t="str">
        <f>VLOOKUP(A528,'Medical Examinations'!$A$1:$L$2336,10,FALSE)</f>
        <v>No</v>
      </c>
      <c r="J528" s="11" t="str">
        <f>VLOOKUP(A528,'Medical Examinations'!$A$1:$L$2336,11,FALSE)</f>
        <v>Obesity</v>
      </c>
      <c r="K528" s="11" t="str">
        <f>VLOOKUP(A528,'Medical Examinations'!$A$1:$L$2336,12,FALSE)</f>
        <v>Diabetes</v>
      </c>
      <c r="L528" s="10">
        <f ca="1">VLOOKUP(A528,'Hospitalisation Details'!$A$1:$Q$2344,3,FALSE)</f>
        <v>1992</v>
      </c>
      <c r="M528" s="10" t="str">
        <f ca="1">VLOOKUP(A528,'Hospitalisation Details'!$A$1:$Q$2344,5,FALSE)</f>
        <v>Oct</v>
      </c>
      <c r="N528" s="11">
        <f ca="1">VLOOKUP(A528,'Hospitalisation Details'!$A$1:$Q$2344,6,FALSE)</f>
        <v>9</v>
      </c>
      <c r="O528" s="17">
        <f ca="1">VLOOKUP(A528,'Hospitalisation Details'!$A$1:$Q$2344,7,FALSE)</f>
        <v>33886</v>
      </c>
      <c r="P528" s="11">
        <f ca="1">VLOOKUP(A528,'Hospitalisation Details'!$A$1:$Q$2344,10,FALSE)</f>
        <v>4718.2</v>
      </c>
      <c r="Q528" s="11" t="str">
        <f ca="1">VLOOKUP(A528,'Hospitalisation Details'!$A$1:$Q$2344,12,FALSE)</f>
        <v>tier - 2</v>
      </c>
      <c r="R528" s="11" t="str">
        <f ca="1">VLOOKUP(A528,'Hospitalisation Details'!$A$1:$Q$2344,14,FALSE)</f>
        <v>tier - 3</v>
      </c>
      <c r="S528" s="11">
        <f ca="1">VLOOKUP(A528,'Hospitalisation Details'!$A$1:$Q$2344,17,FALSE)</f>
        <v>33</v>
      </c>
      <c r="T528" s="11" t="str">
        <f ca="1">VLOOKUP(A528,'Hospitalisation Details'!$A$1:$Q$2336,16,FALSE)</f>
        <v>R1024</v>
      </c>
    </row>
    <row r="529" ht="15.5" spans="1:20">
      <c r="A529" s="10" t="s">
        <v>1995</v>
      </c>
      <c r="B529" s="11" t="str">
        <f>VLOOKUP(A529,'Customer Names'!$H$6:$K$2340,3,FALSE)</f>
        <v>  Lindsey</v>
      </c>
      <c r="C529" s="11">
        <f>VLOOKUP(A529,'Medical Examinations'!$A$1:$L$2336,2,FALSE)</f>
        <v>27.93</v>
      </c>
      <c r="D529" s="11">
        <f>VLOOKUP(A529,'Medical Examinations'!$A$1:$L$2336,3,FALSE)</f>
        <v>4.67</v>
      </c>
      <c r="E529" s="11" t="str">
        <f>VLOOKUP(A529,'Medical Examinations'!$A$1:$L$2336,4,FALSE)</f>
        <v>No</v>
      </c>
      <c r="F529" s="11" t="str">
        <f>VLOOKUP(A529,'Medical Examinations'!$A$1:$L$2336,5,FALSE)</f>
        <v>No</v>
      </c>
      <c r="G529" s="11" t="str">
        <f>VLOOKUP(A529,'Medical Examinations'!$A$1:$L$2336,6,FALSE)</f>
        <v>Yes</v>
      </c>
      <c r="H529" s="11">
        <f>VLOOKUP(A529,'Medical Examinations'!$A$1:$L$2336,8,FALSE)</f>
        <v>1</v>
      </c>
      <c r="I529" s="11" t="str">
        <f>VLOOKUP(A529,'Medical Examinations'!$A$1:$L$2336,10,FALSE)</f>
        <v>No</v>
      </c>
      <c r="J529" s="11" t="str">
        <f>VLOOKUP(A529,'Medical Examinations'!$A$1:$L$2336,11,FALSE)</f>
        <v>Over Weight</v>
      </c>
      <c r="K529" s="11" t="str">
        <f>VLOOKUP(A529,'Medical Examinations'!$A$1:$L$2336,12,FALSE)</f>
        <v>Normal</v>
      </c>
      <c r="L529" s="10">
        <f ca="1">VLOOKUP(A529,'Hospitalisation Details'!$A$1:$Q$2344,3,FALSE)</f>
        <v>1992</v>
      </c>
      <c r="M529" s="10" t="str">
        <f ca="1">VLOOKUP(A529,'Hospitalisation Details'!$A$1:$Q$2344,5,FALSE)</f>
        <v>Sep</v>
      </c>
      <c r="N529" s="11">
        <f ca="1">VLOOKUP(A529,'Hospitalisation Details'!$A$1:$Q$2344,6,FALSE)</f>
        <v>28</v>
      </c>
      <c r="O529" s="17">
        <f ca="1">VLOOKUP(A529,'Hospitalisation Details'!$A$1:$Q$2344,7,FALSE)</f>
        <v>33875</v>
      </c>
      <c r="P529" s="11">
        <f ca="1">VLOOKUP(A529,'Hospitalisation Details'!$A$1:$Q$2344,10,FALSE)</f>
        <v>4719.52</v>
      </c>
      <c r="Q529" s="11" t="str">
        <f ca="1">VLOOKUP(A529,'Hospitalisation Details'!$A$1:$Q$2344,12,FALSE)</f>
        <v>tier - 2</v>
      </c>
      <c r="R529" s="11" t="str">
        <f ca="1">VLOOKUP(A529,'Hospitalisation Details'!$A$1:$Q$2344,14,FALSE)</f>
        <v>tier - 2</v>
      </c>
      <c r="S529" s="11">
        <f ca="1">VLOOKUP(A529,'Hospitalisation Details'!$A$1:$Q$2344,17,FALSE)</f>
        <v>33</v>
      </c>
      <c r="T529" s="11" t="str">
        <f ca="1">VLOOKUP(A529,'Hospitalisation Details'!$A$1:$Q$2336,16,FALSE)</f>
        <v>R1024</v>
      </c>
    </row>
    <row r="530" ht="15.5" spans="1:20">
      <c r="A530" s="10" t="s">
        <v>1999</v>
      </c>
      <c r="B530" s="11" t="str">
        <f>VLOOKUP(A530,'Customer Names'!$H$6:$K$2340,3,FALSE)</f>
        <v>  Alan</v>
      </c>
      <c r="C530" s="11">
        <f>VLOOKUP(A530,'Medical Examinations'!$A$1:$L$2336,2,FALSE)</f>
        <v>45.62</v>
      </c>
      <c r="D530" s="11">
        <f>VLOOKUP(A530,'Medical Examinations'!$A$1:$L$2336,3,FALSE)</f>
        <v>6.87</v>
      </c>
      <c r="E530" s="11" t="str">
        <f>VLOOKUP(A530,'Medical Examinations'!$A$1:$L$2336,4,FALSE)</f>
        <v>No</v>
      </c>
      <c r="F530" s="11" t="str">
        <f>VLOOKUP(A530,'Medical Examinations'!$A$1:$L$2336,5,FALSE)</f>
        <v>No</v>
      </c>
      <c r="G530" s="11" t="str">
        <f>VLOOKUP(A530,'Medical Examinations'!$A$1:$L$2336,6,FALSE)</f>
        <v>No</v>
      </c>
      <c r="H530" s="11">
        <f>VLOOKUP(A530,'Medical Examinations'!$A$1:$L$2336,8,FALSE)</f>
        <v>0</v>
      </c>
      <c r="I530" s="11" t="str">
        <f>VLOOKUP(A530,'Medical Examinations'!$A$1:$L$2336,10,FALSE)</f>
        <v>No</v>
      </c>
      <c r="J530" s="11" t="str">
        <f>VLOOKUP(A530,'Medical Examinations'!$A$1:$L$2336,11,FALSE)</f>
        <v>Obesity</v>
      </c>
      <c r="K530" s="11" t="str">
        <f>VLOOKUP(A530,'Medical Examinations'!$A$1:$L$2336,12,FALSE)</f>
        <v>Diabetes</v>
      </c>
      <c r="L530" s="10">
        <f ca="1">VLOOKUP(A530,'Hospitalisation Details'!$A$1:$Q$2344,3,FALSE)</f>
        <v>1994</v>
      </c>
      <c r="M530" s="10" t="str">
        <f ca="1">VLOOKUP(A530,'Hospitalisation Details'!$A$1:$Q$2344,5,FALSE)</f>
        <v>Aug</v>
      </c>
      <c r="N530" s="11">
        <f ca="1">VLOOKUP(A530,'Hospitalisation Details'!$A$1:$Q$2344,6,FALSE)</f>
        <v>12</v>
      </c>
      <c r="O530" s="17">
        <f ca="1">VLOOKUP(A530,'Hospitalisation Details'!$A$1:$Q$2344,7,FALSE)</f>
        <v>34558</v>
      </c>
      <c r="P530" s="11">
        <f ca="1">VLOOKUP(A530,'Hospitalisation Details'!$A$1:$Q$2344,10,FALSE)</f>
        <v>4719.74</v>
      </c>
      <c r="Q530" s="11" t="str">
        <f ca="1">VLOOKUP(A530,'Hospitalisation Details'!$A$1:$Q$2344,12,FALSE)</f>
        <v>tier - 2</v>
      </c>
      <c r="R530" s="11" t="str">
        <f ca="1">VLOOKUP(A530,'Hospitalisation Details'!$A$1:$Q$2344,14,FALSE)</f>
        <v>tier - 1</v>
      </c>
      <c r="S530" s="11">
        <f ca="1">VLOOKUP(A530,'Hospitalisation Details'!$A$1:$Q$2344,17,FALSE)</f>
        <v>31</v>
      </c>
      <c r="T530" s="11" t="str">
        <f ca="1">VLOOKUP(A530,'Hospitalisation Details'!$A$1:$Q$2336,16,FALSE)</f>
        <v>R1012</v>
      </c>
    </row>
    <row r="531" ht="15.5" spans="1:20">
      <c r="A531" s="10" t="s">
        <v>2003</v>
      </c>
      <c r="B531" s="11" t="str">
        <f>VLOOKUP(A531,'Customer Names'!$H$6:$K$2340,3,FALSE)</f>
        <v>  Dan R</v>
      </c>
      <c r="C531" s="11">
        <f>VLOOKUP(A531,'Medical Examinations'!$A$1:$L$2336,2,FALSE)</f>
        <v>35.31</v>
      </c>
      <c r="D531" s="11">
        <f>VLOOKUP(A531,'Medical Examinations'!$A$1:$L$2336,3,FALSE)</f>
        <v>5.87</v>
      </c>
      <c r="E531" s="11" t="str">
        <f>VLOOKUP(A531,'Medical Examinations'!$A$1:$L$2336,4,FALSE)</f>
        <v>No</v>
      </c>
      <c r="F531" s="11" t="str">
        <f>VLOOKUP(A531,'Medical Examinations'!$A$1:$L$2336,5,FALSE)</f>
        <v>No</v>
      </c>
      <c r="G531" s="11" t="str">
        <f>VLOOKUP(A531,'Medical Examinations'!$A$1:$L$2336,6,FALSE)</f>
        <v>Yes</v>
      </c>
      <c r="H531" s="11">
        <f>VLOOKUP(A531,'Medical Examinations'!$A$1:$L$2336,8,FALSE)</f>
        <v>1</v>
      </c>
      <c r="I531" s="11" t="str">
        <f>VLOOKUP(A531,'Medical Examinations'!$A$1:$L$2336,10,FALSE)</f>
        <v>No</v>
      </c>
      <c r="J531" s="11" t="str">
        <f>VLOOKUP(A531,'Medical Examinations'!$A$1:$L$2336,11,FALSE)</f>
        <v>Obesity</v>
      </c>
      <c r="K531" s="11" t="str">
        <f>VLOOKUP(A531,'Medical Examinations'!$A$1:$L$2336,12,FALSE)</f>
        <v>Prediabetes</v>
      </c>
      <c r="L531" s="10">
        <f ca="1">VLOOKUP(A531,'Hospitalisation Details'!$A$1:$Q$2344,3,FALSE)</f>
        <v>1980</v>
      </c>
      <c r="M531" s="10" t="str">
        <f ca="1">VLOOKUP(A531,'Hospitalisation Details'!$A$1:$Q$2344,5,FALSE)</f>
        <v>Jul</v>
      </c>
      <c r="N531" s="11">
        <f ca="1">VLOOKUP(A531,'Hospitalisation Details'!$A$1:$Q$2344,6,FALSE)</f>
        <v>2</v>
      </c>
      <c r="O531" s="17">
        <f ca="1">VLOOKUP(A531,'Hospitalisation Details'!$A$1:$Q$2344,7,FALSE)</f>
        <v>29404</v>
      </c>
      <c r="P531" s="11">
        <f ca="1">VLOOKUP(A531,'Hospitalisation Details'!$A$1:$Q$2344,10,FALSE)</f>
        <v>4728.71</v>
      </c>
      <c r="Q531" s="11" t="str">
        <f ca="1">VLOOKUP(A531,'Hospitalisation Details'!$A$1:$Q$2344,12,FALSE)</f>
        <v>tier - 2</v>
      </c>
      <c r="R531" s="11" t="str">
        <f ca="1">VLOOKUP(A531,'Hospitalisation Details'!$A$1:$Q$2344,14,FALSE)</f>
        <v>tier - 3</v>
      </c>
      <c r="S531" s="11">
        <f ca="1">VLOOKUP(A531,'Hospitalisation Details'!$A$1:$Q$2344,17,FALSE)</f>
        <v>45</v>
      </c>
      <c r="T531" s="11" t="str">
        <f ca="1">VLOOKUP(A531,'Hospitalisation Details'!$A$1:$Q$2336,16,FALSE)</f>
        <v>R1012</v>
      </c>
    </row>
    <row r="532" ht="15.5" spans="1:20">
      <c r="A532" s="10" t="s">
        <v>2006</v>
      </c>
      <c r="B532" s="11" t="str">
        <f>VLOOKUP(A532,'Customer Names'!$H$6:$K$2340,3,FALSE)</f>
        <v>  Katie</v>
      </c>
      <c r="C532" s="11">
        <f>VLOOKUP(A532,'Medical Examinations'!$A$1:$L$2336,2,FALSE)</f>
        <v>30.4</v>
      </c>
      <c r="D532" s="11">
        <f>VLOOKUP(A532,'Medical Examinations'!$A$1:$L$2336,3,FALSE)</f>
        <v>4.07</v>
      </c>
      <c r="E532" s="11" t="str">
        <f>VLOOKUP(A532,'Medical Examinations'!$A$1:$L$2336,4,FALSE)</f>
        <v>yes</v>
      </c>
      <c r="F532" s="11" t="str">
        <f>VLOOKUP(A532,'Medical Examinations'!$A$1:$L$2336,5,FALSE)</f>
        <v>No</v>
      </c>
      <c r="G532" s="11" t="str">
        <f>VLOOKUP(A532,'Medical Examinations'!$A$1:$L$2336,6,FALSE)</f>
        <v>No</v>
      </c>
      <c r="H532" s="11">
        <f>VLOOKUP(A532,'Medical Examinations'!$A$1:$L$2336,8,FALSE)</f>
        <v>1</v>
      </c>
      <c r="I532" s="11" t="str">
        <f>VLOOKUP(A532,'Medical Examinations'!$A$1:$L$2336,10,FALSE)</f>
        <v>No</v>
      </c>
      <c r="J532" s="11" t="str">
        <f>VLOOKUP(A532,'Medical Examinations'!$A$1:$L$2336,11,FALSE)</f>
        <v>Obesity</v>
      </c>
      <c r="K532" s="11" t="str">
        <f>VLOOKUP(A532,'Medical Examinations'!$A$1:$L$2336,12,FALSE)</f>
        <v>Normal</v>
      </c>
      <c r="L532" s="10">
        <f ca="1">VLOOKUP(A532,'Hospitalisation Details'!$A$1:$Q$2344,3,FALSE)</f>
        <v>1986</v>
      </c>
      <c r="M532" s="10" t="str">
        <f ca="1">VLOOKUP(A532,'Hospitalisation Details'!$A$1:$Q$2344,5,FALSE)</f>
        <v>Sep</v>
      </c>
      <c r="N532" s="11">
        <f ca="1">VLOOKUP(A532,'Hospitalisation Details'!$A$1:$Q$2344,6,FALSE)</f>
        <v>5</v>
      </c>
      <c r="O532" s="17">
        <f ca="1">VLOOKUP(A532,'Hospitalisation Details'!$A$1:$Q$2344,7,FALSE)</f>
        <v>31660</v>
      </c>
      <c r="P532" s="11">
        <f ca="1">VLOOKUP(A532,'Hospitalisation Details'!$A$1:$Q$2344,10,FALSE)</f>
        <v>4734.64</v>
      </c>
      <c r="Q532" s="11" t="str">
        <f ca="1">VLOOKUP(A532,'Hospitalisation Details'!$A$1:$Q$2344,12,FALSE)</f>
        <v>tier - 2</v>
      </c>
      <c r="R532" s="11" t="str">
        <f ca="1">VLOOKUP(A532,'Hospitalisation Details'!$A$1:$Q$2344,14,FALSE)</f>
        <v>tier - 1</v>
      </c>
      <c r="S532" s="11">
        <f ca="1">VLOOKUP(A532,'Hospitalisation Details'!$A$1:$Q$2344,17,FALSE)</f>
        <v>39</v>
      </c>
      <c r="T532" s="11" t="str">
        <f ca="1">VLOOKUP(A532,'Hospitalisation Details'!$A$1:$Q$2336,16,FALSE)</f>
        <v>R1013</v>
      </c>
    </row>
    <row r="533" ht="15.5" spans="1:20">
      <c r="A533" s="10" t="s">
        <v>2010</v>
      </c>
      <c r="B533" s="11" t="str">
        <f>VLOOKUP(A533,'Customer Names'!$H$6:$K$2340,3,FALSE)</f>
        <v>  Eric</v>
      </c>
      <c r="C533" s="11">
        <f>VLOOKUP(A533,'Medical Examinations'!$A$1:$L$2336,2,FALSE)</f>
        <v>20.13</v>
      </c>
      <c r="D533" s="11">
        <f>VLOOKUP(A533,'Medical Examinations'!$A$1:$L$2336,3,FALSE)</f>
        <v>6.47</v>
      </c>
      <c r="E533" s="11" t="str">
        <f>VLOOKUP(A533,'Medical Examinations'!$A$1:$L$2336,4,FALSE)</f>
        <v>No</v>
      </c>
      <c r="F533" s="11" t="str">
        <f>VLOOKUP(A533,'Medical Examinations'!$A$1:$L$2336,5,FALSE)</f>
        <v>No</v>
      </c>
      <c r="G533" s="11" t="str">
        <f>VLOOKUP(A533,'Medical Examinations'!$A$1:$L$2336,6,FALSE)</f>
        <v>Yes</v>
      </c>
      <c r="H533" s="11">
        <f>VLOOKUP(A533,'Medical Examinations'!$A$1:$L$2336,8,FALSE)</f>
        <v>1</v>
      </c>
      <c r="I533" s="11" t="str">
        <f>VLOOKUP(A533,'Medical Examinations'!$A$1:$L$2336,10,FALSE)</f>
        <v>yes</v>
      </c>
      <c r="J533" s="11" t="str">
        <f>VLOOKUP(A533,'Medical Examinations'!$A$1:$L$2336,11,FALSE)</f>
        <v>Normal Weight</v>
      </c>
      <c r="K533" s="11" t="str">
        <f>VLOOKUP(A533,'Medical Examinations'!$A$1:$L$2336,12,FALSE)</f>
        <v>Diabetes</v>
      </c>
      <c r="L533" s="10">
        <f ca="1">VLOOKUP(A533,'Hospitalisation Details'!$A$1:$Q$2344,3,FALSE)</f>
        <v>1991</v>
      </c>
      <c r="M533" s="10" t="str">
        <f ca="1">VLOOKUP(A533,'Hospitalisation Details'!$A$1:$Q$2344,5,FALSE)</f>
        <v>Oct</v>
      </c>
      <c r="N533" s="11">
        <f ca="1">VLOOKUP(A533,'Hospitalisation Details'!$A$1:$Q$2344,6,FALSE)</f>
        <v>12</v>
      </c>
      <c r="O533" s="17">
        <f ca="1">VLOOKUP(A533,'Hospitalisation Details'!$A$1:$Q$2344,7,FALSE)</f>
        <v>33523</v>
      </c>
      <c r="P533" s="11">
        <f ca="1">VLOOKUP(A533,'Hospitalisation Details'!$A$1:$Q$2344,10,FALSE)</f>
        <v>4738.27</v>
      </c>
      <c r="Q533" s="11" t="str">
        <f ca="1">VLOOKUP(A533,'Hospitalisation Details'!$A$1:$Q$2344,12,FALSE)</f>
        <v>tier - 2</v>
      </c>
      <c r="R533" s="11" t="str">
        <f ca="1">VLOOKUP(A533,'Hospitalisation Details'!$A$1:$Q$2344,14,FALSE)</f>
        <v>tier - 3</v>
      </c>
      <c r="S533" s="11">
        <f ca="1">VLOOKUP(A533,'Hospitalisation Details'!$A$1:$Q$2344,17,FALSE)</f>
        <v>34</v>
      </c>
      <c r="T533" s="11" t="str">
        <f ca="1">VLOOKUP(A533,'Hospitalisation Details'!$A$1:$Q$2336,16,FALSE)</f>
        <v>R1012</v>
      </c>
    </row>
    <row r="534" ht="15.5" spans="1:20">
      <c r="A534" s="10" t="s">
        <v>2013</v>
      </c>
      <c r="B534" s="11" t="str">
        <f>VLOOKUP(A534,'Customer Names'!$H$6:$K$2340,3,FALSE)</f>
        <v>  Cathryn</v>
      </c>
      <c r="C534" s="11">
        <f>VLOOKUP(A534,'Medical Examinations'!$A$1:$L$2336,2,FALSE)</f>
        <v>23.655</v>
      </c>
      <c r="D534" s="11">
        <f>VLOOKUP(A534,'Medical Examinations'!$A$1:$L$2336,3,FALSE)</f>
        <v>5.14</v>
      </c>
      <c r="E534" s="11" t="str">
        <f>VLOOKUP(A534,'Medical Examinations'!$A$1:$L$2336,4,FALSE)</f>
        <v>No</v>
      </c>
      <c r="F534" s="11" t="str">
        <f>VLOOKUP(A534,'Medical Examinations'!$A$1:$L$2336,5,FALSE)</f>
        <v>No</v>
      </c>
      <c r="G534" s="11" t="str">
        <f>VLOOKUP(A534,'Medical Examinations'!$A$1:$L$2336,6,FALSE)</f>
        <v>No</v>
      </c>
      <c r="H534" s="11">
        <f>VLOOKUP(A534,'Medical Examinations'!$A$1:$L$2336,8,FALSE)</f>
        <v>1</v>
      </c>
      <c r="I534" s="11" t="str">
        <f>VLOOKUP(A534,'Medical Examinations'!$A$1:$L$2336,10,FALSE)</f>
        <v>yes</v>
      </c>
      <c r="J534" s="11" t="str">
        <f>VLOOKUP(A534,'Medical Examinations'!$A$1:$L$2336,11,FALSE)</f>
        <v>Normal Weight</v>
      </c>
      <c r="K534" s="11" t="str">
        <f>VLOOKUP(A534,'Medical Examinations'!$A$1:$L$2336,12,FALSE)</f>
        <v>Normal</v>
      </c>
      <c r="L534" s="10">
        <f ca="1">VLOOKUP(A534,'Hospitalisation Details'!$A$1:$Q$2344,3,FALSE)</f>
        <v>2004</v>
      </c>
      <c r="M534" s="10" t="str">
        <f ca="1">VLOOKUP(A534,'Hospitalisation Details'!$A$1:$Q$2344,5,FALSE)</f>
        <v>Nov</v>
      </c>
      <c r="N534" s="11">
        <f ca="1">VLOOKUP(A534,'Hospitalisation Details'!$A$1:$Q$2344,6,FALSE)</f>
        <v>24</v>
      </c>
      <c r="O534" s="17">
        <f ca="1">VLOOKUP(A534,'Hospitalisation Details'!$A$1:$Q$2344,7,FALSE)</f>
        <v>38315</v>
      </c>
      <c r="P534" s="11">
        <f ca="1">VLOOKUP(A534,'Hospitalisation Details'!$A$1:$Q$2344,10,FALSE)</f>
        <v>4740.78</v>
      </c>
      <c r="Q534" s="11" t="str">
        <f ca="1">VLOOKUP(A534,'Hospitalisation Details'!$A$1:$Q$2344,12,FALSE)</f>
        <v>tier - 2</v>
      </c>
      <c r="R534" s="11" t="str">
        <f ca="1">VLOOKUP(A534,'Hospitalisation Details'!$A$1:$Q$2344,14,FALSE)</f>
        <v>tier - 3</v>
      </c>
      <c r="S534" s="11">
        <f ca="1">VLOOKUP(A534,'Hospitalisation Details'!$A$1:$Q$2344,17,FALSE)</f>
        <v>20</v>
      </c>
      <c r="T534" s="11" t="str">
        <f ca="1">VLOOKUP(A534,'Hospitalisation Details'!$A$1:$Q$2336,16,FALSE)</f>
        <v>R1021</v>
      </c>
    </row>
    <row r="535" ht="15.5" spans="1:20">
      <c r="A535" s="10" t="s">
        <v>2016</v>
      </c>
      <c r="B535" s="11" t="str">
        <f>VLOOKUP(A535,'Customer Names'!$H$6:$K$2340,3,FALSE)</f>
        <v>  Brendan</v>
      </c>
      <c r="C535" s="11">
        <f>VLOOKUP(A535,'Medical Examinations'!$A$1:$L$2336,2,FALSE)</f>
        <v>49.05</v>
      </c>
      <c r="D535" s="11">
        <f>VLOOKUP(A535,'Medical Examinations'!$A$1:$L$2336,3,FALSE)</f>
        <v>9.77</v>
      </c>
      <c r="E535" s="11" t="str">
        <f>VLOOKUP(A535,'Medical Examinations'!$A$1:$L$2336,4,FALSE)</f>
        <v>yes</v>
      </c>
      <c r="F535" s="11" t="str">
        <f>VLOOKUP(A535,'Medical Examinations'!$A$1:$L$2336,5,FALSE)</f>
        <v>No</v>
      </c>
      <c r="G535" s="11" t="str">
        <f>VLOOKUP(A535,'Medical Examinations'!$A$1:$L$2336,6,FALSE)</f>
        <v>No</v>
      </c>
      <c r="H535" s="11">
        <f>VLOOKUP(A535,'Medical Examinations'!$A$1:$L$2336,8,FALSE)</f>
        <v>0</v>
      </c>
      <c r="I535" s="11" t="str">
        <f>VLOOKUP(A535,'Medical Examinations'!$A$1:$L$2336,10,FALSE)</f>
        <v>No</v>
      </c>
      <c r="J535" s="11" t="str">
        <f>VLOOKUP(A535,'Medical Examinations'!$A$1:$L$2336,11,FALSE)</f>
        <v>Obesity</v>
      </c>
      <c r="K535" s="11" t="str">
        <f>VLOOKUP(A535,'Medical Examinations'!$A$1:$L$2336,12,FALSE)</f>
        <v>Diabetes</v>
      </c>
      <c r="L535" s="10">
        <f ca="1">VLOOKUP(A535,'Hospitalisation Details'!$A$1:$Q$2344,3,FALSE)</f>
        <v>1987</v>
      </c>
      <c r="M535" s="10" t="str">
        <f ca="1">VLOOKUP(A535,'Hospitalisation Details'!$A$1:$Q$2344,5,FALSE)</f>
        <v>Jun</v>
      </c>
      <c r="N535" s="11">
        <f ca="1">VLOOKUP(A535,'Hospitalisation Details'!$A$1:$Q$2344,6,FALSE)</f>
        <v>5</v>
      </c>
      <c r="O535" s="17">
        <f ca="1">VLOOKUP(A535,'Hospitalisation Details'!$A$1:$Q$2344,7,FALSE)</f>
        <v>31933</v>
      </c>
      <c r="P535" s="11">
        <f ca="1">VLOOKUP(A535,'Hospitalisation Details'!$A$1:$Q$2344,10,FALSE)</f>
        <v>4746.34</v>
      </c>
      <c r="Q535" s="11" t="str">
        <f ca="1">VLOOKUP(A535,'Hospitalisation Details'!$A$1:$Q$2344,12,FALSE)</f>
        <v>tier - 2</v>
      </c>
      <c r="R535" s="11" t="str">
        <f ca="1">VLOOKUP(A535,'Hospitalisation Details'!$A$1:$Q$2344,14,FALSE)</f>
        <v>tier - 2</v>
      </c>
      <c r="S535" s="11">
        <f ca="1">VLOOKUP(A535,'Hospitalisation Details'!$A$1:$Q$2344,17,FALSE)</f>
        <v>38</v>
      </c>
      <c r="T535" s="11" t="str">
        <f ca="1">VLOOKUP(A535,'Hospitalisation Details'!$A$1:$Q$2336,16,FALSE)</f>
        <v>R1011</v>
      </c>
    </row>
    <row r="536" ht="15.5" spans="1:20">
      <c r="A536" s="10" t="s">
        <v>2020</v>
      </c>
      <c r="B536" s="11" t="str">
        <f>VLOOKUP(A536,'Customer Names'!$H$6:$K$2340,3,FALSE)</f>
        <v>  Shauna</v>
      </c>
      <c r="C536" s="11">
        <f>VLOOKUP(A536,'Medical Examinations'!$A$1:$L$2336,2,FALSE)</f>
        <v>51.94</v>
      </c>
      <c r="D536" s="11">
        <f>VLOOKUP(A536,'Medical Examinations'!$A$1:$L$2336,3,FALSE)</f>
        <v>8.8</v>
      </c>
      <c r="E536" s="11" t="str">
        <f>VLOOKUP(A536,'Medical Examinations'!$A$1:$L$2336,4,FALSE)</f>
        <v>yes</v>
      </c>
      <c r="F536" s="11" t="str">
        <f>VLOOKUP(A536,'Medical Examinations'!$A$1:$L$2336,5,FALSE)</f>
        <v>No</v>
      </c>
      <c r="G536" s="11" t="str">
        <f>VLOOKUP(A536,'Medical Examinations'!$A$1:$L$2336,6,FALSE)</f>
        <v>No</v>
      </c>
      <c r="H536" s="11">
        <f>VLOOKUP(A536,'Medical Examinations'!$A$1:$L$2336,8,FALSE)</f>
        <v>2</v>
      </c>
      <c r="I536" s="11" t="str">
        <f>VLOOKUP(A536,'Medical Examinations'!$A$1:$L$2336,10,FALSE)</f>
        <v>No</v>
      </c>
      <c r="J536" s="11" t="str">
        <f>VLOOKUP(A536,'Medical Examinations'!$A$1:$L$2336,11,FALSE)</f>
        <v>Obesity</v>
      </c>
      <c r="K536" s="11" t="str">
        <f>VLOOKUP(A536,'Medical Examinations'!$A$1:$L$2336,12,FALSE)</f>
        <v>Diabetes</v>
      </c>
      <c r="L536" s="10">
        <f ca="1">VLOOKUP(A536,'Hospitalisation Details'!$A$1:$Q$2344,3,FALSE)</f>
        <v>1987</v>
      </c>
      <c r="M536" s="10" t="str">
        <f ca="1">VLOOKUP(A536,'Hospitalisation Details'!$A$1:$Q$2344,5,FALSE)</f>
        <v>Sep</v>
      </c>
      <c r="N536" s="11">
        <f ca="1">VLOOKUP(A536,'Hospitalisation Details'!$A$1:$Q$2344,6,FALSE)</f>
        <v>2</v>
      </c>
      <c r="O536" s="17">
        <f ca="1">VLOOKUP(A536,'Hospitalisation Details'!$A$1:$Q$2344,7,FALSE)</f>
        <v>32022</v>
      </c>
      <c r="P536" s="11">
        <f ca="1">VLOOKUP(A536,'Hospitalisation Details'!$A$1:$Q$2344,10,FALSE)</f>
        <v>4747.05</v>
      </c>
      <c r="Q536" s="11" t="str">
        <f ca="1">VLOOKUP(A536,'Hospitalisation Details'!$A$1:$Q$2344,12,FALSE)</f>
        <v>tier - 2</v>
      </c>
      <c r="R536" s="11" t="str">
        <f ca="1">VLOOKUP(A536,'Hospitalisation Details'!$A$1:$Q$2344,14,FALSE)</f>
        <v>tier - 2</v>
      </c>
      <c r="S536" s="11">
        <f ca="1">VLOOKUP(A536,'Hospitalisation Details'!$A$1:$Q$2344,17,FALSE)</f>
        <v>38</v>
      </c>
      <c r="T536" s="11" t="str">
        <f ca="1">VLOOKUP(A536,'Hospitalisation Details'!$A$1:$Q$2336,16,FALSE)</f>
        <v>R1013</v>
      </c>
    </row>
    <row r="537" ht="15.5" spans="1:20">
      <c r="A537" s="10" t="s">
        <v>2024</v>
      </c>
      <c r="B537" s="11" t="str">
        <f>VLOOKUP(A537,'Customer Names'!$H$6:$K$2340,3,FALSE)</f>
        <v>  Terence</v>
      </c>
      <c r="C537" s="11">
        <f>VLOOKUP(A537,'Medical Examinations'!$A$1:$L$2336,2,FALSE)</f>
        <v>29.83</v>
      </c>
      <c r="D537" s="11">
        <f>VLOOKUP(A537,'Medical Examinations'!$A$1:$L$2336,3,FALSE)</f>
        <v>5.84</v>
      </c>
      <c r="E537" s="11" t="str">
        <f>VLOOKUP(A537,'Medical Examinations'!$A$1:$L$2336,4,FALSE)</f>
        <v>No</v>
      </c>
      <c r="F537" s="11" t="str">
        <f>VLOOKUP(A537,'Medical Examinations'!$A$1:$L$2336,5,FALSE)</f>
        <v>No</v>
      </c>
      <c r="G537" s="11" t="str">
        <f>VLOOKUP(A537,'Medical Examinations'!$A$1:$L$2336,6,FALSE)</f>
        <v>No</v>
      </c>
      <c r="H537" s="11">
        <f>VLOOKUP(A537,'Medical Examinations'!$A$1:$L$2336,8,FALSE)</f>
        <v>1</v>
      </c>
      <c r="I537" s="11" t="str">
        <f>VLOOKUP(A537,'Medical Examinations'!$A$1:$L$2336,10,FALSE)</f>
        <v>yes</v>
      </c>
      <c r="J537" s="11" t="str">
        <f>VLOOKUP(A537,'Medical Examinations'!$A$1:$L$2336,11,FALSE)</f>
        <v>Over Weight</v>
      </c>
      <c r="K537" s="11" t="str">
        <f>VLOOKUP(A537,'Medical Examinations'!$A$1:$L$2336,12,FALSE)</f>
        <v>Prediabetes</v>
      </c>
      <c r="L537" s="10">
        <f ca="1">VLOOKUP(A537,'Hospitalisation Details'!$A$1:$Q$2344,3,FALSE)</f>
        <v>1987</v>
      </c>
      <c r="M537" s="10" t="str">
        <f ca="1">VLOOKUP(A537,'Hospitalisation Details'!$A$1:$Q$2344,5,FALSE)</f>
        <v>Nov</v>
      </c>
      <c r="N537" s="11">
        <f ca="1">VLOOKUP(A537,'Hospitalisation Details'!$A$1:$Q$2344,6,FALSE)</f>
        <v>22</v>
      </c>
      <c r="O537" s="17">
        <f ca="1">VLOOKUP(A537,'Hospitalisation Details'!$A$1:$Q$2344,7,FALSE)</f>
        <v>32103</v>
      </c>
      <c r="P537" s="11">
        <f ca="1">VLOOKUP(A537,'Hospitalisation Details'!$A$1:$Q$2344,10,FALSE)</f>
        <v>4751.07</v>
      </c>
      <c r="Q537" s="11" t="str">
        <f ca="1">VLOOKUP(A537,'Hospitalisation Details'!$A$1:$Q$2344,12,FALSE)</f>
        <v>tier - 3</v>
      </c>
      <c r="R537" s="11" t="str">
        <f ca="1">VLOOKUP(A537,'Hospitalisation Details'!$A$1:$Q$2344,14,FALSE)</f>
        <v>tier - 1</v>
      </c>
      <c r="S537" s="11">
        <f ca="1">VLOOKUP(A537,'Hospitalisation Details'!$A$1:$Q$2344,17,FALSE)</f>
        <v>37</v>
      </c>
      <c r="T537" s="11" t="str">
        <f ca="1">VLOOKUP(A537,'Hospitalisation Details'!$A$1:$Q$2336,16,FALSE)</f>
        <v>R1011</v>
      </c>
    </row>
    <row r="538" ht="15.5" spans="1:20">
      <c r="A538" s="10" t="s">
        <v>2027</v>
      </c>
      <c r="B538" s="11" t="str">
        <f>VLOOKUP(A538,'Customer Names'!$H$6:$K$2340,3,FALSE)</f>
        <v>  Marisol</v>
      </c>
      <c r="C538" s="11">
        <f>VLOOKUP(A538,'Medical Examinations'!$A$1:$L$2336,2,FALSE)</f>
        <v>22.6</v>
      </c>
      <c r="D538" s="11">
        <f>VLOOKUP(A538,'Medical Examinations'!$A$1:$L$2336,3,FALSE)</f>
        <v>10.43</v>
      </c>
      <c r="E538" s="11" t="str">
        <f>VLOOKUP(A538,'Medical Examinations'!$A$1:$L$2336,4,FALSE)</f>
        <v>yes</v>
      </c>
      <c r="F538" s="11" t="str">
        <f>VLOOKUP(A538,'Medical Examinations'!$A$1:$L$2336,5,FALSE)</f>
        <v>No</v>
      </c>
      <c r="G538" s="11" t="str">
        <f>VLOOKUP(A538,'Medical Examinations'!$A$1:$L$2336,6,FALSE)</f>
        <v>No</v>
      </c>
      <c r="H538" s="11">
        <f>VLOOKUP(A538,'Medical Examinations'!$A$1:$L$2336,8,FALSE)</f>
        <v>1</v>
      </c>
      <c r="I538" s="11" t="str">
        <f>VLOOKUP(A538,'Medical Examinations'!$A$1:$L$2336,10,FALSE)</f>
        <v>yes</v>
      </c>
      <c r="J538" s="11" t="str">
        <f>VLOOKUP(A538,'Medical Examinations'!$A$1:$L$2336,11,FALSE)</f>
        <v>Normal Weight</v>
      </c>
      <c r="K538" s="11" t="str">
        <f>VLOOKUP(A538,'Medical Examinations'!$A$1:$L$2336,12,FALSE)</f>
        <v>Diabetes</v>
      </c>
      <c r="L538" s="10">
        <f ca="1">VLOOKUP(A538,'Hospitalisation Details'!$A$1:$Q$2344,3,FALSE)</f>
        <v>1992</v>
      </c>
      <c r="M538" s="10" t="str">
        <f ca="1">VLOOKUP(A538,'Hospitalisation Details'!$A$1:$Q$2344,5,FALSE)</f>
        <v>Aug</v>
      </c>
      <c r="N538" s="11">
        <f ca="1">VLOOKUP(A538,'Hospitalisation Details'!$A$1:$Q$2344,6,FALSE)</f>
        <v>16</v>
      </c>
      <c r="O538" s="17">
        <f ca="1">VLOOKUP(A538,'Hospitalisation Details'!$A$1:$Q$2344,7,FALSE)</f>
        <v>33832</v>
      </c>
      <c r="P538" s="11">
        <f ca="1">VLOOKUP(A538,'Hospitalisation Details'!$A$1:$Q$2344,10,FALSE)</f>
        <v>4753.64</v>
      </c>
      <c r="Q538" s="11" t="str">
        <f ca="1">VLOOKUP(A538,'Hospitalisation Details'!$A$1:$Q$2344,12,FALSE)</f>
        <v>tier - 2</v>
      </c>
      <c r="R538" s="11" t="str">
        <f ca="1">VLOOKUP(A538,'Hospitalisation Details'!$A$1:$Q$2344,14,FALSE)</f>
        <v>tier - 3</v>
      </c>
      <c r="S538" s="11">
        <f ca="1">VLOOKUP(A538,'Hospitalisation Details'!$A$1:$Q$2344,17,FALSE)</f>
        <v>33</v>
      </c>
      <c r="T538" s="11" t="str">
        <f ca="1">VLOOKUP(A538,'Hospitalisation Details'!$A$1:$Q$2336,16,FALSE)</f>
        <v>R1013</v>
      </c>
    </row>
    <row r="539" ht="15.5" spans="1:20">
      <c r="A539" s="10" t="s">
        <v>2031</v>
      </c>
      <c r="B539" s="11" t="str">
        <f>VLOOKUP(A539,'Customer Names'!$H$6:$K$2340,3,FALSE)</f>
        <v>  Lindsay</v>
      </c>
      <c r="C539" s="11">
        <f>VLOOKUP(A539,'Medical Examinations'!$A$1:$L$2336,2,FALSE)</f>
        <v>46.69</v>
      </c>
      <c r="D539" s="11">
        <f>VLOOKUP(A539,'Medical Examinations'!$A$1:$L$2336,3,FALSE)</f>
        <v>4.25</v>
      </c>
      <c r="E539" s="11" t="str">
        <f>VLOOKUP(A539,'Medical Examinations'!$A$1:$L$2336,4,FALSE)</f>
        <v>yes</v>
      </c>
      <c r="F539" s="11" t="str">
        <f>VLOOKUP(A539,'Medical Examinations'!$A$1:$L$2336,5,FALSE)</f>
        <v>No</v>
      </c>
      <c r="G539" s="11" t="str">
        <f>VLOOKUP(A539,'Medical Examinations'!$A$1:$L$2336,6,FALSE)</f>
        <v>No</v>
      </c>
      <c r="H539" s="11">
        <f>VLOOKUP(A539,'Medical Examinations'!$A$1:$L$2336,8,FALSE)</f>
        <v>1</v>
      </c>
      <c r="I539" s="11" t="str">
        <f>VLOOKUP(A539,'Medical Examinations'!$A$1:$L$2336,10,FALSE)</f>
        <v>No</v>
      </c>
      <c r="J539" s="11" t="str">
        <f>VLOOKUP(A539,'Medical Examinations'!$A$1:$L$2336,11,FALSE)</f>
        <v>Obesity</v>
      </c>
      <c r="K539" s="11" t="str">
        <f>VLOOKUP(A539,'Medical Examinations'!$A$1:$L$2336,12,FALSE)</f>
        <v>Normal</v>
      </c>
      <c r="L539" s="10">
        <f ca="1">VLOOKUP(A539,'Hospitalisation Details'!$A$1:$Q$2344,3,FALSE)</f>
        <v>1987</v>
      </c>
      <c r="M539" s="10" t="str">
        <f ca="1">VLOOKUP(A539,'Hospitalisation Details'!$A$1:$Q$2344,5,FALSE)</f>
        <v>Sep</v>
      </c>
      <c r="N539" s="11">
        <f ca="1">VLOOKUP(A539,'Hospitalisation Details'!$A$1:$Q$2344,6,FALSE)</f>
        <v>27</v>
      </c>
      <c r="O539" s="17">
        <f ca="1">VLOOKUP(A539,'Hospitalisation Details'!$A$1:$Q$2344,7,FALSE)</f>
        <v>32047</v>
      </c>
      <c r="P539" s="11">
        <f ca="1">VLOOKUP(A539,'Hospitalisation Details'!$A$1:$Q$2344,10,FALSE)</f>
        <v>4762.33</v>
      </c>
      <c r="Q539" s="11" t="str">
        <f ca="1">VLOOKUP(A539,'Hospitalisation Details'!$A$1:$Q$2344,12,FALSE)</f>
        <v>tier - 3</v>
      </c>
      <c r="R539" s="11" t="str">
        <f ca="1">VLOOKUP(A539,'Hospitalisation Details'!$A$1:$Q$2344,14,FALSE)</f>
        <v>tier - 3</v>
      </c>
      <c r="S539" s="11">
        <f ca="1">VLOOKUP(A539,'Hospitalisation Details'!$A$1:$Q$2344,17,FALSE)</f>
        <v>38</v>
      </c>
      <c r="T539" s="11" t="str">
        <f ca="1">VLOOKUP(A539,'Hospitalisation Details'!$A$1:$Q$2336,16,FALSE)</f>
        <v>R1011</v>
      </c>
    </row>
    <row r="540" ht="15.5" spans="1:20">
      <c r="A540" s="10" t="s">
        <v>2034</v>
      </c>
      <c r="B540" s="11" t="str">
        <f>VLOOKUP(A540,'Customer Names'!$H$6:$K$2340,3,FALSE)</f>
        <v>  Katie</v>
      </c>
      <c r="C540" s="11">
        <f>VLOOKUP(A540,'Medical Examinations'!$A$1:$L$2336,2,FALSE)</f>
        <v>28.49</v>
      </c>
      <c r="D540" s="11">
        <f>VLOOKUP(A540,'Medical Examinations'!$A$1:$L$2336,3,FALSE)</f>
        <v>4.89</v>
      </c>
      <c r="E540" s="11" t="str">
        <f>VLOOKUP(A540,'Medical Examinations'!$A$1:$L$2336,4,FALSE)</f>
        <v>No</v>
      </c>
      <c r="F540" s="11" t="str">
        <f>VLOOKUP(A540,'Medical Examinations'!$A$1:$L$2336,5,FALSE)</f>
        <v>No</v>
      </c>
      <c r="G540" s="11" t="str">
        <f>VLOOKUP(A540,'Medical Examinations'!$A$1:$L$2336,6,FALSE)</f>
        <v>No</v>
      </c>
      <c r="H540" s="11">
        <f>VLOOKUP(A540,'Medical Examinations'!$A$1:$L$2336,8,FALSE)</f>
        <v>0</v>
      </c>
      <c r="I540" s="11" t="str">
        <f>VLOOKUP(A540,'Medical Examinations'!$A$1:$L$2336,10,FALSE)</f>
        <v>yes</v>
      </c>
      <c r="J540" s="11" t="str">
        <f>VLOOKUP(A540,'Medical Examinations'!$A$1:$L$2336,11,FALSE)</f>
        <v>Over Weight</v>
      </c>
      <c r="K540" s="11" t="str">
        <f>VLOOKUP(A540,'Medical Examinations'!$A$1:$L$2336,12,FALSE)</f>
        <v>Normal</v>
      </c>
      <c r="L540" s="10">
        <f ca="1">VLOOKUP(A540,'Hospitalisation Details'!$A$1:$Q$2344,3,FALSE)</f>
        <v>1989</v>
      </c>
      <c r="M540" s="10" t="str">
        <f ca="1">VLOOKUP(A540,'Hospitalisation Details'!$A$1:$Q$2344,5,FALSE)</f>
        <v>Aug</v>
      </c>
      <c r="N540" s="11">
        <f ca="1">VLOOKUP(A540,'Hospitalisation Details'!$A$1:$Q$2344,6,FALSE)</f>
        <v>1</v>
      </c>
      <c r="O540" s="17">
        <f ca="1">VLOOKUP(A540,'Hospitalisation Details'!$A$1:$Q$2344,7,FALSE)</f>
        <v>32721</v>
      </c>
      <c r="P540" s="11">
        <f ca="1">VLOOKUP(A540,'Hospitalisation Details'!$A$1:$Q$2344,10,FALSE)</f>
        <v>4766.02</v>
      </c>
      <c r="Q540" s="11" t="str">
        <f ca="1">VLOOKUP(A540,'Hospitalisation Details'!$A$1:$Q$2344,12,FALSE)</f>
        <v>tier - 2</v>
      </c>
      <c r="R540" s="11" t="str">
        <f ca="1">VLOOKUP(A540,'Hospitalisation Details'!$A$1:$Q$2344,14,FALSE)</f>
        <v>tier - 3</v>
      </c>
      <c r="S540" s="11">
        <f ca="1">VLOOKUP(A540,'Hospitalisation Details'!$A$1:$Q$2344,17,FALSE)</f>
        <v>36</v>
      </c>
      <c r="T540" s="11" t="str">
        <f ca="1">VLOOKUP(A540,'Hospitalisation Details'!$A$1:$Q$2336,16,FALSE)</f>
        <v>R1011</v>
      </c>
    </row>
    <row r="541" ht="15.5" spans="1:20">
      <c r="A541" s="10" t="s">
        <v>2038</v>
      </c>
      <c r="B541" s="11" t="str">
        <f>VLOOKUP(A541,'Customer Names'!$H$6:$K$2340,3,FALSE)</f>
        <v>  Daniel</v>
      </c>
      <c r="C541" s="11">
        <f>VLOOKUP(A541,'Medical Examinations'!$A$1:$L$2336,2,FALSE)</f>
        <v>28.5</v>
      </c>
      <c r="D541" s="11">
        <f>VLOOKUP(A541,'Medical Examinations'!$A$1:$L$2336,3,FALSE)</f>
        <v>5.55</v>
      </c>
      <c r="E541" s="11" t="str">
        <f>VLOOKUP(A541,'Medical Examinations'!$A$1:$L$2336,4,FALSE)</f>
        <v>yes</v>
      </c>
      <c r="F541" s="11" t="str">
        <f>VLOOKUP(A541,'Medical Examinations'!$A$1:$L$2336,5,FALSE)</f>
        <v>No</v>
      </c>
      <c r="G541" s="11" t="str">
        <f>VLOOKUP(A541,'Medical Examinations'!$A$1:$L$2336,6,FALSE)</f>
        <v>No</v>
      </c>
      <c r="H541" s="11">
        <f>VLOOKUP(A541,'Medical Examinations'!$A$1:$L$2336,8,FALSE)</f>
        <v>1</v>
      </c>
      <c r="I541" s="11" t="str">
        <f>VLOOKUP(A541,'Medical Examinations'!$A$1:$L$2336,10,FALSE)</f>
        <v>yes</v>
      </c>
      <c r="J541" s="11" t="str">
        <f>VLOOKUP(A541,'Medical Examinations'!$A$1:$L$2336,11,FALSE)</f>
        <v>Over Weight</v>
      </c>
      <c r="K541" s="11" t="str">
        <f>VLOOKUP(A541,'Medical Examinations'!$A$1:$L$2336,12,FALSE)</f>
        <v>Normal</v>
      </c>
      <c r="L541" s="10">
        <f ca="1">VLOOKUP(A541,'Hospitalisation Details'!$A$1:$Q$2344,3,FALSE)</f>
        <v>1989</v>
      </c>
      <c r="M541" s="10" t="str">
        <f ca="1">VLOOKUP(A541,'Hospitalisation Details'!$A$1:$Q$2344,5,FALSE)</f>
        <v>Dec</v>
      </c>
      <c r="N541" s="11">
        <f ca="1">VLOOKUP(A541,'Hospitalisation Details'!$A$1:$Q$2344,6,FALSE)</f>
        <v>9</v>
      </c>
      <c r="O541" s="17">
        <f ca="1">VLOOKUP(A541,'Hospitalisation Details'!$A$1:$Q$2344,7,FALSE)</f>
        <v>32851</v>
      </c>
      <c r="P541" s="11">
        <f ca="1">VLOOKUP(A541,'Hospitalisation Details'!$A$1:$Q$2344,10,FALSE)</f>
        <v>4779.6</v>
      </c>
      <c r="Q541" s="11" t="str">
        <f ca="1">VLOOKUP(A541,'Hospitalisation Details'!$A$1:$Q$2344,12,FALSE)</f>
        <v>tier - 2</v>
      </c>
      <c r="R541" s="11" t="str">
        <f ca="1">VLOOKUP(A541,'Hospitalisation Details'!$A$1:$Q$2344,14,FALSE)</f>
        <v>tier - 3</v>
      </c>
      <c r="S541" s="11">
        <f ca="1">VLOOKUP(A541,'Hospitalisation Details'!$A$1:$Q$2344,17,FALSE)</f>
        <v>35</v>
      </c>
      <c r="T541" s="11" t="str">
        <f ca="1">VLOOKUP(A541,'Hospitalisation Details'!$A$1:$Q$2336,16,FALSE)</f>
        <v>R1013</v>
      </c>
    </row>
    <row r="542" ht="15.5" spans="1:20">
      <c r="A542" s="10" t="s">
        <v>2041</v>
      </c>
      <c r="B542" s="11" t="str">
        <f>VLOOKUP(A542,'Customer Names'!$H$6:$K$2340,3,FALSE)</f>
        <v>  Brett W</v>
      </c>
      <c r="C542" s="11">
        <f>VLOOKUP(A542,'Medical Examinations'!$A$1:$L$2336,2,FALSE)</f>
        <v>24.4</v>
      </c>
      <c r="D542" s="11">
        <f>VLOOKUP(A542,'Medical Examinations'!$A$1:$L$2336,3,FALSE)</f>
        <v>4.52</v>
      </c>
      <c r="E542" s="11" t="str">
        <f>VLOOKUP(A542,'Medical Examinations'!$A$1:$L$2336,4,FALSE)</f>
        <v>No</v>
      </c>
      <c r="F542" s="11" t="str">
        <f>VLOOKUP(A542,'Medical Examinations'!$A$1:$L$2336,5,FALSE)</f>
        <v>No</v>
      </c>
      <c r="G542" s="11" t="str">
        <f>VLOOKUP(A542,'Medical Examinations'!$A$1:$L$2336,6,FALSE)</f>
        <v>No</v>
      </c>
      <c r="H542" s="11">
        <f>VLOOKUP(A542,'Medical Examinations'!$A$1:$L$2336,8,FALSE)</f>
        <v>1</v>
      </c>
      <c r="I542" s="11" t="str">
        <f>VLOOKUP(A542,'Medical Examinations'!$A$1:$L$2336,10,FALSE)</f>
        <v>yes</v>
      </c>
      <c r="J542" s="11" t="str">
        <f>VLOOKUP(A542,'Medical Examinations'!$A$1:$L$2336,11,FALSE)</f>
        <v>Normal Weight</v>
      </c>
      <c r="K542" s="11" t="str">
        <f>VLOOKUP(A542,'Medical Examinations'!$A$1:$L$2336,12,FALSE)</f>
        <v>Normal</v>
      </c>
      <c r="L542" s="10">
        <f ca="1">VLOOKUP(A542,'Hospitalisation Details'!$A$1:$Q$2344,3,FALSE)</f>
        <v>1987</v>
      </c>
      <c r="M542" s="10" t="str">
        <f ca="1">VLOOKUP(A542,'Hospitalisation Details'!$A$1:$Q$2344,5,FALSE)</f>
        <v>Jun</v>
      </c>
      <c r="N542" s="11">
        <f ca="1">VLOOKUP(A542,'Hospitalisation Details'!$A$1:$Q$2344,6,FALSE)</f>
        <v>22</v>
      </c>
      <c r="O542" s="17">
        <f ca="1">VLOOKUP(A542,'Hospitalisation Details'!$A$1:$Q$2344,7,FALSE)</f>
        <v>31950</v>
      </c>
      <c r="P542" s="11">
        <f ca="1">VLOOKUP(A542,'Hospitalisation Details'!$A$1:$Q$2344,10,FALSE)</f>
        <v>4787.42</v>
      </c>
      <c r="Q542" s="11" t="str">
        <f ca="1">VLOOKUP(A542,'Hospitalisation Details'!$A$1:$Q$2344,12,FALSE)</f>
        <v>tier - 2</v>
      </c>
      <c r="R542" s="11" t="str">
        <f ca="1">VLOOKUP(A542,'Hospitalisation Details'!$A$1:$Q$2344,14,FALSE)</f>
        <v>tier - 3</v>
      </c>
      <c r="S542" s="11">
        <f ca="1">VLOOKUP(A542,'Hospitalisation Details'!$A$1:$Q$2344,17,FALSE)</f>
        <v>38</v>
      </c>
      <c r="T542" s="11" t="str">
        <f ca="1">VLOOKUP(A542,'Hospitalisation Details'!$A$1:$Q$2336,16,FALSE)</f>
        <v>R1013</v>
      </c>
    </row>
    <row r="543" ht="15.5" spans="1:20">
      <c r="A543" s="10" t="s">
        <v>2045</v>
      </c>
      <c r="B543" s="11" t="str">
        <f>VLOOKUP(A543,'Customer Names'!$H$6:$K$2340,3,FALSE)</f>
        <v>  Dylan J</v>
      </c>
      <c r="C543" s="11">
        <f>VLOOKUP(A543,'Medical Examinations'!$A$1:$L$2336,2,FALSE)</f>
        <v>29.15</v>
      </c>
      <c r="D543" s="11">
        <f>VLOOKUP(A543,'Medical Examinations'!$A$1:$L$2336,3,FALSE)</f>
        <v>4.45</v>
      </c>
      <c r="E543" s="11" t="str">
        <f>VLOOKUP(A543,'Medical Examinations'!$A$1:$L$2336,4,FALSE)</f>
        <v>yes</v>
      </c>
      <c r="F543" s="11" t="str">
        <f>VLOOKUP(A543,'Medical Examinations'!$A$1:$L$2336,5,FALSE)</f>
        <v>No</v>
      </c>
      <c r="G543" s="11" t="str">
        <f>VLOOKUP(A543,'Medical Examinations'!$A$1:$L$2336,6,FALSE)</f>
        <v>No</v>
      </c>
      <c r="H543" s="11">
        <f>VLOOKUP(A543,'Medical Examinations'!$A$1:$L$2336,8,FALSE)</f>
        <v>1</v>
      </c>
      <c r="I543" s="11" t="str">
        <f>VLOOKUP(A543,'Medical Examinations'!$A$1:$L$2336,10,FALSE)</f>
        <v>yes</v>
      </c>
      <c r="J543" s="11" t="str">
        <f>VLOOKUP(A543,'Medical Examinations'!$A$1:$L$2336,11,FALSE)</f>
        <v>Over Weight</v>
      </c>
      <c r="K543" s="11" t="str">
        <f>VLOOKUP(A543,'Medical Examinations'!$A$1:$L$2336,12,FALSE)</f>
        <v>Normal</v>
      </c>
      <c r="L543" s="10">
        <f ca="1">VLOOKUP(A543,'Hospitalisation Details'!$A$1:$Q$2344,3,FALSE)</f>
        <v>1989</v>
      </c>
      <c r="M543" s="10" t="str">
        <f ca="1">VLOOKUP(A543,'Hospitalisation Details'!$A$1:$Q$2344,5,FALSE)</f>
        <v>Dec</v>
      </c>
      <c r="N543" s="11">
        <f ca="1">VLOOKUP(A543,'Hospitalisation Details'!$A$1:$Q$2344,6,FALSE)</f>
        <v>16</v>
      </c>
      <c r="O543" s="17">
        <f ca="1">VLOOKUP(A543,'Hospitalisation Details'!$A$1:$Q$2344,7,FALSE)</f>
        <v>32858</v>
      </c>
      <c r="P543" s="11">
        <f ca="1">VLOOKUP(A543,'Hospitalisation Details'!$A$1:$Q$2344,10,FALSE)</f>
        <v>4795.66</v>
      </c>
      <c r="Q543" s="11" t="str">
        <f ca="1">VLOOKUP(A543,'Hospitalisation Details'!$A$1:$Q$2344,12,FALSE)</f>
        <v>tier - 2</v>
      </c>
      <c r="R543" s="11" t="str">
        <f ca="1">VLOOKUP(A543,'Hospitalisation Details'!$A$1:$Q$2344,14,FALSE)</f>
        <v>tier - 1</v>
      </c>
      <c r="S543" s="11">
        <f ca="1">VLOOKUP(A543,'Hospitalisation Details'!$A$1:$Q$2344,17,FALSE)</f>
        <v>35</v>
      </c>
      <c r="T543" s="11" t="str">
        <f ca="1">VLOOKUP(A543,'Hospitalisation Details'!$A$1:$Q$2336,16,FALSE)</f>
        <v>R1013</v>
      </c>
    </row>
    <row r="544" ht="15.5" spans="1:20">
      <c r="A544" s="10" t="s">
        <v>2049</v>
      </c>
      <c r="B544" s="11" t="str">
        <f>VLOOKUP(A544,'Customer Names'!$H$6:$K$2340,3,FALSE)</f>
        <v>  Elizabeth</v>
      </c>
      <c r="C544" s="11">
        <f>VLOOKUP(A544,'Medical Examinations'!$A$1:$L$2336,2,FALSE)</f>
        <v>27.28</v>
      </c>
      <c r="D544" s="11">
        <f>VLOOKUP(A544,'Medical Examinations'!$A$1:$L$2336,3,FALSE)</f>
        <v>4.72</v>
      </c>
      <c r="E544" s="11" t="str">
        <f>VLOOKUP(A544,'Medical Examinations'!$A$1:$L$2336,4,FALSE)</f>
        <v>No</v>
      </c>
      <c r="F544" s="11" t="str">
        <f>VLOOKUP(A544,'Medical Examinations'!$A$1:$L$2336,5,FALSE)</f>
        <v>yes</v>
      </c>
      <c r="G544" s="11" t="str">
        <f>VLOOKUP(A544,'Medical Examinations'!$A$1:$L$2336,6,FALSE)</f>
        <v>No</v>
      </c>
      <c r="H544" s="11">
        <f>VLOOKUP(A544,'Medical Examinations'!$A$1:$L$2336,8,FALSE)</f>
        <v>1</v>
      </c>
      <c r="I544" s="11" t="str">
        <f>VLOOKUP(A544,'Medical Examinations'!$A$1:$L$2336,10,FALSE)</f>
        <v>yes</v>
      </c>
      <c r="J544" s="11" t="str">
        <f>VLOOKUP(A544,'Medical Examinations'!$A$1:$L$2336,11,FALSE)</f>
        <v>Over Weight</v>
      </c>
      <c r="K544" s="11" t="str">
        <f>VLOOKUP(A544,'Medical Examinations'!$A$1:$L$2336,12,FALSE)</f>
        <v>Normal</v>
      </c>
      <c r="L544" s="10">
        <f ca="1">VLOOKUP(A544,'Hospitalisation Details'!$A$1:$Q$2344,3,FALSE)</f>
        <v>1978</v>
      </c>
      <c r="M544" s="10" t="str">
        <f ca="1">VLOOKUP(A544,'Hospitalisation Details'!$A$1:$Q$2344,5,FALSE)</f>
        <v>Oct</v>
      </c>
      <c r="N544" s="11">
        <f ca="1">VLOOKUP(A544,'Hospitalisation Details'!$A$1:$Q$2344,6,FALSE)</f>
        <v>3</v>
      </c>
      <c r="O544" s="17">
        <f ca="1">VLOOKUP(A544,'Hospitalisation Details'!$A$1:$Q$2344,7,FALSE)</f>
        <v>28766</v>
      </c>
      <c r="P544" s="11">
        <f ca="1">VLOOKUP(A544,'Hospitalisation Details'!$A$1:$Q$2344,10,FALSE)</f>
        <v>4812.34</v>
      </c>
      <c r="Q544" s="11" t="str">
        <f ca="1">VLOOKUP(A544,'Hospitalisation Details'!$A$1:$Q$2344,12,FALSE)</f>
        <v>tier - 2</v>
      </c>
      <c r="R544" s="11" t="str">
        <f ca="1">VLOOKUP(A544,'Hospitalisation Details'!$A$1:$Q$2344,14,FALSE)</f>
        <v>tier - 3</v>
      </c>
      <c r="S544" s="11">
        <f ca="1">VLOOKUP(A544,'Hospitalisation Details'!$A$1:$Q$2344,17,FALSE)</f>
        <v>47</v>
      </c>
      <c r="T544" s="11" t="str">
        <f ca="1">VLOOKUP(A544,'Hospitalisation Details'!$A$1:$Q$2336,16,FALSE)</f>
        <v>R1013</v>
      </c>
    </row>
    <row r="545" ht="15.5" spans="1:20">
      <c r="A545" s="10" t="s">
        <v>2052</v>
      </c>
      <c r="B545" s="11" t="str">
        <f>VLOOKUP(A545,'Customer Names'!$H$6:$K$2340,3,FALSE)</f>
        <v>  Brooke M</v>
      </c>
      <c r="C545" s="11">
        <f>VLOOKUP(A545,'Medical Examinations'!$A$1:$L$2336,2,FALSE)</f>
        <v>32.23</v>
      </c>
      <c r="D545" s="11">
        <f>VLOOKUP(A545,'Medical Examinations'!$A$1:$L$2336,3,FALSE)</f>
        <v>4.65</v>
      </c>
      <c r="E545" s="11" t="str">
        <f>VLOOKUP(A545,'Medical Examinations'!$A$1:$L$2336,4,FALSE)</f>
        <v>yes</v>
      </c>
      <c r="F545" s="11" t="str">
        <f>VLOOKUP(A545,'Medical Examinations'!$A$1:$L$2336,5,FALSE)</f>
        <v>No</v>
      </c>
      <c r="G545" s="11" t="str">
        <f>VLOOKUP(A545,'Medical Examinations'!$A$1:$L$2336,6,FALSE)</f>
        <v>Yes</v>
      </c>
      <c r="H545" s="11">
        <f>VLOOKUP(A545,'Medical Examinations'!$A$1:$L$2336,8,FALSE)</f>
        <v>1</v>
      </c>
      <c r="I545" s="11" t="str">
        <f>VLOOKUP(A545,'Medical Examinations'!$A$1:$L$2336,10,FALSE)</f>
        <v>No</v>
      </c>
      <c r="J545" s="11" t="str">
        <f>VLOOKUP(A545,'Medical Examinations'!$A$1:$L$2336,11,FALSE)</f>
        <v>Obesity</v>
      </c>
      <c r="K545" s="11" t="str">
        <f>VLOOKUP(A545,'Medical Examinations'!$A$1:$L$2336,12,FALSE)</f>
        <v>Normal</v>
      </c>
      <c r="L545" s="10">
        <f ca="1">VLOOKUP(A545,'Hospitalisation Details'!$A$1:$Q$2344,3,FALSE)</f>
        <v>1981</v>
      </c>
      <c r="M545" s="10" t="str">
        <f ca="1">VLOOKUP(A545,'Hospitalisation Details'!$A$1:$Q$2344,5,FALSE)</f>
        <v>Jul</v>
      </c>
      <c r="N545" s="11">
        <f ca="1">VLOOKUP(A545,'Hospitalisation Details'!$A$1:$Q$2344,6,FALSE)</f>
        <v>3</v>
      </c>
      <c r="O545" s="17">
        <f ca="1">VLOOKUP(A545,'Hospitalisation Details'!$A$1:$Q$2344,7,FALSE)</f>
        <v>29770</v>
      </c>
      <c r="P545" s="11">
        <f ca="1">VLOOKUP(A545,'Hospitalisation Details'!$A$1:$Q$2344,10,FALSE)</f>
        <v>4827.1</v>
      </c>
      <c r="Q545" s="11" t="str">
        <f ca="1">VLOOKUP(A545,'Hospitalisation Details'!$A$1:$Q$2344,12,FALSE)</f>
        <v>tier - 2</v>
      </c>
      <c r="R545" s="11" t="str">
        <f ca="1">VLOOKUP(A545,'Hospitalisation Details'!$A$1:$Q$2344,14,FALSE)</f>
        <v>tier - 1</v>
      </c>
      <c r="S545" s="11">
        <f ca="1">VLOOKUP(A545,'Hospitalisation Details'!$A$1:$Q$2344,17,FALSE)</f>
        <v>44</v>
      </c>
      <c r="T545" s="11" t="str">
        <f ca="1">VLOOKUP(A545,'Hospitalisation Details'!$A$1:$Q$2336,16,FALSE)</f>
        <v>R1013</v>
      </c>
    </row>
    <row r="546" ht="15.5" spans="1:20">
      <c r="A546" s="10" t="s">
        <v>2055</v>
      </c>
      <c r="B546" s="11" t="str">
        <f>VLOOKUP(A546,'Customer Names'!$H$6:$K$2340,3,FALSE)</f>
        <v>  Teiko</v>
      </c>
      <c r="C546" s="11">
        <f>VLOOKUP(A546,'Medical Examinations'!$A$1:$L$2336,2,FALSE)</f>
        <v>44.2</v>
      </c>
      <c r="D546" s="11">
        <f>VLOOKUP(A546,'Medical Examinations'!$A$1:$L$2336,3,FALSE)</f>
        <v>11.34</v>
      </c>
      <c r="E546" s="11" t="str">
        <f>VLOOKUP(A546,'Medical Examinations'!$A$1:$L$2336,4,FALSE)</f>
        <v>yes</v>
      </c>
      <c r="F546" s="11" t="str">
        <f>VLOOKUP(A546,'Medical Examinations'!$A$1:$L$2336,5,FALSE)</f>
        <v>No</v>
      </c>
      <c r="G546" s="11" t="str">
        <f>VLOOKUP(A546,'Medical Examinations'!$A$1:$L$2336,6,FALSE)</f>
        <v>Yes</v>
      </c>
      <c r="H546" s="11">
        <f>VLOOKUP(A546,'Medical Examinations'!$A$1:$L$2336,8,FALSE)</f>
        <v>1</v>
      </c>
      <c r="I546" s="11" t="str">
        <f>VLOOKUP(A546,'Medical Examinations'!$A$1:$L$2336,10,FALSE)</f>
        <v>No</v>
      </c>
      <c r="J546" s="11" t="str">
        <f>VLOOKUP(A546,'Medical Examinations'!$A$1:$L$2336,11,FALSE)</f>
        <v>Obesity</v>
      </c>
      <c r="K546" s="11" t="str">
        <f>VLOOKUP(A546,'Medical Examinations'!$A$1:$L$2336,12,FALSE)</f>
        <v>Diabetes</v>
      </c>
      <c r="L546" s="10">
        <f ca="1">VLOOKUP(A546,'Hospitalisation Details'!$A$1:$Q$2344,3,FALSE)</f>
        <v>1995</v>
      </c>
      <c r="M546" s="10" t="str">
        <f ca="1">VLOOKUP(A546,'Hospitalisation Details'!$A$1:$Q$2344,5,FALSE)</f>
        <v>Dec</v>
      </c>
      <c r="N546" s="11">
        <f ca="1">VLOOKUP(A546,'Hospitalisation Details'!$A$1:$Q$2344,6,FALSE)</f>
        <v>1</v>
      </c>
      <c r="O546" s="17">
        <f ca="1">VLOOKUP(A546,'Hospitalisation Details'!$A$1:$Q$2344,7,FALSE)</f>
        <v>35034</v>
      </c>
      <c r="P546" s="11">
        <f ca="1">VLOOKUP(A546,'Hospitalisation Details'!$A$1:$Q$2344,10,FALSE)</f>
        <v>4827.9</v>
      </c>
      <c r="Q546" s="11" t="str">
        <f ca="1">VLOOKUP(A546,'Hospitalisation Details'!$A$1:$Q$2344,12,FALSE)</f>
        <v>tier - 1</v>
      </c>
      <c r="R546" s="11" t="str">
        <f ca="1">VLOOKUP(A546,'Hospitalisation Details'!$A$1:$Q$2344,14,FALSE)</f>
        <v>tier - 2</v>
      </c>
      <c r="S546" s="11">
        <f ca="1">VLOOKUP(A546,'Hospitalisation Details'!$A$1:$Q$2344,17,FALSE)</f>
        <v>29</v>
      </c>
      <c r="T546" s="11" t="str">
        <f ca="1">VLOOKUP(A546,'Hospitalisation Details'!$A$1:$Q$2336,16,FALSE)</f>
        <v>Unknown</v>
      </c>
    </row>
    <row r="547" ht="15.5" spans="1:20">
      <c r="A547" s="10" t="s">
        <v>2059</v>
      </c>
      <c r="B547" s="11" t="str">
        <f>VLOOKUP(A547,'Customer Names'!$H$6:$K$2340,3,FALSE)</f>
        <v>  Zachary</v>
      </c>
      <c r="C547" s="11">
        <f>VLOOKUP(A547,'Medical Examinations'!$A$1:$L$2336,2,FALSE)</f>
        <v>29.735</v>
      </c>
      <c r="D547" s="11">
        <f>VLOOKUP(A547,'Medical Examinations'!$A$1:$L$2336,3,FALSE)</f>
        <v>4.53</v>
      </c>
      <c r="E547" s="11" t="str">
        <f>VLOOKUP(A547,'Medical Examinations'!$A$1:$L$2336,4,FALSE)</f>
        <v>No</v>
      </c>
      <c r="F547" s="11" t="str">
        <f>VLOOKUP(A547,'Medical Examinations'!$A$1:$L$2336,5,FALSE)</f>
        <v>No</v>
      </c>
      <c r="G547" s="11" t="str">
        <f>VLOOKUP(A547,'Medical Examinations'!$A$1:$L$2336,6,FALSE)</f>
        <v>Yes</v>
      </c>
      <c r="H547" s="11">
        <f>VLOOKUP(A547,'Medical Examinations'!$A$1:$L$2336,8,FALSE)</f>
        <v>1</v>
      </c>
      <c r="I547" s="11" t="str">
        <f>VLOOKUP(A547,'Medical Examinations'!$A$1:$L$2336,10,FALSE)</f>
        <v>No</v>
      </c>
      <c r="J547" s="11" t="str">
        <f>VLOOKUP(A547,'Medical Examinations'!$A$1:$L$2336,11,FALSE)</f>
        <v>Over Weight</v>
      </c>
      <c r="K547" s="11" t="str">
        <f>VLOOKUP(A547,'Medical Examinations'!$A$1:$L$2336,12,FALSE)</f>
        <v>Normal</v>
      </c>
      <c r="L547" s="10">
        <f ca="1">VLOOKUP(A547,'Hospitalisation Details'!$A$1:$Q$2344,3,FALSE)</f>
        <v>2002</v>
      </c>
      <c r="M547" s="10" t="str">
        <f ca="1">VLOOKUP(A547,'Hospitalisation Details'!$A$1:$Q$2344,5,FALSE)</f>
        <v>Jun</v>
      </c>
      <c r="N547" s="11">
        <f ca="1">VLOOKUP(A547,'Hospitalisation Details'!$A$1:$Q$2344,6,FALSE)</f>
        <v>27</v>
      </c>
      <c r="O547" s="17">
        <f ca="1">VLOOKUP(A547,'Hospitalisation Details'!$A$1:$Q$2344,7,FALSE)</f>
        <v>37434</v>
      </c>
      <c r="P547" s="11">
        <f ca="1">VLOOKUP(A547,'Hospitalisation Details'!$A$1:$Q$2344,10,FALSE)</f>
        <v>4830.63</v>
      </c>
      <c r="Q547" s="11" t="str">
        <f ca="1">VLOOKUP(A547,'Hospitalisation Details'!$A$1:$Q$2344,12,FALSE)</f>
        <v>tier - 2</v>
      </c>
      <c r="R547" s="11" t="str">
        <f ca="1">VLOOKUP(A547,'Hospitalisation Details'!$A$1:$Q$2344,14,FALSE)</f>
        <v>tier - 1</v>
      </c>
      <c r="S547" s="11">
        <f ca="1">VLOOKUP(A547,'Hospitalisation Details'!$A$1:$Q$2344,17,FALSE)</f>
        <v>23</v>
      </c>
      <c r="T547" s="11" t="str">
        <f ca="1">VLOOKUP(A547,'Hospitalisation Details'!$A$1:$Q$2336,16,FALSE)</f>
        <v>R1011</v>
      </c>
    </row>
    <row r="548" ht="15.5" spans="1:20">
      <c r="A548" s="10" t="s">
        <v>2063</v>
      </c>
      <c r="B548" s="11" t="str">
        <f>VLOOKUP(A548,'Customer Names'!$H$6:$K$2340,3,FALSE)</f>
        <v>  Johannah</v>
      </c>
      <c r="C548" s="11">
        <f>VLOOKUP(A548,'Medical Examinations'!$A$1:$L$2336,2,FALSE)</f>
        <v>28.31</v>
      </c>
      <c r="D548" s="11">
        <f>VLOOKUP(A548,'Medical Examinations'!$A$1:$L$2336,3,FALSE)</f>
        <v>6.35</v>
      </c>
      <c r="E548" s="11" t="str">
        <f>VLOOKUP(A548,'Medical Examinations'!$A$1:$L$2336,4,FALSE)</f>
        <v>No</v>
      </c>
      <c r="F548" s="11" t="str">
        <f>VLOOKUP(A548,'Medical Examinations'!$A$1:$L$2336,5,FALSE)</f>
        <v>No</v>
      </c>
      <c r="G548" s="11" t="str">
        <f>VLOOKUP(A548,'Medical Examinations'!$A$1:$L$2336,6,FALSE)</f>
        <v>No</v>
      </c>
      <c r="H548" s="11">
        <f>VLOOKUP(A548,'Medical Examinations'!$A$1:$L$2336,8,FALSE)</f>
        <v>0</v>
      </c>
      <c r="I548" s="11" t="str">
        <f>VLOOKUP(A548,'Medical Examinations'!$A$1:$L$2336,10,FALSE)</f>
        <v>yes</v>
      </c>
      <c r="J548" s="11" t="str">
        <f>VLOOKUP(A548,'Medical Examinations'!$A$1:$L$2336,11,FALSE)</f>
        <v>Over Weight</v>
      </c>
      <c r="K548" s="11" t="str">
        <f>VLOOKUP(A548,'Medical Examinations'!$A$1:$L$2336,12,FALSE)</f>
        <v>Prediabetes</v>
      </c>
      <c r="L548" s="10">
        <f ca="1">VLOOKUP(A548,'Hospitalisation Details'!$A$1:$Q$2344,3,FALSE)</f>
        <v>2000</v>
      </c>
      <c r="M548" s="10" t="str">
        <f ca="1">VLOOKUP(A548,'Hospitalisation Details'!$A$1:$Q$2344,5,FALSE)</f>
        <v>Dec</v>
      </c>
      <c r="N548" s="11">
        <f ca="1">VLOOKUP(A548,'Hospitalisation Details'!$A$1:$Q$2344,6,FALSE)</f>
        <v>11</v>
      </c>
      <c r="O548" s="17">
        <f ca="1">VLOOKUP(A548,'Hospitalisation Details'!$A$1:$Q$2344,7,FALSE)</f>
        <v>36871</v>
      </c>
      <c r="P548" s="11">
        <f ca="1">VLOOKUP(A548,'Hospitalisation Details'!$A$1:$Q$2344,10,FALSE)</f>
        <v>4835.43</v>
      </c>
      <c r="Q548" s="11" t="str">
        <f ca="1">VLOOKUP(A548,'Hospitalisation Details'!$A$1:$Q$2344,12,FALSE)</f>
        <v>tier - 2</v>
      </c>
      <c r="R548" s="11" t="str">
        <f ca="1">VLOOKUP(A548,'Hospitalisation Details'!$A$1:$Q$2344,14,FALSE)</f>
        <v>tier - 2</v>
      </c>
      <c r="S548" s="11">
        <f ca="1">VLOOKUP(A548,'Hospitalisation Details'!$A$1:$Q$2344,17,FALSE)</f>
        <v>24</v>
      </c>
      <c r="T548" s="11" t="str">
        <f ca="1">VLOOKUP(A548,'Hospitalisation Details'!$A$1:$Q$2336,16,FALSE)</f>
        <v>R1021</v>
      </c>
    </row>
    <row r="549" ht="15.5" spans="1:20">
      <c r="A549" s="10" t="s">
        <v>2066</v>
      </c>
      <c r="B549" s="11" t="str">
        <f>VLOOKUP(A549,'Customer Names'!$H$6:$K$2340,3,FALSE)</f>
        <v>  Ryan A</v>
      </c>
      <c r="C549" s="11">
        <f>VLOOKUP(A549,'Medical Examinations'!$A$1:$L$2336,2,FALSE)</f>
        <v>46.62</v>
      </c>
      <c r="D549" s="11">
        <f>VLOOKUP(A549,'Medical Examinations'!$A$1:$L$2336,3,FALSE)</f>
        <v>8.51</v>
      </c>
      <c r="E549" s="11" t="str">
        <f>VLOOKUP(A549,'Medical Examinations'!$A$1:$L$2336,4,FALSE)</f>
        <v>No</v>
      </c>
      <c r="F549" s="11" t="str">
        <f>VLOOKUP(A549,'Medical Examinations'!$A$1:$L$2336,5,FALSE)</f>
        <v>No</v>
      </c>
      <c r="G549" s="11" t="str">
        <f>VLOOKUP(A549,'Medical Examinations'!$A$1:$L$2336,6,FALSE)</f>
        <v>No</v>
      </c>
      <c r="H549" s="11">
        <f>VLOOKUP(A549,'Medical Examinations'!$A$1:$L$2336,8,FALSE)</f>
        <v>0</v>
      </c>
      <c r="I549" s="11" t="str">
        <f>VLOOKUP(A549,'Medical Examinations'!$A$1:$L$2336,10,FALSE)</f>
        <v>No</v>
      </c>
      <c r="J549" s="11" t="str">
        <f>VLOOKUP(A549,'Medical Examinations'!$A$1:$L$2336,11,FALSE)</f>
        <v>Obesity</v>
      </c>
      <c r="K549" s="11" t="str">
        <f>VLOOKUP(A549,'Medical Examinations'!$A$1:$L$2336,12,FALSE)</f>
        <v>Diabetes</v>
      </c>
      <c r="L549" s="10">
        <f ca="1">VLOOKUP(A549,'Hospitalisation Details'!$A$1:$Q$2344,3,FALSE)</f>
        <v>1992</v>
      </c>
      <c r="M549" s="10" t="str">
        <f ca="1">VLOOKUP(A549,'Hospitalisation Details'!$A$1:$Q$2344,5,FALSE)</f>
        <v>Sep</v>
      </c>
      <c r="N549" s="11">
        <f ca="1">VLOOKUP(A549,'Hospitalisation Details'!$A$1:$Q$2344,6,FALSE)</f>
        <v>10</v>
      </c>
      <c r="O549" s="17">
        <f ca="1">VLOOKUP(A549,'Hospitalisation Details'!$A$1:$Q$2344,7,FALSE)</f>
        <v>33857</v>
      </c>
      <c r="P549" s="11">
        <f ca="1">VLOOKUP(A549,'Hospitalisation Details'!$A$1:$Q$2344,10,FALSE)</f>
        <v>4837.58</v>
      </c>
      <c r="Q549" s="11" t="str">
        <f ca="1">VLOOKUP(A549,'Hospitalisation Details'!$A$1:$Q$2344,12,FALSE)</f>
        <v>tier - 3</v>
      </c>
      <c r="R549" s="11" t="str">
        <f ca="1">VLOOKUP(A549,'Hospitalisation Details'!$A$1:$Q$2344,14,FALSE)</f>
        <v>tier - 2</v>
      </c>
      <c r="S549" s="11">
        <f ca="1">VLOOKUP(A549,'Hospitalisation Details'!$A$1:$Q$2344,17,FALSE)</f>
        <v>33</v>
      </c>
      <c r="T549" s="11" t="str">
        <f ca="1">VLOOKUP(A549,'Hospitalisation Details'!$A$1:$Q$2336,16,FALSE)</f>
        <v>R1013</v>
      </c>
    </row>
    <row r="550" ht="15.5" spans="1:20">
      <c r="A550" s="10" t="s">
        <v>2070</v>
      </c>
      <c r="B550" s="11" t="str">
        <f>VLOOKUP(A550,'Customer Names'!$H$6:$K$2340,3,FALSE)</f>
        <v>  Andres Sr</v>
      </c>
      <c r="C550" s="11">
        <f>VLOOKUP(A550,'Medical Examinations'!$A$1:$L$2336,2,FALSE)</f>
        <v>51.75</v>
      </c>
      <c r="D550" s="11">
        <f>VLOOKUP(A550,'Medical Examinations'!$A$1:$L$2336,3,FALSE)</f>
        <v>8.59</v>
      </c>
      <c r="E550" s="11" t="str">
        <f>VLOOKUP(A550,'Medical Examinations'!$A$1:$L$2336,4,FALSE)</f>
        <v>yes</v>
      </c>
      <c r="F550" s="11" t="str">
        <f>VLOOKUP(A550,'Medical Examinations'!$A$1:$L$2336,5,FALSE)</f>
        <v>No</v>
      </c>
      <c r="G550" s="11" t="str">
        <f>VLOOKUP(A550,'Medical Examinations'!$A$1:$L$2336,6,FALSE)</f>
        <v>No</v>
      </c>
      <c r="H550" s="11">
        <f>VLOOKUP(A550,'Medical Examinations'!$A$1:$L$2336,8,FALSE)</f>
        <v>1</v>
      </c>
      <c r="I550" s="11" t="str">
        <f>VLOOKUP(A550,'Medical Examinations'!$A$1:$L$2336,10,FALSE)</f>
        <v>No</v>
      </c>
      <c r="J550" s="11" t="str">
        <f>VLOOKUP(A550,'Medical Examinations'!$A$1:$L$2336,11,FALSE)</f>
        <v>Obesity</v>
      </c>
      <c r="K550" s="11" t="str">
        <f>VLOOKUP(A550,'Medical Examinations'!$A$1:$L$2336,12,FALSE)</f>
        <v>Diabetes</v>
      </c>
      <c r="L550" s="10">
        <f ca="1">VLOOKUP(A550,'Hospitalisation Details'!$A$1:$Q$2344,3,FALSE)</f>
        <v>1984</v>
      </c>
      <c r="M550" s="10" t="str">
        <f ca="1">VLOOKUP(A550,'Hospitalisation Details'!$A$1:$Q$2344,5,FALSE)</f>
        <v>Oct</v>
      </c>
      <c r="N550" s="11">
        <f ca="1">VLOOKUP(A550,'Hospitalisation Details'!$A$1:$Q$2344,6,FALSE)</f>
        <v>15</v>
      </c>
      <c r="O550" s="17">
        <f ca="1">VLOOKUP(A550,'Hospitalisation Details'!$A$1:$Q$2344,7,FALSE)</f>
        <v>30970</v>
      </c>
      <c r="P550" s="11">
        <f ca="1">VLOOKUP(A550,'Hospitalisation Details'!$A$1:$Q$2344,10,FALSE)</f>
        <v>4839.18</v>
      </c>
      <c r="Q550" s="11" t="str">
        <f ca="1">VLOOKUP(A550,'Hospitalisation Details'!$A$1:$Q$2344,12,FALSE)</f>
        <v>tier - 2</v>
      </c>
      <c r="R550" s="11" t="str">
        <f ca="1">VLOOKUP(A550,'Hospitalisation Details'!$A$1:$Q$2344,14,FALSE)</f>
        <v>tier - 1</v>
      </c>
      <c r="S550" s="11">
        <f ca="1">VLOOKUP(A550,'Hospitalisation Details'!$A$1:$Q$2344,17,FALSE)</f>
        <v>41</v>
      </c>
      <c r="T550" s="11" t="str">
        <f ca="1">VLOOKUP(A550,'Hospitalisation Details'!$A$1:$Q$2336,16,FALSE)</f>
        <v>R1012</v>
      </c>
    </row>
    <row r="551" ht="15.5" spans="1:20">
      <c r="A551" s="10" t="s">
        <v>2074</v>
      </c>
      <c r="B551" s="11" t="str">
        <f>VLOOKUP(A551,'Customer Names'!$H$6:$K$2340,3,FALSE)</f>
        <v>  Bryan</v>
      </c>
      <c r="C551" s="11">
        <f>VLOOKUP(A551,'Medical Examinations'!$A$1:$L$2336,2,FALSE)</f>
        <v>25.7</v>
      </c>
      <c r="D551" s="11">
        <f>VLOOKUP(A551,'Medical Examinations'!$A$1:$L$2336,3,FALSE)</f>
        <v>4.13</v>
      </c>
      <c r="E551" s="11" t="str">
        <f>VLOOKUP(A551,'Medical Examinations'!$A$1:$L$2336,4,FALSE)</f>
        <v>yes</v>
      </c>
      <c r="F551" s="11" t="str">
        <f>VLOOKUP(A551,'Medical Examinations'!$A$1:$L$2336,5,FALSE)</f>
        <v>No</v>
      </c>
      <c r="G551" s="11" t="str">
        <f>VLOOKUP(A551,'Medical Examinations'!$A$1:$L$2336,6,FALSE)</f>
        <v>No</v>
      </c>
      <c r="H551" s="11">
        <f>VLOOKUP(A551,'Medical Examinations'!$A$1:$L$2336,8,FALSE)</f>
        <v>0</v>
      </c>
      <c r="I551" s="11" t="str">
        <f>VLOOKUP(A551,'Medical Examinations'!$A$1:$L$2336,10,FALSE)</f>
        <v>yes</v>
      </c>
      <c r="J551" s="11" t="str">
        <f>VLOOKUP(A551,'Medical Examinations'!$A$1:$L$2336,11,FALSE)</f>
        <v>Over Weight</v>
      </c>
      <c r="K551" s="11" t="str">
        <f>VLOOKUP(A551,'Medical Examinations'!$A$1:$L$2336,12,FALSE)</f>
        <v>Normal</v>
      </c>
      <c r="L551" s="10">
        <f ca="1">VLOOKUP(A551,'Hospitalisation Details'!$A$1:$Q$2344,3,FALSE)</f>
        <v>1995</v>
      </c>
      <c r="M551" s="10" t="str">
        <f ca="1">VLOOKUP(A551,'Hospitalisation Details'!$A$1:$Q$2344,5,FALSE)</f>
        <v>Sep</v>
      </c>
      <c r="N551" s="11">
        <f ca="1">VLOOKUP(A551,'Hospitalisation Details'!$A$1:$Q$2344,6,FALSE)</f>
        <v>29</v>
      </c>
      <c r="O551" s="17">
        <f ca="1">VLOOKUP(A551,'Hospitalisation Details'!$A$1:$Q$2344,7,FALSE)</f>
        <v>34971</v>
      </c>
      <c r="P551" s="11">
        <f ca="1">VLOOKUP(A551,'Hospitalisation Details'!$A$1:$Q$2344,10,FALSE)</f>
        <v>4840.95</v>
      </c>
      <c r="Q551" s="11" t="str">
        <f ca="1">VLOOKUP(A551,'Hospitalisation Details'!$A$1:$Q$2344,12,FALSE)</f>
        <v>tier - 2</v>
      </c>
      <c r="R551" s="11" t="str">
        <f ca="1">VLOOKUP(A551,'Hospitalisation Details'!$A$1:$Q$2344,14,FALSE)</f>
        <v>tier - 1</v>
      </c>
      <c r="S551" s="11">
        <f ca="1">VLOOKUP(A551,'Hospitalisation Details'!$A$1:$Q$2344,17,FALSE)</f>
        <v>30</v>
      </c>
      <c r="T551" s="11" t="str">
        <f ca="1">VLOOKUP(A551,'Hospitalisation Details'!$A$1:$Q$2336,16,FALSE)</f>
        <v>R1021</v>
      </c>
    </row>
    <row r="552" ht="15.5" spans="1:20">
      <c r="A552" s="10" t="s">
        <v>2077</v>
      </c>
      <c r="B552" s="11" t="str">
        <f>VLOOKUP(A552,'Customer Names'!$H$6:$K$2340,3,FALSE)</f>
        <v>  Lizette</v>
      </c>
      <c r="C552" s="11">
        <f>VLOOKUP(A552,'Medical Examinations'!$A$1:$L$2336,2,FALSE)</f>
        <v>31.79</v>
      </c>
      <c r="D552" s="11">
        <f>VLOOKUP(A552,'Medical Examinations'!$A$1:$L$2336,3,FALSE)</f>
        <v>4.55</v>
      </c>
      <c r="E552" s="11" t="str">
        <f>VLOOKUP(A552,'Medical Examinations'!$A$1:$L$2336,4,FALSE)</f>
        <v>No</v>
      </c>
      <c r="F552" s="11" t="str">
        <f>VLOOKUP(A552,'Medical Examinations'!$A$1:$L$2336,5,FALSE)</f>
        <v>No</v>
      </c>
      <c r="G552" s="11" t="str">
        <f>VLOOKUP(A552,'Medical Examinations'!$A$1:$L$2336,6,FALSE)</f>
        <v>No</v>
      </c>
      <c r="H552" s="11">
        <f>VLOOKUP(A552,'Medical Examinations'!$A$1:$L$2336,8,FALSE)</f>
        <v>0</v>
      </c>
      <c r="I552" s="11" t="str">
        <f>VLOOKUP(A552,'Medical Examinations'!$A$1:$L$2336,10,FALSE)</f>
        <v>No</v>
      </c>
      <c r="J552" s="11" t="str">
        <f>VLOOKUP(A552,'Medical Examinations'!$A$1:$L$2336,11,FALSE)</f>
        <v>Obesity</v>
      </c>
      <c r="K552" s="11" t="str">
        <f>VLOOKUP(A552,'Medical Examinations'!$A$1:$L$2336,12,FALSE)</f>
        <v>Normal</v>
      </c>
      <c r="L552" s="10">
        <f ca="1">VLOOKUP(A552,'Hospitalisation Details'!$A$1:$Q$2344,3,FALSE)</f>
        <v>1979</v>
      </c>
      <c r="M552" s="10" t="str">
        <f ca="1">VLOOKUP(A552,'Hospitalisation Details'!$A$1:$Q$2344,5,FALSE)</f>
        <v>Dec</v>
      </c>
      <c r="N552" s="11">
        <f ca="1">VLOOKUP(A552,'Hospitalisation Details'!$A$1:$Q$2344,6,FALSE)</f>
        <v>13</v>
      </c>
      <c r="O552" s="17">
        <f ca="1">VLOOKUP(A552,'Hospitalisation Details'!$A$1:$Q$2344,7,FALSE)</f>
        <v>29202</v>
      </c>
      <c r="P552" s="11">
        <f ca="1">VLOOKUP(A552,'Hospitalisation Details'!$A$1:$Q$2344,10,FALSE)</f>
        <v>4843.79</v>
      </c>
      <c r="Q552" s="11" t="str">
        <f ca="1">VLOOKUP(A552,'Hospitalisation Details'!$A$1:$Q$2344,12,FALSE)</f>
        <v>tier - 2</v>
      </c>
      <c r="R552" s="11" t="str">
        <f ca="1">VLOOKUP(A552,'Hospitalisation Details'!$A$1:$Q$2344,14,FALSE)</f>
        <v>tier - 3</v>
      </c>
      <c r="S552" s="11">
        <f ca="1">VLOOKUP(A552,'Hospitalisation Details'!$A$1:$Q$2344,17,FALSE)</f>
        <v>45</v>
      </c>
      <c r="T552" s="11" t="str">
        <f ca="1">VLOOKUP(A552,'Hospitalisation Details'!$A$1:$Q$2336,16,FALSE)</f>
        <v>R1013</v>
      </c>
    </row>
    <row r="553" ht="15.5" spans="1:20">
      <c r="A553" s="10" t="s">
        <v>2081</v>
      </c>
      <c r="B553" s="11" t="str">
        <f>VLOOKUP(A553,'Customer Names'!$H$6:$K$2340,3,FALSE)</f>
        <v>  Don</v>
      </c>
      <c r="C553" s="11">
        <f>VLOOKUP(A553,'Medical Examinations'!$A$1:$L$2336,2,FALSE)</f>
        <v>24.795</v>
      </c>
      <c r="D553" s="11">
        <f>VLOOKUP(A553,'Medical Examinations'!$A$1:$L$2336,3,FALSE)</f>
        <v>4.52</v>
      </c>
      <c r="E553" s="11" t="str">
        <f>VLOOKUP(A553,'Medical Examinations'!$A$1:$L$2336,4,FALSE)</f>
        <v>No</v>
      </c>
      <c r="F553" s="11" t="str">
        <f>VLOOKUP(A553,'Medical Examinations'!$A$1:$L$2336,5,FALSE)</f>
        <v>No</v>
      </c>
      <c r="G553" s="11" t="str">
        <f>VLOOKUP(A553,'Medical Examinations'!$A$1:$L$2336,6,FALSE)</f>
        <v>No</v>
      </c>
      <c r="H553" s="11">
        <f>VLOOKUP(A553,'Medical Examinations'!$A$1:$L$2336,8,FALSE)</f>
        <v>0</v>
      </c>
      <c r="I553" s="11" t="str">
        <f>VLOOKUP(A553,'Medical Examinations'!$A$1:$L$2336,10,FALSE)</f>
        <v>yes</v>
      </c>
      <c r="J553" s="11" t="str">
        <f>VLOOKUP(A553,'Medical Examinations'!$A$1:$L$2336,11,FALSE)</f>
        <v>Normal Weight</v>
      </c>
      <c r="K553" s="11" t="str">
        <f>VLOOKUP(A553,'Medical Examinations'!$A$1:$L$2336,12,FALSE)</f>
        <v>Normal</v>
      </c>
      <c r="L553" s="10">
        <f ca="1">VLOOKUP(A553,'Hospitalisation Details'!$A$1:$Q$2344,3,FALSE)</f>
        <v>1974</v>
      </c>
      <c r="M553" s="10" t="str">
        <f ca="1">VLOOKUP(A553,'Hospitalisation Details'!$A$1:$Q$2344,5,FALSE)</f>
        <v>Sep</v>
      </c>
      <c r="N553" s="11">
        <f ca="1">VLOOKUP(A553,'Hospitalisation Details'!$A$1:$Q$2344,6,FALSE)</f>
        <v>11</v>
      </c>
      <c r="O553" s="17">
        <f ca="1">VLOOKUP(A553,'Hospitalisation Details'!$A$1:$Q$2344,7,FALSE)</f>
        <v>27283</v>
      </c>
      <c r="P553" s="11">
        <f ca="1">VLOOKUP(A553,'Hospitalisation Details'!$A$1:$Q$2344,10,FALSE)</f>
        <v>4844.67</v>
      </c>
      <c r="Q553" s="11" t="str">
        <f ca="1">VLOOKUP(A553,'Hospitalisation Details'!$A$1:$Q$2344,12,FALSE)</f>
        <v>tier - 2</v>
      </c>
      <c r="R553" s="11" t="str">
        <f ca="1">VLOOKUP(A553,'Hospitalisation Details'!$A$1:$Q$2344,14,FALSE)</f>
        <v>tier - 2</v>
      </c>
      <c r="S553" s="11">
        <f ca="1">VLOOKUP(A553,'Hospitalisation Details'!$A$1:$Q$2344,17,FALSE)</f>
        <v>51</v>
      </c>
      <c r="T553" s="11" t="str">
        <f ca="1">VLOOKUP(A553,'Hospitalisation Details'!$A$1:$Q$2336,16,FALSE)</f>
        <v>R1013</v>
      </c>
    </row>
    <row r="554" ht="15.5" spans="1:20">
      <c r="A554" s="10" t="s">
        <v>2085</v>
      </c>
      <c r="B554" s="11" t="str">
        <f>VLOOKUP(A554,'Customer Names'!$H$6:$K$2340,3,FALSE)</f>
        <v>  Jeb</v>
      </c>
      <c r="C554" s="11">
        <f>VLOOKUP(A554,'Medical Examinations'!$A$1:$L$2336,2,FALSE)</f>
        <v>53.98</v>
      </c>
      <c r="D554" s="11">
        <f>VLOOKUP(A554,'Medical Examinations'!$A$1:$L$2336,3,FALSE)</f>
        <v>5.07</v>
      </c>
      <c r="E554" s="11" t="str">
        <f>VLOOKUP(A554,'Medical Examinations'!$A$1:$L$2336,4,FALSE)</f>
        <v>No</v>
      </c>
      <c r="F554" s="11" t="str">
        <f>VLOOKUP(A554,'Medical Examinations'!$A$1:$L$2336,5,FALSE)</f>
        <v>No</v>
      </c>
      <c r="G554" s="11" t="str">
        <f>VLOOKUP(A554,'Medical Examinations'!$A$1:$L$2336,6,FALSE)</f>
        <v>Yes</v>
      </c>
      <c r="H554" s="11">
        <f>VLOOKUP(A554,'Medical Examinations'!$A$1:$L$2336,8,FALSE)</f>
        <v>1</v>
      </c>
      <c r="I554" s="11" t="str">
        <f>VLOOKUP(A554,'Medical Examinations'!$A$1:$L$2336,10,FALSE)</f>
        <v>No</v>
      </c>
      <c r="J554" s="11" t="str">
        <f>VLOOKUP(A554,'Medical Examinations'!$A$1:$L$2336,11,FALSE)</f>
        <v>Obesity</v>
      </c>
      <c r="K554" s="11" t="str">
        <f>VLOOKUP(A554,'Medical Examinations'!$A$1:$L$2336,12,FALSE)</f>
        <v>Normal</v>
      </c>
      <c r="L554" s="10">
        <f ca="1">VLOOKUP(A554,'Hospitalisation Details'!$A$1:$Q$2344,3,FALSE)</f>
        <v>2001</v>
      </c>
      <c r="M554" s="10" t="str">
        <f ca="1">VLOOKUP(A554,'Hospitalisation Details'!$A$1:$Q$2344,5,FALSE)</f>
        <v>Jun</v>
      </c>
      <c r="N554" s="11">
        <f ca="1">VLOOKUP(A554,'Hospitalisation Details'!$A$1:$Q$2344,6,FALSE)</f>
        <v>7</v>
      </c>
      <c r="O554" s="17">
        <f ca="1">VLOOKUP(A554,'Hospitalisation Details'!$A$1:$Q$2344,7,FALSE)</f>
        <v>37049</v>
      </c>
      <c r="P554" s="11">
        <f ca="1">VLOOKUP(A554,'Hospitalisation Details'!$A$1:$Q$2344,10,FALSE)</f>
        <v>4846.53</v>
      </c>
      <c r="Q554" s="11" t="str">
        <f ca="1">VLOOKUP(A554,'Hospitalisation Details'!$A$1:$Q$2344,12,FALSE)</f>
        <v>tier - 2</v>
      </c>
      <c r="R554" s="11" t="str">
        <f ca="1">VLOOKUP(A554,'Hospitalisation Details'!$A$1:$Q$2344,14,FALSE)</f>
        <v>tier - 3</v>
      </c>
      <c r="S554" s="11">
        <f ca="1">VLOOKUP(A554,'Hospitalisation Details'!$A$1:$Q$2344,17,FALSE)</f>
        <v>24</v>
      </c>
      <c r="T554" s="11" t="str">
        <f ca="1">VLOOKUP(A554,'Hospitalisation Details'!$A$1:$Q$2336,16,FALSE)</f>
        <v>R1021</v>
      </c>
    </row>
    <row r="555" ht="15.5" spans="1:20">
      <c r="A555" s="10" t="s">
        <v>2089</v>
      </c>
      <c r="B555" s="11" t="str">
        <f>VLOOKUP(A555,'Customer Names'!$H$6:$K$2340,3,FALSE)</f>
        <v>  Amy R</v>
      </c>
      <c r="C555" s="11">
        <f>VLOOKUP(A555,'Medical Examinations'!$A$1:$L$2336,2,FALSE)</f>
        <v>41.325</v>
      </c>
      <c r="D555" s="11">
        <f>VLOOKUP(A555,'Medical Examinations'!$A$1:$L$2336,3,FALSE)</f>
        <v>4.04</v>
      </c>
      <c r="E555" s="11" t="str">
        <f>VLOOKUP(A555,'Medical Examinations'!$A$1:$L$2336,4,FALSE)</f>
        <v>yes</v>
      </c>
      <c r="F555" s="11" t="str">
        <f>VLOOKUP(A555,'Medical Examinations'!$A$1:$L$2336,5,FALSE)</f>
        <v>No</v>
      </c>
      <c r="G555" s="11" t="str">
        <f>VLOOKUP(A555,'Medical Examinations'!$A$1:$L$2336,6,FALSE)</f>
        <v>Yes</v>
      </c>
      <c r="H555" s="11">
        <f>VLOOKUP(A555,'Medical Examinations'!$A$1:$L$2336,8,FALSE)</f>
        <v>1</v>
      </c>
      <c r="I555" s="11" t="str">
        <f>VLOOKUP(A555,'Medical Examinations'!$A$1:$L$2336,10,FALSE)</f>
        <v>No</v>
      </c>
      <c r="J555" s="11" t="str">
        <f>VLOOKUP(A555,'Medical Examinations'!$A$1:$L$2336,11,FALSE)</f>
        <v>Obesity</v>
      </c>
      <c r="K555" s="11" t="str">
        <f>VLOOKUP(A555,'Medical Examinations'!$A$1:$L$2336,12,FALSE)</f>
        <v>Normal</v>
      </c>
      <c r="L555" s="10">
        <f ca="1">VLOOKUP(A555,'Hospitalisation Details'!$A$1:$Q$2344,3,FALSE)</f>
        <v>1995</v>
      </c>
      <c r="M555" s="10" t="str">
        <f ca="1">VLOOKUP(A555,'Hospitalisation Details'!$A$1:$Q$2344,5,FALSE)</f>
        <v>Dec</v>
      </c>
      <c r="N555" s="11">
        <f ca="1">VLOOKUP(A555,'Hospitalisation Details'!$A$1:$Q$2344,6,FALSE)</f>
        <v>27</v>
      </c>
      <c r="O555" s="17">
        <f ca="1">VLOOKUP(A555,'Hospitalisation Details'!$A$1:$Q$2344,7,FALSE)</f>
        <v>35060</v>
      </c>
      <c r="P555" s="11">
        <f ca="1">VLOOKUP(A555,'Hospitalisation Details'!$A$1:$Q$2344,10,FALSE)</f>
        <v>4846.92</v>
      </c>
      <c r="Q555" s="11" t="str">
        <f ca="1">VLOOKUP(A555,'Hospitalisation Details'!$A$1:$Q$2344,12,FALSE)</f>
        <v>tier - 2</v>
      </c>
      <c r="R555" s="11" t="str">
        <f ca="1">VLOOKUP(A555,'Hospitalisation Details'!$A$1:$Q$2344,14,FALSE)</f>
        <v>tier - 3</v>
      </c>
      <c r="S555" s="11">
        <f ca="1">VLOOKUP(A555,'Hospitalisation Details'!$A$1:$Q$2344,17,FALSE)</f>
        <v>29</v>
      </c>
      <c r="T555" s="11" t="str">
        <f ca="1">VLOOKUP(A555,'Hospitalisation Details'!$A$1:$Q$2336,16,FALSE)</f>
        <v>R1017</v>
      </c>
    </row>
    <row r="556" ht="15.5" spans="1:20">
      <c r="A556" s="10" t="s">
        <v>2093</v>
      </c>
      <c r="B556" s="11" t="str">
        <f>VLOOKUP(A556,'Customer Names'!$H$6:$K$2340,3,FALSE)</f>
        <v>  Brian</v>
      </c>
      <c r="C556" s="11">
        <f>VLOOKUP(A556,'Medical Examinations'!$A$1:$L$2336,2,FALSE)</f>
        <v>51.65</v>
      </c>
      <c r="D556" s="11">
        <f>VLOOKUP(A556,'Medical Examinations'!$A$1:$L$2336,3,FALSE)</f>
        <v>5.3</v>
      </c>
      <c r="E556" s="11" t="str">
        <f>VLOOKUP(A556,'Medical Examinations'!$A$1:$L$2336,4,FALSE)</f>
        <v>yes</v>
      </c>
      <c r="F556" s="11" t="str">
        <f>VLOOKUP(A556,'Medical Examinations'!$A$1:$L$2336,5,FALSE)</f>
        <v>No</v>
      </c>
      <c r="G556" s="11" t="str">
        <f>VLOOKUP(A556,'Medical Examinations'!$A$1:$L$2336,6,FALSE)</f>
        <v>No</v>
      </c>
      <c r="H556" s="11">
        <f>VLOOKUP(A556,'Medical Examinations'!$A$1:$L$2336,8,FALSE)</f>
        <v>0</v>
      </c>
      <c r="I556" s="11" t="str">
        <f>VLOOKUP(A556,'Medical Examinations'!$A$1:$L$2336,10,FALSE)</f>
        <v>No</v>
      </c>
      <c r="J556" s="11" t="str">
        <f>VLOOKUP(A556,'Medical Examinations'!$A$1:$L$2336,11,FALSE)</f>
        <v>Obesity</v>
      </c>
      <c r="K556" s="11" t="str">
        <f>VLOOKUP(A556,'Medical Examinations'!$A$1:$L$2336,12,FALSE)</f>
        <v>Normal</v>
      </c>
      <c r="L556" s="10">
        <f ca="1">VLOOKUP(A556,'Hospitalisation Details'!$A$1:$Q$2344,3,FALSE)</f>
        <v>1989</v>
      </c>
      <c r="M556" s="10" t="str">
        <f ca="1">VLOOKUP(A556,'Hospitalisation Details'!$A$1:$Q$2344,5,FALSE)</f>
        <v>Sep</v>
      </c>
      <c r="N556" s="11">
        <f ca="1">VLOOKUP(A556,'Hospitalisation Details'!$A$1:$Q$2344,6,FALSE)</f>
        <v>1</v>
      </c>
      <c r="O556" s="17">
        <f ca="1">VLOOKUP(A556,'Hospitalisation Details'!$A$1:$Q$2344,7,FALSE)</f>
        <v>32752</v>
      </c>
      <c r="P556" s="11">
        <f ca="1">VLOOKUP(A556,'Hospitalisation Details'!$A$1:$Q$2344,10,FALSE)</f>
        <v>4859.89</v>
      </c>
      <c r="Q556" s="11" t="str">
        <f ca="1">VLOOKUP(A556,'Hospitalisation Details'!$A$1:$Q$2344,12,FALSE)</f>
        <v>tier - 2</v>
      </c>
      <c r="R556" s="11" t="str">
        <f ca="1">VLOOKUP(A556,'Hospitalisation Details'!$A$1:$Q$2344,14,FALSE)</f>
        <v>tier - 3</v>
      </c>
      <c r="S556" s="11">
        <f ca="1">VLOOKUP(A556,'Hospitalisation Details'!$A$1:$Q$2344,17,FALSE)</f>
        <v>36</v>
      </c>
      <c r="T556" s="11" t="str">
        <f ca="1">VLOOKUP(A556,'Hospitalisation Details'!$A$1:$Q$2336,16,FALSE)</f>
        <v>R1011</v>
      </c>
    </row>
    <row r="557" ht="15.5" spans="1:20">
      <c r="A557" s="10" t="s">
        <v>2097</v>
      </c>
      <c r="B557" s="11" t="str">
        <f>VLOOKUP(A557,'Customer Names'!$H$6:$K$2340,3,FALSE)</f>
        <v>  Mike G</v>
      </c>
      <c r="C557" s="11">
        <f>VLOOKUP(A557,'Medical Examinations'!$A$1:$L$2336,2,FALSE)</f>
        <v>44.52</v>
      </c>
      <c r="D557" s="11">
        <f>VLOOKUP(A557,'Medical Examinations'!$A$1:$L$2336,3,FALSE)</f>
        <v>8.64</v>
      </c>
      <c r="E557" s="11" t="str">
        <f>VLOOKUP(A557,'Medical Examinations'!$A$1:$L$2336,4,FALSE)</f>
        <v>yes</v>
      </c>
      <c r="F557" s="11" t="str">
        <f>VLOOKUP(A557,'Medical Examinations'!$A$1:$L$2336,5,FALSE)</f>
        <v>No</v>
      </c>
      <c r="G557" s="11" t="str">
        <f>VLOOKUP(A557,'Medical Examinations'!$A$1:$L$2336,6,FALSE)</f>
        <v>Yes</v>
      </c>
      <c r="H557" s="11">
        <f>VLOOKUP(A557,'Medical Examinations'!$A$1:$L$2336,8,FALSE)</f>
        <v>1</v>
      </c>
      <c r="I557" s="11" t="str">
        <f>VLOOKUP(A557,'Medical Examinations'!$A$1:$L$2336,10,FALSE)</f>
        <v>No</v>
      </c>
      <c r="J557" s="11" t="str">
        <f>VLOOKUP(A557,'Medical Examinations'!$A$1:$L$2336,11,FALSE)</f>
        <v>Obesity</v>
      </c>
      <c r="K557" s="11" t="str">
        <f>VLOOKUP(A557,'Medical Examinations'!$A$1:$L$2336,12,FALSE)</f>
        <v>Diabetes</v>
      </c>
      <c r="L557" s="10">
        <f ca="1">VLOOKUP(A557,'Hospitalisation Details'!$A$1:$Q$2344,3,FALSE)</f>
        <v>1997</v>
      </c>
      <c r="M557" s="10" t="str">
        <f ca="1">VLOOKUP(A557,'Hospitalisation Details'!$A$1:$Q$2344,5,FALSE)</f>
        <v>Sep</v>
      </c>
      <c r="N557" s="11">
        <f ca="1">VLOOKUP(A557,'Hospitalisation Details'!$A$1:$Q$2344,6,FALSE)</f>
        <v>29</v>
      </c>
      <c r="O557" s="17">
        <f ca="1">VLOOKUP(A557,'Hospitalisation Details'!$A$1:$Q$2344,7,FALSE)</f>
        <v>35702</v>
      </c>
      <c r="P557" s="11">
        <f ca="1">VLOOKUP(A557,'Hospitalisation Details'!$A$1:$Q$2344,10,FALSE)</f>
        <v>4877.98</v>
      </c>
      <c r="Q557" s="11" t="str">
        <f ca="1">VLOOKUP(A557,'Hospitalisation Details'!$A$1:$Q$2344,12,FALSE)</f>
        <v>tier - 2</v>
      </c>
      <c r="R557" s="11" t="str">
        <f ca="1">VLOOKUP(A557,'Hospitalisation Details'!$A$1:$Q$2344,14,FALSE)</f>
        <v>tier - 3</v>
      </c>
      <c r="S557" s="11">
        <f ca="1">VLOOKUP(A557,'Hospitalisation Details'!$A$1:$Q$2344,17,FALSE)</f>
        <v>28</v>
      </c>
      <c r="T557" s="11" t="str">
        <f ca="1">VLOOKUP(A557,'Hospitalisation Details'!$A$1:$Q$2336,16,FALSE)</f>
        <v>R1012</v>
      </c>
    </row>
    <row r="558" ht="15.5" spans="1:20">
      <c r="A558" s="10" t="s">
        <v>2099</v>
      </c>
      <c r="B558" s="11" t="str">
        <f>VLOOKUP(A558,'Customer Names'!$H$6:$K$2340,3,FALSE)</f>
        <v>  Simonezitrone Sr</v>
      </c>
      <c r="C558" s="11">
        <f>VLOOKUP(A558,'Medical Examinations'!$A$1:$L$2336,2,FALSE)</f>
        <v>53.29</v>
      </c>
      <c r="D558" s="11">
        <f>VLOOKUP(A558,'Medical Examinations'!$A$1:$L$2336,3,FALSE)</f>
        <v>4.03</v>
      </c>
      <c r="E558" s="11" t="str">
        <f>VLOOKUP(A558,'Medical Examinations'!$A$1:$L$2336,4,FALSE)</f>
        <v>No</v>
      </c>
      <c r="F558" s="11" t="str">
        <f>VLOOKUP(A558,'Medical Examinations'!$A$1:$L$2336,5,FALSE)</f>
        <v>No</v>
      </c>
      <c r="G558" s="11" t="str">
        <f>VLOOKUP(A558,'Medical Examinations'!$A$1:$L$2336,6,FALSE)</f>
        <v>Yes</v>
      </c>
      <c r="H558" s="11">
        <f>VLOOKUP(A558,'Medical Examinations'!$A$1:$L$2336,8,FALSE)</f>
        <v>1</v>
      </c>
      <c r="I558" s="11" t="str">
        <f>VLOOKUP(A558,'Medical Examinations'!$A$1:$L$2336,10,FALSE)</f>
        <v>No</v>
      </c>
      <c r="J558" s="11" t="str">
        <f>VLOOKUP(A558,'Medical Examinations'!$A$1:$L$2336,11,FALSE)</f>
        <v>Obesity</v>
      </c>
      <c r="K558" s="11" t="str">
        <f>VLOOKUP(A558,'Medical Examinations'!$A$1:$L$2336,12,FALSE)</f>
        <v>Normal</v>
      </c>
      <c r="L558" s="10">
        <f ca="1">VLOOKUP(A558,'Hospitalisation Details'!$A$1:$Q$2344,3,FALSE)</f>
        <v>1986</v>
      </c>
      <c r="M558" s="10" t="str">
        <f ca="1">VLOOKUP(A558,'Hospitalisation Details'!$A$1:$Q$2344,5,FALSE)</f>
        <v>Dec</v>
      </c>
      <c r="N558" s="11">
        <f ca="1">VLOOKUP(A558,'Hospitalisation Details'!$A$1:$Q$2344,6,FALSE)</f>
        <v>23</v>
      </c>
      <c r="O558" s="17">
        <f ca="1">VLOOKUP(A558,'Hospitalisation Details'!$A$1:$Q$2344,7,FALSE)</f>
        <v>31769</v>
      </c>
      <c r="P558" s="11">
        <f ca="1">VLOOKUP(A558,'Hospitalisation Details'!$A$1:$Q$2344,10,FALSE)</f>
        <v>4883.87</v>
      </c>
      <c r="Q558" s="11" t="str">
        <f ca="1">VLOOKUP(A558,'Hospitalisation Details'!$A$1:$Q$2344,12,FALSE)</f>
        <v>tier - 2</v>
      </c>
      <c r="R558" s="11" t="str">
        <f ca="1">VLOOKUP(A558,'Hospitalisation Details'!$A$1:$Q$2344,14,FALSE)</f>
        <v>tier - 1</v>
      </c>
      <c r="S558" s="11">
        <f ca="1">VLOOKUP(A558,'Hospitalisation Details'!$A$1:$Q$2344,17,FALSE)</f>
        <v>38</v>
      </c>
      <c r="T558" s="11" t="str">
        <f ca="1">VLOOKUP(A558,'Hospitalisation Details'!$A$1:$Q$2336,16,FALSE)</f>
        <v>R1011</v>
      </c>
    </row>
    <row r="559" ht="15.5" spans="1:20">
      <c r="A559" s="10" t="s">
        <v>2103</v>
      </c>
      <c r="B559" s="11" t="str">
        <f>VLOOKUP(A559,'Customer Names'!$H$6:$K$2340,3,FALSE)</f>
        <v>  Nicholas</v>
      </c>
      <c r="C559" s="11">
        <f>VLOOKUP(A559,'Medical Examinations'!$A$1:$L$2336,2,FALSE)</f>
        <v>46.63</v>
      </c>
      <c r="D559" s="11">
        <f>VLOOKUP(A559,'Medical Examinations'!$A$1:$L$2336,3,FALSE)</f>
        <v>4.26</v>
      </c>
      <c r="E559" s="11" t="str">
        <f>VLOOKUP(A559,'Medical Examinations'!$A$1:$L$2336,4,FALSE)</f>
        <v>yes</v>
      </c>
      <c r="F559" s="11" t="str">
        <f>VLOOKUP(A559,'Medical Examinations'!$A$1:$L$2336,5,FALSE)</f>
        <v>No</v>
      </c>
      <c r="G559" s="11" t="str">
        <f>VLOOKUP(A559,'Medical Examinations'!$A$1:$L$2336,6,FALSE)</f>
        <v>No</v>
      </c>
      <c r="H559" s="11">
        <f>VLOOKUP(A559,'Medical Examinations'!$A$1:$L$2336,8,FALSE)</f>
        <v>2</v>
      </c>
      <c r="I559" s="11" t="str">
        <f>VLOOKUP(A559,'Medical Examinations'!$A$1:$L$2336,10,FALSE)</f>
        <v>No</v>
      </c>
      <c r="J559" s="11" t="str">
        <f>VLOOKUP(A559,'Medical Examinations'!$A$1:$L$2336,11,FALSE)</f>
        <v>Obesity</v>
      </c>
      <c r="K559" s="11" t="str">
        <f>VLOOKUP(A559,'Medical Examinations'!$A$1:$L$2336,12,FALSE)</f>
        <v>Normal</v>
      </c>
      <c r="L559" s="10">
        <f ca="1">VLOOKUP(A559,'Hospitalisation Details'!$A$1:$Q$2344,3,FALSE)</f>
        <v>1986</v>
      </c>
      <c r="M559" s="10" t="str">
        <f ca="1">VLOOKUP(A559,'Hospitalisation Details'!$A$1:$Q$2344,5,FALSE)</f>
        <v>Oct</v>
      </c>
      <c r="N559" s="11">
        <f ca="1">VLOOKUP(A559,'Hospitalisation Details'!$A$1:$Q$2344,6,FALSE)</f>
        <v>27</v>
      </c>
      <c r="O559" s="17">
        <f ca="1">VLOOKUP(A559,'Hospitalisation Details'!$A$1:$Q$2344,7,FALSE)</f>
        <v>31712</v>
      </c>
      <c r="P559" s="11">
        <f ca="1">VLOOKUP(A559,'Hospitalisation Details'!$A$1:$Q$2344,10,FALSE)</f>
        <v>4889.04</v>
      </c>
      <c r="Q559" s="11" t="str">
        <f ca="1">VLOOKUP(A559,'Hospitalisation Details'!$A$1:$Q$2344,12,FALSE)</f>
        <v>tier - 2</v>
      </c>
      <c r="R559" s="11" t="str">
        <f ca="1">VLOOKUP(A559,'Hospitalisation Details'!$A$1:$Q$2344,14,FALSE)</f>
        <v>tier - 1</v>
      </c>
      <c r="S559" s="11">
        <f ca="1">VLOOKUP(A559,'Hospitalisation Details'!$A$1:$Q$2344,17,FALSE)</f>
        <v>39</v>
      </c>
      <c r="T559" s="11" t="str">
        <f ca="1">VLOOKUP(A559,'Hospitalisation Details'!$A$1:$Q$2336,16,FALSE)</f>
        <v>R1013</v>
      </c>
    </row>
    <row r="560" ht="15.5" spans="1:20">
      <c r="A560" s="10" t="s">
        <v>2107</v>
      </c>
      <c r="B560" s="11" t="str">
        <f>VLOOKUP(A560,'Customer Names'!$H$6:$K$2340,3,FALSE)</f>
        <v>  Angela M</v>
      </c>
      <c r="C560" s="11">
        <f>VLOOKUP(A560,'Medical Examinations'!$A$1:$L$2336,2,FALSE)</f>
        <v>28.88</v>
      </c>
      <c r="D560" s="11">
        <f>VLOOKUP(A560,'Medical Examinations'!$A$1:$L$2336,3,FALSE)</f>
        <v>5.35</v>
      </c>
      <c r="E560" s="11" t="str">
        <f>VLOOKUP(A560,'Medical Examinations'!$A$1:$L$2336,4,FALSE)</f>
        <v>No</v>
      </c>
      <c r="F560" s="11" t="str">
        <f>VLOOKUP(A560,'Medical Examinations'!$A$1:$L$2336,5,FALSE)</f>
        <v>No</v>
      </c>
      <c r="G560" s="11" t="str">
        <f>VLOOKUP(A560,'Medical Examinations'!$A$1:$L$2336,6,FALSE)</f>
        <v>Yes</v>
      </c>
      <c r="H560" s="11">
        <f>VLOOKUP(A560,'Medical Examinations'!$A$1:$L$2336,8,FALSE)</f>
        <v>1</v>
      </c>
      <c r="I560" s="11" t="str">
        <f>VLOOKUP(A560,'Medical Examinations'!$A$1:$L$2336,10,FALSE)</f>
        <v>yes</v>
      </c>
      <c r="J560" s="11" t="str">
        <f>VLOOKUP(A560,'Medical Examinations'!$A$1:$L$2336,11,FALSE)</f>
        <v>Over Weight</v>
      </c>
      <c r="K560" s="11" t="str">
        <f>VLOOKUP(A560,'Medical Examinations'!$A$1:$L$2336,12,FALSE)</f>
        <v>Normal</v>
      </c>
      <c r="L560" s="10">
        <f ca="1">VLOOKUP(A560,'Hospitalisation Details'!$A$1:$Q$2344,3,FALSE)</f>
        <v>1989</v>
      </c>
      <c r="M560" s="10" t="str">
        <f ca="1">VLOOKUP(A560,'Hospitalisation Details'!$A$1:$Q$2344,5,FALSE)</f>
        <v>Jul</v>
      </c>
      <c r="N560" s="11">
        <f ca="1">VLOOKUP(A560,'Hospitalisation Details'!$A$1:$Q$2344,6,FALSE)</f>
        <v>10</v>
      </c>
      <c r="O560" s="17">
        <f ca="1">VLOOKUP(A560,'Hospitalisation Details'!$A$1:$Q$2344,7,FALSE)</f>
        <v>32699</v>
      </c>
      <c r="P560" s="11">
        <f ca="1">VLOOKUP(A560,'Hospitalisation Details'!$A$1:$Q$2344,10,FALSE)</f>
        <v>4890</v>
      </c>
      <c r="Q560" s="11" t="str">
        <f ca="1">VLOOKUP(A560,'Hospitalisation Details'!$A$1:$Q$2344,12,FALSE)</f>
        <v>tier - 3</v>
      </c>
      <c r="R560" s="11" t="str">
        <f ca="1">VLOOKUP(A560,'Hospitalisation Details'!$A$1:$Q$2344,14,FALSE)</f>
        <v>tier - 2</v>
      </c>
      <c r="S560" s="11">
        <f ca="1">VLOOKUP(A560,'Hospitalisation Details'!$A$1:$Q$2344,17,FALSE)</f>
        <v>36</v>
      </c>
      <c r="T560" s="11" t="str">
        <f ca="1">VLOOKUP(A560,'Hospitalisation Details'!$A$1:$Q$2336,16,FALSE)</f>
        <v>R1013</v>
      </c>
    </row>
    <row r="561" ht="15.5" spans="1:20">
      <c r="A561" s="10" t="s">
        <v>2110</v>
      </c>
      <c r="B561" s="11" t="str">
        <f>VLOOKUP(A561,'Customer Names'!$H$6:$K$2340,3,FALSE)</f>
        <v>  Oz</v>
      </c>
      <c r="C561" s="11">
        <f>VLOOKUP(A561,'Medical Examinations'!$A$1:$L$2336,2,FALSE)</f>
        <v>23.98</v>
      </c>
      <c r="D561" s="11">
        <f>VLOOKUP(A561,'Medical Examinations'!$A$1:$L$2336,3,FALSE)</f>
        <v>4.9</v>
      </c>
      <c r="E561" s="11" t="str">
        <f>VLOOKUP(A561,'Medical Examinations'!$A$1:$L$2336,4,FALSE)</f>
        <v>No</v>
      </c>
      <c r="F561" s="11" t="str">
        <f>VLOOKUP(A561,'Medical Examinations'!$A$1:$L$2336,5,FALSE)</f>
        <v>No</v>
      </c>
      <c r="G561" s="11" t="str">
        <f>VLOOKUP(A561,'Medical Examinations'!$A$1:$L$2336,6,FALSE)</f>
        <v>No</v>
      </c>
      <c r="H561" s="11">
        <f>VLOOKUP(A561,'Medical Examinations'!$A$1:$L$2336,8,FALSE)</f>
        <v>0</v>
      </c>
      <c r="I561" s="11" t="str">
        <f>VLOOKUP(A561,'Medical Examinations'!$A$1:$L$2336,10,FALSE)</f>
        <v>Nil</v>
      </c>
      <c r="J561" s="11" t="str">
        <f>VLOOKUP(A561,'Medical Examinations'!$A$1:$L$2336,11,FALSE)</f>
        <v>Normal Weight</v>
      </c>
      <c r="K561" s="11" t="str">
        <f>VLOOKUP(A561,'Medical Examinations'!$A$1:$L$2336,12,FALSE)</f>
        <v>Normal</v>
      </c>
      <c r="L561" s="10">
        <f ca="1">VLOOKUP(A561,'Hospitalisation Details'!$A$1:$Q$2344,3,FALSE)</f>
        <v>1990</v>
      </c>
      <c r="M561" s="10" t="str">
        <f ca="1">VLOOKUP(A561,'Hospitalisation Details'!$A$1:$Q$2344,5,FALSE)</f>
        <v>Nov</v>
      </c>
      <c r="N561" s="11">
        <f ca="1">VLOOKUP(A561,'Hospitalisation Details'!$A$1:$Q$2344,6,FALSE)</f>
        <v>28</v>
      </c>
      <c r="O561" s="17">
        <f ca="1">VLOOKUP(A561,'Hospitalisation Details'!$A$1:$Q$2344,7,FALSE)</f>
        <v>33205</v>
      </c>
      <c r="P561" s="11">
        <f ca="1">VLOOKUP(A561,'Hospitalisation Details'!$A$1:$Q$2344,10,FALSE)</f>
        <v>4894.39</v>
      </c>
      <c r="Q561" s="11" t="str">
        <f ca="1">VLOOKUP(A561,'Hospitalisation Details'!$A$1:$Q$2344,12,FALSE)</f>
        <v>tier - 2</v>
      </c>
      <c r="R561" s="11" t="str">
        <f ca="1">VLOOKUP(A561,'Hospitalisation Details'!$A$1:$Q$2344,14,FALSE)</f>
        <v>tier - 3</v>
      </c>
      <c r="S561" s="11">
        <f ca="1">VLOOKUP(A561,'Hospitalisation Details'!$A$1:$Q$2344,17,FALSE)</f>
        <v>34</v>
      </c>
      <c r="T561" s="11" t="str">
        <f ca="1">VLOOKUP(A561,'Hospitalisation Details'!$A$1:$Q$2336,16,FALSE)</f>
        <v>R1013</v>
      </c>
    </row>
    <row r="562" ht="15.5" spans="1:20">
      <c r="A562" s="10" t="s">
        <v>2114</v>
      </c>
      <c r="B562" s="11" t="str">
        <f>VLOOKUP(A562,'Customer Names'!$H$6:$K$2340,3,FALSE)</f>
        <v>  Erin M</v>
      </c>
      <c r="C562" s="11">
        <f>VLOOKUP(A562,'Medical Examinations'!$A$1:$L$2336,2,FALSE)</f>
        <v>23.65</v>
      </c>
      <c r="D562" s="11">
        <f>VLOOKUP(A562,'Medical Examinations'!$A$1:$L$2336,3,FALSE)</f>
        <v>4.5</v>
      </c>
      <c r="E562" s="11" t="str">
        <f>VLOOKUP(A562,'Medical Examinations'!$A$1:$L$2336,4,FALSE)</f>
        <v>No</v>
      </c>
      <c r="F562" s="11" t="str">
        <f>VLOOKUP(A562,'Medical Examinations'!$A$1:$L$2336,5,FALSE)</f>
        <v>No</v>
      </c>
      <c r="G562" s="11" t="str">
        <f>VLOOKUP(A562,'Medical Examinations'!$A$1:$L$2336,6,FALSE)</f>
        <v>No</v>
      </c>
      <c r="H562" s="11">
        <f>VLOOKUP(A562,'Medical Examinations'!$A$1:$L$2336,8,FALSE)</f>
        <v>0</v>
      </c>
      <c r="I562" s="11" t="str">
        <f>VLOOKUP(A562,'Medical Examinations'!$A$1:$L$2336,10,FALSE)</f>
        <v>No</v>
      </c>
      <c r="J562" s="11" t="str">
        <f>VLOOKUP(A562,'Medical Examinations'!$A$1:$L$2336,11,FALSE)</f>
        <v>Normal Weight</v>
      </c>
      <c r="K562" s="11" t="str">
        <f>VLOOKUP(A562,'Medical Examinations'!$A$1:$L$2336,12,FALSE)</f>
        <v>Normal</v>
      </c>
      <c r="L562" s="10">
        <f ca="1">VLOOKUP(A562,'Hospitalisation Details'!$A$1:$Q$2344,3,FALSE)</f>
        <v>1988</v>
      </c>
      <c r="M562" s="10" t="str">
        <f ca="1">VLOOKUP(A562,'Hospitalisation Details'!$A$1:$Q$2344,5,FALSE)</f>
        <v>Sep</v>
      </c>
      <c r="N562" s="11">
        <f ca="1">VLOOKUP(A562,'Hospitalisation Details'!$A$1:$Q$2344,6,FALSE)</f>
        <v>23</v>
      </c>
      <c r="O562" s="17">
        <f ca="1">VLOOKUP(A562,'Hospitalisation Details'!$A$1:$Q$2344,7,FALSE)</f>
        <v>32409</v>
      </c>
      <c r="P562" s="11">
        <f ca="1">VLOOKUP(A562,'Hospitalisation Details'!$A$1:$Q$2344,10,FALSE)</f>
        <v>4894.75</v>
      </c>
      <c r="Q562" s="11" t="str">
        <f ca="1">VLOOKUP(A562,'Hospitalisation Details'!$A$1:$Q$2344,12,FALSE)</f>
        <v>tier - 3</v>
      </c>
      <c r="R562" s="11" t="str">
        <f ca="1">VLOOKUP(A562,'Hospitalisation Details'!$A$1:$Q$2344,14,FALSE)</f>
        <v>tier - 3</v>
      </c>
      <c r="S562" s="11">
        <f ca="1">VLOOKUP(A562,'Hospitalisation Details'!$A$1:$Q$2344,17,FALSE)</f>
        <v>37</v>
      </c>
      <c r="T562" s="11" t="str">
        <f ca="1">VLOOKUP(A562,'Hospitalisation Details'!$A$1:$Q$2336,16,FALSE)</f>
        <v>R1012</v>
      </c>
    </row>
    <row r="563" ht="15.5" spans="1:20">
      <c r="A563" s="10" t="s">
        <v>2118</v>
      </c>
      <c r="B563" s="11" t="str">
        <f>VLOOKUP(A563,'Customer Names'!$H$6:$K$2340,3,FALSE)</f>
        <v>  Bobby E</v>
      </c>
      <c r="C563" s="11">
        <f>VLOOKUP(A563,'Medical Examinations'!$A$1:$L$2336,2,FALSE)</f>
        <v>49.09</v>
      </c>
      <c r="D563" s="11">
        <f>VLOOKUP(A563,'Medical Examinations'!$A$1:$L$2336,3,FALSE)</f>
        <v>8.38</v>
      </c>
      <c r="E563" s="11" t="str">
        <f>VLOOKUP(A563,'Medical Examinations'!$A$1:$L$2336,4,FALSE)</f>
        <v>yes</v>
      </c>
      <c r="F563" s="11" t="str">
        <f>VLOOKUP(A563,'Medical Examinations'!$A$1:$L$2336,5,FALSE)</f>
        <v>No</v>
      </c>
      <c r="G563" s="11" t="str">
        <f>VLOOKUP(A563,'Medical Examinations'!$A$1:$L$2336,6,FALSE)</f>
        <v>No</v>
      </c>
      <c r="H563" s="11">
        <f>VLOOKUP(A563,'Medical Examinations'!$A$1:$L$2336,8,FALSE)</f>
        <v>2</v>
      </c>
      <c r="I563" s="11" t="str">
        <f>VLOOKUP(A563,'Medical Examinations'!$A$1:$L$2336,10,FALSE)</f>
        <v>No</v>
      </c>
      <c r="J563" s="11" t="str">
        <f>VLOOKUP(A563,'Medical Examinations'!$A$1:$L$2336,11,FALSE)</f>
        <v>Obesity</v>
      </c>
      <c r="K563" s="11" t="str">
        <f>VLOOKUP(A563,'Medical Examinations'!$A$1:$L$2336,12,FALSE)</f>
        <v>Diabetes</v>
      </c>
      <c r="L563" s="10">
        <f ca="1">VLOOKUP(A563,'Hospitalisation Details'!$A$1:$Q$2344,3,FALSE)</f>
        <v>1993</v>
      </c>
      <c r="M563" s="10" t="str">
        <f ca="1">VLOOKUP(A563,'Hospitalisation Details'!$A$1:$Q$2344,5,FALSE)</f>
        <v>Jul</v>
      </c>
      <c r="N563" s="11">
        <f ca="1">VLOOKUP(A563,'Hospitalisation Details'!$A$1:$Q$2344,6,FALSE)</f>
        <v>10</v>
      </c>
      <c r="O563" s="17">
        <f ca="1">VLOOKUP(A563,'Hospitalisation Details'!$A$1:$Q$2344,7,FALSE)</f>
        <v>34160</v>
      </c>
      <c r="P563" s="11">
        <f ca="1">VLOOKUP(A563,'Hospitalisation Details'!$A$1:$Q$2344,10,FALSE)</f>
        <v>4906.41</v>
      </c>
      <c r="Q563" s="11" t="str">
        <f ca="1">VLOOKUP(A563,'Hospitalisation Details'!$A$1:$Q$2344,12,FALSE)</f>
        <v>tier - 2</v>
      </c>
      <c r="R563" s="11" t="str">
        <f ca="1">VLOOKUP(A563,'Hospitalisation Details'!$A$1:$Q$2344,14,FALSE)</f>
        <v>tier - 1</v>
      </c>
      <c r="S563" s="11">
        <f ca="1">VLOOKUP(A563,'Hospitalisation Details'!$A$1:$Q$2344,17,FALSE)</f>
        <v>32</v>
      </c>
      <c r="T563" s="11" t="str">
        <f ca="1">VLOOKUP(A563,'Hospitalisation Details'!$A$1:$Q$2336,16,FALSE)</f>
        <v>R1012</v>
      </c>
    </row>
    <row r="564" ht="15.5" spans="1:20">
      <c r="A564" s="10" t="s">
        <v>2121</v>
      </c>
      <c r="B564" s="11" t="str">
        <f>VLOOKUP(A564,'Customer Names'!$H$6:$K$2340,3,FALSE)</f>
        <v>  Daniel P</v>
      </c>
      <c r="C564" s="11">
        <f>VLOOKUP(A564,'Medical Examinations'!$A$1:$L$2336,2,FALSE)</f>
        <v>28.025</v>
      </c>
      <c r="D564" s="11">
        <f>VLOOKUP(A564,'Medical Examinations'!$A$1:$L$2336,3,FALSE)</f>
        <v>7.03</v>
      </c>
      <c r="E564" s="11" t="str">
        <f>VLOOKUP(A564,'Medical Examinations'!$A$1:$L$2336,4,FALSE)</f>
        <v>No</v>
      </c>
      <c r="F564" s="11" t="str">
        <f>VLOOKUP(A564,'Medical Examinations'!$A$1:$L$2336,5,FALSE)</f>
        <v>No</v>
      </c>
      <c r="G564" s="11" t="str">
        <f>VLOOKUP(A564,'Medical Examinations'!$A$1:$L$2336,6,FALSE)</f>
        <v>No</v>
      </c>
      <c r="H564" s="11">
        <f>VLOOKUP(A564,'Medical Examinations'!$A$1:$L$2336,8,FALSE)</f>
        <v>0</v>
      </c>
      <c r="I564" s="11" t="str">
        <f>VLOOKUP(A564,'Medical Examinations'!$A$1:$L$2336,10,FALSE)</f>
        <v>yes</v>
      </c>
      <c r="J564" s="11" t="str">
        <f>VLOOKUP(A564,'Medical Examinations'!$A$1:$L$2336,11,FALSE)</f>
        <v>Over Weight</v>
      </c>
      <c r="K564" s="11" t="str">
        <f>VLOOKUP(A564,'Medical Examinations'!$A$1:$L$2336,12,FALSE)</f>
        <v>Diabetes</v>
      </c>
      <c r="L564" s="10">
        <f ca="1">VLOOKUP(A564,'Hospitalisation Details'!$A$1:$Q$2344,3,FALSE)</f>
        <v>1981</v>
      </c>
      <c r="M564" s="10" t="str">
        <f ca="1">VLOOKUP(A564,'Hospitalisation Details'!$A$1:$Q$2344,5,FALSE)</f>
        <v>Oct</v>
      </c>
      <c r="N564" s="11">
        <f ca="1">VLOOKUP(A564,'Hospitalisation Details'!$A$1:$Q$2344,6,FALSE)</f>
        <v>18</v>
      </c>
      <c r="O564" s="17">
        <f ca="1">VLOOKUP(A564,'Hospitalisation Details'!$A$1:$Q$2344,7,FALSE)</f>
        <v>29877</v>
      </c>
      <c r="P564" s="11">
        <f ca="1">VLOOKUP(A564,'Hospitalisation Details'!$A$1:$Q$2344,10,FALSE)</f>
        <v>4911.89</v>
      </c>
      <c r="Q564" s="11" t="str">
        <f ca="1">VLOOKUP(A564,'Hospitalisation Details'!$A$1:$Q$2344,12,FALSE)</f>
        <v>tier - 2</v>
      </c>
      <c r="R564" s="11" t="str">
        <f ca="1">VLOOKUP(A564,'Hospitalisation Details'!$A$1:$Q$2344,14,FALSE)</f>
        <v>tier - 3</v>
      </c>
      <c r="S564" s="11">
        <f ca="1">VLOOKUP(A564,'Hospitalisation Details'!$A$1:$Q$2344,17,FALSE)</f>
        <v>44</v>
      </c>
      <c r="T564" s="11" t="str">
        <f ca="1">VLOOKUP(A564,'Hospitalisation Details'!$A$1:$Q$2336,16,FALSE)</f>
        <v>R1013</v>
      </c>
    </row>
    <row r="565" ht="15.5" spans="1:20">
      <c r="A565" s="10" t="s">
        <v>2124</v>
      </c>
      <c r="B565" s="11" t="str">
        <f>VLOOKUP(A565,'Customer Names'!$H$6:$K$2340,3,FALSE)</f>
        <v>  Marie E</v>
      </c>
      <c r="C565" s="11">
        <f>VLOOKUP(A565,'Medical Examinations'!$A$1:$L$2336,2,FALSE)</f>
        <v>43.32</v>
      </c>
      <c r="D565" s="11">
        <f>VLOOKUP(A565,'Medical Examinations'!$A$1:$L$2336,3,FALSE)</f>
        <v>8.75</v>
      </c>
      <c r="E565" s="11" t="str">
        <f>VLOOKUP(A565,'Medical Examinations'!$A$1:$L$2336,4,FALSE)</f>
        <v>yes</v>
      </c>
      <c r="F565" s="11" t="str">
        <f>VLOOKUP(A565,'Medical Examinations'!$A$1:$L$2336,5,FALSE)</f>
        <v>No</v>
      </c>
      <c r="G565" s="11" t="str">
        <f>VLOOKUP(A565,'Medical Examinations'!$A$1:$L$2336,6,FALSE)</f>
        <v>Yes</v>
      </c>
      <c r="H565" s="11">
        <f>VLOOKUP(A565,'Medical Examinations'!$A$1:$L$2336,8,FALSE)</f>
        <v>1</v>
      </c>
      <c r="I565" s="11" t="str">
        <f>VLOOKUP(A565,'Medical Examinations'!$A$1:$L$2336,10,FALSE)</f>
        <v>No</v>
      </c>
      <c r="J565" s="11" t="str">
        <f>VLOOKUP(A565,'Medical Examinations'!$A$1:$L$2336,11,FALSE)</f>
        <v>Obesity</v>
      </c>
      <c r="K565" s="11" t="str">
        <f>VLOOKUP(A565,'Medical Examinations'!$A$1:$L$2336,12,FALSE)</f>
        <v>Diabetes</v>
      </c>
      <c r="L565" s="10">
        <f ca="1">VLOOKUP(A565,'Hospitalisation Details'!$A$1:$Q$2344,3,FALSE)</f>
        <v>2002</v>
      </c>
      <c r="M565" s="10" t="str">
        <f ca="1">VLOOKUP(A565,'Hospitalisation Details'!$A$1:$Q$2344,5,FALSE)</f>
        <v>Aug</v>
      </c>
      <c r="N565" s="11">
        <f ca="1">VLOOKUP(A565,'Hospitalisation Details'!$A$1:$Q$2344,6,FALSE)</f>
        <v>21</v>
      </c>
      <c r="O565" s="17">
        <f ca="1">VLOOKUP(A565,'Hospitalisation Details'!$A$1:$Q$2344,7,FALSE)</f>
        <v>37489</v>
      </c>
      <c r="P565" s="11">
        <f ca="1">VLOOKUP(A565,'Hospitalisation Details'!$A$1:$Q$2344,10,FALSE)</f>
        <v>4915.06</v>
      </c>
      <c r="Q565" s="11" t="str">
        <f ca="1">VLOOKUP(A565,'Hospitalisation Details'!$A$1:$Q$2344,12,FALSE)</f>
        <v>tier - 2</v>
      </c>
      <c r="R565" s="11" t="str">
        <f ca="1">VLOOKUP(A565,'Hospitalisation Details'!$A$1:$Q$2344,14,FALSE)</f>
        <v>tier - 1</v>
      </c>
      <c r="S565" s="11">
        <f ca="1">VLOOKUP(A565,'Hospitalisation Details'!$A$1:$Q$2344,17,FALSE)</f>
        <v>23</v>
      </c>
      <c r="T565" s="11" t="str">
        <f ca="1">VLOOKUP(A565,'Hospitalisation Details'!$A$1:$Q$2336,16,FALSE)</f>
        <v>R1017</v>
      </c>
    </row>
    <row r="566" ht="15.5" spans="1:20">
      <c r="A566" s="10" t="s">
        <v>2128</v>
      </c>
      <c r="B566" s="11" t="str">
        <f>VLOOKUP(A566,'Customer Names'!$H$6:$K$2340,3,FALSE)</f>
        <v>  Katie</v>
      </c>
      <c r="C566" s="11">
        <f>VLOOKUP(A566,'Medical Examinations'!$A$1:$L$2336,2,FALSE)</f>
        <v>45.92</v>
      </c>
      <c r="D566" s="11">
        <f>VLOOKUP(A566,'Medical Examinations'!$A$1:$L$2336,3,FALSE)</f>
        <v>9.51</v>
      </c>
      <c r="E566" s="11" t="str">
        <f>VLOOKUP(A566,'Medical Examinations'!$A$1:$L$2336,4,FALSE)</f>
        <v>No</v>
      </c>
      <c r="F566" s="11" t="str">
        <f>VLOOKUP(A566,'Medical Examinations'!$A$1:$L$2336,5,FALSE)</f>
        <v>No</v>
      </c>
      <c r="G566" s="11" t="str">
        <f>VLOOKUP(A566,'Medical Examinations'!$A$1:$L$2336,6,FALSE)</f>
        <v>No</v>
      </c>
      <c r="H566" s="11">
        <f>VLOOKUP(A566,'Medical Examinations'!$A$1:$L$2336,8,FALSE)</f>
        <v>0</v>
      </c>
      <c r="I566" s="11" t="str">
        <f>VLOOKUP(A566,'Medical Examinations'!$A$1:$L$2336,10,FALSE)</f>
        <v>No</v>
      </c>
      <c r="J566" s="11" t="str">
        <f>VLOOKUP(A566,'Medical Examinations'!$A$1:$L$2336,11,FALSE)</f>
        <v>Obesity</v>
      </c>
      <c r="K566" s="11" t="str">
        <f>VLOOKUP(A566,'Medical Examinations'!$A$1:$L$2336,12,FALSE)</f>
        <v>Diabetes</v>
      </c>
      <c r="L566" s="10">
        <f ca="1">VLOOKUP(A566,'Hospitalisation Details'!$A$1:$Q$2344,3,FALSE)</f>
        <v>1993</v>
      </c>
      <c r="M566" s="10" t="str">
        <f ca="1">VLOOKUP(A566,'Hospitalisation Details'!$A$1:$Q$2344,5,FALSE)</f>
        <v>Aug</v>
      </c>
      <c r="N566" s="11">
        <f ca="1">VLOOKUP(A566,'Hospitalisation Details'!$A$1:$Q$2344,6,FALSE)</f>
        <v>10</v>
      </c>
      <c r="O566" s="17">
        <f ca="1">VLOOKUP(A566,'Hospitalisation Details'!$A$1:$Q$2344,7,FALSE)</f>
        <v>34191</v>
      </c>
      <c r="P566" s="11">
        <f ca="1">VLOOKUP(A566,'Hospitalisation Details'!$A$1:$Q$2344,10,FALSE)</f>
        <v>4922.92</v>
      </c>
      <c r="Q566" s="11" t="str">
        <f ca="1">VLOOKUP(A566,'Hospitalisation Details'!$A$1:$Q$2344,12,FALSE)</f>
        <v>tier - 2</v>
      </c>
      <c r="R566" s="11" t="str">
        <f ca="1">VLOOKUP(A566,'Hospitalisation Details'!$A$1:$Q$2344,14,FALSE)</f>
        <v>tier - 2</v>
      </c>
      <c r="S566" s="11">
        <f ca="1">VLOOKUP(A566,'Hospitalisation Details'!$A$1:$Q$2344,17,FALSE)</f>
        <v>32</v>
      </c>
      <c r="T566" s="11" t="str">
        <f ca="1">VLOOKUP(A566,'Hospitalisation Details'!$A$1:$Q$2336,16,FALSE)</f>
        <v>R1012</v>
      </c>
    </row>
    <row r="567" ht="15.5" spans="1:20">
      <c r="A567" s="10" t="s">
        <v>2132</v>
      </c>
      <c r="B567" s="11" t="str">
        <f>VLOOKUP(A567,'Customer Names'!$H$6:$K$2340,3,FALSE)</f>
        <v>  Eric D</v>
      </c>
      <c r="C567" s="11">
        <f>VLOOKUP(A567,'Medical Examinations'!$A$1:$L$2336,2,FALSE)</f>
        <v>44.03</v>
      </c>
      <c r="D567" s="11">
        <f>VLOOKUP(A567,'Medical Examinations'!$A$1:$L$2336,3,FALSE)</f>
        <v>9.36</v>
      </c>
      <c r="E567" s="11" t="str">
        <f>VLOOKUP(A567,'Medical Examinations'!$A$1:$L$2336,4,FALSE)</f>
        <v>No</v>
      </c>
      <c r="F567" s="11" t="str">
        <f>VLOOKUP(A567,'Medical Examinations'!$A$1:$L$2336,5,FALSE)</f>
        <v>No</v>
      </c>
      <c r="G567" s="11" t="str">
        <f>VLOOKUP(A567,'Medical Examinations'!$A$1:$L$2336,6,FALSE)</f>
        <v>No</v>
      </c>
      <c r="H567" s="11">
        <f>VLOOKUP(A567,'Medical Examinations'!$A$1:$L$2336,8,FALSE)</f>
        <v>0</v>
      </c>
      <c r="I567" s="11" t="str">
        <f>VLOOKUP(A567,'Medical Examinations'!$A$1:$L$2336,10,FALSE)</f>
        <v>No</v>
      </c>
      <c r="J567" s="11" t="str">
        <f>VLOOKUP(A567,'Medical Examinations'!$A$1:$L$2336,11,FALSE)</f>
        <v>Obesity</v>
      </c>
      <c r="K567" s="11" t="str">
        <f>VLOOKUP(A567,'Medical Examinations'!$A$1:$L$2336,12,FALSE)</f>
        <v>Diabetes</v>
      </c>
      <c r="L567" s="10">
        <f ca="1">VLOOKUP(A567,'Hospitalisation Details'!$A$1:$Q$2344,3,FALSE)</f>
        <v>1991</v>
      </c>
      <c r="M567" s="10" t="str">
        <f ca="1">VLOOKUP(A567,'Hospitalisation Details'!$A$1:$Q$2344,5,FALSE)</f>
        <v>Aug</v>
      </c>
      <c r="N567" s="11">
        <f ca="1">VLOOKUP(A567,'Hospitalisation Details'!$A$1:$Q$2344,6,FALSE)</f>
        <v>23</v>
      </c>
      <c r="O567" s="17">
        <f ca="1">VLOOKUP(A567,'Hospitalisation Details'!$A$1:$Q$2344,7,FALSE)</f>
        <v>33473</v>
      </c>
      <c r="P567" s="11">
        <f ca="1">VLOOKUP(A567,'Hospitalisation Details'!$A$1:$Q$2344,10,FALSE)</f>
        <v>4931.65</v>
      </c>
      <c r="Q567" s="11" t="str">
        <f ca="1">VLOOKUP(A567,'Hospitalisation Details'!$A$1:$Q$2344,12,FALSE)</f>
        <v>tier - 2</v>
      </c>
      <c r="R567" s="11" t="str">
        <f ca="1">VLOOKUP(A567,'Hospitalisation Details'!$A$1:$Q$2344,14,FALSE)</f>
        <v>tier - 3</v>
      </c>
      <c r="S567" s="11">
        <f ca="1">VLOOKUP(A567,'Hospitalisation Details'!$A$1:$Q$2344,17,FALSE)</f>
        <v>34</v>
      </c>
      <c r="T567" s="11" t="str">
        <f ca="1">VLOOKUP(A567,'Hospitalisation Details'!$A$1:$Q$2336,16,FALSE)</f>
        <v>R1011</v>
      </c>
    </row>
    <row r="568" ht="15.5" spans="1:20">
      <c r="A568" s="10" t="s">
        <v>2136</v>
      </c>
      <c r="B568" s="11" t="str">
        <f>VLOOKUP(A568,'Customer Names'!$H$6:$K$2340,3,FALSE)</f>
        <v>  Tara</v>
      </c>
      <c r="C568" s="11">
        <f>VLOOKUP(A568,'Medical Examinations'!$A$1:$L$2336,2,FALSE)</f>
        <v>24.6</v>
      </c>
      <c r="D568" s="11">
        <f>VLOOKUP(A568,'Medical Examinations'!$A$1:$L$2336,3,FALSE)</f>
        <v>4.81</v>
      </c>
      <c r="E568" s="11" t="str">
        <f>VLOOKUP(A568,'Medical Examinations'!$A$1:$L$2336,4,FALSE)</f>
        <v>No</v>
      </c>
      <c r="F568" s="11" t="str">
        <f>VLOOKUP(A568,'Medical Examinations'!$A$1:$L$2336,5,FALSE)</f>
        <v>No</v>
      </c>
      <c r="G568" s="11" t="str">
        <f>VLOOKUP(A568,'Medical Examinations'!$A$1:$L$2336,6,FALSE)</f>
        <v>No</v>
      </c>
      <c r="H568" s="11">
        <f>VLOOKUP(A568,'Medical Examinations'!$A$1:$L$2336,8,FALSE)</f>
        <v>0</v>
      </c>
      <c r="I568" s="11" t="str">
        <f>VLOOKUP(A568,'Medical Examinations'!$A$1:$L$2336,10,FALSE)</f>
        <v>yes</v>
      </c>
      <c r="J568" s="11" t="str">
        <f>VLOOKUP(A568,'Medical Examinations'!$A$1:$L$2336,11,FALSE)</f>
        <v>Normal Weight</v>
      </c>
      <c r="K568" s="11" t="str">
        <f>VLOOKUP(A568,'Medical Examinations'!$A$1:$L$2336,12,FALSE)</f>
        <v>Normal</v>
      </c>
      <c r="L568" s="10">
        <f ca="1">VLOOKUP(A568,'Hospitalisation Details'!$A$1:$Q$2344,3,FALSE)</f>
        <v>1991</v>
      </c>
      <c r="M568" s="10" t="str">
        <f ca="1">VLOOKUP(A568,'Hospitalisation Details'!$A$1:$Q$2344,5,FALSE)</f>
        <v>Nov</v>
      </c>
      <c r="N568" s="11">
        <f ca="1">VLOOKUP(A568,'Hospitalisation Details'!$A$1:$Q$2344,6,FALSE)</f>
        <v>27</v>
      </c>
      <c r="O568" s="17">
        <f ca="1">VLOOKUP(A568,'Hospitalisation Details'!$A$1:$Q$2344,7,FALSE)</f>
        <v>33569</v>
      </c>
      <c r="P568" s="11">
        <f ca="1">VLOOKUP(A568,'Hospitalisation Details'!$A$1:$Q$2344,10,FALSE)</f>
        <v>4934.71</v>
      </c>
      <c r="Q568" s="11" t="str">
        <f ca="1">VLOOKUP(A568,'Hospitalisation Details'!$A$1:$Q$2344,12,FALSE)</f>
        <v>tier - 2</v>
      </c>
      <c r="R568" s="11" t="str">
        <f ca="1">VLOOKUP(A568,'Hospitalisation Details'!$A$1:$Q$2344,14,FALSE)</f>
        <v>tier - 3</v>
      </c>
      <c r="S568" s="11">
        <f ca="1">VLOOKUP(A568,'Hospitalisation Details'!$A$1:$Q$2344,17,FALSE)</f>
        <v>33</v>
      </c>
      <c r="T568" s="11" t="str">
        <f ca="1">VLOOKUP(A568,'Hospitalisation Details'!$A$1:$Q$2336,16,FALSE)</f>
        <v>R1011</v>
      </c>
    </row>
    <row r="569" ht="15.5" spans="1:20">
      <c r="A569" s="10" t="s">
        <v>2140</v>
      </c>
      <c r="B569" s="11" t="str">
        <f>VLOOKUP(A569,'Customer Names'!$H$6:$K$2340,3,FALSE)</f>
        <v>  Haley L</v>
      </c>
      <c r="C569" s="11">
        <f>VLOOKUP(A569,'Medical Examinations'!$A$1:$L$2336,2,FALSE)</f>
        <v>49.15</v>
      </c>
      <c r="D569" s="11">
        <f>VLOOKUP(A569,'Medical Examinations'!$A$1:$L$2336,3,FALSE)</f>
        <v>8.08</v>
      </c>
      <c r="E569" s="11" t="str">
        <f>VLOOKUP(A569,'Medical Examinations'!$A$1:$L$2336,4,FALSE)</f>
        <v>No</v>
      </c>
      <c r="F569" s="11" t="str">
        <f>VLOOKUP(A569,'Medical Examinations'!$A$1:$L$2336,5,FALSE)</f>
        <v>No</v>
      </c>
      <c r="G569" s="11" t="str">
        <f>VLOOKUP(A569,'Medical Examinations'!$A$1:$L$2336,6,FALSE)</f>
        <v>No</v>
      </c>
      <c r="H569" s="11">
        <f>VLOOKUP(A569,'Medical Examinations'!$A$1:$L$2336,8,FALSE)</f>
        <v>0</v>
      </c>
      <c r="I569" s="11" t="str">
        <f>VLOOKUP(A569,'Medical Examinations'!$A$1:$L$2336,10,FALSE)</f>
        <v>No</v>
      </c>
      <c r="J569" s="11" t="str">
        <f>VLOOKUP(A569,'Medical Examinations'!$A$1:$L$2336,11,FALSE)</f>
        <v>Obesity</v>
      </c>
      <c r="K569" s="11" t="str">
        <f>VLOOKUP(A569,'Medical Examinations'!$A$1:$L$2336,12,FALSE)</f>
        <v>Diabetes</v>
      </c>
      <c r="L569" s="10">
        <f ca="1">VLOOKUP(A569,'Hospitalisation Details'!$A$1:$Q$2344,3,FALSE)</f>
        <v>1974</v>
      </c>
      <c r="M569" s="10" t="str">
        <f ca="1">VLOOKUP(A569,'Hospitalisation Details'!$A$1:$Q$2344,5,FALSE)</f>
        <v>Jun</v>
      </c>
      <c r="N569" s="11">
        <f ca="1">VLOOKUP(A569,'Hospitalisation Details'!$A$1:$Q$2344,6,FALSE)</f>
        <v>26</v>
      </c>
      <c r="O569" s="17">
        <f ca="1">VLOOKUP(A569,'Hospitalisation Details'!$A$1:$Q$2344,7,FALSE)</f>
        <v>27206</v>
      </c>
      <c r="P569" s="11">
        <f ca="1">VLOOKUP(A569,'Hospitalisation Details'!$A$1:$Q$2344,10,FALSE)</f>
        <v>4942.06</v>
      </c>
      <c r="Q569" s="11" t="str">
        <f ca="1">VLOOKUP(A569,'Hospitalisation Details'!$A$1:$Q$2344,12,FALSE)</f>
        <v>tier - 2</v>
      </c>
      <c r="R569" s="11" t="str">
        <f ca="1">VLOOKUP(A569,'Hospitalisation Details'!$A$1:$Q$2344,14,FALSE)</f>
        <v>tier - 2</v>
      </c>
      <c r="S569" s="11">
        <f ca="1">VLOOKUP(A569,'Hospitalisation Details'!$A$1:$Q$2344,17,FALSE)</f>
        <v>51</v>
      </c>
      <c r="T569" s="11" t="str">
        <f ca="1">VLOOKUP(A569,'Hospitalisation Details'!$A$1:$Q$2336,16,FALSE)</f>
        <v>R1013</v>
      </c>
    </row>
    <row r="570" ht="15.5" spans="1:20">
      <c r="A570" s="10" t="s">
        <v>2144</v>
      </c>
      <c r="B570" s="11" t="str">
        <f>VLOOKUP(A570,'Customer Names'!$H$6:$K$2340,3,FALSE)</f>
        <v>  Kayla B</v>
      </c>
      <c r="C570" s="11">
        <f>VLOOKUP(A570,'Medical Examinations'!$A$1:$L$2336,2,FALSE)</f>
        <v>28.31</v>
      </c>
      <c r="D570" s="11">
        <f>VLOOKUP(A570,'Medical Examinations'!$A$1:$L$2336,3,FALSE)</f>
        <v>6.29</v>
      </c>
      <c r="E570" s="11" t="str">
        <f>VLOOKUP(A570,'Medical Examinations'!$A$1:$L$2336,4,FALSE)</f>
        <v>No</v>
      </c>
      <c r="F570" s="11" t="str">
        <f>VLOOKUP(A570,'Medical Examinations'!$A$1:$L$2336,5,FALSE)</f>
        <v>No</v>
      </c>
      <c r="G570" s="11" t="str">
        <f>VLOOKUP(A570,'Medical Examinations'!$A$1:$L$2336,6,FALSE)</f>
        <v>Yes</v>
      </c>
      <c r="H570" s="11">
        <f>VLOOKUP(A570,'Medical Examinations'!$A$1:$L$2336,8,FALSE)</f>
        <v>1</v>
      </c>
      <c r="I570" s="11" t="str">
        <f>VLOOKUP(A570,'Medical Examinations'!$A$1:$L$2336,10,FALSE)</f>
        <v>yes</v>
      </c>
      <c r="J570" s="11" t="str">
        <f>VLOOKUP(A570,'Medical Examinations'!$A$1:$L$2336,11,FALSE)</f>
        <v>Over Weight</v>
      </c>
      <c r="K570" s="11" t="str">
        <f>VLOOKUP(A570,'Medical Examinations'!$A$1:$L$2336,12,FALSE)</f>
        <v>Prediabetes</v>
      </c>
      <c r="L570" s="10">
        <f ca="1">VLOOKUP(A570,'Hospitalisation Details'!$A$1:$Q$2344,3,FALSE)</f>
        <v>1991</v>
      </c>
      <c r="M570" s="10" t="str">
        <f ca="1">VLOOKUP(A570,'Hospitalisation Details'!$A$1:$Q$2344,5,FALSE)</f>
        <v>Aug</v>
      </c>
      <c r="N570" s="11">
        <f ca="1">VLOOKUP(A570,'Hospitalisation Details'!$A$1:$Q$2344,6,FALSE)</f>
        <v>30</v>
      </c>
      <c r="O570" s="17">
        <f ca="1">VLOOKUP(A570,'Hospitalisation Details'!$A$1:$Q$2344,7,FALSE)</f>
        <v>33480</v>
      </c>
      <c r="P570" s="11">
        <f ca="1">VLOOKUP(A570,'Hospitalisation Details'!$A$1:$Q$2344,10,FALSE)</f>
        <v>4949.76</v>
      </c>
      <c r="Q570" s="11" t="str">
        <f ca="1">VLOOKUP(A570,'Hospitalisation Details'!$A$1:$Q$2344,12,FALSE)</f>
        <v>tier - 2</v>
      </c>
      <c r="R570" s="11" t="str">
        <f ca="1">VLOOKUP(A570,'Hospitalisation Details'!$A$1:$Q$2344,14,FALSE)</f>
        <v>tier - 1</v>
      </c>
      <c r="S570" s="11">
        <f ca="1">VLOOKUP(A570,'Hospitalisation Details'!$A$1:$Q$2344,17,FALSE)</f>
        <v>34</v>
      </c>
      <c r="T570" s="11" t="str">
        <f ca="1">VLOOKUP(A570,'Hospitalisation Details'!$A$1:$Q$2336,16,FALSE)</f>
        <v>R1013</v>
      </c>
    </row>
    <row r="571" ht="15.5" spans="1:20">
      <c r="A571" s="10" t="s">
        <v>2147</v>
      </c>
      <c r="B571" s="11" t="str">
        <f>VLOOKUP(A571,'Customer Names'!$H$6:$K$2340,3,FALSE)</f>
        <v>  Mark D</v>
      </c>
      <c r="C571" s="11">
        <f>VLOOKUP(A571,'Medical Examinations'!$A$1:$L$2336,2,FALSE)</f>
        <v>22.99</v>
      </c>
      <c r="D571" s="11">
        <f>VLOOKUP(A571,'Medical Examinations'!$A$1:$L$2336,3,FALSE)</f>
        <v>6.29</v>
      </c>
      <c r="E571" s="11" t="str">
        <f>VLOOKUP(A571,'Medical Examinations'!$A$1:$L$2336,4,FALSE)</f>
        <v>No</v>
      </c>
      <c r="F571" s="11" t="str">
        <f>VLOOKUP(A571,'Medical Examinations'!$A$1:$L$2336,5,FALSE)</f>
        <v>No</v>
      </c>
      <c r="G571" s="11" t="str">
        <f>VLOOKUP(A571,'Medical Examinations'!$A$1:$L$2336,6,FALSE)</f>
        <v>No</v>
      </c>
      <c r="H571" s="11">
        <f>VLOOKUP(A571,'Medical Examinations'!$A$1:$L$2336,8,FALSE)</f>
        <v>1</v>
      </c>
      <c r="I571" s="11" t="str">
        <f>VLOOKUP(A571,'Medical Examinations'!$A$1:$L$2336,10,FALSE)</f>
        <v>yes</v>
      </c>
      <c r="J571" s="11" t="str">
        <f>VLOOKUP(A571,'Medical Examinations'!$A$1:$L$2336,11,FALSE)</f>
        <v>Normal Weight</v>
      </c>
      <c r="K571" s="11" t="str">
        <f>VLOOKUP(A571,'Medical Examinations'!$A$1:$L$2336,12,FALSE)</f>
        <v>Prediabetes</v>
      </c>
      <c r="L571" s="10">
        <f ca="1">VLOOKUP(A571,'Hospitalisation Details'!$A$1:$Q$2344,3,FALSE)</f>
        <v>1973</v>
      </c>
      <c r="M571" s="10" t="str">
        <f ca="1">VLOOKUP(A571,'Hospitalisation Details'!$A$1:$Q$2344,5,FALSE)</f>
        <v>Nov</v>
      </c>
      <c r="N571" s="11">
        <f ca="1">VLOOKUP(A571,'Hospitalisation Details'!$A$1:$Q$2344,6,FALSE)</f>
        <v>7</v>
      </c>
      <c r="O571" s="17">
        <f ca="1">VLOOKUP(A571,'Hospitalisation Details'!$A$1:$Q$2344,7,FALSE)</f>
        <v>26975</v>
      </c>
      <c r="P571" s="11">
        <f ca="1">VLOOKUP(A571,'Hospitalisation Details'!$A$1:$Q$2344,10,FALSE)</f>
        <v>4985.22</v>
      </c>
      <c r="Q571" s="11" t="str">
        <f ca="1">VLOOKUP(A571,'Hospitalisation Details'!$A$1:$Q$2344,12,FALSE)</f>
        <v>tier - 2</v>
      </c>
      <c r="R571" s="11" t="str">
        <f ca="1">VLOOKUP(A571,'Hospitalisation Details'!$A$1:$Q$2344,14,FALSE)</f>
        <v>tier - 3</v>
      </c>
      <c r="S571" s="11">
        <f ca="1">VLOOKUP(A571,'Hospitalisation Details'!$A$1:$Q$2344,17,FALSE)</f>
        <v>51</v>
      </c>
      <c r="T571" s="11" t="str">
        <f ca="1">VLOOKUP(A571,'Hospitalisation Details'!$A$1:$Q$2336,16,FALSE)</f>
        <v>R1013</v>
      </c>
    </row>
    <row r="572" ht="15.5" spans="1:20">
      <c r="A572" s="10" t="s">
        <v>2151</v>
      </c>
      <c r="B572" s="11" t="str">
        <f>VLOOKUP(A572,'Customer Names'!$H$6:$K$2340,3,FALSE)</f>
        <v>  Patrick J</v>
      </c>
      <c r="C572" s="11">
        <f>VLOOKUP(A572,'Medical Examinations'!$A$1:$L$2336,2,FALSE)</f>
        <v>29.07</v>
      </c>
      <c r="D572" s="11">
        <f>VLOOKUP(A572,'Medical Examinations'!$A$1:$L$2336,3,FALSE)</f>
        <v>5.12</v>
      </c>
      <c r="E572" s="11" t="str">
        <f>VLOOKUP(A572,'Medical Examinations'!$A$1:$L$2336,4,FALSE)</f>
        <v>No</v>
      </c>
      <c r="F572" s="11" t="str">
        <f>VLOOKUP(A572,'Medical Examinations'!$A$1:$L$2336,5,FALSE)</f>
        <v>No</v>
      </c>
      <c r="G572" s="11" t="str">
        <f>VLOOKUP(A572,'Medical Examinations'!$A$1:$L$2336,6,FALSE)</f>
        <v>Yes</v>
      </c>
      <c r="H572" s="11">
        <f>VLOOKUP(A572,'Medical Examinations'!$A$1:$L$2336,8,FALSE)</f>
        <v>1</v>
      </c>
      <c r="I572" s="11" t="str">
        <f>VLOOKUP(A572,'Medical Examinations'!$A$1:$L$2336,10,FALSE)</f>
        <v>yes</v>
      </c>
      <c r="J572" s="11" t="str">
        <f>VLOOKUP(A572,'Medical Examinations'!$A$1:$L$2336,11,FALSE)</f>
        <v>Over Weight</v>
      </c>
      <c r="K572" s="11" t="str">
        <f>VLOOKUP(A572,'Medical Examinations'!$A$1:$L$2336,12,FALSE)</f>
        <v>Normal</v>
      </c>
      <c r="L572" s="10">
        <f ca="1">VLOOKUP(A572,'Hospitalisation Details'!$A$1:$Q$2344,3,FALSE)</f>
        <v>1988</v>
      </c>
      <c r="M572" s="10" t="str">
        <f ca="1">VLOOKUP(A572,'Hospitalisation Details'!$A$1:$Q$2344,5,FALSE)</f>
        <v>Jun</v>
      </c>
      <c r="N572" s="11">
        <f ca="1">VLOOKUP(A572,'Hospitalisation Details'!$A$1:$Q$2344,6,FALSE)</f>
        <v>24</v>
      </c>
      <c r="O572" s="17">
        <f ca="1">VLOOKUP(A572,'Hospitalisation Details'!$A$1:$Q$2344,7,FALSE)</f>
        <v>32318</v>
      </c>
      <c r="P572" s="11">
        <f ca="1">VLOOKUP(A572,'Hospitalisation Details'!$A$1:$Q$2344,10,FALSE)</f>
        <v>4992.38</v>
      </c>
      <c r="Q572" s="11" t="str">
        <f ca="1">VLOOKUP(A572,'Hospitalisation Details'!$A$1:$Q$2344,12,FALSE)</f>
        <v>tier - 2</v>
      </c>
      <c r="R572" s="11" t="str">
        <f ca="1">VLOOKUP(A572,'Hospitalisation Details'!$A$1:$Q$2344,14,FALSE)</f>
        <v>tier - 3</v>
      </c>
      <c r="S572" s="11">
        <f ca="1">VLOOKUP(A572,'Hospitalisation Details'!$A$1:$Q$2344,17,FALSE)</f>
        <v>37</v>
      </c>
      <c r="T572" s="11" t="str">
        <f ca="1">VLOOKUP(A572,'Hospitalisation Details'!$A$1:$Q$2336,16,FALSE)</f>
        <v>R1024</v>
      </c>
    </row>
    <row r="573" ht="15.5" spans="1:20">
      <c r="A573" s="10" t="s">
        <v>2155</v>
      </c>
      <c r="B573" s="11" t="str">
        <f>VLOOKUP(A573,'Customer Names'!$H$6:$K$2340,3,FALSE)</f>
        <v>  Alejandro</v>
      </c>
      <c r="C573" s="11">
        <f>VLOOKUP(A573,'Medical Examinations'!$A$1:$L$2336,2,FALSE)</f>
        <v>42.02</v>
      </c>
      <c r="D573" s="11">
        <f>VLOOKUP(A573,'Medical Examinations'!$A$1:$L$2336,3,FALSE)</f>
        <v>9.95</v>
      </c>
      <c r="E573" s="11" t="str">
        <f>VLOOKUP(A573,'Medical Examinations'!$A$1:$L$2336,4,FALSE)</f>
        <v>yes</v>
      </c>
      <c r="F573" s="11" t="str">
        <f>VLOOKUP(A573,'Medical Examinations'!$A$1:$L$2336,5,FALSE)</f>
        <v>No</v>
      </c>
      <c r="G573" s="11" t="str">
        <f>VLOOKUP(A573,'Medical Examinations'!$A$1:$L$2336,6,FALSE)</f>
        <v>Yes</v>
      </c>
      <c r="H573" s="11">
        <f>VLOOKUP(A573,'Medical Examinations'!$A$1:$L$2336,8,FALSE)</f>
        <v>1</v>
      </c>
      <c r="I573" s="11" t="str">
        <f>VLOOKUP(A573,'Medical Examinations'!$A$1:$L$2336,10,FALSE)</f>
        <v>No</v>
      </c>
      <c r="J573" s="11" t="str">
        <f>VLOOKUP(A573,'Medical Examinations'!$A$1:$L$2336,11,FALSE)</f>
        <v>Obesity</v>
      </c>
      <c r="K573" s="11" t="str">
        <f>VLOOKUP(A573,'Medical Examinations'!$A$1:$L$2336,12,FALSE)</f>
        <v>Diabetes</v>
      </c>
      <c r="L573" s="10">
        <f ca="1">VLOOKUP(A573,'Hospitalisation Details'!$A$1:$Q$2344,3,FALSE)</f>
        <v>2001</v>
      </c>
      <c r="M573" s="10" t="str">
        <f ca="1">VLOOKUP(A573,'Hospitalisation Details'!$A$1:$Q$2344,5,FALSE)</f>
        <v>Oct</v>
      </c>
      <c r="N573" s="11">
        <f ca="1">VLOOKUP(A573,'Hospitalisation Details'!$A$1:$Q$2344,6,FALSE)</f>
        <v>5</v>
      </c>
      <c r="O573" s="17">
        <f ca="1">VLOOKUP(A573,'Hospitalisation Details'!$A$1:$Q$2344,7,FALSE)</f>
        <v>37169</v>
      </c>
      <c r="P573" s="11">
        <f ca="1">VLOOKUP(A573,'Hospitalisation Details'!$A$1:$Q$2344,10,FALSE)</f>
        <v>4999.04</v>
      </c>
      <c r="Q573" s="11" t="str">
        <f ca="1">VLOOKUP(A573,'Hospitalisation Details'!$A$1:$Q$2344,12,FALSE)</f>
        <v>tier - 2</v>
      </c>
      <c r="R573" s="11" t="str">
        <f ca="1">VLOOKUP(A573,'Hospitalisation Details'!$A$1:$Q$2344,14,FALSE)</f>
        <v>tier - 2</v>
      </c>
      <c r="S573" s="11">
        <f ca="1">VLOOKUP(A573,'Hospitalisation Details'!$A$1:$Q$2344,17,FALSE)</f>
        <v>24</v>
      </c>
      <c r="T573" s="11" t="str">
        <f ca="1">VLOOKUP(A573,'Hospitalisation Details'!$A$1:$Q$2336,16,FALSE)</f>
        <v>R1011</v>
      </c>
    </row>
    <row r="574" ht="15.5" spans="1:20">
      <c r="A574" s="10" t="s">
        <v>2159</v>
      </c>
      <c r="B574" s="11" t="str">
        <f>VLOOKUP(A574,'Customer Names'!$H$6:$K$2340,3,FALSE)</f>
        <v>  Beth A</v>
      </c>
      <c r="C574" s="11">
        <f>VLOOKUP(A574,'Medical Examinations'!$A$1:$L$2336,2,FALSE)</f>
        <v>49.07</v>
      </c>
      <c r="D574" s="11">
        <f>VLOOKUP(A574,'Medical Examinations'!$A$1:$L$2336,3,FALSE)</f>
        <v>9.08</v>
      </c>
      <c r="E574" s="11" t="str">
        <f>VLOOKUP(A574,'Medical Examinations'!$A$1:$L$2336,4,FALSE)</f>
        <v>yes</v>
      </c>
      <c r="F574" s="11" t="str">
        <f>VLOOKUP(A574,'Medical Examinations'!$A$1:$L$2336,5,FALSE)</f>
        <v>No</v>
      </c>
      <c r="G574" s="11" t="str">
        <f>VLOOKUP(A574,'Medical Examinations'!$A$1:$L$2336,6,FALSE)</f>
        <v>No</v>
      </c>
      <c r="H574" s="11">
        <f>VLOOKUP(A574,'Medical Examinations'!$A$1:$L$2336,8,FALSE)</f>
        <v>1</v>
      </c>
      <c r="I574" s="11" t="str">
        <f>VLOOKUP(A574,'Medical Examinations'!$A$1:$L$2336,10,FALSE)</f>
        <v>No</v>
      </c>
      <c r="J574" s="11" t="str">
        <f>VLOOKUP(A574,'Medical Examinations'!$A$1:$L$2336,11,FALSE)</f>
        <v>Obesity</v>
      </c>
      <c r="K574" s="11" t="str">
        <f>VLOOKUP(A574,'Medical Examinations'!$A$1:$L$2336,12,FALSE)</f>
        <v>Diabetes</v>
      </c>
      <c r="L574" s="10">
        <f ca="1">VLOOKUP(A574,'Hospitalisation Details'!$A$1:$Q$2344,3,FALSE)</f>
        <v>1988</v>
      </c>
      <c r="M574" s="10" t="str">
        <f ca="1">VLOOKUP(A574,'Hospitalisation Details'!$A$1:$Q$2344,5,FALSE)</f>
        <v>Sep</v>
      </c>
      <c r="N574" s="11">
        <f ca="1">VLOOKUP(A574,'Hospitalisation Details'!$A$1:$Q$2344,6,FALSE)</f>
        <v>4</v>
      </c>
      <c r="O574" s="17">
        <f ca="1">VLOOKUP(A574,'Hospitalisation Details'!$A$1:$Q$2344,7,FALSE)</f>
        <v>32390</v>
      </c>
      <c r="P574" s="11">
        <f ca="1">VLOOKUP(A574,'Hospitalisation Details'!$A$1:$Q$2344,10,FALSE)</f>
        <v>5002.78</v>
      </c>
      <c r="Q574" s="11" t="str">
        <f ca="1">VLOOKUP(A574,'Hospitalisation Details'!$A$1:$Q$2344,12,FALSE)</f>
        <v>tier - 2</v>
      </c>
      <c r="R574" s="11" t="str">
        <f ca="1">VLOOKUP(A574,'Hospitalisation Details'!$A$1:$Q$2344,14,FALSE)</f>
        <v>tier - 2</v>
      </c>
      <c r="S574" s="11">
        <f ca="1">VLOOKUP(A574,'Hospitalisation Details'!$A$1:$Q$2344,17,FALSE)</f>
        <v>37</v>
      </c>
      <c r="T574" s="11" t="str">
        <f ca="1">VLOOKUP(A574,'Hospitalisation Details'!$A$1:$Q$2336,16,FALSE)</f>
        <v>R1013</v>
      </c>
    </row>
    <row r="575" ht="15.5" spans="1:20">
      <c r="A575" s="10" t="s">
        <v>2163</v>
      </c>
      <c r="B575" s="11" t="str">
        <f>VLOOKUP(A575,'Customer Names'!$H$6:$K$2340,3,FALSE)</f>
        <v>  Jason R</v>
      </c>
      <c r="C575" s="11">
        <f>VLOOKUP(A575,'Medical Examinations'!$A$1:$L$2336,2,FALSE)</f>
        <v>19.8</v>
      </c>
      <c r="D575" s="11">
        <f>VLOOKUP(A575,'Medical Examinations'!$A$1:$L$2336,3,FALSE)</f>
        <v>4.82</v>
      </c>
      <c r="E575" s="11" t="str">
        <f>VLOOKUP(A575,'Medical Examinations'!$A$1:$L$2336,4,FALSE)</f>
        <v>No</v>
      </c>
      <c r="F575" s="11" t="str">
        <f>VLOOKUP(A575,'Medical Examinations'!$A$1:$L$2336,5,FALSE)</f>
        <v>No</v>
      </c>
      <c r="G575" s="11" t="str">
        <f>VLOOKUP(A575,'Medical Examinations'!$A$1:$L$2336,6,FALSE)</f>
        <v>No</v>
      </c>
      <c r="H575" s="11">
        <f>VLOOKUP(A575,'Medical Examinations'!$A$1:$L$2336,8,FALSE)</f>
        <v>0</v>
      </c>
      <c r="I575" s="11" t="str">
        <f>VLOOKUP(A575,'Medical Examinations'!$A$1:$L$2336,10,FALSE)</f>
        <v>yes</v>
      </c>
      <c r="J575" s="11" t="str">
        <f>VLOOKUP(A575,'Medical Examinations'!$A$1:$L$2336,11,FALSE)</f>
        <v>Normal Weight</v>
      </c>
      <c r="K575" s="11" t="str">
        <f>VLOOKUP(A575,'Medical Examinations'!$A$1:$L$2336,12,FALSE)</f>
        <v>Normal</v>
      </c>
      <c r="L575" s="10">
        <f ca="1">VLOOKUP(A575,'Hospitalisation Details'!$A$1:$Q$2344,3,FALSE)</f>
        <v>1977</v>
      </c>
      <c r="M575" s="10" t="str">
        <f ca="1">VLOOKUP(A575,'Hospitalisation Details'!$A$1:$Q$2344,5,FALSE)</f>
        <v>Jun</v>
      </c>
      <c r="N575" s="11">
        <f ca="1">VLOOKUP(A575,'Hospitalisation Details'!$A$1:$Q$2344,6,FALSE)</f>
        <v>9</v>
      </c>
      <c r="O575" s="17">
        <f ca="1">VLOOKUP(A575,'Hospitalisation Details'!$A$1:$Q$2344,7,FALSE)</f>
        <v>28285</v>
      </c>
      <c r="P575" s="11">
        <f ca="1">VLOOKUP(A575,'Hospitalisation Details'!$A$1:$Q$2344,10,FALSE)</f>
        <v>5003.77</v>
      </c>
      <c r="Q575" s="11" t="str">
        <f ca="1">VLOOKUP(A575,'Hospitalisation Details'!$A$1:$Q$2344,12,FALSE)</f>
        <v>tier - 2</v>
      </c>
      <c r="R575" s="11" t="str">
        <f ca="1">VLOOKUP(A575,'Hospitalisation Details'!$A$1:$Q$2344,14,FALSE)</f>
        <v>tier - 3</v>
      </c>
      <c r="S575" s="11">
        <f ca="1">VLOOKUP(A575,'Hospitalisation Details'!$A$1:$Q$2344,17,FALSE)</f>
        <v>48</v>
      </c>
      <c r="T575" s="11" t="str">
        <f ca="1">VLOOKUP(A575,'Hospitalisation Details'!$A$1:$Q$2336,16,FALSE)</f>
        <v>R1013</v>
      </c>
    </row>
    <row r="576" ht="15.5" spans="1:20">
      <c r="A576" s="10" t="s">
        <v>2167</v>
      </c>
      <c r="B576" s="11" t="str">
        <f>VLOOKUP(A576,'Customer Names'!$H$6:$K$2340,3,FALSE)</f>
        <v>  Yoshinori</v>
      </c>
      <c r="C576" s="11">
        <f>VLOOKUP(A576,'Medical Examinations'!$A$1:$L$2336,2,FALSE)</f>
        <v>27.36</v>
      </c>
      <c r="D576" s="11">
        <f>VLOOKUP(A576,'Medical Examinations'!$A$1:$L$2336,3,FALSE)</f>
        <v>4.65</v>
      </c>
      <c r="E576" s="11" t="str">
        <f>VLOOKUP(A576,'Medical Examinations'!$A$1:$L$2336,4,FALSE)</f>
        <v>No</v>
      </c>
      <c r="F576" s="11" t="str">
        <f>VLOOKUP(A576,'Medical Examinations'!$A$1:$L$2336,5,FALSE)</f>
        <v>yes</v>
      </c>
      <c r="G576" s="11" t="str">
        <f>VLOOKUP(A576,'Medical Examinations'!$A$1:$L$2336,6,FALSE)</f>
        <v>No</v>
      </c>
      <c r="H576" s="11">
        <f>VLOOKUP(A576,'Medical Examinations'!$A$1:$L$2336,8,FALSE)</f>
        <v>1</v>
      </c>
      <c r="I576" s="11" t="str">
        <f>VLOOKUP(A576,'Medical Examinations'!$A$1:$L$2336,10,FALSE)</f>
        <v>yes</v>
      </c>
      <c r="J576" s="11" t="str">
        <f>VLOOKUP(A576,'Medical Examinations'!$A$1:$L$2336,11,FALSE)</f>
        <v>Over Weight</v>
      </c>
      <c r="K576" s="11" t="str">
        <f>VLOOKUP(A576,'Medical Examinations'!$A$1:$L$2336,12,FALSE)</f>
        <v>Normal</v>
      </c>
      <c r="L576" s="10">
        <f ca="1">VLOOKUP(A576,'Hospitalisation Details'!$A$1:$Q$2344,3,FALSE)</f>
        <v>1988</v>
      </c>
      <c r="M576" s="10" t="str">
        <f ca="1">VLOOKUP(A576,'Hospitalisation Details'!$A$1:$Q$2344,5,FALSE)</f>
        <v>Jul</v>
      </c>
      <c r="N576" s="11">
        <f ca="1">VLOOKUP(A576,'Hospitalisation Details'!$A$1:$Q$2344,6,FALSE)</f>
        <v>8</v>
      </c>
      <c r="O576" s="17">
        <f ca="1">VLOOKUP(A576,'Hospitalisation Details'!$A$1:$Q$2344,7,FALSE)</f>
        <v>32332</v>
      </c>
      <c r="P576" s="11">
        <f ca="1">VLOOKUP(A576,'Hospitalisation Details'!$A$1:$Q$2344,10,FALSE)</f>
        <v>5003.85</v>
      </c>
      <c r="Q576" s="11" t="str">
        <f ca="1">VLOOKUP(A576,'Hospitalisation Details'!$A$1:$Q$2344,12,FALSE)</f>
        <v>tier - 2</v>
      </c>
      <c r="R576" s="11" t="str">
        <f ca="1">VLOOKUP(A576,'Hospitalisation Details'!$A$1:$Q$2344,14,FALSE)</f>
        <v>tier - 3</v>
      </c>
      <c r="S576" s="11">
        <f ca="1">VLOOKUP(A576,'Hospitalisation Details'!$A$1:$Q$2344,17,FALSE)</f>
        <v>37</v>
      </c>
      <c r="T576" s="11" t="str">
        <f ca="1">VLOOKUP(A576,'Hospitalisation Details'!$A$1:$Q$2336,16,FALSE)</f>
        <v>R1011</v>
      </c>
    </row>
    <row r="577" ht="15.5" spans="1:20">
      <c r="A577" s="10" t="s">
        <v>2171</v>
      </c>
      <c r="B577" s="11" t="str">
        <f>VLOOKUP(A577,'Customer Names'!$H$6:$K$2340,3,FALSE)</f>
        <v>  Adrienne G</v>
      </c>
      <c r="C577" s="11">
        <f>VLOOKUP(A577,'Medical Examinations'!$A$1:$L$2336,2,FALSE)</f>
        <v>42.95</v>
      </c>
      <c r="D577" s="11">
        <f>VLOOKUP(A577,'Medical Examinations'!$A$1:$L$2336,3,FALSE)</f>
        <v>5.16</v>
      </c>
      <c r="E577" s="11" t="str">
        <f>VLOOKUP(A577,'Medical Examinations'!$A$1:$L$2336,4,FALSE)</f>
        <v>yes</v>
      </c>
      <c r="F577" s="11" t="str">
        <f>VLOOKUP(A577,'Medical Examinations'!$A$1:$L$2336,5,FALSE)</f>
        <v>No</v>
      </c>
      <c r="G577" s="11" t="str">
        <f>VLOOKUP(A577,'Medical Examinations'!$A$1:$L$2336,6,FALSE)</f>
        <v>No</v>
      </c>
      <c r="H577" s="11">
        <f>VLOOKUP(A577,'Medical Examinations'!$A$1:$L$2336,8,FALSE)</f>
        <v>1</v>
      </c>
      <c r="I577" s="11" t="str">
        <f>VLOOKUP(A577,'Medical Examinations'!$A$1:$L$2336,10,FALSE)</f>
        <v>No</v>
      </c>
      <c r="J577" s="11" t="str">
        <f>VLOOKUP(A577,'Medical Examinations'!$A$1:$L$2336,11,FALSE)</f>
        <v>Obesity</v>
      </c>
      <c r="K577" s="11" t="str">
        <f>VLOOKUP(A577,'Medical Examinations'!$A$1:$L$2336,12,FALSE)</f>
        <v>Normal</v>
      </c>
      <c r="L577" s="10">
        <f ca="1">VLOOKUP(A577,'Hospitalisation Details'!$A$1:$Q$2344,3,FALSE)</f>
        <v>1988</v>
      </c>
      <c r="M577" s="10" t="str">
        <f ca="1">VLOOKUP(A577,'Hospitalisation Details'!$A$1:$Q$2344,5,FALSE)</f>
        <v>Nov</v>
      </c>
      <c r="N577" s="11">
        <f ca="1">VLOOKUP(A577,'Hospitalisation Details'!$A$1:$Q$2344,6,FALSE)</f>
        <v>9</v>
      </c>
      <c r="O577" s="17">
        <f ca="1">VLOOKUP(A577,'Hospitalisation Details'!$A$1:$Q$2344,7,FALSE)</f>
        <v>32456</v>
      </c>
      <c r="P577" s="11">
        <f ca="1">VLOOKUP(A577,'Hospitalisation Details'!$A$1:$Q$2344,10,FALSE)</f>
        <v>5012.47</v>
      </c>
      <c r="Q577" s="11" t="str">
        <f ca="1">VLOOKUP(A577,'Hospitalisation Details'!$A$1:$Q$2344,12,FALSE)</f>
        <v>tier - 2</v>
      </c>
      <c r="R577" s="11" t="str">
        <f ca="1">VLOOKUP(A577,'Hospitalisation Details'!$A$1:$Q$2344,14,FALSE)</f>
        <v>tier - 3</v>
      </c>
      <c r="S577" s="11">
        <f ca="1">VLOOKUP(A577,'Hospitalisation Details'!$A$1:$Q$2344,17,FALSE)</f>
        <v>36</v>
      </c>
      <c r="T577" s="11" t="str">
        <f ca="1">VLOOKUP(A577,'Hospitalisation Details'!$A$1:$Q$2336,16,FALSE)</f>
        <v>R1011</v>
      </c>
    </row>
    <row r="578" ht="15.5" spans="1:20">
      <c r="A578" s="10" t="s">
        <v>2174</v>
      </c>
      <c r="B578" s="11" t="str">
        <f>VLOOKUP(A578,'Customer Names'!$H$6:$K$2340,3,FALSE)</f>
        <v>  Meredith</v>
      </c>
      <c r="C578" s="11">
        <f>VLOOKUP(A578,'Medical Examinations'!$A$1:$L$2336,2,FALSE)</f>
        <v>42.66</v>
      </c>
      <c r="D578" s="11">
        <f>VLOOKUP(A578,'Medical Examinations'!$A$1:$L$2336,3,FALSE)</f>
        <v>10.44</v>
      </c>
      <c r="E578" s="11" t="str">
        <f>VLOOKUP(A578,'Medical Examinations'!$A$1:$L$2336,4,FALSE)</f>
        <v>No</v>
      </c>
      <c r="F578" s="11" t="str">
        <f>VLOOKUP(A578,'Medical Examinations'!$A$1:$L$2336,5,FALSE)</f>
        <v>No</v>
      </c>
      <c r="G578" s="11" t="str">
        <f>VLOOKUP(A578,'Medical Examinations'!$A$1:$L$2336,6,FALSE)</f>
        <v>No</v>
      </c>
      <c r="H578" s="11">
        <f>VLOOKUP(A578,'Medical Examinations'!$A$1:$L$2336,8,FALSE)</f>
        <v>0</v>
      </c>
      <c r="I578" s="11" t="str">
        <f>VLOOKUP(A578,'Medical Examinations'!$A$1:$L$2336,10,FALSE)</f>
        <v>No</v>
      </c>
      <c r="J578" s="11" t="str">
        <f>VLOOKUP(A578,'Medical Examinations'!$A$1:$L$2336,11,FALSE)</f>
        <v>Obesity</v>
      </c>
      <c r="K578" s="11" t="str">
        <f>VLOOKUP(A578,'Medical Examinations'!$A$1:$L$2336,12,FALSE)</f>
        <v>Diabetes</v>
      </c>
      <c r="L578" s="10">
        <f ca="1">VLOOKUP(A578,'Hospitalisation Details'!$A$1:$Q$2344,3,FALSE)</f>
        <v>1985</v>
      </c>
      <c r="M578" s="10" t="str">
        <f ca="1">VLOOKUP(A578,'Hospitalisation Details'!$A$1:$Q$2344,5,FALSE)</f>
        <v>Dec</v>
      </c>
      <c r="N578" s="11">
        <f ca="1">VLOOKUP(A578,'Hospitalisation Details'!$A$1:$Q$2344,6,FALSE)</f>
        <v>28</v>
      </c>
      <c r="O578" s="17">
        <f ca="1">VLOOKUP(A578,'Hospitalisation Details'!$A$1:$Q$2344,7,FALSE)</f>
        <v>31409</v>
      </c>
      <c r="P578" s="11">
        <f ca="1">VLOOKUP(A578,'Hospitalisation Details'!$A$1:$Q$2344,10,FALSE)</f>
        <v>5028.15</v>
      </c>
      <c r="Q578" s="11" t="str">
        <f ca="1">VLOOKUP(A578,'Hospitalisation Details'!$A$1:$Q$2344,12,FALSE)</f>
        <v>tier - 1</v>
      </c>
      <c r="R578" s="11" t="str">
        <f ca="1">VLOOKUP(A578,'Hospitalisation Details'!$A$1:$Q$2344,14,FALSE)</f>
        <v>tier - 2</v>
      </c>
      <c r="S578" s="11">
        <f ca="1">VLOOKUP(A578,'Hospitalisation Details'!$A$1:$Q$2344,17,FALSE)</f>
        <v>39</v>
      </c>
      <c r="T578" s="11" t="str">
        <f ca="1">VLOOKUP(A578,'Hospitalisation Details'!$A$1:$Q$2336,16,FALSE)</f>
        <v>R1012</v>
      </c>
    </row>
    <row r="579" ht="15.5" spans="1:20">
      <c r="A579" s="10" t="s">
        <v>2178</v>
      </c>
      <c r="B579" s="11" t="str">
        <f>VLOOKUP(A579,'Customer Names'!$H$6:$K$2340,3,FALSE)</f>
        <v>  Junyong</v>
      </c>
      <c r="C579" s="11">
        <f>VLOOKUP(A579,'Medical Examinations'!$A$1:$L$2336,2,FALSE)</f>
        <v>33.63</v>
      </c>
      <c r="D579" s="11">
        <f>VLOOKUP(A579,'Medical Examinations'!$A$1:$L$2336,3,FALSE)</f>
        <v>5.69</v>
      </c>
      <c r="E579" s="11" t="str">
        <f>VLOOKUP(A579,'Medical Examinations'!$A$1:$L$2336,4,FALSE)</f>
        <v>No</v>
      </c>
      <c r="F579" s="11" t="str">
        <f>VLOOKUP(A579,'Medical Examinations'!$A$1:$L$2336,5,FALSE)</f>
        <v>No</v>
      </c>
      <c r="G579" s="11" t="str">
        <f>VLOOKUP(A579,'Medical Examinations'!$A$1:$L$2336,6,FALSE)</f>
        <v>No</v>
      </c>
      <c r="H579" s="11">
        <f>VLOOKUP(A579,'Medical Examinations'!$A$1:$L$2336,8,FALSE)</f>
        <v>1</v>
      </c>
      <c r="I579" s="11" t="str">
        <f>VLOOKUP(A579,'Medical Examinations'!$A$1:$L$2336,10,FALSE)</f>
        <v>No</v>
      </c>
      <c r="J579" s="11" t="str">
        <f>VLOOKUP(A579,'Medical Examinations'!$A$1:$L$2336,11,FALSE)</f>
        <v>Obesity</v>
      </c>
      <c r="K579" s="11" t="str">
        <f>VLOOKUP(A579,'Medical Examinations'!$A$1:$L$2336,12,FALSE)</f>
        <v>Normal</v>
      </c>
      <c r="L579" s="10">
        <f ca="1">VLOOKUP(A579,'Hospitalisation Details'!$A$1:$Q$2344,3,FALSE)</f>
        <v>1991</v>
      </c>
      <c r="M579" s="10" t="str">
        <f ca="1">VLOOKUP(A579,'Hospitalisation Details'!$A$1:$Q$2344,5,FALSE)</f>
        <v>Sep</v>
      </c>
      <c r="N579" s="11">
        <f ca="1">VLOOKUP(A579,'Hospitalisation Details'!$A$1:$Q$2344,6,FALSE)</f>
        <v>10</v>
      </c>
      <c r="O579" s="17">
        <f ca="1">VLOOKUP(A579,'Hospitalisation Details'!$A$1:$Q$2344,7,FALSE)</f>
        <v>33491</v>
      </c>
      <c r="P579" s="11">
        <f ca="1">VLOOKUP(A579,'Hospitalisation Details'!$A$1:$Q$2344,10,FALSE)</f>
        <v>5031.27</v>
      </c>
      <c r="Q579" s="11" t="str">
        <f ca="1">VLOOKUP(A579,'Hospitalisation Details'!$A$1:$Q$2344,12,FALSE)</f>
        <v>tier - 3</v>
      </c>
      <c r="R579" s="11" t="str">
        <f ca="1">VLOOKUP(A579,'Hospitalisation Details'!$A$1:$Q$2344,14,FALSE)</f>
        <v>tier - 1</v>
      </c>
      <c r="S579" s="11">
        <f ca="1">VLOOKUP(A579,'Hospitalisation Details'!$A$1:$Q$2344,17,FALSE)</f>
        <v>34</v>
      </c>
      <c r="T579" s="11" t="str">
        <f ca="1">VLOOKUP(A579,'Hospitalisation Details'!$A$1:$Q$2336,16,FALSE)</f>
        <v>R1016</v>
      </c>
    </row>
    <row r="580" ht="15.5" spans="1:20">
      <c r="A580" s="10" t="s">
        <v>2182</v>
      </c>
      <c r="B580" s="11" t="str">
        <f>VLOOKUP(A580,'Customer Names'!$H$6:$K$2340,3,FALSE)</f>
        <v>  Kristen A</v>
      </c>
      <c r="C580" s="11">
        <f>VLOOKUP(A580,'Medical Examinations'!$A$1:$L$2336,2,FALSE)</f>
        <v>26.84</v>
      </c>
      <c r="D580" s="11">
        <f>VLOOKUP(A580,'Medical Examinations'!$A$1:$L$2336,3,FALSE)</f>
        <v>6.5</v>
      </c>
      <c r="E580" s="11" t="str">
        <f>VLOOKUP(A580,'Medical Examinations'!$A$1:$L$2336,4,FALSE)</f>
        <v>No</v>
      </c>
      <c r="F580" s="11" t="str">
        <f>VLOOKUP(A580,'Medical Examinations'!$A$1:$L$2336,5,FALSE)</f>
        <v>No</v>
      </c>
      <c r="G580" s="11" t="str">
        <f>VLOOKUP(A580,'Medical Examinations'!$A$1:$L$2336,6,FALSE)</f>
        <v>No</v>
      </c>
      <c r="H580" s="11">
        <f>VLOOKUP(A580,'Medical Examinations'!$A$1:$L$2336,8,FALSE)</f>
        <v>0</v>
      </c>
      <c r="I580" s="11" t="str">
        <f>VLOOKUP(A580,'Medical Examinations'!$A$1:$L$2336,10,FALSE)</f>
        <v>yes</v>
      </c>
      <c r="J580" s="11" t="str">
        <f>VLOOKUP(A580,'Medical Examinations'!$A$1:$L$2336,11,FALSE)</f>
        <v>Over Weight</v>
      </c>
      <c r="K580" s="11" t="str">
        <f>VLOOKUP(A580,'Medical Examinations'!$A$1:$L$2336,12,FALSE)</f>
        <v>Diabetes</v>
      </c>
      <c r="L580" s="10">
        <f ca="1">VLOOKUP(A580,'Hospitalisation Details'!$A$1:$Q$2344,3,FALSE)</f>
        <v>1986</v>
      </c>
      <c r="M580" s="10" t="str">
        <f ca="1">VLOOKUP(A580,'Hospitalisation Details'!$A$1:$Q$2344,5,FALSE)</f>
        <v>Jun</v>
      </c>
      <c r="N580" s="11">
        <f ca="1">VLOOKUP(A580,'Hospitalisation Details'!$A$1:$Q$2344,6,FALSE)</f>
        <v>29</v>
      </c>
      <c r="O580" s="17">
        <f ca="1">VLOOKUP(A580,'Hospitalisation Details'!$A$1:$Q$2344,7,FALSE)</f>
        <v>31592</v>
      </c>
      <c r="P580" s="11">
        <f ca="1">VLOOKUP(A580,'Hospitalisation Details'!$A$1:$Q$2344,10,FALSE)</f>
        <v>5034.1</v>
      </c>
      <c r="Q580" s="11" t="str">
        <f ca="1">VLOOKUP(A580,'Hospitalisation Details'!$A$1:$Q$2344,12,FALSE)</f>
        <v>tier - 2</v>
      </c>
      <c r="R580" s="11" t="str">
        <f ca="1">VLOOKUP(A580,'Hospitalisation Details'!$A$1:$Q$2344,14,FALSE)</f>
        <v>tier - 2</v>
      </c>
      <c r="S580" s="11">
        <f ca="1">VLOOKUP(A580,'Hospitalisation Details'!$A$1:$Q$2344,17,FALSE)</f>
        <v>39</v>
      </c>
      <c r="T580" s="11" t="str">
        <f ca="1">VLOOKUP(A580,'Hospitalisation Details'!$A$1:$Q$2336,16,FALSE)</f>
        <v>R1013</v>
      </c>
    </row>
    <row r="581" ht="15.5" spans="1:20">
      <c r="A581" s="10" t="s">
        <v>2186</v>
      </c>
      <c r="B581" s="11" t="str">
        <f>VLOOKUP(A581,'Customer Names'!$H$6:$K$2340,3,FALSE)</f>
        <v>  Maria I</v>
      </c>
      <c r="C581" s="11">
        <f>VLOOKUP(A581,'Medical Examinations'!$A$1:$L$2336,2,FALSE)</f>
        <v>28.3</v>
      </c>
      <c r="D581" s="11">
        <f>VLOOKUP(A581,'Medical Examinations'!$A$1:$L$2336,3,FALSE)</f>
        <v>5.73</v>
      </c>
      <c r="E581" s="11" t="str">
        <f>VLOOKUP(A581,'Medical Examinations'!$A$1:$L$2336,4,FALSE)</f>
        <v>No</v>
      </c>
      <c r="F581" s="11" t="str">
        <f>VLOOKUP(A581,'Medical Examinations'!$A$1:$L$2336,5,FALSE)</f>
        <v>No</v>
      </c>
      <c r="G581" s="11" t="str">
        <f>VLOOKUP(A581,'Medical Examinations'!$A$1:$L$2336,6,FALSE)</f>
        <v>Yes</v>
      </c>
      <c r="H581" s="11">
        <f>VLOOKUP(A581,'Medical Examinations'!$A$1:$L$2336,8,FALSE)</f>
        <v>1</v>
      </c>
      <c r="I581" s="11" t="str">
        <f>VLOOKUP(A581,'Medical Examinations'!$A$1:$L$2336,10,FALSE)</f>
        <v>yes</v>
      </c>
      <c r="J581" s="11" t="str">
        <f>VLOOKUP(A581,'Medical Examinations'!$A$1:$L$2336,11,FALSE)</f>
        <v>Over Weight</v>
      </c>
      <c r="K581" s="11" t="str">
        <f>VLOOKUP(A581,'Medical Examinations'!$A$1:$L$2336,12,FALSE)</f>
        <v>Prediabetes</v>
      </c>
      <c r="L581" s="10">
        <f ca="1">VLOOKUP(A581,'Hospitalisation Details'!$A$1:$Q$2344,3,FALSE)</f>
        <v>1997</v>
      </c>
      <c r="M581" s="10" t="str">
        <f ca="1">VLOOKUP(A581,'Hospitalisation Details'!$A$1:$Q$2344,5,FALSE)</f>
        <v>Dec</v>
      </c>
      <c r="N581" s="11">
        <f ca="1">VLOOKUP(A581,'Hospitalisation Details'!$A$1:$Q$2344,6,FALSE)</f>
        <v>4</v>
      </c>
      <c r="O581" s="17">
        <f ca="1">VLOOKUP(A581,'Hospitalisation Details'!$A$1:$Q$2344,7,FALSE)</f>
        <v>35768</v>
      </c>
      <c r="P581" s="11">
        <f ca="1">VLOOKUP(A581,'Hospitalisation Details'!$A$1:$Q$2344,10,FALSE)</f>
        <v>5038.57</v>
      </c>
      <c r="Q581" s="11" t="str">
        <f ca="1">VLOOKUP(A581,'Hospitalisation Details'!$A$1:$Q$2344,12,FALSE)</f>
        <v>tier - 2</v>
      </c>
      <c r="R581" s="11" t="str">
        <f ca="1">VLOOKUP(A581,'Hospitalisation Details'!$A$1:$Q$2344,14,FALSE)</f>
        <v>tier - 2</v>
      </c>
      <c r="S581" s="11">
        <f ca="1">VLOOKUP(A581,'Hospitalisation Details'!$A$1:$Q$2344,17,FALSE)</f>
        <v>27</v>
      </c>
      <c r="T581" s="11" t="str">
        <f ca="1">VLOOKUP(A581,'Hospitalisation Details'!$A$1:$Q$2336,16,FALSE)</f>
        <v>R1025</v>
      </c>
    </row>
    <row r="582" ht="15.5" spans="1:20">
      <c r="A582" s="10" t="s">
        <v>2190</v>
      </c>
      <c r="B582" s="11" t="str">
        <f>VLOOKUP(A582,'Customer Names'!$H$6:$K$2340,3,FALSE)</f>
        <v>  Jonathan</v>
      </c>
      <c r="C582" s="11">
        <f>VLOOKUP(A582,'Medical Examinations'!$A$1:$L$2336,2,FALSE)</f>
        <v>27.06</v>
      </c>
      <c r="D582" s="11">
        <f>VLOOKUP(A582,'Medical Examinations'!$A$1:$L$2336,3,FALSE)</f>
        <v>5.74</v>
      </c>
      <c r="E582" s="11" t="str">
        <f>VLOOKUP(A582,'Medical Examinations'!$A$1:$L$2336,4,FALSE)</f>
        <v>yes</v>
      </c>
      <c r="F582" s="11" t="str">
        <f>VLOOKUP(A582,'Medical Examinations'!$A$1:$L$2336,5,FALSE)</f>
        <v>No</v>
      </c>
      <c r="G582" s="11" t="str">
        <f>VLOOKUP(A582,'Medical Examinations'!$A$1:$L$2336,6,FALSE)</f>
        <v>No</v>
      </c>
      <c r="H582" s="11">
        <f>VLOOKUP(A582,'Medical Examinations'!$A$1:$L$2336,8,FALSE)</f>
        <v>0</v>
      </c>
      <c r="I582" s="11" t="str">
        <f>VLOOKUP(A582,'Medical Examinations'!$A$1:$L$2336,10,FALSE)</f>
        <v>yes</v>
      </c>
      <c r="J582" s="11" t="str">
        <f>VLOOKUP(A582,'Medical Examinations'!$A$1:$L$2336,11,FALSE)</f>
        <v>Over Weight</v>
      </c>
      <c r="K582" s="11" t="str">
        <f>VLOOKUP(A582,'Medical Examinations'!$A$1:$L$2336,12,FALSE)</f>
        <v>Prediabetes</v>
      </c>
      <c r="L582" s="10">
        <f ca="1">VLOOKUP(A582,'Hospitalisation Details'!$A$1:$Q$2344,3,FALSE)</f>
        <v>2001</v>
      </c>
      <c r="M582" s="10" t="str">
        <f ca="1">VLOOKUP(A582,'Hospitalisation Details'!$A$1:$Q$2344,5,FALSE)</f>
        <v>Oct</v>
      </c>
      <c r="N582" s="11">
        <f ca="1">VLOOKUP(A582,'Hospitalisation Details'!$A$1:$Q$2344,6,FALSE)</f>
        <v>16</v>
      </c>
      <c r="O582" s="17">
        <f ca="1">VLOOKUP(A582,'Hospitalisation Details'!$A$1:$Q$2344,7,FALSE)</f>
        <v>37180</v>
      </c>
      <c r="P582" s="11">
        <f ca="1">VLOOKUP(A582,'Hospitalisation Details'!$A$1:$Q$2344,10,FALSE)</f>
        <v>5043.13</v>
      </c>
      <c r="Q582" s="11" t="str">
        <f ca="1">VLOOKUP(A582,'Hospitalisation Details'!$A$1:$Q$2344,12,FALSE)</f>
        <v>tier - 2</v>
      </c>
      <c r="R582" s="11" t="str">
        <f ca="1">VLOOKUP(A582,'Hospitalisation Details'!$A$1:$Q$2344,14,FALSE)</f>
        <v>tier - 3</v>
      </c>
      <c r="S582" s="11">
        <f ca="1">VLOOKUP(A582,'Hospitalisation Details'!$A$1:$Q$2344,17,FALSE)</f>
        <v>24</v>
      </c>
      <c r="T582" s="11" t="str">
        <f ca="1">VLOOKUP(A582,'Hospitalisation Details'!$A$1:$Q$2336,16,FALSE)</f>
        <v>R1011</v>
      </c>
    </row>
    <row r="583" ht="15.5" spans="1:20">
      <c r="A583" s="10" t="s">
        <v>2193</v>
      </c>
      <c r="B583" s="11" t="str">
        <f>VLOOKUP(A583,'Customer Names'!$H$6:$K$2340,3,FALSE)</f>
        <v>  Phil</v>
      </c>
      <c r="C583" s="11">
        <f>VLOOKUP(A583,'Medical Examinations'!$A$1:$L$2336,2,FALSE)</f>
        <v>47.13</v>
      </c>
      <c r="D583" s="11">
        <f>VLOOKUP(A583,'Medical Examinations'!$A$1:$L$2336,3,FALSE)</f>
        <v>8.7</v>
      </c>
      <c r="E583" s="11" t="str">
        <f>VLOOKUP(A583,'Medical Examinations'!$A$1:$L$2336,4,FALSE)</f>
        <v>No</v>
      </c>
      <c r="F583" s="11" t="str">
        <f>VLOOKUP(A583,'Medical Examinations'!$A$1:$L$2336,5,FALSE)</f>
        <v>No</v>
      </c>
      <c r="G583" s="11" t="str">
        <f>VLOOKUP(A583,'Medical Examinations'!$A$1:$L$2336,6,FALSE)</f>
        <v>No</v>
      </c>
      <c r="H583" s="11">
        <f>VLOOKUP(A583,'Medical Examinations'!$A$1:$L$2336,8,FALSE)</f>
        <v>0</v>
      </c>
      <c r="I583" s="11" t="str">
        <f>VLOOKUP(A583,'Medical Examinations'!$A$1:$L$2336,10,FALSE)</f>
        <v>No</v>
      </c>
      <c r="J583" s="11" t="str">
        <f>VLOOKUP(A583,'Medical Examinations'!$A$1:$L$2336,11,FALSE)</f>
        <v>Obesity</v>
      </c>
      <c r="K583" s="11" t="str">
        <f>VLOOKUP(A583,'Medical Examinations'!$A$1:$L$2336,12,FALSE)</f>
        <v>Diabetes</v>
      </c>
      <c r="L583" s="10">
        <f ca="1">VLOOKUP(A583,'Hospitalisation Details'!$A$1:$Q$2344,3,FALSE)</f>
        <v>1997</v>
      </c>
      <c r="M583" s="10" t="str">
        <f ca="1">VLOOKUP(A583,'Hospitalisation Details'!$A$1:$Q$2344,5,FALSE)</f>
        <v>Jul</v>
      </c>
      <c r="N583" s="11">
        <f ca="1">VLOOKUP(A583,'Hospitalisation Details'!$A$1:$Q$2344,6,FALSE)</f>
        <v>29</v>
      </c>
      <c r="O583" s="17">
        <f ca="1">VLOOKUP(A583,'Hospitalisation Details'!$A$1:$Q$2344,7,FALSE)</f>
        <v>35640</v>
      </c>
      <c r="P583" s="11">
        <f ca="1">VLOOKUP(A583,'Hospitalisation Details'!$A$1:$Q$2344,10,FALSE)</f>
        <v>5045.15</v>
      </c>
      <c r="Q583" s="11" t="str">
        <f ca="1">VLOOKUP(A583,'Hospitalisation Details'!$A$1:$Q$2344,12,FALSE)</f>
        <v>tier - 2</v>
      </c>
      <c r="R583" s="11" t="str">
        <f ca="1">VLOOKUP(A583,'Hospitalisation Details'!$A$1:$Q$2344,14,FALSE)</f>
        <v>tier - 2</v>
      </c>
      <c r="S583" s="11">
        <f ca="1">VLOOKUP(A583,'Hospitalisation Details'!$A$1:$Q$2344,17,FALSE)</f>
        <v>28</v>
      </c>
      <c r="T583" s="11" t="str">
        <f ca="1">VLOOKUP(A583,'Hospitalisation Details'!$A$1:$Q$2336,16,FALSE)</f>
        <v>R1012</v>
      </c>
    </row>
    <row r="584" ht="15.5" spans="1:20">
      <c r="A584" s="10" t="s">
        <v>2197</v>
      </c>
      <c r="B584" s="11" t="str">
        <f>VLOOKUP(A584,'Customer Names'!$H$6:$K$2340,3,FALSE)</f>
        <v>  Benjamina C</v>
      </c>
      <c r="C584" s="11">
        <f>VLOOKUP(A584,'Medical Examinations'!$A$1:$L$2336,2,FALSE)</f>
        <v>51.72</v>
      </c>
      <c r="D584" s="11">
        <f>VLOOKUP(A584,'Medical Examinations'!$A$1:$L$2336,3,FALSE)</f>
        <v>5.09</v>
      </c>
      <c r="E584" s="11" t="str">
        <f>VLOOKUP(A584,'Medical Examinations'!$A$1:$L$2336,4,FALSE)</f>
        <v>No</v>
      </c>
      <c r="F584" s="11" t="str">
        <f>VLOOKUP(A584,'Medical Examinations'!$A$1:$L$2336,5,FALSE)</f>
        <v>No</v>
      </c>
      <c r="G584" s="11" t="str">
        <f>VLOOKUP(A584,'Medical Examinations'!$A$1:$L$2336,6,FALSE)</f>
        <v>No</v>
      </c>
      <c r="H584" s="11">
        <f>VLOOKUP(A584,'Medical Examinations'!$A$1:$L$2336,8,FALSE)</f>
        <v>0</v>
      </c>
      <c r="I584" s="11" t="str">
        <f>VLOOKUP(A584,'Medical Examinations'!$A$1:$L$2336,10,FALSE)</f>
        <v>No</v>
      </c>
      <c r="J584" s="11" t="str">
        <f>VLOOKUP(A584,'Medical Examinations'!$A$1:$L$2336,11,FALSE)</f>
        <v>Obesity</v>
      </c>
      <c r="K584" s="11" t="str">
        <f>VLOOKUP(A584,'Medical Examinations'!$A$1:$L$2336,12,FALSE)</f>
        <v>Normal</v>
      </c>
      <c r="L584" s="10">
        <f ca="1">VLOOKUP(A584,'Hospitalisation Details'!$A$1:$Q$2344,3,FALSE)</f>
        <v>1980</v>
      </c>
      <c r="M584" s="10" t="str">
        <f ca="1">VLOOKUP(A584,'Hospitalisation Details'!$A$1:$Q$2344,5,FALSE)</f>
        <v>Sep</v>
      </c>
      <c r="N584" s="11">
        <f ca="1">VLOOKUP(A584,'Hospitalisation Details'!$A$1:$Q$2344,6,FALSE)</f>
        <v>7</v>
      </c>
      <c r="O584" s="17">
        <f ca="1">VLOOKUP(A584,'Hospitalisation Details'!$A$1:$Q$2344,7,FALSE)</f>
        <v>29471</v>
      </c>
      <c r="P584" s="11">
        <f ca="1">VLOOKUP(A584,'Hospitalisation Details'!$A$1:$Q$2344,10,FALSE)</f>
        <v>5054.05</v>
      </c>
      <c r="Q584" s="11" t="str">
        <f ca="1">VLOOKUP(A584,'Hospitalisation Details'!$A$1:$Q$2344,12,FALSE)</f>
        <v>tier - 2</v>
      </c>
      <c r="R584" s="11" t="str">
        <f ca="1">VLOOKUP(A584,'Hospitalisation Details'!$A$1:$Q$2344,14,FALSE)</f>
        <v>tier - 2</v>
      </c>
      <c r="S584" s="11">
        <f ca="1">VLOOKUP(A584,'Hospitalisation Details'!$A$1:$Q$2344,17,FALSE)</f>
        <v>45</v>
      </c>
      <c r="T584" s="11" t="str">
        <f ca="1">VLOOKUP(A584,'Hospitalisation Details'!$A$1:$Q$2336,16,FALSE)</f>
        <v>R1013</v>
      </c>
    </row>
    <row r="585" ht="15.5" spans="1:20">
      <c r="A585" s="10" t="s">
        <v>2201</v>
      </c>
      <c r="B585" s="11" t="str">
        <f>VLOOKUP(A585,'Customer Names'!$H$6:$K$2340,3,FALSE)</f>
        <v>  Christopher</v>
      </c>
      <c r="C585" s="11">
        <f>VLOOKUP(A585,'Medical Examinations'!$A$1:$L$2336,2,FALSE)</f>
        <v>48.59</v>
      </c>
      <c r="D585" s="11">
        <f>VLOOKUP(A585,'Medical Examinations'!$A$1:$L$2336,3,FALSE)</f>
        <v>5.57</v>
      </c>
      <c r="E585" s="11" t="str">
        <f>VLOOKUP(A585,'Medical Examinations'!$A$1:$L$2336,4,FALSE)</f>
        <v>No</v>
      </c>
      <c r="F585" s="11" t="str">
        <f>VLOOKUP(A585,'Medical Examinations'!$A$1:$L$2336,5,FALSE)</f>
        <v>No</v>
      </c>
      <c r="G585" s="11" t="str">
        <f>VLOOKUP(A585,'Medical Examinations'!$A$1:$L$2336,6,FALSE)</f>
        <v>No</v>
      </c>
      <c r="H585" s="11">
        <f>VLOOKUP(A585,'Medical Examinations'!$A$1:$L$2336,8,FALSE)</f>
        <v>0</v>
      </c>
      <c r="I585" s="11" t="str">
        <f>VLOOKUP(A585,'Medical Examinations'!$A$1:$L$2336,10,FALSE)</f>
        <v>No</v>
      </c>
      <c r="J585" s="11" t="str">
        <f>VLOOKUP(A585,'Medical Examinations'!$A$1:$L$2336,11,FALSE)</f>
        <v>Obesity</v>
      </c>
      <c r="K585" s="11" t="str">
        <f>VLOOKUP(A585,'Medical Examinations'!$A$1:$L$2336,12,FALSE)</f>
        <v>Normal</v>
      </c>
      <c r="L585" s="10">
        <f ca="1">VLOOKUP(A585,'Hospitalisation Details'!$A$1:$Q$2344,3,FALSE)</f>
        <v>1993</v>
      </c>
      <c r="M585" s="10" t="str">
        <f ca="1">VLOOKUP(A585,'Hospitalisation Details'!$A$1:$Q$2344,5,FALSE)</f>
        <v>Jun</v>
      </c>
      <c r="N585" s="11">
        <f ca="1">VLOOKUP(A585,'Hospitalisation Details'!$A$1:$Q$2344,6,FALSE)</f>
        <v>11</v>
      </c>
      <c r="O585" s="17">
        <f ca="1">VLOOKUP(A585,'Hospitalisation Details'!$A$1:$Q$2344,7,FALSE)</f>
        <v>34131</v>
      </c>
      <c r="P585" s="11">
        <f ca="1">VLOOKUP(A585,'Hospitalisation Details'!$A$1:$Q$2344,10,FALSE)</f>
        <v>5059.56</v>
      </c>
      <c r="Q585" s="11" t="str">
        <f ca="1">VLOOKUP(A585,'Hospitalisation Details'!$A$1:$Q$2344,12,FALSE)</f>
        <v>tier - 2</v>
      </c>
      <c r="R585" s="11" t="str">
        <f ca="1">VLOOKUP(A585,'Hospitalisation Details'!$A$1:$Q$2344,14,FALSE)</f>
        <v>tier - 1</v>
      </c>
      <c r="S585" s="11">
        <f ca="1">VLOOKUP(A585,'Hospitalisation Details'!$A$1:$Q$2344,17,FALSE)</f>
        <v>32</v>
      </c>
      <c r="T585" s="11" t="str">
        <f ca="1">VLOOKUP(A585,'Hospitalisation Details'!$A$1:$Q$2336,16,FALSE)</f>
        <v>R1021</v>
      </c>
    </row>
    <row r="586" ht="15.5" spans="1:20">
      <c r="A586" s="10" t="s">
        <v>2205</v>
      </c>
      <c r="B586" s="11" t="str">
        <f>VLOOKUP(A586,'Customer Names'!$H$6:$K$2340,3,FALSE)</f>
        <v>  Alison B</v>
      </c>
      <c r="C586" s="11">
        <f>VLOOKUP(A586,'Medical Examinations'!$A$1:$L$2336,2,FALSE)</f>
        <v>45.18</v>
      </c>
      <c r="D586" s="11">
        <f>VLOOKUP(A586,'Medical Examinations'!$A$1:$L$2336,3,FALSE)</f>
        <v>10.87</v>
      </c>
      <c r="E586" s="11" t="str">
        <f>VLOOKUP(A586,'Medical Examinations'!$A$1:$L$2336,4,FALSE)</f>
        <v>No</v>
      </c>
      <c r="F586" s="11" t="str">
        <f>VLOOKUP(A586,'Medical Examinations'!$A$1:$L$2336,5,FALSE)</f>
        <v>No</v>
      </c>
      <c r="G586" s="11" t="str">
        <f>VLOOKUP(A586,'Medical Examinations'!$A$1:$L$2336,6,FALSE)</f>
        <v>No</v>
      </c>
      <c r="H586" s="11">
        <f>VLOOKUP(A586,'Medical Examinations'!$A$1:$L$2336,8,FALSE)</f>
        <v>0</v>
      </c>
      <c r="I586" s="11" t="str">
        <f>VLOOKUP(A586,'Medical Examinations'!$A$1:$L$2336,10,FALSE)</f>
        <v>No</v>
      </c>
      <c r="J586" s="11" t="str">
        <f>VLOOKUP(A586,'Medical Examinations'!$A$1:$L$2336,11,FALSE)</f>
        <v>Obesity</v>
      </c>
      <c r="K586" s="11" t="str">
        <f>VLOOKUP(A586,'Medical Examinations'!$A$1:$L$2336,12,FALSE)</f>
        <v>Diabetes</v>
      </c>
      <c r="L586" s="10">
        <f ca="1">VLOOKUP(A586,'Hospitalisation Details'!$A$1:$Q$2344,3,FALSE)</f>
        <v>1978</v>
      </c>
      <c r="M586" s="10" t="str">
        <f ca="1">VLOOKUP(A586,'Hospitalisation Details'!$A$1:$Q$2344,5,FALSE)</f>
        <v>Nov</v>
      </c>
      <c r="N586" s="11">
        <f ca="1">VLOOKUP(A586,'Hospitalisation Details'!$A$1:$Q$2344,6,FALSE)</f>
        <v>22</v>
      </c>
      <c r="O586" s="17">
        <f ca="1">VLOOKUP(A586,'Hospitalisation Details'!$A$1:$Q$2344,7,FALSE)</f>
        <v>28816</v>
      </c>
      <c r="P586" s="11">
        <f ca="1">VLOOKUP(A586,'Hospitalisation Details'!$A$1:$Q$2344,10,FALSE)</f>
        <v>5077.19</v>
      </c>
      <c r="Q586" s="11" t="str">
        <f ca="1">VLOOKUP(A586,'Hospitalisation Details'!$A$1:$Q$2344,12,FALSE)</f>
        <v>tier - 2</v>
      </c>
      <c r="R586" s="11" t="str">
        <f ca="1">VLOOKUP(A586,'Hospitalisation Details'!$A$1:$Q$2344,14,FALSE)</f>
        <v>tier - 3</v>
      </c>
      <c r="S586" s="11">
        <f ca="1">VLOOKUP(A586,'Hospitalisation Details'!$A$1:$Q$2344,17,FALSE)</f>
        <v>46</v>
      </c>
      <c r="T586" s="11" t="str">
        <f ca="1">VLOOKUP(A586,'Hospitalisation Details'!$A$1:$Q$2336,16,FALSE)</f>
        <v>R1012</v>
      </c>
    </row>
    <row r="587" ht="15.5" spans="1:20">
      <c r="A587" s="10" t="s">
        <v>2209</v>
      </c>
      <c r="B587" s="11" t="str">
        <f>VLOOKUP(A587,'Customer Names'!$H$6:$K$2340,3,FALSE)</f>
        <v>  Caroline</v>
      </c>
      <c r="C587" s="11">
        <f>VLOOKUP(A587,'Medical Examinations'!$A$1:$L$2336,2,FALSE)</f>
        <v>27.9</v>
      </c>
      <c r="D587" s="11">
        <f>VLOOKUP(A587,'Medical Examinations'!$A$1:$L$2336,3,FALSE)</f>
        <v>6.02</v>
      </c>
      <c r="E587" s="11" t="str">
        <f>VLOOKUP(A587,'Medical Examinations'!$A$1:$L$2336,4,FALSE)</f>
        <v>No</v>
      </c>
      <c r="F587" s="11" t="str">
        <f>VLOOKUP(A587,'Medical Examinations'!$A$1:$L$2336,5,FALSE)</f>
        <v>No</v>
      </c>
      <c r="G587" s="11" t="str">
        <f>VLOOKUP(A587,'Medical Examinations'!$A$1:$L$2336,6,FALSE)</f>
        <v>Yes</v>
      </c>
      <c r="H587" s="11">
        <f>VLOOKUP(A587,'Medical Examinations'!$A$1:$L$2336,8,FALSE)</f>
        <v>1</v>
      </c>
      <c r="I587" s="11" t="str">
        <f>VLOOKUP(A587,'Medical Examinations'!$A$1:$L$2336,10,FALSE)</f>
        <v>yes</v>
      </c>
      <c r="J587" s="11" t="str">
        <f>VLOOKUP(A587,'Medical Examinations'!$A$1:$L$2336,11,FALSE)</f>
        <v>Over Weight</v>
      </c>
      <c r="K587" s="11" t="str">
        <f>VLOOKUP(A587,'Medical Examinations'!$A$1:$L$2336,12,FALSE)</f>
        <v>Prediabetes</v>
      </c>
      <c r="L587" s="10">
        <f ca="1">VLOOKUP(A587,'Hospitalisation Details'!$A$1:$Q$2344,3,FALSE)</f>
        <v>1997</v>
      </c>
      <c r="M587" s="10" t="str">
        <f ca="1">VLOOKUP(A587,'Hospitalisation Details'!$A$1:$Q$2344,5,FALSE)</f>
        <v>Jul</v>
      </c>
      <c r="N587" s="11">
        <f ca="1">VLOOKUP(A587,'Hospitalisation Details'!$A$1:$Q$2344,6,FALSE)</f>
        <v>14</v>
      </c>
      <c r="O587" s="17">
        <f ca="1">VLOOKUP(A587,'Hospitalisation Details'!$A$1:$Q$2344,7,FALSE)</f>
        <v>35625</v>
      </c>
      <c r="P587" s="11">
        <f ca="1">VLOOKUP(A587,'Hospitalisation Details'!$A$1:$Q$2344,10,FALSE)</f>
        <v>5080.1</v>
      </c>
      <c r="Q587" s="11" t="str">
        <f ca="1">VLOOKUP(A587,'Hospitalisation Details'!$A$1:$Q$2344,12,FALSE)</f>
        <v>tier - 3</v>
      </c>
      <c r="R587" s="11" t="str">
        <f ca="1">VLOOKUP(A587,'Hospitalisation Details'!$A$1:$Q$2344,14,FALSE)</f>
        <v>tier - 2</v>
      </c>
      <c r="S587" s="11">
        <f ca="1">VLOOKUP(A587,'Hospitalisation Details'!$A$1:$Q$2344,17,FALSE)</f>
        <v>28</v>
      </c>
      <c r="T587" s="11" t="str">
        <f ca="1">VLOOKUP(A587,'Hospitalisation Details'!$A$1:$Q$2336,16,FALSE)</f>
        <v>R1011</v>
      </c>
    </row>
    <row r="588" ht="15.5" spans="1:20">
      <c r="A588" s="10" t="s">
        <v>2212</v>
      </c>
      <c r="B588" s="11" t="str">
        <f>VLOOKUP(A588,'Customer Names'!$H$6:$K$2340,3,FALSE)</f>
        <v>  Alexis N</v>
      </c>
      <c r="C588" s="11">
        <f>VLOOKUP(A588,'Medical Examinations'!$A$1:$L$2336,2,FALSE)</f>
        <v>51.33</v>
      </c>
      <c r="D588" s="11">
        <f>VLOOKUP(A588,'Medical Examinations'!$A$1:$L$2336,3,FALSE)</f>
        <v>7</v>
      </c>
      <c r="E588" s="11" t="str">
        <f>VLOOKUP(A588,'Medical Examinations'!$A$1:$L$2336,4,FALSE)</f>
        <v>No</v>
      </c>
      <c r="F588" s="11" t="str">
        <f>VLOOKUP(A588,'Medical Examinations'!$A$1:$L$2336,5,FALSE)</f>
        <v>No</v>
      </c>
      <c r="G588" s="11" t="str">
        <f>VLOOKUP(A588,'Medical Examinations'!$A$1:$L$2336,6,FALSE)</f>
        <v>No</v>
      </c>
      <c r="H588" s="11">
        <f>VLOOKUP(A588,'Medical Examinations'!$A$1:$L$2336,8,FALSE)</f>
        <v>0</v>
      </c>
      <c r="I588" s="11" t="str">
        <f>VLOOKUP(A588,'Medical Examinations'!$A$1:$L$2336,10,FALSE)</f>
        <v>No</v>
      </c>
      <c r="J588" s="11" t="str">
        <f>VLOOKUP(A588,'Medical Examinations'!$A$1:$L$2336,11,FALSE)</f>
        <v>Obesity</v>
      </c>
      <c r="K588" s="11" t="str">
        <f>VLOOKUP(A588,'Medical Examinations'!$A$1:$L$2336,12,FALSE)</f>
        <v>Diabetes</v>
      </c>
      <c r="L588" s="10">
        <f ca="1">VLOOKUP(A588,'Hospitalisation Details'!$A$1:$Q$2344,3,FALSE)</f>
        <v>1999</v>
      </c>
      <c r="M588" s="10" t="str">
        <f ca="1">VLOOKUP(A588,'Hospitalisation Details'!$A$1:$Q$2344,5,FALSE)</f>
        <v>Jun</v>
      </c>
      <c r="N588" s="11">
        <f ca="1">VLOOKUP(A588,'Hospitalisation Details'!$A$1:$Q$2344,6,FALSE)</f>
        <v>19</v>
      </c>
      <c r="O588" s="17">
        <f ca="1">VLOOKUP(A588,'Hospitalisation Details'!$A$1:$Q$2344,7,FALSE)</f>
        <v>36330</v>
      </c>
      <c r="P588" s="11">
        <f ca="1">VLOOKUP(A588,'Hospitalisation Details'!$A$1:$Q$2344,10,FALSE)</f>
        <v>5087.92</v>
      </c>
      <c r="Q588" s="11" t="str">
        <f ca="1">VLOOKUP(A588,'Hospitalisation Details'!$A$1:$Q$2344,12,FALSE)</f>
        <v>tier - 2</v>
      </c>
      <c r="R588" s="11" t="str">
        <f ca="1">VLOOKUP(A588,'Hospitalisation Details'!$A$1:$Q$2344,14,FALSE)</f>
        <v>tier - 2</v>
      </c>
      <c r="S588" s="11">
        <f ca="1">VLOOKUP(A588,'Hospitalisation Details'!$A$1:$Q$2344,17,FALSE)</f>
        <v>26</v>
      </c>
      <c r="T588" s="11" t="str">
        <f ca="1">VLOOKUP(A588,'Hospitalisation Details'!$A$1:$Q$2336,16,FALSE)</f>
        <v>R1026</v>
      </c>
    </row>
    <row r="589" ht="15.5" spans="1:20">
      <c r="A589" s="10" t="s">
        <v>2216</v>
      </c>
      <c r="B589" s="11" t="str">
        <f>VLOOKUP(A589,'Customer Names'!$H$6:$K$2340,3,FALSE)</f>
        <v>  Shanda L</v>
      </c>
      <c r="C589" s="11">
        <f>VLOOKUP(A589,'Medical Examinations'!$A$1:$L$2336,2,FALSE)</f>
        <v>30.59</v>
      </c>
      <c r="D589" s="11">
        <f>VLOOKUP(A589,'Medical Examinations'!$A$1:$L$2336,3,FALSE)</f>
        <v>5.56</v>
      </c>
      <c r="E589" s="11" t="str">
        <f>VLOOKUP(A589,'Medical Examinations'!$A$1:$L$2336,4,FALSE)</f>
        <v>yes</v>
      </c>
      <c r="F589" s="11" t="str">
        <f>VLOOKUP(A589,'Medical Examinations'!$A$1:$L$2336,5,FALSE)</f>
        <v>No</v>
      </c>
      <c r="G589" s="11" t="str">
        <f>VLOOKUP(A589,'Medical Examinations'!$A$1:$L$2336,6,FALSE)</f>
        <v>No</v>
      </c>
      <c r="H589" s="11">
        <f>VLOOKUP(A589,'Medical Examinations'!$A$1:$L$2336,8,FALSE)</f>
        <v>1</v>
      </c>
      <c r="I589" s="11" t="str">
        <f>VLOOKUP(A589,'Medical Examinations'!$A$1:$L$2336,10,FALSE)</f>
        <v>No</v>
      </c>
      <c r="J589" s="11" t="str">
        <f>VLOOKUP(A589,'Medical Examinations'!$A$1:$L$2336,11,FALSE)</f>
        <v>Obesity</v>
      </c>
      <c r="K589" s="11" t="str">
        <f>VLOOKUP(A589,'Medical Examinations'!$A$1:$L$2336,12,FALSE)</f>
        <v>Normal</v>
      </c>
      <c r="L589" s="10">
        <f ca="1">VLOOKUP(A589,'Hospitalisation Details'!$A$1:$Q$2344,3,FALSE)</f>
        <v>1987</v>
      </c>
      <c r="M589" s="10" t="str">
        <f ca="1">VLOOKUP(A589,'Hospitalisation Details'!$A$1:$Q$2344,5,FALSE)</f>
        <v>Nov</v>
      </c>
      <c r="N589" s="11">
        <f ca="1">VLOOKUP(A589,'Hospitalisation Details'!$A$1:$Q$2344,6,FALSE)</f>
        <v>18</v>
      </c>
      <c r="O589" s="17">
        <f ca="1">VLOOKUP(A589,'Hospitalisation Details'!$A$1:$Q$2344,7,FALSE)</f>
        <v>32099</v>
      </c>
      <c r="P589" s="11">
        <f ca="1">VLOOKUP(A589,'Hospitalisation Details'!$A$1:$Q$2344,10,FALSE)</f>
        <v>5116.5</v>
      </c>
      <c r="Q589" s="11" t="str">
        <f ca="1">VLOOKUP(A589,'Hospitalisation Details'!$A$1:$Q$2344,12,FALSE)</f>
        <v>tier - 2</v>
      </c>
      <c r="R589" s="11" t="str">
        <f ca="1">VLOOKUP(A589,'Hospitalisation Details'!$A$1:$Q$2344,14,FALSE)</f>
        <v>tier - 2</v>
      </c>
      <c r="S589" s="11">
        <f ca="1">VLOOKUP(A589,'Hospitalisation Details'!$A$1:$Q$2344,17,FALSE)</f>
        <v>37</v>
      </c>
      <c r="T589" s="11" t="str">
        <f ca="1">VLOOKUP(A589,'Hospitalisation Details'!$A$1:$Q$2336,16,FALSE)</f>
        <v>R1012</v>
      </c>
    </row>
    <row r="590" ht="15.5" spans="1:20">
      <c r="A590" s="10" t="s">
        <v>2219</v>
      </c>
      <c r="B590" s="11" t="str">
        <f>VLOOKUP(A590,'Customer Names'!$H$6:$K$2340,3,FALSE)</f>
        <v>  Lacey</v>
      </c>
      <c r="C590" s="11">
        <f>VLOOKUP(A590,'Medical Examinations'!$A$1:$L$2336,2,FALSE)</f>
        <v>39.23</v>
      </c>
      <c r="D590" s="11">
        <f>VLOOKUP(A590,'Medical Examinations'!$A$1:$L$2336,3,FALSE)</f>
        <v>8.45</v>
      </c>
      <c r="E590" s="11" t="str">
        <f>VLOOKUP(A590,'Medical Examinations'!$A$1:$L$2336,4,FALSE)</f>
        <v>No</v>
      </c>
      <c r="F590" s="11" t="str">
        <f>VLOOKUP(A590,'Medical Examinations'!$A$1:$L$2336,5,FALSE)</f>
        <v>No</v>
      </c>
      <c r="G590" s="11" t="str">
        <f>VLOOKUP(A590,'Medical Examinations'!$A$1:$L$2336,6,FALSE)</f>
        <v>No</v>
      </c>
      <c r="H590" s="11">
        <f>VLOOKUP(A590,'Medical Examinations'!$A$1:$L$2336,8,FALSE)</f>
        <v>0</v>
      </c>
      <c r="I590" s="11" t="str">
        <f>VLOOKUP(A590,'Medical Examinations'!$A$1:$L$2336,10,FALSE)</f>
        <v>No</v>
      </c>
      <c r="J590" s="11" t="str">
        <f>VLOOKUP(A590,'Medical Examinations'!$A$1:$L$2336,11,FALSE)</f>
        <v>Obesity</v>
      </c>
      <c r="K590" s="11" t="str">
        <f>VLOOKUP(A590,'Medical Examinations'!$A$1:$L$2336,12,FALSE)</f>
        <v>Diabetes</v>
      </c>
      <c r="L590" s="10">
        <f ca="1">VLOOKUP(A590,'Hospitalisation Details'!$A$1:$Q$2344,3,FALSE)</f>
        <v>1988</v>
      </c>
      <c r="M590" s="10" t="str">
        <f ca="1">VLOOKUP(A590,'Hospitalisation Details'!$A$1:$Q$2344,5,FALSE)</f>
        <v>Nov</v>
      </c>
      <c r="N590" s="11">
        <f ca="1">VLOOKUP(A590,'Hospitalisation Details'!$A$1:$Q$2344,6,FALSE)</f>
        <v>1</v>
      </c>
      <c r="O590" s="17">
        <f ca="1">VLOOKUP(A590,'Hospitalisation Details'!$A$1:$Q$2344,7,FALSE)</f>
        <v>32448</v>
      </c>
      <c r="P590" s="11">
        <f ca="1">VLOOKUP(A590,'Hospitalisation Details'!$A$1:$Q$2344,10,FALSE)</f>
        <v>5124.19</v>
      </c>
      <c r="Q590" s="11" t="str">
        <f ca="1">VLOOKUP(A590,'Hospitalisation Details'!$A$1:$Q$2344,12,FALSE)</f>
        <v>tier - 2</v>
      </c>
      <c r="R590" s="11" t="str">
        <f ca="1">VLOOKUP(A590,'Hospitalisation Details'!$A$1:$Q$2344,14,FALSE)</f>
        <v>tier - 3</v>
      </c>
      <c r="S590" s="11">
        <f ca="1">VLOOKUP(A590,'Hospitalisation Details'!$A$1:$Q$2344,17,FALSE)</f>
        <v>37</v>
      </c>
      <c r="T590" s="11" t="str">
        <f ca="1">VLOOKUP(A590,'Hospitalisation Details'!$A$1:$Q$2336,16,FALSE)</f>
        <v>R1013</v>
      </c>
    </row>
    <row r="591" ht="15.5" spans="1:20">
      <c r="A591" s="10" t="s">
        <v>2223</v>
      </c>
      <c r="B591" s="11" t="str">
        <f>VLOOKUP(A591,'Customer Names'!$H$6:$K$2340,3,FALSE)</f>
        <v>  Laurette</v>
      </c>
      <c r="C591" s="11">
        <f>VLOOKUP(A591,'Medical Examinations'!$A$1:$L$2336,2,FALSE)</f>
        <v>19.095</v>
      </c>
      <c r="D591" s="11">
        <f>VLOOKUP(A591,'Medical Examinations'!$A$1:$L$2336,3,FALSE)</f>
        <v>6.19</v>
      </c>
      <c r="E591" s="11" t="str">
        <f>VLOOKUP(A591,'Medical Examinations'!$A$1:$L$2336,4,FALSE)</f>
        <v>No</v>
      </c>
      <c r="F591" s="11" t="str">
        <f>VLOOKUP(A591,'Medical Examinations'!$A$1:$L$2336,5,FALSE)</f>
        <v>No</v>
      </c>
      <c r="G591" s="11" t="str">
        <f>VLOOKUP(A591,'Medical Examinations'!$A$1:$L$2336,6,FALSE)</f>
        <v>No</v>
      </c>
      <c r="H591" s="11">
        <f>VLOOKUP(A591,'Medical Examinations'!$A$1:$L$2336,8,FALSE)</f>
        <v>0</v>
      </c>
      <c r="I591" s="11" t="str">
        <f>VLOOKUP(A591,'Medical Examinations'!$A$1:$L$2336,10,FALSE)</f>
        <v>yes</v>
      </c>
      <c r="J591" s="11" t="str">
        <f>VLOOKUP(A591,'Medical Examinations'!$A$1:$L$2336,11,FALSE)</f>
        <v>Normal Weight</v>
      </c>
      <c r="K591" s="11" t="str">
        <f>VLOOKUP(A591,'Medical Examinations'!$A$1:$L$2336,12,FALSE)</f>
        <v>Prediabetes</v>
      </c>
      <c r="L591" s="10">
        <f ca="1">VLOOKUP(A591,'Hospitalisation Details'!$A$1:$Q$2344,3,FALSE)</f>
        <v>1987</v>
      </c>
      <c r="M591" s="10" t="str">
        <f ca="1">VLOOKUP(A591,'Hospitalisation Details'!$A$1:$Q$2344,5,FALSE)</f>
        <v>Sep</v>
      </c>
      <c r="N591" s="11">
        <f ca="1">VLOOKUP(A591,'Hospitalisation Details'!$A$1:$Q$2344,6,FALSE)</f>
        <v>13</v>
      </c>
      <c r="O591" s="17">
        <f ca="1">VLOOKUP(A591,'Hospitalisation Details'!$A$1:$Q$2344,7,FALSE)</f>
        <v>32033</v>
      </c>
      <c r="P591" s="11">
        <f ca="1">VLOOKUP(A591,'Hospitalisation Details'!$A$1:$Q$2344,10,FALSE)</f>
        <v>5125.22</v>
      </c>
      <c r="Q591" s="11" t="str">
        <f ca="1">VLOOKUP(A591,'Hospitalisation Details'!$A$1:$Q$2344,12,FALSE)</f>
        <v>tier - 1</v>
      </c>
      <c r="R591" s="11" t="str">
        <f ca="1">VLOOKUP(A591,'Hospitalisation Details'!$A$1:$Q$2344,14,FALSE)</f>
        <v>tier - 2</v>
      </c>
      <c r="S591" s="11">
        <f ca="1">VLOOKUP(A591,'Hospitalisation Details'!$A$1:$Q$2344,17,FALSE)</f>
        <v>38</v>
      </c>
      <c r="T591" s="11" t="str">
        <f ca="1">VLOOKUP(A591,'Hospitalisation Details'!$A$1:$Q$2336,16,FALSE)</f>
        <v>R1012</v>
      </c>
    </row>
    <row r="592" ht="15.5" spans="1:20">
      <c r="A592" s="10" t="s">
        <v>2226</v>
      </c>
      <c r="B592" s="11" t="str">
        <f>VLOOKUP(A592,'Customer Names'!$H$6:$K$2340,3,FALSE)</f>
        <v>  Jason</v>
      </c>
      <c r="C592" s="11">
        <f>VLOOKUP(A592,'Medical Examinations'!$A$1:$L$2336,2,FALSE)</f>
        <v>49.72</v>
      </c>
      <c r="D592" s="11">
        <f>VLOOKUP(A592,'Medical Examinations'!$A$1:$L$2336,3,FALSE)</f>
        <v>7.71</v>
      </c>
      <c r="E592" s="11" t="str">
        <f>VLOOKUP(A592,'Medical Examinations'!$A$1:$L$2336,4,FALSE)</f>
        <v>No</v>
      </c>
      <c r="F592" s="11" t="str">
        <f>VLOOKUP(A592,'Medical Examinations'!$A$1:$L$2336,5,FALSE)</f>
        <v>No</v>
      </c>
      <c r="G592" s="11" t="str">
        <f>VLOOKUP(A592,'Medical Examinations'!$A$1:$L$2336,6,FALSE)</f>
        <v>No</v>
      </c>
      <c r="H592" s="11">
        <f>VLOOKUP(A592,'Medical Examinations'!$A$1:$L$2336,8,FALSE)</f>
        <v>0</v>
      </c>
      <c r="I592" s="11" t="str">
        <f>VLOOKUP(A592,'Medical Examinations'!$A$1:$L$2336,10,FALSE)</f>
        <v>No</v>
      </c>
      <c r="J592" s="11" t="str">
        <f>VLOOKUP(A592,'Medical Examinations'!$A$1:$L$2336,11,FALSE)</f>
        <v>Obesity</v>
      </c>
      <c r="K592" s="11" t="str">
        <f>VLOOKUP(A592,'Medical Examinations'!$A$1:$L$2336,12,FALSE)</f>
        <v>Diabetes</v>
      </c>
      <c r="L592" s="10">
        <f ca="1">VLOOKUP(A592,'Hospitalisation Details'!$A$1:$Q$2344,3,FALSE)</f>
        <v>1988</v>
      </c>
      <c r="M592" s="10" t="str">
        <f ca="1">VLOOKUP(A592,'Hospitalisation Details'!$A$1:$Q$2344,5,FALSE)</f>
        <v>Sep</v>
      </c>
      <c r="N592" s="11">
        <f ca="1">VLOOKUP(A592,'Hospitalisation Details'!$A$1:$Q$2344,6,FALSE)</f>
        <v>15</v>
      </c>
      <c r="O592" s="17">
        <f ca="1">VLOOKUP(A592,'Hospitalisation Details'!$A$1:$Q$2344,7,FALSE)</f>
        <v>32401</v>
      </c>
      <c r="P592" s="11">
        <f ca="1">VLOOKUP(A592,'Hospitalisation Details'!$A$1:$Q$2344,10,FALSE)</f>
        <v>5136.75</v>
      </c>
      <c r="Q592" s="11" t="str">
        <f ca="1">VLOOKUP(A592,'Hospitalisation Details'!$A$1:$Q$2344,12,FALSE)</f>
        <v>tier - 2</v>
      </c>
      <c r="R592" s="11" t="str">
        <f ca="1">VLOOKUP(A592,'Hospitalisation Details'!$A$1:$Q$2344,14,FALSE)</f>
        <v>tier - 1</v>
      </c>
      <c r="S592" s="11">
        <f ca="1">VLOOKUP(A592,'Hospitalisation Details'!$A$1:$Q$2344,17,FALSE)</f>
        <v>37</v>
      </c>
      <c r="T592" s="11" t="str">
        <f ca="1">VLOOKUP(A592,'Hospitalisation Details'!$A$1:$Q$2336,16,FALSE)</f>
        <v>R1013</v>
      </c>
    </row>
    <row r="593" ht="15.5" spans="1:20">
      <c r="A593" s="10" t="s">
        <v>2230</v>
      </c>
      <c r="B593" s="11" t="str">
        <f>VLOOKUP(A593,'Customer Names'!$H$6:$K$2340,3,FALSE)</f>
        <v>  Mary</v>
      </c>
      <c r="C593" s="11">
        <f>VLOOKUP(A593,'Medical Examinations'!$A$1:$L$2336,2,FALSE)</f>
        <v>21.755</v>
      </c>
      <c r="D593" s="11">
        <f>VLOOKUP(A593,'Medical Examinations'!$A$1:$L$2336,3,FALSE)</f>
        <v>4.63</v>
      </c>
      <c r="E593" s="11" t="str">
        <f>VLOOKUP(A593,'Medical Examinations'!$A$1:$L$2336,4,FALSE)</f>
        <v>No</v>
      </c>
      <c r="F593" s="11" t="str">
        <f>VLOOKUP(A593,'Medical Examinations'!$A$1:$L$2336,5,FALSE)</f>
        <v>No</v>
      </c>
      <c r="G593" s="11" t="str">
        <f>VLOOKUP(A593,'Medical Examinations'!$A$1:$L$2336,6,FALSE)</f>
        <v>Yes</v>
      </c>
      <c r="H593" s="11">
        <f>VLOOKUP(A593,'Medical Examinations'!$A$1:$L$2336,8,FALSE)</f>
        <v>1</v>
      </c>
      <c r="I593" s="11" t="str">
        <f>VLOOKUP(A593,'Medical Examinations'!$A$1:$L$2336,10,FALSE)</f>
        <v>yes</v>
      </c>
      <c r="J593" s="11" t="str">
        <f>VLOOKUP(A593,'Medical Examinations'!$A$1:$L$2336,11,FALSE)</f>
        <v>Normal Weight</v>
      </c>
      <c r="K593" s="11" t="str">
        <f>VLOOKUP(A593,'Medical Examinations'!$A$1:$L$2336,12,FALSE)</f>
        <v>Normal</v>
      </c>
      <c r="L593" s="10">
        <f ca="1">VLOOKUP(A593,'Hospitalisation Details'!$A$1:$Q$2344,3,FALSE)</f>
        <v>1993</v>
      </c>
      <c r="M593" s="10" t="str">
        <f ca="1">VLOOKUP(A593,'Hospitalisation Details'!$A$1:$Q$2344,5,FALSE)</f>
        <v>Dec</v>
      </c>
      <c r="N593" s="11">
        <f ca="1">VLOOKUP(A593,'Hospitalisation Details'!$A$1:$Q$2344,6,FALSE)</f>
        <v>10</v>
      </c>
      <c r="O593" s="17">
        <f ca="1">VLOOKUP(A593,'Hospitalisation Details'!$A$1:$Q$2344,7,FALSE)</f>
        <v>34313</v>
      </c>
      <c r="P593" s="11">
        <f ca="1">VLOOKUP(A593,'Hospitalisation Details'!$A$1:$Q$2344,10,FALSE)</f>
        <v>5138.26</v>
      </c>
      <c r="Q593" s="11" t="str">
        <f ca="1">VLOOKUP(A593,'Hospitalisation Details'!$A$1:$Q$2344,12,FALSE)</f>
        <v>tier - 2</v>
      </c>
      <c r="R593" s="11" t="str">
        <f ca="1">VLOOKUP(A593,'Hospitalisation Details'!$A$1:$Q$2344,14,FALSE)</f>
        <v>tier - 2</v>
      </c>
      <c r="S593" s="11">
        <f ca="1">VLOOKUP(A593,'Hospitalisation Details'!$A$1:$Q$2344,17,FALSE)</f>
        <v>31</v>
      </c>
      <c r="T593" s="11" t="str">
        <f ca="1">VLOOKUP(A593,'Hospitalisation Details'!$A$1:$Q$2336,16,FALSE)</f>
        <v>R1013</v>
      </c>
    </row>
    <row r="594" ht="15.5" spans="1:20">
      <c r="A594" s="10" t="s">
        <v>2234</v>
      </c>
      <c r="B594" s="11" t="str">
        <f>VLOOKUP(A594,'Customer Names'!$H$6:$K$2340,3,FALSE)</f>
        <v>  Kati A</v>
      </c>
      <c r="C594" s="11">
        <f>VLOOKUP(A594,'Medical Examinations'!$A$1:$L$2336,2,FALSE)</f>
        <v>48.39</v>
      </c>
      <c r="D594" s="11">
        <f>VLOOKUP(A594,'Medical Examinations'!$A$1:$L$2336,3,FALSE)</f>
        <v>4.61</v>
      </c>
      <c r="E594" s="11" t="str">
        <f>VLOOKUP(A594,'Medical Examinations'!$A$1:$L$2336,4,FALSE)</f>
        <v>No</v>
      </c>
      <c r="F594" s="11" t="str">
        <f>VLOOKUP(A594,'Medical Examinations'!$A$1:$L$2336,5,FALSE)</f>
        <v>No</v>
      </c>
      <c r="G594" s="11" t="str">
        <f>VLOOKUP(A594,'Medical Examinations'!$A$1:$L$2336,6,FALSE)</f>
        <v>No</v>
      </c>
      <c r="H594" s="11">
        <f>VLOOKUP(A594,'Medical Examinations'!$A$1:$L$2336,8,FALSE)</f>
        <v>0</v>
      </c>
      <c r="I594" s="11" t="str">
        <f>VLOOKUP(A594,'Medical Examinations'!$A$1:$L$2336,10,FALSE)</f>
        <v>No</v>
      </c>
      <c r="J594" s="11" t="str">
        <f>VLOOKUP(A594,'Medical Examinations'!$A$1:$L$2336,11,FALSE)</f>
        <v>Obesity</v>
      </c>
      <c r="K594" s="11" t="str">
        <f>VLOOKUP(A594,'Medical Examinations'!$A$1:$L$2336,12,FALSE)</f>
        <v>Normal</v>
      </c>
      <c r="L594" s="10">
        <f ca="1">VLOOKUP(A594,'Hospitalisation Details'!$A$1:$Q$2344,3,FALSE)</f>
        <v>1984</v>
      </c>
      <c r="M594" s="10" t="str">
        <f ca="1">VLOOKUP(A594,'Hospitalisation Details'!$A$1:$Q$2344,5,FALSE)</f>
        <v>Aug</v>
      </c>
      <c r="N594" s="11">
        <f ca="1">VLOOKUP(A594,'Hospitalisation Details'!$A$1:$Q$2344,6,FALSE)</f>
        <v>22</v>
      </c>
      <c r="O594" s="17">
        <f ca="1">VLOOKUP(A594,'Hospitalisation Details'!$A$1:$Q$2344,7,FALSE)</f>
        <v>30916</v>
      </c>
      <c r="P594" s="11">
        <f ca="1">VLOOKUP(A594,'Hospitalisation Details'!$A$1:$Q$2344,10,FALSE)</f>
        <v>5144.18</v>
      </c>
      <c r="Q594" s="11" t="str">
        <f ca="1">VLOOKUP(A594,'Hospitalisation Details'!$A$1:$Q$2344,12,FALSE)</f>
        <v>tier - 2</v>
      </c>
      <c r="R594" s="11" t="str">
        <f ca="1">VLOOKUP(A594,'Hospitalisation Details'!$A$1:$Q$2344,14,FALSE)</f>
        <v>tier - 1</v>
      </c>
      <c r="S594" s="11">
        <f ca="1">VLOOKUP(A594,'Hospitalisation Details'!$A$1:$Q$2344,17,FALSE)</f>
        <v>41</v>
      </c>
      <c r="T594" s="11" t="str">
        <f ca="1">VLOOKUP(A594,'Hospitalisation Details'!$A$1:$Q$2336,16,FALSE)</f>
        <v>R1013</v>
      </c>
    </row>
    <row r="595" ht="15.5" spans="1:20">
      <c r="A595" s="10" t="s">
        <v>2237</v>
      </c>
      <c r="B595" s="11" t="str">
        <f>VLOOKUP(A595,'Customer Names'!$H$6:$K$2340,3,FALSE)</f>
        <v>  Kelly J</v>
      </c>
      <c r="C595" s="11">
        <f>VLOOKUP(A595,'Medical Examinations'!$A$1:$L$2336,2,FALSE)</f>
        <v>47.15</v>
      </c>
      <c r="D595" s="11">
        <f>VLOOKUP(A595,'Medical Examinations'!$A$1:$L$2336,3,FALSE)</f>
        <v>9.53</v>
      </c>
      <c r="E595" s="11" t="str">
        <f>VLOOKUP(A595,'Medical Examinations'!$A$1:$L$2336,4,FALSE)</f>
        <v>yes</v>
      </c>
      <c r="F595" s="11" t="str">
        <f>VLOOKUP(A595,'Medical Examinations'!$A$1:$L$2336,5,FALSE)</f>
        <v>No</v>
      </c>
      <c r="G595" s="11" t="str">
        <f>VLOOKUP(A595,'Medical Examinations'!$A$1:$L$2336,6,FALSE)</f>
        <v>No</v>
      </c>
      <c r="H595" s="11">
        <f>VLOOKUP(A595,'Medical Examinations'!$A$1:$L$2336,8,FALSE)</f>
        <v>1</v>
      </c>
      <c r="I595" s="11" t="str">
        <f>VLOOKUP(A595,'Medical Examinations'!$A$1:$L$2336,10,FALSE)</f>
        <v>No</v>
      </c>
      <c r="J595" s="11" t="str">
        <f>VLOOKUP(A595,'Medical Examinations'!$A$1:$L$2336,11,FALSE)</f>
        <v>Obesity</v>
      </c>
      <c r="K595" s="11" t="str">
        <f>VLOOKUP(A595,'Medical Examinations'!$A$1:$L$2336,12,FALSE)</f>
        <v>Diabetes</v>
      </c>
      <c r="L595" s="10">
        <f ca="1">VLOOKUP(A595,'Hospitalisation Details'!$A$1:$Q$2344,3,FALSE)</f>
        <v>1990</v>
      </c>
      <c r="M595" s="10" t="str">
        <f ca="1">VLOOKUP(A595,'Hospitalisation Details'!$A$1:$Q$2344,5,FALSE)</f>
        <v>Aug</v>
      </c>
      <c r="N595" s="11">
        <f ca="1">VLOOKUP(A595,'Hospitalisation Details'!$A$1:$Q$2344,6,FALSE)</f>
        <v>22</v>
      </c>
      <c r="O595" s="17">
        <f ca="1">VLOOKUP(A595,'Hospitalisation Details'!$A$1:$Q$2344,7,FALSE)</f>
        <v>33107</v>
      </c>
      <c r="P595" s="11">
        <f ca="1">VLOOKUP(A595,'Hospitalisation Details'!$A$1:$Q$2344,10,FALSE)</f>
        <v>5148.55</v>
      </c>
      <c r="Q595" s="11" t="str">
        <f ca="1">VLOOKUP(A595,'Hospitalisation Details'!$A$1:$Q$2344,12,FALSE)</f>
        <v>tier - 2</v>
      </c>
      <c r="R595" s="11" t="str">
        <f ca="1">VLOOKUP(A595,'Hospitalisation Details'!$A$1:$Q$2344,14,FALSE)</f>
        <v>tier - 2</v>
      </c>
      <c r="S595" s="11">
        <f ca="1">VLOOKUP(A595,'Hospitalisation Details'!$A$1:$Q$2344,17,FALSE)</f>
        <v>35</v>
      </c>
      <c r="T595" s="11" t="str">
        <f ca="1">VLOOKUP(A595,'Hospitalisation Details'!$A$1:$Q$2336,16,FALSE)</f>
        <v>R1024</v>
      </c>
    </row>
    <row r="596" ht="15.5" spans="1:20">
      <c r="A596" s="10" t="s">
        <v>2241</v>
      </c>
      <c r="B596" s="11" t="str">
        <f>VLOOKUP(A596,'Customer Names'!$H$6:$K$2340,3,FALSE)</f>
        <v>  Greer D</v>
      </c>
      <c r="C596" s="11">
        <f>VLOOKUP(A596,'Medical Examinations'!$A$1:$L$2336,2,FALSE)</f>
        <v>47.59</v>
      </c>
      <c r="D596" s="11">
        <f>VLOOKUP(A596,'Medical Examinations'!$A$1:$L$2336,3,FALSE)</f>
        <v>11.43</v>
      </c>
      <c r="E596" s="11" t="str">
        <f>VLOOKUP(A596,'Medical Examinations'!$A$1:$L$2336,4,FALSE)</f>
        <v>yes</v>
      </c>
      <c r="F596" s="11" t="str">
        <f>VLOOKUP(A596,'Medical Examinations'!$A$1:$L$2336,5,FALSE)</f>
        <v>No</v>
      </c>
      <c r="G596" s="11" t="str">
        <f>VLOOKUP(A596,'Medical Examinations'!$A$1:$L$2336,6,FALSE)</f>
        <v>No</v>
      </c>
      <c r="H596" s="11">
        <f>VLOOKUP(A596,'Medical Examinations'!$A$1:$L$2336,8,FALSE)</f>
        <v>2</v>
      </c>
      <c r="I596" s="11" t="str">
        <f>VLOOKUP(A596,'Medical Examinations'!$A$1:$L$2336,10,FALSE)</f>
        <v>No</v>
      </c>
      <c r="J596" s="11" t="str">
        <f>VLOOKUP(A596,'Medical Examinations'!$A$1:$L$2336,11,FALSE)</f>
        <v>Obesity</v>
      </c>
      <c r="K596" s="11" t="str">
        <f>VLOOKUP(A596,'Medical Examinations'!$A$1:$L$2336,12,FALSE)</f>
        <v>Diabetes</v>
      </c>
      <c r="L596" s="10">
        <f ca="1">VLOOKUP(A596,'Hospitalisation Details'!$A$1:$Q$2344,3,FALSE)</f>
        <v>1990</v>
      </c>
      <c r="M596" s="10" t="str">
        <f ca="1">VLOOKUP(A596,'Hospitalisation Details'!$A$1:$Q$2344,5,FALSE)</f>
        <v>Oct</v>
      </c>
      <c r="N596" s="11">
        <f ca="1">VLOOKUP(A596,'Hospitalisation Details'!$A$1:$Q$2344,6,FALSE)</f>
        <v>9</v>
      </c>
      <c r="O596" s="17">
        <f ca="1">VLOOKUP(A596,'Hospitalisation Details'!$A$1:$Q$2344,7,FALSE)</f>
        <v>33155</v>
      </c>
      <c r="P596" s="11">
        <f ca="1">VLOOKUP(A596,'Hospitalisation Details'!$A$1:$Q$2344,10,FALSE)</f>
        <v>5152.13</v>
      </c>
      <c r="Q596" s="11" t="str">
        <f ca="1">VLOOKUP(A596,'Hospitalisation Details'!$A$1:$Q$2344,12,FALSE)</f>
        <v>tier - 2</v>
      </c>
      <c r="R596" s="11" t="str">
        <f ca="1">VLOOKUP(A596,'Hospitalisation Details'!$A$1:$Q$2344,14,FALSE)</f>
        <v>tier - 2</v>
      </c>
      <c r="S596" s="11">
        <f ca="1">VLOOKUP(A596,'Hospitalisation Details'!$A$1:$Q$2344,17,FALSE)</f>
        <v>35</v>
      </c>
      <c r="T596" s="11" t="str">
        <f ca="1">VLOOKUP(A596,'Hospitalisation Details'!$A$1:$Q$2336,16,FALSE)</f>
        <v>R1011</v>
      </c>
    </row>
    <row r="597" ht="15.5" spans="1:20">
      <c r="A597" s="10" t="s">
        <v>2244</v>
      </c>
      <c r="B597" s="11" t="str">
        <f>VLOOKUP(A597,'Customer Names'!$H$6:$K$2340,3,FALSE)</f>
        <v>  Brent</v>
      </c>
      <c r="C597" s="11">
        <f>VLOOKUP(A597,'Medical Examinations'!$A$1:$L$2336,2,FALSE)</f>
        <v>39.81</v>
      </c>
      <c r="D597" s="11">
        <f>VLOOKUP(A597,'Medical Examinations'!$A$1:$L$2336,3,FALSE)</f>
        <v>7.65</v>
      </c>
      <c r="E597" s="11" t="str">
        <f>VLOOKUP(A597,'Medical Examinations'!$A$1:$L$2336,4,FALSE)</f>
        <v>yes</v>
      </c>
      <c r="F597" s="11" t="str">
        <f>VLOOKUP(A597,'Medical Examinations'!$A$1:$L$2336,5,FALSE)</f>
        <v>No</v>
      </c>
      <c r="G597" s="11" t="str">
        <f>VLOOKUP(A597,'Medical Examinations'!$A$1:$L$2336,6,FALSE)</f>
        <v>Yes</v>
      </c>
      <c r="H597" s="11">
        <f>VLOOKUP(A597,'Medical Examinations'!$A$1:$L$2336,8,FALSE)</f>
        <v>1</v>
      </c>
      <c r="I597" s="11" t="str">
        <f>VLOOKUP(A597,'Medical Examinations'!$A$1:$L$2336,10,FALSE)</f>
        <v>No</v>
      </c>
      <c r="J597" s="11" t="str">
        <f>VLOOKUP(A597,'Medical Examinations'!$A$1:$L$2336,11,FALSE)</f>
        <v>Obesity</v>
      </c>
      <c r="K597" s="11" t="str">
        <f>VLOOKUP(A597,'Medical Examinations'!$A$1:$L$2336,12,FALSE)</f>
        <v>Diabetes</v>
      </c>
      <c r="L597" s="10">
        <f ca="1">VLOOKUP(A597,'Hospitalisation Details'!$A$1:$Q$2344,3,FALSE)</f>
        <v>1991</v>
      </c>
      <c r="M597" s="10" t="str">
        <f ca="1">VLOOKUP(A597,'Hospitalisation Details'!$A$1:$Q$2344,5,FALSE)</f>
        <v>Aug</v>
      </c>
      <c r="N597" s="11">
        <f ca="1">VLOOKUP(A597,'Hospitalisation Details'!$A$1:$Q$2344,6,FALSE)</f>
        <v>29</v>
      </c>
      <c r="O597" s="17">
        <f ca="1">VLOOKUP(A597,'Hospitalisation Details'!$A$1:$Q$2344,7,FALSE)</f>
        <v>33479</v>
      </c>
      <c r="P597" s="11">
        <f ca="1">VLOOKUP(A597,'Hospitalisation Details'!$A$1:$Q$2344,10,FALSE)</f>
        <v>5166.96</v>
      </c>
      <c r="Q597" s="11" t="str">
        <f ca="1">VLOOKUP(A597,'Hospitalisation Details'!$A$1:$Q$2344,12,FALSE)</f>
        <v>tier - 2</v>
      </c>
      <c r="R597" s="11" t="str">
        <f ca="1">VLOOKUP(A597,'Hospitalisation Details'!$A$1:$Q$2344,14,FALSE)</f>
        <v>tier - 2</v>
      </c>
      <c r="S597" s="11">
        <f ca="1">VLOOKUP(A597,'Hospitalisation Details'!$A$1:$Q$2344,17,FALSE)</f>
        <v>34</v>
      </c>
      <c r="T597" s="11" t="str">
        <f ca="1">VLOOKUP(A597,'Hospitalisation Details'!$A$1:$Q$2336,16,FALSE)</f>
        <v>R1012</v>
      </c>
    </row>
    <row r="598" ht="15.5" spans="1:20">
      <c r="A598" s="10" t="s">
        <v>2247</v>
      </c>
      <c r="B598" s="11" t="str">
        <f>VLOOKUP(A598,'Customer Names'!$H$6:$K$2340,3,FALSE)</f>
        <v>  Eugene M</v>
      </c>
      <c r="C598" s="11">
        <f>VLOOKUP(A598,'Medical Examinations'!$A$1:$L$2336,2,FALSE)</f>
        <v>31.02</v>
      </c>
      <c r="D598" s="11">
        <f>VLOOKUP(A598,'Medical Examinations'!$A$1:$L$2336,3,FALSE)</f>
        <v>5.87</v>
      </c>
      <c r="E598" s="11" t="str">
        <f>VLOOKUP(A598,'Medical Examinations'!$A$1:$L$2336,4,FALSE)</f>
        <v>yes</v>
      </c>
      <c r="F598" s="11" t="str">
        <f>VLOOKUP(A598,'Medical Examinations'!$A$1:$L$2336,5,FALSE)</f>
        <v>No</v>
      </c>
      <c r="G598" s="11" t="str">
        <f>VLOOKUP(A598,'Medical Examinations'!$A$1:$L$2336,6,FALSE)</f>
        <v>No</v>
      </c>
      <c r="H598" s="11">
        <f>VLOOKUP(A598,'Medical Examinations'!$A$1:$L$2336,8,FALSE)</f>
        <v>0</v>
      </c>
      <c r="I598" s="11" t="str">
        <f>VLOOKUP(A598,'Medical Examinations'!$A$1:$L$2336,10,FALSE)</f>
        <v>No</v>
      </c>
      <c r="J598" s="11" t="str">
        <f>VLOOKUP(A598,'Medical Examinations'!$A$1:$L$2336,11,FALSE)</f>
        <v>Obesity</v>
      </c>
      <c r="K598" s="11" t="str">
        <f>VLOOKUP(A598,'Medical Examinations'!$A$1:$L$2336,12,FALSE)</f>
        <v>Prediabetes</v>
      </c>
      <c r="L598" s="10">
        <f ca="1">VLOOKUP(A598,'Hospitalisation Details'!$A$1:$Q$2344,3,FALSE)</f>
        <v>1984</v>
      </c>
      <c r="M598" s="10" t="str">
        <f ca="1">VLOOKUP(A598,'Hospitalisation Details'!$A$1:$Q$2344,5,FALSE)</f>
        <v>Oct</v>
      </c>
      <c r="N598" s="11">
        <f ca="1">VLOOKUP(A598,'Hospitalisation Details'!$A$1:$Q$2344,6,FALSE)</f>
        <v>16</v>
      </c>
      <c r="O598" s="17">
        <f ca="1">VLOOKUP(A598,'Hospitalisation Details'!$A$1:$Q$2344,7,FALSE)</f>
        <v>30971</v>
      </c>
      <c r="P598" s="11">
        <f ca="1">VLOOKUP(A598,'Hospitalisation Details'!$A$1:$Q$2344,10,FALSE)</f>
        <v>5177.12</v>
      </c>
      <c r="Q598" s="11" t="str">
        <f ca="1">VLOOKUP(A598,'Hospitalisation Details'!$A$1:$Q$2344,12,FALSE)</f>
        <v>tier - 2</v>
      </c>
      <c r="R598" s="11" t="str">
        <f ca="1">VLOOKUP(A598,'Hospitalisation Details'!$A$1:$Q$2344,14,FALSE)</f>
        <v>tier - 1</v>
      </c>
      <c r="S598" s="11">
        <f ca="1">VLOOKUP(A598,'Hospitalisation Details'!$A$1:$Q$2344,17,FALSE)</f>
        <v>41</v>
      </c>
      <c r="T598" s="11" t="str">
        <f ca="1">VLOOKUP(A598,'Hospitalisation Details'!$A$1:$Q$2336,16,FALSE)</f>
        <v>R1013</v>
      </c>
    </row>
    <row r="599" ht="15.5" spans="1:20">
      <c r="A599" s="10" t="s">
        <v>2251</v>
      </c>
      <c r="B599" s="11" t="str">
        <f>VLOOKUP(A599,'Customer Names'!$H$6:$K$2340,3,FALSE)</f>
        <v>  Erin D</v>
      </c>
      <c r="C599" s="11">
        <f>VLOOKUP(A599,'Medical Examinations'!$A$1:$L$2336,2,FALSE)</f>
        <v>24.75</v>
      </c>
      <c r="D599" s="11">
        <f>VLOOKUP(A599,'Medical Examinations'!$A$1:$L$2336,3,FALSE)</f>
        <v>4.36</v>
      </c>
      <c r="E599" s="11" t="str">
        <f>VLOOKUP(A599,'Medical Examinations'!$A$1:$L$2336,4,FALSE)</f>
        <v>yes</v>
      </c>
      <c r="F599" s="11" t="str">
        <f>VLOOKUP(A599,'Medical Examinations'!$A$1:$L$2336,5,FALSE)</f>
        <v>No</v>
      </c>
      <c r="G599" s="11" t="str">
        <f>VLOOKUP(A599,'Medical Examinations'!$A$1:$L$2336,6,FALSE)</f>
        <v>No</v>
      </c>
      <c r="H599" s="11">
        <f>VLOOKUP(A599,'Medical Examinations'!$A$1:$L$2336,8,FALSE)</f>
        <v>1</v>
      </c>
      <c r="I599" s="11" t="str">
        <f>VLOOKUP(A599,'Medical Examinations'!$A$1:$L$2336,10,FALSE)</f>
        <v>yes</v>
      </c>
      <c r="J599" s="11" t="str">
        <f>VLOOKUP(A599,'Medical Examinations'!$A$1:$L$2336,11,FALSE)</f>
        <v>Normal Weight</v>
      </c>
      <c r="K599" s="11" t="str">
        <f>VLOOKUP(A599,'Medical Examinations'!$A$1:$L$2336,12,FALSE)</f>
        <v>Normal</v>
      </c>
      <c r="L599" s="10">
        <f ca="1">VLOOKUP(A599,'Hospitalisation Details'!$A$1:$Q$2344,3,FALSE)</f>
        <v>1979</v>
      </c>
      <c r="M599" s="10" t="str">
        <f ca="1">VLOOKUP(A599,'Hospitalisation Details'!$A$1:$Q$2344,5,FALSE)</f>
        <v>Sep</v>
      </c>
      <c r="N599" s="11">
        <f ca="1">VLOOKUP(A599,'Hospitalisation Details'!$A$1:$Q$2344,6,FALSE)</f>
        <v>12</v>
      </c>
      <c r="O599" s="17">
        <f ca="1">VLOOKUP(A599,'Hospitalisation Details'!$A$1:$Q$2344,7,FALSE)</f>
        <v>29110</v>
      </c>
      <c r="P599" s="11">
        <f ca="1">VLOOKUP(A599,'Hospitalisation Details'!$A$1:$Q$2344,10,FALSE)</f>
        <v>5195.58</v>
      </c>
      <c r="Q599" s="11" t="str">
        <f ca="1">VLOOKUP(A599,'Hospitalisation Details'!$A$1:$Q$2344,12,FALSE)</f>
        <v>tier - 2</v>
      </c>
      <c r="R599" s="11" t="str">
        <f ca="1">VLOOKUP(A599,'Hospitalisation Details'!$A$1:$Q$2344,14,FALSE)</f>
        <v>tier - 2</v>
      </c>
      <c r="S599" s="11">
        <f ca="1">VLOOKUP(A599,'Hospitalisation Details'!$A$1:$Q$2344,17,FALSE)</f>
        <v>46</v>
      </c>
      <c r="T599" s="11" t="str">
        <f ca="1">VLOOKUP(A599,'Hospitalisation Details'!$A$1:$Q$2336,16,FALSE)</f>
        <v>R1013</v>
      </c>
    </row>
    <row r="600" ht="15.5" spans="1:20">
      <c r="A600" s="10" t="s">
        <v>2255</v>
      </c>
      <c r="B600" s="11" t="str">
        <f>VLOOKUP(A600,'Customer Names'!$H$6:$K$2340,3,FALSE)</f>
        <v>  Kamilla</v>
      </c>
      <c r="C600" s="11">
        <f>VLOOKUP(A600,'Medical Examinations'!$A$1:$L$2336,2,FALSE)</f>
        <v>30.115</v>
      </c>
      <c r="D600" s="11">
        <f>VLOOKUP(A600,'Medical Examinations'!$A$1:$L$2336,3,FALSE)</f>
        <v>10.12</v>
      </c>
      <c r="E600" s="11" t="str">
        <f>VLOOKUP(A600,'Medical Examinations'!$A$1:$L$2336,4,FALSE)</f>
        <v>No</v>
      </c>
      <c r="F600" s="11" t="str">
        <f>VLOOKUP(A600,'Medical Examinations'!$A$1:$L$2336,5,FALSE)</f>
        <v>No</v>
      </c>
      <c r="G600" s="11" t="str">
        <f>VLOOKUP(A600,'Medical Examinations'!$A$1:$L$2336,6,FALSE)</f>
        <v>No</v>
      </c>
      <c r="H600" s="11">
        <f>VLOOKUP(A600,'Medical Examinations'!$A$1:$L$2336,8,FALSE)</f>
        <v>3</v>
      </c>
      <c r="I600" s="11" t="str">
        <f>VLOOKUP(A600,'Medical Examinations'!$A$1:$L$2336,10,FALSE)</f>
        <v>No</v>
      </c>
      <c r="J600" s="11" t="str">
        <f>VLOOKUP(A600,'Medical Examinations'!$A$1:$L$2336,11,FALSE)</f>
        <v>Obesity</v>
      </c>
      <c r="K600" s="11" t="str">
        <f>VLOOKUP(A600,'Medical Examinations'!$A$1:$L$2336,12,FALSE)</f>
        <v>Diabetes</v>
      </c>
      <c r="L600" s="10">
        <f ca="1">VLOOKUP(A600,'Hospitalisation Details'!$A$1:$Q$2344,3,FALSE)</f>
        <v>2004</v>
      </c>
      <c r="M600" s="10" t="str">
        <f ca="1">VLOOKUP(A600,'Hospitalisation Details'!$A$1:$Q$2344,5,FALSE)</f>
        <v>Jun</v>
      </c>
      <c r="N600" s="11">
        <f ca="1">VLOOKUP(A600,'Hospitalisation Details'!$A$1:$Q$2344,6,FALSE)</f>
        <v>6</v>
      </c>
      <c r="O600" s="17">
        <f ca="1">VLOOKUP(A600,'Hospitalisation Details'!$A$1:$Q$2344,7,FALSE)</f>
        <v>38144</v>
      </c>
      <c r="P600" s="11">
        <f ca="1">VLOOKUP(A600,'Hospitalisation Details'!$A$1:$Q$2344,10,FALSE)</f>
        <v>5198.69</v>
      </c>
      <c r="Q600" s="11" t="str">
        <f ca="1">VLOOKUP(A600,'Hospitalisation Details'!$A$1:$Q$2344,12,FALSE)</f>
        <v>tier - 2</v>
      </c>
      <c r="R600" s="11" t="str">
        <f ca="1">VLOOKUP(A600,'Hospitalisation Details'!$A$1:$Q$2344,14,FALSE)</f>
        <v>tier - 2</v>
      </c>
      <c r="S600" s="11">
        <f ca="1">VLOOKUP(A600,'Hospitalisation Details'!$A$1:$Q$2344,17,FALSE)</f>
        <v>21</v>
      </c>
      <c r="T600" s="11" t="str">
        <f ca="1">VLOOKUP(A600,'Hospitalisation Details'!$A$1:$Q$2336,16,FALSE)</f>
        <v>R1022</v>
      </c>
    </row>
    <row r="601" ht="15.5" spans="1:20">
      <c r="A601" s="10" t="s">
        <v>2259</v>
      </c>
      <c r="B601" s="11" t="str">
        <f>VLOOKUP(A601,'Customer Names'!$H$6:$K$2340,3,FALSE)</f>
        <v>  Wayne I</v>
      </c>
      <c r="C601" s="11">
        <f>VLOOKUP(A601,'Medical Examinations'!$A$1:$L$2336,2,FALSE)</f>
        <v>26.03</v>
      </c>
      <c r="D601" s="11">
        <f>VLOOKUP(A601,'Medical Examinations'!$A$1:$L$2336,3,FALSE)</f>
        <v>4.01</v>
      </c>
      <c r="E601" s="11" t="str">
        <f>VLOOKUP(A601,'Medical Examinations'!$A$1:$L$2336,4,FALSE)</f>
        <v>No</v>
      </c>
      <c r="F601" s="11" t="str">
        <f>VLOOKUP(A601,'Medical Examinations'!$A$1:$L$2336,5,FALSE)</f>
        <v>No</v>
      </c>
      <c r="G601" s="11" t="str">
        <f>VLOOKUP(A601,'Medical Examinations'!$A$1:$L$2336,6,FALSE)</f>
        <v>Yes</v>
      </c>
      <c r="H601" s="11">
        <f>VLOOKUP(A601,'Medical Examinations'!$A$1:$L$2336,8,FALSE)</f>
        <v>1</v>
      </c>
      <c r="I601" s="11" t="str">
        <f>VLOOKUP(A601,'Medical Examinations'!$A$1:$L$2336,10,FALSE)</f>
        <v>yes</v>
      </c>
      <c r="J601" s="11" t="str">
        <f>VLOOKUP(A601,'Medical Examinations'!$A$1:$L$2336,11,FALSE)</f>
        <v>Over Weight</v>
      </c>
      <c r="K601" s="11" t="str">
        <f>VLOOKUP(A601,'Medical Examinations'!$A$1:$L$2336,12,FALSE)</f>
        <v>Normal</v>
      </c>
      <c r="L601" s="10">
        <f ca="1">VLOOKUP(A601,'Hospitalisation Details'!$A$1:$Q$2344,3,FALSE)</f>
        <v>1983</v>
      </c>
      <c r="M601" s="10" t="str">
        <f ca="1">VLOOKUP(A601,'Hospitalisation Details'!$A$1:$Q$2344,5,FALSE)</f>
        <v>Oct</v>
      </c>
      <c r="N601" s="11">
        <f ca="1">VLOOKUP(A601,'Hospitalisation Details'!$A$1:$Q$2344,6,FALSE)</f>
        <v>24</v>
      </c>
      <c r="O601" s="17">
        <f ca="1">VLOOKUP(A601,'Hospitalisation Details'!$A$1:$Q$2344,7,FALSE)</f>
        <v>30613</v>
      </c>
      <c r="P601" s="11">
        <f ca="1">VLOOKUP(A601,'Hospitalisation Details'!$A$1:$Q$2344,10,FALSE)</f>
        <v>5207.97</v>
      </c>
      <c r="Q601" s="11" t="str">
        <f ca="1">VLOOKUP(A601,'Hospitalisation Details'!$A$1:$Q$2344,12,FALSE)</f>
        <v>tier - 2</v>
      </c>
      <c r="R601" s="11" t="str">
        <f ca="1">VLOOKUP(A601,'Hospitalisation Details'!$A$1:$Q$2344,14,FALSE)</f>
        <v>tier - 2</v>
      </c>
      <c r="S601" s="11">
        <f ca="1">VLOOKUP(A601,'Hospitalisation Details'!$A$1:$Q$2344,17,FALSE)</f>
        <v>42</v>
      </c>
      <c r="T601" s="11" t="str">
        <f ca="1">VLOOKUP(A601,'Hospitalisation Details'!$A$1:$Q$2336,16,FALSE)</f>
        <v>R1012</v>
      </c>
    </row>
    <row r="602" ht="15.5" spans="1:20">
      <c r="A602" s="10" t="s">
        <v>2263</v>
      </c>
      <c r="B602" s="11" t="str">
        <f>VLOOKUP(A602,'Customer Names'!$H$6:$K$2340,3,FALSE)</f>
        <v>  Tracy L</v>
      </c>
      <c r="C602" s="11">
        <f>VLOOKUP(A602,'Medical Examinations'!$A$1:$L$2336,2,FALSE)</f>
        <v>20.045</v>
      </c>
      <c r="D602" s="11">
        <f>VLOOKUP(A602,'Medical Examinations'!$A$1:$L$2336,3,FALSE)</f>
        <v>4.77</v>
      </c>
      <c r="E602" s="11" t="str">
        <f>VLOOKUP(A602,'Medical Examinations'!$A$1:$L$2336,4,FALSE)</f>
        <v>yes</v>
      </c>
      <c r="F602" s="11" t="str">
        <f>VLOOKUP(A602,'Medical Examinations'!$A$1:$L$2336,5,FALSE)</f>
        <v>No</v>
      </c>
      <c r="G602" s="11" t="str">
        <f>VLOOKUP(A602,'Medical Examinations'!$A$1:$L$2336,6,FALSE)</f>
        <v>No</v>
      </c>
      <c r="H602" s="11">
        <f>VLOOKUP(A602,'Medical Examinations'!$A$1:$L$2336,8,FALSE)</f>
        <v>1</v>
      </c>
      <c r="I602" s="11" t="str">
        <f>VLOOKUP(A602,'Medical Examinations'!$A$1:$L$2336,10,FALSE)</f>
        <v>yes</v>
      </c>
      <c r="J602" s="11" t="str">
        <f>VLOOKUP(A602,'Medical Examinations'!$A$1:$L$2336,11,FALSE)</f>
        <v>Normal Weight</v>
      </c>
      <c r="K602" s="11" t="str">
        <f>VLOOKUP(A602,'Medical Examinations'!$A$1:$L$2336,12,FALSE)</f>
        <v>Normal</v>
      </c>
      <c r="L602" s="10">
        <f ca="1">VLOOKUP(A602,'Hospitalisation Details'!$A$1:$Q$2344,3,FALSE)</f>
        <v>1993</v>
      </c>
      <c r="M602" s="10" t="str">
        <f ca="1">VLOOKUP(A602,'Hospitalisation Details'!$A$1:$Q$2344,5,FALSE)</f>
        <v>Jun</v>
      </c>
      <c r="N602" s="11">
        <f ca="1">VLOOKUP(A602,'Hospitalisation Details'!$A$1:$Q$2344,6,FALSE)</f>
        <v>17</v>
      </c>
      <c r="O602" s="17">
        <f ca="1">VLOOKUP(A602,'Hospitalisation Details'!$A$1:$Q$2344,7,FALSE)</f>
        <v>34137</v>
      </c>
      <c r="P602" s="11">
        <f ca="1">VLOOKUP(A602,'Hospitalisation Details'!$A$1:$Q$2344,10,FALSE)</f>
        <v>5209.58</v>
      </c>
      <c r="Q602" s="11" t="str">
        <f ca="1">VLOOKUP(A602,'Hospitalisation Details'!$A$1:$Q$2344,12,FALSE)</f>
        <v>tier - 3</v>
      </c>
      <c r="R602" s="11" t="str">
        <f ca="1">VLOOKUP(A602,'Hospitalisation Details'!$A$1:$Q$2344,14,FALSE)</f>
        <v>tier - 3</v>
      </c>
      <c r="S602" s="11">
        <f ca="1">VLOOKUP(A602,'Hospitalisation Details'!$A$1:$Q$2344,17,FALSE)</f>
        <v>32</v>
      </c>
      <c r="T602" s="11" t="str">
        <f ca="1">VLOOKUP(A602,'Hospitalisation Details'!$A$1:$Q$2336,16,FALSE)</f>
        <v>R1017</v>
      </c>
    </row>
    <row r="603" ht="15.5" spans="1:20">
      <c r="A603" s="10" t="s">
        <v>2267</v>
      </c>
      <c r="B603" s="11" t="str">
        <f>VLOOKUP(A603,'Customer Names'!$H$6:$K$2340,3,FALSE)</f>
        <v>  Heather</v>
      </c>
      <c r="C603" s="11">
        <f>VLOOKUP(A603,'Medical Examinations'!$A$1:$L$2336,2,FALSE)</f>
        <v>40.24</v>
      </c>
      <c r="D603" s="11">
        <f>VLOOKUP(A603,'Medical Examinations'!$A$1:$L$2336,3,FALSE)</f>
        <v>6.83</v>
      </c>
      <c r="E603" s="11" t="str">
        <f>VLOOKUP(A603,'Medical Examinations'!$A$1:$L$2336,4,FALSE)</f>
        <v>No</v>
      </c>
      <c r="F603" s="11" t="str">
        <f>VLOOKUP(A603,'Medical Examinations'!$A$1:$L$2336,5,FALSE)</f>
        <v>No</v>
      </c>
      <c r="G603" s="11" t="str">
        <f>VLOOKUP(A603,'Medical Examinations'!$A$1:$L$2336,6,FALSE)</f>
        <v>No</v>
      </c>
      <c r="H603" s="11">
        <f>VLOOKUP(A603,'Medical Examinations'!$A$1:$L$2336,8,FALSE)</f>
        <v>0</v>
      </c>
      <c r="I603" s="11" t="str">
        <f>VLOOKUP(A603,'Medical Examinations'!$A$1:$L$2336,10,FALSE)</f>
        <v>No</v>
      </c>
      <c r="J603" s="11" t="str">
        <f>VLOOKUP(A603,'Medical Examinations'!$A$1:$L$2336,11,FALSE)</f>
        <v>Obesity</v>
      </c>
      <c r="K603" s="11" t="str">
        <f>VLOOKUP(A603,'Medical Examinations'!$A$1:$L$2336,12,FALSE)</f>
        <v>Diabetes</v>
      </c>
      <c r="L603" s="10">
        <f ca="1">VLOOKUP(A603,'Hospitalisation Details'!$A$1:$Q$2344,3,FALSE)</f>
        <v>1999</v>
      </c>
      <c r="M603" s="10" t="str">
        <f ca="1">VLOOKUP(A603,'Hospitalisation Details'!$A$1:$Q$2344,5,FALSE)</f>
        <v>Dec</v>
      </c>
      <c r="N603" s="11">
        <f ca="1">VLOOKUP(A603,'Hospitalisation Details'!$A$1:$Q$2344,6,FALSE)</f>
        <v>1</v>
      </c>
      <c r="O603" s="17">
        <f ca="1">VLOOKUP(A603,'Hospitalisation Details'!$A$1:$Q$2344,7,FALSE)</f>
        <v>36495</v>
      </c>
      <c r="P603" s="11">
        <f ca="1">VLOOKUP(A603,'Hospitalisation Details'!$A$1:$Q$2344,10,FALSE)</f>
        <v>5213.22</v>
      </c>
      <c r="Q603" s="11" t="str">
        <f ca="1">VLOOKUP(A603,'Hospitalisation Details'!$A$1:$Q$2344,12,FALSE)</f>
        <v>tier - 2</v>
      </c>
      <c r="R603" s="11" t="str">
        <f ca="1">VLOOKUP(A603,'Hospitalisation Details'!$A$1:$Q$2344,14,FALSE)</f>
        <v>tier - 1</v>
      </c>
      <c r="S603" s="11">
        <f ca="1">VLOOKUP(A603,'Hospitalisation Details'!$A$1:$Q$2344,17,FALSE)</f>
        <v>25</v>
      </c>
      <c r="T603" s="11" t="str">
        <f ca="1">VLOOKUP(A603,'Hospitalisation Details'!$A$1:$Q$2336,16,FALSE)</f>
        <v>R1012</v>
      </c>
    </row>
    <row r="604" ht="15.5" spans="1:20">
      <c r="A604" s="10" t="s">
        <v>2271</v>
      </c>
      <c r="B604" s="11" t="str">
        <f>VLOOKUP(A604,'Customer Names'!$H$6:$K$2340,3,FALSE)</f>
        <v>  Megan C</v>
      </c>
      <c r="C604" s="11">
        <f>VLOOKUP(A604,'Medical Examinations'!$A$1:$L$2336,2,FALSE)</f>
        <v>43.15</v>
      </c>
      <c r="D604" s="11">
        <f>VLOOKUP(A604,'Medical Examinations'!$A$1:$L$2336,3,FALSE)</f>
        <v>6.14</v>
      </c>
      <c r="E604" s="11" t="str">
        <f>VLOOKUP(A604,'Medical Examinations'!$A$1:$L$2336,4,FALSE)</f>
        <v>yes</v>
      </c>
      <c r="F604" s="11" t="str">
        <f>VLOOKUP(A604,'Medical Examinations'!$A$1:$L$2336,5,FALSE)</f>
        <v>No</v>
      </c>
      <c r="G604" s="11" t="str">
        <f>VLOOKUP(A604,'Medical Examinations'!$A$1:$L$2336,6,FALSE)</f>
        <v>Yes</v>
      </c>
      <c r="H604" s="11">
        <f>VLOOKUP(A604,'Medical Examinations'!$A$1:$L$2336,8,FALSE)</f>
        <v>1</v>
      </c>
      <c r="I604" s="11" t="str">
        <f>VLOOKUP(A604,'Medical Examinations'!$A$1:$L$2336,10,FALSE)</f>
        <v>No</v>
      </c>
      <c r="J604" s="11" t="str">
        <f>VLOOKUP(A604,'Medical Examinations'!$A$1:$L$2336,11,FALSE)</f>
        <v>Obesity</v>
      </c>
      <c r="K604" s="11" t="str">
        <f>VLOOKUP(A604,'Medical Examinations'!$A$1:$L$2336,12,FALSE)</f>
        <v>Prediabetes</v>
      </c>
      <c r="L604" s="10">
        <f ca="1">VLOOKUP(A604,'Hospitalisation Details'!$A$1:$Q$2344,3,FALSE)</f>
        <v>1995</v>
      </c>
      <c r="M604" s="10" t="str">
        <f ca="1">VLOOKUP(A604,'Hospitalisation Details'!$A$1:$Q$2344,5,FALSE)</f>
        <v>Jun</v>
      </c>
      <c r="N604" s="11">
        <f ca="1">VLOOKUP(A604,'Hospitalisation Details'!$A$1:$Q$2344,6,FALSE)</f>
        <v>6</v>
      </c>
      <c r="O604" s="17">
        <f ca="1">VLOOKUP(A604,'Hospitalisation Details'!$A$1:$Q$2344,7,FALSE)</f>
        <v>34856</v>
      </c>
      <c r="P604" s="11">
        <f ca="1">VLOOKUP(A604,'Hospitalisation Details'!$A$1:$Q$2344,10,FALSE)</f>
        <v>5216.48</v>
      </c>
      <c r="Q604" s="11" t="str">
        <f ca="1">VLOOKUP(A604,'Hospitalisation Details'!$A$1:$Q$2344,12,FALSE)</f>
        <v>tier - 2</v>
      </c>
      <c r="R604" s="11" t="str">
        <f ca="1">VLOOKUP(A604,'Hospitalisation Details'!$A$1:$Q$2344,14,FALSE)</f>
        <v>tier - 2</v>
      </c>
      <c r="S604" s="11">
        <f ca="1">VLOOKUP(A604,'Hospitalisation Details'!$A$1:$Q$2344,17,FALSE)</f>
        <v>30</v>
      </c>
      <c r="T604" s="11" t="str">
        <f ca="1">VLOOKUP(A604,'Hospitalisation Details'!$A$1:$Q$2336,16,FALSE)</f>
        <v>R1025</v>
      </c>
    </row>
    <row r="605" ht="15.5" spans="1:20">
      <c r="A605" s="10" t="s">
        <v>2275</v>
      </c>
      <c r="B605" s="11" t="str">
        <f>VLOOKUP(A605,'Customer Names'!$H$6:$K$2340,3,FALSE)</f>
        <v>  Jonathan</v>
      </c>
      <c r="C605" s="11">
        <f>VLOOKUP(A605,'Medical Examinations'!$A$1:$L$2336,2,FALSE)</f>
        <v>27.7</v>
      </c>
      <c r="D605" s="11">
        <f>VLOOKUP(A605,'Medical Examinations'!$A$1:$L$2336,3,FALSE)</f>
        <v>5.6</v>
      </c>
      <c r="E605" s="11" t="str">
        <f>VLOOKUP(A605,'Medical Examinations'!$A$1:$L$2336,4,FALSE)</f>
        <v>No</v>
      </c>
      <c r="F605" s="11" t="str">
        <f>VLOOKUP(A605,'Medical Examinations'!$A$1:$L$2336,5,FALSE)</f>
        <v>No</v>
      </c>
      <c r="G605" s="11" t="str">
        <f>VLOOKUP(A605,'Medical Examinations'!$A$1:$L$2336,6,FALSE)</f>
        <v>Yes</v>
      </c>
      <c r="H605" s="11">
        <f>VLOOKUP(A605,'Medical Examinations'!$A$1:$L$2336,8,FALSE)</f>
        <v>1</v>
      </c>
      <c r="I605" s="11" t="str">
        <f>VLOOKUP(A605,'Medical Examinations'!$A$1:$L$2336,10,FALSE)</f>
        <v>yes</v>
      </c>
      <c r="J605" s="11" t="str">
        <f>VLOOKUP(A605,'Medical Examinations'!$A$1:$L$2336,11,FALSE)</f>
        <v>Over Weight</v>
      </c>
      <c r="K605" s="11" t="str">
        <f>VLOOKUP(A605,'Medical Examinations'!$A$1:$L$2336,12,FALSE)</f>
        <v>Normal</v>
      </c>
      <c r="L605" s="10">
        <f ca="1">VLOOKUP(A605,'Hospitalisation Details'!$A$1:$Q$2344,3,FALSE)</f>
        <v>1987</v>
      </c>
      <c r="M605" s="10" t="str">
        <f ca="1">VLOOKUP(A605,'Hospitalisation Details'!$A$1:$Q$2344,5,FALSE)</f>
        <v>Jun</v>
      </c>
      <c r="N605" s="11">
        <f ca="1">VLOOKUP(A605,'Hospitalisation Details'!$A$1:$Q$2344,6,FALSE)</f>
        <v>29</v>
      </c>
      <c r="O605" s="17">
        <f ca="1">VLOOKUP(A605,'Hospitalisation Details'!$A$1:$Q$2344,7,FALSE)</f>
        <v>31957</v>
      </c>
      <c r="P605" s="11">
        <f ca="1">VLOOKUP(A605,'Hospitalisation Details'!$A$1:$Q$2344,10,FALSE)</f>
        <v>5227.99</v>
      </c>
      <c r="Q605" s="11" t="str">
        <f ca="1">VLOOKUP(A605,'Hospitalisation Details'!$A$1:$Q$2344,12,FALSE)</f>
        <v>tier - 2</v>
      </c>
      <c r="R605" s="11" t="str">
        <f ca="1">VLOOKUP(A605,'Hospitalisation Details'!$A$1:$Q$2344,14,FALSE)</f>
        <v>tier - 1</v>
      </c>
      <c r="S605" s="11">
        <f ca="1">VLOOKUP(A605,'Hospitalisation Details'!$A$1:$Q$2344,17,FALSE)</f>
        <v>38</v>
      </c>
      <c r="T605" s="11" t="str">
        <f ca="1">VLOOKUP(A605,'Hospitalisation Details'!$A$1:$Q$2336,16,FALSE)</f>
        <v>R1024</v>
      </c>
    </row>
    <row r="606" ht="15.5" spans="1:20">
      <c r="A606" s="10" t="s">
        <v>2279</v>
      </c>
      <c r="B606" s="11" t="str">
        <f>VLOOKUP(A606,'Customer Names'!$H$6:$K$2340,3,FALSE)</f>
        <v>  Greg D</v>
      </c>
      <c r="C606" s="11">
        <f>VLOOKUP(A606,'Medical Examinations'!$A$1:$L$2336,2,FALSE)</f>
        <v>45.68</v>
      </c>
      <c r="D606" s="11">
        <f>VLOOKUP(A606,'Medical Examinations'!$A$1:$L$2336,3,FALSE)</f>
        <v>4.8</v>
      </c>
      <c r="E606" s="11" t="str">
        <f>VLOOKUP(A606,'Medical Examinations'!$A$1:$L$2336,4,FALSE)</f>
        <v>No</v>
      </c>
      <c r="F606" s="11" t="str">
        <f>VLOOKUP(A606,'Medical Examinations'!$A$1:$L$2336,5,FALSE)</f>
        <v>No</v>
      </c>
      <c r="G606" s="11" t="str">
        <f>VLOOKUP(A606,'Medical Examinations'!$A$1:$L$2336,6,FALSE)</f>
        <v>No</v>
      </c>
      <c r="H606" s="11">
        <f>VLOOKUP(A606,'Medical Examinations'!$A$1:$L$2336,8,FALSE)</f>
        <v>2</v>
      </c>
      <c r="I606" s="11" t="str">
        <f>VLOOKUP(A606,'Medical Examinations'!$A$1:$L$2336,10,FALSE)</f>
        <v>No</v>
      </c>
      <c r="J606" s="11" t="str">
        <f>VLOOKUP(A606,'Medical Examinations'!$A$1:$L$2336,11,FALSE)</f>
        <v>Obesity</v>
      </c>
      <c r="K606" s="11" t="str">
        <f>VLOOKUP(A606,'Medical Examinations'!$A$1:$L$2336,12,FALSE)</f>
        <v>Normal</v>
      </c>
      <c r="L606" s="10">
        <f ca="1">VLOOKUP(A606,'Hospitalisation Details'!$A$1:$Q$2344,3,FALSE)</f>
        <v>1987</v>
      </c>
      <c r="M606" s="10" t="str">
        <f ca="1">VLOOKUP(A606,'Hospitalisation Details'!$A$1:$Q$2344,5,FALSE)</f>
        <v>Dec</v>
      </c>
      <c r="N606" s="11">
        <f ca="1">VLOOKUP(A606,'Hospitalisation Details'!$A$1:$Q$2344,6,FALSE)</f>
        <v>26</v>
      </c>
      <c r="O606" s="17">
        <f ca="1">VLOOKUP(A606,'Hospitalisation Details'!$A$1:$Q$2344,7,FALSE)</f>
        <v>32137</v>
      </c>
      <c r="P606" s="11">
        <f ca="1">VLOOKUP(A606,'Hospitalisation Details'!$A$1:$Q$2344,10,FALSE)</f>
        <v>5240.77</v>
      </c>
      <c r="Q606" s="11" t="str">
        <f ca="1">VLOOKUP(A606,'Hospitalisation Details'!$A$1:$Q$2344,12,FALSE)</f>
        <v>tier - 2</v>
      </c>
      <c r="R606" s="11" t="str">
        <f ca="1">VLOOKUP(A606,'Hospitalisation Details'!$A$1:$Q$2344,14,FALSE)</f>
        <v>tier - 2</v>
      </c>
      <c r="S606" s="11">
        <f ca="1">VLOOKUP(A606,'Hospitalisation Details'!$A$1:$Q$2344,17,FALSE)</f>
        <v>37</v>
      </c>
      <c r="T606" s="11" t="str">
        <f ca="1">VLOOKUP(A606,'Hospitalisation Details'!$A$1:$Q$2336,16,FALSE)</f>
        <v>R1011</v>
      </c>
    </row>
    <row r="607" ht="15.5" spans="1:20">
      <c r="A607" s="10" t="s">
        <v>2283</v>
      </c>
      <c r="B607" s="11" t="str">
        <f>VLOOKUP(A607,'Customer Names'!$H$6:$K$2340,3,FALSE)</f>
        <v>  Steven L</v>
      </c>
      <c r="C607" s="11">
        <f>VLOOKUP(A607,'Medical Examinations'!$A$1:$L$2336,2,FALSE)</f>
        <v>27.3</v>
      </c>
      <c r="D607" s="11">
        <f>VLOOKUP(A607,'Medical Examinations'!$A$1:$L$2336,3,FALSE)</f>
        <v>11.89</v>
      </c>
      <c r="E607" s="11" t="str">
        <f>VLOOKUP(A607,'Medical Examinations'!$A$1:$L$2336,4,FALSE)</f>
        <v>No</v>
      </c>
      <c r="F607" s="11" t="str">
        <f>VLOOKUP(A607,'Medical Examinations'!$A$1:$L$2336,5,FALSE)</f>
        <v>No</v>
      </c>
      <c r="G607" s="11" t="str">
        <f>VLOOKUP(A607,'Medical Examinations'!$A$1:$L$2336,6,FALSE)</f>
        <v>No</v>
      </c>
      <c r="H607" s="11">
        <f>VLOOKUP(A607,'Medical Examinations'!$A$1:$L$2336,8,FALSE)</f>
        <v>0</v>
      </c>
      <c r="I607" s="11" t="str">
        <f>VLOOKUP(A607,'Medical Examinations'!$A$1:$L$2336,10,FALSE)</f>
        <v>yes</v>
      </c>
      <c r="J607" s="11" t="str">
        <f>VLOOKUP(A607,'Medical Examinations'!$A$1:$L$2336,11,FALSE)</f>
        <v>Over Weight</v>
      </c>
      <c r="K607" s="11" t="str">
        <f>VLOOKUP(A607,'Medical Examinations'!$A$1:$L$2336,12,FALSE)</f>
        <v>Diabetes</v>
      </c>
      <c r="L607" s="10">
        <f ca="1">VLOOKUP(A607,'Hospitalisation Details'!$A$1:$Q$2344,3,FALSE)</f>
        <v>1987</v>
      </c>
      <c r="M607" s="10" t="str">
        <f ca="1">VLOOKUP(A607,'Hospitalisation Details'!$A$1:$Q$2344,5,FALSE)</f>
        <v>Jul</v>
      </c>
      <c r="N607" s="11">
        <f ca="1">VLOOKUP(A607,'Hospitalisation Details'!$A$1:$Q$2344,6,FALSE)</f>
        <v>5</v>
      </c>
      <c r="O607" s="17">
        <f ca="1">VLOOKUP(A607,'Hospitalisation Details'!$A$1:$Q$2344,7,FALSE)</f>
        <v>31963</v>
      </c>
      <c r="P607" s="11">
        <f ca="1">VLOOKUP(A607,'Hospitalisation Details'!$A$1:$Q$2344,10,FALSE)</f>
        <v>5245.23</v>
      </c>
      <c r="Q607" s="11" t="str">
        <f ca="1">VLOOKUP(A607,'Hospitalisation Details'!$A$1:$Q$2344,12,FALSE)</f>
        <v>tier - 2</v>
      </c>
      <c r="R607" s="11" t="str">
        <f ca="1">VLOOKUP(A607,'Hospitalisation Details'!$A$1:$Q$2344,14,FALSE)</f>
        <v>tier - 2</v>
      </c>
      <c r="S607" s="11">
        <f ca="1">VLOOKUP(A607,'Hospitalisation Details'!$A$1:$Q$2344,17,FALSE)</f>
        <v>38</v>
      </c>
      <c r="T607" s="11" t="str">
        <f ca="1">VLOOKUP(A607,'Hospitalisation Details'!$A$1:$Q$2336,16,FALSE)</f>
        <v>R1013</v>
      </c>
    </row>
    <row r="608" ht="15.5" spans="1:20">
      <c r="A608" s="10" t="s">
        <v>2286</v>
      </c>
      <c r="B608" s="11" t="str">
        <f>VLOOKUP(A608,'Customer Names'!$H$6:$K$2340,3,FALSE)</f>
        <v>  Gianfilippo</v>
      </c>
      <c r="C608" s="11">
        <f>VLOOKUP(A608,'Medical Examinations'!$A$1:$L$2336,2,FALSE)</f>
        <v>54.45</v>
      </c>
      <c r="D608" s="11">
        <f>VLOOKUP(A608,'Medical Examinations'!$A$1:$L$2336,3,FALSE)</f>
        <v>4.73</v>
      </c>
      <c r="E608" s="11" t="str">
        <f>VLOOKUP(A608,'Medical Examinations'!$A$1:$L$2336,4,FALSE)</f>
        <v>yes</v>
      </c>
      <c r="F608" s="11" t="str">
        <f>VLOOKUP(A608,'Medical Examinations'!$A$1:$L$2336,5,FALSE)</f>
        <v>No</v>
      </c>
      <c r="G608" s="11" t="str">
        <f>VLOOKUP(A608,'Medical Examinations'!$A$1:$L$2336,6,FALSE)</f>
        <v>No</v>
      </c>
      <c r="H608" s="11">
        <f>VLOOKUP(A608,'Medical Examinations'!$A$1:$L$2336,8,FALSE)</f>
        <v>1</v>
      </c>
      <c r="I608" s="11" t="str">
        <f>VLOOKUP(A608,'Medical Examinations'!$A$1:$L$2336,10,FALSE)</f>
        <v>No</v>
      </c>
      <c r="J608" s="11" t="str">
        <f>VLOOKUP(A608,'Medical Examinations'!$A$1:$L$2336,11,FALSE)</f>
        <v>Obesity</v>
      </c>
      <c r="K608" s="11" t="str">
        <f>VLOOKUP(A608,'Medical Examinations'!$A$1:$L$2336,12,FALSE)</f>
        <v>Normal</v>
      </c>
      <c r="L608" s="10">
        <f ca="1">VLOOKUP(A608,'Hospitalisation Details'!$A$1:$Q$2344,3,FALSE)</f>
        <v>1987</v>
      </c>
      <c r="M608" s="10" t="str">
        <f ca="1">VLOOKUP(A608,'Hospitalisation Details'!$A$1:$Q$2344,5,FALSE)</f>
        <v>Sep</v>
      </c>
      <c r="N608" s="11">
        <f ca="1">VLOOKUP(A608,'Hospitalisation Details'!$A$1:$Q$2344,6,FALSE)</f>
        <v>9</v>
      </c>
      <c r="O608" s="17">
        <f ca="1">VLOOKUP(A608,'Hospitalisation Details'!$A$1:$Q$2344,7,FALSE)</f>
        <v>32029</v>
      </c>
      <c r="P608" s="11">
        <f ca="1">VLOOKUP(A608,'Hospitalisation Details'!$A$1:$Q$2344,10,FALSE)</f>
        <v>5246.05</v>
      </c>
      <c r="Q608" s="11" t="str">
        <f ca="1">VLOOKUP(A608,'Hospitalisation Details'!$A$1:$Q$2344,12,FALSE)</f>
        <v>tier - 2</v>
      </c>
      <c r="R608" s="11" t="str">
        <f ca="1">VLOOKUP(A608,'Hospitalisation Details'!$A$1:$Q$2344,14,FALSE)</f>
        <v>tier - 3</v>
      </c>
      <c r="S608" s="11">
        <f ca="1">VLOOKUP(A608,'Hospitalisation Details'!$A$1:$Q$2344,17,FALSE)</f>
        <v>38</v>
      </c>
      <c r="T608" s="11" t="str">
        <f ca="1">VLOOKUP(A608,'Hospitalisation Details'!$A$1:$Q$2336,16,FALSE)</f>
        <v>R1011</v>
      </c>
    </row>
    <row r="609" ht="15.5" spans="1:20">
      <c r="A609" s="10" t="s">
        <v>2290</v>
      </c>
      <c r="B609" s="11" t="str">
        <f>VLOOKUP(A609,'Customer Names'!$H$6:$K$2340,3,FALSE)</f>
        <v>  Hector</v>
      </c>
      <c r="C609" s="11">
        <f>VLOOKUP(A609,'Medical Examinations'!$A$1:$L$2336,2,FALSE)</f>
        <v>54.43</v>
      </c>
      <c r="D609" s="11">
        <f>VLOOKUP(A609,'Medical Examinations'!$A$1:$L$2336,3,FALSE)</f>
        <v>4.61</v>
      </c>
      <c r="E609" s="11" t="str">
        <f>VLOOKUP(A609,'Medical Examinations'!$A$1:$L$2336,4,FALSE)</f>
        <v>yes</v>
      </c>
      <c r="F609" s="11" t="str">
        <f>VLOOKUP(A609,'Medical Examinations'!$A$1:$L$2336,5,FALSE)</f>
        <v>No</v>
      </c>
      <c r="G609" s="11" t="str">
        <f>VLOOKUP(A609,'Medical Examinations'!$A$1:$L$2336,6,FALSE)</f>
        <v>No</v>
      </c>
      <c r="H609" s="11">
        <f>VLOOKUP(A609,'Medical Examinations'!$A$1:$L$2336,8,FALSE)</f>
        <v>1</v>
      </c>
      <c r="I609" s="11" t="str">
        <f>VLOOKUP(A609,'Medical Examinations'!$A$1:$L$2336,10,FALSE)</f>
        <v>No</v>
      </c>
      <c r="J609" s="11" t="str">
        <f>VLOOKUP(A609,'Medical Examinations'!$A$1:$L$2336,11,FALSE)</f>
        <v>Obesity</v>
      </c>
      <c r="K609" s="11" t="str">
        <f>VLOOKUP(A609,'Medical Examinations'!$A$1:$L$2336,12,FALSE)</f>
        <v>Normal</v>
      </c>
      <c r="L609" s="10">
        <f ca="1">VLOOKUP(A609,'Hospitalisation Details'!$A$1:$Q$2344,3,FALSE)</f>
        <v>1990</v>
      </c>
      <c r="M609" s="10" t="str">
        <f ca="1">VLOOKUP(A609,'Hospitalisation Details'!$A$1:$Q$2344,5,FALSE)</f>
        <v>Jul</v>
      </c>
      <c r="N609" s="11">
        <f ca="1">VLOOKUP(A609,'Hospitalisation Details'!$A$1:$Q$2344,6,FALSE)</f>
        <v>6</v>
      </c>
      <c r="O609" s="17">
        <f ca="1">VLOOKUP(A609,'Hospitalisation Details'!$A$1:$Q$2344,7,FALSE)</f>
        <v>33060</v>
      </c>
      <c r="P609" s="11">
        <f ca="1">VLOOKUP(A609,'Hospitalisation Details'!$A$1:$Q$2344,10,FALSE)</f>
        <v>5253.52</v>
      </c>
      <c r="Q609" s="11" t="str">
        <f ca="1">VLOOKUP(A609,'Hospitalisation Details'!$A$1:$Q$2344,12,FALSE)</f>
        <v>tier - 3</v>
      </c>
      <c r="R609" s="11" t="str">
        <f ca="1">VLOOKUP(A609,'Hospitalisation Details'!$A$1:$Q$2344,14,FALSE)</f>
        <v>tier - 3</v>
      </c>
      <c r="S609" s="11">
        <f ca="1">VLOOKUP(A609,'Hospitalisation Details'!$A$1:$Q$2344,17,FALSE)</f>
        <v>35</v>
      </c>
      <c r="T609" s="11" t="str">
        <f ca="1">VLOOKUP(A609,'Hospitalisation Details'!$A$1:$Q$2336,16,FALSE)</f>
        <v>R1011</v>
      </c>
    </row>
    <row r="610" ht="15.5" spans="1:20">
      <c r="A610" s="10" t="s">
        <v>2293</v>
      </c>
      <c r="B610" s="11" t="str">
        <f>VLOOKUP(A610,'Customer Names'!$H$6:$K$2340,3,FALSE)</f>
        <v>  Mark W</v>
      </c>
      <c r="C610" s="11">
        <f>VLOOKUP(A610,'Medical Examinations'!$A$1:$L$2336,2,FALSE)</f>
        <v>48.01</v>
      </c>
      <c r="D610" s="11">
        <f>VLOOKUP(A610,'Medical Examinations'!$A$1:$L$2336,3,FALSE)</f>
        <v>7.3</v>
      </c>
      <c r="E610" s="11" t="str">
        <f>VLOOKUP(A610,'Medical Examinations'!$A$1:$L$2336,4,FALSE)</f>
        <v>No</v>
      </c>
      <c r="F610" s="11" t="str">
        <f>VLOOKUP(A610,'Medical Examinations'!$A$1:$L$2336,5,FALSE)</f>
        <v>No</v>
      </c>
      <c r="G610" s="11" t="str">
        <f>VLOOKUP(A610,'Medical Examinations'!$A$1:$L$2336,6,FALSE)</f>
        <v>No</v>
      </c>
      <c r="H610" s="11">
        <f>VLOOKUP(A610,'Medical Examinations'!$A$1:$L$2336,8,FALSE)</f>
        <v>0</v>
      </c>
      <c r="I610" s="11" t="str">
        <f>VLOOKUP(A610,'Medical Examinations'!$A$1:$L$2336,10,FALSE)</f>
        <v>No</v>
      </c>
      <c r="J610" s="11" t="str">
        <f>VLOOKUP(A610,'Medical Examinations'!$A$1:$L$2336,11,FALSE)</f>
        <v>Obesity</v>
      </c>
      <c r="K610" s="11" t="str">
        <f>VLOOKUP(A610,'Medical Examinations'!$A$1:$L$2336,12,FALSE)</f>
        <v>Diabetes</v>
      </c>
      <c r="L610" s="10">
        <f ca="1">VLOOKUP(A610,'Hospitalisation Details'!$A$1:$Q$2344,3,FALSE)</f>
        <v>1989</v>
      </c>
      <c r="M610" s="10" t="str">
        <f ca="1">VLOOKUP(A610,'Hospitalisation Details'!$A$1:$Q$2344,5,FALSE)</f>
        <v>Nov</v>
      </c>
      <c r="N610" s="11">
        <f ca="1">VLOOKUP(A610,'Hospitalisation Details'!$A$1:$Q$2344,6,FALSE)</f>
        <v>25</v>
      </c>
      <c r="O610" s="17">
        <f ca="1">VLOOKUP(A610,'Hospitalisation Details'!$A$1:$Q$2344,7,FALSE)</f>
        <v>32837</v>
      </c>
      <c r="P610" s="11">
        <f ca="1">VLOOKUP(A610,'Hospitalisation Details'!$A$1:$Q$2344,10,FALSE)</f>
        <v>5257.51</v>
      </c>
      <c r="Q610" s="11" t="str">
        <f ca="1">VLOOKUP(A610,'Hospitalisation Details'!$A$1:$Q$2344,12,FALSE)</f>
        <v>tier - 2</v>
      </c>
      <c r="R610" s="11" t="str">
        <f ca="1">VLOOKUP(A610,'Hospitalisation Details'!$A$1:$Q$2344,14,FALSE)</f>
        <v>tier - 2</v>
      </c>
      <c r="S610" s="11">
        <f ca="1">VLOOKUP(A610,'Hospitalisation Details'!$A$1:$Q$2344,17,FALSE)</f>
        <v>35</v>
      </c>
      <c r="T610" s="11" t="str">
        <f ca="1">VLOOKUP(A610,'Hospitalisation Details'!$A$1:$Q$2336,16,FALSE)</f>
        <v>R1012</v>
      </c>
    </row>
    <row r="611" ht="15.5" spans="1:20">
      <c r="A611" s="10" t="s">
        <v>2296</v>
      </c>
      <c r="B611" s="11" t="str">
        <f>VLOOKUP(A611,'Customer Names'!$H$6:$K$2340,3,FALSE)</f>
        <v>  Aubri</v>
      </c>
      <c r="C611" s="11">
        <f>VLOOKUP(A611,'Medical Examinations'!$A$1:$L$2336,2,FALSE)</f>
        <v>48.32</v>
      </c>
      <c r="D611" s="11">
        <f>VLOOKUP(A611,'Medical Examinations'!$A$1:$L$2336,3,FALSE)</f>
        <v>5.88</v>
      </c>
      <c r="E611" s="11" t="str">
        <f>VLOOKUP(A611,'Medical Examinations'!$A$1:$L$2336,4,FALSE)</f>
        <v>No</v>
      </c>
      <c r="F611" s="11" t="str">
        <f>VLOOKUP(A611,'Medical Examinations'!$A$1:$L$2336,5,FALSE)</f>
        <v>No</v>
      </c>
      <c r="G611" s="11" t="str">
        <f>VLOOKUP(A611,'Medical Examinations'!$A$1:$L$2336,6,FALSE)</f>
        <v>No</v>
      </c>
      <c r="H611" s="11">
        <f>VLOOKUP(A611,'Medical Examinations'!$A$1:$L$2336,8,FALSE)</f>
        <v>0</v>
      </c>
      <c r="I611" s="11" t="str">
        <f>VLOOKUP(A611,'Medical Examinations'!$A$1:$L$2336,10,FALSE)</f>
        <v>No</v>
      </c>
      <c r="J611" s="11" t="str">
        <f>VLOOKUP(A611,'Medical Examinations'!$A$1:$L$2336,11,FALSE)</f>
        <v>Obesity</v>
      </c>
      <c r="K611" s="11" t="str">
        <f>VLOOKUP(A611,'Medical Examinations'!$A$1:$L$2336,12,FALSE)</f>
        <v>Prediabetes</v>
      </c>
      <c r="L611" s="10">
        <f ca="1">VLOOKUP(A611,'Hospitalisation Details'!$A$1:$Q$2344,3,FALSE)</f>
        <v>1989</v>
      </c>
      <c r="M611" s="10" t="str">
        <f ca="1">VLOOKUP(A611,'Hospitalisation Details'!$A$1:$Q$2344,5,FALSE)</f>
        <v>Jul</v>
      </c>
      <c r="N611" s="11">
        <f ca="1">VLOOKUP(A611,'Hospitalisation Details'!$A$1:$Q$2344,6,FALSE)</f>
        <v>19</v>
      </c>
      <c r="O611" s="17">
        <f ca="1">VLOOKUP(A611,'Hospitalisation Details'!$A$1:$Q$2344,7,FALSE)</f>
        <v>32708</v>
      </c>
      <c r="P611" s="11">
        <f ca="1">VLOOKUP(A611,'Hospitalisation Details'!$A$1:$Q$2344,10,FALSE)</f>
        <v>5261.47</v>
      </c>
      <c r="Q611" s="11" t="str">
        <f ca="1">VLOOKUP(A611,'Hospitalisation Details'!$A$1:$Q$2344,12,FALSE)</f>
        <v>tier - 2</v>
      </c>
      <c r="R611" s="11" t="str">
        <f ca="1">VLOOKUP(A611,'Hospitalisation Details'!$A$1:$Q$2344,14,FALSE)</f>
        <v>tier - 2</v>
      </c>
      <c r="S611" s="11">
        <f ca="1">VLOOKUP(A611,'Hospitalisation Details'!$A$1:$Q$2344,17,FALSE)</f>
        <v>36</v>
      </c>
      <c r="T611" s="11" t="str">
        <f ca="1">VLOOKUP(A611,'Hospitalisation Details'!$A$1:$Q$2336,16,FALSE)</f>
        <v>R1012</v>
      </c>
    </row>
    <row r="612" ht="15.5" spans="1:20">
      <c r="A612" s="10" t="s">
        <v>2300</v>
      </c>
      <c r="B612" s="11" t="str">
        <f>VLOOKUP(A612,'Customer Names'!$H$6:$K$2340,3,FALSE)</f>
        <v>  Justin</v>
      </c>
      <c r="C612" s="11">
        <f>VLOOKUP(A612,'Medical Examinations'!$A$1:$L$2336,2,FALSE)</f>
        <v>22.895</v>
      </c>
      <c r="D612" s="11">
        <f>VLOOKUP(A612,'Medical Examinations'!$A$1:$L$2336,3,FALSE)</f>
        <v>4.06</v>
      </c>
      <c r="E612" s="11" t="str">
        <f>VLOOKUP(A612,'Medical Examinations'!$A$1:$L$2336,4,FALSE)</f>
        <v>No</v>
      </c>
      <c r="F612" s="11" t="str">
        <f>VLOOKUP(A612,'Medical Examinations'!$A$1:$L$2336,5,FALSE)</f>
        <v>No</v>
      </c>
      <c r="G612" s="11" t="str">
        <f>VLOOKUP(A612,'Medical Examinations'!$A$1:$L$2336,6,FALSE)</f>
        <v>Yes</v>
      </c>
      <c r="H612" s="11">
        <f>VLOOKUP(A612,'Medical Examinations'!$A$1:$L$2336,8,FALSE)</f>
        <v>1</v>
      </c>
      <c r="I612" s="11" t="str">
        <f>VLOOKUP(A612,'Medical Examinations'!$A$1:$L$2336,10,FALSE)</f>
        <v>yes</v>
      </c>
      <c r="J612" s="11" t="str">
        <f>VLOOKUP(A612,'Medical Examinations'!$A$1:$L$2336,11,FALSE)</f>
        <v>Normal Weight</v>
      </c>
      <c r="K612" s="11" t="str">
        <f>VLOOKUP(A612,'Medical Examinations'!$A$1:$L$2336,12,FALSE)</f>
        <v>Normal</v>
      </c>
      <c r="L612" s="10">
        <f ca="1">VLOOKUP(A612,'Hospitalisation Details'!$A$1:$Q$2344,3,FALSE)</f>
        <v>1986</v>
      </c>
      <c r="M612" s="10" t="str">
        <f ca="1">VLOOKUP(A612,'Hospitalisation Details'!$A$1:$Q$2344,5,FALSE)</f>
        <v>Oct</v>
      </c>
      <c r="N612" s="11">
        <f ca="1">VLOOKUP(A612,'Hospitalisation Details'!$A$1:$Q$2344,6,FALSE)</f>
        <v>25</v>
      </c>
      <c r="O612" s="17">
        <f ca="1">VLOOKUP(A612,'Hospitalisation Details'!$A$1:$Q$2344,7,FALSE)</f>
        <v>31710</v>
      </c>
      <c r="P612" s="11">
        <f ca="1">VLOOKUP(A612,'Hospitalisation Details'!$A$1:$Q$2344,10,FALSE)</f>
        <v>5266.37</v>
      </c>
      <c r="Q612" s="11" t="str">
        <f ca="1">VLOOKUP(A612,'Hospitalisation Details'!$A$1:$Q$2344,12,FALSE)</f>
        <v>tier - 2</v>
      </c>
      <c r="R612" s="11" t="str">
        <f ca="1">VLOOKUP(A612,'Hospitalisation Details'!$A$1:$Q$2344,14,FALSE)</f>
        <v>tier - 2</v>
      </c>
      <c r="S612" s="11">
        <f ca="1">VLOOKUP(A612,'Hospitalisation Details'!$A$1:$Q$2344,17,FALSE)</f>
        <v>39</v>
      </c>
      <c r="T612" s="11" t="str">
        <f ca="1">VLOOKUP(A612,'Hospitalisation Details'!$A$1:$Q$2336,16,FALSE)</f>
        <v>R1012</v>
      </c>
    </row>
    <row r="613" ht="15.5" spans="1:20">
      <c r="A613" s="10" t="s">
        <v>2304</v>
      </c>
      <c r="B613" s="11" t="str">
        <f>VLOOKUP(A613,'Customer Names'!$H$6:$K$2340,3,FALSE)</f>
        <v>  Megan A</v>
      </c>
      <c r="C613" s="11">
        <f>VLOOKUP(A613,'Medical Examinations'!$A$1:$L$2336,2,FALSE)</f>
        <v>54.85</v>
      </c>
      <c r="D613" s="11">
        <f>VLOOKUP(A613,'Medical Examinations'!$A$1:$L$2336,3,FALSE)</f>
        <v>4.9</v>
      </c>
      <c r="E613" s="11" t="str">
        <f>VLOOKUP(A613,'Medical Examinations'!$A$1:$L$2336,4,FALSE)</f>
        <v>No</v>
      </c>
      <c r="F613" s="11" t="str">
        <f>VLOOKUP(A613,'Medical Examinations'!$A$1:$L$2336,5,FALSE)</f>
        <v>No</v>
      </c>
      <c r="G613" s="11" t="str">
        <f>VLOOKUP(A613,'Medical Examinations'!$A$1:$L$2336,6,FALSE)</f>
        <v>No</v>
      </c>
      <c r="H613" s="11">
        <f>VLOOKUP(A613,'Medical Examinations'!$A$1:$L$2336,8,FALSE)</f>
        <v>1</v>
      </c>
      <c r="I613" s="11" t="str">
        <f>VLOOKUP(A613,'Medical Examinations'!$A$1:$L$2336,10,FALSE)</f>
        <v>No</v>
      </c>
      <c r="J613" s="11" t="str">
        <f>VLOOKUP(A613,'Medical Examinations'!$A$1:$L$2336,11,FALSE)</f>
        <v>Obesity</v>
      </c>
      <c r="K613" s="11" t="str">
        <f>VLOOKUP(A613,'Medical Examinations'!$A$1:$L$2336,12,FALSE)</f>
        <v>Normal</v>
      </c>
      <c r="L613" s="10">
        <f ca="1">VLOOKUP(A613,'Hospitalisation Details'!$A$1:$Q$2344,3,FALSE)</f>
        <v>1986</v>
      </c>
      <c r="M613" s="10" t="str">
        <f ca="1">VLOOKUP(A613,'Hospitalisation Details'!$A$1:$Q$2344,5,FALSE)</f>
        <v>Sep</v>
      </c>
      <c r="N613" s="11">
        <f ca="1">VLOOKUP(A613,'Hospitalisation Details'!$A$1:$Q$2344,6,FALSE)</f>
        <v>20</v>
      </c>
      <c r="O613" s="17">
        <f ca="1">VLOOKUP(A613,'Hospitalisation Details'!$A$1:$Q$2344,7,FALSE)</f>
        <v>31675</v>
      </c>
      <c r="P613" s="11">
        <f ca="1">VLOOKUP(A613,'Hospitalisation Details'!$A$1:$Q$2344,10,FALSE)</f>
        <v>5267.82</v>
      </c>
      <c r="Q613" s="11" t="str">
        <f ca="1">VLOOKUP(A613,'Hospitalisation Details'!$A$1:$Q$2344,12,FALSE)</f>
        <v>tier - 2</v>
      </c>
      <c r="R613" s="11" t="str">
        <f ca="1">VLOOKUP(A613,'Hospitalisation Details'!$A$1:$Q$2344,14,FALSE)</f>
        <v>tier - 2</v>
      </c>
      <c r="S613" s="11">
        <f ca="1">VLOOKUP(A613,'Hospitalisation Details'!$A$1:$Q$2344,17,FALSE)</f>
        <v>39</v>
      </c>
      <c r="T613" s="11" t="str">
        <f ca="1">VLOOKUP(A613,'Hospitalisation Details'!$A$1:$Q$2336,16,FALSE)</f>
        <v>R1012</v>
      </c>
    </row>
    <row r="614" ht="15.5" spans="1:20">
      <c r="A614" s="10" t="s">
        <v>2308</v>
      </c>
      <c r="B614" s="11" t="str">
        <f>VLOOKUP(A614,'Customer Names'!$H$6:$K$2340,3,FALSE)</f>
        <v>  Erika M</v>
      </c>
      <c r="C614" s="11">
        <f>VLOOKUP(A614,'Medical Examinations'!$A$1:$L$2336,2,FALSE)</f>
        <v>21.85</v>
      </c>
      <c r="D614" s="11">
        <f>VLOOKUP(A614,'Medical Examinations'!$A$1:$L$2336,3,FALSE)</f>
        <v>5.52</v>
      </c>
      <c r="E614" s="11" t="str">
        <f>VLOOKUP(A614,'Medical Examinations'!$A$1:$L$2336,4,FALSE)</f>
        <v>No</v>
      </c>
      <c r="F614" s="11" t="str">
        <f>VLOOKUP(A614,'Medical Examinations'!$A$1:$L$2336,5,FALSE)</f>
        <v>No</v>
      </c>
      <c r="G614" s="11" t="str">
        <f>VLOOKUP(A614,'Medical Examinations'!$A$1:$L$2336,6,FALSE)</f>
        <v>Yes</v>
      </c>
      <c r="H614" s="11">
        <f>VLOOKUP(A614,'Medical Examinations'!$A$1:$L$2336,8,FALSE)</f>
        <v>1</v>
      </c>
      <c r="I614" s="11" t="str">
        <f>VLOOKUP(A614,'Medical Examinations'!$A$1:$L$2336,10,FALSE)</f>
        <v>yes</v>
      </c>
      <c r="J614" s="11" t="str">
        <f>VLOOKUP(A614,'Medical Examinations'!$A$1:$L$2336,11,FALSE)</f>
        <v>Normal Weight</v>
      </c>
      <c r="K614" s="11" t="str">
        <f>VLOOKUP(A614,'Medical Examinations'!$A$1:$L$2336,12,FALSE)</f>
        <v>Normal</v>
      </c>
      <c r="L614" s="10">
        <f ca="1">VLOOKUP(A614,'Hospitalisation Details'!$A$1:$Q$2344,3,FALSE)</f>
        <v>1986</v>
      </c>
      <c r="M614" s="10" t="str">
        <f ca="1">VLOOKUP(A614,'Hospitalisation Details'!$A$1:$Q$2344,5,FALSE)</f>
        <v>Oct</v>
      </c>
      <c r="N614" s="11">
        <f ca="1">VLOOKUP(A614,'Hospitalisation Details'!$A$1:$Q$2344,6,FALSE)</f>
        <v>20</v>
      </c>
      <c r="O614" s="17">
        <f ca="1">VLOOKUP(A614,'Hospitalisation Details'!$A$1:$Q$2344,7,FALSE)</f>
        <v>31705</v>
      </c>
      <c r="P614" s="11">
        <f ca="1">VLOOKUP(A614,'Hospitalisation Details'!$A$1:$Q$2344,10,FALSE)</f>
        <v>5272.18</v>
      </c>
      <c r="Q614" s="11" t="str">
        <f ca="1">VLOOKUP(A614,'Hospitalisation Details'!$A$1:$Q$2344,12,FALSE)</f>
        <v>tier - 2</v>
      </c>
      <c r="R614" s="11" t="str">
        <f ca="1">VLOOKUP(A614,'Hospitalisation Details'!$A$1:$Q$2344,14,FALSE)</f>
        <v>tier - 3</v>
      </c>
      <c r="S614" s="11">
        <f ca="1">VLOOKUP(A614,'Hospitalisation Details'!$A$1:$Q$2344,17,FALSE)</f>
        <v>39</v>
      </c>
      <c r="T614" s="11" t="str">
        <f ca="1">VLOOKUP(A614,'Hospitalisation Details'!$A$1:$Q$2336,16,FALSE)</f>
        <v>R1012</v>
      </c>
    </row>
    <row r="615" ht="15.5" spans="1:20">
      <c r="A615" s="10" t="s">
        <v>2312</v>
      </c>
      <c r="B615" s="11" t="str">
        <f>VLOOKUP(A615,'Customer Names'!$H$6:$K$2340,3,FALSE)</f>
        <v>  Daniel G</v>
      </c>
      <c r="C615" s="11">
        <f>VLOOKUP(A615,'Medical Examinations'!$A$1:$L$2336,2,FALSE)</f>
        <v>51.86</v>
      </c>
      <c r="D615" s="11">
        <f>VLOOKUP(A615,'Medical Examinations'!$A$1:$L$2336,3,FALSE)</f>
        <v>5.2</v>
      </c>
      <c r="E615" s="11" t="str">
        <f>VLOOKUP(A615,'Medical Examinations'!$A$1:$L$2336,4,FALSE)</f>
        <v>yes</v>
      </c>
      <c r="F615" s="11" t="str">
        <f>VLOOKUP(A615,'Medical Examinations'!$A$1:$L$2336,5,FALSE)</f>
        <v>No</v>
      </c>
      <c r="G615" s="11" t="str">
        <f>VLOOKUP(A615,'Medical Examinations'!$A$1:$L$2336,6,FALSE)</f>
        <v>No</v>
      </c>
      <c r="H615" s="11">
        <f>VLOOKUP(A615,'Medical Examinations'!$A$1:$L$2336,8,FALSE)</f>
        <v>0</v>
      </c>
      <c r="I615" s="11" t="str">
        <f>VLOOKUP(A615,'Medical Examinations'!$A$1:$L$2336,10,FALSE)</f>
        <v>No</v>
      </c>
      <c r="J615" s="11" t="str">
        <f>VLOOKUP(A615,'Medical Examinations'!$A$1:$L$2336,11,FALSE)</f>
        <v>Obesity</v>
      </c>
      <c r="K615" s="11" t="str">
        <f>VLOOKUP(A615,'Medical Examinations'!$A$1:$L$2336,12,FALSE)</f>
        <v>Normal</v>
      </c>
      <c r="L615" s="10">
        <f ca="1">VLOOKUP(A615,'Hospitalisation Details'!$A$1:$Q$2344,3,FALSE)</f>
        <v>1987</v>
      </c>
      <c r="M615" s="10" t="str">
        <f ca="1">VLOOKUP(A615,'Hospitalisation Details'!$A$1:$Q$2344,5,FALSE)</f>
        <v>Sep</v>
      </c>
      <c r="N615" s="11">
        <f ca="1">VLOOKUP(A615,'Hospitalisation Details'!$A$1:$Q$2344,6,FALSE)</f>
        <v>1</v>
      </c>
      <c r="O615" s="17">
        <f ca="1">VLOOKUP(A615,'Hospitalisation Details'!$A$1:$Q$2344,7,FALSE)</f>
        <v>32021</v>
      </c>
      <c r="P615" s="11">
        <f ca="1">VLOOKUP(A615,'Hospitalisation Details'!$A$1:$Q$2344,10,FALSE)</f>
        <v>5275.86</v>
      </c>
      <c r="Q615" s="11" t="str">
        <f ca="1">VLOOKUP(A615,'Hospitalisation Details'!$A$1:$Q$2344,12,FALSE)</f>
        <v>tier - 2</v>
      </c>
      <c r="R615" s="11" t="str">
        <f ca="1">VLOOKUP(A615,'Hospitalisation Details'!$A$1:$Q$2344,14,FALSE)</f>
        <v>tier - 2</v>
      </c>
      <c r="S615" s="11">
        <f ca="1">VLOOKUP(A615,'Hospitalisation Details'!$A$1:$Q$2344,17,FALSE)</f>
        <v>38</v>
      </c>
      <c r="T615" s="11" t="str">
        <f ca="1">VLOOKUP(A615,'Hospitalisation Details'!$A$1:$Q$2336,16,FALSE)</f>
        <v>R1013</v>
      </c>
    </row>
    <row r="616" ht="15.5" spans="1:20">
      <c r="A616" s="10" t="s">
        <v>2316</v>
      </c>
      <c r="B616" s="11" t="str">
        <f>VLOOKUP(A616,'Customer Names'!$H$6:$K$2340,3,FALSE)</f>
        <v>  Devin C</v>
      </c>
      <c r="C616" s="11">
        <f>VLOOKUP(A616,'Medical Examinations'!$A$1:$L$2336,2,FALSE)</f>
        <v>39.05</v>
      </c>
      <c r="D616" s="11">
        <f>VLOOKUP(A616,'Medical Examinations'!$A$1:$L$2336,3,FALSE)</f>
        <v>7.59</v>
      </c>
      <c r="E616" s="11" t="str">
        <f>VLOOKUP(A616,'Medical Examinations'!$A$1:$L$2336,4,FALSE)</f>
        <v>No</v>
      </c>
      <c r="F616" s="11" t="str">
        <f>VLOOKUP(A616,'Medical Examinations'!$A$1:$L$2336,5,FALSE)</f>
        <v>No</v>
      </c>
      <c r="G616" s="11" t="str">
        <f>VLOOKUP(A616,'Medical Examinations'!$A$1:$L$2336,6,FALSE)</f>
        <v>No</v>
      </c>
      <c r="H616" s="11">
        <f>VLOOKUP(A616,'Medical Examinations'!$A$1:$L$2336,8,FALSE)</f>
        <v>3</v>
      </c>
      <c r="I616" s="11" t="str">
        <f>VLOOKUP(A616,'Medical Examinations'!$A$1:$L$2336,10,FALSE)</f>
        <v>No</v>
      </c>
      <c r="J616" s="11" t="str">
        <f>VLOOKUP(A616,'Medical Examinations'!$A$1:$L$2336,11,FALSE)</f>
        <v>Obesity</v>
      </c>
      <c r="K616" s="11" t="str">
        <f>VLOOKUP(A616,'Medical Examinations'!$A$1:$L$2336,12,FALSE)</f>
        <v>Diabetes</v>
      </c>
      <c r="L616" s="10">
        <f ca="1">VLOOKUP(A616,'Hospitalisation Details'!$A$1:$Q$2344,3,FALSE)</f>
        <v>1974</v>
      </c>
      <c r="M616" s="10" t="str">
        <f ca="1">VLOOKUP(A616,'Hospitalisation Details'!$A$1:$Q$2344,5,FALSE)</f>
        <v>Nov</v>
      </c>
      <c r="N616" s="11">
        <f ca="1">VLOOKUP(A616,'Hospitalisation Details'!$A$1:$Q$2344,6,FALSE)</f>
        <v>12</v>
      </c>
      <c r="O616" s="17">
        <f ca="1">VLOOKUP(A616,'Hospitalisation Details'!$A$1:$Q$2344,7,FALSE)</f>
        <v>27345</v>
      </c>
      <c r="P616" s="11">
        <f ca="1">VLOOKUP(A616,'Hospitalisation Details'!$A$1:$Q$2344,10,FALSE)</f>
        <v>5291.71</v>
      </c>
      <c r="Q616" s="11" t="str">
        <f ca="1">VLOOKUP(A616,'Hospitalisation Details'!$A$1:$Q$2344,12,FALSE)</f>
        <v>tier - 2</v>
      </c>
      <c r="R616" s="11" t="str">
        <f ca="1">VLOOKUP(A616,'Hospitalisation Details'!$A$1:$Q$2344,14,FALSE)</f>
        <v>tier - 2</v>
      </c>
      <c r="S616" s="11">
        <f ca="1">VLOOKUP(A616,'Hospitalisation Details'!$A$1:$Q$2344,17,FALSE)</f>
        <v>50</v>
      </c>
      <c r="T616" s="11" t="str">
        <f ca="1">VLOOKUP(A616,'Hospitalisation Details'!$A$1:$Q$2336,16,FALSE)</f>
        <v>R1012</v>
      </c>
    </row>
    <row r="617" ht="15.5" spans="1:20">
      <c r="A617" s="10" t="s">
        <v>2320</v>
      </c>
      <c r="B617" s="11" t="str">
        <f>VLOOKUP(A617,'Customer Names'!$H$6:$K$2340,3,FALSE)</f>
        <v>  Louise A</v>
      </c>
      <c r="C617" s="11">
        <f>VLOOKUP(A617,'Medical Examinations'!$A$1:$L$2336,2,FALSE)</f>
        <v>31.825</v>
      </c>
      <c r="D617" s="11">
        <f>VLOOKUP(A617,'Medical Examinations'!$A$1:$L$2336,3,FALSE)</f>
        <v>8.28</v>
      </c>
      <c r="E617" s="11" t="str">
        <f>VLOOKUP(A617,'Medical Examinations'!$A$1:$L$2336,4,FALSE)</f>
        <v>No</v>
      </c>
      <c r="F617" s="11" t="str">
        <f>VLOOKUP(A617,'Medical Examinations'!$A$1:$L$2336,5,FALSE)</f>
        <v>No</v>
      </c>
      <c r="G617" s="11" t="str">
        <f>VLOOKUP(A617,'Medical Examinations'!$A$1:$L$2336,6,FALSE)</f>
        <v>No</v>
      </c>
      <c r="H617" s="11">
        <f>VLOOKUP(A617,'Medical Examinations'!$A$1:$L$2336,8,FALSE)</f>
        <v>3</v>
      </c>
      <c r="I617" s="11" t="str">
        <f>VLOOKUP(A617,'Medical Examinations'!$A$1:$L$2336,10,FALSE)</f>
        <v>No</v>
      </c>
      <c r="J617" s="11" t="str">
        <f>VLOOKUP(A617,'Medical Examinations'!$A$1:$L$2336,11,FALSE)</f>
        <v>Obesity</v>
      </c>
      <c r="K617" s="11" t="str">
        <f>VLOOKUP(A617,'Medical Examinations'!$A$1:$L$2336,12,FALSE)</f>
        <v>Diabetes</v>
      </c>
      <c r="L617" s="10">
        <f ca="1">VLOOKUP(A617,'Hospitalisation Details'!$A$1:$Q$2344,3,FALSE)</f>
        <v>2004</v>
      </c>
      <c r="M617" s="10" t="str">
        <f ca="1">VLOOKUP(A617,'Hospitalisation Details'!$A$1:$Q$2344,5,FALSE)</f>
        <v>Aug</v>
      </c>
      <c r="N617" s="11">
        <f ca="1">VLOOKUP(A617,'Hospitalisation Details'!$A$1:$Q$2344,6,FALSE)</f>
        <v>22</v>
      </c>
      <c r="O617" s="17">
        <f ca="1">VLOOKUP(A617,'Hospitalisation Details'!$A$1:$Q$2344,7,FALSE)</f>
        <v>38221</v>
      </c>
      <c r="P617" s="11">
        <f ca="1">VLOOKUP(A617,'Hospitalisation Details'!$A$1:$Q$2344,10,FALSE)</f>
        <v>5293.67</v>
      </c>
      <c r="Q617" s="11" t="str">
        <f ca="1">VLOOKUP(A617,'Hospitalisation Details'!$A$1:$Q$2344,12,FALSE)</f>
        <v>tier - 2</v>
      </c>
      <c r="R617" s="11" t="str">
        <f ca="1">VLOOKUP(A617,'Hospitalisation Details'!$A$1:$Q$2344,14,FALSE)</f>
        <v>tier - 2</v>
      </c>
      <c r="S617" s="11">
        <f ca="1">VLOOKUP(A617,'Hospitalisation Details'!$A$1:$Q$2344,17,FALSE)</f>
        <v>21</v>
      </c>
      <c r="T617" s="11" t="str">
        <f ca="1">VLOOKUP(A617,'Hospitalisation Details'!$A$1:$Q$2336,16,FALSE)</f>
        <v>R1022</v>
      </c>
    </row>
    <row r="618" ht="15.5" spans="1:20">
      <c r="A618" s="10" t="s">
        <v>2323</v>
      </c>
      <c r="B618" s="11" t="str">
        <f>VLOOKUP(A618,'Customer Names'!$H$6:$K$2340,3,FALSE)</f>
        <v>  Sarah</v>
      </c>
      <c r="C618" s="11">
        <f>VLOOKUP(A618,'Medical Examinations'!$A$1:$L$2336,2,FALSE)</f>
        <v>46.43</v>
      </c>
      <c r="D618" s="11">
        <f>VLOOKUP(A618,'Medical Examinations'!$A$1:$L$2336,3,FALSE)</f>
        <v>6.72</v>
      </c>
      <c r="E618" s="11" t="str">
        <f>VLOOKUP(A618,'Medical Examinations'!$A$1:$L$2336,4,FALSE)</f>
        <v>No</v>
      </c>
      <c r="F618" s="11" t="str">
        <f>VLOOKUP(A618,'Medical Examinations'!$A$1:$L$2336,5,FALSE)</f>
        <v>No</v>
      </c>
      <c r="G618" s="11" t="str">
        <f>VLOOKUP(A618,'Medical Examinations'!$A$1:$L$2336,6,FALSE)</f>
        <v>No</v>
      </c>
      <c r="H618" s="11">
        <f>VLOOKUP(A618,'Medical Examinations'!$A$1:$L$2336,8,FALSE)</f>
        <v>0</v>
      </c>
      <c r="I618" s="11" t="str">
        <f>VLOOKUP(A618,'Medical Examinations'!$A$1:$L$2336,10,FALSE)</f>
        <v>No</v>
      </c>
      <c r="J618" s="11" t="str">
        <f>VLOOKUP(A618,'Medical Examinations'!$A$1:$L$2336,11,FALSE)</f>
        <v>Obesity</v>
      </c>
      <c r="K618" s="11" t="str">
        <f>VLOOKUP(A618,'Medical Examinations'!$A$1:$L$2336,12,FALSE)</f>
        <v>Diabetes</v>
      </c>
      <c r="L618" s="10">
        <f ca="1">VLOOKUP(A618,'Hospitalisation Details'!$A$1:$Q$2344,3,FALSE)</f>
        <v>2000</v>
      </c>
      <c r="M618" s="10" t="str">
        <f ca="1">VLOOKUP(A618,'Hospitalisation Details'!$A$1:$Q$2344,5,FALSE)</f>
        <v>Sep</v>
      </c>
      <c r="N618" s="11">
        <f ca="1">VLOOKUP(A618,'Hospitalisation Details'!$A$1:$Q$2344,6,FALSE)</f>
        <v>9</v>
      </c>
      <c r="O618" s="17">
        <f ca="1">VLOOKUP(A618,'Hospitalisation Details'!$A$1:$Q$2344,7,FALSE)</f>
        <v>36778</v>
      </c>
      <c r="P618" s="11">
        <f ca="1">VLOOKUP(A618,'Hospitalisation Details'!$A$1:$Q$2344,10,FALSE)</f>
        <v>5306.7</v>
      </c>
      <c r="Q618" s="11" t="str">
        <f ca="1">VLOOKUP(A618,'Hospitalisation Details'!$A$1:$Q$2344,12,FALSE)</f>
        <v>tier - 2</v>
      </c>
      <c r="R618" s="11" t="str">
        <f ca="1">VLOOKUP(A618,'Hospitalisation Details'!$A$1:$Q$2344,14,FALSE)</f>
        <v>tier - 3</v>
      </c>
      <c r="S618" s="11">
        <f ca="1">VLOOKUP(A618,'Hospitalisation Details'!$A$1:$Q$2344,17,FALSE)</f>
        <v>25</v>
      </c>
      <c r="T618" s="11" t="str">
        <f ca="1">VLOOKUP(A618,'Hospitalisation Details'!$A$1:$Q$2336,16,FALSE)</f>
        <v>R1012</v>
      </c>
    </row>
    <row r="619" ht="15.5" spans="1:20">
      <c r="A619" s="10" t="s">
        <v>2327</v>
      </c>
      <c r="B619" s="11" t="str">
        <f>VLOOKUP(A619,'Customer Names'!$H$6:$K$2340,3,FALSE)</f>
        <v>  Amy</v>
      </c>
      <c r="C619" s="11">
        <f>VLOOKUP(A619,'Medical Examinations'!$A$1:$L$2336,2,FALSE)</f>
        <v>53.63</v>
      </c>
      <c r="D619" s="11">
        <f>VLOOKUP(A619,'Medical Examinations'!$A$1:$L$2336,3,FALSE)</f>
        <v>5.47</v>
      </c>
      <c r="E619" s="11" t="str">
        <f>VLOOKUP(A619,'Medical Examinations'!$A$1:$L$2336,4,FALSE)</f>
        <v>yes</v>
      </c>
      <c r="F619" s="11" t="str">
        <f>VLOOKUP(A619,'Medical Examinations'!$A$1:$L$2336,5,FALSE)</f>
        <v>No</v>
      </c>
      <c r="G619" s="11" t="str">
        <f>VLOOKUP(A619,'Medical Examinations'!$A$1:$L$2336,6,FALSE)</f>
        <v>No</v>
      </c>
      <c r="H619" s="11">
        <f>VLOOKUP(A619,'Medical Examinations'!$A$1:$L$2336,8,FALSE)</f>
        <v>1</v>
      </c>
      <c r="I619" s="11" t="str">
        <f>VLOOKUP(A619,'Medical Examinations'!$A$1:$L$2336,10,FALSE)</f>
        <v>No</v>
      </c>
      <c r="J619" s="11" t="str">
        <f>VLOOKUP(A619,'Medical Examinations'!$A$1:$L$2336,11,FALSE)</f>
        <v>Obesity</v>
      </c>
      <c r="K619" s="11" t="str">
        <f>VLOOKUP(A619,'Medical Examinations'!$A$1:$L$2336,12,FALSE)</f>
        <v>Normal</v>
      </c>
      <c r="L619" s="10">
        <f ca="1">VLOOKUP(A619,'Hospitalisation Details'!$A$1:$Q$2344,3,FALSE)</f>
        <v>1994</v>
      </c>
      <c r="M619" s="10" t="str">
        <f ca="1">VLOOKUP(A619,'Hospitalisation Details'!$A$1:$Q$2344,5,FALSE)</f>
        <v>Nov</v>
      </c>
      <c r="N619" s="11">
        <f ca="1">VLOOKUP(A619,'Hospitalisation Details'!$A$1:$Q$2344,6,FALSE)</f>
        <v>13</v>
      </c>
      <c r="O619" s="17">
        <f ca="1">VLOOKUP(A619,'Hospitalisation Details'!$A$1:$Q$2344,7,FALSE)</f>
        <v>34651</v>
      </c>
      <c r="P619" s="11">
        <f ca="1">VLOOKUP(A619,'Hospitalisation Details'!$A$1:$Q$2344,10,FALSE)</f>
        <v>5312.17</v>
      </c>
      <c r="Q619" s="11" t="str">
        <f ca="1">VLOOKUP(A619,'Hospitalisation Details'!$A$1:$Q$2344,12,FALSE)</f>
        <v>tier - 2</v>
      </c>
      <c r="R619" s="11" t="str">
        <f ca="1">VLOOKUP(A619,'Hospitalisation Details'!$A$1:$Q$2344,14,FALSE)</f>
        <v>tier - 2</v>
      </c>
      <c r="S619" s="11">
        <f ca="1">VLOOKUP(A619,'Hospitalisation Details'!$A$1:$Q$2344,17,FALSE)</f>
        <v>30</v>
      </c>
      <c r="T619" s="11" t="str">
        <f ca="1">VLOOKUP(A619,'Hospitalisation Details'!$A$1:$Q$2336,16,FALSE)</f>
        <v>R1012</v>
      </c>
    </row>
    <row r="620" ht="15.5" spans="1:20">
      <c r="A620" s="10" t="s">
        <v>2331</v>
      </c>
      <c r="B620" s="11" t="str">
        <f>VLOOKUP(A620,'Customer Names'!$H$6:$K$2340,3,FALSE)</f>
        <v>  Brittany L</v>
      </c>
      <c r="C620" s="11">
        <f>VLOOKUP(A620,'Medical Examinations'!$A$1:$L$2336,2,FALSE)</f>
        <v>48.7</v>
      </c>
      <c r="D620" s="11">
        <f>VLOOKUP(A620,'Medical Examinations'!$A$1:$L$2336,3,FALSE)</f>
        <v>4.71</v>
      </c>
      <c r="E620" s="11" t="str">
        <f>VLOOKUP(A620,'Medical Examinations'!$A$1:$L$2336,4,FALSE)</f>
        <v>No</v>
      </c>
      <c r="F620" s="11" t="str">
        <f>VLOOKUP(A620,'Medical Examinations'!$A$1:$L$2336,5,FALSE)</f>
        <v>No</v>
      </c>
      <c r="G620" s="11" t="str">
        <f>VLOOKUP(A620,'Medical Examinations'!$A$1:$L$2336,6,FALSE)</f>
        <v>No</v>
      </c>
      <c r="H620" s="11">
        <f>VLOOKUP(A620,'Medical Examinations'!$A$1:$L$2336,8,FALSE)</f>
        <v>0</v>
      </c>
      <c r="I620" s="11" t="str">
        <f>VLOOKUP(A620,'Medical Examinations'!$A$1:$L$2336,10,FALSE)</f>
        <v>No</v>
      </c>
      <c r="J620" s="11" t="str">
        <f>VLOOKUP(A620,'Medical Examinations'!$A$1:$L$2336,11,FALSE)</f>
        <v>Obesity</v>
      </c>
      <c r="K620" s="11" t="str">
        <f>VLOOKUP(A620,'Medical Examinations'!$A$1:$L$2336,12,FALSE)</f>
        <v>Normal</v>
      </c>
      <c r="L620" s="10">
        <f ca="1">VLOOKUP(A620,'Hospitalisation Details'!$A$1:$Q$2344,3,FALSE)</f>
        <v>1974</v>
      </c>
      <c r="M620" s="10" t="str">
        <f ca="1">VLOOKUP(A620,'Hospitalisation Details'!$A$1:$Q$2344,5,FALSE)</f>
        <v>Sep</v>
      </c>
      <c r="N620" s="11">
        <f ca="1">VLOOKUP(A620,'Hospitalisation Details'!$A$1:$Q$2344,6,FALSE)</f>
        <v>2</v>
      </c>
      <c r="O620" s="17">
        <f ca="1">VLOOKUP(A620,'Hospitalisation Details'!$A$1:$Q$2344,7,FALSE)</f>
        <v>27274</v>
      </c>
      <c r="P620" s="11">
        <f ca="1">VLOOKUP(A620,'Hospitalisation Details'!$A$1:$Q$2344,10,FALSE)</f>
        <v>5322.24</v>
      </c>
      <c r="Q620" s="11" t="str">
        <f ca="1">VLOOKUP(A620,'Hospitalisation Details'!$A$1:$Q$2344,12,FALSE)</f>
        <v>tier - 2</v>
      </c>
      <c r="R620" s="11" t="str">
        <f ca="1">VLOOKUP(A620,'Hospitalisation Details'!$A$1:$Q$2344,14,FALSE)</f>
        <v>tier - 1</v>
      </c>
      <c r="S620" s="11">
        <f ca="1">VLOOKUP(A620,'Hospitalisation Details'!$A$1:$Q$2344,17,FALSE)</f>
        <v>51</v>
      </c>
      <c r="T620" s="11" t="str">
        <f ca="1">VLOOKUP(A620,'Hospitalisation Details'!$A$1:$Q$2336,16,FALSE)</f>
        <v>R1012</v>
      </c>
    </row>
    <row r="621" ht="15.5" spans="1:20">
      <c r="A621" s="10" t="s">
        <v>2335</v>
      </c>
      <c r="B621" s="11" t="str">
        <f>VLOOKUP(A621,'Customer Names'!$H$6:$K$2340,3,FALSE)</f>
        <v>  Jessica L</v>
      </c>
      <c r="C621" s="11">
        <f>VLOOKUP(A621,'Medical Examinations'!$A$1:$L$2336,2,FALSE)</f>
        <v>48.81</v>
      </c>
      <c r="D621" s="11">
        <f>VLOOKUP(A621,'Medical Examinations'!$A$1:$L$2336,3,FALSE)</f>
        <v>5.49</v>
      </c>
      <c r="E621" s="11" t="str">
        <f>VLOOKUP(A621,'Medical Examinations'!$A$1:$L$2336,4,FALSE)</f>
        <v>No</v>
      </c>
      <c r="F621" s="11" t="str">
        <f>VLOOKUP(A621,'Medical Examinations'!$A$1:$L$2336,5,FALSE)</f>
        <v>No</v>
      </c>
      <c r="G621" s="11" t="str">
        <f>VLOOKUP(A621,'Medical Examinations'!$A$1:$L$2336,6,FALSE)</f>
        <v>No</v>
      </c>
      <c r="H621" s="11">
        <f>VLOOKUP(A621,'Medical Examinations'!$A$1:$L$2336,8,FALSE)</f>
        <v>0</v>
      </c>
      <c r="I621" s="11" t="str">
        <f>VLOOKUP(A621,'Medical Examinations'!$A$1:$L$2336,10,FALSE)</f>
        <v>No</v>
      </c>
      <c r="J621" s="11" t="str">
        <f>VLOOKUP(A621,'Medical Examinations'!$A$1:$L$2336,11,FALSE)</f>
        <v>Obesity</v>
      </c>
      <c r="K621" s="11" t="str">
        <f>VLOOKUP(A621,'Medical Examinations'!$A$1:$L$2336,12,FALSE)</f>
        <v>Normal</v>
      </c>
      <c r="L621" s="10">
        <f ca="1">VLOOKUP(A621,'Hospitalisation Details'!$A$1:$Q$2344,3,FALSE)</f>
        <v>1992</v>
      </c>
      <c r="M621" s="10" t="str">
        <f ca="1">VLOOKUP(A621,'Hospitalisation Details'!$A$1:$Q$2344,5,FALSE)</f>
        <v>Jun</v>
      </c>
      <c r="N621" s="11">
        <f ca="1">VLOOKUP(A621,'Hospitalisation Details'!$A$1:$Q$2344,6,FALSE)</f>
        <v>18</v>
      </c>
      <c r="O621" s="17">
        <f ca="1">VLOOKUP(A621,'Hospitalisation Details'!$A$1:$Q$2344,7,FALSE)</f>
        <v>33773</v>
      </c>
      <c r="P621" s="11">
        <f ca="1">VLOOKUP(A621,'Hospitalisation Details'!$A$1:$Q$2344,10,FALSE)</f>
        <v>5325.65</v>
      </c>
      <c r="Q621" s="11" t="str">
        <f ca="1">VLOOKUP(A621,'Hospitalisation Details'!$A$1:$Q$2344,12,FALSE)</f>
        <v>tier - 2</v>
      </c>
      <c r="R621" s="11" t="str">
        <f ca="1">VLOOKUP(A621,'Hospitalisation Details'!$A$1:$Q$2344,14,FALSE)</f>
        <v>tier - 1</v>
      </c>
      <c r="S621" s="11">
        <f ca="1">VLOOKUP(A621,'Hospitalisation Details'!$A$1:$Q$2344,17,FALSE)</f>
        <v>33</v>
      </c>
      <c r="T621" s="11" t="str">
        <f ca="1">VLOOKUP(A621,'Hospitalisation Details'!$A$1:$Q$2336,16,FALSE)</f>
        <v>R1011</v>
      </c>
    </row>
    <row r="622" ht="15.5" spans="1:20">
      <c r="A622" s="10" t="s">
        <v>2338</v>
      </c>
      <c r="B622" s="11" t="str">
        <f>VLOOKUP(A622,'Customer Names'!$H$6:$K$2340,3,FALSE)</f>
        <v>  Kristina K</v>
      </c>
      <c r="C622" s="11">
        <f>VLOOKUP(A622,'Medical Examinations'!$A$1:$L$2336,2,FALSE)</f>
        <v>47.53</v>
      </c>
      <c r="D622" s="11">
        <f>VLOOKUP(A622,'Medical Examinations'!$A$1:$L$2336,3,FALSE)</f>
        <v>4.72</v>
      </c>
      <c r="E622" s="11" t="str">
        <f>VLOOKUP(A622,'Medical Examinations'!$A$1:$L$2336,4,FALSE)</f>
        <v>No</v>
      </c>
      <c r="F622" s="11" t="str">
        <f>VLOOKUP(A622,'Medical Examinations'!$A$1:$L$2336,5,FALSE)</f>
        <v>No</v>
      </c>
      <c r="G622" s="11" t="str">
        <f>VLOOKUP(A622,'Medical Examinations'!$A$1:$L$2336,6,FALSE)</f>
        <v>No</v>
      </c>
      <c r="H622" s="11">
        <f>VLOOKUP(A622,'Medical Examinations'!$A$1:$L$2336,8,FALSE)</f>
        <v>0</v>
      </c>
      <c r="I622" s="11" t="str">
        <f>VLOOKUP(A622,'Medical Examinations'!$A$1:$L$2336,10,FALSE)</f>
        <v>No</v>
      </c>
      <c r="J622" s="11" t="str">
        <f>VLOOKUP(A622,'Medical Examinations'!$A$1:$L$2336,11,FALSE)</f>
        <v>Obesity</v>
      </c>
      <c r="K622" s="11" t="str">
        <f>VLOOKUP(A622,'Medical Examinations'!$A$1:$L$2336,12,FALSE)</f>
        <v>Normal</v>
      </c>
      <c r="L622" s="10">
        <f ca="1">VLOOKUP(A622,'Hospitalisation Details'!$A$1:$Q$2344,3,FALSE)</f>
        <v>1991</v>
      </c>
      <c r="M622" s="10" t="str">
        <f ca="1">VLOOKUP(A622,'Hospitalisation Details'!$A$1:$Q$2344,5,FALSE)</f>
        <v>Aug</v>
      </c>
      <c r="N622" s="11">
        <f ca="1">VLOOKUP(A622,'Hospitalisation Details'!$A$1:$Q$2344,6,FALSE)</f>
        <v>28</v>
      </c>
      <c r="O622" s="17">
        <f ca="1">VLOOKUP(A622,'Hospitalisation Details'!$A$1:$Q$2344,7,FALSE)</f>
        <v>33478</v>
      </c>
      <c r="P622" s="11">
        <f ca="1">VLOOKUP(A622,'Hospitalisation Details'!$A$1:$Q$2344,10,FALSE)</f>
        <v>5327.4</v>
      </c>
      <c r="Q622" s="11" t="str">
        <f ca="1">VLOOKUP(A622,'Hospitalisation Details'!$A$1:$Q$2344,12,FALSE)</f>
        <v>tier - 2</v>
      </c>
      <c r="R622" s="11" t="str">
        <f ca="1">VLOOKUP(A622,'Hospitalisation Details'!$A$1:$Q$2344,14,FALSE)</f>
        <v>tier - 1</v>
      </c>
      <c r="S622" s="11">
        <f ca="1">VLOOKUP(A622,'Hospitalisation Details'!$A$1:$Q$2344,17,FALSE)</f>
        <v>34</v>
      </c>
      <c r="T622" s="11" t="str">
        <f ca="1">VLOOKUP(A622,'Hospitalisation Details'!$A$1:$Q$2336,16,FALSE)</f>
        <v>R1012</v>
      </c>
    </row>
    <row r="623" ht="15.5" spans="1:20">
      <c r="A623" s="10" t="s">
        <v>2340</v>
      </c>
      <c r="B623" s="11" t="str">
        <f>VLOOKUP(A623,'Customer Names'!$H$6:$K$2340,3,FALSE)</f>
        <v>  Brad</v>
      </c>
      <c r="C623" s="11">
        <f>VLOOKUP(A623,'Medical Examinations'!$A$1:$L$2336,2,FALSE)</f>
        <v>36.85</v>
      </c>
      <c r="D623" s="11">
        <f>VLOOKUP(A623,'Medical Examinations'!$A$1:$L$2336,3,FALSE)</f>
        <v>6.7</v>
      </c>
      <c r="E623" s="11" t="str">
        <f>VLOOKUP(A623,'Medical Examinations'!$A$1:$L$2336,4,FALSE)</f>
        <v>No</v>
      </c>
      <c r="F623" s="11" t="str">
        <f>VLOOKUP(A623,'Medical Examinations'!$A$1:$L$2336,5,FALSE)</f>
        <v>No</v>
      </c>
      <c r="G623" s="11" t="str">
        <f>VLOOKUP(A623,'Medical Examinations'!$A$1:$L$2336,6,FALSE)</f>
        <v>No</v>
      </c>
      <c r="H623" s="11">
        <f>VLOOKUP(A623,'Medical Examinations'!$A$1:$L$2336,8,FALSE)</f>
        <v>0</v>
      </c>
      <c r="I623" s="11" t="str">
        <f>VLOOKUP(A623,'Medical Examinations'!$A$1:$L$2336,10,FALSE)</f>
        <v>No</v>
      </c>
      <c r="J623" s="11" t="str">
        <f>VLOOKUP(A623,'Medical Examinations'!$A$1:$L$2336,11,FALSE)</f>
        <v>Obesity</v>
      </c>
      <c r="K623" s="11" t="str">
        <f>VLOOKUP(A623,'Medical Examinations'!$A$1:$L$2336,12,FALSE)</f>
        <v>Diabetes</v>
      </c>
      <c r="L623" s="10">
        <f ca="1">VLOOKUP(A623,'Hospitalisation Details'!$A$1:$Q$2344,3,FALSE)</f>
        <v>1972</v>
      </c>
      <c r="M623" s="10" t="str">
        <f ca="1">VLOOKUP(A623,'Hospitalisation Details'!$A$1:$Q$2344,5,FALSE)</f>
        <v>Dec</v>
      </c>
      <c r="N623" s="11">
        <f ca="1">VLOOKUP(A623,'Hospitalisation Details'!$A$1:$Q$2344,6,FALSE)</f>
        <v>15</v>
      </c>
      <c r="O623" s="17">
        <f ca="1">VLOOKUP(A623,'Hospitalisation Details'!$A$1:$Q$2344,7,FALSE)</f>
        <v>26648</v>
      </c>
      <c r="P623" s="11">
        <f ca="1">VLOOKUP(A623,'Hospitalisation Details'!$A$1:$Q$2344,10,FALSE)</f>
        <v>5344.81</v>
      </c>
      <c r="Q623" s="11" t="str">
        <f ca="1">VLOOKUP(A623,'Hospitalisation Details'!$A$1:$Q$2344,12,FALSE)</f>
        <v>tier - 2</v>
      </c>
      <c r="R623" s="11" t="str">
        <f ca="1">VLOOKUP(A623,'Hospitalisation Details'!$A$1:$Q$2344,14,FALSE)</f>
        <v>tier - 3</v>
      </c>
      <c r="S623" s="11">
        <f ca="1">VLOOKUP(A623,'Hospitalisation Details'!$A$1:$Q$2344,17,FALSE)</f>
        <v>52</v>
      </c>
      <c r="T623" s="11" t="str">
        <f ca="1">VLOOKUP(A623,'Hospitalisation Details'!$A$1:$Q$2336,16,FALSE)</f>
        <v>R1013</v>
      </c>
    </row>
    <row r="624" ht="15.5" spans="1:20">
      <c r="A624" s="10" t="s">
        <v>2343</v>
      </c>
      <c r="B624" s="11" t="str">
        <f>VLOOKUP(A624,'Customer Names'!$H$6:$K$2340,3,FALSE)</f>
        <v>  Margaret O</v>
      </c>
      <c r="C624" s="11">
        <f>VLOOKUP(A624,'Medical Examinations'!$A$1:$L$2336,2,FALSE)</f>
        <v>29.3</v>
      </c>
      <c r="D624" s="11">
        <f>VLOOKUP(A624,'Medical Examinations'!$A$1:$L$2336,3,FALSE)</f>
        <v>5.5</v>
      </c>
      <c r="E624" s="11" t="str">
        <f>VLOOKUP(A624,'Medical Examinations'!$A$1:$L$2336,4,FALSE)</f>
        <v>No</v>
      </c>
      <c r="F624" s="11" t="str">
        <f>VLOOKUP(A624,'Medical Examinations'!$A$1:$L$2336,5,FALSE)</f>
        <v>No</v>
      </c>
      <c r="G624" s="11" t="str">
        <f>VLOOKUP(A624,'Medical Examinations'!$A$1:$L$2336,6,FALSE)</f>
        <v>No</v>
      </c>
      <c r="H624" s="11">
        <f>VLOOKUP(A624,'Medical Examinations'!$A$1:$L$2336,8,FALSE)</f>
        <v>0</v>
      </c>
      <c r="I624" s="11" t="str">
        <f>VLOOKUP(A624,'Medical Examinations'!$A$1:$L$2336,10,FALSE)</f>
        <v>No</v>
      </c>
      <c r="J624" s="11" t="str">
        <f>VLOOKUP(A624,'Medical Examinations'!$A$1:$L$2336,11,FALSE)</f>
        <v>Over Weight</v>
      </c>
      <c r="K624" s="11" t="str">
        <f>VLOOKUP(A624,'Medical Examinations'!$A$1:$L$2336,12,FALSE)</f>
        <v>Normal</v>
      </c>
      <c r="L624" s="10">
        <f ca="1">VLOOKUP(A624,'Hospitalisation Details'!$A$1:$Q$2344,3,FALSE)</f>
        <v>1989</v>
      </c>
      <c r="M624" s="10" t="str">
        <f ca="1">VLOOKUP(A624,'Hospitalisation Details'!$A$1:$Q$2344,5,FALSE)</f>
        <v>Nov</v>
      </c>
      <c r="N624" s="11">
        <f ca="1">VLOOKUP(A624,'Hospitalisation Details'!$A$1:$Q$2344,6,FALSE)</f>
        <v>7</v>
      </c>
      <c r="O624" s="17">
        <f ca="1">VLOOKUP(A624,'Hospitalisation Details'!$A$1:$Q$2344,7,FALSE)</f>
        <v>32819</v>
      </c>
      <c r="P624" s="11">
        <f ca="1">VLOOKUP(A624,'Hospitalisation Details'!$A$1:$Q$2344,10,FALSE)</f>
        <v>5354.07</v>
      </c>
      <c r="Q624" s="11" t="str">
        <f ca="1">VLOOKUP(A624,'Hospitalisation Details'!$A$1:$Q$2344,12,FALSE)</f>
        <v>tier - 2</v>
      </c>
      <c r="R624" s="11" t="str">
        <f ca="1">VLOOKUP(A624,'Hospitalisation Details'!$A$1:$Q$2344,14,FALSE)</f>
        <v>tier - 3</v>
      </c>
      <c r="S624" s="11">
        <f ca="1">VLOOKUP(A624,'Hospitalisation Details'!$A$1:$Q$2344,17,FALSE)</f>
        <v>35</v>
      </c>
      <c r="T624" s="11" t="str">
        <f ca="1">VLOOKUP(A624,'Hospitalisation Details'!$A$1:$Q$2336,16,FALSE)</f>
        <v>R1024</v>
      </c>
    </row>
    <row r="625" ht="15.5" spans="1:20">
      <c r="A625" s="10" t="s">
        <v>2346</v>
      </c>
      <c r="B625" s="11" t="str">
        <f>VLOOKUP(A625,'Customer Names'!$H$6:$K$2340,3,FALSE)</f>
        <v>  Craig R</v>
      </c>
      <c r="C625" s="11">
        <f>VLOOKUP(A625,'Medical Examinations'!$A$1:$L$2336,2,FALSE)</f>
        <v>19.3</v>
      </c>
      <c r="D625" s="11">
        <f>VLOOKUP(A625,'Medical Examinations'!$A$1:$L$2336,3,FALSE)</f>
        <v>4.46</v>
      </c>
      <c r="E625" s="11" t="str">
        <f>VLOOKUP(A625,'Medical Examinations'!$A$1:$L$2336,4,FALSE)</f>
        <v>No</v>
      </c>
      <c r="F625" s="11" t="str">
        <f>VLOOKUP(A625,'Medical Examinations'!$A$1:$L$2336,5,FALSE)</f>
        <v>No</v>
      </c>
      <c r="G625" s="11" t="str">
        <f>VLOOKUP(A625,'Medical Examinations'!$A$1:$L$2336,6,FALSE)</f>
        <v>No</v>
      </c>
      <c r="H625" s="11">
        <f>VLOOKUP(A625,'Medical Examinations'!$A$1:$L$2336,8,FALSE)</f>
        <v>1</v>
      </c>
      <c r="I625" s="11" t="str">
        <f>VLOOKUP(A625,'Medical Examinations'!$A$1:$L$2336,10,FALSE)</f>
        <v>yes</v>
      </c>
      <c r="J625" s="11" t="str">
        <f>VLOOKUP(A625,'Medical Examinations'!$A$1:$L$2336,11,FALSE)</f>
        <v>Normal Weight</v>
      </c>
      <c r="K625" s="11" t="str">
        <f>VLOOKUP(A625,'Medical Examinations'!$A$1:$L$2336,12,FALSE)</f>
        <v>Normal</v>
      </c>
      <c r="L625" s="10">
        <f ca="1">VLOOKUP(A625,'Hospitalisation Details'!$A$1:$Q$2344,3,FALSE)</f>
        <v>1994</v>
      </c>
      <c r="M625" s="10" t="str">
        <f ca="1">VLOOKUP(A625,'Hospitalisation Details'!$A$1:$Q$2344,5,FALSE)</f>
        <v>Dec</v>
      </c>
      <c r="N625" s="11">
        <f ca="1">VLOOKUP(A625,'Hospitalisation Details'!$A$1:$Q$2344,6,FALSE)</f>
        <v>7</v>
      </c>
      <c r="O625" s="17">
        <f ca="1">VLOOKUP(A625,'Hospitalisation Details'!$A$1:$Q$2344,7,FALSE)</f>
        <v>34675</v>
      </c>
      <c r="P625" s="11">
        <f ca="1">VLOOKUP(A625,'Hospitalisation Details'!$A$1:$Q$2344,10,FALSE)</f>
        <v>5364.66</v>
      </c>
      <c r="Q625" s="11" t="str">
        <f ca="1">VLOOKUP(A625,'Hospitalisation Details'!$A$1:$Q$2344,12,FALSE)</f>
        <v>tier - 2</v>
      </c>
      <c r="R625" s="11" t="str">
        <f ca="1">VLOOKUP(A625,'Hospitalisation Details'!$A$1:$Q$2344,14,FALSE)</f>
        <v>tier - 1</v>
      </c>
      <c r="S625" s="11">
        <f ca="1">VLOOKUP(A625,'Hospitalisation Details'!$A$1:$Q$2344,17,FALSE)</f>
        <v>30</v>
      </c>
      <c r="T625" s="11" t="str">
        <f ca="1">VLOOKUP(A625,'Hospitalisation Details'!$A$1:$Q$2336,16,FALSE)</f>
        <v>R1011</v>
      </c>
    </row>
    <row r="626" ht="15.5" spans="1:20">
      <c r="A626" s="10" t="s">
        <v>2350</v>
      </c>
      <c r="B626" s="11" t="str">
        <f>VLOOKUP(A626,'Customer Names'!$H$6:$K$2340,3,FALSE)</f>
        <v>  Simo</v>
      </c>
      <c r="C626" s="11">
        <f>VLOOKUP(A626,'Medical Examinations'!$A$1:$L$2336,2,FALSE)</f>
        <v>24.13</v>
      </c>
      <c r="D626" s="11">
        <f>VLOOKUP(A626,'Medical Examinations'!$A$1:$L$2336,3,FALSE)</f>
        <v>5.29</v>
      </c>
      <c r="E626" s="11" t="str">
        <f>VLOOKUP(A626,'Medical Examinations'!$A$1:$L$2336,4,FALSE)</f>
        <v>yes</v>
      </c>
      <c r="F626" s="11" t="str">
        <f>VLOOKUP(A626,'Medical Examinations'!$A$1:$L$2336,5,FALSE)</f>
        <v>No</v>
      </c>
      <c r="G626" s="11" t="str">
        <f>VLOOKUP(A626,'Medical Examinations'!$A$1:$L$2336,6,FALSE)</f>
        <v>Yes</v>
      </c>
      <c r="H626" s="11">
        <f>VLOOKUP(A626,'Medical Examinations'!$A$1:$L$2336,8,FALSE)</f>
        <v>1</v>
      </c>
      <c r="I626" s="11" t="str">
        <f>VLOOKUP(A626,'Medical Examinations'!$A$1:$L$2336,10,FALSE)</f>
        <v>yes</v>
      </c>
      <c r="J626" s="11" t="str">
        <f>VLOOKUP(A626,'Medical Examinations'!$A$1:$L$2336,11,FALSE)</f>
        <v>Normal Weight</v>
      </c>
      <c r="K626" s="11" t="str">
        <f>VLOOKUP(A626,'Medical Examinations'!$A$1:$L$2336,12,FALSE)</f>
        <v>Normal</v>
      </c>
      <c r="L626" s="10">
        <f ca="1">VLOOKUP(A626,'Hospitalisation Details'!$A$1:$Q$2344,3,FALSE)</f>
        <v>1986</v>
      </c>
      <c r="M626" s="10" t="str">
        <f ca="1">VLOOKUP(A626,'Hospitalisation Details'!$A$1:$Q$2344,5,FALSE)</f>
        <v>Jun</v>
      </c>
      <c r="N626" s="11">
        <f ca="1">VLOOKUP(A626,'Hospitalisation Details'!$A$1:$Q$2344,6,FALSE)</f>
        <v>1</v>
      </c>
      <c r="O626" s="17">
        <f ca="1">VLOOKUP(A626,'Hospitalisation Details'!$A$1:$Q$2344,7,FALSE)</f>
        <v>31564</v>
      </c>
      <c r="P626" s="11">
        <f ca="1">VLOOKUP(A626,'Hospitalisation Details'!$A$1:$Q$2344,10,FALSE)</f>
        <v>5373.36</v>
      </c>
      <c r="Q626" s="11" t="str">
        <f ca="1">VLOOKUP(A626,'Hospitalisation Details'!$A$1:$Q$2344,12,FALSE)</f>
        <v>tier - 2</v>
      </c>
      <c r="R626" s="11" t="str">
        <f ca="1">VLOOKUP(A626,'Hospitalisation Details'!$A$1:$Q$2344,14,FALSE)</f>
        <v>tier - 2</v>
      </c>
      <c r="S626" s="11">
        <f ca="1">VLOOKUP(A626,'Hospitalisation Details'!$A$1:$Q$2344,17,FALSE)</f>
        <v>39</v>
      </c>
      <c r="T626" s="11" t="str">
        <f ca="1">VLOOKUP(A626,'Hospitalisation Details'!$A$1:$Q$2336,16,FALSE)</f>
        <v>R1012</v>
      </c>
    </row>
    <row r="627" ht="15.5" spans="1:20">
      <c r="A627" s="10" t="s">
        <v>2354</v>
      </c>
      <c r="B627" s="11" t="str">
        <f>VLOOKUP(A627,'Customer Names'!$H$6:$K$2340,3,FALSE)</f>
        <v>  Christopher J</v>
      </c>
      <c r="C627" s="11">
        <f>VLOOKUP(A627,'Medical Examinations'!$A$1:$L$2336,2,FALSE)</f>
        <v>46.7</v>
      </c>
      <c r="D627" s="11">
        <f>VLOOKUP(A627,'Medical Examinations'!$A$1:$L$2336,3,FALSE)</f>
        <v>10.99</v>
      </c>
      <c r="E627" s="11" t="str">
        <f>VLOOKUP(A627,'Medical Examinations'!$A$1:$L$2336,4,FALSE)</f>
        <v>No</v>
      </c>
      <c r="F627" s="11" t="str">
        <f>VLOOKUP(A627,'Medical Examinations'!$A$1:$L$2336,5,FALSE)</f>
        <v>No</v>
      </c>
      <c r="G627" s="11" t="str">
        <f>VLOOKUP(A627,'Medical Examinations'!$A$1:$L$2336,6,FALSE)</f>
        <v>No</v>
      </c>
      <c r="H627" s="11">
        <f>VLOOKUP(A627,'Medical Examinations'!$A$1:$L$2336,8,FALSE)</f>
        <v>0</v>
      </c>
      <c r="I627" s="11" t="str">
        <f>VLOOKUP(A627,'Medical Examinations'!$A$1:$L$2336,10,FALSE)</f>
        <v>No</v>
      </c>
      <c r="J627" s="11" t="str">
        <f>VLOOKUP(A627,'Medical Examinations'!$A$1:$L$2336,11,FALSE)</f>
        <v>Obesity</v>
      </c>
      <c r="K627" s="11" t="str">
        <f>VLOOKUP(A627,'Medical Examinations'!$A$1:$L$2336,12,FALSE)</f>
        <v>Diabetes</v>
      </c>
      <c r="L627" s="10">
        <f ca="1">VLOOKUP(A627,'Hospitalisation Details'!$A$1:$Q$2344,3,FALSE)</f>
        <v>1989</v>
      </c>
      <c r="M627" s="10" t="str">
        <f ca="1">VLOOKUP(A627,'Hospitalisation Details'!$A$1:$Q$2344,5,FALSE)</f>
        <v>Nov</v>
      </c>
      <c r="N627" s="11">
        <f ca="1">VLOOKUP(A627,'Hospitalisation Details'!$A$1:$Q$2344,6,FALSE)</f>
        <v>18</v>
      </c>
      <c r="O627" s="17">
        <f ca="1">VLOOKUP(A627,'Hospitalisation Details'!$A$1:$Q$2344,7,FALSE)</f>
        <v>32830</v>
      </c>
      <c r="P627" s="11">
        <f ca="1">VLOOKUP(A627,'Hospitalisation Details'!$A$1:$Q$2344,10,FALSE)</f>
        <v>5375.04</v>
      </c>
      <c r="Q627" s="11" t="str">
        <f ca="1">VLOOKUP(A627,'Hospitalisation Details'!$A$1:$Q$2344,12,FALSE)</f>
        <v>tier - 2</v>
      </c>
      <c r="R627" s="11" t="str">
        <f ca="1">VLOOKUP(A627,'Hospitalisation Details'!$A$1:$Q$2344,14,FALSE)</f>
        <v>tier - 1</v>
      </c>
      <c r="S627" s="11">
        <f ca="1">VLOOKUP(A627,'Hospitalisation Details'!$A$1:$Q$2344,17,FALSE)</f>
        <v>35</v>
      </c>
      <c r="T627" s="11" t="str">
        <f ca="1">VLOOKUP(A627,'Hospitalisation Details'!$A$1:$Q$2336,16,FALSE)</f>
        <v>R1011</v>
      </c>
    </row>
    <row r="628" ht="15.5" spans="1:20">
      <c r="A628" s="10" t="s">
        <v>2358</v>
      </c>
      <c r="B628" s="11" t="str">
        <f>VLOOKUP(A628,'Customer Names'!$H$6:$K$2340,3,FALSE)</f>
        <v>  Mario Sr</v>
      </c>
      <c r="C628" s="11">
        <f>VLOOKUP(A628,'Medical Examinations'!$A$1:$L$2336,2,FALSE)</f>
        <v>45.27</v>
      </c>
      <c r="D628" s="11">
        <f>VLOOKUP(A628,'Medical Examinations'!$A$1:$L$2336,3,FALSE)</f>
        <v>5.2</v>
      </c>
      <c r="E628" s="11" t="str">
        <f>VLOOKUP(A628,'Medical Examinations'!$A$1:$L$2336,4,FALSE)</f>
        <v>yes</v>
      </c>
      <c r="F628" s="11" t="str">
        <f>VLOOKUP(A628,'Medical Examinations'!$A$1:$L$2336,5,FALSE)</f>
        <v>No</v>
      </c>
      <c r="G628" s="11" t="str">
        <f>VLOOKUP(A628,'Medical Examinations'!$A$1:$L$2336,6,FALSE)</f>
        <v>No</v>
      </c>
      <c r="H628" s="11">
        <f>VLOOKUP(A628,'Medical Examinations'!$A$1:$L$2336,8,FALSE)</f>
        <v>0</v>
      </c>
      <c r="I628" s="11" t="str">
        <f>VLOOKUP(A628,'Medical Examinations'!$A$1:$L$2336,10,FALSE)</f>
        <v>No</v>
      </c>
      <c r="J628" s="11" t="str">
        <f>VLOOKUP(A628,'Medical Examinations'!$A$1:$L$2336,11,FALSE)</f>
        <v>Obesity</v>
      </c>
      <c r="K628" s="11" t="str">
        <f>VLOOKUP(A628,'Medical Examinations'!$A$1:$L$2336,12,FALSE)</f>
        <v>Normal</v>
      </c>
      <c r="L628" s="10">
        <f ca="1">VLOOKUP(A628,'Hospitalisation Details'!$A$1:$Q$2344,3,FALSE)</f>
        <v>1986</v>
      </c>
      <c r="M628" s="10" t="str">
        <f ca="1">VLOOKUP(A628,'Hospitalisation Details'!$A$1:$Q$2344,5,FALSE)</f>
        <v>Jul</v>
      </c>
      <c r="N628" s="11">
        <f ca="1">VLOOKUP(A628,'Hospitalisation Details'!$A$1:$Q$2344,6,FALSE)</f>
        <v>22</v>
      </c>
      <c r="O628" s="17">
        <f ca="1">VLOOKUP(A628,'Hospitalisation Details'!$A$1:$Q$2344,7,FALSE)</f>
        <v>31615</v>
      </c>
      <c r="P628" s="11">
        <f ca="1">VLOOKUP(A628,'Hospitalisation Details'!$A$1:$Q$2344,10,FALSE)</f>
        <v>5377.46</v>
      </c>
      <c r="Q628" s="11" t="str">
        <f ca="1">VLOOKUP(A628,'Hospitalisation Details'!$A$1:$Q$2344,12,FALSE)</f>
        <v>tier - 2</v>
      </c>
      <c r="R628" s="11" t="str">
        <f ca="1">VLOOKUP(A628,'Hospitalisation Details'!$A$1:$Q$2344,14,FALSE)</f>
        <v>tier - 3</v>
      </c>
      <c r="S628" s="11">
        <f ca="1">VLOOKUP(A628,'Hospitalisation Details'!$A$1:$Q$2344,17,FALSE)</f>
        <v>39</v>
      </c>
      <c r="T628" s="11" t="str">
        <f ca="1">VLOOKUP(A628,'Hospitalisation Details'!$A$1:$Q$2336,16,FALSE)</f>
        <v>R1012</v>
      </c>
    </row>
    <row r="629" ht="15.5" spans="1:20">
      <c r="A629" s="10" t="s">
        <v>2362</v>
      </c>
      <c r="B629" s="11" t="str">
        <f>VLOOKUP(A629,'Customer Names'!$H$6:$K$2340,3,FALSE)</f>
        <v>  Meghann R</v>
      </c>
      <c r="C629" s="11">
        <f>VLOOKUP(A629,'Medical Examinations'!$A$1:$L$2336,2,FALSE)</f>
        <v>44.29</v>
      </c>
      <c r="D629" s="11">
        <f>VLOOKUP(A629,'Medical Examinations'!$A$1:$L$2336,3,FALSE)</f>
        <v>9.66</v>
      </c>
      <c r="E629" s="11" t="str">
        <f>VLOOKUP(A629,'Medical Examinations'!$A$1:$L$2336,4,FALSE)</f>
        <v>No</v>
      </c>
      <c r="F629" s="11" t="str">
        <f>VLOOKUP(A629,'Medical Examinations'!$A$1:$L$2336,5,FALSE)</f>
        <v>No</v>
      </c>
      <c r="G629" s="11" t="str">
        <f>VLOOKUP(A629,'Medical Examinations'!$A$1:$L$2336,6,FALSE)</f>
        <v>No</v>
      </c>
      <c r="H629" s="11">
        <f>VLOOKUP(A629,'Medical Examinations'!$A$1:$L$2336,8,FALSE)</f>
        <v>2</v>
      </c>
      <c r="I629" s="11" t="str">
        <f>VLOOKUP(A629,'Medical Examinations'!$A$1:$L$2336,10,FALSE)</f>
        <v>No</v>
      </c>
      <c r="J629" s="11" t="str">
        <f>VLOOKUP(A629,'Medical Examinations'!$A$1:$L$2336,11,FALSE)</f>
        <v>Obesity</v>
      </c>
      <c r="K629" s="11" t="str">
        <f>VLOOKUP(A629,'Medical Examinations'!$A$1:$L$2336,12,FALSE)</f>
        <v>Diabetes</v>
      </c>
      <c r="L629" s="10">
        <f ca="1">VLOOKUP(A629,'Hospitalisation Details'!$A$1:$Q$2344,3,FALSE)</f>
        <v>1984</v>
      </c>
      <c r="M629" s="10" t="str">
        <f ca="1">VLOOKUP(A629,'Hospitalisation Details'!$A$1:$Q$2344,5,FALSE)</f>
        <v>Jun</v>
      </c>
      <c r="N629" s="11">
        <f ca="1">VLOOKUP(A629,'Hospitalisation Details'!$A$1:$Q$2344,6,FALSE)</f>
        <v>1</v>
      </c>
      <c r="O629" s="17">
        <f ca="1">VLOOKUP(A629,'Hospitalisation Details'!$A$1:$Q$2344,7,FALSE)</f>
        <v>30834</v>
      </c>
      <c r="P629" s="11">
        <f ca="1">VLOOKUP(A629,'Hospitalisation Details'!$A$1:$Q$2344,10,FALSE)</f>
        <v>5383.54</v>
      </c>
      <c r="Q629" s="11" t="str">
        <f ca="1">VLOOKUP(A629,'Hospitalisation Details'!$A$1:$Q$2344,12,FALSE)</f>
        <v>tier - 2</v>
      </c>
      <c r="R629" s="11" t="str">
        <f ca="1">VLOOKUP(A629,'Hospitalisation Details'!$A$1:$Q$2344,14,FALSE)</f>
        <v>tier - 3</v>
      </c>
      <c r="S629" s="11">
        <f ca="1">VLOOKUP(A629,'Hospitalisation Details'!$A$1:$Q$2344,17,FALSE)</f>
        <v>41</v>
      </c>
      <c r="T629" s="11" t="str">
        <f ca="1">VLOOKUP(A629,'Hospitalisation Details'!$A$1:$Q$2336,16,FALSE)</f>
        <v>R1011</v>
      </c>
    </row>
    <row r="630" ht="15.5" spans="1:20">
      <c r="A630" s="10" t="s">
        <v>2366</v>
      </c>
      <c r="B630" s="11" t="str">
        <f>VLOOKUP(A630,'Customer Names'!$H$6:$K$2340,3,FALSE)</f>
        <v>  Scott M</v>
      </c>
      <c r="C630" s="11">
        <f>VLOOKUP(A630,'Medical Examinations'!$A$1:$L$2336,2,FALSE)</f>
        <v>54.59</v>
      </c>
      <c r="D630" s="11">
        <f>VLOOKUP(A630,'Medical Examinations'!$A$1:$L$2336,3,FALSE)</f>
        <v>4.22</v>
      </c>
      <c r="E630" s="11" t="str">
        <f>VLOOKUP(A630,'Medical Examinations'!$A$1:$L$2336,4,FALSE)</f>
        <v>yes</v>
      </c>
      <c r="F630" s="11" t="str">
        <f>VLOOKUP(A630,'Medical Examinations'!$A$1:$L$2336,5,FALSE)</f>
        <v>No</v>
      </c>
      <c r="G630" s="11" t="str">
        <f>VLOOKUP(A630,'Medical Examinations'!$A$1:$L$2336,6,FALSE)</f>
        <v>No</v>
      </c>
      <c r="H630" s="11">
        <f>VLOOKUP(A630,'Medical Examinations'!$A$1:$L$2336,8,FALSE)</f>
        <v>1</v>
      </c>
      <c r="I630" s="11" t="str">
        <f>VLOOKUP(A630,'Medical Examinations'!$A$1:$L$2336,10,FALSE)</f>
        <v>No</v>
      </c>
      <c r="J630" s="11" t="str">
        <f>VLOOKUP(A630,'Medical Examinations'!$A$1:$L$2336,11,FALSE)</f>
        <v>Obesity</v>
      </c>
      <c r="K630" s="11" t="str">
        <f>VLOOKUP(A630,'Medical Examinations'!$A$1:$L$2336,12,FALSE)</f>
        <v>Normal</v>
      </c>
      <c r="L630" s="10">
        <f ca="1">VLOOKUP(A630,'Hospitalisation Details'!$A$1:$Q$2344,3,FALSE)</f>
        <v>1988</v>
      </c>
      <c r="M630" s="10" t="str">
        <f ca="1">VLOOKUP(A630,'Hospitalisation Details'!$A$1:$Q$2344,5,FALSE)</f>
        <v>Aug</v>
      </c>
      <c r="N630" s="11">
        <f ca="1">VLOOKUP(A630,'Hospitalisation Details'!$A$1:$Q$2344,6,FALSE)</f>
        <v>8</v>
      </c>
      <c r="O630" s="17">
        <f ca="1">VLOOKUP(A630,'Hospitalisation Details'!$A$1:$Q$2344,7,FALSE)</f>
        <v>32363</v>
      </c>
      <c r="P630" s="11">
        <f ca="1">VLOOKUP(A630,'Hospitalisation Details'!$A$1:$Q$2344,10,FALSE)</f>
        <v>5385.34</v>
      </c>
      <c r="Q630" s="11" t="str">
        <f ca="1">VLOOKUP(A630,'Hospitalisation Details'!$A$1:$Q$2344,12,FALSE)</f>
        <v>tier - 2</v>
      </c>
      <c r="R630" s="11" t="str">
        <f ca="1">VLOOKUP(A630,'Hospitalisation Details'!$A$1:$Q$2344,14,FALSE)</f>
        <v>tier - 3</v>
      </c>
      <c r="S630" s="11">
        <f ca="1">VLOOKUP(A630,'Hospitalisation Details'!$A$1:$Q$2344,17,FALSE)</f>
        <v>37</v>
      </c>
      <c r="T630" s="11" t="str">
        <f ca="1">VLOOKUP(A630,'Hospitalisation Details'!$A$1:$Q$2336,16,FALSE)</f>
        <v>R1012</v>
      </c>
    </row>
    <row r="631" ht="15.5" spans="1:20">
      <c r="A631" s="10" t="s">
        <v>2370</v>
      </c>
      <c r="B631" s="11" t="str">
        <f>VLOOKUP(A631,'Customer Names'!$H$6:$K$2340,3,FALSE)</f>
        <v>  Caitlin E</v>
      </c>
      <c r="C631" s="11">
        <f>VLOOKUP(A631,'Medical Examinations'!$A$1:$L$2336,2,FALSE)</f>
        <v>32.965</v>
      </c>
      <c r="D631" s="11">
        <f>VLOOKUP(A631,'Medical Examinations'!$A$1:$L$2336,3,FALSE)</f>
        <v>11.78</v>
      </c>
      <c r="E631" s="11" t="str">
        <f>VLOOKUP(A631,'Medical Examinations'!$A$1:$L$2336,4,FALSE)</f>
        <v>No</v>
      </c>
      <c r="F631" s="11" t="str">
        <f>VLOOKUP(A631,'Medical Examinations'!$A$1:$L$2336,5,FALSE)</f>
        <v>No</v>
      </c>
      <c r="G631" s="11" t="str">
        <f>VLOOKUP(A631,'Medical Examinations'!$A$1:$L$2336,6,FALSE)</f>
        <v>No</v>
      </c>
      <c r="H631" s="11">
        <f>VLOOKUP(A631,'Medical Examinations'!$A$1:$L$2336,8,FALSE)</f>
        <v>0</v>
      </c>
      <c r="I631" s="11" t="str">
        <f>VLOOKUP(A631,'Medical Examinations'!$A$1:$L$2336,10,FALSE)</f>
        <v>No</v>
      </c>
      <c r="J631" s="11" t="str">
        <f>VLOOKUP(A631,'Medical Examinations'!$A$1:$L$2336,11,FALSE)</f>
        <v>Obesity</v>
      </c>
      <c r="K631" s="11" t="str">
        <f>VLOOKUP(A631,'Medical Examinations'!$A$1:$L$2336,12,FALSE)</f>
        <v>Diabetes</v>
      </c>
      <c r="L631" s="10">
        <f ca="1">VLOOKUP(A631,'Hospitalisation Details'!$A$1:$Q$2344,3,FALSE)</f>
        <v>1989</v>
      </c>
      <c r="M631" s="10" t="str">
        <f ca="1">VLOOKUP(A631,'Hospitalisation Details'!$A$1:$Q$2344,5,FALSE)</f>
        <v>Nov</v>
      </c>
      <c r="N631" s="11">
        <f ca="1">VLOOKUP(A631,'Hospitalisation Details'!$A$1:$Q$2344,6,FALSE)</f>
        <v>6</v>
      </c>
      <c r="O631" s="17">
        <f ca="1">VLOOKUP(A631,'Hospitalisation Details'!$A$1:$Q$2344,7,FALSE)</f>
        <v>32818</v>
      </c>
      <c r="P631" s="11">
        <f ca="1">VLOOKUP(A631,'Hospitalisation Details'!$A$1:$Q$2344,10,FALSE)</f>
        <v>5396.44</v>
      </c>
      <c r="Q631" s="11" t="str">
        <f ca="1">VLOOKUP(A631,'Hospitalisation Details'!$A$1:$Q$2344,12,FALSE)</f>
        <v>tier - 2</v>
      </c>
      <c r="R631" s="11" t="str">
        <f ca="1">VLOOKUP(A631,'Hospitalisation Details'!$A$1:$Q$2344,14,FALSE)</f>
        <v>tier - 3</v>
      </c>
      <c r="S631" s="11">
        <f ca="1">VLOOKUP(A631,'Hospitalisation Details'!$A$1:$Q$2344,17,FALSE)</f>
        <v>35</v>
      </c>
      <c r="T631" s="11" t="str">
        <f ca="1">VLOOKUP(A631,'Hospitalisation Details'!$A$1:$Q$2336,16,FALSE)</f>
        <v>R1013</v>
      </c>
    </row>
    <row r="632" ht="15.5" spans="1:20">
      <c r="A632" s="10" t="s">
        <v>2374</v>
      </c>
      <c r="B632" s="11" t="str">
        <f>VLOOKUP(A632,'Customer Names'!$H$6:$K$2340,3,FALSE)</f>
        <v>  Samantha A</v>
      </c>
      <c r="C632" s="11">
        <f>VLOOKUP(A632,'Medical Examinations'!$A$1:$L$2336,2,FALSE)</f>
        <v>38.05</v>
      </c>
      <c r="D632" s="11">
        <f>VLOOKUP(A632,'Medical Examinations'!$A$1:$L$2336,3,FALSE)</f>
        <v>9.62</v>
      </c>
      <c r="E632" s="11" t="str">
        <f>VLOOKUP(A632,'Medical Examinations'!$A$1:$L$2336,4,FALSE)</f>
        <v>No</v>
      </c>
      <c r="F632" s="11" t="str">
        <f>VLOOKUP(A632,'Medical Examinations'!$A$1:$L$2336,5,FALSE)</f>
        <v>No</v>
      </c>
      <c r="G632" s="11" t="str">
        <f>VLOOKUP(A632,'Medical Examinations'!$A$1:$L$2336,6,FALSE)</f>
        <v>No</v>
      </c>
      <c r="H632" s="11">
        <f>VLOOKUP(A632,'Medical Examinations'!$A$1:$L$2336,8,FALSE)</f>
        <v>0</v>
      </c>
      <c r="I632" s="11" t="str">
        <f>VLOOKUP(A632,'Medical Examinations'!$A$1:$L$2336,10,FALSE)</f>
        <v>No</v>
      </c>
      <c r="J632" s="11" t="str">
        <f>VLOOKUP(A632,'Medical Examinations'!$A$1:$L$2336,11,FALSE)</f>
        <v>Obesity</v>
      </c>
      <c r="K632" s="11" t="str">
        <f>VLOOKUP(A632,'Medical Examinations'!$A$1:$L$2336,12,FALSE)</f>
        <v>Diabetes</v>
      </c>
      <c r="L632" s="10">
        <f ca="1">VLOOKUP(A632,'Hospitalisation Details'!$A$1:$Q$2344,3,FALSE)</f>
        <v>1984</v>
      </c>
      <c r="M632" s="10" t="str">
        <f ca="1">VLOOKUP(A632,'Hospitalisation Details'!$A$1:$Q$2344,5,FALSE)</f>
        <v>Sep</v>
      </c>
      <c r="N632" s="11">
        <f ca="1">VLOOKUP(A632,'Hospitalisation Details'!$A$1:$Q$2344,6,FALSE)</f>
        <v>3</v>
      </c>
      <c r="O632" s="17">
        <f ca="1">VLOOKUP(A632,'Hospitalisation Details'!$A$1:$Q$2344,7,FALSE)</f>
        <v>30928</v>
      </c>
      <c r="P632" s="11">
        <f ca="1">VLOOKUP(A632,'Hospitalisation Details'!$A$1:$Q$2344,10,FALSE)</f>
        <v>5397.62</v>
      </c>
      <c r="Q632" s="11" t="str">
        <f ca="1">VLOOKUP(A632,'Hospitalisation Details'!$A$1:$Q$2344,12,FALSE)</f>
        <v>tier - 2</v>
      </c>
      <c r="R632" s="11" t="str">
        <f ca="1">VLOOKUP(A632,'Hospitalisation Details'!$A$1:$Q$2344,14,FALSE)</f>
        <v>tier - 2</v>
      </c>
      <c r="S632" s="11">
        <f ca="1">VLOOKUP(A632,'Hospitalisation Details'!$A$1:$Q$2344,17,FALSE)</f>
        <v>41</v>
      </c>
      <c r="T632" s="11" t="str">
        <f ca="1">VLOOKUP(A632,'Hospitalisation Details'!$A$1:$Q$2336,16,FALSE)</f>
        <v>R1013</v>
      </c>
    </row>
    <row r="633" ht="15.5" spans="1:20">
      <c r="A633" s="10" t="s">
        <v>2378</v>
      </c>
      <c r="B633" s="11" t="str">
        <f>VLOOKUP(A633,'Customer Names'!$H$6:$K$2340,3,FALSE)</f>
        <v>  Erik</v>
      </c>
      <c r="C633" s="11">
        <f>VLOOKUP(A633,'Medical Examinations'!$A$1:$L$2336,2,FALSE)</f>
        <v>46.14</v>
      </c>
      <c r="D633" s="11">
        <f>VLOOKUP(A633,'Medical Examinations'!$A$1:$L$2336,3,FALSE)</f>
        <v>10.78</v>
      </c>
      <c r="E633" s="11" t="str">
        <f>VLOOKUP(A633,'Medical Examinations'!$A$1:$L$2336,4,FALSE)</f>
        <v>No</v>
      </c>
      <c r="F633" s="11" t="str">
        <f>VLOOKUP(A633,'Medical Examinations'!$A$1:$L$2336,5,FALSE)</f>
        <v>No</v>
      </c>
      <c r="G633" s="11" t="str">
        <f>VLOOKUP(A633,'Medical Examinations'!$A$1:$L$2336,6,FALSE)</f>
        <v>No</v>
      </c>
      <c r="H633" s="11">
        <f>VLOOKUP(A633,'Medical Examinations'!$A$1:$L$2336,8,FALSE)</f>
        <v>0</v>
      </c>
      <c r="I633" s="11" t="str">
        <f>VLOOKUP(A633,'Medical Examinations'!$A$1:$L$2336,10,FALSE)</f>
        <v>No</v>
      </c>
      <c r="J633" s="11" t="str">
        <f>VLOOKUP(A633,'Medical Examinations'!$A$1:$L$2336,11,FALSE)</f>
        <v>Obesity</v>
      </c>
      <c r="K633" s="11" t="str">
        <f>VLOOKUP(A633,'Medical Examinations'!$A$1:$L$2336,12,FALSE)</f>
        <v>Diabetes</v>
      </c>
      <c r="L633" s="10">
        <f ca="1">VLOOKUP(A633,'Hospitalisation Details'!$A$1:$Q$2344,3,FALSE)</f>
        <v>1984</v>
      </c>
      <c r="M633" s="10" t="str">
        <f ca="1">VLOOKUP(A633,'Hospitalisation Details'!$A$1:$Q$2344,5,FALSE)</f>
        <v>Aug</v>
      </c>
      <c r="N633" s="11">
        <f ca="1">VLOOKUP(A633,'Hospitalisation Details'!$A$1:$Q$2344,6,FALSE)</f>
        <v>1</v>
      </c>
      <c r="O633" s="17">
        <f ca="1">VLOOKUP(A633,'Hospitalisation Details'!$A$1:$Q$2344,7,FALSE)</f>
        <v>30895</v>
      </c>
      <c r="P633" s="11">
        <f ca="1">VLOOKUP(A633,'Hospitalisation Details'!$A$1:$Q$2344,10,FALSE)</f>
        <v>5400.98</v>
      </c>
      <c r="Q633" s="11" t="str">
        <f ca="1">VLOOKUP(A633,'Hospitalisation Details'!$A$1:$Q$2344,12,FALSE)</f>
        <v>tier - 2</v>
      </c>
      <c r="R633" s="11" t="str">
        <f ca="1">VLOOKUP(A633,'Hospitalisation Details'!$A$1:$Q$2344,14,FALSE)</f>
        <v>tier - 2</v>
      </c>
      <c r="S633" s="11">
        <f ca="1">VLOOKUP(A633,'Hospitalisation Details'!$A$1:$Q$2344,17,FALSE)</f>
        <v>41</v>
      </c>
      <c r="T633" s="11" t="str">
        <f ca="1">VLOOKUP(A633,'Hospitalisation Details'!$A$1:$Q$2336,16,FALSE)</f>
        <v>R1013</v>
      </c>
    </row>
    <row r="634" ht="15.5" spans="1:20">
      <c r="A634" s="10" t="s">
        <v>2382</v>
      </c>
      <c r="B634" s="11" t="str">
        <f>VLOOKUP(A634,'Customer Names'!$H$6:$K$2340,3,FALSE)</f>
        <v>  Christopher</v>
      </c>
      <c r="C634" s="11">
        <f>VLOOKUP(A634,'Medical Examinations'!$A$1:$L$2336,2,FALSE)</f>
        <v>41.325</v>
      </c>
      <c r="D634" s="11">
        <f>VLOOKUP(A634,'Medical Examinations'!$A$1:$L$2336,3,FALSE)</f>
        <v>5.11</v>
      </c>
      <c r="E634" s="11" t="str">
        <f>VLOOKUP(A634,'Medical Examinations'!$A$1:$L$2336,4,FALSE)</f>
        <v>yes</v>
      </c>
      <c r="F634" s="11" t="str">
        <f>VLOOKUP(A634,'Medical Examinations'!$A$1:$L$2336,5,FALSE)</f>
        <v>No</v>
      </c>
      <c r="G634" s="11" t="str">
        <f>VLOOKUP(A634,'Medical Examinations'!$A$1:$L$2336,6,FALSE)</f>
        <v>No</v>
      </c>
      <c r="H634" s="11">
        <f>VLOOKUP(A634,'Medical Examinations'!$A$1:$L$2336,8,FALSE)</f>
        <v>2</v>
      </c>
      <c r="I634" s="11" t="str">
        <f>VLOOKUP(A634,'Medical Examinations'!$A$1:$L$2336,10,FALSE)</f>
        <v>No</v>
      </c>
      <c r="J634" s="11" t="str">
        <f>VLOOKUP(A634,'Medical Examinations'!$A$1:$L$2336,11,FALSE)</f>
        <v>Obesity</v>
      </c>
      <c r="K634" s="11" t="str">
        <f>VLOOKUP(A634,'Medical Examinations'!$A$1:$L$2336,12,FALSE)</f>
        <v>Normal</v>
      </c>
      <c r="L634" s="10">
        <f ca="1">VLOOKUP(A634,'Hospitalisation Details'!$A$1:$Q$2344,3,FALSE)</f>
        <v>1985</v>
      </c>
      <c r="M634" s="10" t="str">
        <f ca="1">VLOOKUP(A634,'Hospitalisation Details'!$A$1:$Q$2344,5,FALSE)</f>
        <v>Dec</v>
      </c>
      <c r="N634" s="11">
        <f ca="1">VLOOKUP(A634,'Hospitalisation Details'!$A$1:$Q$2344,6,FALSE)</f>
        <v>23</v>
      </c>
      <c r="O634" s="17">
        <f ca="1">VLOOKUP(A634,'Hospitalisation Details'!$A$1:$Q$2344,7,FALSE)</f>
        <v>31404</v>
      </c>
      <c r="P634" s="11">
        <f ca="1">VLOOKUP(A634,'Hospitalisation Details'!$A$1:$Q$2344,10,FALSE)</f>
        <v>5402.89</v>
      </c>
      <c r="Q634" s="11" t="str">
        <f ca="1">VLOOKUP(A634,'Hospitalisation Details'!$A$1:$Q$2344,12,FALSE)</f>
        <v>tier - 2</v>
      </c>
      <c r="R634" s="11" t="str">
        <f ca="1">VLOOKUP(A634,'Hospitalisation Details'!$A$1:$Q$2344,14,FALSE)</f>
        <v>tier - 1</v>
      </c>
      <c r="S634" s="11">
        <f ca="1">VLOOKUP(A634,'Hospitalisation Details'!$A$1:$Q$2344,17,FALSE)</f>
        <v>39</v>
      </c>
      <c r="T634" s="11" t="str">
        <f ca="1">VLOOKUP(A634,'Hospitalisation Details'!$A$1:$Q$2336,16,FALSE)</f>
        <v>R1013</v>
      </c>
    </row>
    <row r="635" ht="15.5" spans="1:20">
      <c r="A635" s="10" t="s">
        <v>2386</v>
      </c>
      <c r="B635" s="11" t="str">
        <f>VLOOKUP(A635,'Customer Names'!$H$6:$K$2340,3,FALSE)</f>
        <v>  Maya</v>
      </c>
      <c r="C635" s="11">
        <f>VLOOKUP(A635,'Medical Examinations'!$A$1:$L$2336,2,FALSE)</f>
        <v>44.64</v>
      </c>
      <c r="D635" s="11">
        <f>VLOOKUP(A635,'Medical Examinations'!$A$1:$L$2336,3,FALSE)</f>
        <v>7.18</v>
      </c>
      <c r="E635" s="11" t="str">
        <f>VLOOKUP(A635,'Medical Examinations'!$A$1:$L$2336,4,FALSE)</f>
        <v>No</v>
      </c>
      <c r="F635" s="11" t="str">
        <f>VLOOKUP(A635,'Medical Examinations'!$A$1:$L$2336,5,FALSE)</f>
        <v>No</v>
      </c>
      <c r="G635" s="11" t="str">
        <f>VLOOKUP(A635,'Medical Examinations'!$A$1:$L$2336,6,FALSE)</f>
        <v>No</v>
      </c>
      <c r="H635" s="11">
        <f>VLOOKUP(A635,'Medical Examinations'!$A$1:$L$2336,8,FALSE)</f>
        <v>0</v>
      </c>
      <c r="I635" s="11" t="str">
        <f>VLOOKUP(A635,'Medical Examinations'!$A$1:$L$2336,10,FALSE)</f>
        <v>No</v>
      </c>
      <c r="J635" s="11" t="str">
        <f>VLOOKUP(A635,'Medical Examinations'!$A$1:$L$2336,11,FALSE)</f>
        <v>Obesity</v>
      </c>
      <c r="K635" s="11" t="str">
        <f>VLOOKUP(A635,'Medical Examinations'!$A$1:$L$2336,12,FALSE)</f>
        <v>Diabetes</v>
      </c>
      <c r="L635" s="10">
        <f ca="1">VLOOKUP(A635,'Hospitalisation Details'!$A$1:$Q$2344,3,FALSE)</f>
        <v>1975</v>
      </c>
      <c r="M635" s="10" t="str">
        <f ca="1">VLOOKUP(A635,'Hospitalisation Details'!$A$1:$Q$2344,5,FALSE)</f>
        <v>Sep</v>
      </c>
      <c r="N635" s="11">
        <f ca="1">VLOOKUP(A635,'Hospitalisation Details'!$A$1:$Q$2344,6,FALSE)</f>
        <v>27</v>
      </c>
      <c r="O635" s="17">
        <f ca="1">VLOOKUP(A635,'Hospitalisation Details'!$A$1:$Q$2344,7,FALSE)</f>
        <v>27664</v>
      </c>
      <c r="P635" s="11">
        <f ca="1">VLOOKUP(A635,'Hospitalisation Details'!$A$1:$Q$2344,10,FALSE)</f>
        <v>5411.99</v>
      </c>
      <c r="Q635" s="11" t="str">
        <f ca="1">VLOOKUP(A635,'Hospitalisation Details'!$A$1:$Q$2344,12,FALSE)</f>
        <v>tier - 2</v>
      </c>
      <c r="R635" s="11" t="str">
        <f ca="1">VLOOKUP(A635,'Hospitalisation Details'!$A$1:$Q$2344,14,FALSE)</f>
        <v>tier - 3</v>
      </c>
      <c r="S635" s="11">
        <f ca="1">VLOOKUP(A635,'Hospitalisation Details'!$A$1:$Q$2344,17,FALSE)</f>
        <v>50</v>
      </c>
      <c r="T635" s="11" t="str">
        <f ca="1">VLOOKUP(A635,'Hospitalisation Details'!$A$1:$Q$2336,16,FALSE)</f>
        <v>R1012</v>
      </c>
    </row>
    <row r="636" ht="15.5" spans="1:20">
      <c r="A636" s="10" t="s">
        <v>2389</v>
      </c>
      <c r="B636" s="11" t="str">
        <f>VLOOKUP(A636,'Customer Names'!$H$6:$K$2340,3,FALSE)</f>
        <v>  Zachary T</v>
      </c>
      <c r="C636" s="11">
        <f>VLOOKUP(A636,'Medical Examinations'!$A$1:$L$2336,2,FALSE)</f>
        <v>25.175</v>
      </c>
      <c r="D636" s="11">
        <f>VLOOKUP(A636,'Medical Examinations'!$A$1:$L$2336,3,FALSE)</f>
        <v>4.96</v>
      </c>
      <c r="E636" s="11" t="str">
        <f>VLOOKUP(A636,'Medical Examinations'!$A$1:$L$2336,4,FALSE)</f>
        <v>No</v>
      </c>
      <c r="F636" s="11" t="str">
        <f>VLOOKUP(A636,'Medical Examinations'!$A$1:$L$2336,5,FALSE)</f>
        <v>yes</v>
      </c>
      <c r="G636" s="11" t="str">
        <f>VLOOKUP(A636,'Medical Examinations'!$A$1:$L$2336,6,FALSE)</f>
        <v>No</v>
      </c>
      <c r="H636" s="11">
        <f>VLOOKUP(A636,'Medical Examinations'!$A$1:$L$2336,8,FALSE)</f>
        <v>1</v>
      </c>
      <c r="I636" s="11" t="str">
        <f>VLOOKUP(A636,'Medical Examinations'!$A$1:$L$2336,10,FALSE)</f>
        <v>Nil</v>
      </c>
      <c r="J636" s="11" t="str">
        <f>VLOOKUP(A636,'Medical Examinations'!$A$1:$L$2336,11,FALSE)</f>
        <v>Over Weight</v>
      </c>
      <c r="K636" s="11" t="str">
        <f>VLOOKUP(A636,'Medical Examinations'!$A$1:$L$2336,12,FALSE)</f>
        <v>Normal</v>
      </c>
      <c r="L636" s="10">
        <f ca="1">VLOOKUP(A636,'Hospitalisation Details'!$A$1:$Q$2344,3,FALSE)</f>
        <v>1982</v>
      </c>
      <c r="M636" s="10" t="str">
        <f ca="1">VLOOKUP(A636,'Hospitalisation Details'!$A$1:$Q$2344,5,FALSE)</f>
        <v>Sep</v>
      </c>
      <c r="N636" s="11">
        <f ca="1">VLOOKUP(A636,'Hospitalisation Details'!$A$1:$Q$2344,6,FALSE)</f>
        <v>27</v>
      </c>
      <c r="O636" s="17">
        <f ca="1">VLOOKUP(A636,'Hospitalisation Details'!$A$1:$Q$2344,7,FALSE)</f>
        <v>30221</v>
      </c>
      <c r="P636" s="11">
        <f ca="1">VLOOKUP(A636,'Hospitalisation Details'!$A$1:$Q$2344,10,FALSE)</f>
        <v>5415.66</v>
      </c>
      <c r="Q636" s="11" t="str">
        <f ca="1">VLOOKUP(A636,'Hospitalisation Details'!$A$1:$Q$2344,12,FALSE)</f>
        <v>tier - 2</v>
      </c>
      <c r="R636" s="11" t="str">
        <f ca="1">VLOOKUP(A636,'Hospitalisation Details'!$A$1:$Q$2344,14,FALSE)</f>
        <v>tier - 3</v>
      </c>
      <c r="S636" s="11">
        <f ca="1">VLOOKUP(A636,'Hospitalisation Details'!$A$1:$Q$2344,17,FALSE)</f>
        <v>43</v>
      </c>
      <c r="T636" s="11" t="str">
        <f ca="1">VLOOKUP(A636,'Hospitalisation Details'!$A$1:$Q$2336,16,FALSE)</f>
        <v>R1013</v>
      </c>
    </row>
    <row r="637" ht="15.5" spans="1:20">
      <c r="A637" s="10" t="s">
        <v>2393</v>
      </c>
      <c r="B637" s="11" t="str">
        <f>VLOOKUP(A637,'Customer Names'!$H$6:$K$2340,3,FALSE)</f>
        <v>  Hilda</v>
      </c>
      <c r="C637" s="11">
        <f>VLOOKUP(A637,'Medical Examinations'!$A$1:$L$2336,2,FALSE)</f>
        <v>43.11</v>
      </c>
      <c r="D637" s="11">
        <f>VLOOKUP(A637,'Medical Examinations'!$A$1:$L$2336,3,FALSE)</f>
        <v>4.67</v>
      </c>
      <c r="E637" s="11" t="str">
        <f>VLOOKUP(A637,'Medical Examinations'!$A$1:$L$2336,4,FALSE)</f>
        <v>yes</v>
      </c>
      <c r="F637" s="11" t="str">
        <f>VLOOKUP(A637,'Medical Examinations'!$A$1:$L$2336,5,FALSE)</f>
        <v>No</v>
      </c>
      <c r="G637" s="11" t="str">
        <f>VLOOKUP(A637,'Medical Examinations'!$A$1:$L$2336,6,FALSE)</f>
        <v>No</v>
      </c>
      <c r="H637" s="11">
        <f>VLOOKUP(A637,'Medical Examinations'!$A$1:$L$2336,8,FALSE)</f>
        <v>0</v>
      </c>
      <c r="I637" s="11" t="str">
        <f>VLOOKUP(A637,'Medical Examinations'!$A$1:$L$2336,10,FALSE)</f>
        <v>No</v>
      </c>
      <c r="J637" s="11" t="str">
        <f>VLOOKUP(A637,'Medical Examinations'!$A$1:$L$2336,11,FALSE)</f>
        <v>Obesity</v>
      </c>
      <c r="K637" s="11" t="str">
        <f>VLOOKUP(A637,'Medical Examinations'!$A$1:$L$2336,12,FALSE)</f>
        <v>Normal</v>
      </c>
      <c r="L637" s="10">
        <f ca="1">VLOOKUP(A637,'Hospitalisation Details'!$A$1:$Q$2344,3,FALSE)</f>
        <v>1991</v>
      </c>
      <c r="M637" s="10" t="str">
        <f ca="1">VLOOKUP(A637,'Hospitalisation Details'!$A$1:$Q$2344,5,FALSE)</f>
        <v>Jul</v>
      </c>
      <c r="N637" s="11">
        <f ca="1">VLOOKUP(A637,'Hospitalisation Details'!$A$1:$Q$2344,6,FALSE)</f>
        <v>6</v>
      </c>
      <c r="O637" s="17">
        <f ca="1">VLOOKUP(A637,'Hospitalisation Details'!$A$1:$Q$2344,7,FALSE)</f>
        <v>33425</v>
      </c>
      <c r="P637" s="11">
        <f ca="1">VLOOKUP(A637,'Hospitalisation Details'!$A$1:$Q$2344,10,FALSE)</f>
        <v>5425.02</v>
      </c>
      <c r="Q637" s="11" t="str">
        <f ca="1">VLOOKUP(A637,'Hospitalisation Details'!$A$1:$Q$2344,12,FALSE)</f>
        <v>tier - 2</v>
      </c>
      <c r="R637" s="11" t="str">
        <f ca="1">VLOOKUP(A637,'Hospitalisation Details'!$A$1:$Q$2344,14,FALSE)</f>
        <v>tier - 1</v>
      </c>
      <c r="S637" s="11">
        <f ca="1">VLOOKUP(A637,'Hospitalisation Details'!$A$1:$Q$2344,17,FALSE)</f>
        <v>34</v>
      </c>
      <c r="T637" s="11" t="str">
        <f ca="1">VLOOKUP(A637,'Hospitalisation Details'!$A$1:$Q$2336,16,FALSE)</f>
        <v>R1012</v>
      </c>
    </row>
    <row r="638" ht="15.5" spans="1:20">
      <c r="A638" s="10" t="s">
        <v>2396</v>
      </c>
      <c r="B638" s="11" t="str">
        <f>VLOOKUP(A638,'Customer Names'!$H$6:$K$2340,3,FALSE)</f>
        <v>  Stephanie</v>
      </c>
      <c r="C638" s="11">
        <f>VLOOKUP(A638,'Medical Examinations'!$A$1:$L$2336,2,FALSE)</f>
        <v>53.32</v>
      </c>
      <c r="D638" s="11">
        <f>VLOOKUP(A638,'Medical Examinations'!$A$1:$L$2336,3,FALSE)</f>
        <v>5.06</v>
      </c>
      <c r="E638" s="11" t="str">
        <f>VLOOKUP(A638,'Medical Examinations'!$A$1:$L$2336,4,FALSE)</f>
        <v>No</v>
      </c>
      <c r="F638" s="11" t="str">
        <f>VLOOKUP(A638,'Medical Examinations'!$A$1:$L$2336,5,FALSE)</f>
        <v>No</v>
      </c>
      <c r="G638" s="11" t="str">
        <f>VLOOKUP(A638,'Medical Examinations'!$A$1:$L$2336,6,FALSE)</f>
        <v>No</v>
      </c>
      <c r="H638" s="11">
        <f>VLOOKUP(A638,'Medical Examinations'!$A$1:$L$2336,8,FALSE)</f>
        <v>0</v>
      </c>
      <c r="I638" s="11" t="str">
        <f>VLOOKUP(A638,'Medical Examinations'!$A$1:$L$2336,10,FALSE)</f>
        <v>No</v>
      </c>
      <c r="J638" s="11" t="str">
        <f>VLOOKUP(A638,'Medical Examinations'!$A$1:$L$2336,11,FALSE)</f>
        <v>Obesity</v>
      </c>
      <c r="K638" s="11" t="str">
        <f>VLOOKUP(A638,'Medical Examinations'!$A$1:$L$2336,12,FALSE)</f>
        <v>Normal</v>
      </c>
      <c r="L638" s="10">
        <f ca="1">VLOOKUP(A638,'Hospitalisation Details'!$A$1:$Q$2344,3,FALSE)</f>
        <v>1992</v>
      </c>
      <c r="M638" s="10" t="str">
        <f ca="1">VLOOKUP(A638,'Hospitalisation Details'!$A$1:$Q$2344,5,FALSE)</f>
        <v>Sep</v>
      </c>
      <c r="N638" s="11">
        <f ca="1">VLOOKUP(A638,'Hospitalisation Details'!$A$1:$Q$2344,6,FALSE)</f>
        <v>17</v>
      </c>
      <c r="O638" s="17">
        <f ca="1">VLOOKUP(A638,'Hospitalisation Details'!$A$1:$Q$2344,7,FALSE)</f>
        <v>33864</v>
      </c>
      <c r="P638" s="11">
        <f ca="1">VLOOKUP(A638,'Hospitalisation Details'!$A$1:$Q$2344,10,FALSE)</f>
        <v>5428.73</v>
      </c>
      <c r="Q638" s="11" t="str">
        <f ca="1">VLOOKUP(A638,'Hospitalisation Details'!$A$1:$Q$2344,12,FALSE)</f>
        <v>tier - 3</v>
      </c>
      <c r="R638" s="11" t="str">
        <f ca="1">VLOOKUP(A638,'Hospitalisation Details'!$A$1:$Q$2344,14,FALSE)</f>
        <v>tier - 1</v>
      </c>
      <c r="S638" s="11">
        <f ca="1">VLOOKUP(A638,'Hospitalisation Details'!$A$1:$Q$2344,17,FALSE)</f>
        <v>33</v>
      </c>
      <c r="T638" s="11" t="str">
        <f ca="1">VLOOKUP(A638,'Hospitalisation Details'!$A$1:$Q$2336,16,FALSE)</f>
        <v>R1017</v>
      </c>
    </row>
    <row r="639" ht="15.5" spans="1:20">
      <c r="A639" s="10" t="s">
        <v>2399</v>
      </c>
      <c r="B639" s="11" t="str">
        <f>VLOOKUP(A639,'Customer Names'!$H$6:$K$2340,3,FALSE)</f>
        <v>  Doug</v>
      </c>
      <c r="C639" s="11">
        <f>VLOOKUP(A639,'Medical Examinations'!$A$1:$L$2336,2,FALSE)</f>
        <v>38.04</v>
      </c>
      <c r="D639" s="11">
        <f>VLOOKUP(A639,'Medical Examinations'!$A$1:$L$2336,3,FALSE)</f>
        <v>5.02</v>
      </c>
      <c r="E639" s="11" t="str">
        <f>VLOOKUP(A639,'Medical Examinations'!$A$1:$L$2336,4,FALSE)</f>
        <v>yes</v>
      </c>
      <c r="F639" s="11" t="str">
        <f>VLOOKUP(A639,'Medical Examinations'!$A$1:$L$2336,5,FALSE)</f>
        <v>No</v>
      </c>
      <c r="G639" s="11" t="str">
        <f>VLOOKUP(A639,'Medical Examinations'!$A$1:$L$2336,6,FALSE)</f>
        <v>No</v>
      </c>
      <c r="H639" s="11">
        <f>VLOOKUP(A639,'Medical Examinations'!$A$1:$L$2336,8,FALSE)</f>
        <v>1</v>
      </c>
      <c r="I639" s="11" t="str">
        <f>VLOOKUP(A639,'Medical Examinations'!$A$1:$L$2336,10,FALSE)</f>
        <v>No</v>
      </c>
      <c r="J639" s="11" t="str">
        <f>VLOOKUP(A639,'Medical Examinations'!$A$1:$L$2336,11,FALSE)</f>
        <v>Obesity</v>
      </c>
      <c r="K639" s="11" t="str">
        <f>VLOOKUP(A639,'Medical Examinations'!$A$1:$L$2336,12,FALSE)</f>
        <v>Normal</v>
      </c>
      <c r="L639" s="10">
        <f ca="1">VLOOKUP(A639,'Hospitalisation Details'!$A$1:$Q$2344,3,FALSE)</f>
        <v>1978</v>
      </c>
      <c r="M639" s="10" t="str">
        <f ca="1">VLOOKUP(A639,'Hospitalisation Details'!$A$1:$Q$2344,5,FALSE)</f>
        <v>Jun</v>
      </c>
      <c r="N639" s="11">
        <f ca="1">VLOOKUP(A639,'Hospitalisation Details'!$A$1:$Q$2344,6,FALSE)</f>
        <v>8</v>
      </c>
      <c r="O639" s="17">
        <f ca="1">VLOOKUP(A639,'Hospitalisation Details'!$A$1:$Q$2344,7,FALSE)</f>
        <v>28649</v>
      </c>
      <c r="P639" s="11">
        <f ca="1">VLOOKUP(A639,'Hospitalisation Details'!$A$1:$Q$2344,10,FALSE)</f>
        <v>5428.98</v>
      </c>
      <c r="Q639" s="11" t="str">
        <f ca="1">VLOOKUP(A639,'Hospitalisation Details'!$A$1:$Q$2344,12,FALSE)</f>
        <v>tier - 2</v>
      </c>
      <c r="R639" s="11" t="str">
        <f ca="1">VLOOKUP(A639,'Hospitalisation Details'!$A$1:$Q$2344,14,FALSE)</f>
        <v>tier - 2</v>
      </c>
      <c r="S639" s="11">
        <f ca="1">VLOOKUP(A639,'Hospitalisation Details'!$A$1:$Q$2344,17,FALSE)</f>
        <v>47</v>
      </c>
      <c r="T639" s="11" t="str">
        <f ca="1">VLOOKUP(A639,'Hospitalisation Details'!$A$1:$Q$2336,16,FALSE)</f>
        <v>R1012</v>
      </c>
    </row>
    <row r="640" ht="15.5" spans="1:20">
      <c r="A640" s="10" t="s">
        <v>2403</v>
      </c>
      <c r="B640" s="11" t="str">
        <f>VLOOKUP(A640,'Customer Names'!$H$6:$K$2340,3,FALSE)</f>
        <v>  Bethany N</v>
      </c>
      <c r="C640" s="11">
        <f>VLOOKUP(A640,'Medical Examinations'!$A$1:$L$2336,2,FALSE)</f>
        <v>37.9</v>
      </c>
      <c r="D640" s="11">
        <f>VLOOKUP(A640,'Medical Examinations'!$A$1:$L$2336,3,FALSE)</f>
        <v>7.76</v>
      </c>
      <c r="E640" s="11" t="str">
        <f>VLOOKUP(A640,'Medical Examinations'!$A$1:$L$2336,4,FALSE)</f>
        <v>No</v>
      </c>
      <c r="F640" s="11" t="str">
        <f>VLOOKUP(A640,'Medical Examinations'!$A$1:$L$2336,5,FALSE)</f>
        <v>No</v>
      </c>
      <c r="G640" s="11" t="str">
        <f>VLOOKUP(A640,'Medical Examinations'!$A$1:$L$2336,6,FALSE)</f>
        <v>No</v>
      </c>
      <c r="H640" s="11">
        <f>VLOOKUP(A640,'Medical Examinations'!$A$1:$L$2336,8,FALSE)</f>
        <v>0</v>
      </c>
      <c r="I640" s="11" t="str">
        <f>VLOOKUP(A640,'Medical Examinations'!$A$1:$L$2336,10,FALSE)</f>
        <v>No</v>
      </c>
      <c r="J640" s="11" t="str">
        <f>VLOOKUP(A640,'Medical Examinations'!$A$1:$L$2336,11,FALSE)</f>
        <v>Obesity</v>
      </c>
      <c r="K640" s="11" t="str">
        <f>VLOOKUP(A640,'Medical Examinations'!$A$1:$L$2336,12,FALSE)</f>
        <v>Diabetes</v>
      </c>
      <c r="L640" s="10">
        <f ca="1">VLOOKUP(A640,'Hospitalisation Details'!$A$1:$Q$2344,3,FALSE)</f>
        <v>1982</v>
      </c>
      <c r="M640" s="10" t="str">
        <f ca="1">VLOOKUP(A640,'Hospitalisation Details'!$A$1:$Q$2344,5,FALSE)</f>
        <v>Aug</v>
      </c>
      <c r="N640" s="11">
        <f ca="1">VLOOKUP(A640,'Hospitalisation Details'!$A$1:$Q$2344,6,FALSE)</f>
        <v>25</v>
      </c>
      <c r="O640" s="17">
        <f ca="1">VLOOKUP(A640,'Hospitalisation Details'!$A$1:$Q$2344,7,FALSE)</f>
        <v>30188</v>
      </c>
      <c r="P640" s="11">
        <f ca="1">VLOOKUP(A640,'Hospitalisation Details'!$A$1:$Q$2344,10,FALSE)</f>
        <v>5438.75</v>
      </c>
      <c r="Q640" s="11" t="str">
        <f ca="1">VLOOKUP(A640,'Hospitalisation Details'!$A$1:$Q$2344,12,FALSE)</f>
        <v>tier - 3</v>
      </c>
      <c r="R640" s="11" t="str">
        <f ca="1">VLOOKUP(A640,'Hospitalisation Details'!$A$1:$Q$2344,14,FALSE)</f>
        <v>tier - 2</v>
      </c>
      <c r="S640" s="11">
        <f ca="1">VLOOKUP(A640,'Hospitalisation Details'!$A$1:$Q$2344,17,FALSE)</f>
        <v>43</v>
      </c>
      <c r="T640" s="11" t="str">
        <f ca="1">VLOOKUP(A640,'Hospitalisation Details'!$A$1:$Q$2336,16,FALSE)</f>
        <v>R1013</v>
      </c>
    </row>
    <row r="641" ht="15.5" spans="1:20">
      <c r="A641" s="10" t="s">
        <v>2406</v>
      </c>
      <c r="B641" s="11" t="str">
        <f>VLOOKUP(A641,'Customer Names'!$H$6:$K$2340,3,FALSE)</f>
        <v>  Sandra H</v>
      </c>
      <c r="C641" s="11">
        <f>VLOOKUP(A641,'Medical Examinations'!$A$1:$L$2336,2,FALSE)</f>
        <v>39.6</v>
      </c>
      <c r="D641" s="11">
        <f>VLOOKUP(A641,'Medical Examinations'!$A$1:$L$2336,3,FALSE)</f>
        <v>9.32</v>
      </c>
      <c r="E641" s="11" t="str">
        <f>VLOOKUP(A641,'Medical Examinations'!$A$1:$L$2336,4,FALSE)</f>
        <v>No</v>
      </c>
      <c r="F641" s="11" t="str">
        <f>VLOOKUP(A641,'Medical Examinations'!$A$1:$L$2336,5,FALSE)</f>
        <v>No</v>
      </c>
      <c r="G641" s="11" t="str">
        <f>VLOOKUP(A641,'Medical Examinations'!$A$1:$L$2336,6,FALSE)</f>
        <v>No</v>
      </c>
      <c r="H641" s="11">
        <f>VLOOKUP(A641,'Medical Examinations'!$A$1:$L$2336,8,FALSE)</f>
        <v>0</v>
      </c>
      <c r="I641" s="11" t="str">
        <f>VLOOKUP(A641,'Medical Examinations'!$A$1:$L$2336,10,FALSE)</f>
        <v>No</v>
      </c>
      <c r="J641" s="11" t="str">
        <f>VLOOKUP(A641,'Medical Examinations'!$A$1:$L$2336,11,FALSE)</f>
        <v>Obesity</v>
      </c>
      <c r="K641" s="11" t="str">
        <f>VLOOKUP(A641,'Medical Examinations'!$A$1:$L$2336,12,FALSE)</f>
        <v>Diabetes</v>
      </c>
      <c r="L641" s="10">
        <f ca="1">VLOOKUP(A641,'Hospitalisation Details'!$A$1:$Q$2344,3,FALSE)</f>
        <v>1986</v>
      </c>
      <c r="M641" s="10" t="str">
        <f ca="1">VLOOKUP(A641,'Hospitalisation Details'!$A$1:$Q$2344,5,FALSE)</f>
        <v>Dec</v>
      </c>
      <c r="N641" s="11">
        <f ca="1">VLOOKUP(A641,'Hospitalisation Details'!$A$1:$Q$2344,6,FALSE)</f>
        <v>25</v>
      </c>
      <c r="O641" s="17">
        <f ca="1">VLOOKUP(A641,'Hospitalisation Details'!$A$1:$Q$2344,7,FALSE)</f>
        <v>31771</v>
      </c>
      <c r="P641" s="11">
        <f ca="1">VLOOKUP(A641,'Hospitalisation Details'!$A$1:$Q$2344,10,FALSE)</f>
        <v>5458.05</v>
      </c>
      <c r="Q641" s="11" t="str">
        <f ca="1">VLOOKUP(A641,'Hospitalisation Details'!$A$1:$Q$2344,12,FALSE)</f>
        <v>tier - 2</v>
      </c>
      <c r="R641" s="11" t="str">
        <f ca="1">VLOOKUP(A641,'Hospitalisation Details'!$A$1:$Q$2344,14,FALSE)</f>
        <v>tier - 2</v>
      </c>
      <c r="S641" s="11">
        <f ca="1">VLOOKUP(A641,'Hospitalisation Details'!$A$1:$Q$2344,17,FALSE)</f>
        <v>38</v>
      </c>
      <c r="T641" s="11" t="str">
        <f ca="1">VLOOKUP(A641,'Hospitalisation Details'!$A$1:$Q$2336,16,FALSE)</f>
        <v>R1024</v>
      </c>
    </row>
    <row r="642" ht="15.5" spans="1:20">
      <c r="A642" s="10" t="s">
        <v>2410</v>
      </c>
      <c r="B642" s="11" t="str">
        <f>VLOOKUP(A642,'Customer Names'!$H$6:$K$2340,3,FALSE)</f>
        <v>  Takuo</v>
      </c>
      <c r="C642" s="11">
        <f>VLOOKUP(A642,'Medical Examinations'!$A$1:$L$2336,2,FALSE)</f>
        <v>50.92</v>
      </c>
      <c r="D642" s="11">
        <f>VLOOKUP(A642,'Medical Examinations'!$A$1:$L$2336,3,FALSE)</f>
        <v>5.31</v>
      </c>
      <c r="E642" s="11" t="str">
        <f>VLOOKUP(A642,'Medical Examinations'!$A$1:$L$2336,4,FALSE)</f>
        <v>yes</v>
      </c>
      <c r="F642" s="11" t="str">
        <f>VLOOKUP(A642,'Medical Examinations'!$A$1:$L$2336,5,FALSE)</f>
        <v>No</v>
      </c>
      <c r="G642" s="11" t="str">
        <f>VLOOKUP(A642,'Medical Examinations'!$A$1:$L$2336,6,FALSE)</f>
        <v>No</v>
      </c>
      <c r="H642" s="11">
        <f>VLOOKUP(A642,'Medical Examinations'!$A$1:$L$2336,8,FALSE)</f>
        <v>1</v>
      </c>
      <c r="I642" s="11" t="str">
        <f>VLOOKUP(A642,'Medical Examinations'!$A$1:$L$2336,10,FALSE)</f>
        <v>No</v>
      </c>
      <c r="J642" s="11" t="str">
        <f>VLOOKUP(A642,'Medical Examinations'!$A$1:$L$2336,11,FALSE)</f>
        <v>Obesity</v>
      </c>
      <c r="K642" s="11" t="str">
        <f>VLOOKUP(A642,'Medical Examinations'!$A$1:$L$2336,12,FALSE)</f>
        <v>Normal</v>
      </c>
      <c r="L642" s="10">
        <f ca="1">VLOOKUP(A642,'Hospitalisation Details'!$A$1:$Q$2344,3,FALSE)</f>
        <v>1973</v>
      </c>
      <c r="M642" s="10" t="str">
        <f ca="1">VLOOKUP(A642,'Hospitalisation Details'!$A$1:$Q$2344,5,FALSE)</f>
        <v>Oct</v>
      </c>
      <c r="N642" s="11">
        <f ca="1">VLOOKUP(A642,'Hospitalisation Details'!$A$1:$Q$2344,6,FALSE)</f>
        <v>24</v>
      </c>
      <c r="O642" s="17">
        <f ca="1">VLOOKUP(A642,'Hospitalisation Details'!$A$1:$Q$2344,7,FALSE)</f>
        <v>26961</v>
      </c>
      <c r="P642" s="11">
        <f ca="1">VLOOKUP(A642,'Hospitalisation Details'!$A$1:$Q$2344,10,FALSE)</f>
        <v>5466.88</v>
      </c>
      <c r="Q642" s="11" t="str">
        <f ca="1">VLOOKUP(A642,'Hospitalisation Details'!$A$1:$Q$2344,12,FALSE)</f>
        <v>tier - 2</v>
      </c>
      <c r="R642" s="11" t="str">
        <f ca="1">VLOOKUP(A642,'Hospitalisation Details'!$A$1:$Q$2344,14,FALSE)</f>
        <v>tier - 2</v>
      </c>
      <c r="S642" s="11">
        <f ca="1">VLOOKUP(A642,'Hospitalisation Details'!$A$1:$Q$2344,17,FALSE)</f>
        <v>52</v>
      </c>
      <c r="T642" s="11" t="str">
        <f ca="1">VLOOKUP(A642,'Hospitalisation Details'!$A$1:$Q$2336,16,FALSE)</f>
        <v>R1013</v>
      </c>
    </row>
    <row r="643" ht="15.5" spans="1:20">
      <c r="A643" s="10" t="s">
        <v>2413</v>
      </c>
      <c r="B643" s="11" t="str">
        <f>VLOOKUP(A643,'Customer Names'!$H$6:$K$2340,3,FALSE)</f>
        <v>  Kelly A</v>
      </c>
      <c r="C643" s="11">
        <f>VLOOKUP(A643,'Medical Examinations'!$A$1:$L$2336,2,FALSE)</f>
        <v>21.85</v>
      </c>
      <c r="D643" s="11">
        <f>VLOOKUP(A643,'Medical Examinations'!$A$1:$L$2336,3,FALSE)</f>
        <v>5.56</v>
      </c>
      <c r="E643" s="11" t="str">
        <f>VLOOKUP(A643,'Medical Examinations'!$A$1:$L$2336,4,FALSE)</f>
        <v>yes</v>
      </c>
      <c r="F643" s="11" t="str">
        <f>VLOOKUP(A643,'Medical Examinations'!$A$1:$L$2336,5,FALSE)</f>
        <v>No</v>
      </c>
      <c r="G643" s="11" t="str">
        <f>VLOOKUP(A643,'Medical Examinations'!$A$1:$L$2336,6,FALSE)</f>
        <v>No</v>
      </c>
      <c r="H643" s="11">
        <f>VLOOKUP(A643,'Medical Examinations'!$A$1:$L$2336,8,FALSE)</f>
        <v>0</v>
      </c>
      <c r="I643" s="11" t="str">
        <f>VLOOKUP(A643,'Medical Examinations'!$A$1:$L$2336,10,FALSE)</f>
        <v>yes</v>
      </c>
      <c r="J643" s="11" t="str">
        <f>VLOOKUP(A643,'Medical Examinations'!$A$1:$L$2336,11,FALSE)</f>
        <v>Normal Weight</v>
      </c>
      <c r="K643" s="11" t="str">
        <f>VLOOKUP(A643,'Medical Examinations'!$A$1:$L$2336,12,FALSE)</f>
        <v>Normal</v>
      </c>
      <c r="L643" s="10">
        <f ca="1">VLOOKUP(A643,'Hospitalisation Details'!$A$1:$Q$2344,3,FALSE)</f>
        <v>1986</v>
      </c>
      <c r="M643" s="10" t="str">
        <f ca="1">VLOOKUP(A643,'Hospitalisation Details'!$A$1:$Q$2344,5,FALSE)</f>
        <v>Dec</v>
      </c>
      <c r="N643" s="11">
        <f ca="1">VLOOKUP(A643,'Hospitalisation Details'!$A$1:$Q$2344,6,FALSE)</f>
        <v>2</v>
      </c>
      <c r="O643" s="17">
        <f ca="1">VLOOKUP(A643,'Hospitalisation Details'!$A$1:$Q$2344,7,FALSE)</f>
        <v>31748</v>
      </c>
      <c r="P643" s="11">
        <f ca="1">VLOOKUP(A643,'Hospitalisation Details'!$A$1:$Q$2344,10,FALSE)</f>
        <v>5469.01</v>
      </c>
      <c r="Q643" s="11" t="str">
        <f ca="1">VLOOKUP(A643,'Hospitalisation Details'!$A$1:$Q$2344,12,FALSE)</f>
        <v>tier - 2</v>
      </c>
      <c r="R643" s="11" t="str">
        <f ca="1">VLOOKUP(A643,'Hospitalisation Details'!$A$1:$Q$2344,14,FALSE)</f>
        <v>tier - 2</v>
      </c>
      <c r="S643" s="11">
        <f ca="1">VLOOKUP(A643,'Hospitalisation Details'!$A$1:$Q$2344,17,FALSE)</f>
        <v>38</v>
      </c>
      <c r="T643" s="11" t="str">
        <f ca="1">VLOOKUP(A643,'Hospitalisation Details'!$A$1:$Q$2336,16,FALSE)</f>
        <v>R1024</v>
      </c>
    </row>
    <row r="644" ht="15.5" spans="1:20">
      <c r="A644" s="10" t="s">
        <v>2416</v>
      </c>
      <c r="B644" s="11" t="str">
        <f>VLOOKUP(A644,'Customer Names'!$H$6:$K$2340,3,FALSE)</f>
        <v>  Scott</v>
      </c>
      <c r="C644" s="11">
        <f>VLOOKUP(A644,'Medical Examinations'!$A$1:$L$2336,2,FALSE)</f>
        <v>36.08</v>
      </c>
      <c r="D644" s="11">
        <f>VLOOKUP(A644,'Medical Examinations'!$A$1:$L$2336,3,FALSE)</f>
        <v>7.11</v>
      </c>
      <c r="E644" s="11" t="str">
        <f>VLOOKUP(A644,'Medical Examinations'!$A$1:$L$2336,4,FALSE)</f>
        <v>yes</v>
      </c>
      <c r="F644" s="11" t="str">
        <f>VLOOKUP(A644,'Medical Examinations'!$A$1:$L$2336,5,FALSE)</f>
        <v>No</v>
      </c>
      <c r="G644" s="11" t="str">
        <f>VLOOKUP(A644,'Medical Examinations'!$A$1:$L$2336,6,FALSE)</f>
        <v>Yes</v>
      </c>
      <c r="H644" s="11">
        <f>VLOOKUP(A644,'Medical Examinations'!$A$1:$L$2336,8,FALSE)</f>
        <v>1</v>
      </c>
      <c r="I644" s="11" t="str">
        <f>VLOOKUP(A644,'Medical Examinations'!$A$1:$L$2336,10,FALSE)</f>
        <v>No</v>
      </c>
      <c r="J644" s="11" t="str">
        <f>VLOOKUP(A644,'Medical Examinations'!$A$1:$L$2336,11,FALSE)</f>
        <v>Obesity</v>
      </c>
      <c r="K644" s="11" t="str">
        <f>VLOOKUP(A644,'Medical Examinations'!$A$1:$L$2336,12,FALSE)</f>
        <v>Diabetes</v>
      </c>
      <c r="L644" s="10">
        <f ca="1">VLOOKUP(A644,'Hospitalisation Details'!$A$1:$Q$2344,3,FALSE)</f>
        <v>1986</v>
      </c>
      <c r="M644" s="10" t="str">
        <f ca="1">VLOOKUP(A644,'Hospitalisation Details'!$A$1:$Q$2344,5,FALSE)</f>
        <v>Jul</v>
      </c>
      <c r="N644" s="11">
        <f ca="1">VLOOKUP(A644,'Hospitalisation Details'!$A$1:$Q$2344,6,FALSE)</f>
        <v>12</v>
      </c>
      <c r="O644" s="17">
        <f ca="1">VLOOKUP(A644,'Hospitalisation Details'!$A$1:$Q$2344,7,FALSE)</f>
        <v>31605</v>
      </c>
      <c r="P644" s="11">
        <f ca="1">VLOOKUP(A644,'Hospitalisation Details'!$A$1:$Q$2344,10,FALSE)</f>
        <v>5472.45</v>
      </c>
      <c r="Q644" s="11" t="str">
        <f ca="1">VLOOKUP(A644,'Hospitalisation Details'!$A$1:$Q$2344,12,FALSE)</f>
        <v>tier - 2</v>
      </c>
      <c r="R644" s="11" t="str">
        <f ca="1">VLOOKUP(A644,'Hospitalisation Details'!$A$1:$Q$2344,14,FALSE)</f>
        <v>tier - 3</v>
      </c>
      <c r="S644" s="11">
        <f ca="1">VLOOKUP(A644,'Hospitalisation Details'!$A$1:$Q$2344,17,FALSE)</f>
        <v>39</v>
      </c>
      <c r="T644" s="11" t="str">
        <f ca="1">VLOOKUP(A644,'Hospitalisation Details'!$A$1:$Q$2336,16,FALSE)</f>
        <v>R1011</v>
      </c>
    </row>
    <row r="645" ht="15.5" spans="1:20">
      <c r="A645" s="10" t="s">
        <v>2420</v>
      </c>
      <c r="B645" s="11" t="str">
        <f>VLOOKUP(A645,'Customer Names'!$H$6:$K$2340,3,FALSE)</f>
        <v>  Benoit</v>
      </c>
      <c r="C645" s="11">
        <f>VLOOKUP(A645,'Medical Examinations'!$A$1:$L$2336,2,FALSE)</f>
        <v>40.44</v>
      </c>
      <c r="D645" s="11">
        <f>VLOOKUP(A645,'Medical Examinations'!$A$1:$L$2336,3,FALSE)</f>
        <v>5.13</v>
      </c>
      <c r="E645" s="11" t="str">
        <f>VLOOKUP(A645,'Medical Examinations'!$A$1:$L$2336,4,FALSE)</f>
        <v>yes</v>
      </c>
      <c r="F645" s="11" t="str">
        <f>VLOOKUP(A645,'Medical Examinations'!$A$1:$L$2336,5,FALSE)</f>
        <v>No</v>
      </c>
      <c r="G645" s="11" t="str">
        <f>VLOOKUP(A645,'Medical Examinations'!$A$1:$L$2336,6,FALSE)</f>
        <v>Yes</v>
      </c>
      <c r="H645" s="11">
        <f>VLOOKUP(A645,'Medical Examinations'!$A$1:$L$2336,8,FALSE)</f>
        <v>1</v>
      </c>
      <c r="I645" s="11" t="str">
        <f>VLOOKUP(A645,'Medical Examinations'!$A$1:$L$2336,10,FALSE)</f>
        <v>No</v>
      </c>
      <c r="J645" s="11" t="str">
        <f>VLOOKUP(A645,'Medical Examinations'!$A$1:$L$2336,11,FALSE)</f>
        <v>Obesity</v>
      </c>
      <c r="K645" s="11" t="str">
        <f>VLOOKUP(A645,'Medical Examinations'!$A$1:$L$2336,12,FALSE)</f>
        <v>Normal</v>
      </c>
      <c r="L645" s="10">
        <f ca="1">VLOOKUP(A645,'Hospitalisation Details'!$A$1:$Q$2344,3,FALSE)</f>
        <v>1986</v>
      </c>
      <c r="M645" s="10" t="str">
        <f ca="1">VLOOKUP(A645,'Hospitalisation Details'!$A$1:$Q$2344,5,FALSE)</f>
        <v>Sep</v>
      </c>
      <c r="N645" s="11">
        <f ca="1">VLOOKUP(A645,'Hospitalisation Details'!$A$1:$Q$2344,6,FALSE)</f>
        <v>30</v>
      </c>
      <c r="O645" s="17">
        <f ca="1">VLOOKUP(A645,'Hospitalisation Details'!$A$1:$Q$2344,7,FALSE)</f>
        <v>31685</v>
      </c>
      <c r="P645" s="11">
        <f ca="1">VLOOKUP(A645,'Hospitalisation Details'!$A$1:$Q$2344,10,FALSE)</f>
        <v>5478.04</v>
      </c>
      <c r="Q645" s="11" t="str">
        <f ca="1">VLOOKUP(A645,'Hospitalisation Details'!$A$1:$Q$2344,12,FALSE)</f>
        <v>tier - 2</v>
      </c>
      <c r="R645" s="11" t="str">
        <f ca="1">VLOOKUP(A645,'Hospitalisation Details'!$A$1:$Q$2344,14,FALSE)</f>
        <v>tier - 3</v>
      </c>
      <c r="S645" s="11">
        <f ca="1">VLOOKUP(A645,'Hospitalisation Details'!$A$1:$Q$2344,17,FALSE)</f>
        <v>39</v>
      </c>
      <c r="T645" s="11" t="str">
        <f ca="1">VLOOKUP(A645,'Hospitalisation Details'!$A$1:$Q$2336,16,FALSE)</f>
        <v>R1013</v>
      </c>
    </row>
    <row r="646" ht="15.5" spans="1:20">
      <c r="A646" s="10" t="s">
        <v>2423</v>
      </c>
      <c r="B646" s="11" t="str">
        <f>VLOOKUP(A646,'Customer Names'!$H$6:$K$2340,3,FALSE)</f>
        <v>  Elizabeth M</v>
      </c>
      <c r="C646" s="11">
        <f>VLOOKUP(A646,'Medical Examinations'!$A$1:$L$2336,2,FALSE)</f>
        <v>38.095</v>
      </c>
      <c r="D646" s="11">
        <f>VLOOKUP(A646,'Medical Examinations'!$A$1:$L$2336,3,FALSE)</f>
        <v>10.2</v>
      </c>
      <c r="E646" s="11" t="str">
        <f>VLOOKUP(A646,'Medical Examinations'!$A$1:$L$2336,4,FALSE)</f>
        <v>No</v>
      </c>
      <c r="F646" s="11" t="str">
        <f>VLOOKUP(A646,'Medical Examinations'!$A$1:$L$2336,5,FALSE)</f>
        <v>No</v>
      </c>
      <c r="G646" s="11" t="str">
        <f>VLOOKUP(A646,'Medical Examinations'!$A$1:$L$2336,6,FALSE)</f>
        <v>No</v>
      </c>
      <c r="H646" s="11">
        <f>VLOOKUP(A646,'Medical Examinations'!$A$1:$L$2336,8,FALSE)</f>
        <v>0</v>
      </c>
      <c r="I646" s="11" t="str">
        <f>VLOOKUP(A646,'Medical Examinations'!$A$1:$L$2336,10,FALSE)</f>
        <v>No</v>
      </c>
      <c r="J646" s="11" t="str">
        <f>VLOOKUP(A646,'Medical Examinations'!$A$1:$L$2336,11,FALSE)</f>
        <v>Obesity</v>
      </c>
      <c r="K646" s="11" t="str">
        <f>VLOOKUP(A646,'Medical Examinations'!$A$1:$L$2336,12,FALSE)</f>
        <v>Diabetes</v>
      </c>
      <c r="L646" s="10">
        <f ca="1">VLOOKUP(A646,'Hospitalisation Details'!$A$1:$Q$2344,3,FALSE)</f>
        <v>1984</v>
      </c>
      <c r="M646" s="10" t="str">
        <f ca="1">VLOOKUP(A646,'Hospitalisation Details'!$A$1:$Q$2344,5,FALSE)</f>
        <v>Aug</v>
      </c>
      <c r="N646" s="11">
        <f ca="1">VLOOKUP(A646,'Hospitalisation Details'!$A$1:$Q$2344,6,FALSE)</f>
        <v>26</v>
      </c>
      <c r="O646" s="17">
        <f ca="1">VLOOKUP(A646,'Hospitalisation Details'!$A$1:$Q$2344,7,FALSE)</f>
        <v>30920</v>
      </c>
      <c r="P646" s="11">
        <f ca="1">VLOOKUP(A646,'Hospitalisation Details'!$A$1:$Q$2344,10,FALSE)</f>
        <v>5484.47</v>
      </c>
      <c r="Q646" s="11" t="str">
        <f ca="1">VLOOKUP(A646,'Hospitalisation Details'!$A$1:$Q$2344,12,FALSE)</f>
        <v>tier - 2</v>
      </c>
      <c r="R646" s="11" t="str">
        <f ca="1">VLOOKUP(A646,'Hospitalisation Details'!$A$1:$Q$2344,14,FALSE)</f>
        <v>tier - 2</v>
      </c>
      <c r="S646" s="11">
        <f ca="1">VLOOKUP(A646,'Hospitalisation Details'!$A$1:$Q$2344,17,FALSE)</f>
        <v>41</v>
      </c>
      <c r="T646" s="11" t="str">
        <f ca="1">VLOOKUP(A646,'Hospitalisation Details'!$A$1:$Q$2336,16,FALSE)</f>
        <v>R1013</v>
      </c>
    </row>
    <row r="647" ht="15.5" spans="1:20">
      <c r="A647" s="10" t="s">
        <v>2427</v>
      </c>
      <c r="B647" s="11" t="str">
        <f>VLOOKUP(A647,'Customer Names'!$H$6:$K$2340,3,FALSE)</f>
        <v>  Jessica A</v>
      </c>
      <c r="C647" s="11">
        <f>VLOOKUP(A647,'Medical Examinations'!$A$1:$L$2336,2,FALSE)</f>
        <v>44.95</v>
      </c>
      <c r="D647" s="11">
        <f>VLOOKUP(A647,'Medical Examinations'!$A$1:$L$2336,3,FALSE)</f>
        <v>10.4</v>
      </c>
      <c r="E647" s="11" t="str">
        <f>VLOOKUP(A647,'Medical Examinations'!$A$1:$L$2336,4,FALSE)</f>
        <v>No</v>
      </c>
      <c r="F647" s="11" t="str">
        <f>VLOOKUP(A647,'Medical Examinations'!$A$1:$L$2336,5,FALSE)</f>
        <v>No</v>
      </c>
      <c r="G647" s="11" t="str">
        <f>VLOOKUP(A647,'Medical Examinations'!$A$1:$L$2336,6,FALSE)</f>
        <v>No</v>
      </c>
      <c r="H647" s="11">
        <f>VLOOKUP(A647,'Medical Examinations'!$A$1:$L$2336,8,FALSE)</f>
        <v>0</v>
      </c>
      <c r="I647" s="11" t="str">
        <f>VLOOKUP(A647,'Medical Examinations'!$A$1:$L$2336,10,FALSE)</f>
        <v>No</v>
      </c>
      <c r="J647" s="11" t="str">
        <f>VLOOKUP(A647,'Medical Examinations'!$A$1:$L$2336,11,FALSE)</f>
        <v>Obesity</v>
      </c>
      <c r="K647" s="11" t="str">
        <f>VLOOKUP(A647,'Medical Examinations'!$A$1:$L$2336,12,FALSE)</f>
        <v>Diabetes</v>
      </c>
      <c r="L647" s="10">
        <f ca="1">VLOOKUP(A647,'Hospitalisation Details'!$A$1:$Q$2344,3,FALSE)</f>
        <v>1984</v>
      </c>
      <c r="M647" s="10" t="str">
        <f ca="1">VLOOKUP(A647,'Hospitalisation Details'!$A$1:$Q$2344,5,FALSE)</f>
        <v>Aug</v>
      </c>
      <c r="N647" s="11">
        <f ca="1">VLOOKUP(A647,'Hospitalisation Details'!$A$1:$Q$2344,6,FALSE)</f>
        <v>17</v>
      </c>
      <c r="O647" s="17">
        <f ca="1">VLOOKUP(A647,'Hospitalisation Details'!$A$1:$Q$2344,7,FALSE)</f>
        <v>30911</v>
      </c>
      <c r="P647" s="11">
        <f ca="1">VLOOKUP(A647,'Hospitalisation Details'!$A$1:$Q$2344,10,FALSE)</f>
        <v>5488.26</v>
      </c>
      <c r="Q647" s="11" t="str">
        <f ca="1">VLOOKUP(A647,'Hospitalisation Details'!$A$1:$Q$2344,12,FALSE)</f>
        <v>tier - 2</v>
      </c>
      <c r="R647" s="11" t="str">
        <f ca="1">VLOOKUP(A647,'Hospitalisation Details'!$A$1:$Q$2344,14,FALSE)</f>
        <v>tier - 3</v>
      </c>
      <c r="S647" s="11">
        <f ca="1">VLOOKUP(A647,'Hospitalisation Details'!$A$1:$Q$2344,17,FALSE)</f>
        <v>41</v>
      </c>
      <c r="T647" s="11" t="str">
        <f ca="1">VLOOKUP(A647,'Hospitalisation Details'!$A$1:$Q$2336,16,FALSE)</f>
        <v>R1011</v>
      </c>
    </row>
    <row r="648" ht="15.5" spans="1:20">
      <c r="A648" s="10" t="s">
        <v>2430</v>
      </c>
      <c r="B648" s="11" t="str">
        <f>VLOOKUP(A648,'Customer Names'!$H$6:$K$2340,3,FALSE)</f>
        <v>  Monica K</v>
      </c>
      <c r="C648" s="11">
        <f>VLOOKUP(A648,'Medical Examinations'!$A$1:$L$2336,2,FALSE)</f>
        <v>35.54</v>
      </c>
      <c r="D648" s="11">
        <f>VLOOKUP(A648,'Medical Examinations'!$A$1:$L$2336,3,FALSE)</f>
        <v>10.67</v>
      </c>
      <c r="E648" s="11" t="str">
        <f>VLOOKUP(A648,'Medical Examinations'!$A$1:$L$2336,4,FALSE)</f>
        <v>No</v>
      </c>
      <c r="F648" s="11" t="str">
        <f>VLOOKUP(A648,'Medical Examinations'!$A$1:$L$2336,5,FALSE)</f>
        <v>No</v>
      </c>
      <c r="G648" s="11" t="str">
        <f>VLOOKUP(A648,'Medical Examinations'!$A$1:$L$2336,6,FALSE)</f>
        <v>No</v>
      </c>
      <c r="H648" s="11">
        <f>VLOOKUP(A648,'Medical Examinations'!$A$1:$L$2336,8,FALSE)</f>
        <v>0</v>
      </c>
      <c r="I648" s="11" t="str">
        <f>VLOOKUP(A648,'Medical Examinations'!$A$1:$L$2336,10,FALSE)</f>
        <v>No</v>
      </c>
      <c r="J648" s="11" t="str">
        <f>VLOOKUP(A648,'Medical Examinations'!$A$1:$L$2336,11,FALSE)</f>
        <v>Obesity</v>
      </c>
      <c r="K648" s="11" t="str">
        <f>VLOOKUP(A648,'Medical Examinations'!$A$1:$L$2336,12,FALSE)</f>
        <v>Diabetes</v>
      </c>
      <c r="L648" s="10">
        <f ca="1">VLOOKUP(A648,'Hospitalisation Details'!$A$1:$Q$2344,3,FALSE)</f>
        <v>1988</v>
      </c>
      <c r="M648" s="10" t="str">
        <f ca="1">VLOOKUP(A648,'Hospitalisation Details'!$A$1:$Q$2344,5,FALSE)</f>
        <v>Jul</v>
      </c>
      <c r="N648" s="11">
        <f ca="1">VLOOKUP(A648,'Hospitalisation Details'!$A$1:$Q$2344,6,FALSE)</f>
        <v>29</v>
      </c>
      <c r="O648" s="17">
        <f ca="1">VLOOKUP(A648,'Hospitalisation Details'!$A$1:$Q$2344,7,FALSE)</f>
        <v>32353</v>
      </c>
      <c r="P648" s="11">
        <f ca="1">VLOOKUP(A648,'Hospitalisation Details'!$A$1:$Q$2344,10,FALSE)</f>
        <v>5503.36</v>
      </c>
      <c r="Q648" s="11" t="str">
        <f ca="1">VLOOKUP(A648,'Hospitalisation Details'!$A$1:$Q$2344,12,FALSE)</f>
        <v>tier - 2</v>
      </c>
      <c r="R648" s="11" t="str">
        <f ca="1">VLOOKUP(A648,'Hospitalisation Details'!$A$1:$Q$2344,14,FALSE)</f>
        <v>tier - 2</v>
      </c>
      <c r="S648" s="11">
        <f ca="1">VLOOKUP(A648,'Hospitalisation Details'!$A$1:$Q$2344,17,FALSE)</f>
        <v>37</v>
      </c>
      <c r="T648" s="11" t="str">
        <f ca="1">VLOOKUP(A648,'Hospitalisation Details'!$A$1:$Q$2336,16,FALSE)</f>
        <v>R1012</v>
      </c>
    </row>
    <row r="649" ht="15.5" spans="1:20">
      <c r="A649" s="10" t="s">
        <v>2433</v>
      </c>
      <c r="B649" s="11" t="str">
        <f>VLOOKUP(A649,'Customer Names'!$H$6:$K$2340,3,FALSE)</f>
        <v>  Kevin L</v>
      </c>
      <c r="C649" s="11">
        <f>VLOOKUP(A649,'Medical Examinations'!$A$1:$L$2336,2,FALSE)</f>
        <v>39.8</v>
      </c>
      <c r="D649" s="11">
        <f>VLOOKUP(A649,'Medical Examinations'!$A$1:$L$2336,3,FALSE)</f>
        <v>4.65</v>
      </c>
      <c r="E649" s="11" t="str">
        <f>VLOOKUP(A649,'Medical Examinations'!$A$1:$L$2336,4,FALSE)</f>
        <v>yes</v>
      </c>
      <c r="F649" s="11" t="str">
        <f>VLOOKUP(A649,'Medical Examinations'!$A$1:$L$2336,5,FALSE)</f>
        <v>No</v>
      </c>
      <c r="G649" s="11" t="str">
        <f>VLOOKUP(A649,'Medical Examinations'!$A$1:$L$2336,6,FALSE)</f>
        <v>No</v>
      </c>
      <c r="H649" s="11">
        <f>VLOOKUP(A649,'Medical Examinations'!$A$1:$L$2336,8,FALSE)</f>
        <v>2</v>
      </c>
      <c r="I649" s="11" t="str">
        <f>VLOOKUP(A649,'Medical Examinations'!$A$1:$L$2336,10,FALSE)</f>
        <v>No</v>
      </c>
      <c r="J649" s="11" t="str">
        <f>VLOOKUP(A649,'Medical Examinations'!$A$1:$L$2336,11,FALSE)</f>
        <v>Obesity</v>
      </c>
      <c r="K649" s="11" t="str">
        <f>VLOOKUP(A649,'Medical Examinations'!$A$1:$L$2336,12,FALSE)</f>
        <v>Normal</v>
      </c>
      <c r="L649" s="10">
        <f ca="1">VLOOKUP(A649,'Hospitalisation Details'!$A$1:$Q$2344,3,FALSE)</f>
        <v>1981</v>
      </c>
      <c r="M649" s="10" t="str">
        <f ca="1">VLOOKUP(A649,'Hospitalisation Details'!$A$1:$Q$2344,5,FALSE)</f>
        <v>Nov</v>
      </c>
      <c r="N649" s="11">
        <f ca="1">VLOOKUP(A649,'Hospitalisation Details'!$A$1:$Q$2344,6,FALSE)</f>
        <v>7</v>
      </c>
      <c r="O649" s="17">
        <f ca="1">VLOOKUP(A649,'Hospitalisation Details'!$A$1:$Q$2344,7,FALSE)</f>
        <v>29897</v>
      </c>
      <c r="P649" s="11">
        <f ca="1">VLOOKUP(A649,'Hospitalisation Details'!$A$1:$Q$2344,10,FALSE)</f>
        <v>5539.4</v>
      </c>
      <c r="Q649" s="11" t="str">
        <f ca="1">VLOOKUP(A649,'Hospitalisation Details'!$A$1:$Q$2344,12,FALSE)</f>
        <v>tier - 2</v>
      </c>
      <c r="R649" s="11" t="str">
        <f ca="1">VLOOKUP(A649,'Hospitalisation Details'!$A$1:$Q$2344,14,FALSE)</f>
        <v>tier - 2</v>
      </c>
      <c r="S649" s="11">
        <f ca="1">VLOOKUP(A649,'Hospitalisation Details'!$A$1:$Q$2344,17,FALSE)</f>
        <v>43</v>
      </c>
      <c r="T649" s="11" t="str">
        <f ca="1">VLOOKUP(A649,'Hospitalisation Details'!$A$1:$Q$2336,16,FALSE)</f>
        <v>R1013</v>
      </c>
    </row>
    <row r="650" ht="15.5" spans="1:20">
      <c r="A650" s="10" t="s">
        <v>2437</v>
      </c>
      <c r="B650" s="11" t="str">
        <f>VLOOKUP(A650,'Customer Names'!$H$6:$K$2340,3,FALSE)</f>
        <v>  Gregory</v>
      </c>
      <c r="C650" s="11">
        <f>VLOOKUP(A650,'Medical Examinations'!$A$1:$L$2336,2,FALSE)</f>
        <v>33.66</v>
      </c>
      <c r="D650" s="11">
        <f>VLOOKUP(A650,'Medical Examinations'!$A$1:$L$2336,3,FALSE)</f>
        <v>5.65</v>
      </c>
      <c r="E650" s="11" t="str">
        <f>VLOOKUP(A650,'Medical Examinations'!$A$1:$L$2336,4,FALSE)</f>
        <v>yes</v>
      </c>
      <c r="F650" s="11" t="str">
        <f>VLOOKUP(A650,'Medical Examinations'!$A$1:$L$2336,5,FALSE)</f>
        <v>No</v>
      </c>
      <c r="G650" s="11" t="str">
        <f>VLOOKUP(A650,'Medical Examinations'!$A$1:$L$2336,6,FALSE)</f>
        <v>No</v>
      </c>
      <c r="H650" s="11">
        <f>VLOOKUP(A650,'Medical Examinations'!$A$1:$L$2336,8,FALSE)</f>
        <v>2</v>
      </c>
      <c r="I650" s="11" t="str">
        <f>VLOOKUP(A650,'Medical Examinations'!$A$1:$L$2336,10,FALSE)</f>
        <v>No</v>
      </c>
      <c r="J650" s="11" t="str">
        <f>VLOOKUP(A650,'Medical Examinations'!$A$1:$L$2336,11,FALSE)</f>
        <v>Obesity</v>
      </c>
      <c r="K650" s="11" t="str">
        <f>VLOOKUP(A650,'Medical Examinations'!$A$1:$L$2336,12,FALSE)</f>
        <v>Normal</v>
      </c>
      <c r="L650" s="10">
        <f ca="1">VLOOKUP(A650,'Hospitalisation Details'!$A$1:$Q$2344,3,FALSE)</f>
        <v>1980</v>
      </c>
      <c r="M650" s="10" t="str">
        <f ca="1">VLOOKUP(A650,'Hospitalisation Details'!$A$1:$Q$2344,5,FALSE)</f>
        <v>Dec</v>
      </c>
      <c r="N650" s="11">
        <f ca="1">VLOOKUP(A650,'Hospitalisation Details'!$A$1:$Q$2344,6,FALSE)</f>
        <v>7</v>
      </c>
      <c r="O650" s="17">
        <f ca="1">VLOOKUP(A650,'Hospitalisation Details'!$A$1:$Q$2344,7,FALSE)</f>
        <v>29562</v>
      </c>
      <c r="P650" s="11">
        <f ca="1">VLOOKUP(A650,'Hospitalisation Details'!$A$1:$Q$2344,10,FALSE)</f>
        <v>5540.35</v>
      </c>
      <c r="Q650" s="11" t="str">
        <f ca="1">VLOOKUP(A650,'Hospitalisation Details'!$A$1:$Q$2344,12,FALSE)</f>
        <v>tier - 2</v>
      </c>
      <c r="R650" s="11" t="str">
        <f ca="1">VLOOKUP(A650,'Hospitalisation Details'!$A$1:$Q$2344,14,FALSE)</f>
        <v>tier - 2</v>
      </c>
      <c r="S650" s="11">
        <f ca="1">VLOOKUP(A650,'Hospitalisation Details'!$A$1:$Q$2344,17,FALSE)</f>
        <v>44</v>
      </c>
      <c r="T650" s="11" t="str">
        <f ca="1">VLOOKUP(A650,'Hospitalisation Details'!$A$1:$Q$2336,16,FALSE)</f>
        <v>R1012</v>
      </c>
    </row>
    <row r="651" ht="15.5" spans="1:20">
      <c r="A651" s="10" t="s">
        <v>2440</v>
      </c>
      <c r="B651" s="11" t="str">
        <f>VLOOKUP(A651,'Customer Names'!$H$6:$K$2340,3,FALSE)</f>
        <v>  Della</v>
      </c>
      <c r="C651" s="11">
        <f>VLOOKUP(A651,'Medical Examinations'!$A$1:$L$2336,2,FALSE)</f>
        <v>35.5</v>
      </c>
      <c r="D651" s="11">
        <f>VLOOKUP(A651,'Medical Examinations'!$A$1:$L$2336,3,FALSE)</f>
        <v>11.97</v>
      </c>
      <c r="E651" s="11" t="str">
        <f>VLOOKUP(A651,'Medical Examinations'!$A$1:$L$2336,4,FALSE)</f>
        <v>No</v>
      </c>
      <c r="F651" s="11" t="str">
        <f>VLOOKUP(A651,'Medical Examinations'!$A$1:$L$2336,5,FALSE)</f>
        <v>No</v>
      </c>
      <c r="G651" s="11" t="str">
        <f>VLOOKUP(A651,'Medical Examinations'!$A$1:$L$2336,6,FALSE)</f>
        <v>No</v>
      </c>
      <c r="H651" s="11">
        <f>VLOOKUP(A651,'Medical Examinations'!$A$1:$L$2336,8,FALSE)</f>
        <v>0</v>
      </c>
      <c r="I651" s="11" t="str">
        <f>VLOOKUP(A651,'Medical Examinations'!$A$1:$L$2336,10,FALSE)</f>
        <v>No</v>
      </c>
      <c r="J651" s="11" t="str">
        <f>VLOOKUP(A651,'Medical Examinations'!$A$1:$L$2336,11,FALSE)</f>
        <v>Obesity</v>
      </c>
      <c r="K651" s="11" t="str">
        <f>VLOOKUP(A651,'Medical Examinations'!$A$1:$L$2336,12,FALSE)</f>
        <v>Diabetes</v>
      </c>
      <c r="L651" s="10">
        <f ca="1">VLOOKUP(A651,'Hospitalisation Details'!$A$1:$Q$2344,3,FALSE)</f>
        <v>1999</v>
      </c>
      <c r="M651" s="10" t="str">
        <f ca="1">VLOOKUP(A651,'Hospitalisation Details'!$A$1:$Q$2344,5,FALSE)</f>
        <v>Sep</v>
      </c>
      <c r="N651" s="11">
        <f ca="1">VLOOKUP(A651,'Hospitalisation Details'!$A$1:$Q$2344,6,FALSE)</f>
        <v>22</v>
      </c>
      <c r="O651" s="17">
        <f ca="1">VLOOKUP(A651,'Hospitalisation Details'!$A$1:$Q$2344,7,FALSE)</f>
        <v>36425</v>
      </c>
      <c r="P651" s="11">
        <f ca="1">VLOOKUP(A651,'Hospitalisation Details'!$A$1:$Q$2344,10,FALSE)</f>
        <v>5552.61</v>
      </c>
      <c r="Q651" s="11" t="str">
        <f ca="1">VLOOKUP(A651,'Hospitalisation Details'!$A$1:$Q$2344,12,FALSE)</f>
        <v>tier - 2</v>
      </c>
      <c r="R651" s="11" t="str">
        <f ca="1">VLOOKUP(A651,'Hospitalisation Details'!$A$1:$Q$2344,14,FALSE)</f>
        <v>tier - 3</v>
      </c>
      <c r="S651" s="11">
        <f ca="1">VLOOKUP(A651,'Hospitalisation Details'!$A$1:$Q$2344,17,FALSE)</f>
        <v>26</v>
      </c>
      <c r="T651" s="11" t="str">
        <f ca="1">VLOOKUP(A651,'Hospitalisation Details'!$A$1:$Q$2336,16,FALSE)</f>
        <v>R1026</v>
      </c>
    </row>
    <row r="652" ht="15.5" spans="1:20">
      <c r="A652" s="10" t="s">
        <v>2444</v>
      </c>
      <c r="B652" s="11" t="str">
        <f>VLOOKUP(A652,'Customer Names'!$H$6:$K$2340,3,FALSE)</f>
        <v>  David</v>
      </c>
      <c r="C652" s="11">
        <f>VLOOKUP(A652,'Medical Examinations'!$A$1:$L$2336,2,FALSE)</f>
        <v>41.63</v>
      </c>
      <c r="D652" s="11">
        <f>VLOOKUP(A652,'Medical Examinations'!$A$1:$L$2336,3,FALSE)</f>
        <v>6.71</v>
      </c>
      <c r="E652" s="11" t="str">
        <f>VLOOKUP(A652,'Medical Examinations'!$A$1:$L$2336,4,FALSE)</f>
        <v>No</v>
      </c>
      <c r="F652" s="11" t="str">
        <f>VLOOKUP(A652,'Medical Examinations'!$A$1:$L$2336,5,FALSE)</f>
        <v>No</v>
      </c>
      <c r="G652" s="11" t="str">
        <f>VLOOKUP(A652,'Medical Examinations'!$A$1:$L$2336,6,FALSE)</f>
        <v>No</v>
      </c>
      <c r="H652" s="11">
        <f>VLOOKUP(A652,'Medical Examinations'!$A$1:$L$2336,8,FALSE)</f>
        <v>0</v>
      </c>
      <c r="I652" s="11" t="str">
        <f>VLOOKUP(A652,'Medical Examinations'!$A$1:$L$2336,10,FALSE)</f>
        <v>No</v>
      </c>
      <c r="J652" s="11" t="str">
        <f>VLOOKUP(A652,'Medical Examinations'!$A$1:$L$2336,11,FALSE)</f>
        <v>Obesity</v>
      </c>
      <c r="K652" s="11" t="str">
        <f>VLOOKUP(A652,'Medical Examinations'!$A$1:$L$2336,12,FALSE)</f>
        <v>Diabetes</v>
      </c>
      <c r="L652" s="10">
        <f ca="1">VLOOKUP(A652,'Hospitalisation Details'!$A$1:$Q$2344,3,FALSE)</f>
        <v>1974</v>
      </c>
      <c r="M652" s="10" t="str">
        <f ca="1">VLOOKUP(A652,'Hospitalisation Details'!$A$1:$Q$2344,5,FALSE)</f>
        <v>Sep</v>
      </c>
      <c r="N652" s="11">
        <f ca="1">VLOOKUP(A652,'Hospitalisation Details'!$A$1:$Q$2344,6,FALSE)</f>
        <v>18</v>
      </c>
      <c r="O652" s="17">
        <f ca="1">VLOOKUP(A652,'Hospitalisation Details'!$A$1:$Q$2344,7,FALSE)</f>
        <v>27290</v>
      </c>
      <c r="P652" s="11">
        <f ca="1">VLOOKUP(A652,'Hospitalisation Details'!$A$1:$Q$2344,10,FALSE)</f>
        <v>5576.35</v>
      </c>
      <c r="Q652" s="11" t="str">
        <f ca="1">VLOOKUP(A652,'Hospitalisation Details'!$A$1:$Q$2344,12,FALSE)</f>
        <v>tier - 2</v>
      </c>
      <c r="R652" s="11" t="str">
        <f ca="1">VLOOKUP(A652,'Hospitalisation Details'!$A$1:$Q$2344,14,FALSE)</f>
        <v>tier - 3</v>
      </c>
      <c r="S652" s="11">
        <f ca="1">VLOOKUP(A652,'Hospitalisation Details'!$A$1:$Q$2344,17,FALSE)</f>
        <v>51</v>
      </c>
      <c r="T652" s="11" t="str">
        <f ca="1">VLOOKUP(A652,'Hospitalisation Details'!$A$1:$Q$2336,16,FALSE)</f>
        <v>R1013</v>
      </c>
    </row>
    <row r="653" ht="15.5" spans="1:20">
      <c r="A653" s="10" t="s">
        <v>2448</v>
      </c>
      <c r="B653" s="11" t="str">
        <f>VLOOKUP(A653,'Customer Names'!$H$6:$K$2340,3,FALSE)</f>
        <v>  Victoria</v>
      </c>
      <c r="C653" s="11">
        <f>VLOOKUP(A653,'Medical Examinations'!$A$1:$L$2336,2,FALSE)</f>
        <v>46.49</v>
      </c>
      <c r="D653" s="11">
        <f>VLOOKUP(A653,'Medical Examinations'!$A$1:$L$2336,3,FALSE)</f>
        <v>11.92</v>
      </c>
      <c r="E653" s="11" t="str">
        <f>VLOOKUP(A653,'Medical Examinations'!$A$1:$L$2336,4,FALSE)</f>
        <v>No</v>
      </c>
      <c r="F653" s="11" t="str">
        <f>VLOOKUP(A653,'Medical Examinations'!$A$1:$L$2336,5,FALSE)</f>
        <v>No</v>
      </c>
      <c r="G653" s="11" t="str">
        <f>VLOOKUP(A653,'Medical Examinations'!$A$1:$L$2336,6,FALSE)</f>
        <v>No</v>
      </c>
      <c r="H653" s="11">
        <f>VLOOKUP(A653,'Medical Examinations'!$A$1:$L$2336,8,FALSE)</f>
        <v>0</v>
      </c>
      <c r="I653" s="11" t="str">
        <f>VLOOKUP(A653,'Medical Examinations'!$A$1:$L$2336,10,FALSE)</f>
        <v>No</v>
      </c>
      <c r="J653" s="11" t="str">
        <f>VLOOKUP(A653,'Medical Examinations'!$A$1:$L$2336,11,FALSE)</f>
        <v>Obesity</v>
      </c>
      <c r="K653" s="11" t="str">
        <f>VLOOKUP(A653,'Medical Examinations'!$A$1:$L$2336,12,FALSE)</f>
        <v>Diabetes</v>
      </c>
      <c r="L653" s="10">
        <f ca="1">VLOOKUP(A653,'Hospitalisation Details'!$A$1:$Q$2344,3,FALSE)</f>
        <v>1985</v>
      </c>
      <c r="M653" s="10" t="str">
        <f ca="1">VLOOKUP(A653,'Hospitalisation Details'!$A$1:$Q$2344,5,FALSE)</f>
        <v>Sep</v>
      </c>
      <c r="N653" s="11">
        <f ca="1">VLOOKUP(A653,'Hospitalisation Details'!$A$1:$Q$2344,6,FALSE)</f>
        <v>5</v>
      </c>
      <c r="O653" s="17">
        <f ca="1">VLOOKUP(A653,'Hospitalisation Details'!$A$1:$Q$2344,7,FALSE)</f>
        <v>31295</v>
      </c>
      <c r="P653" s="11">
        <f ca="1">VLOOKUP(A653,'Hospitalisation Details'!$A$1:$Q$2344,10,FALSE)</f>
        <v>5582.95</v>
      </c>
      <c r="Q653" s="11" t="str">
        <f ca="1">VLOOKUP(A653,'Hospitalisation Details'!$A$1:$Q$2344,12,FALSE)</f>
        <v>tier - 2</v>
      </c>
      <c r="R653" s="11" t="str">
        <f ca="1">VLOOKUP(A653,'Hospitalisation Details'!$A$1:$Q$2344,14,FALSE)</f>
        <v>tier - 1</v>
      </c>
      <c r="S653" s="11">
        <f ca="1">VLOOKUP(A653,'Hospitalisation Details'!$A$1:$Q$2344,17,FALSE)</f>
        <v>40</v>
      </c>
      <c r="T653" s="11" t="str">
        <f ca="1">VLOOKUP(A653,'Hospitalisation Details'!$A$1:$Q$2336,16,FALSE)</f>
        <v>R1012</v>
      </c>
    </row>
    <row r="654" ht="15.5" spans="1:20">
      <c r="A654" s="10" t="s">
        <v>2452</v>
      </c>
      <c r="B654" s="11" t="str">
        <f>VLOOKUP(A654,'Customer Names'!$H$6:$K$2340,3,FALSE)</f>
        <v>  Tasos</v>
      </c>
      <c r="C654" s="11">
        <f>VLOOKUP(A654,'Medical Examinations'!$A$1:$L$2336,2,FALSE)</f>
        <v>43.29</v>
      </c>
      <c r="D654" s="11">
        <f>VLOOKUP(A654,'Medical Examinations'!$A$1:$L$2336,3,FALSE)</f>
        <v>5.35</v>
      </c>
      <c r="E654" s="11" t="str">
        <f>VLOOKUP(A654,'Medical Examinations'!$A$1:$L$2336,4,FALSE)</f>
        <v>No</v>
      </c>
      <c r="F654" s="11" t="str">
        <f>VLOOKUP(A654,'Medical Examinations'!$A$1:$L$2336,5,FALSE)</f>
        <v>No</v>
      </c>
      <c r="G654" s="11" t="str">
        <f>VLOOKUP(A654,'Medical Examinations'!$A$1:$L$2336,6,FALSE)</f>
        <v>No</v>
      </c>
      <c r="H654" s="11">
        <f>VLOOKUP(A654,'Medical Examinations'!$A$1:$L$2336,8,FALSE)</f>
        <v>2</v>
      </c>
      <c r="I654" s="11" t="str">
        <f>VLOOKUP(A654,'Medical Examinations'!$A$1:$L$2336,10,FALSE)</f>
        <v>No</v>
      </c>
      <c r="J654" s="11" t="str">
        <f>VLOOKUP(A654,'Medical Examinations'!$A$1:$L$2336,11,FALSE)</f>
        <v>Obesity</v>
      </c>
      <c r="K654" s="11" t="str">
        <f>VLOOKUP(A654,'Medical Examinations'!$A$1:$L$2336,12,FALSE)</f>
        <v>Normal</v>
      </c>
      <c r="L654" s="10">
        <f ca="1">VLOOKUP(A654,'Hospitalisation Details'!$A$1:$Q$2344,3,FALSE)</f>
        <v>1986</v>
      </c>
      <c r="M654" s="10" t="str">
        <f ca="1">VLOOKUP(A654,'Hospitalisation Details'!$A$1:$Q$2344,5,FALSE)</f>
        <v>Nov</v>
      </c>
      <c r="N654" s="11">
        <f ca="1">VLOOKUP(A654,'Hospitalisation Details'!$A$1:$Q$2344,6,FALSE)</f>
        <v>21</v>
      </c>
      <c r="O654" s="17">
        <f ca="1">VLOOKUP(A654,'Hospitalisation Details'!$A$1:$Q$2344,7,FALSE)</f>
        <v>31737</v>
      </c>
      <c r="P654" s="11">
        <f ca="1">VLOOKUP(A654,'Hospitalisation Details'!$A$1:$Q$2344,10,FALSE)</f>
        <v>5584.31</v>
      </c>
      <c r="Q654" s="11" t="str">
        <f ca="1">VLOOKUP(A654,'Hospitalisation Details'!$A$1:$Q$2344,12,FALSE)</f>
        <v>tier - 3</v>
      </c>
      <c r="R654" s="11" t="str">
        <f ca="1">VLOOKUP(A654,'Hospitalisation Details'!$A$1:$Q$2344,14,FALSE)</f>
        <v>tier - 1</v>
      </c>
      <c r="S654" s="11">
        <f ca="1">VLOOKUP(A654,'Hospitalisation Details'!$A$1:$Q$2344,17,FALSE)</f>
        <v>38</v>
      </c>
      <c r="T654" s="11" t="str">
        <f ca="1">VLOOKUP(A654,'Hospitalisation Details'!$A$1:$Q$2336,16,FALSE)</f>
        <v>R1013</v>
      </c>
    </row>
    <row r="655" ht="15.5" spans="1:20">
      <c r="A655" s="10" t="s">
        <v>2455</v>
      </c>
      <c r="B655" s="11" t="str">
        <f>VLOOKUP(A655,'Customer Names'!$H$6:$K$2340,3,FALSE)</f>
        <v>  Thomas</v>
      </c>
      <c r="C655" s="11">
        <f>VLOOKUP(A655,'Medical Examinations'!$A$1:$L$2336,2,FALSE)</f>
        <v>43.08</v>
      </c>
      <c r="D655" s="11">
        <f>VLOOKUP(A655,'Medical Examinations'!$A$1:$L$2336,3,FALSE)</f>
        <v>8.96</v>
      </c>
      <c r="E655" s="11" t="str">
        <f>VLOOKUP(A655,'Medical Examinations'!$A$1:$L$2336,4,FALSE)</f>
        <v>yes</v>
      </c>
      <c r="F655" s="11" t="str">
        <f>VLOOKUP(A655,'Medical Examinations'!$A$1:$L$2336,5,FALSE)</f>
        <v>No</v>
      </c>
      <c r="G655" s="11" t="str">
        <f>VLOOKUP(A655,'Medical Examinations'!$A$1:$L$2336,6,FALSE)</f>
        <v>No</v>
      </c>
      <c r="H655" s="11">
        <f>VLOOKUP(A655,'Medical Examinations'!$A$1:$L$2336,8,FALSE)</f>
        <v>1</v>
      </c>
      <c r="I655" s="11" t="str">
        <f>VLOOKUP(A655,'Medical Examinations'!$A$1:$L$2336,10,FALSE)</f>
        <v>No</v>
      </c>
      <c r="J655" s="11" t="str">
        <f>VLOOKUP(A655,'Medical Examinations'!$A$1:$L$2336,11,FALSE)</f>
        <v>Obesity</v>
      </c>
      <c r="K655" s="11" t="str">
        <f>VLOOKUP(A655,'Medical Examinations'!$A$1:$L$2336,12,FALSE)</f>
        <v>Diabetes</v>
      </c>
      <c r="L655" s="10">
        <f ca="1">VLOOKUP(A655,'Hospitalisation Details'!$A$1:$Q$2344,3,FALSE)</f>
        <v>1983</v>
      </c>
      <c r="M655" s="10" t="str">
        <f ca="1">VLOOKUP(A655,'Hospitalisation Details'!$A$1:$Q$2344,5,FALSE)</f>
        <v>Oct</v>
      </c>
      <c r="N655" s="11">
        <f ca="1">VLOOKUP(A655,'Hospitalisation Details'!$A$1:$Q$2344,6,FALSE)</f>
        <v>3</v>
      </c>
      <c r="O655" s="17">
        <f ca="1">VLOOKUP(A655,'Hospitalisation Details'!$A$1:$Q$2344,7,FALSE)</f>
        <v>30592</v>
      </c>
      <c r="P655" s="11">
        <f ca="1">VLOOKUP(A655,'Hospitalisation Details'!$A$1:$Q$2344,10,FALSE)</f>
        <v>5587.59</v>
      </c>
      <c r="Q655" s="11" t="str">
        <f ca="1">VLOOKUP(A655,'Hospitalisation Details'!$A$1:$Q$2344,12,FALSE)</f>
        <v>tier - 2</v>
      </c>
      <c r="R655" s="11" t="str">
        <f ca="1">VLOOKUP(A655,'Hospitalisation Details'!$A$1:$Q$2344,14,FALSE)</f>
        <v>tier - 1</v>
      </c>
      <c r="S655" s="11">
        <f ca="1">VLOOKUP(A655,'Hospitalisation Details'!$A$1:$Q$2344,17,FALSE)</f>
        <v>42</v>
      </c>
      <c r="T655" s="11" t="str">
        <f ca="1">VLOOKUP(A655,'Hospitalisation Details'!$A$1:$Q$2336,16,FALSE)</f>
        <v>R1013</v>
      </c>
    </row>
    <row r="656" ht="15.5" spans="1:20">
      <c r="A656" s="10" t="s">
        <v>2459</v>
      </c>
      <c r="B656" s="11" t="str">
        <f>VLOOKUP(A656,'Customer Names'!$H$6:$K$2340,3,FALSE)</f>
        <v>  Lukasz</v>
      </c>
      <c r="C656" s="11">
        <f>VLOOKUP(A656,'Medical Examinations'!$A$1:$L$2336,2,FALSE)</f>
        <v>39.07</v>
      </c>
      <c r="D656" s="11">
        <f>VLOOKUP(A656,'Medical Examinations'!$A$1:$L$2336,3,FALSE)</f>
        <v>11.93</v>
      </c>
      <c r="E656" s="11" t="str">
        <f>VLOOKUP(A656,'Medical Examinations'!$A$1:$L$2336,4,FALSE)</f>
        <v>No</v>
      </c>
      <c r="F656" s="11" t="str">
        <f>VLOOKUP(A656,'Medical Examinations'!$A$1:$L$2336,5,FALSE)</f>
        <v>No</v>
      </c>
      <c r="G656" s="11" t="str">
        <f>VLOOKUP(A656,'Medical Examinations'!$A$1:$L$2336,6,FALSE)</f>
        <v>No</v>
      </c>
      <c r="H656" s="11">
        <f>VLOOKUP(A656,'Medical Examinations'!$A$1:$L$2336,8,FALSE)</f>
        <v>0</v>
      </c>
      <c r="I656" s="11" t="str">
        <f>VLOOKUP(A656,'Medical Examinations'!$A$1:$L$2336,10,FALSE)</f>
        <v>No</v>
      </c>
      <c r="J656" s="11" t="str">
        <f>VLOOKUP(A656,'Medical Examinations'!$A$1:$L$2336,11,FALSE)</f>
        <v>Obesity</v>
      </c>
      <c r="K656" s="11" t="str">
        <f>VLOOKUP(A656,'Medical Examinations'!$A$1:$L$2336,12,FALSE)</f>
        <v>Diabetes</v>
      </c>
      <c r="L656" s="10">
        <f ca="1">VLOOKUP(A656,'Hospitalisation Details'!$A$1:$Q$2344,3,FALSE)</f>
        <v>1988</v>
      </c>
      <c r="M656" s="10" t="str">
        <f ca="1">VLOOKUP(A656,'Hospitalisation Details'!$A$1:$Q$2344,5,FALSE)</f>
        <v>Nov</v>
      </c>
      <c r="N656" s="11">
        <f ca="1">VLOOKUP(A656,'Hospitalisation Details'!$A$1:$Q$2344,6,FALSE)</f>
        <v>18</v>
      </c>
      <c r="O656" s="17">
        <f ca="1">VLOOKUP(A656,'Hospitalisation Details'!$A$1:$Q$2344,7,FALSE)</f>
        <v>32465</v>
      </c>
      <c r="P656" s="11">
        <f ca="1">VLOOKUP(A656,'Hospitalisation Details'!$A$1:$Q$2344,10,FALSE)</f>
        <v>5594.85</v>
      </c>
      <c r="Q656" s="11" t="str">
        <f ca="1">VLOOKUP(A656,'Hospitalisation Details'!$A$1:$Q$2344,12,FALSE)</f>
        <v>tier - 2</v>
      </c>
      <c r="R656" s="11" t="str">
        <f ca="1">VLOOKUP(A656,'Hospitalisation Details'!$A$1:$Q$2344,14,FALSE)</f>
        <v>tier - 3</v>
      </c>
      <c r="S656" s="11">
        <f ca="1">VLOOKUP(A656,'Hospitalisation Details'!$A$1:$Q$2344,17,FALSE)</f>
        <v>36</v>
      </c>
      <c r="T656" s="11" t="str">
        <f ca="1">VLOOKUP(A656,'Hospitalisation Details'!$A$1:$Q$2336,16,FALSE)</f>
        <v>R1024</v>
      </c>
    </row>
    <row r="657" ht="15.5" spans="1:20">
      <c r="A657" s="10" t="s">
        <v>2462</v>
      </c>
      <c r="B657" s="11" t="str">
        <f>VLOOKUP(A657,'Customer Names'!$H$6:$K$2340,3,FALSE)</f>
        <v>  Matthew A</v>
      </c>
      <c r="C657" s="11">
        <f>VLOOKUP(A657,'Medical Examinations'!$A$1:$L$2336,2,FALSE)</f>
        <v>41.3</v>
      </c>
      <c r="D657" s="11">
        <f>VLOOKUP(A657,'Medical Examinations'!$A$1:$L$2336,3,FALSE)</f>
        <v>9.59</v>
      </c>
      <c r="E657" s="11" t="str">
        <f>VLOOKUP(A657,'Medical Examinations'!$A$1:$L$2336,4,FALSE)</f>
        <v>No</v>
      </c>
      <c r="F657" s="11" t="str">
        <f>VLOOKUP(A657,'Medical Examinations'!$A$1:$L$2336,5,FALSE)</f>
        <v>No</v>
      </c>
      <c r="G657" s="11" t="str">
        <f>VLOOKUP(A657,'Medical Examinations'!$A$1:$L$2336,6,FALSE)</f>
        <v>No</v>
      </c>
      <c r="H657" s="11">
        <f>VLOOKUP(A657,'Medical Examinations'!$A$1:$L$2336,8,FALSE)</f>
        <v>0</v>
      </c>
      <c r="I657" s="11" t="str">
        <f>VLOOKUP(A657,'Medical Examinations'!$A$1:$L$2336,10,FALSE)</f>
        <v>No</v>
      </c>
      <c r="J657" s="11" t="str">
        <f>VLOOKUP(A657,'Medical Examinations'!$A$1:$L$2336,11,FALSE)</f>
        <v>Obesity</v>
      </c>
      <c r="K657" s="11" t="str">
        <f>VLOOKUP(A657,'Medical Examinations'!$A$1:$L$2336,12,FALSE)</f>
        <v>Diabetes</v>
      </c>
      <c r="L657" s="10">
        <f ca="1">VLOOKUP(A657,'Hospitalisation Details'!$A$1:$Q$2344,3,FALSE)</f>
        <v>1978</v>
      </c>
      <c r="M657" s="10" t="str">
        <f ca="1">VLOOKUP(A657,'Hospitalisation Details'!$A$1:$Q$2344,5,FALSE)</f>
        <v>Sep</v>
      </c>
      <c r="N657" s="11">
        <f ca="1">VLOOKUP(A657,'Hospitalisation Details'!$A$1:$Q$2344,6,FALSE)</f>
        <v>11</v>
      </c>
      <c r="O657" s="17">
        <f ca="1">VLOOKUP(A657,'Hospitalisation Details'!$A$1:$Q$2344,7,FALSE)</f>
        <v>28744</v>
      </c>
      <c r="P657" s="11">
        <f ca="1">VLOOKUP(A657,'Hospitalisation Details'!$A$1:$Q$2344,10,FALSE)</f>
        <v>5612.83</v>
      </c>
      <c r="Q657" s="11" t="str">
        <f ca="1">VLOOKUP(A657,'Hospitalisation Details'!$A$1:$Q$2344,12,FALSE)</f>
        <v>tier - 2</v>
      </c>
      <c r="R657" s="11" t="str">
        <f ca="1">VLOOKUP(A657,'Hospitalisation Details'!$A$1:$Q$2344,14,FALSE)</f>
        <v>tier - 3</v>
      </c>
      <c r="S657" s="11">
        <f ca="1">VLOOKUP(A657,'Hospitalisation Details'!$A$1:$Q$2344,17,FALSE)</f>
        <v>47</v>
      </c>
      <c r="T657" s="11" t="str">
        <f ca="1">VLOOKUP(A657,'Hospitalisation Details'!$A$1:$Q$2336,16,FALSE)</f>
        <v>R1013</v>
      </c>
    </row>
    <row r="658" ht="15.5" spans="1:20">
      <c r="A658" s="10" t="s">
        <v>2466</v>
      </c>
      <c r="B658" s="11" t="str">
        <f>VLOOKUP(A658,'Customer Names'!$H$6:$K$2340,3,FALSE)</f>
        <v>  Meta</v>
      </c>
      <c r="C658" s="11">
        <f>VLOOKUP(A658,'Medical Examinations'!$A$1:$L$2336,2,FALSE)</f>
        <v>42.95</v>
      </c>
      <c r="D658" s="11">
        <f>VLOOKUP(A658,'Medical Examinations'!$A$1:$L$2336,3,FALSE)</f>
        <v>11.88</v>
      </c>
      <c r="E658" s="11" t="str">
        <f>VLOOKUP(A658,'Medical Examinations'!$A$1:$L$2336,4,FALSE)</f>
        <v>yes</v>
      </c>
      <c r="F658" s="11" t="str">
        <f>VLOOKUP(A658,'Medical Examinations'!$A$1:$L$2336,5,FALSE)</f>
        <v>No</v>
      </c>
      <c r="G658" s="11" t="str">
        <f>VLOOKUP(A658,'Medical Examinations'!$A$1:$L$2336,6,FALSE)</f>
        <v>No</v>
      </c>
      <c r="H658" s="11">
        <f>VLOOKUP(A658,'Medical Examinations'!$A$1:$L$2336,8,FALSE)</f>
        <v>2</v>
      </c>
      <c r="I658" s="11" t="str">
        <f>VLOOKUP(A658,'Medical Examinations'!$A$1:$L$2336,10,FALSE)</f>
        <v>No</v>
      </c>
      <c r="J658" s="11" t="str">
        <f>VLOOKUP(A658,'Medical Examinations'!$A$1:$L$2336,11,FALSE)</f>
        <v>Obesity</v>
      </c>
      <c r="K658" s="11" t="str">
        <f>VLOOKUP(A658,'Medical Examinations'!$A$1:$L$2336,12,FALSE)</f>
        <v>Diabetes</v>
      </c>
      <c r="L658" s="10">
        <f ca="1">VLOOKUP(A658,'Hospitalisation Details'!$A$1:$Q$2344,3,FALSE)</f>
        <v>1994</v>
      </c>
      <c r="M658" s="10" t="str">
        <f ca="1">VLOOKUP(A658,'Hospitalisation Details'!$A$1:$Q$2344,5,FALSE)</f>
        <v>Nov</v>
      </c>
      <c r="N658" s="11">
        <f ca="1">VLOOKUP(A658,'Hospitalisation Details'!$A$1:$Q$2344,6,FALSE)</f>
        <v>15</v>
      </c>
      <c r="O658" s="17">
        <f ca="1">VLOOKUP(A658,'Hospitalisation Details'!$A$1:$Q$2344,7,FALSE)</f>
        <v>34653</v>
      </c>
      <c r="P658" s="11">
        <f ca="1">VLOOKUP(A658,'Hospitalisation Details'!$A$1:$Q$2344,10,FALSE)</f>
        <v>5615.37</v>
      </c>
      <c r="Q658" s="11" t="str">
        <f ca="1">VLOOKUP(A658,'Hospitalisation Details'!$A$1:$Q$2344,12,FALSE)</f>
        <v>tier - 2</v>
      </c>
      <c r="R658" s="11" t="str">
        <f ca="1">VLOOKUP(A658,'Hospitalisation Details'!$A$1:$Q$2344,14,FALSE)</f>
        <v>tier - 3</v>
      </c>
      <c r="S658" s="11">
        <f ca="1">VLOOKUP(A658,'Hospitalisation Details'!$A$1:$Q$2344,17,FALSE)</f>
        <v>30</v>
      </c>
      <c r="T658" s="11" t="str">
        <f ca="1">VLOOKUP(A658,'Hospitalisation Details'!$A$1:$Q$2336,16,FALSE)</f>
        <v>R1011</v>
      </c>
    </row>
    <row r="659" ht="15.5" spans="1:20">
      <c r="A659" s="10" t="s">
        <v>2470</v>
      </c>
      <c r="B659" s="11" t="str">
        <f>VLOOKUP(A659,'Customer Names'!$H$6:$K$2340,3,FALSE)</f>
        <v>  Rachel E</v>
      </c>
      <c r="C659" s="11">
        <f>VLOOKUP(A659,'Medical Examinations'!$A$1:$L$2336,2,FALSE)</f>
        <v>46.96</v>
      </c>
      <c r="D659" s="11">
        <f>VLOOKUP(A659,'Medical Examinations'!$A$1:$L$2336,3,FALSE)</f>
        <v>4.64</v>
      </c>
      <c r="E659" s="11" t="str">
        <f>VLOOKUP(A659,'Medical Examinations'!$A$1:$L$2336,4,FALSE)</f>
        <v>No</v>
      </c>
      <c r="F659" s="11" t="str">
        <f>VLOOKUP(A659,'Medical Examinations'!$A$1:$L$2336,5,FALSE)</f>
        <v>No</v>
      </c>
      <c r="G659" s="11" t="str">
        <f>VLOOKUP(A659,'Medical Examinations'!$A$1:$L$2336,6,FALSE)</f>
        <v>Yes</v>
      </c>
      <c r="H659" s="11">
        <f>VLOOKUP(A659,'Medical Examinations'!$A$1:$L$2336,8,FALSE)</f>
        <v>1</v>
      </c>
      <c r="I659" s="11" t="str">
        <f>VLOOKUP(A659,'Medical Examinations'!$A$1:$L$2336,10,FALSE)</f>
        <v>No</v>
      </c>
      <c r="J659" s="11" t="str">
        <f>VLOOKUP(A659,'Medical Examinations'!$A$1:$L$2336,11,FALSE)</f>
        <v>Obesity</v>
      </c>
      <c r="K659" s="11" t="str">
        <f>VLOOKUP(A659,'Medical Examinations'!$A$1:$L$2336,12,FALSE)</f>
        <v>Normal</v>
      </c>
      <c r="L659" s="10">
        <f ca="1">VLOOKUP(A659,'Hospitalisation Details'!$A$1:$Q$2344,3,FALSE)</f>
        <v>1987</v>
      </c>
      <c r="M659" s="10" t="str">
        <f ca="1">VLOOKUP(A659,'Hospitalisation Details'!$A$1:$Q$2344,5,FALSE)</f>
        <v>Dec</v>
      </c>
      <c r="N659" s="11">
        <f ca="1">VLOOKUP(A659,'Hospitalisation Details'!$A$1:$Q$2344,6,FALSE)</f>
        <v>9</v>
      </c>
      <c r="O659" s="17">
        <f ca="1">VLOOKUP(A659,'Hospitalisation Details'!$A$1:$Q$2344,7,FALSE)</f>
        <v>32120</v>
      </c>
      <c r="P659" s="11">
        <f ca="1">VLOOKUP(A659,'Hospitalisation Details'!$A$1:$Q$2344,10,FALSE)</f>
        <v>5630.46</v>
      </c>
      <c r="Q659" s="11" t="str">
        <f ca="1">VLOOKUP(A659,'Hospitalisation Details'!$A$1:$Q$2344,12,FALSE)</f>
        <v>tier - 2</v>
      </c>
      <c r="R659" s="11" t="str">
        <f ca="1">VLOOKUP(A659,'Hospitalisation Details'!$A$1:$Q$2344,14,FALSE)</f>
        <v>tier - 3</v>
      </c>
      <c r="S659" s="11">
        <f ca="1">VLOOKUP(A659,'Hospitalisation Details'!$A$1:$Q$2344,17,FALSE)</f>
        <v>37</v>
      </c>
      <c r="T659" s="11" t="str">
        <f ca="1">VLOOKUP(A659,'Hospitalisation Details'!$A$1:$Q$2336,16,FALSE)</f>
        <v>R1012</v>
      </c>
    </row>
    <row r="660" ht="15.5" spans="1:20">
      <c r="A660" s="10" t="s">
        <v>2473</v>
      </c>
      <c r="B660" s="11" t="str">
        <f>VLOOKUP(A660,'Customer Names'!$H$6:$K$2340,3,FALSE)</f>
        <v>  Angelica</v>
      </c>
      <c r="C660" s="11">
        <f>VLOOKUP(A660,'Medical Examinations'!$A$1:$L$2336,2,FALSE)</f>
        <v>30.495</v>
      </c>
      <c r="D660" s="11">
        <f>VLOOKUP(A660,'Medical Examinations'!$A$1:$L$2336,3,FALSE)</f>
        <v>9.53</v>
      </c>
      <c r="E660" s="11" t="str">
        <f>VLOOKUP(A660,'Medical Examinations'!$A$1:$L$2336,4,FALSE)</f>
        <v>No</v>
      </c>
      <c r="F660" s="11" t="str">
        <f>VLOOKUP(A660,'Medical Examinations'!$A$1:$L$2336,5,FALSE)</f>
        <v>No</v>
      </c>
      <c r="G660" s="11" t="str">
        <f>VLOOKUP(A660,'Medical Examinations'!$A$1:$L$2336,6,FALSE)</f>
        <v>No</v>
      </c>
      <c r="H660" s="11">
        <f>VLOOKUP(A660,'Medical Examinations'!$A$1:$L$2336,8,FALSE)</f>
        <v>0</v>
      </c>
      <c r="I660" s="11" t="str">
        <f>VLOOKUP(A660,'Medical Examinations'!$A$1:$L$2336,10,FALSE)</f>
        <v>No</v>
      </c>
      <c r="J660" s="11" t="str">
        <f>VLOOKUP(A660,'Medical Examinations'!$A$1:$L$2336,11,FALSE)</f>
        <v>Obesity</v>
      </c>
      <c r="K660" s="11" t="str">
        <f>VLOOKUP(A660,'Medical Examinations'!$A$1:$L$2336,12,FALSE)</f>
        <v>Diabetes</v>
      </c>
      <c r="L660" s="10">
        <f ca="1">VLOOKUP(A660,'Hospitalisation Details'!$A$1:$Q$2344,3,FALSE)</f>
        <v>1983</v>
      </c>
      <c r="M660" s="10" t="str">
        <f ca="1">VLOOKUP(A660,'Hospitalisation Details'!$A$1:$Q$2344,5,FALSE)</f>
        <v>Jun</v>
      </c>
      <c r="N660" s="11">
        <f ca="1">VLOOKUP(A660,'Hospitalisation Details'!$A$1:$Q$2344,6,FALSE)</f>
        <v>8</v>
      </c>
      <c r="O660" s="17">
        <f ca="1">VLOOKUP(A660,'Hospitalisation Details'!$A$1:$Q$2344,7,FALSE)</f>
        <v>30475</v>
      </c>
      <c r="P660" s="11">
        <f ca="1">VLOOKUP(A660,'Hospitalisation Details'!$A$1:$Q$2344,10,FALSE)</f>
        <v>5649.72</v>
      </c>
      <c r="Q660" s="11" t="str">
        <f ca="1">VLOOKUP(A660,'Hospitalisation Details'!$A$1:$Q$2344,12,FALSE)</f>
        <v>tier - 2</v>
      </c>
      <c r="R660" s="11" t="str">
        <f ca="1">VLOOKUP(A660,'Hospitalisation Details'!$A$1:$Q$2344,14,FALSE)</f>
        <v>tier - 3</v>
      </c>
      <c r="S660" s="11">
        <f ca="1">VLOOKUP(A660,'Hospitalisation Details'!$A$1:$Q$2344,17,FALSE)</f>
        <v>42</v>
      </c>
      <c r="T660" s="11" t="str">
        <f ca="1">VLOOKUP(A660,'Hospitalisation Details'!$A$1:$Q$2336,16,FALSE)</f>
        <v>R1011</v>
      </c>
    </row>
    <row r="661" ht="15.5" spans="1:20">
      <c r="A661" s="10" t="s">
        <v>2477</v>
      </c>
      <c r="B661" s="11" t="str">
        <f>VLOOKUP(A661,'Customer Names'!$H$6:$K$2340,3,FALSE)</f>
        <v>  Kathleen</v>
      </c>
      <c r="C661" s="11">
        <f>VLOOKUP(A661,'Medical Examinations'!$A$1:$L$2336,2,FALSE)</f>
        <v>17.955</v>
      </c>
      <c r="D661" s="11">
        <f>VLOOKUP(A661,'Medical Examinations'!$A$1:$L$2336,3,FALSE)</f>
        <v>5.29</v>
      </c>
      <c r="E661" s="11" t="str">
        <f>VLOOKUP(A661,'Medical Examinations'!$A$1:$L$2336,4,FALSE)</f>
        <v>yes</v>
      </c>
      <c r="F661" s="11" t="str">
        <f>VLOOKUP(A661,'Medical Examinations'!$A$1:$L$2336,5,FALSE)</f>
        <v>No</v>
      </c>
      <c r="G661" s="11" t="str">
        <f>VLOOKUP(A661,'Medical Examinations'!$A$1:$L$2336,6,FALSE)</f>
        <v>No</v>
      </c>
      <c r="H661" s="11">
        <f>VLOOKUP(A661,'Medical Examinations'!$A$1:$L$2336,8,FALSE)</f>
        <v>1</v>
      </c>
      <c r="I661" s="11" t="str">
        <f>VLOOKUP(A661,'Medical Examinations'!$A$1:$L$2336,10,FALSE)</f>
        <v>yes</v>
      </c>
      <c r="J661" s="11" t="str">
        <f>VLOOKUP(A661,'Medical Examinations'!$A$1:$L$2336,11,FALSE)</f>
        <v>Under Weight</v>
      </c>
      <c r="K661" s="11" t="str">
        <f>VLOOKUP(A661,'Medical Examinations'!$A$1:$L$2336,12,FALSE)</f>
        <v>Normal</v>
      </c>
      <c r="L661" s="10">
        <f ca="1">VLOOKUP(A661,'Hospitalisation Details'!$A$1:$Q$2344,3,FALSE)</f>
        <v>1978</v>
      </c>
      <c r="M661" s="10" t="str">
        <f ca="1">VLOOKUP(A661,'Hospitalisation Details'!$A$1:$Q$2344,5,FALSE)</f>
        <v>Sep</v>
      </c>
      <c r="N661" s="11">
        <f ca="1">VLOOKUP(A661,'Hospitalisation Details'!$A$1:$Q$2344,6,FALSE)</f>
        <v>27</v>
      </c>
      <c r="O661" s="17">
        <f ca="1">VLOOKUP(A661,'Hospitalisation Details'!$A$1:$Q$2344,7,FALSE)</f>
        <v>28760</v>
      </c>
      <c r="P661" s="11">
        <f ca="1">VLOOKUP(A661,'Hospitalisation Details'!$A$1:$Q$2344,10,FALSE)</f>
        <v>5650.14</v>
      </c>
      <c r="Q661" s="11" t="str">
        <f ca="1">VLOOKUP(A661,'Hospitalisation Details'!$A$1:$Q$2344,12,FALSE)</f>
        <v>tier - 2</v>
      </c>
      <c r="R661" s="11" t="str">
        <f ca="1">VLOOKUP(A661,'Hospitalisation Details'!$A$1:$Q$2344,14,FALSE)</f>
        <v>tier - 1</v>
      </c>
      <c r="S661" s="11">
        <f ca="1">VLOOKUP(A661,'Hospitalisation Details'!$A$1:$Q$2344,17,FALSE)</f>
        <v>47</v>
      </c>
      <c r="T661" s="11" t="str">
        <f ca="1">VLOOKUP(A661,'Hospitalisation Details'!$A$1:$Q$2336,16,FALSE)</f>
        <v>R1013</v>
      </c>
    </row>
    <row r="662" ht="15.5" spans="1:20">
      <c r="A662" s="10" t="s">
        <v>2481</v>
      </c>
      <c r="B662" s="11" t="str">
        <f>VLOOKUP(A662,'Customer Names'!$H$6:$K$2340,3,FALSE)</f>
        <v>  Gabriel D</v>
      </c>
      <c r="C662" s="11">
        <f>VLOOKUP(A662,'Medical Examinations'!$A$1:$L$2336,2,FALSE)</f>
        <v>25.6</v>
      </c>
      <c r="D662" s="11">
        <f>VLOOKUP(A662,'Medical Examinations'!$A$1:$L$2336,3,FALSE)</f>
        <v>10.95</v>
      </c>
      <c r="E662" s="11" t="str">
        <f>VLOOKUP(A662,'Medical Examinations'!$A$1:$L$2336,4,FALSE)</f>
        <v>No</v>
      </c>
      <c r="F662" s="11" t="str">
        <f>VLOOKUP(A662,'Medical Examinations'!$A$1:$L$2336,5,FALSE)</f>
        <v>No</v>
      </c>
      <c r="G662" s="11" t="str">
        <f>VLOOKUP(A662,'Medical Examinations'!$A$1:$L$2336,6,FALSE)</f>
        <v>No</v>
      </c>
      <c r="H662" s="11">
        <f>VLOOKUP(A662,'Medical Examinations'!$A$1:$L$2336,8,FALSE)</f>
        <v>3</v>
      </c>
      <c r="I662" s="11" t="str">
        <f>VLOOKUP(A662,'Medical Examinations'!$A$1:$L$2336,10,FALSE)</f>
        <v>No</v>
      </c>
      <c r="J662" s="11" t="str">
        <f>VLOOKUP(A662,'Medical Examinations'!$A$1:$L$2336,11,FALSE)</f>
        <v>Over Weight</v>
      </c>
      <c r="K662" s="11" t="str">
        <f>VLOOKUP(A662,'Medical Examinations'!$A$1:$L$2336,12,FALSE)</f>
        <v>Diabetes</v>
      </c>
      <c r="L662" s="10">
        <f ca="1">VLOOKUP(A662,'Hospitalisation Details'!$A$1:$Q$2344,3,FALSE)</f>
        <v>1983</v>
      </c>
      <c r="M662" s="10" t="str">
        <f ca="1">VLOOKUP(A662,'Hospitalisation Details'!$A$1:$Q$2344,5,FALSE)</f>
        <v>Sep</v>
      </c>
      <c r="N662" s="11">
        <f ca="1">VLOOKUP(A662,'Hospitalisation Details'!$A$1:$Q$2344,6,FALSE)</f>
        <v>3</v>
      </c>
      <c r="O662" s="17">
        <f ca="1">VLOOKUP(A662,'Hospitalisation Details'!$A$1:$Q$2344,7,FALSE)</f>
        <v>30562</v>
      </c>
      <c r="P662" s="11">
        <f ca="1">VLOOKUP(A662,'Hospitalisation Details'!$A$1:$Q$2344,10,FALSE)</f>
        <v>5662.23</v>
      </c>
      <c r="Q662" s="11" t="str">
        <f ca="1">VLOOKUP(A662,'Hospitalisation Details'!$A$1:$Q$2344,12,FALSE)</f>
        <v>tier - 2</v>
      </c>
      <c r="R662" s="11" t="str">
        <f ca="1">VLOOKUP(A662,'Hospitalisation Details'!$A$1:$Q$2344,14,FALSE)</f>
        <v>tier - 1</v>
      </c>
      <c r="S662" s="11">
        <f ca="1">VLOOKUP(A662,'Hospitalisation Details'!$A$1:$Q$2344,17,FALSE)</f>
        <v>42</v>
      </c>
      <c r="T662" s="11" t="str">
        <f ca="1">VLOOKUP(A662,'Hospitalisation Details'!$A$1:$Q$2336,16,FALSE)</f>
        <v>R1013</v>
      </c>
    </row>
    <row r="663" ht="15.5" spans="1:20">
      <c r="A663" s="10" t="s">
        <v>2485</v>
      </c>
      <c r="B663" s="11" t="str">
        <f>VLOOKUP(A663,'Customer Names'!$H$6:$K$2340,3,FALSE)</f>
        <v>  Jeff T</v>
      </c>
      <c r="C663" s="11">
        <f>VLOOKUP(A663,'Medical Examinations'!$A$1:$L$2336,2,FALSE)</f>
        <v>34.21</v>
      </c>
      <c r="D663" s="11">
        <f>VLOOKUP(A663,'Medical Examinations'!$A$1:$L$2336,3,FALSE)</f>
        <v>9.17</v>
      </c>
      <c r="E663" s="11" t="str">
        <f>VLOOKUP(A663,'Medical Examinations'!$A$1:$L$2336,4,FALSE)</f>
        <v>No</v>
      </c>
      <c r="F663" s="11" t="str">
        <f>VLOOKUP(A663,'Medical Examinations'!$A$1:$L$2336,5,FALSE)</f>
        <v>No</v>
      </c>
      <c r="G663" s="11" t="str">
        <f>VLOOKUP(A663,'Medical Examinations'!$A$1:$L$2336,6,FALSE)</f>
        <v>No</v>
      </c>
      <c r="H663" s="11">
        <f>VLOOKUP(A663,'Medical Examinations'!$A$1:$L$2336,8,FALSE)</f>
        <v>0</v>
      </c>
      <c r="I663" s="11" t="str">
        <f>VLOOKUP(A663,'Medical Examinations'!$A$1:$L$2336,10,FALSE)</f>
        <v>No</v>
      </c>
      <c r="J663" s="11" t="str">
        <f>VLOOKUP(A663,'Medical Examinations'!$A$1:$L$2336,11,FALSE)</f>
        <v>Obesity</v>
      </c>
      <c r="K663" s="11" t="str">
        <f>VLOOKUP(A663,'Medical Examinations'!$A$1:$L$2336,12,FALSE)</f>
        <v>Diabetes</v>
      </c>
      <c r="L663" s="10">
        <f ca="1">VLOOKUP(A663,'Hospitalisation Details'!$A$1:$Q$2344,3,FALSE)</f>
        <v>1984</v>
      </c>
      <c r="M663" s="10" t="str">
        <f ca="1">VLOOKUP(A663,'Hospitalisation Details'!$A$1:$Q$2344,5,FALSE)</f>
        <v>Aug</v>
      </c>
      <c r="N663" s="11">
        <f ca="1">VLOOKUP(A663,'Hospitalisation Details'!$A$1:$Q$2344,6,FALSE)</f>
        <v>12</v>
      </c>
      <c r="O663" s="17">
        <f ca="1">VLOOKUP(A663,'Hospitalisation Details'!$A$1:$Q$2344,7,FALSE)</f>
        <v>30906</v>
      </c>
      <c r="P663" s="11">
        <f ca="1">VLOOKUP(A663,'Hospitalisation Details'!$A$1:$Q$2344,10,FALSE)</f>
        <v>5679.13</v>
      </c>
      <c r="Q663" s="11" t="str">
        <f ca="1">VLOOKUP(A663,'Hospitalisation Details'!$A$1:$Q$2344,12,FALSE)</f>
        <v>tier - 2</v>
      </c>
      <c r="R663" s="11" t="str">
        <f ca="1">VLOOKUP(A663,'Hospitalisation Details'!$A$1:$Q$2344,14,FALSE)</f>
        <v>tier - 2</v>
      </c>
      <c r="S663" s="11">
        <f ca="1">VLOOKUP(A663,'Hospitalisation Details'!$A$1:$Q$2344,17,FALSE)</f>
        <v>41</v>
      </c>
      <c r="T663" s="11" t="str">
        <f ca="1">VLOOKUP(A663,'Hospitalisation Details'!$A$1:$Q$2336,16,FALSE)</f>
        <v>R1013</v>
      </c>
    </row>
    <row r="664" ht="15.5" spans="1:20">
      <c r="A664" s="10" t="s">
        <v>2489</v>
      </c>
      <c r="B664" s="11" t="str">
        <f>VLOOKUP(A664,'Customer Names'!$H$6:$K$2340,3,FALSE)</f>
        <v>  Neil D</v>
      </c>
      <c r="C664" s="11">
        <f>VLOOKUP(A664,'Medical Examinations'!$A$1:$L$2336,2,FALSE)</f>
        <v>39.74</v>
      </c>
      <c r="D664" s="11">
        <f>VLOOKUP(A664,'Medical Examinations'!$A$1:$L$2336,3,FALSE)</f>
        <v>7.39</v>
      </c>
      <c r="E664" s="11" t="str">
        <f>VLOOKUP(A664,'Medical Examinations'!$A$1:$L$2336,4,FALSE)</f>
        <v>No</v>
      </c>
      <c r="F664" s="11" t="str">
        <f>VLOOKUP(A664,'Medical Examinations'!$A$1:$L$2336,5,FALSE)</f>
        <v>No</v>
      </c>
      <c r="G664" s="11" t="str">
        <f>VLOOKUP(A664,'Medical Examinations'!$A$1:$L$2336,6,FALSE)</f>
        <v>No</v>
      </c>
      <c r="H664" s="11">
        <f>VLOOKUP(A664,'Medical Examinations'!$A$1:$L$2336,8,FALSE)</f>
        <v>0</v>
      </c>
      <c r="I664" s="11" t="str">
        <f>VLOOKUP(A664,'Medical Examinations'!$A$1:$L$2336,10,FALSE)</f>
        <v>No</v>
      </c>
      <c r="J664" s="11" t="str">
        <f>VLOOKUP(A664,'Medical Examinations'!$A$1:$L$2336,11,FALSE)</f>
        <v>Obesity</v>
      </c>
      <c r="K664" s="11" t="str">
        <f>VLOOKUP(A664,'Medical Examinations'!$A$1:$L$2336,12,FALSE)</f>
        <v>Diabetes</v>
      </c>
      <c r="L664" s="10">
        <f ca="1">VLOOKUP(A664,'Hospitalisation Details'!$A$1:$Q$2344,3,FALSE)</f>
        <v>1972</v>
      </c>
      <c r="M664" s="10" t="str">
        <f ca="1">VLOOKUP(A664,'Hospitalisation Details'!$A$1:$Q$2344,5,FALSE)</f>
        <v>Oct</v>
      </c>
      <c r="N664" s="11">
        <f ca="1">VLOOKUP(A664,'Hospitalisation Details'!$A$1:$Q$2344,6,FALSE)</f>
        <v>28</v>
      </c>
      <c r="O664" s="17">
        <f ca="1">VLOOKUP(A664,'Hospitalisation Details'!$A$1:$Q$2344,7,FALSE)</f>
        <v>26600</v>
      </c>
      <c r="P664" s="11">
        <f ca="1">VLOOKUP(A664,'Hospitalisation Details'!$A$1:$Q$2344,10,FALSE)</f>
        <v>5690.79</v>
      </c>
      <c r="Q664" s="11" t="str">
        <f ca="1">VLOOKUP(A664,'Hospitalisation Details'!$A$1:$Q$2344,12,FALSE)</f>
        <v>tier - 2</v>
      </c>
      <c r="R664" s="11" t="str">
        <f ca="1">VLOOKUP(A664,'Hospitalisation Details'!$A$1:$Q$2344,14,FALSE)</f>
        <v>tier - 1</v>
      </c>
      <c r="S664" s="11">
        <f ca="1">VLOOKUP(A664,'Hospitalisation Details'!$A$1:$Q$2344,17,FALSE)</f>
        <v>53</v>
      </c>
      <c r="T664" s="11" t="str">
        <f ca="1">VLOOKUP(A664,'Hospitalisation Details'!$A$1:$Q$2336,16,FALSE)</f>
        <v>R1013</v>
      </c>
    </row>
    <row r="665" ht="15.5" spans="1:20">
      <c r="A665" s="10" t="s">
        <v>2493</v>
      </c>
      <c r="B665" s="11" t="str">
        <f>VLOOKUP(A665,'Customer Names'!$H$6:$K$2340,3,FALSE)</f>
        <v>  Katherine L</v>
      </c>
      <c r="C665" s="11">
        <f>VLOOKUP(A665,'Medical Examinations'!$A$1:$L$2336,2,FALSE)</f>
        <v>49.53</v>
      </c>
      <c r="D665" s="11">
        <f>VLOOKUP(A665,'Medical Examinations'!$A$1:$L$2336,3,FALSE)</f>
        <v>9.13</v>
      </c>
      <c r="E665" s="11" t="str">
        <f>VLOOKUP(A665,'Medical Examinations'!$A$1:$L$2336,4,FALSE)</f>
        <v>yes</v>
      </c>
      <c r="F665" s="11" t="str">
        <f>VLOOKUP(A665,'Medical Examinations'!$A$1:$L$2336,5,FALSE)</f>
        <v>No</v>
      </c>
      <c r="G665" s="11" t="str">
        <f>VLOOKUP(A665,'Medical Examinations'!$A$1:$L$2336,6,FALSE)</f>
        <v>No</v>
      </c>
      <c r="H665" s="11">
        <f>VLOOKUP(A665,'Medical Examinations'!$A$1:$L$2336,8,FALSE)</f>
        <v>0</v>
      </c>
      <c r="I665" s="11" t="str">
        <f>VLOOKUP(A665,'Medical Examinations'!$A$1:$L$2336,10,FALSE)</f>
        <v>No</v>
      </c>
      <c r="J665" s="11" t="str">
        <f>VLOOKUP(A665,'Medical Examinations'!$A$1:$L$2336,11,FALSE)</f>
        <v>Obesity</v>
      </c>
      <c r="K665" s="11" t="str">
        <f>VLOOKUP(A665,'Medical Examinations'!$A$1:$L$2336,12,FALSE)</f>
        <v>Diabetes</v>
      </c>
      <c r="L665" s="10">
        <f ca="1">VLOOKUP(A665,'Hospitalisation Details'!$A$1:$Q$2344,3,FALSE)</f>
        <v>1992</v>
      </c>
      <c r="M665" s="10" t="str">
        <f ca="1">VLOOKUP(A665,'Hospitalisation Details'!$A$1:$Q$2344,5,FALSE)</f>
        <v>Nov</v>
      </c>
      <c r="N665" s="11">
        <f ca="1">VLOOKUP(A665,'Hospitalisation Details'!$A$1:$Q$2344,6,FALSE)</f>
        <v>3</v>
      </c>
      <c r="O665" s="17">
        <f ca="1">VLOOKUP(A665,'Hospitalisation Details'!$A$1:$Q$2344,7,FALSE)</f>
        <v>33911</v>
      </c>
      <c r="P665" s="11">
        <f ca="1">VLOOKUP(A665,'Hospitalisation Details'!$A$1:$Q$2344,10,FALSE)</f>
        <v>5693.43</v>
      </c>
      <c r="Q665" s="11" t="str">
        <f ca="1">VLOOKUP(A665,'Hospitalisation Details'!$A$1:$Q$2344,12,FALSE)</f>
        <v>tier - 2</v>
      </c>
      <c r="R665" s="11" t="str">
        <f ca="1">VLOOKUP(A665,'Hospitalisation Details'!$A$1:$Q$2344,14,FALSE)</f>
        <v>tier - 3</v>
      </c>
      <c r="S665" s="11">
        <f ca="1">VLOOKUP(A665,'Hospitalisation Details'!$A$1:$Q$2344,17,FALSE)</f>
        <v>33</v>
      </c>
      <c r="T665" s="11" t="str">
        <f ca="1">VLOOKUP(A665,'Hospitalisation Details'!$A$1:$Q$2336,16,FALSE)</f>
        <v>R1012</v>
      </c>
    </row>
    <row r="666" ht="15.5" spans="1:20">
      <c r="A666" s="10" t="s">
        <v>2497</v>
      </c>
      <c r="B666" s="11" t="str">
        <f>VLOOKUP(A666,'Customer Names'!$H$6:$K$2340,3,FALSE)</f>
        <v>  Ariel E</v>
      </c>
      <c r="C666" s="11">
        <f>VLOOKUP(A666,'Medical Examinations'!$A$1:$L$2336,2,FALSE)</f>
        <v>39.33</v>
      </c>
      <c r="D666" s="11">
        <f>VLOOKUP(A666,'Medical Examinations'!$A$1:$L$2336,3,FALSE)</f>
        <v>10.4</v>
      </c>
      <c r="E666" s="11" t="str">
        <f>VLOOKUP(A666,'Medical Examinations'!$A$1:$L$2336,4,FALSE)</f>
        <v>No</v>
      </c>
      <c r="F666" s="11" t="str">
        <f>VLOOKUP(A666,'Medical Examinations'!$A$1:$L$2336,5,FALSE)</f>
        <v>No</v>
      </c>
      <c r="G666" s="11" t="str">
        <f>VLOOKUP(A666,'Medical Examinations'!$A$1:$L$2336,6,FALSE)</f>
        <v>No</v>
      </c>
      <c r="H666" s="11">
        <f>VLOOKUP(A666,'Medical Examinations'!$A$1:$L$2336,8,FALSE)</f>
        <v>3</v>
      </c>
      <c r="I666" s="11" t="str">
        <f>VLOOKUP(A666,'Medical Examinations'!$A$1:$L$2336,10,FALSE)</f>
        <v>No</v>
      </c>
      <c r="J666" s="11" t="str">
        <f>VLOOKUP(A666,'Medical Examinations'!$A$1:$L$2336,11,FALSE)</f>
        <v>Obesity</v>
      </c>
      <c r="K666" s="11" t="str">
        <f>VLOOKUP(A666,'Medical Examinations'!$A$1:$L$2336,12,FALSE)</f>
        <v>Diabetes</v>
      </c>
      <c r="L666" s="10">
        <f ca="1">VLOOKUP(A666,'Hospitalisation Details'!$A$1:$Q$2344,3,FALSE)</f>
        <v>1974</v>
      </c>
      <c r="M666" s="10" t="str">
        <f ca="1">VLOOKUP(A666,'Hospitalisation Details'!$A$1:$Q$2344,5,FALSE)</f>
        <v>Jul</v>
      </c>
      <c r="N666" s="11">
        <f ca="1">VLOOKUP(A666,'Hospitalisation Details'!$A$1:$Q$2344,6,FALSE)</f>
        <v>6</v>
      </c>
      <c r="O666" s="17">
        <f ca="1">VLOOKUP(A666,'Hospitalisation Details'!$A$1:$Q$2344,7,FALSE)</f>
        <v>27216</v>
      </c>
      <c r="P666" s="11">
        <f ca="1">VLOOKUP(A666,'Hospitalisation Details'!$A$1:$Q$2344,10,FALSE)</f>
        <v>5698.74</v>
      </c>
      <c r="Q666" s="11" t="str">
        <f ca="1">VLOOKUP(A666,'Hospitalisation Details'!$A$1:$Q$2344,12,FALSE)</f>
        <v>tier - 2</v>
      </c>
      <c r="R666" s="11" t="str">
        <f ca="1">VLOOKUP(A666,'Hospitalisation Details'!$A$1:$Q$2344,14,FALSE)</f>
        <v>tier - 2</v>
      </c>
      <c r="S666" s="11">
        <f ca="1">VLOOKUP(A666,'Hospitalisation Details'!$A$1:$Q$2344,17,FALSE)</f>
        <v>51</v>
      </c>
      <c r="T666" s="11" t="str">
        <f ca="1">VLOOKUP(A666,'Hospitalisation Details'!$A$1:$Q$2336,16,FALSE)</f>
        <v>R1012</v>
      </c>
    </row>
    <row r="667" ht="15.5" spans="1:20">
      <c r="A667" s="10" t="s">
        <v>2501</v>
      </c>
      <c r="B667" s="11" t="str">
        <f>VLOOKUP(A667,'Customer Names'!$H$6:$K$2340,3,FALSE)</f>
        <v>  Christopher P</v>
      </c>
      <c r="C667" s="11">
        <f>VLOOKUP(A667,'Medical Examinations'!$A$1:$L$2336,2,FALSE)</f>
        <v>39.98</v>
      </c>
      <c r="D667" s="11">
        <f>VLOOKUP(A667,'Medical Examinations'!$A$1:$L$2336,3,FALSE)</f>
        <v>9.46</v>
      </c>
      <c r="E667" s="11" t="str">
        <f>VLOOKUP(A667,'Medical Examinations'!$A$1:$L$2336,4,FALSE)</f>
        <v>yes</v>
      </c>
      <c r="F667" s="11" t="str">
        <f>VLOOKUP(A667,'Medical Examinations'!$A$1:$L$2336,5,FALSE)</f>
        <v>No</v>
      </c>
      <c r="G667" s="11" t="str">
        <f>VLOOKUP(A667,'Medical Examinations'!$A$1:$L$2336,6,FALSE)</f>
        <v>No</v>
      </c>
      <c r="H667" s="11">
        <f>VLOOKUP(A667,'Medical Examinations'!$A$1:$L$2336,8,FALSE)</f>
        <v>2</v>
      </c>
      <c r="I667" s="11" t="str">
        <f>VLOOKUP(A667,'Medical Examinations'!$A$1:$L$2336,10,FALSE)</f>
        <v>No</v>
      </c>
      <c r="J667" s="11" t="str">
        <f>VLOOKUP(A667,'Medical Examinations'!$A$1:$L$2336,11,FALSE)</f>
        <v>Obesity</v>
      </c>
      <c r="K667" s="11" t="str">
        <f>VLOOKUP(A667,'Medical Examinations'!$A$1:$L$2336,12,FALSE)</f>
        <v>Diabetes</v>
      </c>
      <c r="L667" s="10">
        <f ca="1">VLOOKUP(A667,'Hospitalisation Details'!$A$1:$Q$2344,3,FALSE)</f>
        <v>1981</v>
      </c>
      <c r="M667" s="10" t="str">
        <f ca="1">VLOOKUP(A667,'Hospitalisation Details'!$A$1:$Q$2344,5,FALSE)</f>
        <v>Jun</v>
      </c>
      <c r="N667" s="11">
        <f ca="1">VLOOKUP(A667,'Hospitalisation Details'!$A$1:$Q$2344,6,FALSE)</f>
        <v>15</v>
      </c>
      <c r="O667" s="17">
        <f ca="1">VLOOKUP(A667,'Hospitalisation Details'!$A$1:$Q$2344,7,FALSE)</f>
        <v>29752</v>
      </c>
      <c r="P667" s="11">
        <f ca="1">VLOOKUP(A667,'Hospitalisation Details'!$A$1:$Q$2344,10,FALSE)</f>
        <v>5699.84</v>
      </c>
      <c r="Q667" s="11" t="str">
        <f ca="1">VLOOKUP(A667,'Hospitalisation Details'!$A$1:$Q$2344,12,FALSE)</f>
        <v>tier - 2</v>
      </c>
      <c r="R667" s="11" t="str">
        <f ca="1">VLOOKUP(A667,'Hospitalisation Details'!$A$1:$Q$2344,14,FALSE)</f>
        <v>tier - 3</v>
      </c>
      <c r="S667" s="11">
        <f ca="1">VLOOKUP(A667,'Hospitalisation Details'!$A$1:$Q$2344,17,FALSE)</f>
        <v>44</v>
      </c>
      <c r="T667" s="11" t="str">
        <f ca="1">VLOOKUP(A667,'Hospitalisation Details'!$A$1:$Q$2336,16,FALSE)</f>
        <v>R1013</v>
      </c>
    </row>
    <row r="668" ht="15.5" spans="1:20">
      <c r="A668" s="10" t="s">
        <v>2505</v>
      </c>
      <c r="B668" s="11" t="str">
        <f>VLOOKUP(A668,'Customer Names'!$H$6:$K$2340,3,FALSE)</f>
        <v>  Erin M</v>
      </c>
      <c r="C668" s="11">
        <f>VLOOKUP(A668,'Medical Examinations'!$A$1:$L$2336,2,FALSE)</f>
        <v>46.51</v>
      </c>
      <c r="D668" s="11">
        <f>VLOOKUP(A668,'Medical Examinations'!$A$1:$L$2336,3,FALSE)</f>
        <v>8.69</v>
      </c>
      <c r="E668" s="11" t="str">
        <f>VLOOKUP(A668,'Medical Examinations'!$A$1:$L$2336,4,FALSE)</f>
        <v>yes</v>
      </c>
      <c r="F668" s="11" t="str">
        <f>VLOOKUP(A668,'Medical Examinations'!$A$1:$L$2336,5,FALSE)</f>
        <v>No</v>
      </c>
      <c r="G668" s="11" t="str">
        <f>VLOOKUP(A668,'Medical Examinations'!$A$1:$L$2336,6,FALSE)</f>
        <v>No</v>
      </c>
      <c r="H668" s="11">
        <f>VLOOKUP(A668,'Medical Examinations'!$A$1:$L$2336,8,FALSE)</f>
        <v>0</v>
      </c>
      <c r="I668" s="11" t="str">
        <f>VLOOKUP(A668,'Medical Examinations'!$A$1:$L$2336,10,FALSE)</f>
        <v>No</v>
      </c>
      <c r="J668" s="11" t="str">
        <f>VLOOKUP(A668,'Medical Examinations'!$A$1:$L$2336,11,FALSE)</f>
        <v>Obesity</v>
      </c>
      <c r="K668" s="11" t="str">
        <f>VLOOKUP(A668,'Medical Examinations'!$A$1:$L$2336,12,FALSE)</f>
        <v>Diabetes</v>
      </c>
      <c r="L668" s="10">
        <f ca="1">VLOOKUP(A668,'Hospitalisation Details'!$A$1:$Q$2344,3,FALSE)</f>
        <v>1993</v>
      </c>
      <c r="M668" s="10" t="str">
        <f ca="1">VLOOKUP(A668,'Hospitalisation Details'!$A$1:$Q$2344,5,FALSE)</f>
        <v>Nov</v>
      </c>
      <c r="N668" s="11">
        <f ca="1">VLOOKUP(A668,'Hospitalisation Details'!$A$1:$Q$2344,6,FALSE)</f>
        <v>3</v>
      </c>
      <c r="O668" s="17">
        <f ca="1">VLOOKUP(A668,'Hospitalisation Details'!$A$1:$Q$2344,7,FALSE)</f>
        <v>34276</v>
      </c>
      <c r="P668" s="11">
        <f ca="1">VLOOKUP(A668,'Hospitalisation Details'!$A$1:$Q$2344,10,FALSE)</f>
        <v>5708.87</v>
      </c>
      <c r="Q668" s="11" t="str">
        <f ca="1">VLOOKUP(A668,'Hospitalisation Details'!$A$1:$Q$2344,12,FALSE)</f>
        <v>tier - 2</v>
      </c>
      <c r="R668" s="11" t="str">
        <f ca="1">VLOOKUP(A668,'Hospitalisation Details'!$A$1:$Q$2344,14,FALSE)</f>
        <v>tier - 1</v>
      </c>
      <c r="S668" s="11">
        <f ca="1">VLOOKUP(A668,'Hospitalisation Details'!$A$1:$Q$2344,17,FALSE)</f>
        <v>32</v>
      </c>
      <c r="T668" s="11" t="str">
        <f ca="1">VLOOKUP(A668,'Hospitalisation Details'!$A$1:$Q$2336,16,FALSE)</f>
        <v>R1011</v>
      </c>
    </row>
    <row r="669" ht="15.5" spans="1:20">
      <c r="A669" s="10" t="s">
        <v>2509</v>
      </c>
      <c r="B669" s="11" t="str">
        <f>VLOOKUP(A669,'Customer Names'!$H$6:$K$2340,3,FALSE)</f>
        <v>  Molly K</v>
      </c>
      <c r="C669" s="11">
        <f>VLOOKUP(A669,'Medical Examinations'!$A$1:$L$2336,2,FALSE)</f>
        <v>43.58</v>
      </c>
      <c r="D669" s="11">
        <f>VLOOKUP(A669,'Medical Examinations'!$A$1:$L$2336,3,FALSE)</f>
        <v>4.23</v>
      </c>
      <c r="E669" s="11" t="str">
        <f>VLOOKUP(A669,'Medical Examinations'!$A$1:$L$2336,4,FALSE)</f>
        <v>No</v>
      </c>
      <c r="F669" s="11" t="str">
        <f>VLOOKUP(A669,'Medical Examinations'!$A$1:$L$2336,5,FALSE)</f>
        <v>No</v>
      </c>
      <c r="G669" s="11" t="str">
        <f>VLOOKUP(A669,'Medical Examinations'!$A$1:$L$2336,6,FALSE)</f>
        <v>Yes</v>
      </c>
      <c r="H669" s="11">
        <f>VLOOKUP(A669,'Medical Examinations'!$A$1:$L$2336,8,FALSE)</f>
        <v>1</v>
      </c>
      <c r="I669" s="11" t="str">
        <f>VLOOKUP(A669,'Medical Examinations'!$A$1:$L$2336,10,FALSE)</f>
        <v>No</v>
      </c>
      <c r="J669" s="11" t="str">
        <f>VLOOKUP(A669,'Medical Examinations'!$A$1:$L$2336,11,FALSE)</f>
        <v>Obesity</v>
      </c>
      <c r="K669" s="11" t="str">
        <f>VLOOKUP(A669,'Medical Examinations'!$A$1:$L$2336,12,FALSE)</f>
        <v>Normal</v>
      </c>
      <c r="L669" s="10">
        <f ca="1">VLOOKUP(A669,'Hospitalisation Details'!$A$1:$Q$2344,3,FALSE)</f>
        <v>1981</v>
      </c>
      <c r="M669" s="10" t="str">
        <f ca="1">VLOOKUP(A669,'Hospitalisation Details'!$A$1:$Q$2344,5,FALSE)</f>
        <v>Aug</v>
      </c>
      <c r="N669" s="11">
        <f ca="1">VLOOKUP(A669,'Hospitalisation Details'!$A$1:$Q$2344,6,FALSE)</f>
        <v>30</v>
      </c>
      <c r="O669" s="17">
        <f ca="1">VLOOKUP(A669,'Hospitalisation Details'!$A$1:$Q$2344,7,FALSE)</f>
        <v>29828</v>
      </c>
      <c r="P669" s="11">
        <f ca="1">VLOOKUP(A669,'Hospitalisation Details'!$A$1:$Q$2344,10,FALSE)</f>
        <v>5709.16</v>
      </c>
      <c r="Q669" s="11" t="str">
        <f ca="1">VLOOKUP(A669,'Hospitalisation Details'!$A$1:$Q$2344,12,FALSE)</f>
        <v>tier - 3</v>
      </c>
      <c r="R669" s="11" t="str">
        <f ca="1">VLOOKUP(A669,'Hospitalisation Details'!$A$1:$Q$2344,14,FALSE)</f>
        <v>tier - 3</v>
      </c>
      <c r="S669" s="11">
        <f ca="1">VLOOKUP(A669,'Hospitalisation Details'!$A$1:$Q$2344,17,FALSE)</f>
        <v>44</v>
      </c>
      <c r="T669" s="11" t="str">
        <f ca="1">VLOOKUP(A669,'Hospitalisation Details'!$A$1:$Q$2336,16,FALSE)</f>
        <v>R1013</v>
      </c>
    </row>
    <row r="670" ht="15.5" spans="1:20">
      <c r="A670" s="10" t="s">
        <v>2513</v>
      </c>
      <c r="B670" s="11" t="str">
        <f>VLOOKUP(A670,'Customer Names'!$H$6:$K$2340,3,FALSE)</f>
        <v>  Ryan J</v>
      </c>
      <c r="C670" s="11">
        <f>VLOOKUP(A670,'Medical Examinations'!$A$1:$L$2336,2,FALSE)</f>
        <v>42.28</v>
      </c>
      <c r="D670" s="11">
        <f>VLOOKUP(A670,'Medical Examinations'!$A$1:$L$2336,3,FALSE)</f>
        <v>9.16</v>
      </c>
      <c r="E670" s="11" t="str">
        <f>VLOOKUP(A670,'Medical Examinations'!$A$1:$L$2336,4,FALSE)</f>
        <v>yes</v>
      </c>
      <c r="F670" s="11" t="str">
        <f>VLOOKUP(A670,'Medical Examinations'!$A$1:$L$2336,5,FALSE)</f>
        <v>No</v>
      </c>
      <c r="G670" s="11" t="str">
        <f>VLOOKUP(A670,'Medical Examinations'!$A$1:$L$2336,6,FALSE)</f>
        <v>No</v>
      </c>
      <c r="H670" s="11">
        <f>VLOOKUP(A670,'Medical Examinations'!$A$1:$L$2336,8,FALSE)</f>
        <v>1</v>
      </c>
      <c r="I670" s="11" t="str">
        <f>VLOOKUP(A670,'Medical Examinations'!$A$1:$L$2336,10,FALSE)</f>
        <v>No</v>
      </c>
      <c r="J670" s="11" t="str">
        <f>VLOOKUP(A670,'Medical Examinations'!$A$1:$L$2336,11,FALSE)</f>
        <v>Obesity</v>
      </c>
      <c r="K670" s="11" t="str">
        <f>VLOOKUP(A670,'Medical Examinations'!$A$1:$L$2336,12,FALSE)</f>
        <v>Diabetes</v>
      </c>
      <c r="L670" s="10">
        <f ca="1">VLOOKUP(A670,'Hospitalisation Details'!$A$1:$Q$2344,3,FALSE)</f>
        <v>1971</v>
      </c>
      <c r="M670" s="10" t="str">
        <f ca="1">VLOOKUP(A670,'Hospitalisation Details'!$A$1:$Q$2344,5,FALSE)</f>
        <v>Dec</v>
      </c>
      <c r="N670" s="11">
        <f ca="1">VLOOKUP(A670,'Hospitalisation Details'!$A$1:$Q$2344,6,FALSE)</f>
        <v>18</v>
      </c>
      <c r="O670" s="17">
        <f ca="1">VLOOKUP(A670,'Hospitalisation Details'!$A$1:$Q$2344,7,FALSE)</f>
        <v>26285</v>
      </c>
      <c r="P670" s="11">
        <f ca="1">VLOOKUP(A670,'Hospitalisation Details'!$A$1:$Q$2344,10,FALSE)</f>
        <v>5720.38</v>
      </c>
      <c r="Q670" s="11" t="str">
        <f ca="1">VLOOKUP(A670,'Hospitalisation Details'!$A$1:$Q$2344,12,FALSE)</f>
        <v>tier - 2</v>
      </c>
      <c r="R670" s="11" t="str">
        <f ca="1">VLOOKUP(A670,'Hospitalisation Details'!$A$1:$Q$2344,14,FALSE)</f>
        <v>tier - 1</v>
      </c>
      <c r="S670" s="11">
        <f ca="1">VLOOKUP(A670,'Hospitalisation Details'!$A$1:$Q$2344,17,FALSE)</f>
        <v>53</v>
      </c>
      <c r="T670" s="11" t="str">
        <f ca="1">VLOOKUP(A670,'Hospitalisation Details'!$A$1:$Q$2336,16,FALSE)</f>
        <v>R1013</v>
      </c>
    </row>
    <row r="671" ht="15.5" spans="1:20">
      <c r="A671" s="10" t="s">
        <v>2517</v>
      </c>
      <c r="B671" s="11" t="str">
        <f>VLOOKUP(A671,'Customer Names'!$H$6:$K$2340,3,FALSE)</f>
        <v>  Jennifer</v>
      </c>
      <c r="C671" s="11">
        <f>VLOOKUP(A671,'Medical Examinations'!$A$1:$L$2336,2,FALSE)</f>
        <v>35.52</v>
      </c>
      <c r="D671" s="11">
        <f>VLOOKUP(A671,'Medical Examinations'!$A$1:$L$2336,3,FALSE)</f>
        <v>8.26</v>
      </c>
      <c r="E671" s="11" t="str">
        <f>VLOOKUP(A671,'Medical Examinations'!$A$1:$L$2336,4,FALSE)</f>
        <v>No</v>
      </c>
      <c r="F671" s="11" t="str">
        <f>VLOOKUP(A671,'Medical Examinations'!$A$1:$L$2336,5,FALSE)</f>
        <v>No</v>
      </c>
      <c r="G671" s="11" t="str">
        <f>VLOOKUP(A671,'Medical Examinations'!$A$1:$L$2336,6,FALSE)</f>
        <v>No</v>
      </c>
      <c r="H671" s="11">
        <f>VLOOKUP(A671,'Medical Examinations'!$A$1:$L$2336,8,FALSE)</f>
        <v>0</v>
      </c>
      <c r="I671" s="11" t="str">
        <f>VLOOKUP(A671,'Medical Examinations'!$A$1:$L$2336,10,FALSE)</f>
        <v>No</v>
      </c>
      <c r="J671" s="11" t="str">
        <f>VLOOKUP(A671,'Medical Examinations'!$A$1:$L$2336,11,FALSE)</f>
        <v>Obesity</v>
      </c>
      <c r="K671" s="11" t="str">
        <f>VLOOKUP(A671,'Medical Examinations'!$A$1:$L$2336,12,FALSE)</f>
        <v>Diabetes</v>
      </c>
      <c r="L671" s="10">
        <f ca="1">VLOOKUP(A671,'Hospitalisation Details'!$A$1:$Q$2344,3,FALSE)</f>
        <v>1987</v>
      </c>
      <c r="M671" s="10" t="str">
        <f ca="1">VLOOKUP(A671,'Hospitalisation Details'!$A$1:$Q$2344,5,FALSE)</f>
        <v>Oct</v>
      </c>
      <c r="N671" s="11">
        <f ca="1">VLOOKUP(A671,'Hospitalisation Details'!$A$1:$Q$2344,6,FALSE)</f>
        <v>19</v>
      </c>
      <c r="O671" s="17">
        <f ca="1">VLOOKUP(A671,'Hospitalisation Details'!$A$1:$Q$2344,7,FALSE)</f>
        <v>32069</v>
      </c>
      <c r="P671" s="11">
        <f ca="1">VLOOKUP(A671,'Hospitalisation Details'!$A$1:$Q$2344,10,FALSE)</f>
        <v>5729.01</v>
      </c>
      <c r="Q671" s="11" t="str">
        <f ca="1">VLOOKUP(A671,'Hospitalisation Details'!$A$1:$Q$2344,12,FALSE)</f>
        <v>tier - 1</v>
      </c>
      <c r="R671" s="11" t="str">
        <f ca="1">VLOOKUP(A671,'Hospitalisation Details'!$A$1:$Q$2344,14,FALSE)</f>
        <v>tier - 2</v>
      </c>
      <c r="S671" s="11">
        <f ca="1">VLOOKUP(A671,'Hospitalisation Details'!$A$1:$Q$2344,17,FALSE)</f>
        <v>38</v>
      </c>
      <c r="T671" s="11" t="str">
        <f ca="1">VLOOKUP(A671,'Hospitalisation Details'!$A$1:$Q$2336,16,FALSE)</f>
        <v>R1012</v>
      </c>
    </row>
    <row r="672" ht="15.5" spans="1:20">
      <c r="A672" s="10" t="s">
        <v>2521</v>
      </c>
      <c r="B672" s="11" t="str">
        <f>VLOOKUP(A672,'Customer Names'!$H$6:$K$2340,3,FALSE)</f>
        <v>  Daniel M</v>
      </c>
      <c r="C672" s="11">
        <f>VLOOKUP(A672,'Medical Examinations'!$A$1:$L$2336,2,FALSE)</f>
        <v>33.6</v>
      </c>
      <c r="D672" s="11">
        <f>VLOOKUP(A672,'Medical Examinations'!$A$1:$L$2336,3,FALSE)</f>
        <v>11.25</v>
      </c>
      <c r="E672" s="11" t="str">
        <f>VLOOKUP(A672,'Medical Examinations'!$A$1:$L$2336,4,FALSE)</f>
        <v>No</v>
      </c>
      <c r="F672" s="11" t="str">
        <f>VLOOKUP(A672,'Medical Examinations'!$A$1:$L$2336,5,FALSE)</f>
        <v>No</v>
      </c>
      <c r="G672" s="11" t="str">
        <f>VLOOKUP(A672,'Medical Examinations'!$A$1:$L$2336,6,FALSE)</f>
        <v>No</v>
      </c>
      <c r="H672" s="11">
        <f>VLOOKUP(A672,'Medical Examinations'!$A$1:$L$2336,8,FALSE)</f>
        <v>0</v>
      </c>
      <c r="I672" s="11" t="str">
        <f>VLOOKUP(A672,'Medical Examinations'!$A$1:$L$2336,10,FALSE)</f>
        <v>No</v>
      </c>
      <c r="J672" s="11" t="str">
        <f>VLOOKUP(A672,'Medical Examinations'!$A$1:$L$2336,11,FALSE)</f>
        <v>Obesity</v>
      </c>
      <c r="K672" s="11" t="str">
        <f>VLOOKUP(A672,'Medical Examinations'!$A$1:$L$2336,12,FALSE)</f>
        <v>Diabetes</v>
      </c>
      <c r="L672" s="10">
        <f ca="1">VLOOKUP(A672,'Hospitalisation Details'!$A$1:$Q$2344,3,FALSE)</f>
        <v>1972</v>
      </c>
      <c r="M672" s="10" t="str">
        <f ca="1">VLOOKUP(A672,'Hospitalisation Details'!$A$1:$Q$2344,5,FALSE)</f>
        <v>Aug</v>
      </c>
      <c r="N672" s="11">
        <f ca="1">VLOOKUP(A672,'Hospitalisation Details'!$A$1:$Q$2344,6,FALSE)</f>
        <v>21</v>
      </c>
      <c r="O672" s="17">
        <f ca="1">VLOOKUP(A672,'Hospitalisation Details'!$A$1:$Q$2344,7,FALSE)</f>
        <v>26532</v>
      </c>
      <c r="P672" s="11">
        <f ca="1">VLOOKUP(A672,'Hospitalisation Details'!$A$1:$Q$2344,10,FALSE)</f>
        <v>5741.67</v>
      </c>
      <c r="Q672" s="11" t="str">
        <f ca="1">VLOOKUP(A672,'Hospitalisation Details'!$A$1:$Q$2344,12,FALSE)</f>
        <v>tier - 2</v>
      </c>
      <c r="R672" s="11" t="str">
        <f ca="1">VLOOKUP(A672,'Hospitalisation Details'!$A$1:$Q$2344,14,FALSE)</f>
        <v>tier - 3</v>
      </c>
      <c r="S672" s="11">
        <f ca="1">VLOOKUP(A672,'Hospitalisation Details'!$A$1:$Q$2344,17,FALSE)</f>
        <v>53</v>
      </c>
      <c r="T672" s="11" t="str">
        <f ca="1">VLOOKUP(A672,'Hospitalisation Details'!$A$1:$Q$2336,16,FALSE)</f>
        <v>R1013</v>
      </c>
    </row>
    <row r="673" ht="15.5" spans="1:20">
      <c r="A673" s="10" t="s">
        <v>2524</v>
      </c>
      <c r="B673" s="11" t="str">
        <f>VLOOKUP(A673,'Customer Names'!$H$6:$K$2340,3,FALSE)</f>
        <v>  Hiruni</v>
      </c>
      <c r="C673" s="11">
        <f>VLOOKUP(A673,'Medical Examinations'!$A$1:$L$2336,2,FALSE)</f>
        <v>22.42</v>
      </c>
      <c r="D673" s="11">
        <f>VLOOKUP(A673,'Medical Examinations'!$A$1:$L$2336,3,FALSE)</f>
        <v>6.74</v>
      </c>
      <c r="E673" s="11" t="str">
        <f>VLOOKUP(A673,'Medical Examinations'!$A$1:$L$2336,4,FALSE)</f>
        <v>No</v>
      </c>
      <c r="F673" s="11" t="str">
        <f>VLOOKUP(A673,'Medical Examinations'!$A$1:$L$2336,5,FALSE)</f>
        <v>No</v>
      </c>
      <c r="G673" s="11" t="str">
        <f>VLOOKUP(A673,'Medical Examinations'!$A$1:$L$2336,6,FALSE)</f>
        <v>No</v>
      </c>
      <c r="H673" s="11">
        <f>VLOOKUP(A673,'Medical Examinations'!$A$1:$L$2336,8,FALSE)</f>
        <v>0</v>
      </c>
      <c r="I673" s="11" t="str">
        <f>VLOOKUP(A673,'Medical Examinations'!$A$1:$L$2336,10,FALSE)</f>
        <v>yes</v>
      </c>
      <c r="J673" s="11" t="str">
        <f>VLOOKUP(A673,'Medical Examinations'!$A$1:$L$2336,11,FALSE)</f>
        <v>Normal Weight</v>
      </c>
      <c r="K673" s="11" t="str">
        <f>VLOOKUP(A673,'Medical Examinations'!$A$1:$L$2336,12,FALSE)</f>
        <v>Diabetes</v>
      </c>
      <c r="L673" s="10">
        <f ca="1">VLOOKUP(A673,'Hospitalisation Details'!$A$1:$Q$2344,3,FALSE)</f>
        <v>1993</v>
      </c>
      <c r="M673" s="10" t="str">
        <f ca="1">VLOOKUP(A673,'Hospitalisation Details'!$A$1:$Q$2344,5,FALSE)</f>
        <v>Jun</v>
      </c>
      <c r="N673" s="11">
        <f ca="1">VLOOKUP(A673,'Hospitalisation Details'!$A$1:$Q$2344,6,FALSE)</f>
        <v>10</v>
      </c>
      <c r="O673" s="17">
        <f ca="1">VLOOKUP(A673,'Hospitalisation Details'!$A$1:$Q$2344,7,FALSE)</f>
        <v>34130</v>
      </c>
      <c r="P673" s="11">
        <f ca="1">VLOOKUP(A673,'Hospitalisation Details'!$A$1:$Q$2344,10,FALSE)</f>
        <v>5748.13</v>
      </c>
      <c r="Q673" s="11" t="str">
        <f ca="1">VLOOKUP(A673,'Hospitalisation Details'!$A$1:$Q$2344,12,FALSE)</f>
        <v>tier - 2</v>
      </c>
      <c r="R673" s="11" t="str">
        <f ca="1">VLOOKUP(A673,'Hospitalisation Details'!$A$1:$Q$2344,14,FALSE)</f>
        <v>tier - 1</v>
      </c>
      <c r="S673" s="11">
        <f ca="1">VLOOKUP(A673,'Hospitalisation Details'!$A$1:$Q$2344,17,FALSE)</f>
        <v>32</v>
      </c>
      <c r="T673" s="11" t="str">
        <f ca="1">VLOOKUP(A673,'Hospitalisation Details'!$A$1:$Q$2336,16,FALSE)</f>
        <v>R1021</v>
      </c>
    </row>
    <row r="674" ht="15.5" spans="1:20">
      <c r="A674" s="10" t="s">
        <v>2528</v>
      </c>
      <c r="B674" s="11" t="str">
        <f>VLOOKUP(A674,'Customer Names'!$H$6:$K$2340,3,FALSE)</f>
        <v>  Reina H</v>
      </c>
      <c r="C674" s="11">
        <f>VLOOKUP(A674,'Medical Examinations'!$A$1:$L$2336,2,FALSE)</f>
        <v>46.86</v>
      </c>
      <c r="D674" s="11">
        <f>VLOOKUP(A674,'Medical Examinations'!$A$1:$L$2336,3,FALSE)</f>
        <v>4.87</v>
      </c>
      <c r="E674" s="11" t="str">
        <f>VLOOKUP(A674,'Medical Examinations'!$A$1:$L$2336,4,FALSE)</f>
        <v>No</v>
      </c>
      <c r="F674" s="11" t="str">
        <f>VLOOKUP(A674,'Medical Examinations'!$A$1:$L$2336,5,FALSE)</f>
        <v>No</v>
      </c>
      <c r="G674" s="11" t="str">
        <f>VLOOKUP(A674,'Medical Examinations'!$A$1:$L$2336,6,FALSE)</f>
        <v>No</v>
      </c>
      <c r="H674" s="11">
        <f>VLOOKUP(A674,'Medical Examinations'!$A$1:$L$2336,8,FALSE)</f>
        <v>0</v>
      </c>
      <c r="I674" s="11" t="str">
        <f>VLOOKUP(A674,'Medical Examinations'!$A$1:$L$2336,10,FALSE)</f>
        <v>No</v>
      </c>
      <c r="J674" s="11" t="str">
        <f>VLOOKUP(A674,'Medical Examinations'!$A$1:$L$2336,11,FALSE)</f>
        <v>Obesity</v>
      </c>
      <c r="K674" s="11" t="str">
        <f>VLOOKUP(A674,'Medical Examinations'!$A$1:$L$2336,12,FALSE)</f>
        <v>Normal</v>
      </c>
      <c r="L674" s="10">
        <f ca="1">VLOOKUP(A674,'Hospitalisation Details'!$A$1:$Q$2344,3,FALSE)</f>
        <v>1983</v>
      </c>
      <c r="M674" s="10" t="str">
        <f ca="1">VLOOKUP(A674,'Hospitalisation Details'!$A$1:$Q$2344,5,FALSE)</f>
        <v>Aug</v>
      </c>
      <c r="N674" s="11">
        <f ca="1">VLOOKUP(A674,'Hospitalisation Details'!$A$1:$Q$2344,6,FALSE)</f>
        <v>30</v>
      </c>
      <c r="O674" s="17">
        <f ca="1">VLOOKUP(A674,'Hospitalisation Details'!$A$1:$Q$2344,7,FALSE)</f>
        <v>30558</v>
      </c>
      <c r="P674" s="11">
        <f ca="1">VLOOKUP(A674,'Hospitalisation Details'!$A$1:$Q$2344,10,FALSE)</f>
        <v>5757.41</v>
      </c>
      <c r="Q674" s="11" t="str">
        <f ca="1">VLOOKUP(A674,'Hospitalisation Details'!$A$1:$Q$2344,12,FALSE)</f>
        <v>tier - 2</v>
      </c>
      <c r="R674" s="11" t="str">
        <f ca="1">VLOOKUP(A674,'Hospitalisation Details'!$A$1:$Q$2344,14,FALSE)</f>
        <v>tier - 3</v>
      </c>
      <c r="S674" s="11">
        <f ca="1">VLOOKUP(A674,'Hospitalisation Details'!$A$1:$Q$2344,17,FALSE)</f>
        <v>42</v>
      </c>
      <c r="T674" s="11" t="str">
        <f ca="1">VLOOKUP(A674,'Hospitalisation Details'!$A$1:$Q$2336,16,FALSE)</f>
        <v>R1019</v>
      </c>
    </row>
    <row r="675" ht="15.5" spans="1:20">
      <c r="A675" s="10" t="s">
        <v>2531</v>
      </c>
      <c r="B675" s="11" t="str">
        <f>VLOOKUP(A675,'Customer Names'!$H$6:$K$2340,3,FALSE)</f>
        <v>  Kristi</v>
      </c>
      <c r="C675" s="11">
        <f>VLOOKUP(A675,'Medical Examinations'!$A$1:$L$2336,2,FALSE)</f>
        <v>32.965</v>
      </c>
      <c r="D675" s="11">
        <f>VLOOKUP(A675,'Medical Examinations'!$A$1:$L$2336,3,FALSE)</f>
        <v>6.68</v>
      </c>
      <c r="E675" s="11" t="str">
        <f>VLOOKUP(A675,'Medical Examinations'!$A$1:$L$2336,4,FALSE)</f>
        <v>No</v>
      </c>
      <c r="F675" s="11" t="str">
        <f>VLOOKUP(A675,'Medical Examinations'!$A$1:$L$2336,5,FALSE)</f>
        <v>No</v>
      </c>
      <c r="G675" s="11" t="str">
        <f>VLOOKUP(A675,'Medical Examinations'!$A$1:$L$2336,6,FALSE)</f>
        <v>No</v>
      </c>
      <c r="H675" s="11">
        <f>VLOOKUP(A675,'Medical Examinations'!$A$1:$L$2336,8,FALSE)</f>
        <v>3</v>
      </c>
      <c r="I675" s="11" t="str">
        <f>VLOOKUP(A675,'Medical Examinations'!$A$1:$L$2336,10,FALSE)</f>
        <v>No</v>
      </c>
      <c r="J675" s="11" t="str">
        <f>VLOOKUP(A675,'Medical Examinations'!$A$1:$L$2336,11,FALSE)</f>
        <v>Obesity</v>
      </c>
      <c r="K675" s="11" t="str">
        <f>VLOOKUP(A675,'Medical Examinations'!$A$1:$L$2336,12,FALSE)</f>
        <v>Diabetes</v>
      </c>
      <c r="L675" s="10">
        <f ca="1">VLOOKUP(A675,'Hospitalisation Details'!$A$1:$Q$2344,3,FALSE)</f>
        <v>2004</v>
      </c>
      <c r="M675" s="10" t="str">
        <f ca="1">VLOOKUP(A675,'Hospitalisation Details'!$A$1:$Q$2344,5,FALSE)</f>
        <v>Nov</v>
      </c>
      <c r="N675" s="11">
        <f ca="1">VLOOKUP(A675,'Hospitalisation Details'!$A$1:$Q$2344,6,FALSE)</f>
        <v>1</v>
      </c>
      <c r="O675" s="17">
        <f ca="1">VLOOKUP(A675,'Hospitalisation Details'!$A$1:$Q$2344,7,FALSE)</f>
        <v>38292</v>
      </c>
      <c r="P675" s="11">
        <f ca="1">VLOOKUP(A675,'Hospitalisation Details'!$A$1:$Q$2344,10,FALSE)</f>
        <v>5778.71</v>
      </c>
      <c r="Q675" s="11" t="str">
        <f ca="1">VLOOKUP(A675,'Hospitalisation Details'!$A$1:$Q$2344,12,FALSE)</f>
        <v>tier - 2</v>
      </c>
      <c r="R675" s="11" t="str">
        <f ca="1">VLOOKUP(A675,'Hospitalisation Details'!$A$1:$Q$2344,14,FALSE)</f>
        <v>tier - 3</v>
      </c>
      <c r="S675" s="11">
        <f ca="1">VLOOKUP(A675,'Hospitalisation Details'!$A$1:$Q$2344,17,FALSE)</f>
        <v>21</v>
      </c>
      <c r="T675" s="11" t="str">
        <f ca="1">VLOOKUP(A675,'Hospitalisation Details'!$A$1:$Q$2336,16,FALSE)</f>
        <v>R1022</v>
      </c>
    </row>
    <row r="676" ht="15.5" spans="1:20">
      <c r="A676" s="10" t="s">
        <v>2533</v>
      </c>
      <c r="B676" s="11" t="str">
        <f>VLOOKUP(A676,'Customer Names'!$H$6:$K$2340,3,FALSE)</f>
        <v>  Meredith L</v>
      </c>
      <c r="C676" s="11">
        <f>VLOOKUP(A676,'Medical Examinations'!$A$1:$L$2336,2,FALSE)</f>
        <v>39.34</v>
      </c>
      <c r="D676" s="11">
        <f>VLOOKUP(A676,'Medical Examinations'!$A$1:$L$2336,3,FALSE)</f>
        <v>5.02</v>
      </c>
      <c r="E676" s="11" t="str">
        <f>VLOOKUP(A676,'Medical Examinations'!$A$1:$L$2336,4,FALSE)</f>
        <v>yes</v>
      </c>
      <c r="F676" s="11" t="str">
        <f>VLOOKUP(A676,'Medical Examinations'!$A$1:$L$2336,5,FALSE)</f>
        <v>No</v>
      </c>
      <c r="G676" s="11" t="str">
        <f>VLOOKUP(A676,'Medical Examinations'!$A$1:$L$2336,6,FALSE)</f>
        <v>Yes</v>
      </c>
      <c r="H676" s="11">
        <f>VLOOKUP(A676,'Medical Examinations'!$A$1:$L$2336,8,FALSE)</f>
        <v>1</v>
      </c>
      <c r="I676" s="11" t="str">
        <f>VLOOKUP(A676,'Medical Examinations'!$A$1:$L$2336,10,FALSE)</f>
        <v>No</v>
      </c>
      <c r="J676" s="11" t="str">
        <f>VLOOKUP(A676,'Medical Examinations'!$A$1:$L$2336,11,FALSE)</f>
        <v>Obesity</v>
      </c>
      <c r="K676" s="11" t="str">
        <f>VLOOKUP(A676,'Medical Examinations'!$A$1:$L$2336,12,FALSE)</f>
        <v>Normal</v>
      </c>
      <c r="L676" s="10">
        <f ca="1">VLOOKUP(A676,'Hospitalisation Details'!$A$1:$Q$2344,3,FALSE)</f>
        <v>1980</v>
      </c>
      <c r="M676" s="10" t="str">
        <f ca="1">VLOOKUP(A676,'Hospitalisation Details'!$A$1:$Q$2344,5,FALSE)</f>
        <v>Sep</v>
      </c>
      <c r="N676" s="11">
        <f ca="1">VLOOKUP(A676,'Hospitalisation Details'!$A$1:$Q$2344,6,FALSE)</f>
        <v>18</v>
      </c>
      <c r="O676" s="17">
        <f ca="1">VLOOKUP(A676,'Hospitalisation Details'!$A$1:$Q$2344,7,FALSE)</f>
        <v>29482</v>
      </c>
      <c r="P676" s="11">
        <f ca="1">VLOOKUP(A676,'Hospitalisation Details'!$A$1:$Q$2344,10,FALSE)</f>
        <v>5807.06</v>
      </c>
      <c r="Q676" s="11" t="str">
        <f ca="1">VLOOKUP(A676,'Hospitalisation Details'!$A$1:$Q$2344,12,FALSE)</f>
        <v>tier - 2</v>
      </c>
      <c r="R676" s="11" t="str">
        <f ca="1">VLOOKUP(A676,'Hospitalisation Details'!$A$1:$Q$2344,14,FALSE)</f>
        <v>tier - 3</v>
      </c>
      <c r="S676" s="11">
        <f ca="1">VLOOKUP(A676,'Hospitalisation Details'!$A$1:$Q$2344,17,FALSE)</f>
        <v>45</v>
      </c>
      <c r="T676" s="11" t="str">
        <f ca="1">VLOOKUP(A676,'Hospitalisation Details'!$A$1:$Q$2336,16,FALSE)</f>
        <v>R1013</v>
      </c>
    </row>
    <row r="677" ht="15.5" spans="1:20">
      <c r="A677" s="10" t="s">
        <v>2537</v>
      </c>
      <c r="B677" s="11" t="str">
        <f>VLOOKUP(A677,'Customer Names'!$H$6:$K$2340,3,FALSE)</f>
        <v>  Jocelyn</v>
      </c>
      <c r="C677" s="11">
        <f>VLOOKUP(A677,'Medical Examinations'!$A$1:$L$2336,2,FALSE)</f>
        <v>47</v>
      </c>
      <c r="D677" s="11">
        <f>VLOOKUP(A677,'Medical Examinations'!$A$1:$L$2336,3,FALSE)</f>
        <v>10.64</v>
      </c>
      <c r="E677" s="11" t="str">
        <f>VLOOKUP(A677,'Medical Examinations'!$A$1:$L$2336,4,FALSE)</f>
        <v>yes</v>
      </c>
      <c r="F677" s="11" t="str">
        <f>VLOOKUP(A677,'Medical Examinations'!$A$1:$L$2336,5,FALSE)</f>
        <v>No</v>
      </c>
      <c r="G677" s="11" t="str">
        <f>VLOOKUP(A677,'Medical Examinations'!$A$1:$L$2336,6,FALSE)</f>
        <v>No</v>
      </c>
      <c r="H677" s="11">
        <f>VLOOKUP(A677,'Medical Examinations'!$A$1:$L$2336,8,FALSE)</f>
        <v>0</v>
      </c>
      <c r="I677" s="11" t="str">
        <f>VLOOKUP(A677,'Medical Examinations'!$A$1:$L$2336,10,FALSE)</f>
        <v>No</v>
      </c>
      <c r="J677" s="11" t="str">
        <f>VLOOKUP(A677,'Medical Examinations'!$A$1:$L$2336,11,FALSE)</f>
        <v>Obesity</v>
      </c>
      <c r="K677" s="11" t="str">
        <f>VLOOKUP(A677,'Medical Examinations'!$A$1:$L$2336,12,FALSE)</f>
        <v>Diabetes</v>
      </c>
      <c r="L677" s="10">
        <f ca="1">VLOOKUP(A677,'Hospitalisation Details'!$A$1:$Q$2344,3,FALSE)</f>
        <v>1972</v>
      </c>
      <c r="M677" s="10" t="str">
        <f ca="1">VLOOKUP(A677,'Hospitalisation Details'!$A$1:$Q$2344,5,FALSE)</f>
        <v>Nov</v>
      </c>
      <c r="N677" s="11">
        <f ca="1">VLOOKUP(A677,'Hospitalisation Details'!$A$1:$Q$2344,6,FALSE)</f>
        <v>2</v>
      </c>
      <c r="O677" s="17">
        <f ca="1">VLOOKUP(A677,'Hospitalisation Details'!$A$1:$Q$2344,7,FALSE)</f>
        <v>26605</v>
      </c>
      <c r="P677" s="11">
        <f ca="1">VLOOKUP(A677,'Hospitalisation Details'!$A$1:$Q$2344,10,FALSE)</f>
        <v>5812.9</v>
      </c>
      <c r="Q677" s="11" t="str">
        <f ca="1">VLOOKUP(A677,'Hospitalisation Details'!$A$1:$Q$2344,12,FALSE)</f>
        <v>tier - 2</v>
      </c>
      <c r="R677" s="11" t="str">
        <f ca="1">VLOOKUP(A677,'Hospitalisation Details'!$A$1:$Q$2344,14,FALSE)</f>
        <v>tier - 2</v>
      </c>
      <c r="S677" s="11">
        <f ca="1">VLOOKUP(A677,'Hospitalisation Details'!$A$1:$Q$2344,17,FALSE)</f>
        <v>53</v>
      </c>
      <c r="T677" s="11" t="str">
        <f ca="1">VLOOKUP(A677,'Hospitalisation Details'!$A$1:$Q$2336,16,FALSE)</f>
        <v>R1013</v>
      </c>
    </row>
    <row r="678" ht="15.5" spans="1:20">
      <c r="A678" s="10" t="s">
        <v>2541</v>
      </c>
      <c r="B678" s="11" t="str">
        <f>VLOOKUP(A678,'Customer Names'!$H$6:$K$2340,3,FALSE)</f>
        <v>  Daphne</v>
      </c>
      <c r="C678" s="11">
        <f>VLOOKUP(A678,'Medical Examinations'!$A$1:$L$2336,2,FALSE)</f>
        <v>36.71</v>
      </c>
      <c r="D678" s="11">
        <f>VLOOKUP(A678,'Medical Examinations'!$A$1:$L$2336,3,FALSE)</f>
        <v>8.74</v>
      </c>
      <c r="E678" s="11" t="str">
        <f>VLOOKUP(A678,'Medical Examinations'!$A$1:$L$2336,4,FALSE)</f>
        <v>yes</v>
      </c>
      <c r="F678" s="11" t="str">
        <f>VLOOKUP(A678,'Medical Examinations'!$A$1:$L$2336,5,FALSE)</f>
        <v>No</v>
      </c>
      <c r="G678" s="11" t="str">
        <f>VLOOKUP(A678,'Medical Examinations'!$A$1:$L$2336,6,FALSE)</f>
        <v>No</v>
      </c>
      <c r="H678" s="11">
        <f>VLOOKUP(A678,'Medical Examinations'!$A$1:$L$2336,8,FALSE)</f>
        <v>0</v>
      </c>
      <c r="I678" s="11" t="str">
        <f>VLOOKUP(A678,'Medical Examinations'!$A$1:$L$2336,10,FALSE)</f>
        <v>No</v>
      </c>
      <c r="J678" s="11" t="str">
        <f>VLOOKUP(A678,'Medical Examinations'!$A$1:$L$2336,11,FALSE)</f>
        <v>Obesity</v>
      </c>
      <c r="K678" s="11" t="str">
        <f>VLOOKUP(A678,'Medical Examinations'!$A$1:$L$2336,12,FALSE)</f>
        <v>Diabetes</v>
      </c>
      <c r="L678" s="10">
        <f ca="1">VLOOKUP(A678,'Hospitalisation Details'!$A$1:$Q$2344,3,FALSE)</f>
        <v>2002</v>
      </c>
      <c r="M678" s="10" t="str">
        <f ca="1">VLOOKUP(A678,'Hospitalisation Details'!$A$1:$Q$2344,5,FALSE)</f>
        <v>Jul</v>
      </c>
      <c r="N678" s="11">
        <f ca="1">VLOOKUP(A678,'Hospitalisation Details'!$A$1:$Q$2344,6,FALSE)</f>
        <v>22</v>
      </c>
      <c r="O678" s="17">
        <f ca="1">VLOOKUP(A678,'Hospitalisation Details'!$A$1:$Q$2344,7,FALSE)</f>
        <v>37459</v>
      </c>
      <c r="P678" s="11">
        <f ca="1">VLOOKUP(A678,'Hospitalisation Details'!$A$1:$Q$2344,10,FALSE)</f>
        <v>5816.58</v>
      </c>
      <c r="Q678" s="11" t="str">
        <f ca="1">VLOOKUP(A678,'Hospitalisation Details'!$A$1:$Q$2344,12,FALSE)</f>
        <v>tier - 2</v>
      </c>
      <c r="R678" s="11" t="str">
        <f ca="1">VLOOKUP(A678,'Hospitalisation Details'!$A$1:$Q$2344,14,FALSE)</f>
        <v>tier - 2</v>
      </c>
      <c r="S678" s="11">
        <f ca="1">VLOOKUP(A678,'Hospitalisation Details'!$A$1:$Q$2344,17,FALSE)</f>
        <v>23</v>
      </c>
      <c r="T678" s="11" t="str">
        <f ca="1">VLOOKUP(A678,'Hospitalisation Details'!$A$1:$Q$2336,16,FALSE)</f>
        <v>R1026</v>
      </c>
    </row>
    <row r="679" ht="15.5" spans="1:20">
      <c r="A679" s="10" t="s">
        <v>2545</v>
      </c>
      <c r="B679" s="11" t="str">
        <f>VLOOKUP(A679,'Customer Names'!$H$6:$K$2340,3,FALSE)</f>
        <v>  Margaret E</v>
      </c>
      <c r="C679" s="11">
        <f>VLOOKUP(A679,'Medical Examinations'!$A$1:$L$2336,2,FALSE)</f>
        <v>53.48</v>
      </c>
      <c r="D679" s="11">
        <f>VLOOKUP(A679,'Medical Examinations'!$A$1:$L$2336,3,FALSE)</f>
        <v>5.64</v>
      </c>
      <c r="E679" s="11" t="str">
        <f>VLOOKUP(A679,'Medical Examinations'!$A$1:$L$2336,4,FALSE)</f>
        <v>No</v>
      </c>
      <c r="F679" s="11" t="str">
        <f>VLOOKUP(A679,'Medical Examinations'!$A$1:$L$2336,5,FALSE)</f>
        <v>No</v>
      </c>
      <c r="G679" s="11" t="str">
        <f>VLOOKUP(A679,'Medical Examinations'!$A$1:$L$2336,6,FALSE)</f>
        <v>No</v>
      </c>
      <c r="H679" s="11">
        <f>VLOOKUP(A679,'Medical Examinations'!$A$1:$L$2336,8,FALSE)</f>
        <v>0</v>
      </c>
      <c r="I679" s="11" t="str">
        <f>VLOOKUP(A679,'Medical Examinations'!$A$1:$L$2336,10,FALSE)</f>
        <v>No</v>
      </c>
      <c r="J679" s="11" t="str">
        <f>VLOOKUP(A679,'Medical Examinations'!$A$1:$L$2336,11,FALSE)</f>
        <v>Obesity</v>
      </c>
      <c r="K679" s="11" t="str">
        <f>VLOOKUP(A679,'Medical Examinations'!$A$1:$L$2336,12,FALSE)</f>
        <v>Normal</v>
      </c>
      <c r="L679" s="10">
        <f ca="1">VLOOKUP(A679,'Hospitalisation Details'!$A$1:$Q$2344,3,FALSE)</f>
        <v>1971</v>
      </c>
      <c r="M679" s="10" t="str">
        <f ca="1">VLOOKUP(A679,'Hospitalisation Details'!$A$1:$Q$2344,5,FALSE)</f>
        <v>Sep</v>
      </c>
      <c r="N679" s="11">
        <f ca="1">VLOOKUP(A679,'Hospitalisation Details'!$A$1:$Q$2344,6,FALSE)</f>
        <v>27</v>
      </c>
      <c r="O679" s="17">
        <f ca="1">VLOOKUP(A679,'Hospitalisation Details'!$A$1:$Q$2344,7,FALSE)</f>
        <v>26203</v>
      </c>
      <c r="P679" s="11">
        <f ca="1">VLOOKUP(A679,'Hospitalisation Details'!$A$1:$Q$2344,10,FALSE)</f>
        <v>5832.6</v>
      </c>
      <c r="Q679" s="11" t="str">
        <f ca="1">VLOOKUP(A679,'Hospitalisation Details'!$A$1:$Q$2344,12,FALSE)</f>
        <v>tier - 2</v>
      </c>
      <c r="R679" s="11" t="str">
        <f ca="1">VLOOKUP(A679,'Hospitalisation Details'!$A$1:$Q$2344,14,FALSE)</f>
        <v>tier - 3</v>
      </c>
      <c r="S679" s="11">
        <f ca="1">VLOOKUP(A679,'Hospitalisation Details'!$A$1:$Q$2344,17,FALSE)</f>
        <v>54</v>
      </c>
      <c r="T679" s="11" t="str">
        <f ca="1">VLOOKUP(A679,'Hospitalisation Details'!$A$1:$Q$2336,16,FALSE)</f>
        <v>R1012</v>
      </c>
    </row>
    <row r="680" ht="15.5" spans="1:20">
      <c r="A680" s="10" t="s">
        <v>2549</v>
      </c>
      <c r="B680" s="11" t="str">
        <f>VLOOKUP(A680,'Customer Names'!$H$6:$K$2340,3,FALSE)</f>
        <v>  Mario J</v>
      </c>
      <c r="C680" s="11">
        <f>VLOOKUP(A680,'Medical Examinations'!$A$1:$L$2336,2,FALSE)</f>
        <v>35.5</v>
      </c>
      <c r="D680" s="11">
        <f>VLOOKUP(A680,'Medical Examinations'!$A$1:$L$2336,3,FALSE)</f>
        <v>10.37</v>
      </c>
      <c r="E680" s="11" t="str">
        <f>VLOOKUP(A680,'Medical Examinations'!$A$1:$L$2336,4,FALSE)</f>
        <v>No</v>
      </c>
      <c r="F680" s="11" t="str">
        <f>VLOOKUP(A680,'Medical Examinations'!$A$1:$L$2336,5,FALSE)</f>
        <v>No</v>
      </c>
      <c r="G680" s="11" t="str">
        <f>VLOOKUP(A680,'Medical Examinations'!$A$1:$L$2336,6,FALSE)</f>
        <v>No</v>
      </c>
      <c r="H680" s="11">
        <f>VLOOKUP(A680,'Medical Examinations'!$A$1:$L$2336,8,FALSE)</f>
        <v>0</v>
      </c>
      <c r="I680" s="11" t="str">
        <f>VLOOKUP(A680,'Medical Examinations'!$A$1:$L$2336,10,FALSE)</f>
        <v>No</v>
      </c>
      <c r="J680" s="11" t="str">
        <f>VLOOKUP(A680,'Medical Examinations'!$A$1:$L$2336,11,FALSE)</f>
        <v>Obesity</v>
      </c>
      <c r="K680" s="11" t="str">
        <f>VLOOKUP(A680,'Medical Examinations'!$A$1:$L$2336,12,FALSE)</f>
        <v>Diabetes</v>
      </c>
      <c r="L680" s="10">
        <f ca="1">VLOOKUP(A680,'Hospitalisation Details'!$A$1:$Q$2344,3,FALSE)</f>
        <v>1987</v>
      </c>
      <c r="M680" s="10" t="str">
        <f ca="1">VLOOKUP(A680,'Hospitalisation Details'!$A$1:$Q$2344,5,FALSE)</f>
        <v>Jul</v>
      </c>
      <c r="N680" s="11">
        <f ca="1">VLOOKUP(A680,'Hospitalisation Details'!$A$1:$Q$2344,6,FALSE)</f>
        <v>27</v>
      </c>
      <c r="O680" s="17">
        <f ca="1">VLOOKUP(A680,'Hospitalisation Details'!$A$1:$Q$2344,7,FALSE)</f>
        <v>31985</v>
      </c>
      <c r="P680" s="11">
        <f ca="1">VLOOKUP(A680,'Hospitalisation Details'!$A$1:$Q$2344,10,FALSE)</f>
        <v>5836.52</v>
      </c>
      <c r="Q680" s="11" t="str">
        <f ca="1">VLOOKUP(A680,'Hospitalisation Details'!$A$1:$Q$2344,12,FALSE)</f>
        <v>tier - 2</v>
      </c>
      <c r="R680" s="11" t="str">
        <f ca="1">VLOOKUP(A680,'Hospitalisation Details'!$A$1:$Q$2344,14,FALSE)</f>
        <v>tier - 3</v>
      </c>
      <c r="S680" s="11">
        <f ca="1">VLOOKUP(A680,'Hospitalisation Details'!$A$1:$Q$2344,17,FALSE)</f>
        <v>38</v>
      </c>
      <c r="T680" s="11" t="str">
        <f ca="1">VLOOKUP(A680,'Hospitalisation Details'!$A$1:$Q$2336,16,FALSE)</f>
        <v>R1013</v>
      </c>
    </row>
    <row r="681" ht="15.5" spans="1:20">
      <c r="A681" s="10" t="s">
        <v>2553</v>
      </c>
      <c r="B681" s="11" t="str">
        <f>VLOOKUP(A681,'Customer Names'!$H$6:$K$2340,3,FALSE)</f>
        <v>  Peter</v>
      </c>
      <c r="C681" s="11">
        <f>VLOOKUP(A681,'Medical Examinations'!$A$1:$L$2336,2,FALSE)</f>
        <v>36.98</v>
      </c>
      <c r="D681" s="11">
        <f>VLOOKUP(A681,'Medical Examinations'!$A$1:$L$2336,3,FALSE)</f>
        <v>9.56</v>
      </c>
      <c r="E681" s="11" t="str">
        <f>VLOOKUP(A681,'Medical Examinations'!$A$1:$L$2336,4,FALSE)</f>
        <v>yes</v>
      </c>
      <c r="F681" s="11" t="str">
        <f>VLOOKUP(A681,'Medical Examinations'!$A$1:$L$2336,5,FALSE)</f>
        <v>No</v>
      </c>
      <c r="G681" s="11" t="str">
        <f>VLOOKUP(A681,'Medical Examinations'!$A$1:$L$2336,6,FALSE)</f>
        <v>No</v>
      </c>
      <c r="H681" s="11">
        <f>VLOOKUP(A681,'Medical Examinations'!$A$1:$L$2336,8,FALSE)</f>
        <v>0</v>
      </c>
      <c r="I681" s="11" t="str">
        <f>VLOOKUP(A681,'Medical Examinations'!$A$1:$L$2336,10,FALSE)</f>
        <v>No</v>
      </c>
      <c r="J681" s="11" t="str">
        <f>VLOOKUP(A681,'Medical Examinations'!$A$1:$L$2336,11,FALSE)</f>
        <v>Obesity</v>
      </c>
      <c r="K681" s="11" t="str">
        <f>VLOOKUP(A681,'Medical Examinations'!$A$1:$L$2336,12,FALSE)</f>
        <v>Diabetes</v>
      </c>
      <c r="L681" s="10">
        <f ca="1">VLOOKUP(A681,'Hospitalisation Details'!$A$1:$Q$2344,3,FALSE)</f>
        <v>1995</v>
      </c>
      <c r="M681" s="10" t="str">
        <f ca="1">VLOOKUP(A681,'Hospitalisation Details'!$A$1:$Q$2344,5,FALSE)</f>
        <v>Aug</v>
      </c>
      <c r="N681" s="11">
        <f ca="1">VLOOKUP(A681,'Hospitalisation Details'!$A$1:$Q$2344,6,FALSE)</f>
        <v>20</v>
      </c>
      <c r="O681" s="17">
        <f ca="1">VLOOKUP(A681,'Hospitalisation Details'!$A$1:$Q$2344,7,FALSE)</f>
        <v>34931</v>
      </c>
      <c r="P681" s="11">
        <f ca="1">VLOOKUP(A681,'Hospitalisation Details'!$A$1:$Q$2344,10,FALSE)</f>
        <v>5843.99</v>
      </c>
      <c r="Q681" s="11" t="str">
        <f ca="1">VLOOKUP(A681,'Hospitalisation Details'!$A$1:$Q$2344,12,FALSE)</f>
        <v>tier - 2</v>
      </c>
      <c r="R681" s="11" t="str">
        <f ca="1">VLOOKUP(A681,'Hospitalisation Details'!$A$1:$Q$2344,14,FALSE)</f>
        <v>tier - 2</v>
      </c>
      <c r="S681" s="11">
        <f ca="1">VLOOKUP(A681,'Hospitalisation Details'!$A$1:$Q$2344,17,FALSE)</f>
        <v>30</v>
      </c>
      <c r="T681" s="11" t="str">
        <f ca="1">VLOOKUP(A681,'Hospitalisation Details'!$A$1:$Q$2336,16,FALSE)</f>
        <v>R1025</v>
      </c>
    </row>
    <row r="682" ht="15.5" spans="1:20">
      <c r="A682" s="10" t="s">
        <v>2557</v>
      </c>
      <c r="B682" s="11" t="str">
        <f>VLOOKUP(A682,'Customer Names'!$H$6:$K$2340,3,FALSE)</f>
        <v>  Carolina</v>
      </c>
      <c r="C682" s="11">
        <f>VLOOKUP(A682,'Medical Examinations'!$A$1:$L$2336,2,FALSE)</f>
        <v>32.395</v>
      </c>
      <c r="D682" s="11">
        <f>VLOOKUP(A682,'Medical Examinations'!$A$1:$L$2336,3,FALSE)</f>
        <v>8.23</v>
      </c>
      <c r="E682" s="11" t="str">
        <f>VLOOKUP(A682,'Medical Examinations'!$A$1:$L$2336,4,FALSE)</f>
        <v>yes</v>
      </c>
      <c r="F682" s="11" t="str">
        <f>VLOOKUP(A682,'Medical Examinations'!$A$1:$L$2336,5,FALSE)</f>
        <v>No</v>
      </c>
      <c r="G682" s="11" t="str">
        <f>VLOOKUP(A682,'Medical Examinations'!$A$1:$L$2336,6,FALSE)</f>
        <v>Yes</v>
      </c>
      <c r="H682" s="11">
        <f>VLOOKUP(A682,'Medical Examinations'!$A$1:$L$2336,8,FALSE)</f>
        <v>1</v>
      </c>
      <c r="I682" s="11" t="str">
        <f>VLOOKUP(A682,'Medical Examinations'!$A$1:$L$2336,10,FALSE)</f>
        <v>No</v>
      </c>
      <c r="J682" s="11" t="str">
        <f>VLOOKUP(A682,'Medical Examinations'!$A$1:$L$2336,11,FALSE)</f>
        <v>Obesity</v>
      </c>
      <c r="K682" s="11" t="str">
        <f>VLOOKUP(A682,'Medical Examinations'!$A$1:$L$2336,12,FALSE)</f>
        <v>Diabetes</v>
      </c>
      <c r="L682" s="10">
        <f ca="1">VLOOKUP(A682,'Hospitalisation Details'!$A$1:$Q$2344,3,FALSE)</f>
        <v>1987</v>
      </c>
      <c r="M682" s="10" t="str">
        <f ca="1">VLOOKUP(A682,'Hospitalisation Details'!$A$1:$Q$2344,5,FALSE)</f>
        <v>Sep</v>
      </c>
      <c r="N682" s="11">
        <f ca="1">VLOOKUP(A682,'Hospitalisation Details'!$A$1:$Q$2344,6,FALSE)</f>
        <v>30</v>
      </c>
      <c r="O682" s="17">
        <f ca="1">VLOOKUP(A682,'Hospitalisation Details'!$A$1:$Q$2344,7,FALSE)</f>
        <v>32050</v>
      </c>
      <c r="P682" s="11">
        <f ca="1">VLOOKUP(A682,'Hospitalisation Details'!$A$1:$Q$2344,10,FALSE)</f>
        <v>5846.92</v>
      </c>
      <c r="Q682" s="11" t="str">
        <f ca="1">VLOOKUP(A682,'Hospitalisation Details'!$A$1:$Q$2344,12,FALSE)</f>
        <v>tier - 2</v>
      </c>
      <c r="R682" s="11" t="str">
        <f ca="1">VLOOKUP(A682,'Hospitalisation Details'!$A$1:$Q$2344,14,FALSE)</f>
        <v>tier - 2</v>
      </c>
      <c r="S682" s="11">
        <f ca="1">VLOOKUP(A682,'Hospitalisation Details'!$A$1:$Q$2344,17,FALSE)</f>
        <v>38</v>
      </c>
      <c r="T682" s="11" t="str">
        <f ca="1">VLOOKUP(A682,'Hospitalisation Details'!$A$1:$Q$2336,16,FALSE)</f>
        <v>R1013</v>
      </c>
    </row>
    <row r="683" ht="15.5" spans="1:20">
      <c r="A683" s="10" t="s">
        <v>2561</v>
      </c>
      <c r="B683" s="11" t="str">
        <f>VLOOKUP(A683,'Customer Names'!$H$6:$K$2340,3,FALSE)</f>
        <v>  Jenny K</v>
      </c>
      <c r="C683" s="11">
        <f>VLOOKUP(A683,'Medical Examinations'!$A$1:$L$2336,2,FALSE)</f>
        <v>32.73</v>
      </c>
      <c r="D683" s="11">
        <f>VLOOKUP(A683,'Medical Examinations'!$A$1:$L$2336,3,FALSE)</f>
        <v>7.03</v>
      </c>
      <c r="E683" s="11" t="str">
        <f>VLOOKUP(A683,'Medical Examinations'!$A$1:$L$2336,4,FALSE)</f>
        <v>No</v>
      </c>
      <c r="F683" s="11" t="str">
        <f>VLOOKUP(A683,'Medical Examinations'!$A$1:$L$2336,5,FALSE)</f>
        <v>No</v>
      </c>
      <c r="G683" s="11" t="str">
        <f>VLOOKUP(A683,'Medical Examinations'!$A$1:$L$2336,6,FALSE)</f>
        <v>No</v>
      </c>
      <c r="H683" s="11">
        <f>VLOOKUP(A683,'Medical Examinations'!$A$1:$L$2336,8,FALSE)</f>
        <v>0</v>
      </c>
      <c r="I683" s="11" t="str">
        <f>VLOOKUP(A683,'Medical Examinations'!$A$1:$L$2336,10,FALSE)</f>
        <v>No</v>
      </c>
      <c r="J683" s="11" t="str">
        <f>VLOOKUP(A683,'Medical Examinations'!$A$1:$L$2336,11,FALSE)</f>
        <v>Obesity</v>
      </c>
      <c r="K683" s="11" t="str">
        <f>VLOOKUP(A683,'Medical Examinations'!$A$1:$L$2336,12,FALSE)</f>
        <v>Diabetes</v>
      </c>
      <c r="L683" s="10">
        <f ca="1">VLOOKUP(A683,'Hospitalisation Details'!$A$1:$Q$2344,3,FALSE)</f>
        <v>1985</v>
      </c>
      <c r="M683" s="10" t="str">
        <f ca="1">VLOOKUP(A683,'Hospitalisation Details'!$A$1:$Q$2344,5,FALSE)</f>
        <v>Jun</v>
      </c>
      <c r="N683" s="11">
        <f ca="1">VLOOKUP(A683,'Hospitalisation Details'!$A$1:$Q$2344,6,FALSE)</f>
        <v>18</v>
      </c>
      <c r="O683" s="17">
        <f ca="1">VLOOKUP(A683,'Hospitalisation Details'!$A$1:$Q$2344,7,FALSE)</f>
        <v>31216</v>
      </c>
      <c r="P683" s="11">
        <f ca="1">VLOOKUP(A683,'Hospitalisation Details'!$A$1:$Q$2344,10,FALSE)</f>
        <v>5847.24</v>
      </c>
      <c r="Q683" s="11" t="str">
        <f ca="1">VLOOKUP(A683,'Hospitalisation Details'!$A$1:$Q$2344,12,FALSE)</f>
        <v>tier - 2</v>
      </c>
      <c r="R683" s="11" t="str">
        <f ca="1">VLOOKUP(A683,'Hospitalisation Details'!$A$1:$Q$2344,14,FALSE)</f>
        <v>tier - 1</v>
      </c>
      <c r="S683" s="11">
        <f ca="1">VLOOKUP(A683,'Hospitalisation Details'!$A$1:$Q$2344,17,FALSE)</f>
        <v>40</v>
      </c>
      <c r="T683" s="11" t="str">
        <f ca="1">VLOOKUP(A683,'Hospitalisation Details'!$A$1:$Q$2336,16,FALSE)</f>
        <v>R1013</v>
      </c>
    </row>
    <row r="684" ht="15.5" spans="1:20">
      <c r="A684" s="10" t="s">
        <v>2565</v>
      </c>
      <c r="B684" s="11" t="str">
        <f>VLOOKUP(A684,'Customer Names'!$H$6:$K$2340,3,FALSE)</f>
        <v>  Jessica</v>
      </c>
      <c r="C684" s="11">
        <f>VLOOKUP(A684,'Medical Examinations'!$A$1:$L$2336,2,FALSE)</f>
        <v>20.52</v>
      </c>
      <c r="D684" s="11">
        <f>VLOOKUP(A684,'Medical Examinations'!$A$1:$L$2336,3,FALSE)</f>
        <v>5.45</v>
      </c>
      <c r="E684" s="11" t="str">
        <f>VLOOKUP(A684,'Medical Examinations'!$A$1:$L$2336,4,FALSE)</f>
        <v>No</v>
      </c>
      <c r="F684" s="11" t="str">
        <f>VLOOKUP(A684,'Medical Examinations'!$A$1:$L$2336,5,FALSE)</f>
        <v>No</v>
      </c>
      <c r="G684" s="11" t="str">
        <f>VLOOKUP(A684,'Medical Examinations'!$A$1:$L$2336,6,FALSE)</f>
        <v>No</v>
      </c>
      <c r="H684" s="11">
        <f>VLOOKUP(A684,'Medical Examinations'!$A$1:$L$2336,8,FALSE)</f>
        <v>1</v>
      </c>
      <c r="I684" s="11" t="str">
        <f>VLOOKUP(A684,'Medical Examinations'!$A$1:$L$2336,10,FALSE)</f>
        <v>yes</v>
      </c>
      <c r="J684" s="11" t="str">
        <f>VLOOKUP(A684,'Medical Examinations'!$A$1:$L$2336,11,FALSE)</f>
        <v>Normal Weight</v>
      </c>
      <c r="K684" s="11" t="str">
        <f>VLOOKUP(A684,'Medical Examinations'!$A$1:$L$2336,12,FALSE)</f>
        <v>Normal</v>
      </c>
      <c r="L684" s="10">
        <f ca="1">VLOOKUP(A684,'Hospitalisation Details'!$A$1:$Q$2344,3,FALSE)</f>
        <v>1984</v>
      </c>
      <c r="M684" s="10" t="str">
        <f ca="1">VLOOKUP(A684,'Hospitalisation Details'!$A$1:$Q$2344,5,FALSE)</f>
        <v>Nov</v>
      </c>
      <c r="N684" s="11">
        <f ca="1">VLOOKUP(A684,'Hospitalisation Details'!$A$1:$Q$2344,6,FALSE)</f>
        <v>22</v>
      </c>
      <c r="O684" s="17">
        <f ca="1">VLOOKUP(A684,'Hospitalisation Details'!$A$1:$Q$2344,7,FALSE)</f>
        <v>31008</v>
      </c>
      <c r="P684" s="11">
        <f ca="1">VLOOKUP(A684,'Hospitalisation Details'!$A$1:$Q$2344,10,FALSE)</f>
        <v>5855.9</v>
      </c>
      <c r="Q684" s="11" t="str">
        <f ca="1">VLOOKUP(A684,'Hospitalisation Details'!$A$1:$Q$2344,12,FALSE)</f>
        <v>tier - 2</v>
      </c>
      <c r="R684" s="11" t="str">
        <f ca="1">VLOOKUP(A684,'Hospitalisation Details'!$A$1:$Q$2344,14,FALSE)</f>
        <v>tier - 3</v>
      </c>
      <c r="S684" s="11">
        <f ca="1">VLOOKUP(A684,'Hospitalisation Details'!$A$1:$Q$2344,17,FALSE)</f>
        <v>40</v>
      </c>
      <c r="T684" s="11" t="str">
        <f ca="1">VLOOKUP(A684,'Hospitalisation Details'!$A$1:$Q$2336,16,FALSE)</f>
        <v>R1012</v>
      </c>
    </row>
    <row r="685" ht="15.5" spans="1:20">
      <c r="A685" s="10" t="s">
        <v>2569</v>
      </c>
      <c r="B685" s="11" t="str">
        <f>VLOOKUP(A685,'Customer Names'!$H$6:$K$2340,3,FALSE)</f>
        <v>  Kimberly D</v>
      </c>
      <c r="C685" s="11">
        <f>VLOOKUP(A685,'Medical Examinations'!$A$1:$L$2336,2,FALSE)</f>
        <v>51.72</v>
      </c>
      <c r="D685" s="11">
        <f>VLOOKUP(A685,'Medical Examinations'!$A$1:$L$2336,3,FALSE)</f>
        <v>5.76</v>
      </c>
      <c r="E685" s="11" t="str">
        <f>VLOOKUP(A685,'Medical Examinations'!$A$1:$L$2336,4,FALSE)</f>
        <v>No</v>
      </c>
      <c r="F685" s="11" t="str">
        <f>VLOOKUP(A685,'Medical Examinations'!$A$1:$L$2336,5,FALSE)</f>
        <v>No</v>
      </c>
      <c r="G685" s="11" t="str">
        <f>VLOOKUP(A685,'Medical Examinations'!$A$1:$L$2336,6,FALSE)</f>
        <v>No</v>
      </c>
      <c r="H685" s="11">
        <f>VLOOKUP(A685,'Medical Examinations'!$A$1:$L$2336,8,FALSE)</f>
        <v>0</v>
      </c>
      <c r="I685" s="11" t="str">
        <f>VLOOKUP(A685,'Medical Examinations'!$A$1:$L$2336,10,FALSE)</f>
        <v>No</v>
      </c>
      <c r="J685" s="11" t="str">
        <f>VLOOKUP(A685,'Medical Examinations'!$A$1:$L$2336,11,FALSE)</f>
        <v>Obesity</v>
      </c>
      <c r="K685" s="11" t="str">
        <f>VLOOKUP(A685,'Medical Examinations'!$A$1:$L$2336,12,FALSE)</f>
        <v>Prediabetes</v>
      </c>
      <c r="L685" s="10">
        <f ca="1">VLOOKUP(A685,'Hospitalisation Details'!$A$1:$Q$2344,3,FALSE)</f>
        <v>1993</v>
      </c>
      <c r="M685" s="10" t="str">
        <f ca="1">VLOOKUP(A685,'Hospitalisation Details'!$A$1:$Q$2344,5,FALSE)</f>
        <v>Oct</v>
      </c>
      <c r="N685" s="11">
        <f ca="1">VLOOKUP(A685,'Hospitalisation Details'!$A$1:$Q$2344,6,FALSE)</f>
        <v>19</v>
      </c>
      <c r="O685" s="17">
        <f ca="1">VLOOKUP(A685,'Hospitalisation Details'!$A$1:$Q$2344,7,FALSE)</f>
        <v>34261</v>
      </c>
      <c r="P685" s="11">
        <f ca="1">VLOOKUP(A685,'Hospitalisation Details'!$A$1:$Q$2344,10,FALSE)</f>
        <v>5877.02</v>
      </c>
      <c r="Q685" s="11" t="str">
        <f ca="1">VLOOKUP(A685,'Hospitalisation Details'!$A$1:$Q$2344,12,FALSE)</f>
        <v>tier - 2</v>
      </c>
      <c r="R685" s="11" t="str">
        <f ca="1">VLOOKUP(A685,'Hospitalisation Details'!$A$1:$Q$2344,14,FALSE)</f>
        <v>tier - 2</v>
      </c>
      <c r="S685" s="11">
        <f ca="1">VLOOKUP(A685,'Hospitalisation Details'!$A$1:$Q$2344,17,FALSE)</f>
        <v>32</v>
      </c>
      <c r="T685" s="11" t="str">
        <f ca="1">VLOOKUP(A685,'Hospitalisation Details'!$A$1:$Q$2336,16,FALSE)</f>
        <v>R1021</v>
      </c>
    </row>
    <row r="686" ht="15.5" spans="1:20">
      <c r="A686" s="10" t="s">
        <v>2572</v>
      </c>
      <c r="B686" s="11" t="str">
        <f>VLOOKUP(A686,'Customer Names'!$H$6:$K$2340,3,FALSE)</f>
        <v>  Marc-Olivier</v>
      </c>
      <c r="C686" s="11">
        <f>VLOOKUP(A686,'Medical Examinations'!$A$1:$L$2336,2,FALSE)</f>
        <v>50.2</v>
      </c>
      <c r="D686" s="11">
        <f>VLOOKUP(A686,'Medical Examinations'!$A$1:$L$2336,3,FALSE)</f>
        <v>5.4</v>
      </c>
      <c r="E686" s="11" t="str">
        <f>VLOOKUP(A686,'Medical Examinations'!$A$1:$L$2336,4,FALSE)</f>
        <v>No</v>
      </c>
      <c r="F686" s="11" t="str">
        <f>VLOOKUP(A686,'Medical Examinations'!$A$1:$L$2336,5,FALSE)</f>
        <v>No</v>
      </c>
      <c r="G686" s="11" t="str">
        <f>VLOOKUP(A686,'Medical Examinations'!$A$1:$L$2336,6,FALSE)</f>
        <v>No</v>
      </c>
      <c r="H686" s="11">
        <f>VLOOKUP(A686,'Medical Examinations'!$A$1:$L$2336,8,FALSE)</f>
        <v>0</v>
      </c>
      <c r="I686" s="11" t="str">
        <f>VLOOKUP(A686,'Medical Examinations'!$A$1:$L$2336,10,FALSE)</f>
        <v>No</v>
      </c>
      <c r="J686" s="11" t="str">
        <f>VLOOKUP(A686,'Medical Examinations'!$A$1:$L$2336,11,FALSE)</f>
        <v>Obesity</v>
      </c>
      <c r="K686" s="11" t="str">
        <f>VLOOKUP(A686,'Medical Examinations'!$A$1:$L$2336,12,FALSE)</f>
        <v>Normal</v>
      </c>
      <c r="L686" s="10">
        <f ca="1">VLOOKUP(A686,'Hospitalisation Details'!$A$1:$Q$2344,3,FALSE)</f>
        <v>1982</v>
      </c>
      <c r="M686" s="10" t="str">
        <f ca="1">VLOOKUP(A686,'Hospitalisation Details'!$A$1:$Q$2344,5,FALSE)</f>
        <v>Jul</v>
      </c>
      <c r="N686" s="11">
        <f ca="1">VLOOKUP(A686,'Hospitalisation Details'!$A$1:$Q$2344,6,FALSE)</f>
        <v>8</v>
      </c>
      <c r="O686" s="17">
        <f ca="1">VLOOKUP(A686,'Hospitalisation Details'!$A$1:$Q$2344,7,FALSE)</f>
        <v>30140</v>
      </c>
      <c r="P686" s="11">
        <f ca="1">VLOOKUP(A686,'Hospitalisation Details'!$A$1:$Q$2344,10,FALSE)</f>
        <v>5910.94</v>
      </c>
      <c r="Q686" s="11" t="str">
        <f ca="1">VLOOKUP(A686,'Hospitalisation Details'!$A$1:$Q$2344,12,FALSE)</f>
        <v>tier - 2</v>
      </c>
      <c r="R686" s="11" t="str">
        <f ca="1">VLOOKUP(A686,'Hospitalisation Details'!$A$1:$Q$2344,14,FALSE)</f>
        <v>tier - 1</v>
      </c>
      <c r="S686" s="11">
        <f ca="1">VLOOKUP(A686,'Hospitalisation Details'!$A$1:$Q$2344,17,FALSE)</f>
        <v>43</v>
      </c>
      <c r="T686" s="11" t="str">
        <f ca="1">VLOOKUP(A686,'Hospitalisation Details'!$A$1:$Q$2336,16,FALSE)</f>
        <v>R1011</v>
      </c>
    </row>
    <row r="687" ht="15.5" spans="1:20">
      <c r="A687" s="10" t="s">
        <v>2576</v>
      </c>
      <c r="B687" s="11" t="str">
        <f>VLOOKUP(A687,'Customer Names'!$H$6:$K$2340,3,FALSE)</f>
        <v>  Russell J</v>
      </c>
      <c r="C687" s="11">
        <f>VLOOKUP(A687,'Medical Examinations'!$A$1:$L$2336,2,FALSE)</f>
        <v>25.52</v>
      </c>
      <c r="D687" s="11">
        <f>VLOOKUP(A687,'Medical Examinations'!$A$1:$L$2336,3,FALSE)</f>
        <v>6.35</v>
      </c>
      <c r="E687" s="11" t="str">
        <f>VLOOKUP(A687,'Medical Examinations'!$A$1:$L$2336,4,FALSE)</f>
        <v>No</v>
      </c>
      <c r="F687" s="11" t="str">
        <f>VLOOKUP(A687,'Medical Examinations'!$A$1:$L$2336,5,FALSE)</f>
        <v>No</v>
      </c>
      <c r="G687" s="11" t="str">
        <f>VLOOKUP(A687,'Medical Examinations'!$A$1:$L$2336,6,FALSE)</f>
        <v>Yes</v>
      </c>
      <c r="H687" s="11">
        <f>VLOOKUP(A687,'Medical Examinations'!$A$1:$L$2336,8,FALSE)</f>
        <v>1</v>
      </c>
      <c r="I687" s="11" t="str">
        <f>VLOOKUP(A687,'Medical Examinations'!$A$1:$L$2336,10,FALSE)</f>
        <v>No</v>
      </c>
      <c r="J687" s="11" t="str">
        <f>VLOOKUP(A687,'Medical Examinations'!$A$1:$L$2336,11,FALSE)</f>
        <v>Over Weight</v>
      </c>
      <c r="K687" s="11" t="str">
        <f>VLOOKUP(A687,'Medical Examinations'!$A$1:$L$2336,12,FALSE)</f>
        <v>Prediabetes</v>
      </c>
      <c r="L687" s="10">
        <f ca="1">VLOOKUP(A687,'Hospitalisation Details'!$A$1:$Q$2344,3,FALSE)</f>
        <v>1982</v>
      </c>
      <c r="M687" s="10" t="str">
        <f ca="1">VLOOKUP(A687,'Hospitalisation Details'!$A$1:$Q$2344,5,FALSE)</f>
        <v>Dec</v>
      </c>
      <c r="N687" s="11">
        <f ca="1">VLOOKUP(A687,'Hospitalisation Details'!$A$1:$Q$2344,6,FALSE)</f>
        <v>21</v>
      </c>
      <c r="O687" s="17">
        <f ca="1">VLOOKUP(A687,'Hospitalisation Details'!$A$1:$Q$2344,7,FALSE)</f>
        <v>30306</v>
      </c>
      <c r="P687" s="11">
        <f ca="1">VLOOKUP(A687,'Hospitalisation Details'!$A$1:$Q$2344,10,FALSE)</f>
        <v>5920.1</v>
      </c>
      <c r="Q687" s="11" t="str">
        <f ca="1">VLOOKUP(A687,'Hospitalisation Details'!$A$1:$Q$2344,12,FALSE)</f>
        <v>tier - 2</v>
      </c>
      <c r="R687" s="11" t="str">
        <f ca="1">VLOOKUP(A687,'Hospitalisation Details'!$A$1:$Q$2344,14,FALSE)</f>
        <v>tier - 1</v>
      </c>
      <c r="S687" s="11">
        <f ca="1">VLOOKUP(A687,'Hospitalisation Details'!$A$1:$Q$2344,17,FALSE)</f>
        <v>42</v>
      </c>
      <c r="T687" s="11" t="str">
        <f ca="1">VLOOKUP(A687,'Hospitalisation Details'!$A$1:$Q$2336,16,FALSE)</f>
        <v>R1013</v>
      </c>
    </row>
    <row r="688" ht="15.5" spans="1:20">
      <c r="A688" s="10" t="s">
        <v>2580</v>
      </c>
      <c r="B688" s="11" t="str">
        <f>VLOOKUP(A688,'Customer Names'!$H$6:$K$2340,3,FALSE)</f>
        <v>  Karine</v>
      </c>
      <c r="C688" s="11">
        <f>VLOOKUP(A688,'Medical Examinations'!$A$1:$L$2336,2,FALSE)</f>
        <v>35.2</v>
      </c>
      <c r="D688" s="11">
        <f>VLOOKUP(A688,'Medical Examinations'!$A$1:$L$2336,3,FALSE)</f>
        <v>6.26</v>
      </c>
      <c r="E688" s="11" t="str">
        <f>VLOOKUP(A688,'Medical Examinations'!$A$1:$L$2336,4,FALSE)</f>
        <v>yes</v>
      </c>
      <c r="F688" s="11" t="str">
        <f>VLOOKUP(A688,'Medical Examinations'!$A$1:$L$2336,5,FALSE)</f>
        <v>No</v>
      </c>
      <c r="G688" s="11" t="str">
        <f>VLOOKUP(A688,'Medical Examinations'!$A$1:$L$2336,6,FALSE)</f>
        <v>No</v>
      </c>
      <c r="H688" s="11">
        <f>VLOOKUP(A688,'Medical Examinations'!$A$1:$L$2336,8,FALSE)</f>
        <v>2</v>
      </c>
      <c r="I688" s="11" t="str">
        <f>VLOOKUP(A688,'Medical Examinations'!$A$1:$L$2336,10,FALSE)</f>
        <v>No</v>
      </c>
      <c r="J688" s="11" t="str">
        <f>VLOOKUP(A688,'Medical Examinations'!$A$1:$L$2336,11,FALSE)</f>
        <v>Obesity</v>
      </c>
      <c r="K688" s="11" t="str">
        <f>VLOOKUP(A688,'Medical Examinations'!$A$1:$L$2336,12,FALSE)</f>
        <v>Prediabetes</v>
      </c>
      <c r="L688" s="10">
        <f ca="1">VLOOKUP(A688,'Hospitalisation Details'!$A$1:$Q$2344,3,FALSE)</f>
        <v>1987</v>
      </c>
      <c r="M688" s="10" t="str">
        <f ca="1">VLOOKUP(A688,'Hospitalisation Details'!$A$1:$Q$2344,5,FALSE)</f>
        <v>Jul</v>
      </c>
      <c r="N688" s="11">
        <f ca="1">VLOOKUP(A688,'Hospitalisation Details'!$A$1:$Q$2344,6,FALSE)</f>
        <v>29</v>
      </c>
      <c r="O688" s="17">
        <f ca="1">VLOOKUP(A688,'Hospitalisation Details'!$A$1:$Q$2344,7,FALSE)</f>
        <v>31987</v>
      </c>
      <c r="P688" s="11">
        <f ca="1">VLOOKUP(A688,'Hospitalisation Details'!$A$1:$Q$2344,10,FALSE)</f>
        <v>5926.85</v>
      </c>
      <c r="Q688" s="11" t="str">
        <f ca="1">VLOOKUP(A688,'Hospitalisation Details'!$A$1:$Q$2344,12,FALSE)</f>
        <v>tier - 3</v>
      </c>
      <c r="R688" s="11" t="str">
        <f ca="1">VLOOKUP(A688,'Hospitalisation Details'!$A$1:$Q$2344,14,FALSE)</f>
        <v>tier - 3</v>
      </c>
      <c r="S688" s="11">
        <f ca="1">VLOOKUP(A688,'Hospitalisation Details'!$A$1:$Q$2344,17,FALSE)</f>
        <v>38</v>
      </c>
      <c r="T688" s="11" t="str">
        <f ca="1">VLOOKUP(A688,'Hospitalisation Details'!$A$1:$Q$2336,16,FALSE)</f>
        <v>R1011</v>
      </c>
    </row>
    <row r="689" ht="15.5" spans="1:20">
      <c r="A689" s="10" t="s">
        <v>2583</v>
      </c>
      <c r="B689" s="11" t="str">
        <f>VLOOKUP(A689,'Customer Names'!$H$6:$K$2340,3,FALSE)</f>
        <v>  Cheryl</v>
      </c>
      <c r="C689" s="11">
        <f>VLOOKUP(A689,'Medical Examinations'!$A$1:$L$2336,2,FALSE)</f>
        <v>41.26</v>
      </c>
      <c r="D689" s="11">
        <f>VLOOKUP(A689,'Medical Examinations'!$A$1:$L$2336,3,FALSE)</f>
        <v>5.97</v>
      </c>
      <c r="E689" s="11" t="str">
        <f>VLOOKUP(A689,'Medical Examinations'!$A$1:$L$2336,4,FALSE)</f>
        <v>yes</v>
      </c>
      <c r="F689" s="11" t="str">
        <f>VLOOKUP(A689,'Medical Examinations'!$A$1:$L$2336,5,FALSE)</f>
        <v>No</v>
      </c>
      <c r="G689" s="11" t="str">
        <f>VLOOKUP(A689,'Medical Examinations'!$A$1:$L$2336,6,FALSE)</f>
        <v>No</v>
      </c>
      <c r="H689" s="11">
        <f>VLOOKUP(A689,'Medical Examinations'!$A$1:$L$2336,8,FALSE)</f>
        <v>0</v>
      </c>
      <c r="I689" s="11" t="str">
        <f>VLOOKUP(A689,'Medical Examinations'!$A$1:$L$2336,10,FALSE)</f>
        <v>No</v>
      </c>
      <c r="J689" s="11" t="str">
        <f>VLOOKUP(A689,'Medical Examinations'!$A$1:$L$2336,11,FALSE)</f>
        <v>Obesity</v>
      </c>
      <c r="K689" s="11" t="str">
        <f>VLOOKUP(A689,'Medical Examinations'!$A$1:$L$2336,12,FALSE)</f>
        <v>Prediabetes</v>
      </c>
      <c r="L689" s="10">
        <f ca="1">VLOOKUP(A689,'Hospitalisation Details'!$A$1:$Q$2344,3,FALSE)</f>
        <v>1993</v>
      </c>
      <c r="M689" s="10" t="str">
        <f ca="1">VLOOKUP(A689,'Hospitalisation Details'!$A$1:$Q$2344,5,FALSE)</f>
        <v>Aug</v>
      </c>
      <c r="N689" s="11">
        <f ca="1">VLOOKUP(A689,'Hospitalisation Details'!$A$1:$Q$2344,6,FALSE)</f>
        <v>13</v>
      </c>
      <c r="O689" s="17">
        <f ca="1">VLOOKUP(A689,'Hospitalisation Details'!$A$1:$Q$2344,7,FALSE)</f>
        <v>34194</v>
      </c>
      <c r="P689" s="11">
        <f ca="1">VLOOKUP(A689,'Hospitalisation Details'!$A$1:$Q$2344,10,FALSE)</f>
        <v>5926.93</v>
      </c>
      <c r="Q689" s="11" t="str">
        <f ca="1">VLOOKUP(A689,'Hospitalisation Details'!$A$1:$Q$2344,12,FALSE)</f>
        <v>tier - 2</v>
      </c>
      <c r="R689" s="11" t="str">
        <f ca="1">VLOOKUP(A689,'Hospitalisation Details'!$A$1:$Q$2344,14,FALSE)</f>
        <v>tier - 2</v>
      </c>
      <c r="S689" s="11">
        <f ca="1">VLOOKUP(A689,'Hospitalisation Details'!$A$1:$Q$2344,17,FALSE)</f>
        <v>32</v>
      </c>
      <c r="T689" s="11" t="str">
        <f ca="1">VLOOKUP(A689,'Hospitalisation Details'!$A$1:$Q$2336,16,FALSE)</f>
        <v>R1025</v>
      </c>
    </row>
    <row r="690" ht="15.5" spans="1:20">
      <c r="A690" s="10" t="s">
        <v>2587</v>
      </c>
      <c r="B690" s="11" t="str">
        <f>VLOOKUP(A690,'Customer Names'!$H$6:$K$2340,3,FALSE)</f>
        <v>  Allison M</v>
      </c>
      <c r="C690" s="11">
        <f>VLOOKUP(A690,'Medical Examinations'!$A$1:$L$2336,2,FALSE)</f>
        <v>17.195</v>
      </c>
      <c r="D690" s="11">
        <f>VLOOKUP(A690,'Medical Examinations'!$A$1:$L$2336,3,FALSE)</f>
        <v>5.29</v>
      </c>
      <c r="E690" s="11" t="str">
        <f>VLOOKUP(A690,'Medical Examinations'!$A$1:$L$2336,4,FALSE)</f>
        <v>yes</v>
      </c>
      <c r="F690" s="11" t="str">
        <f>VLOOKUP(A690,'Medical Examinations'!$A$1:$L$2336,5,FALSE)</f>
        <v>No</v>
      </c>
      <c r="G690" s="11" t="str">
        <f>VLOOKUP(A690,'Medical Examinations'!$A$1:$L$2336,6,FALSE)</f>
        <v>No</v>
      </c>
      <c r="H690" s="11">
        <f>VLOOKUP(A690,'Medical Examinations'!$A$1:$L$2336,8,FALSE)</f>
        <v>0</v>
      </c>
      <c r="I690" s="11" t="str">
        <f>VLOOKUP(A690,'Medical Examinations'!$A$1:$L$2336,10,FALSE)</f>
        <v>yes</v>
      </c>
      <c r="J690" s="11" t="str">
        <f>VLOOKUP(A690,'Medical Examinations'!$A$1:$L$2336,11,FALSE)</f>
        <v>Under Weight</v>
      </c>
      <c r="K690" s="11" t="str">
        <f>VLOOKUP(A690,'Medical Examinations'!$A$1:$L$2336,12,FALSE)</f>
        <v>Normal</v>
      </c>
      <c r="L690" s="10">
        <f ca="1">VLOOKUP(A690,'Hospitalisation Details'!$A$1:$Q$2344,3,FALSE)</f>
        <v>1994</v>
      </c>
      <c r="M690" s="10" t="str">
        <f ca="1">VLOOKUP(A690,'Hospitalisation Details'!$A$1:$Q$2344,5,FALSE)</f>
        <v>Jul</v>
      </c>
      <c r="N690" s="11">
        <f ca="1">VLOOKUP(A690,'Hospitalisation Details'!$A$1:$Q$2344,6,FALSE)</f>
        <v>30</v>
      </c>
      <c r="O690" s="17">
        <f ca="1">VLOOKUP(A690,'Hospitalisation Details'!$A$1:$Q$2344,7,FALSE)</f>
        <v>34545</v>
      </c>
      <c r="P690" s="11">
        <f ca="1">VLOOKUP(A690,'Hospitalisation Details'!$A$1:$Q$2344,10,FALSE)</f>
        <v>5927.65</v>
      </c>
      <c r="Q690" s="11" t="str">
        <f ca="1">VLOOKUP(A690,'Hospitalisation Details'!$A$1:$Q$2344,12,FALSE)</f>
        <v>tier - 2</v>
      </c>
      <c r="R690" s="11" t="str">
        <f ca="1">VLOOKUP(A690,'Hospitalisation Details'!$A$1:$Q$2344,14,FALSE)</f>
        <v>tier - 1</v>
      </c>
      <c r="S690" s="11">
        <f ca="1">VLOOKUP(A690,'Hospitalisation Details'!$A$1:$Q$2344,17,FALSE)</f>
        <v>31</v>
      </c>
      <c r="T690" s="11" t="str">
        <f ca="1">VLOOKUP(A690,'Hospitalisation Details'!$A$1:$Q$2336,16,FALSE)</f>
        <v>R1012</v>
      </c>
    </row>
    <row r="691" ht="15.5" spans="1:20">
      <c r="A691" s="10" t="s">
        <v>2591</v>
      </c>
      <c r="B691" s="11" t="str">
        <f>VLOOKUP(A691,'Customer Names'!$H$6:$K$2340,3,FALSE)</f>
        <v>  Adriana</v>
      </c>
      <c r="C691" s="11">
        <f>VLOOKUP(A691,'Medical Examinations'!$A$1:$L$2336,2,FALSE)</f>
        <v>23.085</v>
      </c>
      <c r="D691" s="11">
        <f>VLOOKUP(A691,'Medical Examinations'!$A$1:$L$2336,3,FALSE)</f>
        <v>4.27</v>
      </c>
      <c r="E691" s="11" t="str">
        <f>VLOOKUP(A691,'Medical Examinations'!$A$1:$L$2336,4,FALSE)</f>
        <v>yes</v>
      </c>
      <c r="F691" s="11" t="str">
        <f>VLOOKUP(A691,'Medical Examinations'!$A$1:$L$2336,5,FALSE)</f>
        <v>No</v>
      </c>
      <c r="G691" s="11" t="str">
        <f>VLOOKUP(A691,'Medical Examinations'!$A$1:$L$2336,6,FALSE)</f>
        <v>No</v>
      </c>
      <c r="H691" s="11">
        <f>VLOOKUP(A691,'Medical Examinations'!$A$1:$L$2336,8,FALSE)</f>
        <v>2</v>
      </c>
      <c r="I691" s="11" t="str">
        <f>VLOOKUP(A691,'Medical Examinations'!$A$1:$L$2336,10,FALSE)</f>
        <v>No</v>
      </c>
      <c r="J691" s="11" t="str">
        <f>VLOOKUP(A691,'Medical Examinations'!$A$1:$L$2336,11,FALSE)</f>
        <v>Normal Weight</v>
      </c>
      <c r="K691" s="11" t="str">
        <f>VLOOKUP(A691,'Medical Examinations'!$A$1:$L$2336,12,FALSE)</f>
        <v>Normal</v>
      </c>
      <c r="L691" s="10">
        <f ca="1">VLOOKUP(A691,'Hospitalisation Details'!$A$1:$Q$2344,3,FALSE)</f>
        <v>1987</v>
      </c>
      <c r="M691" s="10" t="str">
        <f ca="1">VLOOKUP(A691,'Hospitalisation Details'!$A$1:$Q$2344,5,FALSE)</f>
        <v>Jul</v>
      </c>
      <c r="N691" s="11">
        <f ca="1">VLOOKUP(A691,'Hospitalisation Details'!$A$1:$Q$2344,6,FALSE)</f>
        <v>14</v>
      </c>
      <c r="O691" s="17">
        <f ca="1">VLOOKUP(A691,'Hospitalisation Details'!$A$1:$Q$2344,7,FALSE)</f>
        <v>31972</v>
      </c>
      <c r="P691" s="11">
        <f ca="1">VLOOKUP(A691,'Hospitalisation Details'!$A$1:$Q$2344,10,FALSE)</f>
        <v>5934.38</v>
      </c>
      <c r="Q691" s="11" t="str">
        <f ca="1">VLOOKUP(A691,'Hospitalisation Details'!$A$1:$Q$2344,12,FALSE)</f>
        <v>tier - 3</v>
      </c>
      <c r="R691" s="11" t="str">
        <f ca="1">VLOOKUP(A691,'Hospitalisation Details'!$A$1:$Q$2344,14,FALSE)</f>
        <v>tier - 2</v>
      </c>
      <c r="S691" s="11">
        <f ca="1">VLOOKUP(A691,'Hospitalisation Details'!$A$1:$Q$2344,17,FALSE)</f>
        <v>38</v>
      </c>
      <c r="T691" s="11" t="str">
        <f ca="1">VLOOKUP(A691,'Hospitalisation Details'!$A$1:$Q$2336,16,FALSE)</f>
        <v>R1013</v>
      </c>
    </row>
    <row r="692" ht="15.5" spans="1:20">
      <c r="A692" s="10" t="s">
        <v>2595</v>
      </c>
      <c r="B692" s="11" t="str">
        <f>VLOOKUP(A692,'Customer Names'!$H$6:$K$2340,3,FALSE)</f>
        <v>  Miranda J</v>
      </c>
      <c r="C692" s="11">
        <f>VLOOKUP(A692,'Medical Examinations'!$A$1:$L$2336,2,FALSE)</f>
        <v>21.66</v>
      </c>
      <c r="D692" s="11">
        <f>VLOOKUP(A692,'Medical Examinations'!$A$1:$L$2336,3,FALSE)</f>
        <v>5.2</v>
      </c>
      <c r="E692" s="11" t="str">
        <f>VLOOKUP(A692,'Medical Examinations'!$A$1:$L$2336,4,FALSE)</f>
        <v>yes</v>
      </c>
      <c r="F692" s="11" t="str">
        <f>VLOOKUP(A692,'Medical Examinations'!$A$1:$L$2336,5,FALSE)</f>
        <v>No</v>
      </c>
      <c r="G692" s="11" t="str">
        <f>VLOOKUP(A692,'Medical Examinations'!$A$1:$L$2336,6,FALSE)</f>
        <v>No</v>
      </c>
      <c r="H692" s="11">
        <f>VLOOKUP(A692,'Medical Examinations'!$A$1:$L$2336,8,FALSE)</f>
        <v>2</v>
      </c>
      <c r="I692" s="11" t="str">
        <f>VLOOKUP(A692,'Medical Examinations'!$A$1:$L$2336,10,FALSE)</f>
        <v>No</v>
      </c>
      <c r="J692" s="11" t="str">
        <f>VLOOKUP(A692,'Medical Examinations'!$A$1:$L$2336,11,FALSE)</f>
        <v>Normal Weight</v>
      </c>
      <c r="K692" s="11" t="str">
        <f>VLOOKUP(A692,'Medical Examinations'!$A$1:$L$2336,12,FALSE)</f>
        <v>Normal</v>
      </c>
      <c r="L692" s="10">
        <f ca="1">VLOOKUP(A692,'Hospitalisation Details'!$A$1:$Q$2344,3,FALSE)</f>
        <v>2003</v>
      </c>
      <c r="M692" s="10" t="str">
        <f ca="1">VLOOKUP(A692,'Hospitalisation Details'!$A$1:$Q$2344,5,FALSE)</f>
        <v>Aug</v>
      </c>
      <c r="N692" s="11">
        <f ca="1">VLOOKUP(A692,'Hospitalisation Details'!$A$1:$Q$2344,6,FALSE)</f>
        <v>13</v>
      </c>
      <c r="O692" s="17">
        <f ca="1">VLOOKUP(A692,'Hospitalisation Details'!$A$1:$Q$2344,7,FALSE)</f>
        <v>37846</v>
      </c>
      <c r="P692" s="11">
        <f ca="1">VLOOKUP(A692,'Hospitalisation Details'!$A$1:$Q$2344,10,FALSE)</f>
        <v>5957.35</v>
      </c>
      <c r="Q692" s="11" t="str">
        <f ca="1">VLOOKUP(A692,'Hospitalisation Details'!$A$1:$Q$2344,12,FALSE)</f>
        <v>tier - 2</v>
      </c>
      <c r="R692" s="11" t="str">
        <f ca="1">VLOOKUP(A692,'Hospitalisation Details'!$A$1:$Q$2344,14,FALSE)</f>
        <v>tier - 2</v>
      </c>
      <c r="S692" s="11">
        <f ca="1">VLOOKUP(A692,'Hospitalisation Details'!$A$1:$Q$2344,17,FALSE)</f>
        <v>22</v>
      </c>
      <c r="T692" s="11" t="str">
        <f ca="1">VLOOKUP(A692,'Hospitalisation Details'!$A$1:$Q$2336,16,FALSE)</f>
        <v>R1012</v>
      </c>
    </row>
    <row r="693" ht="15.5" spans="1:20">
      <c r="A693" s="10" t="s">
        <v>2599</v>
      </c>
      <c r="B693" s="11" t="str">
        <f>VLOOKUP(A693,'Customer Names'!$H$6:$K$2340,3,FALSE)</f>
        <v>  Roberto</v>
      </c>
      <c r="C693" s="11">
        <f>VLOOKUP(A693,'Medical Examinations'!$A$1:$L$2336,2,FALSE)</f>
        <v>36.47</v>
      </c>
      <c r="D693" s="11">
        <f>VLOOKUP(A693,'Medical Examinations'!$A$1:$L$2336,3,FALSE)</f>
        <v>8.23</v>
      </c>
      <c r="E693" s="11" t="str">
        <f>VLOOKUP(A693,'Medical Examinations'!$A$1:$L$2336,4,FALSE)</f>
        <v>yes</v>
      </c>
      <c r="F693" s="11" t="str">
        <f>VLOOKUP(A693,'Medical Examinations'!$A$1:$L$2336,5,FALSE)</f>
        <v>No</v>
      </c>
      <c r="G693" s="11" t="str">
        <f>VLOOKUP(A693,'Medical Examinations'!$A$1:$L$2336,6,FALSE)</f>
        <v>No</v>
      </c>
      <c r="H693" s="11">
        <f>VLOOKUP(A693,'Medical Examinations'!$A$1:$L$2336,8,FALSE)</f>
        <v>0</v>
      </c>
      <c r="I693" s="11" t="str">
        <f>VLOOKUP(A693,'Medical Examinations'!$A$1:$L$2336,10,FALSE)</f>
        <v>No</v>
      </c>
      <c r="J693" s="11" t="str">
        <f>VLOOKUP(A693,'Medical Examinations'!$A$1:$L$2336,11,FALSE)</f>
        <v>Obesity</v>
      </c>
      <c r="K693" s="11" t="str">
        <f>VLOOKUP(A693,'Medical Examinations'!$A$1:$L$2336,12,FALSE)</f>
        <v>Diabetes</v>
      </c>
      <c r="L693" s="10">
        <f ca="1">VLOOKUP(A693,'Hospitalisation Details'!$A$1:$Q$2344,3,FALSE)</f>
        <v>2004</v>
      </c>
      <c r="M693" s="10" t="str">
        <f ca="1">VLOOKUP(A693,'Hospitalisation Details'!$A$1:$Q$2344,5,FALSE)</f>
        <v>Jul</v>
      </c>
      <c r="N693" s="11">
        <f ca="1">VLOOKUP(A693,'Hospitalisation Details'!$A$1:$Q$2344,6,FALSE)</f>
        <v>15</v>
      </c>
      <c r="O693" s="17">
        <f ca="1">VLOOKUP(A693,'Hospitalisation Details'!$A$1:$Q$2344,7,FALSE)</f>
        <v>38183</v>
      </c>
      <c r="P693" s="11">
        <f ca="1">VLOOKUP(A693,'Hospitalisation Details'!$A$1:$Q$2344,10,FALSE)</f>
        <v>5960.91</v>
      </c>
      <c r="Q693" s="11" t="str">
        <f ca="1">VLOOKUP(A693,'Hospitalisation Details'!$A$1:$Q$2344,12,FALSE)</f>
        <v>tier - 2</v>
      </c>
      <c r="R693" s="11" t="str">
        <f ca="1">VLOOKUP(A693,'Hospitalisation Details'!$A$1:$Q$2344,14,FALSE)</f>
        <v>tier - 1</v>
      </c>
      <c r="S693" s="11">
        <f ca="1">VLOOKUP(A693,'Hospitalisation Details'!$A$1:$Q$2344,17,FALSE)</f>
        <v>21</v>
      </c>
      <c r="T693" s="11" t="str">
        <f ca="1">VLOOKUP(A693,'Hospitalisation Details'!$A$1:$Q$2336,16,FALSE)</f>
        <v>R1026</v>
      </c>
    </row>
    <row r="694" ht="15.5" spans="1:20">
      <c r="A694" s="10" t="s">
        <v>2603</v>
      </c>
      <c r="B694" s="11" t="str">
        <f>VLOOKUP(A694,'Customer Names'!$H$6:$K$2340,3,FALSE)</f>
        <v>  Rebecca B</v>
      </c>
      <c r="C694" s="11">
        <f>VLOOKUP(A694,'Medical Examinations'!$A$1:$L$2336,2,FALSE)</f>
        <v>36.08</v>
      </c>
      <c r="D694" s="11">
        <f>VLOOKUP(A694,'Medical Examinations'!$A$1:$L$2336,3,FALSE)</f>
        <v>10.33</v>
      </c>
      <c r="E694" s="11" t="str">
        <f>VLOOKUP(A694,'Medical Examinations'!$A$1:$L$2336,4,FALSE)</f>
        <v>yes</v>
      </c>
      <c r="F694" s="11" t="str">
        <f>VLOOKUP(A694,'Medical Examinations'!$A$1:$L$2336,5,FALSE)</f>
        <v>No</v>
      </c>
      <c r="G694" s="11" t="str">
        <f>VLOOKUP(A694,'Medical Examinations'!$A$1:$L$2336,6,FALSE)</f>
        <v>No</v>
      </c>
      <c r="H694" s="11">
        <f>VLOOKUP(A694,'Medical Examinations'!$A$1:$L$2336,8,FALSE)</f>
        <v>0</v>
      </c>
      <c r="I694" s="11" t="str">
        <f>VLOOKUP(A694,'Medical Examinations'!$A$1:$L$2336,10,FALSE)</f>
        <v>No</v>
      </c>
      <c r="J694" s="11" t="str">
        <f>VLOOKUP(A694,'Medical Examinations'!$A$1:$L$2336,11,FALSE)</f>
        <v>Obesity</v>
      </c>
      <c r="K694" s="11" t="str">
        <f>VLOOKUP(A694,'Medical Examinations'!$A$1:$L$2336,12,FALSE)</f>
        <v>Diabetes</v>
      </c>
      <c r="L694" s="10">
        <f ca="1">VLOOKUP(A694,'Hospitalisation Details'!$A$1:$Q$2344,3,FALSE)</f>
        <v>1980</v>
      </c>
      <c r="M694" s="10" t="str">
        <f ca="1">VLOOKUP(A694,'Hospitalisation Details'!$A$1:$Q$2344,5,FALSE)</f>
        <v>Aug</v>
      </c>
      <c r="N694" s="11">
        <f ca="1">VLOOKUP(A694,'Hospitalisation Details'!$A$1:$Q$2344,6,FALSE)</f>
        <v>5</v>
      </c>
      <c r="O694" s="17">
        <f ca="1">VLOOKUP(A694,'Hospitalisation Details'!$A$1:$Q$2344,7,FALSE)</f>
        <v>29438</v>
      </c>
      <c r="P694" s="11">
        <f ca="1">VLOOKUP(A694,'Hospitalisation Details'!$A$1:$Q$2344,10,FALSE)</f>
        <v>5966.89</v>
      </c>
      <c r="Q694" s="11" t="str">
        <f ca="1">VLOOKUP(A694,'Hospitalisation Details'!$A$1:$Q$2344,12,FALSE)</f>
        <v>tier - 2</v>
      </c>
      <c r="R694" s="11" t="str">
        <f ca="1">VLOOKUP(A694,'Hospitalisation Details'!$A$1:$Q$2344,14,FALSE)</f>
        <v>tier - 3</v>
      </c>
      <c r="S694" s="11">
        <f ca="1">VLOOKUP(A694,'Hospitalisation Details'!$A$1:$Q$2344,17,FALSE)</f>
        <v>45</v>
      </c>
      <c r="T694" s="11" t="str">
        <f ca="1">VLOOKUP(A694,'Hospitalisation Details'!$A$1:$Q$2336,16,FALSE)</f>
        <v>R1013</v>
      </c>
    </row>
    <row r="695" ht="15.5" spans="1:20">
      <c r="A695" s="10" t="s">
        <v>2607</v>
      </c>
      <c r="B695" s="11" t="str">
        <f>VLOOKUP(A695,'Customer Names'!$H$6:$K$2340,3,FALSE)</f>
        <v>  Tiffany</v>
      </c>
      <c r="C695" s="11">
        <f>VLOOKUP(A695,'Medical Examinations'!$A$1:$L$2336,2,FALSE)</f>
        <v>23.18</v>
      </c>
      <c r="D695" s="11">
        <f>VLOOKUP(A695,'Medical Examinations'!$A$1:$L$2336,3,FALSE)</f>
        <v>6.13</v>
      </c>
      <c r="E695" s="11" t="str">
        <f>VLOOKUP(A695,'Medical Examinations'!$A$1:$L$2336,4,FALSE)</f>
        <v>No</v>
      </c>
      <c r="F695" s="11" t="str">
        <f>VLOOKUP(A695,'Medical Examinations'!$A$1:$L$2336,5,FALSE)</f>
        <v>No</v>
      </c>
      <c r="G695" s="11" t="str">
        <f>VLOOKUP(A695,'Medical Examinations'!$A$1:$L$2336,6,FALSE)</f>
        <v>No</v>
      </c>
      <c r="H695" s="11">
        <f>VLOOKUP(A695,'Medical Examinations'!$A$1:$L$2336,8,FALSE)</f>
        <v>0</v>
      </c>
      <c r="I695" s="11" t="str">
        <f>VLOOKUP(A695,'Medical Examinations'!$A$1:$L$2336,10,FALSE)</f>
        <v>No</v>
      </c>
      <c r="J695" s="11" t="str">
        <f>VLOOKUP(A695,'Medical Examinations'!$A$1:$L$2336,11,FALSE)</f>
        <v>Normal Weight</v>
      </c>
      <c r="K695" s="11" t="str">
        <f>VLOOKUP(A695,'Medical Examinations'!$A$1:$L$2336,12,FALSE)</f>
        <v>Prediabetes</v>
      </c>
      <c r="L695" s="10">
        <f ca="1">VLOOKUP(A695,'Hospitalisation Details'!$A$1:$Q$2344,3,FALSE)</f>
        <v>1980</v>
      </c>
      <c r="M695" s="10" t="str">
        <f ca="1">VLOOKUP(A695,'Hospitalisation Details'!$A$1:$Q$2344,5,FALSE)</f>
        <v>Jul</v>
      </c>
      <c r="N695" s="11">
        <f ca="1">VLOOKUP(A695,'Hospitalisation Details'!$A$1:$Q$2344,6,FALSE)</f>
        <v>21</v>
      </c>
      <c r="O695" s="17">
        <f ca="1">VLOOKUP(A695,'Hospitalisation Details'!$A$1:$Q$2344,7,FALSE)</f>
        <v>29423</v>
      </c>
      <c r="P695" s="11">
        <f ca="1">VLOOKUP(A695,'Hospitalisation Details'!$A$1:$Q$2344,10,FALSE)</f>
        <v>5969.72</v>
      </c>
      <c r="Q695" s="11" t="str">
        <f ca="1">VLOOKUP(A695,'Hospitalisation Details'!$A$1:$Q$2344,12,FALSE)</f>
        <v>tier - 3</v>
      </c>
      <c r="R695" s="11" t="str">
        <f ca="1">VLOOKUP(A695,'Hospitalisation Details'!$A$1:$Q$2344,14,FALSE)</f>
        <v>tier - 3</v>
      </c>
      <c r="S695" s="11">
        <f ca="1">VLOOKUP(A695,'Hospitalisation Details'!$A$1:$Q$2344,17,FALSE)</f>
        <v>45</v>
      </c>
      <c r="T695" s="11" t="str">
        <f ca="1">VLOOKUP(A695,'Hospitalisation Details'!$A$1:$Q$2336,16,FALSE)</f>
        <v>R1011</v>
      </c>
    </row>
    <row r="696" ht="15.5" spans="1:20">
      <c r="A696" s="10" t="s">
        <v>2611</v>
      </c>
      <c r="B696" s="11" t="str">
        <f>VLOOKUP(A696,'Customer Names'!$H$6:$K$2340,3,FALSE)</f>
        <v>  Alexander</v>
      </c>
      <c r="C696" s="11">
        <f>VLOOKUP(A696,'Medical Examinations'!$A$1:$L$2336,2,FALSE)</f>
        <v>39.16</v>
      </c>
      <c r="D696" s="11">
        <f>VLOOKUP(A696,'Medical Examinations'!$A$1:$L$2336,3,FALSE)</f>
        <v>8.08</v>
      </c>
      <c r="E696" s="11" t="str">
        <f>VLOOKUP(A696,'Medical Examinations'!$A$1:$L$2336,4,FALSE)</f>
        <v>No</v>
      </c>
      <c r="F696" s="11" t="str">
        <f>VLOOKUP(A696,'Medical Examinations'!$A$1:$L$2336,5,FALSE)</f>
        <v>No</v>
      </c>
      <c r="G696" s="11" t="str">
        <f>VLOOKUP(A696,'Medical Examinations'!$A$1:$L$2336,6,FALSE)</f>
        <v>No</v>
      </c>
      <c r="H696" s="11">
        <f>VLOOKUP(A696,'Medical Examinations'!$A$1:$L$2336,8,FALSE)</f>
        <v>3</v>
      </c>
      <c r="I696" s="11" t="str">
        <f>VLOOKUP(A696,'Medical Examinations'!$A$1:$L$2336,10,FALSE)</f>
        <v>No</v>
      </c>
      <c r="J696" s="11" t="str">
        <f>VLOOKUP(A696,'Medical Examinations'!$A$1:$L$2336,11,FALSE)</f>
        <v>Obesity</v>
      </c>
      <c r="K696" s="11" t="str">
        <f>VLOOKUP(A696,'Medical Examinations'!$A$1:$L$2336,12,FALSE)</f>
        <v>Diabetes</v>
      </c>
      <c r="L696" s="10">
        <f ca="1">VLOOKUP(A696,'Hospitalisation Details'!$A$1:$Q$2344,3,FALSE)</f>
        <v>1989</v>
      </c>
      <c r="M696" s="10" t="str">
        <f ca="1">VLOOKUP(A696,'Hospitalisation Details'!$A$1:$Q$2344,5,FALSE)</f>
        <v>Jul</v>
      </c>
      <c r="N696" s="11">
        <f ca="1">VLOOKUP(A696,'Hospitalisation Details'!$A$1:$Q$2344,6,FALSE)</f>
        <v>22</v>
      </c>
      <c r="O696" s="17">
        <f ca="1">VLOOKUP(A696,'Hospitalisation Details'!$A$1:$Q$2344,7,FALSE)</f>
        <v>32711</v>
      </c>
      <c r="P696" s="11">
        <f ca="1">VLOOKUP(A696,'Hospitalisation Details'!$A$1:$Q$2344,10,FALSE)</f>
        <v>5972.38</v>
      </c>
      <c r="Q696" s="11" t="str">
        <f ca="1">VLOOKUP(A696,'Hospitalisation Details'!$A$1:$Q$2344,12,FALSE)</f>
        <v>tier - 2</v>
      </c>
      <c r="R696" s="11" t="str">
        <f ca="1">VLOOKUP(A696,'Hospitalisation Details'!$A$1:$Q$2344,14,FALSE)</f>
        <v>tier - 2</v>
      </c>
      <c r="S696" s="11">
        <f ca="1">VLOOKUP(A696,'Hospitalisation Details'!$A$1:$Q$2344,17,FALSE)</f>
        <v>36</v>
      </c>
      <c r="T696" s="11" t="str">
        <f ca="1">VLOOKUP(A696,'Hospitalisation Details'!$A$1:$Q$2336,16,FALSE)</f>
        <v>R1011</v>
      </c>
    </row>
    <row r="697" ht="15.5" spans="1:20">
      <c r="A697" s="10" t="s">
        <v>2615</v>
      </c>
      <c r="B697" s="11" t="str">
        <f>VLOOKUP(A697,'Customer Names'!$H$6:$K$2340,3,FALSE)</f>
        <v>  Rich M</v>
      </c>
      <c r="C697" s="11">
        <f>VLOOKUP(A697,'Medical Examinations'!$A$1:$L$2336,2,FALSE)</f>
        <v>38.19</v>
      </c>
      <c r="D697" s="11">
        <f>VLOOKUP(A697,'Medical Examinations'!$A$1:$L$2336,3,FALSE)</f>
        <v>10.49</v>
      </c>
      <c r="E697" s="11" t="str">
        <f>VLOOKUP(A697,'Medical Examinations'!$A$1:$L$2336,4,FALSE)</f>
        <v>No</v>
      </c>
      <c r="F697" s="11" t="str">
        <f>VLOOKUP(A697,'Medical Examinations'!$A$1:$L$2336,5,FALSE)</f>
        <v>No</v>
      </c>
      <c r="G697" s="11" t="str">
        <f>VLOOKUP(A697,'Medical Examinations'!$A$1:$L$2336,6,FALSE)</f>
        <v>No</v>
      </c>
      <c r="H697" s="11">
        <f>VLOOKUP(A697,'Medical Examinations'!$A$1:$L$2336,8,FALSE)</f>
        <v>3</v>
      </c>
      <c r="I697" s="11" t="str">
        <f>VLOOKUP(A697,'Medical Examinations'!$A$1:$L$2336,10,FALSE)</f>
        <v>No</v>
      </c>
      <c r="J697" s="11" t="str">
        <f>VLOOKUP(A697,'Medical Examinations'!$A$1:$L$2336,11,FALSE)</f>
        <v>Obesity</v>
      </c>
      <c r="K697" s="11" t="str">
        <f>VLOOKUP(A697,'Medical Examinations'!$A$1:$L$2336,12,FALSE)</f>
        <v>Diabetes</v>
      </c>
      <c r="L697" s="10">
        <f ca="1">VLOOKUP(A697,'Hospitalisation Details'!$A$1:$Q$2344,3,FALSE)</f>
        <v>1984</v>
      </c>
      <c r="M697" s="10" t="str">
        <f ca="1">VLOOKUP(A697,'Hospitalisation Details'!$A$1:$Q$2344,5,FALSE)</f>
        <v>Sep</v>
      </c>
      <c r="N697" s="11">
        <f ca="1">VLOOKUP(A697,'Hospitalisation Details'!$A$1:$Q$2344,6,FALSE)</f>
        <v>19</v>
      </c>
      <c r="O697" s="17">
        <f ca="1">VLOOKUP(A697,'Hospitalisation Details'!$A$1:$Q$2344,7,FALSE)</f>
        <v>30944</v>
      </c>
      <c r="P697" s="11">
        <f ca="1">VLOOKUP(A697,'Hospitalisation Details'!$A$1:$Q$2344,10,FALSE)</f>
        <v>5974.38</v>
      </c>
      <c r="Q697" s="11" t="str">
        <f ca="1">VLOOKUP(A697,'Hospitalisation Details'!$A$1:$Q$2344,12,FALSE)</f>
        <v>tier - 2</v>
      </c>
      <c r="R697" s="11" t="str">
        <f ca="1">VLOOKUP(A697,'Hospitalisation Details'!$A$1:$Q$2344,14,FALSE)</f>
        <v>tier - 3</v>
      </c>
      <c r="S697" s="11">
        <f ca="1">VLOOKUP(A697,'Hospitalisation Details'!$A$1:$Q$2344,17,FALSE)</f>
        <v>41</v>
      </c>
      <c r="T697" s="11" t="str">
        <f ca="1">VLOOKUP(A697,'Hospitalisation Details'!$A$1:$Q$2336,16,FALSE)</f>
        <v>R1013</v>
      </c>
    </row>
    <row r="698" ht="15.5" spans="1:20">
      <c r="A698" s="10" t="s">
        <v>2619</v>
      </c>
      <c r="B698" s="11" t="str">
        <f>VLOOKUP(A698,'Customer Names'!$H$6:$K$2340,3,FALSE)</f>
        <v>  Aaron C</v>
      </c>
      <c r="C698" s="11">
        <f>VLOOKUP(A698,'Medical Examinations'!$A$1:$L$2336,2,FALSE)</f>
        <v>26.41</v>
      </c>
      <c r="D698" s="11">
        <f>VLOOKUP(A698,'Medical Examinations'!$A$1:$L$2336,3,FALSE)</f>
        <v>8.11</v>
      </c>
      <c r="E698" s="11" t="str">
        <f>VLOOKUP(A698,'Medical Examinations'!$A$1:$L$2336,4,FALSE)</f>
        <v>No</v>
      </c>
      <c r="F698" s="11" t="str">
        <f>VLOOKUP(A698,'Medical Examinations'!$A$1:$L$2336,5,FALSE)</f>
        <v>No</v>
      </c>
      <c r="G698" s="11" t="str">
        <f>VLOOKUP(A698,'Medical Examinations'!$A$1:$L$2336,6,FALSE)</f>
        <v>No</v>
      </c>
      <c r="H698" s="11">
        <f>VLOOKUP(A698,'Medical Examinations'!$A$1:$L$2336,8,FALSE)</f>
        <v>3</v>
      </c>
      <c r="I698" s="11" t="str">
        <f>VLOOKUP(A698,'Medical Examinations'!$A$1:$L$2336,10,FALSE)</f>
        <v>No</v>
      </c>
      <c r="J698" s="11" t="str">
        <f>VLOOKUP(A698,'Medical Examinations'!$A$1:$L$2336,11,FALSE)</f>
        <v>Over Weight</v>
      </c>
      <c r="K698" s="11" t="str">
        <f>VLOOKUP(A698,'Medical Examinations'!$A$1:$L$2336,12,FALSE)</f>
        <v>Diabetes</v>
      </c>
      <c r="L698" s="10">
        <f ca="1">VLOOKUP(A698,'Hospitalisation Details'!$A$1:$Q$2344,3,FALSE)</f>
        <v>1984</v>
      </c>
      <c r="M698" s="10" t="str">
        <f ca="1">VLOOKUP(A698,'Hospitalisation Details'!$A$1:$Q$2344,5,FALSE)</f>
        <v>Nov</v>
      </c>
      <c r="N698" s="11">
        <f ca="1">VLOOKUP(A698,'Hospitalisation Details'!$A$1:$Q$2344,6,FALSE)</f>
        <v>11</v>
      </c>
      <c r="O698" s="17">
        <f ca="1">VLOOKUP(A698,'Hospitalisation Details'!$A$1:$Q$2344,7,FALSE)</f>
        <v>30997</v>
      </c>
      <c r="P698" s="11">
        <f ca="1">VLOOKUP(A698,'Hospitalisation Details'!$A$1:$Q$2344,10,FALSE)</f>
        <v>5976.83</v>
      </c>
      <c r="Q698" s="11" t="str">
        <f ca="1">VLOOKUP(A698,'Hospitalisation Details'!$A$1:$Q$2344,12,FALSE)</f>
        <v>tier - 2</v>
      </c>
      <c r="R698" s="11" t="str">
        <f ca="1">VLOOKUP(A698,'Hospitalisation Details'!$A$1:$Q$2344,14,FALSE)</f>
        <v>tier - 2</v>
      </c>
      <c r="S698" s="11">
        <f ca="1">VLOOKUP(A698,'Hospitalisation Details'!$A$1:$Q$2344,17,FALSE)</f>
        <v>40</v>
      </c>
      <c r="T698" s="11" t="str">
        <f ca="1">VLOOKUP(A698,'Hospitalisation Details'!$A$1:$Q$2336,16,FALSE)</f>
        <v>R1013</v>
      </c>
    </row>
    <row r="699" ht="15.5" spans="1:20">
      <c r="A699" s="10" t="s">
        <v>2623</v>
      </c>
      <c r="B699" s="11" t="str">
        <f>VLOOKUP(A699,'Customer Names'!$H$6:$K$2340,3,FALSE)</f>
        <v>  Kate</v>
      </c>
      <c r="C699" s="11">
        <f>VLOOKUP(A699,'Medical Examinations'!$A$1:$L$2336,2,FALSE)</f>
        <v>28.785</v>
      </c>
      <c r="D699" s="11">
        <f>VLOOKUP(A699,'Medical Examinations'!$A$1:$L$2336,3,FALSE)</f>
        <v>6.6</v>
      </c>
      <c r="E699" s="11" t="str">
        <f>VLOOKUP(A699,'Medical Examinations'!$A$1:$L$2336,4,FALSE)</f>
        <v>No</v>
      </c>
      <c r="F699" s="11" t="str">
        <f>VLOOKUP(A699,'Medical Examinations'!$A$1:$L$2336,5,FALSE)</f>
        <v>No</v>
      </c>
      <c r="G699" s="11" t="str">
        <f>VLOOKUP(A699,'Medical Examinations'!$A$1:$L$2336,6,FALSE)</f>
        <v>No</v>
      </c>
      <c r="H699" s="11">
        <f>VLOOKUP(A699,'Medical Examinations'!$A$1:$L$2336,8,FALSE)</f>
        <v>0</v>
      </c>
      <c r="I699" s="11" t="str">
        <f>VLOOKUP(A699,'Medical Examinations'!$A$1:$L$2336,10,FALSE)</f>
        <v>No</v>
      </c>
      <c r="J699" s="11" t="str">
        <f>VLOOKUP(A699,'Medical Examinations'!$A$1:$L$2336,11,FALSE)</f>
        <v>Over Weight</v>
      </c>
      <c r="K699" s="11" t="str">
        <f>VLOOKUP(A699,'Medical Examinations'!$A$1:$L$2336,12,FALSE)</f>
        <v>Diabetes</v>
      </c>
      <c r="L699" s="10">
        <f ca="1">VLOOKUP(A699,'Hospitalisation Details'!$A$1:$Q$2344,3,FALSE)</f>
        <v>1970</v>
      </c>
      <c r="M699" s="10" t="str">
        <f ca="1">VLOOKUP(A699,'Hospitalisation Details'!$A$1:$Q$2344,5,FALSE)</f>
        <v>Jun</v>
      </c>
      <c r="N699" s="11">
        <f ca="1">VLOOKUP(A699,'Hospitalisation Details'!$A$1:$Q$2344,6,FALSE)</f>
        <v>25</v>
      </c>
      <c r="O699" s="17">
        <f ca="1">VLOOKUP(A699,'Hospitalisation Details'!$A$1:$Q$2344,7,FALSE)</f>
        <v>25744</v>
      </c>
      <c r="P699" s="11">
        <f ca="1">VLOOKUP(A699,'Hospitalisation Details'!$A$1:$Q$2344,10,FALSE)</f>
        <v>5979.66</v>
      </c>
      <c r="Q699" s="11" t="str">
        <f ca="1">VLOOKUP(A699,'Hospitalisation Details'!$A$1:$Q$2344,12,FALSE)</f>
        <v>tier - 2</v>
      </c>
      <c r="R699" s="11" t="str">
        <f ca="1">VLOOKUP(A699,'Hospitalisation Details'!$A$1:$Q$2344,14,FALSE)</f>
        <v>tier - 3</v>
      </c>
      <c r="S699" s="11">
        <f ca="1">VLOOKUP(A699,'Hospitalisation Details'!$A$1:$Q$2344,17,FALSE)</f>
        <v>55</v>
      </c>
      <c r="T699" s="11" t="str">
        <f ca="1">VLOOKUP(A699,'Hospitalisation Details'!$A$1:$Q$2336,16,FALSE)</f>
        <v>R1013</v>
      </c>
    </row>
    <row r="700" ht="15.5" spans="1:20">
      <c r="A700" s="10" t="s">
        <v>2627</v>
      </c>
      <c r="B700" s="11" t="str">
        <f>VLOOKUP(A700,'Customer Names'!$H$6:$K$2340,3,FALSE)</f>
        <v>  Maria M</v>
      </c>
      <c r="C700" s="11">
        <f>VLOOKUP(A700,'Medical Examinations'!$A$1:$L$2336,2,FALSE)</f>
        <v>26.695</v>
      </c>
      <c r="D700" s="11">
        <f>VLOOKUP(A700,'Medical Examinations'!$A$1:$L$2336,3,FALSE)</f>
        <v>10.14</v>
      </c>
      <c r="E700" s="11" t="str">
        <f>VLOOKUP(A700,'Medical Examinations'!$A$1:$L$2336,4,FALSE)</f>
        <v>yes</v>
      </c>
      <c r="F700" s="11" t="str">
        <f>VLOOKUP(A700,'Medical Examinations'!$A$1:$L$2336,5,FALSE)</f>
        <v>No</v>
      </c>
      <c r="G700" s="11" t="str">
        <f>VLOOKUP(A700,'Medical Examinations'!$A$1:$L$2336,6,FALSE)</f>
        <v>Yes</v>
      </c>
      <c r="H700" s="11">
        <f>VLOOKUP(A700,'Medical Examinations'!$A$1:$L$2336,8,FALSE)</f>
        <v>1</v>
      </c>
      <c r="I700" s="11" t="str">
        <f>VLOOKUP(A700,'Medical Examinations'!$A$1:$L$2336,10,FALSE)</f>
        <v>No</v>
      </c>
      <c r="J700" s="11" t="str">
        <f>VLOOKUP(A700,'Medical Examinations'!$A$1:$L$2336,11,FALSE)</f>
        <v>Over Weight</v>
      </c>
      <c r="K700" s="11" t="str">
        <f>VLOOKUP(A700,'Medical Examinations'!$A$1:$L$2336,12,FALSE)</f>
        <v>Diabetes</v>
      </c>
      <c r="L700" s="10">
        <f ca="1">VLOOKUP(A700,'Hospitalisation Details'!$A$1:$Q$2344,3,FALSE)</f>
        <v>1980</v>
      </c>
      <c r="M700" s="10" t="str">
        <f ca="1">VLOOKUP(A700,'Hospitalisation Details'!$A$1:$Q$2344,5,FALSE)</f>
        <v>Oct</v>
      </c>
      <c r="N700" s="11">
        <f ca="1">VLOOKUP(A700,'Hospitalisation Details'!$A$1:$Q$2344,6,FALSE)</f>
        <v>10</v>
      </c>
      <c r="O700" s="17">
        <f ca="1">VLOOKUP(A700,'Hospitalisation Details'!$A$1:$Q$2344,7,FALSE)</f>
        <v>29504</v>
      </c>
      <c r="P700" s="11">
        <f ca="1">VLOOKUP(A700,'Hospitalisation Details'!$A$1:$Q$2344,10,FALSE)</f>
        <v>5979.73</v>
      </c>
      <c r="Q700" s="11" t="str">
        <f ca="1">VLOOKUP(A700,'Hospitalisation Details'!$A$1:$Q$2344,12,FALSE)</f>
        <v>tier - 2</v>
      </c>
      <c r="R700" s="11" t="str">
        <f ca="1">VLOOKUP(A700,'Hospitalisation Details'!$A$1:$Q$2344,14,FALSE)</f>
        <v>tier - 2</v>
      </c>
      <c r="S700" s="11">
        <f ca="1">VLOOKUP(A700,'Hospitalisation Details'!$A$1:$Q$2344,17,FALSE)</f>
        <v>45</v>
      </c>
      <c r="T700" s="11" t="str">
        <f ca="1">VLOOKUP(A700,'Hospitalisation Details'!$A$1:$Q$2336,16,FALSE)</f>
        <v>R1011</v>
      </c>
    </row>
    <row r="701" ht="15.5" spans="1:20">
      <c r="A701" s="10" t="s">
        <v>2631</v>
      </c>
      <c r="B701" s="11" t="str">
        <f>VLOOKUP(A701,'Customer Names'!$H$6:$K$2340,3,FALSE)</f>
        <v>  Daven W</v>
      </c>
      <c r="C701" s="11">
        <f>VLOOKUP(A701,'Medical Examinations'!$A$1:$L$2336,2,FALSE)</f>
        <v>32.8</v>
      </c>
      <c r="D701" s="11">
        <f>VLOOKUP(A701,'Medical Examinations'!$A$1:$L$2336,3,FALSE)</f>
        <v>6.06</v>
      </c>
      <c r="E701" s="11" t="str">
        <f>VLOOKUP(A701,'Medical Examinations'!$A$1:$L$2336,4,FALSE)</f>
        <v>yes</v>
      </c>
      <c r="F701" s="11" t="str">
        <f>VLOOKUP(A701,'Medical Examinations'!$A$1:$L$2336,5,FALSE)</f>
        <v>No</v>
      </c>
      <c r="G701" s="11" t="str">
        <f>VLOOKUP(A701,'Medical Examinations'!$A$1:$L$2336,6,FALSE)</f>
        <v>No</v>
      </c>
      <c r="H701" s="11">
        <f>VLOOKUP(A701,'Medical Examinations'!$A$1:$L$2336,8,FALSE)</f>
        <v>1</v>
      </c>
      <c r="I701" s="11" t="str">
        <f>VLOOKUP(A701,'Medical Examinations'!$A$1:$L$2336,10,FALSE)</f>
        <v>No</v>
      </c>
      <c r="J701" s="11" t="str">
        <f>VLOOKUP(A701,'Medical Examinations'!$A$1:$L$2336,11,FALSE)</f>
        <v>Obesity</v>
      </c>
      <c r="K701" s="11" t="str">
        <f>VLOOKUP(A701,'Medical Examinations'!$A$1:$L$2336,12,FALSE)</f>
        <v>Prediabetes</v>
      </c>
      <c r="L701" s="10">
        <f ca="1">VLOOKUP(A701,'Hospitalisation Details'!$A$1:$Q$2344,3,FALSE)</f>
        <v>1974</v>
      </c>
      <c r="M701" s="10" t="str">
        <f ca="1">VLOOKUP(A701,'Hospitalisation Details'!$A$1:$Q$2344,5,FALSE)</f>
        <v>Oct</v>
      </c>
      <c r="N701" s="11">
        <f ca="1">VLOOKUP(A701,'Hospitalisation Details'!$A$1:$Q$2344,6,FALSE)</f>
        <v>11</v>
      </c>
      <c r="O701" s="17">
        <f ca="1">VLOOKUP(A701,'Hospitalisation Details'!$A$1:$Q$2344,7,FALSE)</f>
        <v>27313</v>
      </c>
      <c r="P701" s="11">
        <f ca="1">VLOOKUP(A701,'Hospitalisation Details'!$A$1:$Q$2344,10,FALSE)</f>
        <v>5979.99</v>
      </c>
      <c r="Q701" s="11" t="str">
        <f ca="1">VLOOKUP(A701,'Hospitalisation Details'!$A$1:$Q$2344,12,FALSE)</f>
        <v>tier - 2</v>
      </c>
      <c r="R701" s="11" t="str">
        <f ca="1">VLOOKUP(A701,'Hospitalisation Details'!$A$1:$Q$2344,14,FALSE)</f>
        <v>tier - 3</v>
      </c>
      <c r="S701" s="11">
        <f ca="1">VLOOKUP(A701,'Hospitalisation Details'!$A$1:$Q$2344,17,FALSE)</f>
        <v>51</v>
      </c>
      <c r="T701" s="11" t="str">
        <f ca="1">VLOOKUP(A701,'Hospitalisation Details'!$A$1:$Q$2336,16,FALSE)</f>
        <v>R1013</v>
      </c>
    </row>
    <row r="702" ht="15.5" spans="1:20">
      <c r="A702" s="10" t="s">
        <v>2635</v>
      </c>
      <c r="B702" s="11" t="str">
        <f>VLOOKUP(A702,'Customer Names'!$H$6:$K$2340,3,FALSE)</f>
        <v>  Brianne</v>
      </c>
      <c r="C702" s="11">
        <f>VLOOKUP(A702,'Medical Examinations'!$A$1:$L$2336,2,FALSE)</f>
        <v>35.87</v>
      </c>
      <c r="D702" s="11">
        <f>VLOOKUP(A702,'Medical Examinations'!$A$1:$L$2336,3,FALSE)</f>
        <v>9.91</v>
      </c>
      <c r="E702" s="11" t="str">
        <f>VLOOKUP(A702,'Medical Examinations'!$A$1:$L$2336,4,FALSE)</f>
        <v>yes</v>
      </c>
      <c r="F702" s="11" t="str">
        <f>VLOOKUP(A702,'Medical Examinations'!$A$1:$L$2336,5,FALSE)</f>
        <v>No</v>
      </c>
      <c r="G702" s="11" t="str">
        <f>VLOOKUP(A702,'Medical Examinations'!$A$1:$L$2336,6,FALSE)</f>
        <v>No</v>
      </c>
      <c r="H702" s="11">
        <f>VLOOKUP(A702,'Medical Examinations'!$A$1:$L$2336,8,FALSE)</f>
        <v>0</v>
      </c>
      <c r="I702" s="11" t="str">
        <f>VLOOKUP(A702,'Medical Examinations'!$A$1:$L$2336,10,FALSE)</f>
        <v>No</v>
      </c>
      <c r="J702" s="11" t="str">
        <f>VLOOKUP(A702,'Medical Examinations'!$A$1:$L$2336,11,FALSE)</f>
        <v>Obesity</v>
      </c>
      <c r="K702" s="11" t="str">
        <f>VLOOKUP(A702,'Medical Examinations'!$A$1:$L$2336,12,FALSE)</f>
        <v>Diabetes</v>
      </c>
      <c r="L702" s="10">
        <f ca="1">VLOOKUP(A702,'Hospitalisation Details'!$A$1:$Q$2344,3,FALSE)</f>
        <v>1988</v>
      </c>
      <c r="M702" s="10" t="str">
        <f ca="1">VLOOKUP(A702,'Hospitalisation Details'!$A$1:$Q$2344,5,FALSE)</f>
        <v>Jun</v>
      </c>
      <c r="N702" s="11">
        <f ca="1">VLOOKUP(A702,'Hospitalisation Details'!$A$1:$Q$2344,6,FALSE)</f>
        <v>10</v>
      </c>
      <c r="O702" s="17">
        <f ca="1">VLOOKUP(A702,'Hospitalisation Details'!$A$1:$Q$2344,7,FALSE)</f>
        <v>32304</v>
      </c>
      <c r="P702" s="11">
        <f ca="1">VLOOKUP(A702,'Hospitalisation Details'!$A$1:$Q$2344,10,FALSE)</f>
        <v>5989.52</v>
      </c>
      <c r="Q702" s="11" t="str">
        <f ca="1">VLOOKUP(A702,'Hospitalisation Details'!$A$1:$Q$2344,12,FALSE)</f>
        <v>tier - 2</v>
      </c>
      <c r="R702" s="11" t="str">
        <f ca="1">VLOOKUP(A702,'Hospitalisation Details'!$A$1:$Q$2344,14,FALSE)</f>
        <v>tier - 1</v>
      </c>
      <c r="S702" s="11">
        <f ca="1">VLOOKUP(A702,'Hospitalisation Details'!$A$1:$Q$2344,17,FALSE)</f>
        <v>37</v>
      </c>
      <c r="T702" s="11" t="str">
        <f ca="1">VLOOKUP(A702,'Hospitalisation Details'!$A$1:$Q$2336,16,FALSE)</f>
        <v>R1012</v>
      </c>
    </row>
    <row r="703" ht="15.5" spans="1:20">
      <c r="A703" s="10" t="s">
        <v>2639</v>
      </c>
      <c r="B703" s="11" t="str">
        <f>VLOOKUP(A703,'Customer Names'!$H$6:$K$2340,3,FALSE)</f>
        <v>  Hiroki</v>
      </c>
      <c r="C703" s="11">
        <f>VLOOKUP(A703,'Medical Examinations'!$A$1:$L$2336,2,FALSE)</f>
        <v>21.66</v>
      </c>
      <c r="D703" s="11">
        <f>VLOOKUP(A703,'Medical Examinations'!$A$1:$L$2336,3,FALSE)</f>
        <v>4.14</v>
      </c>
      <c r="E703" s="11" t="str">
        <f>VLOOKUP(A703,'Medical Examinations'!$A$1:$L$2336,4,FALSE)</f>
        <v>yes</v>
      </c>
      <c r="F703" s="11" t="str">
        <f>VLOOKUP(A703,'Medical Examinations'!$A$1:$L$2336,5,FALSE)</f>
        <v>No</v>
      </c>
      <c r="G703" s="11" t="str">
        <f>VLOOKUP(A703,'Medical Examinations'!$A$1:$L$2336,6,FALSE)</f>
        <v>No</v>
      </c>
      <c r="H703" s="11">
        <f>VLOOKUP(A703,'Medical Examinations'!$A$1:$L$2336,8,FALSE)</f>
        <v>2</v>
      </c>
      <c r="I703" s="11" t="str">
        <f>VLOOKUP(A703,'Medical Examinations'!$A$1:$L$2336,10,FALSE)</f>
        <v>No</v>
      </c>
      <c r="J703" s="11" t="str">
        <f>VLOOKUP(A703,'Medical Examinations'!$A$1:$L$2336,11,FALSE)</f>
        <v>Normal Weight</v>
      </c>
      <c r="K703" s="11" t="str">
        <f>VLOOKUP(A703,'Medical Examinations'!$A$1:$L$2336,12,FALSE)</f>
        <v>Normal</v>
      </c>
      <c r="L703" s="10">
        <f ca="1">VLOOKUP(A703,'Hospitalisation Details'!$A$1:$Q$2344,3,FALSE)</f>
        <v>1974</v>
      </c>
      <c r="M703" s="10" t="str">
        <f ca="1">VLOOKUP(A703,'Hospitalisation Details'!$A$1:$Q$2344,5,FALSE)</f>
        <v>Aug</v>
      </c>
      <c r="N703" s="11">
        <f ca="1">VLOOKUP(A703,'Hospitalisation Details'!$A$1:$Q$2344,6,FALSE)</f>
        <v>17</v>
      </c>
      <c r="O703" s="17">
        <f ca="1">VLOOKUP(A703,'Hospitalisation Details'!$A$1:$Q$2344,7,FALSE)</f>
        <v>27258</v>
      </c>
      <c r="P703" s="11">
        <f ca="1">VLOOKUP(A703,'Hospitalisation Details'!$A$1:$Q$2344,10,FALSE)</f>
        <v>5990.17</v>
      </c>
      <c r="Q703" s="11" t="str">
        <f ca="1">VLOOKUP(A703,'Hospitalisation Details'!$A$1:$Q$2344,12,FALSE)</f>
        <v>tier - 2</v>
      </c>
      <c r="R703" s="11" t="str">
        <f ca="1">VLOOKUP(A703,'Hospitalisation Details'!$A$1:$Q$2344,14,FALSE)</f>
        <v>tier - 2</v>
      </c>
      <c r="S703" s="11">
        <f ca="1">VLOOKUP(A703,'Hospitalisation Details'!$A$1:$Q$2344,17,FALSE)</f>
        <v>51</v>
      </c>
      <c r="T703" s="11" t="str">
        <f ca="1">VLOOKUP(A703,'Hospitalisation Details'!$A$1:$Q$2336,16,FALSE)</f>
        <v>R1013</v>
      </c>
    </row>
    <row r="704" ht="15.5" spans="1:20">
      <c r="A704" s="10" t="s">
        <v>2642</v>
      </c>
      <c r="B704" s="11" t="str">
        <f>VLOOKUP(A704,'Customer Names'!$H$6:$K$2340,3,FALSE)</f>
        <v>  Anders</v>
      </c>
      <c r="C704" s="11">
        <f>VLOOKUP(A704,'Medical Examinations'!$A$1:$L$2336,2,FALSE)</f>
        <v>37.72</v>
      </c>
      <c r="D704" s="11">
        <f>VLOOKUP(A704,'Medical Examinations'!$A$1:$L$2336,3,FALSE)</f>
        <v>4.38</v>
      </c>
      <c r="E704" s="11" t="str">
        <f>VLOOKUP(A704,'Medical Examinations'!$A$1:$L$2336,4,FALSE)</f>
        <v>yes</v>
      </c>
      <c r="F704" s="11" t="str">
        <f>VLOOKUP(A704,'Medical Examinations'!$A$1:$L$2336,5,FALSE)</f>
        <v>No</v>
      </c>
      <c r="G704" s="11" t="str">
        <f>VLOOKUP(A704,'Medical Examinations'!$A$1:$L$2336,6,FALSE)</f>
        <v>Yes</v>
      </c>
      <c r="H704" s="11">
        <f>VLOOKUP(A704,'Medical Examinations'!$A$1:$L$2336,8,FALSE)</f>
        <v>1</v>
      </c>
      <c r="I704" s="11" t="str">
        <f>VLOOKUP(A704,'Medical Examinations'!$A$1:$L$2336,10,FALSE)</f>
        <v>No</v>
      </c>
      <c r="J704" s="11" t="str">
        <f>VLOOKUP(A704,'Medical Examinations'!$A$1:$L$2336,11,FALSE)</f>
        <v>Obesity</v>
      </c>
      <c r="K704" s="11" t="str">
        <f>VLOOKUP(A704,'Medical Examinations'!$A$1:$L$2336,12,FALSE)</f>
        <v>Normal</v>
      </c>
      <c r="L704" s="10">
        <f ca="1">VLOOKUP(A704,'Hospitalisation Details'!$A$1:$Q$2344,3,FALSE)</f>
        <v>1980</v>
      </c>
      <c r="M704" s="10" t="str">
        <f ca="1">VLOOKUP(A704,'Hospitalisation Details'!$A$1:$Q$2344,5,FALSE)</f>
        <v>Aug</v>
      </c>
      <c r="N704" s="11">
        <f ca="1">VLOOKUP(A704,'Hospitalisation Details'!$A$1:$Q$2344,6,FALSE)</f>
        <v>8</v>
      </c>
      <c r="O704" s="17">
        <f ca="1">VLOOKUP(A704,'Hospitalisation Details'!$A$1:$Q$2344,7,FALSE)</f>
        <v>29441</v>
      </c>
      <c r="P704" s="11">
        <f ca="1">VLOOKUP(A704,'Hospitalisation Details'!$A$1:$Q$2344,10,FALSE)</f>
        <v>5993.62</v>
      </c>
      <c r="Q704" s="11" t="str">
        <f ca="1">VLOOKUP(A704,'Hospitalisation Details'!$A$1:$Q$2344,12,FALSE)</f>
        <v>tier - 2</v>
      </c>
      <c r="R704" s="11" t="str">
        <f ca="1">VLOOKUP(A704,'Hospitalisation Details'!$A$1:$Q$2344,14,FALSE)</f>
        <v>tier - 3</v>
      </c>
      <c r="S704" s="11">
        <f ca="1">VLOOKUP(A704,'Hospitalisation Details'!$A$1:$Q$2344,17,FALSE)</f>
        <v>45</v>
      </c>
      <c r="T704" s="11" t="str">
        <f ca="1">VLOOKUP(A704,'Hospitalisation Details'!$A$1:$Q$2336,16,FALSE)</f>
        <v>R1013</v>
      </c>
    </row>
    <row r="705" ht="15.5" spans="1:20">
      <c r="A705" s="10" t="s">
        <v>2646</v>
      </c>
      <c r="B705" s="11" t="str">
        <f>VLOOKUP(A705,'Customer Names'!$H$6:$K$2340,3,FALSE)</f>
        <v>  Danielle</v>
      </c>
      <c r="C705" s="11">
        <f>VLOOKUP(A705,'Medical Examinations'!$A$1:$L$2336,2,FALSE)</f>
        <v>39.7</v>
      </c>
      <c r="D705" s="11">
        <f>VLOOKUP(A705,'Medical Examinations'!$A$1:$L$2336,3,FALSE)</f>
        <v>9.83</v>
      </c>
      <c r="E705" s="11" t="str">
        <f>VLOOKUP(A705,'Medical Examinations'!$A$1:$L$2336,4,FALSE)</f>
        <v>No</v>
      </c>
      <c r="F705" s="11" t="str">
        <f>VLOOKUP(A705,'Medical Examinations'!$A$1:$L$2336,5,FALSE)</f>
        <v>No</v>
      </c>
      <c r="G705" s="11" t="str">
        <f>VLOOKUP(A705,'Medical Examinations'!$A$1:$L$2336,6,FALSE)</f>
        <v>No</v>
      </c>
      <c r="H705" s="11">
        <f>VLOOKUP(A705,'Medical Examinations'!$A$1:$L$2336,8,FALSE)</f>
        <v>3</v>
      </c>
      <c r="I705" s="11" t="str">
        <f>VLOOKUP(A705,'Medical Examinations'!$A$1:$L$2336,10,FALSE)</f>
        <v>No</v>
      </c>
      <c r="J705" s="11" t="str">
        <f>VLOOKUP(A705,'Medical Examinations'!$A$1:$L$2336,11,FALSE)</f>
        <v>Obesity</v>
      </c>
      <c r="K705" s="11" t="str">
        <f>VLOOKUP(A705,'Medical Examinations'!$A$1:$L$2336,12,FALSE)</f>
        <v>Diabetes</v>
      </c>
      <c r="L705" s="10">
        <f ca="1">VLOOKUP(A705,'Hospitalisation Details'!$A$1:$Q$2344,3,FALSE)</f>
        <v>1989</v>
      </c>
      <c r="M705" s="10" t="str">
        <f ca="1">VLOOKUP(A705,'Hospitalisation Details'!$A$1:$Q$2344,5,FALSE)</f>
        <v>Aug</v>
      </c>
      <c r="N705" s="11">
        <f ca="1">VLOOKUP(A705,'Hospitalisation Details'!$A$1:$Q$2344,6,FALSE)</f>
        <v>16</v>
      </c>
      <c r="O705" s="17">
        <f ca="1">VLOOKUP(A705,'Hospitalisation Details'!$A$1:$Q$2344,7,FALSE)</f>
        <v>32736</v>
      </c>
      <c r="P705" s="11">
        <f ca="1">VLOOKUP(A705,'Hospitalisation Details'!$A$1:$Q$2344,10,FALSE)</f>
        <v>6059.17</v>
      </c>
      <c r="Q705" s="11" t="str">
        <f ca="1">VLOOKUP(A705,'Hospitalisation Details'!$A$1:$Q$2344,12,FALSE)</f>
        <v>tier - 2</v>
      </c>
      <c r="R705" s="11" t="str">
        <f ca="1">VLOOKUP(A705,'Hospitalisation Details'!$A$1:$Q$2344,14,FALSE)</f>
        <v>tier - 1</v>
      </c>
      <c r="S705" s="11">
        <f ca="1">VLOOKUP(A705,'Hospitalisation Details'!$A$1:$Q$2344,17,FALSE)</f>
        <v>36</v>
      </c>
      <c r="T705" s="11" t="str">
        <f ca="1">VLOOKUP(A705,'Hospitalisation Details'!$A$1:$Q$2336,16,FALSE)</f>
        <v>R1011</v>
      </c>
    </row>
    <row r="706" ht="15.5" spans="1:20">
      <c r="A706" s="10" t="s">
        <v>2650</v>
      </c>
      <c r="B706" s="11" t="str">
        <f>VLOOKUP(A706,'Customer Names'!$H$6:$K$2340,3,FALSE)</f>
        <v>  Candace N</v>
      </c>
      <c r="C706" s="11">
        <f>VLOOKUP(A706,'Medical Examinations'!$A$1:$L$2336,2,FALSE)</f>
        <v>35.97</v>
      </c>
      <c r="D706" s="11">
        <f>VLOOKUP(A706,'Medical Examinations'!$A$1:$L$2336,3,FALSE)</f>
        <v>11.08</v>
      </c>
      <c r="E706" s="11" t="str">
        <f>VLOOKUP(A706,'Medical Examinations'!$A$1:$L$2336,4,FALSE)</f>
        <v>No</v>
      </c>
      <c r="F706" s="11" t="str">
        <f>VLOOKUP(A706,'Medical Examinations'!$A$1:$L$2336,5,FALSE)</f>
        <v>No</v>
      </c>
      <c r="G706" s="11" t="str">
        <f>VLOOKUP(A706,'Medical Examinations'!$A$1:$L$2336,6,FALSE)</f>
        <v>No</v>
      </c>
      <c r="H706" s="11">
        <f>VLOOKUP(A706,'Medical Examinations'!$A$1:$L$2336,8,FALSE)</f>
        <v>3</v>
      </c>
      <c r="I706" s="11" t="str">
        <f>VLOOKUP(A706,'Medical Examinations'!$A$1:$L$2336,10,FALSE)</f>
        <v>No</v>
      </c>
      <c r="J706" s="11" t="str">
        <f>VLOOKUP(A706,'Medical Examinations'!$A$1:$L$2336,11,FALSE)</f>
        <v>Obesity</v>
      </c>
      <c r="K706" s="11" t="str">
        <f>VLOOKUP(A706,'Medical Examinations'!$A$1:$L$2336,12,FALSE)</f>
        <v>Diabetes</v>
      </c>
      <c r="L706" s="10">
        <f ca="1">VLOOKUP(A706,'Hospitalisation Details'!$A$1:$Q$2344,3,FALSE)</f>
        <v>1996</v>
      </c>
      <c r="M706" s="10" t="str">
        <f ca="1">VLOOKUP(A706,'Hospitalisation Details'!$A$1:$Q$2344,5,FALSE)</f>
        <v>Jul</v>
      </c>
      <c r="N706" s="11">
        <f ca="1">VLOOKUP(A706,'Hospitalisation Details'!$A$1:$Q$2344,6,FALSE)</f>
        <v>28</v>
      </c>
      <c r="O706" s="17">
        <f ca="1">VLOOKUP(A706,'Hospitalisation Details'!$A$1:$Q$2344,7,FALSE)</f>
        <v>35274</v>
      </c>
      <c r="P706" s="11">
        <f ca="1">VLOOKUP(A706,'Hospitalisation Details'!$A$1:$Q$2344,10,FALSE)</f>
        <v>6061.8</v>
      </c>
      <c r="Q706" s="11" t="str">
        <f ca="1">VLOOKUP(A706,'Hospitalisation Details'!$A$1:$Q$2344,12,FALSE)</f>
        <v>tier - 2</v>
      </c>
      <c r="R706" s="11" t="str">
        <f ca="1">VLOOKUP(A706,'Hospitalisation Details'!$A$1:$Q$2344,14,FALSE)</f>
        <v>tier - 3</v>
      </c>
      <c r="S706" s="11">
        <f ca="1">VLOOKUP(A706,'Hospitalisation Details'!$A$1:$Q$2344,17,FALSE)</f>
        <v>29</v>
      </c>
      <c r="T706" s="11" t="str">
        <f ca="1">VLOOKUP(A706,'Hospitalisation Details'!$A$1:$Q$2336,16,FALSE)</f>
        <v>R1012</v>
      </c>
    </row>
    <row r="707" ht="15.5" spans="1:20">
      <c r="A707" s="10" t="s">
        <v>2654</v>
      </c>
      <c r="B707" s="11" t="str">
        <f>VLOOKUP(A707,'Customer Names'!$H$6:$K$2340,3,FALSE)</f>
        <v>  Bruno F</v>
      </c>
      <c r="C707" s="11">
        <f>VLOOKUP(A707,'Medical Examinations'!$A$1:$L$2336,2,FALSE)</f>
        <v>37.85</v>
      </c>
      <c r="D707" s="11">
        <f>VLOOKUP(A707,'Medical Examinations'!$A$1:$L$2336,3,FALSE)</f>
        <v>11.01</v>
      </c>
      <c r="E707" s="11" t="str">
        <f>VLOOKUP(A707,'Medical Examinations'!$A$1:$L$2336,4,FALSE)</f>
        <v>No</v>
      </c>
      <c r="F707" s="11" t="str">
        <f>VLOOKUP(A707,'Medical Examinations'!$A$1:$L$2336,5,FALSE)</f>
        <v>No</v>
      </c>
      <c r="G707" s="11" t="str">
        <f>VLOOKUP(A707,'Medical Examinations'!$A$1:$L$2336,6,FALSE)</f>
        <v>No</v>
      </c>
      <c r="H707" s="11">
        <f>VLOOKUP(A707,'Medical Examinations'!$A$1:$L$2336,8,FALSE)</f>
        <v>0</v>
      </c>
      <c r="I707" s="11" t="str">
        <f>VLOOKUP(A707,'Medical Examinations'!$A$1:$L$2336,10,FALSE)</f>
        <v>No</v>
      </c>
      <c r="J707" s="11" t="str">
        <f>VLOOKUP(A707,'Medical Examinations'!$A$1:$L$2336,11,FALSE)</f>
        <v>Obesity</v>
      </c>
      <c r="K707" s="11" t="str">
        <f>VLOOKUP(A707,'Medical Examinations'!$A$1:$L$2336,12,FALSE)</f>
        <v>Diabetes</v>
      </c>
      <c r="L707" s="10">
        <f ca="1">VLOOKUP(A707,'Hospitalisation Details'!$A$1:$Q$2344,3,FALSE)</f>
        <v>1994</v>
      </c>
      <c r="M707" s="10" t="str">
        <f ca="1">VLOOKUP(A707,'Hospitalisation Details'!$A$1:$Q$2344,5,FALSE)</f>
        <v>Nov</v>
      </c>
      <c r="N707" s="11">
        <f ca="1">VLOOKUP(A707,'Hospitalisation Details'!$A$1:$Q$2344,6,FALSE)</f>
        <v>8</v>
      </c>
      <c r="O707" s="17">
        <f ca="1">VLOOKUP(A707,'Hospitalisation Details'!$A$1:$Q$2344,7,FALSE)</f>
        <v>34646</v>
      </c>
      <c r="P707" s="11">
        <f ca="1">VLOOKUP(A707,'Hospitalisation Details'!$A$1:$Q$2344,10,FALSE)</f>
        <v>6064.37</v>
      </c>
      <c r="Q707" s="11" t="str">
        <f ca="1">VLOOKUP(A707,'Hospitalisation Details'!$A$1:$Q$2344,12,FALSE)</f>
        <v>tier - 2</v>
      </c>
      <c r="R707" s="11" t="str">
        <f ca="1">VLOOKUP(A707,'Hospitalisation Details'!$A$1:$Q$2344,14,FALSE)</f>
        <v>tier - 2</v>
      </c>
      <c r="S707" s="11">
        <f ca="1">VLOOKUP(A707,'Hospitalisation Details'!$A$1:$Q$2344,17,FALSE)</f>
        <v>30</v>
      </c>
      <c r="T707" s="11" t="str">
        <f ca="1">VLOOKUP(A707,'Hospitalisation Details'!$A$1:$Q$2336,16,FALSE)</f>
        <v>R1011</v>
      </c>
    </row>
    <row r="708" ht="15.5" spans="1:20">
      <c r="A708" s="10" t="s">
        <v>2658</v>
      </c>
      <c r="B708" s="11" t="str">
        <f>VLOOKUP(A708,'Customer Names'!$H$6:$K$2340,3,FALSE)</f>
        <v>  Emily</v>
      </c>
      <c r="C708" s="11">
        <f>VLOOKUP(A708,'Medical Examinations'!$A$1:$L$2336,2,FALSE)</f>
        <v>21.66</v>
      </c>
      <c r="D708" s="11">
        <f>VLOOKUP(A708,'Medical Examinations'!$A$1:$L$2336,3,FALSE)</f>
        <v>4.37</v>
      </c>
      <c r="E708" s="11" t="str">
        <f>VLOOKUP(A708,'Medical Examinations'!$A$1:$L$2336,4,FALSE)</f>
        <v>No</v>
      </c>
      <c r="F708" s="11" t="str">
        <f>VLOOKUP(A708,'Medical Examinations'!$A$1:$L$2336,5,FALSE)</f>
        <v>yes</v>
      </c>
      <c r="G708" s="11" t="str">
        <f>VLOOKUP(A708,'Medical Examinations'!$A$1:$L$2336,6,FALSE)</f>
        <v>No</v>
      </c>
      <c r="H708" s="11">
        <f>VLOOKUP(A708,'Medical Examinations'!$A$1:$L$2336,8,FALSE)</f>
        <v>1</v>
      </c>
      <c r="I708" s="11" t="str">
        <f>VLOOKUP(A708,'Medical Examinations'!$A$1:$L$2336,10,FALSE)</f>
        <v>yes</v>
      </c>
      <c r="J708" s="11" t="str">
        <f>VLOOKUP(A708,'Medical Examinations'!$A$1:$L$2336,11,FALSE)</f>
        <v>Normal Weight</v>
      </c>
      <c r="K708" s="11" t="str">
        <f>VLOOKUP(A708,'Medical Examinations'!$A$1:$L$2336,12,FALSE)</f>
        <v>Normal</v>
      </c>
      <c r="L708" s="10">
        <f ca="1">VLOOKUP(A708,'Hospitalisation Details'!$A$1:$Q$2344,3,FALSE)</f>
        <v>1984</v>
      </c>
      <c r="M708" s="10" t="str">
        <f ca="1">VLOOKUP(A708,'Hospitalisation Details'!$A$1:$Q$2344,5,FALSE)</f>
        <v>Sep</v>
      </c>
      <c r="N708" s="11">
        <f ca="1">VLOOKUP(A708,'Hospitalisation Details'!$A$1:$Q$2344,6,FALSE)</f>
        <v>21</v>
      </c>
      <c r="O708" s="17">
        <f ca="1">VLOOKUP(A708,'Hospitalisation Details'!$A$1:$Q$2344,7,FALSE)</f>
        <v>30946</v>
      </c>
      <c r="P708" s="11">
        <f ca="1">VLOOKUP(A708,'Hospitalisation Details'!$A$1:$Q$2344,10,FALSE)</f>
        <v>6067.13</v>
      </c>
      <c r="Q708" s="11" t="str">
        <f ca="1">VLOOKUP(A708,'Hospitalisation Details'!$A$1:$Q$2344,12,FALSE)</f>
        <v>tier - 3</v>
      </c>
      <c r="R708" s="11" t="str">
        <f ca="1">VLOOKUP(A708,'Hospitalisation Details'!$A$1:$Q$2344,14,FALSE)</f>
        <v>tier - 1</v>
      </c>
      <c r="S708" s="11">
        <f ca="1">VLOOKUP(A708,'Hospitalisation Details'!$A$1:$Q$2344,17,FALSE)</f>
        <v>41</v>
      </c>
      <c r="T708" s="11" t="str">
        <f ca="1">VLOOKUP(A708,'Hospitalisation Details'!$A$1:$Q$2336,16,FALSE)</f>
        <v>R1016</v>
      </c>
    </row>
    <row r="709" ht="15.5" spans="1:20">
      <c r="A709" s="10" t="s">
        <v>2662</v>
      </c>
      <c r="B709" s="11" t="str">
        <f>VLOOKUP(A709,'Customer Names'!$H$6:$K$2340,3,FALSE)</f>
        <v>  Katie</v>
      </c>
      <c r="C709" s="11">
        <f>VLOOKUP(A709,'Medical Examinations'!$A$1:$L$2336,2,FALSE)</f>
        <v>39.37</v>
      </c>
      <c r="D709" s="11">
        <f>VLOOKUP(A709,'Medical Examinations'!$A$1:$L$2336,3,FALSE)</f>
        <v>5.91</v>
      </c>
      <c r="E709" s="11" t="str">
        <f>VLOOKUP(A709,'Medical Examinations'!$A$1:$L$2336,4,FALSE)</f>
        <v>No</v>
      </c>
      <c r="F709" s="11" t="str">
        <f>VLOOKUP(A709,'Medical Examinations'!$A$1:$L$2336,5,FALSE)</f>
        <v>No</v>
      </c>
      <c r="G709" s="11" t="str">
        <f>VLOOKUP(A709,'Medical Examinations'!$A$1:$L$2336,6,FALSE)</f>
        <v>No</v>
      </c>
      <c r="H709" s="11">
        <f>VLOOKUP(A709,'Medical Examinations'!$A$1:$L$2336,8,FALSE)</f>
        <v>2</v>
      </c>
      <c r="I709" s="11" t="str">
        <f>VLOOKUP(A709,'Medical Examinations'!$A$1:$L$2336,10,FALSE)</f>
        <v>No</v>
      </c>
      <c r="J709" s="11" t="str">
        <f>VLOOKUP(A709,'Medical Examinations'!$A$1:$L$2336,11,FALSE)</f>
        <v>Obesity</v>
      </c>
      <c r="K709" s="11" t="str">
        <f>VLOOKUP(A709,'Medical Examinations'!$A$1:$L$2336,12,FALSE)</f>
        <v>Prediabetes</v>
      </c>
      <c r="L709" s="10">
        <f ca="1">VLOOKUP(A709,'Hospitalisation Details'!$A$1:$Q$2344,3,FALSE)</f>
        <v>1979</v>
      </c>
      <c r="M709" s="10" t="str">
        <f ca="1">VLOOKUP(A709,'Hospitalisation Details'!$A$1:$Q$2344,5,FALSE)</f>
        <v>Aug</v>
      </c>
      <c r="N709" s="11">
        <f ca="1">VLOOKUP(A709,'Hospitalisation Details'!$A$1:$Q$2344,6,FALSE)</f>
        <v>8</v>
      </c>
      <c r="O709" s="17">
        <f ca="1">VLOOKUP(A709,'Hospitalisation Details'!$A$1:$Q$2344,7,FALSE)</f>
        <v>29075</v>
      </c>
      <c r="P709" s="11">
        <f ca="1">VLOOKUP(A709,'Hospitalisation Details'!$A$1:$Q$2344,10,FALSE)</f>
        <v>6074.37</v>
      </c>
      <c r="Q709" s="11" t="str">
        <f ca="1">VLOOKUP(A709,'Hospitalisation Details'!$A$1:$Q$2344,12,FALSE)</f>
        <v>tier - 2</v>
      </c>
      <c r="R709" s="11" t="str">
        <f ca="1">VLOOKUP(A709,'Hospitalisation Details'!$A$1:$Q$2344,14,FALSE)</f>
        <v>tier - 2</v>
      </c>
      <c r="S709" s="11">
        <f ca="1">VLOOKUP(A709,'Hospitalisation Details'!$A$1:$Q$2344,17,FALSE)</f>
        <v>46</v>
      </c>
      <c r="T709" s="11" t="str">
        <f ca="1">VLOOKUP(A709,'Hospitalisation Details'!$A$1:$Q$2336,16,FALSE)</f>
        <v>R1012</v>
      </c>
    </row>
    <row r="710" ht="15.5" spans="1:20">
      <c r="A710" s="10" t="s">
        <v>2665</v>
      </c>
      <c r="B710" s="11" t="str">
        <f>VLOOKUP(A710,'Customer Names'!$H$6:$K$2340,3,FALSE)</f>
        <v>  Sally</v>
      </c>
      <c r="C710" s="11">
        <f>VLOOKUP(A710,'Medical Examinations'!$A$1:$L$2336,2,FALSE)</f>
        <v>40.88</v>
      </c>
      <c r="D710" s="11">
        <f>VLOOKUP(A710,'Medical Examinations'!$A$1:$L$2336,3,FALSE)</f>
        <v>7.65</v>
      </c>
      <c r="E710" s="11" t="str">
        <f>VLOOKUP(A710,'Medical Examinations'!$A$1:$L$2336,4,FALSE)</f>
        <v>No</v>
      </c>
      <c r="F710" s="11" t="str">
        <f>VLOOKUP(A710,'Medical Examinations'!$A$1:$L$2336,5,FALSE)</f>
        <v>No</v>
      </c>
      <c r="G710" s="11" t="str">
        <f>VLOOKUP(A710,'Medical Examinations'!$A$1:$L$2336,6,FALSE)</f>
        <v>No</v>
      </c>
      <c r="H710" s="11">
        <f>VLOOKUP(A710,'Medical Examinations'!$A$1:$L$2336,8,FALSE)</f>
        <v>0</v>
      </c>
      <c r="I710" s="11" t="str">
        <f>VLOOKUP(A710,'Medical Examinations'!$A$1:$L$2336,10,FALSE)</f>
        <v>No</v>
      </c>
      <c r="J710" s="11" t="str">
        <f>VLOOKUP(A710,'Medical Examinations'!$A$1:$L$2336,11,FALSE)</f>
        <v>Obesity</v>
      </c>
      <c r="K710" s="11" t="str">
        <f>VLOOKUP(A710,'Medical Examinations'!$A$1:$L$2336,12,FALSE)</f>
        <v>Diabetes</v>
      </c>
      <c r="L710" s="10">
        <f ca="1">VLOOKUP(A710,'Hospitalisation Details'!$A$1:$Q$2344,3,FALSE)</f>
        <v>1984</v>
      </c>
      <c r="M710" s="10" t="str">
        <f ca="1">VLOOKUP(A710,'Hospitalisation Details'!$A$1:$Q$2344,5,FALSE)</f>
        <v>Oct</v>
      </c>
      <c r="N710" s="11">
        <f ca="1">VLOOKUP(A710,'Hospitalisation Details'!$A$1:$Q$2344,6,FALSE)</f>
        <v>14</v>
      </c>
      <c r="O710" s="17">
        <f ca="1">VLOOKUP(A710,'Hospitalisation Details'!$A$1:$Q$2344,7,FALSE)</f>
        <v>30969</v>
      </c>
      <c r="P710" s="11">
        <f ca="1">VLOOKUP(A710,'Hospitalisation Details'!$A$1:$Q$2344,10,FALSE)</f>
        <v>6079.67</v>
      </c>
      <c r="Q710" s="11" t="str">
        <f ca="1">VLOOKUP(A710,'Hospitalisation Details'!$A$1:$Q$2344,12,FALSE)</f>
        <v>tier - 1</v>
      </c>
      <c r="R710" s="11" t="str">
        <f ca="1">VLOOKUP(A710,'Hospitalisation Details'!$A$1:$Q$2344,14,FALSE)</f>
        <v>tier - 1</v>
      </c>
      <c r="S710" s="11">
        <f ca="1">VLOOKUP(A710,'Hospitalisation Details'!$A$1:$Q$2344,17,FALSE)</f>
        <v>41</v>
      </c>
      <c r="T710" s="11" t="str">
        <f ca="1">VLOOKUP(A710,'Hospitalisation Details'!$A$1:$Q$2336,16,FALSE)</f>
        <v>R1014</v>
      </c>
    </row>
    <row r="711" ht="15.5" spans="1:20">
      <c r="A711" s="10" t="s">
        <v>2669</v>
      </c>
      <c r="B711" s="11" t="str">
        <f>VLOOKUP(A711,'Customer Names'!$H$6:$K$2340,3,FALSE)</f>
        <v>  Meaghan J</v>
      </c>
      <c r="C711" s="11">
        <f>VLOOKUP(A711,'Medical Examinations'!$A$1:$L$2336,2,FALSE)</f>
        <v>26.22</v>
      </c>
      <c r="D711" s="11">
        <f>VLOOKUP(A711,'Medical Examinations'!$A$1:$L$2336,3,FALSE)</f>
        <v>5.37</v>
      </c>
      <c r="E711" s="11" t="str">
        <f>VLOOKUP(A711,'Medical Examinations'!$A$1:$L$2336,4,FALSE)</f>
        <v>yes</v>
      </c>
      <c r="F711" s="11" t="str">
        <f>VLOOKUP(A711,'Medical Examinations'!$A$1:$L$2336,5,FALSE)</f>
        <v>No</v>
      </c>
      <c r="G711" s="11" t="str">
        <f>VLOOKUP(A711,'Medical Examinations'!$A$1:$L$2336,6,FALSE)</f>
        <v>No</v>
      </c>
      <c r="H711" s="11">
        <f>VLOOKUP(A711,'Medical Examinations'!$A$1:$L$2336,8,FALSE)</f>
        <v>2</v>
      </c>
      <c r="I711" s="11" t="str">
        <f>VLOOKUP(A711,'Medical Examinations'!$A$1:$L$2336,10,FALSE)</f>
        <v>No</v>
      </c>
      <c r="J711" s="11" t="str">
        <f>VLOOKUP(A711,'Medical Examinations'!$A$1:$L$2336,11,FALSE)</f>
        <v>Over Weight</v>
      </c>
      <c r="K711" s="11" t="str">
        <f>VLOOKUP(A711,'Medical Examinations'!$A$1:$L$2336,12,FALSE)</f>
        <v>Normal</v>
      </c>
      <c r="L711" s="10">
        <f ca="1">VLOOKUP(A711,'Hospitalisation Details'!$A$1:$Q$2344,3,FALSE)</f>
        <v>1984</v>
      </c>
      <c r="M711" s="10" t="str">
        <f ca="1">VLOOKUP(A711,'Hospitalisation Details'!$A$1:$Q$2344,5,FALSE)</f>
        <v>Jul</v>
      </c>
      <c r="N711" s="11">
        <f ca="1">VLOOKUP(A711,'Hospitalisation Details'!$A$1:$Q$2344,6,FALSE)</f>
        <v>25</v>
      </c>
      <c r="O711" s="17">
        <f ca="1">VLOOKUP(A711,'Hospitalisation Details'!$A$1:$Q$2344,7,FALSE)</f>
        <v>30888</v>
      </c>
      <c r="P711" s="11">
        <f ca="1">VLOOKUP(A711,'Hospitalisation Details'!$A$1:$Q$2344,10,FALSE)</f>
        <v>6082.41</v>
      </c>
      <c r="Q711" s="11" t="str">
        <f ca="1">VLOOKUP(A711,'Hospitalisation Details'!$A$1:$Q$2344,12,FALSE)</f>
        <v>tier - 1</v>
      </c>
      <c r="R711" s="11" t="str">
        <f ca="1">VLOOKUP(A711,'Hospitalisation Details'!$A$1:$Q$2344,14,FALSE)</f>
        <v>tier - 2</v>
      </c>
      <c r="S711" s="11">
        <f ca="1">VLOOKUP(A711,'Hospitalisation Details'!$A$1:$Q$2344,17,FALSE)</f>
        <v>41</v>
      </c>
      <c r="T711" s="11" t="str">
        <f ca="1">VLOOKUP(A711,'Hospitalisation Details'!$A$1:$Q$2336,16,FALSE)</f>
        <v>R1011</v>
      </c>
    </row>
    <row r="712" ht="15.5" spans="1:20">
      <c r="A712" s="10" t="s">
        <v>2673</v>
      </c>
      <c r="B712" s="11" t="str">
        <f>VLOOKUP(A712,'Customer Names'!$H$6:$K$2340,3,FALSE)</f>
        <v>  Rina</v>
      </c>
      <c r="C712" s="11">
        <f>VLOOKUP(A712,'Medical Examinations'!$A$1:$L$2336,2,FALSE)</f>
        <v>25.08</v>
      </c>
      <c r="D712" s="11">
        <f>VLOOKUP(A712,'Medical Examinations'!$A$1:$L$2336,3,FALSE)</f>
        <v>5.75</v>
      </c>
      <c r="E712" s="11" t="str">
        <f>VLOOKUP(A712,'Medical Examinations'!$A$1:$L$2336,4,FALSE)</f>
        <v>yes</v>
      </c>
      <c r="F712" s="11" t="str">
        <f>VLOOKUP(A712,'Medical Examinations'!$A$1:$L$2336,5,FALSE)</f>
        <v>No</v>
      </c>
      <c r="G712" s="11" t="str">
        <f>VLOOKUP(A712,'Medical Examinations'!$A$1:$L$2336,6,FALSE)</f>
        <v>No</v>
      </c>
      <c r="H712" s="11">
        <f>VLOOKUP(A712,'Medical Examinations'!$A$1:$L$2336,8,FALSE)</f>
        <v>2</v>
      </c>
      <c r="I712" s="11" t="str">
        <f>VLOOKUP(A712,'Medical Examinations'!$A$1:$L$2336,10,FALSE)</f>
        <v>No</v>
      </c>
      <c r="J712" s="11" t="str">
        <f>VLOOKUP(A712,'Medical Examinations'!$A$1:$L$2336,11,FALSE)</f>
        <v>Over Weight</v>
      </c>
      <c r="K712" s="11" t="str">
        <f>VLOOKUP(A712,'Medical Examinations'!$A$1:$L$2336,12,FALSE)</f>
        <v>Prediabetes</v>
      </c>
      <c r="L712" s="10">
        <f ca="1">VLOOKUP(A712,'Hospitalisation Details'!$A$1:$Q$2344,3,FALSE)</f>
        <v>1970</v>
      </c>
      <c r="M712" s="10" t="str">
        <f ca="1">VLOOKUP(A712,'Hospitalisation Details'!$A$1:$Q$2344,5,FALSE)</f>
        <v>Jun</v>
      </c>
      <c r="N712" s="11">
        <f ca="1">VLOOKUP(A712,'Hospitalisation Details'!$A$1:$Q$2344,6,FALSE)</f>
        <v>9</v>
      </c>
      <c r="O712" s="17">
        <f ca="1">VLOOKUP(A712,'Hospitalisation Details'!$A$1:$Q$2344,7,FALSE)</f>
        <v>25728</v>
      </c>
      <c r="P712" s="11">
        <f ca="1">VLOOKUP(A712,'Hospitalisation Details'!$A$1:$Q$2344,10,FALSE)</f>
        <v>6098.38</v>
      </c>
      <c r="Q712" s="11" t="str">
        <f ca="1">VLOOKUP(A712,'Hospitalisation Details'!$A$1:$Q$2344,12,FALSE)</f>
        <v>tier - 2</v>
      </c>
      <c r="R712" s="11" t="str">
        <f ca="1">VLOOKUP(A712,'Hospitalisation Details'!$A$1:$Q$2344,14,FALSE)</f>
        <v>tier - 2</v>
      </c>
      <c r="S712" s="11">
        <f ca="1">VLOOKUP(A712,'Hospitalisation Details'!$A$1:$Q$2344,17,FALSE)</f>
        <v>55</v>
      </c>
      <c r="T712" s="11" t="str">
        <f ca="1">VLOOKUP(A712,'Hospitalisation Details'!$A$1:$Q$2336,16,FALSE)</f>
        <v>R1013</v>
      </c>
    </row>
    <row r="713" ht="15.5" spans="1:20">
      <c r="A713" s="10" t="s">
        <v>2676</v>
      </c>
      <c r="B713" s="11" t="str">
        <f>VLOOKUP(A713,'Customer Names'!$H$6:$K$2340,3,FALSE)</f>
        <v>  Kristin P</v>
      </c>
      <c r="C713" s="11">
        <f>VLOOKUP(A713,'Medical Examinations'!$A$1:$L$2336,2,FALSE)</f>
        <v>39.1</v>
      </c>
      <c r="D713" s="11">
        <f>VLOOKUP(A713,'Medical Examinations'!$A$1:$L$2336,3,FALSE)</f>
        <v>6.79</v>
      </c>
      <c r="E713" s="11" t="str">
        <f>VLOOKUP(A713,'Medical Examinations'!$A$1:$L$2336,4,FALSE)</f>
        <v>yes</v>
      </c>
      <c r="F713" s="11" t="str">
        <f>VLOOKUP(A713,'Medical Examinations'!$A$1:$L$2336,5,FALSE)</f>
        <v>No</v>
      </c>
      <c r="G713" s="11" t="str">
        <f>VLOOKUP(A713,'Medical Examinations'!$A$1:$L$2336,6,FALSE)</f>
        <v>No</v>
      </c>
      <c r="H713" s="11">
        <f>VLOOKUP(A713,'Medical Examinations'!$A$1:$L$2336,8,FALSE)</f>
        <v>2</v>
      </c>
      <c r="I713" s="11" t="str">
        <f>VLOOKUP(A713,'Medical Examinations'!$A$1:$L$2336,10,FALSE)</f>
        <v>No</v>
      </c>
      <c r="J713" s="11" t="str">
        <f>VLOOKUP(A713,'Medical Examinations'!$A$1:$L$2336,11,FALSE)</f>
        <v>Obesity</v>
      </c>
      <c r="K713" s="11" t="str">
        <f>VLOOKUP(A713,'Medical Examinations'!$A$1:$L$2336,12,FALSE)</f>
        <v>Diabetes</v>
      </c>
      <c r="L713" s="10">
        <f ca="1">VLOOKUP(A713,'Hospitalisation Details'!$A$1:$Q$2344,3,FALSE)</f>
        <v>1995</v>
      </c>
      <c r="M713" s="10" t="str">
        <f ca="1">VLOOKUP(A713,'Hospitalisation Details'!$A$1:$Q$2344,5,FALSE)</f>
        <v>Sep</v>
      </c>
      <c r="N713" s="11">
        <f ca="1">VLOOKUP(A713,'Hospitalisation Details'!$A$1:$Q$2344,6,FALSE)</f>
        <v>9</v>
      </c>
      <c r="O713" s="17">
        <f ca="1">VLOOKUP(A713,'Hospitalisation Details'!$A$1:$Q$2344,7,FALSE)</f>
        <v>34951</v>
      </c>
      <c r="P713" s="11">
        <f ca="1">VLOOKUP(A713,'Hospitalisation Details'!$A$1:$Q$2344,10,FALSE)</f>
        <v>6111.95</v>
      </c>
      <c r="Q713" s="11" t="str">
        <f ca="1">VLOOKUP(A713,'Hospitalisation Details'!$A$1:$Q$2344,12,FALSE)</f>
        <v>tier - 2</v>
      </c>
      <c r="R713" s="11" t="str">
        <f ca="1">VLOOKUP(A713,'Hospitalisation Details'!$A$1:$Q$2344,14,FALSE)</f>
        <v>tier - 3</v>
      </c>
      <c r="S713" s="11">
        <f ca="1">VLOOKUP(A713,'Hospitalisation Details'!$A$1:$Q$2344,17,FALSE)</f>
        <v>30</v>
      </c>
      <c r="T713" s="11" t="str">
        <f ca="1">VLOOKUP(A713,'Hospitalisation Details'!$A$1:$Q$2336,16,FALSE)</f>
        <v>R1026</v>
      </c>
    </row>
    <row r="714" ht="15.5" spans="1:20">
      <c r="A714" s="10" t="s">
        <v>2678</v>
      </c>
      <c r="B714" s="11" t="str">
        <f>VLOOKUP(A714,'Customer Names'!$H$6:$K$2340,3,FALSE)</f>
        <v>  Albert</v>
      </c>
      <c r="C714" s="11">
        <f>VLOOKUP(A714,'Medical Examinations'!$A$1:$L$2336,2,FALSE)</f>
        <v>37.905</v>
      </c>
      <c r="D714" s="11">
        <f>VLOOKUP(A714,'Medical Examinations'!$A$1:$L$2336,3,FALSE)</f>
        <v>7.03</v>
      </c>
      <c r="E714" s="11" t="str">
        <f>VLOOKUP(A714,'Medical Examinations'!$A$1:$L$2336,4,FALSE)</f>
        <v>No</v>
      </c>
      <c r="F714" s="11" t="str">
        <f>VLOOKUP(A714,'Medical Examinations'!$A$1:$L$2336,5,FALSE)</f>
        <v>No</v>
      </c>
      <c r="G714" s="11" t="str">
        <f>VLOOKUP(A714,'Medical Examinations'!$A$1:$L$2336,6,FALSE)</f>
        <v>No</v>
      </c>
      <c r="H714" s="11">
        <f>VLOOKUP(A714,'Medical Examinations'!$A$1:$L$2336,8,FALSE)</f>
        <v>3</v>
      </c>
      <c r="I714" s="11" t="str">
        <f>VLOOKUP(A714,'Medical Examinations'!$A$1:$L$2336,10,FALSE)</f>
        <v>No</v>
      </c>
      <c r="J714" s="11" t="str">
        <f>VLOOKUP(A714,'Medical Examinations'!$A$1:$L$2336,11,FALSE)</f>
        <v>Obesity</v>
      </c>
      <c r="K714" s="11" t="str">
        <f>VLOOKUP(A714,'Medical Examinations'!$A$1:$L$2336,12,FALSE)</f>
        <v>Diabetes</v>
      </c>
      <c r="L714" s="10">
        <f ca="1">VLOOKUP(A714,'Hospitalisation Details'!$A$1:$Q$2344,3,FALSE)</f>
        <v>1985</v>
      </c>
      <c r="M714" s="10" t="str">
        <f ca="1">VLOOKUP(A714,'Hospitalisation Details'!$A$1:$Q$2344,5,FALSE)</f>
        <v>Jul</v>
      </c>
      <c r="N714" s="11">
        <f ca="1">VLOOKUP(A714,'Hospitalisation Details'!$A$1:$Q$2344,6,FALSE)</f>
        <v>21</v>
      </c>
      <c r="O714" s="17">
        <f ca="1">VLOOKUP(A714,'Hospitalisation Details'!$A$1:$Q$2344,7,FALSE)</f>
        <v>31249</v>
      </c>
      <c r="P714" s="11">
        <f ca="1">VLOOKUP(A714,'Hospitalisation Details'!$A$1:$Q$2344,10,FALSE)</f>
        <v>6112.35</v>
      </c>
      <c r="Q714" s="11" t="str">
        <f ca="1">VLOOKUP(A714,'Hospitalisation Details'!$A$1:$Q$2344,12,FALSE)</f>
        <v>tier - 2</v>
      </c>
      <c r="R714" s="11" t="str">
        <f ca="1">VLOOKUP(A714,'Hospitalisation Details'!$A$1:$Q$2344,14,FALSE)</f>
        <v>tier - 1</v>
      </c>
      <c r="S714" s="11">
        <f ca="1">VLOOKUP(A714,'Hospitalisation Details'!$A$1:$Q$2344,17,FALSE)</f>
        <v>40</v>
      </c>
      <c r="T714" s="11" t="str">
        <f ca="1">VLOOKUP(A714,'Hospitalisation Details'!$A$1:$Q$2336,16,FALSE)</f>
        <v>R1012</v>
      </c>
    </row>
    <row r="715" ht="15.5" spans="1:20">
      <c r="A715" s="10" t="s">
        <v>2682</v>
      </c>
      <c r="B715" s="11" t="str">
        <f>VLOOKUP(A715,'Customer Names'!$H$6:$K$2340,3,FALSE)</f>
        <v>  Ashley</v>
      </c>
      <c r="C715" s="11">
        <f>VLOOKUP(A715,'Medical Examinations'!$A$1:$L$2336,2,FALSE)</f>
        <v>43.35</v>
      </c>
      <c r="D715" s="11">
        <f>VLOOKUP(A715,'Medical Examinations'!$A$1:$L$2336,3,FALSE)</f>
        <v>5.41</v>
      </c>
      <c r="E715" s="11" t="str">
        <f>VLOOKUP(A715,'Medical Examinations'!$A$1:$L$2336,4,FALSE)</f>
        <v>yes</v>
      </c>
      <c r="F715" s="11" t="str">
        <f>VLOOKUP(A715,'Medical Examinations'!$A$1:$L$2336,5,FALSE)</f>
        <v>No</v>
      </c>
      <c r="G715" s="11" t="str">
        <f>VLOOKUP(A715,'Medical Examinations'!$A$1:$L$2336,6,FALSE)</f>
        <v>Yes</v>
      </c>
      <c r="H715" s="11">
        <f>VLOOKUP(A715,'Medical Examinations'!$A$1:$L$2336,8,FALSE)</f>
        <v>1</v>
      </c>
      <c r="I715" s="11" t="str">
        <f>VLOOKUP(A715,'Medical Examinations'!$A$1:$L$2336,10,FALSE)</f>
        <v>No</v>
      </c>
      <c r="J715" s="11" t="str">
        <f>VLOOKUP(A715,'Medical Examinations'!$A$1:$L$2336,11,FALSE)</f>
        <v>Obesity</v>
      </c>
      <c r="K715" s="11" t="str">
        <f>VLOOKUP(A715,'Medical Examinations'!$A$1:$L$2336,12,FALSE)</f>
        <v>Normal</v>
      </c>
      <c r="L715" s="10">
        <f ca="1">VLOOKUP(A715,'Hospitalisation Details'!$A$1:$Q$2344,3,FALSE)</f>
        <v>1991</v>
      </c>
      <c r="M715" s="10" t="str">
        <f ca="1">VLOOKUP(A715,'Hospitalisation Details'!$A$1:$Q$2344,5,FALSE)</f>
        <v>Jul</v>
      </c>
      <c r="N715" s="11">
        <f ca="1">VLOOKUP(A715,'Hospitalisation Details'!$A$1:$Q$2344,6,FALSE)</f>
        <v>25</v>
      </c>
      <c r="O715" s="17">
        <f ca="1">VLOOKUP(A715,'Hospitalisation Details'!$A$1:$Q$2344,7,FALSE)</f>
        <v>33444</v>
      </c>
      <c r="P715" s="11">
        <f ca="1">VLOOKUP(A715,'Hospitalisation Details'!$A$1:$Q$2344,10,FALSE)</f>
        <v>6113.23</v>
      </c>
      <c r="Q715" s="11" t="str">
        <f ca="1">VLOOKUP(A715,'Hospitalisation Details'!$A$1:$Q$2344,12,FALSE)</f>
        <v>tier - 2</v>
      </c>
      <c r="R715" s="11" t="str">
        <f ca="1">VLOOKUP(A715,'Hospitalisation Details'!$A$1:$Q$2344,14,FALSE)</f>
        <v>tier - 2</v>
      </c>
      <c r="S715" s="11">
        <f ca="1">VLOOKUP(A715,'Hospitalisation Details'!$A$1:$Q$2344,17,FALSE)</f>
        <v>34</v>
      </c>
      <c r="T715" s="11" t="str">
        <f ca="1">VLOOKUP(A715,'Hospitalisation Details'!$A$1:$Q$2336,16,FALSE)</f>
        <v>R1024</v>
      </c>
    </row>
    <row r="716" ht="15.5" spans="1:20">
      <c r="A716" s="10" t="s">
        <v>2686</v>
      </c>
      <c r="B716" s="11" t="str">
        <f>VLOOKUP(A716,'Customer Names'!$H$6:$K$2340,3,FALSE)</f>
        <v>  Shannon L</v>
      </c>
      <c r="C716" s="11">
        <f>VLOOKUP(A716,'Medical Examinations'!$A$1:$L$2336,2,FALSE)</f>
        <v>36.15</v>
      </c>
      <c r="D716" s="11">
        <f>VLOOKUP(A716,'Medical Examinations'!$A$1:$L$2336,3,FALSE)</f>
        <v>8.05</v>
      </c>
      <c r="E716" s="11" t="str">
        <f>VLOOKUP(A716,'Medical Examinations'!$A$1:$L$2336,4,FALSE)</f>
        <v>No</v>
      </c>
      <c r="F716" s="11" t="str">
        <f>VLOOKUP(A716,'Medical Examinations'!$A$1:$L$2336,5,FALSE)</f>
        <v>No</v>
      </c>
      <c r="G716" s="11" t="str">
        <f>VLOOKUP(A716,'Medical Examinations'!$A$1:$L$2336,6,FALSE)</f>
        <v>No</v>
      </c>
      <c r="H716" s="11">
        <f>VLOOKUP(A716,'Medical Examinations'!$A$1:$L$2336,8,FALSE)</f>
        <v>0</v>
      </c>
      <c r="I716" s="11" t="str">
        <f>VLOOKUP(A716,'Medical Examinations'!$A$1:$L$2336,10,FALSE)</f>
        <v>No</v>
      </c>
      <c r="J716" s="11" t="str">
        <f>VLOOKUP(A716,'Medical Examinations'!$A$1:$L$2336,11,FALSE)</f>
        <v>Obesity</v>
      </c>
      <c r="K716" s="11" t="str">
        <f>VLOOKUP(A716,'Medical Examinations'!$A$1:$L$2336,12,FALSE)</f>
        <v>Diabetes</v>
      </c>
      <c r="L716" s="10">
        <f ca="1">VLOOKUP(A716,'Hospitalisation Details'!$A$1:$Q$2344,3,FALSE)</f>
        <v>1983</v>
      </c>
      <c r="M716" s="10" t="str">
        <f ca="1">VLOOKUP(A716,'Hospitalisation Details'!$A$1:$Q$2344,5,FALSE)</f>
        <v>Aug</v>
      </c>
      <c r="N716" s="11">
        <f ca="1">VLOOKUP(A716,'Hospitalisation Details'!$A$1:$Q$2344,6,FALSE)</f>
        <v>11</v>
      </c>
      <c r="O716" s="17">
        <f ca="1">VLOOKUP(A716,'Hospitalisation Details'!$A$1:$Q$2344,7,FALSE)</f>
        <v>30539</v>
      </c>
      <c r="P716" s="11">
        <f ca="1">VLOOKUP(A716,'Hospitalisation Details'!$A$1:$Q$2344,10,FALSE)</f>
        <v>6117.49</v>
      </c>
      <c r="Q716" s="11" t="str">
        <f ca="1">VLOOKUP(A716,'Hospitalisation Details'!$A$1:$Q$2344,12,FALSE)</f>
        <v>tier - 2</v>
      </c>
      <c r="R716" s="11" t="str">
        <f ca="1">VLOOKUP(A716,'Hospitalisation Details'!$A$1:$Q$2344,14,FALSE)</f>
        <v>tier - 3</v>
      </c>
      <c r="S716" s="11">
        <f ca="1">VLOOKUP(A716,'Hospitalisation Details'!$A$1:$Q$2344,17,FALSE)</f>
        <v>42</v>
      </c>
      <c r="T716" s="11" t="str">
        <f ca="1">VLOOKUP(A716,'Hospitalisation Details'!$A$1:$Q$2336,16,FALSE)</f>
        <v>R1012</v>
      </c>
    </row>
    <row r="717" ht="15.5" spans="1:20">
      <c r="A717" s="10" t="s">
        <v>2690</v>
      </c>
      <c r="B717" s="11" t="str">
        <f>VLOOKUP(A717,'Customer Names'!$H$6:$K$2340,3,FALSE)</f>
        <v>  Amy B</v>
      </c>
      <c r="C717" s="11">
        <f>VLOOKUP(A717,'Medical Examinations'!$A$1:$L$2336,2,FALSE)</f>
        <v>44.98</v>
      </c>
      <c r="D717" s="11">
        <f>VLOOKUP(A717,'Medical Examinations'!$A$1:$L$2336,3,FALSE)</f>
        <v>5.94</v>
      </c>
      <c r="E717" s="11" t="str">
        <f>VLOOKUP(A717,'Medical Examinations'!$A$1:$L$2336,4,FALSE)</f>
        <v>No</v>
      </c>
      <c r="F717" s="11" t="str">
        <f>VLOOKUP(A717,'Medical Examinations'!$A$1:$L$2336,5,FALSE)</f>
        <v>No</v>
      </c>
      <c r="G717" s="11" t="str">
        <f>VLOOKUP(A717,'Medical Examinations'!$A$1:$L$2336,6,FALSE)</f>
        <v>No</v>
      </c>
      <c r="H717" s="11">
        <f>VLOOKUP(A717,'Medical Examinations'!$A$1:$L$2336,8,FALSE)</f>
        <v>1</v>
      </c>
      <c r="I717" s="11" t="str">
        <f>VLOOKUP(A717,'Medical Examinations'!$A$1:$L$2336,10,FALSE)</f>
        <v>No</v>
      </c>
      <c r="J717" s="11" t="str">
        <f>VLOOKUP(A717,'Medical Examinations'!$A$1:$L$2336,11,FALSE)</f>
        <v>Obesity</v>
      </c>
      <c r="K717" s="11" t="str">
        <f>VLOOKUP(A717,'Medical Examinations'!$A$1:$L$2336,12,FALSE)</f>
        <v>Prediabetes</v>
      </c>
      <c r="L717" s="10">
        <f ca="1">VLOOKUP(A717,'Hospitalisation Details'!$A$1:$Q$2344,3,FALSE)</f>
        <v>1983</v>
      </c>
      <c r="M717" s="10" t="str">
        <f ca="1">VLOOKUP(A717,'Hospitalisation Details'!$A$1:$Q$2344,5,FALSE)</f>
        <v>Nov</v>
      </c>
      <c r="N717" s="11">
        <f ca="1">VLOOKUP(A717,'Hospitalisation Details'!$A$1:$Q$2344,6,FALSE)</f>
        <v>16</v>
      </c>
      <c r="O717" s="17">
        <f ca="1">VLOOKUP(A717,'Hospitalisation Details'!$A$1:$Q$2344,7,FALSE)</f>
        <v>30636</v>
      </c>
      <c r="P717" s="11">
        <f ca="1">VLOOKUP(A717,'Hospitalisation Details'!$A$1:$Q$2344,10,FALSE)</f>
        <v>6123.57</v>
      </c>
      <c r="Q717" s="11" t="str">
        <f ca="1">VLOOKUP(A717,'Hospitalisation Details'!$A$1:$Q$2344,12,FALSE)</f>
        <v>tier - 3</v>
      </c>
      <c r="R717" s="11" t="str">
        <f ca="1">VLOOKUP(A717,'Hospitalisation Details'!$A$1:$Q$2344,14,FALSE)</f>
        <v>tier - 2</v>
      </c>
      <c r="S717" s="11">
        <f ca="1">VLOOKUP(A717,'Hospitalisation Details'!$A$1:$Q$2344,17,FALSE)</f>
        <v>41</v>
      </c>
      <c r="T717" s="11" t="str">
        <f ca="1">VLOOKUP(A717,'Hospitalisation Details'!$A$1:$Q$2336,16,FALSE)</f>
        <v>R1012</v>
      </c>
    </row>
    <row r="718" ht="15.5" spans="1:20">
      <c r="A718" s="10" t="s">
        <v>2694</v>
      </c>
      <c r="B718" s="11" t="str">
        <f>VLOOKUP(A718,'Customer Names'!$H$6:$K$2340,3,FALSE)</f>
        <v>  A Danielle</v>
      </c>
      <c r="C718" s="11">
        <f>VLOOKUP(A718,'Medical Examinations'!$A$1:$L$2336,2,FALSE)</f>
        <v>38.28</v>
      </c>
      <c r="D718" s="11">
        <f>VLOOKUP(A718,'Medical Examinations'!$A$1:$L$2336,3,FALSE)</f>
        <v>5.51</v>
      </c>
      <c r="E718" s="11" t="str">
        <f>VLOOKUP(A718,'Medical Examinations'!$A$1:$L$2336,4,FALSE)</f>
        <v>No</v>
      </c>
      <c r="F718" s="11" t="str">
        <f>VLOOKUP(A718,'Medical Examinations'!$A$1:$L$2336,5,FALSE)</f>
        <v>yes</v>
      </c>
      <c r="G718" s="11" t="str">
        <f>VLOOKUP(A718,'Medical Examinations'!$A$1:$L$2336,6,FALSE)</f>
        <v>No</v>
      </c>
      <c r="H718" s="11">
        <f>VLOOKUP(A718,'Medical Examinations'!$A$1:$L$2336,8,FALSE)</f>
        <v>1</v>
      </c>
      <c r="I718" s="11" t="str">
        <f>VLOOKUP(A718,'Medical Examinations'!$A$1:$L$2336,10,FALSE)</f>
        <v>No</v>
      </c>
      <c r="J718" s="11" t="str">
        <f>VLOOKUP(A718,'Medical Examinations'!$A$1:$L$2336,11,FALSE)</f>
        <v>Obesity</v>
      </c>
      <c r="K718" s="11" t="str">
        <f>VLOOKUP(A718,'Medical Examinations'!$A$1:$L$2336,12,FALSE)</f>
        <v>Normal</v>
      </c>
      <c r="L718" s="10">
        <f ca="1">VLOOKUP(A718,'Hospitalisation Details'!$A$1:$Q$2344,3,FALSE)</f>
        <v>1990</v>
      </c>
      <c r="M718" s="10" t="str">
        <f ca="1">VLOOKUP(A718,'Hospitalisation Details'!$A$1:$Q$2344,5,FALSE)</f>
        <v>Aug</v>
      </c>
      <c r="N718" s="11">
        <f ca="1">VLOOKUP(A718,'Hospitalisation Details'!$A$1:$Q$2344,6,FALSE)</f>
        <v>18</v>
      </c>
      <c r="O718" s="17">
        <f ca="1">VLOOKUP(A718,'Hospitalisation Details'!$A$1:$Q$2344,7,FALSE)</f>
        <v>33103</v>
      </c>
      <c r="P718" s="11">
        <f ca="1">VLOOKUP(A718,'Hospitalisation Details'!$A$1:$Q$2344,10,FALSE)</f>
        <v>6128.8</v>
      </c>
      <c r="Q718" s="11" t="str">
        <f ca="1">VLOOKUP(A718,'Hospitalisation Details'!$A$1:$Q$2344,12,FALSE)</f>
        <v>tier - 2</v>
      </c>
      <c r="R718" s="11" t="str">
        <f ca="1">VLOOKUP(A718,'Hospitalisation Details'!$A$1:$Q$2344,14,FALSE)</f>
        <v>tier - 3</v>
      </c>
      <c r="S718" s="11">
        <f ca="1">VLOOKUP(A718,'Hospitalisation Details'!$A$1:$Q$2344,17,FALSE)</f>
        <v>35</v>
      </c>
      <c r="T718" s="11" t="str">
        <f ca="1">VLOOKUP(A718,'Hospitalisation Details'!$A$1:$Q$2336,16,FALSE)</f>
        <v>R1012</v>
      </c>
    </row>
    <row r="719" ht="15.5" spans="1:20">
      <c r="A719" s="10" t="s">
        <v>2698</v>
      </c>
      <c r="B719" s="11" t="str">
        <f>VLOOKUP(A719,'Customer Names'!$H$6:$K$2340,3,FALSE)</f>
        <v>  Conrad F</v>
      </c>
      <c r="C719" s="11">
        <f>VLOOKUP(A719,'Medical Examinations'!$A$1:$L$2336,2,FALSE)</f>
        <v>32.3</v>
      </c>
      <c r="D719" s="11">
        <f>VLOOKUP(A719,'Medical Examinations'!$A$1:$L$2336,3,FALSE)</f>
        <v>6.55</v>
      </c>
      <c r="E719" s="11" t="str">
        <f>VLOOKUP(A719,'Medical Examinations'!$A$1:$L$2336,4,FALSE)</f>
        <v>yes</v>
      </c>
      <c r="F719" s="11" t="str">
        <f>VLOOKUP(A719,'Medical Examinations'!$A$1:$L$2336,5,FALSE)</f>
        <v>No</v>
      </c>
      <c r="G719" s="11" t="str">
        <f>VLOOKUP(A719,'Medical Examinations'!$A$1:$L$2336,6,FALSE)</f>
        <v>No</v>
      </c>
      <c r="H719" s="11">
        <f>VLOOKUP(A719,'Medical Examinations'!$A$1:$L$2336,8,FALSE)</f>
        <v>2</v>
      </c>
      <c r="I719" s="11" t="str">
        <f>VLOOKUP(A719,'Medical Examinations'!$A$1:$L$2336,10,FALSE)</f>
        <v>No</v>
      </c>
      <c r="J719" s="11" t="str">
        <f>VLOOKUP(A719,'Medical Examinations'!$A$1:$L$2336,11,FALSE)</f>
        <v>Obesity</v>
      </c>
      <c r="K719" s="11" t="str">
        <f>VLOOKUP(A719,'Medical Examinations'!$A$1:$L$2336,12,FALSE)</f>
        <v>Diabetes</v>
      </c>
      <c r="L719" s="10">
        <f ca="1">VLOOKUP(A719,'Hospitalisation Details'!$A$1:$Q$2344,3,FALSE)</f>
        <v>1969</v>
      </c>
      <c r="M719" s="10" t="str">
        <f ca="1">VLOOKUP(A719,'Hospitalisation Details'!$A$1:$Q$2344,5,FALSE)</f>
        <v>Nov</v>
      </c>
      <c r="N719" s="11">
        <f ca="1">VLOOKUP(A719,'Hospitalisation Details'!$A$1:$Q$2344,6,FALSE)</f>
        <v>9</v>
      </c>
      <c r="O719" s="17">
        <f ca="1">VLOOKUP(A719,'Hospitalisation Details'!$A$1:$Q$2344,7,FALSE)</f>
        <v>25516</v>
      </c>
      <c r="P719" s="11">
        <f ca="1">VLOOKUP(A719,'Hospitalisation Details'!$A$1:$Q$2344,10,FALSE)</f>
        <v>6138.5</v>
      </c>
      <c r="Q719" s="11" t="str">
        <f ca="1">VLOOKUP(A719,'Hospitalisation Details'!$A$1:$Q$2344,12,FALSE)</f>
        <v>tier - 2</v>
      </c>
      <c r="R719" s="11" t="str">
        <f ca="1">VLOOKUP(A719,'Hospitalisation Details'!$A$1:$Q$2344,14,FALSE)</f>
        <v>tier - 2</v>
      </c>
      <c r="S719" s="11">
        <f ca="1">VLOOKUP(A719,'Hospitalisation Details'!$A$1:$Q$2344,17,FALSE)</f>
        <v>55</v>
      </c>
      <c r="T719" s="11" t="str">
        <f ca="1">VLOOKUP(A719,'Hospitalisation Details'!$A$1:$Q$2336,16,FALSE)</f>
        <v>R1011</v>
      </c>
    </row>
    <row r="720" ht="15.5" spans="1:20">
      <c r="A720" s="10" t="s">
        <v>2701</v>
      </c>
      <c r="B720" s="11" t="str">
        <f>VLOOKUP(A720,'Customer Names'!$H$6:$K$2340,3,FALSE)</f>
        <v>  Josh</v>
      </c>
      <c r="C720" s="11">
        <f>VLOOKUP(A720,'Medical Examinations'!$A$1:$L$2336,2,FALSE)</f>
        <v>39.51</v>
      </c>
      <c r="D720" s="11">
        <f>VLOOKUP(A720,'Medical Examinations'!$A$1:$L$2336,3,FALSE)</f>
        <v>5.79</v>
      </c>
      <c r="E720" s="11" t="str">
        <f>VLOOKUP(A720,'Medical Examinations'!$A$1:$L$2336,4,FALSE)</f>
        <v>yes</v>
      </c>
      <c r="F720" s="11" t="str">
        <f>VLOOKUP(A720,'Medical Examinations'!$A$1:$L$2336,5,FALSE)</f>
        <v>No</v>
      </c>
      <c r="G720" s="11" t="str">
        <f>VLOOKUP(A720,'Medical Examinations'!$A$1:$L$2336,6,FALSE)</f>
        <v>No</v>
      </c>
      <c r="H720" s="11">
        <f>VLOOKUP(A720,'Medical Examinations'!$A$1:$L$2336,8,FALSE)</f>
        <v>0</v>
      </c>
      <c r="I720" s="11" t="str">
        <f>VLOOKUP(A720,'Medical Examinations'!$A$1:$L$2336,10,FALSE)</f>
        <v>No</v>
      </c>
      <c r="J720" s="11" t="str">
        <f>VLOOKUP(A720,'Medical Examinations'!$A$1:$L$2336,11,FALSE)</f>
        <v>Obesity</v>
      </c>
      <c r="K720" s="11" t="str">
        <f>VLOOKUP(A720,'Medical Examinations'!$A$1:$L$2336,12,FALSE)</f>
        <v>Prediabetes</v>
      </c>
      <c r="L720" s="10">
        <f ca="1">VLOOKUP(A720,'Hospitalisation Details'!$A$1:$Q$2344,3,FALSE)</f>
        <v>1978</v>
      </c>
      <c r="M720" s="10" t="str">
        <f ca="1">VLOOKUP(A720,'Hospitalisation Details'!$A$1:$Q$2344,5,FALSE)</f>
        <v>Sep</v>
      </c>
      <c r="N720" s="11">
        <f ca="1">VLOOKUP(A720,'Hospitalisation Details'!$A$1:$Q$2344,6,FALSE)</f>
        <v>5</v>
      </c>
      <c r="O720" s="17">
        <f ca="1">VLOOKUP(A720,'Hospitalisation Details'!$A$1:$Q$2344,7,FALSE)</f>
        <v>28738</v>
      </c>
      <c r="P720" s="11">
        <f ca="1">VLOOKUP(A720,'Hospitalisation Details'!$A$1:$Q$2344,10,FALSE)</f>
        <v>6138.58</v>
      </c>
      <c r="Q720" s="11" t="str">
        <f ca="1">VLOOKUP(A720,'Hospitalisation Details'!$A$1:$Q$2344,12,FALSE)</f>
        <v>tier - 2</v>
      </c>
      <c r="R720" s="11" t="str">
        <f ca="1">VLOOKUP(A720,'Hospitalisation Details'!$A$1:$Q$2344,14,FALSE)</f>
        <v>tier - 1</v>
      </c>
      <c r="S720" s="11">
        <f ca="1">VLOOKUP(A720,'Hospitalisation Details'!$A$1:$Q$2344,17,FALSE)</f>
        <v>47</v>
      </c>
      <c r="T720" s="11" t="str">
        <f ca="1">VLOOKUP(A720,'Hospitalisation Details'!$A$1:$Q$2336,16,FALSE)</f>
        <v>R1013</v>
      </c>
    </row>
    <row r="721" ht="15.5" spans="1:20">
      <c r="A721" s="10" t="s">
        <v>2704</v>
      </c>
      <c r="B721" s="11" t="str">
        <f>VLOOKUP(A721,'Customer Names'!$H$6:$K$2340,3,FALSE)</f>
        <v>  Maxime</v>
      </c>
      <c r="C721" s="11">
        <f>VLOOKUP(A721,'Medical Examinations'!$A$1:$L$2336,2,FALSE)</f>
        <v>50.46</v>
      </c>
      <c r="D721" s="11">
        <f>VLOOKUP(A721,'Medical Examinations'!$A$1:$L$2336,3,FALSE)</f>
        <v>4.56</v>
      </c>
      <c r="E721" s="11" t="str">
        <f>VLOOKUP(A721,'Medical Examinations'!$A$1:$L$2336,4,FALSE)</f>
        <v>No</v>
      </c>
      <c r="F721" s="11" t="str">
        <f>VLOOKUP(A721,'Medical Examinations'!$A$1:$L$2336,5,FALSE)</f>
        <v>No</v>
      </c>
      <c r="G721" s="11" t="str">
        <f>VLOOKUP(A721,'Medical Examinations'!$A$1:$L$2336,6,FALSE)</f>
        <v>No</v>
      </c>
      <c r="H721" s="11">
        <f>VLOOKUP(A721,'Medical Examinations'!$A$1:$L$2336,8,FALSE)</f>
        <v>0</v>
      </c>
      <c r="I721" s="11" t="str">
        <f>VLOOKUP(A721,'Medical Examinations'!$A$1:$L$2336,10,FALSE)</f>
        <v>No</v>
      </c>
      <c r="J721" s="11" t="str">
        <f>VLOOKUP(A721,'Medical Examinations'!$A$1:$L$2336,11,FALSE)</f>
        <v>Obesity</v>
      </c>
      <c r="K721" s="11" t="str">
        <f>VLOOKUP(A721,'Medical Examinations'!$A$1:$L$2336,12,FALSE)</f>
        <v>Normal</v>
      </c>
      <c r="L721" s="10">
        <f ca="1">VLOOKUP(A721,'Hospitalisation Details'!$A$1:$Q$2344,3,FALSE)</f>
        <v>1976</v>
      </c>
      <c r="M721" s="10" t="str">
        <f ca="1">VLOOKUP(A721,'Hospitalisation Details'!$A$1:$Q$2344,5,FALSE)</f>
        <v>Dec</v>
      </c>
      <c r="N721" s="11">
        <f ca="1">VLOOKUP(A721,'Hospitalisation Details'!$A$1:$Q$2344,6,FALSE)</f>
        <v>12</v>
      </c>
      <c r="O721" s="17">
        <f ca="1">VLOOKUP(A721,'Hospitalisation Details'!$A$1:$Q$2344,7,FALSE)</f>
        <v>28106</v>
      </c>
      <c r="P721" s="11">
        <f ca="1">VLOOKUP(A721,'Hospitalisation Details'!$A$1:$Q$2344,10,FALSE)</f>
        <v>6139.14</v>
      </c>
      <c r="Q721" s="11" t="str">
        <f ca="1">VLOOKUP(A721,'Hospitalisation Details'!$A$1:$Q$2344,12,FALSE)</f>
        <v>tier - 2</v>
      </c>
      <c r="R721" s="11" t="str">
        <f ca="1">VLOOKUP(A721,'Hospitalisation Details'!$A$1:$Q$2344,14,FALSE)</f>
        <v>tier - 3</v>
      </c>
      <c r="S721" s="11">
        <f ca="1">VLOOKUP(A721,'Hospitalisation Details'!$A$1:$Q$2344,17,FALSE)</f>
        <v>48</v>
      </c>
      <c r="T721" s="11" t="str">
        <f ca="1">VLOOKUP(A721,'Hospitalisation Details'!$A$1:$Q$2336,16,FALSE)</f>
        <v>R1013</v>
      </c>
    </row>
    <row r="722" ht="15.5" spans="1:20">
      <c r="A722" s="10" t="s">
        <v>2708</v>
      </c>
      <c r="B722" s="11" t="str">
        <f>VLOOKUP(A722,'Customer Names'!$H$6:$K$2340,3,FALSE)</f>
        <v>  Natalie</v>
      </c>
      <c r="C722" s="11">
        <f>VLOOKUP(A722,'Medical Examinations'!$A$1:$L$2336,2,FALSE)</f>
        <v>31.73</v>
      </c>
      <c r="D722" s="11">
        <f>VLOOKUP(A722,'Medical Examinations'!$A$1:$L$2336,3,FALSE)</f>
        <v>7</v>
      </c>
      <c r="E722" s="11" t="str">
        <f>VLOOKUP(A722,'Medical Examinations'!$A$1:$L$2336,4,FALSE)</f>
        <v>No</v>
      </c>
      <c r="F722" s="11" t="str">
        <f>VLOOKUP(A722,'Medical Examinations'!$A$1:$L$2336,5,FALSE)</f>
        <v>No</v>
      </c>
      <c r="G722" s="11" t="str">
        <f>VLOOKUP(A722,'Medical Examinations'!$A$1:$L$2336,6,FALSE)</f>
        <v>No</v>
      </c>
      <c r="H722" s="11">
        <f>VLOOKUP(A722,'Medical Examinations'!$A$1:$L$2336,8,FALSE)</f>
        <v>0</v>
      </c>
      <c r="I722" s="11" t="str">
        <f>VLOOKUP(A722,'Medical Examinations'!$A$1:$L$2336,10,FALSE)</f>
        <v>No</v>
      </c>
      <c r="J722" s="11" t="str">
        <f>VLOOKUP(A722,'Medical Examinations'!$A$1:$L$2336,11,FALSE)</f>
        <v>Obesity</v>
      </c>
      <c r="K722" s="11" t="str">
        <f>VLOOKUP(A722,'Medical Examinations'!$A$1:$L$2336,12,FALSE)</f>
        <v>Diabetes</v>
      </c>
      <c r="L722" s="10">
        <f ca="1">VLOOKUP(A722,'Hospitalisation Details'!$A$1:$Q$2344,3,FALSE)</f>
        <v>1970</v>
      </c>
      <c r="M722" s="10" t="str">
        <f ca="1">VLOOKUP(A722,'Hospitalisation Details'!$A$1:$Q$2344,5,FALSE)</f>
        <v>Oct</v>
      </c>
      <c r="N722" s="11">
        <f ca="1">VLOOKUP(A722,'Hospitalisation Details'!$A$1:$Q$2344,6,FALSE)</f>
        <v>14</v>
      </c>
      <c r="O722" s="17">
        <f ca="1">VLOOKUP(A722,'Hospitalisation Details'!$A$1:$Q$2344,7,FALSE)</f>
        <v>25855</v>
      </c>
      <c r="P722" s="11">
        <f ca="1">VLOOKUP(A722,'Hospitalisation Details'!$A$1:$Q$2344,10,FALSE)</f>
        <v>6147.12</v>
      </c>
      <c r="Q722" s="11" t="str">
        <f ca="1">VLOOKUP(A722,'Hospitalisation Details'!$A$1:$Q$2344,12,FALSE)</f>
        <v>tier - 2</v>
      </c>
      <c r="R722" s="11" t="str">
        <f ca="1">VLOOKUP(A722,'Hospitalisation Details'!$A$1:$Q$2344,14,FALSE)</f>
        <v>tier - 3</v>
      </c>
      <c r="S722" s="11">
        <f ca="1">VLOOKUP(A722,'Hospitalisation Details'!$A$1:$Q$2344,17,FALSE)</f>
        <v>55</v>
      </c>
      <c r="T722" s="11" t="str">
        <f ca="1">VLOOKUP(A722,'Hospitalisation Details'!$A$1:$Q$2336,16,FALSE)</f>
        <v>R1012</v>
      </c>
    </row>
    <row r="723" ht="15.5" spans="1:20">
      <c r="A723" s="10" t="s">
        <v>2712</v>
      </c>
      <c r="B723" s="11" t="str">
        <f>VLOOKUP(A723,'Customer Names'!$H$6:$K$2340,3,FALSE)</f>
        <v>  Melissa</v>
      </c>
      <c r="C723" s="11">
        <f>VLOOKUP(A723,'Medical Examinations'!$A$1:$L$2336,2,FALSE)</f>
        <v>32.1</v>
      </c>
      <c r="D723" s="11">
        <f>VLOOKUP(A723,'Medical Examinations'!$A$1:$L$2336,3,FALSE)</f>
        <v>6.57</v>
      </c>
      <c r="E723" s="11" t="str">
        <f>VLOOKUP(A723,'Medical Examinations'!$A$1:$L$2336,4,FALSE)</f>
        <v>yes</v>
      </c>
      <c r="F723" s="11" t="str">
        <f>VLOOKUP(A723,'Medical Examinations'!$A$1:$L$2336,5,FALSE)</f>
        <v>No</v>
      </c>
      <c r="G723" s="11" t="str">
        <f>VLOOKUP(A723,'Medical Examinations'!$A$1:$L$2336,6,FALSE)</f>
        <v>Yes</v>
      </c>
      <c r="H723" s="11">
        <f>VLOOKUP(A723,'Medical Examinations'!$A$1:$L$2336,8,FALSE)</f>
        <v>1</v>
      </c>
      <c r="I723" s="11" t="str">
        <f>VLOOKUP(A723,'Medical Examinations'!$A$1:$L$2336,10,FALSE)</f>
        <v>No</v>
      </c>
      <c r="J723" s="11" t="str">
        <f>VLOOKUP(A723,'Medical Examinations'!$A$1:$L$2336,11,FALSE)</f>
        <v>Obesity</v>
      </c>
      <c r="K723" s="11" t="str">
        <f>VLOOKUP(A723,'Medical Examinations'!$A$1:$L$2336,12,FALSE)</f>
        <v>Diabetes</v>
      </c>
      <c r="L723" s="10">
        <f ca="1">VLOOKUP(A723,'Hospitalisation Details'!$A$1:$Q$2344,3,FALSE)</f>
        <v>1973</v>
      </c>
      <c r="M723" s="10" t="str">
        <f ca="1">VLOOKUP(A723,'Hospitalisation Details'!$A$1:$Q$2344,5,FALSE)</f>
        <v>Nov</v>
      </c>
      <c r="N723" s="11">
        <f ca="1">VLOOKUP(A723,'Hospitalisation Details'!$A$1:$Q$2344,6,FALSE)</f>
        <v>6</v>
      </c>
      <c r="O723" s="17">
        <f ca="1">VLOOKUP(A723,'Hospitalisation Details'!$A$1:$Q$2344,7,FALSE)</f>
        <v>26974</v>
      </c>
      <c r="P723" s="11">
        <f ca="1">VLOOKUP(A723,'Hospitalisation Details'!$A$1:$Q$2344,10,FALSE)</f>
        <v>6152.05</v>
      </c>
      <c r="Q723" s="11" t="str">
        <f ca="1">VLOOKUP(A723,'Hospitalisation Details'!$A$1:$Q$2344,12,FALSE)</f>
        <v>tier - 2</v>
      </c>
      <c r="R723" s="11" t="str">
        <f ca="1">VLOOKUP(A723,'Hospitalisation Details'!$A$1:$Q$2344,14,FALSE)</f>
        <v>tier - 3</v>
      </c>
      <c r="S723" s="11">
        <f ca="1">VLOOKUP(A723,'Hospitalisation Details'!$A$1:$Q$2344,17,FALSE)</f>
        <v>51</v>
      </c>
      <c r="T723" s="11" t="str">
        <f ca="1">VLOOKUP(A723,'Hospitalisation Details'!$A$1:$Q$2336,16,FALSE)</f>
        <v>R1013</v>
      </c>
    </row>
    <row r="724" ht="15.5" spans="1:20">
      <c r="A724" s="10" t="s">
        <v>2716</v>
      </c>
      <c r="B724" s="11" t="str">
        <f>VLOOKUP(A724,'Customer Names'!$H$6:$K$2340,3,FALSE)</f>
        <v>  Laura P</v>
      </c>
      <c r="C724" s="11">
        <f>VLOOKUP(A724,'Medical Examinations'!$A$1:$L$2336,2,FALSE)</f>
        <v>27.83</v>
      </c>
      <c r="D724" s="11">
        <f>VLOOKUP(A724,'Medical Examinations'!$A$1:$L$2336,3,FALSE)</f>
        <v>11.61</v>
      </c>
      <c r="E724" s="11" t="str">
        <f>VLOOKUP(A724,'Medical Examinations'!$A$1:$L$2336,4,FALSE)</f>
        <v>yes</v>
      </c>
      <c r="F724" s="11" t="str">
        <f>VLOOKUP(A724,'Medical Examinations'!$A$1:$L$2336,5,FALSE)</f>
        <v>No</v>
      </c>
      <c r="G724" s="11" t="str">
        <f>VLOOKUP(A724,'Medical Examinations'!$A$1:$L$2336,6,FALSE)</f>
        <v>Yes</v>
      </c>
      <c r="H724" s="11">
        <f>VLOOKUP(A724,'Medical Examinations'!$A$1:$L$2336,8,FALSE)</f>
        <v>1</v>
      </c>
      <c r="I724" s="11" t="str">
        <f>VLOOKUP(A724,'Medical Examinations'!$A$1:$L$2336,10,FALSE)</f>
        <v>No</v>
      </c>
      <c r="J724" s="11" t="str">
        <f>VLOOKUP(A724,'Medical Examinations'!$A$1:$L$2336,11,FALSE)</f>
        <v>Over Weight</v>
      </c>
      <c r="K724" s="11" t="str">
        <f>VLOOKUP(A724,'Medical Examinations'!$A$1:$L$2336,12,FALSE)</f>
        <v>Diabetes</v>
      </c>
      <c r="L724" s="10">
        <f ca="1">VLOOKUP(A724,'Hospitalisation Details'!$A$1:$Q$2344,3,FALSE)</f>
        <v>1985</v>
      </c>
      <c r="M724" s="10" t="str">
        <f ca="1">VLOOKUP(A724,'Hospitalisation Details'!$A$1:$Q$2344,5,FALSE)</f>
        <v>Oct</v>
      </c>
      <c r="N724" s="11">
        <f ca="1">VLOOKUP(A724,'Hospitalisation Details'!$A$1:$Q$2344,6,FALSE)</f>
        <v>15</v>
      </c>
      <c r="O724" s="17">
        <f ca="1">VLOOKUP(A724,'Hospitalisation Details'!$A$1:$Q$2344,7,FALSE)</f>
        <v>31335</v>
      </c>
      <c r="P724" s="11">
        <f ca="1">VLOOKUP(A724,'Hospitalisation Details'!$A$1:$Q$2344,10,FALSE)</f>
        <v>6159.57</v>
      </c>
      <c r="Q724" s="11" t="str">
        <f ca="1">VLOOKUP(A724,'Hospitalisation Details'!$A$1:$Q$2344,12,FALSE)</f>
        <v>tier - 2</v>
      </c>
      <c r="R724" s="11" t="str">
        <f ca="1">VLOOKUP(A724,'Hospitalisation Details'!$A$1:$Q$2344,14,FALSE)</f>
        <v>tier - 1</v>
      </c>
      <c r="S724" s="11">
        <f ca="1">VLOOKUP(A724,'Hospitalisation Details'!$A$1:$Q$2344,17,FALSE)</f>
        <v>40</v>
      </c>
      <c r="T724" s="11" t="str">
        <f ca="1">VLOOKUP(A724,'Hospitalisation Details'!$A$1:$Q$2336,16,FALSE)</f>
        <v>R1012</v>
      </c>
    </row>
    <row r="725" ht="15.5" spans="1:20">
      <c r="A725" s="10" t="s">
        <v>2720</v>
      </c>
      <c r="B725" s="11" t="str">
        <f>VLOOKUP(A725,'Customer Names'!$H$6:$K$2340,3,FALSE)</f>
        <v>  Lisa</v>
      </c>
      <c r="C725" s="11">
        <f>VLOOKUP(A725,'Medical Examinations'!$A$1:$L$2336,2,FALSE)</f>
        <v>27.72</v>
      </c>
      <c r="D725" s="11">
        <f>VLOOKUP(A725,'Medical Examinations'!$A$1:$L$2336,3,FALSE)</f>
        <v>8.16</v>
      </c>
      <c r="E725" s="11" t="str">
        <f>VLOOKUP(A725,'Medical Examinations'!$A$1:$L$2336,4,FALSE)</f>
        <v>yes</v>
      </c>
      <c r="F725" s="11" t="str">
        <f>VLOOKUP(A725,'Medical Examinations'!$A$1:$L$2336,5,FALSE)</f>
        <v>No</v>
      </c>
      <c r="G725" s="11" t="str">
        <f>VLOOKUP(A725,'Medical Examinations'!$A$1:$L$2336,6,FALSE)</f>
        <v>Yes</v>
      </c>
      <c r="H725" s="11">
        <f>VLOOKUP(A725,'Medical Examinations'!$A$1:$L$2336,8,FALSE)</f>
        <v>1</v>
      </c>
      <c r="I725" s="11" t="str">
        <f>VLOOKUP(A725,'Medical Examinations'!$A$1:$L$2336,10,FALSE)</f>
        <v>No</v>
      </c>
      <c r="J725" s="11" t="str">
        <f>VLOOKUP(A725,'Medical Examinations'!$A$1:$L$2336,11,FALSE)</f>
        <v>Over Weight</v>
      </c>
      <c r="K725" s="11" t="str">
        <f>VLOOKUP(A725,'Medical Examinations'!$A$1:$L$2336,12,FALSE)</f>
        <v>Diabetes</v>
      </c>
      <c r="L725" s="10">
        <f ca="1">VLOOKUP(A725,'Hospitalisation Details'!$A$1:$Q$2344,3,FALSE)</f>
        <v>1984</v>
      </c>
      <c r="M725" s="10" t="str">
        <f ca="1">VLOOKUP(A725,'Hospitalisation Details'!$A$1:$Q$2344,5,FALSE)</f>
        <v>Oct</v>
      </c>
      <c r="N725" s="11">
        <f ca="1">VLOOKUP(A725,'Hospitalisation Details'!$A$1:$Q$2344,6,FALSE)</f>
        <v>6</v>
      </c>
      <c r="O725" s="17">
        <f ca="1">VLOOKUP(A725,'Hospitalisation Details'!$A$1:$Q$2344,7,FALSE)</f>
        <v>30961</v>
      </c>
      <c r="P725" s="11">
        <f ca="1">VLOOKUP(A725,'Hospitalisation Details'!$A$1:$Q$2344,10,FALSE)</f>
        <v>6170.96</v>
      </c>
      <c r="Q725" s="11" t="str">
        <f ca="1">VLOOKUP(A725,'Hospitalisation Details'!$A$1:$Q$2344,12,FALSE)</f>
        <v>tier - 2</v>
      </c>
      <c r="R725" s="11" t="str">
        <f ca="1">VLOOKUP(A725,'Hospitalisation Details'!$A$1:$Q$2344,14,FALSE)</f>
        <v>tier - 1</v>
      </c>
      <c r="S725" s="11">
        <f ca="1">VLOOKUP(A725,'Hospitalisation Details'!$A$1:$Q$2344,17,FALSE)</f>
        <v>41</v>
      </c>
      <c r="T725" s="11" t="str">
        <f ca="1">VLOOKUP(A725,'Hospitalisation Details'!$A$1:$Q$2336,16,FALSE)</f>
        <v>R1013</v>
      </c>
    </row>
    <row r="726" ht="15.5" spans="1:20">
      <c r="A726" s="10" t="s">
        <v>2724</v>
      </c>
      <c r="B726" s="11" t="str">
        <f>VLOOKUP(A726,'Customer Names'!$H$6:$K$2340,3,FALSE)</f>
        <v>  William D</v>
      </c>
      <c r="C726" s="11">
        <f>VLOOKUP(A726,'Medical Examinations'!$A$1:$L$2336,2,FALSE)</f>
        <v>36.765</v>
      </c>
      <c r="D726" s="11">
        <f>VLOOKUP(A726,'Medical Examinations'!$A$1:$L$2336,3,FALSE)</f>
        <v>4.48</v>
      </c>
      <c r="E726" s="11" t="str">
        <f>VLOOKUP(A726,'Medical Examinations'!$A$1:$L$2336,4,FALSE)</f>
        <v>yes</v>
      </c>
      <c r="F726" s="11" t="str">
        <f>VLOOKUP(A726,'Medical Examinations'!$A$1:$L$2336,5,FALSE)</f>
        <v>No</v>
      </c>
      <c r="G726" s="11" t="str">
        <f>VLOOKUP(A726,'Medical Examinations'!$A$1:$L$2336,6,FALSE)</f>
        <v>No</v>
      </c>
      <c r="H726" s="11">
        <f>VLOOKUP(A726,'Medical Examinations'!$A$1:$L$2336,8,FALSE)</f>
        <v>2</v>
      </c>
      <c r="I726" s="11" t="str">
        <f>VLOOKUP(A726,'Medical Examinations'!$A$1:$L$2336,10,FALSE)</f>
        <v>No</v>
      </c>
      <c r="J726" s="11" t="str">
        <f>VLOOKUP(A726,'Medical Examinations'!$A$1:$L$2336,11,FALSE)</f>
        <v>Obesity</v>
      </c>
      <c r="K726" s="11" t="str">
        <f>VLOOKUP(A726,'Medical Examinations'!$A$1:$L$2336,12,FALSE)</f>
        <v>Normal</v>
      </c>
      <c r="L726" s="10">
        <f ca="1">VLOOKUP(A726,'Hospitalisation Details'!$A$1:$Q$2344,3,FALSE)</f>
        <v>1985</v>
      </c>
      <c r="M726" s="10" t="str">
        <f ca="1">VLOOKUP(A726,'Hospitalisation Details'!$A$1:$Q$2344,5,FALSE)</f>
        <v>Aug</v>
      </c>
      <c r="N726" s="11">
        <f ca="1">VLOOKUP(A726,'Hospitalisation Details'!$A$1:$Q$2344,6,FALSE)</f>
        <v>9</v>
      </c>
      <c r="O726" s="17">
        <f ca="1">VLOOKUP(A726,'Hospitalisation Details'!$A$1:$Q$2344,7,FALSE)</f>
        <v>31268</v>
      </c>
      <c r="P726" s="11">
        <f ca="1">VLOOKUP(A726,'Hospitalisation Details'!$A$1:$Q$2344,10,FALSE)</f>
        <v>6183.32</v>
      </c>
      <c r="Q726" s="11" t="str">
        <f ca="1">VLOOKUP(A726,'Hospitalisation Details'!$A$1:$Q$2344,12,FALSE)</f>
        <v>tier - 2</v>
      </c>
      <c r="R726" s="11" t="str">
        <f ca="1">VLOOKUP(A726,'Hospitalisation Details'!$A$1:$Q$2344,14,FALSE)</f>
        <v>tier - 2</v>
      </c>
      <c r="S726" s="11">
        <f ca="1">VLOOKUP(A726,'Hospitalisation Details'!$A$1:$Q$2344,17,FALSE)</f>
        <v>40</v>
      </c>
      <c r="T726" s="11" t="str">
        <f ca="1">VLOOKUP(A726,'Hospitalisation Details'!$A$1:$Q$2336,16,FALSE)</f>
        <v>R1012</v>
      </c>
    </row>
    <row r="727" ht="15.5" spans="1:20">
      <c r="A727" s="10" t="s">
        <v>2727</v>
      </c>
      <c r="B727" s="11" t="str">
        <f>VLOOKUP(A727,'Customer Names'!$H$6:$K$2340,3,FALSE)</f>
        <v>  James</v>
      </c>
      <c r="C727" s="11">
        <f>VLOOKUP(A727,'Medical Examinations'!$A$1:$L$2336,2,FALSE)</f>
        <v>48.36</v>
      </c>
      <c r="D727" s="11">
        <f>VLOOKUP(A727,'Medical Examinations'!$A$1:$L$2336,3,FALSE)</f>
        <v>4.08</v>
      </c>
      <c r="E727" s="11" t="str">
        <f>VLOOKUP(A727,'Medical Examinations'!$A$1:$L$2336,4,FALSE)</f>
        <v>No</v>
      </c>
      <c r="F727" s="11" t="str">
        <f>VLOOKUP(A727,'Medical Examinations'!$A$1:$L$2336,5,FALSE)</f>
        <v>No</v>
      </c>
      <c r="G727" s="11" t="str">
        <f>VLOOKUP(A727,'Medical Examinations'!$A$1:$L$2336,6,FALSE)</f>
        <v>No</v>
      </c>
      <c r="H727" s="11">
        <f>VLOOKUP(A727,'Medical Examinations'!$A$1:$L$2336,8,FALSE)</f>
        <v>0</v>
      </c>
      <c r="I727" s="11" t="str">
        <f>VLOOKUP(A727,'Medical Examinations'!$A$1:$L$2336,10,FALSE)</f>
        <v>No</v>
      </c>
      <c r="J727" s="11" t="str">
        <f>VLOOKUP(A727,'Medical Examinations'!$A$1:$L$2336,11,FALSE)</f>
        <v>Obesity</v>
      </c>
      <c r="K727" s="11" t="str">
        <f>VLOOKUP(A727,'Medical Examinations'!$A$1:$L$2336,12,FALSE)</f>
        <v>Normal</v>
      </c>
      <c r="L727" s="10">
        <f ca="1">VLOOKUP(A727,'Hospitalisation Details'!$A$1:$Q$2344,3,FALSE)</f>
        <v>1970</v>
      </c>
      <c r="M727" s="10" t="str">
        <f ca="1">VLOOKUP(A727,'Hospitalisation Details'!$A$1:$Q$2344,5,FALSE)</f>
        <v>Oct</v>
      </c>
      <c r="N727" s="11">
        <f ca="1">VLOOKUP(A727,'Hospitalisation Details'!$A$1:$Q$2344,6,FALSE)</f>
        <v>5</v>
      </c>
      <c r="O727" s="17">
        <f ca="1">VLOOKUP(A727,'Hospitalisation Details'!$A$1:$Q$2344,7,FALSE)</f>
        <v>25846</v>
      </c>
      <c r="P727" s="11">
        <f ca="1">VLOOKUP(A727,'Hospitalisation Details'!$A$1:$Q$2344,10,FALSE)</f>
        <v>6183.46</v>
      </c>
      <c r="Q727" s="11" t="str">
        <f ca="1">VLOOKUP(A727,'Hospitalisation Details'!$A$1:$Q$2344,12,FALSE)</f>
        <v>tier - 2</v>
      </c>
      <c r="R727" s="11" t="str">
        <f ca="1">VLOOKUP(A727,'Hospitalisation Details'!$A$1:$Q$2344,14,FALSE)</f>
        <v>tier - 2</v>
      </c>
      <c r="S727" s="11">
        <f ca="1">VLOOKUP(A727,'Hospitalisation Details'!$A$1:$Q$2344,17,FALSE)</f>
        <v>55</v>
      </c>
      <c r="T727" s="11" t="str">
        <f ca="1">VLOOKUP(A727,'Hospitalisation Details'!$A$1:$Q$2336,16,FALSE)</f>
        <v>R1012</v>
      </c>
    </row>
    <row r="728" ht="15.5" spans="1:20">
      <c r="A728" s="10" t="s">
        <v>2730</v>
      </c>
      <c r="B728" s="11" t="str">
        <f>VLOOKUP(A728,'Customer Names'!$H$6:$K$2340,3,FALSE)</f>
        <v>  John</v>
      </c>
      <c r="C728" s="11">
        <f>VLOOKUP(A728,'Medical Examinations'!$A$1:$L$2336,2,FALSE)</f>
        <v>31.445</v>
      </c>
      <c r="D728" s="11">
        <f>VLOOKUP(A728,'Medical Examinations'!$A$1:$L$2336,3,FALSE)</f>
        <v>4.4</v>
      </c>
      <c r="E728" s="11" t="str">
        <f>VLOOKUP(A728,'Medical Examinations'!$A$1:$L$2336,4,FALSE)</f>
        <v>yes</v>
      </c>
      <c r="F728" s="11" t="str">
        <f>VLOOKUP(A728,'Medical Examinations'!$A$1:$L$2336,5,FALSE)</f>
        <v>No</v>
      </c>
      <c r="G728" s="11" t="str">
        <f>VLOOKUP(A728,'Medical Examinations'!$A$1:$L$2336,6,FALSE)</f>
        <v>No</v>
      </c>
      <c r="H728" s="11">
        <f>VLOOKUP(A728,'Medical Examinations'!$A$1:$L$2336,8,FALSE)</f>
        <v>2</v>
      </c>
      <c r="I728" s="11" t="str">
        <f>VLOOKUP(A728,'Medical Examinations'!$A$1:$L$2336,10,FALSE)</f>
        <v>No</v>
      </c>
      <c r="J728" s="11" t="str">
        <f>VLOOKUP(A728,'Medical Examinations'!$A$1:$L$2336,11,FALSE)</f>
        <v>Obesity</v>
      </c>
      <c r="K728" s="11" t="str">
        <f>VLOOKUP(A728,'Medical Examinations'!$A$1:$L$2336,12,FALSE)</f>
        <v>Normal</v>
      </c>
      <c r="L728" s="10">
        <f ca="1">VLOOKUP(A728,'Hospitalisation Details'!$A$1:$Q$2344,3,FALSE)</f>
        <v>1988</v>
      </c>
      <c r="M728" s="10" t="str">
        <f ca="1">VLOOKUP(A728,'Hospitalisation Details'!$A$1:$Q$2344,5,FALSE)</f>
        <v>Nov</v>
      </c>
      <c r="N728" s="11">
        <f ca="1">VLOOKUP(A728,'Hospitalisation Details'!$A$1:$Q$2344,6,FALSE)</f>
        <v>1</v>
      </c>
      <c r="O728" s="17">
        <f ca="1">VLOOKUP(A728,'Hospitalisation Details'!$A$1:$Q$2344,7,FALSE)</f>
        <v>32448</v>
      </c>
      <c r="P728" s="11">
        <f ca="1">VLOOKUP(A728,'Hospitalisation Details'!$A$1:$Q$2344,10,FALSE)</f>
        <v>6184.3</v>
      </c>
      <c r="Q728" s="11" t="str">
        <f ca="1">VLOOKUP(A728,'Hospitalisation Details'!$A$1:$Q$2344,12,FALSE)</f>
        <v>tier - 2</v>
      </c>
      <c r="R728" s="11" t="str">
        <f ca="1">VLOOKUP(A728,'Hospitalisation Details'!$A$1:$Q$2344,14,FALSE)</f>
        <v>tier - 3</v>
      </c>
      <c r="S728" s="11">
        <f ca="1">VLOOKUP(A728,'Hospitalisation Details'!$A$1:$Q$2344,17,FALSE)</f>
        <v>37</v>
      </c>
      <c r="T728" s="11" t="str">
        <f ca="1">VLOOKUP(A728,'Hospitalisation Details'!$A$1:$Q$2336,16,FALSE)</f>
        <v>R1013</v>
      </c>
    </row>
    <row r="729" ht="15.5" spans="1:20">
      <c r="A729" s="10" t="s">
        <v>2734</v>
      </c>
      <c r="B729" s="11" t="str">
        <f>VLOOKUP(A729,'Customer Names'!$H$6:$K$2340,3,FALSE)</f>
        <v>  Adam S</v>
      </c>
      <c r="C729" s="11">
        <f>VLOOKUP(A729,'Medical Examinations'!$A$1:$L$2336,2,FALSE)</f>
        <v>27.55</v>
      </c>
      <c r="D729" s="11">
        <f>VLOOKUP(A729,'Medical Examinations'!$A$1:$L$2336,3,FALSE)</f>
        <v>9.02</v>
      </c>
      <c r="E729" s="11" t="str">
        <f>VLOOKUP(A729,'Medical Examinations'!$A$1:$L$2336,4,FALSE)</f>
        <v>No</v>
      </c>
      <c r="F729" s="11" t="str">
        <f>VLOOKUP(A729,'Medical Examinations'!$A$1:$L$2336,5,FALSE)</f>
        <v>No</v>
      </c>
      <c r="G729" s="11" t="str">
        <f>VLOOKUP(A729,'Medical Examinations'!$A$1:$L$2336,6,FALSE)</f>
        <v>No</v>
      </c>
      <c r="H729" s="11">
        <f>VLOOKUP(A729,'Medical Examinations'!$A$1:$L$2336,8,FALSE)</f>
        <v>0</v>
      </c>
      <c r="I729" s="11" t="str">
        <f>VLOOKUP(A729,'Medical Examinations'!$A$1:$L$2336,10,FALSE)</f>
        <v>No</v>
      </c>
      <c r="J729" s="11" t="str">
        <f>VLOOKUP(A729,'Medical Examinations'!$A$1:$L$2336,11,FALSE)</f>
        <v>Over Weight</v>
      </c>
      <c r="K729" s="11" t="str">
        <f>VLOOKUP(A729,'Medical Examinations'!$A$1:$L$2336,12,FALSE)</f>
        <v>Diabetes</v>
      </c>
      <c r="L729" s="10">
        <f ca="1">VLOOKUP(A729,'Hospitalisation Details'!$A$1:$Q$2344,3,FALSE)</f>
        <v>1981</v>
      </c>
      <c r="M729" s="10" t="str">
        <f ca="1">VLOOKUP(A729,'Hospitalisation Details'!$A$1:$Q$2344,5,FALSE)</f>
        <v>Nov</v>
      </c>
      <c r="N729" s="11">
        <f ca="1">VLOOKUP(A729,'Hospitalisation Details'!$A$1:$Q$2344,6,FALSE)</f>
        <v>22</v>
      </c>
      <c r="O729" s="17">
        <f ca="1">VLOOKUP(A729,'Hospitalisation Details'!$A$1:$Q$2344,7,FALSE)</f>
        <v>29912</v>
      </c>
      <c r="P729" s="11">
        <f ca="1">VLOOKUP(A729,'Hospitalisation Details'!$A$1:$Q$2344,10,FALSE)</f>
        <v>6185.32</v>
      </c>
      <c r="Q729" s="11" t="str">
        <f ca="1">VLOOKUP(A729,'Hospitalisation Details'!$A$1:$Q$2344,12,FALSE)</f>
        <v>tier - 2</v>
      </c>
      <c r="R729" s="11" t="str">
        <f ca="1">VLOOKUP(A729,'Hospitalisation Details'!$A$1:$Q$2344,14,FALSE)</f>
        <v>tier - 1</v>
      </c>
      <c r="S729" s="11">
        <f ca="1">VLOOKUP(A729,'Hospitalisation Details'!$A$1:$Q$2344,17,FALSE)</f>
        <v>43</v>
      </c>
      <c r="T729" s="11" t="str">
        <f ca="1">VLOOKUP(A729,'Hospitalisation Details'!$A$1:$Q$2336,16,FALSE)</f>
        <v>R1013</v>
      </c>
    </row>
    <row r="730" ht="15.5" spans="1:20">
      <c r="A730" s="10" t="s">
        <v>2737</v>
      </c>
      <c r="B730" s="11" t="str">
        <f>VLOOKUP(A730,'Customer Names'!$H$6:$K$2340,3,FALSE)</f>
        <v>  Armando</v>
      </c>
      <c r="C730" s="11">
        <f>VLOOKUP(A730,'Medical Examinations'!$A$1:$L$2336,2,FALSE)</f>
        <v>33.11</v>
      </c>
      <c r="D730" s="11">
        <f>VLOOKUP(A730,'Medical Examinations'!$A$1:$L$2336,3,FALSE)</f>
        <v>8.06</v>
      </c>
      <c r="E730" s="11" t="str">
        <f>VLOOKUP(A730,'Medical Examinations'!$A$1:$L$2336,4,FALSE)</f>
        <v>No</v>
      </c>
      <c r="F730" s="11" t="str">
        <f>VLOOKUP(A730,'Medical Examinations'!$A$1:$L$2336,5,FALSE)</f>
        <v>No</v>
      </c>
      <c r="G730" s="11" t="str">
        <f>VLOOKUP(A730,'Medical Examinations'!$A$1:$L$2336,6,FALSE)</f>
        <v>No</v>
      </c>
      <c r="H730" s="11">
        <f>VLOOKUP(A730,'Medical Examinations'!$A$1:$L$2336,8,FALSE)</f>
        <v>0</v>
      </c>
      <c r="I730" s="11" t="str">
        <f>VLOOKUP(A730,'Medical Examinations'!$A$1:$L$2336,10,FALSE)</f>
        <v>No</v>
      </c>
      <c r="J730" s="11" t="str">
        <f>VLOOKUP(A730,'Medical Examinations'!$A$1:$L$2336,11,FALSE)</f>
        <v>Obesity</v>
      </c>
      <c r="K730" s="11" t="str">
        <f>VLOOKUP(A730,'Medical Examinations'!$A$1:$L$2336,12,FALSE)</f>
        <v>Diabetes</v>
      </c>
      <c r="L730" s="10">
        <f ca="1">VLOOKUP(A730,'Hospitalisation Details'!$A$1:$Q$2344,3,FALSE)</f>
        <v>1981</v>
      </c>
      <c r="M730" s="10" t="str">
        <f ca="1">VLOOKUP(A730,'Hospitalisation Details'!$A$1:$Q$2344,5,FALSE)</f>
        <v>Oct</v>
      </c>
      <c r="N730" s="11">
        <f ca="1">VLOOKUP(A730,'Hospitalisation Details'!$A$1:$Q$2344,6,FALSE)</f>
        <v>1</v>
      </c>
      <c r="O730" s="17">
        <f ca="1">VLOOKUP(A730,'Hospitalisation Details'!$A$1:$Q$2344,7,FALSE)</f>
        <v>29860</v>
      </c>
      <c r="P730" s="11">
        <f ca="1">VLOOKUP(A730,'Hospitalisation Details'!$A$1:$Q$2344,10,FALSE)</f>
        <v>6186.13</v>
      </c>
      <c r="Q730" s="11" t="str">
        <f ca="1">VLOOKUP(A730,'Hospitalisation Details'!$A$1:$Q$2344,12,FALSE)</f>
        <v>tier - 2</v>
      </c>
      <c r="R730" s="11" t="str">
        <f ca="1">VLOOKUP(A730,'Hospitalisation Details'!$A$1:$Q$2344,14,FALSE)</f>
        <v>tier - 3</v>
      </c>
      <c r="S730" s="11">
        <f ca="1">VLOOKUP(A730,'Hospitalisation Details'!$A$1:$Q$2344,17,FALSE)</f>
        <v>44</v>
      </c>
      <c r="T730" s="11" t="str">
        <f ca="1">VLOOKUP(A730,'Hospitalisation Details'!$A$1:$Q$2336,16,FALSE)</f>
        <v>R1011</v>
      </c>
    </row>
    <row r="731" ht="15.5" spans="1:20">
      <c r="A731" s="10" t="s">
        <v>2741</v>
      </c>
      <c r="B731" s="11" t="str">
        <f>VLOOKUP(A731,'Customer Names'!$H$6:$K$2340,3,FALSE)</f>
        <v>  Dana</v>
      </c>
      <c r="C731" s="11">
        <f>VLOOKUP(A731,'Medical Examinations'!$A$1:$L$2336,2,FALSE)</f>
        <v>36.85</v>
      </c>
      <c r="D731" s="11">
        <f>VLOOKUP(A731,'Medical Examinations'!$A$1:$L$2336,3,FALSE)</f>
        <v>6.21</v>
      </c>
      <c r="E731" s="11" t="str">
        <f>VLOOKUP(A731,'Medical Examinations'!$A$1:$L$2336,4,FALSE)</f>
        <v>yes</v>
      </c>
      <c r="F731" s="11" t="str">
        <f>VLOOKUP(A731,'Medical Examinations'!$A$1:$L$2336,5,FALSE)</f>
        <v>No</v>
      </c>
      <c r="G731" s="11" t="str">
        <f>VLOOKUP(A731,'Medical Examinations'!$A$1:$L$2336,6,FALSE)</f>
        <v>No</v>
      </c>
      <c r="H731" s="11">
        <f>VLOOKUP(A731,'Medical Examinations'!$A$1:$L$2336,8,FALSE)</f>
        <v>2</v>
      </c>
      <c r="I731" s="11" t="str">
        <f>VLOOKUP(A731,'Medical Examinations'!$A$1:$L$2336,10,FALSE)</f>
        <v>No</v>
      </c>
      <c r="J731" s="11" t="str">
        <f>VLOOKUP(A731,'Medical Examinations'!$A$1:$L$2336,11,FALSE)</f>
        <v>Obesity</v>
      </c>
      <c r="K731" s="11" t="str">
        <f>VLOOKUP(A731,'Medical Examinations'!$A$1:$L$2336,12,FALSE)</f>
        <v>Prediabetes</v>
      </c>
      <c r="L731" s="10">
        <f ca="1">VLOOKUP(A731,'Hospitalisation Details'!$A$1:$Q$2344,3,FALSE)</f>
        <v>1988</v>
      </c>
      <c r="M731" s="10" t="str">
        <f ca="1">VLOOKUP(A731,'Hospitalisation Details'!$A$1:$Q$2344,5,FALSE)</f>
        <v>Oct</v>
      </c>
      <c r="N731" s="11">
        <f ca="1">VLOOKUP(A731,'Hospitalisation Details'!$A$1:$Q$2344,6,FALSE)</f>
        <v>23</v>
      </c>
      <c r="O731" s="17">
        <f ca="1">VLOOKUP(A731,'Hospitalisation Details'!$A$1:$Q$2344,7,FALSE)</f>
        <v>32439</v>
      </c>
      <c r="P731" s="11">
        <f ca="1">VLOOKUP(A731,'Hospitalisation Details'!$A$1:$Q$2344,10,FALSE)</f>
        <v>6196.45</v>
      </c>
      <c r="Q731" s="11" t="str">
        <f ca="1">VLOOKUP(A731,'Hospitalisation Details'!$A$1:$Q$2344,12,FALSE)</f>
        <v>tier - 2</v>
      </c>
      <c r="R731" s="11" t="str">
        <f ca="1">VLOOKUP(A731,'Hospitalisation Details'!$A$1:$Q$2344,14,FALSE)</f>
        <v>tier - 1</v>
      </c>
      <c r="S731" s="11">
        <f ca="1">VLOOKUP(A731,'Hospitalisation Details'!$A$1:$Q$2344,17,FALSE)</f>
        <v>37</v>
      </c>
      <c r="T731" s="11" t="str">
        <f ca="1">VLOOKUP(A731,'Hospitalisation Details'!$A$1:$Q$2336,16,FALSE)</f>
        <v>R1011</v>
      </c>
    </row>
    <row r="732" ht="15.5" spans="1:20">
      <c r="A732" s="10" t="s">
        <v>2743</v>
      </c>
      <c r="B732" s="11" t="str">
        <f>VLOOKUP(A732,'Customer Names'!$H$6:$K$2340,3,FALSE)</f>
        <v>  Jennifer L</v>
      </c>
      <c r="C732" s="11">
        <f>VLOOKUP(A732,'Medical Examinations'!$A$1:$L$2336,2,FALSE)</f>
        <v>36.3</v>
      </c>
      <c r="D732" s="11">
        <f>VLOOKUP(A732,'Medical Examinations'!$A$1:$L$2336,3,FALSE)</f>
        <v>5.79</v>
      </c>
      <c r="E732" s="11" t="str">
        <f>VLOOKUP(A732,'Medical Examinations'!$A$1:$L$2336,4,FALSE)</f>
        <v>yes</v>
      </c>
      <c r="F732" s="11" t="str">
        <f>VLOOKUP(A732,'Medical Examinations'!$A$1:$L$2336,5,FALSE)</f>
        <v>No</v>
      </c>
      <c r="G732" s="11" t="str">
        <f>VLOOKUP(A732,'Medical Examinations'!$A$1:$L$2336,6,FALSE)</f>
        <v>No</v>
      </c>
      <c r="H732" s="11">
        <f>VLOOKUP(A732,'Medical Examinations'!$A$1:$L$2336,8,FALSE)</f>
        <v>2</v>
      </c>
      <c r="I732" s="11" t="str">
        <f>VLOOKUP(A732,'Medical Examinations'!$A$1:$L$2336,10,FALSE)</f>
        <v>No</v>
      </c>
      <c r="J732" s="11" t="str">
        <f>VLOOKUP(A732,'Medical Examinations'!$A$1:$L$2336,11,FALSE)</f>
        <v>Obesity</v>
      </c>
      <c r="K732" s="11" t="str">
        <f>VLOOKUP(A732,'Medical Examinations'!$A$1:$L$2336,12,FALSE)</f>
        <v>Prediabetes</v>
      </c>
      <c r="L732" s="10">
        <f ca="1">VLOOKUP(A732,'Hospitalisation Details'!$A$1:$Q$2344,3,FALSE)</f>
        <v>1985</v>
      </c>
      <c r="M732" s="10" t="str">
        <f ca="1">VLOOKUP(A732,'Hospitalisation Details'!$A$1:$Q$2344,5,FALSE)</f>
        <v>Jul</v>
      </c>
      <c r="N732" s="11">
        <f ca="1">VLOOKUP(A732,'Hospitalisation Details'!$A$1:$Q$2344,6,FALSE)</f>
        <v>22</v>
      </c>
      <c r="O732" s="17">
        <f ca="1">VLOOKUP(A732,'Hospitalisation Details'!$A$1:$Q$2344,7,FALSE)</f>
        <v>31250</v>
      </c>
      <c r="P732" s="11">
        <f ca="1">VLOOKUP(A732,'Hospitalisation Details'!$A$1:$Q$2344,10,FALSE)</f>
        <v>6198.75</v>
      </c>
      <c r="Q732" s="11" t="str">
        <f ca="1">VLOOKUP(A732,'Hospitalisation Details'!$A$1:$Q$2344,12,FALSE)</f>
        <v>tier - 2</v>
      </c>
      <c r="R732" s="11" t="str">
        <f ca="1">VLOOKUP(A732,'Hospitalisation Details'!$A$1:$Q$2344,14,FALSE)</f>
        <v>tier - 1</v>
      </c>
      <c r="S732" s="11">
        <f ca="1">VLOOKUP(A732,'Hospitalisation Details'!$A$1:$Q$2344,17,FALSE)</f>
        <v>40</v>
      </c>
      <c r="T732" s="11" t="str">
        <f ca="1">VLOOKUP(A732,'Hospitalisation Details'!$A$1:$Q$2336,16,FALSE)</f>
        <v>R1012</v>
      </c>
    </row>
    <row r="733" ht="15.5" spans="1:20">
      <c r="A733" s="10" t="s">
        <v>2746</v>
      </c>
      <c r="B733" s="11" t="str">
        <f>VLOOKUP(A733,'Customer Names'!$H$6:$K$2340,3,FALSE)</f>
        <v>  Benjamin</v>
      </c>
      <c r="C733" s="11">
        <f>VLOOKUP(A733,'Medical Examinations'!$A$1:$L$2336,2,FALSE)</f>
        <v>45.34</v>
      </c>
      <c r="D733" s="11">
        <f>VLOOKUP(A733,'Medical Examinations'!$A$1:$L$2336,3,FALSE)</f>
        <v>5.69</v>
      </c>
      <c r="E733" s="11" t="str">
        <f>VLOOKUP(A733,'Medical Examinations'!$A$1:$L$2336,4,FALSE)</f>
        <v>yes</v>
      </c>
      <c r="F733" s="11" t="str">
        <f>VLOOKUP(A733,'Medical Examinations'!$A$1:$L$2336,5,FALSE)</f>
        <v>No</v>
      </c>
      <c r="G733" s="11" t="str">
        <f>VLOOKUP(A733,'Medical Examinations'!$A$1:$L$2336,6,FALSE)</f>
        <v>No</v>
      </c>
      <c r="H733" s="11">
        <f>VLOOKUP(A733,'Medical Examinations'!$A$1:$L$2336,8,FALSE)</f>
        <v>0</v>
      </c>
      <c r="I733" s="11" t="str">
        <f>VLOOKUP(A733,'Medical Examinations'!$A$1:$L$2336,10,FALSE)</f>
        <v>No</v>
      </c>
      <c r="J733" s="11" t="str">
        <f>VLOOKUP(A733,'Medical Examinations'!$A$1:$L$2336,11,FALSE)</f>
        <v>Obesity</v>
      </c>
      <c r="K733" s="11" t="str">
        <f>VLOOKUP(A733,'Medical Examinations'!$A$1:$L$2336,12,FALSE)</f>
        <v>Normal</v>
      </c>
      <c r="L733" s="10">
        <f ca="1">VLOOKUP(A733,'Hospitalisation Details'!$A$1:$Q$2344,3,FALSE)</f>
        <v>1985</v>
      </c>
      <c r="M733" s="10" t="str">
        <f ca="1">VLOOKUP(A733,'Hospitalisation Details'!$A$1:$Q$2344,5,FALSE)</f>
        <v>Dec</v>
      </c>
      <c r="N733" s="11">
        <f ca="1">VLOOKUP(A733,'Hospitalisation Details'!$A$1:$Q$2344,6,FALSE)</f>
        <v>20</v>
      </c>
      <c r="O733" s="17">
        <f ca="1">VLOOKUP(A733,'Hospitalisation Details'!$A$1:$Q$2344,7,FALSE)</f>
        <v>31401</v>
      </c>
      <c r="P733" s="11">
        <f ca="1">VLOOKUP(A733,'Hospitalisation Details'!$A$1:$Q$2344,10,FALSE)</f>
        <v>6203.9</v>
      </c>
      <c r="Q733" s="11" t="str">
        <f ca="1">VLOOKUP(A733,'Hospitalisation Details'!$A$1:$Q$2344,12,FALSE)</f>
        <v>tier - 1</v>
      </c>
      <c r="R733" s="11" t="str">
        <f ca="1">VLOOKUP(A733,'Hospitalisation Details'!$A$1:$Q$2344,14,FALSE)</f>
        <v>tier - 2</v>
      </c>
      <c r="S733" s="11">
        <f ca="1">VLOOKUP(A733,'Hospitalisation Details'!$A$1:$Q$2344,17,FALSE)</f>
        <v>39</v>
      </c>
      <c r="T733" s="11" t="str">
        <f ca="1">VLOOKUP(A733,'Hospitalisation Details'!$A$1:$Q$2336,16,FALSE)</f>
        <v>R1012</v>
      </c>
    </row>
    <row r="734" ht="15.5" spans="1:20">
      <c r="A734" s="10" t="s">
        <v>2750</v>
      </c>
      <c r="B734" s="11" t="str">
        <f>VLOOKUP(A734,'Customer Names'!$H$6:$K$2340,3,FALSE)</f>
        <v>  Tanya</v>
      </c>
      <c r="C734" s="11">
        <f>VLOOKUP(A734,'Medical Examinations'!$A$1:$L$2336,2,FALSE)</f>
        <v>31.8</v>
      </c>
      <c r="D734" s="11">
        <f>VLOOKUP(A734,'Medical Examinations'!$A$1:$L$2336,3,FALSE)</f>
        <v>5.36</v>
      </c>
      <c r="E734" s="11" t="str">
        <f>VLOOKUP(A734,'Medical Examinations'!$A$1:$L$2336,4,FALSE)</f>
        <v>yes</v>
      </c>
      <c r="F734" s="11" t="str">
        <f>VLOOKUP(A734,'Medical Examinations'!$A$1:$L$2336,5,FALSE)</f>
        <v>No</v>
      </c>
      <c r="G734" s="11" t="str">
        <f>VLOOKUP(A734,'Medical Examinations'!$A$1:$L$2336,6,FALSE)</f>
        <v>No</v>
      </c>
      <c r="H734" s="11">
        <f>VLOOKUP(A734,'Medical Examinations'!$A$1:$L$2336,8,FALSE)</f>
        <v>2</v>
      </c>
      <c r="I734" s="11" t="str">
        <f>VLOOKUP(A734,'Medical Examinations'!$A$1:$L$2336,10,FALSE)</f>
        <v>No</v>
      </c>
      <c r="J734" s="11" t="str">
        <f>VLOOKUP(A734,'Medical Examinations'!$A$1:$L$2336,11,FALSE)</f>
        <v>Obesity</v>
      </c>
      <c r="K734" s="11" t="str">
        <f>VLOOKUP(A734,'Medical Examinations'!$A$1:$L$2336,12,FALSE)</f>
        <v>Normal</v>
      </c>
      <c r="L734" s="10">
        <f ca="1">VLOOKUP(A734,'Hospitalisation Details'!$A$1:$Q$2344,3,FALSE)</f>
        <v>1985</v>
      </c>
      <c r="M734" s="10" t="str">
        <f ca="1">VLOOKUP(A734,'Hospitalisation Details'!$A$1:$Q$2344,5,FALSE)</f>
        <v>Sep</v>
      </c>
      <c r="N734" s="11">
        <f ca="1">VLOOKUP(A734,'Hospitalisation Details'!$A$1:$Q$2344,6,FALSE)</f>
        <v>22</v>
      </c>
      <c r="O734" s="17">
        <f ca="1">VLOOKUP(A734,'Hospitalisation Details'!$A$1:$Q$2344,7,FALSE)</f>
        <v>31312</v>
      </c>
      <c r="P734" s="11">
        <f ca="1">VLOOKUP(A734,'Hospitalisation Details'!$A$1:$Q$2344,10,FALSE)</f>
        <v>6203.9</v>
      </c>
      <c r="Q734" s="11" t="str">
        <f ca="1">VLOOKUP(A734,'Hospitalisation Details'!$A$1:$Q$2344,12,FALSE)</f>
        <v>tier - 2</v>
      </c>
      <c r="R734" s="11" t="str">
        <f ca="1">VLOOKUP(A734,'Hospitalisation Details'!$A$1:$Q$2344,14,FALSE)</f>
        <v>tier - 2</v>
      </c>
      <c r="S734" s="11">
        <f ca="1">VLOOKUP(A734,'Hospitalisation Details'!$A$1:$Q$2344,17,FALSE)</f>
        <v>40</v>
      </c>
      <c r="T734" s="11" t="str">
        <f ca="1">VLOOKUP(A734,'Hospitalisation Details'!$A$1:$Q$2336,16,FALSE)</f>
        <v>R1012</v>
      </c>
    </row>
    <row r="735" ht="15.5" spans="1:20">
      <c r="A735" s="10" t="s">
        <v>2753</v>
      </c>
      <c r="B735" s="11" t="str">
        <f>VLOOKUP(A735,'Customer Names'!$H$6:$K$2340,3,FALSE)</f>
        <v>  Tracy</v>
      </c>
      <c r="C735" s="11">
        <f>VLOOKUP(A735,'Medical Examinations'!$A$1:$L$2336,2,FALSE)</f>
        <v>41.02</v>
      </c>
      <c r="D735" s="11">
        <f>VLOOKUP(A735,'Medical Examinations'!$A$1:$L$2336,3,FALSE)</f>
        <v>11.37</v>
      </c>
      <c r="E735" s="11" t="str">
        <f>VLOOKUP(A735,'Medical Examinations'!$A$1:$L$2336,4,FALSE)</f>
        <v>No</v>
      </c>
      <c r="F735" s="11" t="str">
        <f>VLOOKUP(A735,'Medical Examinations'!$A$1:$L$2336,5,FALSE)</f>
        <v>No</v>
      </c>
      <c r="G735" s="11" t="str">
        <f>VLOOKUP(A735,'Medical Examinations'!$A$1:$L$2336,6,FALSE)</f>
        <v>No</v>
      </c>
      <c r="H735" s="11">
        <f>VLOOKUP(A735,'Medical Examinations'!$A$1:$L$2336,8,FALSE)</f>
        <v>0</v>
      </c>
      <c r="I735" s="11" t="str">
        <f>VLOOKUP(A735,'Medical Examinations'!$A$1:$L$2336,10,FALSE)</f>
        <v>No</v>
      </c>
      <c r="J735" s="11" t="str">
        <f>VLOOKUP(A735,'Medical Examinations'!$A$1:$L$2336,11,FALSE)</f>
        <v>Obesity</v>
      </c>
      <c r="K735" s="11" t="str">
        <f>VLOOKUP(A735,'Medical Examinations'!$A$1:$L$2336,12,FALSE)</f>
        <v>Diabetes</v>
      </c>
      <c r="L735" s="10">
        <f ca="1">VLOOKUP(A735,'Hospitalisation Details'!$A$1:$Q$2344,3,FALSE)</f>
        <v>1999</v>
      </c>
      <c r="M735" s="10" t="str">
        <f ca="1">VLOOKUP(A735,'Hospitalisation Details'!$A$1:$Q$2344,5,FALSE)</f>
        <v>Sep</v>
      </c>
      <c r="N735" s="11">
        <f ca="1">VLOOKUP(A735,'Hospitalisation Details'!$A$1:$Q$2344,6,FALSE)</f>
        <v>10</v>
      </c>
      <c r="O735" s="17">
        <f ca="1">VLOOKUP(A735,'Hospitalisation Details'!$A$1:$Q$2344,7,FALSE)</f>
        <v>36413</v>
      </c>
      <c r="P735" s="11">
        <f ca="1">VLOOKUP(A735,'Hospitalisation Details'!$A$1:$Q$2344,10,FALSE)</f>
        <v>6207.26</v>
      </c>
      <c r="Q735" s="11" t="str">
        <f ca="1">VLOOKUP(A735,'Hospitalisation Details'!$A$1:$Q$2344,12,FALSE)</f>
        <v>tier - 2</v>
      </c>
      <c r="R735" s="11" t="str">
        <f ca="1">VLOOKUP(A735,'Hospitalisation Details'!$A$1:$Q$2344,14,FALSE)</f>
        <v>tier - 2</v>
      </c>
      <c r="S735" s="11">
        <f ca="1">VLOOKUP(A735,'Hospitalisation Details'!$A$1:$Q$2344,17,FALSE)</f>
        <v>26</v>
      </c>
      <c r="T735" s="11" t="str">
        <f ca="1">VLOOKUP(A735,'Hospitalisation Details'!$A$1:$Q$2336,16,FALSE)</f>
        <v>R1026</v>
      </c>
    </row>
    <row r="736" ht="15.5" spans="1:20">
      <c r="A736" s="10" t="s">
        <v>2757</v>
      </c>
      <c r="B736" s="11" t="str">
        <f>VLOOKUP(A736,'Customer Names'!$H$6:$K$2340,3,FALSE)</f>
        <v>  Emily S</v>
      </c>
      <c r="C736" s="11">
        <f>VLOOKUP(A736,'Medical Examinations'!$A$1:$L$2336,2,FALSE)</f>
        <v>32.68</v>
      </c>
      <c r="D736" s="11">
        <f>VLOOKUP(A736,'Medical Examinations'!$A$1:$L$2336,3,FALSE)</f>
        <v>11.87</v>
      </c>
      <c r="E736" s="11" t="str">
        <f>VLOOKUP(A736,'Medical Examinations'!$A$1:$L$2336,4,FALSE)</f>
        <v>No</v>
      </c>
      <c r="F736" s="11" t="str">
        <f>VLOOKUP(A736,'Medical Examinations'!$A$1:$L$2336,5,FALSE)</f>
        <v>No</v>
      </c>
      <c r="G736" s="11" t="str">
        <f>VLOOKUP(A736,'Medical Examinations'!$A$1:$L$2336,6,FALSE)</f>
        <v>No</v>
      </c>
      <c r="H736" s="11">
        <f>VLOOKUP(A736,'Medical Examinations'!$A$1:$L$2336,8,FALSE)</f>
        <v>0</v>
      </c>
      <c r="I736" s="11" t="str">
        <f>VLOOKUP(A736,'Medical Examinations'!$A$1:$L$2336,10,FALSE)</f>
        <v>No</v>
      </c>
      <c r="J736" s="11" t="str">
        <f>VLOOKUP(A736,'Medical Examinations'!$A$1:$L$2336,11,FALSE)</f>
        <v>Obesity</v>
      </c>
      <c r="K736" s="11" t="str">
        <f>VLOOKUP(A736,'Medical Examinations'!$A$1:$L$2336,12,FALSE)</f>
        <v>Diabetes</v>
      </c>
      <c r="L736" s="10">
        <f ca="1">VLOOKUP(A736,'Hospitalisation Details'!$A$1:$Q$2344,3,FALSE)</f>
        <v>1992</v>
      </c>
      <c r="M736" s="10" t="str">
        <f ca="1">VLOOKUP(A736,'Hospitalisation Details'!$A$1:$Q$2344,5,FALSE)</f>
        <v>Aug</v>
      </c>
      <c r="N736" s="11">
        <f ca="1">VLOOKUP(A736,'Hospitalisation Details'!$A$1:$Q$2344,6,FALSE)</f>
        <v>12</v>
      </c>
      <c r="O736" s="17">
        <f ca="1">VLOOKUP(A736,'Hospitalisation Details'!$A$1:$Q$2344,7,FALSE)</f>
        <v>33828</v>
      </c>
      <c r="P736" s="11">
        <f ca="1">VLOOKUP(A736,'Hospitalisation Details'!$A$1:$Q$2344,10,FALSE)</f>
        <v>6208.5</v>
      </c>
      <c r="Q736" s="11" t="str">
        <f ca="1">VLOOKUP(A736,'Hospitalisation Details'!$A$1:$Q$2344,12,FALSE)</f>
        <v>tier - 2</v>
      </c>
      <c r="R736" s="11" t="str">
        <f ca="1">VLOOKUP(A736,'Hospitalisation Details'!$A$1:$Q$2344,14,FALSE)</f>
        <v>tier - 1</v>
      </c>
      <c r="S736" s="11">
        <f ca="1">VLOOKUP(A736,'Hospitalisation Details'!$A$1:$Q$2344,17,FALSE)</f>
        <v>33</v>
      </c>
      <c r="T736" s="11" t="str">
        <f ca="1">VLOOKUP(A736,'Hospitalisation Details'!$A$1:$Q$2336,16,FALSE)</f>
        <v>R1021</v>
      </c>
    </row>
    <row r="737" ht="15.5" spans="1:20">
      <c r="A737" s="10" t="s">
        <v>2760</v>
      </c>
      <c r="B737" s="11" t="str">
        <f>VLOOKUP(A737,'Customer Names'!$H$6:$K$2340,3,FALSE)</f>
        <v>  Kelly R</v>
      </c>
      <c r="C737" s="11">
        <f>VLOOKUP(A737,'Medical Examinations'!$A$1:$L$2336,2,FALSE)</f>
        <v>21.7</v>
      </c>
      <c r="D737" s="11">
        <f>VLOOKUP(A737,'Medical Examinations'!$A$1:$L$2336,3,FALSE)</f>
        <v>4.9</v>
      </c>
      <c r="E737" s="11" t="str">
        <f>VLOOKUP(A737,'Medical Examinations'!$A$1:$L$2336,4,FALSE)</f>
        <v>No</v>
      </c>
      <c r="F737" s="11" t="str">
        <f>VLOOKUP(A737,'Medical Examinations'!$A$1:$L$2336,5,FALSE)</f>
        <v>No</v>
      </c>
      <c r="G737" s="11" t="str">
        <f>VLOOKUP(A737,'Medical Examinations'!$A$1:$L$2336,6,FALSE)</f>
        <v>Yes</v>
      </c>
      <c r="H737" s="11">
        <f>VLOOKUP(A737,'Medical Examinations'!$A$1:$L$2336,8,FALSE)</f>
        <v>1</v>
      </c>
      <c r="I737" s="11" t="str">
        <f>VLOOKUP(A737,'Medical Examinations'!$A$1:$L$2336,10,FALSE)</f>
        <v>yes</v>
      </c>
      <c r="J737" s="11" t="str">
        <f>VLOOKUP(A737,'Medical Examinations'!$A$1:$L$2336,11,FALSE)</f>
        <v>Normal Weight</v>
      </c>
      <c r="K737" s="11" t="str">
        <f>VLOOKUP(A737,'Medical Examinations'!$A$1:$L$2336,12,FALSE)</f>
        <v>Normal</v>
      </c>
      <c r="L737" s="10">
        <f ca="1">VLOOKUP(A737,'Hospitalisation Details'!$A$1:$Q$2344,3,FALSE)</f>
        <v>1972</v>
      </c>
      <c r="M737" s="10" t="str">
        <f ca="1">VLOOKUP(A737,'Hospitalisation Details'!$A$1:$Q$2344,5,FALSE)</f>
        <v>Jun</v>
      </c>
      <c r="N737" s="11">
        <f ca="1">VLOOKUP(A737,'Hospitalisation Details'!$A$1:$Q$2344,6,FALSE)</f>
        <v>29</v>
      </c>
      <c r="O737" s="17">
        <f ca="1">VLOOKUP(A737,'Hospitalisation Details'!$A$1:$Q$2344,7,FALSE)</f>
        <v>26479</v>
      </c>
      <c r="P737" s="11">
        <f ca="1">VLOOKUP(A737,'Hospitalisation Details'!$A$1:$Q$2344,10,FALSE)</f>
        <v>6219.93</v>
      </c>
      <c r="Q737" s="11" t="str">
        <f ca="1">VLOOKUP(A737,'Hospitalisation Details'!$A$1:$Q$2344,12,FALSE)</f>
        <v>tier - 2</v>
      </c>
      <c r="R737" s="11" t="str">
        <f ca="1">VLOOKUP(A737,'Hospitalisation Details'!$A$1:$Q$2344,14,FALSE)</f>
        <v>tier - 2</v>
      </c>
      <c r="S737" s="11">
        <f ca="1">VLOOKUP(A737,'Hospitalisation Details'!$A$1:$Q$2344,17,FALSE)</f>
        <v>53</v>
      </c>
      <c r="T737" s="11" t="str">
        <f ca="1">VLOOKUP(A737,'Hospitalisation Details'!$A$1:$Q$2336,16,FALSE)</f>
        <v>R1013</v>
      </c>
    </row>
    <row r="738" ht="15.5" spans="1:20">
      <c r="A738" s="10" t="s">
        <v>2764</v>
      </c>
      <c r="B738" s="11" t="str">
        <f>VLOOKUP(A738,'Customer Names'!$H$6:$K$2340,3,FALSE)</f>
        <v>  Kyle</v>
      </c>
      <c r="C738" s="11">
        <f>VLOOKUP(A738,'Medical Examinations'!$A$1:$L$2336,2,FALSE)</f>
        <v>40.48</v>
      </c>
      <c r="D738" s="11">
        <f>VLOOKUP(A738,'Medical Examinations'!$A$1:$L$2336,3,FALSE)</f>
        <v>6.7</v>
      </c>
      <c r="E738" s="11" t="str">
        <f>VLOOKUP(A738,'Medical Examinations'!$A$1:$L$2336,4,FALSE)</f>
        <v>No</v>
      </c>
      <c r="F738" s="11" t="str">
        <f>VLOOKUP(A738,'Medical Examinations'!$A$1:$L$2336,5,FALSE)</f>
        <v>No</v>
      </c>
      <c r="G738" s="11" t="str">
        <f>VLOOKUP(A738,'Medical Examinations'!$A$1:$L$2336,6,FALSE)</f>
        <v>No</v>
      </c>
      <c r="H738" s="11">
        <f>VLOOKUP(A738,'Medical Examinations'!$A$1:$L$2336,8,FALSE)</f>
        <v>3</v>
      </c>
      <c r="I738" s="11" t="str">
        <f>VLOOKUP(A738,'Medical Examinations'!$A$1:$L$2336,10,FALSE)</f>
        <v>No</v>
      </c>
      <c r="J738" s="11" t="str">
        <f>VLOOKUP(A738,'Medical Examinations'!$A$1:$L$2336,11,FALSE)</f>
        <v>Obesity</v>
      </c>
      <c r="K738" s="11" t="str">
        <f>VLOOKUP(A738,'Medical Examinations'!$A$1:$L$2336,12,FALSE)</f>
        <v>Diabetes</v>
      </c>
      <c r="L738" s="10">
        <f ca="1">VLOOKUP(A738,'Hospitalisation Details'!$A$1:$Q$2344,3,FALSE)</f>
        <v>1978</v>
      </c>
      <c r="M738" s="10" t="str">
        <f ca="1">VLOOKUP(A738,'Hospitalisation Details'!$A$1:$Q$2344,5,FALSE)</f>
        <v>Sep</v>
      </c>
      <c r="N738" s="11">
        <f ca="1">VLOOKUP(A738,'Hospitalisation Details'!$A$1:$Q$2344,6,FALSE)</f>
        <v>19</v>
      </c>
      <c r="O738" s="17">
        <f ca="1">VLOOKUP(A738,'Hospitalisation Details'!$A$1:$Q$2344,7,FALSE)</f>
        <v>28752</v>
      </c>
      <c r="P738" s="11">
        <f ca="1">VLOOKUP(A738,'Hospitalisation Details'!$A$1:$Q$2344,10,FALSE)</f>
        <v>6236.95</v>
      </c>
      <c r="Q738" s="11" t="str">
        <f ca="1">VLOOKUP(A738,'Hospitalisation Details'!$A$1:$Q$2344,12,FALSE)</f>
        <v>tier - 2</v>
      </c>
      <c r="R738" s="11" t="str">
        <f ca="1">VLOOKUP(A738,'Hospitalisation Details'!$A$1:$Q$2344,14,FALSE)</f>
        <v>tier - 2</v>
      </c>
      <c r="S738" s="11">
        <f ca="1">VLOOKUP(A738,'Hospitalisation Details'!$A$1:$Q$2344,17,FALSE)</f>
        <v>47</v>
      </c>
      <c r="T738" s="11" t="str">
        <f ca="1">VLOOKUP(A738,'Hospitalisation Details'!$A$1:$Q$2336,16,FALSE)</f>
        <v>R1013</v>
      </c>
    </row>
    <row r="739" ht="15.5" spans="1:20">
      <c r="A739" s="10" t="s">
        <v>2768</v>
      </c>
      <c r="B739" s="11" t="str">
        <f>VLOOKUP(A739,'Customer Names'!$H$6:$K$2340,3,FALSE)</f>
        <v>  Bruce A Jr</v>
      </c>
      <c r="C739" s="11">
        <f>VLOOKUP(A739,'Medical Examinations'!$A$1:$L$2336,2,FALSE)</f>
        <v>34.5</v>
      </c>
      <c r="D739" s="11">
        <f>VLOOKUP(A739,'Medical Examinations'!$A$1:$L$2336,3,FALSE)</f>
        <v>10.3</v>
      </c>
      <c r="E739" s="11" t="str">
        <f>VLOOKUP(A739,'Medical Examinations'!$A$1:$L$2336,4,FALSE)</f>
        <v>No</v>
      </c>
      <c r="F739" s="11" t="str">
        <f>VLOOKUP(A739,'Medical Examinations'!$A$1:$L$2336,5,FALSE)</f>
        <v>No</v>
      </c>
      <c r="G739" s="11" t="str">
        <f>VLOOKUP(A739,'Medical Examinations'!$A$1:$L$2336,6,FALSE)</f>
        <v>No</v>
      </c>
      <c r="H739" s="11">
        <f>VLOOKUP(A739,'Medical Examinations'!$A$1:$L$2336,8,FALSE)</f>
        <v>3</v>
      </c>
      <c r="I739" s="11" t="str">
        <f>VLOOKUP(A739,'Medical Examinations'!$A$1:$L$2336,10,FALSE)</f>
        <v>No</v>
      </c>
      <c r="J739" s="11" t="str">
        <f>VLOOKUP(A739,'Medical Examinations'!$A$1:$L$2336,11,FALSE)</f>
        <v>Obesity</v>
      </c>
      <c r="K739" s="11" t="str">
        <f>VLOOKUP(A739,'Medical Examinations'!$A$1:$L$2336,12,FALSE)</f>
        <v>Diabetes</v>
      </c>
      <c r="L739" s="10">
        <f ca="1">VLOOKUP(A739,'Hospitalisation Details'!$A$1:$Q$2344,3,FALSE)</f>
        <v>1983</v>
      </c>
      <c r="M739" s="10" t="str">
        <f ca="1">VLOOKUP(A739,'Hospitalisation Details'!$A$1:$Q$2344,5,FALSE)</f>
        <v>Aug</v>
      </c>
      <c r="N739" s="11">
        <f ca="1">VLOOKUP(A739,'Hospitalisation Details'!$A$1:$Q$2344,6,FALSE)</f>
        <v>11</v>
      </c>
      <c r="O739" s="17">
        <f ca="1">VLOOKUP(A739,'Hospitalisation Details'!$A$1:$Q$2344,7,FALSE)</f>
        <v>30539</v>
      </c>
      <c r="P739" s="11">
        <f ca="1">VLOOKUP(A739,'Hospitalisation Details'!$A$1:$Q$2344,10,FALSE)</f>
        <v>6238.3</v>
      </c>
      <c r="Q739" s="11" t="str">
        <f ca="1">VLOOKUP(A739,'Hospitalisation Details'!$A$1:$Q$2344,12,FALSE)</f>
        <v>tier - 2</v>
      </c>
      <c r="R739" s="11" t="str">
        <f ca="1">VLOOKUP(A739,'Hospitalisation Details'!$A$1:$Q$2344,14,FALSE)</f>
        <v>tier - 1</v>
      </c>
      <c r="S739" s="11">
        <f ca="1">VLOOKUP(A739,'Hospitalisation Details'!$A$1:$Q$2344,17,FALSE)</f>
        <v>42</v>
      </c>
      <c r="T739" s="11" t="str">
        <f ca="1">VLOOKUP(A739,'Hospitalisation Details'!$A$1:$Q$2336,16,FALSE)</f>
        <v>R1011</v>
      </c>
    </row>
    <row r="740" ht="15.5" spans="1:20">
      <c r="A740" s="10" t="s">
        <v>2771</v>
      </c>
      <c r="B740" s="11" t="str">
        <f>VLOOKUP(A740,'Customer Names'!$H$6:$K$2340,3,FALSE)</f>
        <v>  Cary J</v>
      </c>
      <c r="C740" s="11">
        <f>VLOOKUP(A740,'Medical Examinations'!$A$1:$L$2336,2,FALSE)</f>
        <v>45.9</v>
      </c>
      <c r="D740" s="11">
        <f>VLOOKUP(A740,'Medical Examinations'!$A$1:$L$2336,3,FALSE)</f>
        <v>11.14</v>
      </c>
      <c r="E740" s="11" t="str">
        <f>VLOOKUP(A740,'Medical Examinations'!$A$1:$L$2336,4,FALSE)</f>
        <v>yes</v>
      </c>
      <c r="F740" s="11" t="str">
        <f>VLOOKUP(A740,'Medical Examinations'!$A$1:$L$2336,5,FALSE)</f>
        <v>No</v>
      </c>
      <c r="G740" s="11" t="str">
        <f>VLOOKUP(A740,'Medical Examinations'!$A$1:$L$2336,6,FALSE)</f>
        <v>No</v>
      </c>
      <c r="H740" s="11">
        <f>VLOOKUP(A740,'Medical Examinations'!$A$1:$L$2336,8,FALSE)</f>
        <v>1</v>
      </c>
      <c r="I740" s="11" t="str">
        <f>VLOOKUP(A740,'Medical Examinations'!$A$1:$L$2336,10,FALSE)</f>
        <v>No</v>
      </c>
      <c r="J740" s="11" t="str">
        <f>VLOOKUP(A740,'Medical Examinations'!$A$1:$L$2336,11,FALSE)</f>
        <v>Obesity</v>
      </c>
      <c r="K740" s="11" t="str">
        <f>VLOOKUP(A740,'Medical Examinations'!$A$1:$L$2336,12,FALSE)</f>
        <v>Diabetes</v>
      </c>
      <c r="L740" s="10">
        <f ca="1">VLOOKUP(A740,'Hospitalisation Details'!$A$1:$Q$2344,3,FALSE)</f>
        <v>1979</v>
      </c>
      <c r="M740" s="10" t="str">
        <f ca="1">VLOOKUP(A740,'Hospitalisation Details'!$A$1:$Q$2344,5,FALSE)</f>
        <v>Oct</v>
      </c>
      <c r="N740" s="11">
        <f ca="1">VLOOKUP(A740,'Hospitalisation Details'!$A$1:$Q$2344,6,FALSE)</f>
        <v>10</v>
      </c>
      <c r="O740" s="17">
        <f ca="1">VLOOKUP(A740,'Hospitalisation Details'!$A$1:$Q$2344,7,FALSE)</f>
        <v>29138</v>
      </c>
      <c r="P740" s="11">
        <f ca="1">VLOOKUP(A740,'Hospitalisation Details'!$A$1:$Q$2344,10,FALSE)</f>
        <v>6250.44</v>
      </c>
      <c r="Q740" s="11" t="str">
        <f ca="1">VLOOKUP(A740,'Hospitalisation Details'!$A$1:$Q$2344,12,FALSE)</f>
        <v>tier - 2</v>
      </c>
      <c r="R740" s="11" t="str">
        <f ca="1">VLOOKUP(A740,'Hospitalisation Details'!$A$1:$Q$2344,14,FALSE)</f>
        <v>tier - 1</v>
      </c>
      <c r="S740" s="11">
        <f ca="1">VLOOKUP(A740,'Hospitalisation Details'!$A$1:$Q$2344,17,FALSE)</f>
        <v>46</v>
      </c>
      <c r="T740" s="11" t="str">
        <f ca="1">VLOOKUP(A740,'Hospitalisation Details'!$A$1:$Q$2336,16,FALSE)</f>
        <v>R1011</v>
      </c>
    </row>
    <row r="741" ht="15.5" spans="1:20">
      <c r="A741" s="10" t="s">
        <v>2775</v>
      </c>
      <c r="B741" s="11" t="str">
        <f>VLOOKUP(A741,'Customer Names'!$H$6:$K$2340,3,FALSE)</f>
        <v>  Jill M</v>
      </c>
      <c r="C741" s="11">
        <f>VLOOKUP(A741,'Medical Examinations'!$A$1:$L$2336,2,FALSE)</f>
        <v>33.48</v>
      </c>
      <c r="D741" s="11">
        <f>VLOOKUP(A741,'Medical Examinations'!$A$1:$L$2336,3,FALSE)</f>
        <v>4.74</v>
      </c>
      <c r="E741" s="11" t="str">
        <f>VLOOKUP(A741,'Medical Examinations'!$A$1:$L$2336,4,FALSE)</f>
        <v>yes</v>
      </c>
      <c r="F741" s="11" t="str">
        <f>VLOOKUP(A741,'Medical Examinations'!$A$1:$L$2336,5,FALSE)</f>
        <v>No</v>
      </c>
      <c r="G741" s="11" t="str">
        <f>VLOOKUP(A741,'Medical Examinations'!$A$1:$L$2336,6,FALSE)</f>
        <v>No</v>
      </c>
      <c r="H741" s="11">
        <f>VLOOKUP(A741,'Medical Examinations'!$A$1:$L$2336,8,FALSE)</f>
        <v>2</v>
      </c>
      <c r="I741" s="11" t="str">
        <f>VLOOKUP(A741,'Medical Examinations'!$A$1:$L$2336,10,FALSE)</f>
        <v>No</v>
      </c>
      <c r="J741" s="11" t="str">
        <f>VLOOKUP(A741,'Medical Examinations'!$A$1:$L$2336,11,FALSE)</f>
        <v>Obesity</v>
      </c>
      <c r="K741" s="11" t="str">
        <f>VLOOKUP(A741,'Medical Examinations'!$A$1:$L$2336,12,FALSE)</f>
        <v>Normal</v>
      </c>
      <c r="L741" s="10">
        <f ca="1">VLOOKUP(A741,'Hospitalisation Details'!$A$1:$Q$2344,3,FALSE)</f>
        <v>1972</v>
      </c>
      <c r="M741" s="10" t="str">
        <f ca="1">VLOOKUP(A741,'Hospitalisation Details'!$A$1:$Q$2344,5,FALSE)</f>
        <v>Nov</v>
      </c>
      <c r="N741" s="11">
        <f ca="1">VLOOKUP(A741,'Hospitalisation Details'!$A$1:$Q$2344,6,FALSE)</f>
        <v>11</v>
      </c>
      <c r="O741" s="17">
        <f ca="1">VLOOKUP(A741,'Hospitalisation Details'!$A$1:$Q$2344,7,FALSE)</f>
        <v>26614</v>
      </c>
      <c r="P741" s="11">
        <f ca="1">VLOOKUP(A741,'Hospitalisation Details'!$A$1:$Q$2344,10,FALSE)</f>
        <v>6253.85</v>
      </c>
      <c r="Q741" s="11" t="str">
        <f ca="1">VLOOKUP(A741,'Hospitalisation Details'!$A$1:$Q$2344,12,FALSE)</f>
        <v>tier - 2</v>
      </c>
      <c r="R741" s="11" t="str">
        <f ca="1">VLOOKUP(A741,'Hospitalisation Details'!$A$1:$Q$2344,14,FALSE)</f>
        <v>tier - 2</v>
      </c>
      <c r="S741" s="11">
        <f ca="1">VLOOKUP(A741,'Hospitalisation Details'!$A$1:$Q$2344,17,FALSE)</f>
        <v>52</v>
      </c>
      <c r="T741" s="11" t="str">
        <f ca="1">VLOOKUP(A741,'Hospitalisation Details'!$A$1:$Q$2336,16,FALSE)</f>
        <v>R1013</v>
      </c>
    </row>
    <row r="742" ht="15.5" spans="1:20">
      <c r="A742" s="10" t="s">
        <v>2779</v>
      </c>
      <c r="B742" s="11" t="str">
        <f>VLOOKUP(A742,'Customer Names'!$H$6:$K$2340,3,FALSE)</f>
        <v>  Chris</v>
      </c>
      <c r="C742" s="11">
        <f>VLOOKUP(A742,'Medical Examinations'!$A$1:$L$2336,2,FALSE)</f>
        <v>28.31</v>
      </c>
      <c r="D742" s="11">
        <f>VLOOKUP(A742,'Medical Examinations'!$A$1:$L$2336,3,FALSE)</f>
        <v>5.96</v>
      </c>
      <c r="E742" s="11" t="str">
        <f>VLOOKUP(A742,'Medical Examinations'!$A$1:$L$2336,4,FALSE)</f>
        <v>yes</v>
      </c>
      <c r="F742" s="11" t="str">
        <f>VLOOKUP(A742,'Medical Examinations'!$A$1:$L$2336,5,FALSE)</f>
        <v>No</v>
      </c>
      <c r="G742" s="11" t="str">
        <f>VLOOKUP(A742,'Medical Examinations'!$A$1:$L$2336,6,FALSE)</f>
        <v>No</v>
      </c>
      <c r="H742" s="11">
        <f>VLOOKUP(A742,'Medical Examinations'!$A$1:$L$2336,8,FALSE)</f>
        <v>2</v>
      </c>
      <c r="I742" s="11" t="str">
        <f>VLOOKUP(A742,'Medical Examinations'!$A$1:$L$2336,10,FALSE)</f>
        <v>No</v>
      </c>
      <c r="J742" s="11" t="str">
        <f>VLOOKUP(A742,'Medical Examinations'!$A$1:$L$2336,11,FALSE)</f>
        <v>Over Weight</v>
      </c>
      <c r="K742" s="11" t="str">
        <f>VLOOKUP(A742,'Medical Examinations'!$A$1:$L$2336,12,FALSE)</f>
        <v>Prediabetes</v>
      </c>
      <c r="L742" s="10">
        <f ca="1">VLOOKUP(A742,'Hospitalisation Details'!$A$1:$Q$2344,3,FALSE)</f>
        <v>1972</v>
      </c>
      <c r="M742" s="10" t="str">
        <f ca="1">VLOOKUP(A742,'Hospitalisation Details'!$A$1:$Q$2344,5,FALSE)</f>
        <v>Sep</v>
      </c>
      <c r="N742" s="11">
        <f ca="1">VLOOKUP(A742,'Hospitalisation Details'!$A$1:$Q$2344,6,FALSE)</f>
        <v>8</v>
      </c>
      <c r="O742" s="17">
        <f ca="1">VLOOKUP(A742,'Hospitalisation Details'!$A$1:$Q$2344,7,FALSE)</f>
        <v>26550</v>
      </c>
      <c r="P742" s="11">
        <f ca="1">VLOOKUP(A742,'Hospitalisation Details'!$A$1:$Q$2344,10,FALSE)</f>
        <v>6254.13</v>
      </c>
      <c r="Q742" s="11" t="str">
        <f ca="1">VLOOKUP(A742,'Hospitalisation Details'!$A$1:$Q$2344,12,FALSE)</f>
        <v>tier - 2</v>
      </c>
      <c r="R742" s="11" t="str">
        <f ca="1">VLOOKUP(A742,'Hospitalisation Details'!$A$1:$Q$2344,14,FALSE)</f>
        <v>tier - 2</v>
      </c>
      <c r="S742" s="11">
        <f ca="1">VLOOKUP(A742,'Hospitalisation Details'!$A$1:$Q$2344,17,FALSE)</f>
        <v>53</v>
      </c>
      <c r="T742" s="11" t="str">
        <f ca="1">VLOOKUP(A742,'Hospitalisation Details'!$A$1:$Q$2336,16,FALSE)</f>
        <v>R1012</v>
      </c>
    </row>
    <row r="743" ht="15.5" spans="1:20">
      <c r="A743" s="10" t="s">
        <v>2782</v>
      </c>
      <c r="B743" s="11" t="str">
        <f>VLOOKUP(A743,'Customer Names'!$H$6:$K$2340,3,FALSE)</f>
        <v>  Michael E</v>
      </c>
      <c r="C743" s="11">
        <f>VLOOKUP(A743,'Medical Examinations'!$A$1:$L$2336,2,FALSE)</f>
        <v>21.565</v>
      </c>
      <c r="D743" s="11">
        <f>VLOOKUP(A743,'Medical Examinations'!$A$1:$L$2336,3,FALSE)</f>
        <v>4.95</v>
      </c>
      <c r="E743" s="11" t="str">
        <f>VLOOKUP(A743,'Medical Examinations'!$A$1:$L$2336,4,FALSE)</f>
        <v>No</v>
      </c>
      <c r="F743" s="11" t="str">
        <f>VLOOKUP(A743,'Medical Examinations'!$A$1:$L$2336,5,FALSE)</f>
        <v>yes</v>
      </c>
      <c r="G743" s="11" t="str">
        <f>VLOOKUP(A743,'Medical Examinations'!$A$1:$L$2336,6,FALSE)</f>
        <v>No</v>
      </c>
      <c r="H743" s="11">
        <f>VLOOKUP(A743,'Medical Examinations'!$A$1:$L$2336,8,FALSE)</f>
        <v>1</v>
      </c>
      <c r="I743" s="11" t="str">
        <f>VLOOKUP(A743,'Medical Examinations'!$A$1:$L$2336,10,FALSE)</f>
        <v>yes</v>
      </c>
      <c r="J743" s="11" t="str">
        <f>VLOOKUP(A743,'Medical Examinations'!$A$1:$L$2336,11,FALSE)</f>
        <v>Normal Weight</v>
      </c>
      <c r="K743" s="11" t="str">
        <f>VLOOKUP(A743,'Medical Examinations'!$A$1:$L$2336,12,FALSE)</f>
        <v>Normal</v>
      </c>
      <c r="L743" s="10">
        <f ca="1">VLOOKUP(A743,'Hospitalisation Details'!$A$1:$Q$2344,3,FALSE)</f>
        <v>1970</v>
      </c>
      <c r="M743" s="10" t="str">
        <f ca="1">VLOOKUP(A743,'Hospitalisation Details'!$A$1:$Q$2344,5,FALSE)</f>
        <v>Oct</v>
      </c>
      <c r="N743" s="11">
        <f ca="1">VLOOKUP(A743,'Hospitalisation Details'!$A$1:$Q$2344,6,FALSE)</f>
        <v>11</v>
      </c>
      <c r="O743" s="17">
        <f ca="1">VLOOKUP(A743,'Hospitalisation Details'!$A$1:$Q$2344,7,FALSE)</f>
        <v>25852</v>
      </c>
      <c r="P743" s="11">
        <f ca="1">VLOOKUP(A743,'Hospitalisation Details'!$A$1:$Q$2344,10,FALSE)</f>
        <v>6255.38</v>
      </c>
      <c r="Q743" s="11" t="str">
        <f ca="1">VLOOKUP(A743,'Hospitalisation Details'!$A$1:$Q$2344,12,FALSE)</f>
        <v>tier - 2</v>
      </c>
      <c r="R743" s="11" t="str">
        <f ca="1">VLOOKUP(A743,'Hospitalisation Details'!$A$1:$Q$2344,14,FALSE)</f>
        <v>tier - 2</v>
      </c>
      <c r="S743" s="11">
        <f ca="1">VLOOKUP(A743,'Hospitalisation Details'!$A$1:$Q$2344,17,FALSE)</f>
        <v>55</v>
      </c>
      <c r="T743" s="11" t="str">
        <f ca="1">VLOOKUP(A743,'Hospitalisation Details'!$A$1:$Q$2336,16,FALSE)</f>
        <v>R1013</v>
      </c>
    </row>
    <row r="744" ht="15.5" spans="1:20">
      <c r="A744" s="10" t="s">
        <v>2786</v>
      </c>
      <c r="B744" s="11" t="str">
        <f>VLOOKUP(A744,'Customer Names'!$H$6:$K$2340,3,FALSE)</f>
        <v>  Lauren</v>
      </c>
      <c r="C744" s="11">
        <f>VLOOKUP(A744,'Medical Examinations'!$A$1:$L$2336,2,FALSE)</f>
        <v>35.59</v>
      </c>
      <c r="D744" s="11">
        <f>VLOOKUP(A744,'Medical Examinations'!$A$1:$L$2336,3,FALSE)</f>
        <v>5.21</v>
      </c>
      <c r="E744" s="11" t="str">
        <f>VLOOKUP(A744,'Medical Examinations'!$A$1:$L$2336,4,FALSE)</f>
        <v>yes</v>
      </c>
      <c r="F744" s="11" t="str">
        <f>VLOOKUP(A744,'Medical Examinations'!$A$1:$L$2336,5,FALSE)</f>
        <v>No</v>
      </c>
      <c r="G744" s="11" t="str">
        <f>VLOOKUP(A744,'Medical Examinations'!$A$1:$L$2336,6,FALSE)</f>
        <v>Yes</v>
      </c>
      <c r="H744" s="11">
        <f>VLOOKUP(A744,'Medical Examinations'!$A$1:$L$2336,8,FALSE)</f>
        <v>1</v>
      </c>
      <c r="I744" s="11" t="str">
        <f>VLOOKUP(A744,'Medical Examinations'!$A$1:$L$2336,10,FALSE)</f>
        <v>No</v>
      </c>
      <c r="J744" s="11" t="str">
        <f>VLOOKUP(A744,'Medical Examinations'!$A$1:$L$2336,11,FALSE)</f>
        <v>Obesity</v>
      </c>
      <c r="K744" s="11" t="str">
        <f>VLOOKUP(A744,'Medical Examinations'!$A$1:$L$2336,12,FALSE)</f>
        <v>Normal</v>
      </c>
      <c r="L744" s="10">
        <f ca="1">VLOOKUP(A744,'Hospitalisation Details'!$A$1:$Q$2344,3,FALSE)</f>
        <v>1995</v>
      </c>
      <c r="M744" s="10" t="str">
        <f ca="1">VLOOKUP(A744,'Hospitalisation Details'!$A$1:$Q$2344,5,FALSE)</f>
        <v>Oct</v>
      </c>
      <c r="N744" s="11">
        <f ca="1">VLOOKUP(A744,'Hospitalisation Details'!$A$1:$Q$2344,6,FALSE)</f>
        <v>17</v>
      </c>
      <c r="O744" s="17">
        <f ca="1">VLOOKUP(A744,'Hospitalisation Details'!$A$1:$Q$2344,7,FALSE)</f>
        <v>34989</v>
      </c>
      <c r="P744" s="11">
        <f ca="1">VLOOKUP(A744,'Hospitalisation Details'!$A$1:$Q$2344,10,FALSE)</f>
        <v>6261.2</v>
      </c>
      <c r="Q744" s="11" t="str">
        <f ca="1">VLOOKUP(A744,'Hospitalisation Details'!$A$1:$Q$2344,12,FALSE)</f>
        <v>tier - 2</v>
      </c>
      <c r="R744" s="11" t="str">
        <f ca="1">VLOOKUP(A744,'Hospitalisation Details'!$A$1:$Q$2344,14,FALSE)</f>
        <v>tier - 1</v>
      </c>
      <c r="S744" s="11">
        <f ca="1">VLOOKUP(A744,'Hospitalisation Details'!$A$1:$Q$2344,17,FALSE)</f>
        <v>30</v>
      </c>
      <c r="T744" s="11" t="str">
        <f ca="1">VLOOKUP(A744,'Hospitalisation Details'!$A$1:$Q$2336,16,FALSE)</f>
        <v>R1026</v>
      </c>
    </row>
    <row r="745" ht="15.5" spans="1:20">
      <c r="A745" s="10" t="s">
        <v>2790</v>
      </c>
      <c r="B745" s="11" t="str">
        <f>VLOOKUP(A745,'Customer Names'!$H$6:$K$2340,3,FALSE)</f>
        <v>  Kathryn E</v>
      </c>
      <c r="C745" s="11">
        <f>VLOOKUP(A745,'Medical Examinations'!$A$1:$L$2336,2,FALSE)</f>
        <v>43.44</v>
      </c>
      <c r="D745" s="11">
        <f>VLOOKUP(A745,'Medical Examinations'!$A$1:$L$2336,3,FALSE)</f>
        <v>4.86</v>
      </c>
      <c r="E745" s="11" t="str">
        <f>VLOOKUP(A745,'Medical Examinations'!$A$1:$L$2336,4,FALSE)</f>
        <v>yes</v>
      </c>
      <c r="F745" s="11" t="str">
        <f>VLOOKUP(A745,'Medical Examinations'!$A$1:$L$2336,5,FALSE)</f>
        <v>No</v>
      </c>
      <c r="G745" s="11" t="str">
        <f>VLOOKUP(A745,'Medical Examinations'!$A$1:$L$2336,6,FALSE)</f>
        <v>No</v>
      </c>
      <c r="H745" s="11">
        <f>VLOOKUP(A745,'Medical Examinations'!$A$1:$L$2336,8,FALSE)</f>
        <v>0</v>
      </c>
      <c r="I745" s="11" t="str">
        <f>VLOOKUP(A745,'Medical Examinations'!$A$1:$L$2336,10,FALSE)</f>
        <v>No</v>
      </c>
      <c r="J745" s="11" t="str">
        <f>VLOOKUP(A745,'Medical Examinations'!$A$1:$L$2336,11,FALSE)</f>
        <v>Obesity</v>
      </c>
      <c r="K745" s="11" t="str">
        <f>VLOOKUP(A745,'Medical Examinations'!$A$1:$L$2336,12,FALSE)</f>
        <v>Normal</v>
      </c>
      <c r="L745" s="10">
        <f ca="1">VLOOKUP(A745,'Hospitalisation Details'!$A$1:$Q$2344,3,FALSE)</f>
        <v>1984</v>
      </c>
      <c r="M745" s="10" t="str">
        <f ca="1">VLOOKUP(A745,'Hospitalisation Details'!$A$1:$Q$2344,5,FALSE)</f>
        <v>Sep</v>
      </c>
      <c r="N745" s="11">
        <f ca="1">VLOOKUP(A745,'Hospitalisation Details'!$A$1:$Q$2344,6,FALSE)</f>
        <v>25</v>
      </c>
      <c r="O745" s="17">
        <f ca="1">VLOOKUP(A745,'Hospitalisation Details'!$A$1:$Q$2344,7,FALSE)</f>
        <v>30950</v>
      </c>
      <c r="P745" s="11">
        <f ca="1">VLOOKUP(A745,'Hospitalisation Details'!$A$1:$Q$2344,10,FALSE)</f>
        <v>6269.33</v>
      </c>
      <c r="Q745" s="11" t="str">
        <f ca="1">VLOOKUP(A745,'Hospitalisation Details'!$A$1:$Q$2344,12,FALSE)</f>
        <v>tier - 2</v>
      </c>
      <c r="R745" s="11" t="str">
        <f ca="1">VLOOKUP(A745,'Hospitalisation Details'!$A$1:$Q$2344,14,FALSE)</f>
        <v>tier - 1</v>
      </c>
      <c r="S745" s="11">
        <f ca="1">VLOOKUP(A745,'Hospitalisation Details'!$A$1:$Q$2344,17,FALSE)</f>
        <v>41</v>
      </c>
      <c r="T745" s="11" t="str">
        <f ca="1">VLOOKUP(A745,'Hospitalisation Details'!$A$1:$Q$2336,16,FALSE)</f>
        <v>R1013</v>
      </c>
    </row>
    <row r="746" ht="15.5" spans="1:20">
      <c r="A746" s="10" t="s">
        <v>2794</v>
      </c>
      <c r="B746" s="11" t="str">
        <f>VLOOKUP(A746,'Customer Names'!$H$6:$K$2340,3,FALSE)</f>
        <v>  Polly</v>
      </c>
      <c r="C746" s="11">
        <f>VLOOKUP(A746,'Medical Examinations'!$A$1:$L$2336,2,FALSE)</f>
        <v>21.755</v>
      </c>
      <c r="D746" s="11">
        <f>VLOOKUP(A746,'Medical Examinations'!$A$1:$L$2336,3,FALSE)</f>
        <v>7.79</v>
      </c>
      <c r="E746" s="11" t="str">
        <f>VLOOKUP(A746,'Medical Examinations'!$A$1:$L$2336,4,FALSE)</f>
        <v>yes</v>
      </c>
      <c r="F746" s="11" t="str">
        <f>VLOOKUP(A746,'Medical Examinations'!$A$1:$L$2336,5,FALSE)</f>
        <v>No</v>
      </c>
      <c r="G746" s="11" t="str">
        <f>VLOOKUP(A746,'Medical Examinations'!$A$1:$L$2336,6,FALSE)</f>
        <v>No</v>
      </c>
      <c r="H746" s="11">
        <f>VLOOKUP(A746,'Medical Examinations'!$A$1:$L$2336,8,FALSE)</f>
        <v>0</v>
      </c>
      <c r="I746" s="11" t="str">
        <f>VLOOKUP(A746,'Medical Examinations'!$A$1:$L$2336,10,FALSE)</f>
        <v>No</v>
      </c>
      <c r="J746" s="11" t="str">
        <f>VLOOKUP(A746,'Medical Examinations'!$A$1:$L$2336,11,FALSE)</f>
        <v>Normal Weight</v>
      </c>
      <c r="K746" s="11" t="str">
        <f>VLOOKUP(A746,'Medical Examinations'!$A$1:$L$2336,12,FALSE)</f>
        <v>Diabetes</v>
      </c>
      <c r="L746" s="10">
        <f ca="1">VLOOKUP(A746,'Hospitalisation Details'!$A$1:$Q$2344,3,FALSE)</f>
        <v>1981</v>
      </c>
      <c r="M746" s="10" t="str">
        <f ca="1">VLOOKUP(A746,'Hospitalisation Details'!$A$1:$Q$2344,5,FALSE)</f>
        <v>Jun</v>
      </c>
      <c r="N746" s="11">
        <f ca="1">VLOOKUP(A746,'Hospitalisation Details'!$A$1:$Q$2344,6,FALSE)</f>
        <v>30</v>
      </c>
      <c r="O746" s="17">
        <f ca="1">VLOOKUP(A746,'Hospitalisation Details'!$A$1:$Q$2344,7,FALSE)</f>
        <v>29767</v>
      </c>
      <c r="P746" s="11">
        <f ca="1">VLOOKUP(A746,'Hospitalisation Details'!$A$1:$Q$2344,10,FALSE)</f>
        <v>6272.48</v>
      </c>
      <c r="Q746" s="11" t="str">
        <f ca="1">VLOOKUP(A746,'Hospitalisation Details'!$A$1:$Q$2344,12,FALSE)</f>
        <v>tier - 1</v>
      </c>
      <c r="R746" s="11" t="str">
        <f ca="1">VLOOKUP(A746,'Hospitalisation Details'!$A$1:$Q$2344,14,FALSE)</f>
        <v>tier - 3</v>
      </c>
      <c r="S746" s="11">
        <f ca="1">VLOOKUP(A746,'Hospitalisation Details'!$A$1:$Q$2344,17,FALSE)</f>
        <v>44</v>
      </c>
      <c r="T746" s="11" t="str">
        <f ca="1">VLOOKUP(A746,'Hospitalisation Details'!$A$1:$Q$2336,16,FALSE)</f>
        <v>R1013</v>
      </c>
    </row>
    <row r="747" ht="15.5" spans="1:20">
      <c r="A747" s="10" t="s">
        <v>2797</v>
      </c>
      <c r="B747" s="11" t="str">
        <f>VLOOKUP(A747,'Customer Names'!$H$6:$K$2340,3,FALSE)</f>
        <v>  Mark H</v>
      </c>
      <c r="C747" s="11">
        <f>VLOOKUP(A747,'Medical Examinations'!$A$1:$L$2336,2,FALSE)</f>
        <v>44.55</v>
      </c>
      <c r="D747" s="11">
        <f>VLOOKUP(A747,'Medical Examinations'!$A$1:$L$2336,3,FALSE)</f>
        <v>7.12</v>
      </c>
      <c r="E747" s="11" t="str">
        <f>VLOOKUP(A747,'Medical Examinations'!$A$1:$L$2336,4,FALSE)</f>
        <v>yes</v>
      </c>
      <c r="F747" s="11" t="str">
        <f>VLOOKUP(A747,'Medical Examinations'!$A$1:$L$2336,5,FALSE)</f>
        <v>No</v>
      </c>
      <c r="G747" s="11" t="str">
        <f>VLOOKUP(A747,'Medical Examinations'!$A$1:$L$2336,6,FALSE)</f>
        <v>No</v>
      </c>
      <c r="H747" s="11">
        <f>VLOOKUP(A747,'Medical Examinations'!$A$1:$L$2336,8,FALSE)</f>
        <v>1</v>
      </c>
      <c r="I747" s="11" t="str">
        <f>VLOOKUP(A747,'Medical Examinations'!$A$1:$L$2336,10,FALSE)</f>
        <v>No</v>
      </c>
      <c r="J747" s="11" t="str">
        <f>VLOOKUP(A747,'Medical Examinations'!$A$1:$L$2336,11,FALSE)</f>
        <v>Obesity</v>
      </c>
      <c r="K747" s="11" t="str">
        <f>VLOOKUP(A747,'Medical Examinations'!$A$1:$L$2336,12,FALSE)</f>
        <v>Diabetes</v>
      </c>
      <c r="L747" s="10">
        <f ca="1">VLOOKUP(A747,'Hospitalisation Details'!$A$1:$Q$2344,3,FALSE)</f>
        <v>1993</v>
      </c>
      <c r="M747" s="10" t="str">
        <f ca="1">VLOOKUP(A747,'Hospitalisation Details'!$A$1:$Q$2344,5,FALSE)</f>
        <v>Oct</v>
      </c>
      <c r="N747" s="11">
        <f ca="1">VLOOKUP(A747,'Hospitalisation Details'!$A$1:$Q$2344,6,FALSE)</f>
        <v>16</v>
      </c>
      <c r="O747" s="17">
        <f ca="1">VLOOKUP(A747,'Hospitalisation Details'!$A$1:$Q$2344,7,FALSE)</f>
        <v>34258</v>
      </c>
      <c r="P747" s="11">
        <f ca="1">VLOOKUP(A747,'Hospitalisation Details'!$A$1:$Q$2344,10,FALSE)</f>
        <v>6276.3</v>
      </c>
      <c r="Q747" s="11" t="str">
        <f ca="1">VLOOKUP(A747,'Hospitalisation Details'!$A$1:$Q$2344,12,FALSE)</f>
        <v>tier - 2</v>
      </c>
      <c r="R747" s="11" t="str">
        <f ca="1">VLOOKUP(A747,'Hospitalisation Details'!$A$1:$Q$2344,14,FALSE)</f>
        <v>tier - 1</v>
      </c>
      <c r="S747" s="11">
        <f ca="1">VLOOKUP(A747,'Hospitalisation Details'!$A$1:$Q$2344,17,FALSE)</f>
        <v>32</v>
      </c>
      <c r="T747" s="11" t="str">
        <f ca="1">VLOOKUP(A747,'Hospitalisation Details'!$A$1:$Q$2336,16,FALSE)</f>
        <v>R1025</v>
      </c>
    </row>
    <row r="748" ht="15.5" spans="1:20">
      <c r="A748" s="10" t="s">
        <v>2801</v>
      </c>
      <c r="B748" s="11" t="str">
        <f>VLOOKUP(A748,'Customer Names'!$H$6:$K$2340,3,FALSE)</f>
        <v>  Jessie M</v>
      </c>
      <c r="C748" s="11">
        <f>VLOOKUP(A748,'Medical Examinations'!$A$1:$L$2336,2,FALSE)</f>
        <v>43.32</v>
      </c>
      <c r="D748" s="11">
        <f>VLOOKUP(A748,'Medical Examinations'!$A$1:$L$2336,3,FALSE)</f>
        <v>4.67</v>
      </c>
      <c r="E748" s="11" t="str">
        <f>VLOOKUP(A748,'Medical Examinations'!$A$1:$L$2336,4,FALSE)</f>
        <v>yes</v>
      </c>
      <c r="F748" s="11" t="str">
        <f>VLOOKUP(A748,'Medical Examinations'!$A$1:$L$2336,5,FALSE)</f>
        <v>No</v>
      </c>
      <c r="G748" s="11" t="str">
        <f>VLOOKUP(A748,'Medical Examinations'!$A$1:$L$2336,6,FALSE)</f>
        <v>No</v>
      </c>
      <c r="H748" s="11">
        <f>VLOOKUP(A748,'Medical Examinations'!$A$1:$L$2336,8,FALSE)</f>
        <v>0</v>
      </c>
      <c r="I748" s="11" t="str">
        <f>VLOOKUP(A748,'Medical Examinations'!$A$1:$L$2336,10,FALSE)</f>
        <v>No</v>
      </c>
      <c r="J748" s="11" t="str">
        <f>VLOOKUP(A748,'Medical Examinations'!$A$1:$L$2336,11,FALSE)</f>
        <v>Obesity</v>
      </c>
      <c r="K748" s="11" t="str">
        <f>VLOOKUP(A748,'Medical Examinations'!$A$1:$L$2336,12,FALSE)</f>
        <v>Normal</v>
      </c>
      <c r="L748" s="10">
        <f ca="1">VLOOKUP(A748,'Hospitalisation Details'!$A$1:$Q$2344,3,FALSE)</f>
        <v>1981</v>
      </c>
      <c r="M748" s="10" t="str">
        <f ca="1">VLOOKUP(A748,'Hospitalisation Details'!$A$1:$Q$2344,5,FALSE)</f>
        <v>Nov</v>
      </c>
      <c r="N748" s="11">
        <f ca="1">VLOOKUP(A748,'Hospitalisation Details'!$A$1:$Q$2344,6,FALSE)</f>
        <v>24</v>
      </c>
      <c r="O748" s="17">
        <f ca="1">VLOOKUP(A748,'Hospitalisation Details'!$A$1:$Q$2344,7,FALSE)</f>
        <v>29914</v>
      </c>
      <c r="P748" s="11">
        <f ca="1">VLOOKUP(A748,'Hospitalisation Details'!$A$1:$Q$2344,10,FALSE)</f>
        <v>6282.24</v>
      </c>
      <c r="Q748" s="11" t="str">
        <f ca="1">VLOOKUP(A748,'Hospitalisation Details'!$A$1:$Q$2344,12,FALSE)</f>
        <v>tier - 2</v>
      </c>
      <c r="R748" s="11" t="str">
        <f ca="1">VLOOKUP(A748,'Hospitalisation Details'!$A$1:$Q$2344,14,FALSE)</f>
        <v>tier - 1</v>
      </c>
      <c r="S748" s="11">
        <f ca="1">VLOOKUP(A748,'Hospitalisation Details'!$A$1:$Q$2344,17,FALSE)</f>
        <v>43</v>
      </c>
      <c r="T748" s="11" t="str">
        <f ca="1">VLOOKUP(A748,'Hospitalisation Details'!$A$1:$Q$2336,16,FALSE)</f>
        <v>R1011</v>
      </c>
    </row>
    <row r="749" ht="15.5" spans="1:20">
      <c r="A749" s="10" t="s">
        <v>2804</v>
      </c>
      <c r="B749" s="11" t="str">
        <f>VLOOKUP(A749,'Customer Names'!$H$6:$K$2340,3,FALSE)</f>
        <v>  Chris</v>
      </c>
      <c r="C749" s="11">
        <f>VLOOKUP(A749,'Medical Examinations'!$A$1:$L$2336,2,FALSE)</f>
        <v>31.23</v>
      </c>
      <c r="D749" s="11">
        <f>VLOOKUP(A749,'Medical Examinations'!$A$1:$L$2336,3,FALSE)</f>
        <v>9.12</v>
      </c>
      <c r="E749" s="11" t="str">
        <f>VLOOKUP(A749,'Medical Examinations'!$A$1:$L$2336,4,FALSE)</f>
        <v>yes</v>
      </c>
      <c r="F749" s="11" t="str">
        <f>VLOOKUP(A749,'Medical Examinations'!$A$1:$L$2336,5,FALSE)</f>
        <v>No</v>
      </c>
      <c r="G749" s="11" t="str">
        <f>VLOOKUP(A749,'Medical Examinations'!$A$1:$L$2336,6,FALSE)</f>
        <v>Yes</v>
      </c>
      <c r="H749" s="11">
        <f>VLOOKUP(A749,'Medical Examinations'!$A$1:$L$2336,8,FALSE)</f>
        <v>1</v>
      </c>
      <c r="I749" s="11" t="str">
        <f>VLOOKUP(A749,'Medical Examinations'!$A$1:$L$2336,10,FALSE)</f>
        <v>No</v>
      </c>
      <c r="J749" s="11" t="str">
        <f>VLOOKUP(A749,'Medical Examinations'!$A$1:$L$2336,11,FALSE)</f>
        <v>Obesity</v>
      </c>
      <c r="K749" s="11" t="str">
        <f>VLOOKUP(A749,'Medical Examinations'!$A$1:$L$2336,12,FALSE)</f>
        <v>Diabetes</v>
      </c>
      <c r="L749" s="10">
        <f ca="1">VLOOKUP(A749,'Hospitalisation Details'!$A$1:$Q$2344,3,FALSE)</f>
        <v>1981</v>
      </c>
      <c r="M749" s="10" t="str">
        <f ca="1">VLOOKUP(A749,'Hospitalisation Details'!$A$1:$Q$2344,5,FALSE)</f>
        <v>Aug</v>
      </c>
      <c r="N749" s="11">
        <f ca="1">VLOOKUP(A749,'Hospitalisation Details'!$A$1:$Q$2344,6,FALSE)</f>
        <v>26</v>
      </c>
      <c r="O749" s="17">
        <f ca="1">VLOOKUP(A749,'Hospitalisation Details'!$A$1:$Q$2344,7,FALSE)</f>
        <v>29824</v>
      </c>
      <c r="P749" s="11">
        <f ca="1">VLOOKUP(A749,'Hospitalisation Details'!$A$1:$Q$2344,10,FALSE)</f>
        <v>6289.75</v>
      </c>
      <c r="Q749" s="11" t="str">
        <f ca="1">VLOOKUP(A749,'Hospitalisation Details'!$A$1:$Q$2344,12,FALSE)</f>
        <v>tier - 2</v>
      </c>
      <c r="R749" s="11" t="str">
        <f ca="1">VLOOKUP(A749,'Hospitalisation Details'!$A$1:$Q$2344,14,FALSE)</f>
        <v>tier - 3</v>
      </c>
      <c r="S749" s="11">
        <f ca="1">VLOOKUP(A749,'Hospitalisation Details'!$A$1:$Q$2344,17,FALSE)</f>
        <v>44</v>
      </c>
      <c r="T749" s="11" t="str">
        <f ca="1">VLOOKUP(A749,'Hospitalisation Details'!$A$1:$Q$2336,16,FALSE)</f>
        <v>R1013</v>
      </c>
    </row>
    <row r="750" ht="15.5" spans="1:20">
      <c r="A750" s="10" t="s">
        <v>2807</v>
      </c>
      <c r="B750" s="11" t="str">
        <f>VLOOKUP(A750,'Customer Names'!$H$6:$K$2340,3,FALSE)</f>
        <v>  Daniel</v>
      </c>
      <c r="C750" s="11">
        <f>VLOOKUP(A750,'Medical Examinations'!$A$1:$L$2336,2,FALSE)</f>
        <v>42.81</v>
      </c>
      <c r="D750" s="11">
        <f>VLOOKUP(A750,'Medical Examinations'!$A$1:$L$2336,3,FALSE)</f>
        <v>4.15</v>
      </c>
      <c r="E750" s="11" t="str">
        <f>VLOOKUP(A750,'Medical Examinations'!$A$1:$L$2336,4,FALSE)</f>
        <v>No</v>
      </c>
      <c r="F750" s="11" t="str">
        <f>VLOOKUP(A750,'Medical Examinations'!$A$1:$L$2336,5,FALSE)</f>
        <v>No</v>
      </c>
      <c r="G750" s="11" t="str">
        <f>VLOOKUP(A750,'Medical Examinations'!$A$1:$L$2336,6,FALSE)</f>
        <v>No</v>
      </c>
      <c r="H750" s="11">
        <f>VLOOKUP(A750,'Medical Examinations'!$A$1:$L$2336,8,FALSE)</f>
        <v>1</v>
      </c>
      <c r="I750" s="11" t="str">
        <f>VLOOKUP(A750,'Medical Examinations'!$A$1:$L$2336,10,FALSE)</f>
        <v>No</v>
      </c>
      <c r="J750" s="11" t="str">
        <f>VLOOKUP(A750,'Medical Examinations'!$A$1:$L$2336,11,FALSE)</f>
        <v>Obesity</v>
      </c>
      <c r="K750" s="11" t="str">
        <f>VLOOKUP(A750,'Medical Examinations'!$A$1:$L$2336,12,FALSE)</f>
        <v>Normal</v>
      </c>
      <c r="L750" s="10">
        <f ca="1">VLOOKUP(A750,'Hospitalisation Details'!$A$1:$Q$2344,3,FALSE)</f>
        <v>1996</v>
      </c>
      <c r="M750" s="10" t="str">
        <f ca="1">VLOOKUP(A750,'Hospitalisation Details'!$A$1:$Q$2344,5,FALSE)</f>
        <v>Jul</v>
      </c>
      <c r="N750" s="11">
        <f ca="1">VLOOKUP(A750,'Hospitalisation Details'!$A$1:$Q$2344,6,FALSE)</f>
        <v>4</v>
      </c>
      <c r="O750" s="17">
        <f ca="1">VLOOKUP(A750,'Hospitalisation Details'!$A$1:$Q$2344,7,FALSE)</f>
        <v>35250</v>
      </c>
      <c r="P750" s="11">
        <f ca="1">VLOOKUP(A750,'Hospitalisation Details'!$A$1:$Q$2344,10,FALSE)</f>
        <v>6293.63</v>
      </c>
      <c r="Q750" s="11" t="str">
        <f ca="1">VLOOKUP(A750,'Hospitalisation Details'!$A$1:$Q$2344,12,FALSE)</f>
        <v>tier - 2</v>
      </c>
      <c r="R750" s="11" t="str">
        <f ca="1">VLOOKUP(A750,'Hospitalisation Details'!$A$1:$Q$2344,14,FALSE)</f>
        <v>tier - 3</v>
      </c>
      <c r="S750" s="11">
        <f ca="1">VLOOKUP(A750,'Hospitalisation Details'!$A$1:$Q$2344,17,FALSE)</f>
        <v>29</v>
      </c>
      <c r="T750" s="11" t="str">
        <f ca="1">VLOOKUP(A750,'Hospitalisation Details'!$A$1:$Q$2336,16,FALSE)</f>
        <v>R1021</v>
      </c>
    </row>
    <row r="751" ht="15.5" spans="1:20">
      <c r="A751" s="10" t="s">
        <v>2811</v>
      </c>
      <c r="B751" s="11" t="str">
        <f>VLOOKUP(A751,'Customer Names'!$H$6:$K$2340,3,FALSE)</f>
        <v>  Megan</v>
      </c>
      <c r="C751" s="11">
        <f>VLOOKUP(A751,'Medical Examinations'!$A$1:$L$2336,2,FALSE)</f>
        <v>35.91</v>
      </c>
      <c r="D751" s="11">
        <f>VLOOKUP(A751,'Medical Examinations'!$A$1:$L$2336,3,FALSE)</f>
        <v>6.72</v>
      </c>
      <c r="E751" s="11" t="str">
        <f>VLOOKUP(A751,'Medical Examinations'!$A$1:$L$2336,4,FALSE)</f>
        <v>yes</v>
      </c>
      <c r="F751" s="11" t="str">
        <f>VLOOKUP(A751,'Medical Examinations'!$A$1:$L$2336,5,FALSE)</f>
        <v>No</v>
      </c>
      <c r="G751" s="11" t="str">
        <f>VLOOKUP(A751,'Medical Examinations'!$A$1:$L$2336,6,FALSE)</f>
        <v>No</v>
      </c>
      <c r="H751" s="11">
        <f>VLOOKUP(A751,'Medical Examinations'!$A$1:$L$2336,8,FALSE)</f>
        <v>2</v>
      </c>
      <c r="I751" s="11" t="str">
        <f>VLOOKUP(A751,'Medical Examinations'!$A$1:$L$2336,10,FALSE)</f>
        <v>No</v>
      </c>
      <c r="J751" s="11" t="str">
        <f>VLOOKUP(A751,'Medical Examinations'!$A$1:$L$2336,11,FALSE)</f>
        <v>Obesity</v>
      </c>
      <c r="K751" s="11" t="str">
        <f>VLOOKUP(A751,'Medical Examinations'!$A$1:$L$2336,12,FALSE)</f>
        <v>Diabetes</v>
      </c>
      <c r="L751" s="10">
        <f ca="1">VLOOKUP(A751,'Hospitalisation Details'!$A$1:$Q$2344,3,FALSE)</f>
        <v>1974</v>
      </c>
      <c r="M751" s="10" t="str">
        <f ca="1">VLOOKUP(A751,'Hospitalisation Details'!$A$1:$Q$2344,5,FALSE)</f>
        <v>Sep</v>
      </c>
      <c r="N751" s="11">
        <f ca="1">VLOOKUP(A751,'Hospitalisation Details'!$A$1:$Q$2344,6,FALSE)</f>
        <v>17</v>
      </c>
      <c r="O751" s="17">
        <f ca="1">VLOOKUP(A751,'Hospitalisation Details'!$A$1:$Q$2344,7,FALSE)</f>
        <v>27289</v>
      </c>
      <c r="P751" s="11">
        <f ca="1">VLOOKUP(A751,'Hospitalisation Details'!$A$1:$Q$2344,10,FALSE)</f>
        <v>6302.23</v>
      </c>
      <c r="Q751" s="11" t="str">
        <f ca="1">VLOOKUP(A751,'Hospitalisation Details'!$A$1:$Q$2344,12,FALSE)</f>
        <v>tier - 2</v>
      </c>
      <c r="R751" s="11" t="str">
        <f ca="1">VLOOKUP(A751,'Hospitalisation Details'!$A$1:$Q$2344,14,FALSE)</f>
        <v>tier - 1</v>
      </c>
      <c r="S751" s="11">
        <f ca="1">VLOOKUP(A751,'Hospitalisation Details'!$A$1:$Q$2344,17,FALSE)</f>
        <v>51</v>
      </c>
      <c r="T751" s="11" t="str">
        <f ca="1">VLOOKUP(A751,'Hospitalisation Details'!$A$1:$Q$2336,16,FALSE)</f>
        <v>R1013</v>
      </c>
    </row>
    <row r="752" ht="15.5" spans="1:20">
      <c r="A752" s="10" t="s">
        <v>2815</v>
      </c>
      <c r="B752" s="11" t="str">
        <f>VLOOKUP(A752,'Customer Names'!$H$6:$K$2340,3,FALSE)</f>
        <v>  Kevin</v>
      </c>
      <c r="C752" s="11">
        <f>VLOOKUP(A752,'Medical Examinations'!$A$1:$L$2336,2,FALSE)</f>
        <v>36.65</v>
      </c>
      <c r="D752" s="11">
        <f>VLOOKUP(A752,'Medical Examinations'!$A$1:$L$2336,3,FALSE)</f>
        <v>5.01</v>
      </c>
      <c r="E752" s="11" t="str">
        <f>VLOOKUP(A752,'Medical Examinations'!$A$1:$L$2336,4,FALSE)</f>
        <v>yes</v>
      </c>
      <c r="F752" s="11" t="str">
        <f>VLOOKUP(A752,'Medical Examinations'!$A$1:$L$2336,5,FALSE)</f>
        <v>No</v>
      </c>
      <c r="G752" s="11" t="str">
        <f>VLOOKUP(A752,'Medical Examinations'!$A$1:$L$2336,6,FALSE)</f>
        <v>Yes</v>
      </c>
      <c r="H752" s="11">
        <f>VLOOKUP(A752,'Medical Examinations'!$A$1:$L$2336,8,FALSE)</f>
        <v>1</v>
      </c>
      <c r="I752" s="11" t="str">
        <f>VLOOKUP(A752,'Medical Examinations'!$A$1:$L$2336,10,FALSE)</f>
        <v>No</v>
      </c>
      <c r="J752" s="11" t="str">
        <f>VLOOKUP(A752,'Medical Examinations'!$A$1:$L$2336,11,FALSE)</f>
        <v>Obesity</v>
      </c>
      <c r="K752" s="11" t="str">
        <f>VLOOKUP(A752,'Medical Examinations'!$A$1:$L$2336,12,FALSE)</f>
        <v>Normal</v>
      </c>
      <c r="L752" s="10">
        <f ca="1">VLOOKUP(A752,'Hospitalisation Details'!$A$1:$Q$2344,3,FALSE)</f>
        <v>1969</v>
      </c>
      <c r="M752" s="10" t="str">
        <f ca="1">VLOOKUP(A752,'Hospitalisation Details'!$A$1:$Q$2344,5,FALSE)</f>
        <v>Sep</v>
      </c>
      <c r="N752" s="11">
        <f ca="1">VLOOKUP(A752,'Hospitalisation Details'!$A$1:$Q$2344,6,FALSE)</f>
        <v>4</v>
      </c>
      <c r="O752" s="17">
        <f ca="1">VLOOKUP(A752,'Hospitalisation Details'!$A$1:$Q$2344,7,FALSE)</f>
        <v>25450</v>
      </c>
      <c r="P752" s="11">
        <f ca="1">VLOOKUP(A752,'Hospitalisation Details'!$A$1:$Q$2344,10,FALSE)</f>
        <v>6305.61</v>
      </c>
      <c r="Q752" s="11" t="str">
        <f ca="1">VLOOKUP(A752,'Hospitalisation Details'!$A$1:$Q$2344,12,FALSE)</f>
        <v>tier - 2</v>
      </c>
      <c r="R752" s="11" t="str">
        <f ca="1">VLOOKUP(A752,'Hospitalisation Details'!$A$1:$Q$2344,14,FALSE)</f>
        <v>tier - 2</v>
      </c>
      <c r="S752" s="11">
        <f ca="1">VLOOKUP(A752,'Hospitalisation Details'!$A$1:$Q$2344,17,FALSE)</f>
        <v>56</v>
      </c>
      <c r="T752" s="11" t="str">
        <f ca="1">VLOOKUP(A752,'Hospitalisation Details'!$A$1:$Q$2336,16,FALSE)</f>
        <v>R1012</v>
      </c>
    </row>
    <row r="753" ht="15.5" spans="1:20">
      <c r="A753" s="10" t="s">
        <v>2819</v>
      </c>
      <c r="B753" s="11" t="str">
        <f>VLOOKUP(A753,'Customer Names'!$H$6:$K$2340,3,FALSE)</f>
        <v>  Caroline S</v>
      </c>
      <c r="C753" s="11">
        <f>VLOOKUP(A753,'Medical Examinations'!$A$1:$L$2336,2,FALSE)</f>
        <v>22.04</v>
      </c>
      <c r="D753" s="11">
        <f>VLOOKUP(A753,'Medical Examinations'!$A$1:$L$2336,3,FALSE)</f>
        <v>10.9</v>
      </c>
      <c r="E753" s="11" t="str">
        <f>VLOOKUP(A753,'Medical Examinations'!$A$1:$L$2336,4,FALSE)</f>
        <v>yes</v>
      </c>
      <c r="F753" s="11" t="str">
        <f>VLOOKUP(A753,'Medical Examinations'!$A$1:$L$2336,5,FALSE)</f>
        <v>No</v>
      </c>
      <c r="G753" s="11" t="str">
        <f>VLOOKUP(A753,'Medical Examinations'!$A$1:$L$2336,6,FALSE)</f>
        <v>No</v>
      </c>
      <c r="H753" s="11">
        <f>VLOOKUP(A753,'Medical Examinations'!$A$1:$L$2336,8,FALSE)</f>
        <v>2</v>
      </c>
      <c r="I753" s="11" t="str">
        <f>VLOOKUP(A753,'Medical Examinations'!$A$1:$L$2336,10,FALSE)</f>
        <v>No</v>
      </c>
      <c r="J753" s="11" t="str">
        <f>VLOOKUP(A753,'Medical Examinations'!$A$1:$L$2336,11,FALSE)</f>
        <v>Normal Weight</v>
      </c>
      <c r="K753" s="11" t="str">
        <f>VLOOKUP(A753,'Medical Examinations'!$A$1:$L$2336,12,FALSE)</f>
        <v>Diabetes</v>
      </c>
      <c r="L753" s="10">
        <f ca="1">VLOOKUP(A753,'Hospitalisation Details'!$A$1:$Q$2344,3,FALSE)</f>
        <v>2004</v>
      </c>
      <c r="M753" s="10" t="str">
        <f ca="1">VLOOKUP(A753,'Hospitalisation Details'!$A$1:$Q$2344,5,FALSE)</f>
        <v>Jul</v>
      </c>
      <c r="N753" s="11">
        <f ca="1">VLOOKUP(A753,'Hospitalisation Details'!$A$1:$Q$2344,6,FALSE)</f>
        <v>27</v>
      </c>
      <c r="O753" s="17">
        <f ca="1">VLOOKUP(A753,'Hospitalisation Details'!$A$1:$Q$2344,7,FALSE)</f>
        <v>38195</v>
      </c>
      <c r="P753" s="11">
        <f ca="1">VLOOKUP(A753,'Hospitalisation Details'!$A$1:$Q$2344,10,FALSE)</f>
        <v>6311.11</v>
      </c>
      <c r="Q753" s="11" t="str">
        <f ca="1">VLOOKUP(A753,'Hospitalisation Details'!$A$1:$Q$2344,12,FALSE)</f>
        <v>tier - 2</v>
      </c>
      <c r="R753" s="11" t="str">
        <f ca="1">VLOOKUP(A753,'Hospitalisation Details'!$A$1:$Q$2344,14,FALSE)</f>
        <v>tier - 2</v>
      </c>
      <c r="S753" s="11">
        <f ca="1">VLOOKUP(A753,'Hospitalisation Details'!$A$1:$Q$2344,17,FALSE)</f>
        <v>21</v>
      </c>
      <c r="T753" s="11" t="str">
        <f ca="1">VLOOKUP(A753,'Hospitalisation Details'!$A$1:$Q$2336,16,FALSE)</f>
        <v>R1011</v>
      </c>
    </row>
    <row r="754" ht="15.5" spans="1:20">
      <c r="A754" s="10" t="s">
        <v>2822</v>
      </c>
      <c r="B754" s="11" t="str">
        <f>VLOOKUP(A754,'Customer Names'!$H$6:$K$2340,3,FALSE)</f>
        <v>  Nuta</v>
      </c>
      <c r="C754" s="11">
        <f>VLOOKUP(A754,'Medical Examinations'!$A$1:$L$2336,2,FALSE)</f>
        <v>31.825</v>
      </c>
      <c r="D754" s="11">
        <f>VLOOKUP(A754,'Medical Examinations'!$A$1:$L$2336,3,FALSE)</f>
        <v>5.52</v>
      </c>
      <c r="E754" s="11" t="str">
        <f>VLOOKUP(A754,'Medical Examinations'!$A$1:$L$2336,4,FALSE)</f>
        <v>yes</v>
      </c>
      <c r="F754" s="11" t="str">
        <f>VLOOKUP(A754,'Medical Examinations'!$A$1:$L$2336,5,FALSE)</f>
        <v>No</v>
      </c>
      <c r="G754" s="11" t="str">
        <f>VLOOKUP(A754,'Medical Examinations'!$A$1:$L$2336,6,FALSE)</f>
        <v>No</v>
      </c>
      <c r="H754" s="11">
        <f>VLOOKUP(A754,'Medical Examinations'!$A$1:$L$2336,8,FALSE)</f>
        <v>1</v>
      </c>
      <c r="I754" s="11" t="str">
        <f>VLOOKUP(A754,'Medical Examinations'!$A$1:$L$2336,10,FALSE)</f>
        <v>No</v>
      </c>
      <c r="J754" s="11" t="str">
        <f>VLOOKUP(A754,'Medical Examinations'!$A$1:$L$2336,11,FALSE)</f>
        <v>Obesity</v>
      </c>
      <c r="K754" s="11" t="str">
        <f>VLOOKUP(A754,'Medical Examinations'!$A$1:$L$2336,12,FALSE)</f>
        <v>Normal</v>
      </c>
      <c r="L754" s="10">
        <f ca="1">VLOOKUP(A754,'Hospitalisation Details'!$A$1:$Q$2344,3,FALSE)</f>
        <v>1985</v>
      </c>
      <c r="M754" s="10" t="str">
        <f ca="1">VLOOKUP(A754,'Hospitalisation Details'!$A$1:$Q$2344,5,FALSE)</f>
        <v>Nov</v>
      </c>
      <c r="N754" s="11">
        <f ca="1">VLOOKUP(A754,'Hospitalisation Details'!$A$1:$Q$2344,6,FALSE)</f>
        <v>19</v>
      </c>
      <c r="O754" s="17">
        <f ca="1">VLOOKUP(A754,'Hospitalisation Details'!$A$1:$Q$2344,7,FALSE)</f>
        <v>31370</v>
      </c>
      <c r="P754" s="11">
        <f ca="1">VLOOKUP(A754,'Hospitalisation Details'!$A$1:$Q$2344,10,FALSE)</f>
        <v>6311.95</v>
      </c>
      <c r="Q754" s="11" t="str">
        <f ca="1">VLOOKUP(A754,'Hospitalisation Details'!$A$1:$Q$2344,12,FALSE)</f>
        <v>tier - 2</v>
      </c>
      <c r="R754" s="11" t="str">
        <f ca="1">VLOOKUP(A754,'Hospitalisation Details'!$A$1:$Q$2344,14,FALSE)</f>
        <v>tier - 1</v>
      </c>
      <c r="S754" s="11">
        <f ca="1">VLOOKUP(A754,'Hospitalisation Details'!$A$1:$Q$2344,17,FALSE)</f>
        <v>39</v>
      </c>
      <c r="T754" s="11" t="str">
        <f ca="1">VLOOKUP(A754,'Hospitalisation Details'!$A$1:$Q$2336,16,FALSE)</f>
        <v>R1011</v>
      </c>
    </row>
    <row r="755" ht="15.5" spans="1:20">
      <c r="A755" s="10" t="s">
        <v>2825</v>
      </c>
      <c r="B755" s="11" t="str">
        <f>VLOOKUP(A755,'Customer Names'!$H$6:$K$2340,3,FALSE)</f>
        <v>  Margie</v>
      </c>
      <c r="C755" s="11">
        <f>VLOOKUP(A755,'Medical Examinations'!$A$1:$L$2336,2,FALSE)</f>
        <v>53.58</v>
      </c>
      <c r="D755" s="11">
        <f>VLOOKUP(A755,'Medical Examinations'!$A$1:$L$2336,3,FALSE)</f>
        <v>4.55</v>
      </c>
      <c r="E755" s="11" t="str">
        <f>VLOOKUP(A755,'Medical Examinations'!$A$1:$L$2336,4,FALSE)</f>
        <v>No</v>
      </c>
      <c r="F755" s="11" t="str">
        <f>VLOOKUP(A755,'Medical Examinations'!$A$1:$L$2336,5,FALSE)</f>
        <v>No</v>
      </c>
      <c r="G755" s="11" t="str">
        <f>VLOOKUP(A755,'Medical Examinations'!$A$1:$L$2336,6,FALSE)</f>
        <v>No</v>
      </c>
      <c r="H755" s="11">
        <f>VLOOKUP(A755,'Medical Examinations'!$A$1:$L$2336,8,FALSE)</f>
        <v>1</v>
      </c>
      <c r="I755" s="11" t="str">
        <f>VLOOKUP(A755,'Medical Examinations'!$A$1:$L$2336,10,FALSE)</f>
        <v>No</v>
      </c>
      <c r="J755" s="11" t="str">
        <f>VLOOKUP(A755,'Medical Examinations'!$A$1:$L$2336,11,FALSE)</f>
        <v>Obesity</v>
      </c>
      <c r="K755" s="11" t="str">
        <f>VLOOKUP(A755,'Medical Examinations'!$A$1:$L$2336,12,FALSE)</f>
        <v>Normal</v>
      </c>
      <c r="L755" s="10">
        <f ca="1">VLOOKUP(A755,'Hospitalisation Details'!$A$1:$Q$2344,3,FALSE)</f>
        <v>1985</v>
      </c>
      <c r="M755" s="10" t="str">
        <f ca="1">VLOOKUP(A755,'Hospitalisation Details'!$A$1:$Q$2344,5,FALSE)</f>
        <v>Dec</v>
      </c>
      <c r="N755" s="11">
        <f ca="1">VLOOKUP(A755,'Hospitalisation Details'!$A$1:$Q$2344,6,FALSE)</f>
        <v>15</v>
      </c>
      <c r="O755" s="17">
        <f ca="1">VLOOKUP(A755,'Hospitalisation Details'!$A$1:$Q$2344,7,FALSE)</f>
        <v>31396</v>
      </c>
      <c r="P755" s="11">
        <f ca="1">VLOOKUP(A755,'Hospitalisation Details'!$A$1:$Q$2344,10,FALSE)</f>
        <v>6313.76</v>
      </c>
      <c r="Q755" s="11" t="str">
        <f ca="1">VLOOKUP(A755,'Hospitalisation Details'!$A$1:$Q$2344,12,FALSE)</f>
        <v>tier - 2</v>
      </c>
      <c r="R755" s="11" t="str">
        <f ca="1">VLOOKUP(A755,'Hospitalisation Details'!$A$1:$Q$2344,14,FALSE)</f>
        <v>tier - 1</v>
      </c>
      <c r="S755" s="11">
        <f ca="1">VLOOKUP(A755,'Hospitalisation Details'!$A$1:$Q$2344,17,FALSE)</f>
        <v>39</v>
      </c>
      <c r="T755" s="11" t="str">
        <f ca="1">VLOOKUP(A755,'Hospitalisation Details'!$A$1:$Q$2336,16,FALSE)</f>
        <v>R1013</v>
      </c>
    </row>
    <row r="756" ht="15.5" spans="1:20">
      <c r="A756" s="10" t="s">
        <v>2828</v>
      </c>
      <c r="B756" s="11" t="str">
        <f>VLOOKUP(A756,'Customer Names'!$H$6:$K$2340,3,FALSE)</f>
        <v>  Heidi</v>
      </c>
      <c r="C756" s="11">
        <f>VLOOKUP(A756,'Medical Examinations'!$A$1:$L$2336,2,FALSE)</f>
        <v>34.3</v>
      </c>
      <c r="D756" s="11">
        <f>VLOOKUP(A756,'Medical Examinations'!$A$1:$L$2336,3,FALSE)</f>
        <v>11.76</v>
      </c>
      <c r="E756" s="11" t="str">
        <f>VLOOKUP(A756,'Medical Examinations'!$A$1:$L$2336,4,FALSE)</f>
        <v>No</v>
      </c>
      <c r="F756" s="11" t="str">
        <f>VLOOKUP(A756,'Medical Examinations'!$A$1:$L$2336,5,FALSE)</f>
        <v>No</v>
      </c>
      <c r="G756" s="11" t="str">
        <f>VLOOKUP(A756,'Medical Examinations'!$A$1:$L$2336,6,FALSE)</f>
        <v>No</v>
      </c>
      <c r="H756" s="11">
        <f>VLOOKUP(A756,'Medical Examinations'!$A$1:$L$2336,8,FALSE)</f>
        <v>0</v>
      </c>
      <c r="I756" s="11" t="str">
        <f>VLOOKUP(A756,'Medical Examinations'!$A$1:$L$2336,10,FALSE)</f>
        <v>No</v>
      </c>
      <c r="J756" s="11" t="str">
        <f>VLOOKUP(A756,'Medical Examinations'!$A$1:$L$2336,11,FALSE)</f>
        <v>Obesity</v>
      </c>
      <c r="K756" s="11" t="str">
        <f>VLOOKUP(A756,'Medical Examinations'!$A$1:$L$2336,12,FALSE)</f>
        <v>Diabetes</v>
      </c>
      <c r="L756" s="10">
        <f ca="1">VLOOKUP(A756,'Hospitalisation Details'!$A$1:$Q$2344,3,FALSE)</f>
        <v>1990</v>
      </c>
      <c r="M756" s="10" t="str">
        <f ca="1">VLOOKUP(A756,'Hospitalisation Details'!$A$1:$Q$2344,5,FALSE)</f>
        <v>Aug</v>
      </c>
      <c r="N756" s="11">
        <f ca="1">VLOOKUP(A756,'Hospitalisation Details'!$A$1:$Q$2344,6,FALSE)</f>
        <v>13</v>
      </c>
      <c r="O756" s="17">
        <f ca="1">VLOOKUP(A756,'Hospitalisation Details'!$A$1:$Q$2344,7,FALSE)</f>
        <v>33098</v>
      </c>
      <c r="P756" s="11">
        <f ca="1">VLOOKUP(A756,'Hospitalisation Details'!$A$1:$Q$2344,10,FALSE)</f>
        <v>6334.34</v>
      </c>
      <c r="Q756" s="11" t="str">
        <f ca="1">VLOOKUP(A756,'Hospitalisation Details'!$A$1:$Q$2344,12,FALSE)</f>
        <v>tier - 2</v>
      </c>
      <c r="R756" s="11" t="str">
        <f ca="1">VLOOKUP(A756,'Hospitalisation Details'!$A$1:$Q$2344,14,FALSE)</f>
        <v>tier - 2</v>
      </c>
      <c r="S756" s="11">
        <f ca="1">VLOOKUP(A756,'Hospitalisation Details'!$A$1:$Q$2344,17,FALSE)</f>
        <v>35</v>
      </c>
      <c r="T756" s="11" t="str">
        <f ca="1">VLOOKUP(A756,'Hospitalisation Details'!$A$1:$Q$2336,16,FALSE)</f>
        <v>R1024</v>
      </c>
    </row>
    <row r="757" ht="15.5" spans="1:20">
      <c r="A757" s="10" t="s">
        <v>2831</v>
      </c>
      <c r="B757" s="11" t="str">
        <f>VLOOKUP(A757,'Customer Names'!$H$6:$K$2340,3,FALSE)</f>
        <v>  Diego J</v>
      </c>
      <c r="C757" s="11">
        <f>VLOOKUP(A757,'Medical Examinations'!$A$1:$L$2336,2,FALSE)</f>
        <v>32.11</v>
      </c>
      <c r="D757" s="11">
        <f>VLOOKUP(A757,'Medical Examinations'!$A$1:$L$2336,3,FALSE)</f>
        <v>7.06</v>
      </c>
      <c r="E757" s="11" t="str">
        <f>VLOOKUP(A757,'Medical Examinations'!$A$1:$L$2336,4,FALSE)</f>
        <v>No</v>
      </c>
      <c r="F757" s="11" t="str">
        <f>VLOOKUP(A757,'Medical Examinations'!$A$1:$L$2336,5,FALSE)</f>
        <v>No</v>
      </c>
      <c r="G757" s="11" t="str">
        <f>VLOOKUP(A757,'Medical Examinations'!$A$1:$L$2336,6,FALSE)</f>
        <v>No</v>
      </c>
      <c r="H757" s="11">
        <f>VLOOKUP(A757,'Medical Examinations'!$A$1:$L$2336,8,FALSE)</f>
        <v>0</v>
      </c>
      <c r="I757" s="11" t="str">
        <f>VLOOKUP(A757,'Medical Examinations'!$A$1:$L$2336,10,FALSE)</f>
        <v>No</v>
      </c>
      <c r="J757" s="11" t="str">
        <f>VLOOKUP(A757,'Medical Examinations'!$A$1:$L$2336,11,FALSE)</f>
        <v>Obesity</v>
      </c>
      <c r="K757" s="11" t="str">
        <f>VLOOKUP(A757,'Medical Examinations'!$A$1:$L$2336,12,FALSE)</f>
        <v>Diabetes</v>
      </c>
      <c r="L757" s="10">
        <f ca="1">VLOOKUP(A757,'Hospitalisation Details'!$A$1:$Q$2344,3,FALSE)</f>
        <v>1986</v>
      </c>
      <c r="M757" s="10" t="str">
        <f ca="1">VLOOKUP(A757,'Hospitalisation Details'!$A$1:$Q$2344,5,FALSE)</f>
        <v>Sep</v>
      </c>
      <c r="N757" s="11">
        <f ca="1">VLOOKUP(A757,'Hospitalisation Details'!$A$1:$Q$2344,6,FALSE)</f>
        <v>25</v>
      </c>
      <c r="O757" s="17">
        <f ca="1">VLOOKUP(A757,'Hospitalisation Details'!$A$1:$Q$2344,7,FALSE)</f>
        <v>31680</v>
      </c>
      <c r="P757" s="11">
        <f ca="1">VLOOKUP(A757,'Hospitalisation Details'!$A$1:$Q$2344,10,FALSE)</f>
        <v>6335.64</v>
      </c>
      <c r="Q757" s="11" t="str">
        <f ca="1">VLOOKUP(A757,'Hospitalisation Details'!$A$1:$Q$2344,12,FALSE)</f>
        <v>tier - 2</v>
      </c>
      <c r="R757" s="11" t="str">
        <f ca="1">VLOOKUP(A757,'Hospitalisation Details'!$A$1:$Q$2344,14,FALSE)</f>
        <v>tier - 2</v>
      </c>
      <c r="S757" s="11">
        <f ca="1">VLOOKUP(A757,'Hospitalisation Details'!$A$1:$Q$2344,17,FALSE)</f>
        <v>39</v>
      </c>
      <c r="T757" s="11" t="str">
        <f ca="1">VLOOKUP(A757,'Hospitalisation Details'!$A$1:$Q$2336,16,FALSE)</f>
        <v>R1013</v>
      </c>
    </row>
    <row r="758" ht="15.5" spans="1:20">
      <c r="A758" s="10" t="s">
        <v>2835</v>
      </c>
      <c r="B758" s="11" t="str">
        <f>VLOOKUP(A758,'Customer Names'!$H$6:$K$2340,3,FALSE)</f>
        <v>  Enrique M Sr</v>
      </c>
      <c r="C758" s="11">
        <f>VLOOKUP(A758,'Medical Examinations'!$A$1:$L$2336,2,FALSE)</f>
        <v>31.78</v>
      </c>
      <c r="D758" s="11">
        <f>VLOOKUP(A758,'Medical Examinations'!$A$1:$L$2336,3,FALSE)</f>
        <v>11.35</v>
      </c>
      <c r="E758" s="11" t="str">
        <f>VLOOKUP(A758,'Medical Examinations'!$A$1:$L$2336,4,FALSE)</f>
        <v>yes</v>
      </c>
      <c r="F758" s="11" t="str">
        <f>VLOOKUP(A758,'Medical Examinations'!$A$1:$L$2336,5,FALSE)</f>
        <v>No</v>
      </c>
      <c r="G758" s="11" t="str">
        <f>VLOOKUP(A758,'Medical Examinations'!$A$1:$L$2336,6,FALSE)</f>
        <v>Yes</v>
      </c>
      <c r="H758" s="11">
        <f>VLOOKUP(A758,'Medical Examinations'!$A$1:$L$2336,8,FALSE)</f>
        <v>1</v>
      </c>
      <c r="I758" s="11" t="str">
        <f>VLOOKUP(A758,'Medical Examinations'!$A$1:$L$2336,10,FALSE)</f>
        <v>No</v>
      </c>
      <c r="J758" s="11" t="str">
        <f>VLOOKUP(A758,'Medical Examinations'!$A$1:$L$2336,11,FALSE)</f>
        <v>Obesity</v>
      </c>
      <c r="K758" s="11" t="str">
        <f>VLOOKUP(A758,'Medical Examinations'!$A$1:$L$2336,12,FALSE)</f>
        <v>Diabetes</v>
      </c>
      <c r="L758" s="10">
        <f ca="1">VLOOKUP(A758,'Hospitalisation Details'!$A$1:$Q$2344,3,FALSE)</f>
        <v>1983</v>
      </c>
      <c r="M758" s="10" t="str">
        <f ca="1">VLOOKUP(A758,'Hospitalisation Details'!$A$1:$Q$2344,5,FALSE)</f>
        <v>Oct</v>
      </c>
      <c r="N758" s="11">
        <f ca="1">VLOOKUP(A758,'Hospitalisation Details'!$A$1:$Q$2344,6,FALSE)</f>
        <v>21</v>
      </c>
      <c r="O758" s="17">
        <f ca="1">VLOOKUP(A758,'Hospitalisation Details'!$A$1:$Q$2344,7,FALSE)</f>
        <v>30610</v>
      </c>
      <c r="P758" s="11">
        <f ca="1">VLOOKUP(A758,'Hospitalisation Details'!$A$1:$Q$2344,10,FALSE)</f>
        <v>6338.08</v>
      </c>
      <c r="Q758" s="11" t="str">
        <f ca="1">VLOOKUP(A758,'Hospitalisation Details'!$A$1:$Q$2344,12,FALSE)</f>
        <v>tier - 2</v>
      </c>
      <c r="R758" s="11" t="str">
        <f ca="1">VLOOKUP(A758,'Hospitalisation Details'!$A$1:$Q$2344,14,FALSE)</f>
        <v>tier - 1</v>
      </c>
      <c r="S758" s="11">
        <f ca="1">VLOOKUP(A758,'Hospitalisation Details'!$A$1:$Q$2344,17,FALSE)</f>
        <v>42</v>
      </c>
      <c r="T758" s="11" t="str">
        <f ca="1">VLOOKUP(A758,'Hospitalisation Details'!$A$1:$Q$2336,16,FALSE)</f>
        <v>R1013</v>
      </c>
    </row>
    <row r="759" ht="15.5" spans="1:20">
      <c r="A759" s="10" t="s">
        <v>2839</v>
      </c>
      <c r="B759" s="11" t="str">
        <f>VLOOKUP(A759,'Customer Names'!$H$6:$K$2340,3,FALSE)</f>
        <v>  Greg</v>
      </c>
      <c r="C759" s="11">
        <f>VLOOKUP(A759,'Medical Examinations'!$A$1:$L$2336,2,FALSE)</f>
        <v>46.89</v>
      </c>
      <c r="D759" s="11">
        <f>VLOOKUP(A759,'Medical Examinations'!$A$1:$L$2336,3,FALSE)</f>
        <v>5.52</v>
      </c>
      <c r="E759" s="11" t="str">
        <f>VLOOKUP(A759,'Medical Examinations'!$A$1:$L$2336,4,FALSE)</f>
        <v>No</v>
      </c>
      <c r="F759" s="11" t="str">
        <f>VLOOKUP(A759,'Medical Examinations'!$A$1:$L$2336,5,FALSE)</f>
        <v>No</v>
      </c>
      <c r="G759" s="11" t="str">
        <f>VLOOKUP(A759,'Medical Examinations'!$A$1:$L$2336,6,FALSE)</f>
        <v>No</v>
      </c>
      <c r="H759" s="11">
        <f>VLOOKUP(A759,'Medical Examinations'!$A$1:$L$2336,8,FALSE)</f>
        <v>0</v>
      </c>
      <c r="I759" s="11" t="str">
        <f>VLOOKUP(A759,'Medical Examinations'!$A$1:$L$2336,10,FALSE)</f>
        <v>No</v>
      </c>
      <c r="J759" s="11" t="str">
        <f>VLOOKUP(A759,'Medical Examinations'!$A$1:$L$2336,11,FALSE)</f>
        <v>Obesity</v>
      </c>
      <c r="K759" s="11" t="str">
        <f>VLOOKUP(A759,'Medical Examinations'!$A$1:$L$2336,12,FALSE)</f>
        <v>Normal</v>
      </c>
      <c r="L759" s="10">
        <f ca="1">VLOOKUP(A759,'Hospitalisation Details'!$A$1:$Q$2344,3,FALSE)</f>
        <v>1983</v>
      </c>
      <c r="M759" s="10" t="str">
        <f ca="1">VLOOKUP(A759,'Hospitalisation Details'!$A$1:$Q$2344,5,FALSE)</f>
        <v>Aug</v>
      </c>
      <c r="N759" s="11">
        <f ca="1">VLOOKUP(A759,'Hospitalisation Details'!$A$1:$Q$2344,6,FALSE)</f>
        <v>19</v>
      </c>
      <c r="O759" s="17">
        <f ca="1">VLOOKUP(A759,'Hospitalisation Details'!$A$1:$Q$2344,7,FALSE)</f>
        <v>30547</v>
      </c>
      <c r="P759" s="11">
        <f ca="1">VLOOKUP(A759,'Hospitalisation Details'!$A$1:$Q$2344,10,FALSE)</f>
        <v>6356.27</v>
      </c>
      <c r="Q759" s="11" t="str">
        <f ca="1">VLOOKUP(A759,'Hospitalisation Details'!$A$1:$Q$2344,12,FALSE)</f>
        <v>tier - 3</v>
      </c>
      <c r="R759" s="11" t="str">
        <f ca="1">VLOOKUP(A759,'Hospitalisation Details'!$A$1:$Q$2344,14,FALSE)</f>
        <v>tier - 2</v>
      </c>
      <c r="S759" s="11">
        <f ca="1">VLOOKUP(A759,'Hospitalisation Details'!$A$1:$Q$2344,17,FALSE)</f>
        <v>42</v>
      </c>
      <c r="T759" s="11" t="str">
        <f ca="1">VLOOKUP(A759,'Hospitalisation Details'!$A$1:$Q$2336,16,FALSE)</f>
        <v>R1013</v>
      </c>
    </row>
    <row r="760" ht="15.5" spans="1:20">
      <c r="A760" s="10" t="s">
        <v>2843</v>
      </c>
      <c r="B760" s="11" t="str">
        <f>VLOOKUP(A760,'Customer Names'!$H$6:$K$2340,3,FALSE)</f>
        <v>  Filip</v>
      </c>
      <c r="C760" s="11">
        <f>VLOOKUP(A760,'Medical Examinations'!$A$1:$L$2336,2,FALSE)</f>
        <v>39.35</v>
      </c>
      <c r="D760" s="11">
        <f>VLOOKUP(A760,'Medical Examinations'!$A$1:$L$2336,3,FALSE)</f>
        <v>7.86</v>
      </c>
      <c r="E760" s="11" t="str">
        <f>VLOOKUP(A760,'Medical Examinations'!$A$1:$L$2336,4,FALSE)</f>
        <v>yes</v>
      </c>
      <c r="F760" s="11" t="str">
        <f>VLOOKUP(A760,'Medical Examinations'!$A$1:$L$2336,5,FALSE)</f>
        <v>No</v>
      </c>
      <c r="G760" s="11" t="str">
        <f>VLOOKUP(A760,'Medical Examinations'!$A$1:$L$2336,6,FALSE)</f>
        <v>No</v>
      </c>
      <c r="H760" s="11">
        <f>VLOOKUP(A760,'Medical Examinations'!$A$1:$L$2336,8,FALSE)</f>
        <v>1</v>
      </c>
      <c r="I760" s="11" t="str">
        <f>VLOOKUP(A760,'Medical Examinations'!$A$1:$L$2336,10,FALSE)</f>
        <v>No</v>
      </c>
      <c r="J760" s="11" t="str">
        <f>VLOOKUP(A760,'Medical Examinations'!$A$1:$L$2336,11,FALSE)</f>
        <v>Obesity</v>
      </c>
      <c r="K760" s="11" t="str">
        <f>VLOOKUP(A760,'Medical Examinations'!$A$1:$L$2336,12,FALSE)</f>
        <v>Diabetes</v>
      </c>
      <c r="L760" s="10">
        <f ca="1">VLOOKUP(A760,'Hospitalisation Details'!$A$1:$Q$2344,3,FALSE)</f>
        <v>1980</v>
      </c>
      <c r="M760" s="10" t="str">
        <f ca="1">VLOOKUP(A760,'Hospitalisation Details'!$A$1:$Q$2344,5,FALSE)</f>
        <v>Oct</v>
      </c>
      <c r="N760" s="11">
        <f ca="1">VLOOKUP(A760,'Hospitalisation Details'!$A$1:$Q$2344,6,FALSE)</f>
        <v>30</v>
      </c>
      <c r="O760" s="17">
        <f ca="1">VLOOKUP(A760,'Hospitalisation Details'!$A$1:$Q$2344,7,FALSE)</f>
        <v>29524</v>
      </c>
      <c r="P760" s="11">
        <f ca="1">VLOOKUP(A760,'Hospitalisation Details'!$A$1:$Q$2344,10,FALSE)</f>
        <v>6358.78</v>
      </c>
      <c r="Q760" s="11" t="str">
        <f ca="1">VLOOKUP(A760,'Hospitalisation Details'!$A$1:$Q$2344,12,FALSE)</f>
        <v>tier - 2</v>
      </c>
      <c r="R760" s="11" t="str">
        <f ca="1">VLOOKUP(A760,'Hospitalisation Details'!$A$1:$Q$2344,14,FALSE)</f>
        <v>tier - 1</v>
      </c>
      <c r="S760" s="11">
        <f ca="1">VLOOKUP(A760,'Hospitalisation Details'!$A$1:$Q$2344,17,FALSE)</f>
        <v>45</v>
      </c>
      <c r="T760" s="11" t="str">
        <f ca="1">VLOOKUP(A760,'Hospitalisation Details'!$A$1:$Q$2336,16,FALSE)</f>
        <v>R1012</v>
      </c>
    </row>
    <row r="761" ht="15.5" spans="1:20">
      <c r="A761" s="10" t="s">
        <v>2847</v>
      </c>
      <c r="B761" s="11" t="str">
        <f>VLOOKUP(A761,'Customer Names'!$H$6:$K$2340,3,FALSE)</f>
        <v>  Rosemary E</v>
      </c>
      <c r="C761" s="11">
        <f>VLOOKUP(A761,'Medical Examinations'!$A$1:$L$2336,2,FALSE)</f>
        <v>39.2</v>
      </c>
      <c r="D761" s="11">
        <f>VLOOKUP(A761,'Medical Examinations'!$A$1:$L$2336,3,FALSE)</f>
        <v>11.38</v>
      </c>
      <c r="E761" s="11" t="str">
        <f>VLOOKUP(A761,'Medical Examinations'!$A$1:$L$2336,4,FALSE)</f>
        <v>No</v>
      </c>
      <c r="F761" s="11" t="str">
        <f>VLOOKUP(A761,'Medical Examinations'!$A$1:$L$2336,5,FALSE)</f>
        <v>No</v>
      </c>
      <c r="G761" s="11" t="str">
        <f>VLOOKUP(A761,'Medical Examinations'!$A$1:$L$2336,6,FALSE)</f>
        <v>No</v>
      </c>
      <c r="H761" s="11">
        <f>VLOOKUP(A761,'Medical Examinations'!$A$1:$L$2336,8,FALSE)</f>
        <v>0</v>
      </c>
      <c r="I761" s="11" t="str">
        <f>VLOOKUP(A761,'Medical Examinations'!$A$1:$L$2336,10,FALSE)</f>
        <v>No</v>
      </c>
      <c r="J761" s="11" t="str">
        <f>VLOOKUP(A761,'Medical Examinations'!$A$1:$L$2336,11,FALSE)</f>
        <v>Obesity</v>
      </c>
      <c r="K761" s="11" t="str">
        <f>VLOOKUP(A761,'Medical Examinations'!$A$1:$L$2336,12,FALSE)</f>
        <v>Diabetes</v>
      </c>
      <c r="L761" s="10">
        <f ca="1">VLOOKUP(A761,'Hospitalisation Details'!$A$1:$Q$2344,3,FALSE)</f>
        <v>1989</v>
      </c>
      <c r="M761" s="10" t="str">
        <f ca="1">VLOOKUP(A761,'Hospitalisation Details'!$A$1:$Q$2344,5,FALSE)</f>
        <v>Jun</v>
      </c>
      <c r="N761" s="11">
        <f ca="1">VLOOKUP(A761,'Hospitalisation Details'!$A$1:$Q$2344,6,FALSE)</f>
        <v>24</v>
      </c>
      <c r="O761" s="17">
        <f ca="1">VLOOKUP(A761,'Hospitalisation Details'!$A$1:$Q$2344,7,FALSE)</f>
        <v>32683</v>
      </c>
      <c r="P761" s="11">
        <f ca="1">VLOOKUP(A761,'Hospitalisation Details'!$A$1:$Q$2344,10,FALSE)</f>
        <v>6360.99</v>
      </c>
      <c r="Q761" s="11" t="str">
        <f ca="1">VLOOKUP(A761,'Hospitalisation Details'!$A$1:$Q$2344,12,FALSE)</f>
        <v>tier - 2</v>
      </c>
      <c r="R761" s="11" t="str">
        <f ca="1">VLOOKUP(A761,'Hospitalisation Details'!$A$1:$Q$2344,14,FALSE)</f>
        <v>tier - 2</v>
      </c>
      <c r="S761" s="11">
        <f ca="1">VLOOKUP(A761,'Hospitalisation Details'!$A$1:$Q$2344,17,FALSE)</f>
        <v>36</v>
      </c>
      <c r="T761" s="11" t="str">
        <f ca="1">VLOOKUP(A761,'Hospitalisation Details'!$A$1:$Q$2336,16,FALSE)</f>
        <v>R1012</v>
      </c>
    </row>
    <row r="762" ht="15.5" spans="1:20">
      <c r="A762" s="10" t="s">
        <v>2851</v>
      </c>
      <c r="B762" s="11" t="str">
        <f>VLOOKUP(A762,'Customer Names'!$H$6:$K$2340,3,FALSE)</f>
        <v>  Lisa</v>
      </c>
      <c r="C762" s="11">
        <f>VLOOKUP(A762,'Medical Examinations'!$A$1:$L$2336,2,FALSE)</f>
        <v>39.16</v>
      </c>
      <c r="D762" s="11">
        <f>VLOOKUP(A762,'Medical Examinations'!$A$1:$L$2336,3,FALSE)</f>
        <v>10.48</v>
      </c>
      <c r="E762" s="11" t="str">
        <f>VLOOKUP(A762,'Medical Examinations'!$A$1:$L$2336,4,FALSE)</f>
        <v>No</v>
      </c>
      <c r="F762" s="11" t="str">
        <f>VLOOKUP(A762,'Medical Examinations'!$A$1:$L$2336,5,FALSE)</f>
        <v>No</v>
      </c>
      <c r="G762" s="11" t="str">
        <f>VLOOKUP(A762,'Medical Examinations'!$A$1:$L$2336,6,FALSE)</f>
        <v>No</v>
      </c>
      <c r="H762" s="11">
        <f>VLOOKUP(A762,'Medical Examinations'!$A$1:$L$2336,8,FALSE)</f>
        <v>0</v>
      </c>
      <c r="I762" s="11" t="str">
        <f>VLOOKUP(A762,'Medical Examinations'!$A$1:$L$2336,10,FALSE)</f>
        <v>No</v>
      </c>
      <c r="J762" s="11" t="str">
        <f>VLOOKUP(A762,'Medical Examinations'!$A$1:$L$2336,11,FALSE)</f>
        <v>Obesity</v>
      </c>
      <c r="K762" s="11" t="str">
        <f>VLOOKUP(A762,'Medical Examinations'!$A$1:$L$2336,12,FALSE)</f>
        <v>Diabetes</v>
      </c>
      <c r="L762" s="10">
        <f ca="1">VLOOKUP(A762,'Hospitalisation Details'!$A$1:$Q$2344,3,FALSE)</f>
        <v>1996</v>
      </c>
      <c r="M762" s="10" t="str">
        <f ca="1">VLOOKUP(A762,'Hospitalisation Details'!$A$1:$Q$2344,5,FALSE)</f>
        <v>Jul</v>
      </c>
      <c r="N762" s="11">
        <f ca="1">VLOOKUP(A762,'Hospitalisation Details'!$A$1:$Q$2344,6,FALSE)</f>
        <v>7</v>
      </c>
      <c r="O762" s="17">
        <f ca="1">VLOOKUP(A762,'Hospitalisation Details'!$A$1:$Q$2344,7,FALSE)</f>
        <v>35253</v>
      </c>
      <c r="P762" s="11">
        <f ca="1">VLOOKUP(A762,'Hospitalisation Details'!$A$1:$Q$2344,10,FALSE)</f>
        <v>6361.47</v>
      </c>
      <c r="Q762" s="11" t="str">
        <f ca="1">VLOOKUP(A762,'Hospitalisation Details'!$A$1:$Q$2344,12,FALSE)</f>
        <v>tier - 2</v>
      </c>
      <c r="R762" s="11" t="str">
        <f ca="1">VLOOKUP(A762,'Hospitalisation Details'!$A$1:$Q$2344,14,FALSE)</f>
        <v>tier - 3</v>
      </c>
      <c r="S762" s="11">
        <f ca="1">VLOOKUP(A762,'Hospitalisation Details'!$A$1:$Q$2344,17,FALSE)</f>
        <v>29</v>
      </c>
      <c r="T762" s="11" t="str">
        <f ca="1">VLOOKUP(A762,'Hospitalisation Details'!$A$1:$Q$2336,16,FALSE)</f>
        <v>R1021</v>
      </c>
    </row>
    <row r="763" ht="15.5" spans="1:20">
      <c r="A763" s="10" t="s">
        <v>2855</v>
      </c>
      <c r="B763" s="11" t="str">
        <f>VLOOKUP(A763,'Customer Names'!$H$6:$K$2340,3,FALSE)</f>
        <v>  Jason</v>
      </c>
      <c r="C763" s="11">
        <f>VLOOKUP(A763,'Medical Examinations'!$A$1:$L$2336,2,FALSE)</f>
        <v>44.1</v>
      </c>
      <c r="D763" s="11">
        <f>VLOOKUP(A763,'Medical Examinations'!$A$1:$L$2336,3,FALSE)</f>
        <v>5.04</v>
      </c>
      <c r="E763" s="11" t="str">
        <f>VLOOKUP(A763,'Medical Examinations'!$A$1:$L$2336,4,FALSE)</f>
        <v>yes</v>
      </c>
      <c r="F763" s="11" t="str">
        <f>VLOOKUP(A763,'Medical Examinations'!$A$1:$L$2336,5,FALSE)</f>
        <v>No</v>
      </c>
      <c r="G763" s="11" t="str">
        <f>VLOOKUP(A763,'Medical Examinations'!$A$1:$L$2336,6,FALSE)</f>
        <v>No</v>
      </c>
      <c r="H763" s="11">
        <f>VLOOKUP(A763,'Medical Examinations'!$A$1:$L$2336,8,FALSE)</f>
        <v>0</v>
      </c>
      <c r="I763" s="11" t="str">
        <f>VLOOKUP(A763,'Medical Examinations'!$A$1:$L$2336,10,FALSE)</f>
        <v>No</v>
      </c>
      <c r="J763" s="11" t="str">
        <f>VLOOKUP(A763,'Medical Examinations'!$A$1:$L$2336,11,FALSE)</f>
        <v>Obesity</v>
      </c>
      <c r="K763" s="11" t="str">
        <f>VLOOKUP(A763,'Medical Examinations'!$A$1:$L$2336,12,FALSE)</f>
        <v>Normal</v>
      </c>
      <c r="L763" s="10">
        <f ca="1">VLOOKUP(A763,'Hospitalisation Details'!$A$1:$Q$2344,3,FALSE)</f>
        <v>1970</v>
      </c>
      <c r="M763" s="10" t="str">
        <f ca="1">VLOOKUP(A763,'Hospitalisation Details'!$A$1:$Q$2344,5,FALSE)</f>
        <v>Nov</v>
      </c>
      <c r="N763" s="11">
        <f ca="1">VLOOKUP(A763,'Hospitalisation Details'!$A$1:$Q$2344,6,FALSE)</f>
        <v>9</v>
      </c>
      <c r="O763" s="17">
        <f ca="1">VLOOKUP(A763,'Hospitalisation Details'!$A$1:$Q$2344,7,FALSE)</f>
        <v>25881</v>
      </c>
      <c r="P763" s="11">
        <f ca="1">VLOOKUP(A763,'Hospitalisation Details'!$A$1:$Q$2344,10,FALSE)</f>
        <v>6367.31</v>
      </c>
      <c r="Q763" s="11" t="str">
        <f ca="1">VLOOKUP(A763,'Hospitalisation Details'!$A$1:$Q$2344,12,FALSE)</f>
        <v>tier - 2</v>
      </c>
      <c r="R763" s="11" t="str">
        <f ca="1">VLOOKUP(A763,'Hospitalisation Details'!$A$1:$Q$2344,14,FALSE)</f>
        <v>tier - 1</v>
      </c>
      <c r="S763" s="11">
        <f ca="1">VLOOKUP(A763,'Hospitalisation Details'!$A$1:$Q$2344,17,FALSE)</f>
        <v>54</v>
      </c>
      <c r="T763" s="11" t="str">
        <f ca="1">VLOOKUP(A763,'Hospitalisation Details'!$A$1:$Q$2336,16,FALSE)</f>
        <v>R1013</v>
      </c>
    </row>
    <row r="764" ht="15.5" spans="1:20">
      <c r="A764" s="10" t="s">
        <v>2858</v>
      </c>
      <c r="B764" s="11" t="str">
        <f>VLOOKUP(A764,'Customer Names'!$H$6:$K$2340,3,FALSE)</f>
        <v>  Courtney</v>
      </c>
      <c r="C764" s="11">
        <f>VLOOKUP(A764,'Medical Examinations'!$A$1:$L$2336,2,FALSE)</f>
        <v>33.2</v>
      </c>
      <c r="D764" s="11">
        <f>VLOOKUP(A764,'Medical Examinations'!$A$1:$L$2336,3,FALSE)</f>
        <v>9.06</v>
      </c>
      <c r="E764" s="11" t="str">
        <f>VLOOKUP(A764,'Medical Examinations'!$A$1:$L$2336,4,FALSE)</f>
        <v>No</v>
      </c>
      <c r="F764" s="11" t="str">
        <f>VLOOKUP(A764,'Medical Examinations'!$A$1:$L$2336,5,FALSE)</f>
        <v>No</v>
      </c>
      <c r="G764" s="11" t="str">
        <f>VLOOKUP(A764,'Medical Examinations'!$A$1:$L$2336,6,FALSE)</f>
        <v>No</v>
      </c>
      <c r="H764" s="11">
        <f>VLOOKUP(A764,'Medical Examinations'!$A$1:$L$2336,8,FALSE)</f>
        <v>0</v>
      </c>
      <c r="I764" s="11" t="str">
        <f>VLOOKUP(A764,'Medical Examinations'!$A$1:$L$2336,10,FALSE)</f>
        <v>No</v>
      </c>
      <c r="J764" s="11" t="str">
        <f>VLOOKUP(A764,'Medical Examinations'!$A$1:$L$2336,11,FALSE)</f>
        <v>Obesity</v>
      </c>
      <c r="K764" s="11" t="str">
        <f>VLOOKUP(A764,'Medical Examinations'!$A$1:$L$2336,12,FALSE)</f>
        <v>Diabetes</v>
      </c>
      <c r="L764" s="10">
        <f ca="1">VLOOKUP(A764,'Hospitalisation Details'!$A$1:$Q$2344,3,FALSE)</f>
        <v>1984</v>
      </c>
      <c r="M764" s="10" t="str">
        <f ca="1">VLOOKUP(A764,'Hospitalisation Details'!$A$1:$Q$2344,5,FALSE)</f>
        <v>Aug</v>
      </c>
      <c r="N764" s="11">
        <f ca="1">VLOOKUP(A764,'Hospitalisation Details'!$A$1:$Q$2344,6,FALSE)</f>
        <v>13</v>
      </c>
      <c r="O764" s="17">
        <f ca="1">VLOOKUP(A764,'Hospitalisation Details'!$A$1:$Q$2344,7,FALSE)</f>
        <v>30907</v>
      </c>
      <c r="P764" s="11">
        <f ca="1">VLOOKUP(A764,'Hospitalisation Details'!$A$1:$Q$2344,10,FALSE)</f>
        <v>6373.56</v>
      </c>
      <c r="Q764" s="11" t="str">
        <f ca="1">VLOOKUP(A764,'Hospitalisation Details'!$A$1:$Q$2344,12,FALSE)</f>
        <v>tier - 2</v>
      </c>
      <c r="R764" s="11" t="str">
        <f ca="1">VLOOKUP(A764,'Hospitalisation Details'!$A$1:$Q$2344,14,FALSE)</f>
        <v>tier - 1</v>
      </c>
      <c r="S764" s="11">
        <f ca="1">VLOOKUP(A764,'Hospitalisation Details'!$A$1:$Q$2344,17,FALSE)</f>
        <v>41</v>
      </c>
      <c r="T764" s="11" t="str">
        <f ca="1">VLOOKUP(A764,'Hospitalisation Details'!$A$1:$Q$2336,16,FALSE)</f>
        <v>R1012</v>
      </c>
    </row>
    <row r="765" ht="15.5" spans="1:20">
      <c r="A765" s="10" t="s">
        <v>2862</v>
      </c>
      <c r="B765" s="11" t="str">
        <f>VLOOKUP(A765,'Customer Names'!$H$6:$K$2340,3,FALSE)</f>
        <v>  Jennifer R</v>
      </c>
      <c r="C765" s="11">
        <f>VLOOKUP(A765,'Medical Examinations'!$A$1:$L$2336,2,FALSE)</f>
        <v>29.92</v>
      </c>
      <c r="D765" s="11">
        <f>VLOOKUP(A765,'Medical Examinations'!$A$1:$L$2336,3,FALSE)</f>
        <v>11.07</v>
      </c>
      <c r="E765" s="11" t="str">
        <f>VLOOKUP(A765,'Medical Examinations'!$A$1:$L$2336,4,FALSE)</f>
        <v>No</v>
      </c>
      <c r="F765" s="11" t="str">
        <f>VLOOKUP(A765,'Medical Examinations'!$A$1:$L$2336,5,FALSE)</f>
        <v>No</v>
      </c>
      <c r="G765" s="11" t="str">
        <f>VLOOKUP(A765,'Medical Examinations'!$A$1:$L$2336,6,FALSE)</f>
        <v>No</v>
      </c>
      <c r="H765" s="11">
        <f>VLOOKUP(A765,'Medical Examinations'!$A$1:$L$2336,8,FALSE)</f>
        <v>0</v>
      </c>
      <c r="I765" s="11" t="str">
        <f>VLOOKUP(A765,'Medical Examinations'!$A$1:$L$2336,10,FALSE)</f>
        <v>No</v>
      </c>
      <c r="J765" s="11" t="str">
        <f>VLOOKUP(A765,'Medical Examinations'!$A$1:$L$2336,11,FALSE)</f>
        <v>Obesity</v>
      </c>
      <c r="K765" s="11" t="str">
        <f>VLOOKUP(A765,'Medical Examinations'!$A$1:$L$2336,12,FALSE)</f>
        <v>Diabetes</v>
      </c>
      <c r="L765" s="10">
        <f ca="1">VLOOKUP(A765,'Hospitalisation Details'!$A$1:$Q$2344,3,FALSE)</f>
        <v>1976</v>
      </c>
      <c r="M765" s="10" t="str">
        <f ca="1">VLOOKUP(A765,'Hospitalisation Details'!$A$1:$Q$2344,5,FALSE)</f>
        <v>Nov</v>
      </c>
      <c r="N765" s="11">
        <f ca="1">VLOOKUP(A765,'Hospitalisation Details'!$A$1:$Q$2344,6,FALSE)</f>
        <v>18</v>
      </c>
      <c r="O765" s="17">
        <f ca="1">VLOOKUP(A765,'Hospitalisation Details'!$A$1:$Q$2344,7,FALSE)</f>
        <v>28082</v>
      </c>
      <c r="P765" s="11">
        <f ca="1">VLOOKUP(A765,'Hospitalisation Details'!$A$1:$Q$2344,10,FALSE)</f>
        <v>6374.16</v>
      </c>
      <c r="Q765" s="11" t="str">
        <f ca="1">VLOOKUP(A765,'Hospitalisation Details'!$A$1:$Q$2344,12,FALSE)</f>
        <v>tier - 2</v>
      </c>
      <c r="R765" s="11" t="str">
        <f ca="1">VLOOKUP(A765,'Hospitalisation Details'!$A$1:$Q$2344,14,FALSE)</f>
        <v>tier - 2</v>
      </c>
      <c r="S765" s="11">
        <f ca="1">VLOOKUP(A765,'Hospitalisation Details'!$A$1:$Q$2344,17,FALSE)</f>
        <v>48</v>
      </c>
      <c r="T765" s="11" t="str">
        <f ca="1">VLOOKUP(A765,'Hospitalisation Details'!$A$1:$Q$2336,16,FALSE)</f>
        <v>R1013</v>
      </c>
    </row>
    <row r="766" ht="15.5" spans="1:20">
      <c r="A766" s="10" t="s">
        <v>2866</v>
      </c>
      <c r="B766" s="11" t="str">
        <f>VLOOKUP(A766,'Customer Names'!$H$6:$K$2340,3,FALSE)</f>
        <v>  Lauren E</v>
      </c>
      <c r="C766" s="11">
        <f>VLOOKUP(A766,'Medical Examinations'!$A$1:$L$2336,2,FALSE)</f>
        <v>25</v>
      </c>
      <c r="D766" s="11">
        <f>VLOOKUP(A766,'Medical Examinations'!$A$1:$L$2336,3,FALSE)</f>
        <v>10.45</v>
      </c>
      <c r="E766" s="11" t="str">
        <f>VLOOKUP(A766,'Medical Examinations'!$A$1:$L$2336,4,FALSE)</f>
        <v>No</v>
      </c>
      <c r="F766" s="11" t="str">
        <f>VLOOKUP(A766,'Medical Examinations'!$A$1:$L$2336,5,FALSE)</f>
        <v>No</v>
      </c>
      <c r="G766" s="11" t="str">
        <f>VLOOKUP(A766,'Medical Examinations'!$A$1:$L$2336,6,FALSE)</f>
        <v>No</v>
      </c>
      <c r="H766" s="11">
        <f>VLOOKUP(A766,'Medical Examinations'!$A$1:$L$2336,8,FALSE)</f>
        <v>0</v>
      </c>
      <c r="I766" s="11" t="str">
        <f>VLOOKUP(A766,'Medical Examinations'!$A$1:$L$2336,10,FALSE)</f>
        <v>No</v>
      </c>
      <c r="J766" s="11" t="str">
        <f>VLOOKUP(A766,'Medical Examinations'!$A$1:$L$2336,11,FALSE)</f>
        <v>Over Weight</v>
      </c>
      <c r="K766" s="11" t="str">
        <f>VLOOKUP(A766,'Medical Examinations'!$A$1:$L$2336,12,FALSE)</f>
        <v>Diabetes</v>
      </c>
      <c r="L766" s="10">
        <f ca="1">VLOOKUP(A766,'Hospitalisation Details'!$A$1:$Q$2344,3,FALSE)</f>
        <v>1982</v>
      </c>
      <c r="M766" s="10" t="str">
        <f ca="1">VLOOKUP(A766,'Hospitalisation Details'!$A$1:$Q$2344,5,FALSE)</f>
        <v>Aug</v>
      </c>
      <c r="N766" s="11">
        <f ca="1">VLOOKUP(A766,'Hospitalisation Details'!$A$1:$Q$2344,6,FALSE)</f>
        <v>6</v>
      </c>
      <c r="O766" s="17">
        <f ca="1">VLOOKUP(A766,'Hospitalisation Details'!$A$1:$Q$2344,7,FALSE)</f>
        <v>30169</v>
      </c>
      <c r="P766" s="11">
        <f ca="1">VLOOKUP(A766,'Hospitalisation Details'!$A$1:$Q$2344,10,FALSE)</f>
        <v>6389.38</v>
      </c>
      <c r="Q766" s="11" t="str">
        <f ca="1">VLOOKUP(A766,'Hospitalisation Details'!$A$1:$Q$2344,12,FALSE)</f>
        <v>tier - 1</v>
      </c>
      <c r="R766" s="11" t="str">
        <f ca="1">VLOOKUP(A766,'Hospitalisation Details'!$A$1:$Q$2344,14,FALSE)</f>
        <v>tier - 2</v>
      </c>
      <c r="S766" s="11">
        <f ca="1">VLOOKUP(A766,'Hospitalisation Details'!$A$1:$Q$2344,17,FALSE)</f>
        <v>43</v>
      </c>
      <c r="T766" s="11" t="str">
        <f ca="1">VLOOKUP(A766,'Hospitalisation Details'!$A$1:$Q$2336,16,FALSE)</f>
        <v>R1012</v>
      </c>
    </row>
    <row r="767" ht="15.5" spans="1:20">
      <c r="A767" s="10" t="s">
        <v>2869</v>
      </c>
      <c r="B767" s="11" t="str">
        <f>VLOOKUP(A767,'Customer Names'!$H$6:$K$2340,3,FALSE)</f>
        <v>  Ashley M</v>
      </c>
      <c r="C767" s="11">
        <f>VLOOKUP(A767,'Medical Examinations'!$A$1:$L$2336,2,FALSE)</f>
        <v>38.87</v>
      </c>
      <c r="D767" s="11">
        <f>VLOOKUP(A767,'Medical Examinations'!$A$1:$L$2336,3,FALSE)</f>
        <v>8.63</v>
      </c>
      <c r="E767" s="11" t="str">
        <f>VLOOKUP(A767,'Medical Examinations'!$A$1:$L$2336,4,FALSE)</f>
        <v>yes</v>
      </c>
      <c r="F767" s="11" t="str">
        <f>VLOOKUP(A767,'Medical Examinations'!$A$1:$L$2336,5,FALSE)</f>
        <v>No</v>
      </c>
      <c r="G767" s="11" t="str">
        <f>VLOOKUP(A767,'Medical Examinations'!$A$1:$L$2336,6,FALSE)</f>
        <v>No</v>
      </c>
      <c r="H767" s="11">
        <f>VLOOKUP(A767,'Medical Examinations'!$A$1:$L$2336,8,FALSE)</f>
        <v>1</v>
      </c>
      <c r="I767" s="11" t="str">
        <f>VLOOKUP(A767,'Medical Examinations'!$A$1:$L$2336,10,FALSE)</f>
        <v>No</v>
      </c>
      <c r="J767" s="11" t="str">
        <f>VLOOKUP(A767,'Medical Examinations'!$A$1:$L$2336,11,FALSE)</f>
        <v>Obesity</v>
      </c>
      <c r="K767" s="11" t="str">
        <f>VLOOKUP(A767,'Medical Examinations'!$A$1:$L$2336,12,FALSE)</f>
        <v>Diabetes</v>
      </c>
      <c r="L767" s="10">
        <f ca="1">VLOOKUP(A767,'Hospitalisation Details'!$A$1:$Q$2344,3,FALSE)</f>
        <v>1997</v>
      </c>
      <c r="M767" s="10" t="str">
        <f ca="1">VLOOKUP(A767,'Hospitalisation Details'!$A$1:$Q$2344,5,FALSE)</f>
        <v>Aug</v>
      </c>
      <c r="N767" s="11">
        <f ca="1">VLOOKUP(A767,'Hospitalisation Details'!$A$1:$Q$2344,6,FALSE)</f>
        <v>16</v>
      </c>
      <c r="O767" s="17">
        <f ca="1">VLOOKUP(A767,'Hospitalisation Details'!$A$1:$Q$2344,7,FALSE)</f>
        <v>35658</v>
      </c>
      <c r="P767" s="11">
        <f ca="1">VLOOKUP(A767,'Hospitalisation Details'!$A$1:$Q$2344,10,FALSE)</f>
        <v>6389.53</v>
      </c>
      <c r="Q767" s="11" t="str">
        <f ca="1">VLOOKUP(A767,'Hospitalisation Details'!$A$1:$Q$2344,12,FALSE)</f>
        <v>tier - 2</v>
      </c>
      <c r="R767" s="11" t="str">
        <f ca="1">VLOOKUP(A767,'Hospitalisation Details'!$A$1:$Q$2344,14,FALSE)</f>
        <v>tier - 2</v>
      </c>
      <c r="S767" s="11">
        <f ca="1">VLOOKUP(A767,'Hospitalisation Details'!$A$1:$Q$2344,17,FALSE)</f>
        <v>28</v>
      </c>
      <c r="T767" s="11" t="str">
        <f ca="1">VLOOKUP(A767,'Hospitalisation Details'!$A$1:$Q$2336,16,FALSE)</f>
        <v>R1021</v>
      </c>
    </row>
    <row r="768" ht="15.5" spans="1:20">
      <c r="A768" s="10" t="s">
        <v>2872</v>
      </c>
      <c r="B768" s="11" t="str">
        <f>VLOOKUP(A768,'Customer Names'!$H$6:$K$2340,3,FALSE)</f>
        <v>  Alison R</v>
      </c>
      <c r="C768" s="11">
        <f>VLOOKUP(A768,'Medical Examinations'!$A$1:$L$2336,2,FALSE)</f>
        <v>32.3</v>
      </c>
      <c r="D768" s="11">
        <f>VLOOKUP(A768,'Medical Examinations'!$A$1:$L$2336,3,FALSE)</f>
        <v>5.28</v>
      </c>
      <c r="E768" s="11" t="str">
        <f>VLOOKUP(A768,'Medical Examinations'!$A$1:$L$2336,4,FALSE)</f>
        <v>yes</v>
      </c>
      <c r="F768" s="11" t="str">
        <f>VLOOKUP(A768,'Medical Examinations'!$A$1:$L$2336,5,FALSE)</f>
        <v>No</v>
      </c>
      <c r="G768" s="11" t="str">
        <f>VLOOKUP(A768,'Medical Examinations'!$A$1:$L$2336,6,FALSE)</f>
        <v>No</v>
      </c>
      <c r="H768" s="11">
        <f>VLOOKUP(A768,'Medical Examinations'!$A$1:$L$2336,8,FALSE)</f>
        <v>2</v>
      </c>
      <c r="I768" s="11" t="str">
        <f>VLOOKUP(A768,'Medical Examinations'!$A$1:$L$2336,10,FALSE)</f>
        <v>No</v>
      </c>
      <c r="J768" s="11" t="str">
        <f>VLOOKUP(A768,'Medical Examinations'!$A$1:$L$2336,11,FALSE)</f>
        <v>Obesity</v>
      </c>
      <c r="K768" s="11" t="str">
        <f>VLOOKUP(A768,'Medical Examinations'!$A$1:$L$2336,12,FALSE)</f>
        <v>Normal</v>
      </c>
      <c r="L768" s="10">
        <f ca="1">VLOOKUP(A768,'Hospitalisation Details'!$A$1:$Q$2344,3,FALSE)</f>
        <v>1982</v>
      </c>
      <c r="M768" s="10" t="str">
        <f ca="1">VLOOKUP(A768,'Hospitalisation Details'!$A$1:$Q$2344,5,FALSE)</f>
        <v>Oct</v>
      </c>
      <c r="N768" s="11">
        <f ca="1">VLOOKUP(A768,'Hospitalisation Details'!$A$1:$Q$2344,6,FALSE)</f>
        <v>28</v>
      </c>
      <c r="O768" s="17">
        <f ca="1">VLOOKUP(A768,'Hospitalisation Details'!$A$1:$Q$2344,7,FALSE)</f>
        <v>30252</v>
      </c>
      <c r="P768" s="11">
        <f ca="1">VLOOKUP(A768,'Hospitalisation Details'!$A$1:$Q$2344,10,FALSE)</f>
        <v>6393.6</v>
      </c>
      <c r="Q768" s="11" t="str">
        <f ca="1">VLOOKUP(A768,'Hospitalisation Details'!$A$1:$Q$2344,12,FALSE)</f>
        <v>tier - 2</v>
      </c>
      <c r="R768" s="11" t="str">
        <f ca="1">VLOOKUP(A768,'Hospitalisation Details'!$A$1:$Q$2344,14,FALSE)</f>
        <v>tier - 1</v>
      </c>
      <c r="S768" s="11">
        <f ca="1">VLOOKUP(A768,'Hospitalisation Details'!$A$1:$Q$2344,17,FALSE)</f>
        <v>43</v>
      </c>
      <c r="T768" s="11" t="str">
        <f ca="1">VLOOKUP(A768,'Hospitalisation Details'!$A$1:$Q$2336,16,FALSE)</f>
        <v>R1012</v>
      </c>
    </row>
    <row r="769" ht="15.5" spans="1:20">
      <c r="A769" s="10" t="s">
        <v>2875</v>
      </c>
      <c r="B769" s="11" t="str">
        <f>VLOOKUP(A769,'Customer Names'!$H$6:$K$2340,3,FALSE)</f>
        <v>  Madeleine</v>
      </c>
      <c r="C769" s="11">
        <f>VLOOKUP(A769,'Medical Examinations'!$A$1:$L$2336,2,FALSE)</f>
        <v>31.16</v>
      </c>
      <c r="D769" s="11">
        <f>VLOOKUP(A769,'Medical Examinations'!$A$1:$L$2336,3,FALSE)</f>
        <v>7.49</v>
      </c>
      <c r="E769" s="11" t="str">
        <f>VLOOKUP(A769,'Medical Examinations'!$A$1:$L$2336,4,FALSE)</f>
        <v>yes</v>
      </c>
      <c r="F769" s="11" t="str">
        <f>VLOOKUP(A769,'Medical Examinations'!$A$1:$L$2336,5,FALSE)</f>
        <v>No</v>
      </c>
      <c r="G769" s="11" t="str">
        <f>VLOOKUP(A769,'Medical Examinations'!$A$1:$L$2336,6,FALSE)</f>
        <v>No</v>
      </c>
      <c r="H769" s="11">
        <f>VLOOKUP(A769,'Medical Examinations'!$A$1:$L$2336,8,FALSE)</f>
        <v>2</v>
      </c>
      <c r="I769" s="11" t="str">
        <f>VLOOKUP(A769,'Medical Examinations'!$A$1:$L$2336,10,FALSE)</f>
        <v>No</v>
      </c>
      <c r="J769" s="11" t="str">
        <f>VLOOKUP(A769,'Medical Examinations'!$A$1:$L$2336,11,FALSE)</f>
        <v>Obesity</v>
      </c>
      <c r="K769" s="11" t="str">
        <f>VLOOKUP(A769,'Medical Examinations'!$A$1:$L$2336,12,FALSE)</f>
        <v>Diabetes</v>
      </c>
      <c r="L769" s="10">
        <f ca="1">VLOOKUP(A769,'Hospitalisation Details'!$A$1:$Q$2344,3,FALSE)</f>
        <v>1987</v>
      </c>
      <c r="M769" s="10" t="str">
        <f ca="1">VLOOKUP(A769,'Hospitalisation Details'!$A$1:$Q$2344,5,FALSE)</f>
        <v>Sep</v>
      </c>
      <c r="N769" s="11">
        <f ca="1">VLOOKUP(A769,'Hospitalisation Details'!$A$1:$Q$2344,6,FALSE)</f>
        <v>9</v>
      </c>
      <c r="O769" s="17">
        <f ca="1">VLOOKUP(A769,'Hospitalisation Details'!$A$1:$Q$2344,7,FALSE)</f>
        <v>32029</v>
      </c>
      <c r="P769" s="11">
        <f ca="1">VLOOKUP(A769,'Hospitalisation Details'!$A$1:$Q$2344,10,FALSE)</f>
        <v>6402.29</v>
      </c>
      <c r="Q769" s="11" t="str">
        <f ca="1">VLOOKUP(A769,'Hospitalisation Details'!$A$1:$Q$2344,12,FALSE)</f>
        <v>tier - 2</v>
      </c>
      <c r="R769" s="11" t="str">
        <f ca="1">VLOOKUP(A769,'Hospitalisation Details'!$A$1:$Q$2344,14,FALSE)</f>
        <v>tier - 3</v>
      </c>
      <c r="S769" s="11">
        <f ca="1">VLOOKUP(A769,'Hospitalisation Details'!$A$1:$Q$2344,17,FALSE)</f>
        <v>38</v>
      </c>
      <c r="T769" s="11" t="str">
        <f ca="1">VLOOKUP(A769,'Hospitalisation Details'!$A$1:$Q$2336,16,FALSE)</f>
        <v>R1024</v>
      </c>
    </row>
    <row r="770" ht="15.5" spans="1:20">
      <c r="A770" s="10" t="s">
        <v>2879</v>
      </c>
      <c r="B770" s="11" t="str">
        <f>VLOOKUP(A770,'Customer Names'!$H$6:$K$2340,3,FALSE)</f>
        <v>  Stacey</v>
      </c>
      <c r="C770" s="11">
        <f>VLOOKUP(A770,'Medical Examinations'!$A$1:$L$2336,2,FALSE)</f>
        <v>54.59</v>
      </c>
      <c r="D770" s="11">
        <f>VLOOKUP(A770,'Medical Examinations'!$A$1:$L$2336,3,FALSE)</f>
        <v>4.27</v>
      </c>
      <c r="E770" s="11" t="str">
        <f>VLOOKUP(A770,'Medical Examinations'!$A$1:$L$2336,4,FALSE)</f>
        <v>No</v>
      </c>
      <c r="F770" s="11" t="str">
        <f>VLOOKUP(A770,'Medical Examinations'!$A$1:$L$2336,5,FALSE)</f>
        <v>No</v>
      </c>
      <c r="G770" s="11" t="str">
        <f>VLOOKUP(A770,'Medical Examinations'!$A$1:$L$2336,6,FALSE)</f>
        <v>No</v>
      </c>
      <c r="H770" s="11">
        <f>VLOOKUP(A770,'Medical Examinations'!$A$1:$L$2336,8,FALSE)</f>
        <v>0</v>
      </c>
      <c r="I770" s="11" t="str">
        <f>VLOOKUP(A770,'Medical Examinations'!$A$1:$L$2336,10,FALSE)</f>
        <v>No</v>
      </c>
      <c r="J770" s="11" t="str">
        <f>VLOOKUP(A770,'Medical Examinations'!$A$1:$L$2336,11,FALSE)</f>
        <v>Obesity</v>
      </c>
      <c r="K770" s="11" t="str">
        <f>VLOOKUP(A770,'Medical Examinations'!$A$1:$L$2336,12,FALSE)</f>
        <v>Normal</v>
      </c>
      <c r="L770" s="10">
        <f ca="1">VLOOKUP(A770,'Hospitalisation Details'!$A$1:$Q$2344,3,FALSE)</f>
        <v>1985</v>
      </c>
      <c r="M770" s="10" t="str">
        <f ca="1">VLOOKUP(A770,'Hospitalisation Details'!$A$1:$Q$2344,5,FALSE)</f>
        <v>Dec</v>
      </c>
      <c r="N770" s="11">
        <f ca="1">VLOOKUP(A770,'Hospitalisation Details'!$A$1:$Q$2344,6,FALSE)</f>
        <v>10</v>
      </c>
      <c r="O770" s="17">
        <f ca="1">VLOOKUP(A770,'Hospitalisation Details'!$A$1:$Q$2344,7,FALSE)</f>
        <v>31391</v>
      </c>
      <c r="P770" s="11">
        <f ca="1">VLOOKUP(A770,'Hospitalisation Details'!$A$1:$Q$2344,10,FALSE)</f>
        <v>6406.41</v>
      </c>
      <c r="Q770" s="11" t="str">
        <f ca="1">VLOOKUP(A770,'Hospitalisation Details'!$A$1:$Q$2344,12,FALSE)</f>
        <v>tier - 1</v>
      </c>
      <c r="R770" s="11" t="str">
        <f ca="1">VLOOKUP(A770,'Hospitalisation Details'!$A$1:$Q$2344,14,FALSE)</f>
        <v>tier - 3</v>
      </c>
      <c r="S770" s="11">
        <f ca="1">VLOOKUP(A770,'Hospitalisation Details'!$A$1:$Q$2344,17,FALSE)</f>
        <v>39</v>
      </c>
      <c r="T770" s="11" t="str">
        <f ca="1">VLOOKUP(A770,'Hospitalisation Details'!$A$1:$Q$2336,16,FALSE)</f>
        <v>R1014</v>
      </c>
    </row>
    <row r="771" ht="15.5" spans="1:20">
      <c r="A771" s="10" t="s">
        <v>2883</v>
      </c>
      <c r="B771" s="11" t="str">
        <f>VLOOKUP(A771,'Customer Names'!$H$6:$K$2340,3,FALSE)</f>
        <v>  Kimberly</v>
      </c>
      <c r="C771" s="11">
        <f>VLOOKUP(A771,'Medical Examinations'!$A$1:$L$2336,2,FALSE)</f>
        <v>21.09</v>
      </c>
      <c r="D771" s="11">
        <f>VLOOKUP(A771,'Medical Examinations'!$A$1:$L$2336,3,FALSE)</f>
        <v>9.22</v>
      </c>
      <c r="E771" s="11" t="str">
        <f>VLOOKUP(A771,'Medical Examinations'!$A$1:$L$2336,4,FALSE)</f>
        <v>yes</v>
      </c>
      <c r="F771" s="11" t="str">
        <f>VLOOKUP(A771,'Medical Examinations'!$A$1:$L$2336,5,FALSE)</f>
        <v>No</v>
      </c>
      <c r="G771" s="11" t="str">
        <f>VLOOKUP(A771,'Medical Examinations'!$A$1:$L$2336,6,FALSE)</f>
        <v>No</v>
      </c>
      <c r="H771" s="11">
        <f>VLOOKUP(A771,'Medical Examinations'!$A$1:$L$2336,8,FALSE)</f>
        <v>2</v>
      </c>
      <c r="I771" s="11" t="str">
        <f>VLOOKUP(A771,'Medical Examinations'!$A$1:$L$2336,10,FALSE)</f>
        <v>No</v>
      </c>
      <c r="J771" s="11" t="str">
        <f>VLOOKUP(A771,'Medical Examinations'!$A$1:$L$2336,11,FALSE)</f>
        <v>Normal Weight</v>
      </c>
      <c r="K771" s="11" t="str">
        <f>VLOOKUP(A771,'Medical Examinations'!$A$1:$L$2336,12,FALSE)</f>
        <v>Diabetes</v>
      </c>
      <c r="L771" s="10">
        <f ca="1">VLOOKUP(A771,'Hospitalisation Details'!$A$1:$Q$2344,3,FALSE)</f>
        <v>1970</v>
      </c>
      <c r="M771" s="10" t="str">
        <f ca="1">VLOOKUP(A771,'Hospitalisation Details'!$A$1:$Q$2344,5,FALSE)</f>
        <v>Aug</v>
      </c>
      <c r="N771" s="11">
        <f ca="1">VLOOKUP(A771,'Hospitalisation Details'!$A$1:$Q$2344,6,FALSE)</f>
        <v>20</v>
      </c>
      <c r="O771" s="17">
        <f ca="1">VLOOKUP(A771,'Hospitalisation Details'!$A$1:$Q$2344,7,FALSE)</f>
        <v>25800</v>
      </c>
      <c r="P771" s="11">
        <f ca="1">VLOOKUP(A771,'Hospitalisation Details'!$A$1:$Q$2344,10,FALSE)</f>
        <v>6407.05</v>
      </c>
      <c r="Q771" s="11" t="str">
        <f ca="1">VLOOKUP(A771,'Hospitalisation Details'!$A$1:$Q$2344,12,FALSE)</f>
        <v>tier - 2</v>
      </c>
      <c r="R771" s="11" t="str">
        <f ca="1">VLOOKUP(A771,'Hospitalisation Details'!$A$1:$Q$2344,14,FALSE)</f>
        <v>tier - 1</v>
      </c>
      <c r="S771" s="11">
        <f ca="1">VLOOKUP(A771,'Hospitalisation Details'!$A$1:$Q$2344,17,FALSE)</f>
        <v>55</v>
      </c>
      <c r="T771" s="11" t="str">
        <f ca="1">VLOOKUP(A771,'Hospitalisation Details'!$A$1:$Q$2336,16,FALSE)</f>
        <v>R1013</v>
      </c>
    </row>
    <row r="772" ht="15.5" spans="1:20">
      <c r="A772" s="10" t="s">
        <v>2887</v>
      </c>
      <c r="B772" s="11" t="str">
        <f>VLOOKUP(A772,'Customer Names'!$H$6:$K$2340,3,FALSE)</f>
        <v>  Matthew D</v>
      </c>
      <c r="C772" s="11">
        <f>VLOOKUP(A772,'Medical Examinations'!$A$1:$L$2336,2,FALSE)</f>
        <v>52.41</v>
      </c>
      <c r="D772" s="11">
        <f>VLOOKUP(A772,'Medical Examinations'!$A$1:$L$2336,3,FALSE)</f>
        <v>5.99</v>
      </c>
      <c r="E772" s="11" t="str">
        <f>VLOOKUP(A772,'Medical Examinations'!$A$1:$L$2336,4,FALSE)</f>
        <v>No</v>
      </c>
      <c r="F772" s="11" t="str">
        <f>VLOOKUP(A772,'Medical Examinations'!$A$1:$L$2336,5,FALSE)</f>
        <v>No</v>
      </c>
      <c r="G772" s="11" t="str">
        <f>VLOOKUP(A772,'Medical Examinations'!$A$1:$L$2336,6,FALSE)</f>
        <v>No</v>
      </c>
      <c r="H772" s="11">
        <f>VLOOKUP(A772,'Medical Examinations'!$A$1:$L$2336,8,FALSE)</f>
        <v>1</v>
      </c>
      <c r="I772" s="11" t="str">
        <f>VLOOKUP(A772,'Medical Examinations'!$A$1:$L$2336,10,FALSE)</f>
        <v>No</v>
      </c>
      <c r="J772" s="11" t="str">
        <f>VLOOKUP(A772,'Medical Examinations'!$A$1:$L$2336,11,FALSE)</f>
        <v>Obesity</v>
      </c>
      <c r="K772" s="11" t="str">
        <f>VLOOKUP(A772,'Medical Examinations'!$A$1:$L$2336,12,FALSE)</f>
        <v>Prediabetes</v>
      </c>
      <c r="L772" s="10">
        <f ca="1">VLOOKUP(A772,'Hospitalisation Details'!$A$1:$Q$2344,3,FALSE)</f>
        <v>1971</v>
      </c>
      <c r="M772" s="10" t="str">
        <f ca="1">VLOOKUP(A772,'Hospitalisation Details'!$A$1:$Q$2344,5,FALSE)</f>
        <v>Aug</v>
      </c>
      <c r="N772" s="11">
        <f ca="1">VLOOKUP(A772,'Hospitalisation Details'!$A$1:$Q$2344,6,FALSE)</f>
        <v>22</v>
      </c>
      <c r="O772" s="17">
        <f ca="1">VLOOKUP(A772,'Hospitalisation Details'!$A$1:$Q$2344,7,FALSE)</f>
        <v>26167</v>
      </c>
      <c r="P772" s="11">
        <f ca="1">VLOOKUP(A772,'Hospitalisation Details'!$A$1:$Q$2344,10,FALSE)</f>
        <v>6412.34</v>
      </c>
      <c r="Q772" s="11" t="str">
        <f ca="1">VLOOKUP(A772,'Hospitalisation Details'!$A$1:$Q$2344,12,FALSE)</f>
        <v>tier - 2</v>
      </c>
      <c r="R772" s="11" t="str">
        <f ca="1">VLOOKUP(A772,'Hospitalisation Details'!$A$1:$Q$2344,14,FALSE)</f>
        <v>tier - 3</v>
      </c>
      <c r="S772" s="11">
        <f ca="1">VLOOKUP(A772,'Hospitalisation Details'!$A$1:$Q$2344,17,FALSE)</f>
        <v>54</v>
      </c>
      <c r="T772" s="11" t="str">
        <f ca="1">VLOOKUP(A772,'Hospitalisation Details'!$A$1:$Q$2336,16,FALSE)</f>
        <v>R1013</v>
      </c>
    </row>
    <row r="773" ht="15.5" spans="1:20">
      <c r="A773" s="10" t="s">
        <v>2891</v>
      </c>
      <c r="B773" s="11" t="str">
        <f>VLOOKUP(A773,'Customer Names'!$H$6:$K$2340,3,FALSE)</f>
        <v>  Michael</v>
      </c>
      <c r="C773" s="11">
        <f>VLOOKUP(A773,'Medical Examinations'!$A$1:$L$2336,2,FALSE)</f>
        <v>41.47</v>
      </c>
      <c r="D773" s="11">
        <f>VLOOKUP(A773,'Medical Examinations'!$A$1:$L$2336,3,FALSE)</f>
        <v>5.86</v>
      </c>
      <c r="E773" s="11" t="str">
        <f>VLOOKUP(A773,'Medical Examinations'!$A$1:$L$2336,4,FALSE)</f>
        <v>yes</v>
      </c>
      <c r="F773" s="11" t="str">
        <f>VLOOKUP(A773,'Medical Examinations'!$A$1:$L$2336,5,FALSE)</f>
        <v>No</v>
      </c>
      <c r="G773" s="11" t="str">
        <f>VLOOKUP(A773,'Medical Examinations'!$A$1:$L$2336,6,FALSE)</f>
        <v>No</v>
      </c>
      <c r="H773" s="11">
        <f>VLOOKUP(A773,'Medical Examinations'!$A$1:$L$2336,8,FALSE)</f>
        <v>2</v>
      </c>
      <c r="I773" s="11" t="str">
        <f>VLOOKUP(A773,'Medical Examinations'!$A$1:$L$2336,10,FALSE)</f>
        <v>No</v>
      </c>
      <c r="J773" s="11" t="str">
        <f>VLOOKUP(A773,'Medical Examinations'!$A$1:$L$2336,11,FALSE)</f>
        <v>Obesity</v>
      </c>
      <c r="K773" s="11" t="str">
        <f>VLOOKUP(A773,'Medical Examinations'!$A$1:$L$2336,12,FALSE)</f>
        <v>Prediabetes</v>
      </c>
      <c r="L773" s="10">
        <f ca="1">VLOOKUP(A773,'Hospitalisation Details'!$A$1:$Q$2344,3,FALSE)</f>
        <v>1987</v>
      </c>
      <c r="M773" s="10" t="str">
        <f ca="1">VLOOKUP(A773,'Hospitalisation Details'!$A$1:$Q$2344,5,FALSE)</f>
        <v>Sep</v>
      </c>
      <c r="N773" s="11">
        <f ca="1">VLOOKUP(A773,'Hospitalisation Details'!$A$1:$Q$2344,6,FALSE)</f>
        <v>4</v>
      </c>
      <c r="O773" s="17">
        <f ca="1">VLOOKUP(A773,'Hospitalisation Details'!$A$1:$Q$2344,7,FALSE)</f>
        <v>32024</v>
      </c>
      <c r="P773" s="11">
        <f ca="1">VLOOKUP(A773,'Hospitalisation Details'!$A$1:$Q$2344,10,FALSE)</f>
        <v>6414.18</v>
      </c>
      <c r="Q773" s="11" t="str">
        <f ca="1">VLOOKUP(A773,'Hospitalisation Details'!$A$1:$Q$2344,12,FALSE)</f>
        <v>tier - 2</v>
      </c>
      <c r="R773" s="11" t="str">
        <f ca="1">VLOOKUP(A773,'Hospitalisation Details'!$A$1:$Q$2344,14,FALSE)</f>
        <v>tier - 2</v>
      </c>
      <c r="S773" s="11">
        <f ca="1">VLOOKUP(A773,'Hospitalisation Details'!$A$1:$Q$2344,17,FALSE)</f>
        <v>38</v>
      </c>
      <c r="T773" s="11" t="str">
        <f ca="1">VLOOKUP(A773,'Hospitalisation Details'!$A$1:$Q$2336,16,FALSE)</f>
        <v>R1011</v>
      </c>
    </row>
    <row r="774" ht="15.5" spans="1:20">
      <c r="A774" s="10" t="s">
        <v>2895</v>
      </c>
      <c r="B774" s="11" t="str">
        <f>VLOOKUP(A774,'Customer Names'!$H$6:$K$2340,3,FALSE)</f>
        <v>  Ben</v>
      </c>
      <c r="C774" s="11">
        <f>VLOOKUP(A774,'Medical Examinations'!$A$1:$L$2336,2,FALSE)</f>
        <v>33.1</v>
      </c>
      <c r="D774" s="11">
        <f>VLOOKUP(A774,'Medical Examinations'!$A$1:$L$2336,3,FALSE)</f>
        <v>5.19</v>
      </c>
      <c r="E774" s="11" t="str">
        <f>VLOOKUP(A774,'Medical Examinations'!$A$1:$L$2336,4,FALSE)</f>
        <v>yes</v>
      </c>
      <c r="F774" s="11" t="str">
        <f>VLOOKUP(A774,'Medical Examinations'!$A$1:$L$2336,5,FALSE)</f>
        <v>No</v>
      </c>
      <c r="G774" s="11" t="str">
        <f>VLOOKUP(A774,'Medical Examinations'!$A$1:$L$2336,6,FALSE)</f>
        <v>No</v>
      </c>
      <c r="H774" s="11">
        <f>VLOOKUP(A774,'Medical Examinations'!$A$1:$L$2336,8,FALSE)</f>
        <v>2</v>
      </c>
      <c r="I774" s="11" t="str">
        <f>VLOOKUP(A774,'Medical Examinations'!$A$1:$L$2336,10,FALSE)</f>
        <v>No</v>
      </c>
      <c r="J774" s="11" t="str">
        <f>VLOOKUP(A774,'Medical Examinations'!$A$1:$L$2336,11,FALSE)</f>
        <v>Obesity</v>
      </c>
      <c r="K774" s="11" t="str">
        <f>VLOOKUP(A774,'Medical Examinations'!$A$1:$L$2336,12,FALSE)</f>
        <v>Normal</v>
      </c>
      <c r="L774" s="10">
        <f ca="1">VLOOKUP(A774,'Hospitalisation Details'!$A$1:$Q$2344,3,FALSE)</f>
        <v>1976</v>
      </c>
      <c r="M774" s="10" t="str">
        <f ca="1">VLOOKUP(A774,'Hospitalisation Details'!$A$1:$Q$2344,5,FALSE)</f>
        <v>Dec</v>
      </c>
      <c r="N774" s="11">
        <f ca="1">VLOOKUP(A774,'Hospitalisation Details'!$A$1:$Q$2344,6,FALSE)</f>
        <v>30</v>
      </c>
      <c r="O774" s="17">
        <f ca="1">VLOOKUP(A774,'Hospitalisation Details'!$A$1:$Q$2344,7,FALSE)</f>
        <v>28124</v>
      </c>
      <c r="P774" s="11">
        <f ca="1">VLOOKUP(A774,'Hospitalisation Details'!$A$1:$Q$2344,10,FALSE)</f>
        <v>6417.28</v>
      </c>
      <c r="Q774" s="11" t="str">
        <f ca="1">VLOOKUP(A774,'Hospitalisation Details'!$A$1:$Q$2344,12,FALSE)</f>
        <v>tier - 2</v>
      </c>
      <c r="R774" s="11" t="str">
        <f ca="1">VLOOKUP(A774,'Hospitalisation Details'!$A$1:$Q$2344,14,FALSE)</f>
        <v>tier - 3</v>
      </c>
      <c r="S774" s="11">
        <f ca="1">VLOOKUP(A774,'Hospitalisation Details'!$A$1:$Q$2344,17,FALSE)</f>
        <v>48</v>
      </c>
      <c r="T774" s="11" t="str">
        <f ca="1">VLOOKUP(A774,'Hospitalisation Details'!$A$1:$Q$2336,16,FALSE)</f>
        <v>R1013</v>
      </c>
    </row>
    <row r="775" ht="15.5" spans="1:20">
      <c r="A775" s="10" t="s">
        <v>2898</v>
      </c>
      <c r="B775" s="11" t="str">
        <f>VLOOKUP(A775,'Customer Names'!$H$6:$K$2340,3,FALSE)</f>
        <v>  Chris</v>
      </c>
      <c r="C775" s="11">
        <f>VLOOKUP(A775,'Medical Examinations'!$A$1:$L$2336,2,FALSE)</f>
        <v>30.8</v>
      </c>
      <c r="D775" s="11">
        <f>VLOOKUP(A775,'Medical Examinations'!$A$1:$L$2336,3,FALSE)</f>
        <v>4.37</v>
      </c>
      <c r="E775" s="11" t="str">
        <f>VLOOKUP(A775,'Medical Examinations'!$A$1:$L$2336,4,FALSE)</f>
        <v>yes</v>
      </c>
      <c r="F775" s="11" t="str">
        <f>VLOOKUP(A775,'Medical Examinations'!$A$1:$L$2336,5,FALSE)</f>
        <v>No</v>
      </c>
      <c r="G775" s="11" t="str">
        <f>VLOOKUP(A775,'Medical Examinations'!$A$1:$L$2336,6,FALSE)</f>
        <v>No</v>
      </c>
      <c r="H775" s="11">
        <f>VLOOKUP(A775,'Medical Examinations'!$A$1:$L$2336,8,FALSE)</f>
        <v>2</v>
      </c>
      <c r="I775" s="11" t="str">
        <f>VLOOKUP(A775,'Medical Examinations'!$A$1:$L$2336,10,FALSE)</f>
        <v>No</v>
      </c>
      <c r="J775" s="11" t="str">
        <f>VLOOKUP(A775,'Medical Examinations'!$A$1:$L$2336,11,FALSE)</f>
        <v>Obesity</v>
      </c>
      <c r="K775" s="11" t="str">
        <f>VLOOKUP(A775,'Medical Examinations'!$A$1:$L$2336,12,FALSE)</f>
        <v>Normal</v>
      </c>
      <c r="L775" s="10">
        <f ca="1">VLOOKUP(A775,'Hospitalisation Details'!$A$1:$Q$2344,3,FALSE)</f>
        <v>1975</v>
      </c>
      <c r="M775" s="10" t="str">
        <f ca="1">VLOOKUP(A775,'Hospitalisation Details'!$A$1:$Q$2344,5,FALSE)</f>
        <v>Aug</v>
      </c>
      <c r="N775" s="11">
        <f ca="1">VLOOKUP(A775,'Hospitalisation Details'!$A$1:$Q$2344,6,FALSE)</f>
        <v>5</v>
      </c>
      <c r="O775" s="17">
        <f ca="1">VLOOKUP(A775,'Hospitalisation Details'!$A$1:$Q$2344,7,FALSE)</f>
        <v>27611</v>
      </c>
      <c r="P775" s="11">
        <f ca="1">VLOOKUP(A775,'Hospitalisation Details'!$A$1:$Q$2344,10,FALSE)</f>
        <v>6423.48</v>
      </c>
      <c r="Q775" s="11" t="str">
        <f ca="1">VLOOKUP(A775,'Hospitalisation Details'!$A$1:$Q$2344,12,FALSE)</f>
        <v>tier - 2</v>
      </c>
      <c r="R775" s="11" t="str">
        <f ca="1">VLOOKUP(A775,'Hospitalisation Details'!$A$1:$Q$2344,14,FALSE)</f>
        <v>tier - 3</v>
      </c>
      <c r="S775" s="11">
        <f ca="1">VLOOKUP(A775,'Hospitalisation Details'!$A$1:$Q$2344,17,FALSE)</f>
        <v>50</v>
      </c>
      <c r="T775" s="11" t="str">
        <f ca="1">VLOOKUP(A775,'Hospitalisation Details'!$A$1:$Q$2336,16,FALSE)</f>
        <v>R1013</v>
      </c>
    </row>
    <row r="776" ht="15.5" spans="1:20">
      <c r="A776" s="10" t="s">
        <v>2902</v>
      </c>
      <c r="B776" s="11" t="str">
        <f>VLOOKUP(A776,'Customer Names'!$H$6:$K$2340,3,FALSE)</f>
        <v>  Jeremy J</v>
      </c>
      <c r="C776" s="11">
        <f>VLOOKUP(A776,'Medical Examinations'!$A$1:$L$2336,2,FALSE)</f>
        <v>42.06</v>
      </c>
      <c r="D776" s="11">
        <f>VLOOKUP(A776,'Medical Examinations'!$A$1:$L$2336,3,FALSE)</f>
        <v>5.32</v>
      </c>
      <c r="E776" s="11" t="str">
        <f>VLOOKUP(A776,'Medical Examinations'!$A$1:$L$2336,4,FALSE)</f>
        <v>No</v>
      </c>
      <c r="F776" s="11" t="str">
        <f>VLOOKUP(A776,'Medical Examinations'!$A$1:$L$2336,5,FALSE)</f>
        <v>No</v>
      </c>
      <c r="G776" s="11" t="str">
        <f>VLOOKUP(A776,'Medical Examinations'!$A$1:$L$2336,6,FALSE)</f>
        <v>No</v>
      </c>
      <c r="H776" s="11">
        <f>VLOOKUP(A776,'Medical Examinations'!$A$1:$L$2336,8,FALSE)</f>
        <v>1</v>
      </c>
      <c r="I776" s="11" t="str">
        <f>VLOOKUP(A776,'Medical Examinations'!$A$1:$L$2336,10,FALSE)</f>
        <v>No</v>
      </c>
      <c r="J776" s="11" t="str">
        <f>VLOOKUP(A776,'Medical Examinations'!$A$1:$L$2336,11,FALSE)</f>
        <v>Obesity</v>
      </c>
      <c r="K776" s="11" t="str">
        <f>VLOOKUP(A776,'Medical Examinations'!$A$1:$L$2336,12,FALSE)</f>
        <v>Normal</v>
      </c>
      <c r="L776" s="10">
        <f ca="1">VLOOKUP(A776,'Hospitalisation Details'!$A$1:$Q$2344,3,FALSE)</f>
        <v>1985</v>
      </c>
      <c r="M776" s="10" t="str">
        <f ca="1">VLOOKUP(A776,'Hospitalisation Details'!$A$1:$Q$2344,5,FALSE)</f>
        <v>Jul</v>
      </c>
      <c r="N776" s="11">
        <f ca="1">VLOOKUP(A776,'Hospitalisation Details'!$A$1:$Q$2344,6,FALSE)</f>
        <v>22</v>
      </c>
      <c r="O776" s="17">
        <f ca="1">VLOOKUP(A776,'Hospitalisation Details'!$A$1:$Q$2344,7,FALSE)</f>
        <v>31250</v>
      </c>
      <c r="P776" s="11">
        <f ca="1">VLOOKUP(A776,'Hospitalisation Details'!$A$1:$Q$2344,10,FALSE)</f>
        <v>6435.62</v>
      </c>
      <c r="Q776" s="11" t="str">
        <f ca="1">VLOOKUP(A776,'Hospitalisation Details'!$A$1:$Q$2344,12,FALSE)</f>
        <v>tier - 3</v>
      </c>
      <c r="R776" s="11" t="str">
        <f ca="1">VLOOKUP(A776,'Hospitalisation Details'!$A$1:$Q$2344,14,FALSE)</f>
        <v>tier - 2</v>
      </c>
      <c r="S776" s="11">
        <f ca="1">VLOOKUP(A776,'Hospitalisation Details'!$A$1:$Q$2344,17,FALSE)</f>
        <v>40</v>
      </c>
      <c r="T776" s="11" t="str">
        <f ca="1">VLOOKUP(A776,'Hospitalisation Details'!$A$1:$Q$2336,16,FALSE)</f>
        <v>R1013</v>
      </c>
    </row>
    <row r="777" ht="15.5" spans="1:20">
      <c r="A777" s="10" t="s">
        <v>2905</v>
      </c>
      <c r="B777" s="11" t="str">
        <f>VLOOKUP(A777,'Customer Names'!$H$6:$K$2340,3,FALSE)</f>
        <v>  Amy L</v>
      </c>
      <c r="C777" s="11">
        <f>VLOOKUP(A777,'Medical Examinations'!$A$1:$L$2336,2,FALSE)</f>
        <v>39.27</v>
      </c>
      <c r="D777" s="11">
        <f>VLOOKUP(A777,'Medical Examinations'!$A$1:$L$2336,3,FALSE)</f>
        <v>5.64</v>
      </c>
      <c r="E777" s="11" t="str">
        <f>VLOOKUP(A777,'Medical Examinations'!$A$1:$L$2336,4,FALSE)</f>
        <v>No</v>
      </c>
      <c r="F777" s="11" t="str">
        <f>VLOOKUP(A777,'Medical Examinations'!$A$1:$L$2336,5,FALSE)</f>
        <v>No</v>
      </c>
      <c r="G777" s="11" t="str">
        <f>VLOOKUP(A777,'Medical Examinations'!$A$1:$L$2336,6,FALSE)</f>
        <v>Yes</v>
      </c>
      <c r="H777" s="11">
        <f>VLOOKUP(A777,'Medical Examinations'!$A$1:$L$2336,8,FALSE)</f>
        <v>1</v>
      </c>
      <c r="I777" s="11" t="str">
        <f>VLOOKUP(A777,'Medical Examinations'!$A$1:$L$2336,10,FALSE)</f>
        <v>No</v>
      </c>
      <c r="J777" s="11" t="str">
        <f>VLOOKUP(A777,'Medical Examinations'!$A$1:$L$2336,11,FALSE)</f>
        <v>Obesity</v>
      </c>
      <c r="K777" s="11" t="str">
        <f>VLOOKUP(A777,'Medical Examinations'!$A$1:$L$2336,12,FALSE)</f>
        <v>Normal</v>
      </c>
      <c r="L777" s="10">
        <f ca="1">VLOOKUP(A777,'Hospitalisation Details'!$A$1:$Q$2344,3,FALSE)</f>
        <v>1984</v>
      </c>
      <c r="M777" s="10" t="str">
        <f ca="1">VLOOKUP(A777,'Hospitalisation Details'!$A$1:$Q$2344,5,FALSE)</f>
        <v>Aug</v>
      </c>
      <c r="N777" s="11">
        <f ca="1">VLOOKUP(A777,'Hospitalisation Details'!$A$1:$Q$2344,6,FALSE)</f>
        <v>26</v>
      </c>
      <c r="O777" s="17">
        <f ca="1">VLOOKUP(A777,'Hospitalisation Details'!$A$1:$Q$2344,7,FALSE)</f>
        <v>30920</v>
      </c>
      <c r="P777" s="11">
        <f ca="1">VLOOKUP(A777,'Hospitalisation Details'!$A$1:$Q$2344,10,FALSE)</f>
        <v>6455.86</v>
      </c>
      <c r="Q777" s="11" t="str">
        <f ca="1">VLOOKUP(A777,'Hospitalisation Details'!$A$1:$Q$2344,12,FALSE)</f>
        <v>tier - 3</v>
      </c>
      <c r="R777" s="11" t="str">
        <f ca="1">VLOOKUP(A777,'Hospitalisation Details'!$A$1:$Q$2344,14,FALSE)</f>
        <v>tier - 3</v>
      </c>
      <c r="S777" s="11">
        <f ca="1">VLOOKUP(A777,'Hospitalisation Details'!$A$1:$Q$2344,17,FALSE)</f>
        <v>41</v>
      </c>
      <c r="T777" s="11" t="str">
        <f ca="1">VLOOKUP(A777,'Hospitalisation Details'!$A$1:$Q$2336,16,FALSE)</f>
        <v>R1012</v>
      </c>
    </row>
    <row r="778" ht="15.5" spans="1:20">
      <c r="A778" s="10" t="s">
        <v>2908</v>
      </c>
      <c r="B778" s="11" t="str">
        <f>VLOOKUP(A778,'Customer Names'!$H$6:$K$2340,3,FALSE)</f>
        <v>  Karen L</v>
      </c>
      <c r="C778" s="11">
        <f>VLOOKUP(A778,'Medical Examinations'!$A$1:$L$2336,2,FALSE)</f>
        <v>30.71</v>
      </c>
      <c r="D778" s="11">
        <f>VLOOKUP(A778,'Medical Examinations'!$A$1:$L$2336,3,FALSE)</f>
        <v>5.59</v>
      </c>
      <c r="E778" s="11" t="str">
        <f>VLOOKUP(A778,'Medical Examinations'!$A$1:$L$2336,4,FALSE)</f>
        <v>yes</v>
      </c>
      <c r="F778" s="11" t="str">
        <f>VLOOKUP(A778,'Medical Examinations'!$A$1:$L$2336,5,FALSE)</f>
        <v>No</v>
      </c>
      <c r="G778" s="11" t="str">
        <f>VLOOKUP(A778,'Medical Examinations'!$A$1:$L$2336,6,FALSE)</f>
        <v>No</v>
      </c>
      <c r="H778" s="11">
        <f>VLOOKUP(A778,'Medical Examinations'!$A$1:$L$2336,8,FALSE)</f>
        <v>1</v>
      </c>
      <c r="I778" s="11" t="str">
        <f>VLOOKUP(A778,'Medical Examinations'!$A$1:$L$2336,10,FALSE)</f>
        <v>No</v>
      </c>
      <c r="J778" s="11" t="str">
        <f>VLOOKUP(A778,'Medical Examinations'!$A$1:$L$2336,11,FALSE)</f>
        <v>Obesity</v>
      </c>
      <c r="K778" s="11" t="str">
        <f>VLOOKUP(A778,'Medical Examinations'!$A$1:$L$2336,12,FALSE)</f>
        <v>Normal</v>
      </c>
      <c r="L778" s="10">
        <f ca="1">VLOOKUP(A778,'Hospitalisation Details'!$A$1:$Q$2344,3,FALSE)</f>
        <v>1984</v>
      </c>
      <c r="M778" s="10" t="str">
        <f ca="1">VLOOKUP(A778,'Hospitalisation Details'!$A$1:$Q$2344,5,FALSE)</f>
        <v>Nov</v>
      </c>
      <c r="N778" s="11">
        <f ca="1">VLOOKUP(A778,'Hospitalisation Details'!$A$1:$Q$2344,6,FALSE)</f>
        <v>1</v>
      </c>
      <c r="O778" s="17">
        <f ca="1">VLOOKUP(A778,'Hospitalisation Details'!$A$1:$Q$2344,7,FALSE)</f>
        <v>30987</v>
      </c>
      <c r="P778" s="11">
        <f ca="1">VLOOKUP(A778,'Hospitalisation Details'!$A$1:$Q$2344,10,FALSE)</f>
        <v>6457.84</v>
      </c>
      <c r="Q778" s="11" t="str">
        <f ca="1">VLOOKUP(A778,'Hospitalisation Details'!$A$1:$Q$2344,12,FALSE)</f>
        <v>tier - 2</v>
      </c>
      <c r="R778" s="11" t="str">
        <f ca="1">VLOOKUP(A778,'Hospitalisation Details'!$A$1:$Q$2344,14,FALSE)</f>
        <v>tier - 3</v>
      </c>
      <c r="S778" s="11">
        <f ca="1">VLOOKUP(A778,'Hospitalisation Details'!$A$1:$Q$2344,17,FALSE)</f>
        <v>41</v>
      </c>
      <c r="T778" s="11" t="str">
        <f ca="1">VLOOKUP(A778,'Hospitalisation Details'!$A$1:$Q$2336,16,FALSE)</f>
        <v>R1012</v>
      </c>
    </row>
    <row r="779" ht="15.5" spans="1:20">
      <c r="A779" s="10" t="s">
        <v>2911</v>
      </c>
      <c r="B779" s="11" t="str">
        <f>VLOOKUP(A779,'Customer Names'!$H$6:$K$2340,3,FALSE)</f>
        <v>  Tennille</v>
      </c>
      <c r="C779" s="11">
        <f>VLOOKUP(A779,'Medical Examinations'!$A$1:$L$2336,2,FALSE)</f>
        <v>47.19</v>
      </c>
      <c r="D779" s="11">
        <f>VLOOKUP(A779,'Medical Examinations'!$A$1:$L$2336,3,FALSE)</f>
        <v>5.29</v>
      </c>
      <c r="E779" s="11" t="str">
        <f>VLOOKUP(A779,'Medical Examinations'!$A$1:$L$2336,4,FALSE)</f>
        <v>No</v>
      </c>
      <c r="F779" s="11" t="str">
        <f>VLOOKUP(A779,'Medical Examinations'!$A$1:$L$2336,5,FALSE)</f>
        <v>No</v>
      </c>
      <c r="G779" s="11" t="str">
        <f>VLOOKUP(A779,'Medical Examinations'!$A$1:$L$2336,6,FALSE)</f>
        <v>No</v>
      </c>
      <c r="H779" s="11">
        <f>VLOOKUP(A779,'Medical Examinations'!$A$1:$L$2336,8,FALSE)</f>
        <v>0</v>
      </c>
      <c r="I779" s="11" t="str">
        <f>VLOOKUP(A779,'Medical Examinations'!$A$1:$L$2336,10,FALSE)</f>
        <v>No</v>
      </c>
      <c r="J779" s="11" t="str">
        <f>VLOOKUP(A779,'Medical Examinations'!$A$1:$L$2336,11,FALSE)</f>
        <v>Obesity</v>
      </c>
      <c r="K779" s="11" t="str">
        <f>VLOOKUP(A779,'Medical Examinations'!$A$1:$L$2336,12,FALSE)</f>
        <v>Normal</v>
      </c>
      <c r="L779" s="10">
        <f ca="1">VLOOKUP(A779,'Hospitalisation Details'!$A$1:$Q$2344,3,FALSE)</f>
        <v>1981</v>
      </c>
      <c r="M779" s="10" t="str">
        <f ca="1">VLOOKUP(A779,'Hospitalisation Details'!$A$1:$Q$2344,5,FALSE)</f>
        <v>Jul</v>
      </c>
      <c r="N779" s="11">
        <f ca="1">VLOOKUP(A779,'Hospitalisation Details'!$A$1:$Q$2344,6,FALSE)</f>
        <v>27</v>
      </c>
      <c r="O779" s="17">
        <f ca="1">VLOOKUP(A779,'Hospitalisation Details'!$A$1:$Q$2344,7,FALSE)</f>
        <v>29794</v>
      </c>
      <c r="P779" s="11">
        <f ca="1">VLOOKUP(A779,'Hospitalisation Details'!$A$1:$Q$2344,10,FALSE)</f>
        <v>6473.15</v>
      </c>
      <c r="Q779" s="11" t="str">
        <f ca="1">VLOOKUP(A779,'Hospitalisation Details'!$A$1:$Q$2344,12,FALSE)</f>
        <v>tier - 2</v>
      </c>
      <c r="R779" s="11" t="str">
        <f ca="1">VLOOKUP(A779,'Hospitalisation Details'!$A$1:$Q$2344,14,FALSE)</f>
        <v>tier - 2</v>
      </c>
      <c r="S779" s="11">
        <f ca="1">VLOOKUP(A779,'Hospitalisation Details'!$A$1:$Q$2344,17,FALSE)</f>
        <v>44</v>
      </c>
      <c r="T779" s="11" t="str">
        <f ca="1">VLOOKUP(A779,'Hospitalisation Details'!$A$1:$Q$2336,16,FALSE)</f>
        <v>R1013</v>
      </c>
    </row>
    <row r="780" ht="15.5" spans="1:20">
      <c r="A780" s="10" t="s">
        <v>2914</v>
      </c>
      <c r="B780" s="11" t="str">
        <f>VLOOKUP(A780,'Customer Names'!$H$6:$K$2340,3,FALSE)</f>
        <v>  Matt</v>
      </c>
      <c r="C780" s="11">
        <f>VLOOKUP(A780,'Medical Examinations'!$A$1:$L$2336,2,FALSE)</f>
        <v>30.02</v>
      </c>
      <c r="D780" s="11">
        <f>VLOOKUP(A780,'Medical Examinations'!$A$1:$L$2336,3,FALSE)</f>
        <v>6.65</v>
      </c>
      <c r="E780" s="11" t="str">
        <f>VLOOKUP(A780,'Medical Examinations'!$A$1:$L$2336,4,FALSE)</f>
        <v>No</v>
      </c>
      <c r="F780" s="11" t="str">
        <f>VLOOKUP(A780,'Medical Examinations'!$A$1:$L$2336,5,FALSE)</f>
        <v>No</v>
      </c>
      <c r="G780" s="11" t="str">
        <f>VLOOKUP(A780,'Medical Examinations'!$A$1:$L$2336,6,FALSE)</f>
        <v>No</v>
      </c>
      <c r="H780" s="11">
        <f>VLOOKUP(A780,'Medical Examinations'!$A$1:$L$2336,8,FALSE)</f>
        <v>0</v>
      </c>
      <c r="I780" s="11" t="str">
        <f>VLOOKUP(A780,'Medical Examinations'!$A$1:$L$2336,10,FALSE)</f>
        <v>No</v>
      </c>
      <c r="J780" s="11" t="str">
        <f>VLOOKUP(A780,'Medical Examinations'!$A$1:$L$2336,11,FALSE)</f>
        <v>Obesity</v>
      </c>
      <c r="K780" s="11" t="str">
        <f>VLOOKUP(A780,'Medical Examinations'!$A$1:$L$2336,12,FALSE)</f>
        <v>Diabetes</v>
      </c>
      <c r="L780" s="10">
        <f ca="1">VLOOKUP(A780,'Hospitalisation Details'!$A$1:$Q$2344,3,FALSE)</f>
        <v>1980</v>
      </c>
      <c r="M780" s="10" t="str">
        <f ca="1">VLOOKUP(A780,'Hospitalisation Details'!$A$1:$Q$2344,5,FALSE)</f>
        <v>Jun</v>
      </c>
      <c r="N780" s="11">
        <f ca="1">VLOOKUP(A780,'Hospitalisation Details'!$A$1:$Q$2344,6,FALSE)</f>
        <v>8</v>
      </c>
      <c r="O780" s="17">
        <f ca="1">VLOOKUP(A780,'Hospitalisation Details'!$A$1:$Q$2344,7,FALSE)</f>
        <v>29380</v>
      </c>
      <c r="P780" s="11">
        <f ca="1">VLOOKUP(A780,'Hospitalisation Details'!$A$1:$Q$2344,10,FALSE)</f>
        <v>6474.01</v>
      </c>
      <c r="Q780" s="11" t="str">
        <f ca="1">VLOOKUP(A780,'Hospitalisation Details'!$A$1:$Q$2344,12,FALSE)</f>
        <v>tier - 2</v>
      </c>
      <c r="R780" s="11" t="str">
        <f ca="1">VLOOKUP(A780,'Hospitalisation Details'!$A$1:$Q$2344,14,FALSE)</f>
        <v>tier - 3</v>
      </c>
      <c r="S780" s="11">
        <f ca="1">VLOOKUP(A780,'Hospitalisation Details'!$A$1:$Q$2344,17,FALSE)</f>
        <v>45</v>
      </c>
      <c r="T780" s="11" t="str">
        <f ca="1">VLOOKUP(A780,'Hospitalisation Details'!$A$1:$Q$2336,16,FALSE)</f>
        <v>R1011</v>
      </c>
    </row>
    <row r="781" ht="15.5" spans="1:20">
      <c r="A781" s="10" t="s">
        <v>2918</v>
      </c>
      <c r="B781" s="11" t="str">
        <f>VLOOKUP(A781,'Customer Names'!$H$6:$K$2340,3,FALSE)</f>
        <v>  Emily</v>
      </c>
      <c r="C781" s="11">
        <f>VLOOKUP(A781,'Medical Examinations'!$A$1:$L$2336,2,FALSE)</f>
        <v>37.91</v>
      </c>
      <c r="D781" s="11">
        <f>VLOOKUP(A781,'Medical Examinations'!$A$1:$L$2336,3,FALSE)</f>
        <v>5.68</v>
      </c>
      <c r="E781" s="11" t="str">
        <f>VLOOKUP(A781,'Medical Examinations'!$A$1:$L$2336,4,FALSE)</f>
        <v>yes</v>
      </c>
      <c r="F781" s="11" t="str">
        <f>VLOOKUP(A781,'Medical Examinations'!$A$1:$L$2336,5,FALSE)</f>
        <v>No</v>
      </c>
      <c r="G781" s="11" t="str">
        <f>VLOOKUP(A781,'Medical Examinations'!$A$1:$L$2336,6,FALSE)</f>
        <v>No</v>
      </c>
      <c r="H781" s="11">
        <f>VLOOKUP(A781,'Medical Examinations'!$A$1:$L$2336,8,FALSE)</f>
        <v>0</v>
      </c>
      <c r="I781" s="11" t="str">
        <f>VLOOKUP(A781,'Medical Examinations'!$A$1:$L$2336,10,FALSE)</f>
        <v>No</v>
      </c>
      <c r="J781" s="11" t="str">
        <f>VLOOKUP(A781,'Medical Examinations'!$A$1:$L$2336,11,FALSE)</f>
        <v>Obesity</v>
      </c>
      <c r="K781" s="11" t="str">
        <f>VLOOKUP(A781,'Medical Examinations'!$A$1:$L$2336,12,FALSE)</f>
        <v>Normal</v>
      </c>
      <c r="L781" s="10">
        <f ca="1">VLOOKUP(A781,'Hospitalisation Details'!$A$1:$Q$2344,3,FALSE)</f>
        <v>1970</v>
      </c>
      <c r="M781" s="10" t="str">
        <f ca="1">VLOOKUP(A781,'Hospitalisation Details'!$A$1:$Q$2344,5,FALSE)</f>
        <v>Dec</v>
      </c>
      <c r="N781" s="11">
        <f ca="1">VLOOKUP(A781,'Hospitalisation Details'!$A$1:$Q$2344,6,FALSE)</f>
        <v>1</v>
      </c>
      <c r="O781" s="17">
        <f ca="1">VLOOKUP(A781,'Hospitalisation Details'!$A$1:$Q$2344,7,FALSE)</f>
        <v>25903</v>
      </c>
      <c r="P781" s="11">
        <f ca="1">VLOOKUP(A781,'Hospitalisation Details'!$A$1:$Q$2344,10,FALSE)</f>
        <v>6481.67</v>
      </c>
      <c r="Q781" s="11" t="str">
        <f ca="1">VLOOKUP(A781,'Hospitalisation Details'!$A$1:$Q$2344,12,FALSE)</f>
        <v>tier - 2</v>
      </c>
      <c r="R781" s="11" t="str">
        <f ca="1">VLOOKUP(A781,'Hospitalisation Details'!$A$1:$Q$2344,14,FALSE)</f>
        <v>tier - 2</v>
      </c>
      <c r="S781" s="11">
        <f ca="1">VLOOKUP(A781,'Hospitalisation Details'!$A$1:$Q$2344,17,FALSE)</f>
        <v>54</v>
      </c>
      <c r="T781" s="11" t="str">
        <f ca="1">VLOOKUP(A781,'Hospitalisation Details'!$A$1:$Q$2336,16,FALSE)</f>
        <v>R1013</v>
      </c>
    </row>
    <row r="782" ht="15.5" spans="1:20">
      <c r="A782" s="10" t="s">
        <v>2922</v>
      </c>
      <c r="B782" s="11" t="str">
        <f>VLOOKUP(A782,'Customer Names'!$H$6:$K$2340,3,FALSE)</f>
        <v>  Justin E</v>
      </c>
      <c r="C782" s="11">
        <f>VLOOKUP(A782,'Medical Examinations'!$A$1:$L$2336,2,FALSE)</f>
        <v>54.61</v>
      </c>
      <c r="D782" s="11">
        <f>VLOOKUP(A782,'Medical Examinations'!$A$1:$L$2336,3,FALSE)</f>
        <v>4.49</v>
      </c>
      <c r="E782" s="11" t="str">
        <f>VLOOKUP(A782,'Medical Examinations'!$A$1:$L$2336,4,FALSE)</f>
        <v>No</v>
      </c>
      <c r="F782" s="11" t="str">
        <f>VLOOKUP(A782,'Medical Examinations'!$A$1:$L$2336,5,FALSE)</f>
        <v>No</v>
      </c>
      <c r="G782" s="11" t="str">
        <f>VLOOKUP(A782,'Medical Examinations'!$A$1:$L$2336,6,FALSE)</f>
        <v>No</v>
      </c>
      <c r="H782" s="11">
        <f>VLOOKUP(A782,'Medical Examinations'!$A$1:$L$2336,8,FALSE)</f>
        <v>0</v>
      </c>
      <c r="I782" s="11" t="str">
        <f>VLOOKUP(A782,'Medical Examinations'!$A$1:$L$2336,10,FALSE)</f>
        <v>No</v>
      </c>
      <c r="J782" s="11" t="str">
        <f>VLOOKUP(A782,'Medical Examinations'!$A$1:$L$2336,11,FALSE)</f>
        <v>Obesity</v>
      </c>
      <c r="K782" s="11" t="str">
        <f>VLOOKUP(A782,'Medical Examinations'!$A$1:$L$2336,12,FALSE)</f>
        <v>Normal</v>
      </c>
      <c r="L782" s="10">
        <f ca="1">VLOOKUP(A782,'Hospitalisation Details'!$A$1:$Q$2344,3,FALSE)</f>
        <v>1982</v>
      </c>
      <c r="M782" s="10" t="str">
        <f ca="1">VLOOKUP(A782,'Hospitalisation Details'!$A$1:$Q$2344,5,FALSE)</f>
        <v>Oct</v>
      </c>
      <c r="N782" s="11">
        <f ca="1">VLOOKUP(A782,'Hospitalisation Details'!$A$1:$Q$2344,6,FALSE)</f>
        <v>9</v>
      </c>
      <c r="O782" s="17">
        <f ca="1">VLOOKUP(A782,'Hospitalisation Details'!$A$1:$Q$2344,7,FALSE)</f>
        <v>30233</v>
      </c>
      <c r="P782" s="11">
        <f ca="1">VLOOKUP(A782,'Hospitalisation Details'!$A$1:$Q$2344,10,FALSE)</f>
        <v>6496.89</v>
      </c>
      <c r="Q782" s="11" t="str">
        <f ca="1">VLOOKUP(A782,'Hospitalisation Details'!$A$1:$Q$2344,12,FALSE)</f>
        <v>tier - 2</v>
      </c>
      <c r="R782" s="11" t="str">
        <f ca="1">VLOOKUP(A782,'Hospitalisation Details'!$A$1:$Q$2344,14,FALSE)</f>
        <v>tier - 3</v>
      </c>
      <c r="S782" s="11">
        <f ca="1">VLOOKUP(A782,'Hospitalisation Details'!$A$1:$Q$2344,17,FALSE)</f>
        <v>43</v>
      </c>
      <c r="T782" s="11" t="str">
        <f ca="1">VLOOKUP(A782,'Hospitalisation Details'!$A$1:$Q$2336,16,FALSE)</f>
        <v>R1011</v>
      </c>
    </row>
    <row r="783" ht="15.5" spans="1:20">
      <c r="A783" s="10" t="s">
        <v>2925</v>
      </c>
      <c r="B783" s="11" t="str">
        <f>VLOOKUP(A783,'Customer Names'!$H$6:$K$2340,3,FALSE)</f>
        <v>  Shalane</v>
      </c>
      <c r="C783" s="11">
        <f>VLOOKUP(A783,'Medical Examinations'!$A$1:$L$2336,2,FALSE)</f>
        <v>36.005</v>
      </c>
      <c r="D783" s="11">
        <f>VLOOKUP(A783,'Medical Examinations'!$A$1:$L$2336,3,FALSE)</f>
        <v>6.9</v>
      </c>
      <c r="E783" s="11" t="str">
        <f>VLOOKUP(A783,'Medical Examinations'!$A$1:$L$2336,4,FALSE)</f>
        <v>No</v>
      </c>
      <c r="F783" s="11" t="str">
        <f>VLOOKUP(A783,'Medical Examinations'!$A$1:$L$2336,5,FALSE)</f>
        <v>No</v>
      </c>
      <c r="G783" s="11" t="str">
        <f>VLOOKUP(A783,'Medical Examinations'!$A$1:$L$2336,6,FALSE)</f>
        <v>No</v>
      </c>
      <c r="H783" s="11">
        <f>VLOOKUP(A783,'Medical Examinations'!$A$1:$L$2336,8,FALSE)</f>
        <v>0</v>
      </c>
      <c r="I783" s="11" t="str">
        <f>VLOOKUP(A783,'Medical Examinations'!$A$1:$L$2336,10,FALSE)</f>
        <v>No</v>
      </c>
      <c r="J783" s="11" t="str">
        <f>VLOOKUP(A783,'Medical Examinations'!$A$1:$L$2336,11,FALSE)</f>
        <v>Obesity</v>
      </c>
      <c r="K783" s="11" t="str">
        <f>VLOOKUP(A783,'Medical Examinations'!$A$1:$L$2336,12,FALSE)</f>
        <v>Diabetes</v>
      </c>
      <c r="L783" s="10">
        <f ca="1">VLOOKUP(A783,'Hospitalisation Details'!$A$1:$Q$2344,3,FALSE)</f>
        <v>1982</v>
      </c>
      <c r="M783" s="10" t="str">
        <f ca="1">VLOOKUP(A783,'Hospitalisation Details'!$A$1:$Q$2344,5,FALSE)</f>
        <v>Aug</v>
      </c>
      <c r="N783" s="11">
        <f ca="1">VLOOKUP(A783,'Hospitalisation Details'!$A$1:$Q$2344,6,FALSE)</f>
        <v>28</v>
      </c>
      <c r="O783" s="17">
        <f ca="1">VLOOKUP(A783,'Hospitalisation Details'!$A$1:$Q$2344,7,FALSE)</f>
        <v>30191</v>
      </c>
      <c r="P783" s="11">
        <f ca="1">VLOOKUP(A783,'Hospitalisation Details'!$A$1:$Q$2344,10,FALSE)</f>
        <v>6500.24</v>
      </c>
      <c r="Q783" s="11" t="str">
        <f ca="1">VLOOKUP(A783,'Hospitalisation Details'!$A$1:$Q$2344,12,FALSE)</f>
        <v>tier - 2</v>
      </c>
      <c r="R783" s="11" t="str">
        <f ca="1">VLOOKUP(A783,'Hospitalisation Details'!$A$1:$Q$2344,14,FALSE)</f>
        <v>tier - 2</v>
      </c>
      <c r="S783" s="11">
        <f ca="1">VLOOKUP(A783,'Hospitalisation Details'!$A$1:$Q$2344,17,FALSE)</f>
        <v>43</v>
      </c>
      <c r="T783" s="11" t="str">
        <f ca="1">VLOOKUP(A783,'Hospitalisation Details'!$A$1:$Q$2336,16,FALSE)</f>
        <v>R1013</v>
      </c>
    </row>
    <row r="784" ht="15.5" spans="1:20">
      <c r="A784" s="10" t="s">
        <v>2929</v>
      </c>
      <c r="B784" s="11" t="str">
        <f>VLOOKUP(A784,'Customer Names'!$H$6:$K$2340,3,FALSE)</f>
        <v>  Jessica N</v>
      </c>
      <c r="C784" s="11">
        <f>VLOOKUP(A784,'Medical Examinations'!$A$1:$L$2336,2,FALSE)</f>
        <v>28.7</v>
      </c>
      <c r="D784" s="11">
        <f>VLOOKUP(A784,'Medical Examinations'!$A$1:$L$2336,3,FALSE)</f>
        <v>11.52</v>
      </c>
      <c r="E784" s="11" t="str">
        <f>VLOOKUP(A784,'Medical Examinations'!$A$1:$L$2336,4,FALSE)</f>
        <v>No</v>
      </c>
      <c r="F784" s="11" t="str">
        <f>VLOOKUP(A784,'Medical Examinations'!$A$1:$L$2336,5,FALSE)</f>
        <v>No</v>
      </c>
      <c r="G784" s="11" t="str">
        <f>VLOOKUP(A784,'Medical Examinations'!$A$1:$L$2336,6,FALSE)</f>
        <v>No</v>
      </c>
      <c r="H784" s="11">
        <f>VLOOKUP(A784,'Medical Examinations'!$A$1:$L$2336,8,FALSE)</f>
        <v>0</v>
      </c>
      <c r="I784" s="11" t="str">
        <f>VLOOKUP(A784,'Medical Examinations'!$A$1:$L$2336,10,FALSE)</f>
        <v>No</v>
      </c>
      <c r="J784" s="11" t="str">
        <f>VLOOKUP(A784,'Medical Examinations'!$A$1:$L$2336,11,FALSE)</f>
        <v>Over Weight</v>
      </c>
      <c r="K784" s="11" t="str">
        <f>VLOOKUP(A784,'Medical Examinations'!$A$1:$L$2336,12,FALSE)</f>
        <v>Diabetes</v>
      </c>
      <c r="L784" s="10">
        <f ca="1">VLOOKUP(A784,'Hospitalisation Details'!$A$1:$Q$2344,3,FALSE)</f>
        <v>1994</v>
      </c>
      <c r="M784" s="10" t="str">
        <f ca="1">VLOOKUP(A784,'Hospitalisation Details'!$A$1:$Q$2344,5,FALSE)</f>
        <v>Jul</v>
      </c>
      <c r="N784" s="11">
        <f ca="1">VLOOKUP(A784,'Hospitalisation Details'!$A$1:$Q$2344,6,FALSE)</f>
        <v>7</v>
      </c>
      <c r="O784" s="17">
        <f ca="1">VLOOKUP(A784,'Hospitalisation Details'!$A$1:$Q$2344,7,FALSE)</f>
        <v>34522</v>
      </c>
      <c r="P784" s="11">
        <f ca="1">VLOOKUP(A784,'Hospitalisation Details'!$A$1:$Q$2344,10,FALSE)</f>
        <v>6512.24</v>
      </c>
      <c r="Q784" s="11" t="str">
        <f ca="1">VLOOKUP(A784,'Hospitalisation Details'!$A$1:$Q$2344,12,FALSE)</f>
        <v>tier - 2</v>
      </c>
      <c r="R784" s="11" t="str">
        <f ca="1">VLOOKUP(A784,'Hospitalisation Details'!$A$1:$Q$2344,14,FALSE)</f>
        <v>tier - 1</v>
      </c>
      <c r="S784" s="11">
        <f ca="1">VLOOKUP(A784,'Hospitalisation Details'!$A$1:$Q$2344,17,FALSE)</f>
        <v>31</v>
      </c>
      <c r="T784" s="11" t="str">
        <f ca="1">VLOOKUP(A784,'Hospitalisation Details'!$A$1:$Q$2336,16,FALSE)</f>
        <v>R1021</v>
      </c>
    </row>
    <row r="785" ht="15.5" spans="1:20">
      <c r="A785" s="10" t="s">
        <v>2932</v>
      </c>
      <c r="B785" s="11" t="str">
        <f>VLOOKUP(A785,'Customer Names'!$H$6:$K$2340,3,FALSE)</f>
        <v>  Melanie</v>
      </c>
      <c r="C785" s="11">
        <f>VLOOKUP(A785,'Medical Examinations'!$A$1:$L$2336,2,FALSE)</f>
        <v>34.295</v>
      </c>
      <c r="D785" s="11">
        <f>VLOOKUP(A785,'Medical Examinations'!$A$1:$L$2336,3,FALSE)</f>
        <v>11.24</v>
      </c>
      <c r="E785" s="11" t="str">
        <f>VLOOKUP(A785,'Medical Examinations'!$A$1:$L$2336,4,FALSE)</f>
        <v>No</v>
      </c>
      <c r="F785" s="11" t="str">
        <f>VLOOKUP(A785,'Medical Examinations'!$A$1:$L$2336,5,FALSE)</f>
        <v>No</v>
      </c>
      <c r="G785" s="11" t="str">
        <f>VLOOKUP(A785,'Medical Examinations'!$A$1:$L$2336,6,FALSE)</f>
        <v>No</v>
      </c>
      <c r="H785" s="11">
        <f>VLOOKUP(A785,'Medical Examinations'!$A$1:$L$2336,8,FALSE)</f>
        <v>0</v>
      </c>
      <c r="I785" s="11" t="str">
        <f>VLOOKUP(A785,'Medical Examinations'!$A$1:$L$2336,10,FALSE)</f>
        <v>No</v>
      </c>
      <c r="J785" s="11" t="str">
        <f>VLOOKUP(A785,'Medical Examinations'!$A$1:$L$2336,11,FALSE)</f>
        <v>Obesity</v>
      </c>
      <c r="K785" s="11" t="str">
        <f>VLOOKUP(A785,'Medical Examinations'!$A$1:$L$2336,12,FALSE)</f>
        <v>Diabetes</v>
      </c>
      <c r="L785" s="10">
        <f ca="1">VLOOKUP(A785,'Hospitalisation Details'!$A$1:$Q$2344,3,FALSE)</f>
        <v>1976</v>
      </c>
      <c r="M785" s="10" t="str">
        <f ca="1">VLOOKUP(A785,'Hospitalisation Details'!$A$1:$Q$2344,5,FALSE)</f>
        <v>Oct</v>
      </c>
      <c r="N785" s="11">
        <f ca="1">VLOOKUP(A785,'Hospitalisation Details'!$A$1:$Q$2344,6,FALSE)</f>
        <v>23</v>
      </c>
      <c r="O785" s="17">
        <f ca="1">VLOOKUP(A785,'Hospitalisation Details'!$A$1:$Q$2344,7,FALSE)</f>
        <v>28056</v>
      </c>
      <c r="P785" s="11">
        <f ca="1">VLOOKUP(A785,'Hospitalisation Details'!$A$1:$Q$2344,10,FALSE)</f>
        <v>6529.21</v>
      </c>
      <c r="Q785" s="11" t="str">
        <f ca="1">VLOOKUP(A785,'Hospitalisation Details'!$A$1:$Q$2344,12,FALSE)</f>
        <v>tier - 2</v>
      </c>
      <c r="R785" s="11" t="str">
        <f ca="1">VLOOKUP(A785,'Hospitalisation Details'!$A$1:$Q$2344,14,FALSE)</f>
        <v>tier - 1</v>
      </c>
      <c r="S785" s="11">
        <f ca="1">VLOOKUP(A785,'Hospitalisation Details'!$A$1:$Q$2344,17,FALSE)</f>
        <v>49</v>
      </c>
      <c r="T785" s="11" t="str">
        <f ca="1">VLOOKUP(A785,'Hospitalisation Details'!$A$1:$Q$2336,16,FALSE)</f>
        <v>R1013</v>
      </c>
    </row>
    <row r="786" ht="15.5" spans="1:20">
      <c r="A786" s="10" t="s">
        <v>2935</v>
      </c>
      <c r="B786" s="11" t="str">
        <f>VLOOKUP(A786,'Customer Names'!$H$6:$K$2340,3,FALSE)</f>
        <v>  Ruth Angelica</v>
      </c>
      <c r="C786" s="11">
        <f>VLOOKUP(A786,'Medical Examinations'!$A$1:$L$2336,2,FALSE)</f>
        <v>27.55</v>
      </c>
      <c r="D786" s="11">
        <f>VLOOKUP(A786,'Medical Examinations'!$A$1:$L$2336,3,FALSE)</f>
        <v>10.98</v>
      </c>
      <c r="E786" s="11" t="str">
        <f>VLOOKUP(A786,'Medical Examinations'!$A$1:$L$2336,4,FALSE)</f>
        <v>No</v>
      </c>
      <c r="F786" s="11" t="str">
        <f>VLOOKUP(A786,'Medical Examinations'!$A$1:$L$2336,5,FALSE)</f>
        <v>No</v>
      </c>
      <c r="G786" s="11" t="str">
        <f>VLOOKUP(A786,'Medical Examinations'!$A$1:$L$2336,6,FALSE)</f>
        <v>No</v>
      </c>
      <c r="H786" s="11">
        <f>VLOOKUP(A786,'Medical Examinations'!$A$1:$L$2336,8,FALSE)</f>
        <v>0</v>
      </c>
      <c r="I786" s="11" t="str">
        <f>VLOOKUP(A786,'Medical Examinations'!$A$1:$L$2336,10,FALSE)</f>
        <v>No</v>
      </c>
      <c r="J786" s="11" t="str">
        <f>VLOOKUP(A786,'Medical Examinations'!$A$1:$L$2336,11,FALSE)</f>
        <v>Over Weight</v>
      </c>
      <c r="K786" s="11" t="str">
        <f>VLOOKUP(A786,'Medical Examinations'!$A$1:$L$2336,12,FALSE)</f>
        <v>Diabetes</v>
      </c>
      <c r="L786" s="10">
        <f ca="1">VLOOKUP(A786,'Hospitalisation Details'!$A$1:$Q$2344,3,FALSE)</f>
        <v>1982</v>
      </c>
      <c r="M786" s="10" t="str">
        <f ca="1">VLOOKUP(A786,'Hospitalisation Details'!$A$1:$Q$2344,5,FALSE)</f>
        <v>Aug</v>
      </c>
      <c r="N786" s="11">
        <f ca="1">VLOOKUP(A786,'Hospitalisation Details'!$A$1:$Q$2344,6,FALSE)</f>
        <v>12</v>
      </c>
      <c r="O786" s="17">
        <f ca="1">VLOOKUP(A786,'Hospitalisation Details'!$A$1:$Q$2344,7,FALSE)</f>
        <v>30175</v>
      </c>
      <c r="P786" s="11">
        <f ca="1">VLOOKUP(A786,'Hospitalisation Details'!$A$1:$Q$2344,10,FALSE)</f>
        <v>6532.04</v>
      </c>
      <c r="Q786" s="11" t="str">
        <f ca="1">VLOOKUP(A786,'Hospitalisation Details'!$A$1:$Q$2344,12,FALSE)</f>
        <v>tier - 2</v>
      </c>
      <c r="R786" s="11" t="str">
        <f ca="1">VLOOKUP(A786,'Hospitalisation Details'!$A$1:$Q$2344,14,FALSE)</f>
        <v>tier - 1</v>
      </c>
      <c r="S786" s="11">
        <f ca="1">VLOOKUP(A786,'Hospitalisation Details'!$A$1:$Q$2344,17,FALSE)</f>
        <v>43</v>
      </c>
      <c r="T786" s="11" t="str">
        <f ca="1">VLOOKUP(A786,'Hospitalisation Details'!$A$1:$Q$2336,16,FALSE)</f>
        <v>R1013</v>
      </c>
    </row>
    <row r="787" ht="15.5" spans="1:20">
      <c r="A787" s="10" t="s">
        <v>2939</v>
      </c>
      <c r="B787" s="11" t="str">
        <f>VLOOKUP(A787,'Customer Names'!$H$6:$K$2340,3,FALSE)</f>
        <v>  Una M</v>
      </c>
      <c r="C787" s="11">
        <f>VLOOKUP(A787,'Medical Examinations'!$A$1:$L$2336,2,FALSE)</f>
        <v>40.7</v>
      </c>
      <c r="D787" s="11">
        <f>VLOOKUP(A787,'Medical Examinations'!$A$1:$L$2336,3,FALSE)</f>
        <v>5.42</v>
      </c>
      <c r="E787" s="11" t="str">
        <f>VLOOKUP(A787,'Medical Examinations'!$A$1:$L$2336,4,FALSE)</f>
        <v>No</v>
      </c>
      <c r="F787" s="11" t="str">
        <f>VLOOKUP(A787,'Medical Examinations'!$A$1:$L$2336,5,FALSE)</f>
        <v>No</v>
      </c>
      <c r="G787" s="11" t="str">
        <f>VLOOKUP(A787,'Medical Examinations'!$A$1:$L$2336,6,FALSE)</f>
        <v>No</v>
      </c>
      <c r="H787" s="11">
        <f>VLOOKUP(A787,'Medical Examinations'!$A$1:$L$2336,8,FALSE)</f>
        <v>0</v>
      </c>
      <c r="I787" s="11" t="str">
        <f>VLOOKUP(A787,'Medical Examinations'!$A$1:$L$2336,10,FALSE)</f>
        <v>No</v>
      </c>
      <c r="J787" s="11" t="str">
        <f>VLOOKUP(A787,'Medical Examinations'!$A$1:$L$2336,11,FALSE)</f>
        <v>Obesity</v>
      </c>
      <c r="K787" s="11" t="str">
        <f>VLOOKUP(A787,'Medical Examinations'!$A$1:$L$2336,12,FALSE)</f>
        <v>Normal</v>
      </c>
      <c r="L787" s="10">
        <f ca="1">VLOOKUP(A787,'Hospitalisation Details'!$A$1:$Q$2344,3,FALSE)</f>
        <v>1982</v>
      </c>
      <c r="M787" s="10" t="str">
        <f ca="1">VLOOKUP(A787,'Hospitalisation Details'!$A$1:$Q$2344,5,FALSE)</f>
        <v>Oct</v>
      </c>
      <c r="N787" s="11">
        <f ca="1">VLOOKUP(A787,'Hospitalisation Details'!$A$1:$Q$2344,6,FALSE)</f>
        <v>2</v>
      </c>
      <c r="O787" s="17">
        <f ca="1">VLOOKUP(A787,'Hospitalisation Details'!$A$1:$Q$2344,7,FALSE)</f>
        <v>30226</v>
      </c>
      <c r="P787" s="11">
        <f ca="1">VLOOKUP(A787,'Hospitalisation Details'!$A$1:$Q$2344,10,FALSE)</f>
        <v>6536.68</v>
      </c>
      <c r="Q787" s="11" t="str">
        <f ca="1">VLOOKUP(A787,'Hospitalisation Details'!$A$1:$Q$2344,12,FALSE)</f>
        <v>tier - 2</v>
      </c>
      <c r="R787" s="11" t="str">
        <f ca="1">VLOOKUP(A787,'Hospitalisation Details'!$A$1:$Q$2344,14,FALSE)</f>
        <v>tier - 2</v>
      </c>
      <c r="S787" s="11">
        <f ca="1">VLOOKUP(A787,'Hospitalisation Details'!$A$1:$Q$2344,17,FALSE)</f>
        <v>43</v>
      </c>
      <c r="T787" s="11" t="str">
        <f ca="1">VLOOKUP(A787,'Hospitalisation Details'!$A$1:$Q$2336,16,FALSE)</f>
        <v>R1012</v>
      </c>
    </row>
    <row r="788" ht="15.5" spans="1:20">
      <c r="A788" s="10" t="s">
        <v>2942</v>
      </c>
      <c r="B788" s="11" t="str">
        <f>VLOOKUP(A788,'Customer Names'!$H$6:$K$2340,3,FALSE)</f>
        <v>  Taralyn</v>
      </c>
      <c r="C788" s="11">
        <f>VLOOKUP(A788,'Medical Examinations'!$A$1:$L$2336,2,FALSE)</f>
        <v>18.335</v>
      </c>
      <c r="D788" s="11">
        <f>VLOOKUP(A788,'Medical Examinations'!$A$1:$L$2336,3,FALSE)</f>
        <v>10.97</v>
      </c>
      <c r="E788" s="11" t="str">
        <f>VLOOKUP(A788,'Medical Examinations'!$A$1:$L$2336,4,FALSE)</f>
        <v>No</v>
      </c>
      <c r="F788" s="11" t="str">
        <f>VLOOKUP(A788,'Medical Examinations'!$A$1:$L$2336,5,FALSE)</f>
        <v>No</v>
      </c>
      <c r="G788" s="11" t="str">
        <f>VLOOKUP(A788,'Medical Examinations'!$A$1:$L$2336,6,FALSE)</f>
        <v>No</v>
      </c>
      <c r="H788" s="11">
        <f>VLOOKUP(A788,'Medical Examinations'!$A$1:$L$2336,8,FALSE)</f>
        <v>0</v>
      </c>
      <c r="I788" s="11" t="str">
        <f>VLOOKUP(A788,'Medical Examinations'!$A$1:$L$2336,10,FALSE)</f>
        <v>No</v>
      </c>
      <c r="J788" s="11" t="str">
        <f>VLOOKUP(A788,'Medical Examinations'!$A$1:$L$2336,11,FALSE)</f>
        <v>Under Weight</v>
      </c>
      <c r="K788" s="11" t="str">
        <f>VLOOKUP(A788,'Medical Examinations'!$A$1:$L$2336,12,FALSE)</f>
        <v>Diabetes</v>
      </c>
      <c r="L788" s="10">
        <f ca="1">VLOOKUP(A788,'Hospitalisation Details'!$A$1:$Q$2344,3,FALSE)</f>
        <v>1969</v>
      </c>
      <c r="M788" s="10" t="str">
        <f ca="1">VLOOKUP(A788,'Hospitalisation Details'!$A$1:$Q$2344,5,FALSE)</f>
        <v>Dec</v>
      </c>
      <c r="N788" s="11">
        <f ca="1">VLOOKUP(A788,'Hospitalisation Details'!$A$1:$Q$2344,6,FALSE)</f>
        <v>3</v>
      </c>
      <c r="O788" s="17">
        <f ca="1">VLOOKUP(A788,'Hospitalisation Details'!$A$1:$Q$2344,7,FALSE)</f>
        <v>25540</v>
      </c>
      <c r="P788" s="11">
        <f ca="1">VLOOKUP(A788,'Hospitalisation Details'!$A$1:$Q$2344,10,FALSE)</f>
        <v>6546.16</v>
      </c>
      <c r="Q788" s="11" t="str">
        <f ca="1">VLOOKUP(A788,'Hospitalisation Details'!$A$1:$Q$2344,12,FALSE)</f>
        <v>tier - 2</v>
      </c>
      <c r="R788" s="11" t="str">
        <f ca="1">VLOOKUP(A788,'Hospitalisation Details'!$A$1:$Q$2344,14,FALSE)</f>
        <v>tier - 3</v>
      </c>
      <c r="S788" s="11">
        <f ca="1">VLOOKUP(A788,'Hospitalisation Details'!$A$1:$Q$2344,17,FALSE)</f>
        <v>55</v>
      </c>
      <c r="T788" s="11" t="str">
        <f ca="1">VLOOKUP(A788,'Hospitalisation Details'!$A$1:$Q$2336,16,FALSE)</f>
        <v>R1013</v>
      </c>
    </row>
    <row r="789" ht="15.5" spans="1:20">
      <c r="A789" s="10" t="s">
        <v>2946</v>
      </c>
      <c r="B789" s="11" t="str">
        <f>VLOOKUP(A789,'Customer Names'!$H$6:$K$2340,3,FALSE)</f>
        <v>  James A</v>
      </c>
      <c r="C789" s="11">
        <f>VLOOKUP(A789,'Medical Examinations'!$A$1:$L$2336,2,FALSE)</f>
        <v>33.915</v>
      </c>
      <c r="D789" s="11">
        <f>VLOOKUP(A789,'Medical Examinations'!$A$1:$L$2336,3,FALSE)</f>
        <v>9.56</v>
      </c>
      <c r="E789" s="11" t="str">
        <f>VLOOKUP(A789,'Medical Examinations'!$A$1:$L$2336,4,FALSE)</f>
        <v>yes</v>
      </c>
      <c r="F789" s="11" t="str">
        <f>VLOOKUP(A789,'Medical Examinations'!$A$1:$L$2336,5,FALSE)</f>
        <v>No</v>
      </c>
      <c r="G789" s="11" t="str">
        <f>VLOOKUP(A789,'Medical Examinations'!$A$1:$L$2336,6,FALSE)</f>
        <v>No</v>
      </c>
      <c r="H789" s="11">
        <f>VLOOKUP(A789,'Medical Examinations'!$A$1:$L$2336,8,FALSE)</f>
        <v>2</v>
      </c>
      <c r="I789" s="11" t="str">
        <f>VLOOKUP(A789,'Medical Examinations'!$A$1:$L$2336,10,FALSE)</f>
        <v>No</v>
      </c>
      <c r="J789" s="11" t="str">
        <f>VLOOKUP(A789,'Medical Examinations'!$A$1:$L$2336,11,FALSE)</f>
        <v>Obesity</v>
      </c>
      <c r="K789" s="11" t="str">
        <f>VLOOKUP(A789,'Medical Examinations'!$A$1:$L$2336,12,FALSE)</f>
        <v>Diabetes</v>
      </c>
      <c r="L789" s="10">
        <f ca="1">VLOOKUP(A789,'Hospitalisation Details'!$A$1:$Q$2344,3,FALSE)</f>
        <v>1986</v>
      </c>
      <c r="M789" s="10" t="str">
        <f ca="1">VLOOKUP(A789,'Hospitalisation Details'!$A$1:$Q$2344,5,FALSE)</f>
        <v>Dec</v>
      </c>
      <c r="N789" s="11">
        <f ca="1">VLOOKUP(A789,'Hospitalisation Details'!$A$1:$Q$2344,6,FALSE)</f>
        <v>18</v>
      </c>
      <c r="O789" s="17">
        <f ca="1">VLOOKUP(A789,'Hospitalisation Details'!$A$1:$Q$2344,7,FALSE)</f>
        <v>31764</v>
      </c>
      <c r="P789" s="11">
        <f ca="1">VLOOKUP(A789,'Hospitalisation Details'!$A$1:$Q$2344,10,FALSE)</f>
        <v>6548.2</v>
      </c>
      <c r="Q789" s="11" t="str">
        <f ca="1">VLOOKUP(A789,'Hospitalisation Details'!$A$1:$Q$2344,12,FALSE)</f>
        <v>tier - 2</v>
      </c>
      <c r="R789" s="11" t="str">
        <f ca="1">VLOOKUP(A789,'Hospitalisation Details'!$A$1:$Q$2344,14,FALSE)</f>
        <v>tier - 3</v>
      </c>
      <c r="S789" s="11">
        <f ca="1">VLOOKUP(A789,'Hospitalisation Details'!$A$1:$Q$2344,17,FALSE)</f>
        <v>38</v>
      </c>
      <c r="T789" s="11" t="str">
        <f ca="1">VLOOKUP(A789,'Hospitalisation Details'!$A$1:$Q$2336,16,FALSE)</f>
        <v>R1012</v>
      </c>
    </row>
    <row r="790" ht="15.5" spans="1:20">
      <c r="A790" s="10" t="s">
        <v>2950</v>
      </c>
      <c r="B790" s="11" t="str">
        <f>VLOOKUP(A790,'Customer Names'!$H$6:$K$2340,3,FALSE)</f>
        <v>  Ning</v>
      </c>
      <c r="C790" s="11">
        <f>VLOOKUP(A790,'Medical Examinations'!$A$1:$L$2336,2,FALSE)</f>
        <v>33.535</v>
      </c>
      <c r="D790" s="11">
        <f>VLOOKUP(A790,'Medical Examinations'!$A$1:$L$2336,3,FALSE)</f>
        <v>9.4</v>
      </c>
      <c r="E790" s="11" t="str">
        <f>VLOOKUP(A790,'Medical Examinations'!$A$1:$L$2336,4,FALSE)</f>
        <v>yes</v>
      </c>
      <c r="F790" s="11" t="str">
        <f>VLOOKUP(A790,'Medical Examinations'!$A$1:$L$2336,5,FALSE)</f>
        <v>No</v>
      </c>
      <c r="G790" s="11" t="str">
        <f>VLOOKUP(A790,'Medical Examinations'!$A$1:$L$2336,6,FALSE)</f>
        <v>No</v>
      </c>
      <c r="H790" s="11">
        <f>VLOOKUP(A790,'Medical Examinations'!$A$1:$L$2336,8,FALSE)</f>
        <v>2</v>
      </c>
      <c r="I790" s="11" t="str">
        <f>VLOOKUP(A790,'Medical Examinations'!$A$1:$L$2336,10,FALSE)</f>
        <v>No</v>
      </c>
      <c r="J790" s="11" t="str">
        <f>VLOOKUP(A790,'Medical Examinations'!$A$1:$L$2336,11,FALSE)</f>
        <v>Obesity</v>
      </c>
      <c r="K790" s="11" t="str">
        <f>VLOOKUP(A790,'Medical Examinations'!$A$1:$L$2336,12,FALSE)</f>
        <v>Diabetes</v>
      </c>
      <c r="L790" s="10">
        <f ca="1">VLOOKUP(A790,'Hospitalisation Details'!$A$1:$Q$2344,3,FALSE)</f>
        <v>1989</v>
      </c>
      <c r="M790" s="10" t="str">
        <f ca="1">VLOOKUP(A790,'Hospitalisation Details'!$A$1:$Q$2344,5,FALSE)</f>
        <v>Aug</v>
      </c>
      <c r="N790" s="11">
        <f ca="1">VLOOKUP(A790,'Hospitalisation Details'!$A$1:$Q$2344,6,FALSE)</f>
        <v>6</v>
      </c>
      <c r="O790" s="17">
        <f ca="1">VLOOKUP(A790,'Hospitalisation Details'!$A$1:$Q$2344,7,FALSE)</f>
        <v>32726</v>
      </c>
      <c r="P790" s="11">
        <f ca="1">VLOOKUP(A790,'Hospitalisation Details'!$A$1:$Q$2344,10,FALSE)</f>
        <v>6551.75</v>
      </c>
      <c r="Q790" s="11" t="str">
        <f ca="1">VLOOKUP(A790,'Hospitalisation Details'!$A$1:$Q$2344,12,FALSE)</f>
        <v>tier - 2</v>
      </c>
      <c r="R790" s="11" t="str">
        <f ca="1">VLOOKUP(A790,'Hospitalisation Details'!$A$1:$Q$2344,14,FALSE)</f>
        <v>tier - 2</v>
      </c>
      <c r="S790" s="11">
        <f ca="1">VLOOKUP(A790,'Hospitalisation Details'!$A$1:$Q$2344,17,FALSE)</f>
        <v>36</v>
      </c>
      <c r="T790" s="11" t="str">
        <f ca="1">VLOOKUP(A790,'Hospitalisation Details'!$A$1:$Q$2336,16,FALSE)</f>
        <v>R1024</v>
      </c>
    </row>
    <row r="791" ht="15.5" spans="1:20">
      <c r="A791" s="10" t="s">
        <v>2954</v>
      </c>
      <c r="B791" s="11" t="str">
        <f>VLOOKUP(A791,'Customer Names'!$H$6:$K$2340,3,FALSE)</f>
        <v>  Joel</v>
      </c>
      <c r="C791" s="11">
        <f>VLOOKUP(A791,'Medical Examinations'!$A$1:$L$2336,2,FALSE)</f>
        <v>23.655</v>
      </c>
      <c r="D791" s="11">
        <f>VLOOKUP(A791,'Medical Examinations'!$A$1:$L$2336,3,FALSE)</f>
        <v>8.48</v>
      </c>
      <c r="E791" s="11" t="str">
        <f>VLOOKUP(A791,'Medical Examinations'!$A$1:$L$2336,4,FALSE)</f>
        <v>yes</v>
      </c>
      <c r="F791" s="11" t="str">
        <f>VLOOKUP(A791,'Medical Examinations'!$A$1:$L$2336,5,FALSE)</f>
        <v>No</v>
      </c>
      <c r="G791" s="11" t="str">
        <f>VLOOKUP(A791,'Medical Examinations'!$A$1:$L$2336,6,FALSE)</f>
        <v>No</v>
      </c>
      <c r="H791" s="11">
        <f>VLOOKUP(A791,'Medical Examinations'!$A$1:$L$2336,8,FALSE)</f>
        <v>2</v>
      </c>
      <c r="I791" s="11" t="str">
        <f>VLOOKUP(A791,'Medical Examinations'!$A$1:$L$2336,10,FALSE)</f>
        <v>No</v>
      </c>
      <c r="J791" s="11" t="str">
        <f>VLOOKUP(A791,'Medical Examinations'!$A$1:$L$2336,11,FALSE)</f>
        <v>Normal Weight</v>
      </c>
      <c r="K791" s="11" t="str">
        <f>VLOOKUP(A791,'Medical Examinations'!$A$1:$L$2336,12,FALSE)</f>
        <v>Diabetes</v>
      </c>
      <c r="L791" s="10">
        <f ca="1">VLOOKUP(A791,'Hospitalisation Details'!$A$1:$Q$2344,3,FALSE)</f>
        <v>1968</v>
      </c>
      <c r="M791" s="10" t="str">
        <f ca="1">VLOOKUP(A791,'Hospitalisation Details'!$A$1:$Q$2344,5,FALSE)</f>
        <v>Dec</v>
      </c>
      <c r="N791" s="11">
        <f ca="1">VLOOKUP(A791,'Hospitalisation Details'!$A$1:$Q$2344,6,FALSE)</f>
        <v>11</v>
      </c>
      <c r="O791" s="17">
        <f ca="1">VLOOKUP(A791,'Hospitalisation Details'!$A$1:$Q$2344,7,FALSE)</f>
        <v>25183</v>
      </c>
      <c r="P791" s="11">
        <f ca="1">VLOOKUP(A791,'Hospitalisation Details'!$A$1:$Q$2344,10,FALSE)</f>
        <v>6552.01</v>
      </c>
      <c r="Q791" s="11" t="str">
        <f ca="1">VLOOKUP(A791,'Hospitalisation Details'!$A$1:$Q$2344,12,FALSE)</f>
        <v>tier - 3</v>
      </c>
      <c r="R791" s="11" t="str">
        <f ca="1">VLOOKUP(A791,'Hospitalisation Details'!$A$1:$Q$2344,14,FALSE)</f>
        <v>tier - 2</v>
      </c>
      <c r="S791" s="11">
        <f ca="1">VLOOKUP(A791,'Hospitalisation Details'!$A$1:$Q$2344,17,FALSE)</f>
        <v>56</v>
      </c>
      <c r="T791" s="11" t="str">
        <f ca="1">VLOOKUP(A791,'Hospitalisation Details'!$A$1:$Q$2336,16,FALSE)</f>
        <v>R1013</v>
      </c>
    </row>
    <row r="792" ht="15.5" spans="1:20">
      <c r="A792" s="10" t="s">
        <v>2958</v>
      </c>
      <c r="B792" s="11" t="str">
        <f>VLOOKUP(A792,'Customer Names'!$H$6:$K$2340,3,FALSE)</f>
        <v>  Pamela J</v>
      </c>
      <c r="C792" s="11">
        <f>VLOOKUP(A792,'Medical Examinations'!$A$1:$L$2336,2,FALSE)</f>
        <v>28</v>
      </c>
      <c r="D792" s="11">
        <f>VLOOKUP(A792,'Medical Examinations'!$A$1:$L$2336,3,FALSE)</f>
        <v>5.57</v>
      </c>
      <c r="E792" s="11" t="str">
        <f>VLOOKUP(A792,'Medical Examinations'!$A$1:$L$2336,4,FALSE)</f>
        <v>No</v>
      </c>
      <c r="F792" s="11" t="str">
        <f>VLOOKUP(A792,'Medical Examinations'!$A$1:$L$2336,5,FALSE)</f>
        <v>No</v>
      </c>
      <c r="G792" s="11" t="str">
        <f>VLOOKUP(A792,'Medical Examinations'!$A$1:$L$2336,6,FALSE)</f>
        <v>No</v>
      </c>
      <c r="H792" s="11">
        <f>VLOOKUP(A792,'Medical Examinations'!$A$1:$L$2336,8,FALSE)</f>
        <v>0</v>
      </c>
      <c r="I792" s="11" t="str">
        <f>VLOOKUP(A792,'Medical Examinations'!$A$1:$L$2336,10,FALSE)</f>
        <v>No</v>
      </c>
      <c r="J792" s="11" t="str">
        <f>VLOOKUP(A792,'Medical Examinations'!$A$1:$L$2336,11,FALSE)</f>
        <v>Over Weight</v>
      </c>
      <c r="K792" s="11" t="str">
        <f>VLOOKUP(A792,'Medical Examinations'!$A$1:$L$2336,12,FALSE)</f>
        <v>Normal</v>
      </c>
      <c r="L792" s="10">
        <f ca="1">VLOOKUP(A792,'Hospitalisation Details'!$A$1:$Q$2344,3,FALSE)</f>
        <v>1984</v>
      </c>
      <c r="M792" s="10" t="str">
        <f ca="1">VLOOKUP(A792,'Hospitalisation Details'!$A$1:$Q$2344,5,FALSE)</f>
        <v>Sep</v>
      </c>
      <c r="N792" s="11">
        <f ca="1">VLOOKUP(A792,'Hospitalisation Details'!$A$1:$Q$2344,6,FALSE)</f>
        <v>20</v>
      </c>
      <c r="O792" s="17">
        <f ca="1">VLOOKUP(A792,'Hospitalisation Details'!$A$1:$Q$2344,7,FALSE)</f>
        <v>30945</v>
      </c>
      <c r="P792" s="11">
        <f ca="1">VLOOKUP(A792,'Hospitalisation Details'!$A$1:$Q$2344,10,FALSE)</f>
        <v>6555.07</v>
      </c>
      <c r="Q792" s="11" t="str">
        <f ca="1">VLOOKUP(A792,'Hospitalisation Details'!$A$1:$Q$2344,12,FALSE)</f>
        <v>tier - 2</v>
      </c>
      <c r="R792" s="11" t="str">
        <f ca="1">VLOOKUP(A792,'Hospitalisation Details'!$A$1:$Q$2344,14,FALSE)</f>
        <v>tier - 2</v>
      </c>
      <c r="S792" s="11">
        <f ca="1">VLOOKUP(A792,'Hospitalisation Details'!$A$1:$Q$2344,17,FALSE)</f>
        <v>41</v>
      </c>
      <c r="T792" s="11" t="str">
        <f ca="1">VLOOKUP(A792,'Hospitalisation Details'!$A$1:$Q$2336,16,FALSE)</f>
        <v>R1024</v>
      </c>
    </row>
    <row r="793" ht="15.5" spans="1:20">
      <c r="A793" s="10" t="s">
        <v>2962</v>
      </c>
      <c r="B793" s="11" t="str">
        <f>VLOOKUP(A793,'Customer Names'!$H$6:$K$2340,3,FALSE)</f>
        <v>  Brittney</v>
      </c>
      <c r="C793" s="11">
        <f>VLOOKUP(A793,'Medical Examinations'!$A$1:$L$2336,2,FALSE)</f>
        <v>30.23</v>
      </c>
      <c r="D793" s="11">
        <f>VLOOKUP(A793,'Medical Examinations'!$A$1:$L$2336,3,FALSE)</f>
        <v>6.94</v>
      </c>
      <c r="E793" s="11" t="str">
        <f>VLOOKUP(A793,'Medical Examinations'!$A$1:$L$2336,4,FALSE)</f>
        <v>yes</v>
      </c>
      <c r="F793" s="11" t="str">
        <f>VLOOKUP(A793,'Medical Examinations'!$A$1:$L$2336,5,FALSE)</f>
        <v>No</v>
      </c>
      <c r="G793" s="11" t="str">
        <f>VLOOKUP(A793,'Medical Examinations'!$A$1:$L$2336,6,FALSE)</f>
        <v>Yes</v>
      </c>
      <c r="H793" s="11">
        <f>VLOOKUP(A793,'Medical Examinations'!$A$1:$L$2336,8,FALSE)</f>
        <v>1</v>
      </c>
      <c r="I793" s="11" t="str">
        <f>VLOOKUP(A793,'Medical Examinations'!$A$1:$L$2336,10,FALSE)</f>
        <v>No</v>
      </c>
      <c r="J793" s="11" t="str">
        <f>VLOOKUP(A793,'Medical Examinations'!$A$1:$L$2336,11,FALSE)</f>
        <v>Obesity</v>
      </c>
      <c r="K793" s="11" t="str">
        <f>VLOOKUP(A793,'Medical Examinations'!$A$1:$L$2336,12,FALSE)</f>
        <v>Diabetes</v>
      </c>
      <c r="L793" s="10">
        <f ca="1">VLOOKUP(A793,'Hospitalisation Details'!$A$1:$Q$2344,3,FALSE)</f>
        <v>1981</v>
      </c>
      <c r="M793" s="10" t="str">
        <f ca="1">VLOOKUP(A793,'Hospitalisation Details'!$A$1:$Q$2344,5,FALSE)</f>
        <v>Jul</v>
      </c>
      <c r="N793" s="11">
        <f ca="1">VLOOKUP(A793,'Hospitalisation Details'!$A$1:$Q$2344,6,FALSE)</f>
        <v>20</v>
      </c>
      <c r="O793" s="17">
        <f ca="1">VLOOKUP(A793,'Hospitalisation Details'!$A$1:$Q$2344,7,FALSE)</f>
        <v>29787</v>
      </c>
      <c r="P793" s="11">
        <f ca="1">VLOOKUP(A793,'Hospitalisation Details'!$A$1:$Q$2344,10,FALSE)</f>
        <v>6571.02</v>
      </c>
      <c r="Q793" s="11" t="str">
        <f ca="1">VLOOKUP(A793,'Hospitalisation Details'!$A$1:$Q$2344,12,FALSE)</f>
        <v>tier - 2</v>
      </c>
      <c r="R793" s="11" t="str">
        <f ca="1">VLOOKUP(A793,'Hospitalisation Details'!$A$1:$Q$2344,14,FALSE)</f>
        <v>tier - 1</v>
      </c>
      <c r="S793" s="11">
        <f ca="1">VLOOKUP(A793,'Hospitalisation Details'!$A$1:$Q$2344,17,FALSE)</f>
        <v>44</v>
      </c>
      <c r="T793" s="11" t="str">
        <f ca="1">VLOOKUP(A793,'Hospitalisation Details'!$A$1:$Q$2336,16,FALSE)</f>
        <v>R1012</v>
      </c>
    </row>
    <row r="794" ht="15.5" spans="1:20">
      <c r="A794" s="10" t="s">
        <v>2965</v>
      </c>
      <c r="B794" s="11" t="str">
        <f>VLOOKUP(A794,'Customer Names'!$H$6:$K$2340,3,FALSE)</f>
        <v>  Sheila</v>
      </c>
      <c r="C794" s="11">
        <f>VLOOKUP(A794,'Medical Examinations'!$A$1:$L$2336,2,FALSE)</f>
        <v>51.14</v>
      </c>
      <c r="D794" s="11">
        <f>VLOOKUP(A794,'Medical Examinations'!$A$1:$L$2336,3,FALSE)</f>
        <v>4.05</v>
      </c>
      <c r="E794" s="11" t="str">
        <f>VLOOKUP(A794,'Medical Examinations'!$A$1:$L$2336,4,FALSE)</f>
        <v>No</v>
      </c>
      <c r="F794" s="11" t="str">
        <f>VLOOKUP(A794,'Medical Examinations'!$A$1:$L$2336,5,FALSE)</f>
        <v>No</v>
      </c>
      <c r="G794" s="11" t="str">
        <f>VLOOKUP(A794,'Medical Examinations'!$A$1:$L$2336,6,FALSE)</f>
        <v>No</v>
      </c>
      <c r="H794" s="11">
        <f>VLOOKUP(A794,'Medical Examinations'!$A$1:$L$2336,8,FALSE)</f>
        <v>1</v>
      </c>
      <c r="I794" s="11" t="str">
        <f>VLOOKUP(A794,'Medical Examinations'!$A$1:$L$2336,10,FALSE)</f>
        <v>No</v>
      </c>
      <c r="J794" s="11" t="str">
        <f>VLOOKUP(A794,'Medical Examinations'!$A$1:$L$2336,11,FALSE)</f>
        <v>Obesity</v>
      </c>
      <c r="K794" s="11" t="str">
        <f>VLOOKUP(A794,'Medical Examinations'!$A$1:$L$2336,12,FALSE)</f>
        <v>Normal</v>
      </c>
      <c r="L794" s="10">
        <f ca="1">VLOOKUP(A794,'Hospitalisation Details'!$A$1:$Q$2344,3,FALSE)</f>
        <v>1984</v>
      </c>
      <c r="M794" s="10" t="str">
        <f ca="1">VLOOKUP(A794,'Hospitalisation Details'!$A$1:$Q$2344,5,FALSE)</f>
        <v>Oct</v>
      </c>
      <c r="N794" s="11">
        <f ca="1">VLOOKUP(A794,'Hospitalisation Details'!$A$1:$Q$2344,6,FALSE)</f>
        <v>5</v>
      </c>
      <c r="O794" s="17">
        <f ca="1">VLOOKUP(A794,'Hospitalisation Details'!$A$1:$Q$2344,7,FALSE)</f>
        <v>30960</v>
      </c>
      <c r="P794" s="11">
        <f ca="1">VLOOKUP(A794,'Hospitalisation Details'!$A$1:$Q$2344,10,FALSE)</f>
        <v>6571.54</v>
      </c>
      <c r="Q794" s="11" t="str">
        <f ca="1">VLOOKUP(A794,'Hospitalisation Details'!$A$1:$Q$2344,12,FALSE)</f>
        <v>tier - 2</v>
      </c>
      <c r="R794" s="11" t="str">
        <f ca="1">VLOOKUP(A794,'Hospitalisation Details'!$A$1:$Q$2344,14,FALSE)</f>
        <v>tier - 3</v>
      </c>
      <c r="S794" s="11">
        <f ca="1">VLOOKUP(A794,'Hospitalisation Details'!$A$1:$Q$2344,17,FALSE)</f>
        <v>41</v>
      </c>
      <c r="T794" s="11" t="str">
        <f ca="1">VLOOKUP(A794,'Hospitalisation Details'!$A$1:$Q$2336,16,FALSE)</f>
        <v>R1011</v>
      </c>
    </row>
    <row r="795" ht="15.5" spans="1:20">
      <c r="A795" s="10" t="s">
        <v>2969</v>
      </c>
      <c r="B795" s="11" t="str">
        <f>VLOOKUP(A795,'Customer Names'!$H$6:$K$2340,3,FALSE)</f>
        <v>  Koji</v>
      </c>
      <c r="C795" s="11">
        <f>VLOOKUP(A795,'Medical Examinations'!$A$1:$L$2336,2,FALSE)</f>
        <v>24.32</v>
      </c>
      <c r="D795" s="11">
        <f>VLOOKUP(A795,'Medical Examinations'!$A$1:$L$2336,3,FALSE)</f>
        <v>10.22</v>
      </c>
      <c r="E795" s="11" t="str">
        <f>VLOOKUP(A795,'Medical Examinations'!$A$1:$L$2336,4,FALSE)</f>
        <v>No</v>
      </c>
      <c r="F795" s="11" t="str">
        <f>VLOOKUP(A795,'Medical Examinations'!$A$1:$L$2336,5,FALSE)</f>
        <v>No</v>
      </c>
      <c r="G795" s="11" t="str">
        <f>VLOOKUP(A795,'Medical Examinations'!$A$1:$L$2336,6,FALSE)</f>
        <v>No</v>
      </c>
      <c r="H795" s="11">
        <f>VLOOKUP(A795,'Medical Examinations'!$A$1:$L$2336,8,FALSE)</f>
        <v>0</v>
      </c>
      <c r="I795" s="11" t="str">
        <f>VLOOKUP(A795,'Medical Examinations'!$A$1:$L$2336,10,FALSE)</f>
        <v>No</v>
      </c>
      <c r="J795" s="11" t="str">
        <f>VLOOKUP(A795,'Medical Examinations'!$A$1:$L$2336,11,FALSE)</f>
        <v>Normal Weight</v>
      </c>
      <c r="K795" s="11" t="str">
        <f>VLOOKUP(A795,'Medical Examinations'!$A$1:$L$2336,12,FALSE)</f>
        <v>Diabetes</v>
      </c>
      <c r="L795" s="10">
        <f ca="1">VLOOKUP(A795,'Hospitalisation Details'!$A$1:$Q$2344,3,FALSE)</f>
        <v>1982</v>
      </c>
      <c r="M795" s="10" t="str">
        <f ca="1">VLOOKUP(A795,'Hospitalisation Details'!$A$1:$Q$2344,5,FALSE)</f>
        <v>Nov</v>
      </c>
      <c r="N795" s="11">
        <f ca="1">VLOOKUP(A795,'Hospitalisation Details'!$A$1:$Q$2344,6,FALSE)</f>
        <v>22</v>
      </c>
      <c r="O795" s="17">
        <f ca="1">VLOOKUP(A795,'Hospitalisation Details'!$A$1:$Q$2344,7,FALSE)</f>
        <v>30277</v>
      </c>
      <c r="P795" s="11">
        <f ca="1">VLOOKUP(A795,'Hospitalisation Details'!$A$1:$Q$2344,10,FALSE)</f>
        <v>6593.51</v>
      </c>
      <c r="Q795" s="11" t="str">
        <f ca="1">VLOOKUP(A795,'Hospitalisation Details'!$A$1:$Q$2344,12,FALSE)</f>
        <v>tier - 2</v>
      </c>
      <c r="R795" s="11" t="str">
        <f ca="1">VLOOKUP(A795,'Hospitalisation Details'!$A$1:$Q$2344,14,FALSE)</f>
        <v>tier - 1</v>
      </c>
      <c r="S795" s="11">
        <f ca="1">VLOOKUP(A795,'Hospitalisation Details'!$A$1:$Q$2344,17,FALSE)</f>
        <v>42</v>
      </c>
      <c r="T795" s="11" t="str">
        <f ca="1">VLOOKUP(A795,'Hospitalisation Details'!$A$1:$Q$2336,16,FALSE)</f>
        <v>R1013</v>
      </c>
    </row>
    <row r="796" ht="15.5" spans="1:20">
      <c r="A796" s="10" t="s">
        <v>2973</v>
      </c>
      <c r="B796" s="11" t="str">
        <f>VLOOKUP(A796,'Customer Names'!$H$6:$K$2340,3,FALSE)</f>
        <v>  Sarah</v>
      </c>
      <c r="C796" s="11">
        <f>VLOOKUP(A796,'Medical Examinations'!$A$1:$L$2336,2,FALSE)</f>
        <v>38.06</v>
      </c>
      <c r="D796" s="11">
        <f>VLOOKUP(A796,'Medical Examinations'!$A$1:$L$2336,3,FALSE)</f>
        <v>9.24</v>
      </c>
      <c r="E796" s="11" t="str">
        <f>VLOOKUP(A796,'Medical Examinations'!$A$1:$L$2336,4,FALSE)</f>
        <v>No</v>
      </c>
      <c r="F796" s="11" t="str">
        <f>VLOOKUP(A796,'Medical Examinations'!$A$1:$L$2336,5,FALSE)</f>
        <v>No</v>
      </c>
      <c r="G796" s="11" t="str">
        <f>VLOOKUP(A796,'Medical Examinations'!$A$1:$L$2336,6,FALSE)</f>
        <v>No</v>
      </c>
      <c r="H796" s="11">
        <f>VLOOKUP(A796,'Medical Examinations'!$A$1:$L$2336,8,FALSE)</f>
        <v>0</v>
      </c>
      <c r="I796" s="11" t="str">
        <f>VLOOKUP(A796,'Medical Examinations'!$A$1:$L$2336,10,FALSE)</f>
        <v>No</v>
      </c>
      <c r="J796" s="11" t="str">
        <f>VLOOKUP(A796,'Medical Examinations'!$A$1:$L$2336,11,FALSE)</f>
        <v>Obesity</v>
      </c>
      <c r="K796" s="11" t="str">
        <f>VLOOKUP(A796,'Medical Examinations'!$A$1:$L$2336,12,FALSE)</f>
        <v>Diabetes</v>
      </c>
      <c r="L796" s="10">
        <f ca="1">VLOOKUP(A796,'Hospitalisation Details'!$A$1:$Q$2344,3,FALSE)</f>
        <v>1982</v>
      </c>
      <c r="M796" s="10" t="str">
        <f ca="1">VLOOKUP(A796,'Hospitalisation Details'!$A$1:$Q$2344,5,FALSE)</f>
        <v>Dec</v>
      </c>
      <c r="N796" s="11">
        <f ca="1">VLOOKUP(A796,'Hospitalisation Details'!$A$1:$Q$2344,6,FALSE)</f>
        <v>29</v>
      </c>
      <c r="O796" s="17">
        <f ca="1">VLOOKUP(A796,'Hospitalisation Details'!$A$1:$Q$2344,7,FALSE)</f>
        <v>30314</v>
      </c>
      <c r="P796" s="11">
        <f ca="1">VLOOKUP(A796,'Hospitalisation Details'!$A$1:$Q$2344,10,FALSE)</f>
        <v>6600.21</v>
      </c>
      <c r="Q796" s="11" t="str">
        <f ca="1">VLOOKUP(A796,'Hospitalisation Details'!$A$1:$Q$2344,12,FALSE)</f>
        <v>tier - 3</v>
      </c>
      <c r="R796" s="11" t="str">
        <f ca="1">VLOOKUP(A796,'Hospitalisation Details'!$A$1:$Q$2344,14,FALSE)</f>
        <v>tier - 2</v>
      </c>
      <c r="S796" s="11">
        <f ca="1">VLOOKUP(A796,'Hospitalisation Details'!$A$1:$Q$2344,17,FALSE)</f>
        <v>42</v>
      </c>
      <c r="T796" s="11" t="str">
        <f ca="1">VLOOKUP(A796,'Hospitalisation Details'!$A$1:$Q$2336,16,FALSE)</f>
        <v>R1016</v>
      </c>
    </row>
    <row r="797" ht="15.5" spans="1:20">
      <c r="A797" s="10" t="s">
        <v>2976</v>
      </c>
      <c r="B797" s="11" t="str">
        <f>VLOOKUP(A797,'Customer Names'!$H$6:$K$2340,3,FALSE)</f>
        <v>  Colleen M</v>
      </c>
      <c r="C797" s="11">
        <f>VLOOKUP(A797,'Medical Examinations'!$A$1:$L$2336,2,FALSE)</f>
        <v>37.7</v>
      </c>
      <c r="D797" s="11">
        <f>VLOOKUP(A797,'Medical Examinations'!$A$1:$L$2336,3,FALSE)</f>
        <v>8.6</v>
      </c>
      <c r="E797" s="11" t="str">
        <f>VLOOKUP(A797,'Medical Examinations'!$A$1:$L$2336,4,FALSE)</f>
        <v>No</v>
      </c>
      <c r="F797" s="11" t="str">
        <f>VLOOKUP(A797,'Medical Examinations'!$A$1:$L$2336,5,FALSE)</f>
        <v>No</v>
      </c>
      <c r="G797" s="11" t="str">
        <f>VLOOKUP(A797,'Medical Examinations'!$A$1:$L$2336,6,FALSE)</f>
        <v>No</v>
      </c>
      <c r="H797" s="11">
        <f>VLOOKUP(A797,'Medical Examinations'!$A$1:$L$2336,8,FALSE)</f>
        <v>0</v>
      </c>
      <c r="I797" s="11" t="str">
        <f>VLOOKUP(A797,'Medical Examinations'!$A$1:$L$2336,10,FALSE)</f>
        <v>No</v>
      </c>
      <c r="J797" s="11" t="str">
        <f>VLOOKUP(A797,'Medical Examinations'!$A$1:$L$2336,11,FALSE)</f>
        <v>Obesity</v>
      </c>
      <c r="K797" s="11" t="str">
        <f>VLOOKUP(A797,'Medical Examinations'!$A$1:$L$2336,12,FALSE)</f>
        <v>Diabetes</v>
      </c>
      <c r="L797" s="10">
        <f ca="1">VLOOKUP(A797,'Hospitalisation Details'!$A$1:$Q$2344,3,FALSE)</f>
        <v>1982</v>
      </c>
      <c r="M797" s="10" t="str">
        <f ca="1">VLOOKUP(A797,'Hospitalisation Details'!$A$1:$Q$2344,5,FALSE)</f>
        <v>Nov</v>
      </c>
      <c r="N797" s="11">
        <f ca="1">VLOOKUP(A797,'Hospitalisation Details'!$A$1:$Q$2344,6,FALSE)</f>
        <v>7</v>
      </c>
      <c r="O797" s="17">
        <f ca="1">VLOOKUP(A797,'Hospitalisation Details'!$A$1:$Q$2344,7,FALSE)</f>
        <v>30262</v>
      </c>
      <c r="P797" s="11">
        <f ca="1">VLOOKUP(A797,'Hospitalisation Details'!$A$1:$Q$2344,10,FALSE)</f>
        <v>6600.36</v>
      </c>
      <c r="Q797" s="11" t="str">
        <f ca="1">VLOOKUP(A797,'Hospitalisation Details'!$A$1:$Q$2344,12,FALSE)</f>
        <v>tier - 2</v>
      </c>
      <c r="R797" s="11" t="str">
        <f ca="1">VLOOKUP(A797,'Hospitalisation Details'!$A$1:$Q$2344,14,FALSE)</f>
        <v>tier - 3</v>
      </c>
      <c r="S797" s="11">
        <f ca="1">VLOOKUP(A797,'Hospitalisation Details'!$A$1:$Q$2344,17,FALSE)</f>
        <v>42</v>
      </c>
      <c r="T797" s="11" t="str">
        <f ca="1">VLOOKUP(A797,'Hospitalisation Details'!$A$1:$Q$2336,16,FALSE)</f>
        <v>R1011</v>
      </c>
    </row>
    <row r="798" ht="15.5" spans="1:20">
      <c r="A798" s="10" t="s">
        <v>2980</v>
      </c>
      <c r="B798" s="11" t="str">
        <f>VLOOKUP(A798,'Customer Names'!$H$6:$K$2340,3,FALSE)</f>
        <v>  Deedra G</v>
      </c>
      <c r="C798" s="11">
        <f>VLOOKUP(A798,'Medical Examinations'!$A$1:$L$2336,2,FALSE)</f>
        <v>44</v>
      </c>
      <c r="D798" s="11">
        <f>VLOOKUP(A798,'Medical Examinations'!$A$1:$L$2336,3,FALSE)</f>
        <v>9.32</v>
      </c>
      <c r="E798" s="11" t="str">
        <f>VLOOKUP(A798,'Medical Examinations'!$A$1:$L$2336,4,FALSE)</f>
        <v>yes</v>
      </c>
      <c r="F798" s="11" t="str">
        <f>VLOOKUP(A798,'Medical Examinations'!$A$1:$L$2336,5,FALSE)</f>
        <v>No</v>
      </c>
      <c r="G798" s="11" t="str">
        <f>VLOOKUP(A798,'Medical Examinations'!$A$1:$L$2336,6,FALSE)</f>
        <v>No</v>
      </c>
      <c r="H798" s="11">
        <f>VLOOKUP(A798,'Medical Examinations'!$A$1:$L$2336,8,FALSE)</f>
        <v>2</v>
      </c>
      <c r="I798" s="11" t="str">
        <f>VLOOKUP(A798,'Medical Examinations'!$A$1:$L$2336,10,FALSE)</f>
        <v>No</v>
      </c>
      <c r="J798" s="11" t="str">
        <f>VLOOKUP(A798,'Medical Examinations'!$A$1:$L$2336,11,FALSE)</f>
        <v>Obesity</v>
      </c>
      <c r="K798" s="11" t="str">
        <f>VLOOKUP(A798,'Medical Examinations'!$A$1:$L$2336,12,FALSE)</f>
        <v>Diabetes</v>
      </c>
      <c r="L798" s="10">
        <f ca="1">VLOOKUP(A798,'Hospitalisation Details'!$A$1:$Q$2344,3,FALSE)</f>
        <v>1982</v>
      </c>
      <c r="M798" s="10" t="str">
        <f ca="1">VLOOKUP(A798,'Hospitalisation Details'!$A$1:$Q$2344,5,FALSE)</f>
        <v>Aug</v>
      </c>
      <c r="N798" s="11">
        <f ca="1">VLOOKUP(A798,'Hospitalisation Details'!$A$1:$Q$2344,6,FALSE)</f>
        <v>28</v>
      </c>
      <c r="O798" s="17">
        <f ca="1">VLOOKUP(A798,'Hospitalisation Details'!$A$1:$Q$2344,7,FALSE)</f>
        <v>30191</v>
      </c>
      <c r="P798" s="11">
        <f ca="1">VLOOKUP(A798,'Hospitalisation Details'!$A$1:$Q$2344,10,FALSE)</f>
        <v>6610.11</v>
      </c>
      <c r="Q798" s="11" t="str">
        <f ca="1">VLOOKUP(A798,'Hospitalisation Details'!$A$1:$Q$2344,12,FALSE)</f>
        <v>tier - 3</v>
      </c>
      <c r="R798" s="11" t="str">
        <f ca="1">VLOOKUP(A798,'Hospitalisation Details'!$A$1:$Q$2344,14,FALSE)</f>
        <v>tier - 2</v>
      </c>
      <c r="S798" s="11">
        <f ca="1">VLOOKUP(A798,'Hospitalisation Details'!$A$1:$Q$2344,17,FALSE)</f>
        <v>43</v>
      </c>
      <c r="T798" s="11" t="str">
        <f ca="1">VLOOKUP(A798,'Hospitalisation Details'!$A$1:$Q$2336,16,FALSE)</f>
        <v>R1015</v>
      </c>
    </row>
    <row r="799" ht="15.5" spans="1:20">
      <c r="A799" s="10" t="s">
        <v>2984</v>
      </c>
      <c r="B799" s="11" t="str">
        <f>VLOOKUP(A799,'Customer Names'!$H$6:$K$2340,3,FALSE)</f>
        <v>  Kulwinder</v>
      </c>
      <c r="C799" s="11">
        <f>VLOOKUP(A799,'Medical Examinations'!$A$1:$L$2336,2,FALSE)</f>
        <v>41.45</v>
      </c>
      <c r="D799" s="11">
        <f>VLOOKUP(A799,'Medical Examinations'!$A$1:$L$2336,3,FALSE)</f>
        <v>6.12</v>
      </c>
      <c r="E799" s="11" t="str">
        <f>VLOOKUP(A799,'Medical Examinations'!$A$1:$L$2336,4,FALSE)</f>
        <v>yes</v>
      </c>
      <c r="F799" s="11" t="str">
        <f>VLOOKUP(A799,'Medical Examinations'!$A$1:$L$2336,5,FALSE)</f>
        <v>No</v>
      </c>
      <c r="G799" s="11" t="str">
        <f>VLOOKUP(A799,'Medical Examinations'!$A$1:$L$2336,6,FALSE)</f>
        <v>No</v>
      </c>
      <c r="H799" s="11">
        <f>VLOOKUP(A799,'Medical Examinations'!$A$1:$L$2336,8,FALSE)</f>
        <v>0</v>
      </c>
      <c r="I799" s="11" t="str">
        <f>VLOOKUP(A799,'Medical Examinations'!$A$1:$L$2336,10,FALSE)</f>
        <v>No</v>
      </c>
      <c r="J799" s="11" t="str">
        <f>VLOOKUP(A799,'Medical Examinations'!$A$1:$L$2336,11,FALSE)</f>
        <v>Obesity</v>
      </c>
      <c r="K799" s="11" t="str">
        <f>VLOOKUP(A799,'Medical Examinations'!$A$1:$L$2336,12,FALSE)</f>
        <v>Prediabetes</v>
      </c>
      <c r="L799" s="10">
        <f ca="1">VLOOKUP(A799,'Hospitalisation Details'!$A$1:$Q$2344,3,FALSE)</f>
        <v>1973</v>
      </c>
      <c r="M799" s="10" t="str">
        <f ca="1">VLOOKUP(A799,'Hospitalisation Details'!$A$1:$Q$2344,5,FALSE)</f>
        <v>Aug</v>
      </c>
      <c r="N799" s="11">
        <f ca="1">VLOOKUP(A799,'Hospitalisation Details'!$A$1:$Q$2344,6,FALSE)</f>
        <v>29</v>
      </c>
      <c r="O799" s="17">
        <f ca="1">VLOOKUP(A799,'Hospitalisation Details'!$A$1:$Q$2344,7,FALSE)</f>
        <v>26905</v>
      </c>
      <c r="P799" s="11">
        <f ca="1">VLOOKUP(A799,'Hospitalisation Details'!$A$1:$Q$2344,10,FALSE)</f>
        <v>6630.31</v>
      </c>
      <c r="Q799" s="11" t="str">
        <f ca="1">VLOOKUP(A799,'Hospitalisation Details'!$A$1:$Q$2344,12,FALSE)</f>
        <v>tier - 2</v>
      </c>
      <c r="R799" s="11" t="str">
        <f ca="1">VLOOKUP(A799,'Hospitalisation Details'!$A$1:$Q$2344,14,FALSE)</f>
        <v>tier - 1</v>
      </c>
      <c r="S799" s="11">
        <f ca="1">VLOOKUP(A799,'Hospitalisation Details'!$A$1:$Q$2344,17,FALSE)</f>
        <v>52</v>
      </c>
      <c r="T799" s="11" t="str">
        <f ca="1">VLOOKUP(A799,'Hospitalisation Details'!$A$1:$Q$2336,16,FALSE)</f>
        <v>R1013</v>
      </c>
    </row>
    <row r="800" ht="15.5" spans="1:20">
      <c r="A800" s="10" t="s">
        <v>2988</v>
      </c>
      <c r="B800" s="11" t="str">
        <f>VLOOKUP(A800,'Customer Names'!$H$6:$K$2340,3,FALSE)</f>
        <v>  Ann M</v>
      </c>
      <c r="C800" s="11">
        <f>VLOOKUP(A800,'Medical Examinations'!$A$1:$L$2336,2,FALSE)</f>
        <v>25.365</v>
      </c>
      <c r="D800" s="11">
        <f>VLOOKUP(A800,'Medical Examinations'!$A$1:$L$2336,3,FALSE)</f>
        <v>9.19</v>
      </c>
      <c r="E800" s="11" t="str">
        <f>VLOOKUP(A800,'Medical Examinations'!$A$1:$L$2336,4,FALSE)</f>
        <v>yes</v>
      </c>
      <c r="F800" s="11" t="str">
        <f>VLOOKUP(A800,'Medical Examinations'!$A$1:$L$2336,5,FALSE)</f>
        <v>No</v>
      </c>
      <c r="G800" s="11" t="str">
        <f>VLOOKUP(A800,'Medical Examinations'!$A$1:$L$2336,6,FALSE)</f>
        <v>No</v>
      </c>
      <c r="H800" s="11">
        <f>VLOOKUP(A800,'Medical Examinations'!$A$1:$L$2336,8,FALSE)</f>
        <v>0</v>
      </c>
      <c r="I800" s="11" t="str">
        <f>VLOOKUP(A800,'Medical Examinations'!$A$1:$L$2336,10,FALSE)</f>
        <v>No</v>
      </c>
      <c r="J800" s="11" t="str">
        <f>VLOOKUP(A800,'Medical Examinations'!$A$1:$L$2336,11,FALSE)</f>
        <v>Over Weight</v>
      </c>
      <c r="K800" s="11" t="str">
        <f>VLOOKUP(A800,'Medical Examinations'!$A$1:$L$2336,12,FALSE)</f>
        <v>Diabetes</v>
      </c>
      <c r="L800" s="10">
        <f ca="1">VLOOKUP(A800,'Hospitalisation Details'!$A$1:$Q$2344,3,FALSE)</f>
        <v>2003</v>
      </c>
      <c r="M800" s="10" t="str">
        <f ca="1">VLOOKUP(A800,'Hospitalisation Details'!$A$1:$Q$2344,5,FALSE)</f>
        <v>Sep</v>
      </c>
      <c r="N800" s="11">
        <f ca="1">VLOOKUP(A800,'Hospitalisation Details'!$A$1:$Q$2344,6,FALSE)</f>
        <v>4</v>
      </c>
      <c r="O800" s="17">
        <f ca="1">VLOOKUP(A800,'Hospitalisation Details'!$A$1:$Q$2344,7,FALSE)</f>
        <v>37868</v>
      </c>
      <c r="P800" s="11">
        <f ca="1">VLOOKUP(A800,'Hospitalisation Details'!$A$1:$Q$2344,10,FALSE)</f>
        <v>6638.16</v>
      </c>
      <c r="Q800" s="11" t="str">
        <f ca="1">VLOOKUP(A800,'Hospitalisation Details'!$A$1:$Q$2344,12,FALSE)</f>
        <v>tier - 2</v>
      </c>
      <c r="R800" s="11" t="str">
        <f ca="1">VLOOKUP(A800,'Hospitalisation Details'!$A$1:$Q$2344,14,FALSE)</f>
        <v>tier - 1</v>
      </c>
      <c r="S800" s="11">
        <f ca="1">VLOOKUP(A800,'Hospitalisation Details'!$A$1:$Q$2344,17,FALSE)</f>
        <v>22</v>
      </c>
      <c r="T800" s="11" t="str">
        <f ca="1">VLOOKUP(A800,'Hospitalisation Details'!$A$1:$Q$2336,16,FALSE)</f>
        <v>R1012</v>
      </c>
    </row>
    <row r="801" ht="15.5" spans="1:20">
      <c r="A801" s="10" t="s">
        <v>2991</v>
      </c>
      <c r="B801" s="11" t="str">
        <f>VLOOKUP(A801,'Customer Names'!$H$6:$K$2340,3,FALSE)</f>
        <v>  Sarah E</v>
      </c>
      <c r="C801" s="11">
        <f>VLOOKUP(A801,'Medical Examinations'!$A$1:$L$2336,2,FALSE)</f>
        <v>34.56</v>
      </c>
      <c r="D801" s="11">
        <f>VLOOKUP(A801,'Medical Examinations'!$A$1:$L$2336,3,FALSE)</f>
        <v>5.84</v>
      </c>
      <c r="E801" s="11" t="str">
        <f>VLOOKUP(A801,'Medical Examinations'!$A$1:$L$2336,4,FALSE)</f>
        <v>yes</v>
      </c>
      <c r="F801" s="11" t="str">
        <f>VLOOKUP(A801,'Medical Examinations'!$A$1:$L$2336,5,FALSE)</f>
        <v>No</v>
      </c>
      <c r="G801" s="11" t="str">
        <f>VLOOKUP(A801,'Medical Examinations'!$A$1:$L$2336,6,FALSE)</f>
        <v>Yes</v>
      </c>
      <c r="H801" s="11">
        <f>VLOOKUP(A801,'Medical Examinations'!$A$1:$L$2336,8,FALSE)</f>
        <v>1</v>
      </c>
      <c r="I801" s="11" t="str">
        <f>VLOOKUP(A801,'Medical Examinations'!$A$1:$L$2336,10,FALSE)</f>
        <v>No</v>
      </c>
      <c r="J801" s="11" t="str">
        <f>VLOOKUP(A801,'Medical Examinations'!$A$1:$L$2336,11,FALSE)</f>
        <v>Obesity</v>
      </c>
      <c r="K801" s="11" t="str">
        <f>VLOOKUP(A801,'Medical Examinations'!$A$1:$L$2336,12,FALSE)</f>
        <v>Prediabetes</v>
      </c>
      <c r="L801" s="10">
        <f ca="1">VLOOKUP(A801,'Hospitalisation Details'!$A$1:$Q$2344,3,FALSE)</f>
        <v>1990</v>
      </c>
      <c r="M801" s="10" t="str">
        <f ca="1">VLOOKUP(A801,'Hospitalisation Details'!$A$1:$Q$2344,5,FALSE)</f>
        <v>Jun</v>
      </c>
      <c r="N801" s="11">
        <f ca="1">VLOOKUP(A801,'Hospitalisation Details'!$A$1:$Q$2344,6,FALSE)</f>
        <v>6</v>
      </c>
      <c r="O801" s="17">
        <f ca="1">VLOOKUP(A801,'Hospitalisation Details'!$A$1:$Q$2344,7,FALSE)</f>
        <v>33030</v>
      </c>
      <c r="P801" s="11">
        <f ca="1">VLOOKUP(A801,'Hospitalisation Details'!$A$1:$Q$2344,10,FALSE)</f>
        <v>6639.3</v>
      </c>
      <c r="Q801" s="11" t="str">
        <f ca="1">VLOOKUP(A801,'Hospitalisation Details'!$A$1:$Q$2344,12,FALSE)</f>
        <v>tier - 2</v>
      </c>
      <c r="R801" s="11" t="str">
        <f ca="1">VLOOKUP(A801,'Hospitalisation Details'!$A$1:$Q$2344,14,FALSE)</f>
        <v>tier - 2</v>
      </c>
      <c r="S801" s="11">
        <f ca="1">VLOOKUP(A801,'Hospitalisation Details'!$A$1:$Q$2344,17,FALSE)</f>
        <v>35</v>
      </c>
      <c r="T801" s="11" t="str">
        <f ca="1">VLOOKUP(A801,'Hospitalisation Details'!$A$1:$Q$2336,16,FALSE)</f>
        <v>R1021</v>
      </c>
    </row>
    <row r="802" ht="15.5" spans="1:20">
      <c r="A802" s="10" t="s">
        <v>2995</v>
      </c>
      <c r="B802" s="11" t="str">
        <f>VLOOKUP(A802,'Customer Names'!$H$6:$K$2340,3,FALSE)</f>
        <v>  Apryl J</v>
      </c>
      <c r="C802" s="11">
        <f>VLOOKUP(A802,'Medical Examinations'!$A$1:$L$2336,2,FALSE)</f>
        <v>28.2</v>
      </c>
      <c r="D802" s="11">
        <f>VLOOKUP(A802,'Medical Examinations'!$A$1:$L$2336,3,FALSE)</f>
        <v>7.19</v>
      </c>
      <c r="E802" s="11" t="str">
        <f>VLOOKUP(A802,'Medical Examinations'!$A$1:$L$2336,4,FALSE)</f>
        <v>yes</v>
      </c>
      <c r="F802" s="11" t="str">
        <f>VLOOKUP(A802,'Medical Examinations'!$A$1:$L$2336,5,FALSE)</f>
        <v>No</v>
      </c>
      <c r="G802" s="11" t="str">
        <f>VLOOKUP(A802,'Medical Examinations'!$A$1:$L$2336,6,FALSE)</f>
        <v>No</v>
      </c>
      <c r="H802" s="11">
        <f>VLOOKUP(A802,'Medical Examinations'!$A$1:$L$2336,8,FALSE)</f>
        <v>2</v>
      </c>
      <c r="I802" s="11" t="str">
        <f>VLOOKUP(A802,'Medical Examinations'!$A$1:$L$2336,10,FALSE)</f>
        <v>No</v>
      </c>
      <c r="J802" s="11" t="str">
        <f>VLOOKUP(A802,'Medical Examinations'!$A$1:$L$2336,11,FALSE)</f>
        <v>Over Weight</v>
      </c>
      <c r="K802" s="11" t="str">
        <f>VLOOKUP(A802,'Medical Examinations'!$A$1:$L$2336,12,FALSE)</f>
        <v>Diabetes</v>
      </c>
      <c r="L802" s="10">
        <f ca="1">VLOOKUP(A802,'Hospitalisation Details'!$A$1:$Q$2344,3,FALSE)</f>
        <v>1984</v>
      </c>
      <c r="M802" s="10" t="str">
        <f ca="1">VLOOKUP(A802,'Hospitalisation Details'!$A$1:$Q$2344,5,FALSE)</f>
        <v>Dec</v>
      </c>
      <c r="N802" s="11">
        <f ca="1">VLOOKUP(A802,'Hospitalisation Details'!$A$1:$Q$2344,6,FALSE)</f>
        <v>8</v>
      </c>
      <c r="O802" s="17">
        <f ca="1">VLOOKUP(A802,'Hospitalisation Details'!$A$1:$Q$2344,7,FALSE)</f>
        <v>31024</v>
      </c>
      <c r="P802" s="11">
        <f ca="1">VLOOKUP(A802,'Hospitalisation Details'!$A$1:$Q$2344,10,FALSE)</f>
        <v>6640.54</v>
      </c>
      <c r="Q802" s="11" t="str">
        <f ca="1">VLOOKUP(A802,'Hospitalisation Details'!$A$1:$Q$2344,12,FALSE)</f>
        <v>tier - 2</v>
      </c>
      <c r="R802" s="11" t="str">
        <f ca="1">VLOOKUP(A802,'Hospitalisation Details'!$A$1:$Q$2344,14,FALSE)</f>
        <v>tier - 3</v>
      </c>
      <c r="S802" s="11">
        <f ca="1">VLOOKUP(A802,'Hospitalisation Details'!$A$1:$Q$2344,17,FALSE)</f>
        <v>40</v>
      </c>
      <c r="T802" s="11" t="str">
        <f ca="1">VLOOKUP(A802,'Hospitalisation Details'!$A$1:$Q$2336,16,FALSE)</f>
        <v>R1019</v>
      </c>
    </row>
    <row r="803" ht="15.5" spans="1:20">
      <c r="A803" s="10" t="s">
        <v>2999</v>
      </c>
      <c r="B803" s="11" t="str">
        <f>VLOOKUP(A803,'Customer Names'!$H$6:$K$2340,3,FALSE)</f>
        <v>  Ilana</v>
      </c>
      <c r="C803" s="11">
        <f>VLOOKUP(A803,'Medical Examinations'!$A$1:$L$2336,2,FALSE)</f>
        <v>30.43</v>
      </c>
      <c r="D803" s="11">
        <f>VLOOKUP(A803,'Medical Examinations'!$A$1:$L$2336,3,FALSE)</f>
        <v>9.39</v>
      </c>
      <c r="E803" s="11" t="str">
        <f>VLOOKUP(A803,'Medical Examinations'!$A$1:$L$2336,4,FALSE)</f>
        <v>No</v>
      </c>
      <c r="F803" s="11" t="str">
        <f>VLOOKUP(A803,'Medical Examinations'!$A$1:$L$2336,5,FALSE)</f>
        <v>No</v>
      </c>
      <c r="G803" s="11" t="str">
        <f>VLOOKUP(A803,'Medical Examinations'!$A$1:$L$2336,6,FALSE)</f>
        <v>No</v>
      </c>
      <c r="H803" s="11">
        <f>VLOOKUP(A803,'Medical Examinations'!$A$1:$L$2336,8,FALSE)</f>
        <v>0</v>
      </c>
      <c r="I803" s="11" t="str">
        <f>VLOOKUP(A803,'Medical Examinations'!$A$1:$L$2336,10,FALSE)</f>
        <v>No</v>
      </c>
      <c r="J803" s="11" t="str">
        <f>VLOOKUP(A803,'Medical Examinations'!$A$1:$L$2336,11,FALSE)</f>
        <v>Obesity</v>
      </c>
      <c r="K803" s="11" t="str">
        <f>VLOOKUP(A803,'Medical Examinations'!$A$1:$L$2336,12,FALSE)</f>
        <v>Diabetes</v>
      </c>
      <c r="L803" s="10">
        <f ca="1">VLOOKUP(A803,'Hospitalisation Details'!$A$1:$Q$2344,3,FALSE)</f>
        <v>1970</v>
      </c>
      <c r="M803" s="10" t="str">
        <f ca="1">VLOOKUP(A803,'Hospitalisation Details'!$A$1:$Q$2344,5,FALSE)</f>
        <v>Nov</v>
      </c>
      <c r="N803" s="11">
        <f ca="1">VLOOKUP(A803,'Hospitalisation Details'!$A$1:$Q$2344,6,FALSE)</f>
        <v>8</v>
      </c>
      <c r="O803" s="17">
        <f ca="1">VLOOKUP(A803,'Hospitalisation Details'!$A$1:$Q$2344,7,FALSE)</f>
        <v>25880</v>
      </c>
      <c r="P803" s="11">
        <f ca="1">VLOOKUP(A803,'Hospitalisation Details'!$A$1:$Q$2344,10,FALSE)</f>
        <v>6651.26</v>
      </c>
      <c r="Q803" s="11" t="str">
        <f ca="1">VLOOKUP(A803,'Hospitalisation Details'!$A$1:$Q$2344,12,FALSE)</f>
        <v>tier - 2</v>
      </c>
      <c r="R803" s="11" t="str">
        <f ca="1">VLOOKUP(A803,'Hospitalisation Details'!$A$1:$Q$2344,14,FALSE)</f>
        <v>tier - 3</v>
      </c>
      <c r="S803" s="11">
        <f ca="1">VLOOKUP(A803,'Hospitalisation Details'!$A$1:$Q$2344,17,FALSE)</f>
        <v>54</v>
      </c>
      <c r="T803" s="11" t="str">
        <f ca="1">VLOOKUP(A803,'Hospitalisation Details'!$A$1:$Q$2336,16,FALSE)</f>
        <v>R1013</v>
      </c>
    </row>
    <row r="804" ht="15.5" spans="1:20">
      <c r="A804" s="10" t="s">
        <v>3003</v>
      </c>
      <c r="B804" s="11" t="str">
        <f>VLOOKUP(A804,'Customer Names'!$H$6:$K$2340,3,FALSE)</f>
        <v>  Katherine</v>
      </c>
      <c r="C804" s="11">
        <f>VLOOKUP(A804,'Medical Examinations'!$A$1:$L$2336,2,FALSE)</f>
        <v>32.395</v>
      </c>
      <c r="D804" s="11">
        <f>VLOOKUP(A804,'Medical Examinations'!$A$1:$L$2336,3,FALSE)</f>
        <v>4.27</v>
      </c>
      <c r="E804" s="11" t="str">
        <f>VLOOKUP(A804,'Medical Examinations'!$A$1:$L$2336,4,FALSE)</f>
        <v>yes</v>
      </c>
      <c r="F804" s="11" t="str">
        <f>VLOOKUP(A804,'Medical Examinations'!$A$1:$L$2336,5,FALSE)</f>
        <v>No</v>
      </c>
      <c r="G804" s="11" t="str">
        <f>VLOOKUP(A804,'Medical Examinations'!$A$1:$L$2336,6,FALSE)</f>
        <v>No</v>
      </c>
      <c r="H804" s="11">
        <f>VLOOKUP(A804,'Medical Examinations'!$A$1:$L$2336,8,FALSE)</f>
        <v>1</v>
      </c>
      <c r="I804" s="11" t="str">
        <f>VLOOKUP(A804,'Medical Examinations'!$A$1:$L$2336,10,FALSE)</f>
        <v>No</v>
      </c>
      <c r="J804" s="11" t="str">
        <f>VLOOKUP(A804,'Medical Examinations'!$A$1:$L$2336,11,FALSE)</f>
        <v>Obesity</v>
      </c>
      <c r="K804" s="11" t="str">
        <f>VLOOKUP(A804,'Medical Examinations'!$A$1:$L$2336,12,FALSE)</f>
        <v>Normal</v>
      </c>
      <c r="L804" s="10">
        <f ca="1">VLOOKUP(A804,'Hospitalisation Details'!$A$1:$Q$2344,3,FALSE)</f>
        <v>1984</v>
      </c>
      <c r="M804" s="10" t="str">
        <f ca="1">VLOOKUP(A804,'Hospitalisation Details'!$A$1:$Q$2344,5,FALSE)</f>
        <v>Jul</v>
      </c>
      <c r="N804" s="11">
        <f ca="1">VLOOKUP(A804,'Hospitalisation Details'!$A$1:$Q$2344,6,FALSE)</f>
        <v>1</v>
      </c>
      <c r="O804" s="17">
        <f ca="1">VLOOKUP(A804,'Hospitalisation Details'!$A$1:$Q$2344,7,FALSE)</f>
        <v>30864</v>
      </c>
      <c r="P804" s="11">
        <f ca="1">VLOOKUP(A804,'Hospitalisation Details'!$A$1:$Q$2344,10,FALSE)</f>
        <v>6652.53</v>
      </c>
      <c r="Q804" s="11" t="str">
        <f ca="1">VLOOKUP(A804,'Hospitalisation Details'!$A$1:$Q$2344,12,FALSE)</f>
        <v>tier - 3</v>
      </c>
      <c r="R804" s="11" t="str">
        <f ca="1">VLOOKUP(A804,'Hospitalisation Details'!$A$1:$Q$2344,14,FALSE)</f>
        <v>tier - 2</v>
      </c>
      <c r="S804" s="11">
        <f ca="1">VLOOKUP(A804,'Hospitalisation Details'!$A$1:$Q$2344,17,FALSE)</f>
        <v>41</v>
      </c>
      <c r="T804" s="11" t="str">
        <f ca="1">VLOOKUP(A804,'Hospitalisation Details'!$A$1:$Q$2336,16,FALSE)</f>
        <v>R1013</v>
      </c>
    </row>
    <row r="805" ht="15.5" spans="1:20">
      <c r="A805" s="10" t="s">
        <v>3006</v>
      </c>
      <c r="B805" s="11" t="str">
        <f>VLOOKUP(A805,'Customer Names'!$H$6:$K$2340,3,FALSE)</f>
        <v>  Katherine</v>
      </c>
      <c r="C805" s="11">
        <f>VLOOKUP(A805,'Medical Examinations'!$A$1:$L$2336,2,FALSE)</f>
        <v>24.035</v>
      </c>
      <c r="D805" s="11">
        <f>VLOOKUP(A805,'Medical Examinations'!$A$1:$L$2336,3,FALSE)</f>
        <v>11.71</v>
      </c>
      <c r="E805" s="11" t="str">
        <f>VLOOKUP(A805,'Medical Examinations'!$A$1:$L$2336,4,FALSE)</f>
        <v>No</v>
      </c>
      <c r="F805" s="11" t="str">
        <f>VLOOKUP(A805,'Medical Examinations'!$A$1:$L$2336,5,FALSE)</f>
        <v>No</v>
      </c>
      <c r="G805" s="11" t="str">
        <f>VLOOKUP(A805,'Medical Examinations'!$A$1:$L$2336,6,FALSE)</f>
        <v>No</v>
      </c>
      <c r="H805" s="11">
        <f>VLOOKUP(A805,'Medical Examinations'!$A$1:$L$2336,8,FALSE)</f>
        <v>0</v>
      </c>
      <c r="I805" s="11" t="str">
        <f>VLOOKUP(A805,'Medical Examinations'!$A$1:$L$2336,10,FALSE)</f>
        <v>No</v>
      </c>
      <c r="J805" s="11" t="str">
        <f>VLOOKUP(A805,'Medical Examinations'!$A$1:$L$2336,11,FALSE)</f>
        <v>Normal Weight</v>
      </c>
      <c r="K805" s="11" t="str">
        <f>VLOOKUP(A805,'Medical Examinations'!$A$1:$L$2336,12,FALSE)</f>
        <v>Diabetes</v>
      </c>
      <c r="L805" s="10">
        <f ca="1">VLOOKUP(A805,'Hospitalisation Details'!$A$1:$Q$2344,3,FALSE)</f>
        <v>1989</v>
      </c>
      <c r="M805" s="10" t="str">
        <f ca="1">VLOOKUP(A805,'Hospitalisation Details'!$A$1:$Q$2344,5,FALSE)</f>
        <v>Nov</v>
      </c>
      <c r="N805" s="11">
        <f ca="1">VLOOKUP(A805,'Hospitalisation Details'!$A$1:$Q$2344,6,FALSE)</f>
        <v>19</v>
      </c>
      <c r="O805" s="17">
        <f ca="1">VLOOKUP(A805,'Hospitalisation Details'!$A$1:$Q$2344,7,FALSE)</f>
        <v>32831</v>
      </c>
      <c r="P805" s="11">
        <f ca="1">VLOOKUP(A805,'Hospitalisation Details'!$A$1:$Q$2344,10,FALSE)</f>
        <v>6653.79</v>
      </c>
      <c r="Q805" s="11" t="str">
        <f ca="1">VLOOKUP(A805,'Hospitalisation Details'!$A$1:$Q$2344,12,FALSE)</f>
        <v>tier - 2</v>
      </c>
      <c r="R805" s="11" t="str">
        <f ca="1">VLOOKUP(A805,'Hospitalisation Details'!$A$1:$Q$2344,14,FALSE)</f>
        <v>tier - 1</v>
      </c>
      <c r="S805" s="11">
        <f ca="1">VLOOKUP(A805,'Hospitalisation Details'!$A$1:$Q$2344,17,FALSE)</f>
        <v>35</v>
      </c>
      <c r="T805" s="11" t="str">
        <f ca="1">VLOOKUP(A805,'Hospitalisation Details'!$A$1:$Q$2336,16,FALSE)</f>
        <v>R1013</v>
      </c>
    </row>
    <row r="806" ht="15.5" spans="1:20">
      <c r="A806" s="10" t="s">
        <v>3009</v>
      </c>
      <c r="B806" s="11" t="str">
        <f>VLOOKUP(A806,'Customer Names'!$H$6:$K$2340,3,FALSE)</f>
        <v>  Karl</v>
      </c>
      <c r="C806" s="11">
        <f>VLOOKUP(A806,'Medical Examinations'!$A$1:$L$2336,2,FALSE)</f>
        <v>37.12</v>
      </c>
      <c r="D806" s="11">
        <f>VLOOKUP(A806,'Medical Examinations'!$A$1:$L$2336,3,FALSE)</f>
        <v>5.29</v>
      </c>
      <c r="E806" s="11" t="str">
        <f>VLOOKUP(A806,'Medical Examinations'!$A$1:$L$2336,4,FALSE)</f>
        <v>No</v>
      </c>
      <c r="F806" s="11" t="str">
        <f>VLOOKUP(A806,'Medical Examinations'!$A$1:$L$2336,5,FALSE)</f>
        <v>No</v>
      </c>
      <c r="G806" s="11" t="str">
        <f>VLOOKUP(A806,'Medical Examinations'!$A$1:$L$2336,6,FALSE)</f>
        <v>No</v>
      </c>
      <c r="H806" s="11">
        <f>VLOOKUP(A806,'Medical Examinations'!$A$1:$L$2336,8,FALSE)</f>
        <v>2</v>
      </c>
      <c r="I806" s="11" t="str">
        <f>VLOOKUP(A806,'Medical Examinations'!$A$1:$L$2336,10,FALSE)</f>
        <v>No</v>
      </c>
      <c r="J806" s="11" t="str">
        <f>VLOOKUP(A806,'Medical Examinations'!$A$1:$L$2336,11,FALSE)</f>
        <v>Obesity</v>
      </c>
      <c r="K806" s="11" t="str">
        <f>VLOOKUP(A806,'Medical Examinations'!$A$1:$L$2336,12,FALSE)</f>
        <v>Normal</v>
      </c>
      <c r="L806" s="10">
        <f ca="1">VLOOKUP(A806,'Hospitalisation Details'!$A$1:$Q$2344,3,FALSE)</f>
        <v>1982</v>
      </c>
      <c r="M806" s="10" t="str">
        <f ca="1">VLOOKUP(A806,'Hospitalisation Details'!$A$1:$Q$2344,5,FALSE)</f>
        <v>Sep</v>
      </c>
      <c r="N806" s="11">
        <f ca="1">VLOOKUP(A806,'Hospitalisation Details'!$A$1:$Q$2344,6,FALSE)</f>
        <v>27</v>
      </c>
      <c r="O806" s="17">
        <f ca="1">VLOOKUP(A806,'Hospitalisation Details'!$A$1:$Q$2344,7,FALSE)</f>
        <v>30221</v>
      </c>
      <c r="P806" s="11">
        <f ca="1">VLOOKUP(A806,'Hospitalisation Details'!$A$1:$Q$2344,10,FALSE)</f>
        <v>6664.32</v>
      </c>
      <c r="Q806" s="11" t="str">
        <f ca="1">VLOOKUP(A806,'Hospitalisation Details'!$A$1:$Q$2344,12,FALSE)</f>
        <v>tier - 2</v>
      </c>
      <c r="R806" s="11" t="str">
        <f ca="1">VLOOKUP(A806,'Hospitalisation Details'!$A$1:$Q$2344,14,FALSE)</f>
        <v>tier - 2</v>
      </c>
      <c r="S806" s="11">
        <f ca="1">VLOOKUP(A806,'Hospitalisation Details'!$A$1:$Q$2344,17,FALSE)</f>
        <v>43</v>
      </c>
      <c r="T806" s="11" t="str">
        <f ca="1">VLOOKUP(A806,'Hospitalisation Details'!$A$1:$Q$2336,16,FALSE)</f>
        <v>R1013</v>
      </c>
    </row>
    <row r="807" ht="15.5" spans="1:20">
      <c r="A807" s="10" t="s">
        <v>3013</v>
      </c>
      <c r="B807" s="11" t="str">
        <f>VLOOKUP(A807,'Customer Names'!$H$6:$K$2340,3,FALSE)</f>
        <v>  Stephen</v>
      </c>
      <c r="C807" s="11">
        <f>VLOOKUP(A807,'Medical Examinations'!$A$1:$L$2336,2,FALSE)</f>
        <v>34.84</v>
      </c>
      <c r="D807" s="11">
        <f>VLOOKUP(A807,'Medical Examinations'!$A$1:$L$2336,3,FALSE)</f>
        <v>6</v>
      </c>
      <c r="E807" s="11" t="str">
        <f>VLOOKUP(A807,'Medical Examinations'!$A$1:$L$2336,4,FALSE)</f>
        <v>yes</v>
      </c>
      <c r="F807" s="11" t="str">
        <f>VLOOKUP(A807,'Medical Examinations'!$A$1:$L$2336,5,FALSE)</f>
        <v>No</v>
      </c>
      <c r="G807" s="11" t="str">
        <f>VLOOKUP(A807,'Medical Examinations'!$A$1:$L$2336,6,FALSE)</f>
        <v>Yes</v>
      </c>
      <c r="H807" s="11">
        <f>VLOOKUP(A807,'Medical Examinations'!$A$1:$L$2336,8,FALSE)</f>
        <v>1</v>
      </c>
      <c r="I807" s="11" t="str">
        <f>VLOOKUP(A807,'Medical Examinations'!$A$1:$L$2336,10,FALSE)</f>
        <v>No</v>
      </c>
      <c r="J807" s="11" t="str">
        <f>VLOOKUP(A807,'Medical Examinations'!$A$1:$L$2336,11,FALSE)</f>
        <v>Obesity</v>
      </c>
      <c r="K807" s="11" t="str">
        <f>VLOOKUP(A807,'Medical Examinations'!$A$1:$L$2336,12,FALSE)</f>
        <v>Prediabetes</v>
      </c>
      <c r="L807" s="10">
        <f ca="1">VLOOKUP(A807,'Hospitalisation Details'!$A$1:$Q$2344,3,FALSE)</f>
        <v>1981</v>
      </c>
      <c r="M807" s="10" t="str">
        <f ca="1">VLOOKUP(A807,'Hospitalisation Details'!$A$1:$Q$2344,5,FALSE)</f>
        <v>Sep</v>
      </c>
      <c r="N807" s="11">
        <f ca="1">VLOOKUP(A807,'Hospitalisation Details'!$A$1:$Q$2344,6,FALSE)</f>
        <v>17</v>
      </c>
      <c r="O807" s="17">
        <f ca="1">VLOOKUP(A807,'Hospitalisation Details'!$A$1:$Q$2344,7,FALSE)</f>
        <v>29846</v>
      </c>
      <c r="P807" s="11">
        <f ca="1">VLOOKUP(A807,'Hospitalisation Details'!$A$1:$Q$2344,10,FALSE)</f>
        <v>6664.69</v>
      </c>
      <c r="Q807" s="11" t="str">
        <f ca="1">VLOOKUP(A807,'Hospitalisation Details'!$A$1:$Q$2344,12,FALSE)</f>
        <v>tier - 3</v>
      </c>
      <c r="R807" s="11" t="str">
        <f ca="1">VLOOKUP(A807,'Hospitalisation Details'!$A$1:$Q$2344,14,FALSE)</f>
        <v>tier - 1</v>
      </c>
      <c r="S807" s="11">
        <f ca="1">VLOOKUP(A807,'Hospitalisation Details'!$A$1:$Q$2344,17,FALSE)</f>
        <v>44</v>
      </c>
      <c r="T807" s="11" t="str">
        <f ca="1">VLOOKUP(A807,'Hospitalisation Details'!$A$1:$Q$2336,16,FALSE)</f>
        <v>R1012</v>
      </c>
    </row>
    <row r="808" ht="15.5" spans="1:20">
      <c r="A808" s="10" t="s">
        <v>3017</v>
      </c>
      <c r="B808" s="11" t="str">
        <f>VLOOKUP(A808,'Customer Names'!$H$6:$K$2340,3,FALSE)</f>
        <v>  Will</v>
      </c>
      <c r="C808" s="11">
        <f>VLOOKUP(A808,'Medical Examinations'!$A$1:$L$2336,2,FALSE)</f>
        <v>29.53</v>
      </c>
      <c r="D808" s="11">
        <f>VLOOKUP(A808,'Medical Examinations'!$A$1:$L$2336,3,FALSE)</f>
        <v>10.64</v>
      </c>
      <c r="E808" s="11" t="str">
        <f>VLOOKUP(A808,'Medical Examinations'!$A$1:$L$2336,4,FALSE)</f>
        <v>No</v>
      </c>
      <c r="F808" s="11" t="str">
        <f>VLOOKUP(A808,'Medical Examinations'!$A$1:$L$2336,5,FALSE)</f>
        <v>No</v>
      </c>
      <c r="G808" s="11" t="str">
        <f>VLOOKUP(A808,'Medical Examinations'!$A$1:$L$2336,6,FALSE)</f>
        <v>No</v>
      </c>
      <c r="H808" s="11">
        <f>VLOOKUP(A808,'Medical Examinations'!$A$1:$L$2336,8,FALSE)</f>
        <v>0</v>
      </c>
      <c r="I808" s="11" t="str">
        <f>VLOOKUP(A808,'Medical Examinations'!$A$1:$L$2336,10,FALSE)</f>
        <v>No</v>
      </c>
      <c r="J808" s="11" t="str">
        <f>VLOOKUP(A808,'Medical Examinations'!$A$1:$L$2336,11,FALSE)</f>
        <v>Over Weight</v>
      </c>
      <c r="K808" s="11" t="str">
        <f>VLOOKUP(A808,'Medical Examinations'!$A$1:$L$2336,12,FALSE)</f>
        <v>Diabetes</v>
      </c>
      <c r="L808" s="10">
        <f ca="1">VLOOKUP(A808,'Hospitalisation Details'!$A$1:$Q$2344,3,FALSE)</f>
        <v>1989</v>
      </c>
      <c r="M808" s="10" t="str">
        <f ca="1">VLOOKUP(A808,'Hospitalisation Details'!$A$1:$Q$2344,5,FALSE)</f>
        <v>Oct</v>
      </c>
      <c r="N808" s="11">
        <f ca="1">VLOOKUP(A808,'Hospitalisation Details'!$A$1:$Q$2344,6,FALSE)</f>
        <v>20</v>
      </c>
      <c r="O808" s="17">
        <f ca="1">VLOOKUP(A808,'Hospitalisation Details'!$A$1:$Q$2344,7,FALSE)</f>
        <v>32801</v>
      </c>
      <c r="P808" s="11">
        <f ca="1">VLOOKUP(A808,'Hospitalisation Details'!$A$1:$Q$2344,10,FALSE)</f>
        <v>6666.24</v>
      </c>
      <c r="Q808" s="11" t="str">
        <f ca="1">VLOOKUP(A808,'Hospitalisation Details'!$A$1:$Q$2344,12,FALSE)</f>
        <v>tier - 3</v>
      </c>
      <c r="R808" s="11" t="str">
        <f ca="1">VLOOKUP(A808,'Hospitalisation Details'!$A$1:$Q$2344,14,FALSE)</f>
        <v>tier - 1</v>
      </c>
      <c r="S808" s="11">
        <f ca="1">VLOOKUP(A808,'Hospitalisation Details'!$A$1:$Q$2344,17,FALSE)</f>
        <v>36</v>
      </c>
      <c r="T808" s="11" t="str">
        <f ca="1">VLOOKUP(A808,'Hospitalisation Details'!$A$1:$Q$2336,16,FALSE)</f>
        <v>R1011</v>
      </c>
    </row>
    <row r="809" ht="15.5" spans="1:20">
      <c r="A809" s="10" t="s">
        <v>3019</v>
      </c>
      <c r="B809" s="11" t="str">
        <f>VLOOKUP(A809,'Customer Names'!$H$6:$K$2340,3,FALSE)</f>
        <v>  Bradley D</v>
      </c>
      <c r="C809" s="11">
        <f>VLOOKUP(A809,'Medical Examinations'!$A$1:$L$2336,2,FALSE)</f>
        <v>42.51</v>
      </c>
      <c r="D809" s="11">
        <f>VLOOKUP(A809,'Medical Examinations'!$A$1:$L$2336,3,FALSE)</f>
        <v>8.21</v>
      </c>
      <c r="E809" s="11" t="str">
        <f>VLOOKUP(A809,'Medical Examinations'!$A$1:$L$2336,4,FALSE)</f>
        <v>yes</v>
      </c>
      <c r="F809" s="11" t="str">
        <f>VLOOKUP(A809,'Medical Examinations'!$A$1:$L$2336,5,FALSE)</f>
        <v>No</v>
      </c>
      <c r="G809" s="11" t="str">
        <f>VLOOKUP(A809,'Medical Examinations'!$A$1:$L$2336,6,FALSE)</f>
        <v>No</v>
      </c>
      <c r="H809" s="11">
        <f>VLOOKUP(A809,'Medical Examinations'!$A$1:$L$2336,8,FALSE)</f>
        <v>0</v>
      </c>
      <c r="I809" s="11" t="str">
        <f>VLOOKUP(A809,'Medical Examinations'!$A$1:$L$2336,10,FALSE)</f>
        <v>No</v>
      </c>
      <c r="J809" s="11" t="str">
        <f>VLOOKUP(A809,'Medical Examinations'!$A$1:$L$2336,11,FALSE)</f>
        <v>Obesity</v>
      </c>
      <c r="K809" s="11" t="str">
        <f>VLOOKUP(A809,'Medical Examinations'!$A$1:$L$2336,12,FALSE)</f>
        <v>Diabetes</v>
      </c>
      <c r="L809" s="10">
        <f ca="1">VLOOKUP(A809,'Hospitalisation Details'!$A$1:$Q$2344,3,FALSE)</f>
        <v>1985</v>
      </c>
      <c r="M809" s="10" t="str">
        <f ca="1">VLOOKUP(A809,'Hospitalisation Details'!$A$1:$Q$2344,5,FALSE)</f>
        <v>Jul</v>
      </c>
      <c r="N809" s="11">
        <f ca="1">VLOOKUP(A809,'Hospitalisation Details'!$A$1:$Q$2344,6,FALSE)</f>
        <v>9</v>
      </c>
      <c r="O809" s="17">
        <f ca="1">VLOOKUP(A809,'Hospitalisation Details'!$A$1:$Q$2344,7,FALSE)</f>
        <v>31237</v>
      </c>
      <c r="P809" s="11">
        <f ca="1">VLOOKUP(A809,'Hospitalisation Details'!$A$1:$Q$2344,10,FALSE)</f>
        <v>6686.43</v>
      </c>
      <c r="Q809" s="11" t="str">
        <f ca="1">VLOOKUP(A809,'Hospitalisation Details'!$A$1:$Q$2344,12,FALSE)</f>
        <v>tier - 2</v>
      </c>
      <c r="R809" s="11" t="str">
        <f ca="1">VLOOKUP(A809,'Hospitalisation Details'!$A$1:$Q$2344,14,FALSE)</f>
        <v>tier - 3</v>
      </c>
      <c r="S809" s="11">
        <f ca="1">VLOOKUP(A809,'Hospitalisation Details'!$A$1:$Q$2344,17,FALSE)</f>
        <v>40</v>
      </c>
      <c r="T809" s="11" t="str">
        <f ca="1">VLOOKUP(A809,'Hospitalisation Details'!$A$1:$Q$2336,16,FALSE)</f>
        <v>R1012</v>
      </c>
    </row>
    <row r="810" ht="15.5" spans="1:20">
      <c r="A810" s="10" t="s">
        <v>3022</v>
      </c>
      <c r="B810" s="11" t="str">
        <f>VLOOKUP(A810,'Customer Names'!$H$6:$K$2340,3,FALSE)</f>
        <v>  Amy M</v>
      </c>
      <c r="C810" s="11">
        <f>VLOOKUP(A810,'Medical Examinations'!$A$1:$L$2336,2,FALSE)</f>
        <v>38.14</v>
      </c>
      <c r="D810" s="11">
        <f>VLOOKUP(A810,'Medical Examinations'!$A$1:$L$2336,3,FALSE)</f>
        <v>5.58</v>
      </c>
      <c r="E810" s="11" t="str">
        <f>VLOOKUP(A810,'Medical Examinations'!$A$1:$L$2336,4,FALSE)</f>
        <v>No</v>
      </c>
      <c r="F810" s="11" t="str">
        <f>VLOOKUP(A810,'Medical Examinations'!$A$1:$L$2336,5,FALSE)</f>
        <v>No</v>
      </c>
      <c r="G810" s="11" t="str">
        <f>VLOOKUP(A810,'Medical Examinations'!$A$1:$L$2336,6,FALSE)</f>
        <v>Yes</v>
      </c>
      <c r="H810" s="11">
        <f>VLOOKUP(A810,'Medical Examinations'!$A$1:$L$2336,8,FALSE)</f>
        <v>1</v>
      </c>
      <c r="I810" s="11" t="str">
        <f>VLOOKUP(A810,'Medical Examinations'!$A$1:$L$2336,10,FALSE)</f>
        <v>No</v>
      </c>
      <c r="J810" s="11" t="str">
        <f>VLOOKUP(A810,'Medical Examinations'!$A$1:$L$2336,11,FALSE)</f>
        <v>Obesity</v>
      </c>
      <c r="K810" s="11" t="str">
        <f>VLOOKUP(A810,'Medical Examinations'!$A$1:$L$2336,12,FALSE)</f>
        <v>Normal</v>
      </c>
      <c r="L810" s="10">
        <f ca="1">VLOOKUP(A810,'Hospitalisation Details'!$A$1:$Q$2344,3,FALSE)</f>
        <v>1968</v>
      </c>
      <c r="M810" s="10" t="str">
        <f ca="1">VLOOKUP(A810,'Hospitalisation Details'!$A$1:$Q$2344,5,FALSE)</f>
        <v>Jul</v>
      </c>
      <c r="N810" s="11">
        <f ca="1">VLOOKUP(A810,'Hospitalisation Details'!$A$1:$Q$2344,6,FALSE)</f>
        <v>13</v>
      </c>
      <c r="O810" s="17">
        <f ca="1">VLOOKUP(A810,'Hospitalisation Details'!$A$1:$Q$2344,7,FALSE)</f>
        <v>25032</v>
      </c>
      <c r="P810" s="11">
        <f ca="1">VLOOKUP(A810,'Hospitalisation Details'!$A$1:$Q$2344,10,FALSE)</f>
        <v>6700.56</v>
      </c>
      <c r="Q810" s="11" t="str">
        <f ca="1">VLOOKUP(A810,'Hospitalisation Details'!$A$1:$Q$2344,12,FALSE)</f>
        <v>tier - 3</v>
      </c>
      <c r="R810" s="11" t="str">
        <f ca="1">VLOOKUP(A810,'Hospitalisation Details'!$A$1:$Q$2344,14,FALSE)</f>
        <v>tier - 1</v>
      </c>
      <c r="S810" s="11">
        <f ca="1">VLOOKUP(A810,'Hospitalisation Details'!$A$1:$Q$2344,17,FALSE)</f>
        <v>57</v>
      </c>
      <c r="T810" s="11" t="str">
        <f ca="1">VLOOKUP(A810,'Hospitalisation Details'!$A$1:$Q$2336,16,FALSE)</f>
        <v>R1012</v>
      </c>
    </row>
    <row r="811" ht="15.5" spans="1:20">
      <c r="A811" s="10" t="s">
        <v>3026</v>
      </c>
      <c r="B811" s="11" t="str">
        <f>VLOOKUP(A811,'Customer Names'!$H$6:$K$2340,3,FALSE)</f>
        <v>  Matthew W</v>
      </c>
      <c r="C811" s="11">
        <f>VLOOKUP(A811,'Medical Examinations'!$A$1:$L$2336,2,FALSE)</f>
        <v>39.93</v>
      </c>
      <c r="D811" s="11">
        <f>VLOOKUP(A811,'Medical Examinations'!$A$1:$L$2336,3,FALSE)</f>
        <v>8.75</v>
      </c>
      <c r="E811" s="11" t="str">
        <f>VLOOKUP(A811,'Medical Examinations'!$A$1:$L$2336,4,FALSE)</f>
        <v>No</v>
      </c>
      <c r="F811" s="11" t="str">
        <f>VLOOKUP(A811,'Medical Examinations'!$A$1:$L$2336,5,FALSE)</f>
        <v>No</v>
      </c>
      <c r="G811" s="11" t="str">
        <f>VLOOKUP(A811,'Medical Examinations'!$A$1:$L$2336,6,FALSE)</f>
        <v>No</v>
      </c>
      <c r="H811" s="11">
        <f>VLOOKUP(A811,'Medical Examinations'!$A$1:$L$2336,8,FALSE)</f>
        <v>0</v>
      </c>
      <c r="I811" s="11" t="str">
        <f>VLOOKUP(A811,'Medical Examinations'!$A$1:$L$2336,10,FALSE)</f>
        <v>No</v>
      </c>
      <c r="J811" s="11" t="str">
        <f>VLOOKUP(A811,'Medical Examinations'!$A$1:$L$2336,11,FALSE)</f>
        <v>Obesity</v>
      </c>
      <c r="K811" s="11" t="str">
        <f>VLOOKUP(A811,'Medical Examinations'!$A$1:$L$2336,12,FALSE)</f>
        <v>Diabetes</v>
      </c>
      <c r="L811" s="10">
        <f ca="1">VLOOKUP(A811,'Hospitalisation Details'!$A$1:$Q$2344,3,FALSE)</f>
        <v>1971</v>
      </c>
      <c r="M811" s="10" t="str">
        <f ca="1">VLOOKUP(A811,'Hospitalisation Details'!$A$1:$Q$2344,5,FALSE)</f>
        <v>Dec</v>
      </c>
      <c r="N811" s="11">
        <f ca="1">VLOOKUP(A811,'Hospitalisation Details'!$A$1:$Q$2344,6,FALSE)</f>
        <v>12</v>
      </c>
      <c r="O811" s="17">
        <f ca="1">VLOOKUP(A811,'Hospitalisation Details'!$A$1:$Q$2344,7,FALSE)</f>
        <v>26279</v>
      </c>
      <c r="P811" s="11">
        <f ca="1">VLOOKUP(A811,'Hospitalisation Details'!$A$1:$Q$2344,10,FALSE)</f>
        <v>6706.47</v>
      </c>
      <c r="Q811" s="11" t="str">
        <f ca="1">VLOOKUP(A811,'Hospitalisation Details'!$A$1:$Q$2344,12,FALSE)</f>
        <v>tier - 2</v>
      </c>
      <c r="R811" s="11" t="str">
        <f ca="1">VLOOKUP(A811,'Hospitalisation Details'!$A$1:$Q$2344,14,FALSE)</f>
        <v>tier - 1</v>
      </c>
      <c r="S811" s="11">
        <f ca="1">VLOOKUP(A811,'Hospitalisation Details'!$A$1:$Q$2344,17,FALSE)</f>
        <v>53</v>
      </c>
      <c r="T811" s="11" t="str">
        <f ca="1">VLOOKUP(A811,'Hospitalisation Details'!$A$1:$Q$2336,16,FALSE)</f>
        <v>R1013</v>
      </c>
    </row>
    <row r="812" ht="15.5" spans="1:20">
      <c r="A812" s="10" t="s">
        <v>3029</v>
      </c>
      <c r="B812" s="11" t="str">
        <f>VLOOKUP(A812,'Customer Names'!$H$6:$K$2340,3,FALSE)</f>
        <v>  Doug</v>
      </c>
      <c r="C812" s="11">
        <f>VLOOKUP(A812,'Medical Examinations'!$A$1:$L$2336,2,FALSE)</f>
        <v>38.83</v>
      </c>
      <c r="D812" s="11">
        <f>VLOOKUP(A812,'Medical Examinations'!$A$1:$L$2336,3,FALSE)</f>
        <v>11.86</v>
      </c>
      <c r="E812" s="11" t="str">
        <f>VLOOKUP(A812,'Medical Examinations'!$A$1:$L$2336,4,FALSE)</f>
        <v>No</v>
      </c>
      <c r="F812" s="11" t="str">
        <f>VLOOKUP(A812,'Medical Examinations'!$A$1:$L$2336,5,FALSE)</f>
        <v>No</v>
      </c>
      <c r="G812" s="11" t="str">
        <f>VLOOKUP(A812,'Medical Examinations'!$A$1:$L$2336,6,FALSE)</f>
        <v>No</v>
      </c>
      <c r="H812" s="11">
        <f>VLOOKUP(A812,'Medical Examinations'!$A$1:$L$2336,8,FALSE)</f>
        <v>0</v>
      </c>
      <c r="I812" s="11" t="str">
        <f>VLOOKUP(A812,'Medical Examinations'!$A$1:$L$2336,10,FALSE)</f>
        <v>No</v>
      </c>
      <c r="J812" s="11" t="str">
        <f>VLOOKUP(A812,'Medical Examinations'!$A$1:$L$2336,11,FALSE)</f>
        <v>Obesity</v>
      </c>
      <c r="K812" s="11" t="str">
        <f>VLOOKUP(A812,'Medical Examinations'!$A$1:$L$2336,12,FALSE)</f>
        <v>Diabetes</v>
      </c>
      <c r="L812" s="10">
        <f ca="1">VLOOKUP(A812,'Hospitalisation Details'!$A$1:$Q$2344,3,FALSE)</f>
        <v>1983</v>
      </c>
      <c r="M812" s="10" t="str">
        <f ca="1">VLOOKUP(A812,'Hospitalisation Details'!$A$1:$Q$2344,5,FALSE)</f>
        <v>Jun</v>
      </c>
      <c r="N812" s="11">
        <f ca="1">VLOOKUP(A812,'Hospitalisation Details'!$A$1:$Q$2344,6,FALSE)</f>
        <v>12</v>
      </c>
      <c r="O812" s="17">
        <f ca="1">VLOOKUP(A812,'Hospitalisation Details'!$A$1:$Q$2344,7,FALSE)</f>
        <v>30479</v>
      </c>
      <c r="P812" s="11">
        <f ca="1">VLOOKUP(A812,'Hospitalisation Details'!$A$1:$Q$2344,10,FALSE)</f>
        <v>6710.19</v>
      </c>
      <c r="Q812" s="11" t="str">
        <f ca="1">VLOOKUP(A812,'Hospitalisation Details'!$A$1:$Q$2344,12,FALSE)</f>
        <v>tier - 3</v>
      </c>
      <c r="R812" s="11" t="str">
        <f ca="1">VLOOKUP(A812,'Hospitalisation Details'!$A$1:$Q$2344,14,FALSE)</f>
        <v>tier - 3</v>
      </c>
      <c r="S812" s="11">
        <f ca="1">VLOOKUP(A812,'Hospitalisation Details'!$A$1:$Q$2344,17,FALSE)</f>
        <v>42</v>
      </c>
      <c r="T812" s="11" t="str">
        <f ca="1">VLOOKUP(A812,'Hospitalisation Details'!$A$1:$Q$2336,16,FALSE)</f>
        <v>R1012</v>
      </c>
    </row>
    <row r="813" ht="15.5" spans="1:20">
      <c r="A813" s="10" t="s">
        <v>3033</v>
      </c>
      <c r="B813" s="11" t="str">
        <f>VLOOKUP(A813,'Customer Names'!$H$6:$K$2340,3,FALSE)</f>
        <v>  Tom</v>
      </c>
      <c r="C813" s="11">
        <f>VLOOKUP(A813,'Medical Examinations'!$A$1:$L$2336,2,FALSE)</f>
        <v>37.4</v>
      </c>
      <c r="D813" s="11">
        <f>VLOOKUP(A813,'Medical Examinations'!$A$1:$L$2336,3,FALSE)</f>
        <v>11.46</v>
      </c>
      <c r="E813" s="11" t="str">
        <f>VLOOKUP(A813,'Medical Examinations'!$A$1:$L$2336,4,FALSE)</f>
        <v>No</v>
      </c>
      <c r="F813" s="11" t="str">
        <f>VLOOKUP(A813,'Medical Examinations'!$A$1:$L$2336,5,FALSE)</f>
        <v>No</v>
      </c>
      <c r="G813" s="11" t="str">
        <f>VLOOKUP(A813,'Medical Examinations'!$A$1:$L$2336,6,FALSE)</f>
        <v>No</v>
      </c>
      <c r="H813" s="11">
        <f>VLOOKUP(A813,'Medical Examinations'!$A$1:$L$2336,8,FALSE)</f>
        <v>0</v>
      </c>
      <c r="I813" s="11" t="str">
        <f>VLOOKUP(A813,'Medical Examinations'!$A$1:$L$2336,10,FALSE)</f>
        <v>No</v>
      </c>
      <c r="J813" s="11" t="str">
        <f>VLOOKUP(A813,'Medical Examinations'!$A$1:$L$2336,11,FALSE)</f>
        <v>Obesity</v>
      </c>
      <c r="K813" s="11" t="str">
        <f>VLOOKUP(A813,'Medical Examinations'!$A$1:$L$2336,12,FALSE)</f>
        <v>Diabetes</v>
      </c>
      <c r="L813" s="10">
        <f ca="1">VLOOKUP(A813,'Hospitalisation Details'!$A$1:$Q$2344,3,FALSE)</f>
        <v>1994</v>
      </c>
      <c r="M813" s="10" t="str">
        <f ca="1">VLOOKUP(A813,'Hospitalisation Details'!$A$1:$Q$2344,5,FALSE)</f>
        <v>Jun</v>
      </c>
      <c r="N813" s="11">
        <f ca="1">VLOOKUP(A813,'Hospitalisation Details'!$A$1:$Q$2344,6,FALSE)</f>
        <v>13</v>
      </c>
      <c r="O813" s="17">
        <f ca="1">VLOOKUP(A813,'Hospitalisation Details'!$A$1:$Q$2344,7,FALSE)</f>
        <v>34498</v>
      </c>
      <c r="P813" s="11">
        <f ca="1">VLOOKUP(A813,'Hospitalisation Details'!$A$1:$Q$2344,10,FALSE)</f>
        <v>6721.37</v>
      </c>
      <c r="Q813" s="11" t="str">
        <f ca="1">VLOOKUP(A813,'Hospitalisation Details'!$A$1:$Q$2344,12,FALSE)</f>
        <v>tier - 2</v>
      </c>
      <c r="R813" s="11" t="str">
        <f ca="1">VLOOKUP(A813,'Hospitalisation Details'!$A$1:$Q$2344,14,FALSE)</f>
        <v>tier - 1</v>
      </c>
      <c r="S813" s="11">
        <f ca="1">VLOOKUP(A813,'Hospitalisation Details'!$A$1:$Q$2344,17,FALSE)</f>
        <v>31</v>
      </c>
      <c r="T813" s="11" t="str">
        <f ca="1">VLOOKUP(A813,'Hospitalisation Details'!$A$1:$Q$2336,16,FALSE)</f>
        <v>R1012</v>
      </c>
    </row>
    <row r="814" ht="15.5" spans="1:20">
      <c r="A814" s="10" t="s">
        <v>3037</v>
      </c>
      <c r="B814" s="11" t="str">
        <f>VLOOKUP(A814,'Customer Names'!$H$6:$K$2340,3,FALSE)</f>
        <v>  Jonathan</v>
      </c>
      <c r="C814" s="11">
        <f>VLOOKUP(A814,'Medical Examinations'!$A$1:$L$2336,2,FALSE)</f>
        <v>21.4</v>
      </c>
      <c r="D814" s="11">
        <f>VLOOKUP(A814,'Medical Examinations'!$A$1:$L$2336,3,FALSE)</f>
        <v>9.03</v>
      </c>
      <c r="E814" s="11" t="str">
        <f>VLOOKUP(A814,'Medical Examinations'!$A$1:$L$2336,4,FALSE)</f>
        <v>No</v>
      </c>
      <c r="F814" s="11" t="str">
        <f>VLOOKUP(A814,'Medical Examinations'!$A$1:$L$2336,5,FALSE)</f>
        <v>No</v>
      </c>
      <c r="G814" s="11" t="str">
        <f>VLOOKUP(A814,'Medical Examinations'!$A$1:$L$2336,6,FALSE)</f>
        <v>No</v>
      </c>
      <c r="H814" s="11">
        <f>VLOOKUP(A814,'Medical Examinations'!$A$1:$L$2336,8,FALSE)</f>
        <v>0</v>
      </c>
      <c r="I814" s="11" t="str">
        <f>VLOOKUP(A814,'Medical Examinations'!$A$1:$L$2336,10,FALSE)</f>
        <v>No</v>
      </c>
      <c r="J814" s="11" t="str">
        <f>VLOOKUP(A814,'Medical Examinations'!$A$1:$L$2336,11,FALSE)</f>
        <v>Normal Weight</v>
      </c>
      <c r="K814" s="11" t="str">
        <f>VLOOKUP(A814,'Medical Examinations'!$A$1:$L$2336,12,FALSE)</f>
        <v>Diabetes</v>
      </c>
      <c r="L814" s="10">
        <f ca="1">VLOOKUP(A814,'Hospitalisation Details'!$A$1:$Q$2344,3,FALSE)</f>
        <v>1978</v>
      </c>
      <c r="M814" s="10" t="str">
        <f ca="1">VLOOKUP(A814,'Hospitalisation Details'!$A$1:$Q$2344,5,FALSE)</f>
        <v>Oct</v>
      </c>
      <c r="N814" s="11">
        <f ca="1">VLOOKUP(A814,'Hospitalisation Details'!$A$1:$Q$2344,6,FALSE)</f>
        <v>21</v>
      </c>
      <c r="O814" s="17">
        <f ca="1">VLOOKUP(A814,'Hospitalisation Details'!$A$1:$Q$2344,7,FALSE)</f>
        <v>28784</v>
      </c>
      <c r="P814" s="11">
        <f ca="1">VLOOKUP(A814,'Hospitalisation Details'!$A$1:$Q$2344,10,FALSE)</f>
        <v>6737.98</v>
      </c>
      <c r="Q814" s="11" t="str">
        <f ca="1">VLOOKUP(A814,'Hospitalisation Details'!$A$1:$Q$2344,12,FALSE)</f>
        <v>tier - 2</v>
      </c>
      <c r="R814" s="11" t="str">
        <f ca="1">VLOOKUP(A814,'Hospitalisation Details'!$A$1:$Q$2344,14,FALSE)</f>
        <v>tier - 3</v>
      </c>
      <c r="S814" s="11">
        <f ca="1">VLOOKUP(A814,'Hospitalisation Details'!$A$1:$Q$2344,17,FALSE)</f>
        <v>47</v>
      </c>
      <c r="T814" s="11" t="str">
        <f ca="1">VLOOKUP(A814,'Hospitalisation Details'!$A$1:$Q$2336,16,FALSE)</f>
        <v>R1013</v>
      </c>
    </row>
    <row r="815" ht="15.5" spans="1:20">
      <c r="A815" s="10" t="s">
        <v>3041</v>
      </c>
      <c r="B815" s="11" t="str">
        <f>VLOOKUP(A815,'Customer Names'!$H$6:$K$2340,3,FALSE)</f>
        <v>  Wayne A</v>
      </c>
      <c r="C815" s="11">
        <f>VLOOKUP(A815,'Medical Examinations'!$A$1:$L$2336,2,FALSE)</f>
        <v>38.38</v>
      </c>
      <c r="D815" s="11">
        <f>VLOOKUP(A815,'Medical Examinations'!$A$1:$L$2336,3,FALSE)</f>
        <v>8.26</v>
      </c>
      <c r="E815" s="11" t="str">
        <f>VLOOKUP(A815,'Medical Examinations'!$A$1:$L$2336,4,FALSE)</f>
        <v>yes</v>
      </c>
      <c r="F815" s="11" t="str">
        <f>VLOOKUP(A815,'Medical Examinations'!$A$1:$L$2336,5,FALSE)</f>
        <v>No</v>
      </c>
      <c r="G815" s="11" t="str">
        <f>VLOOKUP(A815,'Medical Examinations'!$A$1:$L$2336,6,FALSE)</f>
        <v>No</v>
      </c>
      <c r="H815" s="11">
        <f>VLOOKUP(A815,'Medical Examinations'!$A$1:$L$2336,8,FALSE)</f>
        <v>2</v>
      </c>
      <c r="I815" s="11" t="str">
        <f>VLOOKUP(A815,'Medical Examinations'!$A$1:$L$2336,10,FALSE)</f>
        <v>No</v>
      </c>
      <c r="J815" s="11" t="str">
        <f>VLOOKUP(A815,'Medical Examinations'!$A$1:$L$2336,11,FALSE)</f>
        <v>Obesity</v>
      </c>
      <c r="K815" s="11" t="str">
        <f>VLOOKUP(A815,'Medical Examinations'!$A$1:$L$2336,12,FALSE)</f>
        <v>Diabetes</v>
      </c>
      <c r="L815" s="10">
        <f ca="1">VLOOKUP(A815,'Hospitalisation Details'!$A$1:$Q$2344,3,FALSE)</f>
        <v>1968</v>
      </c>
      <c r="M815" s="10" t="str">
        <f ca="1">VLOOKUP(A815,'Hospitalisation Details'!$A$1:$Q$2344,5,FALSE)</f>
        <v>Jul</v>
      </c>
      <c r="N815" s="11">
        <f ca="1">VLOOKUP(A815,'Hospitalisation Details'!$A$1:$Q$2344,6,FALSE)</f>
        <v>18</v>
      </c>
      <c r="O815" s="17">
        <f ca="1">VLOOKUP(A815,'Hospitalisation Details'!$A$1:$Q$2344,7,FALSE)</f>
        <v>25037</v>
      </c>
      <c r="P815" s="11">
        <f ca="1">VLOOKUP(A815,'Hospitalisation Details'!$A$1:$Q$2344,10,FALSE)</f>
        <v>6738.84</v>
      </c>
      <c r="Q815" s="11" t="str">
        <f ca="1">VLOOKUP(A815,'Hospitalisation Details'!$A$1:$Q$2344,12,FALSE)</f>
        <v>tier - 3</v>
      </c>
      <c r="R815" s="11" t="str">
        <f ca="1">VLOOKUP(A815,'Hospitalisation Details'!$A$1:$Q$2344,14,FALSE)</f>
        <v>tier - 1</v>
      </c>
      <c r="S815" s="11">
        <f ca="1">VLOOKUP(A815,'Hospitalisation Details'!$A$1:$Q$2344,17,FALSE)</f>
        <v>57</v>
      </c>
      <c r="T815" s="11" t="str">
        <f ca="1">VLOOKUP(A815,'Hospitalisation Details'!$A$1:$Q$2336,16,FALSE)</f>
        <v>R1012</v>
      </c>
    </row>
    <row r="816" ht="15.5" spans="1:20">
      <c r="A816" s="10" t="s">
        <v>3045</v>
      </c>
      <c r="B816" s="11" t="str">
        <f>VLOOKUP(A816,'Customer Names'!$H$6:$K$2340,3,FALSE)</f>
        <v>  Nobuyori</v>
      </c>
      <c r="C816" s="11">
        <f>VLOOKUP(A816,'Medical Examinations'!$A$1:$L$2336,2,FALSE)</f>
        <v>33.66</v>
      </c>
      <c r="D816" s="11">
        <f>VLOOKUP(A816,'Medical Examinations'!$A$1:$L$2336,3,FALSE)</f>
        <v>5.42</v>
      </c>
      <c r="E816" s="11" t="str">
        <f>VLOOKUP(A816,'Medical Examinations'!$A$1:$L$2336,4,FALSE)</f>
        <v>yes</v>
      </c>
      <c r="F816" s="11" t="str">
        <f>VLOOKUP(A816,'Medical Examinations'!$A$1:$L$2336,5,FALSE)</f>
        <v>No</v>
      </c>
      <c r="G816" s="11" t="str">
        <f>VLOOKUP(A816,'Medical Examinations'!$A$1:$L$2336,6,FALSE)</f>
        <v>No</v>
      </c>
      <c r="H816" s="11">
        <f>VLOOKUP(A816,'Medical Examinations'!$A$1:$L$2336,8,FALSE)</f>
        <v>2</v>
      </c>
      <c r="I816" s="11" t="str">
        <f>VLOOKUP(A816,'Medical Examinations'!$A$1:$L$2336,10,FALSE)</f>
        <v>No</v>
      </c>
      <c r="J816" s="11" t="str">
        <f>VLOOKUP(A816,'Medical Examinations'!$A$1:$L$2336,11,FALSE)</f>
        <v>Obesity</v>
      </c>
      <c r="K816" s="11" t="str">
        <f>VLOOKUP(A816,'Medical Examinations'!$A$1:$L$2336,12,FALSE)</f>
        <v>Normal</v>
      </c>
      <c r="L816" s="10">
        <f ca="1">VLOOKUP(A816,'Hospitalisation Details'!$A$1:$Q$2344,3,FALSE)</f>
        <v>1986</v>
      </c>
      <c r="M816" s="10" t="str">
        <f ca="1">VLOOKUP(A816,'Hospitalisation Details'!$A$1:$Q$2344,5,FALSE)</f>
        <v>Aug</v>
      </c>
      <c r="N816" s="11">
        <f ca="1">VLOOKUP(A816,'Hospitalisation Details'!$A$1:$Q$2344,6,FALSE)</f>
        <v>7</v>
      </c>
      <c r="O816" s="17">
        <f ca="1">VLOOKUP(A816,'Hospitalisation Details'!$A$1:$Q$2344,7,FALSE)</f>
        <v>31631</v>
      </c>
      <c r="P816" s="11">
        <f ca="1">VLOOKUP(A816,'Hospitalisation Details'!$A$1:$Q$2344,10,FALSE)</f>
        <v>6746.74</v>
      </c>
      <c r="Q816" s="11" t="str">
        <f ca="1">VLOOKUP(A816,'Hospitalisation Details'!$A$1:$Q$2344,12,FALSE)</f>
        <v>tier - 3</v>
      </c>
      <c r="R816" s="11" t="str">
        <f ca="1">VLOOKUP(A816,'Hospitalisation Details'!$A$1:$Q$2344,14,FALSE)</f>
        <v>tier - 2</v>
      </c>
      <c r="S816" s="11">
        <f ca="1">VLOOKUP(A816,'Hospitalisation Details'!$A$1:$Q$2344,17,FALSE)</f>
        <v>39</v>
      </c>
      <c r="T816" s="11" t="str">
        <f ca="1">VLOOKUP(A816,'Hospitalisation Details'!$A$1:$Q$2336,16,FALSE)</f>
        <v>R1016</v>
      </c>
    </row>
    <row r="817" ht="15.5" spans="1:20">
      <c r="A817" s="10" t="s">
        <v>3048</v>
      </c>
      <c r="B817" s="11" t="str">
        <f>VLOOKUP(A817,'Customer Names'!$H$6:$K$2340,3,FALSE)</f>
        <v>  Rich</v>
      </c>
      <c r="C817" s="11">
        <f>VLOOKUP(A817,'Medical Examinations'!$A$1:$L$2336,2,FALSE)</f>
        <v>31.79</v>
      </c>
      <c r="D817" s="11">
        <f>VLOOKUP(A817,'Medical Examinations'!$A$1:$L$2336,3,FALSE)</f>
        <v>11.33</v>
      </c>
      <c r="E817" s="11" t="str">
        <f>VLOOKUP(A817,'Medical Examinations'!$A$1:$L$2336,4,FALSE)</f>
        <v>yes</v>
      </c>
      <c r="F817" s="11" t="str">
        <f>VLOOKUP(A817,'Medical Examinations'!$A$1:$L$2336,5,FALSE)</f>
        <v>No</v>
      </c>
      <c r="G817" s="11" t="str">
        <f>VLOOKUP(A817,'Medical Examinations'!$A$1:$L$2336,6,FALSE)</f>
        <v>Yes</v>
      </c>
      <c r="H817" s="11">
        <f>VLOOKUP(A817,'Medical Examinations'!$A$1:$L$2336,8,FALSE)</f>
        <v>1</v>
      </c>
      <c r="I817" s="11" t="str">
        <f>VLOOKUP(A817,'Medical Examinations'!$A$1:$L$2336,10,FALSE)</f>
        <v>No</v>
      </c>
      <c r="J817" s="11" t="str">
        <f>VLOOKUP(A817,'Medical Examinations'!$A$1:$L$2336,11,FALSE)</f>
        <v>Obesity</v>
      </c>
      <c r="K817" s="11" t="str">
        <f>VLOOKUP(A817,'Medical Examinations'!$A$1:$L$2336,12,FALSE)</f>
        <v>Diabetes</v>
      </c>
      <c r="L817" s="10">
        <f ca="1">VLOOKUP(A817,'Hospitalisation Details'!$A$1:$Q$2344,3,FALSE)</f>
        <v>1986</v>
      </c>
      <c r="M817" s="10" t="str">
        <f ca="1">VLOOKUP(A817,'Hospitalisation Details'!$A$1:$Q$2344,5,FALSE)</f>
        <v>Jun</v>
      </c>
      <c r="N817" s="11">
        <f ca="1">VLOOKUP(A817,'Hospitalisation Details'!$A$1:$Q$2344,6,FALSE)</f>
        <v>5</v>
      </c>
      <c r="O817" s="17">
        <f ca="1">VLOOKUP(A817,'Hospitalisation Details'!$A$1:$Q$2344,7,FALSE)</f>
        <v>31568</v>
      </c>
      <c r="P817" s="11">
        <f ca="1">VLOOKUP(A817,'Hospitalisation Details'!$A$1:$Q$2344,10,FALSE)</f>
        <v>6748.59</v>
      </c>
      <c r="Q817" s="11" t="str">
        <f ca="1">VLOOKUP(A817,'Hospitalisation Details'!$A$1:$Q$2344,12,FALSE)</f>
        <v>tier - 3</v>
      </c>
      <c r="R817" s="11" t="str">
        <f ca="1">VLOOKUP(A817,'Hospitalisation Details'!$A$1:$Q$2344,14,FALSE)</f>
        <v>tier - 1</v>
      </c>
      <c r="S817" s="11">
        <f ca="1">VLOOKUP(A817,'Hospitalisation Details'!$A$1:$Q$2344,17,FALSE)</f>
        <v>39</v>
      </c>
      <c r="T817" s="11" t="str">
        <f ca="1">VLOOKUP(A817,'Hospitalisation Details'!$A$1:$Q$2336,16,FALSE)</f>
        <v>R1016</v>
      </c>
    </row>
    <row r="818" ht="15.5" spans="1:20">
      <c r="A818" s="10" t="s">
        <v>3051</v>
      </c>
      <c r="B818" s="11" t="str">
        <f>VLOOKUP(A818,'Customer Names'!$H$6:$K$2340,3,FALSE)</f>
        <v>  Marcos S</v>
      </c>
      <c r="C818" s="11">
        <f>VLOOKUP(A818,'Medical Examinations'!$A$1:$L$2336,2,FALSE)</f>
        <v>29.7</v>
      </c>
      <c r="D818" s="11">
        <f>VLOOKUP(A818,'Medical Examinations'!$A$1:$L$2336,3,FALSE)</f>
        <v>7.69</v>
      </c>
      <c r="E818" s="11" t="str">
        <f>VLOOKUP(A818,'Medical Examinations'!$A$1:$L$2336,4,FALSE)</f>
        <v>yes</v>
      </c>
      <c r="F818" s="11" t="str">
        <f>VLOOKUP(A818,'Medical Examinations'!$A$1:$L$2336,5,FALSE)</f>
        <v>No</v>
      </c>
      <c r="G818" s="11" t="str">
        <f>VLOOKUP(A818,'Medical Examinations'!$A$1:$L$2336,6,FALSE)</f>
        <v>Yes</v>
      </c>
      <c r="H818" s="11">
        <f>VLOOKUP(A818,'Medical Examinations'!$A$1:$L$2336,8,FALSE)</f>
        <v>1</v>
      </c>
      <c r="I818" s="11" t="str">
        <f>VLOOKUP(A818,'Medical Examinations'!$A$1:$L$2336,10,FALSE)</f>
        <v>No</v>
      </c>
      <c r="J818" s="11" t="str">
        <f>VLOOKUP(A818,'Medical Examinations'!$A$1:$L$2336,11,FALSE)</f>
        <v>Over Weight</v>
      </c>
      <c r="K818" s="11" t="str">
        <f>VLOOKUP(A818,'Medical Examinations'!$A$1:$L$2336,12,FALSE)</f>
        <v>Diabetes</v>
      </c>
      <c r="L818" s="10">
        <f ca="1">VLOOKUP(A818,'Hospitalisation Details'!$A$1:$Q$2344,3,FALSE)</f>
        <v>1970</v>
      </c>
      <c r="M818" s="10" t="str">
        <f ca="1">VLOOKUP(A818,'Hospitalisation Details'!$A$1:$Q$2344,5,FALSE)</f>
        <v>Jun</v>
      </c>
      <c r="N818" s="11">
        <f ca="1">VLOOKUP(A818,'Hospitalisation Details'!$A$1:$Q$2344,6,FALSE)</f>
        <v>17</v>
      </c>
      <c r="O818" s="17">
        <f ca="1">VLOOKUP(A818,'Hospitalisation Details'!$A$1:$Q$2344,7,FALSE)</f>
        <v>25736</v>
      </c>
      <c r="P818" s="11">
        <f ca="1">VLOOKUP(A818,'Hospitalisation Details'!$A$1:$Q$2344,10,FALSE)</f>
        <v>6749.63</v>
      </c>
      <c r="Q818" s="11" t="str">
        <f ca="1">VLOOKUP(A818,'Hospitalisation Details'!$A$1:$Q$2344,12,FALSE)</f>
        <v>tier - 2</v>
      </c>
      <c r="R818" s="11" t="str">
        <f ca="1">VLOOKUP(A818,'Hospitalisation Details'!$A$1:$Q$2344,14,FALSE)</f>
        <v>tier - 1</v>
      </c>
      <c r="S818" s="11">
        <f ca="1">VLOOKUP(A818,'Hospitalisation Details'!$A$1:$Q$2344,17,FALSE)</f>
        <v>55</v>
      </c>
      <c r="T818" s="11" t="str">
        <f ca="1">VLOOKUP(A818,'Hospitalisation Details'!$A$1:$Q$2336,16,FALSE)</f>
        <v>R1013</v>
      </c>
    </row>
    <row r="819" ht="15.5" spans="1:20">
      <c r="A819" s="10" t="s">
        <v>3054</v>
      </c>
      <c r="B819" s="11" t="str">
        <f>VLOOKUP(A819,'Customer Names'!$H$6:$K$2340,3,FALSE)</f>
        <v>  Dave</v>
      </c>
      <c r="C819" s="11">
        <f>VLOOKUP(A819,'Medical Examinations'!$A$1:$L$2336,2,FALSE)</f>
        <v>25.46</v>
      </c>
      <c r="D819" s="11">
        <f>VLOOKUP(A819,'Medical Examinations'!$A$1:$L$2336,3,FALSE)</f>
        <v>8.77</v>
      </c>
      <c r="E819" s="11" t="str">
        <f>VLOOKUP(A819,'Medical Examinations'!$A$1:$L$2336,4,FALSE)</f>
        <v>yes</v>
      </c>
      <c r="F819" s="11" t="str">
        <f>VLOOKUP(A819,'Medical Examinations'!$A$1:$L$2336,5,FALSE)</f>
        <v>No</v>
      </c>
      <c r="G819" s="11" t="str">
        <f>VLOOKUP(A819,'Medical Examinations'!$A$1:$L$2336,6,FALSE)</f>
        <v>Yes</v>
      </c>
      <c r="H819" s="11">
        <f>VLOOKUP(A819,'Medical Examinations'!$A$1:$L$2336,8,FALSE)</f>
        <v>1</v>
      </c>
      <c r="I819" s="11" t="str">
        <f>VLOOKUP(A819,'Medical Examinations'!$A$1:$L$2336,10,FALSE)</f>
        <v>No</v>
      </c>
      <c r="J819" s="11" t="str">
        <f>VLOOKUP(A819,'Medical Examinations'!$A$1:$L$2336,11,FALSE)</f>
        <v>Over Weight</v>
      </c>
      <c r="K819" s="11" t="str">
        <f>VLOOKUP(A819,'Medical Examinations'!$A$1:$L$2336,12,FALSE)</f>
        <v>Diabetes</v>
      </c>
      <c r="L819" s="10">
        <f ca="1">VLOOKUP(A819,'Hospitalisation Details'!$A$1:$Q$2344,3,FALSE)</f>
        <v>1966</v>
      </c>
      <c r="M819" s="10" t="str">
        <f ca="1">VLOOKUP(A819,'Hospitalisation Details'!$A$1:$Q$2344,5,FALSE)</f>
        <v>Dec</v>
      </c>
      <c r="N819" s="11">
        <f ca="1">VLOOKUP(A819,'Hospitalisation Details'!$A$1:$Q$2344,6,FALSE)</f>
        <v>9</v>
      </c>
      <c r="O819" s="17">
        <f ca="1">VLOOKUP(A819,'Hospitalisation Details'!$A$1:$Q$2344,7,FALSE)</f>
        <v>24450</v>
      </c>
      <c r="P819" s="11">
        <f ca="1">VLOOKUP(A819,'Hospitalisation Details'!$A$1:$Q$2344,10,FALSE)</f>
        <v>6750.27</v>
      </c>
      <c r="Q819" s="11" t="str">
        <f ca="1">VLOOKUP(A819,'Hospitalisation Details'!$A$1:$Q$2344,12,FALSE)</f>
        <v>tier - 3</v>
      </c>
      <c r="R819" s="11" t="str">
        <f ca="1">VLOOKUP(A819,'Hospitalisation Details'!$A$1:$Q$2344,14,FALSE)</f>
        <v>tier - 2</v>
      </c>
      <c r="S819" s="11">
        <f ca="1">VLOOKUP(A819,'Hospitalisation Details'!$A$1:$Q$2344,17,FALSE)</f>
        <v>58</v>
      </c>
      <c r="T819" s="11" t="str">
        <f ca="1">VLOOKUP(A819,'Hospitalisation Details'!$A$1:$Q$2336,16,FALSE)</f>
        <v>R1013</v>
      </c>
    </row>
    <row r="820" ht="15.5" spans="1:20">
      <c r="A820" s="10" t="s">
        <v>3058</v>
      </c>
      <c r="B820" s="11" t="str">
        <f>VLOOKUP(A820,'Customer Names'!$H$6:$K$2340,3,FALSE)</f>
        <v>  Andy</v>
      </c>
      <c r="C820" s="11">
        <f>VLOOKUP(A820,'Medical Examinations'!$A$1:$L$2336,2,FALSE)</f>
        <v>39.14</v>
      </c>
      <c r="D820" s="11">
        <f>VLOOKUP(A820,'Medical Examinations'!$A$1:$L$2336,3,FALSE)</f>
        <v>4.91</v>
      </c>
      <c r="E820" s="11" t="str">
        <f>VLOOKUP(A820,'Medical Examinations'!$A$1:$L$2336,4,FALSE)</f>
        <v>No</v>
      </c>
      <c r="F820" s="11" t="str">
        <f>VLOOKUP(A820,'Medical Examinations'!$A$1:$L$2336,5,FALSE)</f>
        <v>yes</v>
      </c>
      <c r="G820" s="11" t="str">
        <f>VLOOKUP(A820,'Medical Examinations'!$A$1:$L$2336,6,FALSE)</f>
        <v>No</v>
      </c>
      <c r="H820" s="11">
        <f>VLOOKUP(A820,'Medical Examinations'!$A$1:$L$2336,8,FALSE)</f>
        <v>1</v>
      </c>
      <c r="I820" s="11" t="str">
        <f>VLOOKUP(A820,'Medical Examinations'!$A$1:$L$2336,10,FALSE)</f>
        <v>No</v>
      </c>
      <c r="J820" s="11" t="str">
        <f>VLOOKUP(A820,'Medical Examinations'!$A$1:$L$2336,11,FALSE)</f>
        <v>Obesity</v>
      </c>
      <c r="K820" s="11" t="str">
        <f>VLOOKUP(A820,'Medical Examinations'!$A$1:$L$2336,12,FALSE)</f>
        <v>Normal</v>
      </c>
      <c r="L820" s="10">
        <f ca="1">VLOOKUP(A820,'Hospitalisation Details'!$A$1:$Q$2344,3,FALSE)</f>
        <v>1988</v>
      </c>
      <c r="M820" s="10" t="str">
        <f ca="1">VLOOKUP(A820,'Hospitalisation Details'!$A$1:$Q$2344,5,FALSE)</f>
        <v>Oct</v>
      </c>
      <c r="N820" s="11">
        <f ca="1">VLOOKUP(A820,'Hospitalisation Details'!$A$1:$Q$2344,6,FALSE)</f>
        <v>10</v>
      </c>
      <c r="O820" s="17">
        <f ca="1">VLOOKUP(A820,'Hospitalisation Details'!$A$1:$Q$2344,7,FALSE)</f>
        <v>32426</v>
      </c>
      <c r="P820" s="11">
        <f ca="1">VLOOKUP(A820,'Hospitalisation Details'!$A$1:$Q$2344,10,FALSE)</f>
        <v>6753.04</v>
      </c>
      <c r="Q820" s="11" t="str">
        <f ca="1">VLOOKUP(A820,'Hospitalisation Details'!$A$1:$Q$2344,12,FALSE)</f>
        <v>tier - 2</v>
      </c>
      <c r="R820" s="11" t="str">
        <f ca="1">VLOOKUP(A820,'Hospitalisation Details'!$A$1:$Q$2344,14,FALSE)</f>
        <v>tier - 2</v>
      </c>
      <c r="S820" s="11">
        <f ca="1">VLOOKUP(A820,'Hospitalisation Details'!$A$1:$Q$2344,17,FALSE)</f>
        <v>37</v>
      </c>
      <c r="T820" s="11" t="str">
        <f ca="1">VLOOKUP(A820,'Hospitalisation Details'!$A$1:$Q$2336,16,FALSE)</f>
        <v>R1024</v>
      </c>
    </row>
    <row r="821" ht="15.5" spans="1:20">
      <c r="A821" s="10" t="s">
        <v>3062</v>
      </c>
      <c r="B821" s="11" t="str">
        <f>VLOOKUP(A821,'Customer Names'!$H$6:$K$2340,3,FALSE)</f>
        <v>  Mary</v>
      </c>
      <c r="C821" s="11">
        <f>VLOOKUP(A821,'Medical Examinations'!$A$1:$L$2336,2,FALSE)</f>
        <v>41.2</v>
      </c>
      <c r="D821" s="11">
        <f>VLOOKUP(A821,'Medical Examinations'!$A$1:$L$2336,3,FALSE)</f>
        <v>4.95</v>
      </c>
      <c r="E821" s="11" t="str">
        <f>VLOOKUP(A821,'Medical Examinations'!$A$1:$L$2336,4,FALSE)</f>
        <v>No</v>
      </c>
      <c r="F821" s="11" t="str">
        <f>VLOOKUP(A821,'Medical Examinations'!$A$1:$L$2336,5,FALSE)</f>
        <v>No</v>
      </c>
      <c r="G821" s="11" t="str">
        <f>VLOOKUP(A821,'Medical Examinations'!$A$1:$L$2336,6,FALSE)</f>
        <v>No</v>
      </c>
      <c r="H821" s="11">
        <f>VLOOKUP(A821,'Medical Examinations'!$A$1:$L$2336,8,FALSE)</f>
        <v>1</v>
      </c>
      <c r="I821" s="11" t="str">
        <f>VLOOKUP(A821,'Medical Examinations'!$A$1:$L$2336,10,FALSE)</f>
        <v>No</v>
      </c>
      <c r="J821" s="11" t="str">
        <f>VLOOKUP(A821,'Medical Examinations'!$A$1:$L$2336,11,FALSE)</f>
        <v>Obesity</v>
      </c>
      <c r="K821" s="11" t="str">
        <f>VLOOKUP(A821,'Medical Examinations'!$A$1:$L$2336,12,FALSE)</f>
        <v>Normal</v>
      </c>
      <c r="L821" s="10">
        <f ca="1">VLOOKUP(A821,'Hospitalisation Details'!$A$1:$Q$2344,3,FALSE)</f>
        <v>1981</v>
      </c>
      <c r="M821" s="10" t="str">
        <f ca="1">VLOOKUP(A821,'Hospitalisation Details'!$A$1:$Q$2344,5,FALSE)</f>
        <v>Sep</v>
      </c>
      <c r="N821" s="11">
        <f ca="1">VLOOKUP(A821,'Hospitalisation Details'!$A$1:$Q$2344,6,FALSE)</f>
        <v>21</v>
      </c>
      <c r="O821" s="17">
        <f ca="1">VLOOKUP(A821,'Hospitalisation Details'!$A$1:$Q$2344,7,FALSE)</f>
        <v>29850</v>
      </c>
      <c r="P821" s="11">
        <f ca="1">VLOOKUP(A821,'Hospitalisation Details'!$A$1:$Q$2344,10,FALSE)</f>
        <v>6770.19</v>
      </c>
      <c r="Q821" s="11" t="str">
        <f ca="1">VLOOKUP(A821,'Hospitalisation Details'!$A$1:$Q$2344,12,FALSE)</f>
        <v>tier - 2</v>
      </c>
      <c r="R821" s="11" t="str">
        <f ca="1">VLOOKUP(A821,'Hospitalisation Details'!$A$1:$Q$2344,14,FALSE)</f>
        <v>tier - 3</v>
      </c>
      <c r="S821" s="11">
        <f ca="1">VLOOKUP(A821,'Hospitalisation Details'!$A$1:$Q$2344,17,FALSE)</f>
        <v>44</v>
      </c>
      <c r="T821" s="11" t="str">
        <f ca="1">VLOOKUP(A821,'Hospitalisation Details'!$A$1:$Q$2336,16,FALSE)</f>
        <v>R1013</v>
      </c>
    </row>
    <row r="822" ht="15.5" spans="1:20">
      <c r="A822" s="10" t="s">
        <v>3066</v>
      </c>
      <c r="B822" s="11" t="str">
        <f>VLOOKUP(A822,'Customer Names'!$H$6:$K$2340,3,FALSE)</f>
        <v>  Marcus B</v>
      </c>
      <c r="C822" s="11">
        <f>VLOOKUP(A822,'Medical Examinations'!$A$1:$L$2336,2,FALSE)</f>
        <v>28.81</v>
      </c>
      <c r="D822" s="11">
        <f>VLOOKUP(A822,'Medical Examinations'!$A$1:$L$2336,3,FALSE)</f>
        <v>10.8</v>
      </c>
      <c r="E822" s="11" t="str">
        <f>VLOOKUP(A822,'Medical Examinations'!$A$1:$L$2336,4,FALSE)</f>
        <v>yes</v>
      </c>
      <c r="F822" s="11" t="str">
        <f>VLOOKUP(A822,'Medical Examinations'!$A$1:$L$2336,5,FALSE)</f>
        <v>No</v>
      </c>
      <c r="G822" s="11" t="str">
        <f>VLOOKUP(A822,'Medical Examinations'!$A$1:$L$2336,6,FALSE)</f>
        <v>Yes</v>
      </c>
      <c r="H822" s="11">
        <f>VLOOKUP(A822,'Medical Examinations'!$A$1:$L$2336,8,FALSE)</f>
        <v>1</v>
      </c>
      <c r="I822" s="11" t="str">
        <f>VLOOKUP(A822,'Medical Examinations'!$A$1:$L$2336,10,FALSE)</f>
        <v>No</v>
      </c>
      <c r="J822" s="11" t="str">
        <f>VLOOKUP(A822,'Medical Examinations'!$A$1:$L$2336,11,FALSE)</f>
        <v>Over Weight</v>
      </c>
      <c r="K822" s="11" t="str">
        <f>VLOOKUP(A822,'Medical Examinations'!$A$1:$L$2336,12,FALSE)</f>
        <v>Diabetes</v>
      </c>
      <c r="L822" s="10">
        <f ca="1">VLOOKUP(A822,'Hospitalisation Details'!$A$1:$Q$2344,3,FALSE)</f>
        <v>1981</v>
      </c>
      <c r="M822" s="10" t="str">
        <f ca="1">VLOOKUP(A822,'Hospitalisation Details'!$A$1:$Q$2344,5,FALSE)</f>
        <v>Sep</v>
      </c>
      <c r="N822" s="11">
        <f ca="1">VLOOKUP(A822,'Hospitalisation Details'!$A$1:$Q$2344,6,FALSE)</f>
        <v>3</v>
      </c>
      <c r="O822" s="17">
        <f ca="1">VLOOKUP(A822,'Hospitalisation Details'!$A$1:$Q$2344,7,FALSE)</f>
        <v>29832</v>
      </c>
      <c r="P822" s="11">
        <f ca="1">VLOOKUP(A822,'Hospitalisation Details'!$A$1:$Q$2344,10,FALSE)</f>
        <v>6775.96</v>
      </c>
      <c r="Q822" s="11" t="str">
        <f ca="1">VLOOKUP(A822,'Hospitalisation Details'!$A$1:$Q$2344,12,FALSE)</f>
        <v>tier - 2</v>
      </c>
      <c r="R822" s="11" t="str">
        <f ca="1">VLOOKUP(A822,'Hospitalisation Details'!$A$1:$Q$2344,14,FALSE)</f>
        <v>tier - 3</v>
      </c>
      <c r="S822" s="11">
        <f ca="1">VLOOKUP(A822,'Hospitalisation Details'!$A$1:$Q$2344,17,FALSE)</f>
        <v>44</v>
      </c>
      <c r="T822" s="11" t="str">
        <f ca="1">VLOOKUP(A822,'Hospitalisation Details'!$A$1:$Q$2336,16,FALSE)</f>
        <v>R1011</v>
      </c>
    </row>
    <row r="823" ht="15.5" spans="1:20">
      <c r="A823" s="10" t="s">
        <v>3070</v>
      </c>
      <c r="B823" s="11" t="str">
        <f>VLOOKUP(A823,'Customer Names'!$H$6:$K$2340,3,FALSE)</f>
        <v>  Thomas K</v>
      </c>
      <c r="C823" s="11">
        <f>VLOOKUP(A823,'Medical Examinations'!$A$1:$L$2336,2,FALSE)</f>
        <v>37.41</v>
      </c>
      <c r="D823" s="11">
        <f>VLOOKUP(A823,'Medical Examinations'!$A$1:$L$2336,3,FALSE)</f>
        <v>7.21</v>
      </c>
      <c r="E823" s="11" t="str">
        <f>VLOOKUP(A823,'Medical Examinations'!$A$1:$L$2336,4,FALSE)</f>
        <v>No</v>
      </c>
      <c r="F823" s="11" t="str">
        <f>VLOOKUP(A823,'Medical Examinations'!$A$1:$L$2336,5,FALSE)</f>
        <v>No</v>
      </c>
      <c r="G823" s="11" t="str">
        <f>VLOOKUP(A823,'Medical Examinations'!$A$1:$L$2336,6,FALSE)</f>
        <v>No</v>
      </c>
      <c r="H823" s="11">
        <f>VLOOKUP(A823,'Medical Examinations'!$A$1:$L$2336,8,FALSE)</f>
        <v>2</v>
      </c>
      <c r="I823" s="11" t="str">
        <f>VLOOKUP(A823,'Medical Examinations'!$A$1:$L$2336,10,FALSE)</f>
        <v>No</v>
      </c>
      <c r="J823" s="11" t="str">
        <f>VLOOKUP(A823,'Medical Examinations'!$A$1:$L$2336,11,FALSE)</f>
        <v>Obesity</v>
      </c>
      <c r="K823" s="11" t="str">
        <f>VLOOKUP(A823,'Medical Examinations'!$A$1:$L$2336,12,FALSE)</f>
        <v>Diabetes</v>
      </c>
      <c r="L823" s="10">
        <f ca="1">VLOOKUP(A823,'Hospitalisation Details'!$A$1:$Q$2344,3,FALSE)</f>
        <v>1981</v>
      </c>
      <c r="M823" s="10" t="str">
        <f ca="1">VLOOKUP(A823,'Hospitalisation Details'!$A$1:$Q$2344,5,FALSE)</f>
        <v>Oct</v>
      </c>
      <c r="N823" s="11">
        <f ca="1">VLOOKUP(A823,'Hospitalisation Details'!$A$1:$Q$2344,6,FALSE)</f>
        <v>8</v>
      </c>
      <c r="O823" s="17">
        <f ca="1">VLOOKUP(A823,'Hospitalisation Details'!$A$1:$Q$2344,7,FALSE)</f>
        <v>29867</v>
      </c>
      <c r="P823" s="11">
        <f ca="1">VLOOKUP(A823,'Hospitalisation Details'!$A$1:$Q$2344,10,FALSE)</f>
        <v>6781.35</v>
      </c>
      <c r="Q823" s="11" t="str">
        <f ca="1">VLOOKUP(A823,'Hospitalisation Details'!$A$1:$Q$2344,12,FALSE)</f>
        <v>tier - 2</v>
      </c>
      <c r="R823" s="11" t="str">
        <f ca="1">VLOOKUP(A823,'Hospitalisation Details'!$A$1:$Q$2344,14,FALSE)</f>
        <v>tier - 1</v>
      </c>
      <c r="S823" s="11">
        <f ca="1">VLOOKUP(A823,'Hospitalisation Details'!$A$1:$Q$2344,17,FALSE)</f>
        <v>44</v>
      </c>
      <c r="T823" s="11" t="str">
        <f ca="1">VLOOKUP(A823,'Hospitalisation Details'!$A$1:$Q$2336,16,FALSE)</f>
        <v>R1013</v>
      </c>
    </row>
    <row r="824" ht="15.5" spans="1:20">
      <c r="A824" s="10" t="s">
        <v>3072</v>
      </c>
      <c r="B824" s="11" t="str">
        <f>VLOOKUP(A824,'Customer Names'!$H$6:$K$2340,3,FALSE)</f>
        <v>  Robert</v>
      </c>
      <c r="C824" s="11">
        <f>VLOOKUP(A824,'Medical Examinations'!$A$1:$L$2336,2,FALSE)</f>
        <v>52.54</v>
      </c>
      <c r="D824" s="11">
        <f>VLOOKUP(A824,'Medical Examinations'!$A$1:$L$2336,3,FALSE)</f>
        <v>5.12</v>
      </c>
      <c r="E824" s="11" t="str">
        <f>VLOOKUP(A824,'Medical Examinations'!$A$1:$L$2336,4,FALSE)</f>
        <v>No</v>
      </c>
      <c r="F824" s="11" t="str">
        <f>VLOOKUP(A824,'Medical Examinations'!$A$1:$L$2336,5,FALSE)</f>
        <v>No</v>
      </c>
      <c r="G824" s="11" t="str">
        <f>VLOOKUP(A824,'Medical Examinations'!$A$1:$L$2336,6,FALSE)</f>
        <v>Yes</v>
      </c>
      <c r="H824" s="11">
        <f>VLOOKUP(A824,'Medical Examinations'!$A$1:$L$2336,8,FALSE)</f>
        <v>1</v>
      </c>
      <c r="I824" s="11" t="str">
        <f>VLOOKUP(A824,'Medical Examinations'!$A$1:$L$2336,10,FALSE)</f>
        <v>No</v>
      </c>
      <c r="J824" s="11" t="str">
        <f>VLOOKUP(A824,'Medical Examinations'!$A$1:$L$2336,11,FALSE)</f>
        <v>Obesity</v>
      </c>
      <c r="K824" s="11" t="str">
        <f>VLOOKUP(A824,'Medical Examinations'!$A$1:$L$2336,12,FALSE)</f>
        <v>Normal</v>
      </c>
      <c r="L824" s="10">
        <f ca="1">VLOOKUP(A824,'Hospitalisation Details'!$A$1:$Q$2344,3,FALSE)</f>
        <v>1980</v>
      </c>
      <c r="M824" s="10" t="str">
        <f ca="1">VLOOKUP(A824,'Hospitalisation Details'!$A$1:$Q$2344,5,FALSE)</f>
        <v>Nov</v>
      </c>
      <c r="N824" s="11">
        <f ca="1">VLOOKUP(A824,'Hospitalisation Details'!$A$1:$Q$2344,6,FALSE)</f>
        <v>23</v>
      </c>
      <c r="O824" s="17">
        <f ca="1">VLOOKUP(A824,'Hospitalisation Details'!$A$1:$Q$2344,7,FALSE)</f>
        <v>29548</v>
      </c>
      <c r="P824" s="11">
        <f ca="1">VLOOKUP(A824,'Hospitalisation Details'!$A$1:$Q$2344,10,FALSE)</f>
        <v>6781.52</v>
      </c>
      <c r="Q824" s="11" t="str">
        <f ca="1">VLOOKUP(A824,'Hospitalisation Details'!$A$1:$Q$2344,12,FALSE)</f>
        <v>tier - 2</v>
      </c>
      <c r="R824" s="11" t="str">
        <f ca="1">VLOOKUP(A824,'Hospitalisation Details'!$A$1:$Q$2344,14,FALSE)</f>
        <v>tier - 2</v>
      </c>
      <c r="S824" s="11">
        <f ca="1">VLOOKUP(A824,'Hospitalisation Details'!$A$1:$Q$2344,17,FALSE)</f>
        <v>44</v>
      </c>
      <c r="T824" s="11" t="str">
        <f ca="1">VLOOKUP(A824,'Hospitalisation Details'!$A$1:$Q$2336,16,FALSE)</f>
        <v>R1013</v>
      </c>
    </row>
    <row r="825" ht="15.5" spans="1:20">
      <c r="A825" s="10" t="s">
        <v>3076</v>
      </c>
      <c r="B825" s="11" t="str">
        <f>VLOOKUP(A825,'Customer Names'!$H$6:$K$2340,3,FALSE)</f>
        <v>  Geoff</v>
      </c>
      <c r="C825" s="11">
        <f>VLOOKUP(A825,'Medical Examinations'!$A$1:$L$2336,2,FALSE)</f>
        <v>17.29</v>
      </c>
      <c r="D825" s="11">
        <f>VLOOKUP(A825,'Medical Examinations'!$A$1:$L$2336,3,FALSE)</f>
        <v>4.62</v>
      </c>
      <c r="E825" s="11" t="str">
        <f>VLOOKUP(A825,'Medical Examinations'!$A$1:$L$2336,4,FALSE)</f>
        <v>No</v>
      </c>
      <c r="F825" s="11" t="str">
        <f>VLOOKUP(A825,'Medical Examinations'!$A$1:$L$2336,5,FALSE)</f>
        <v>yes</v>
      </c>
      <c r="G825" s="11" t="str">
        <f>VLOOKUP(A825,'Medical Examinations'!$A$1:$L$2336,6,FALSE)</f>
        <v>No</v>
      </c>
      <c r="H825" s="11">
        <f>VLOOKUP(A825,'Medical Examinations'!$A$1:$L$2336,8,FALSE)</f>
        <v>1</v>
      </c>
      <c r="I825" s="11" t="str">
        <f>VLOOKUP(A825,'Medical Examinations'!$A$1:$L$2336,10,FALSE)</f>
        <v>yes</v>
      </c>
      <c r="J825" s="11" t="str">
        <f>VLOOKUP(A825,'Medical Examinations'!$A$1:$L$2336,11,FALSE)</f>
        <v>Under Weight</v>
      </c>
      <c r="K825" s="11" t="str">
        <f>VLOOKUP(A825,'Medical Examinations'!$A$1:$L$2336,12,FALSE)</f>
        <v>Normal</v>
      </c>
      <c r="L825" s="10">
        <f ca="1">VLOOKUP(A825,'Hospitalisation Details'!$A$1:$Q$2344,3,FALSE)</f>
        <v>1985</v>
      </c>
      <c r="M825" s="10" t="str">
        <f ca="1">VLOOKUP(A825,'Hospitalisation Details'!$A$1:$Q$2344,5,FALSE)</f>
        <v>Dec</v>
      </c>
      <c r="N825" s="11">
        <f ca="1">VLOOKUP(A825,'Hospitalisation Details'!$A$1:$Q$2344,6,FALSE)</f>
        <v>24</v>
      </c>
      <c r="O825" s="17">
        <f ca="1">VLOOKUP(A825,'Hospitalisation Details'!$A$1:$Q$2344,7,FALSE)</f>
        <v>31405</v>
      </c>
      <c r="P825" s="11">
        <f ca="1">VLOOKUP(A825,'Hospitalisation Details'!$A$1:$Q$2344,10,FALSE)</f>
        <v>6796.86</v>
      </c>
      <c r="Q825" s="11" t="str">
        <f ca="1">VLOOKUP(A825,'Hospitalisation Details'!$A$1:$Q$2344,12,FALSE)</f>
        <v>tier - 3</v>
      </c>
      <c r="R825" s="11" t="str">
        <f ca="1">VLOOKUP(A825,'Hospitalisation Details'!$A$1:$Q$2344,14,FALSE)</f>
        <v>tier - 3</v>
      </c>
      <c r="S825" s="11">
        <f ca="1">VLOOKUP(A825,'Hospitalisation Details'!$A$1:$Q$2344,17,FALSE)</f>
        <v>39</v>
      </c>
      <c r="T825" s="11" t="str">
        <f ca="1">VLOOKUP(A825,'Hospitalisation Details'!$A$1:$Q$2336,16,FALSE)</f>
        <v>R1012</v>
      </c>
    </row>
    <row r="826" ht="15.5" spans="1:20">
      <c r="A826" s="10" t="s">
        <v>3079</v>
      </c>
      <c r="B826" s="11" t="str">
        <f>VLOOKUP(A826,'Customer Names'!$H$6:$K$2340,3,FALSE)</f>
        <v>  Chris J</v>
      </c>
      <c r="C826" s="11">
        <f>VLOOKUP(A826,'Medical Examinations'!$A$1:$L$2336,2,FALSE)</f>
        <v>31.74</v>
      </c>
      <c r="D826" s="11">
        <f>VLOOKUP(A826,'Medical Examinations'!$A$1:$L$2336,3,FALSE)</f>
        <v>7.68</v>
      </c>
      <c r="E826" s="11" t="str">
        <f>VLOOKUP(A826,'Medical Examinations'!$A$1:$L$2336,4,FALSE)</f>
        <v>yes</v>
      </c>
      <c r="F826" s="11" t="str">
        <f>VLOOKUP(A826,'Medical Examinations'!$A$1:$L$2336,5,FALSE)</f>
        <v>No</v>
      </c>
      <c r="G826" s="11" t="str">
        <f>VLOOKUP(A826,'Medical Examinations'!$A$1:$L$2336,6,FALSE)</f>
        <v>No</v>
      </c>
      <c r="H826" s="11">
        <f>VLOOKUP(A826,'Medical Examinations'!$A$1:$L$2336,8,FALSE)</f>
        <v>0</v>
      </c>
      <c r="I826" s="11" t="str">
        <f>VLOOKUP(A826,'Medical Examinations'!$A$1:$L$2336,10,FALSE)</f>
        <v>No</v>
      </c>
      <c r="J826" s="11" t="str">
        <f>VLOOKUP(A826,'Medical Examinations'!$A$1:$L$2336,11,FALSE)</f>
        <v>Obesity</v>
      </c>
      <c r="K826" s="11" t="str">
        <f>VLOOKUP(A826,'Medical Examinations'!$A$1:$L$2336,12,FALSE)</f>
        <v>Diabetes</v>
      </c>
      <c r="L826" s="10">
        <f ca="1">VLOOKUP(A826,'Hospitalisation Details'!$A$1:$Q$2344,3,FALSE)</f>
        <v>1991</v>
      </c>
      <c r="M826" s="10" t="str">
        <f ca="1">VLOOKUP(A826,'Hospitalisation Details'!$A$1:$Q$2344,5,FALSE)</f>
        <v>Jun</v>
      </c>
      <c r="N826" s="11">
        <f ca="1">VLOOKUP(A826,'Hospitalisation Details'!$A$1:$Q$2344,6,FALSE)</f>
        <v>29</v>
      </c>
      <c r="O826" s="17">
        <f ca="1">VLOOKUP(A826,'Hospitalisation Details'!$A$1:$Q$2344,7,FALSE)</f>
        <v>33418</v>
      </c>
      <c r="P826" s="11">
        <f ca="1">VLOOKUP(A826,'Hospitalisation Details'!$A$1:$Q$2344,10,FALSE)</f>
        <v>6799.46</v>
      </c>
      <c r="Q826" s="11" t="str">
        <f ca="1">VLOOKUP(A826,'Hospitalisation Details'!$A$1:$Q$2344,12,FALSE)</f>
        <v>tier - 1</v>
      </c>
      <c r="R826" s="11" t="str">
        <f ca="1">VLOOKUP(A826,'Hospitalisation Details'!$A$1:$Q$2344,14,FALSE)</f>
        <v>tier - 2</v>
      </c>
      <c r="S826" s="11">
        <f ca="1">VLOOKUP(A826,'Hospitalisation Details'!$A$1:$Q$2344,17,FALSE)</f>
        <v>34</v>
      </c>
      <c r="T826" s="11" t="str">
        <f ca="1">VLOOKUP(A826,'Hospitalisation Details'!$A$1:$Q$2336,16,FALSE)</f>
        <v>R1014</v>
      </c>
    </row>
    <row r="827" ht="15.5" spans="1:20">
      <c r="A827" s="10" t="s">
        <v>3083</v>
      </c>
      <c r="B827" s="11" t="str">
        <f>VLOOKUP(A827,'Customer Names'!$H$6:$K$2340,3,FALSE)</f>
        <v>  Kate A</v>
      </c>
      <c r="C827" s="11">
        <f>VLOOKUP(A827,'Medical Examinations'!$A$1:$L$2336,2,FALSE)</f>
        <v>26.505</v>
      </c>
      <c r="D827" s="11">
        <f>VLOOKUP(A827,'Medical Examinations'!$A$1:$L$2336,3,FALSE)</f>
        <v>6.79</v>
      </c>
      <c r="E827" s="11" t="str">
        <f>VLOOKUP(A827,'Medical Examinations'!$A$1:$L$2336,4,FALSE)</f>
        <v>yes</v>
      </c>
      <c r="F827" s="11" t="str">
        <f>VLOOKUP(A827,'Medical Examinations'!$A$1:$L$2336,5,FALSE)</f>
        <v>No</v>
      </c>
      <c r="G827" s="11" t="str">
        <f>VLOOKUP(A827,'Medical Examinations'!$A$1:$L$2336,6,FALSE)</f>
        <v>Yes</v>
      </c>
      <c r="H827" s="11">
        <f>VLOOKUP(A827,'Medical Examinations'!$A$1:$L$2336,8,FALSE)</f>
        <v>1</v>
      </c>
      <c r="I827" s="11" t="str">
        <f>VLOOKUP(A827,'Medical Examinations'!$A$1:$L$2336,10,FALSE)</f>
        <v>No</v>
      </c>
      <c r="J827" s="11" t="str">
        <f>VLOOKUP(A827,'Medical Examinations'!$A$1:$L$2336,11,FALSE)</f>
        <v>Over Weight</v>
      </c>
      <c r="K827" s="11" t="str">
        <f>VLOOKUP(A827,'Medical Examinations'!$A$1:$L$2336,12,FALSE)</f>
        <v>Diabetes</v>
      </c>
      <c r="L827" s="10">
        <f ca="1">VLOOKUP(A827,'Hospitalisation Details'!$A$1:$Q$2344,3,FALSE)</f>
        <v>1975</v>
      </c>
      <c r="M827" s="10" t="str">
        <f ca="1">VLOOKUP(A827,'Hospitalisation Details'!$A$1:$Q$2344,5,FALSE)</f>
        <v>Aug</v>
      </c>
      <c r="N827" s="11">
        <f ca="1">VLOOKUP(A827,'Hospitalisation Details'!$A$1:$Q$2344,6,FALSE)</f>
        <v>17</v>
      </c>
      <c r="O827" s="17">
        <f ca="1">VLOOKUP(A827,'Hospitalisation Details'!$A$1:$Q$2344,7,FALSE)</f>
        <v>27623</v>
      </c>
      <c r="P827" s="11">
        <f ca="1">VLOOKUP(A827,'Hospitalisation Details'!$A$1:$Q$2344,10,FALSE)</f>
        <v>6809.46</v>
      </c>
      <c r="Q827" s="11" t="str">
        <f ca="1">VLOOKUP(A827,'Hospitalisation Details'!$A$1:$Q$2344,12,FALSE)</f>
        <v>tier - 2</v>
      </c>
      <c r="R827" s="11" t="str">
        <f ca="1">VLOOKUP(A827,'Hospitalisation Details'!$A$1:$Q$2344,14,FALSE)</f>
        <v>tier - 1</v>
      </c>
      <c r="S827" s="11">
        <f ca="1">VLOOKUP(A827,'Hospitalisation Details'!$A$1:$Q$2344,17,FALSE)</f>
        <v>50</v>
      </c>
      <c r="T827" s="11" t="str">
        <f ca="1">VLOOKUP(A827,'Hospitalisation Details'!$A$1:$Q$2336,16,FALSE)</f>
        <v>R1012</v>
      </c>
    </row>
    <row r="828" ht="15.5" spans="1:20">
      <c r="A828" s="10" t="s">
        <v>3087</v>
      </c>
      <c r="B828" s="11" t="str">
        <f>VLOOKUP(A828,'Customer Names'!$H$6:$K$2340,3,FALSE)</f>
        <v>  Kelli</v>
      </c>
      <c r="C828" s="11">
        <f>VLOOKUP(A828,'Medical Examinations'!$A$1:$L$2336,2,FALSE)</f>
        <v>36.48</v>
      </c>
      <c r="D828" s="11">
        <f>VLOOKUP(A828,'Medical Examinations'!$A$1:$L$2336,3,FALSE)</f>
        <v>11.09</v>
      </c>
      <c r="E828" s="11" t="str">
        <f>VLOOKUP(A828,'Medical Examinations'!$A$1:$L$2336,4,FALSE)</f>
        <v>No</v>
      </c>
      <c r="F828" s="11" t="str">
        <f>VLOOKUP(A828,'Medical Examinations'!$A$1:$L$2336,5,FALSE)</f>
        <v>No</v>
      </c>
      <c r="G828" s="11" t="str">
        <f>VLOOKUP(A828,'Medical Examinations'!$A$1:$L$2336,6,FALSE)</f>
        <v>No</v>
      </c>
      <c r="H828" s="11">
        <f>VLOOKUP(A828,'Medical Examinations'!$A$1:$L$2336,8,FALSE)</f>
        <v>0</v>
      </c>
      <c r="I828" s="11" t="str">
        <f>VLOOKUP(A828,'Medical Examinations'!$A$1:$L$2336,10,FALSE)</f>
        <v>No</v>
      </c>
      <c r="J828" s="11" t="str">
        <f>VLOOKUP(A828,'Medical Examinations'!$A$1:$L$2336,11,FALSE)</f>
        <v>Obesity</v>
      </c>
      <c r="K828" s="11" t="str">
        <f>VLOOKUP(A828,'Medical Examinations'!$A$1:$L$2336,12,FALSE)</f>
        <v>Diabetes</v>
      </c>
      <c r="L828" s="10">
        <f ca="1">VLOOKUP(A828,'Hospitalisation Details'!$A$1:$Q$2344,3,FALSE)</f>
        <v>1994</v>
      </c>
      <c r="M828" s="10" t="str">
        <f ca="1">VLOOKUP(A828,'Hospitalisation Details'!$A$1:$Q$2344,5,FALSE)</f>
        <v>Jul</v>
      </c>
      <c r="N828" s="11">
        <f ca="1">VLOOKUP(A828,'Hospitalisation Details'!$A$1:$Q$2344,6,FALSE)</f>
        <v>8</v>
      </c>
      <c r="O828" s="17">
        <f ca="1">VLOOKUP(A828,'Hospitalisation Details'!$A$1:$Q$2344,7,FALSE)</f>
        <v>34523</v>
      </c>
      <c r="P828" s="11">
        <f ca="1">VLOOKUP(A828,'Hospitalisation Details'!$A$1:$Q$2344,10,FALSE)</f>
        <v>6827.69</v>
      </c>
      <c r="Q828" s="11" t="str">
        <f ca="1">VLOOKUP(A828,'Hospitalisation Details'!$A$1:$Q$2344,12,FALSE)</f>
        <v>tier - 2</v>
      </c>
      <c r="R828" s="11" t="str">
        <f ca="1">VLOOKUP(A828,'Hospitalisation Details'!$A$1:$Q$2344,14,FALSE)</f>
        <v>tier - 2</v>
      </c>
      <c r="S828" s="11">
        <f ca="1">VLOOKUP(A828,'Hospitalisation Details'!$A$1:$Q$2344,17,FALSE)</f>
        <v>31</v>
      </c>
      <c r="T828" s="11" t="str">
        <f ca="1">VLOOKUP(A828,'Hospitalisation Details'!$A$1:$Q$2336,16,FALSE)</f>
        <v>R1021</v>
      </c>
    </row>
    <row r="829" ht="15.5" spans="1:20">
      <c r="A829" s="10" t="s">
        <v>3090</v>
      </c>
      <c r="B829" s="11" t="str">
        <f>VLOOKUP(A829,'Customer Names'!$H$6:$K$2340,3,FALSE)</f>
        <v>  Maggie M</v>
      </c>
      <c r="C829" s="11">
        <f>VLOOKUP(A829,'Medical Examinations'!$A$1:$L$2336,2,FALSE)</f>
        <v>39.16</v>
      </c>
      <c r="D829" s="11">
        <f>VLOOKUP(A829,'Medical Examinations'!$A$1:$L$2336,3,FALSE)</f>
        <v>5.24</v>
      </c>
      <c r="E829" s="11" t="str">
        <f>VLOOKUP(A829,'Medical Examinations'!$A$1:$L$2336,4,FALSE)</f>
        <v>yes</v>
      </c>
      <c r="F829" s="11" t="str">
        <f>VLOOKUP(A829,'Medical Examinations'!$A$1:$L$2336,5,FALSE)</f>
        <v>No</v>
      </c>
      <c r="G829" s="11" t="str">
        <f>VLOOKUP(A829,'Medical Examinations'!$A$1:$L$2336,6,FALSE)</f>
        <v>Yes</v>
      </c>
      <c r="H829" s="11">
        <f>VLOOKUP(A829,'Medical Examinations'!$A$1:$L$2336,8,FALSE)</f>
        <v>1</v>
      </c>
      <c r="I829" s="11" t="str">
        <f>VLOOKUP(A829,'Medical Examinations'!$A$1:$L$2336,10,FALSE)</f>
        <v>No</v>
      </c>
      <c r="J829" s="11" t="str">
        <f>VLOOKUP(A829,'Medical Examinations'!$A$1:$L$2336,11,FALSE)</f>
        <v>Obesity</v>
      </c>
      <c r="K829" s="11" t="str">
        <f>VLOOKUP(A829,'Medical Examinations'!$A$1:$L$2336,12,FALSE)</f>
        <v>Normal</v>
      </c>
      <c r="L829" s="10">
        <f ca="1">VLOOKUP(A829,'Hospitalisation Details'!$A$1:$Q$2344,3,FALSE)</f>
        <v>1979</v>
      </c>
      <c r="M829" s="10" t="str">
        <f ca="1">VLOOKUP(A829,'Hospitalisation Details'!$A$1:$Q$2344,5,FALSE)</f>
        <v>Jul</v>
      </c>
      <c r="N829" s="11">
        <f ca="1">VLOOKUP(A829,'Hospitalisation Details'!$A$1:$Q$2344,6,FALSE)</f>
        <v>15</v>
      </c>
      <c r="O829" s="17">
        <f ca="1">VLOOKUP(A829,'Hospitalisation Details'!$A$1:$Q$2344,7,FALSE)</f>
        <v>29051</v>
      </c>
      <c r="P829" s="11">
        <f ca="1">VLOOKUP(A829,'Hospitalisation Details'!$A$1:$Q$2344,10,FALSE)</f>
        <v>6837.37</v>
      </c>
      <c r="Q829" s="11" t="str">
        <f ca="1">VLOOKUP(A829,'Hospitalisation Details'!$A$1:$Q$2344,12,FALSE)</f>
        <v>tier - 3</v>
      </c>
      <c r="R829" s="11" t="str">
        <f ca="1">VLOOKUP(A829,'Hospitalisation Details'!$A$1:$Q$2344,14,FALSE)</f>
        <v>tier - 1</v>
      </c>
      <c r="S829" s="11">
        <f ca="1">VLOOKUP(A829,'Hospitalisation Details'!$A$1:$Q$2344,17,FALSE)</f>
        <v>46</v>
      </c>
      <c r="T829" s="11" t="str">
        <f ca="1">VLOOKUP(A829,'Hospitalisation Details'!$A$1:$Q$2336,16,FALSE)</f>
        <v>R1016</v>
      </c>
    </row>
    <row r="830" ht="15.5" spans="1:20">
      <c r="A830" s="10" t="s">
        <v>3093</v>
      </c>
      <c r="B830" s="11" t="str">
        <f>VLOOKUP(A830,'Customer Names'!$H$6:$K$2340,3,FALSE)</f>
        <v>  Michelle L</v>
      </c>
      <c r="C830" s="11">
        <f>VLOOKUP(A830,'Medical Examinations'!$A$1:$L$2336,2,FALSE)</f>
        <v>28.22</v>
      </c>
      <c r="D830" s="11">
        <f>VLOOKUP(A830,'Medical Examinations'!$A$1:$L$2336,3,FALSE)</f>
        <v>7.51</v>
      </c>
      <c r="E830" s="11" t="str">
        <f>VLOOKUP(A830,'Medical Examinations'!$A$1:$L$2336,4,FALSE)</f>
        <v>yes</v>
      </c>
      <c r="F830" s="11" t="str">
        <f>VLOOKUP(A830,'Medical Examinations'!$A$1:$L$2336,5,FALSE)</f>
        <v>No</v>
      </c>
      <c r="G830" s="11" t="str">
        <f>VLOOKUP(A830,'Medical Examinations'!$A$1:$L$2336,6,FALSE)</f>
        <v>Yes</v>
      </c>
      <c r="H830" s="11">
        <f>VLOOKUP(A830,'Medical Examinations'!$A$1:$L$2336,8,FALSE)</f>
        <v>1</v>
      </c>
      <c r="I830" s="11" t="str">
        <f>VLOOKUP(A830,'Medical Examinations'!$A$1:$L$2336,10,FALSE)</f>
        <v>No</v>
      </c>
      <c r="J830" s="11" t="str">
        <f>VLOOKUP(A830,'Medical Examinations'!$A$1:$L$2336,11,FALSE)</f>
        <v>Over Weight</v>
      </c>
      <c r="K830" s="11" t="str">
        <f>VLOOKUP(A830,'Medical Examinations'!$A$1:$L$2336,12,FALSE)</f>
        <v>Diabetes</v>
      </c>
      <c r="L830" s="10">
        <f ca="1">VLOOKUP(A830,'Hospitalisation Details'!$A$1:$Q$2344,3,FALSE)</f>
        <v>2000</v>
      </c>
      <c r="M830" s="10" t="str">
        <f ca="1">VLOOKUP(A830,'Hospitalisation Details'!$A$1:$Q$2344,5,FALSE)</f>
        <v>Nov</v>
      </c>
      <c r="N830" s="11">
        <f ca="1">VLOOKUP(A830,'Hospitalisation Details'!$A$1:$Q$2344,6,FALSE)</f>
        <v>30</v>
      </c>
      <c r="O830" s="17">
        <f ca="1">VLOOKUP(A830,'Hospitalisation Details'!$A$1:$Q$2344,7,FALSE)</f>
        <v>36860</v>
      </c>
      <c r="P830" s="11">
        <f ca="1">VLOOKUP(A830,'Hospitalisation Details'!$A$1:$Q$2344,10,FALSE)</f>
        <v>6842.28</v>
      </c>
      <c r="Q830" s="11" t="str">
        <f ca="1">VLOOKUP(A830,'Hospitalisation Details'!$A$1:$Q$2344,12,FALSE)</f>
        <v>tier - 2</v>
      </c>
      <c r="R830" s="11" t="str">
        <f ca="1">VLOOKUP(A830,'Hospitalisation Details'!$A$1:$Q$2344,14,FALSE)</f>
        <v>tier - 1</v>
      </c>
      <c r="S830" s="11">
        <f ca="1">VLOOKUP(A830,'Hospitalisation Details'!$A$1:$Q$2344,17,FALSE)</f>
        <v>24</v>
      </c>
      <c r="T830" s="11" t="str">
        <f ca="1">VLOOKUP(A830,'Hospitalisation Details'!$A$1:$Q$2336,16,FALSE)</f>
        <v>R1012</v>
      </c>
    </row>
    <row r="831" ht="15.5" spans="1:20">
      <c r="A831" s="10" t="s">
        <v>3097</v>
      </c>
      <c r="B831" s="11" t="str">
        <f>VLOOKUP(A831,'Customer Names'!$H$6:$K$2340,3,FALSE)</f>
        <v>  Ashley K</v>
      </c>
      <c r="C831" s="11">
        <f>VLOOKUP(A831,'Medical Examinations'!$A$1:$L$2336,2,FALSE)</f>
        <v>35</v>
      </c>
      <c r="D831" s="11">
        <f>VLOOKUP(A831,'Medical Examinations'!$A$1:$L$2336,3,FALSE)</f>
        <v>4.13</v>
      </c>
      <c r="E831" s="11" t="str">
        <f>VLOOKUP(A831,'Medical Examinations'!$A$1:$L$2336,4,FALSE)</f>
        <v>No</v>
      </c>
      <c r="F831" s="11" t="str">
        <f>VLOOKUP(A831,'Medical Examinations'!$A$1:$L$2336,5,FALSE)</f>
        <v>No</v>
      </c>
      <c r="G831" s="11" t="str">
        <f>VLOOKUP(A831,'Medical Examinations'!$A$1:$L$2336,6,FALSE)</f>
        <v>No</v>
      </c>
      <c r="H831" s="11">
        <f>VLOOKUP(A831,'Medical Examinations'!$A$1:$L$2336,8,FALSE)</f>
        <v>2</v>
      </c>
      <c r="I831" s="11" t="str">
        <f>VLOOKUP(A831,'Medical Examinations'!$A$1:$L$2336,10,FALSE)</f>
        <v>No</v>
      </c>
      <c r="J831" s="11" t="str">
        <f>VLOOKUP(A831,'Medical Examinations'!$A$1:$L$2336,11,FALSE)</f>
        <v>Obesity</v>
      </c>
      <c r="K831" s="11" t="str">
        <f>VLOOKUP(A831,'Medical Examinations'!$A$1:$L$2336,12,FALSE)</f>
        <v>Normal</v>
      </c>
      <c r="L831" s="10">
        <f ca="1">VLOOKUP(A831,'Hospitalisation Details'!$A$1:$Q$2344,3,FALSE)</f>
        <v>1977</v>
      </c>
      <c r="M831" s="10" t="str">
        <f ca="1">VLOOKUP(A831,'Hospitalisation Details'!$A$1:$Q$2344,5,FALSE)</f>
        <v>Jun</v>
      </c>
      <c r="N831" s="11">
        <f ca="1">VLOOKUP(A831,'Hospitalisation Details'!$A$1:$Q$2344,6,FALSE)</f>
        <v>15</v>
      </c>
      <c r="O831" s="17">
        <f ca="1">VLOOKUP(A831,'Hospitalisation Details'!$A$1:$Q$2344,7,FALSE)</f>
        <v>28291</v>
      </c>
      <c r="P831" s="11">
        <f ca="1">VLOOKUP(A831,'Hospitalisation Details'!$A$1:$Q$2344,10,FALSE)</f>
        <v>6843.17</v>
      </c>
      <c r="Q831" s="11" t="str">
        <f ca="1">VLOOKUP(A831,'Hospitalisation Details'!$A$1:$Q$2344,12,FALSE)</f>
        <v>tier - 2</v>
      </c>
      <c r="R831" s="11" t="str">
        <f ca="1">VLOOKUP(A831,'Hospitalisation Details'!$A$1:$Q$2344,14,FALSE)</f>
        <v>tier - 1</v>
      </c>
      <c r="S831" s="11">
        <f ca="1">VLOOKUP(A831,'Hospitalisation Details'!$A$1:$Q$2344,17,FALSE)</f>
        <v>48</v>
      </c>
      <c r="T831" s="11" t="str">
        <f ca="1">VLOOKUP(A831,'Hospitalisation Details'!$A$1:$Q$2336,16,FALSE)</f>
        <v>R1013</v>
      </c>
    </row>
    <row r="832" ht="15.5" spans="1:20">
      <c r="A832" s="10" t="s">
        <v>3101</v>
      </c>
      <c r="B832" s="11" t="str">
        <f>VLOOKUP(A832,'Customer Names'!$H$6:$K$2340,3,FALSE)</f>
        <v>  Michael</v>
      </c>
      <c r="C832" s="11">
        <f>VLOOKUP(A832,'Medical Examinations'!$A$1:$L$2336,2,FALSE)</f>
        <v>36.24</v>
      </c>
      <c r="D832" s="11">
        <f>VLOOKUP(A832,'Medical Examinations'!$A$1:$L$2336,3,FALSE)</f>
        <v>8.38</v>
      </c>
      <c r="E832" s="11" t="str">
        <f>VLOOKUP(A832,'Medical Examinations'!$A$1:$L$2336,4,FALSE)</f>
        <v>yes</v>
      </c>
      <c r="F832" s="11" t="str">
        <f>VLOOKUP(A832,'Medical Examinations'!$A$1:$L$2336,5,FALSE)</f>
        <v>No</v>
      </c>
      <c r="G832" s="11" t="str">
        <f>VLOOKUP(A832,'Medical Examinations'!$A$1:$L$2336,6,FALSE)</f>
        <v>No</v>
      </c>
      <c r="H832" s="11">
        <f>VLOOKUP(A832,'Medical Examinations'!$A$1:$L$2336,8,FALSE)</f>
        <v>1</v>
      </c>
      <c r="I832" s="11" t="str">
        <f>VLOOKUP(A832,'Medical Examinations'!$A$1:$L$2336,10,FALSE)</f>
        <v>No</v>
      </c>
      <c r="J832" s="11" t="str">
        <f>VLOOKUP(A832,'Medical Examinations'!$A$1:$L$2336,11,FALSE)</f>
        <v>Obesity</v>
      </c>
      <c r="K832" s="11" t="str">
        <f>VLOOKUP(A832,'Medical Examinations'!$A$1:$L$2336,12,FALSE)</f>
        <v>Diabetes</v>
      </c>
      <c r="L832" s="10">
        <f ca="1">VLOOKUP(A832,'Hospitalisation Details'!$A$1:$Q$2344,3,FALSE)</f>
        <v>1979</v>
      </c>
      <c r="M832" s="10" t="str">
        <f ca="1">VLOOKUP(A832,'Hospitalisation Details'!$A$1:$Q$2344,5,FALSE)</f>
        <v>Nov</v>
      </c>
      <c r="N832" s="11">
        <f ca="1">VLOOKUP(A832,'Hospitalisation Details'!$A$1:$Q$2344,6,FALSE)</f>
        <v>4</v>
      </c>
      <c r="O832" s="17">
        <f ca="1">VLOOKUP(A832,'Hospitalisation Details'!$A$1:$Q$2344,7,FALSE)</f>
        <v>29163</v>
      </c>
      <c r="P832" s="11">
        <f ca="1">VLOOKUP(A832,'Hospitalisation Details'!$A$1:$Q$2344,10,FALSE)</f>
        <v>6849.03</v>
      </c>
      <c r="Q832" s="11" t="str">
        <f ca="1">VLOOKUP(A832,'Hospitalisation Details'!$A$1:$Q$2344,12,FALSE)</f>
        <v>tier - 2</v>
      </c>
      <c r="R832" s="11" t="str">
        <f ca="1">VLOOKUP(A832,'Hospitalisation Details'!$A$1:$Q$2344,14,FALSE)</f>
        <v>tier - 2</v>
      </c>
      <c r="S832" s="11">
        <f ca="1">VLOOKUP(A832,'Hospitalisation Details'!$A$1:$Q$2344,17,FALSE)</f>
        <v>46</v>
      </c>
      <c r="T832" s="11" t="str">
        <f ca="1">VLOOKUP(A832,'Hospitalisation Details'!$A$1:$Q$2336,16,FALSE)</f>
        <v>R1011</v>
      </c>
    </row>
    <row r="833" ht="15.5" spans="1:20">
      <c r="A833" s="10" t="s">
        <v>3105</v>
      </c>
      <c r="B833" s="11" t="str">
        <f>VLOOKUP(A833,'Customer Names'!$H$6:$K$2340,3,FALSE)</f>
        <v>  Ryan K</v>
      </c>
      <c r="C833" s="11">
        <f>VLOOKUP(A833,'Medical Examinations'!$A$1:$L$2336,2,FALSE)</f>
        <v>36.955</v>
      </c>
      <c r="D833" s="11">
        <f>VLOOKUP(A833,'Medical Examinations'!$A$1:$L$2336,3,FALSE)</f>
        <v>8.07</v>
      </c>
      <c r="E833" s="11" t="str">
        <f>VLOOKUP(A833,'Medical Examinations'!$A$1:$L$2336,4,FALSE)</f>
        <v>No</v>
      </c>
      <c r="F833" s="11" t="str">
        <f>VLOOKUP(A833,'Medical Examinations'!$A$1:$L$2336,5,FALSE)</f>
        <v>No</v>
      </c>
      <c r="G833" s="11" t="str">
        <f>VLOOKUP(A833,'Medical Examinations'!$A$1:$L$2336,6,FALSE)</f>
        <v>No</v>
      </c>
      <c r="H833" s="11">
        <f>VLOOKUP(A833,'Medical Examinations'!$A$1:$L$2336,8,FALSE)</f>
        <v>0</v>
      </c>
      <c r="I833" s="11" t="str">
        <f>VLOOKUP(A833,'Medical Examinations'!$A$1:$L$2336,10,FALSE)</f>
        <v>No</v>
      </c>
      <c r="J833" s="11" t="str">
        <f>VLOOKUP(A833,'Medical Examinations'!$A$1:$L$2336,11,FALSE)</f>
        <v>Obesity</v>
      </c>
      <c r="K833" s="11" t="str">
        <f>VLOOKUP(A833,'Medical Examinations'!$A$1:$L$2336,12,FALSE)</f>
        <v>Diabetes</v>
      </c>
      <c r="L833" s="10">
        <f ca="1">VLOOKUP(A833,'Hospitalisation Details'!$A$1:$Q$2344,3,FALSE)</f>
        <v>1981</v>
      </c>
      <c r="M833" s="10" t="str">
        <f ca="1">VLOOKUP(A833,'Hospitalisation Details'!$A$1:$Q$2344,5,FALSE)</f>
        <v>Jun</v>
      </c>
      <c r="N833" s="11">
        <f ca="1">VLOOKUP(A833,'Hospitalisation Details'!$A$1:$Q$2344,6,FALSE)</f>
        <v>19</v>
      </c>
      <c r="O833" s="17">
        <f ca="1">VLOOKUP(A833,'Hospitalisation Details'!$A$1:$Q$2344,7,FALSE)</f>
        <v>29756</v>
      </c>
      <c r="P833" s="11">
        <f ca="1">VLOOKUP(A833,'Hospitalisation Details'!$A$1:$Q$2344,10,FALSE)</f>
        <v>6858.48</v>
      </c>
      <c r="Q833" s="11" t="str">
        <f ca="1">VLOOKUP(A833,'Hospitalisation Details'!$A$1:$Q$2344,12,FALSE)</f>
        <v>tier - 2</v>
      </c>
      <c r="R833" s="11" t="str">
        <f ca="1">VLOOKUP(A833,'Hospitalisation Details'!$A$1:$Q$2344,14,FALSE)</f>
        <v>tier - 2</v>
      </c>
      <c r="S833" s="11">
        <f ca="1">VLOOKUP(A833,'Hospitalisation Details'!$A$1:$Q$2344,17,FALSE)</f>
        <v>44</v>
      </c>
      <c r="T833" s="11" t="str">
        <f ca="1">VLOOKUP(A833,'Hospitalisation Details'!$A$1:$Q$2336,16,FALSE)</f>
        <v>R1019</v>
      </c>
    </row>
    <row r="834" ht="15.5" spans="1:20">
      <c r="A834" s="10" t="s">
        <v>3108</v>
      </c>
      <c r="B834" s="11" t="str">
        <f>VLOOKUP(A834,'Customer Names'!$H$6:$K$2340,3,FALSE)</f>
        <v>  Matthew J</v>
      </c>
      <c r="C834" s="11">
        <f>VLOOKUP(A834,'Medical Examinations'!$A$1:$L$2336,2,FALSE)</f>
        <v>29.64</v>
      </c>
      <c r="D834" s="11">
        <f>VLOOKUP(A834,'Medical Examinations'!$A$1:$L$2336,3,FALSE)</f>
        <v>8.95</v>
      </c>
      <c r="E834" s="11" t="str">
        <f>VLOOKUP(A834,'Medical Examinations'!$A$1:$L$2336,4,FALSE)</f>
        <v>No</v>
      </c>
      <c r="F834" s="11" t="str">
        <f>VLOOKUP(A834,'Medical Examinations'!$A$1:$L$2336,5,FALSE)</f>
        <v>No</v>
      </c>
      <c r="G834" s="11" t="str">
        <f>VLOOKUP(A834,'Medical Examinations'!$A$1:$L$2336,6,FALSE)</f>
        <v>No</v>
      </c>
      <c r="H834" s="11">
        <f>VLOOKUP(A834,'Medical Examinations'!$A$1:$L$2336,8,FALSE)</f>
        <v>0</v>
      </c>
      <c r="I834" s="11" t="str">
        <f>VLOOKUP(A834,'Medical Examinations'!$A$1:$L$2336,10,FALSE)</f>
        <v>No</v>
      </c>
      <c r="J834" s="11" t="str">
        <f>VLOOKUP(A834,'Medical Examinations'!$A$1:$L$2336,11,FALSE)</f>
        <v>Over Weight</v>
      </c>
      <c r="K834" s="11" t="str">
        <f>VLOOKUP(A834,'Medical Examinations'!$A$1:$L$2336,12,FALSE)</f>
        <v>Diabetes</v>
      </c>
      <c r="L834" s="10">
        <f ca="1">VLOOKUP(A834,'Hospitalisation Details'!$A$1:$Q$2344,3,FALSE)</f>
        <v>1978</v>
      </c>
      <c r="M834" s="10" t="str">
        <f ca="1">VLOOKUP(A834,'Hospitalisation Details'!$A$1:$Q$2344,5,FALSE)</f>
        <v>Aug</v>
      </c>
      <c r="N834" s="11">
        <f ca="1">VLOOKUP(A834,'Hospitalisation Details'!$A$1:$Q$2344,6,FALSE)</f>
        <v>5</v>
      </c>
      <c r="O834" s="17">
        <f ca="1">VLOOKUP(A834,'Hospitalisation Details'!$A$1:$Q$2344,7,FALSE)</f>
        <v>28707</v>
      </c>
      <c r="P834" s="11">
        <f ca="1">VLOOKUP(A834,'Hospitalisation Details'!$A$1:$Q$2344,10,FALSE)</f>
        <v>6863.49</v>
      </c>
      <c r="Q834" s="11" t="str">
        <f ca="1">VLOOKUP(A834,'Hospitalisation Details'!$A$1:$Q$2344,12,FALSE)</f>
        <v>tier - 2</v>
      </c>
      <c r="R834" s="11" t="str">
        <f ca="1">VLOOKUP(A834,'Hospitalisation Details'!$A$1:$Q$2344,14,FALSE)</f>
        <v>tier - 1</v>
      </c>
      <c r="S834" s="11">
        <f ca="1">VLOOKUP(A834,'Hospitalisation Details'!$A$1:$Q$2344,17,FALSE)</f>
        <v>47</v>
      </c>
      <c r="T834" s="11" t="str">
        <f ca="1">VLOOKUP(A834,'Hospitalisation Details'!$A$1:$Q$2336,16,FALSE)</f>
        <v>R1013</v>
      </c>
    </row>
    <row r="835" ht="15.5" spans="1:20">
      <c r="A835" s="10" t="s">
        <v>3111</v>
      </c>
      <c r="B835" s="11" t="str">
        <f>VLOOKUP(A835,'Customer Names'!$H$6:$K$2340,3,FALSE)</f>
        <v>  Karine</v>
      </c>
      <c r="C835" s="11">
        <f>VLOOKUP(A835,'Medical Examinations'!$A$1:$L$2336,2,FALSE)</f>
        <v>42.74</v>
      </c>
      <c r="D835" s="11">
        <f>VLOOKUP(A835,'Medical Examinations'!$A$1:$L$2336,3,FALSE)</f>
        <v>6.31</v>
      </c>
      <c r="E835" s="11" t="str">
        <f>VLOOKUP(A835,'Medical Examinations'!$A$1:$L$2336,4,FALSE)</f>
        <v>yes</v>
      </c>
      <c r="F835" s="11" t="str">
        <f>VLOOKUP(A835,'Medical Examinations'!$A$1:$L$2336,5,FALSE)</f>
        <v>No</v>
      </c>
      <c r="G835" s="11" t="str">
        <f>VLOOKUP(A835,'Medical Examinations'!$A$1:$L$2336,6,FALSE)</f>
        <v>No</v>
      </c>
      <c r="H835" s="11">
        <f>VLOOKUP(A835,'Medical Examinations'!$A$1:$L$2336,8,FALSE)</f>
        <v>1</v>
      </c>
      <c r="I835" s="11" t="str">
        <f>VLOOKUP(A835,'Medical Examinations'!$A$1:$L$2336,10,FALSE)</f>
        <v>No</v>
      </c>
      <c r="J835" s="11" t="str">
        <f>VLOOKUP(A835,'Medical Examinations'!$A$1:$L$2336,11,FALSE)</f>
        <v>Obesity</v>
      </c>
      <c r="K835" s="11" t="str">
        <f>VLOOKUP(A835,'Medical Examinations'!$A$1:$L$2336,12,FALSE)</f>
        <v>Prediabetes</v>
      </c>
      <c r="L835" s="10">
        <f ca="1">VLOOKUP(A835,'Hospitalisation Details'!$A$1:$Q$2344,3,FALSE)</f>
        <v>1969</v>
      </c>
      <c r="M835" s="10" t="str">
        <f ca="1">VLOOKUP(A835,'Hospitalisation Details'!$A$1:$Q$2344,5,FALSE)</f>
        <v>Oct</v>
      </c>
      <c r="N835" s="11">
        <f ca="1">VLOOKUP(A835,'Hospitalisation Details'!$A$1:$Q$2344,6,FALSE)</f>
        <v>23</v>
      </c>
      <c r="O835" s="17">
        <f ca="1">VLOOKUP(A835,'Hospitalisation Details'!$A$1:$Q$2344,7,FALSE)</f>
        <v>25499</v>
      </c>
      <c r="P835" s="11">
        <f ca="1">VLOOKUP(A835,'Hospitalisation Details'!$A$1:$Q$2344,10,FALSE)</f>
        <v>6868.39</v>
      </c>
      <c r="Q835" s="11" t="str">
        <f ca="1">VLOOKUP(A835,'Hospitalisation Details'!$A$1:$Q$2344,12,FALSE)</f>
        <v>tier - 2</v>
      </c>
      <c r="R835" s="11" t="str">
        <f ca="1">VLOOKUP(A835,'Hospitalisation Details'!$A$1:$Q$2344,14,FALSE)</f>
        <v>tier - 2</v>
      </c>
      <c r="S835" s="11">
        <f ca="1">VLOOKUP(A835,'Hospitalisation Details'!$A$1:$Q$2344,17,FALSE)</f>
        <v>56</v>
      </c>
      <c r="T835" s="11" t="str">
        <f ca="1">VLOOKUP(A835,'Hospitalisation Details'!$A$1:$Q$2336,16,FALSE)</f>
        <v>R1013</v>
      </c>
    </row>
    <row r="836" ht="15.5" spans="1:20">
      <c r="A836" s="10" t="s">
        <v>3115</v>
      </c>
      <c r="B836" s="11" t="str">
        <f>VLOOKUP(A836,'Customer Names'!$H$6:$K$2340,3,FALSE)</f>
        <v>  Antonia G</v>
      </c>
      <c r="C836" s="11">
        <f>VLOOKUP(A836,'Medical Examinations'!$A$1:$L$2336,2,FALSE)</f>
        <v>36.13</v>
      </c>
      <c r="D836" s="11">
        <f>VLOOKUP(A836,'Medical Examinations'!$A$1:$L$2336,3,FALSE)</f>
        <v>7.19</v>
      </c>
      <c r="E836" s="11" t="str">
        <f>VLOOKUP(A836,'Medical Examinations'!$A$1:$L$2336,4,FALSE)</f>
        <v>yes</v>
      </c>
      <c r="F836" s="11" t="str">
        <f>VLOOKUP(A836,'Medical Examinations'!$A$1:$L$2336,5,FALSE)</f>
        <v>No</v>
      </c>
      <c r="G836" s="11" t="str">
        <f>VLOOKUP(A836,'Medical Examinations'!$A$1:$L$2336,6,FALSE)</f>
        <v>No</v>
      </c>
      <c r="H836" s="11">
        <f>VLOOKUP(A836,'Medical Examinations'!$A$1:$L$2336,8,FALSE)</f>
        <v>2</v>
      </c>
      <c r="I836" s="11" t="str">
        <f>VLOOKUP(A836,'Medical Examinations'!$A$1:$L$2336,10,FALSE)</f>
        <v>No</v>
      </c>
      <c r="J836" s="11" t="str">
        <f>VLOOKUP(A836,'Medical Examinations'!$A$1:$L$2336,11,FALSE)</f>
        <v>Obesity</v>
      </c>
      <c r="K836" s="11" t="str">
        <f>VLOOKUP(A836,'Medical Examinations'!$A$1:$L$2336,12,FALSE)</f>
        <v>Diabetes</v>
      </c>
      <c r="L836" s="10">
        <f ca="1">VLOOKUP(A836,'Hospitalisation Details'!$A$1:$Q$2344,3,FALSE)</f>
        <v>1981</v>
      </c>
      <c r="M836" s="10" t="str">
        <f ca="1">VLOOKUP(A836,'Hospitalisation Details'!$A$1:$Q$2344,5,FALSE)</f>
        <v>Jun</v>
      </c>
      <c r="N836" s="11">
        <f ca="1">VLOOKUP(A836,'Hospitalisation Details'!$A$1:$Q$2344,6,FALSE)</f>
        <v>23</v>
      </c>
      <c r="O836" s="17">
        <f ca="1">VLOOKUP(A836,'Hospitalisation Details'!$A$1:$Q$2344,7,FALSE)</f>
        <v>29760</v>
      </c>
      <c r="P836" s="11">
        <f ca="1">VLOOKUP(A836,'Hospitalisation Details'!$A$1:$Q$2344,10,FALSE)</f>
        <v>6875.96</v>
      </c>
      <c r="Q836" s="11" t="str">
        <f ca="1">VLOOKUP(A836,'Hospitalisation Details'!$A$1:$Q$2344,12,FALSE)</f>
        <v>tier - 2</v>
      </c>
      <c r="R836" s="11" t="str">
        <f ca="1">VLOOKUP(A836,'Hospitalisation Details'!$A$1:$Q$2344,14,FALSE)</f>
        <v>tier - 2</v>
      </c>
      <c r="S836" s="11">
        <f ca="1">VLOOKUP(A836,'Hospitalisation Details'!$A$1:$Q$2344,17,FALSE)</f>
        <v>44</v>
      </c>
      <c r="T836" s="11" t="str">
        <f ca="1">VLOOKUP(A836,'Hospitalisation Details'!$A$1:$Q$2336,16,FALSE)</f>
        <v>R1011</v>
      </c>
    </row>
    <row r="837" ht="15.5" spans="1:20">
      <c r="A837" s="10" t="s">
        <v>3118</v>
      </c>
      <c r="B837" s="11" t="str">
        <f>VLOOKUP(A837,'Customer Names'!$H$6:$K$2340,3,FALSE)</f>
        <v>  Casondra L</v>
      </c>
      <c r="C837" s="11">
        <f>VLOOKUP(A837,'Medical Examinations'!$A$1:$L$2336,2,FALSE)</f>
        <v>31.55</v>
      </c>
      <c r="D837" s="11">
        <f>VLOOKUP(A837,'Medical Examinations'!$A$1:$L$2336,3,FALSE)</f>
        <v>6.11</v>
      </c>
      <c r="E837" s="11" t="str">
        <f>VLOOKUP(A837,'Medical Examinations'!$A$1:$L$2336,4,FALSE)</f>
        <v>yes</v>
      </c>
      <c r="F837" s="11" t="str">
        <f>VLOOKUP(A837,'Medical Examinations'!$A$1:$L$2336,5,FALSE)</f>
        <v>No</v>
      </c>
      <c r="G837" s="11" t="str">
        <f>VLOOKUP(A837,'Medical Examinations'!$A$1:$L$2336,6,FALSE)</f>
        <v>No</v>
      </c>
      <c r="H837" s="11">
        <f>VLOOKUP(A837,'Medical Examinations'!$A$1:$L$2336,8,FALSE)</f>
        <v>1</v>
      </c>
      <c r="I837" s="11" t="str">
        <f>VLOOKUP(A837,'Medical Examinations'!$A$1:$L$2336,10,FALSE)</f>
        <v>No</v>
      </c>
      <c r="J837" s="11" t="str">
        <f>VLOOKUP(A837,'Medical Examinations'!$A$1:$L$2336,11,FALSE)</f>
        <v>Obesity</v>
      </c>
      <c r="K837" s="11" t="str">
        <f>VLOOKUP(A837,'Medical Examinations'!$A$1:$L$2336,12,FALSE)</f>
        <v>Prediabetes</v>
      </c>
      <c r="L837" s="10">
        <f ca="1">VLOOKUP(A837,'Hospitalisation Details'!$A$1:$Q$2344,3,FALSE)</f>
        <v>2004</v>
      </c>
      <c r="M837" s="10" t="str">
        <f ca="1">VLOOKUP(A837,'Hospitalisation Details'!$A$1:$Q$2344,5,FALSE)</f>
        <v>Dec</v>
      </c>
      <c r="N837" s="11">
        <f ca="1">VLOOKUP(A837,'Hospitalisation Details'!$A$1:$Q$2344,6,FALSE)</f>
        <v>24</v>
      </c>
      <c r="O837" s="17">
        <f ca="1">VLOOKUP(A837,'Hospitalisation Details'!$A$1:$Q$2344,7,FALSE)</f>
        <v>38345</v>
      </c>
      <c r="P837" s="11">
        <f ca="1">VLOOKUP(A837,'Hospitalisation Details'!$A$1:$Q$2344,10,FALSE)</f>
        <v>6876.53</v>
      </c>
      <c r="Q837" s="11" t="str">
        <f ca="1">VLOOKUP(A837,'Hospitalisation Details'!$A$1:$Q$2344,12,FALSE)</f>
        <v>tier - 2</v>
      </c>
      <c r="R837" s="11" t="str">
        <f ca="1">VLOOKUP(A837,'Hospitalisation Details'!$A$1:$Q$2344,14,FALSE)</f>
        <v>tier - 1</v>
      </c>
      <c r="S837" s="11">
        <f ca="1">VLOOKUP(A837,'Hospitalisation Details'!$A$1:$Q$2344,17,FALSE)</f>
        <v>20</v>
      </c>
      <c r="T837" s="11" t="str">
        <f ca="1">VLOOKUP(A837,'Hospitalisation Details'!$A$1:$Q$2336,16,FALSE)</f>
        <v>R1012</v>
      </c>
    </row>
    <row r="838" ht="15.5" spans="1:20">
      <c r="A838" s="10" t="s">
        <v>3122</v>
      </c>
      <c r="B838" s="11" t="str">
        <f>VLOOKUP(A838,'Customer Names'!$H$6:$K$2340,3,FALSE)</f>
        <v>  Wendy</v>
      </c>
      <c r="C838" s="11">
        <f>VLOOKUP(A838,'Medical Examinations'!$A$1:$L$2336,2,FALSE)</f>
        <v>52.75</v>
      </c>
      <c r="D838" s="11">
        <f>VLOOKUP(A838,'Medical Examinations'!$A$1:$L$2336,3,FALSE)</f>
        <v>6.02</v>
      </c>
      <c r="E838" s="11" t="str">
        <f>VLOOKUP(A838,'Medical Examinations'!$A$1:$L$2336,4,FALSE)</f>
        <v>No</v>
      </c>
      <c r="F838" s="11" t="str">
        <f>VLOOKUP(A838,'Medical Examinations'!$A$1:$L$2336,5,FALSE)</f>
        <v>No</v>
      </c>
      <c r="G838" s="11" t="str">
        <f>VLOOKUP(A838,'Medical Examinations'!$A$1:$L$2336,6,FALSE)</f>
        <v>No</v>
      </c>
      <c r="H838" s="11">
        <f>VLOOKUP(A838,'Medical Examinations'!$A$1:$L$2336,8,FALSE)</f>
        <v>1</v>
      </c>
      <c r="I838" s="11" t="str">
        <f>VLOOKUP(A838,'Medical Examinations'!$A$1:$L$2336,10,FALSE)</f>
        <v>No</v>
      </c>
      <c r="J838" s="11" t="str">
        <f>VLOOKUP(A838,'Medical Examinations'!$A$1:$L$2336,11,FALSE)</f>
        <v>Obesity</v>
      </c>
      <c r="K838" s="11" t="str">
        <f>VLOOKUP(A838,'Medical Examinations'!$A$1:$L$2336,12,FALSE)</f>
        <v>Prediabetes</v>
      </c>
      <c r="L838" s="10">
        <f ca="1">VLOOKUP(A838,'Hospitalisation Details'!$A$1:$Q$2344,3,FALSE)</f>
        <v>1985</v>
      </c>
      <c r="M838" s="10" t="str">
        <f ca="1">VLOOKUP(A838,'Hospitalisation Details'!$A$1:$Q$2344,5,FALSE)</f>
        <v>Sep</v>
      </c>
      <c r="N838" s="11">
        <f ca="1">VLOOKUP(A838,'Hospitalisation Details'!$A$1:$Q$2344,6,FALSE)</f>
        <v>10</v>
      </c>
      <c r="O838" s="17">
        <f ca="1">VLOOKUP(A838,'Hospitalisation Details'!$A$1:$Q$2344,7,FALSE)</f>
        <v>31300</v>
      </c>
      <c r="P838" s="11">
        <f ca="1">VLOOKUP(A838,'Hospitalisation Details'!$A$1:$Q$2344,10,FALSE)</f>
        <v>6877.98</v>
      </c>
      <c r="Q838" s="11" t="str">
        <f ca="1">VLOOKUP(A838,'Hospitalisation Details'!$A$1:$Q$2344,12,FALSE)</f>
        <v>tier - 2</v>
      </c>
      <c r="R838" s="11" t="str">
        <f ca="1">VLOOKUP(A838,'Hospitalisation Details'!$A$1:$Q$2344,14,FALSE)</f>
        <v>tier - 1</v>
      </c>
      <c r="S838" s="11">
        <f ca="1">VLOOKUP(A838,'Hospitalisation Details'!$A$1:$Q$2344,17,FALSE)</f>
        <v>40</v>
      </c>
      <c r="T838" s="11" t="str">
        <f ca="1">VLOOKUP(A838,'Hospitalisation Details'!$A$1:$Q$2336,16,FALSE)</f>
        <v>R1024</v>
      </c>
    </row>
    <row r="839" ht="15.5" spans="1:20">
      <c r="A839" s="10" t="s">
        <v>3126</v>
      </c>
      <c r="B839" s="11" t="str">
        <f>VLOOKUP(A839,'Customer Names'!$H$6:$K$2340,3,FALSE)</f>
        <v>  Eric D</v>
      </c>
      <c r="C839" s="11">
        <f>VLOOKUP(A839,'Medical Examinations'!$A$1:$L$2336,2,FALSE)</f>
        <v>36.67</v>
      </c>
      <c r="D839" s="11">
        <f>VLOOKUP(A839,'Medical Examinations'!$A$1:$L$2336,3,FALSE)</f>
        <v>11.86</v>
      </c>
      <c r="E839" s="11" t="str">
        <f>VLOOKUP(A839,'Medical Examinations'!$A$1:$L$2336,4,FALSE)</f>
        <v>No</v>
      </c>
      <c r="F839" s="11" t="str">
        <f>VLOOKUP(A839,'Medical Examinations'!$A$1:$L$2336,5,FALSE)</f>
        <v>No</v>
      </c>
      <c r="G839" s="11" t="str">
        <f>VLOOKUP(A839,'Medical Examinations'!$A$1:$L$2336,6,FALSE)</f>
        <v>No</v>
      </c>
      <c r="H839" s="11">
        <f>VLOOKUP(A839,'Medical Examinations'!$A$1:$L$2336,8,FALSE)</f>
        <v>0</v>
      </c>
      <c r="I839" s="11" t="str">
        <f>VLOOKUP(A839,'Medical Examinations'!$A$1:$L$2336,10,FALSE)</f>
        <v>No</v>
      </c>
      <c r="J839" s="11" t="str">
        <f>VLOOKUP(A839,'Medical Examinations'!$A$1:$L$2336,11,FALSE)</f>
        <v>Obesity</v>
      </c>
      <c r="K839" s="11" t="str">
        <f>VLOOKUP(A839,'Medical Examinations'!$A$1:$L$2336,12,FALSE)</f>
        <v>Diabetes</v>
      </c>
      <c r="L839" s="10">
        <f ca="1">VLOOKUP(A839,'Hospitalisation Details'!$A$1:$Q$2344,3,FALSE)</f>
        <v>1989</v>
      </c>
      <c r="M839" s="10" t="str">
        <f ca="1">VLOOKUP(A839,'Hospitalisation Details'!$A$1:$Q$2344,5,FALSE)</f>
        <v>Dec</v>
      </c>
      <c r="N839" s="11">
        <f ca="1">VLOOKUP(A839,'Hospitalisation Details'!$A$1:$Q$2344,6,FALSE)</f>
        <v>21</v>
      </c>
      <c r="O839" s="17">
        <f ca="1">VLOOKUP(A839,'Hospitalisation Details'!$A$1:$Q$2344,7,FALSE)</f>
        <v>32863</v>
      </c>
      <c r="P839" s="11">
        <f ca="1">VLOOKUP(A839,'Hospitalisation Details'!$A$1:$Q$2344,10,FALSE)</f>
        <v>6895.19</v>
      </c>
      <c r="Q839" s="11" t="str">
        <f ca="1">VLOOKUP(A839,'Hospitalisation Details'!$A$1:$Q$2344,12,FALSE)</f>
        <v>tier - 2</v>
      </c>
      <c r="R839" s="11" t="str">
        <f ca="1">VLOOKUP(A839,'Hospitalisation Details'!$A$1:$Q$2344,14,FALSE)</f>
        <v>tier - 3</v>
      </c>
      <c r="S839" s="11">
        <f ca="1">VLOOKUP(A839,'Hospitalisation Details'!$A$1:$Q$2344,17,FALSE)</f>
        <v>35</v>
      </c>
      <c r="T839" s="11" t="str">
        <f ca="1">VLOOKUP(A839,'Hospitalisation Details'!$A$1:$Q$2336,16,FALSE)</f>
        <v>R1024</v>
      </c>
    </row>
    <row r="840" ht="15.5" spans="1:20">
      <c r="A840" s="10" t="s">
        <v>3129</v>
      </c>
      <c r="B840" s="11" t="str">
        <f>VLOOKUP(A840,'Customer Names'!$H$6:$K$2340,3,FALSE)</f>
        <v>  Elizabeth</v>
      </c>
      <c r="C840" s="11">
        <f>VLOOKUP(A840,'Medical Examinations'!$A$1:$L$2336,2,FALSE)</f>
        <v>38.06</v>
      </c>
      <c r="D840" s="11">
        <f>VLOOKUP(A840,'Medical Examinations'!$A$1:$L$2336,3,FALSE)</f>
        <v>8.25</v>
      </c>
      <c r="E840" s="11" t="str">
        <f>VLOOKUP(A840,'Medical Examinations'!$A$1:$L$2336,4,FALSE)</f>
        <v>No</v>
      </c>
      <c r="F840" s="11" t="str">
        <f>VLOOKUP(A840,'Medical Examinations'!$A$1:$L$2336,5,FALSE)</f>
        <v>No</v>
      </c>
      <c r="G840" s="11" t="str">
        <f>VLOOKUP(A840,'Medical Examinations'!$A$1:$L$2336,6,FALSE)</f>
        <v>No</v>
      </c>
      <c r="H840" s="11">
        <f>VLOOKUP(A840,'Medical Examinations'!$A$1:$L$2336,8,FALSE)</f>
        <v>0</v>
      </c>
      <c r="I840" s="11" t="str">
        <f>VLOOKUP(A840,'Medical Examinations'!$A$1:$L$2336,10,FALSE)</f>
        <v>No</v>
      </c>
      <c r="J840" s="11" t="str">
        <f>VLOOKUP(A840,'Medical Examinations'!$A$1:$L$2336,11,FALSE)</f>
        <v>Obesity</v>
      </c>
      <c r="K840" s="11" t="str">
        <f>VLOOKUP(A840,'Medical Examinations'!$A$1:$L$2336,12,FALSE)</f>
        <v>Diabetes</v>
      </c>
      <c r="L840" s="10">
        <f ca="1">VLOOKUP(A840,'Hospitalisation Details'!$A$1:$Q$2344,3,FALSE)</f>
        <v>1984</v>
      </c>
      <c r="M840" s="10" t="str">
        <f ca="1">VLOOKUP(A840,'Hospitalisation Details'!$A$1:$Q$2344,5,FALSE)</f>
        <v>Sep</v>
      </c>
      <c r="N840" s="11">
        <f ca="1">VLOOKUP(A840,'Hospitalisation Details'!$A$1:$Q$2344,6,FALSE)</f>
        <v>5</v>
      </c>
      <c r="O840" s="17">
        <f ca="1">VLOOKUP(A840,'Hospitalisation Details'!$A$1:$Q$2344,7,FALSE)</f>
        <v>30930</v>
      </c>
      <c r="P840" s="11">
        <f ca="1">VLOOKUP(A840,'Hospitalisation Details'!$A$1:$Q$2344,10,FALSE)</f>
        <v>6933.24</v>
      </c>
      <c r="Q840" s="11" t="str">
        <f ca="1">VLOOKUP(A840,'Hospitalisation Details'!$A$1:$Q$2344,12,FALSE)</f>
        <v>tier - 2</v>
      </c>
      <c r="R840" s="11" t="str">
        <f ca="1">VLOOKUP(A840,'Hospitalisation Details'!$A$1:$Q$2344,14,FALSE)</f>
        <v>tier - 3</v>
      </c>
      <c r="S840" s="11">
        <f ca="1">VLOOKUP(A840,'Hospitalisation Details'!$A$1:$Q$2344,17,FALSE)</f>
        <v>41</v>
      </c>
      <c r="T840" s="11" t="str">
        <f ca="1">VLOOKUP(A840,'Hospitalisation Details'!$A$1:$Q$2336,16,FALSE)</f>
        <v>R1012</v>
      </c>
    </row>
    <row r="841" ht="15.5" spans="1:20">
      <c r="A841" s="10" t="s">
        <v>3133</v>
      </c>
      <c r="B841" s="11" t="str">
        <f>VLOOKUP(A841,'Customer Names'!$H$6:$K$2340,3,FALSE)</f>
        <v>  Laura F</v>
      </c>
      <c r="C841" s="11">
        <f>VLOOKUP(A841,'Medical Examinations'!$A$1:$L$2336,2,FALSE)</f>
        <v>38</v>
      </c>
      <c r="D841" s="11">
        <f>VLOOKUP(A841,'Medical Examinations'!$A$1:$L$2336,3,FALSE)</f>
        <v>8.13</v>
      </c>
      <c r="E841" s="11" t="str">
        <f>VLOOKUP(A841,'Medical Examinations'!$A$1:$L$2336,4,FALSE)</f>
        <v>No</v>
      </c>
      <c r="F841" s="11" t="str">
        <f>VLOOKUP(A841,'Medical Examinations'!$A$1:$L$2336,5,FALSE)</f>
        <v>No</v>
      </c>
      <c r="G841" s="11" t="str">
        <f>VLOOKUP(A841,'Medical Examinations'!$A$1:$L$2336,6,FALSE)</f>
        <v>No</v>
      </c>
      <c r="H841" s="11">
        <f>VLOOKUP(A841,'Medical Examinations'!$A$1:$L$2336,8,FALSE)</f>
        <v>0</v>
      </c>
      <c r="I841" s="11" t="str">
        <f>VLOOKUP(A841,'Medical Examinations'!$A$1:$L$2336,10,FALSE)</f>
        <v>No</v>
      </c>
      <c r="J841" s="11" t="str">
        <f>VLOOKUP(A841,'Medical Examinations'!$A$1:$L$2336,11,FALSE)</f>
        <v>Obesity</v>
      </c>
      <c r="K841" s="11" t="str">
        <f>VLOOKUP(A841,'Medical Examinations'!$A$1:$L$2336,12,FALSE)</f>
        <v>Diabetes</v>
      </c>
      <c r="L841" s="10">
        <f ca="1">VLOOKUP(A841,'Hospitalisation Details'!$A$1:$Q$2344,3,FALSE)</f>
        <v>1978</v>
      </c>
      <c r="M841" s="10" t="str">
        <f ca="1">VLOOKUP(A841,'Hospitalisation Details'!$A$1:$Q$2344,5,FALSE)</f>
        <v>Nov</v>
      </c>
      <c r="N841" s="11">
        <f ca="1">VLOOKUP(A841,'Hospitalisation Details'!$A$1:$Q$2344,6,FALSE)</f>
        <v>29</v>
      </c>
      <c r="O841" s="17">
        <f ca="1">VLOOKUP(A841,'Hospitalisation Details'!$A$1:$Q$2344,7,FALSE)</f>
        <v>28823</v>
      </c>
      <c r="P841" s="11">
        <f ca="1">VLOOKUP(A841,'Hospitalisation Details'!$A$1:$Q$2344,10,FALSE)</f>
        <v>6938.11</v>
      </c>
      <c r="Q841" s="11" t="str">
        <f ca="1">VLOOKUP(A841,'Hospitalisation Details'!$A$1:$Q$2344,12,FALSE)</f>
        <v>tier - 2</v>
      </c>
      <c r="R841" s="11" t="str">
        <f ca="1">VLOOKUP(A841,'Hospitalisation Details'!$A$1:$Q$2344,14,FALSE)</f>
        <v>tier - 2</v>
      </c>
      <c r="S841" s="11">
        <f ca="1">VLOOKUP(A841,'Hospitalisation Details'!$A$1:$Q$2344,17,FALSE)</f>
        <v>46</v>
      </c>
      <c r="T841" s="11" t="str">
        <f ca="1">VLOOKUP(A841,'Hospitalisation Details'!$A$1:$Q$2336,16,FALSE)</f>
        <v>R1013</v>
      </c>
    </row>
    <row r="842" ht="15.5" spans="1:20">
      <c r="A842" s="10" t="s">
        <v>3136</v>
      </c>
      <c r="B842" s="11" t="str">
        <f>VLOOKUP(A842,'Customer Names'!$H$6:$K$2340,3,FALSE)</f>
        <v>  Amelia F</v>
      </c>
      <c r="C842" s="11">
        <f>VLOOKUP(A842,'Medical Examinations'!$A$1:$L$2336,2,FALSE)</f>
        <v>35.1</v>
      </c>
      <c r="D842" s="11">
        <f>VLOOKUP(A842,'Medical Examinations'!$A$1:$L$2336,3,FALSE)</f>
        <v>10.1</v>
      </c>
      <c r="E842" s="11" t="str">
        <f>VLOOKUP(A842,'Medical Examinations'!$A$1:$L$2336,4,FALSE)</f>
        <v>No</v>
      </c>
      <c r="F842" s="11" t="str">
        <f>VLOOKUP(A842,'Medical Examinations'!$A$1:$L$2336,5,FALSE)</f>
        <v>No</v>
      </c>
      <c r="G842" s="11" t="str">
        <f>VLOOKUP(A842,'Medical Examinations'!$A$1:$L$2336,6,FALSE)</f>
        <v>No</v>
      </c>
      <c r="H842" s="11">
        <f>VLOOKUP(A842,'Medical Examinations'!$A$1:$L$2336,8,FALSE)</f>
        <v>0</v>
      </c>
      <c r="I842" s="11" t="str">
        <f>VLOOKUP(A842,'Medical Examinations'!$A$1:$L$2336,10,FALSE)</f>
        <v>No</v>
      </c>
      <c r="J842" s="11" t="str">
        <f>VLOOKUP(A842,'Medical Examinations'!$A$1:$L$2336,11,FALSE)</f>
        <v>Obesity</v>
      </c>
      <c r="K842" s="11" t="str">
        <f>VLOOKUP(A842,'Medical Examinations'!$A$1:$L$2336,12,FALSE)</f>
        <v>Diabetes</v>
      </c>
      <c r="L842" s="10">
        <f ca="1">VLOOKUP(A842,'Hospitalisation Details'!$A$1:$Q$2344,3,FALSE)</f>
        <v>1980</v>
      </c>
      <c r="M842" s="10" t="str">
        <f ca="1">VLOOKUP(A842,'Hospitalisation Details'!$A$1:$Q$2344,5,FALSE)</f>
        <v>Aug</v>
      </c>
      <c r="N842" s="11">
        <f ca="1">VLOOKUP(A842,'Hospitalisation Details'!$A$1:$Q$2344,6,FALSE)</f>
        <v>30</v>
      </c>
      <c r="O842" s="17">
        <f ca="1">VLOOKUP(A842,'Hospitalisation Details'!$A$1:$Q$2344,7,FALSE)</f>
        <v>29463</v>
      </c>
      <c r="P842" s="11">
        <f ca="1">VLOOKUP(A842,'Hospitalisation Details'!$A$1:$Q$2344,10,FALSE)</f>
        <v>6940.91</v>
      </c>
      <c r="Q842" s="11" t="str">
        <f ca="1">VLOOKUP(A842,'Hospitalisation Details'!$A$1:$Q$2344,12,FALSE)</f>
        <v>tier - 2</v>
      </c>
      <c r="R842" s="11" t="str">
        <f ca="1">VLOOKUP(A842,'Hospitalisation Details'!$A$1:$Q$2344,14,FALSE)</f>
        <v>tier - 2</v>
      </c>
      <c r="S842" s="11">
        <f ca="1">VLOOKUP(A842,'Hospitalisation Details'!$A$1:$Q$2344,17,FALSE)</f>
        <v>45</v>
      </c>
      <c r="T842" s="11" t="str">
        <f ca="1">VLOOKUP(A842,'Hospitalisation Details'!$A$1:$Q$2336,16,FALSE)</f>
        <v>R1012</v>
      </c>
    </row>
    <row r="843" ht="15.5" spans="1:20">
      <c r="A843" s="10" t="s">
        <v>3140</v>
      </c>
      <c r="B843" s="11" t="str">
        <f>VLOOKUP(A843,'Customer Names'!$H$6:$K$2340,3,FALSE)</f>
        <v>  Amy L</v>
      </c>
      <c r="C843" s="11">
        <f>VLOOKUP(A843,'Medical Examinations'!$A$1:$L$2336,2,FALSE)</f>
        <v>33.82</v>
      </c>
      <c r="D843" s="11">
        <f>VLOOKUP(A843,'Medical Examinations'!$A$1:$L$2336,3,FALSE)</f>
        <v>5.89</v>
      </c>
      <c r="E843" s="11" t="str">
        <f>VLOOKUP(A843,'Medical Examinations'!$A$1:$L$2336,4,FALSE)</f>
        <v>yes</v>
      </c>
      <c r="F843" s="11" t="str">
        <f>VLOOKUP(A843,'Medical Examinations'!$A$1:$L$2336,5,FALSE)</f>
        <v>No</v>
      </c>
      <c r="G843" s="11" t="str">
        <f>VLOOKUP(A843,'Medical Examinations'!$A$1:$L$2336,6,FALSE)</f>
        <v>No</v>
      </c>
      <c r="H843" s="11">
        <f>VLOOKUP(A843,'Medical Examinations'!$A$1:$L$2336,8,FALSE)</f>
        <v>2</v>
      </c>
      <c r="I843" s="11" t="str">
        <f>VLOOKUP(A843,'Medical Examinations'!$A$1:$L$2336,10,FALSE)</f>
        <v>No</v>
      </c>
      <c r="J843" s="11" t="str">
        <f>VLOOKUP(A843,'Medical Examinations'!$A$1:$L$2336,11,FALSE)</f>
        <v>Obesity</v>
      </c>
      <c r="K843" s="11" t="str">
        <f>VLOOKUP(A843,'Medical Examinations'!$A$1:$L$2336,12,FALSE)</f>
        <v>Prediabetes</v>
      </c>
      <c r="L843" s="10">
        <f ca="1">VLOOKUP(A843,'Hospitalisation Details'!$A$1:$Q$2344,3,FALSE)</f>
        <v>1980</v>
      </c>
      <c r="M843" s="10" t="str">
        <f ca="1">VLOOKUP(A843,'Hospitalisation Details'!$A$1:$Q$2344,5,FALSE)</f>
        <v>Oct</v>
      </c>
      <c r="N843" s="11">
        <f ca="1">VLOOKUP(A843,'Hospitalisation Details'!$A$1:$Q$2344,6,FALSE)</f>
        <v>5</v>
      </c>
      <c r="O843" s="17">
        <f ca="1">VLOOKUP(A843,'Hospitalisation Details'!$A$1:$Q$2344,7,FALSE)</f>
        <v>29499</v>
      </c>
      <c r="P843" s="11">
        <f ca="1">VLOOKUP(A843,'Hospitalisation Details'!$A$1:$Q$2344,10,FALSE)</f>
        <v>6940.94</v>
      </c>
      <c r="Q843" s="11" t="str">
        <f ca="1">VLOOKUP(A843,'Hospitalisation Details'!$A$1:$Q$2344,12,FALSE)</f>
        <v>tier - 2</v>
      </c>
      <c r="R843" s="11" t="str">
        <f ca="1">VLOOKUP(A843,'Hospitalisation Details'!$A$1:$Q$2344,14,FALSE)</f>
        <v>tier - 3</v>
      </c>
      <c r="S843" s="11">
        <f ca="1">VLOOKUP(A843,'Hospitalisation Details'!$A$1:$Q$2344,17,FALSE)</f>
        <v>45</v>
      </c>
      <c r="T843" s="11" t="str">
        <f ca="1">VLOOKUP(A843,'Hospitalisation Details'!$A$1:$Q$2336,16,FALSE)</f>
        <v>R1013</v>
      </c>
    </row>
    <row r="844" ht="15.5" spans="1:20">
      <c r="A844" s="10" t="s">
        <v>3142</v>
      </c>
      <c r="B844" s="11" t="str">
        <f>VLOOKUP(A844,'Customer Names'!$H$6:$K$2340,3,FALSE)</f>
        <v>  Katie J</v>
      </c>
      <c r="C844" s="11">
        <f>VLOOKUP(A844,'Medical Examinations'!$A$1:$L$2336,2,FALSE)</f>
        <v>37.43</v>
      </c>
      <c r="D844" s="11">
        <f>VLOOKUP(A844,'Medical Examinations'!$A$1:$L$2336,3,FALSE)</f>
        <v>4.97</v>
      </c>
      <c r="E844" s="11" t="str">
        <f>VLOOKUP(A844,'Medical Examinations'!$A$1:$L$2336,4,FALSE)</f>
        <v>No</v>
      </c>
      <c r="F844" s="11" t="str">
        <f>VLOOKUP(A844,'Medical Examinations'!$A$1:$L$2336,5,FALSE)</f>
        <v>No</v>
      </c>
      <c r="G844" s="11" t="str">
        <f>VLOOKUP(A844,'Medical Examinations'!$A$1:$L$2336,6,FALSE)</f>
        <v>No</v>
      </c>
      <c r="H844" s="11">
        <f>VLOOKUP(A844,'Medical Examinations'!$A$1:$L$2336,8,FALSE)</f>
        <v>2</v>
      </c>
      <c r="I844" s="11" t="str">
        <f>VLOOKUP(A844,'Medical Examinations'!$A$1:$L$2336,10,FALSE)</f>
        <v>No</v>
      </c>
      <c r="J844" s="11" t="str">
        <f>VLOOKUP(A844,'Medical Examinations'!$A$1:$L$2336,11,FALSE)</f>
        <v>Obesity</v>
      </c>
      <c r="K844" s="11" t="str">
        <f>VLOOKUP(A844,'Medical Examinations'!$A$1:$L$2336,12,FALSE)</f>
        <v>Normal</v>
      </c>
      <c r="L844" s="10">
        <f ca="1">VLOOKUP(A844,'Hospitalisation Details'!$A$1:$Q$2344,3,FALSE)</f>
        <v>1978</v>
      </c>
      <c r="M844" s="10" t="str">
        <f ca="1">VLOOKUP(A844,'Hospitalisation Details'!$A$1:$Q$2344,5,FALSE)</f>
        <v>Dec</v>
      </c>
      <c r="N844" s="11">
        <f ca="1">VLOOKUP(A844,'Hospitalisation Details'!$A$1:$Q$2344,6,FALSE)</f>
        <v>15</v>
      </c>
      <c r="O844" s="17">
        <f ca="1">VLOOKUP(A844,'Hospitalisation Details'!$A$1:$Q$2344,7,FALSE)</f>
        <v>28839</v>
      </c>
      <c r="P844" s="11">
        <f ca="1">VLOOKUP(A844,'Hospitalisation Details'!$A$1:$Q$2344,10,FALSE)</f>
        <v>6948.7</v>
      </c>
      <c r="Q844" s="11" t="str">
        <f ca="1">VLOOKUP(A844,'Hospitalisation Details'!$A$1:$Q$2344,12,FALSE)</f>
        <v>tier - 1</v>
      </c>
      <c r="R844" s="11" t="str">
        <f ca="1">VLOOKUP(A844,'Hospitalisation Details'!$A$1:$Q$2344,14,FALSE)</f>
        <v>tier - 2</v>
      </c>
      <c r="S844" s="11">
        <f ca="1">VLOOKUP(A844,'Hospitalisation Details'!$A$1:$Q$2344,17,FALSE)</f>
        <v>46</v>
      </c>
      <c r="T844" s="11" t="str">
        <f ca="1">VLOOKUP(A844,'Hospitalisation Details'!$A$1:$Q$2336,16,FALSE)</f>
        <v>R1012</v>
      </c>
    </row>
    <row r="845" ht="15.5" spans="1:20">
      <c r="A845" s="10" t="s">
        <v>3145</v>
      </c>
      <c r="B845" s="11" t="str">
        <f>VLOOKUP(A845,'Customer Names'!$H$6:$K$2340,3,FALSE)</f>
        <v>  Laura E</v>
      </c>
      <c r="C845" s="11">
        <f>VLOOKUP(A845,'Medical Examinations'!$A$1:$L$2336,2,FALSE)</f>
        <v>30.5</v>
      </c>
      <c r="D845" s="11">
        <f>VLOOKUP(A845,'Medical Examinations'!$A$1:$L$2336,3,FALSE)</f>
        <v>9.9</v>
      </c>
      <c r="E845" s="11" t="str">
        <f>VLOOKUP(A845,'Medical Examinations'!$A$1:$L$2336,4,FALSE)</f>
        <v>No</v>
      </c>
      <c r="F845" s="11" t="str">
        <f>VLOOKUP(A845,'Medical Examinations'!$A$1:$L$2336,5,FALSE)</f>
        <v>No</v>
      </c>
      <c r="G845" s="11" t="str">
        <f>VLOOKUP(A845,'Medical Examinations'!$A$1:$L$2336,6,FALSE)</f>
        <v>No</v>
      </c>
      <c r="H845" s="11">
        <f>VLOOKUP(A845,'Medical Examinations'!$A$1:$L$2336,8,FALSE)</f>
        <v>0</v>
      </c>
      <c r="I845" s="11" t="str">
        <f>VLOOKUP(A845,'Medical Examinations'!$A$1:$L$2336,10,FALSE)</f>
        <v>No</v>
      </c>
      <c r="J845" s="11" t="str">
        <f>VLOOKUP(A845,'Medical Examinations'!$A$1:$L$2336,11,FALSE)</f>
        <v>Obesity</v>
      </c>
      <c r="K845" s="11" t="str">
        <f>VLOOKUP(A845,'Medical Examinations'!$A$1:$L$2336,12,FALSE)</f>
        <v>Diabetes</v>
      </c>
      <c r="L845" s="10">
        <f ca="1">VLOOKUP(A845,'Hospitalisation Details'!$A$1:$Q$2344,3,FALSE)</f>
        <v>1980</v>
      </c>
      <c r="M845" s="10" t="str">
        <f ca="1">VLOOKUP(A845,'Hospitalisation Details'!$A$1:$Q$2344,5,FALSE)</f>
        <v>Aug</v>
      </c>
      <c r="N845" s="11">
        <f ca="1">VLOOKUP(A845,'Hospitalisation Details'!$A$1:$Q$2344,6,FALSE)</f>
        <v>18</v>
      </c>
      <c r="O845" s="17">
        <f ca="1">VLOOKUP(A845,'Hospitalisation Details'!$A$1:$Q$2344,7,FALSE)</f>
        <v>29451</v>
      </c>
      <c r="P845" s="11">
        <f ca="1">VLOOKUP(A845,'Hospitalisation Details'!$A$1:$Q$2344,10,FALSE)</f>
        <v>6951.12</v>
      </c>
      <c r="Q845" s="11" t="str">
        <f ca="1">VLOOKUP(A845,'Hospitalisation Details'!$A$1:$Q$2344,12,FALSE)</f>
        <v>tier - 2</v>
      </c>
      <c r="R845" s="11" t="str">
        <f ca="1">VLOOKUP(A845,'Hospitalisation Details'!$A$1:$Q$2344,14,FALSE)</f>
        <v>tier - 2</v>
      </c>
      <c r="S845" s="11">
        <f ca="1">VLOOKUP(A845,'Hospitalisation Details'!$A$1:$Q$2344,17,FALSE)</f>
        <v>45</v>
      </c>
      <c r="T845" s="11" t="str">
        <f ca="1">VLOOKUP(A845,'Hospitalisation Details'!$A$1:$Q$2336,16,FALSE)</f>
        <v>R1013</v>
      </c>
    </row>
    <row r="846" ht="15.5" spans="1:20">
      <c r="A846" s="10" t="s">
        <v>3149</v>
      </c>
      <c r="B846" s="11" t="str">
        <f>VLOOKUP(A846,'Customer Names'!$H$6:$K$2340,3,FALSE)</f>
        <v>  Mayumi</v>
      </c>
      <c r="C846" s="11">
        <f>VLOOKUP(A846,'Medical Examinations'!$A$1:$L$2336,2,FALSE)</f>
        <v>24.53</v>
      </c>
      <c r="D846" s="11">
        <f>VLOOKUP(A846,'Medical Examinations'!$A$1:$L$2336,3,FALSE)</f>
        <v>9.05</v>
      </c>
      <c r="E846" s="11" t="str">
        <f>VLOOKUP(A846,'Medical Examinations'!$A$1:$L$2336,4,FALSE)</f>
        <v>No</v>
      </c>
      <c r="F846" s="11" t="str">
        <f>VLOOKUP(A846,'Medical Examinations'!$A$1:$L$2336,5,FALSE)</f>
        <v>No</v>
      </c>
      <c r="G846" s="11" t="str">
        <f>VLOOKUP(A846,'Medical Examinations'!$A$1:$L$2336,6,FALSE)</f>
        <v>No</v>
      </c>
      <c r="H846" s="11">
        <f>VLOOKUP(A846,'Medical Examinations'!$A$1:$L$2336,8,FALSE)</f>
        <v>0</v>
      </c>
      <c r="I846" s="11" t="str">
        <f>VLOOKUP(A846,'Medical Examinations'!$A$1:$L$2336,10,FALSE)</f>
        <v>No</v>
      </c>
      <c r="J846" s="11" t="str">
        <f>VLOOKUP(A846,'Medical Examinations'!$A$1:$L$2336,11,FALSE)</f>
        <v>Normal Weight</v>
      </c>
      <c r="K846" s="11" t="str">
        <f>VLOOKUP(A846,'Medical Examinations'!$A$1:$L$2336,12,FALSE)</f>
        <v>Diabetes</v>
      </c>
      <c r="L846" s="10">
        <f ca="1">VLOOKUP(A846,'Hospitalisation Details'!$A$1:$Q$2344,3,FALSE)</f>
        <v>1975</v>
      </c>
      <c r="M846" s="10" t="str">
        <f ca="1">VLOOKUP(A846,'Hospitalisation Details'!$A$1:$Q$2344,5,FALSE)</f>
        <v>Jun</v>
      </c>
      <c r="N846" s="11">
        <f ca="1">VLOOKUP(A846,'Hospitalisation Details'!$A$1:$Q$2344,6,FALSE)</f>
        <v>3</v>
      </c>
      <c r="O846" s="17">
        <f ca="1">VLOOKUP(A846,'Hospitalisation Details'!$A$1:$Q$2344,7,FALSE)</f>
        <v>27548</v>
      </c>
      <c r="P846" s="11">
        <f ca="1">VLOOKUP(A846,'Hospitalisation Details'!$A$1:$Q$2344,10,FALSE)</f>
        <v>6965.21</v>
      </c>
      <c r="Q846" s="11" t="str">
        <f ca="1">VLOOKUP(A846,'Hospitalisation Details'!$A$1:$Q$2344,12,FALSE)</f>
        <v>tier - 2</v>
      </c>
      <c r="R846" s="11" t="str">
        <f ca="1">VLOOKUP(A846,'Hospitalisation Details'!$A$1:$Q$2344,14,FALSE)</f>
        <v>tier - 3</v>
      </c>
      <c r="S846" s="11">
        <f ca="1">VLOOKUP(A846,'Hospitalisation Details'!$A$1:$Q$2344,17,FALSE)</f>
        <v>50</v>
      </c>
      <c r="T846" s="11" t="str">
        <f ca="1">VLOOKUP(A846,'Hospitalisation Details'!$A$1:$Q$2336,16,FALSE)</f>
        <v>R1013</v>
      </c>
    </row>
    <row r="847" ht="15.5" spans="1:20">
      <c r="A847" s="10" t="s">
        <v>3153</v>
      </c>
      <c r="B847" s="11" t="str">
        <f>VLOOKUP(A847,'Customer Names'!$H$6:$K$2340,3,FALSE)</f>
        <v>  Vanessa</v>
      </c>
      <c r="C847" s="11">
        <f>VLOOKUP(A847,'Medical Examinations'!$A$1:$L$2336,2,FALSE)</f>
        <v>25.74</v>
      </c>
      <c r="D847" s="11">
        <f>VLOOKUP(A847,'Medical Examinations'!$A$1:$L$2336,3,FALSE)</f>
        <v>10.93</v>
      </c>
      <c r="E847" s="11" t="str">
        <f>VLOOKUP(A847,'Medical Examinations'!$A$1:$L$2336,4,FALSE)</f>
        <v>No</v>
      </c>
      <c r="F847" s="11" t="str">
        <f>VLOOKUP(A847,'Medical Examinations'!$A$1:$L$2336,5,FALSE)</f>
        <v>No</v>
      </c>
      <c r="G847" s="11" t="str">
        <f>VLOOKUP(A847,'Medical Examinations'!$A$1:$L$2336,6,FALSE)</f>
        <v>No</v>
      </c>
      <c r="H847" s="11">
        <f>VLOOKUP(A847,'Medical Examinations'!$A$1:$L$2336,8,FALSE)</f>
        <v>0</v>
      </c>
      <c r="I847" s="11" t="str">
        <f>VLOOKUP(A847,'Medical Examinations'!$A$1:$L$2336,10,FALSE)</f>
        <v>No</v>
      </c>
      <c r="J847" s="11" t="str">
        <f>VLOOKUP(A847,'Medical Examinations'!$A$1:$L$2336,11,FALSE)</f>
        <v>Over Weight</v>
      </c>
      <c r="K847" s="11" t="str">
        <f>VLOOKUP(A847,'Medical Examinations'!$A$1:$L$2336,12,FALSE)</f>
        <v>Diabetes</v>
      </c>
      <c r="L847" s="10">
        <f ca="1">VLOOKUP(A847,'Hospitalisation Details'!$A$1:$Q$2344,3,FALSE)</f>
        <v>1985</v>
      </c>
      <c r="M847" s="10" t="str">
        <f ca="1">VLOOKUP(A847,'Hospitalisation Details'!$A$1:$Q$2344,5,FALSE)</f>
        <v>Dec</v>
      </c>
      <c r="N847" s="11">
        <f ca="1">VLOOKUP(A847,'Hospitalisation Details'!$A$1:$Q$2344,6,FALSE)</f>
        <v>10</v>
      </c>
      <c r="O847" s="17">
        <f ca="1">VLOOKUP(A847,'Hospitalisation Details'!$A$1:$Q$2344,7,FALSE)</f>
        <v>31391</v>
      </c>
      <c r="P847" s="11">
        <f ca="1">VLOOKUP(A847,'Hospitalisation Details'!$A$1:$Q$2344,10,FALSE)</f>
        <v>6985.51</v>
      </c>
      <c r="Q847" s="11" t="str">
        <f ca="1">VLOOKUP(A847,'Hospitalisation Details'!$A$1:$Q$2344,12,FALSE)</f>
        <v>tier - 2</v>
      </c>
      <c r="R847" s="11" t="str">
        <f ca="1">VLOOKUP(A847,'Hospitalisation Details'!$A$1:$Q$2344,14,FALSE)</f>
        <v>tier - 2</v>
      </c>
      <c r="S847" s="11">
        <f ca="1">VLOOKUP(A847,'Hospitalisation Details'!$A$1:$Q$2344,17,FALSE)</f>
        <v>39</v>
      </c>
      <c r="T847" s="11" t="str">
        <f ca="1">VLOOKUP(A847,'Hospitalisation Details'!$A$1:$Q$2336,16,FALSE)</f>
        <v>R1019</v>
      </c>
    </row>
    <row r="848" ht="15.5" spans="1:20">
      <c r="A848" s="10" t="s">
        <v>3156</v>
      </c>
      <c r="B848" s="11" t="str">
        <f>VLOOKUP(A848,'Customer Names'!$H$6:$K$2340,3,FALSE)</f>
        <v>  Natali N</v>
      </c>
      <c r="C848" s="11">
        <f>VLOOKUP(A848,'Medical Examinations'!$A$1:$L$2336,2,FALSE)</f>
        <v>34.08</v>
      </c>
      <c r="D848" s="11">
        <f>VLOOKUP(A848,'Medical Examinations'!$A$1:$L$2336,3,FALSE)</f>
        <v>7.58</v>
      </c>
      <c r="E848" s="11" t="str">
        <f>VLOOKUP(A848,'Medical Examinations'!$A$1:$L$2336,4,FALSE)</f>
        <v>yes</v>
      </c>
      <c r="F848" s="11" t="str">
        <f>VLOOKUP(A848,'Medical Examinations'!$A$1:$L$2336,5,FALSE)</f>
        <v>No</v>
      </c>
      <c r="G848" s="11" t="str">
        <f>VLOOKUP(A848,'Medical Examinations'!$A$1:$L$2336,6,FALSE)</f>
        <v>No</v>
      </c>
      <c r="H848" s="11">
        <f>VLOOKUP(A848,'Medical Examinations'!$A$1:$L$2336,8,FALSE)</f>
        <v>2</v>
      </c>
      <c r="I848" s="11" t="str">
        <f>VLOOKUP(A848,'Medical Examinations'!$A$1:$L$2336,10,FALSE)</f>
        <v>No</v>
      </c>
      <c r="J848" s="11" t="str">
        <f>VLOOKUP(A848,'Medical Examinations'!$A$1:$L$2336,11,FALSE)</f>
        <v>Obesity</v>
      </c>
      <c r="K848" s="11" t="str">
        <f>VLOOKUP(A848,'Medical Examinations'!$A$1:$L$2336,12,FALSE)</f>
        <v>Diabetes</v>
      </c>
      <c r="L848" s="10">
        <f ca="1">VLOOKUP(A848,'Hospitalisation Details'!$A$1:$Q$2344,3,FALSE)</f>
        <v>1982</v>
      </c>
      <c r="M848" s="10" t="str">
        <f ca="1">VLOOKUP(A848,'Hospitalisation Details'!$A$1:$Q$2344,5,FALSE)</f>
        <v>Oct</v>
      </c>
      <c r="N848" s="11">
        <f ca="1">VLOOKUP(A848,'Hospitalisation Details'!$A$1:$Q$2344,6,FALSE)</f>
        <v>18</v>
      </c>
      <c r="O848" s="17">
        <f ca="1">VLOOKUP(A848,'Hospitalisation Details'!$A$1:$Q$2344,7,FALSE)</f>
        <v>30242</v>
      </c>
      <c r="P848" s="11">
        <f ca="1">VLOOKUP(A848,'Hospitalisation Details'!$A$1:$Q$2344,10,FALSE)</f>
        <v>6986.7</v>
      </c>
      <c r="Q848" s="11" t="str">
        <f ca="1">VLOOKUP(A848,'Hospitalisation Details'!$A$1:$Q$2344,12,FALSE)</f>
        <v>tier - 3</v>
      </c>
      <c r="R848" s="11" t="str">
        <f ca="1">VLOOKUP(A848,'Hospitalisation Details'!$A$1:$Q$2344,14,FALSE)</f>
        <v>tier - 1</v>
      </c>
      <c r="S848" s="11">
        <f ca="1">VLOOKUP(A848,'Hospitalisation Details'!$A$1:$Q$2344,17,FALSE)</f>
        <v>43</v>
      </c>
      <c r="T848" s="11" t="str">
        <f ca="1">VLOOKUP(A848,'Hospitalisation Details'!$A$1:$Q$2336,16,FALSE)</f>
        <v>R1012</v>
      </c>
    </row>
    <row r="849" ht="15.5" spans="1:20">
      <c r="A849" s="10" t="s">
        <v>3160</v>
      </c>
      <c r="B849" s="11" t="str">
        <f>VLOOKUP(A849,'Customer Names'!$H$6:$K$2340,3,FALSE)</f>
        <v>  Beth</v>
      </c>
      <c r="C849" s="11">
        <f>VLOOKUP(A849,'Medical Examinations'!$A$1:$L$2336,2,FALSE)</f>
        <v>31.35</v>
      </c>
      <c r="D849" s="11">
        <f>VLOOKUP(A849,'Medical Examinations'!$A$1:$L$2336,3,FALSE)</f>
        <v>11</v>
      </c>
      <c r="E849" s="11" t="str">
        <f>VLOOKUP(A849,'Medical Examinations'!$A$1:$L$2336,4,FALSE)</f>
        <v>yes</v>
      </c>
      <c r="F849" s="11" t="str">
        <f>VLOOKUP(A849,'Medical Examinations'!$A$1:$L$2336,5,FALSE)</f>
        <v>No</v>
      </c>
      <c r="G849" s="11" t="str">
        <f>VLOOKUP(A849,'Medical Examinations'!$A$1:$L$2336,6,FALSE)</f>
        <v>Yes</v>
      </c>
      <c r="H849" s="11">
        <f>VLOOKUP(A849,'Medical Examinations'!$A$1:$L$2336,8,FALSE)</f>
        <v>1</v>
      </c>
      <c r="I849" s="11" t="str">
        <f>VLOOKUP(A849,'Medical Examinations'!$A$1:$L$2336,10,FALSE)</f>
        <v>No</v>
      </c>
      <c r="J849" s="11" t="str">
        <f>VLOOKUP(A849,'Medical Examinations'!$A$1:$L$2336,11,FALSE)</f>
        <v>Obesity</v>
      </c>
      <c r="K849" s="11" t="str">
        <f>VLOOKUP(A849,'Medical Examinations'!$A$1:$L$2336,12,FALSE)</f>
        <v>Diabetes</v>
      </c>
      <c r="L849" s="10">
        <f ca="1">VLOOKUP(A849,'Hospitalisation Details'!$A$1:$Q$2344,3,FALSE)</f>
        <v>1982</v>
      </c>
      <c r="M849" s="10" t="str">
        <f ca="1">VLOOKUP(A849,'Hospitalisation Details'!$A$1:$Q$2344,5,FALSE)</f>
        <v>Sep</v>
      </c>
      <c r="N849" s="11">
        <f ca="1">VLOOKUP(A849,'Hospitalisation Details'!$A$1:$Q$2344,6,FALSE)</f>
        <v>1</v>
      </c>
      <c r="O849" s="17">
        <f ca="1">VLOOKUP(A849,'Hospitalisation Details'!$A$1:$Q$2344,7,FALSE)</f>
        <v>30195</v>
      </c>
      <c r="P849" s="11">
        <f ca="1">VLOOKUP(A849,'Hospitalisation Details'!$A$1:$Q$2344,10,FALSE)</f>
        <v>6989.95</v>
      </c>
      <c r="Q849" s="11" t="str">
        <f ca="1">VLOOKUP(A849,'Hospitalisation Details'!$A$1:$Q$2344,12,FALSE)</f>
        <v>tier - 2</v>
      </c>
      <c r="R849" s="11" t="str">
        <f ca="1">VLOOKUP(A849,'Hospitalisation Details'!$A$1:$Q$2344,14,FALSE)</f>
        <v>tier - 1</v>
      </c>
      <c r="S849" s="11">
        <f ca="1">VLOOKUP(A849,'Hospitalisation Details'!$A$1:$Q$2344,17,FALSE)</f>
        <v>43</v>
      </c>
      <c r="T849" s="11" t="str">
        <f ca="1">VLOOKUP(A849,'Hospitalisation Details'!$A$1:$Q$2336,16,FALSE)</f>
        <v>R1013</v>
      </c>
    </row>
    <row r="850" ht="15.5" spans="1:20">
      <c r="A850" s="10" t="s">
        <v>3162</v>
      </c>
      <c r="B850" s="11" t="str">
        <f>VLOOKUP(A850,'Customer Names'!$H$6:$K$2340,3,FALSE)</f>
        <v>  Alex</v>
      </c>
      <c r="C850" s="11">
        <f>VLOOKUP(A850,'Medical Examinations'!$A$1:$L$2336,2,FALSE)</f>
        <v>26.79</v>
      </c>
      <c r="D850" s="11">
        <f>VLOOKUP(A850,'Medical Examinations'!$A$1:$L$2336,3,FALSE)</f>
        <v>5.06</v>
      </c>
      <c r="E850" s="11" t="str">
        <f>VLOOKUP(A850,'Medical Examinations'!$A$1:$L$2336,4,FALSE)</f>
        <v>No</v>
      </c>
      <c r="F850" s="11" t="str">
        <f>VLOOKUP(A850,'Medical Examinations'!$A$1:$L$2336,5,FALSE)</f>
        <v>No</v>
      </c>
      <c r="G850" s="11" t="str">
        <f>VLOOKUP(A850,'Medical Examinations'!$A$1:$L$2336,6,FALSE)</f>
        <v>No</v>
      </c>
      <c r="H850" s="11">
        <f>VLOOKUP(A850,'Medical Examinations'!$A$1:$L$2336,8,FALSE)</f>
        <v>1</v>
      </c>
      <c r="I850" s="11" t="str">
        <f>VLOOKUP(A850,'Medical Examinations'!$A$1:$L$2336,10,FALSE)</f>
        <v>No</v>
      </c>
      <c r="J850" s="11" t="str">
        <f>VLOOKUP(A850,'Medical Examinations'!$A$1:$L$2336,11,FALSE)</f>
        <v>Over Weight</v>
      </c>
      <c r="K850" s="11" t="str">
        <f>VLOOKUP(A850,'Medical Examinations'!$A$1:$L$2336,12,FALSE)</f>
        <v>Normal</v>
      </c>
      <c r="L850" s="10">
        <f ca="1">VLOOKUP(A850,'Hospitalisation Details'!$A$1:$Q$2344,3,FALSE)</f>
        <v>1969</v>
      </c>
      <c r="M850" s="10" t="str">
        <f ca="1">VLOOKUP(A850,'Hospitalisation Details'!$A$1:$Q$2344,5,FALSE)</f>
        <v>Jul</v>
      </c>
      <c r="N850" s="11">
        <f ca="1">VLOOKUP(A850,'Hospitalisation Details'!$A$1:$Q$2344,6,FALSE)</f>
        <v>6</v>
      </c>
      <c r="O850" s="17">
        <f ca="1">VLOOKUP(A850,'Hospitalisation Details'!$A$1:$Q$2344,7,FALSE)</f>
        <v>25390</v>
      </c>
      <c r="P850" s="11">
        <f ca="1">VLOOKUP(A850,'Hospitalisation Details'!$A$1:$Q$2344,10,FALSE)</f>
        <v>7003.1</v>
      </c>
      <c r="Q850" s="11" t="str">
        <f ca="1">VLOOKUP(A850,'Hospitalisation Details'!$A$1:$Q$2344,12,FALSE)</f>
        <v>tier - 2</v>
      </c>
      <c r="R850" s="11" t="str">
        <f ca="1">VLOOKUP(A850,'Hospitalisation Details'!$A$1:$Q$2344,14,FALSE)</f>
        <v>tier - 3</v>
      </c>
      <c r="S850" s="11">
        <f ca="1">VLOOKUP(A850,'Hospitalisation Details'!$A$1:$Q$2344,17,FALSE)</f>
        <v>56</v>
      </c>
      <c r="T850" s="11" t="str">
        <f ca="1">VLOOKUP(A850,'Hospitalisation Details'!$A$1:$Q$2336,16,FALSE)</f>
        <v>R1013</v>
      </c>
    </row>
    <row r="851" ht="15.5" spans="1:20">
      <c r="A851" s="10" t="s">
        <v>3166</v>
      </c>
      <c r="B851" s="11" t="str">
        <f>VLOOKUP(A851,'Customer Names'!$H$6:$K$2340,3,FALSE)</f>
        <v>  Spencer</v>
      </c>
      <c r="C851" s="11">
        <f>VLOOKUP(A851,'Medical Examinations'!$A$1:$L$2336,2,FALSE)</f>
        <v>42.78</v>
      </c>
      <c r="D851" s="11">
        <f>VLOOKUP(A851,'Medical Examinations'!$A$1:$L$2336,3,FALSE)</f>
        <v>6.11</v>
      </c>
      <c r="E851" s="11" t="str">
        <f>VLOOKUP(A851,'Medical Examinations'!$A$1:$L$2336,4,FALSE)</f>
        <v>yes</v>
      </c>
      <c r="F851" s="11" t="str">
        <f>VLOOKUP(A851,'Medical Examinations'!$A$1:$L$2336,5,FALSE)</f>
        <v>No</v>
      </c>
      <c r="G851" s="11" t="str">
        <f>VLOOKUP(A851,'Medical Examinations'!$A$1:$L$2336,6,FALSE)</f>
        <v>No</v>
      </c>
      <c r="H851" s="11">
        <f>VLOOKUP(A851,'Medical Examinations'!$A$1:$L$2336,8,FALSE)</f>
        <v>1</v>
      </c>
      <c r="I851" s="11" t="str">
        <f>VLOOKUP(A851,'Medical Examinations'!$A$1:$L$2336,10,FALSE)</f>
        <v>No</v>
      </c>
      <c r="J851" s="11" t="str">
        <f>VLOOKUP(A851,'Medical Examinations'!$A$1:$L$2336,11,FALSE)</f>
        <v>Obesity</v>
      </c>
      <c r="K851" s="11" t="str">
        <f>VLOOKUP(A851,'Medical Examinations'!$A$1:$L$2336,12,FALSE)</f>
        <v>Prediabetes</v>
      </c>
      <c r="L851" s="10">
        <f ca="1">VLOOKUP(A851,'Hospitalisation Details'!$A$1:$Q$2344,3,FALSE)</f>
        <v>1978</v>
      </c>
      <c r="M851" s="10" t="str">
        <f ca="1">VLOOKUP(A851,'Hospitalisation Details'!$A$1:$Q$2344,5,FALSE)</f>
        <v>Jun</v>
      </c>
      <c r="N851" s="11">
        <f ca="1">VLOOKUP(A851,'Hospitalisation Details'!$A$1:$Q$2344,6,FALSE)</f>
        <v>2</v>
      </c>
      <c r="O851" s="17">
        <f ca="1">VLOOKUP(A851,'Hospitalisation Details'!$A$1:$Q$2344,7,FALSE)</f>
        <v>28643</v>
      </c>
      <c r="P851" s="11">
        <f ca="1">VLOOKUP(A851,'Hospitalisation Details'!$A$1:$Q$2344,10,FALSE)</f>
        <v>7033.08</v>
      </c>
      <c r="Q851" s="11" t="str">
        <f ca="1">VLOOKUP(A851,'Hospitalisation Details'!$A$1:$Q$2344,12,FALSE)</f>
        <v>tier - 2</v>
      </c>
      <c r="R851" s="11" t="str">
        <f ca="1">VLOOKUP(A851,'Hospitalisation Details'!$A$1:$Q$2344,14,FALSE)</f>
        <v>tier - 2</v>
      </c>
      <c r="S851" s="11">
        <f ca="1">VLOOKUP(A851,'Hospitalisation Details'!$A$1:$Q$2344,17,FALSE)</f>
        <v>47</v>
      </c>
      <c r="T851" s="11" t="str">
        <f ca="1">VLOOKUP(A851,'Hospitalisation Details'!$A$1:$Q$2336,16,FALSE)</f>
        <v>R1013</v>
      </c>
    </row>
    <row r="852" ht="15.5" spans="1:20">
      <c r="A852" s="10" t="s">
        <v>3170</v>
      </c>
      <c r="B852" s="11" t="str">
        <f>VLOOKUP(A852,'Customer Names'!$H$6:$K$2340,3,FALSE)</f>
        <v>  Andee W</v>
      </c>
      <c r="C852" s="11">
        <f>VLOOKUP(A852,'Medical Examinations'!$A$1:$L$2336,2,FALSE)</f>
        <v>46.75</v>
      </c>
      <c r="D852" s="11">
        <f>VLOOKUP(A852,'Medical Examinations'!$A$1:$L$2336,3,FALSE)</f>
        <v>6.66</v>
      </c>
      <c r="E852" s="11" t="str">
        <f>VLOOKUP(A852,'Medical Examinations'!$A$1:$L$2336,4,FALSE)</f>
        <v>yes</v>
      </c>
      <c r="F852" s="11" t="str">
        <f>VLOOKUP(A852,'Medical Examinations'!$A$1:$L$2336,5,FALSE)</f>
        <v>No</v>
      </c>
      <c r="G852" s="11" t="str">
        <f>VLOOKUP(A852,'Medical Examinations'!$A$1:$L$2336,6,FALSE)</f>
        <v>No</v>
      </c>
      <c r="H852" s="11">
        <f>VLOOKUP(A852,'Medical Examinations'!$A$1:$L$2336,8,FALSE)</f>
        <v>2</v>
      </c>
      <c r="I852" s="11" t="str">
        <f>VLOOKUP(A852,'Medical Examinations'!$A$1:$L$2336,10,FALSE)</f>
        <v>No</v>
      </c>
      <c r="J852" s="11" t="str">
        <f>VLOOKUP(A852,'Medical Examinations'!$A$1:$L$2336,11,FALSE)</f>
        <v>Obesity</v>
      </c>
      <c r="K852" s="11" t="str">
        <f>VLOOKUP(A852,'Medical Examinations'!$A$1:$L$2336,12,FALSE)</f>
        <v>Diabetes</v>
      </c>
      <c r="L852" s="10">
        <f ca="1">VLOOKUP(A852,'Hospitalisation Details'!$A$1:$Q$2344,3,FALSE)</f>
        <v>1995</v>
      </c>
      <c r="M852" s="10" t="str">
        <f ca="1">VLOOKUP(A852,'Hospitalisation Details'!$A$1:$Q$2344,5,FALSE)</f>
        <v>Oct</v>
      </c>
      <c r="N852" s="11">
        <f ca="1">VLOOKUP(A852,'Hospitalisation Details'!$A$1:$Q$2344,6,FALSE)</f>
        <v>29</v>
      </c>
      <c r="O852" s="17">
        <f ca="1">VLOOKUP(A852,'Hospitalisation Details'!$A$1:$Q$2344,7,FALSE)</f>
        <v>35001</v>
      </c>
      <c r="P852" s="11">
        <f ca="1">VLOOKUP(A852,'Hospitalisation Details'!$A$1:$Q$2344,10,FALSE)</f>
        <v>7042.11</v>
      </c>
      <c r="Q852" s="11" t="str">
        <f ca="1">VLOOKUP(A852,'Hospitalisation Details'!$A$1:$Q$2344,12,FALSE)</f>
        <v>tier - 2</v>
      </c>
      <c r="R852" s="11" t="str">
        <f ca="1">VLOOKUP(A852,'Hospitalisation Details'!$A$1:$Q$2344,14,FALSE)</f>
        <v>tier - 3</v>
      </c>
      <c r="S852" s="11">
        <f ca="1">VLOOKUP(A852,'Hospitalisation Details'!$A$1:$Q$2344,17,FALSE)</f>
        <v>30</v>
      </c>
      <c r="T852" s="11" t="str">
        <f ca="1">VLOOKUP(A852,'Hospitalisation Details'!$A$1:$Q$2336,16,FALSE)</f>
        <v>R1012</v>
      </c>
    </row>
    <row r="853" ht="15.5" spans="1:20">
      <c r="A853" s="10" t="s">
        <v>3174</v>
      </c>
      <c r="B853" s="11" t="str">
        <f>VLOOKUP(A853,'Customer Names'!$H$6:$K$2340,3,FALSE)</f>
        <v>  Amy</v>
      </c>
      <c r="C853" s="11">
        <f>VLOOKUP(A853,'Medical Examinations'!$A$1:$L$2336,2,FALSE)</f>
        <v>32.15</v>
      </c>
      <c r="D853" s="11">
        <f>VLOOKUP(A853,'Medical Examinations'!$A$1:$L$2336,3,FALSE)</f>
        <v>4.02</v>
      </c>
      <c r="E853" s="11" t="str">
        <f>VLOOKUP(A853,'Medical Examinations'!$A$1:$L$2336,4,FALSE)</f>
        <v>yes</v>
      </c>
      <c r="F853" s="11" t="str">
        <f>VLOOKUP(A853,'Medical Examinations'!$A$1:$L$2336,5,FALSE)</f>
        <v>No</v>
      </c>
      <c r="G853" s="11" t="str">
        <f>VLOOKUP(A853,'Medical Examinations'!$A$1:$L$2336,6,FALSE)</f>
        <v>Yes</v>
      </c>
      <c r="H853" s="11">
        <f>VLOOKUP(A853,'Medical Examinations'!$A$1:$L$2336,8,FALSE)</f>
        <v>1</v>
      </c>
      <c r="I853" s="11" t="str">
        <f>VLOOKUP(A853,'Medical Examinations'!$A$1:$L$2336,10,FALSE)</f>
        <v>No</v>
      </c>
      <c r="J853" s="11" t="str">
        <f>VLOOKUP(A853,'Medical Examinations'!$A$1:$L$2336,11,FALSE)</f>
        <v>Obesity</v>
      </c>
      <c r="K853" s="11" t="str">
        <f>VLOOKUP(A853,'Medical Examinations'!$A$1:$L$2336,12,FALSE)</f>
        <v>Normal</v>
      </c>
      <c r="L853" s="10">
        <f ca="1">VLOOKUP(A853,'Hospitalisation Details'!$A$1:$Q$2344,3,FALSE)</f>
        <v>1980</v>
      </c>
      <c r="M853" s="10" t="str">
        <f ca="1">VLOOKUP(A853,'Hospitalisation Details'!$A$1:$Q$2344,5,FALSE)</f>
        <v>Jul</v>
      </c>
      <c r="N853" s="11">
        <f ca="1">VLOOKUP(A853,'Hospitalisation Details'!$A$1:$Q$2344,6,FALSE)</f>
        <v>26</v>
      </c>
      <c r="O853" s="17">
        <f ca="1">VLOOKUP(A853,'Hospitalisation Details'!$A$1:$Q$2344,7,FALSE)</f>
        <v>29428</v>
      </c>
      <c r="P853" s="11">
        <f ca="1">VLOOKUP(A853,'Hospitalisation Details'!$A$1:$Q$2344,10,FALSE)</f>
        <v>7045.5</v>
      </c>
      <c r="Q853" s="11" t="str">
        <f ca="1">VLOOKUP(A853,'Hospitalisation Details'!$A$1:$Q$2344,12,FALSE)</f>
        <v>tier - 2</v>
      </c>
      <c r="R853" s="11" t="str">
        <f ca="1">VLOOKUP(A853,'Hospitalisation Details'!$A$1:$Q$2344,14,FALSE)</f>
        <v>tier - 1</v>
      </c>
      <c r="S853" s="11">
        <f ca="1">VLOOKUP(A853,'Hospitalisation Details'!$A$1:$Q$2344,17,FALSE)</f>
        <v>45</v>
      </c>
      <c r="T853" s="11" t="str">
        <f ca="1">VLOOKUP(A853,'Hospitalisation Details'!$A$1:$Q$2336,16,FALSE)</f>
        <v>R1011</v>
      </c>
    </row>
    <row r="854" ht="15.5" spans="1:20">
      <c r="A854" s="10" t="s">
        <v>3178</v>
      </c>
      <c r="B854" s="11" t="str">
        <f>VLOOKUP(A854,'Customer Names'!$H$6:$K$2340,3,FALSE)</f>
        <v>  Joshua</v>
      </c>
      <c r="C854" s="11">
        <f>VLOOKUP(A854,'Medical Examinations'!$A$1:$L$2336,2,FALSE)</f>
        <v>43.4</v>
      </c>
      <c r="D854" s="11">
        <f>VLOOKUP(A854,'Medical Examinations'!$A$1:$L$2336,3,FALSE)</f>
        <v>8.81</v>
      </c>
      <c r="E854" s="11" t="str">
        <f>VLOOKUP(A854,'Medical Examinations'!$A$1:$L$2336,4,FALSE)</f>
        <v>yes</v>
      </c>
      <c r="F854" s="11" t="str">
        <f>VLOOKUP(A854,'Medical Examinations'!$A$1:$L$2336,5,FALSE)</f>
        <v>No</v>
      </c>
      <c r="G854" s="11" t="str">
        <f>VLOOKUP(A854,'Medical Examinations'!$A$1:$L$2336,6,FALSE)</f>
        <v>No</v>
      </c>
      <c r="H854" s="11">
        <f>VLOOKUP(A854,'Medical Examinations'!$A$1:$L$2336,8,FALSE)</f>
        <v>2</v>
      </c>
      <c r="I854" s="11" t="str">
        <f>VLOOKUP(A854,'Medical Examinations'!$A$1:$L$2336,10,FALSE)</f>
        <v>No</v>
      </c>
      <c r="J854" s="11" t="str">
        <f>VLOOKUP(A854,'Medical Examinations'!$A$1:$L$2336,11,FALSE)</f>
        <v>Obesity</v>
      </c>
      <c r="K854" s="11" t="str">
        <f>VLOOKUP(A854,'Medical Examinations'!$A$1:$L$2336,12,FALSE)</f>
        <v>Diabetes</v>
      </c>
      <c r="L854" s="10">
        <f ca="1">VLOOKUP(A854,'Hospitalisation Details'!$A$1:$Q$2344,3,FALSE)</f>
        <v>1980</v>
      </c>
      <c r="M854" s="10" t="str">
        <f ca="1">VLOOKUP(A854,'Hospitalisation Details'!$A$1:$Q$2344,5,FALSE)</f>
        <v>Oct</v>
      </c>
      <c r="N854" s="11">
        <f ca="1">VLOOKUP(A854,'Hospitalisation Details'!$A$1:$Q$2344,6,FALSE)</f>
        <v>22</v>
      </c>
      <c r="O854" s="17">
        <f ca="1">VLOOKUP(A854,'Hospitalisation Details'!$A$1:$Q$2344,7,FALSE)</f>
        <v>29516</v>
      </c>
      <c r="P854" s="11">
        <f ca="1">VLOOKUP(A854,'Hospitalisation Details'!$A$1:$Q$2344,10,FALSE)</f>
        <v>7046.72</v>
      </c>
      <c r="Q854" s="11" t="str">
        <f ca="1">VLOOKUP(A854,'Hospitalisation Details'!$A$1:$Q$2344,12,FALSE)</f>
        <v>tier - 2</v>
      </c>
      <c r="R854" s="11" t="str">
        <f ca="1">VLOOKUP(A854,'Hospitalisation Details'!$A$1:$Q$2344,14,FALSE)</f>
        <v>tier - 3</v>
      </c>
      <c r="S854" s="11">
        <f ca="1">VLOOKUP(A854,'Hospitalisation Details'!$A$1:$Q$2344,17,FALSE)</f>
        <v>45</v>
      </c>
      <c r="T854" s="11" t="str">
        <f ca="1">VLOOKUP(A854,'Hospitalisation Details'!$A$1:$Q$2336,16,FALSE)</f>
        <v>R1013</v>
      </c>
    </row>
    <row r="855" ht="15.5" spans="1:20">
      <c r="A855" s="10" t="s">
        <v>3181</v>
      </c>
      <c r="B855" s="11" t="str">
        <f>VLOOKUP(A855,'Customer Names'!$H$6:$K$2340,3,FALSE)</f>
        <v>  C Fred</v>
      </c>
      <c r="C855" s="11">
        <f>VLOOKUP(A855,'Medical Examinations'!$A$1:$L$2336,2,FALSE)</f>
        <v>31.57</v>
      </c>
      <c r="D855" s="11">
        <f>VLOOKUP(A855,'Medical Examinations'!$A$1:$L$2336,3,FALSE)</f>
        <v>7.92</v>
      </c>
      <c r="E855" s="11" t="str">
        <f>VLOOKUP(A855,'Medical Examinations'!$A$1:$L$2336,4,FALSE)</f>
        <v>yes</v>
      </c>
      <c r="F855" s="11" t="str">
        <f>VLOOKUP(A855,'Medical Examinations'!$A$1:$L$2336,5,FALSE)</f>
        <v>No</v>
      </c>
      <c r="G855" s="11" t="str">
        <f>VLOOKUP(A855,'Medical Examinations'!$A$1:$L$2336,6,FALSE)</f>
        <v>No</v>
      </c>
      <c r="H855" s="11">
        <f>VLOOKUP(A855,'Medical Examinations'!$A$1:$L$2336,8,FALSE)</f>
        <v>2</v>
      </c>
      <c r="I855" s="11" t="str">
        <f>VLOOKUP(A855,'Medical Examinations'!$A$1:$L$2336,10,FALSE)</f>
        <v>No</v>
      </c>
      <c r="J855" s="11" t="str">
        <f>VLOOKUP(A855,'Medical Examinations'!$A$1:$L$2336,11,FALSE)</f>
        <v>Obesity</v>
      </c>
      <c r="K855" s="11" t="str">
        <f>VLOOKUP(A855,'Medical Examinations'!$A$1:$L$2336,12,FALSE)</f>
        <v>Diabetes</v>
      </c>
      <c r="L855" s="10">
        <f ca="1">VLOOKUP(A855,'Hospitalisation Details'!$A$1:$Q$2344,3,FALSE)</f>
        <v>1980</v>
      </c>
      <c r="M855" s="10" t="str">
        <f ca="1">VLOOKUP(A855,'Hospitalisation Details'!$A$1:$Q$2344,5,FALSE)</f>
        <v>Jul</v>
      </c>
      <c r="N855" s="11">
        <f ca="1">VLOOKUP(A855,'Hospitalisation Details'!$A$1:$Q$2344,6,FALSE)</f>
        <v>21</v>
      </c>
      <c r="O855" s="17">
        <f ca="1">VLOOKUP(A855,'Hospitalisation Details'!$A$1:$Q$2344,7,FALSE)</f>
        <v>29423</v>
      </c>
      <c r="P855" s="11">
        <f ca="1">VLOOKUP(A855,'Hospitalisation Details'!$A$1:$Q$2344,10,FALSE)</f>
        <v>7050.02</v>
      </c>
      <c r="Q855" s="11" t="str">
        <f ca="1">VLOOKUP(A855,'Hospitalisation Details'!$A$1:$Q$2344,12,FALSE)</f>
        <v>tier - 2</v>
      </c>
      <c r="R855" s="11" t="str">
        <f ca="1">VLOOKUP(A855,'Hospitalisation Details'!$A$1:$Q$2344,14,FALSE)</f>
        <v>tier - 1</v>
      </c>
      <c r="S855" s="11">
        <f ca="1">VLOOKUP(A855,'Hospitalisation Details'!$A$1:$Q$2344,17,FALSE)</f>
        <v>45</v>
      </c>
      <c r="T855" s="11" t="str">
        <f ca="1">VLOOKUP(A855,'Hospitalisation Details'!$A$1:$Q$2336,16,FALSE)</f>
        <v>R1024</v>
      </c>
    </row>
    <row r="856" ht="15.5" spans="1:20">
      <c r="A856" s="10" t="s">
        <v>3184</v>
      </c>
      <c r="B856" s="11" t="str">
        <f>VLOOKUP(A856,'Customer Names'!$H$6:$K$2340,3,FALSE)</f>
        <v>  Jeremy</v>
      </c>
      <c r="C856" s="11">
        <f>VLOOKUP(A856,'Medical Examinations'!$A$1:$L$2336,2,FALSE)</f>
        <v>24.32</v>
      </c>
      <c r="D856" s="11">
        <f>VLOOKUP(A856,'Medical Examinations'!$A$1:$L$2336,3,FALSE)</f>
        <v>7.48</v>
      </c>
      <c r="E856" s="11" t="str">
        <f>VLOOKUP(A856,'Medical Examinations'!$A$1:$L$2336,4,FALSE)</f>
        <v>No</v>
      </c>
      <c r="F856" s="11" t="str">
        <f>VLOOKUP(A856,'Medical Examinations'!$A$1:$L$2336,5,FALSE)</f>
        <v>No</v>
      </c>
      <c r="G856" s="11" t="str">
        <f>VLOOKUP(A856,'Medical Examinations'!$A$1:$L$2336,6,FALSE)</f>
        <v>No</v>
      </c>
      <c r="H856" s="11">
        <f>VLOOKUP(A856,'Medical Examinations'!$A$1:$L$2336,8,FALSE)</f>
        <v>0</v>
      </c>
      <c r="I856" s="11" t="str">
        <f>VLOOKUP(A856,'Medical Examinations'!$A$1:$L$2336,10,FALSE)</f>
        <v>No</v>
      </c>
      <c r="J856" s="11" t="str">
        <f>VLOOKUP(A856,'Medical Examinations'!$A$1:$L$2336,11,FALSE)</f>
        <v>Normal Weight</v>
      </c>
      <c r="K856" s="11" t="str">
        <f>VLOOKUP(A856,'Medical Examinations'!$A$1:$L$2336,12,FALSE)</f>
        <v>Diabetes</v>
      </c>
      <c r="L856" s="10">
        <f ca="1">VLOOKUP(A856,'Hospitalisation Details'!$A$1:$Q$2344,3,FALSE)</f>
        <v>1980</v>
      </c>
      <c r="M856" s="10" t="str">
        <f ca="1">VLOOKUP(A856,'Hospitalisation Details'!$A$1:$Q$2344,5,FALSE)</f>
        <v>Jun</v>
      </c>
      <c r="N856" s="11">
        <f ca="1">VLOOKUP(A856,'Hospitalisation Details'!$A$1:$Q$2344,6,FALSE)</f>
        <v>28</v>
      </c>
      <c r="O856" s="17">
        <f ca="1">VLOOKUP(A856,'Hospitalisation Details'!$A$1:$Q$2344,7,FALSE)</f>
        <v>29400</v>
      </c>
      <c r="P856" s="11">
        <f ca="1">VLOOKUP(A856,'Hospitalisation Details'!$A$1:$Q$2344,10,FALSE)</f>
        <v>7050.64</v>
      </c>
      <c r="Q856" s="11" t="str">
        <f ca="1">VLOOKUP(A856,'Hospitalisation Details'!$A$1:$Q$2344,12,FALSE)</f>
        <v>tier - 2</v>
      </c>
      <c r="R856" s="11" t="str">
        <f ca="1">VLOOKUP(A856,'Hospitalisation Details'!$A$1:$Q$2344,14,FALSE)</f>
        <v>tier - 3</v>
      </c>
      <c r="S856" s="11">
        <f ca="1">VLOOKUP(A856,'Hospitalisation Details'!$A$1:$Q$2344,17,FALSE)</f>
        <v>45</v>
      </c>
      <c r="T856" s="11" t="str">
        <f ca="1">VLOOKUP(A856,'Hospitalisation Details'!$A$1:$Q$2336,16,FALSE)</f>
        <v>R1011</v>
      </c>
    </row>
    <row r="857" ht="15.5" spans="1:20">
      <c r="A857" s="10" t="s">
        <v>3188</v>
      </c>
      <c r="B857" s="11" t="str">
        <f>VLOOKUP(A857,'Customer Names'!$H$6:$K$2340,3,FALSE)</f>
        <v>  Patrick Sr</v>
      </c>
      <c r="C857" s="11">
        <f>VLOOKUP(A857,'Medical Examinations'!$A$1:$L$2336,2,FALSE)</f>
        <v>31.07</v>
      </c>
      <c r="D857" s="11">
        <f>VLOOKUP(A857,'Medical Examinations'!$A$1:$L$2336,3,FALSE)</f>
        <v>4.62</v>
      </c>
      <c r="E857" s="11" t="str">
        <f>VLOOKUP(A857,'Medical Examinations'!$A$1:$L$2336,4,FALSE)</f>
        <v>yes</v>
      </c>
      <c r="F857" s="11" t="str">
        <f>VLOOKUP(A857,'Medical Examinations'!$A$1:$L$2336,5,FALSE)</f>
        <v>No</v>
      </c>
      <c r="G857" s="11" t="str">
        <f>VLOOKUP(A857,'Medical Examinations'!$A$1:$L$2336,6,FALSE)</f>
        <v>No</v>
      </c>
      <c r="H857" s="11">
        <f>VLOOKUP(A857,'Medical Examinations'!$A$1:$L$2336,8,FALSE)</f>
        <v>2</v>
      </c>
      <c r="I857" s="11" t="str">
        <f>VLOOKUP(A857,'Medical Examinations'!$A$1:$L$2336,10,FALSE)</f>
        <v>No</v>
      </c>
      <c r="J857" s="11" t="str">
        <f>VLOOKUP(A857,'Medical Examinations'!$A$1:$L$2336,11,FALSE)</f>
        <v>Obesity</v>
      </c>
      <c r="K857" s="11" t="str">
        <f>VLOOKUP(A857,'Medical Examinations'!$A$1:$L$2336,12,FALSE)</f>
        <v>Normal</v>
      </c>
      <c r="L857" s="10">
        <f ca="1">VLOOKUP(A857,'Hospitalisation Details'!$A$1:$Q$2344,3,FALSE)</f>
        <v>1978</v>
      </c>
      <c r="M857" s="10" t="str">
        <f ca="1">VLOOKUP(A857,'Hospitalisation Details'!$A$1:$Q$2344,5,FALSE)</f>
        <v>Jun</v>
      </c>
      <c r="N857" s="11">
        <f ca="1">VLOOKUP(A857,'Hospitalisation Details'!$A$1:$Q$2344,6,FALSE)</f>
        <v>24</v>
      </c>
      <c r="O857" s="17">
        <f ca="1">VLOOKUP(A857,'Hospitalisation Details'!$A$1:$Q$2344,7,FALSE)</f>
        <v>28665</v>
      </c>
      <c r="P857" s="11">
        <f ca="1">VLOOKUP(A857,'Hospitalisation Details'!$A$1:$Q$2344,10,FALSE)</f>
        <v>7054.41</v>
      </c>
      <c r="Q857" s="11" t="str">
        <f ca="1">VLOOKUP(A857,'Hospitalisation Details'!$A$1:$Q$2344,12,FALSE)</f>
        <v>tier - 2</v>
      </c>
      <c r="R857" s="11" t="str">
        <f ca="1">VLOOKUP(A857,'Hospitalisation Details'!$A$1:$Q$2344,14,FALSE)</f>
        <v>tier - 2</v>
      </c>
      <c r="S857" s="11">
        <f ca="1">VLOOKUP(A857,'Hospitalisation Details'!$A$1:$Q$2344,17,FALSE)</f>
        <v>47</v>
      </c>
      <c r="T857" s="11" t="str">
        <f ca="1">VLOOKUP(A857,'Hospitalisation Details'!$A$1:$Q$2336,16,FALSE)</f>
        <v>R1013</v>
      </c>
    </row>
    <row r="858" ht="15.5" spans="1:20">
      <c r="A858" s="10" t="s">
        <v>3191</v>
      </c>
      <c r="B858" s="11" t="str">
        <f>VLOOKUP(A858,'Customer Names'!$H$6:$K$2340,3,FALSE)</f>
        <v>  Kelly M</v>
      </c>
      <c r="C858" s="11">
        <f>VLOOKUP(A858,'Medical Examinations'!$A$1:$L$2336,2,FALSE)</f>
        <v>35.815</v>
      </c>
      <c r="D858" s="11">
        <f>VLOOKUP(A858,'Medical Examinations'!$A$1:$L$2336,3,FALSE)</f>
        <v>8.47</v>
      </c>
      <c r="E858" s="11" t="str">
        <f>VLOOKUP(A858,'Medical Examinations'!$A$1:$L$2336,4,FALSE)</f>
        <v>No</v>
      </c>
      <c r="F858" s="11" t="str">
        <f>VLOOKUP(A858,'Medical Examinations'!$A$1:$L$2336,5,FALSE)</f>
        <v>No</v>
      </c>
      <c r="G858" s="11" t="str">
        <f>VLOOKUP(A858,'Medical Examinations'!$A$1:$L$2336,6,FALSE)</f>
        <v>No</v>
      </c>
      <c r="H858" s="11">
        <f>VLOOKUP(A858,'Medical Examinations'!$A$1:$L$2336,8,FALSE)</f>
        <v>0</v>
      </c>
      <c r="I858" s="11" t="str">
        <f>VLOOKUP(A858,'Medical Examinations'!$A$1:$L$2336,10,FALSE)</f>
        <v>No</v>
      </c>
      <c r="J858" s="11" t="str">
        <f>VLOOKUP(A858,'Medical Examinations'!$A$1:$L$2336,11,FALSE)</f>
        <v>Obesity</v>
      </c>
      <c r="K858" s="11" t="str">
        <f>VLOOKUP(A858,'Medical Examinations'!$A$1:$L$2336,12,FALSE)</f>
        <v>Diabetes</v>
      </c>
      <c r="L858" s="10">
        <f ca="1">VLOOKUP(A858,'Hospitalisation Details'!$A$1:$Q$2344,3,FALSE)</f>
        <v>1982</v>
      </c>
      <c r="M858" s="10" t="str">
        <f ca="1">VLOOKUP(A858,'Hospitalisation Details'!$A$1:$Q$2344,5,FALSE)</f>
        <v>Oct</v>
      </c>
      <c r="N858" s="11">
        <f ca="1">VLOOKUP(A858,'Hospitalisation Details'!$A$1:$Q$2344,6,FALSE)</f>
        <v>6</v>
      </c>
      <c r="O858" s="17">
        <f ca="1">VLOOKUP(A858,'Hospitalisation Details'!$A$1:$Q$2344,7,FALSE)</f>
        <v>30230</v>
      </c>
      <c r="P858" s="11">
        <f ca="1">VLOOKUP(A858,'Hospitalisation Details'!$A$1:$Q$2344,10,FALSE)</f>
        <v>7077.19</v>
      </c>
      <c r="Q858" s="11" t="str">
        <f ca="1">VLOOKUP(A858,'Hospitalisation Details'!$A$1:$Q$2344,12,FALSE)</f>
        <v>tier - 2</v>
      </c>
      <c r="R858" s="11" t="str">
        <f ca="1">VLOOKUP(A858,'Hospitalisation Details'!$A$1:$Q$2344,14,FALSE)</f>
        <v>tier - 3</v>
      </c>
      <c r="S858" s="11">
        <f ca="1">VLOOKUP(A858,'Hospitalisation Details'!$A$1:$Q$2344,17,FALSE)</f>
        <v>43</v>
      </c>
      <c r="T858" s="11" t="str">
        <f ca="1">VLOOKUP(A858,'Hospitalisation Details'!$A$1:$Q$2336,16,FALSE)</f>
        <v>R1024</v>
      </c>
    </row>
    <row r="859" ht="15.5" spans="1:20">
      <c r="A859" s="10" t="s">
        <v>3193</v>
      </c>
      <c r="B859" s="11" t="str">
        <f>VLOOKUP(A859,'Customer Names'!$H$6:$K$2340,3,FALSE)</f>
        <v>  Katherine</v>
      </c>
      <c r="C859" s="11">
        <f>VLOOKUP(A859,'Medical Examinations'!$A$1:$L$2336,2,FALSE)</f>
        <v>40.81</v>
      </c>
      <c r="D859" s="11">
        <f>VLOOKUP(A859,'Medical Examinations'!$A$1:$L$2336,3,FALSE)</f>
        <v>10.58</v>
      </c>
      <c r="E859" s="11" t="str">
        <f>VLOOKUP(A859,'Medical Examinations'!$A$1:$L$2336,4,FALSE)</f>
        <v>yes</v>
      </c>
      <c r="F859" s="11" t="str">
        <f>VLOOKUP(A859,'Medical Examinations'!$A$1:$L$2336,5,FALSE)</f>
        <v>No</v>
      </c>
      <c r="G859" s="11" t="str">
        <f>VLOOKUP(A859,'Medical Examinations'!$A$1:$L$2336,6,FALSE)</f>
        <v>No</v>
      </c>
      <c r="H859" s="11">
        <f>VLOOKUP(A859,'Medical Examinations'!$A$1:$L$2336,8,FALSE)</f>
        <v>0</v>
      </c>
      <c r="I859" s="11" t="str">
        <f>VLOOKUP(A859,'Medical Examinations'!$A$1:$L$2336,10,FALSE)</f>
        <v>No</v>
      </c>
      <c r="J859" s="11" t="str">
        <f>VLOOKUP(A859,'Medical Examinations'!$A$1:$L$2336,11,FALSE)</f>
        <v>Obesity</v>
      </c>
      <c r="K859" s="11" t="str">
        <f>VLOOKUP(A859,'Medical Examinations'!$A$1:$L$2336,12,FALSE)</f>
        <v>Diabetes</v>
      </c>
      <c r="L859" s="10">
        <f ca="1">VLOOKUP(A859,'Hospitalisation Details'!$A$1:$Q$2344,3,FALSE)</f>
        <v>1992</v>
      </c>
      <c r="M859" s="10" t="str">
        <f ca="1">VLOOKUP(A859,'Hospitalisation Details'!$A$1:$Q$2344,5,FALSE)</f>
        <v>Jun</v>
      </c>
      <c r="N859" s="11">
        <f ca="1">VLOOKUP(A859,'Hospitalisation Details'!$A$1:$Q$2344,6,FALSE)</f>
        <v>18</v>
      </c>
      <c r="O859" s="17">
        <f ca="1">VLOOKUP(A859,'Hospitalisation Details'!$A$1:$Q$2344,7,FALSE)</f>
        <v>33773</v>
      </c>
      <c r="P859" s="11">
        <f ca="1">VLOOKUP(A859,'Hospitalisation Details'!$A$1:$Q$2344,10,FALSE)</f>
        <v>7096.98</v>
      </c>
      <c r="Q859" s="11" t="str">
        <f ca="1">VLOOKUP(A859,'Hospitalisation Details'!$A$1:$Q$2344,12,FALSE)</f>
        <v>tier - 2</v>
      </c>
      <c r="R859" s="11" t="str">
        <f ca="1">VLOOKUP(A859,'Hospitalisation Details'!$A$1:$Q$2344,14,FALSE)</f>
        <v>tier - 2</v>
      </c>
      <c r="S859" s="11">
        <f ca="1">VLOOKUP(A859,'Hospitalisation Details'!$A$1:$Q$2344,17,FALSE)</f>
        <v>33</v>
      </c>
      <c r="T859" s="11" t="str">
        <f ca="1">VLOOKUP(A859,'Hospitalisation Details'!$A$1:$Q$2336,16,FALSE)</f>
        <v>R1012</v>
      </c>
    </row>
    <row r="860" ht="15.5" spans="1:20">
      <c r="A860" s="10" t="s">
        <v>3197</v>
      </c>
      <c r="B860" s="11" t="str">
        <f>VLOOKUP(A860,'Customer Names'!$H$6:$K$2340,3,FALSE)</f>
        <v>  Keila L</v>
      </c>
      <c r="C860" s="11">
        <f>VLOOKUP(A860,'Medical Examinations'!$A$1:$L$2336,2,FALSE)</f>
        <v>24.605</v>
      </c>
      <c r="D860" s="11">
        <f>VLOOKUP(A860,'Medical Examinations'!$A$1:$L$2336,3,FALSE)</f>
        <v>7.48</v>
      </c>
      <c r="E860" s="11" t="str">
        <f>VLOOKUP(A860,'Medical Examinations'!$A$1:$L$2336,4,FALSE)</f>
        <v>No</v>
      </c>
      <c r="F860" s="11" t="str">
        <f>VLOOKUP(A860,'Medical Examinations'!$A$1:$L$2336,5,FALSE)</f>
        <v>No</v>
      </c>
      <c r="G860" s="11" t="str">
        <f>VLOOKUP(A860,'Medical Examinations'!$A$1:$L$2336,6,FALSE)</f>
        <v>No</v>
      </c>
      <c r="H860" s="11">
        <f>VLOOKUP(A860,'Medical Examinations'!$A$1:$L$2336,8,FALSE)</f>
        <v>0</v>
      </c>
      <c r="I860" s="11" t="str">
        <f>VLOOKUP(A860,'Medical Examinations'!$A$1:$L$2336,10,FALSE)</f>
        <v>No</v>
      </c>
      <c r="J860" s="11" t="str">
        <f>VLOOKUP(A860,'Medical Examinations'!$A$1:$L$2336,11,FALSE)</f>
        <v>Normal Weight</v>
      </c>
      <c r="K860" s="11" t="str">
        <f>VLOOKUP(A860,'Medical Examinations'!$A$1:$L$2336,12,FALSE)</f>
        <v>Diabetes</v>
      </c>
      <c r="L860" s="10">
        <f ca="1">VLOOKUP(A860,'Hospitalisation Details'!$A$1:$Q$2344,3,FALSE)</f>
        <v>1987</v>
      </c>
      <c r="M860" s="10" t="str">
        <f ca="1">VLOOKUP(A860,'Hospitalisation Details'!$A$1:$Q$2344,5,FALSE)</f>
        <v>Aug</v>
      </c>
      <c r="N860" s="11">
        <f ca="1">VLOOKUP(A860,'Hospitalisation Details'!$A$1:$Q$2344,6,FALSE)</f>
        <v>11</v>
      </c>
      <c r="O860" s="17">
        <f ca="1">VLOOKUP(A860,'Hospitalisation Details'!$A$1:$Q$2344,7,FALSE)</f>
        <v>32000</v>
      </c>
      <c r="P860" s="11">
        <f ca="1">VLOOKUP(A860,'Hospitalisation Details'!$A$1:$Q$2344,10,FALSE)</f>
        <v>7106.81</v>
      </c>
      <c r="Q860" s="11" t="str">
        <f ca="1">VLOOKUP(A860,'Hospitalisation Details'!$A$1:$Q$2344,12,FALSE)</f>
        <v>tier - 2</v>
      </c>
      <c r="R860" s="11" t="str">
        <f ca="1">VLOOKUP(A860,'Hospitalisation Details'!$A$1:$Q$2344,14,FALSE)</f>
        <v>tier - 1</v>
      </c>
      <c r="S860" s="11">
        <f ca="1">VLOOKUP(A860,'Hospitalisation Details'!$A$1:$Q$2344,17,FALSE)</f>
        <v>38</v>
      </c>
      <c r="T860" s="11" t="str">
        <f ca="1">VLOOKUP(A860,'Hospitalisation Details'!$A$1:$Q$2336,16,FALSE)</f>
        <v>R1012</v>
      </c>
    </row>
    <row r="861" ht="15.5" spans="1:20">
      <c r="A861" s="10" t="s">
        <v>3200</v>
      </c>
      <c r="B861" s="11" t="str">
        <f>VLOOKUP(A861,'Customer Names'!$H$6:$K$2340,3,FALSE)</f>
        <v>  Zanae E</v>
      </c>
      <c r="C861" s="11">
        <f>VLOOKUP(A861,'Medical Examinations'!$A$1:$L$2336,2,FALSE)</f>
        <v>21.47</v>
      </c>
      <c r="D861" s="11">
        <f>VLOOKUP(A861,'Medical Examinations'!$A$1:$L$2336,3,FALSE)</f>
        <v>7.82</v>
      </c>
      <c r="E861" s="11" t="str">
        <f>VLOOKUP(A861,'Medical Examinations'!$A$1:$L$2336,4,FALSE)</f>
        <v>No</v>
      </c>
      <c r="F861" s="11" t="str">
        <f>VLOOKUP(A861,'Medical Examinations'!$A$1:$L$2336,5,FALSE)</f>
        <v>No</v>
      </c>
      <c r="G861" s="11" t="str">
        <f>VLOOKUP(A861,'Medical Examinations'!$A$1:$L$2336,6,FALSE)</f>
        <v>No</v>
      </c>
      <c r="H861" s="11">
        <f>VLOOKUP(A861,'Medical Examinations'!$A$1:$L$2336,8,FALSE)</f>
        <v>0</v>
      </c>
      <c r="I861" s="11" t="str">
        <f>VLOOKUP(A861,'Medical Examinations'!$A$1:$L$2336,10,FALSE)</f>
        <v>No</v>
      </c>
      <c r="J861" s="11" t="str">
        <f>VLOOKUP(A861,'Medical Examinations'!$A$1:$L$2336,11,FALSE)</f>
        <v>Normal Weight</v>
      </c>
      <c r="K861" s="11" t="str">
        <f>VLOOKUP(A861,'Medical Examinations'!$A$1:$L$2336,12,FALSE)</f>
        <v>Diabetes</v>
      </c>
      <c r="L861" s="10">
        <f ca="1">VLOOKUP(A861,'Hospitalisation Details'!$A$1:$Q$2344,3,FALSE)</f>
        <v>1968</v>
      </c>
      <c r="M861" s="10" t="str">
        <f ca="1">VLOOKUP(A861,'Hospitalisation Details'!$A$1:$Q$2344,5,FALSE)</f>
        <v>Jun</v>
      </c>
      <c r="N861" s="11">
        <f ca="1">VLOOKUP(A861,'Hospitalisation Details'!$A$1:$Q$2344,6,FALSE)</f>
        <v>29</v>
      </c>
      <c r="O861" s="17">
        <f ca="1">VLOOKUP(A861,'Hospitalisation Details'!$A$1:$Q$2344,7,FALSE)</f>
        <v>25018</v>
      </c>
      <c r="P861" s="11">
        <f ca="1">VLOOKUP(A861,'Hospitalisation Details'!$A$1:$Q$2344,10,FALSE)</f>
        <v>7125.25</v>
      </c>
      <c r="Q861" s="11" t="str">
        <f ca="1">VLOOKUP(A861,'Hospitalisation Details'!$A$1:$Q$2344,12,FALSE)</f>
        <v>tier - 3</v>
      </c>
      <c r="R861" s="11" t="str">
        <f ca="1">VLOOKUP(A861,'Hospitalisation Details'!$A$1:$Q$2344,14,FALSE)</f>
        <v>tier - 2</v>
      </c>
      <c r="S861" s="11">
        <f ca="1">VLOOKUP(A861,'Hospitalisation Details'!$A$1:$Q$2344,17,FALSE)</f>
        <v>57</v>
      </c>
      <c r="T861" s="11" t="str">
        <f ca="1">VLOOKUP(A861,'Hospitalisation Details'!$A$1:$Q$2336,16,FALSE)</f>
        <v>R1013</v>
      </c>
    </row>
    <row r="862" ht="15.5" spans="1:20">
      <c r="A862" s="10" t="s">
        <v>3204</v>
      </c>
      <c r="B862" s="11" t="str">
        <f>VLOOKUP(A862,'Customer Names'!$H$6:$K$2340,3,FALSE)</f>
        <v>  Alex</v>
      </c>
      <c r="C862" s="11">
        <f>VLOOKUP(A862,'Medical Examinations'!$A$1:$L$2336,2,FALSE)</f>
        <v>52.89</v>
      </c>
      <c r="D862" s="11">
        <f>VLOOKUP(A862,'Medical Examinations'!$A$1:$L$2336,3,FALSE)</f>
        <v>4.96</v>
      </c>
      <c r="E862" s="11" t="str">
        <f>VLOOKUP(A862,'Medical Examinations'!$A$1:$L$2336,4,FALSE)</f>
        <v>yes</v>
      </c>
      <c r="F862" s="11" t="str">
        <f>VLOOKUP(A862,'Medical Examinations'!$A$1:$L$2336,5,FALSE)</f>
        <v>No</v>
      </c>
      <c r="G862" s="11" t="str">
        <f>VLOOKUP(A862,'Medical Examinations'!$A$1:$L$2336,6,FALSE)</f>
        <v>No</v>
      </c>
      <c r="H862" s="11">
        <f>VLOOKUP(A862,'Medical Examinations'!$A$1:$L$2336,8,FALSE)</f>
        <v>1</v>
      </c>
      <c r="I862" s="11" t="str">
        <f>VLOOKUP(A862,'Medical Examinations'!$A$1:$L$2336,10,FALSE)</f>
        <v>No</v>
      </c>
      <c r="J862" s="11" t="str">
        <f>VLOOKUP(A862,'Medical Examinations'!$A$1:$L$2336,11,FALSE)</f>
        <v>Obesity</v>
      </c>
      <c r="K862" s="11" t="str">
        <f>VLOOKUP(A862,'Medical Examinations'!$A$1:$L$2336,12,FALSE)</f>
        <v>Normal</v>
      </c>
      <c r="L862" s="10">
        <f ca="1">VLOOKUP(A862,'Hospitalisation Details'!$A$1:$Q$2344,3,FALSE)</f>
        <v>1993</v>
      </c>
      <c r="M862" s="10" t="str">
        <f ca="1">VLOOKUP(A862,'Hospitalisation Details'!$A$1:$Q$2344,5,FALSE)</f>
        <v>Aug</v>
      </c>
      <c r="N862" s="11">
        <f ca="1">VLOOKUP(A862,'Hospitalisation Details'!$A$1:$Q$2344,6,FALSE)</f>
        <v>1</v>
      </c>
      <c r="O862" s="17">
        <f ca="1">VLOOKUP(A862,'Hospitalisation Details'!$A$1:$Q$2344,7,FALSE)</f>
        <v>34182</v>
      </c>
      <c r="P862" s="11">
        <f ca="1">VLOOKUP(A862,'Hospitalisation Details'!$A$1:$Q$2344,10,FALSE)</f>
        <v>7128.64</v>
      </c>
      <c r="Q862" s="11" t="str">
        <f ca="1">VLOOKUP(A862,'Hospitalisation Details'!$A$1:$Q$2344,12,FALSE)</f>
        <v>tier - 2</v>
      </c>
      <c r="R862" s="11" t="str">
        <f ca="1">VLOOKUP(A862,'Hospitalisation Details'!$A$1:$Q$2344,14,FALSE)</f>
        <v>tier - 2</v>
      </c>
      <c r="S862" s="11">
        <f ca="1">VLOOKUP(A862,'Hospitalisation Details'!$A$1:$Q$2344,17,FALSE)</f>
        <v>32</v>
      </c>
      <c r="T862" s="11" t="str">
        <f ca="1">VLOOKUP(A862,'Hospitalisation Details'!$A$1:$Q$2336,16,FALSE)</f>
        <v>R1021</v>
      </c>
    </row>
    <row r="863" ht="15.5" spans="1:20">
      <c r="A863" s="10" t="s">
        <v>3208</v>
      </c>
      <c r="B863" s="11" t="str">
        <f>VLOOKUP(A863,'Customer Names'!$H$6:$K$2340,3,FALSE)</f>
        <v>  Kathryn</v>
      </c>
      <c r="C863" s="11">
        <f>VLOOKUP(A863,'Medical Examinations'!$A$1:$L$2336,2,FALSE)</f>
        <v>32.965</v>
      </c>
      <c r="D863" s="11">
        <f>VLOOKUP(A863,'Medical Examinations'!$A$1:$L$2336,3,FALSE)</f>
        <v>6.15</v>
      </c>
      <c r="E863" s="11" t="str">
        <f>VLOOKUP(A863,'Medical Examinations'!$A$1:$L$2336,4,FALSE)</f>
        <v>yes</v>
      </c>
      <c r="F863" s="11" t="str">
        <f>VLOOKUP(A863,'Medical Examinations'!$A$1:$L$2336,5,FALSE)</f>
        <v>No</v>
      </c>
      <c r="G863" s="11" t="str">
        <f>VLOOKUP(A863,'Medical Examinations'!$A$1:$L$2336,6,FALSE)</f>
        <v>No</v>
      </c>
      <c r="H863" s="11">
        <f>VLOOKUP(A863,'Medical Examinations'!$A$1:$L$2336,8,FALSE)</f>
        <v>1</v>
      </c>
      <c r="I863" s="11" t="str">
        <f>VLOOKUP(A863,'Medical Examinations'!$A$1:$L$2336,10,FALSE)</f>
        <v>No</v>
      </c>
      <c r="J863" s="11" t="str">
        <f>VLOOKUP(A863,'Medical Examinations'!$A$1:$L$2336,11,FALSE)</f>
        <v>Obesity</v>
      </c>
      <c r="K863" s="11" t="str">
        <f>VLOOKUP(A863,'Medical Examinations'!$A$1:$L$2336,12,FALSE)</f>
        <v>Prediabetes</v>
      </c>
      <c r="L863" s="10">
        <f ca="1">VLOOKUP(A863,'Hospitalisation Details'!$A$1:$Q$2344,3,FALSE)</f>
        <v>1984</v>
      </c>
      <c r="M863" s="10" t="str">
        <f ca="1">VLOOKUP(A863,'Hospitalisation Details'!$A$1:$Q$2344,5,FALSE)</f>
        <v>Jul</v>
      </c>
      <c r="N863" s="11">
        <f ca="1">VLOOKUP(A863,'Hospitalisation Details'!$A$1:$Q$2344,6,FALSE)</f>
        <v>7</v>
      </c>
      <c r="O863" s="17">
        <f ca="1">VLOOKUP(A863,'Hospitalisation Details'!$A$1:$Q$2344,7,FALSE)</f>
        <v>30870</v>
      </c>
      <c r="P863" s="11">
        <f ca="1">VLOOKUP(A863,'Hospitalisation Details'!$A$1:$Q$2344,10,FALSE)</f>
        <v>7133.9</v>
      </c>
      <c r="Q863" s="11" t="str">
        <f ca="1">VLOOKUP(A863,'Hospitalisation Details'!$A$1:$Q$2344,12,FALSE)</f>
        <v>tier - 2</v>
      </c>
      <c r="R863" s="11" t="str">
        <f ca="1">VLOOKUP(A863,'Hospitalisation Details'!$A$1:$Q$2344,14,FALSE)</f>
        <v>tier - 1</v>
      </c>
      <c r="S863" s="11">
        <f ca="1">VLOOKUP(A863,'Hospitalisation Details'!$A$1:$Q$2344,17,FALSE)</f>
        <v>41</v>
      </c>
      <c r="T863" s="11" t="str">
        <f ca="1">VLOOKUP(A863,'Hospitalisation Details'!$A$1:$Q$2336,16,FALSE)</f>
        <v>R1024</v>
      </c>
    </row>
    <row r="864" ht="15.5" spans="1:20">
      <c r="A864" s="10" t="s">
        <v>3211</v>
      </c>
      <c r="B864" s="11" t="str">
        <f>VLOOKUP(A864,'Customer Names'!$H$6:$K$2340,3,FALSE)</f>
        <v>  Jason L</v>
      </c>
      <c r="C864" s="11">
        <f>VLOOKUP(A864,'Medical Examinations'!$A$1:$L$2336,2,FALSE)</f>
        <v>36.8</v>
      </c>
      <c r="D864" s="11">
        <f>VLOOKUP(A864,'Medical Examinations'!$A$1:$L$2336,3,FALSE)</f>
        <v>4.62</v>
      </c>
      <c r="E864" s="11" t="str">
        <f>VLOOKUP(A864,'Medical Examinations'!$A$1:$L$2336,4,FALSE)</f>
        <v>No</v>
      </c>
      <c r="F864" s="11" t="str">
        <f>VLOOKUP(A864,'Medical Examinations'!$A$1:$L$2336,5,FALSE)</f>
        <v>No</v>
      </c>
      <c r="G864" s="11" t="str">
        <f>VLOOKUP(A864,'Medical Examinations'!$A$1:$L$2336,6,FALSE)</f>
        <v>Yes</v>
      </c>
      <c r="H864" s="11">
        <f>VLOOKUP(A864,'Medical Examinations'!$A$1:$L$2336,8,FALSE)</f>
        <v>1</v>
      </c>
      <c r="I864" s="11" t="str">
        <f>VLOOKUP(A864,'Medical Examinations'!$A$1:$L$2336,10,FALSE)</f>
        <v>No</v>
      </c>
      <c r="J864" s="11" t="str">
        <f>VLOOKUP(A864,'Medical Examinations'!$A$1:$L$2336,11,FALSE)</f>
        <v>Obesity</v>
      </c>
      <c r="K864" s="11" t="str">
        <f>VLOOKUP(A864,'Medical Examinations'!$A$1:$L$2336,12,FALSE)</f>
        <v>Normal</v>
      </c>
      <c r="L864" s="10">
        <f ca="1">VLOOKUP(A864,'Hospitalisation Details'!$A$1:$Q$2344,3,FALSE)</f>
        <v>1999</v>
      </c>
      <c r="M864" s="10" t="str">
        <f ca="1">VLOOKUP(A864,'Hospitalisation Details'!$A$1:$Q$2344,5,FALSE)</f>
        <v>Aug</v>
      </c>
      <c r="N864" s="11">
        <f ca="1">VLOOKUP(A864,'Hospitalisation Details'!$A$1:$Q$2344,6,FALSE)</f>
        <v>8</v>
      </c>
      <c r="O864" s="17">
        <f ca="1">VLOOKUP(A864,'Hospitalisation Details'!$A$1:$Q$2344,7,FALSE)</f>
        <v>36380</v>
      </c>
      <c r="P864" s="11">
        <f ca="1">VLOOKUP(A864,'Hospitalisation Details'!$A$1:$Q$2344,10,FALSE)</f>
        <v>7144.4</v>
      </c>
      <c r="Q864" s="11" t="str">
        <f ca="1">VLOOKUP(A864,'Hospitalisation Details'!$A$1:$Q$2344,12,FALSE)</f>
        <v>tier - 2</v>
      </c>
      <c r="R864" s="11" t="str">
        <f ca="1">VLOOKUP(A864,'Hospitalisation Details'!$A$1:$Q$2344,14,FALSE)</f>
        <v>tier - 1</v>
      </c>
      <c r="S864" s="11">
        <f ca="1">VLOOKUP(A864,'Hospitalisation Details'!$A$1:$Q$2344,17,FALSE)</f>
        <v>26</v>
      </c>
      <c r="T864" s="11" t="str">
        <f ca="1">VLOOKUP(A864,'Hospitalisation Details'!$A$1:$Q$2336,16,FALSE)</f>
        <v>R1022</v>
      </c>
    </row>
    <row r="865" ht="15.5" spans="1:20">
      <c r="A865" s="10" t="s">
        <v>3215</v>
      </c>
      <c r="B865" s="11" t="str">
        <f>VLOOKUP(A865,'Customer Names'!$H$6:$K$2340,3,FALSE)</f>
        <v>  Benjamin J</v>
      </c>
      <c r="C865" s="11">
        <f>VLOOKUP(A865,'Medical Examinations'!$A$1:$L$2336,2,FALSE)</f>
        <v>34.3</v>
      </c>
      <c r="D865" s="11">
        <f>VLOOKUP(A865,'Medical Examinations'!$A$1:$L$2336,3,FALSE)</f>
        <v>4.87</v>
      </c>
      <c r="E865" s="11" t="str">
        <f>VLOOKUP(A865,'Medical Examinations'!$A$1:$L$2336,4,FALSE)</f>
        <v>No</v>
      </c>
      <c r="F865" s="11" t="str">
        <f>VLOOKUP(A865,'Medical Examinations'!$A$1:$L$2336,5,FALSE)</f>
        <v>No</v>
      </c>
      <c r="G865" s="11" t="str">
        <f>VLOOKUP(A865,'Medical Examinations'!$A$1:$L$2336,6,FALSE)</f>
        <v>No</v>
      </c>
      <c r="H865" s="11">
        <f>VLOOKUP(A865,'Medical Examinations'!$A$1:$L$2336,8,FALSE)</f>
        <v>2</v>
      </c>
      <c r="I865" s="11" t="str">
        <f>VLOOKUP(A865,'Medical Examinations'!$A$1:$L$2336,10,FALSE)</f>
        <v>No</v>
      </c>
      <c r="J865" s="11" t="str">
        <f>VLOOKUP(A865,'Medical Examinations'!$A$1:$L$2336,11,FALSE)</f>
        <v>Obesity</v>
      </c>
      <c r="K865" s="11" t="str">
        <f>VLOOKUP(A865,'Medical Examinations'!$A$1:$L$2336,12,FALSE)</f>
        <v>Normal</v>
      </c>
      <c r="L865" s="10">
        <f ca="1">VLOOKUP(A865,'Hospitalisation Details'!$A$1:$Q$2344,3,FALSE)</f>
        <v>1984</v>
      </c>
      <c r="M865" s="10" t="str">
        <f ca="1">VLOOKUP(A865,'Hospitalisation Details'!$A$1:$Q$2344,5,FALSE)</f>
        <v>Nov</v>
      </c>
      <c r="N865" s="11">
        <f ca="1">VLOOKUP(A865,'Hospitalisation Details'!$A$1:$Q$2344,6,FALSE)</f>
        <v>21</v>
      </c>
      <c r="O865" s="17">
        <f ca="1">VLOOKUP(A865,'Hospitalisation Details'!$A$1:$Q$2344,7,FALSE)</f>
        <v>31007</v>
      </c>
      <c r="P865" s="11">
        <f ca="1">VLOOKUP(A865,'Hospitalisation Details'!$A$1:$Q$2344,10,FALSE)</f>
        <v>7144.86</v>
      </c>
      <c r="Q865" s="11" t="str">
        <f ca="1">VLOOKUP(A865,'Hospitalisation Details'!$A$1:$Q$2344,12,FALSE)</f>
        <v>tier - 2</v>
      </c>
      <c r="R865" s="11" t="str">
        <f ca="1">VLOOKUP(A865,'Hospitalisation Details'!$A$1:$Q$2344,14,FALSE)</f>
        <v>tier - 2</v>
      </c>
      <c r="S865" s="11">
        <f ca="1">VLOOKUP(A865,'Hospitalisation Details'!$A$1:$Q$2344,17,FALSE)</f>
        <v>40</v>
      </c>
      <c r="T865" s="11" t="str">
        <f ca="1">VLOOKUP(A865,'Hospitalisation Details'!$A$1:$Q$2336,16,FALSE)</f>
        <v>R1024</v>
      </c>
    </row>
    <row r="866" ht="15.5" spans="1:20">
      <c r="A866" s="10" t="s">
        <v>3219</v>
      </c>
      <c r="B866" s="11" t="str">
        <f>VLOOKUP(A866,'Customer Names'!$H$6:$K$2340,3,FALSE)</f>
        <v>  Steven M</v>
      </c>
      <c r="C866" s="11">
        <f>VLOOKUP(A866,'Medical Examinations'!$A$1:$L$2336,2,FALSE)</f>
        <v>35.245</v>
      </c>
      <c r="D866" s="11">
        <f>VLOOKUP(A866,'Medical Examinations'!$A$1:$L$2336,3,FALSE)</f>
        <v>4.63</v>
      </c>
      <c r="E866" s="11" t="str">
        <f>VLOOKUP(A866,'Medical Examinations'!$A$1:$L$2336,4,FALSE)</f>
        <v>No</v>
      </c>
      <c r="F866" s="11" t="str">
        <f>VLOOKUP(A866,'Medical Examinations'!$A$1:$L$2336,5,FALSE)</f>
        <v>No</v>
      </c>
      <c r="G866" s="11" t="str">
        <f>VLOOKUP(A866,'Medical Examinations'!$A$1:$L$2336,6,FALSE)</f>
        <v>No</v>
      </c>
      <c r="H866" s="11">
        <f>VLOOKUP(A866,'Medical Examinations'!$A$1:$L$2336,8,FALSE)</f>
        <v>0</v>
      </c>
      <c r="I866" s="11" t="str">
        <f>VLOOKUP(A866,'Medical Examinations'!$A$1:$L$2336,10,FALSE)</f>
        <v>No</v>
      </c>
      <c r="J866" s="11" t="str">
        <f>VLOOKUP(A866,'Medical Examinations'!$A$1:$L$2336,11,FALSE)</f>
        <v>Obesity</v>
      </c>
      <c r="K866" s="11" t="str">
        <f>VLOOKUP(A866,'Medical Examinations'!$A$1:$L$2336,12,FALSE)</f>
        <v>Normal</v>
      </c>
      <c r="L866" s="10">
        <f ca="1">VLOOKUP(A866,'Hospitalisation Details'!$A$1:$Q$2344,3,FALSE)</f>
        <v>1976</v>
      </c>
      <c r="M866" s="10" t="str">
        <f ca="1">VLOOKUP(A866,'Hospitalisation Details'!$A$1:$Q$2344,5,FALSE)</f>
        <v>Jun</v>
      </c>
      <c r="N866" s="11">
        <f ca="1">VLOOKUP(A866,'Hospitalisation Details'!$A$1:$Q$2344,6,FALSE)</f>
        <v>24</v>
      </c>
      <c r="O866" s="17">
        <f ca="1">VLOOKUP(A866,'Hospitalisation Details'!$A$1:$Q$2344,7,FALSE)</f>
        <v>27935</v>
      </c>
      <c r="P866" s="11">
        <f ca="1">VLOOKUP(A866,'Hospitalisation Details'!$A$1:$Q$2344,10,FALSE)</f>
        <v>7147.11</v>
      </c>
      <c r="Q866" s="11" t="str">
        <f ca="1">VLOOKUP(A866,'Hospitalisation Details'!$A$1:$Q$2344,12,FALSE)</f>
        <v>tier - 3</v>
      </c>
      <c r="R866" s="11" t="str">
        <f ca="1">VLOOKUP(A866,'Hospitalisation Details'!$A$1:$Q$2344,14,FALSE)</f>
        <v>tier - 2</v>
      </c>
      <c r="S866" s="11">
        <f ca="1">VLOOKUP(A866,'Hospitalisation Details'!$A$1:$Q$2344,17,FALSE)</f>
        <v>49</v>
      </c>
      <c r="T866" s="11" t="str">
        <f ca="1">VLOOKUP(A866,'Hospitalisation Details'!$A$1:$Q$2336,16,FALSE)</f>
        <v>R1011</v>
      </c>
    </row>
    <row r="867" ht="15.5" spans="1:20">
      <c r="A867" s="10" t="s">
        <v>3222</v>
      </c>
      <c r="B867" s="11" t="str">
        <f>VLOOKUP(A867,'Customer Names'!$H$6:$K$2340,3,FALSE)</f>
        <v>  Erika</v>
      </c>
      <c r="C867" s="11">
        <f>VLOOKUP(A867,'Medical Examinations'!$A$1:$L$2336,2,FALSE)</f>
        <v>26.23</v>
      </c>
      <c r="D867" s="11">
        <f>VLOOKUP(A867,'Medical Examinations'!$A$1:$L$2336,3,FALSE)</f>
        <v>11.93</v>
      </c>
      <c r="E867" s="11" t="str">
        <f>VLOOKUP(A867,'Medical Examinations'!$A$1:$L$2336,4,FALSE)</f>
        <v>No</v>
      </c>
      <c r="F867" s="11" t="str">
        <f>VLOOKUP(A867,'Medical Examinations'!$A$1:$L$2336,5,FALSE)</f>
        <v>No</v>
      </c>
      <c r="G867" s="11" t="str">
        <f>VLOOKUP(A867,'Medical Examinations'!$A$1:$L$2336,6,FALSE)</f>
        <v>No</v>
      </c>
      <c r="H867" s="11">
        <f>VLOOKUP(A867,'Medical Examinations'!$A$1:$L$2336,8,FALSE)</f>
        <v>0</v>
      </c>
      <c r="I867" s="11" t="str">
        <f>VLOOKUP(A867,'Medical Examinations'!$A$1:$L$2336,10,FALSE)</f>
        <v>No</v>
      </c>
      <c r="J867" s="11" t="str">
        <f>VLOOKUP(A867,'Medical Examinations'!$A$1:$L$2336,11,FALSE)</f>
        <v>Over Weight</v>
      </c>
      <c r="K867" s="11" t="str">
        <f>VLOOKUP(A867,'Medical Examinations'!$A$1:$L$2336,12,FALSE)</f>
        <v>Diabetes</v>
      </c>
      <c r="L867" s="10">
        <f ca="1">VLOOKUP(A867,'Hospitalisation Details'!$A$1:$Q$2344,3,FALSE)</f>
        <v>1978</v>
      </c>
      <c r="M867" s="10" t="str">
        <f ca="1">VLOOKUP(A867,'Hospitalisation Details'!$A$1:$Q$2344,5,FALSE)</f>
        <v>Jul</v>
      </c>
      <c r="N867" s="11">
        <f ca="1">VLOOKUP(A867,'Hospitalisation Details'!$A$1:$Q$2344,6,FALSE)</f>
        <v>30</v>
      </c>
      <c r="O867" s="17">
        <f ca="1">VLOOKUP(A867,'Hospitalisation Details'!$A$1:$Q$2344,7,FALSE)</f>
        <v>28701</v>
      </c>
      <c r="P867" s="11">
        <f ca="1">VLOOKUP(A867,'Hospitalisation Details'!$A$1:$Q$2344,10,FALSE)</f>
        <v>7147.47</v>
      </c>
      <c r="Q867" s="11" t="str">
        <f ca="1">VLOOKUP(A867,'Hospitalisation Details'!$A$1:$Q$2344,12,FALSE)</f>
        <v>tier - 2</v>
      </c>
      <c r="R867" s="11" t="str">
        <f ca="1">VLOOKUP(A867,'Hospitalisation Details'!$A$1:$Q$2344,14,FALSE)</f>
        <v>tier - 3</v>
      </c>
      <c r="S867" s="11">
        <f ca="1">VLOOKUP(A867,'Hospitalisation Details'!$A$1:$Q$2344,17,FALSE)</f>
        <v>47</v>
      </c>
      <c r="T867" s="11" t="str">
        <f ca="1">VLOOKUP(A867,'Hospitalisation Details'!$A$1:$Q$2336,16,FALSE)</f>
        <v>R1013</v>
      </c>
    </row>
    <row r="868" ht="15.5" spans="1:20">
      <c r="A868" s="10" t="s">
        <v>3225</v>
      </c>
      <c r="B868" s="11" t="str">
        <f>VLOOKUP(A868,'Customer Names'!$H$6:$K$2340,3,FALSE)</f>
        <v>  Chad</v>
      </c>
      <c r="C868" s="11">
        <f>VLOOKUP(A868,'Medical Examinations'!$A$1:$L$2336,2,FALSE)</f>
        <v>36.1</v>
      </c>
      <c r="D868" s="11">
        <f>VLOOKUP(A868,'Medical Examinations'!$A$1:$L$2336,3,FALSE)</f>
        <v>5.65</v>
      </c>
      <c r="E868" s="11" t="str">
        <f>VLOOKUP(A868,'Medical Examinations'!$A$1:$L$2336,4,FALSE)</f>
        <v>yes</v>
      </c>
      <c r="F868" s="11" t="str">
        <f>VLOOKUP(A868,'Medical Examinations'!$A$1:$L$2336,5,FALSE)</f>
        <v>No</v>
      </c>
      <c r="G868" s="11" t="str">
        <f>VLOOKUP(A868,'Medical Examinations'!$A$1:$L$2336,6,FALSE)</f>
        <v>No</v>
      </c>
      <c r="H868" s="11">
        <f>VLOOKUP(A868,'Medical Examinations'!$A$1:$L$2336,8,FALSE)</f>
        <v>2</v>
      </c>
      <c r="I868" s="11" t="str">
        <f>VLOOKUP(A868,'Medical Examinations'!$A$1:$L$2336,10,FALSE)</f>
        <v>No</v>
      </c>
      <c r="J868" s="11" t="str">
        <f>VLOOKUP(A868,'Medical Examinations'!$A$1:$L$2336,11,FALSE)</f>
        <v>Obesity</v>
      </c>
      <c r="K868" s="11" t="str">
        <f>VLOOKUP(A868,'Medical Examinations'!$A$1:$L$2336,12,FALSE)</f>
        <v>Normal</v>
      </c>
      <c r="L868" s="10">
        <f ca="1">VLOOKUP(A868,'Hospitalisation Details'!$A$1:$Q$2344,3,FALSE)</f>
        <v>1984</v>
      </c>
      <c r="M868" s="10" t="str">
        <f ca="1">VLOOKUP(A868,'Hospitalisation Details'!$A$1:$Q$2344,5,FALSE)</f>
        <v>Jun</v>
      </c>
      <c r="N868" s="11">
        <f ca="1">VLOOKUP(A868,'Hospitalisation Details'!$A$1:$Q$2344,6,FALSE)</f>
        <v>29</v>
      </c>
      <c r="O868" s="17">
        <f ca="1">VLOOKUP(A868,'Hospitalisation Details'!$A$1:$Q$2344,7,FALSE)</f>
        <v>30862</v>
      </c>
      <c r="P868" s="11">
        <f ca="1">VLOOKUP(A868,'Hospitalisation Details'!$A$1:$Q$2344,10,FALSE)</f>
        <v>7151.09</v>
      </c>
      <c r="Q868" s="11" t="str">
        <f ca="1">VLOOKUP(A868,'Hospitalisation Details'!$A$1:$Q$2344,12,FALSE)</f>
        <v>tier - 2</v>
      </c>
      <c r="R868" s="11" t="str">
        <f ca="1">VLOOKUP(A868,'Hospitalisation Details'!$A$1:$Q$2344,14,FALSE)</f>
        <v>tier - 2</v>
      </c>
      <c r="S868" s="11">
        <f ca="1">VLOOKUP(A868,'Hospitalisation Details'!$A$1:$Q$2344,17,FALSE)</f>
        <v>41</v>
      </c>
      <c r="T868" s="11" t="str">
        <f ca="1">VLOOKUP(A868,'Hospitalisation Details'!$A$1:$Q$2336,16,FALSE)</f>
        <v>R1011</v>
      </c>
    </row>
    <row r="869" ht="15.5" spans="1:20">
      <c r="A869" s="10" t="s">
        <v>3229</v>
      </c>
      <c r="B869" s="11" t="str">
        <f>VLOOKUP(A869,'Customer Names'!$H$6:$K$2340,3,FALSE)</f>
        <v>  Mark</v>
      </c>
      <c r="C869" s="11">
        <f>VLOOKUP(A869,'Medical Examinations'!$A$1:$L$2336,2,FALSE)</f>
        <v>37.1</v>
      </c>
      <c r="D869" s="11">
        <f>VLOOKUP(A869,'Medical Examinations'!$A$1:$L$2336,3,FALSE)</f>
        <v>11.21</v>
      </c>
      <c r="E869" s="11" t="str">
        <f>VLOOKUP(A869,'Medical Examinations'!$A$1:$L$2336,4,FALSE)</f>
        <v>yes</v>
      </c>
      <c r="F869" s="11" t="str">
        <f>VLOOKUP(A869,'Medical Examinations'!$A$1:$L$2336,5,FALSE)</f>
        <v>No</v>
      </c>
      <c r="G869" s="11" t="str">
        <f>VLOOKUP(A869,'Medical Examinations'!$A$1:$L$2336,6,FALSE)</f>
        <v>Yes</v>
      </c>
      <c r="H869" s="11">
        <f>VLOOKUP(A869,'Medical Examinations'!$A$1:$L$2336,8,FALSE)</f>
        <v>1</v>
      </c>
      <c r="I869" s="11" t="str">
        <f>VLOOKUP(A869,'Medical Examinations'!$A$1:$L$2336,10,FALSE)</f>
        <v>No</v>
      </c>
      <c r="J869" s="11" t="str">
        <f>VLOOKUP(A869,'Medical Examinations'!$A$1:$L$2336,11,FALSE)</f>
        <v>Obesity</v>
      </c>
      <c r="K869" s="11" t="str">
        <f>VLOOKUP(A869,'Medical Examinations'!$A$1:$L$2336,12,FALSE)</f>
        <v>Diabetes</v>
      </c>
      <c r="L869" s="10">
        <f ca="1">VLOOKUP(A869,'Hospitalisation Details'!$A$1:$Q$2344,3,FALSE)</f>
        <v>1978</v>
      </c>
      <c r="M869" s="10" t="str">
        <f ca="1">VLOOKUP(A869,'Hospitalisation Details'!$A$1:$Q$2344,5,FALSE)</f>
        <v>Sep</v>
      </c>
      <c r="N869" s="11">
        <f ca="1">VLOOKUP(A869,'Hospitalisation Details'!$A$1:$Q$2344,6,FALSE)</f>
        <v>6</v>
      </c>
      <c r="O869" s="17">
        <f ca="1">VLOOKUP(A869,'Hospitalisation Details'!$A$1:$Q$2344,7,FALSE)</f>
        <v>28739</v>
      </c>
      <c r="P869" s="11">
        <f ca="1">VLOOKUP(A869,'Hospitalisation Details'!$A$1:$Q$2344,10,FALSE)</f>
        <v>7152.67</v>
      </c>
      <c r="Q869" s="11" t="str">
        <f ca="1">VLOOKUP(A869,'Hospitalisation Details'!$A$1:$Q$2344,12,FALSE)</f>
        <v>tier - 3</v>
      </c>
      <c r="R869" s="11" t="str">
        <f ca="1">VLOOKUP(A869,'Hospitalisation Details'!$A$1:$Q$2344,14,FALSE)</f>
        <v>tier - 2</v>
      </c>
      <c r="S869" s="11">
        <f ca="1">VLOOKUP(A869,'Hospitalisation Details'!$A$1:$Q$2344,17,FALSE)</f>
        <v>47</v>
      </c>
      <c r="T869" s="11" t="str">
        <f ca="1">VLOOKUP(A869,'Hospitalisation Details'!$A$1:$Q$2336,16,FALSE)</f>
        <v>R1013</v>
      </c>
    </row>
    <row r="870" ht="15.5" spans="1:20">
      <c r="A870" s="10" t="s">
        <v>3233</v>
      </c>
      <c r="B870" s="11" t="str">
        <f>VLOOKUP(A870,'Customer Names'!$H$6:$K$2340,3,FALSE)</f>
        <v>  David</v>
      </c>
      <c r="C870" s="11">
        <f>VLOOKUP(A870,'Medical Examinations'!$A$1:$L$2336,2,FALSE)</f>
        <v>27.5</v>
      </c>
      <c r="D870" s="11">
        <f>VLOOKUP(A870,'Medical Examinations'!$A$1:$L$2336,3,FALSE)</f>
        <v>10.62</v>
      </c>
      <c r="E870" s="11" t="str">
        <f>VLOOKUP(A870,'Medical Examinations'!$A$1:$L$2336,4,FALSE)</f>
        <v>yes</v>
      </c>
      <c r="F870" s="11" t="str">
        <f>VLOOKUP(A870,'Medical Examinations'!$A$1:$L$2336,5,FALSE)</f>
        <v>No</v>
      </c>
      <c r="G870" s="11" t="str">
        <f>VLOOKUP(A870,'Medical Examinations'!$A$1:$L$2336,6,FALSE)</f>
        <v>Yes</v>
      </c>
      <c r="H870" s="11">
        <f>VLOOKUP(A870,'Medical Examinations'!$A$1:$L$2336,8,FALSE)</f>
        <v>1</v>
      </c>
      <c r="I870" s="11" t="str">
        <f>VLOOKUP(A870,'Medical Examinations'!$A$1:$L$2336,10,FALSE)</f>
        <v>No</v>
      </c>
      <c r="J870" s="11" t="str">
        <f>VLOOKUP(A870,'Medical Examinations'!$A$1:$L$2336,11,FALSE)</f>
        <v>Over Weight</v>
      </c>
      <c r="K870" s="11" t="str">
        <f>VLOOKUP(A870,'Medical Examinations'!$A$1:$L$2336,12,FALSE)</f>
        <v>Diabetes</v>
      </c>
      <c r="L870" s="10">
        <f ca="1">VLOOKUP(A870,'Hospitalisation Details'!$A$1:$Q$2344,3,FALSE)</f>
        <v>1981</v>
      </c>
      <c r="M870" s="10" t="str">
        <f ca="1">VLOOKUP(A870,'Hospitalisation Details'!$A$1:$Q$2344,5,FALSE)</f>
        <v>Jul</v>
      </c>
      <c r="N870" s="11">
        <f ca="1">VLOOKUP(A870,'Hospitalisation Details'!$A$1:$Q$2344,6,FALSE)</f>
        <v>17</v>
      </c>
      <c r="O870" s="17">
        <f ca="1">VLOOKUP(A870,'Hospitalisation Details'!$A$1:$Q$2344,7,FALSE)</f>
        <v>29784</v>
      </c>
      <c r="P870" s="11">
        <f ca="1">VLOOKUP(A870,'Hospitalisation Details'!$A$1:$Q$2344,10,FALSE)</f>
        <v>7153.55</v>
      </c>
      <c r="Q870" s="11" t="str">
        <f ca="1">VLOOKUP(A870,'Hospitalisation Details'!$A$1:$Q$2344,12,FALSE)</f>
        <v>tier - 2</v>
      </c>
      <c r="R870" s="11" t="str">
        <f ca="1">VLOOKUP(A870,'Hospitalisation Details'!$A$1:$Q$2344,14,FALSE)</f>
        <v>tier - 1</v>
      </c>
      <c r="S870" s="11">
        <f ca="1">VLOOKUP(A870,'Hospitalisation Details'!$A$1:$Q$2344,17,FALSE)</f>
        <v>44</v>
      </c>
      <c r="T870" s="11" t="str">
        <f ca="1">VLOOKUP(A870,'Hospitalisation Details'!$A$1:$Q$2336,16,FALSE)</f>
        <v>R1012</v>
      </c>
    </row>
    <row r="871" ht="15.5" spans="1:20">
      <c r="A871" s="10" t="s">
        <v>3236</v>
      </c>
      <c r="B871" s="11" t="str">
        <f>VLOOKUP(A871,'Customer Names'!$H$6:$K$2340,3,FALSE)</f>
        <v>  Matthew R</v>
      </c>
      <c r="C871" s="11">
        <f>VLOOKUP(A871,'Medical Examinations'!$A$1:$L$2336,2,FALSE)</f>
        <v>24.7</v>
      </c>
      <c r="D871" s="11">
        <f>VLOOKUP(A871,'Medical Examinations'!$A$1:$L$2336,3,FALSE)</f>
        <v>10.7</v>
      </c>
      <c r="E871" s="11" t="str">
        <f>VLOOKUP(A871,'Medical Examinations'!$A$1:$L$2336,4,FALSE)</f>
        <v>yes</v>
      </c>
      <c r="F871" s="11" t="str">
        <f>VLOOKUP(A871,'Medical Examinations'!$A$1:$L$2336,5,FALSE)</f>
        <v>No</v>
      </c>
      <c r="G871" s="11" t="str">
        <f>VLOOKUP(A871,'Medical Examinations'!$A$1:$L$2336,6,FALSE)</f>
        <v>Yes</v>
      </c>
      <c r="H871" s="11">
        <f>VLOOKUP(A871,'Medical Examinations'!$A$1:$L$2336,8,FALSE)</f>
        <v>1</v>
      </c>
      <c r="I871" s="11" t="str">
        <f>VLOOKUP(A871,'Medical Examinations'!$A$1:$L$2336,10,FALSE)</f>
        <v>No</v>
      </c>
      <c r="J871" s="11" t="str">
        <f>VLOOKUP(A871,'Medical Examinations'!$A$1:$L$2336,11,FALSE)</f>
        <v>Normal Weight</v>
      </c>
      <c r="K871" s="11" t="str">
        <f>VLOOKUP(A871,'Medical Examinations'!$A$1:$L$2336,12,FALSE)</f>
        <v>Diabetes</v>
      </c>
      <c r="L871" s="10">
        <f ca="1">VLOOKUP(A871,'Hospitalisation Details'!$A$1:$Q$2344,3,FALSE)</f>
        <v>1980</v>
      </c>
      <c r="M871" s="10" t="str">
        <f ca="1">VLOOKUP(A871,'Hospitalisation Details'!$A$1:$Q$2344,5,FALSE)</f>
        <v>Jun</v>
      </c>
      <c r="N871" s="11">
        <f ca="1">VLOOKUP(A871,'Hospitalisation Details'!$A$1:$Q$2344,6,FALSE)</f>
        <v>22</v>
      </c>
      <c r="O871" s="17">
        <f ca="1">VLOOKUP(A871,'Hospitalisation Details'!$A$1:$Q$2344,7,FALSE)</f>
        <v>29394</v>
      </c>
      <c r="P871" s="11">
        <f ca="1">VLOOKUP(A871,'Hospitalisation Details'!$A$1:$Q$2344,10,FALSE)</f>
        <v>7160.09</v>
      </c>
      <c r="Q871" s="11" t="str">
        <f ca="1">VLOOKUP(A871,'Hospitalisation Details'!$A$1:$Q$2344,12,FALSE)</f>
        <v>tier - 2</v>
      </c>
      <c r="R871" s="11" t="str">
        <f ca="1">VLOOKUP(A871,'Hospitalisation Details'!$A$1:$Q$2344,14,FALSE)</f>
        <v>tier - 2</v>
      </c>
      <c r="S871" s="11">
        <f ca="1">VLOOKUP(A871,'Hospitalisation Details'!$A$1:$Q$2344,17,FALSE)</f>
        <v>45</v>
      </c>
      <c r="T871" s="11" t="str">
        <f ca="1">VLOOKUP(A871,'Hospitalisation Details'!$A$1:$Q$2336,16,FALSE)</f>
        <v>R1011</v>
      </c>
    </row>
    <row r="872" ht="15.5" spans="1:20">
      <c r="A872" s="10" t="s">
        <v>3240</v>
      </c>
      <c r="B872" s="11" t="str">
        <f>VLOOKUP(A872,'Customer Names'!$H$6:$K$2340,3,FALSE)</f>
        <v>  Orla</v>
      </c>
      <c r="C872" s="11">
        <f>VLOOKUP(A872,'Medical Examinations'!$A$1:$L$2336,2,FALSE)</f>
        <v>26.78</v>
      </c>
      <c r="D872" s="11">
        <f>VLOOKUP(A872,'Medical Examinations'!$A$1:$L$2336,3,FALSE)</f>
        <v>10.02</v>
      </c>
      <c r="E872" s="11" t="str">
        <f>VLOOKUP(A872,'Medical Examinations'!$A$1:$L$2336,4,FALSE)</f>
        <v>yes</v>
      </c>
      <c r="F872" s="11" t="str">
        <f>VLOOKUP(A872,'Medical Examinations'!$A$1:$L$2336,5,FALSE)</f>
        <v>No</v>
      </c>
      <c r="G872" s="11" t="str">
        <f>VLOOKUP(A872,'Medical Examinations'!$A$1:$L$2336,6,FALSE)</f>
        <v>Yes</v>
      </c>
      <c r="H872" s="11">
        <f>VLOOKUP(A872,'Medical Examinations'!$A$1:$L$2336,8,FALSE)</f>
        <v>1</v>
      </c>
      <c r="I872" s="11" t="str">
        <f>VLOOKUP(A872,'Medical Examinations'!$A$1:$L$2336,10,FALSE)</f>
        <v>No</v>
      </c>
      <c r="J872" s="11" t="str">
        <f>VLOOKUP(A872,'Medical Examinations'!$A$1:$L$2336,11,FALSE)</f>
        <v>Over Weight</v>
      </c>
      <c r="K872" s="11" t="str">
        <f>VLOOKUP(A872,'Medical Examinations'!$A$1:$L$2336,12,FALSE)</f>
        <v>Diabetes</v>
      </c>
      <c r="L872" s="10">
        <f ca="1">VLOOKUP(A872,'Hospitalisation Details'!$A$1:$Q$2344,3,FALSE)</f>
        <v>1980</v>
      </c>
      <c r="M872" s="10" t="str">
        <f ca="1">VLOOKUP(A872,'Hospitalisation Details'!$A$1:$Q$2344,5,FALSE)</f>
        <v>Oct</v>
      </c>
      <c r="N872" s="11">
        <f ca="1">VLOOKUP(A872,'Hospitalisation Details'!$A$1:$Q$2344,6,FALSE)</f>
        <v>7</v>
      </c>
      <c r="O872" s="17">
        <f ca="1">VLOOKUP(A872,'Hospitalisation Details'!$A$1:$Q$2344,7,FALSE)</f>
        <v>29501</v>
      </c>
      <c r="P872" s="11">
        <f ca="1">VLOOKUP(A872,'Hospitalisation Details'!$A$1:$Q$2344,10,FALSE)</f>
        <v>7160.33</v>
      </c>
      <c r="Q872" s="11" t="str">
        <f ca="1">VLOOKUP(A872,'Hospitalisation Details'!$A$1:$Q$2344,12,FALSE)</f>
        <v>tier - 2</v>
      </c>
      <c r="R872" s="11" t="str">
        <f ca="1">VLOOKUP(A872,'Hospitalisation Details'!$A$1:$Q$2344,14,FALSE)</f>
        <v>tier - 1</v>
      </c>
      <c r="S872" s="11">
        <f ca="1">VLOOKUP(A872,'Hospitalisation Details'!$A$1:$Q$2344,17,FALSE)</f>
        <v>45</v>
      </c>
      <c r="T872" s="11" t="str">
        <f ca="1">VLOOKUP(A872,'Hospitalisation Details'!$A$1:$Q$2336,16,FALSE)</f>
        <v>R1013</v>
      </c>
    </row>
    <row r="873" ht="15.5" spans="1:20">
      <c r="A873" s="10" t="s">
        <v>3244</v>
      </c>
      <c r="B873" s="11" t="str">
        <f>VLOOKUP(A873,'Customer Names'!$H$6:$K$2340,3,FALSE)</f>
        <v>  Shaista S</v>
      </c>
      <c r="C873" s="11">
        <f>VLOOKUP(A873,'Medical Examinations'!$A$1:$L$2336,2,FALSE)</f>
        <v>45.8</v>
      </c>
      <c r="D873" s="11">
        <f>VLOOKUP(A873,'Medical Examinations'!$A$1:$L$2336,3,FALSE)</f>
        <v>4.85</v>
      </c>
      <c r="E873" s="11" t="str">
        <f>VLOOKUP(A873,'Medical Examinations'!$A$1:$L$2336,4,FALSE)</f>
        <v>No</v>
      </c>
      <c r="F873" s="11" t="str">
        <f>VLOOKUP(A873,'Medical Examinations'!$A$1:$L$2336,5,FALSE)</f>
        <v>No</v>
      </c>
      <c r="G873" s="11" t="str">
        <f>VLOOKUP(A873,'Medical Examinations'!$A$1:$L$2336,6,FALSE)</f>
        <v>No</v>
      </c>
      <c r="H873" s="11">
        <f>VLOOKUP(A873,'Medical Examinations'!$A$1:$L$2336,8,FALSE)</f>
        <v>0</v>
      </c>
      <c r="I873" s="11" t="str">
        <f>VLOOKUP(A873,'Medical Examinations'!$A$1:$L$2336,10,FALSE)</f>
        <v>No</v>
      </c>
      <c r="J873" s="11" t="str">
        <f>VLOOKUP(A873,'Medical Examinations'!$A$1:$L$2336,11,FALSE)</f>
        <v>Obesity</v>
      </c>
      <c r="K873" s="11" t="str">
        <f>VLOOKUP(A873,'Medical Examinations'!$A$1:$L$2336,12,FALSE)</f>
        <v>Normal</v>
      </c>
      <c r="L873" s="10">
        <f ca="1">VLOOKUP(A873,'Hospitalisation Details'!$A$1:$Q$2344,3,FALSE)</f>
        <v>1980</v>
      </c>
      <c r="M873" s="10" t="str">
        <f ca="1">VLOOKUP(A873,'Hospitalisation Details'!$A$1:$Q$2344,5,FALSE)</f>
        <v>Sep</v>
      </c>
      <c r="N873" s="11">
        <f ca="1">VLOOKUP(A873,'Hospitalisation Details'!$A$1:$Q$2344,6,FALSE)</f>
        <v>30</v>
      </c>
      <c r="O873" s="17">
        <f ca="1">VLOOKUP(A873,'Hospitalisation Details'!$A$1:$Q$2344,7,FALSE)</f>
        <v>29494</v>
      </c>
      <c r="P873" s="11">
        <f ca="1">VLOOKUP(A873,'Hospitalisation Details'!$A$1:$Q$2344,10,FALSE)</f>
        <v>7162.01</v>
      </c>
      <c r="Q873" s="11" t="str">
        <f ca="1">VLOOKUP(A873,'Hospitalisation Details'!$A$1:$Q$2344,12,FALSE)</f>
        <v>tier - 2</v>
      </c>
      <c r="R873" s="11" t="str">
        <f ca="1">VLOOKUP(A873,'Hospitalisation Details'!$A$1:$Q$2344,14,FALSE)</f>
        <v>tier - 3</v>
      </c>
      <c r="S873" s="11">
        <f ca="1">VLOOKUP(A873,'Hospitalisation Details'!$A$1:$Q$2344,17,FALSE)</f>
        <v>45</v>
      </c>
      <c r="T873" s="11" t="str">
        <f ca="1">VLOOKUP(A873,'Hospitalisation Details'!$A$1:$Q$2336,16,FALSE)</f>
        <v>R1013</v>
      </c>
    </row>
    <row r="874" ht="15.5" spans="1:20">
      <c r="A874" s="10" t="s">
        <v>3247</v>
      </c>
      <c r="B874" s="11" t="str">
        <f>VLOOKUP(A874,'Customer Names'!$H$6:$K$2340,3,FALSE)</f>
        <v>  Emily</v>
      </c>
      <c r="C874" s="11">
        <f>VLOOKUP(A874,'Medical Examinations'!$A$1:$L$2336,2,FALSE)</f>
        <v>29</v>
      </c>
      <c r="D874" s="11">
        <f>VLOOKUP(A874,'Medical Examinations'!$A$1:$L$2336,3,FALSE)</f>
        <v>4.39</v>
      </c>
      <c r="E874" s="11" t="str">
        <f>VLOOKUP(A874,'Medical Examinations'!$A$1:$L$2336,4,FALSE)</f>
        <v>yes</v>
      </c>
      <c r="F874" s="11" t="str">
        <f>VLOOKUP(A874,'Medical Examinations'!$A$1:$L$2336,5,FALSE)</f>
        <v>No</v>
      </c>
      <c r="G874" s="11" t="str">
        <f>VLOOKUP(A874,'Medical Examinations'!$A$1:$L$2336,6,FALSE)</f>
        <v>No</v>
      </c>
      <c r="H874" s="11">
        <f>VLOOKUP(A874,'Medical Examinations'!$A$1:$L$2336,8,FALSE)</f>
        <v>2</v>
      </c>
      <c r="I874" s="11" t="str">
        <f>VLOOKUP(A874,'Medical Examinations'!$A$1:$L$2336,10,FALSE)</f>
        <v>No</v>
      </c>
      <c r="J874" s="11" t="str">
        <f>VLOOKUP(A874,'Medical Examinations'!$A$1:$L$2336,11,FALSE)</f>
        <v>Over Weight</v>
      </c>
      <c r="K874" s="11" t="str">
        <f>VLOOKUP(A874,'Medical Examinations'!$A$1:$L$2336,12,FALSE)</f>
        <v>Normal</v>
      </c>
      <c r="L874" s="10">
        <f ca="1">VLOOKUP(A874,'Hospitalisation Details'!$A$1:$Q$2344,3,FALSE)</f>
        <v>1982</v>
      </c>
      <c r="M874" s="10" t="str">
        <f ca="1">VLOOKUP(A874,'Hospitalisation Details'!$A$1:$Q$2344,5,FALSE)</f>
        <v>Aug</v>
      </c>
      <c r="N874" s="11">
        <f ca="1">VLOOKUP(A874,'Hospitalisation Details'!$A$1:$Q$2344,6,FALSE)</f>
        <v>16</v>
      </c>
      <c r="O874" s="17">
        <f ca="1">VLOOKUP(A874,'Hospitalisation Details'!$A$1:$Q$2344,7,FALSE)</f>
        <v>30179</v>
      </c>
      <c r="P874" s="11">
        <f ca="1">VLOOKUP(A874,'Hospitalisation Details'!$A$1:$Q$2344,10,FALSE)</f>
        <v>7173.36</v>
      </c>
      <c r="Q874" s="11" t="str">
        <f ca="1">VLOOKUP(A874,'Hospitalisation Details'!$A$1:$Q$2344,12,FALSE)</f>
        <v>tier - 3</v>
      </c>
      <c r="R874" s="11" t="str">
        <f ca="1">VLOOKUP(A874,'Hospitalisation Details'!$A$1:$Q$2344,14,FALSE)</f>
        <v>tier - 2</v>
      </c>
      <c r="S874" s="11">
        <f ca="1">VLOOKUP(A874,'Hospitalisation Details'!$A$1:$Q$2344,17,FALSE)</f>
        <v>43</v>
      </c>
      <c r="T874" s="11" t="str">
        <f ca="1">VLOOKUP(A874,'Hospitalisation Details'!$A$1:$Q$2336,16,FALSE)</f>
        <v>R1016</v>
      </c>
    </row>
    <row r="875" ht="15.5" spans="1:20">
      <c r="A875" s="10" t="s">
        <v>3250</v>
      </c>
      <c r="B875" s="11" t="str">
        <f>VLOOKUP(A875,'Customer Names'!$H$6:$K$2340,3,FALSE)</f>
        <v>  Julie A</v>
      </c>
      <c r="C875" s="11">
        <f>VLOOKUP(A875,'Medical Examinations'!$A$1:$L$2336,2,FALSE)</f>
        <v>33.535</v>
      </c>
      <c r="D875" s="11">
        <f>VLOOKUP(A875,'Medical Examinations'!$A$1:$L$2336,3,FALSE)</f>
        <v>8.24</v>
      </c>
      <c r="E875" s="11" t="str">
        <f>VLOOKUP(A875,'Medical Examinations'!$A$1:$L$2336,4,FALSE)</f>
        <v>yes</v>
      </c>
      <c r="F875" s="11" t="str">
        <f>VLOOKUP(A875,'Medical Examinations'!$A$1:$L$2336,5,FALSE)</f>
        <v>No</v>
      </c>
      <c r="G875" s="11" t="str">
        <f>VLOOKUP(A875,'Medical Examinations'!$A$1:$L$2336,6,FALSE)</f>
        <v>No</v>
      </c>
      <c r="H875" s="11">
        <f>VLOOKUP(A875,'Medical Examinations'!$A$1:$L$2336,8,FALSE)</f>
        <v>0</v>
      </c>
      <c r="I875" s="11" t="str">
        <f>VLOOKUP(A875,'Medical Examinations'!$A$1:$L$2336,10,FALSE)</f>
        <v>No</v>
      </c>
      <c r="J875" s="11" t="str">
        <f>VLOOKUP(A875,'Medical Examinations'!$A$1:$L$2336,11,FALSE)</f>
        <v>Obesity</v>
      </c>
      <c r="K875" s="11" t="str">
        <f>VLOOKUP(A875,'Medical Examinations'!$A$1:$L$2336,12,FALSE)</f>
        <v>Diabetes</v>
      </c>
      <c r="L875" s="10">
        <f ca="1">VLOOKUP(A875,'Hospitalisation Details'!$A$1:$Q$2344,3,FALSE)</f>
        <v>1975</v>
      </c>
      <c r="M875" s="10" t="str">
        <f ca="1">VLOOKUP(A875,'Hospitalisation Details'!$A$1:$Q$2344,5,FALSE)</f>
        <v>Jul</v>
      </c>
      <c r="N875" s="11">
        <f ca="1">VLOOKUP(A875,'Hospitalisation Details'!$A$1:$Q$2344,6,FALSE)</f>
        <v>19</v>
      </c>
      <c r="O875" s="17">
        <f ca="1">VLOOKUP(A875,'Hospitalisation Details'!$A$1:$Q$2344,7,FALSE)</f>
        <v>27594</v>
      </c>
      <c r="P875" s="11">
        <f ca="1">VLOOKUP(A875,'Hospitalisation Details'!$A$1:$Q$2344,10,FALSE)</f>
        <v>7175.51</v>
      </c>
      <c r="Q875" s="11" t="str">
        <f ca="1">VLOOKUP(A875,'Hospitalisation Details'!$A$1:$Q$2344,12,FALSE)</f>
        <v>tier - 2</v>
      </c>
      <c r="R875" s="11" t="str">
        <f ca="1">VLOOKUP(A875,'Hospitalisation Details'!$A$1:$Q$2344,14,FALSE)</f>
        <v>tier - 3</v>
      </c>
      <c r="S875" s="11">
        <f ca="1">VLOOKUP(A875,'Hospitalisation Details'!$A$1:$Q$2344,17,FALSE)</f>
        <v>50</v>
      </c>
      <c r="T875" s="11" t="str">
        <f ca="1">VLOOKUP(A875,'Hospitalisation Details'!$A$1:$Q$2336,16,FALSE)</f>
        <v>R1013</v>
      </c>
    </row>
    <row r="876" ht="15.5" spans="1:20">
      <c r="A876" s="10" t="s">
        <v>3254</v>
      </c>
      <c r="B876" s="11" t="str">
        <f>VLOOKUP(A876,'Customer Names'!$H$6:$K$2340,3,FALSE)</f>
        <v>  Megumi</v>
      </c>
      <c r="C876" s="11">
        <f>VLOOKUP(A876,'Medical Examinations'!$A$1:$L$2336,2,FALSE)</f>
        <v>32.775</v>
      </c>
      <c r="D876" s="11">
        <f>VLOOKUP(A876,'Medical Examinations'!$A$1:$L$2336,3,FALSE)</f>
        <v>9.77</v>
      </c>
      <c r="E876" s="11" t="str">
        <f>VLOOKUP(A876,'Medical Examinations'!$A$1:$L$2336,4,FALSE)</f>
        <v>yes</v>
      </c>
      <c r="F876" s="11" t="str">
        <f>VLOOKUP(A876,'Medical Examinations'!$A$1:$L$2336,5,FALSE)</f>
        <v>No</v>
      </c>
      <c r="G876" s="11" t="str">
        <f>VLOOKUP(A876,'Medical Examinations'!$A$1:$L$2336,6,FALSE)</f>
        <v>No</v>
      </c>
      <c r="H876" s="11">
        <f>VLOOKUP(A876,'Medical Examinations'!$A$1:$L$2336,8,FALSE)</f>
        <v>0</v>
      </c>
      <c r="I876" s="11" t="str">
        <f>VLOOKUP(A876,'Medical Examinations'!$A$1:$L$2336,10,FALSE)</f>
        <v>No</v>
      </c>
      <c r="J876" s="11" t="str">
        <f>VLOOKUP(A876,'Medical Examinations'!$A$1:$L$2336,11,FALSE)</f>
        <v>Obesity</v>
      </c>
      <c r="K876" s="11" t="str">
        <f>VLOOKUP(A876,'Medical Examinations'!$A$1:$L$2336,12,FALSE)</f>
        <v>Diabetes</v>
      </c>
      <c r="L876" s="10">
        <f ca="1">VLOOKUP(A876,'Hospitalisation Details'!$A$1:$Q$2344,3,FALSE)</f>
        <v>1968</v>
      </c>
      <c r="M876" s="10" t="str">
        <f ca="1">VLOOKUP(A876,'Hospitalisation Details'!$A$1:$Q$2344,5,FALSE)</f>
        <v>Aug</v>
      </c>
      <c r="N876" s="11">
        <f ca="1">VLOOKUP(A876,'Hospitalisation Details'!$A$1:$Q$2344,6,FALSE)</f>
        <v>26</v>
      </c>
      <c r="O876" s="17">
        <f ca="1">VLOOKUP(A876,'Hospitalisation Details'!$A$1:$Q$2344,7,FALSE)</f>
        <v>25076</v>
      </c>
      <c r="P876" s="11">
        <f ca="1">VLOOKUP(A876,'Hospitalisation Details'!$A$1:$Q$2344,10,FALSE)</f>
        <v>7179.52</v>
      </c>
      <c r="Q876" s="11" t="str">
        <f ca="1">VLOOKUP(A876,'Hospitalisation Details'!$A$1:$Q$2344,12,FALSE)</f>
        <v>tier - 3</v>
      </c>
      <c r="R876" s="11" t="str">
        <f ca="1">VLOOKUP(A876,'Hospitalisation Details'!$A$1:$Q$2344,14,FALSE)</f>
        <v>tier - 3</v>
      </c>
      <c r="S876" s="11">
        <f ca="1">VLOOKUP(A876,'Hospitalisation Details'!$A$1:$Q$2344,17,FALSE)</f>
        <v>57</v>
      </c>
      <c r="T876" s="11" t="str">
        <f ca="1">VLOOKUP(A876,'Hospitalisation Details'!$A$1:$Q$2336,16,FALSE)</f>
        <v>R1013</v>
      </c>
    </row>
    <row r="877" ht="15.5" spans="1:20">
      <c r="A877" s="10" t="s">
        <v>3258</v>
      </c>
      <c r="B877" s="11" t="str">
        <f>VLOOKUP(A877,'Customer Names'!$H$6:$K$2340,3,FALSE)</f>
        <v>  Skylar</v>
      </c>
      <c r="C877" s="11">
        <f>VLOOKUP(A877,'Medical Examinations'!$A$1:$L$2336,2,FALSE)</f>
        <v>37.51</v>
      </c>
      <c r="D877" s="11">
        <f>VLOOKUP(A877,'Medical Examinations'!$A$1:$L$2336,3,FALSE)</f>
        <v>5.5</v>
      </c>
      <c r="E877" s="11" t="str">
        <f>VLOOKUP(A877,'Medical Examinations'!$A$1:$L$2336,4,FALSE)</f>
        <v>yes</v>
      </c>
      <c r="F877" s="11" t="str">
        <f>VLOOKUP(A877,'Medical Examinations'!$A$1:$L$2336,5,FALSE)</f>
        <v>No</v>
      </c>
      <c r="G877" s="11" t="str">
        <f>VLOOKUP(A877,'Medical Examinations'!$A$1:$L$2336,6,FALSE)</f>
        <v>No</v>
      </c>
      <c r="H877" s="11">
        <f>VLOOKUP(A877,'Medical Examinations'!$A$1:$L$2336,8,FALSE)</f>
        <v>2</v>
      </c>
      <c r="I877" s="11" t="str">
        <f>VLOOKUP(A877,'Medical Examinations'!$A$1:$L$2336,10,FALSE)</f>
        <v>No</v>
      </c>
      <c r="J877" s="11" t="str">
        <f>VLOOKUP(A877,'Medical Examinations'!$A$1:$L$2336,11,FALSE)</f>
        <v>Obesity</v>
      </c>
      <c r="K877" s="11" t="str">
        <f>VLOOKUP(A877,'Medical Examinations'!$A$1:$L$2336,12,FALSE)</f>
        <v>Normal</v>
      </c>
      <c r="L877" s="10">
        <f ca="1">VLOOKUP(A877,'Hospitalisation Details'!$A$1:$Q$2344,3,FALSE)</f>
        <v>1982</v>
      </c>
      <c r="M877" s="10" t="str">
        <f ca="1">VLOOKUP(A877,'Hospitalisation Details'!$A$1:$Q$2344,5,FALSE)</f>
        <v>Sep</v>
      </c>
      <c r="N877" s="11">
        <f ca="1">VLOOKUP(A877,'Hospitalisation Details'!$A$1:$Q$2344,6,FALSE)</f>
        <v>14</v>
      </c>
      <c r="O877" s="17">
        <f ca="1">VLOOKUP(A877,'Hospitalisation Details'!$A$1:$Q$2344,7,FALSE)</f>
        <v>30208</v>
      </c>
      <c r="P877" s="11">
        <f ca="1">VLOOKUP(A877,'Hospitalisation Details'!$A$1:$Q$2344,10,FALSE)</f>
        <v>7196.87</v>
      </c>
      <c r="Q877" s="11" t="str">
        <f ca="1">VLOOKUP(A877,'Hospitalisation Details'!$A$1:$Q$2344,12,FALSE)</f>
        <v>tier - 3</v>
      </c>
      <c r="R877" s="11" t="str">
        <f ca="1">VLOOKUP(A877,'Hospitalisation Details'!$A$1:$Q$2344,14,FALSE)</f>
        <v>tier - 2</v>
      </c>
      <c r="S877" s="11">
        <f ca="1">VLOOKUP(A877,'Hospitalisation Details'!$A$1:$Q$2344,17,FALSE)</f>
        <v>43</v>
      </c>
      <c r="T877" s="11" t="str">
        <f ca="1">VLOOKUP(A877,'Hospitalisation Details'!$A$1:$Q$2336,16,FALSE)</f>
        <v>R1011</v>
      </c>
    </row>
    <row r="878" ht="15.5" spans="1:20">
      <c r="A878" s="10" t="s">
        <v>3262</v>
      </c>
      <c r="B878" s="11" t="str">
        <f>VLOOKUP(A878,'Customer Names'!$H$6:$K$2340,3,FALSE)</f>
        <v>  Victoria</v>
      </c>
      <c r="C878" s="11">
        <f>VLOOKUP(A878,'Medical Examinations'!$A$1:$L$2336,2,FALSE)</f>
        <v>39.86</v>
      </c>
      <c r="D878" s="11">
        <f>VLOOKUP(A878,'Medical Examinations'!$A$1:$L$2336,3,FALSE)</f>
        <v>11.84</v>
      </c>
      <c r="E878" s="11" t="str">
        <f>VLOOKUP(A878,'Medical Examinations'!$A$1:$L$2336,4,FALSE)</f>
        <v>yes</v>
      </c>
      <c r="F878" s="11" t="str">
        <f>VLOOKUP(A878,'Medical Examinations'!$A$1:$L$2336,5,FALSE)</f>
        <v>No</v>
      </c>
      <c r="G878" s="11" t="str">
        <f>VLOOKUP(A878,'Medical Examinations'!$A$1:$L$2336,6,FALSE)</f>
        <v>No</v>
      </c>
      <c r="H878" s="11">
        <f>VLOOKUP(A878,'Medical Examinations'!$A$1:$L$2336,8,FALSE)</f>
        <v>1</v>
      </c>
      <c r="I878" s="11" t="str">
        <f>VLOOKUP(A878,'Medical Examinations'!$A$1:$L$2336,10,FALSE)</f>
        <v>No</v>
      </c>
      <c r="J878" s="11" t="str">
        <f>VLOOKUP(A878,'Medical Examinations'!$A$1:$L$2336,11,FALSE)</f>
        <v>Obesity</v>
      </c>
      <c r="K878" s="11" t="str">
        <f>VLOOKUP(A878,'Medical Examinations'!$A$1:$L$2336,12,FALSE)</f>
        <v>Diabetes</v>
      </c>
      <c r="L878" s="10">
        <f ca="1">VLOOKUP(A878,'Hospitalisation Details'!$A$1:$Q$2344,3,FALSE)</f>
        <v>1983</v>
      </c>
      <c r="M878" s="10" t="str">
        <f ca="1">VLOOKUP(A878,'Hospitalisation Details'!$A$1:$Q$2344,5,FALSE)</f>
        <v>Aug</v>
      </c>
      <c r="N878" s="11">
        <f ca="1">VLOOKUP(A878,'Hospitalisation Details'!$A$1:$Q$2344,6,FALSE)</f>
        <v>11</v>
      </c>
      <c r="O878" s="17">
        <f ca="1">VLOOKUP(A878,'Hospitalisation Details'!$A$1:$Q$2344,7,FALSE)</f>
        <v>30539</v>
      </c>
      <c r="P878" s="11">
        <f ca="1">VLOOKUP(A878,'Hospitalisation Details'!$A$1:$Q$2344,10,FALSE)</f>
        <v>7201.7</v>
      </c>
      <c r="Q878" s="11" t="str">
        <f ca="1">VLOOKUP(A878,'Hospitalisation Details'!$A$1:$Q$2344,12,FALSE)</f>
        <v>tier - 2</v>
      </c>
      <c r="R878" s="11" t="str">
        <f ca="1">VLOOKUP(A878,'Hospitalisation Details'!$A$1:$Q$2344,14,FALSE)</f>
        <v>tier - 3</v>
      </c>
      <c r="S878" s="11">
        <f ca="1">VLOOKUP(A878,'Hospitalisation Details'!$A$1:$Q$2344,17,FALSE)</f>
        <v>42</v>
      </c>
      <c r="T878" s="11" t="str">
        <f ca="1">VLOOKUP(A878,'Hospitalisation Details'!$A$1:$Q$2336,16,FALSE)</f>
        <v>R1012</v>
      </c>
    </row>
    <row r="879" ht="15.5" spans="1:20">
      <c r="A879" s="10" t="s">
        <v>3265</v>
      </c>
      <c r="B879" s="11" t="str">
        <f>VLOOKUP(A879,'Customer Names'!$H$6:$K$2340,3,FALSE)</f>
        <v>  Amanda L</v>
      </c>
      <c r="C879" s="11">
        <f>VLOOKUP(A879,'Medical Examinations'!$A$1:$L$2336,2,FALSE)</f>
        <v>42.13</v>
      </c>
      <c r="D879" s="11">
        <f>VLOOKUP(A879,'Medical Examinations'!$A$1:$L$2336,3,FALSE)</f>
        <v>4.66</v>
      </c>
      <c r="E879" s="11" t="str">
        <f>VLOOKUP(A879,'Medical Examinations'!$A$1:$L$2336,4,FALSE)</f>
        <v>No</v>
      </c>
      <c r="F879" s="11" t="str">
        <f>VLOOKUP(A879,'Medical Examinations'!$A$1:$L$2336,5,FALSE)</f>
        <v>No</v>
      </c>
      <c r="G879" s="11" t="str">
        <f>VLOOKUP(A879,'Medical Examinations'!$A$1:$L$2336,6,FALSE)</f>
        <v>No</v>
      </c>
      <c r="H879" s="11">
        <f>VLOOKUP(A879,'Medical Examinations'!$A$1:$L$2336,8,FALSE)</f>
        <v>0</v>
      </c>
      <c r="I879" s="11" t="str">
        <f>VLOOKUP(A879,'Medical Examinations'!$A$1:$L$2336,10,FALSE)</f>
        <v>No</v>
      </c>
      <c r="J879" s="11" t="str">
        <f>VLOOKUP(A879,'Medical Examinations'!$A$1:$L$2336,11,FALSE)</f>
        <v>Obesity</v>
      </c>
      <c r="K879" s="11" t="str">
        <f>VLOOKUP(A879,'Medical Examinations'!$A$1:$L$2336,12,FALSE)</f>
        <v>Normal</v>
      </c>
      <c r="L879" s="10">
        <f ca="1">VLOOKUP(A879,'Hospitalisation Details'!$A$1:$Q$2344,3,FALSE)</f>
        <v>1983</v>
      </c>
      <c r="M879" s="10" t="str">
        <f ca="1">VLOOKUP(A879,'Hospitalisation Details'!$A$1:$Q$2344,5,FALSE)</f>
        <v>Nov</v>
      </c>
      <c r="N879" s="11">
        <f ca="1">VLOOKUP(A879,'Hospitalisation Details'!$A$1:$Q$2344,6,FALSE)</f>
        <v>21</v>
      </c>
      <c r="O879" s="17">
        <f ca="1">VLOOKUP(A879,'Hospitalisation Details'!$A$1:$Q$2344,7,FALSE)</f>
        <v>30641</v>
      </c>
      <c r="P879" s="11">
        <f ca="1">VLOOKUP(A879,'Hospitalisation Details'!$A$1:$Q$2344,10,FALSE)</f>
        <v>7209.49</v>
      </c>
      <c r="Q879" s="11" t="str">
        <f ca="1">VLOOKUP(A879,'Hospitalisation Details'!$A$1:$Q$2344,12,FALSE)</f>
        <v>tier - 2</v>
      </c>
      <c r="R879" s="11" t="str">
        <f ca="1">VLOOKUP(A879,'Hospitalisation Details'!$A$1:$Q$2344,14,FALSE)</f>
        <v>tier - 3</v>
      </c>
      <c r="S879" s="11">
        <f ca="1">VLOOKUP(A879,'Hospitalisation Details'!$A$1:$Q$2344,17,FALSE)</f>
        <v>41</v>
      </c>
      <c r="T879" s="11" t="str">
        <f ca="1">VLOOKUP(A879,'Hospitalisation Details'!$A$1:$Q$2336,16,FALSE)</f>
        <v>R1012</v>
      </c>
    </row>
    <row r="880" ht="15.5" spans="1:20">
      <c r="A880" s="10" t="s">
        <v>3269</v>
      </c>
      <c r="B880" s="11" t="str">
        <f>VLOOKUP(A880,'Customer Names'!$H$6:$K$2340,3,FALSE)</f>
        <v>  Renee</v>
      </c>
      <c r="C880" s="11">
        <f>VLOOKUP(A880,'Medical Examinations'!$A$1:$L$2336,2,FALSE)</f>
        <v>35.99</v>
      </c>
      <c r="D880" s="11">
        <f>VLOOKUP(A880,'Medical Examinations'!$A$1:$L$2336,3,FALSE)</f>
        <v>11.11</v>
      </c>
      <c r="E880" s="11" t="str">
        <f>VLOOKUP(A880,'Medical Examinations'!$A$1:$L$2336,4,FALSE)</f>
        <v>No</v>
      </c>
      <c r="F880" s="11" t="str">
        <f>VLOOKUP(A880,'Medical Examinations'!$A$1:$L$2336,5,FALSE)</f>
        <v>No</v>
      </c>
      <c r="G880" s="11" t="str">
        <f>VLOOKUP(A880,'Medical Examinations'!$A$1:$L$2336,6,FALSE)</f>
        <v>No</v>
      </c>
      <c r="H880" s="11">
        <f>VLOOKUP(A880,'Medical Examinations'!$A$1:$L$2336,8,FALSE)</f>
        <v>0</v>
      </c>
      <c r="I880" s="11" t="str">
        <f>VLOOKUP(A880,'Medical Examinations'!$A$1:$L$2336,10,FALSE)</f>
        <v>No</v>
      </c>
      <c r="J880" s="11" t="str">
        <f>VLOOKUP(A880,'Medical Examinations'!$A$1:$L$2336,11,FALSE)</f>
        <v>Obesity</v>
      </c>
      <c r="K880" s="11" t="str">
        <f>VLOOKUP(A880,'Medical Examinations'!$A$1:$L$2336,12,FALSE)</f>
        <v>Diabetes</v>
      </c>
      <c r="L880" s="10">
        <f ca="1">VLOOKUP(A880,'Hospitalisation Details'!$A$1:$Q$2344,3,FALSE)</f>
        <v>1991</v>
      </c>
      <c r="M880" s="10" t="str">
        <f ca="1">VLOOKUP(A880,'Hospitalisation Details'!$A$1:$Q$2344,5,FALSE)</f>
        <v>Jun</v>
      </c>
      <c r="N880" s="11">
        <f ca="1">VLOOKUP(A880,'Hospitalisation Details'!$A$1:$Q$2344,6,FALSE)</f>
        <v>28</v>
      </c>
      <c r="O880" s="17">
        <f ca="1">VLOOKUP(A880,'Hospitalisation Details'!$A$1:$Q$2344,7,FALSE)</f>
        <v>33417</v>
      </c>
      <c r="P880" s="11">
        <f ca="1">VLOOKUP(A880,'Hospitalisation Details'!$A$1:$Q$2344,10,FALSE)</f>
        <v>7220.25</v>
      </c>
      <c r="Q880" s="11" t="str">
        <f ca="1">VLOOKUP(A880,'Hospitalisation Details'!$A$1:$Q$2344,12,FALSE)</f>
        <v>tier - 2</v>
      </c>
      <c r="R880" s="11" t="str">
        <f ca="1">VLOOKUP(A880,'Hospitalisation Details'!$A$1:$Q$2344,14,FALSE)</f>
        <v>tier - 2</v>
      </c>
      <c r="S880" s="11">
        <f ca="1">VLOOKUP(A880,'Hospitalisation Details'!$A$1:$Q$2344,17,FALSE)</f>
        <v>34</v>
      </c>
      <c r="T880" s="11" t="str">
        <f ca="1">VLOOKUP(A880,'Hospitalisation Details'!$A$1:$Q$2336,16,FALSE)</f>
        <v>R1021</v>
      </c>
    </row>
    <row r="881" ht="15.5" spans="1:20">
      <c r="A881" s="10" t="s">
        <v>3273</v>
      </c>
      <c r="B881" s="11" t="str">
        <f>VLOOKUP(A881,'Customer Names'!$H$6:$K$2340,3,FALSE)</f>
        <v>  Nellie A</v>
      </c>
      <c r="C881" s="11">
        <f>VLOOKUP(A881,'Medical Examinations'!$A$1:$L$2336,2,FALSE)</f>
        <v>35.2</v>
      </c>
      <c r="D881" s="11">
        <f>VLOOKUP(A881,'Medical Examinations'!$A$1:$L$2336,3,FALSE)</f>
        <v>7.72</v>
      </c>
      <c r="E881" s="11" t="str">
        <f>VLOOKUP(A881,'Medical Examinations'!$A$1:$L$2336,4,FALSE)</f>
        <v>yes</v>
      </c>
      <c r="F881" s="11" t="str">
        <f>VLOOKUP(A881,'Medical Examinations'!$A$1:$L$2336,5,FALSE)</f>
        <v>No</v>
      </c>
      <c r="G881" s="11" t="str">
        <f>VLOOKUP(A881,'Medical Examinations'!$A$1:$L$2336,6,FALSE)</f>
        <v>Yes</v>
      </c>
      <c r="H881" s="11">
        <f>VLOOKUP(A881,'Medical Examinations'!$A$1:$L$2336,8,FALSE)</f>
        <v>1</v>
      </c>
      <c r="I881" s="11" t="str">
        <f>VLOOKUP(A881,'Medical Examinations'!$A$1:$L$2336,10,FALSE)</f>
        <v>No</v>
      </c>
      <c r="J881" s="11" t="str">
        <f>VLOOKUP(A881,'Medical Examinations'!$A$1:$L$2336,11,FALSE)</f>
        <v>Obesity</v>
      </c>
      <c r="K881" s="11" t="str">
        <f>VLOOKUP(A881,'Medical Examinations'!$A$1:$L$2336,12,FALSE)</f>
        <v>Diabetes</v>
      </c>
      <c r="L881" s="10">
        <f ca="1">VLOOKUP(A881,'Hospitalisation Details'!$A$1:$Q$2344,3,FALSE)</f>
        <v>1977</v>
      </c>
      <c r="M881" s="10" t="str">
        <f ca="1">VLOOKUP(A881,'Hospitalisation Details'!$A$1:$Q$2344,5,FALSE)</f>
        <v>Sep</v>
      </c>
      <c r="N881" s="11">
        <f ca="1">VLOOKUP(A881,'Hospitalisation Details'!$A$1:$Q$2344,6,FALSE)</f>
        <v>15</v>
      </c>
      <c r="O881" s="17">
        <f ca="1">VLOOKUP(A881,'Hospitalisation Details'!$A$1:$Q$2344,7,FALSE)</f>
        <v>28383</v>
      </c>
      <c r="P881" s="11">
        <f ca="1">VLOOKUP(A881,'Hospitalisation Details'!$A$1:$Q$2344,10,FALSE)</f>
        <v>7222.79</v>
      </c>
      <c r="Q881" s="11" t="str">
        <f ca="1">VLOOKUP(A881,'Hospitalisation Details'!$A$1:$Q$2344,12,FALSE)</f>
        <v>tier - 3</v>
      </c>
      <c r="R881" s="11" t="str">
        <f ca="1">VLOOKUP(A881,'Hospitalisation Details'!$A$1:$Q$2344,14,FALSE)</f>
        <v>tier - 3</v>
      </c>
      <c r="S881" s="11">
        <f ca="1">VLOOKUP(A881,'Hospitalisation Details'!$A$1:$Q$2344,17,FALSE)</f>
        <v>48</v>
      </c>
      <c r="T881" s="11" t="str">
        <f ca="1">VLOOKUP(A881,'Hospitalisation Details'!$A$1:$Q$2336,16,FALSE)</f>
        <v>R1012</v>
      </c>
    </row>
    <row r="882" ht="15.5" spans="1:20">
      <c r="A882" s="10" t="s">
        <v>3277</v>
      </c>
      <c r="B882" s="11" t="str">
        <f>VLOOKUP(A882,'Customer Names'!$H$6:$K$2340,3,FALSE)</f>
        <v>  Tamara</v>
      </c>
      <c r="C882" s="11">
        <f>VLOOKUP(A882,'Medical Examinations'!$A$1:$L$2336,2,FALSE)</f>
        <v>29.91</v>
      </c>
      <c r="D882" s="11">
        <f>VLOOKUP(A882,'Medical Examinations'!$A$1:$L$2336,3,FALSE)</f>
        <v>5.55</v>
      </c>
      <c r="E882" s="11" t="str">
        <f>VLOOKUP(A882,'Medical Examinations'!$A$1:$L$2336,4,FALSE)</f>
        <v>yes</v>
      </c>
      <c r="F882" s="11" t="str">
        <f>VLOOKUP(A882,'Medical Examinations'!$A$1:$L$2336,5,FALSE)</f>
        <v>No</v>
      </c>
      <c r="G882" s="11" t="str">
        <f>VLOOKUP(A882,'Medical Examinations'!$A$1:$L$2336,6,FALSE)</f>
        <v>No</v>
      </c>
      <c r="H882" s="11">
        <f>VLOOKUP(A882,'Medical Examinations'!$A$1:$L$2336,8,FALSE)</f>
        <v>2</v>
      </c>
      <c r="I882" s="11" t="str">
        <f>VLOOKUP(A882,'Medical Examinations'!$A$1:$L$2336,10,FALSE)</f>
        <v>No</v>
      </c>
      <c r="J882" s="11" t="str">
        <f>VLOOKUP(A882,'Medical Examinations'!$A$1:$L$2336,11,FALSE)</f>
        <v>Obesity</v>
      </c>
      <c r="K882" s="11" t="str">
        <f>VLOOKUP(A882,'Medical Examinations'!$A$1:$L$2336,12,FALSE)</f>
        <v>Normal</v>
      </c>
      <c r="L882" s="10">
        <f ca="1">VLOOKUP(A882,'Hospitalisation Details'!$A$1:$Q$2344,3,FALSE)</f>
        <v>1986</v>
      </c>
      <c r="M882" s="10" t="str">
        <f ca="1">VLOOKUP(A882,'Hospitalisation Details'!$A$1:$Q$2344,5,FALSE)</f>
        <v>Jul</v>
      </c>
      <c r="N882" s="11">
        <f ca="1">VLOOKUP(A882,'Hospitalisation Details'!$A$1:$Q$2344,6,FALSE)</f>
        <v>13</v>
      </c>
      <c r="O882" s="17">
        <f ca="1">VLOOKUP(A882,'Hospitalisation Details'!$A$1:$Q$2344,7,FALSE)</f>
        <v>31606</v>
      </c>
      <c r="P882" s="11">
        <f ca="1">VLOOKUP(A882,'Hospitalisation Details'!$A$1:$Q$2344,10,FALSE)</f>
        <v>7228.22</v>
      </c>
      <c r="Q882" s="11" t="str">
        <f ca="1">VLOOKUP(A882,'Hospitalisation Details'!$A$1:$Q$2344,12,FALSE)</f>
        <v>tier - 2</v>
      </c>
      <c r="R882" s="11" t="str">
        <f ca="1">VLOOKUP(A882,'Hospitalisation Details'!$A$1:$Q$2344,14,FALSE)</f>
        <v>tier - 1</v>
      </c>
      <c r="S882" s="11">
        <f ca="1">VLOOKUP(A882,'Hospitalisation Details'!$A$1:$Q$2344,17,FALSE)</f>
        <v>39</v>
      </c>
      <c r="T882" s="11" t="str">
        <f ca="1">VLOOKUP(A882,'Hospitalisation Details'!$A$1:$Q$2336,16,FALSE)</f>
        <v>R1024</v>
      </c>
    </row>
    <row r="883" ht="15.5" spans="1:20">
      <c r="A883" s="10" t="s">
        <v>3280</v>
      </c>
      <c r="B883" s="11" t="str">
        <f>VLOOKUP(A883,'Customer Names'!$H$6:$K$2340,3,FALSE)</f>
        <v>  Joan</v>
      </c>
      <c r="C883" s="11">
        <f>VLOOKUP(A883,'Medical Examinations'!$A$1:$L$2336,2,FALSE)</f>
        <v>36.48</v>
      </c>
      <c r="D883" s="11">
        <f>VLOOKUP(A883,'Medical Examinations'!$A$1:$L$2336,3,FALSE)</f>
        <v>5.05</v>
      </c>
      <c r="E883" s="11" t="str">
        <f>VLOOKUP(A883,'Medical Examinations'!$A$1:$L$2336,4,FALSE)</f>
        <v>yes</v>
      </c>
      <c r="F883" s="11" t="str">
        <f>VLOOKUP(A883,'Medical Examinations'!$A$1:$L$2336,5,FALSE)</f>
        <v>No</v>
      </c>
      <c r="G883" s="11" t="str">
        <f>VLOOKUP(A883,'Medical Examinations'!$A$1:$L$2336,6,FALSE)</f>
        <v>No</v>
      </c>
      <c r="H883" s="11">
        <f>VLOOKUP(A883,'Medical Examinations'!$A$1:$L$2336,8,FALSE)</f>
        <v>1</v>
      </c>
      <c r="I883" s="11" t="str">
        <f>VLOOKUP(A883,'Medical Examinations'!$A$1:$L$2336,10,FALSE)</f>
        <v>No</v>
      </c>
      <c r="J883" s="11" t="str">
        <f>VLOOKUP(A883,'Medical Examinations'!$A$1:$L$2336,11,FALSE)</f>
        <v>Obesity</v>
      </c>
      <c r="K883" s="11" t="str">
        <f>VLOOKUP(A883,'Medical Examinations'!$A$1:$L$2336,12,FALSE)</f>
        <v>Normal</v>
      </c>
      <c r="L883" s="10">
        <f ca="1">VLOOKUP(A883,'Hospitalisation Details'!$A$1:$Q$2344,3,FALSE)</f>
        <v>1986</v>
      </c>
      <c r="M883" s="10" t="str">
        <f ca="1">VLOOKUP(A883,'Hospitalisation Details'!$A$1:$Q$2344,5,FALSE)</f>
        <v>Sep</v>
      </c>
      <c r="N883" s="11">
        <f ca="1">VLOOKUP(A883,'Hospitalisation Details'!$A$1:$Q$2344,6,FALSE)</f>
        <v>2</v>
      </c>
      <c r="O883" s="17">
        <f ca="1">VLOOKUP(A883,'Hospitalisation Details'!$A$1:$Q$2344,7,FALSE)</f>
        <v>31657</v>
      </c>
      <c r="P883" s="11">
        <f ca="1">VLOOKUP(A883,'Hospitalisation Details'!$A$1:$Q$2344,10,FALSE)</f>
        <v>7243.81</v>
      </c>
      <c r="Q883" s="11" t="str">
        <f ca="1">VLOOKUP(A883,'Hospitalisation Details'!$A$1:$Q$2344,12,FALSE)</f>
        <v>tier - 2</v>
      </c>
      <c r="R883" s="11" t="str">
        <f ca="1">VLOOKUP(A883,'Hospitalisation Details'!$A$1:$Q$2344,14,FALSE)</f>
        <v>tier - 3</v>
      </c>
      <c r="S883" s="11">
        <f ca="1">VLOOKUP(A883,'Hospitalisation Details'!$A$1:$Q$2344,17,FALSE)</f>
        <v>39</v>
      </c>
      <c r="T883" s="11" t="str">
        <f ca="1">VLOOKUP(A883,'Hospitalisation Details'!$A$1:$Q$2336,16,FALSE)</f>
        <v>R1013</v>
      </c>
    </row>
    <row r="884" ht="15.5" spans="1:20">
      <c r="A884" s="10" t="s">
        <v>3284</v>
      </c>
      <c r="B884" s="11" t="str">
        <f>VLOOKUP(A884,'Customer Names'!$H$6:$K$2340,3,FALSE)</f>
        <v>  Aimee J</v>
      </c>
      <c r="C884" s="11">
        <f>VLOOKUP(A884,'Medical Examinations'!$A$1:$L$2336,2,FALSE)</f>
        <v>27.5</v>
      </c>
      <c r="D884" s="11">
        <f>VLOOKUP(A884,'Medical Examinations'!$A$1:$L$2336,3,FALSE)</f>
        <v>8.69</v>
      </c>
      <c r="E884" s="11" t="str">
        <f>VLOOKUP(A884,'Medical Examinations'!$A$1:$L$2336,4,FALSE)</f>
        <v>yes</v>
      </c>
      <c r="F884" s="11" t="str">
        <f>VLOOKUP(A884,'Medical Examinations'!$A$1:$L$2336,5,FALSE)</f>
        <v>No</v>
      </c>
      <c r="G884" s="11" t="str">
        <f>VLOOKUP(A884,'Medical Examinations'!$A$1:$L$2336,6,FALSE)</f>
        <v>Yes</v>
      </c>
      <c r="H884" s="11">
        <f>VLOOKUP(A884,'Medical Examinations'!$A$1:$L$2336,8,FALSE)</f>
        <v>1</v>
      </c>
      <c r="I884" s="11" t="str">
        <f>VLOOKUP(A884,'Medical Examinations'!$A$1:$L$2336,10,FALSE)</f>
        <v>No</v>
      </c>
      <c r="J884" s="11" t="str">
        <f>VLOOKUP(A884,'Medical Examinations'!$A$1:$L$2336,11,FALSE)</f>
        <v>Over Weight</v>
      </c>
      <c r="K884" s="11" t="str">
        <f>VLOOKUP(A884,'Medical Examinations'!$A$1:$L$2336,12,FALSE)</f>
        <v>Diabetes</v>
      </c>
      <c r="L884" s="10">
        <f ca="1">VLOOKUP(A884,'Hospitalisation Details'!$A$1:$Q$2344,3,FALSE)</f>
        <v>1982</v>
      </c>
      <c r="M884" s="10" t="str">
        <f ca="1">VLOOKUP(A884,'Hospitalisation Details'!$A$1:$Q$2344,5,FALSE)</f>
        <v>Jul</v>
      </c>
      <c r="N884" s="11">
        <f ca="1">VLOOKUP(A884,'Hospitalisation Details'!$A$1:$Q$2344,6,FALSE)</f>
        <v>24</v>
      </c>
      <c r="O884" s="17">
        <f ca="1">VLOOKUP(A884,'Hospitalisation Details'!$A$1:$Q$2344,7,FALSE)</f>
        <v>30156</v>
      </c>
      <c r="P884" s="11">
        <f ca="1">VLOOKUP(A884,'Hospitalisation Details'!$A$1:$Q$2344,10,FALSE)</f>
        <v>7248.71</v>
      </c>
      <c r="Q884" s="11" t="str">
        <f ca="1">VLOOKUP(A884,'Hospitalisation Details'!$A$1:$Q$2344,12,FALSE)</f>
        <v>tier - 2</v>
      </c>
      <c r="R884" s="11" t="str">
        <f ca="1">VLOOKUP(A884,'Hospitalisation Details'!$A$1:$Q$2344,14,FALSE)</f>
        <v>tier - 1</v>
      </c>
      <c r="S884" s="11">
        <f ca="1">VLOOKUP(A884,'Hospitalisation Details'!$A$1:$Q$2344,17,FALSE)</f>
        <v>43</v>
      </c>
      <c r="T884" s="11" t="str">
        <f ca="1">VLOOKUP(A884,'Hospitalisation Details'!$A$1:$Q$2336,16,FALSE)</f>
        <v>R1013</v>
      </c>
    </row>
    <row r="885" ht="15.5" spans="1:20">
      <c r="A885" s="10" t="s">
        <v>3288</v>
      </c>
      <c r="B885" s="11" t="str">
        <f>VLOOKUP(A885,'Customer Names'!$H$6:$K$2340,3,FALSE)</f>
        <v>  Suzanne</v>
      </c>
      <c r="C885" s="11">
        <f>VLOOKUP(A885,'Medical Examinations'!$A$1:$L$2336,2,FALSE)</f>
        <v>33.44</v>
      </c>
      <c r="D885" s="11">
        <f>VLOOKUP(A885,'Medical Examinations'!$A$1:$L$2336,3,FALSE)</f>
        <v>5.9</v>
      </c>
      <c r="E885" s="11" t="str">
        <f>VLOOKUP(A885,'Medical Examinations'!$A$1:$L$2336,4,FALSE)</f>
        <v>yes</v>
      </c>
      <c r="F885" s="11" t="str">
        <f>VLOOKUP(A885,'Medical Examinations'!$A$1:$L$2336,5,FALSE)</f>
        <v>No</v>
      </c>
      <c r="G885" s="11" t="str">
        <f>VLOOKUP(A885,'Medical Examinations'!$A$1:$L$2336,6,FALSE)</f>
        <v>No</v>
      </c>
      <c r="H885" s="11">
        <f>VLOOKUP(A885,'Medical Examinations'!$A$1:$L$2336,8,FALSE)</f>
        <v>1</v>
      </c>
      <c r="I885" s="11" t="str">
        <f>VLOOKUP(A885,'Medical Examinations'!$A$1:$L$2336,10,FALSE)</f>
        <v>No</v>
      </c>
      <c r="J885" s="11" t="str">
        <f>VLOOKUP(A885,'Medical Examinations'!$A$1:$L$2336,11,FALSE)</f>
        <v>Obesity</v>
      </c>
      <c r="K885" s="11" t="str">
        <f>VLOOKUP(A885,'Medical Examinations'!$A$1:$L$2336,12,FALSE)</f>
        <v>Prediabetes</v>
      </c>
      <c r="L885" s="10">
        <f ca="1">VLOOKUP(A885,'Hospitalisation Details'!$A$1:$Q$2344,3,FALSE)</f>
        <v>1981</v>
      </c>
      <c r="M885" s="10" t="str">
        <f ca="1">VLOOKUP(A885,'Hospitalisation Details'!$A$1:$Q$2344,5,FALSE)</f>
        <v>Aug</v>
      </c>
      <c r="N885" s="11">
        <f ca="1">VLOOKUP(A885,'Hospitalisation Details'!$A$1:$Q$2344,6,FALSE)</f>
        <v>14</v>
      </c>
      <c r="O885" s="17">
        <f ca="1">VLOOKUP(A885,'Hospitalisation Details'!$A$1:$Q$2344,7,FALSE)</f>
        <v>29812</v>
      </c>
      <c r="P885" s="11">
        <f ca="1">VLOOKUP(A885,'Hospitalisation Details'!$A$1:$Q$2344,10,FALSE)</f>
        <v>7256.72</v>
      </c>
      <c r="Q885" s="11" t="str">
        <f ca="1">VLOOKUP(A885,'Hospitalisation Details'!$A$1:$Q$2344,12,FALSE)</f>
        <v>tier - 3</v>
      </c>
      <c r="R885" s="11" t="str">
        <f ca="1">VLOOKUP(A885,'Hospitalisation Details'!$A$1:$Q$2344,14,FALSE)</f>
        <v>tier - 2</v>
      </c>
      <c r="S885" s="11">
        <f ca="1">VLOOKUP(A885,'Hospitalisation Details'!$A$1:$Q$2344,17,FALSE)</f>
        <v>44</v>
      </c>
      <c r="T885" s="11" t="str">
        <f ca="1">VLOOKUP(A885,'Hospitalisation Details'!$A$1:$Q$2336,16,FALSE)</f>
        <v>R1012</v>
      </c>
    </row>
    <row r="886" ht="15.5" spans="1:20">
      <c r="A886" s="10" t="s">
        <v>3292</v>
      </c>
      <c r="B886" s="11" t="str">
        <f>VLOOKUP(A886,'Customer Names'!$H$6:$K$2340,3,FALSE)</f>
        <v>  Kristin A</v>
      </c>
      <c r="C886" s="11">
        <f>VLOOKUP(A886,'Medical Examinations'!$A$1:$L$2336,2,FALSE)</f>
        <v>28.215</v>
      </c>
      <c r="D886" s="11">
        <f>VLOOKUP(A886,'Medical Examinations'!$A$1:$L$2336,3,FALSE)</f>
        <v>6.29</v>
      </c>
      <c r="E886" s="11" t="str">
        <f>VLOOKUP(A886,'Medical Examinations'!$A$1:$L$2336,4,FALSE)</f>
        <v>yes</v>
      </c>
      <c r="F886" s="11" t="str">
        <f>VLOOKUP(A886,'Medical Examinations'!$A$1:$L$2336,5,FALSE)</f>
        <v>No</v>
      </c>
      <c r="G886" s="11" t="str">
        <f>VLOOKUP(A886,'Medical Examinations'!$A$1:$L$2336,6,FALSE)</f>
        <v>No</v>
      </c>
      <c r="H886" s="11">
        <f>VLOOKUP(A886,'Medical Examinations'!$A$1:$L$2336,8,FALSE)</f>
        <v>1</v>
      </c>
      <c r="I886" s="11" t="str">
        <f>VLOOKUP(A886,'Medical Examinations'!$A$1:$L$2336,10,FALSE)</f>
        <v>No</v>
      </c>
      <c r="J886" s="11" t="str">
        <f>VLOOKUP(A886,'Medical Examinations'!$A$1:$L$2336,11,FALSE)</f>
        <v>Over Weight</v>
      </c>
      <c r="K886" s="11" t="str">
        <f>VLOOKUP(A886,'Medical Examinations'!$A$1:$L$2336,12,FALSE)</f>
        <v>Prediabetes</v>
      </c>
      <c r="L886" s="10">
        <f ca="1">VLOOKUP(A886,'Hospitalisation Details'!$A$1:$Q$2344,3,FALSE)</f>
        <v>1981</v>
      </c>
      <c r="M886" s="10" t="str">
        <f ca="1">VLOOKUP(A886,'Hospitalisation Details'!$A$1:$Q$2344,5,FALSE)</f>
        <v>Jun</v>
      </c>
      <c r="N886" s="11">
        <f ca="1">VLOOKUP(A886,'Hospitalisation Details'!$A$1:$Q$2344,6,FALSE)</f>
        <v>13</v>
      </c>
      <c r="O886" s="17">
        <f ca="1">VLOOKUP(A886,'Hospitalisation Details'!$A$1:$Q$2344,7,FALSE)</f>
        <v>29750</v>
      </c>
      <c r="P886" s="11">
        <f ca="1">VLOOKUP(A886,'Hospitalisation Details'!$A$1:$Q$2344,10,FALSE)</f>
        <v>7261.74</v>
      </c>
      <c r="Q886" s="11" t="str">
        <f ca="1">VLOOKUP(A886,'Hospitalisation Details'!$A$1:$Q$2344,12,FALSE)</f>
        <v>tier - 3</v>
      </c>
      <c r="R886" s="11" t="str">
        <f ca="1">VLOOKUP(A886,'Hospitalisation Details'!$A$1:$Q$2344,14,FALSE)</f>
        <v>tier - 3</v>
      </c>
      <c r="S886" s="11">
        <f ca="1">VLOOKUP(A886,'Hospitalisation Details'!$A$1:$Q$2344,17,FALSE)</f>
        <v>44</v>
      </c>
      <c r="T886" s="11" t="str">
        <f ca="1">VLOOKUP(A886,'Hospitalisation Details'!$A$1:$Q$2336,16,FALSE)</f>
        <v>R1012</v>
      </c>
    </row>
    <row r="887" ht="15.5" spans="1:20">
      <c r="A887" s="10" t="s">
        <v>3296</v>
      </c>
      <c r="B887" s="11" t="str">
        <f>VLOOKUP(A887,'Customer Names'!$H$6:$K$2340,3,FALSE)</f>
        <v>  Bronwyn</v>
      </c>
      <c r="C887" s="11">
        <f>VLOOKUP(A887,'Medical Examinations'!$A$1:$L$2336,2,FALSE)</f>
        <v>27.17</v>
      </c>
      <c r="D887" s="11">
        <f>VLOOKUP(A887,'Medical Examinations'!$A$1:$L$2336,3,FALSE)</f>
        <v>5.84</v>
      </c>
      <c r="E887" s="11" t="str">
        <f>VLOOKUP(A887,'Medical Examinations'!$A$1:$L$2336,4,FALSE)</f>
        <v>yes</v>
      </c>
      <c r="F887" s="11" t="str">
        <f>VLOOKUP(A887,'Medical Examinations'!$A$1:$L$2336,5,FALSE)</f>
        <v>No</v>
      </c>
      <c r="G887" s="11" t="str">
        <f>VLOOKUP(A887,'Medical Examinations'!$A$1:$L$2336,6,FALSE)</f>
        <v>No</v>
      </c>
      <c r="H887" s="11">
        <f>VLOOKUP(A887,'Medical Examinations'!$A$1:$L$2336,8,FALSE)</f>
        <v>1</v>
      </c>
      <c r="I887" s="11" t="str">
        <f>VLOOKUP(A887,'Medical Examinations'!$A$1:$L$2336,10,FALSE)</f>
        <v>No</v>
      </c>
      <c r="J887" s="11" t="str">
        <f>VLOOKUP(A887,'Medical Examinations'!$A$1:$L$2336,11,FALSE)</f>
        <v>Over Weight</v>
      </c>
      <c r="K887" s="11" t="str">
        <f>VLOOKUP(A887,'Medical Examinations'!$A$1:$L$2336,12,FALSE)</f>
        <v>Prediabetes</v>
      </c>
      <c r="L887" s="10">
        <f ca="1">VLOOKUP(A887,'Hospitalisation Details'!$A$1:$Q$2344,3,FALSE)</f>
        <v>1973</v>
      </c>
      <c r="M887" s="10" t="str">
        <f ca="1">VLOOKUP(A887,'Hospitalisation Details'!$A$1:$Q$2344,5,FALSE)</f>
        <v>Oct</v>
      </c>
      <c r="N887" s="11">
        <f ca="1">VLOOKUP(A887,'Hospitalisation Details'!$A$1:$Q$2344,6,FALSE)</f>
        <v>25</v>
      </c>
      <c r="O887" s="17">
        <f ca="1">VLOOKUP(A887,'Hospitalisation Details'!$A$1:$Q$2344,7,FALSE)</f>
        <v>26962</v>
      </c>
      <c r="P887" s="11">
        <f ca="1">VLOOKUP(A887,'Hospitalisation Details'!$A$1:$Q$2344,10,FALSE)</f>
        <v>7265.58</v>
      </c>
      <c r="Q887" s="11" t="str">
        <f ca="1">VLOOKUP(A887,'Hospitalisation Details'!$A$1:$Q$2344,12,FALSE)</f>
        <v>tier - 2</v>
      </c>
      <c r="R887" s="11" t="str">
        <f ca="1">VLOOKUP(A887,'Hospitalisation Details'!$A$1:$Q$2344,14,FALSE)</f>
        <v>tier - 2</v>
      </c>
      <c r="S887" s="11">
        <f ca="1">VLOOKUP(A887,'Hospitalisation Details'!$A$1:$Q$2344,17,FALSE)</f>
        <v>52</v>
      </c>
      <c r="T887" s="11" t="str">
        <f ca="1">VLOOKUP(A887,'Hospitalisation Details'!$A$1:$Q$2336,16,FALSE)</f>
        <v>R1013</v>
      </c>
    </row>
    <row r="888" ht="15.5" spans="1:20">
      <c r="A888" s="10" t="s">
        <v>3299</v>
      </c>
      <c r="B888" s="11" t="str">
        <f>VLOOKUP(A888,'Customer Names'!$H$6:$K$2340,3,FALSE)</f>
        <v>  Taylor J</v>
      </c>
      <c r="C888" s="11">
        <f>VLOOKUP(A888,'Medical Examinations'!$A$1:$L$2336,2,FALSE)</f>
        <v>35.38</v>
      </c>
      <c r="D888" s="11">
        <f>VLOOKUP(A888,'Medical Examinations'!$A$1:$L$2336,3,FALSE)</f>
        <v>6.12</v>
      </c>
      <c r="E888" s="11" t="str">
        <f>VLOOKUP(A888,'Medical Examinations'!$A$1:$L$2336,4,FALSE)</f>
        <v>No</v>
      </c>
      <c r="F888" s="11" t="str">
        <f>VLOOKUP(A888,'Medical Examinations'!$A$1:$L$2336,5,FALSE)</f>
        <v>No</v>
      </c>
      <c r="G888" s="11" t="str">
        <f>VLOOKUP(A888,'Medical Examinations'!$A$1:$L$2336,6,FALSE)</f>
        <v>No</v>
      </c>
      <c r="H888" s="11">
        <f>VLOOKUP(A888,'Medical Examinations'!$A$1:$L$2336,8,FALSE)</f>
        <v>0</v>
      </c>
      <c r="I888" s="11" t="str">
        <f>VLOOKUP(A888,'Medical Examinations'!$A$1:$L$2336,10,FALSE)</f>
        <v>No</v>
      </c>
      <c r="J888" s="11" t="str">
        <f>VLOOKUP(A888,'Medical Examinations'!$A$1:$L$2336,11,FALSE)</f>
        <v>Obesity</v>
      </c>
      <c r="K888" s="11" t="str">
        <f>VLOOKUP(A888,'Medical Examinations'!$A$1:$L$2336,12,FALSE)</f>
        <v>Prediabetes</v>
      </c>
      <c r="L888" s="10">
        <f ca="1">VLOOKUP(A888,'Hospitalisation Details'!$A$1:$Q$2344,3,FALSE)</f>
        <v>1981</v>
      </c>
      <c r="M888" s="10" t="str">
        <f ca="1">VLOOKUP(A888,'Hospitalisation Details'!$A$1:$Q$2344,5,FALSE)</f>
        <v>Aug</v>
      </c>
      <c r="N888" s="11">
        <f ca="1">VLOOKUP(A888,'Hospitalisation Details'!$A$1:$Q$2344,6,FALSE)</f>
        <v>4</v>
      </c>
      <c r="O888" s="17">
        <f ca="1">VLOOKUP(A888,'Hospitalisation Details'!$A$1:$Q$2344,7,FALSE)</f>
        <v>29802</v>
      </c>
      <c r="P888" s="11">
        <f ca="1">VLOOKUP(A888,'Hospitalisation Details'!$A$1:$Q$2344,10,FALSE)</f>
        <v>7265.7</v>
      </c>
      <c r="Q888" s="11" t="str">
        <f ca="1">VLOOKUP(A888,'Hospitalisation Details'!$A$1:$Q$2344,12,FALSE)</f>
        <v>tier - 3</v>
      </c>
      <c r="R888" s="11" t="str">
        <f ca="1">VLOOKUP(A888,'Hospitalisation Details'!$A$1:$Q$2344,14,FALSE)</f>
        <v>tier - 3</v>
      </c>
      <c r="S888" s="11">
        <f ca="1">VLOOKUP(A888,'Hospitalisation Details'!$A$1:$Q$2344,17,FALSE)</f>
        <v>44</v>
      </c>
      <c r="T888" s="11" t="str">
        <f ca="1">VLOOKUP(A888,'Hospitalisation Details'!$A$1:$Q$2336,16,FALSE)</f>
        <v>R1012</v>
      </c>
    </row>
    <row r="889" ht="15.5" spans="1:20">
      <c r="A889" s="10" t="s">
        <v>3303</v>
      </c>
      <c r="B889" s="11" t="str">
        <f>VLOOKUP(A889,'Customer Names'!$H$6:$K$2340,3,FALSE)</f>
        <v>  Kimberly M</v>
      </c>
      <c r="C889" s="11">
        <f>VLOOKUP(A889,'Medical Examinations'!$A$1:$L$2336,2,FALSE)</f>
        <v>43.48</v>
      </c>
      <c r="D889" s="11">
        <f>VLOOKUP(A889,'Medical Examinations'!$A$1:$L$2336,3,FALSE)</f>
        <v>6.24</v>
      </c>
      <c r="E889" s="11" t="str">
        <f>VLOOKUP(A889,'Medical Examinations'!$A$1:$L$2336,4,FALSE)</f>
        <v>No</v>
      </c>
      <c r="F889" s="11" t="str">
        <f>VLOOKUP(A889,'Medical Examinations'!$A$1:$L$2336,5,FALSE)</f>
        <v>No</v>
      </c>
      <c r="G889" s="11" t="str">
        <f>VLOOKUP(A889,'Medical Examinations'!$A$1:$L$2336,6,FALSE)</f>
        <v>No</v>
      </c>
      <c r="H889" s="11">
        <f>VLOOKUP(A889,'Medical Examinations'!$A$1:$L$2336,8,FALSE)</f>
        <v>0</v>
      </c>
      <c r="I889" s="11" t="str">
        <f>VLOOKUP(A889,'Medical Examinations'!$A$1:$L$2336,10,FALSE)</f>
        <v>No</v>
      </c>
      <c r="J889" s="11" t="str">
        <f>VLOOKUP(A889,'Medical Examinations'!$A$1:$L$2336,11,FALSE)</f>
        <v>Obesity</v>
      </c>
      <c r="K889" s="11" t="str">
        <f>VLOOKUP(A889,'Medical Examinations'!$A$1:$L$2336,12,FALSE)</f>
        <v>Prediabetes</v>
      </c>
      <c r="L889" s="10">
        <f ca="1">VLOOKUP(A889,'Hospitalisation Details'!$A$1:$Q$2344,3,FALSE)</f>
        <v>1976</v>
      </c>
      <c r="M889" s="10" t="str">
        <f ca="1">VLOOKUP(A889,'Hospitalisation Details'!$A$1:$Q$2344,5,FALSE)</f>
        <v>Dec</v>
      </c>
      <c r="N889" s="11">
        <f ca="1">VLOOKUP(A889,'Hospitalisation Details'!$A$1:$Q$2344,6,FALSE)</f>
        <v>18</v>
      </c>
      <c r="O889" s="17">
        <f ca="1">VLOOKUP(A889,'Hospitalisation Details'!$A$1:$Q$2344,7,FALSE)</f>
        <v>28112</v>
      </c>
      <c r="P889" s="11">
        <f ca="1">VLOOKUP(A889,'Hospitalisation Details'!$A$1:$Q$2344,10,FALSE)</f>
        <v>7273.02</v>
      </c>
      <c r="Q889" s="11" t="str">
        <f ca="1">VLOOKUP(A889,'Hospitalisation Details'!$A$1:$Q$2344,12,FALSE)</f>
        <v>tier - 2</v>
      </c>
      <c r="R889" s="11" t="str">
        <f ca="1">VLOOKUP(A889,'Hospitalisation Details'!$A$1:$Q$2344,14,FALSE)</f>
        <v>tier - 1</v>
      </c>
      <c r="S889" s="11">
        <f ca="1">VLOOKUP(A889,'Hospitalisation Details'!$A$1:$Q$2344,17,FALSE)</f>
        <v>48</v>
      </c>
      <c r="T889" s="11" t="str">
        <f ca="1">VLOOKUP(A889,'Hospitalisation Details'!$A$1:$Q$2336,16,FALSE)</f>
        <v>R1013</v>
      </c>
    </row>
    <row r="890" ht="15.5" spans="1:20">
      <c r="A890" s="10" t="s">
        <v>3307</v>
      </c>
      <c r="B890" s="11" t="str">
        <f>VLOOKUP(A890,'Customer Names'!$H$6:$K$2340,3,FALSE)</f>
        <v>  Joshua E</v>
      </c>
      <c r="C890" s="11">
        <f>VLOOKUP(A890,'Medical Examinations'!$A$1:$L$2336,2,FALSE)</f>
        <v>41.73</v>
      </c>
      <c r="D890" s="11">
        <f>VLOOKUP(A890,'Medical Examinations'!$A$1:$L$2336,3,FALSE)</f>
        <v>6.25</v>
      </c>
      <c r="E890" s="11" t="str">
        <f>VLOOKUP(A890,'Medical Examinations'!$A$1:$L$2336,4,FALSE)</f>
        <v>No</v>
      </c>
      <c r="F890" s="11" t="str">
        <f>VLOOKUP(A890,'Medical Examinations'!$A$1:$L$2336,5,FALSE)</f>
        <v>No</v>
      </c>
      <c r="G890" s="11" t="str">
        <f>VLOOKUP(A890,'Medical Examinations'!$A$1:$L$2336,6,FALSE)</f>
        <v>No</v>
      </c>
      <c r="H890" s="11">
        <f>VLOOKUP(A890,'Medical Examinations'!$A$1:$L$2336,8,FALSE)</f>
        <v>1</v>
      </c>
      <c r="I890" s="11" t="str">
        <f>VLOOKUP(A890,'Medical Examinations'!$A$1:$L$2336,10,FALSE)</f>
        <v>No</v>
      </c>
      <c r="J890" s="11" t="str">
        <f>VLOOKUP(A890,'Medical Examinations'!$A$1:$L$2336,11,FALSE)</f>
        <v>Obesity</v>
      </c>
      <c r="K890" s="11" t="str">
        <f>VLOOKUP(A890,'Medical Examinations'!$A$1:$L$2336,12,FALSE)</f>
        <v>Prediabetes</v>
      </c>
      <c r="L890" s="10">
        <f ca="1">VLOOKUP(A890,'Hospitalisation Details'!$A$1:$Q$2344,3,FALSE)</f>
        <v>1985</v>
      </c>
      <c r="M890" s="10" t="str">
        <f ca="1">VLOOKUP(A890,'Hospitalisation Details'!$A$1:$Q$2344,5,FALSE)</f>
        <v>Nov</v>
      </c>
      <c r="N890" s="11">
        <f ca="1">VLOOKUP(A890,'Hospitalisation Details'!$A$1:$Q$2344,6,FALSE)</f>
        <v>2</v>
      </c>
      <c r="O890" s="17">
        <f ca="1">VLOOKUP(A890,'Hospitalisation Details'!$A$1:$Q$2344,7,FALSE)</f>
        <v>31353</v>
      </c>
      <c r="P890" s="11">
        <f ca="1">VLOOKUP(A890,'Hospitalisation Details'!$A$1:$Q$2344,10,FALSE)</f>
        <v>7281.51</v>
      </c>
      <c r="Q890" s="11" t="str">
        <f ca="1">VLOOKUP(A890,'Hospitalisation Details'!$A$1:$Q$2344,12,FALSE)</f>
        <v>tier - 2</v>
      </c>
      <c r="R890" s="11" t="str">
        <f ca="1">VLOOKUP(A890,'Hospitalisation Details'!$A$1:$Q$2344,14,FALSE)</f>
        <v>tier - 1</v>
      </c>
      <c r="S890" s="11">
        <f ca="1">VLOOKUP(A890,'Hospitalisation Details'!$A$1:$Q$2344,17,FALSE)</f>
        <v>40</v>
      </c>
      <c r="T890" s="11" t="str">
        <f ca="1">VLOOKUP(A890,'Hospitalisation Details'!$A$1:$Q$2336,16,FALSE)</f>
        <v>R1012</v>
      </c>
    </row>
    <row r="891" ht="15.5" spans="1:20">
      <c r="A891" s="10" t="s">
        <v>3311</v>
      </c>
      <c r="B891" s="11" t="str">
        <f>VLOOKUP(A891,'Customer Names'!$H$6:$K$2340,3,FALSE)</f>
        <v>  Jeffrey</v>
      </c>
      <c r="C891" s="11">
        <f>VLOOKUP(A891,'Medical Examinations'!$A$1:$L$2336,2,FALSE)</f>
        <v>28.9</v>
      </c>
      <c r="D891" s="11">
        <f>VLOOKUP(A891,'Medical Examinations'!$A$1:$L$2336,3,FALSE)</f>
        <v>11.96</v>
      </c>
      <c r="E891" s="11" t="str">
        <f>VLOOKUP(A891,'Medical Examinations'!$A$1:$L$2336,4,FALSE)</f>
        <v>No</v>
      </c>
      <c r="F891" s="11" t="str">
        <f>VLOOKUP(A891,'Medical Examinations'!$A$1:$L$2336,5,FALSE)</f>
        <v>No</v>
      </c>
      <c r="G891" s="11" t="str">
        <f>VLOOKUP(A891,'Medical Examinations'!$A$1:$L$2336,6,FALSE)</f>
        <v>No</v>
      </c>
      <c r="H891" s="11">
        <f>VLOOKUP(A891,'Medical Examinations'!$A$1:$L$2336,8,FALSE)</f>
        <v>0</v>
      </c>
      <c r="I891" s="11" t="str">
        <f>VLOOKUP(A891,'Medical Examinations'!$A$1:$L$2336,10,FALSE)</f>
        <v>No</v>
      </c>
      <c r="J891" s="11" t="str">
        <f>VLOOKUP(A891,'Medical Examinations'!$A$1:$L$2336,11,FALSE)</f>
        <v>Over Weight</v>
      </c>
      <c r="K891" s="11" t="str">
        <f>VLOOKUP(A891,'Medical Examinations'!$A$1:$L$2336,12,FALSE)</f>
        <v>Diabetes</v>
      </c>
      <c r="L891" s="10">
        <f ca="1">VLOOKUP(A891,'Hospitalisation Details'!$A$1:$Q$2344,3,FALSE)</f>
        <v>1966</v>
      </c>
      <c r="M891" s="10" t="str">
        <f ca="1">VLOOKUP(A891,'Hospitalisation Details'!$A$1:$Q$2344,5,FALSE)</f>
        <v>Dec</v>
      </c>
      <c r="N891" s="11">
        <f ca="1">VLOOKUP(A891,'Hospitalisation Details'!$A$1:$Q$2344,6,FALSE)</f>
        <v>26</v>
      </c>
      <c r="O891" s="17">
        <f ca="1">VLOOKUP(A891,'Hospitalisation Details'!$A$1:$Q$2344,7,FALSE)</f>
        <v>24467</v>
      </c>
      <c r="P891" s="11">
        <f ca="1">VLOOKUP(A891,'Hospitalisation Details'!$A$1:$Q$2344,10,FALSE)</f>
        <v>7302.46</v>
      </c>
      <c r="Q891" s="11" t="str">
        <f ca="1">VLOOKUP(A891,'Hospitalisation Details'!$A$1:$Q$2344,12,FALSE)</f>
        <v>tier - 3</v>
      </c>
      <c r="R891" s="11" t="str">
        <f ca="1">VLOOKUP(A891,'Hospitalisation Details'!$A$1:$Q$2344,14,FALSE)</f>
        <v>tier - 1</v>
      </c>
      <c r="S891" s="11">
        <f ca="1">VLOOKUP(A891,'Hospitalisation Details'!$A$1:$Q$2344,17,FALSE)</f>
        <v>58</v>
      </c>
      <c r="T891" s="11" t="str">
        <f ca="1">VLOOKUP(A891,'Hospitalisation Details'!$A$1:$Q$2336,16,FALSE)</f>
        <v>R1012</v>
      </c>
    </row>
    <row r="892" ht="15.5" spans="1:20">
      <c r="A892" s="10" t="s">
        <v>3315</v>
      </c>
      <c r="B892" s="11" t="str">
        <f>VLOOKUP(A892,'Customer Names'!$H$6:$K$2340,3,FALSE)</f>
        <v>  Andrew R</v>
      </c>
      <c r="C892" s="11">
        <f>VLOOKUP(A892,'Medical Examinations'!$A$1:$L$2336,2,FALSE)</f>
        <v>25.74</v>
      </c>
      <c r="D892" s="11">
        <f>VLOOKUP(A892,'Medical Examinations'!$A$1:$L$2336,3,FALSE)</f>
        <v>7.69</v>
      </c>
      <c r="E892" s="11" t="str">
        <f>VLOOKUP(A892,'Medical Examinations'!$A$1:$L$2336,4,FALSE)</f>
        <v>No</v>
      </c>
      <c r="F892" s="11" t="str">
        <f>VLOOKUP(A892,'Medical Examinations'!$A$1:$L$2336,5,FALSE)</f>
        <v>No</v>
      </c>
      <c r="G892" s="11" t="str">
        <f>VLOOKUP(A892,'Medical Examinations'!$A$1:$L$2336,6,FALSE)</f>
        <v>No</v>
      </c>
      <c r="H892" s="11">
        <f>VLOOKUP(A892,'Medical Examinations'!$A$1:$L$2336,8,FALSE)</f>
        <v>0</v>
      </c>
      <c r="I892" s="11" t="str">
        <f>VLOOKUP(A892,'Medical Examinations'!$A$1:$L$2336,10,FALSE)</f>
        <v>No</v>
      </c>
      <c r="J892" s="11" t="str">
        <f>VLOOKUP(A892,'Medical Examinations'!$A$1:$L$2336,11,FALSE)</f>
        <v>Over Weight</v>
      </c>
      <c r="K892" s="11" t="str">
        <f>VLOOKUP(A892,'Medical Examinations'!$A$1:$L$2336,12,FALSE)</f>
        <v>Diabetes</v>
      </c>
      <c r="L892" s="10">
        <f ca="1">VLOOKUP(A892,'Hospitalisation Details'!$A$1:$Q$2344,3,FALSE)</f>
        <v>1965</v>
      </c>
      <c r="M892" s="10" t="str">
        <f ca="1">VLOOKUP(A892,'Hospitalisation Details'!$A$1:$Q$2344,5,FALSE)</f>
        <v>Jun</v>
      </c>
      <c r="N892" s="11">
        <f ca="1">VLOOKUP(A892,'Hospitalisation Details'!$A$1:$Q$2344,6,FALSE)</f>
        <v>6</v>
      </c>
      <c r="O892" s="17">
        <f ca="1">VLOOKUP(A892,'Hospitalisation Details'!$A$1:$Q$2344,7,FALSE)</f>
        <v>23899</v>
      </c>
      <c r="P892" s="11">
        <f ca="1">VLOOKUP(A892,'Hospitalisation Details'!$A$1:$Q$2344,10,FALSE)</f>
        <v>7304.65</v>
      </c>
      <c r="Q892" s="11" t="str">
        <f ca="1">VLOOKUP(A892,'Hospitalisation Details'!$A$1:$Q$2344,12,FALSE)</f>
        <v>tier - 3</v>
      </c>
      <c r="R892" s="11" t="str">
        <f ca="1">VLOOKUP(A892,'Hospitalisation Details'!$A$1:$Q$2344,14,FALSE)</f>
        <v>tier - 3</v>
      </c>
      <c r="S892" s="11">
        <f ca="1">VLOOKUP(A892,'Hospitalisation Details'!$A$1:$Q$2344,17,FALSE)</f>
        <v>60</v>
      </c>
      <c r="T892" s="11" t="str">
        <f ca="1">VLOOKUP(A892,'Hospitalisation Details'!$A$1:$Q$2336,16,FALSE)</f>
        <v>R1013</v>
      </c>
    </row>
    <row r="893" ht="15.5" spans="1:20">
      <c r="A893" s="10" t="s">
        <v>3319</v>
      </c>
      <c r="B893" s="11" t="str">
        <f>VLOOKUP(A893,'Customer Names'!$H$6:$K$2340,3,FALSE)</f>
        <v>  Francisco J</v>
      </c>
      <c r="C893" s="11">
        <f>VLOOKUP(A893,'Medical Examinations'!$A$1:$L$2336,2,FALSE)</f>
        <v>36.06</v>
      </c>
      <c r="D893" s="11">
        <f>VLOOKUP(A893,'Medical Examinations'!$A$1:$L$2336,3,FALSE)</f>
        <v>8.83</v>
      </c>
      <c r="E893" s="11" t="str">
        <f>VLOOKUP(A893,'Medical Examinations'!$A$1:$L$2336,4,FALSE)</f>
        <v>No</v>
      </c>
      <c r="F893" s="11" t="str">
        <f>VLOOKUP(A893,'Medical Examinations'!$A$1:$L$2336,5,FALSE)</f>
        <v>No</v>
      </c>
      <c r="G893" s="11" t="str">
        <f>VLOOKUP(A893,'Medical Examinations'!$A$1:$L$2336,6,FALSE)</f>
        <v>No</v>
      </c>
      <c r="H893" s="11">
        <f>VLOOKUP(A893,'Medical Examinations'!$A$1:$L$2336,8,FALSE)</f>
        <v>0</v>
      </c>
      <c r="I893" s="11" t="str">
        <f>VLOOKUP(A893,'Medical Examinations'!$A$1:$L$2336,10,FALSE)</f>
        <v>No</v>
      </c>
      <c r="J893" s="11" t="str">
        <f>VLOOKUP(A893,'Medical Examinations'!$A$1:$L$2336,11,FALSE)</f>
        <v>Obesity</v>
      </c>
      <c r="K893" s="11" t="str">
        <f>VLOOKUP(A893,'Medical Examinations'!$A$1:$L$2336,12,FALSE)</f>
        <v>Diabetes</v>
      </c>
      <c r="L893" s="10">
        <f ca="1">VLOOKUP(A893,'Hospitalisation Details'!$A$1:$Q$2344,3,FALSE)</f>
        <v>1965</v>
      </c>
      <c r="M893" s="10" t="str">
        <f ca="1">VLOOKUP(A893,'Hospitalisation Details'!$A$1:$Q$2344,5,FALSE)</f>
        <v>Jun</v>
      </c>
      <c r="N893" s="11">
        <f ca="1">VLOOKUP(A893,'Hospitalisation Details'!$A$1:$Q$2344,6,FALSE)</f>
        <v>25</v>
      </c>
      <c r="O893" s="17">
        <f ca="1">VLOOKUP(A893,'Hospitalisation Details'!$A$1:$Q$2344,7,FALSE)</f>
        <v>23918</v>
      </c>
      <c r="P893" s="11">
        <f ca="1">VLOOKUP(A893,'Hospitalisation Details'!$A$1:$Q$2344,10,FALSE)</f>
        <v>7318.21</v>
      </c>
      <c r="Q893" s="11" t="str">
        <f ca="1">VLOOKUP(A893,'Hospitalisation Details'!$A$1:$Q$2344,12,FALSE)</f>
        <v>tier - 3</v>
      </c>
      <c r="R893" s="11" t="str">
        <f ca="1">VLOOKUP(A893,'Hospitalisation Details'!$A$1:$Q$2344,14,FALSE)</f>
        <v>tier - 1</v>
      </c>
      <c r="S893" s="11">
        <f ca="1">VLOOKUP(A893,'Hospitalisation Details'!$A$1:$Q$2344,17,FALSE)</f>
        <v>60</v>
      </c>
      <c r="T893" s="11" t="str">
        <f ca="1">VLOOKUP(A893,'Hospitalisation Details'!$A$1:$Q$2336,16,FALSE)</f>
        <v>R1013</v>
      </c>
    </row>
    <row r="894" ht="15.5" spans="1:20">
      <c r="A894" s="10" t="s">
        <v>3323</v>
      </c>
      <c r="B894" s="11" t="str">
        <f>VLOOKUP(A894,'Customer Names'!$H$6:$K$2340,3,FALSE)</f>
        <v>  Rhonda</v>
      </c>
      <c r="C894" s="11">
        <f>VLOOKUP(A894,'Medical Examinations'!$A$1:$L$2336,2,FALSE)</f>
        <v>43.28</v>
      </c>
      <c r="D894" s="11">
        <f>VLOOKUP(A894,'Medical Examinations'!$A$1:$L$2336,3,FALSE)</f>
        <v>4.41</v>
      </c>
      <c r="E894" s="11" t="str">
        <f>VLOOKUP(A894,'Medical Examinations'!$A$1:$L$2336,4,FALSE)</f>
        <v>No</v>
      </c>
      <c r="F894" s="11" t="str">
        <f>VLOOKUP(A894,'Medical Examinations'!$A$1:$L$2336,5,FALSE)</f>
        <v>No</v>
      </c>
      <c r="G894" s="11" t="str">
        <f>VLOOKUP(A894,'Medical Examinations'!$A$1:$L$2336,6,FALSE)</f>
        <v>No</v>
      </c>
      <c r="H894" s="11">
        <f>VLOOKUP(A894,'Medical Examinations'!$A$1:$L$2336,8,FALSE)</f>
        <v>0</v>
      </c>
      <c r="I894" s="11" t="str">
        <f>VLOOKUP(A894,'Medical Examinations'!$A$1:$L$2336,10,FALSE)</f>
        <v>No</v>
      </c>
      <c r="J894" s="11" t="str">
        <f>VLOOKUP(A894,'Medical Examinations'!$A$1:$L$2336,11,FALSE)</f>
        <v>Obesity</v>
      </c>
      <c r="K894" s="11" t="str">
        <f>VLOOKUP(A894,'Medical Examinations'!$A$1:$L$2336,12,FALSE)</f>
        <v>Normal</v>
      </c>
      <c r="L894" s="10">
        <f ca="1">VLOOKUP(A894,'Hospitalisation Details'!$A$1:$Q$2344,3,FALSE)</f>
        <v>1972</v>
      </c>
      <c r="M894" s="10" t="str">
        <f ca="1">VLOOKUP(A894,'Hospitalisation Details'!$A$1:$Q$2344,5,FALSE)</f>
        <v>Aug</v>
      </c>
      <c r="N894" s="11">
        <f ca="1">VLOOKUP(A894,'Hospitalisation Details'!$A$1:$Q$2344,6,FALSE)</f>
        <v>11</v>
      </c>
      <c r="O894" s="17">
        <f ca="1">VLOOKUP(A894,'Hospitalisation Details'!$A$1:$Q$2344,7,FALSE)</f>
        <v>26522</v>
      </c>
      <c r="P894" s="11">
        <f ca="1">VLOOKUP(A894,'Hospitalisation Details'!$A$1:$Q$2344,10,FALSE)</f>
        <v>7318.22</v>
      </c>
      <c r="Q894" s="11" t="str">
        <f ca="1">VLOOKUP(A894,'Hospitalisation Details'!$A$1:$Q$2344,12,FALSE)</f>
        <v>tier - 2</v>
      </c>
      <c r="R894" s="11" t="str">
        <f ca="1">VLOOKUP(A894,'Hospitalisation Details'!$A$1:$Q$2344,14,FALSE)</f>
        <v>tier - 3</v>
      </c>
      <c r="S894" s="11">
        <f ca="1">VLOOKUP(A894,'Hospitalisation Details'!$A$1:$Q$2344,17,FALSE)</f>
        <v>53</v>
      </c>
      <c r="T894" s="11" t="str">
        <f ca="1">VLOOKUP(A894,'Hospitalisation Details'!$A$1:$Q$2336,16,FALSE)</f>
        <v>R1012</v>
      </c>
    </row>
    <row r="895" ht="15.5" spans="1:20">
      <c r="A895" s="10" t="s">
        <v>3327</v>
      </c>
      <c r="B895" s="11" t="str">
        <f>VLOOKUP(A895,'Customer Names'!$H$6:$K$2340,3,FALSE)</f>
        <v>  John</v>
      </c>
      <c r="C895" s="11">
        <f>VLOOKUP(A895,'Medical Examinations'!$A$1:$L$2336,2,FALSE)</f>
        <v>28.785</v>
      </c>
      <c r="D895" s="11">
        <f>VLOOKUP(A895,'Medical Examinations'!$A$1:$L$2336,3,FALSE)</f>
        <v>9.1</v>
      </c>
      <c r="E895" s="11" t="str">
        <f>VLOOKUP(A895,'Medical Examinations'!$A$1:$L$2336,4,FALSE)</f>
        <v>yes</v>
      </c>
      <c r="F895" s="11" t="str">
        <f>VLOOKUP(A895,'Medical Examinations'!$A$1:$L$2336,5,FALSE)</f>
        <v>No</v>
      </c>
      <c r="G895" s="11" t="str">
        <f>VLOOKUP(A895,'Medical Examinations'!$A$1:$L$2336,6,FALSE)</f>
        <v>Yes</v>
      </c>
      <c r="H895" s="11">
        <f>VLOOKUP(A895,'Medical Examinations'!$A$1:$L$2336,8,FALSE)</f>
        <v>1</v>
      </c>
      <c r="I895" s="11" t="str">
        <f>VLOOKUP(A895,'Medical Examinations'!$A$1:$L$2336,10,FALSE)</f>
        <v>No</v>
      </c>
      <c r="J895" s="11" t="str">
        <f>VLOOKUP(A895,'Medical Examinations'!$A$1:$L$2336,11,FALSE)</f>
        <v>Over Weight</v>
      </c>
      <c r="K895" s="11" t="str">
        <f>VLOOKUP(A895,'Medical Examinations'!$A$1:$L$2336,12,FALSE)</f>
        <v>Diabetes</v>
      </c>
      <c r="L895" s="10">
        <f ca="1">VLOOKUP(A895,'Hospitalisation Details'!$A$1:$Q$2344,3,FALSE)</f>
        <v>1965</v>
      </c>
      <c r="M895" s="10" t="str">
        <f ca="1">VLOOKUP(A895,'Hospitalisation Details'!$A$1:$Q$2344,5,FALSE)</f>
        <v>Jul</v>
      </c>
      <c r="N895" s="11">
        <f ca="1">VLOOKUP(A895,'Hospitalisation Details'!$A$1:$Q$2344,6,FALSE)</f>
        <v>11</v>
      </c>
      <c r="O895" s="17">
        <f ca="1">VLOOKUP(A895,'Hospitalisation Details'!$A$1:$Q$2344,7,FALSE)</f>
        <v>23934</v>
      </c>
      <c r="P895" s="11">
        <f ca="1">VLOOKUP(A895,'Hospitalisation Details'!$A$1:$Q$2344,10,FALSE)</f>
        <v>7322.86</v>
      </c>
      <c r="Q895" s="11" t="str">
        <f ca="1">VLOOKUP(A895,'Hospitalisation Details'!$A$1:$Q$2344,12,FALSE)</f>
        <v>tier - 3</v>
      </c>
      <c r="R895" s="11" t="str">
        <f ca="1">VLOOKUP(A895,'Hospitalisation Details'!$A$1:$Q$2344,14,FALSE)</f>
        <v>tier - 3</v>
      </c>
      <c r="S895" s="11">
        <f ca="1">VLOOKUP(A895,'Hospitalisation Details'!$A$1:$Q$2344,17,FALSE)</f>
        <v>60</v>
      </c>
      <c r="T895" s="11" t="str">
        <f ca="1">VLOOKUP(A895,'Hospitalisation Details'!$A$1:$Q$2336,16,FALSE)</f>
        <v>R1012</v>
      </c>
    </row>
    <row r="896" ht="15.5" spans="1:20">
      <c r="A896" s="10" t="s">
        <v>3330</v>
      </c>
      <c r="B896" s="11" t="str">
        <f>VLOOKUP(A896,'Customer Names'!$H$6:$K$2340,3,FALSE)</f>
        <v>  Miles J</v>
      </c>
      <c r="C896" s="11">
        <f>VLOOKUP(A896,'Medical Examinations'!$A$1:$L$2336,2,FALSE)</f>
        <v>25.46</v>
      </c>
      <c r="D896" s="11">
        <f>VLOOKUP(A896,'Medical Examinations'!$A$1:$L$2336,3,FALSE)</f>
        <v>11.52</v>
      </c>
      <c r="E896" s="11" t="str">
        <f>VLOOKUP(A896,'Medical Examinations'!$A$1:$L$2336,4,FALSE)</f>
        <v>yes</v>
      </c>
      <c r="F896" s="11" t="str">
        <f>VLOOKUP(A896,'Medical Examinations'!$A$1:$L$2336,5,FALSE)</f>
        <v>No</v>
      </c>
      <c r="G896" s="11" t="str">
        <f>VLOOKUP(A896,'Medical Examinations'!$A$1:$L$2336,6,FALSE)</f>
        <v>Yes</v>
      </c>
      <c r="H896" s="11">
        <f>VLOOKUP(A896,'Medical Examinations'!$A$1:$L$2336,8,FALSE)</f>
        <v>1</v>
      </c>
      <c r="I896" s="11" t="str">
        <f>VLOOKUP(A896,'Medical Examinations'!$A$1:$L$2336,10,FALSE)</f>
        <v>No</v>
      </c>
      <c r="J896" s="11" t="str">
        <f>VLOOKUP(A896,'Medical Examinations'!$A$1:$L$2336,11,FALSE)</f>
        <v>Over Weight</v>
      </c>
      <c r="K896" s="11" t="str">
        <f>VLOOKUP(A896,'Medical Examinations'!$A$1:$L$2336,12,FALSE)</f>
        <v>Diabetes</v>
      </c>
      <c r="L896" s="10">
        <f ca="1">VLOOKUP(A896,'Hospitalisation Details'!$A$1:$Q$2344,3,FALSE)</f>
        <v>2004</v>
      </c>
      <c r="M896" s="10" t="str">
        <f ca="1">VLOOKUP(A896,'Hospitalisation Details'!$A$1:$Q$2344,5,FALSE)</f>
        <v>Nov</v>
      </c>
      <c r="N896" s="11">
        <f ca="1">VLOOKUP(A896,'Hospitalisation Details'!$A$1:$Q$2344,6,FALSE)</f>
        <v>15</v>
      </c>
      <c r="O896" s="17">
        <f ca="1">VLOOKUP(A896,'Hospitalisation Details'!$A$1:$Q$2344,7,FALSE)</f>
        <v>38306</v>
      </c>
      <c r="P896" s="11">
        <f ca="1">VLOOKUP(A896,'Hospitalisation Details'!$A$1:$Q$2344,10,FALSE)</f>
        <v>7323.73</v>
      </c>
      <c r="Q896" s="11" t="str">
        <f ca="1">VLOOKUP(A896,'Hospitalisation Details'!$A$1:$Q$2344,12,FALSE)</f>
        <v>tier - 2</v>
      </c>
      <c r="R896" s="11" t="str">
        <f ca="1">VLOOKUP(A896,'Hospitalisation Details'!$A$1:$Q$2344,14,FALSE)</f>
        <v>tier - 2</v>
      </c>
      <c r="S896" s="11">
        <f ca="1">VLOOKUP(A896,'Hospitalisation Details'!$A$1:$Q$2344,17,FALSE)</f>
        <v>20</v>
      </c>
      <c r="T896" s="11" t="str">
        <f ca="1">VLOOKUP(A896,'Hospitalisation Details'!$A$1:$Q$2336,16,FALSE)</f>
        <v>R1024</v>
      </c>
    </row>
    <row r="897" ht="15.5" spans="1:20">
      <c r="A897" s="10" t="s">
        <v>3334</v>
      </c>
      <c r="B897" s="11" t="str">
        <f>VLOOKUP(A897,'Customer Names'!$H$6:$K$2340,3,FALSE)</f>
        <v>  Justyna I</v>
      </c>
      <c r="C897" s="11">
        <f>VLOOKUP(A897,'Medical Examinations'!$A$1:$L$2336,2,FALSE)</f>
        <v>30.8</v>
      </c>
      <c r="D897" s="11">
        <f>VLOOKUP(A897,'Medical Examinations'!$A$1:$L$2336,3,FALSE)</f>
        <v>10.95</v>
      </c>
      <c r="E897" s="11" t="str">
        <f>VLOOKUP(A897,'Medical Examinations'!$A$1:$L$2336,4,FALSE)</f>
        <v>No</v>
      </c>
      <c r="F897" s="11" t="str">
        <f>VLOOKUP(A897,'Medical Examinations'!$A$1:$L$2336,5,FALSE)</f>
        <v>No</v>
      </c>
      <c r="G897" s="11" t="str">
        <f>VLOOKUP(A897,'Medical Examinations'!$A$1:$L$2336,6,FALSE)</f>
        <v>No</v>
      </c>
      <c r="H897" s="11">
        <f>VLOOKUP(A897,'Medical Examinations'!$A$1:$L$2336,8,FALSE)</f>
        <v>0</v>
      </c>
      <c r="I897" s="11" t="str">
        <f>VLOOKUP(A897,'Medical Examinations'!$A$1:$L$2336,10,FALSE)</f>
        <v>No</v>
      </c>
      <c r="J897" s="11" t="str">
        <f>VLOOKUP(A897,'Medical Examinations'!$A$1:$L$2336,11,FALSE)</f>
        <v>Obesity</v>
      </c>
      <c r="K897" s="11" t="str">
        <f>VLOOKUP(A897,'Medical Examinations'!$A$1:$L$2336,12,FALSE)</f>
        <v>Diabetes</v>
      </c>
      <c r="L897" s="10">
        <f ca="1">VLOOKUP(A897,'Hospitalisation Details'!$A$1:$Q$2344,3,FALSE)</f>
        <v>1979</v>
      </c>
      <c r="M897" s="10" t="str">
        <f ca="1">VLOOKUP(A897,'Hospitalisation Details'!$A$1:$Q$2344,5,FALSE)</f>
        <v>Jun</v>
      </c>
      <c r="N897" s="11">
        <f ca="1">VLOOKUP(A897,'Hospitalisation Details'!$A$1:$Q$2344,6,FALSE)</f>
        <v>19</v>
      </c>
      <c r="O897" s="17">
        <f ca="1">VLOOKUP(A897,'Hospitalisation Details'!$A$1:$Q$2344,7,FALSE)</f>
        <v>29025</v>
      </c>
      <c r="P897" s="11">
        <f ca="1">VLOOKUP(A897,'Hospitalisation Details'!$A$1:$Q$2344,10,FALSE)</f>
        <v>7325.05</v>
      </c>
      <c r="Q897" s="11" t="str">
        <f ca="1">VLOOKUP(A897,'Hospitalisation Details'!$A$1:$Q$2344,12,FALSE)</f>
        <v>tier - 2</v>
      </c>
      <c r="R897" s="11" t="str">
        <f ca="1">VLOOKUP(A897,'Hospitalisation Details'!$A$1:$Q$2344,14,FALSE)</f>
        <v>tier - 3</v>
      </c>
      <c r="S897" s="11">
        <f ca="1">VLOOKUP(A897,'Hospitalisation Details'!$A$1:$Q$2344,17,FALSE)</f>
        <v>46</v>
      </c>
      <c r="T897" s="11" t="str">
        <f ca="1">VLOOKUP(A897,'Hospitalisation Details'!$A$1:$Q$2336,16,FALSE)</f>
        <v>R1024</v>
      </c>
    </row>
    <row r="898" ht="15.5" spans="1:20">
      <c r="A898" s="10" t="s">
        <v>3338</v>
      </c>
      <c r="B898" s="11" t="str">
        <f>VLOOKUP(A898,'Customer Names'!$H$6:$K$2340,3,FALSE)</f>
        <v>  Lucille</v>
      </c>
      <c r="C898" s="11">
        <f>VLOOKUP(A898,'Medical Examinations'!$A$1:$L$2336,2,FALSE)</f>
        <v>28.88</v>
      </c>
      <c r="D898" s="11">
        <f>VLOOKUP(A898,'Medical Examinations'!$A$1:$L$2336,3,FALSE)</f>
        <v>11.5</v>
      </c>
      <c r="E898" s="11" t="str">
        <f>VLOOKUP(A898,'Medical Examinations'!$A$1:$L$2336,4,FALSE)</f>
        <v>No</v>
      </c>
      <c r="F898" s="11" t="str">
        <f>VLOOKUP(A898,'Medical Examinations'!$A$1:$L$2336,5,FALSE)</f>
        <v>No</v>
      </c>
      <c r="G898" s="11" t="str">
        <f>VLOOKUP(A898,'Medical Examinations'!$A$1:$L$2336,6,FALSE)</f>
        <v>No</v>
      </c>
      <c r="H898" s="11">
        <f>VLOOKUP(A898,'Medical Examinations'!$A$1:$L$2336,8,FALSE)</f>
        <v>0</v>
      </c>
      <c r="I898" s="11" t="str">
        <f>VLOOKUP(A898,'Medical Examinations'!$A$1:$L$2336,10,FALSE)</f>
        <v>No</v>
      </c>
      <c r="J898" s="11" t="str">
        <f>VLOOKUP(A898,'Medical Examinations'!$A$1:$L$2336,11,FALSE)</f>
        <v>Over Weight</v>
      </c>
      <c r="K898" s="11" t="str">
        <f>VLOOKUP(A898,'Medical Examinations'!$A$1:$L$2336,12,FALSE)</f>
        <v>Diabetes</v>
      </c>
      <c r="L898" s="10">
        <f ca="1">VLOOKUP(A898,'Hospitalisation Details'!$A$1:$Q$2344,3,FALSE)</f>
        <v>1984</v>
      </c>
      <c r="M898" s="10" t="str">
        <f ca="1">VLOOKUP(A898,'Hospitalisation Details'!$A$1:$Q$2344,5,FALSE)</f>
        <v>Jul</v>
      </c>
      <c r="N898" s="11">
        <f ca="1">VLOOKUP(A898,'Hospitalisation Details'!$A$1:$Q$2344,6,FALSE)</f>
        <v>25</v>
      </c>
      <c r="O898" s="17">
        <f ca="1">VLOOKUP(A898,'Hospitalisation Details'!$A$1:$Q$2344,7,FALSE)</f>
        <v>30888</v>
      </c>
      <c r="P898" s="11">
        <f ca="1">VLOOKUP(A898,'Hospitalisation Details'!$A$1:$Q$2344,10,FALSE)</f>
        <v>7325.47</v>
      </c>
      <c r="Q898" s="11" t="str">
        <f ca="1">VLOOKUP(A898,'Hospitalisation Details'!$A$1:$Q$2344,12,FALSE)</f>
        <v>tier - 2</v>
      </c>
      <c r="R898" s="11" t="str">
        <f ca="1">VLOOKUP(A898,'Hospitalisation Details'!$A$1:$Q$2344,14,FALSE)</f>
        <v>tier - 1</v>
      </c>
      <c r="S898" s="11">
        <f ca="1">VLOOKUP(A898,'Hospitalisation Details'!$A$1:$Q$2344,17,FALSE)</f>
        <v>41</v>
      </c>
      <c r="T898" s="11" t="str">
        <f ca="1">VLOOKUP(A898,'Hospitalisation Details'!$A$1:$Q$2336,16,FALSE)</f>
        <v>R1012</v>
      </c>
    </row>
    <row r="899" ht="15.5" spans="1:20">
      <c r="A899" s="10" t="s">
        <v>3342</v>
      </c>
      <c r="B899" s="11" t="str">
        <f>VLOOKUP(A899,'Customer Names'!$H$6:$K$2340,3,FALSE)</f>
        <v>  April</v>
      </c>
      <c r="C899" s="11">
        <f>VLOOKUP(A899,'Medical Examinations'!$A$1:$L$2336,2,FALSE)</f>
        <v>23</v>
      </c>
      <c r="D899" s="11">
        <f>VLOOKUP(A899,'Medical Examinations'!$A$1:$L$2336,3,FALSE)</f>
        <v>9.88</v>
      </c>
      <c r="E899" s="11" t="str">
        <f>VLOOKUP(A899,'Medical Examinations'!$A$1:$L$2336,4,FALSE)</f>
        <v>No</v>
      </c>
      <c r="F899" s="11" t="str">
        <f>VLOOKUP(A899,'Medical Examinations'!$A$1:$L$2336,5,FALSE)</f>
        <v>No</v>
      </c>
      <c r="G899" s="11" t="str">
        <f>VLOOKUP(A899,'Medical Examinations'!$A$1:$L$2336,6,FALSE)</f>
        <v>No</v>
      </c>
      <c r="H899" s="11">
        <f>VLOOKUP(A899,'Medical Examinations'!$A$1:$L$2336,8,FALSE)</f>
        <v>0</v>
      </c>
      <c r="I899" s="11" t="str">
        <f>VLOOKUP(A899,'Medical Examinations'!$A$1:$L$2336,10,FALSE)</f>
        <v>No</v>
      </c>
      <c r="J899" s="11" t="str">
        <f>VLOOKUP(A899,'Medical Examinations'!$A$1:$L$2336,11,FALSE)</f>
        <v>Normal Weight</v>
      </c>
      <c r="K899" s="11" t="str">
        <f>VLOOKUP(A899,'Medical Examinations'!$A$1:$L$2336,12,FALSE)</f>
        <v>Diabetes</v>
      </c>
      <c r="L899" s="10">
        <f ca="1">VLOOKUP(A899,'Hospitalisation Details'!$A$1:$Q$2344,3,FALSE)</f>
        <v>1979</v>
      </c>
      <c r="M899" s="10" t="str">
        <f ca="1">VLOOKUP(A899,'Hospitalisation Details'!$A$1:$Q$2344,5,FALSE)</f>
        <v>Sep</v>
      </c>
      <c r="N899" s="11">
        <f ca="1">VLOOKUP(A899,'Hospitalisation Details'!$A$1:$Q$2344,6,FALSE)</f>
        <v>19</v>
      </c>
      <c r="O899" s="17">
        <f ca="1">VLOOKUP(A899,'Hospitalisation Details'!$A$1:$Q$2344,7,FALSE)</f>
        <v>29117</v>
      </c>
      <c r="P899" s="11">
        <f ca="1">VLOOKUP(A899,'Hospitalisation Details'!$A$1:$Q$2344,10,FALSE)</f>
        <v>7337.75</v>
      </c>
      <c r="Q899" s="11" t="str">
        <f ca="1">VLOOKUP(A899,'Hospitalisation Details'!$A$1:$Q$2344,12,FALSE)</f>
        <v>tier - 2</v>
      </c>
      <c r="R899" s="11" t="str">
        <f ca="1">VLOOKUP(A899,'Hospitalisation Details'!$A$1:$Q$2344,14,FALSE)</f>
        <v>tier - 3</v>
      </c>
      <c r="S899" s="11">
        <f ca="1">VLOOKUP(A899,'Hospitalisation Details'!$A$1:$Q$2344,17,FALSE)</f>
        <v>46</v>
      </c>
      <c r="T899" s="11" t="str">
        <f ca="1">VLOOKUP(A899,'Hospitalisation Details'!$A$1:$Q$2336,16,FALSE)</f>
        <v>R1011</v>
      </c>
    </row>
    <row r="900" ht="15.5" spans="1:20">
      <c r="A900" s="10" t="s">
        <v>3345</v>
      </c>
      <c r="B900" s="11" t="str">
        <f>VLOOKUP(A900,'Customer Names'!$H$6:$K$2340,3,FALSE)</f>
        <v>  Robert</v>
      </c>
      <c r="C900" s="11">
        <f>VLOOKUP(A900,'Medical Examinations'!$A$1:$L$2336,2,FALSE)</f>
        <v>38.25</v>
      </c>
      <c r="D900" s="11">
        <f>VLOOKUP(A900,'Medical Examinations'!$A$1:$L$2336,3,FALSE)</f>
        <v>6.2</v>
      </c>
      <c r="E900" s="11" t="str">
        <f>VLOOKUP(A900,'Medical Examinations'!$A$1:$L$2336,4,FALSE)</f>
        <v>No</v>
      </c>
      <c r="F900" s="11" t="str">
        <f>VLOOKUP(A900,'Medical Examinations'!$A$1:$L$2336,5,FALSE)</f>
        <v>No</v>
      </c>
      <c r="G900" s="11" t="str">
        <f>VLOOKUP(A900,'Medical Examinations'!$A$1:$L$2336,6,FALSE)</f>
        <v>No</v>
      </c>
      <c r="H900" s="11">
        <f>VLOOKUP(A900,'Medical Examinations'!$A$1:$L$2336,8,FALSE)</f>
        <v>1</v>
      </c>
      <c r="I900" s="11" t="str">
        <f>VLOOKUP(A900,'Medical Examinations'!$A$1:$L$2336,10,FALSE)</f>
        <v>No</v>
      </c>
      <c r="J900" s="11" t="str">
        <f>VLOOKUP(A900,'Medical Examinations'!$A$1:$L$2336,11,FALSE)</f>
        <v>Obesity</v>
      </c>
      <c r="K900" s="11" t="str">
        <f>VLOOKUP(A900,'Medical Examinations'!$A$1:$L$2336,12,FALSE)</f>
        <v>Prediabetes</v>
      </c>
      <c r="L900" s="10">
        <f ca="1">VLOOKUP(A900,'Hospitalisation Details'!$A$1:$Q$2344,3,FALSE)</f>
        <v>1986</v>
      </c>
      <c r="M900" s="10" t="str">
        <f ca="1">VLOOKUP(A900,'Hospitalisation Details'!$A$1:$Q$2344,5,FALSE)</f>
        <v>Jun</v>
      </c>
      <c r="N900" s="11">
        <f ca="1">VLOOKUP(A900,'Hospitalisation Details'!$A$1:$Q$2344,6,FALSE)</f>
        <v>15</v>
      </c>
      <c r="O900" s="17">
        <f ca="1">VLOOKUP(A900,'Hospitalisation Details'!$A$1:$Q$2344,7,FALSE)</f>
        <v>31578</v>
      </c>
      <c r="P900" s="11">
        <f ca="1">VLOOKUP(A900,'Hospitalisation Details'!$A$1:$Q$2344,10,FALSE)</f>
        <v>7339.93</v>
      </c>
      <c r="Q900" s="11" t="str">
        <f ca="1">VLOOKUP(A900,'Hospitalisation Details'!$A$1:$Q$2344,12,FALSE)</f>
        <v>tier - 2</v>
      </c>
      <c r="R900" s="11" t="str">
        <f ca="1">VLOOKUP(A900,'Hospitalisation Details'!$A$1:$Q$2344,14,FALSE)</f>
        <v>tier - 2</v>
      </c>
      <c r="S900" s="11">
        <f ca="1">VLOOKUP(A900,'Hospitalisation Details'!$A$1:$Q$2344,17,FALSE)</f>
        <v>39</v>
      </c>
      <c r="T900" s="11" t="str">
        <f ca="1">VLOOKUP(A900,'Hospitalisation Details'!$A$1:$Q$2336,16,FALSE)</f>
        <v>R1012</v>
      </c>
    </row>
    <row r="901" ht="15.5" spans="1:20">
      <c r="A901" s="10" t="s">
        <v>3349</v>
      </c>
      <c r="B901" s="11" t="str">
        <f>VLOOKUP(A901,'Customer Names'!$H$6:$K$2340,3,FALSE)</f>
        <v>  Alyssa</v>
      </c>
      <c r="C901" s="11">
        <f>VLOOKUP(A901,'Medical Examinations'!$A$1:$L$2336,2,FALSE)</f>
        <v>39.25</v>
      </c>
      <c r="D901" s="11">
        <f>VLOOKUP(A901,'Medical Examinations'!$A$1:$L$2336,3,FALSE)</f>
        <v>8.41</v>
      </c>
      <c r="E901" s="11" t="str">
        <f>VLOOKUP(A901,'Medical Examinations'!$A$1:$L$2336,4,FALSE)</f>
        <v>yes</v>
      </c>
      <c r="F901" s="11" t="str">
        <f>VLOOKUP(A901,'Medical Examinations'!$A$1:$L$2336,5,FALSE)</f>
        <v>No</v>
      </c>
      <c r="G901" s="11" t="str">
        <f>VLOOKUP(A901,'Medical Examinations'!$A$1:$L$2336,6,FALSE)</f>
        <v>No</v>
      </c>
      <c r="H901" s="11">
        <f>VLOOKUP(A901,'Medical Examinations'!$A$1:$L$2336,8,FALSE)</f>
        <v>1</v>
      </c>
      <c r="I901" s="11" t="str">
        <f>VLOOKUP(A901,'Medical Examinations'!$A$1:$L$2336,10,FALSE)</f>
        <v>No</v>
      </c>
      <c r="J901" s="11" t="str">
        <f>VLOOKUP(A901,'Medical Examinations'!$A$1:$L$2336,11,FALSE)</f>
        <v>Obesity</v>
      </c>
      <c r="K901" s="11" t="str">
        <f>VLOOKUP(A901,'Medical Examinations'!$A$1:$L$2336,12,FALSE)</f>
        <v>Diabetes</v>
      </c>
      <c r="L901" s="10">
        <f ca="1">VLOOKUP(A901,'Hospitalisation Details'!$A$1:$Q$2344,3,FALSE)</f>
        <v>1977</v>
      </c>
      <c r="M901" s="10" t="str">
        <f ca="1">VLOOKUP(A901,'Hospitalisation Details'!$A$1:$Q$2344,5,FALSE)</f>
        <v>Dec</v>
      </c>
      <c r="N901" s="11">
        <f ca="1">VLOOKUP(A901,'Hospitalisation Details'!$A$1:$Q$2344,6,FALSE)</f>
        <v>18</v>
      </c>
      <c r="O901" s="17">
        <f ca="1">VLOOKUP(A901,'Hospitalisation Details'!$A$1:$Q$2344,7,FALSE)</f>
        <v>28477</v>
      </c>
      <c r="P901" s="11">
        <f ca="1">VLOOKUP(A901,'Hospitalisation Details'!$A$1:$Q$2344,10,FALSE)</f>
        <v>7345.08</v>
      </c>
      <c r="Q901" s="11" t="str">
        <f ca="1">VLOOKUP(A901,'Hospitalisation Details'!$A$1:$Q$2344,12,FALSE)</f>
        <v>tier - 2</v>
      </c>
      <c r="R901" s="11" t="str">
        <f ca="1">VLOOKUP(A901,'Hospitalisation Details'!$A$1:$Q$2344,14,FALSE)</f>
        <v>tier - 1</v>
      </c>
      <c r="S901" s="11">
        <f ca="1">VLOOKUP(A901,'Hospitalisation Details'!$A$1:$Q$2344,17,FALSE)</f>
        <v>47</v>
      </c>
      <c r="T901" s="11" t="str">
        <f ca="1">VLOOKUP(A901,'Hospitalisation Details'!$A$1:$Q$2336,16,FALSE)</f>
        <v>R1011</v>
      </c>
    </row>
    <row r="902" ht="15.5" spans="1:20">
      <c r="A902" s="10" t="s">
        <v>3353</v>
      </c>
      <c r="B902" s="11" t="str">
        <f>VLOOKUP(A902,'Customer Names'!$H$6:$K$2340,3,FALSE)</f>
        <v>  Jessica E</v>
      </c>
      <c r="C902" s="11">
        <f>VLOOKUP(A902,'Medical Examinations'!$A$1:$L$2336,2,FALSE)</f>
        <v>26.6</v>
      </c>
      <c r="D902" s="11">
        <f>VLOOKUP(A902,'Medical Examinations'!$A$1:$L$2336,3,FALSE)</f>
        <v>5.07</v>
      </c>
      <c r="E902" s="11" t="str">
        <f>VLOOKUP(A902,'Medical Examinations'!$A$1:$L$2336,4,FALSE)</f>
        <v>yes</v>
      </c>
      <c r="F902" s="11" t="str">
        <f>VLOOKUP(A902,'Medical Examinations'!$A$1:$L$2336,5,FALSE)</f>
        <v>No</v>
      </c>
      <c r="G902" s="11" t="str">
        <f>VLOOKUP(A902,'Medical Examinations'!$A$1:$L$2336,6,FALSE)</f>
        <v>No</v>
      </c>
      <c r="H902" s="11">
        <f>VLOOKUP(A902,'Medical Examinations'!$A$1:$L$2336,8,FALSE)</f>
        <v>2</v>
      </c>
      <c r="I902" s="11" t="str">
        <f>VLOOKUP(A902,'Medical Examinations'!$A$1:$L$2336,10,FALSE)</f>
        <v>No</v>
      </c>
      <c r="J902" s="11" t="str">
        <f>VLOOKUP(A902,'Medical Examinations'!$A$1:$L$2336,11,FALSE)</f>
        <v>Over Weight</v>
      </c>
      <c r="K902" s="11" t="str">
        <f>VLOOKUP(A902,'Medical Examinations'!$A$1:$L$2336,12,FALSE)</f>
        <v>Normal</v>
      </c>
      <c r="L902" s="10">
        <f ca="1">VLOOKUP(A902,'Hospitalisation Details'!$A$1:$Q$2344,3,FALSE)</f>
        <v>1979</v>
      </c>
      <c r="M902" s="10" t="str">
        <f ca="1">VLOOKUP(A902,'Hospitalisation Details'!$A$1:$Q$2344,5,FALSE)</f>
        <v>Jun</v>
      </c>
      <c r="N902" s="11">
        <f ca="1">VLOOKUP(A902,'Hospitalisation Details'!$A$1:$Q$2344,6,FALSE)</f>
        <v>26</v>
      </c>
      <c r="O902" s="17">
        <f ca="1">VLOOKUP(A902,'Hospitalisation Details'!$A$1:$Q$2344,7,FALSE)</f>
        <v>29032</v>
      </c>
      <c r="P902" s="11">
        <f ca="1">VLOOKUP(A902,'Hospitalisation Details'!$A$1:$Q$2344,10,FALSE)</f>
        <v>7345.73</v>
      </c>
      <c r="Q902" s="11" t="str">
        <f ca="1">VLOOKUP(A902,'Hospitalisation Details'!$A$1:$Q$2344,12,FALSE)</f>
        <v>tier - 2</v>
      </c>
      <c r="R902" s="11" t="str">
        <f ca="1">VLOOKUP(A902,'Hospitalisation Details'!$A$1:$Q$2344,14,FALSE)</f>
        <v>tier - 1</v>
      </c>
      <c r="S902" s="11">
        <f ca="1">VLOOKUP(A902,'Hospitalisation Details'!$A$1:$Q$2344,17,FALSE)</f>
        <v>46</v>
      </c>
      <c r="T902" s="11" t="str">
        <f ca="1">VLOOKUP(A902,'Hospitalisation Details'!$A$1:$Q$2336,16,FALSE)</f>
        <v>R1013</v>
      </c>
    </row>
    <row r="903" ht="15.5" spans="1:20">
      <c r="A903" s="10" t="s">
        <v>3356</v>
      </c>
      <c r="B903" s="11" t="str">
        <f>VLOOKUP(A903,'Customer Names'!$H$6:$K$2340,3,FALSE)</f>
        <v>  Patrick J</v>
      </c>
      <c r="C903" s="11">
        <f>VLOOKUP(A903,'Medical Examinations'!$A$1:$L$2336,2,FALSE)</f>
        <v>35.7</v>
      </c>
      <c r="D903" s="11">
        <f>VLOOKUP(A903,'Medical Examinations'!$A$1:$L$2336,3,FALSE)</f>
        <v>4.06</v>
      </c>
      <c r="E903" s="11" t="str">
        <f>VLOOKUP(A903,'Medical Examinations'!$A$1:$L$2336,4,FALSE)</f>
        <v>No</v>
      </c>
      <c r="F903" s="11" t="str">
        <f>VLOOKUP(A903,'Medical Examinations'!$A$1:$L$2336,5,FALSE)</f>
        <v>No</v>
      </c>
      <c r="G903" s="11" t="str">
        <f>VLOOKUP(A903,'Medical Examinations'!$A$1:$L$2336,6,FALSE)</f>
        <v>Yes</v>
      </c>
      <c r="H903" s="11">
        <f>VLOOKUP(A903,'Medical Examinations'!$A$1:$L$2336,8,FALSE)</f>
        <v>1</v>
      </c>
      <c r="I903" s="11" t="str">
        <f>VLOOKUP(A903,'Medical Examinations'!$A$1:$L$2336,10,FALSE)</f>
        <v>No</v>
      </c>
      <c r="J903" s="11" t="str">
        <f>VLOOKUP(A903,'Medical Examinations'!$A$1:$L$2336,11,FALSE)</f>
        <v>Obesity</v>
      </c>
      <c r="K903" s="11" t="str">
        <f>VLOOKUP(A903,'Medical Examinations'!$A$1:$L$2336,12,FALSE)</f>
        <v>Normal</v>
      </c>
      <c r="L903" s="10">
        <f ca="1">VLOOKUP(A903,'Hospitalisation Details'!$A$1:$Q$2344,3,FALSE)</f>
        <v>1977</v>
      </c>
      <c r="M903" s="10" t="str">
        <f ca="1">VLOOKUP(A903,'Hospitalisation Details'!$A$1:$Q$2344,5,FALSE)</f>
        <v>Dec</v>
      </c>
      <c r="N903" s="11">
        <f ca="1">VLOOKUP(A903,'Hospitalisation Details'!$A$1:$Q$2344,6,FALSE)</f>
        <v>1</v>
      </c>
      <c r="O903" s="17">
        <f ca="1">VLOOKUP(A903,'Hospitalisation Details'!$A$1:$Q$2344,7,FALSE)</f>
        <v>28460</v>
      </c>
      <c r="P903" s="11">
        <f ca="1">VLOOKUP(A903,'Hospitalisation Details'!$A$1:$Q$2344,10,FALSE)</f>
        <v>7348.14</v>
      </c>
      <c r="Q903" s="11" t="str">
        <f ca="1">VLOOKUP(A903,'Hospitalisation Details'!$A$1:$Q$2344,12,FALSE)</f>
        <v>tier - 2</v>
      </c>
      <c r="R903" s="11" t="str">
        <f ca="1">VLOOKUP(A903,'Hospitalisation Details'!$A$1:$Q$2344,14,FALSE)</f>
        <v>tier - 1</v>
      </c>
      <c r="S903" s="11">
        <f ca="1">VLOOKUP(A903,'Hospitalisation Details'!$A$1:$Q$2344,17,FALSE)</f>
        <v>47</v>
      </c>
      <c r="T903" s="11" t="str">
        <f ca="1">VLOOKUP(A903,'Hospitalisation Details'!$A$1:$Q$2336,16,FALSE)</f>
        <v>R1011</v>
      </c>
    </row>
    <row r="904" ht="15.5" spans="1:20">
      <c r="A904" s="10" t="s">
        <v>3360</v>
      </c>
      <c r="B904" s="11" t="str">
        <f>VLOOKUP(A904,'Customer Names'!$H$6:$K$2340,3,FALSE)</f>
        <v>  Emilie</v>
      </c>
      <c r="C904" s="11">
        <f>VLOOKUP(A904,'Medical Examinations'!$A$1:$L$2336,2,FALSE)</f>
        <v>20.1</v>
      </c>
      <c r="D904" s="11">
        <f>VLOOKUP(A904,'Medical Examinations'!$A$1:$L$2336,3,FALSE)</f>
        <v>10.52</v>
      </c>
      <c r="E904" s="11" t="str">
        <f>VLOOKUP(A904,'Medical Examinations'!$A$1:$L$2336,4,FALSE)</f>
        <v>No</v>
      </c>
      <c r="F904" s="11" t="str">
        <f>VLOOKUP(A904,'Medical Examinations'!$A$1:$L$2336,5,FALSE)</f>
        <v>No</v>
      </c>
      <c r="G904" s="11" t="str">
        <f>VLOOKUP(A904,'Medical Examinations'!$A$1:$L$2336,6,FALSE)</f>
        <v>No</v>
      </c>
      <c r="H904" s="11">
        <f>VLOOKUP(A904,'Medical Examinations'!$A$1:$L$2336,8,FALSE)</f>
        <v>0</v>
      </c>
      <c r="I904" s="11" t="str">
        <f>VLOOKUP(A904,'Medical Examinations'!$A$1:$L$2336,10,FALSE)</f>
        <v>No</v>
      </c>
      <c r="J904" s="11" t="str">
        <f>VLOOKUP(A904,'Medical Examinations'!$A$1:$L$2336,11,FALSE)</f>
        <v>Normal Weight</v>
      </c>
      <c r="K904" s="11" t="str">
        <f>VLOOKUP(A904,'Medical Examinations'!$A$1:$L$2336,12,FALSE)</f>
        <v>Diabetes</v>
      </c>
      <c r="L904" s="10">
        <f ca="1">VLOOKUP(A904,'Hospitalisation Details'!$A$1:$Q$2344,3,FALSE)</f>
        <v>1993</v>
      </c>
      <c r="M904" s="10" t="str">
        <f ca="1">VLOOKUP(A904,'Hospitalisation Details'!$A$1:$Q$2344,5,FALSE)</f>
        <v>Oct</v>
      </c>
      <c r="N904" s="11">
        <f ca="1">VLOOKUP(A904,'Hospitalisation Details'!$A$1:$Q$2344,6,FALSE)</f>
        <v>5</v>
      </c>
      <c r="O904" s="17">
        <f ca="1">VLOOKUP(A904,'Hospitalisation Details'!$A$1:$Q$2344,7,FALSE)</f>
        <v>34247</v>
      </c>
      <c r="P904" s="11">
        <f ca="1">VLOOKUP(A904,'Hospitalisation Details'!$A$1:$Q$2344,10,FALSE)</f>
        <v>7349.12</v>
      </c>
      <c r="Q904" s="11" t="str">
        <f ca="1">VLOOKUP(A904,'Hospitalisation Details'!$A$1:$Q$2344,12,FALSE)</f>
        <v>tier - 2</v>
      </c>
      <c r="R904" s="11" t="str">
        <f ca="1">VLOOKUP(A904,'Hospitalisation Details'!$A$1:$Q$2344,14,FALSE)</f>
        <v>tier - 2</v>
      </c>
      <c r="S904" s="11">
        <f ca="1">VLOOKUP(A904,'Hospitalisation Details'!$A$1:$Q$2344,17,FALSE)</f>
        <v>32</v>
      </c>
      <c r="T904" s="11" t="str">
        <f ca="1">VLOOKUP(A904,'Hospitalisation Details'!$A$1:$Q$2336,16,FALSE)</f>
        <v>R1021</v>
      </c>
    </row>
    <row r="905" ht="15.5" spans="1:20">
      <c r="A905" s="10" t="s">
        <v>3362</v>
      </c>
      <c r="B905" s="11" t="str">
        <f>VLOOKUP(A905,'Customer Names'!$H$6:$K$2340,3,FALSE)</f>
        <v>  Caitlin B</v>
      </c>
      <c r="C905" s="11">
        <f>VLOOKUP(A905,'Medical Examinations'!$A$1:$L$2336,2,FALSE)</f>
        <v>22.23</v>
      </c>
      <c r="D905" s="11">
        <f>VLOOKUP(A905,'Medical Examinations'!$A$1:$L$2336,3,FALSE)</f>
        <v>9.65</v>
      </c>
      <c r="E905" s="11" t="str">
        <f>VLOOKUP(A905,'Medical Examinations'!$A$1:$L$2336,4,FALSE)</f>
        <v>No</v>
      </c>
      <c r="F905" s="11" t="str">
        <f>VLOOKUP(A905,'Medical Examinations'!$A$1:$L$2336,5,FALSE)</f>
        <v>No</v>
      </c>
      <c r="G905" s="11" t="str">
        <f>VLOOKUP(A905,'Medical Examinations'!$A$1:$L$2336,6,FALSE)</f>
        <v>No</v>
      </c>
      <c r="H905" s="11">
        <f>VLOOKUP(A905,'Medical Examinations'!$A$1:$L$2336,8,FALSE)</f>
        <v>0</v>
      </c>
      <c r="I905" s="11" t="str">
        <f>VLOOKUP(A905,'Medical Examinations'!$A$1:$L$2336,10,FALSE)</f>
        <v>No</v>
      </c>
      <c r="J905" s="11" t="str">
        <f>VLOOKUP(A905,'Medical Examinations'!$A$1:$L$2336,11,FALSE)</f>
        <v>Normal Weight</v>
      </c>
      <c r="K905" s="11" t="str">
        <f>VLOOKUP(A905,'Medical Examinations'!$A$1:$L$2336,12,FALSE)</f>
        <v>Diabetes</v>
      </c>
      <c r="L905" s="10">
        <f ca="1">VLOOKUP(A905,'Hospitalisation Details'!$A$1:$Q$2344,3,FALSE)</f>
        <v>1983</v>
      </c>
      <c r="M905" s="10" t="str">
        <f ca="1">VLOOKUP(A905,'Hospitalisation Details'!$A$1:$Q$2344,5,FALSE)</f>
        <v>Jun</v>
      </c>
      <c r="N905" s="11">
        <f ca="1">VLOOKUP(A905,'Hospitalisation Details'!$A$1:$Q$2344,6,FALSE)</f>
        <v>21</v>
      </c>
      <c r="O905" s="17">
        <f ca="1">VLOOKUP(A905,'Hospitalisation Details'!$A$1:$Q$2344,7,FALSE)</f>
        <v>30488</v>
      </c>
      <c r="P905" s="11">
        <f ca="1">VLOOKUP(A905,'Hospitalisation Details'!$A$1:$Q$2344,10,FALSE)</f>
        <v>7357.49</v>
      </c>
      <c r="Q905" s="11" t="str">
        <f ca="1">VLOOKUP(A905,'Hospitalisation Details'!$A$1:$Q$2344,12,FALSE)</f>
        <v>tier - 2</v>
      </c>
      <c r="R905" s="11" t="str">
        <f ca="1">VLOOKUP(A905,'Hospitalisation Details'!$A$1:$Q$2344,14,FALSE)</f>
        <v>tier - 2</v>
      </c>
      <c r="S905" s="11">
        <f ca="1">VLOOKUP(A905,'Hospitalisation Details'!$A$1:$Q$2344,17,FALSE)</f>
        <v>42</v>
      </c>
      <c r="T905" s="11" t="str">
        <f ca="1">VLOOKUP(A905,'Hospitalisation Details'!$A$1:$Q$2336,16,FALSE)</f>
        <v>R1012</v>
      </c>
    </row>
    <row r="906" ht="15.5" spans="1:20">
      <c r="A906" s="10" t="s">
        <v>3365</v>
      </c>
      <c r="B906" s="11" t="str">
        <f>VLOOKUP(A906,'Customer Names'!$H$6:$K$2340,3,FALSE)</f>
        <v>  Joseph W</v>
      </c>
      <c r="C906" s="11">
        <f>VLOOKUP(A906,'Medical Examinations'!$A$1:$L$2336,2,FALSE)</f>
        <v>36.47</v>
      </c>
      <c r="D906" s="11">
        <f>VLOOKUP(A906,'Medical Examinations'!$A$1:$L$2336,3,FALSE)</f>
        <v>6.21</v>
      </c>
      <c r="E906" s="11" t="str">
        <f>VLOOKUP(A906,'Medical Examinations'!$A$1:$L$2336,4,FALSE)</f>
        <v>No</v>
      </c>
      <c r="F906" s="11" t="str">
        <f>VLOOKUP(A906,'Medical Examinations'!$A$1:$L$2336,5,FALSE)</f>
        <v>No</v>
      </c>
      <c r="G906" s="11" t="str">
        <f>VLOOKUP(A906,'Medical Examinations'!$A$1:$L$2336,6,FALSE)</f>
        <v>No</v>
      </c>
      <c r="H906" s="11">
        <f>VLOOKUP(A906,'Medical Examinations'!$A$1:$L$2336,8,FALSE)</f>
        <v>0</v>
      </c>
      <c r="I906" s="11" t="str">
        <f>VLOOKUP(A906,'Medical Examinations'!$A$1:$L$2336,10,FALSE)</f>
        <v>No</v>
      </c>
      <c r="J906" s="11" t="str">
        <f>VLOOKUP(A906,'Medical Examinations'!$A$1:$L$2336,11,FALSE)</f>
        <v>Obesity</v>
      </c>
      <c r="K906" s="11" t="str">
        <f>VLOOKUP(A906,'Medical Examinations'!$A$1:$L$2336,12,FALSE)</f>
        <v>Prediabetes</v>
      </c>
      <c r="L906" s="10">
        <f ca="1">VLOOKUP(A906,'Hospitalisation Details'!$A$1:$Q$2344,3,FALSE)</f>
        <v>1981</v>
      </c>
      <c r="M906" s="10" t="str">
        <f ca="1">VLOOKUP(A906,'Hospitalisation Details'!$A$1:$Q$2344,5,FALSE)</f>
        <v>Jul</v>
      </c>
      <c r="N906" s="11">
        <f ca="1">VLOOKUP(A906,'Hospitalisation Details'!$A$1:$Q$2344,6,FALSE)</f>
        <v>16</v>
      </c>
      <c r="O906" s="17">
        <f ca="1">VLOOKUP(A906,'Hospitalisation Details'!$A$1:$Q$2344,7,FALSE)</f>
        <v>29783</v>
      </c>
      <c r="P906" s="11">
        <f ca="1">VLOOKUP(A906,'Hospitalisation Details'!$A$1:$Q$2344,10,FALSE)</f>
        <v>7358.18</v>
      </c>
      <c r="Q906" s="11" t="str">
        <f ca="1">VLOOKUP(A906,'Hospitalisation Details'!$A$1:$Q$2344,12,FALSE)</f>
        <v>tier - 2</v>
      </c>
      <c r="R906" s="11" t="str">
        <f ca="1">VLOOKUP(A906,'Hospitalisation Details'!$A$1:$Q$2344,14,FALSE)</f>
        <v>tier - 3</v>
      </c>
      <c r="S906" s="11">
        <f ca="1">VLOOKUP(A906,'Hospitalisation Details'!$A$1:$Q$2344,17,FALSE)</f>
        <v>44</v>
      </c>
      <c r="T906" s="11" t="str">
        <f ca="1">VLOOKUP(A906,'Hospitalisation Details'!$A$1:$Q$2336,16,FALSE)</f>
        <v>R1024</v>
      </c>
    </row>
    <row r="907" ht="15.5" spans="1:20">
      <c r="A907" s="10" t="s">
        <v>3369</v>
      </c>
      <c r="B907" s="11" t="str">
        <f>VLOOKUP(A907,'Customer Names'!$H$6:$K$2340,3,FALSE)</f>
        <v>  Wendy</v>
      </c>
      <c r="C907" s="11">
        <f>VLOOKUP(A907,'Medical Examinations'!$A$1:$L$2336,2,FALSE)</f>
        <v>49.64</v>
      </c>
      <c r="D907" s="11">
        <f>VLOOKUP(A907,'Medical Examinations'!$A$1:$L$2336,3,FALSE)</f>
        <v>4.76</v>
      </c>
      <c r="E907" s="11" t="str">
        <f>VLOOKUP(A907,'Medical Examinations'!$A$1:$L$2336,4,FALSE)</f>
        <v>No</v>
      </c>
      <c r="F907" s="11" t="str">
        <f>VLOOKUP(A907,'Medical Examinations'!$A$1:$L$2336,5,FALSE)</f>
        <v>No</v>
      </c>
      <c r="G907" s="11" t="str">
        <f>VLOOKUP(A907,'Medical Examinations'!$A$1:$L$2336,6,FALSE)</f>
        <v>Yes</v>
      </c>
      <c r="H907" s="11">
        <f>VLOOKUP(A907,'Medical Examinations'!$A$1:$L$2336,8,FALSE)</f>
        <v>1</v>
      </c>
      <c r="I907" s="11" t="str">
        <f>VLOOKUP(A907,'Medical Examinations'!$A$1:$L$2336,10,FALSE)</f>
        <v>No</v>
      </c>
      <c r="J907" s="11" t="str">
        <f>VLOOKUP(A907,'Medical Examinations'!$A$1:$L$2336,11,FALSE)</f>
        <v>Obesity</v>
      </c>
      <c r="K907" s="11" t="str">
        <f>VLOOKUP(A907,'Medical Examinations'!$A$1:$L$2336,12,FALSE)</f>
        <v>Normal</v>
      </c>
      <c r="L907" s="10">
        <f ca="1">VLOOKUP(A907,'Hospitalisation Details'!$A$1:$Q$2344,3,FALSE)</f>
        <v>1965</v>
      </c>
      <c r="M907" s="10" t="str">
        <f ca="1">VLOOKUP(A907,'Hospitalisation Details'!$A$1:$Q$2344,5,FALSE)</f>
        <v>Dec</v>
      </c>
      <c r="N907" s="11">
        <f ca="1">VLOOKUP(A907,'Hospitalisation Details'!$A$1:$Q$2344,6,FALSE)</f>
        <v>9</v>
      </c>
      <c r="O907" s="17">
        <f ca="1">VLOOKUP(A907,'Hospitalisation Details'!$A$1:$Q$2344,7,FALSE)</f>
        <v>24085</v>
      </c>
      <c r="P907" s="11">
        <f ca="1">VLOOKUP(A907,'Hospitalisation Details'!$A$1:$Q$2344,10,FALSE)</f>
        <v>7362.31</v>
      </c>
      <c r="Q907" s="11" t="str">
        <f ca="1">VLOOKUP(A907,'Hospitalisation Details'!$A$1:$Q$2344,12,FALSE)</f>
        <v>tier - 3</v>
      </c>
      <c r="R907" s="11" t="str">
        <f ca="1">VLOOKUP(A907,'Hospitalisation Details'!$A$1:$Q$2344,14,FALSE)</f>
        <v>tier - 3</v>
      </c>
      <c r="S907" s="11">
        <f ca="1">VLOOKUP(A907,'Hospitalisation Details'!$A$1:$Q$2344,17,FALSE)</f>
        <v>59</v>
      </c>
      <c r="T907" s="11" t="str">
        <f ca="1">VLOOKUP(A907,'Hospitalisation Details'!$A$1:$Q$2336,16,FALSE)</f>
        <v>R1013</v>
      </c>
    </row>
    <row r="908" ht="15.5" spans="1:20">
      <c r="A908" s="10" t="s">
        <v>3372</v>
      </c>
      <c r="B908" s="11" t="str">
        <f>VLOOKUP(A908,'Customer Names'!$H$6:$K$2340,3,FALSE)</f>
        <v>  Leah L</v>
      </c>
      <c r="C908" s="11">
        <f>VLOOKUP(A908,'Medical Examinations'!$A$1:$L$2336,2,FALSE)</f>
        <v>36.8</v>
      </c>
      <c r="D908" s="11">
        <f>VLOOKUP(A908,'Medical Examinations'!$A$1:$L$2336,3,FALSE)</f>
        <v>5.73</v>
      </c>
      <c r="E908" s="11" t="str">
        <f>VLOOKUP(A908,'Medical Examinations'!$A$1:$L$2336,4,FALSE)</f>
        <v>yes</v>
      </c>
      <c r="F908" s="11" t="str">
        <f>VLOOKUP(A908,'Medical Examinations'!$A$1:$L$2336,5,FALSE)</f>
        <v>No</v>
      </c>
      <c r="G908" s="11" t="str">
        <f>VLOOKUP(A908,'Medical Examinations'!$A$1:$L$2336,6,FALSE)</f>
        <v>Yes</v>
      </c>
      <c r="H908" s="11">
        <f>VLOOKUP(A908,'Medical Examinations'!$A$1:$L$2336,8,FALSE)</f>
        <v>1</v>
      </c>
      <c r="I908" s="11" t="str">
        <f>VLOOKUP(A908,'Medical Examinations'!$A$1:$L$2336,10,FALSE)</f>
        <v>No</v>
      </c>
      <c r="J908" s="11" t="str">
        <f>VLOOKUP(A908,'Medical Examinations'!$A$1:$L$2336,11,FALSE)</f>
        <v>Obesity</v>
      </c>
      <c r="K908" s="11" t="str">
        <f>VLOOKUP(A908,'Medical Examinations'!$A$1:$L$2336,12,FALSE)</f>
        <v>Prediabetes</v>
      </c>
      <c r="L908" s="10">
        <f ca="1">VLOOKUP(A908,'Hospitalisation Details'!$A$1:$Q$2344,3,FALSE)</f>
        <v>1981</v>
      </c>
      <c r="M908" s="10" t="str">
        <f ca="1">VLOOKUP(A908,'Hospitalisation Details'!$A$1:$Q$2344,5,FALSE)</f>
        <v>Nov</v>
      </c>
      <c r="N908" s="11">
        <f ca="1">VLOOKUP(A908,'Hospitalisation Details'!$A$1:$Q$2344,6,FALSE)</f>
        <v>24</v>
      </c>
      <c r="O908" s="17">
        <f ca="1">VLOOKUP(A908,'Hospitalisation Details'!$A$1:$Q$2344,7,FALSE)</f>
        <v>29914</v>
      </c>
      <c r="P908" s="11">
        <f ca="1">VLOOKUP(A908,'Hospitalisation Details'!$A$1:$Q$2344,10,FALSE)</f>
        <v>7371.77</v>
      </c>
      <c r="Q908" s="11" t="str">
        <f ca="1">VLOOKUP(A908,'Hospitalisation Details'!$A$1:$Q$2344,12,FALSE)</f>
        <v>tier - 2</v>
      </c>
      <c r="R908" s="11" t="str">
        <f ca="1">VLOOKUP(A908,'Hospitalisation Details'!$A$1:$Q$2344,14,FALSE)</f>
        <v>tier - 1</v>
      </c>
      <c r="S908" s="11">
        <f ca="1">VLOOKUP(A908,'Hospitalisation Details'!$A$1:$Q$2344,17,FALSE)</f>
        <v>43</v>
      </c>
      <c r="T908" s="11" t="str">
        <f ca="1">VLOOKUP(A908,'Hospitalisation Details'!$A$1:$Q$2336,16,FALSE)</f>
        <v>R1011</v>
      </c>
    </row>
    <row r="909" ht="15.5" spans="1:20">
      <c r="A909" s="10" t="s">
        <v>3376</v>
      </c>
      <c r="B909" s="11" t="str">
        <f>VLOOKUP(A909,'Customer Names'!$H$6:$K$2340,3,FALSE)</f>
        <v>  Wayne L</v>
      </c>
      <c r="C909" s="11">
        <f>VLOOKUP(A909,'Medical Examinations'!$A$1:$L$2336,2,FALSE)</f>
        <v>33.88</v>
      </c>
      <c r="D909" s="11">
        <f>VLOOKUP(A909,'Medical Examinations'!$A$1:$L$2336,3,FALSE)</f>
        <v>10.78</v>
      </c>
      <c r="E909" s="11" t="str">
        <f>VLOOKUP(A909,'Medical Examinations'!$A$1:$L$2336,4,FALSE)</f>
        <v>yes</v>
      </c>
      <c r="F909" s="11" t="str">
        <f>VLOOKUP(A909,'Medical Examinations'!$A$1:$L$2336,5,FALSE)</f>
        <v>No</v>
      </c>
      <c r="G909" s="11" t="str">
        <f>VLOOKUP(A909,'Medical Examinations'!$A$1:$L$2336,6,FALSE)</f>
        <v>No</v>
      </c>
      <c r="H909" s="11">
        <f>VLOOKUP(A909,'Medical Examinations'!$A$1:$L$2336,8,FALSE)</f>
        <v>0</v>
      </c>
      <c r="I909" s="11" t="str">
        <f>VLOOKUP(A909,'Medical Examinations'!$A$1:$L$2336,10,FALSE)</f>
        <v>No</v>
      </c>
      <c r="J909" s="11" t="str">
        <f>VLOOKUP(A909,'Medical Examinations'!$A$1:$L$2336,11,FALSE)</f>
        <v>Obesity</v>
      </c>
      <c r="K909" s="11" t="str">
        <f>VLOOKUP(A909,'Medical Examinations'!$A$1:$L$2336,12,FALSE)</f>
        <v>Diabetes</v>
      </c>
      <c r="L909" s="10">
        <f ca="1">VLOOKUP(A909,'Hospitalisation Details'!$A$1:$Q$2344,3,FALSE)</f>
        <v>1993</v>
      </c>
      <c r="M909" s="10" t="str">
        <f ca="1">VLOOKUP(A909,'Hospitalisation Details'!$A$1:$Q$2344,5,FALSE)</f>
        <v>Jul</v>
      </c>
      <c r="N909" s="11">
        <f ca="1">VLOOKUP(A909,'Hospitalisation Details'!$A$1:$Q$2344,6,FALSE)</f>
        <v>22</v>
      </c>
      <c r="O909" s="17">
        <f ca="1">VLOOKUP(A909,'Hospitalisation Details'!$A$1:$Q$2344,7,FALSE)</f>
        <v>34172</v>
      </c>
      <c r="P909" s="11">
        <f ca="1">VLOOKUP(A909,'Hospitalisation Details'!$A$1:$Q$2344,10,FALSE)</f>
        <v>7388.85</v>
      </c>
      <c r="Q909" s="11" t="str">
        <f ca="1">VLOOKUP(A909,'Hospitalisation Details'!$A$1:$Q$2344,12,FALSE)</f>
        <v>tier - 2</v>
      </c>
      <c r="R909" s="11" t="str">
        <f ca="1">VLOOKUP(A909,'Hospitalisation Details'!$A$1:$Q$2344,14,FALSE)</f>
        <v>tier - 2</v>
      </c>
      <c r="S909" s="11">
        <f ca="1">VLOOKUP(A909,'Hospitalisation Details'!$A$1:$Q$2344,17,FALSE)</f>
        <v>32</v>
      </c>
      <c r="T909" s="11" t="str">
        <f ca="1">VLOOKUP(A909,'Hospitalisation Details'!$A$1:$Q$2336,16,FALSE)</f>
        <v>R1026</v>
      </c>
    </row>
    <row r="910" ht="15.5" spans="1:20">
      <c r="A910" s="10" t="s">
        <v>3380</v>
      </c>
      <c r="B910" s="11" t="str">
        <f>VLOOKUP(A910,'Customer Names'!$H$6:$K$2340,3,FALSE)</f>
        <v>  Jason M</v>
      </c>
      <c r="C910" s="11">
        <f>VLOOKUP(A910,'Medical Examinations'!$A$1:$L$2336,2,FALSE)</f>
        <v>32.01</v>
      </c>
      <c r="D910" s="11">
        <f>VLOOKUP(A910,'Medical Examinations'!$A$1:$L$2336,3,FALSE)</f>
        <v>5.08</v>
      </c>
      <c r="E910" s="11" t="str">
        <f>VLOOKUP(A910,'Medical Examinations'!$A$1:$L$2336,4,FALSE)</f>
        <v>yes</v>
      </c>
      <c r="F910" s="11" t="str">
        <f>VLOOKUP(A910,'Medical Examinations'!$A$1:$L$2336,5,FALSE)</f>
        <v>No</v>
      </c>
      <c r="G910" s="11" t="str">
        <f>VLOOKUP(A910,'Medical Examinations'!$A$1:$L$2336,6,FALSE)</f>
        <v>No</v>
      </c>
      <c r="H910" s="11">
        <f>VLOOKUP(A910,'Medical Examinations'!$A$1:$L$2336,8,FALSE)</f>
        <v>1</v>
      </c>
      <c r="I910" s="11" t="str">
        <f>VLOOKUP(A910,'Medical Examinations'!$A$1:$L$2336,10,FALSE)</f>
        <v>No</v>
      </c>
      <c r="J910" s="11" t="str">
        <f>VLOOKUP(A910,'Medical Examinations'!$A$1:$L$2336,11,FALSE)</f>
        <v>Obesity</v>
      </c>
      <c r="K910" s="11" t="str">
        <f>VLOOKUP(A910,'Medical Examinations'!$A$1:$L$2336,12,FALSE)</f>
        <v>Normal</v>
      </c>
      <c r="L910" s="10">
        <f ca="1">VLOOKUP(A910,'Hospitalisation Details'!$A$1:$Q$2344,3,FALSE)</f>
        <v>1965</v>
      </c>
      <c r="M910" s="10" t="str">
        <f ca="1">VLOOKUP(A910,'Hospitalisation Details'!$A$1:$Q$2344,5,FALSE)</f>
        <v>Dec</v>
      </c>
      <c r="N910" s="11">
        <f ca="1">VLOOKUP(A910,'Hospitalisation Details'!$A$1:$Q$2344,6,FALSE)</f>
        <v>5</v>
      </c>
      <c r="O910" s="17">
        <f ca="1">VLOOKUP(A910,'Hospitalisation Details'!$A$1:$Q$2344,7,FALSE)</f>
        <v>24081</v>
      </c>
      <c r="P910" s="11">
        <f ca="1">VLOOKUP(A910,'Hospitalisation Details'!$A$1:$Q$2344,10,FALSE)</f>
        <v>7403.98</v>
      </c>
      <c r="Q910" s="11" t="str">
        <f ca="1">VLOOKUP(A910,'Hospitalisation Details'!$A$1:$Q$2344,12,FALSE)</f>
        <v>tier - 3</v>
      </c>
      <c r="R910" s="11" t="str">
        <f ca="1">VLOOKUP(A910,'Hospitalisation Details'!$A$1:$Q$2344,14,FALSE)</f>
        <v>tier - 2</v>
      </c>
      <c r="S910" s="11">
        <f ca="1">VLOOKUP(A910,'Hospitalisation Details'!$A$1:$Q$2344,17,FALSE)</f>
        <v>59</v>
      </c>
      <c r="T910" s="11" t="str">
        <f ca="1">VLOOKUP(A910,'Hospitalisation Details'!$A$1:$Q$2336,16,FALSE)</f>
        <v>R1013</v>
      </c>
    </row>
    <row r="911" ht="15.5" spans="1:20">
      <c r="A911" s="10" t="s">
        <v>3384</v>
      </c>
      <c r="B911" s="11" t="str">
        <f>VLOOKUP(A911,'Customer Names'!$H$6:$K$2340,3,FALSE)</f>
        <v>  Floris</v>
      </c>
      <c r="C911" s="11">
        <f>VLOOKUP(A911,'Medical Examinations'!$A$1:$L$2336,2,FALSE)</f>
        <v>33.63</v>
      </c>
      <c r="D911" s="11">
        <f>VLOOKUP(A911,'Medical Examinations'!$A$1:$L$2336,3,FALSE)</f>
        <v>11.39</v>
      </c>
      <c r="E911" s="11" t="str">
        <f>VLOOKUP(A911,'Medical Examinations'!$A$1:$L$2336,4,FALSE)</f>
        <v>No</v>
      </c>
      <c r="F911" s="11" t="str">
        <f>VLOOKUP(A911,'Medical Examinations'!$A$1:$L$2336,5,FALSE)</f>
        <v>No</v>
      </c>
      <c r="G911" s="11" t="str">
        <f>VLOOKUP(A911,'Medical Examinations'!$A$1:$L$2336,6,FALSE)</f>
        <v>No</v>
      </c>
      <c r="H911" s="11">
        <f>VLOOKUP(A911,'Medical Examinations'!$A$1:$L$2336,8,FALSE)</f>
        <v>0</v>
      </c>
      <c r="I911" s="11" t="str">
        <f>VLOOKUP(A911,'Medical Examinations'!$A$1:$L$2336,10,FALSE)</f>
        <v>No</v>
      </c>
      <c r="J911" s="11" t="str">
        <f>VLOOKUP(A911,'Medical Examinations'!$A$1:$L$2336,11,FALSE)</f>
        <v>Obesity</v>
      </c>
      <c r="K911" s="11" t="str">
        <f>VLOOKUP(A911,'Medical Examinations'!$A$1:$L$2336,12,FALSE)</f>
        <v>Diabetes</v>
      </c>
      <c r="L911" s="10">
        <f ca="1">VLOOKUP(A911,'Hospitalisation Details'!$A$1:$Q$2344,3,FALSE)</f>
        <v>1983</v>
      </c>
      <c r="M911" s="10" t="str">
        <f ca="1">VLOOKUP(A911,'Hospitalisation Details'!$A$1:$Q$2344,5,FALSE)</f>
        <v>Sep</v>
      </c>
      <c r="N911" s="11">
        <f ca="1">VLOOKUP(A911,'Hospitalisation Details'!$A$1:$Q$2344,6,FALSE)</f>
        <v>19</v>
      </c>
      <c r="O911" s="17">
        <f ca="1">VLOOKUP(A911,'Hospitalisation Details'!$A$1:$Q$2344,7,FALSE)</f>
        <v>30578</v>
      </c>
      <c r="P911" s="11">
        <f ca="1">VLOOKUP(A911,'Hospitalisation Details'!$A$1:$Q$2344,10,FALSE)</f>
        <v>7418.52</v>
      </c>
      <c r="Q911" s="11" t="str">
        <f ca="1">VLOOKUP(A911,'Hospitalisation Details'!$A$1:$Q$2344,12,FALSE)</f>
        <v>tier - 2</v>
      </c>
      <c r="R911" s="11" t="str">
        <f ca="1">VLOOKUP(A911,'Hospitalisation Details'!$A$1:$Q$2344,14,FALSE)</f>
        <v>tier - 2</v>
      </c>
      <c r="S911" s="11">
        <f ca="1">VLOOKUP(A911,'Hospitalisation Details'!$A$1:$Q$2344,17,FALSE)</f>
        <v>42</v>
      </c>
      <c r="T911" s="11" t="str">
        <f ca="1">VLOOKUP(A911,'Hospitalisation Details'!$A$1:$Q$2336,16,FALSE)</f>
        <v>R1011</v>
      </c>
    </row>
    <row r="912" ht="15.5" spans="1:20">
      <c r="A912" s="10" t="s">
        <v>3387</v>
      </c>
      <c r="B912" s="11" t="str">
        <f>VLOOKUP(A912,'Customer Names'!$H$6:$K$2340,3,FALSE)</f>
        <v>  Marc</v>
      </c>
      <c r="C912" s="11">
        <f>VLOOKUP(A912,'Medical Examinations'!$A$1:$L$2336,2,FALSE)</f>
        <v>34.865</v>
      </c>
      <c r="D912" s="11">
        <f>VLOOKUP(A912,'Medical Examinations'!$A$1:$L$2336,3,FALSE)</f>
        <v>5.35</v>
      </c>
      <c r="E912" s="11" t="str">
        <f>VLOOKUP(A912,'Medical Examinations'!$A$1:$L$2336,4,FALSE)</f>
        <v>yes</v>
      </c>
      <c r="F912" s="11" t="str">
        <f>VLOOKUP(A912,'Medical Examinations'!$A$1:$L$2336,5,FALSE)</f>
        <v>No</v>
      </c>
      <c r="G912" s="11" t="str">
        <f>VLOOKUP(A912,'Medical Examinations'!$A$1:$L$2336,6,FALSE)</f>
        <v>No</v>
      </c>
      <c r="H912" s="11">
        <f>VLOOKUP(A912,'Medical Examinations'!$A$1:$L$2336,8,FALSE)</f>
        <v>1</v>
      </c>
      <c r="I912" s="11" t="str">
        <f>VLOOKUP(A912,'Medical Examinations'!$A$1:$L$2336,10,FALSE)</f>
        <v>No</v>
      </c>
      <c r="J912" s="11" t="str">
        <f>VLOOKUP(A912,'Medical Examinations'!$A$1:$L$2336,11,FALSE)</f>
        <v>Obesity</v>
      </c>
      <c r="K912" s="11" t="str">
        <f>VLOOKUP(A912,'Medical Examinations'!$A$1:$L$2336,12,FALSE)</f>
        <v>Normal</v>
      </c>
      <c r="L912" s="10">
        <f ca="1">VLOOKUP(A912,'Hospitalisation Details'!$A$1:$Q$2344,3,FALSE)</f>
        <v>1978</v>
      </c>
      <c r="M912" s="10" t="str">
        <f ca="1">VLOOKUP(A912,'Hospitalisation Details'!$A$1:$Q$2344,5,FALSE)</f>
        <v>Nov</v>
      </c>
      <c r="N912" s="11">
        <f ca="1">VLOOKUP(A912,'Hospitalisation Details'!$A$1:$Q$2344,6,FALSE)</f>
        <v>12</v>
      </c>
      <c r="O912" s="17">
        <f ca="1">VLOOKUP(A912,'Hospitalisation Details'!$A$1:$Q$2344,7,FALSE)</f>
        <v>28806</v>
      </c>
      <c r="P912" s="11">
        <f ca="1">VLOOKUP(A912,'Hospitalisation Details'!$A$1:$Q$2344,10,FALSE)</f>
        <v>7419.48</v>
      </c>
      <c r="Q912" s="11" t="str">
        <f ca="1">VLOOKUP(A912,'Hospitalisation Details'!$A$1:$Q$2344,12,FALSE)</f>
        <v>tier - 2</v>
      </c>
      <c r="R912" s="11" t="str">
        <f ca="1">VLOOKUP(A912,'Hospitalisation Details'!$A$1:$Q$2344,14,FALSE)</f>
        <v>tier - 2</v>
      </c>
      <c r="S912" s="11">
        <f ca="1">VLOOKUP(A912,'Hospitalisation Details'!$A$1:$Q$2344,17,FALSE)</f>
        <v>46</v>
      </c>
      <c r="T912" s="11" t="str">
        <f ca="1">VLOOKUP(A912,'Hospitalisation Details'!$A$1:$Q$2336,16,FALSE)</f>
        <v>R1012</v>
      </c>
    </row>
    <row r="913" ht="15.5" spans="1:20">
      <c r="A913" s="10" t="s">
        <v>3391</v>
      </c>
      <c r="B913" s="11" t="str">
        <f>VLOOKUP(A913,'Customer Names'!$H$6:$K$2340,3,FALSE)</f>
        <v>  Christopher</v>
      </c>
      <c r="C913" s="11">
        <f>VLOOKUP(A913,'Medical Examinations'!$A$1:$L$2336,2,FALSE)</f>
        <v>43.11</v>
      </c>
      <c r="D913" s="11">
        <f>VLOOKUP(A913,'Medical Examinations'!$A$1:$L$2336,3,FALSE)</f>
        <v>5.6</v>
      </c>
      <c r="E913" s="11" t="str">
        <f>VLOOKUP(A913,'Medical Examinations'!$A$1:$L$2336,4,FALSE)</f>
        <v>No</v>
      </c>
      <c r="F913" s="11" t="str">
        <f>VLOOKUP(A913,'Medical Examinations'!$A$1:$L$2336,5,FALSE)</f>
        <v>No</v>
      </c>
      <c r="G913" s="11" t="str">
        <f>VLOOKUP(A913,'Medical Examinations'!$A$1:$L$2336,6,FALSE)</f>
        <v>No</v>
      </c>
      <c r="H913" s="11">
        <f>VLOOKUP(A913,'Medical Examinations'!$A$1:$L$2336,8,FALSE)</f>
        <v>0</v>
      </c>
      <c r="I913" s="11" t="str">
        <f>VLOOKUP(A913,'Medical Examinations'!$A$1:$L$2336,10,FALSE)</f>
        <v>No</v>
      </c>
      <c r="J913" s="11" t="str">
        <f>VLOOKUP(A913,'Medical Examinations'!$A$1:$L$2336,11,FALSE)</f>
        <v>Obesity</v>
      </c>
      <c r="K913" s="11" t="str">
        <f>VLOOKUP(A913,'Medical Examinations'!$A$1:$L$2336,12,FALSE)</f>
        <v>Normal</v>
      </c>
      <c r="L913" s="10">
        <f ca="1">VLOOKUP(A913,'Hospitalisation Details'!$A$1:$Q$2344,3,FALSE)</f>
        <v>1978</v>
      </c>
      <c r="M913" s="10" t="str">
        <f ca="1">VLOOKUP(A913,'Hospitalisation Details'!$A$1:$Q$2344,5,FALSE)</f>
        <v>Dec</v>
      </c>
      <c r="N913" s="11">
        <f ca="1">VLOOKUP(A913,'Hospitalisation Details'!$A$1:$Q$2344,6,FALSE)</f>
        <v>2</v>
      </c>
      <c r="O913" s="17">
        <f ca="1">VLOOKUP(A913,'Hospitalisation Details'!$A$1:$Q$2344,7,FALSE)</f>
        <v>28826</v>
      </c>
      <c r="P913" s="11">
        <f ca="1">VLOOKUP(A913,'Hospitalisation Details'!$A$1:$Q$2344,10,FALSE)</f>
        <v>7421.19</v>
      </c>
      <c r="Q913" s="11" t="str">
        <f ca="1">VLOOKUP(A913,'Hospitalisation Details'!$A$1:$Q$2344,12,FALSE)</f>
        <v>tier - 2</v>
      </c>
      <c r="R913" s="11" t="str">
        <f ca="1">VLOOKUP(A913,'Hospitalisation Details'!$A$1:$Q$2344,14,FALSE)</f>
        <v>tier - 3</v>
      </c>
      <c r="S913" s="11">
        <f ca="1">VLOOKUP(A913,'Hospitalisation Details'!$A$1:$Q$2344,17,FALSE)</f>
        <v>46</v>
      </c>
      <c r="T913" s="11" t="str">
        <f ca="1">VLOOKUP(A913,'Hospitalisation Details'!$A$1:$Q$2336,16,FALSE)</f>
        <v>R1012</v>
      </c>
    </row>
    <row r="914" ht="15.5" spans="1:20">
      <c r="A914" s="10" t="s">
        <v>3395</v>
      </c>
      <c r="B914" s="11" t="str">
        <f>VLOOKUP(A914,'Customer Names'!$H$6:$K$2340,3,FALSE)</f>
        <v>  Kevin</v>
      </c>
      <c r="C914" s="11">
        <f>VLOOKUP(A914,'Medical Examinations'!$A$1:$L$2336,2,FALSE)</f>
        <v>30.305</v>
      </c>
      <c r="D914" s="11">
        <f>VLOOKUP(A914,'Medical Examinations'!$A$1:$L$2336,3,FALSE)</f>
        <v>4.27</v>
      </c>
      <c r="E914" s="11" t="str">
        <f>VLOOKUP(A914,'Medical Examinations'!$A$1:$L$2336,4,FALSE)</f>
        <v>yes</v>
      </c>
      <c r="F914" s="11" t="str">
        <f>VLOOKUP(A914,'Medical Examinations'!$A$1:$L$2336,5,FALSE)</f>
        <v>No</v>
      </c>
      <c r="G914" s="11" t="str">
        <f>VLOOKUP(A914,'Medical Examinations'!$A$1:$L$2336,6,FALSE)</f>
        <v>No</v>
      </c>
      <c r="H914" s="11">
        <f>VLOOKUP(A914,'Medical Examinations'!$A$1:$L$2336,8,FALSE)</f>
        <v>1</v>
      </c>
      <c r="I914" s="11" t="str">
        <f>VLOOKUP(A914,'Medical Examinations'!$A$1:$L$2336,10,FALSE)</f>
        <v>No</v>
      </c>
      <c r="J914" s="11" t="str">
        <f>VLOOKUP(A914,'Medical Examinations'!$A$1:$L$2336,11,FALSE)</f>
        <v>Obesity</v>
      </c>
      <c r="K914" s="11" t="str">
        <f>VLOOKUP(A914,'Medical Examinations'!$A$1:$L$2336,12,FALSE)</f>
        <v>Normal</v>
      </c>
      <c r="L914" s="10">
        <f ca="1">VLOOKUP(A914,'Hospitalisation Details'!$A$1:$Q$2344,3,FALSE)</f>
        <v>1977</v>
      </c>
      <c r="M914" s="10" t="str">
        <f ca="1">VLOOKUP(A914,'Hospitalisation Details'!$A$1:$Q$2344,5,FALSE)</f>
        <v>Aug</v>
      </c>
      <c r="N914" s="11">
        <f ca="1">VLOOKUP(A914,'Hospitalisation Details'!$A$1:$Q$2344,6,FALSE)</f>
        <v>25</v>
      </c>
      <c r="O914" s="17">
        <f ca="1">VLOOKUP(A914,'Hospitalisation Details'!$A$1:$Q$2344,7,FALSE)</f>
        <v>28362</v>
      </c>
      <c r="P914" s="11">
        <f ca="1">VLOOKUP(A914,'Hospitalisation Details'!$A$1:$Q$2344,10,FALSE)</f>
        <v>7441.05</v>
      </c>
      <c r="Q914" s="11" t="str">
        <f ca="1">VLOOKUP(A914,'Hospitalisation Details'!$A$1:$Q$2344,12,FALSE)</f>
        <v>tier - 3</v>
      </c>
      <c r="R914" s="11" t="str">
        <f ca="1">VLOOKUP(A914,'Hospitalisation Details'!$A$1:$Q$2344,14,FALSE)</f>
        <v>tier - 2</v>
      </c>
      <c r="S914" s="11">
        <f ca="1">VLOOKUP(A914,'Hospitalisation Details'!$A$1:$Q$2344,17,FALSE)</f>
        <v>48</v>
      </c>
      <c r="T914" s="11" t="str">
        <f ca="1">VLOOKUP(A914,'Hospitalisation Details'!$A$1:$Q$2336,16,FALSE)</f>
        <v>R1011</v>
      </c>
    </row>
    <row r="915" ht="15.5" spans="1:20">
      <c r="A915" s="10" t="s">
        <v>3398</v>
      </c>
      <c r="B915" s="11" t="str">
        <f>VLOOKUP(A915,'Customer Names'!$H$6:$K$2340,3,FALSE)</f>
        <v>  Aharon N</v>
      </c>
      <c r="C915" s="11">
        <f>VLOOKUP(A915,'Medical Examinations'!$A$1:$L$2336,2,FALSE)</f>
        <v>25.175</v>
      </c>
      <c r="D915" s="11">
        <f>VLOOKUP(A915,'Medical Examinations'!$A$1:$L$2336,3,FALSE)</f>
        <v>5.57</v>
      </c>
      <c r="E915" s="11" t="str">
        <f>VLOOKUP(A915,'Medical Examinations'!$A$1:$L$2336,4,FALSE)</f>
        <v>yes</v>
      </c>
      <c r="F915" s="11" t="str">
        <f>VLOOKUP(A915,'Medical Examinations'!$A$1:$L$2336,5,FALSE)</f>
        <v>No</v>
      </c>
      <c r="G915" s="11" t="str">
        <f>VLOOKUP(A915,'Medical Examinations'!$A$1:$L$2336,6,FALSE)</f>
        <v>No</v>
      </c>
      <c r="H915" s="11">
        <f>VLOOKUP(A915,'Medical Examinations'!$A$1:$L$2336,8,FALSE)</f>
        <v>1</v>
      </c>
      <c r="I915" s="11" t="str">
        <f>VLOOKUP(A915,'Medical Examinations'!$A$1:$L$2336,10,FALSE)</f>
        <v>No</v>
      </c>
      <c r="J915" s="11" t="str">
        <f>VLOOKUP(A915,'Medical Examinations'!$A$1:$L$2336,11,FALSE)</f>
        <v>Over Weight</v>
      </c>
      <c r="K915" s="11" t="str">
        <f>VLOOKUP(A915,'Medical Examinations'!$A$1:$L$2336,12,FALSE)</f>
        <v>Normal</v>
      </c>
      <c r="L915" s="10">
        <f ca="1">VLOOKUP(A915,'Hospitalisation Details'!$A$1:$Q$2344,3,FALSE)</f>
        <v>1979</v>
      </c>
      <c r="M915" s="10" t="str">
        <f ca="1">VLOOKUP(A915,'Hospitalisation Details'!$A$1:$Q$2344,5,FALSE)</f>
        <v>Sep</v>
      </c>
      <c r="N915" s="11">
        <f ca="1">VLOOKUP(A915,'Hospitalisation Details'!$A$1:$Q$2344,6,FALSE)</f>
        <v>1</v>
      </c>
      <c r="O915" s="17">
        <f ca="1">VLOOKUP(A915,'Hospitalisation Details'!$A$1:$Q$2344,7,FALSE)</f>
        <v>29099</v>
      </c>
      <c r="P915" s="11">
        <f ca="1">VLOOKUP(A915,'Hospitalisation Details'!$A$1:$Q$2344,10,FALSE)</f>
        <v>7441.5</v>
      </c>
      <c r="Q915" s="11" t="str">
        <f ca="1">VLOOKUP(A915,'Hospitalisation Details'!$A$1:$Q$2344,12,FALSE)</f>
        <v>tier - 3</v>
      </c>
      <c r="R915" s="11" t="str">
        <f ca="1">VLOOKUP(A915,'Hospitalisation Details'!$A$1:$Q$2344,14,FALSE)</f>
        <v>tier - 2</v>
      </c>
      <c r="S915" s="11">
        <f ca="1">VLOOKUP(A915,'Hospitalisation Details'!$A$1:$Q$2344,17,FALSE)</f>
        <v>46</v>
      </c>
      <c r="T915" s="11" t="str">
        <f ca="1">VLOOKUP(A915,'Hospitalisation Details'!$A$1:$Q$2336,16,FALSE)</f>
        <v>R1011</v>
      </c>
    </row>
    <row r="916" ht="15.5" spans="1:20">
      <c r="A916" s="10" t="s">
        <v>3402</v>
      </c>
      <c r="B916" s="11" t="str">
        <f>VLOOKUP(A916,'Customer Names'!$H$6:$K$2340,3,FALSE)</f>
        <v>  Lawrence D</v>
      </c>
      <c r="C916" s="11">
        <f>VLOOKUP(A916,'Medical Examinations'!$A$1:$L$2336,2,FALSE)</f>
        <v>26.8</v>
      </c>
      <c r="D916" s="11">
        <f>VLOOKUP(A916,'Medical Examinations'!$A$1:$L$2336,3,FALSE)</f>
        <v>5.68</v>
      </c>
      <c r="E916" s="11" t="str">
        <f>VLOOKUP(A916,'Medical Examinations'!$A$1:$L$2336,4,FALSE)</f>
        <v>yes</v>
      </c>
      <c r="F916" s="11" t="str">
        <f>VLOOKUP(A916,'Medical Examinations'!$A$1:$L$2336,5,FALSE)</f>
        <v>No</v>
      </c>
      <c r="G916" s="11" t="str">
        <f>VLOOKUP(A916,'Medical Examinations'!$A$1:$L$2336,6,FALSE)</f>
        <v>No</v>
      </c>
      <c r="H916" s="11">
        <f>VLOOKUP(A916,'Medical Examinations'!$A$1:$L$2336,8,FALSE)</f>
        <v>1</v>
      </c>
      <c r="I916" s="11" t="str">
        <f>VLOOKUP(A916,'Medical Examinations'!$A$1:$L$2336,10,FALSE)</f>
        <v>No</v>
      </c>
      <c r="J916" s="11" t="str">
        <f>VLOOKUP(A916,'Medical Examinations'!$A$1:$L$2336,11,FALSE)</f>
        <v>Over Weight</v>
      </c>
      <c r="K916" s="11" t="str">
        <f>VLOOKUP(A916,'Medical Examinations'!$A$1:$L$2336,12,FALSE)</f>
        <v>Normal</v>
      </c>
      <c r="L916" s="10">
        <f ca="1">VLOOKUP(A916,'Hospitalisation Details'!$A$1:$Q$2344,3,FALSE)</f>
        <v>1980</v>
      </c>
      <c r="M916" s="10" t="str">
        <f ca="1">VLOOKUP(A916,'Hospitalisation Details'!$A$1:$Q$2344,5,FALSE)</f>
        <v>Jul</v>
      </c>
      <c r="N916" s="11">
        <f ca="1">VLOOKUP(A916,'Hospitalisation Details'!$A$1:$Q$2344,6,FALSE)</f>
        <v>7</v>
      </c>
      <c r="O916" s="17">
        <f ca="1">VLOOKUP(A916,'Hospitalisation Details'!$A$1:$Q$2344,7,FALSE)</f>
        <v>29409</v>
      </c>
      <c r="P916" s="11">
        <f ca="1">VLOOKUP(A916,'Hospitalisation Details'!$A$1:$Q$2344,10,FALSE)</f>
        <v>7443.64</v>
      </c>
      <c r="Q916" s="11" t="str">
        <f ca="1">VLOOKUP(A916,'Hospitalisation Details'!$A$1:$Q$2344,12,FALSE)</f>
        <v>tier - 2</v>
      </c>
      <c r="R916" s="11" t="str">
        <f ca="1">VLOOKUP(A916,'Hospitalisation Details'!$A$1:$Q$2344,14,FALSE)</f>
        <v>tier - 3</v>
      </c>
      <c r="S916" s="11">
        <f ca="1">VLOOKUP(A916,'Hospitalisation Details'!$A$1:$Q$2344,17,FALSE)</f>
        <v>45</v>
      </c>
      <c r="T916" s="11" t="str">
        <f ca="1">VLOOKUP(A916,'Hospitalisation Details'!$A$1:$Q$2336,16,FALSE)</f>
        <v>R1012</v>
      </c>
    </row>
    <row r="917" ht="15.5" spans="1:20">
      <c r="A917" s="10" t="s">
        <v>3406</v>
      </c>
      <c r="B917" s="11" t="str">
        <f>VLOOKUP(A917,'Customer Names'!$H$6:$K$2340,3,FALSE)</f>
        <v>  Malcolm</v>
      </c>
      <c r="C917" s="11">
        <f>VLOOKUP(A917,'Medical Examinations'!$A$1:$L$2336,2,FALSE)</f>
        <v>21.78</v>
      </c>
      <c r="D917" s="11">
        <f>VLOOKUP(A917,'Medical Examinations'!$A$1:$L$2336,3,FALSE)</f>
        <v>5.3</v>
      </c>
      <c r="E917" s="11" t="str">
        <f>VLOOKUP(A917,'Medical Examinations'!$A$1:$L$2336,4,FALSE)</f>
        <v>No</v>
      </c>
      <c r="F917" s="11" t="str">
        <f>VLOOKUP(A917,'Medical Examinations'!$A$1:$L$2336,5,FALSE)</f>
        <v>yes</v>
      </c>
      <c r="G917" s="11" t="str">
        <f>VLOOKUP(A917,'Medical Examinations'!$A$1:$L$2336,6,FALSE)</f>
        <v>No</v>
      </c>
      <c r="H917" s="11">
        <f>VLOOKUP(A917,'Medical Examinations'!$A$1:$L$2336,8,FALSE)</f>
        <v>1</v>
      </c>
      <c r="I917" s="11" t="str">
        <f>VLOOKUP(A917,'Medical Examinations'!$A$1:$L$2336,10,FALSE)</f>
        <v>No</v>
      </c>
      <c r="J917" s="11" t="str">
        <f>VLOOKUP(A917,'Medical Examinations'!$A$1:$L$2336,11,FALSE)</f>
        <v>Normal Weight</v>
      </c>
      <c r="K917" s="11" t="str">
        <f>VLOOKUP(A917,'Medical Examinations'!$A$1:$L$2336,12,FALSE)</f>
        <v>Normal</v>
      </c>
      <c r="L917" s="10">
        <f ca="1">VLOOKUP(A917,'Hospitalisation Details'!$A$1:$Q$2344,3,FALSE)</f>
        <v>1977</v>
      </c>
      <c r="M917" s="10" t="str">
        <f ca="1">VLOOKUP(A917,'Hospitalisation Details'!$A$1:$Q$2344,5,FALSE)</f>
        <v>Sep</v>
      </c>
      <c r="N917" s="11">
        <f ca="1">VLOOKUP(A917,'Hospitalisation Details'!$A$1:$Q$2344,6,FALSE)</f>
        <v>25</v>
      </c>
      <c r="O917" s="17">
        <f ca="1">VLOOKUP(A917,'Hospitalisation Details'!$A$1:$Q$2344,7,FALSE)</f>
        <v>28393</v>
      </c>
      <c r="P917" s="11">
        <f ca="1">VLOOKUP(A917,'Hospitalisation Details'!$A$1:$Q$2344,10,FALSE)</f>
        <v>7445.92</v>
      </c>
      <c r="Q917" s="11" t="str">
        <f ca="1">VLOOKUP(A917,'Hospitalisation Details'!$A$1:$Q$2344,12,FALSE)</f>
        <v>tier - 3</v>
      </c>
      <c r="R917" s="11" t="str">
        <f ca="1">VLOOKUP(A917,'Hospitalisation Details'!$A$1:$Q$2344,14,FALSE)</f>
        <v>tier - 1</v>
      </c>
      <c r="S917" s="11">
        <f ca="1">VLOOKUP(A917,'Hospitalisation Details'!$A$1:$Q$2344,17,FALSE)</f>
        <v>48</v>
      </c>
      <c r="T917" s="11" t="str">
        <f ca="1">VLOOKUP(A917,'Hospitalisation Details'!$A$1:$Q$2336,16,FALSE)</f>
        <v>R1011</v>
      </c>
    </row>
    <row r="918" ht="15.5" spans="1:20">
      <c r="A918" s="10" t="s">
        <v>3409</v>
      </c>
      <c r="B918" s="11" t="str">
        <f>VLOOKUP(A918,'Customer Names'!$H$6:$K$2340,3,FALSE)</f>
        <v>  Anna E</v>
      </c>
      <c r="C918" s="11">
        <f>VLOOKUP(A918,'Medical Examinations'!$A$1:$L$2336,2,FALSE)</f>
        <v>30.14</v>
      </c>
      <c r="D918" s="11">
        <f>VLOOKUP(A918,'Medical Examinations'!$A$1:$L$2336,3,FALSE)</f>
        <v>9.45</v>
      </c>
      <c r="E918" s="11" t="str">
        <f>VLOOKUP(A918,'Medical Examinations'!$A$1:$L$2336,4,FALSE)</f>
        <v>yes</v>
      </c>
      <c r="F918" s="11" t="str">
        <f>VLOOKUP(A918,'Medical Examinations'!$A$1:$L$2336,5,FALSE)</f>
        <v>No</v>
      </c>
      <c r="G918" s="11" t="str">
        <f>VLOOKUP(A918,'Medical Examinations'!$A$1:$L$2336,6,FALSE)</f>
        <v>No</v>
      </c>
      <c r="H918" s="11">
        <f>VLOOKUP(A918,'Medical Examinations'!$A$1:$L$2336,8,FALSE)</f>
        <v>0</v>
      </c>
      <c r="I918" s="11" t="str">
        <f>VLOOKUP(A918,'Medical Examinations'!$A$1:$L$2336,10,FALSE)</f>
        <v>No</v>
      </c>
      <c r="J918" s="11" t="str">
        <f>VLOOKUP(A918,'Medical Examinations'!$A$1:$L$2336,11,FALSE)</f>
        <v>Obesity</v>
      </c>
      <c r="K918" s="11" t="str">
        <f>VLOOKUP(A918,'Medical Examinations'!$A$1:$L$2336,12,FALSE)</f>
        <v>Diabetes</v>
      </c>
      <c r="L918" s="10">
        <f ca="1">VLOOKUP(A918,'Hospitalisation Details'!$A$1:$Q$2344,3,FALSE)</f>
        <v>1977</v>
      </c>
      <c r="M918" s="10" t="str">
        <f ca="1">VLOOKUP(A918,'Hospitalisation Details'!$A$1:$Q$2344,5,FALSE)</f>
        <v>Sep</v>
      </c>
      <c r="N918" s="11">
        <f ca="1">VLOOKUP(A918,'Hospitalisation Details'!$A$1:$Q$2344,6,FALSE)</f>
        <v>30</v>
      </c>
      <c r="O918" s="17">
        <f ca="1">VLOOKUP(A918,'Hospitalisation Details'!$A$1:$Q$2344,7,FALSE)</f>
        <v>28398</v>
      </c>
      <c r="P918" s="11">
        <f ca="1">VLOOKUP(A918,'Hospitalisation Details'!$A$1:$Q$2344,10,FALSE)</f>
        <v>7448.4</v>
      </c>
      <c r="Q918" s="11" t="str">
        <f ca="1">VLOOKUP(A918,'Hospitalisation Details'!$A$1:$Q$2344,12,FALSE)</f>
        <v>tier - 3</v>
      </c>
      <c r="R918" s="11" t="str">
        <f ca="1">VLOOKUP(A918,'Hospitalisation Details'!$A$1:$Q$2344,14,FALSE)</f>
        <v>tier - 3</v>
      </c>
      <c r="S918" s="11">
        <f ca="1">VLOOKUP(A918,'Hospitalisation Details'!$A$1:$Q$2344,17,FALSE)</f>
        <v>48</v>
      </c>
      <c r="T918" s="11" t="str">
        <f ca="1">VLOOKUP(A918,'Hospitalisation Details'!$A$1:$Q$2336,16,FALSE)</f>
        <v>R1017</v>
      </c>
    </row>
    <row r="919" ht="15.5" spans="1:20">
      <c r="A919" s="10" t="s">
        <v>3412</v>
      </c>
      <c r="B919" s="11" t="str">
        <f>VLOOKUP(A919,'Customer Names'!$H$6:$K$2340,3,FALSE)</f>
        <v>  Jenny</v>
      </c>
      <c r="C919" s="11">
        <f>VLOOKUP(A919,'Medical Examinations'!$A$1:$L$2336,2,FALSE)</f>
        <v>29.7</v>
      </c>
      <c r="D919" s="11">
        <f>VLOOKUP(A919,'Medical Examinations'!$A$1:$L$2336,3,FALSE)</f>
        <v>6.79</v>
      </c>
      <c r="E919" s="11" t="str">
        <f>VLOOKUP(A919,'Medical Examinations'!$A$1:$L$2336,4,FALSE)</f>
        <v>yes</v>
      </c>
      <c r="F919" s="11" t="str">
        <f>VLOOKUP(A919,'Medical Examinations'!$A$1:$L$2336,5,FALSE)</f>
        <v>No</v>
      </c>
      <c r="G919" s="11" t="str">
        <f>VLOOKUP(A919,'Medical Examinations'!$A$1:$L$2336,6,FALSE)</f>
        <v>No</v>
      </c>
      <c r="H919" s="11">
        <f>VLOOKUP(A919,'Medical Examinations'!$A$1:$L$2336,8,FALSE)</f>
        <v>0</v>
      </c>
      <c r="I919" s="11" t="str">
        <f>VLOOKUP(A919,'Medical Examinations'!$A$1:$L$2336,10,FALSE)</f>
        <v>No</v>
      </c>
      <c r="J919" s="11" t="str">
        <f>VLOOKUP(A919,'Medical Examinations'!$A$1:$L$2336,11,FALSE)</f>
        <v>Over Weight</v>
      </c>
      <c r="K919" s="11" t="str">
        <f>VLOOKUP(A919,'Medical Examinations'!$A$1:$L$2336,12,FALSE)</f>
        <v>Diabetes</v>
      </c>
      <c r="L919" s="10">
        <f ca="1">VLOOKUP(A919,'Hospitalisation Details'!$A$1:$Q$2344,3,FALSE)</f>
        <v>2001</v>
      </c>
      <c r="M919" s="10" t="str">
        <f ca="1">VLOOKUP(A919,'Hospitalisation Details'!$A$1:$Q$2344,5,FALSE)</f>
        <v>Jun</v>
      </c>
      <c r="N919" s="11">
        <f ca="1">VLOOKUP(A919,'Hospitalisation Details'!$A$1:$Q$2344,6,FALSE)</f>
        <v>1</v>
      </c>
      <c r="O919" s="17">
        <f ca="1">VLOOKUP(A919,'Hospitalisation Details'!$A$1:$Q$2344,7,FALSE)</f>
        <v>37043</v>
      </c>
      <c r="P919" s="11">
        <f ca="1">VLOOKUP(A919,'Hospitalisation Details'!$A$1:$Q$2344,10,FALSE)</f>
        <v>7450.36</v>
      </c>
      <c r="Q919" s="11" t="str">
        <f ca="1">VLOOKUP(A919,'Hospitalisation Details'!$A$1:$Q$2344,12,FALSE)</f>
        <v>tier - 2</v>
      </c>
      <c r="R919" s="11" t="str">
        <f ca="1">VLOOKUP(A919,'Hospitalisation Details'!$A$1:$Q$2344,14,FALSE)</f>
        <v>tier - 2</v>
      </c>
      <c r="S919" s="11">
        <f ca="1">VLOOKUP(A919,'Hospitalisation Details'!$A$1:$Q$2344,17,FALSE)</f>
        <v>24</v>
      </c>
      <c r="T919" s="11" t="str">
        <f ca="1">VLOOKUP(A919,'Hospitalisation Details'!$A$1:$Q$2336,16,FALSE)</f>
        <v>R1012</v>
      </c>
    </row>
    <row r="920" ht="15.5" spans="1:20">
      <c r="A920" s="10" t="s">
        <v>3415</v>
      </c>
      <c r="B920" s="11" t="str">
        <f>VLOOKUP(A920,'Customer Names'!$H$6:$K$2340,3,FALSE)</f>
        <v>  Melissa L</v>
      </c>
      <c r="C920" s="11">
        <f>VLOOKUP(A920,'Medical Examinations'!$A$1:$L$2336,2,FALSE)</f>
        <v>32.395</v>
      </c>
      <c r="D920" s="11">
        <f>VLOOKUP(A920,'Medical Examinations'!$A$1:$L$2336,3,FALSE)</f>
        <v>11.1</v>
      </c>
      <c r="E920" s="11" t="str">
        <f>VLOOKUP(A920,'Medical Examinations'!$A$1:$L$2336,4,FALSE)</f>
        <v>yes</v>
      </c>
      <c r="F920" s="11" t="str">
        <f>VLOOKUP(A920,'Medical Examinations'!$A$1:$L$2336,5,FALSE)</f>
        <v>No</v>
      </c>
      <c r="G920" s="11" t="str">
        <f>VLOOKUP(A920,'Medical Examinations'!$A$1:$L$2336,6,FALSE)</f>
        <v>No</v>
      </c>
      <c r="H920" s="11">
        <f>VLOOKUP(A920,'Medical Examinations'!$A$1:$L$2336,8,FALSE)</f>
        <v>0</v>
      </c>
      <c r="I920" s="11" t="str">
        <f>VLOOKUP(A920,'Medical Examinations'!$A$1:$L$2336,10,FALSE)</f>
        <v>No</v>
      </c>
      <c r="J920" s="11" t="str">
        <f>VLOOKUP(A920,'Medical Examinations'!$A$1:$L$2336,11,FALSE)</f>
        <v>Obesity</v>
      </c>
      <c r="K920" s="11" t="str">
        <f>VLOOKUP(A920,'Medical Examinations'!$A$1:$L$2336,12,FALSE)</f>
        <v>Diabetes</v>
      </c>
      <c r="L920" s="10">
        <f ca="1">VLOOKUP(A920,'Hospitalisation Details'!$A$1:$Q$2344,3,FALSE)</f>
        <v>1967</v>
      </c>
      <c r="M920" s="10" t="str">
        <f ca="1">VLOOKUP(A920,'Hospitalisation Details'!$A$1:$Q$2344,5,FALSE)</f>
        <v>Aug</v>
      </c>
      <c r="N920" s="11">
        <f ca="1">VLOOKUP(A920,'Hospitalisation Details'!$A$1:$Q$2344,6,FALSE)</f>
        <v>4</v>
      </c>
      <c r="O920" s="17">
        <f ca="1">VLOOKUP(A920,'Hospitalisation Details'!$A$1:$Q$2344,7,FALSE)</f>
        <v>24688</v>
      </c>
      <c r="P920" s="11">
        <f ca="1">VLOOKUP(A920,'Hospitalisation Details'!$A$1:$Q$2344,10,FALSE)</f>
        <v>7463.51</v>
      </c>
      <c r="Q920" s="11" t="str">
        <f ca="1">VLOOKUP(A920,'Hospitalisation Details'!$A$1:$Q$2344,12,FALSE)</f>
        <v>tier - 3</v>
      </c>
      <c r="R920" s="11" t="str">
        <f ca="1">VLOOKUP(A920,'Hospitalisation Details'!$A$1:$Q$2344,14,FALSE)</f>
        <v>tier - 3</v>
      </c>
      <c r="S920" s="11">
        <f ca="1">VLOOKUP(A920,'Hospitalisation Details'!$A$1:$Q$2344,17,FALSE)</f>
        <v>58</v>
      </c>
      <c r="T920" s="11" t="str">
        <f ca="1">VLOOKUP(A920,'Hospitalisation Details'!$A$1:$Q$2336,16,FALSE)</f>
        <v>R1013</v>
      </c>
    </row>
    <row r="921" ht="15.5" spans="1:20">
      <c r="A921" s="10" t="s">
        <v>3419</v>
      </c>
      <c r="B921" s="11" t="str">
        <f>VLOOKUP(A921,'Customer Names'!$H$6:$K$2340,3,FALSE)</f>
        <v>  Chia J</v>
      </c>
      <c r="C921" s="11">
        <f>VLOOKUP(A921,'Medical Examinations'!$A$1:$L$2336,2,FALSE)</f>
        <v>36.64</v>
      </c>
      <c r="D921" s="11">
        <f>VLOOKUP(A921,'Medical Examinations'!$A$1:$L$2336,3,FALSE)</f>
        <v>7.26</v>
      </c>
      <c r="E921" s="11" t="str">
        <f>VLOOKUP(A921,'Medical Examinations'!$A$1:$L$2336,4,FALSE)</f>
        <v>No</v>
      </c>
      <c r="F921" s="11" t="str">
        <f>VLOOKUP(A921,'Medical Examinations'!$A$1:$L$2336,5,FALSE)</f>
        <v>No</v>
      </c>
      <c r="G921" s="11" t="str">
        <f>VLOOKUP(A921,'Medical Examinations'!$A$1:$L$2336,6,FALSE)</f>
        <v>No</v>
      </c>
      <c r="H921" s="11">
        <f>VLOOKUP(A921,'Medical Examinations'!$A$1:$L$2336,8,FALSE)</f>
        <v>0</v>
      </c>
      <c r="I921" s="11" t="str">
        <f>VLOOKUP(A921,'Medical Examinations'!$A$1:$L$2336,10,FALSE)</f>
        <v>No</v>
      </c>
      <c r="J921" s="11" t="str">
        <f>VLOOKUP(A921,'Medical Examinations'!$A$1:$L$2336,11,FALSE)</f>
        <v>Obesity</v>
      </c>
      <c r="K921" s="11" t="str">
        <f>VLOOKUP(A921,'Medical Examinations'!$A$1:$L$2336,12,FALSE)</f>
        <v>Diabetes</v>
      </c>
      <c r="L921" s="10">
        <f ca="1">VLOOKUP(A921,'Hospitalisation Details'!$A$1:$Q$2344,3,FALSE)</f>
        <v>1996</v>
      </c>
      <c r="M921" s="10" t="str">
        <f ca="1">VLOOKUP(A921,'Hospitalisation Details'!$A$1:$Q$2344,5,FALSE)</f>
        <v>Jun</v>
      </c>
      <c r="N921" s="11">
        <f ca="1">VLOOKUP(A921,'Hospitalisation Details'!$A$1:$Q$2344,6,FALSE)</f>
        <v>14</v>
      </c>
      <c r="O921" s="17">
        <f ca="1">VLOOKUP(A921,'Hospitalisation Details'!$A$1:$Q$2344,7,FALSE)</f>
        <v>35230</v>
      </c>
      <c r="P921" s="11">
        <f ca="1">VLOOKUP(A921,'Hospitalisation Details'!$A$1:$Q$2344,10,FALSE)</f>
        <v>7487.38</v>
      </c>
      <c r="Q921" s="11" t="str">
        <f ca="1">VLOOKUP(A921,'Hospitalisation Details'!$A$1:$Q$2344,12,FALSE)</f>
        <v>tier - 2</v>
      </c>
      <c r="R921" s="11" t="str">
        <f ca="1">VLOOKUP(A921,'Hospitalisation Details'!$A$1:$Q$2344,14,FALSE)</f>
        <v>tier - 3</v>
      </c>
      <c r="S921" s="11">
        <f ca="1">VLOOKUP(A921,'Hospitalisation Details'!$A$1:$Q$2344,17,FALSE)</f>
        <v>29</v>
      </c>
      <c r="T921" s="11" t="str">
        <f ca="1">VLOOKUP(A921,'Hospitalisation Details'!$A$1:$Q$2336,16,FALSE)</f>
        <v>R1012</v>
      </c>
    </row>
    <row r="922" ht="15.5" spans="1:20">
      <c r="A922" s="10" t="s">
        <v>3422</v>
      </c>
      <c r="B922" s="11" t="str">
        <f>VLOOKUP(A922,'Customer Names'!$H$6:$K$2340,3,FALSE)</f>
        <v>  Laura A</v>
      </c>
      <c r="C922" s="11">
        <f>VLOOKUP(A922,'Medical Examinations'!$A$1:$L$2336,2,FALSE)</f>
        <v>39.05</v>
      </c>
      <c r="D922" s="11">
        <f>VLOOKUP(A922,'Medical Examinations'!$A$1:$L$2336,3,FALSE)</f>
        <v>5.27</v>
      </c>
      <c r="E922" s="11" t="str">
        <f>VLOOKUP(A922,'Medical Examinations'!$A$1:$L$2336,4,FALSE)</f>
        <v>yes</v>
      </c>
      <c r="F922" s="11" t="str">
        <f>VLOOKUP(A922,'Medical Examinations'!$A$1:$L$2336,5,FALSE)</f>
        <v>No</v>
      </c>
      <c r="G922" s="11" t="str">
        <f>VLOOKUP(A922,'Medical Examinations'!$A$1:$L$2336,6,FALSE)</f>
        <v>No</v>
      </c>
      <c r="H922" s="11">
        <f>VLOOKUP(A922,'Medical Examinations'!$A$1:$L$2336,8,FALSE)</f>
        <v>1</v>
      </c>
      <c r="I922" s="11" t="str">
        <f>VLOOKUP(A922,'Medical Examinations'!$A$1:$L$2336,10,FALSE)</f>
        <v>No</v>
      </c>
      <c r="J922" s="11" t="str">
        <f>VLOOKUP(A922,'Medical Examinations'!$A$1:$L$2336,11,FALSE)</f>
        <v>Obesity</v>
      </c>
      <c r="K922" s="11" t="str">
        <f>VLOOKUP(A922,'Medical Examinations'!$A$1:$L$2336,12,FALSE)</f>
        <v>Normal</v>
      </c>
      <c r="L922" s="10">
        <f ca="1">VLOOKUP(A922,'Hospitalisation Details'!$A$1:$Q$2344,3,FALSE)</f>
        <v>1988</v>
      </c>
      <c r="M922" s="10" t="str">
        <f ca="1">VLOOKUP(A922,'Hospitalisation Details'!$A$1:$Q$2344,5,FALSE)</f>
        <v>Dec</v>
      </c>
      <c r="N922" s="11">
        <f ca="1">VLOOKUP(A922,'Hospitalisation Details'!$A$1:$Q$2344,6,FALSE)</f>
        <v>15</v>
      </c>
      <c r="O922" s="17">
        <f ca="1">VLOOKUP(A922,'Hospitalisation Details'!$A$1:$Q$2344,7,FALSE)</f>
        <v>32492</v>
      </c>
      <c r="P922" s="11">
        <f ca="1">VLOOKUP(A922,'Hospitalisation Details'!$A$1:$Q$2344,10,FALSE)</f>
        <v>7494.63</v>
      </c>
      <c r="Q922" s="11" t="str">
        <f ca="1">VLOOKUP(A922,'Hospitalisation Details'!$A$1:$Q$2344,12,FALSE)</f>
        <v>tier - 2</v>
      </c>
      <c r="R922" s="11" t="str">
        <f ca="1">VLOOKUP(A922,'Hospitalisation Details'!$A$1:$Q$2344,14,FALSE)</f>
        <v>tier - 3</v>
      </c>
      <c r="S922" s="11">
        <f ca="1">VLOOKUP(A922,'Hospitalisation Details'!$A$1:$Q$2344,17,FALSE)</f>
        <v>36</v>
      </c>
      <c r="T922" s="11" t="str">
        <f ca="1">VLOOKUP(A922,'Hospitalisation Details'!$A$1:$Q$2336,16,FALSE)</f>
        <v>R1025</v>
      </c>
    </row>
    <row r="923" ht="15.5" spans="1:20">
      <c r="A923" s="10" t="s">
        <v>3426</v>
      </c>
      <c r="B923" s="11" t="str">
        <f>VLOOKUP(A923,'Customer Names'!$H$6:$K$2340,3,FALSE)</f>
        <v>  Aditi</v>
      </c>
      <c r="C923" s="11">
        <f>VLOOKUP(A923,'Medical Examinations'!$A$1:$L$2336,2,FALSE)</f>
        <v>33.1</v>
      </c>
      <c r="D923" s="11">
        <f>VLOOKUP(A923,'Medical Examinations'!$A$1:$L$2336,3,FALSE)</f>
        <v>5.46</v>
      </c>
      <c r="E923" s="11" t="str">
        <f>VLOOKUP(A923,'Medical Examinations'!$A$1:$L$2336,4,FALSE)</f>
        <v>yes</v>
      </c>
      <c r="F923" s="11" t="str">
        <f>VLOOKUP(A923,'Medical Examinations'!$A$1:$L$2336,5,FALSE)</f>
        <v>No</v>
      </c>
      <c r="G923" s="11" t="str">
        <f>VLOOKUP(A923,'Medical Examinations'!$A$1:$L$2336,6,FALSE)</f>
        <v>No</v>
      </c>
      <c r="H923" s="11">
        <f>VLOOKUP(A923,'Medical Examinations'!$A$1:$L$2336,8,FALSE)</f>
        <v>1</v>
      </c>
      <c r="I923" s="11" t="str">
        <f>VLOOKUP(A923,'Medical Examinations'!$A$1:$L$2336,10,FALSE)</f>
        <v>No</v>
      </c>
      <c r="J923" s="11" t="str">
        <f>VLOOKUP(A923,'Medical Examinations'!$A$1:$L$2336,11,FALSE)</f>
        <v>Obesity</v>
      </c>
      <c r="K923" s="11" t="str">
        <f>VLOOKUP(A923,'Medical Examinations'!$A$1:$L$2336,12,FALSE)</f>
        <v>Normal</v>
      </c>
      <c r="L923" s="10">
        <f ca="1">VLOOKUP(A923,'Hospitalisation Details'!$A$1:$Q$2344,3,FALSE)</f>
        <v>1997</v>
      </c>
      <c r="M923" s="10" t="str">
        <f ca="1">VLOOKUP(A923,'Hospitalisation Details'!$A$1:$Q$2344,5,FALSE)</f>
        <v>Oct</v>
      </c>
      <c r="N923" s="11">
        <f ca="1">VLOOKUP(A923,'Hospitalisation Details'!$A$1:$Q$2344,6,FALSE)</f>
        <v>28</v>
      </c>
      <c r="O923" s="17">
        <f ca="1">VLOOKUP(A923,'Hospitalisation Details'!$A$1:$Q$2344,7,FALSE)</f>
        <v>35731</v>
      </c>
      <c r="P923" s="11">
        <f ca="1">VLOOKUP(A923,'Hospitalisation Details'!$A$1:$Q$2344,10,FALSE)</f>
        <v>7504.3</v>
      </c>
      <c r="Q923" s="11" t="str">
        <f ca="1">VLOOKUP(A923,'Hospitalisation Details'!$A$1:$Q$2344,12,FALSE)</f>
        <v>tier - 2</v>
      </c>
      <c r="R923" s="11" t="str">
        <f ca="1">VLOOKUP(A923,'Hospitalisation Details'!$A$1:$Q$2344,14,FALSE)</f>
        <v>tier - 1</v>
      </c>
      <c r="S923" s="11">
        <f ca="1">VLOOKUP(A923,'Hospitalisation Details'!$A$1:$Q$2344,17,FALSE)</f>
        <v>28</v>
      </c>
      <c r="T923" s="11" t="str">
        <f ca="1">VLOOKUP(A923,'Hospitalisation Details'!$A$1:$Q$2336,16,FALSE)</f>
        <v>R1012</v>
      </c>
    </row>
    <row r="924" ht="15.5" spans="1:20">
      <c r="A924" s="10" t="s">
        <v>3429</v>
      </c>
      <c r="B924" s="11" t="str">
        <f>VLOOKUP(A924,'Customer Names'!$H$6:$K$2340,3,FALSE)</f>
        <v>  Leah A</v>
      </c>
      <c r="C924" s="11">
        <f>VLOOKUP(A924,'Medical Examinations'!$A$1:$L$2336,2,FALSE)</f>
        <v>31.825</v>
      </c>
      <c r="D924" s="11">
        <f>VLOOKUP(A924,'Medical Examinations'!$A$1:$L$2336,3,FALSE)</f>
        <v>8.13</v>
      </c>
      <c r="E924" s="11" t="str">
        <f>VLOOKUP(A924,'Medical Examinations'!$A$1:$L$2336,4,FALSE)</f>
        <v>No</v>
      </c>
      <c r="F924" s="11" t="str">
        <f>VLOOKUP(A924,'Medical Examinations'!$A$1:$L$2336,5,FALSE)</f>
        <v>No</v>
      </c>
      <c r="G924" s="11" t="str">
        <f>VLOOKUP(A924,'Medical Examinations'!$A$1:$L$2336,6,FALSE)</f>
        <v>No</v>
      </c>
      <c r="H924" s="11">
        <f>VLOOKUP(A924,'Medical Examinations'!$A$1:$L$2336,8,FALSE)</f>
        <v>0</v>
      </c>
      <c r="I924" s="11" t="str">
        <f>VLOOKUP(A924,'Medical Examinations'!$A$1:$L$2336,10,FALSE)</f>
        <v>No</v>
      </c>
      <c r="J924" s="11" t="str">
        <f>VLOOKUP(A924,'Medical Examinations'!$A$1:$L$2336,11,FALSE)</f>
        <v>Obesity</v>
      </c>
      <c r="K924" s="11" t="str">
        <f>VLOOKUP(A924,'Medical Examinations'!$A$1:$L$2336,12,FALSE)</f>
        <v>Diabetes</v>
      </c>
      <c r="L924" s="10">
        <f ca="1">VLOOKUP(A924,'Hospitalisation Details'!$A$1:$Q$2344,3,FALSE)</f>
        <v>1983</v>
      </c>
      <c r="M924" s="10" t="str">
        <f ca="1">VLOOKUP(A924,'Hospitalisation Details'!$A$1:$Q$2344,5,FALSE)</f>
        <v>Jul</v>
      </c>
      <c r="N924" s="11">
        <f ca="1">VLOOKUP(A924,'Hospitalisation Details'!$A$1:$Q$2344,6,FALSE)</f>
        <v>10</v>
      </c>
      <c r="O924" s="17">
        <f ca="1">VLOOKUP(A924,'Hospitalisation Details'!$A$1:$Q$2344,7,FALSE)</f>
        <v>30507</v>
      </c>
      <c r="P924" s="11">
        <f ca="1">VLOOKUP(A924,'Hospitalisation Details'!$A$1:$Q$2344,10,FALSE)</f>
        <v>7512.27</v>
      </c>
      <c r="Q924" s="11" t="str">
        <f ca="1">VLOOKUP(A924,'Hospitalisation Details'!$A$1:$Q$2344,12,FALSE)</f>
        <v>tier - 3</v>
      </c>
      <c r="R924" s="11" t="str">
        <f ca="1">VLOOKUP(A924,'Hospitalisation Details'!$A$1:$Q$2344,14,FALSE)</f>
        <v>tier - 2</v>
      </c>
      <c r="S924" s="11">
        <f ca="1">VLOOKUP(A924,'Hospitalisation Details'!$A$1:$Q$2344,17,FALSE)</f>
        <v>42</v>
      </c>
      <c r="T924" s="11" t="str">
        <f ca="1">VLOOKUP(A924,'Hospitalisation Details'!$A$1:$Q$2336,16,FALSE)</f>
        <v>R1011</v>
      </c>
    </row>
    <row r="925" ht="15.5" spans="1:20">
      <c r="A925" s="10" t="s">
        <v>3432</v>
      </c>
      <c r="B925" s="11" t="str">
        <f>VLOOKUP(A925,'Customer Names'!$H$6:$K$2340,3,FALSE)</f>
        <v>  Marianne</v>
      </c>
      <c r="C925" s="11">
        <f>VLOOKUP(A925,'Medical Examinations'!$A$1:$L$2336,2,FALSE)</f>
        <v>29</v>
      </c>
      <c r="D925" s="11">
        <f>VLOOKUP(A925,'Medical Examinations'!$A$1:$L$2336,3,FALSE)</f>
        <v>4.25</v>
      </c>
      <c r="E925" s="11" t="str">
        <f>VLOOKUP(A925,'Medical Examinations'!$A$1:$L$2336,4,FALSE)</f>
        <v>yes</v>
      </c>
      <c r="F925" s="11" t="str">
        <f>VLOOKUP(A925,'Medical Examinations'!$A$1:$L$2336,5,FALSE)</f>
        <v>No</v>
      </c>
      <c r="G925" s="11" t="str">
        <f>VLOOKUP(A925,'Medical Examinations'!$A$1:$L$2336,6,FALSE)</f>
        <v>No</v>
      </c>
      <c r="H925" s="11">
        <f>VLOOKUP(A925,'Medical Examinations'!$A$1:$L$2336,8,FALSE)</f>
        <v>1</v>
      </c>
      <c r="I925" s="11" t="str">
        <f>VLOOKUP(A925,'Medical Examinations'!$A$1:$L$2336,10,FALSE)</f>
        <v>No</v>
      </c>
      <c r="J925" s="11" t="str">
        <f>VLOOKUP(A925,'Medical Examinations'!$A$1:$L$2336,11,FALSE)</f>
        <v>Over Weight</v>
      </c>
      <c r="K925" s="11" t="str">
        <f>VLOOKUP(A925,'Medical Examinations'!$A$1:$L$2336,12,FALSE)</f>
        <v>Normal</v>
      </c>
      <c r="L925" s="10">
        <f ca="1">VLOOKUP(A925,'Hospitalisation Details'!$A$1:$Q$2344,3,FALSE)</f>
        <v>1978</v>
      </c>
      <c r="M925" s="10" t="str">
        <f ca="1">VLOOKUP(A925,'Hospitalisation Details'!$A$1:$Q$2344,5,FALSE)</f>
        <v>Oct</v>
      </c>
      <c r="N925" s="11">
        <f ca="1">VLOOKUP(A925,'Hospitalisation Details'!$A$1:$Q$2344,6,FALSE)</f>
        <v>18</v>
      </c>
      <c r="O925" s="17">
        <f ca="1">VLOOKUP(A925,'Hospitalisation Details'!$A$1:$Q$2344,7,FALSE)</f>
        <v>28781</v>
      </c>
      <c r="P925" s="11">
        <f ca="1">VLOOKUP(A925,'Hospitalisation Details'!$A$1:$Q$2344,10,FALSE)</f>
        <v>7518.03</v>
      </c>
      <c r="Q925" s="11" t="str">
        <f ca="1">VLOOKUP(A925,'Hospitalisation Details'!$A$1:$Q$2344,12,FALSE)</f>
        <v>tier - 2</v>
      </c>
      <c r="R925" s="11" t="str">
        <f ca="1">VLOOKUP(A925,'Hospitalisation Details'!$A$1:$Q$2344,14,FALSE)</f>
        <v>tier - 3</v>
      </c>
      <c r="S925" s="11">
        <f ca="1">VLOOKUP(A925,'Hospitalisation Details'!$A$1:$Q$2344,17,FALSE)</f>
        <v>47</v>
      </c>
      <c r="T925" s="11" t="str">
        <f ca="1">VLOOKUP(A925,'Hospitalisation Details'!$A$1:$Q$2336,16,FALSE)</f>
        <v>R1012</v>
      </c>
    </row>
    <row r="926" ht="15.5" spans="1:20">
      <c r="A926" s="10" t="s">
        <v>3436</v>
      </c>
      <c r="B926" s="11" t="str">
        <f>VLOOKUP(A926,'Customer Names'!$H$6:$K$2340,3,FALSE)</f>
        <v>  Carla</v>
      </c>
      <c r="C926" s="11">
        <f>VLOOKUP(A926,'Medical Examinations'!$A$1:$L$2336,2,FALSE)</f>
        <v>30.495</v>
      </c>
      <c r="D926" s="11">
        <f>VLOOKUP(A926,'Medical Examinations'!$A$1:$L$2336,3,FALSE)</f>
        <v>8.68</v>
      </c>
      <c r="E926" s="11" t="str">
        <f>VLOOKUP(A926,'Medical Examinations'!$A$1:$L$2336,4,FALSE)</f>
        <v>No</v>
      </c>
      <c r="F926" s="11" t="str">
        <f>VLOOKUP(A926,'Medical Examinations'!$A$1:$L$2336,5,FALSE)</f>
        <v>No</v>
      </c>
      <c r="G926" s="11" t="str">
        <f>VLOOKUP(A926,'Medical Examinations'!$A$1:$L$2336,6,FALSE)</f>
        <v>No</v>
      </c>
      <c r="H926" s="11">
        <f>VLOOKUP(A926,'Medical Examinations'!$A$1:$L$2336,8,FALSE)</f>
        <v>0</v>
      </c>
      <c r="I926" s="11" t="str">
        <f>VLOOKUP(A926,'Medical Examinations'!$A$1:$L$2336,10,FALSE)</f>
        <v>No</v>
      </c>
      <c r="J926" s="11" t="str">
        <f>VLOOKUP(A926,'Medical Examinations'!$A$1:$L$2336,11,FALSE)</f>
        <v>Obesity</v>
      </c>
      <c r="K926" s="11" t="str">
        <f>VLOOKUP(A926,'Medical Examinations'!$A$1:$L$2336,12,FALSE)</f>
        <v>Diabetes</v>
      </c>
      <c r="L926" s="10">
        <f ca="1">VLOOKUP(A926,'Hospitalisation Details'!$A$1:$Q$2344,3,FALSE)</f>
        <v>1976</v>
      </c>
      <c r="M926" s="10" t="str">
        <f ca="1">VLOOKUP(A926,'Hospitalisation Details'!$A$1:$Q$2344,5,FALSE)</f>
        <v>Oct</v>
      </c>
      <c r="N926" s="11">
        <f ca="1">VLOOKUP(A926,'Hospitalisation Details'!$A$1:$Q$2344,6,FALSE)</f>
        <v>10</v>
      </c>
      <c r="O926" s="17">
        <f ca="1">VLOOKUP(A926,'Hospitalisation Details'!$A$1:$Q$2344,7,FALSE)</f>
        <v>28043</v>
      </c>
      <c r="P926" s="11">
        <f ca="1">VLOOKUP(A926,'Hospitalisation Details'!$A$1:$Q$2344,10,FALSE)</f>
        <v>7526.71</v>
      </c>
      <c r="Q926" s="11" t="str">
        <f ca="1">VLOOKUP(A926,'Hospitalisation Details'!$A$1:$Q$2344,12,FALSE)</f>
        <v>tier - 3</v>
      </c>
      <c r="R926" s="11" t="str">
        <f ca="1">VLOOKUP(A926,'Hospitalisation Details'!$A$1:$Q$2344,14,FALSE)</f>
        <v>tier - 1</v>
      </c>
      <c r="S926" s="11">
        <f ca="1">VLOOKUP(A926,'Hospitalisation Details'!$A$1:$Q$2344,17,FALSE)</f>
        <v>49</v>
      </c>
      <c r="T926" s="11" t="str">
        <f ca="1">VLOOKUP(A926,'Hospitalisation Details'!$A$1:$Q$2336,16,FALSE)</f>
        <v>R1012</v>
      </c>
    </row>
    <row r="927" ht="15.5" spans="1:20">
      <c r="A927" s="10" t="s">
        <v>3440</v>
      </c>
      <c r="B927" s="11" t="str">
        <f>VLOOKUP(A927,'Customer Names'!$H$6:$K$2340,3,FALSE)</f>
        <v>  Oksana</v>
      </c>
      <c r="C927" s="11">
        <f>VLOOKUP(A927,'Medical Examinations'!$A$1:$L$2336,2,FALSE)</f>
        <v>25.2</v>
      </c>
      <c r="D927" s="11">
        <f>VLOOKUP(A927,'Medical Examinations'!$A$1:$L$2336,3,FALSE)</f>
        <v>6.25</v>
      </c>
      <c r="E927" s="11" t="str">
        <f>VLOOKUP(A927,'Medical Examinations'!$A$1:$L$2336,4,FALSE)</f>
        <v>yes</v>
      </c>
      <c r="F927" s="11" t="str">
        <f>VLOOKUP(A927,'Medical Examinations'!$A$1:$L$2336,5,FALSE)</f>
        <v>No</v>
      </c>
      <c r="G927" s="11" t="str">
        <f>VLOOKUP(A927,'Medical Examinations'!$A$1:$L$2336,6,FALSE)</f>
        <v>No</v>
      </c>
      <c r="H927" s="11">
        <f>VLOOKUP(A927,'Medical Examinations'!$A$1:$L$2336,8,FALSE)</f>
        <v>1</v>
      </c>
      <c r="I927" s="11" t="str">
        <f>VLOOKUP(A927,'Medical Examinations'!$A$1:$L$2336,10,FALSE)</f>
        <v>No</v>
      </c>
      <c r="J927" s="11" t="str">
        <f>VLOOKUP(A927,'Medical Examinations'!$A$1:$L$2336,11,FALSE)</f>
        <v>Over Weight</v>
      </c>
      <c r="K927" s="11" t="str">
        <f>VLOOKUP(A927,'Medical Examinations'!$A$1:$L$2336,12,FALSE)</f>
        <v>Prediabetes</v>
      </c>
      <c r="L927" s="10">
        <f ca="1">VLOOKUP(A927,'Hospitalisation Details'!$A$1:$Q$2344,3,FALSE)</f>
        <v>1978</v>
      </c>
      <c r="M927" s="10" t="str">
        <f ca="1">VLOOKUP(A927,'Hospitalisation Details'!$A$1:$Q$2344,5,FALSE)</f>
        <v>Dec</v>
      </c>
      <c r="N927" s="11">
        <f ca="1">VLOOKUP(A927,'Hospitalisation Details'!$A$1:$Q$2344,6,FALSE)</f>
        <v>14</v>
      </c>
      <c r="O927" s="17">
        <f ca="1">VLOOKUP(A927,'Hospitalisation Details'!$A$1:$Q$2344,7,FALSE)</f>
        <v>28838</v>
      </c>
      <c r="P927" s="11">
        <f ca="1">VLOOKUP(A927,'Hospitalisation Details'!$A$1:$Q$2344,10,FALSE)</f>
        <v>7531.7</v>
      </c>
      <c r="Q927" s="11" t="str">
        <f ca="1">VLOOKUP(A927,'Hospitalisation Details'!$A$1:$Q$2344,12,FALSE)</f>
        <v>tier - 2</v>
      </c>
      <c r="R927" s="11" t="str">
        <f ca="1">VLOOKUP(A927,'Hospitalisation Details'!$A$1:$Q$2344,14,FALSE)</f>
        <v>tier - 1</v>
      </c>
      <c r="S927" s="11">
        <f ca="1">VLOOKUP(A927,'Hospitalisation Details'!$A$1:$Q$2344,17,FALSE)</f>
        <v>46</v>
      </c>
      <c r="T927" s="11" t="str">
        <f ca="1">VLOOKUP(A927,'Hospitalisation Details'!$A$1:$Q$2336,16,FALSE)</f>
        <v>R1013</v>
      </c>
    </row>
    <row r="928" ht="15.5" spans="1:20">
      <c r="A928" s="10" t="s">
        <v>3444</v>
      </c>
      <c r="B928" s="11" t="str">
        <f>VLOOKUP(A928,'Customer Names'!$H$6:$K$2340,3,FALSE)</f>
        <v>  Rebecca B</v>
      </c>
      <c r="C928" s="11">
        <f>VLOOKUP(A928,'Medical Examinations'!$A$1:$L$2336,2,FALSE)</f>
        <v>22.77</v>
      </c>
      <c r="D928" s="11">
        <f>VLOOKUP(A928,'Medical Examinations'!$A$1:$L$2336,3,FALSE)</f>
        <v>4.47</v>
      </c>
      <c r="E928" s="11" t="str">
        <f>VLOOKUP(A928,'Medical Examinations'!$A$1:$L$2336,4,FALSE)</f>
        <v>yes</v>
      </c>
      <c r="F928" s="11" t="str">
        <f>VLOOKUP(A928,'Medical Examinations'!$A$1:$L$2336,5,FALSE)</f>
        <v>No</v>
      </c>
      <c r="G928" s="11" t="str">
        <f>VLOOKUP(A928,'Medical Examinations'!$A$1:$L$2336,6,FALSE)</f>
        <v>No</v>
      </c>
      <c r="H928" s="11">
        <f>VLOOKUP(A928,'Medical Examinations'!$A$1:$L$2336,8,FALSE)</f>
        <v>1</v>
      </c>
      <c r="I928" s="11" t="str">
        <f>VLOOKUP(A928,'Medical Examinations'!$A$1:$L$2336,10,FALSE)</f>
        <v>No</v>
      </c>
      <c r="J928" s="11" t="str">
        <f>VLOOKUP(A928,'Medical Examinations'!$A$1:$L$2336,11,FALSE)</f>
        <v>Normal Weight</v>
      </c>
      <c r="K928" s="11" t="str">
        <f>VLOOKUP(A928,'Medical Examinations'!$A$1:$L$2336,12,FALSE)</f>
        <v>Normal</v>
      </c>
      <c r="L928" s="10">
        <f ca="1">VLOOKUP(A928,'Hospitalisation Details'!$A$1:$Q$2344,3,FALSE)</f>
        <v>1984</v>
      </c>
      <c r="M928" s="10" t="str">
        <f ca="1">VLOOKUP(A928,'Hospitalisation Details'!$A$1:$Q$2344,5,FALSE)</f>
        <v>Aug</v>
      </c>
      <c r="N928" s="11">
        <f ca="1">VLOOKUP(A928,'Hospitalisation Details'!$A$1:$Q$2344,6,FALSE)</f>
        <v>22</v>
      </c>
      <c r="O928" s="17">
        <f ca="1">VLOOKUP(A928,'Hospitalisation Details'!$A$1:$Q$2344,7,FALSE)</f>
        <v>30916</v>
      </c>
      <c r="P928" s="11">
        <f ca="1">VLOOKUP(A928,'Hospitalisation Details'!$A$1:$Q$2344,10,FALSE)</f>
        <v>7537.16</v>
      </c>
      <c r="Q928" s="11" t="str">
        <f ca="1">VLOOKUP(A928,'Hospitalisation Details'!$A$1:$Q$2344,12,FALSE)</f>
        <v>tier - 2</v>
      </c>
      <c r="R928" s="11" t="str">
        <f ca="1">VLOOKUP(A928,'Hospitalisation Details'!$A$1:$Q$2344,14,FALSE)</f>
        <v>tier - 2</v>
      </c>
      <c r="S928" s="11">
        <f ca="1">VLOOKUP(A928,'Hospitalisation Details'!$A$1:$Q$2344,17,FALSE)</f>
        <v>41</v>
      </c>
      <c r="T928" s="11" t="str">
        <f ca="1">VLOOKUP(A928,'Hospitalisation Details'!$A$1:$Q$2336,16,FALSE)</f>
        <v>R1012</v>
      </c>
    </row>
    <row r="929" ht="15.5" spans="1:20">
      <c r="A929" s="10" t="s">
        <v>3448</v>
      </c>
      <c r="B929" s="11" t="str">
        <f>VLOOKUP(A929,'Customer Names'!$H$6:$K$2340,3,FALSE)</f>
        <v>  Maria A</v>
      </c>
      <c r="C929" s="11">
        <f>VLOOKUP(A929,'Medical Examinations'!$A$1:$L$2336,2,FALSE)</f>
        <v>23.18</v>
      </c>
      <c r="D929" s="11">
        <f>VLOOKUP(A929,'Medical Examinations'!$A$1:$L$2336,3,FALSE)</f>
        <v>8.31</v>
      </c>
      <c r="E929" s="11" t="str">
        <f>VLOOKUP(A929,'Medical Examinations'!$A$1:$L$2336,4,FALSE)</f>
        <v>No</v>
      </c>
      <c r="F929" s="11" t="str">
        <f>VLOOKUP(A929,'Medical Examinations'!$A$1:$L$2336,5,FALSE)</f>
        <v>No</v>
      </c>
      <c r="G929" s="11" t="str">
        <f>VLOOKUP(A929,'Medical Examinations'!$A$1:$L$2336,6,FALSE)</f>
        <v>No</v>
      </c>
      <c r="H929" s="11">
        <f>VLOOKUP(A929,'Medical Examinations'!$A$1:$L$2336,8,FALSE)</f>
        <v>0</v>
      </c>
      <c r="I929" s="11" t="str">
        <f>VLOOKUP(A929,'Medical Examinations'!$A$1:$L$2336,10,FALSE)</f>
        <v>No</v>
      </c>
      <c r="J929" s="11" t="str">
        <f>VLOOKUP(A929,'Medical Examinations'!$A$1:$L$2336,11,FALSE)</f>
        <v>Normal Weight</v>
      </c>
      <c r="K929" s="11" t="str">
        <f>VLOOKUP(A929,'Medical Examinations'!$A$1:$L$2336,12,FALSE)</f>
        <v>Diabetes</v>
      </c>
      <c r="L929" s="10">
        <f ca="1">VLOOKUP(A929,'Hospitalisation Details'!$A$1:$Q$2344,3,FALSE)</f>
        <v>1988</v>
      </c>
      <c r="M929" s="10" t="str">
        <f ca="1">VLOOKUP(A929,'Hospitalisation Details'!$A$1:$Q$2344,5,FALSE)</f>
        <v>Dec</v>
      </c>
      <c r="N929" s="11">
        <f ca="1">VLOOKUP(A929,'Hospitalisation Details'!$A$1:$Q$2344,6,FALSE)</f>
        <v>15</v>
      </c>
      <c r="O929" s="17">
        <f ca="1">VLOOKUP(A929,'Hospitalisation Details'!$A$1:$Q$2344,7,FALSE)</f>
        <v>32492</v>
      </c>
      <c r="P929" s="11">
        <f ca="1">VLOOKUP(A929,'Hospitalisation Details'!$A$1:$Q$2344,10,FALSE)</f>
        <v>7538.52</v>
      </c>
      <c r="Q929" s="11" t="str">
        <f ca="1">VLOOKUP(A929,'Hospitalisation Details'!$A$1:$Q$2344,12,FALSE)</f>
        <v>tier - 2</v>
      </c>
      <c r="R929" s="11" t="str">
        <f ca="1">VLOOKUP(A929,'Hospitalisation Details'!$A$1:$Q$2344,14,FALSE)</f>
        <v>tier - 2</v>
      </c>
      <c r="S929" s="11">
        <f ca="1">VLOOKUP(A929,'Hospitalisation Details'!$A$1:$Q$2344,17,FALSE)</f>
        <v>36</v>
      </c>
      <c r="T929" s="11" t="str">
        <f ca="1">VLOOKUP(A929,'Hospitalisation Details'!$A$1:$Q$2336,16,FALSE)</f>
        <v>R1012</v>
      </c>
    </row>
    <row r="930" ht="15.5" spans="1:20">
      <c r="A930" s="10" t="s">
        <v>3452</v>
      </c>
      <c r="B930" s="11" t="str">
        <f>VLOOKUP(A930,'Customer Names'!$H$6:$K$2340,3,FALSE)</f>
        <v>  Lisa M</v>
      </c>
      <c r="C930" s="11">
        <f>VLOOKUP(A930,'Medical Examinations'!$A$1:$L$2336,2,FALSE)</f>
        <v>35.41</v>
      </c>
      <c r="D930" s="11">
        <f>VLOOKUP(A930,'Medical Examinations'!$A$1:$L$2336,3,FALSE)</f>
        <v>5.68</v>
      </c>
      <c r="E930" s="11" t="str">
        <f>VLOOKUP(A930,'Medical Examinations'!$A$1:$L$2336,4,FALSE)</f>
        <v>No</v>
      </c>
      <c r="F930" s="11" t="str">
        <f>VLOOKUP(A930,'Medical Examinations'!$A$1:$L$2336,5,FALSE)</f>
        <v>No</v>
      </c>
      <c r="G930" s="11" t="str">
        <f>VLOOKUP(A930,'Medical Examinations'!$A$1:$L$2336,6,FALSE)</f>
        <v>No</v>
      </c>
      <c r="H930" s="11">
        <f>VLOOKUP(A930,'Medical Examinations'!$A$1:$L$2336,8,FALSE)</f>
        <v>0</v>
      </c>
      <c r="I930" s="11" t="str">
        <f>VLOOKUP(A930,'Medical Examinations'!$A$1:$L$2336,10,FALSE)</f>
        <v>No</v>
      </c>
      <c r="J930" s="11" t="str">
        <f>VLOOKUP(A930,'Medical Examinations'!$A$1:$L$2336,11,FALSE)</f>
        <v>Obesity</v>
      </c>
      <c r="K930" s="11" t="str">
        <f>VLOOKUP(A930,'Medical Examinations'!$A$1:$L$2336,12,FALSE)</f>
        <v>Normal</v>
      </c>
      <c r="L930" s="10">
        <f ca="1">VLOOKUP(A930,'Hospitalisation Details'!$A$1:$Q$2344,3,FALSE)</f>
        <v>1994</v>
      </c>
      <c r="M930" s="10" t="str">
        <f ca="1">VLOOKUP(A930,'Hospitalisation Details'!$A$1:$Q$2344,5,FALSE)</f>
        <v>Aug</v>
      </c>
      <c r="N930" s="11">
        <f ca="1">VLOOKUP(A930,'Hospitalisation Details'!$A$1:$Q$2344,6,FALSE)</f>
        <v>14</v>
      </c>
      <c r="O930" s="17">
        <f ca="1">VLOOKUP(A930,'Hospitalisation Details'!$A$1:$Q$2344,7,FALSE)</f>
        <v>34560</v>
      </c>
      <c r="P930" s="11">
        <f ca="1">VLOOKUP(A930,'Hospitalisation Details'!$A$1:$Q$2344,10,FALSE)</f>
        <v>7567.13</v>
      </c>
      <c r="Q930" s="11" t="str">
        <f ca="1">VLOOKUP(A930,'Hospitalisation Details'!$A$1:$Q$2344,12,FALSE)</f>
        <v>tier - 2</v>
      </c>
      <c r="R930" s="11" t="str">
        <f ca="1">VLOOKUP(A930,'Hospitalisation Details'!$A$1:$Q$2344,14,FALSE)</f>
        <v>tier - 2</v>
      </c>
      <c r="S930" s="11">
        <f ca="1">VLOOKUP(A930,'Hospitalisation Details'!$A$1:$Q$2344,17,FALSE)</f>
        <v>31</v>
      </c>
      <c r="T930" s="11" t="str">
        <f ca="1">VLOOKUP(A930,'Hospitalisation Details'!$A$1:$Q$2336,16,FALSE)</f>
        <v>R1021</v>
      </c>
    </row>
    <row r="931" ht="15.5" spans="1:20">
      <c r="A931" s="10" t="s">
        <v>3456</v>
      </c>
      <c r="B931" s="11" t="str">
        <f>VLOOKUP(A931,'Customer Names'!$H$6:$K$2340,3,FALSE)</f>
        <v>  Steve Jr</v>
      </c>
      <c r="C931" s="11">
        <f>VLOOKUP(A931,'Medical Examinations'!$A$1:$L$2336,2,FALSE)</f>
        <v>32.11</v>
      </c>
      <c r="D931" s="11">
        <f>VLOOKUP(A931,'Medical Examinations'!$A$1:$L$2336,3,FALSE)</f>
        <v>4.75</v>
      </c>
      <c r="E931" s="11" t="str">
        <f>VLOOKUP(A931,'Medical Examinations'!$A$1:$L$2336,4,FALSE)</f>
        <v>yes</v>
      </c>
      <c r="F931" s="11" t="str">
        <f>VLOOKUP(A931,'Medical Examinations'!$A$1:$L$2336,5,FALSE)</f>
        <v>No</v>
      </c>
      <c r="G931" s="11" t="str">
        <f>VLOOKUP(A931,'Medical Examinations'!$A$1:$L$2336,6,FALSE)</f>
        <v>No</v>
      </c>
      <c r="H931" s="11">
        <f>VLOOKUP(A931,'Medical Examinations'!$A$1:$L$2336,8,FALSE)</f>
        <v>2</v>
      </c>
      <c r="I931" s="11" t="str">
        <f>VLOOKUP(A931,'Medical Examinations'!$A$1:$L$2336,10,FALSE)</f>
        <v>No</v>
      </c>
      <c r="J931" s="11" t="str">
        <f>VLOOKUP(A931,'Medical Examinations'!$A$1:$L$2336,11,FALSE)</f>
        <v>Obesity</v>
      </c>
      <c r="K931" s="11" t="str">
        <f>VLOOKUP(A931,'Medical Examinations'!$A$1:$L$2336,12,FALSE)</f>
        <v>Normal</v>
      </c>
      <c r="L931" s="10">
        <f ca="1">VLOOKUP(A931,'Hospitalisation Details'!$A$1:$Q$2344,3,FALSE)</f>
        <v>1967</v>
      </c>
      <c r="M931" s="10" t="str">
        <f ca="1">VLOOKUP(A931,'Hospitalisation Details'!$A$1:$Q$2344,5,FALSE)</f>
        <v>Jul</v>
      </c>
      <c r="N931" s="11">
        <f ca="1">VLOOKUP(A931,'Hospitalisation Details'!$A$1:$Q$2344,6,FALSE)</f>
        <v>17</v>
      </c>
      <c r="O931" s="17">
        <f ca="1">VLOOKUP(A931,'Hospitalisation Details'!$A$1:$Q$2344,7,FALSE)</f>
        <v>24670</v>
      </c>
      <c r="P931" s="11">
        <f ca="1">VLOOKUP(A931,'Hospitalisation Details'!$A$1:$Q$2344,10,FALSE)</f>
        <v>7585.62</v>
      </c>
      <c r="Q931" s="11" t="str">
        <f ca="1">VLOOKUP(A931,'Hospitalisation Details'!$A$1:$Q$2344,12,FALSE)</f>
        <v>tier - 3</v>
      </c>
      <c r="R931" s="11" t="str">
        <f ca="1">VLOOKUP(A931,'Hospitalisation Details'!$A$1:$Q$2344,14,FALSE)</f>
        <v>tier - 2</v>
      </c>
      <c r="S931" s="11">
        <f ca="1">VLOOKUP(A931,'Hospitalisation Details'!$A$1:$Q$2344,17,FALSE)</f>
        <v>58</v>
      </c>
      <c r="T931" s="11" t="str">
        <f ca="1">VLOOKUP(A931,'Hospitalisation Details'!$A$1:$Q$2336,16,FALSE)</f>
        <v>R1013</v>
      </c>
    </row>
    <row r="932" ht="15.5" spans="1:20">
      <c r="A932" s="10" t="s">
        <v>3460</v>
      </c>
      <c r="B932" s="11" t="str">
        <f>VLOOKUP(A932,'Customer Names'!$H$6:$K$2340,3,FALSE)</f>
        <v>  Tiffany</v>
      </c>
      <c r="C932" s="11">
        <f>VLOOKUP(A932,'Medical Examinations'!$A$1:$L$2336,2,FALSE)</f>
        <v>34.48</v>
      </c>
      <c r="D932" s="11">
        <f>VLOOKUP(A932,'Medical Examinations'!$A$1:$L$2336,3,FALSE)</f>
        <v>6.31</v>
      </c>
      <c r="E932" s="11" t="str">
        <f>VLOOKUP(A932,'Medical Examinations'!$A$1:$L$2336,4,FALSE)</f>
        <v>No</v>
      </c>
      <c r="F932" s="11" t="str">
        <f>VLOOKUP(A932,'Medical Examinations'!$A$1:$L$2336,5,FALSE)</f>
        <v>No</v>
      </c>
      <c r="G932" s="11" t="str">
        <f>VLOOKUP(A932,'Medical Examinations'!$A$1:$L$2336,6,FALSE)</f>
        <v>Yes</v>
      </c>
      <c r="H932" s="11">
        <f>VLOOKUP(A932,'Medical Examinations'!$A$1:$L$2336,8,FALSE)</f>
        <v>1</v>
      </c>
      <c r="I932" s="11" t="str">
        <f>VLOOKUP(A932,'Medical Examinations'!$A$1:$L$2336,10,FALSE)</f>
        <v>No</v>
      </c>
      <c r="J932" s="11" t="str">
        <f>VLOOKUP(A932,'Medical Examinations'!$A$1:$L$2336,11,FALSE)</f>
        <v>Obesity</v>
      </c>
      <c r="K932" s="11" t="str">
        <f>VLOOKUP(A932,'Medical Examinations'!$A$1:$L$2336,12,FALSE)</f>
        <v>Prediabetes</v>
      </c>
      <c r="L932" s="10">
        <f ca="1">VLOOKUP(A932,'Hospitalisation Details'!$A$1:$Q$2344,3,FALSE)</f>
        <v>1997</v>
      </c>
      <c r="M932" s="10" t="str">
        <f ca="1">VLOOKUP(A932,'Hospitalisation Details'!$A$1:$Q$2344,5,FALSE)</f>
        <v>Sep</v>
      </c>
      <c r="N932" s="11">
        <f ca="1">VLOOKUP(A932,'Hospitalisation Details'!$A$1:$Q$2344,6,FALSE)</f>
        <v>30</v>
      </c>
      <c r="O932" s="17">
        <f ca="1">VLOOKUP(A932,'Hospitalisation Details'!$A$1:$Q$2344,7,FALSE)</f>
        <v>35703</v>
      </c>
      <c r="P932" s="11">
        <f ca="1">VLOOKUP(A932,'Hospitalisation Details'!$A$1:$Q$2344,10,FALSE)</f>
        <v>7607.03</v>
      </c>
      <c r="Q932" s="11" t="str">
        <f ca="1">VLOOKUP(A932,'Hospitalisation Details'!$A$1:$Q$2344,12,FALSE)</f>
        <v>tier - 2</v>
      </c>
      <c r="R932" s="11" t="str">
        <f ca="1">VLOOKUP(A932,'Hospitalisation Details'!$A$1:$Q$2344,14,FALSE)</f>
        <v>tier - 2</v>
      </c>
      <c r="S932" s="11">
        <f ca="1">VLOOKUP(A932,'Hospitalisation Details'!$A$1:$Q$2344,17,FALSE)</f>
        <v>28</v>
      </c>
      <c r="T932" s="11" t="str">
        <f ca="1">VLOOKUP(A932,'Hospitalisation Details'!$A$1:$Q$2336,16,FALSE)</f>
        <v>R1012</v>
      </c>
    </row>
    <row r="933" ht="15.5" spans="1:20">
      <c r="A933" s="10" t="s">
        <v>3463</v>
      </c>
      <c r="B933" s="11" t="str">
        <f>VLOOKUP(A933,'Customer Names'!$H$6:$K$2340,3,FALSE)</f>
        <v>  Greg</v>
      </c>
      <c r="C933" s="11">
        <f>VLOOKUP(A933,'Medical Examinations'!$A$1:$L$2336,2,FALSE)</f>
        <v>34.39</v>
      </c>
      <c r="D933" s="11">
        <f>VLOOKUP(A933,'Medical Examinations'!$A$1:$L$2336,3,FALSE)</f>
        <v>6.28</v>
      </c>
      <c r="E933" s="11" t="str">
        <f>VLOOKUP(A933,'Medical Examinations'!$A$1:$L$2336,4,FALSE)</f>
        <v>yes</v>
      </c>
      <c r="F933" s="11" t="str">
        <f>VLOOKUP(A933,'Medical Examinations'!$A$1:$L$2336,5,FALSE)</f>
        <v>No</v>
      </c>
      <c r="G933" s="11" t="str">
        <f>VLOOKUP(A933,'Medical Examinations'!$A$1:$L$2336,6,FALSE)</f>
        <v>No</v>
      </c>
      <c r="H933" s="11">
        <f>VLOOKUP(A933,'Medical Examinations'!$A$1:$L$2336,8,FALSE)</f>
        <v>1</v>
      </c>
      <c r="I933" s="11" t="str">
        <f>VLOOKUP(A933,'Medical Examinations'!$A$1:$L$2336,10,FALSE)</f>
        <v>No</v>
      </c>
      <c r="J933" s="11" t="str">
        <f>VLOOKUP(A933,'Medical Examinations'!$A$1:$L$2336,11,FALSE)</f>
        <v>Obesity</v>
      </c>
      <c r="K933" s="11" t="str">
        <f>VLOOKUP(A933,'Medical Examinations'!$A$1:$L$2336,12,FALSE)</f>
        <v>Prediabetes</v>
      </c>
      <c r="L933" s="10">
        <f ca="1">VLOOKUP(A933,'Hospitalisation Details'!$A$1:$Q$2344,3,FALSE)</f>
        <v>1968</v>
      </c>
      <c r="M933" s="10" t="str">
        <f ca="1">VLOOKUP(A933,'Hospitalisation Details'!$A$1:$Q$2344,5,FALSE)</f>
        <v>Jul</v>
      </c>
      <c r="N933" s="11">
        <f ca="1">VLOOKUP(A933,'Hospitalisation Details'!$A$1:$Q$2344,6,FALSE)</f>
        <v>3</v>
      </c>
      <c r="O933" s="17">
        <f ca="1">VLOOKUP(A933,'Hospitalisation Details'!$A$1:$Q$2344,7,FALSE)</f>
        <v>25022</v>
      </c>
      <c r="P933" s="11">
        <f ca="1">VLOOKUP(A933,'Hospitalisation Details'!$A$1:$Q$2344,10,FALSE)</f>
        <v>7609.6</v>
      </c>
      <c r="Q933" s="11" t="str">
        <f ca="1">VLOOKUP(A933,'Hospitalisation Details'!$A$1:$Q$2344,12,FALSE)</f>
        <v>tier - 3</v>
      </c>
      <c r="R933" s="11" t="str">
        <f ca="1">VLOOKUP(A933,'Hospitalisation Details'!$A$1:$Q$2344,14,FALSE)</f>
        <v>tier - 2</v>
      </c>
      <c r="S933" s="11">
        <f ca="1">VLOOKUP(A933,'Hospitalisation Details'!$A$1:$Q$2344,17,FALSE)</f>
        <v>57</v>
      </c>
      <c r="T933" s="11" t="str">
        <f ca="1">VLOOKUP(A933,'Hospitalisation Details'!$A$1:$Q$2336,16,FALSE)</f>
        <v>R1012</v>
      </c>
    </row>
    <row r="934" ht="15.5" spans="1:20">
      <c r="A934" s="10" t="s">
        <v>3467</v>
      </c>
      <c r="B934" s="11" t="str">
        <f>VLOOKUP(A934,'Customer Names'!$H$6:$K$2340,3,FALSE)</f>
        <v>  Dale</v>
      </c>
      <c r="C934" s="11">
        <f>VLOOKUP(A934,'Medical Examinations'!$A$1:$L$2336,2,FALSE)</f>
        <v>26.4</v>
      </c>
      <c r="D934" s="11">
        <f>VLOOKUP(A934,'Medical Examinations'!$A$1:$L$2336,3,FALSE)</f>
        <v>9.29</v>
      </c>
      <c r="E934" s="11" t="str">
        <f>VLOOKUP(A934,'Medical Examinations'!$A$1:$L$2336,4,FALSE)</f>
        <v>yes</v>
      </c>
      <c r="F934" s="11" t="str">
        <f>VLOOKUP(A934,'Medical Examinations'!$A$1:$L$2336,5,FALSE)</f>
        <v>No</v>
      </c>
      <c r="G934" s="11" t="str">
        <f>VLOOKUP(A934,'Medical Examinations'!$A$1:$L$2336,6,FALSE)</f>
        <v>Yes</v>
      </c>
      <c r="H934" s="11">
        <f>VLOOKUP(A934,'Medical Examinations'!$A$1:$L$2336,8,FALSE)</f>
        <v>1</v>
      </c>
      <c r="I934" s="11" t="str">
        <f>VLOOKUP(A934,'Medical Examinations'!$A$1:$L$2336,10,FALSE)</f>
        <v>No</v>
      </c>
      <c r="J934" s="11" t="str">
        <f>VLOOKUP(A934,'Medical Examinations'!$A$1:$L$2336,11,FALSE)</f>
        <v>Over Weight</v>
      </c>
      <c r="K934" s="11" t="str">
        <f>VLOOKUP(A934,'Medical Examinations'!$A$1:$L$2336,12,FALSE)</f>
        <v>Diabetes</v>
      </c>
      <c r="L934" s="10">
        <f ca="1">VLOOKUP(A934,'Hospitalisation Details'!$A$1:$Q$2344,3,FALSE)</f>
        <v>1996</v>
      </c>
      <c r="M934" s="10" t="str">
        <f ca="1">VLOOKUP(A934,'Hospitalisation Details'!$A$1:$Q$2344,5,FALSE)</f>
        <v>Sep</v>
      </c>
      <c r="N934" s="11">
        <f ca="1">VLOOKUP(A934,'Hospitalisation Details'!$A$1:$Q$2344,6,FALSE)</f>
        <v>17</v>
      </c>
      <c r="O934" s="17">
        <f ca="1">VLOOKUP(A934,'Hospitalisation Details'!$A$1:$Q$2344,7,FALSE)</f>
        <v>35325</v>
      </c>
      <c r="P934" s="11">
        <f ca="1">VLOOKUP(A934,'Hospitalisation Details'!$A$1:$Q$2344,10,FALSE)</f>
        <v>7623.13</v>
      </c>
      <c r="Q934" s="11" t="str">
        <f ca="1">VLOOKUP(A934,'Hospitalisation Details'!$A$1:$Q$2344,12,FALSE)</f>
        <v>tier - 2</v>
      </c>
      <c r="R934" s="11" t="str">
        <f ca="1">VLOOKUP(A934,'Hospitalisation Details'!$A$1:$Q$2344,14,FALSE)</f>
        <v>tier - 3</v>
      </c>
      <c r="S934" s="11">
        <f ca="1">VLOOKUP(A934,'Hospitalisation Details'!$A$1:$Q$2344,17,FALSE)</f>
        <v>29</v>
      </c>
      <c r="T934" s="11" t="str">
        <f ca="1">VLOOKUP(A934,'Hospitalisation Details'!$A$1:$Q$2336,16,FALSE)</f>
        <v>R1011</v>
      </c>
    </row>
    <row r="935" ht="15.5" spans="1:20">
      <c r="A935" s="10" t="s">
        <v>3471</v>
      </c>
      <c r="B935" s="11" t="str">
        <f>VLOOKUP(A935,'Customer Names'!$H$6:$K$2340,3,FALSE)</f>
        <v>  Brittany A</v>
      </c>
      <c r="C935" s="11">
        <f>VLOOKUP(A935,'Medical Examinations'!$A$1:$L$2336,2,FALSE)</f>
        <v>28.1</v>
      </c>
      <c r="D935" s="11">
        <f>VLOOKUP(A935,'Medical Examinations'!$A$1:$L$2336,3,FALSE)</f>
        <v>5.79</v>
      </c>
      <c r="E935" s="11" t="str">
        <f>VLOOKUP(A935,'Medical Examinations'!$A$1:$L$2336,4,FALSE)</f>
        <v>yes</v>
      </c>
      <c r="F935" s="11" t="str">
        <f>VLOOKUP(A935,'Medical Examinations'!$A$1:$L$2336,5,FALSE)</f>
        <v>No</v>
      </c>
      <c r="G935" s="11" t="str">
        <f>VLOOKUP(A935,'Medical Examinations'!$A$1:$L$2336,6,FALSE)</f>
        <v>Yes</v>
      </c>
      <c r="H935" s="11">
        <f>VLOOKUP(A935,'Medical Examinations'!$A$1:$L$2336,8,FALSE)</f>
        <v>1</v>
      </c>
      <c r="I935" s="11" t="str">
        <f>VLOOKUP(A935,'Medical Examinations'!$A$1:$L$2336,10,FALSE)</f>
        <v>No</v>
      </c>
      <c r="J935" s="11" t="str">
        <f>VLOOKUP(A935,'Medical Examinations'!$A$1:$L$2336,11,FALSE)</f>
        <v>Over Weight</v>
      </c>
      <c r="K935" s="11" t="str">
        <f>VLOOKUP(A935,'Medical Examinations'!$A$1:$L$2336,12,FALSE)</f>
        <v>Prediabetes</v>
      </c>
      <c r="L935" s="10">
        <f ca="1">VLOOKUP(A935,'Hospitalisation Details'!$A$1:$Q$2344,3,FALSE)</f>
        <v>1978</v>
      </c>
      <c r="M935" s="10" t="str">
        <f ca="1">VLOOKUP(A935,'Hospitalisation Details'!$A$1:$Q$2344,5,FALSE)</f>
        <v>Nov</v>
      </c>
      <c r="N935" s="11">
        <f ca="1">VLOOKUP(A935,'Hospitalisation Details'!$A$1:$Q$2344,6,FALSE)</f>
        <v>28</v>
      </c>
      <c r="O935" s="17">
        <f ca="1">VLOOKUP(A935,'Hospitalisation Details'!$A$1:$Q$2344,7,FALSE)</f>
        <v>28822</v>
      </c>
      <c r="P935" s="11">
        <f ca="1">VLOOKUP(A935,'Hospitalisation Details'!$A$1:$Q$2344,10,FALSE)</f>
        <v>7623.52</v>
      </c>
      <c r="Q935" s="11" t="str">
        <f ca="1">VLOOKUP(A935,'Hospitalisation Details'!$A$1:$Q$2344,12,FALSE)</f>
        <v>tier - 2</v>
      </c>
      <c r="R935" s="11" t="str">
        <f ca="1">VLOOKUP(A935,'Hospitalisation Details'!$A$1:$Q$2344,14,FALSE)</f>
        <v>tier - 1</v>
      </c>
      <c r="S935" s="11">
        <f ca="1">VLOOKUP(A935,'Hospitalisation Details'!$A$1:$Q$2344,17,FALSE)</f>
        <v>46</v>
      </c>
      <c r="T935" s="11" t="str">
        <f ca="1">VLOOKUP(A935,'Hospitalisation Details'!$A$1:$Q$2336,16,FALSE)</f>
        <v>R1011</v>
      </c>
    </row>
    <row r="936" ht="15.5" spans="1:20">
      <c r="A936" s="10" t="s">
        <v>3475</v>
      </c>
      <c r="B936" s="11" t="str">
        <f>VLOOKUP(A936,'Customer Names'!$H$6:$K$2340,3,FALSE)</f>
        <v>  Robert S</v>
      </c>
      <c r="C936" s="11">
        <f>VLOOKUP(A936,'Medical Examinations'!$A$1:$L$2336,2,FALSE)</f>
        <v>27</v>
      </c>
      <c r="D936" s="11">
        <f>VLOOKUP(A936,'Medical Examinations'!$A$1:$L$2336,3,FALSE)</f>
        <v>4.54</v>
      </c>
      <c r="E936" s="11" t="str">
        <f>VLOOKUP(A936,'Medical Examinations'!$A$1:$L$2336,4,FALSE)</f>
        <v>yes</v>
      </c>
      <c r="F936" s="11" t="str">
        <f>VLOOKUP(A936,'Medical Examinations'!$A$1:$L$2336,5,FALSE)</f>
        <v>No</v>
      </c>
      <c r="G936" s="11" t="str">
        <f>VLOOKUP(A936,'Medical Examinations'!$A$1:$L$2336,6,FALSE)</f>
        <v>No</v>
      </c>
      <c r="H936" s="11">
        <f>VLOOKUP(A936,'Medical Examinations'!$A$1:$L$2336,8,FALSE)</f>
        <v>1</v>
      </c>
      <c r="I936" s="11" t="str">
        <f>VLOOKUP(A936,'Medical Examinations'!$A$1:$L$2336,10,FALSE)</f>
        <v>No</v>
      </c>
      <c r="J936" s="11" t="str">
        <f>VLOOKUP(A936,'Medical Examinations'!$A$1:$L$2336,11,FALSE)</f>
        <v>Over Weight</v>
      </c>
      <c r="K936" s="11" t="str">
        <f>VLOOKUP(A936,'Medical Examinations'!$A$1:$L$2336,12,FALSE)</f>
        <v>Normal</v>
      </c>
      <c r="L936" s="10">
        <f ca="1">VLOOKUP(A936,'Hospitalisation Details'!$A$1:$Q$2344,3,FALSE)</f>
        <v>1978</v>
      </c>
      <c r="M936" s="10" t="str">
        <f ca="1">VLOOKUP(A936,'Hospitalisation Details'!$A$1:$Q$2344,5,FALSE)</f>
        <v>Nov</v>
      </c>
      <c r="N936" s="11">
        <f ca="1">VLOOKUP(A936,'Hospitalisation Details'!$A$1:$Q$2344,6,FALSE)</f>
        <v>6</v>
      </c>
      <c r="O936" s="17">
        <f ca="1">VLOOKUP(A936,'Hospitalisation Details'!$A$1:$Q$2344,7,FALSE)</f>
        <v>28800</v>
      </c>
      <c r="P936" s="11">
        <f ca="1">VLOOKUP(A936,'Hospitalisation Details'!$A$1:$Q$2344,10,FALSE)</f>
        <v>7624.63</v>
      </c>
      <c r="Q936" s="11" t="str">
        <f ca="1">VLOOKUP(A936,'Hospitalisation Details'!$A$1:$Q$2344,12,FALSE)</f>
        <v>tier - 2</v>
      </c>
      <c r="R936" s="11" t="str">
        <f ca="1">VLOOKUP(A936,'Hospitalisation Details'!$A$1:$Q$2344,14,FALSE)</f>
        <v>tier - 1</v>
      </c>
      <c r="S936" s="11">
        <f ca="1">VLOOKUP(A936,'Hospitalisation Details'!$A$1:$Q$2344,17,FALSE)</f>
        <v>46</v>
      </c>
      <c r="T936" s="11" t="str">
        <f ca="1">VLOOKUP(A936,'Hospitalisation Details'!$A$1:$Q$2336,16,FALSE)</f>
        <v>R1011</v>
      </c>
    </row>
    <row r="937" ht="15.5" spans="1:20">
      <c r="A937" s="10" t="s">
        <v>3478</v>
      </c>
      <c r="B937" s="11" t="str">
        <f>VLOOKUP(A937,'Customer Names'!$H$6:$K$2340,3,FALSE)</f>
        <v>  Cameron</v>
      </c>
      <c r="C937" s="11">
        <f>VLOOKUP(A937,'Medical Examinations'!$A$1:$L$2336,2,FALSE)</f>
        <v>28.595</v>
      </c>
      <c r="D937" s="11">
        <f>VLOOKUP(A937,'Medical Examinations'!$A$1:$L$2336,3,FALSE)</f>
        <v>4.68</v>
      </c>
      <c r="E937" s="11" t="str">
        <f>VLOOKUP(A937,'Medical Examinations'!$A$1:$L$2336,4,FALSE)</f>
        <v>yes</v>
      </c>
      <c r="F937" s="11" t="str">
        <f>VLOOKUP(A937,'Medical Examinations'!$A$1:$L$2336,5,FALSE)</f>
        <v>No</v>
      </c>
      <c r="G937" s="11" t="str">
        <f>VLOOKUP(A937,'Medical Examinations'!$A$1:$L$2336,6,FALSE)</f>
        <v>No</v>
      </c>
      <c r="H937" s="11">
        <f>VLOOKUP(A937,'Medical Examinations'!$A$1:$L$2336,8,FALSE)</f>
        <v>1</v>
      </c>
      <c r="I937" s="11" t="str">
        <f>VLOOKUP(A937,'Medical Examinations'!$A$1:$L$2336,10,FALSE)</f>
        <v>No</v>
      </c>
      <c r="J937" s="11" t="str">
        <f>VLOOKUP(A937,'Medical Examinations'!$A$1:$L$2336,11,FALSE)</f>
        <v>Over Weight</v>
      </c>
      <c r="K937" s="11" t="str">
        <f>VLOOKUP(A937,'Medical Examinations'!$A$1:$L$2336,12,FALSE)</f>
        <v>Normal</v>
      </c>
      <c r="L937" s="10">
        <f ca="1">VLOOKUP(A937,'Hospitalisation Details'!$A$1:$Q$2344,3,FALSE)</f>
        <v>1978</v>
      </c>
      <c r="M937" s="10" t="str">
        <f ca="1">VLOOKUP(A937,'Hospitalisation Details'!$A$1:$Q$2344,5,FALSE)</f>
        <v>Nov</v>
      </c>
      <c r="N937" s="11">
        <f ca="1">VLOOKUP(A937,'Hospitalisation Details'!$A$1:$Q$2344,6,FALSE)</f>
        <v>29</v>
      </c>
      <c r="O937" s="17">
        <f ca="1">VLOOKUP(A937,'Hospitalisation Details'!$A$1:$Q$2344,7,FALSE)</f>
        <v>28823</v>
      </c>
      <c r="P937" s="11">
        <f ca="1">VLOOKUP(A937,'Hospitalisation Details'!$A$1:$Q$2344,10,FALSE)</f>
        <v>7626.99</v>
      </c>
      <c r="Q937" s="11" t="str">
        <f ca="1">VLOOKUP(A937,'Hospitalisation Details'!$A$1:$Q$2344,12,FALSE)</f>
        <v>tier - 2</v>
      </c>
      <c r="R937" s="11" t="str">
        <f ca="1">VLOOKUP(A937,'Hospitalisation Details'!$A$1:$Q$2344,14,FALSE)</f>
        <v>tier - 2</v>
      </c>
      <c r="S937" s="11">
        <f ca="1">VLOOKUP(A937,'Hospitalisation Details'!$A$1:$Q$2344,17,FALSE)</f>
        <v>46</v>
      </c>
      <c r="T937" s="11" t="str">
        <f ca="1">VLOOKUP(A937,'Hospitalisation Details'!$A$1:$Q$2336,16,FALSE)</f>
        <v>R1011</v>
      </c>
    </row>
    <row r="938" ht="15.5" spans="1:20">
      <c r="A938" s="10" t="s">
        <v>3481</v>
      </c>
      <c r="B938" s="11" t="str">
        <f>VLOOKUP(A938,'Customer Names'!$H$6:$K$2340,3,FALSE)</f>
        <v>  Ulrike</v>
      </c>
      <c r="C938" s="11">
        <f>VLOOKUP(A938,'Medical Examinations'!$A$1:$L$2336,2,FALSE)</f>
        <v>36.8</v>
      </c>
      <c r="D938" s="11">
        <f>VLOOKUP(A938,'Medical Examinations'!$A$1:$L$2336,3,FALSE)</f>
        <v>5.88</v>
      </c>
      <c r="E938" s="11" t="str">
        <f>VLOOKUP(A938,'Medical Examinations'!$A$1:$L$2336,4,FALSE)</f>
        <v>No</v>
      </c>
      <c r="F938" s="11" t="str">
        <f>VLOOKUP(A938,'Medical Examinations'!$A$1:$L$2336,5,FALSE)</f>
        <v>No</v>
      </c>
      <c r="G938" s="11" t="str">
        <f>VLOOKUP(A938,'Medical Examinations'!$A$1:$L$2336,6,FALSE)</f>
        <v>No</v>
      </c>
      <c r="H938" s="11">
        <f>VLOOKUP(A938,'Medical Examinations'!$A$1:$L$2336,8,FALSE)</f>
        <v>1</v>
      </c>
      <c r="I938" s="11" t="str">
        <f>VLOOKUP(A938,'Medical Examinations'!$A$1:$L$2336,10,FALSE)</f>
        <v>No</v>
      </c>
      <c r="J938" s="11" t="str">
        <f>VLOOKUP(A938,'Medical Examinations'!$A$1:$L$2336,11,FALSE)</f>
        <v>Obesity</v>
      </c>
      <c r="K938" s="11" t="str">
        <f>VLOOKUP(A938,'Medical Examinations'!$A$1:$L$2336,12,FALSE)</f>
        <v>Prediabetes</v>
      </c>
      <c r="L938" s="10">
        <f ca="1">VLOOKUP(A938,'Hospitalisation Details'!$A$1:$Q$2344,3,FALSE)</f>
        <v>1978</v>
      </c>
      <c r="M938" s="10" t="str">
        <f ca="1">VLOOKUP(A938,'Hospitalisation Details'!$A$1:$Q$2344,5,FALSE)</f>
        <v>Aug</v>
      </c>
      <c r="N938" s="11">
        <f ca="1">VLOOKUP(A938,'Hospitalisation Details'!$A$1:$Q$2344,6,FALSE)</f>
        <v>24</v>
      </c>
      <c r="O938" s="17">
        <f ca="1">VLOOKUP(A938,'Hospitalisation Details'!$A$1:$Q$2344,7,FALSE)</f>
        <v>28726</v>
      </c>
      <c r="P938" s="11">
        <f ca="1">VLOOKUP(A938,'Hospitalisation Details'!$A$1:$Q$2344,10,FALSE)</f>
        <v>7633.72</v>
      </c>
      <c r="Q938" s="11" t="str">
        <f ca="1">VLOOKUP(A938,'Hospitalisation Details'!$A$1:$Q$2344,12,FALSE)</f>
        <v>tier - 2</v>
      </c>
      <c r="R938" s="11" t="str">
        <f ca="1">VLOOKUP(A938,'Hospitalisation Details'!$A$1:$Q$2344,14,FALSE)</f>
        <v>tier - 1</v>
      </c>
      <c r="S938" s="11">
        <f ca="1">VLOOKUP(A938,'Hospitalisation Details'!$A$1:$Q$2344,17,FALSE)</f>
        <v>47</v>
      </c>
      <c r="T938" s="11" t="str">
        <f ca="1">VLOOKUP(A938,'Hospitalisation Details'!$A$1:$Q$2336,16,FALSE)</f>
        <v>R1013</v>
      </c>
    </row>
    <row r="939" ht="15.5" spans="1:20">
      <c r="A939" s="10" t="s">
        <v>3485</v>
      </c>
      <c r="B939" s="11" t="str">
        <f>VLOOKUP(A939,'Customer Names'!$H$6:$K$2340,3,FALSE)</f>
        <v>  Katlyn A</v>
      </c>
      <c r="C939" s="11">
        <f>VLOOKUP(A939,'Medical Examinations'!$A$1:$L$2336,2,FALSE)</f>
        <v>23.75</v>
      </c>
      <c r="D939" s="11">
        <f>VLOOKUP(A939,'Medical Examinations'!$A$1:$L$2336,3,FALSE)</f>
        <v>5.42</v>
      </c>
      <c r="E939" s="11" t="str">
        <f>VLOOKUP(A939,'Medical Examinations'!$A$1:$L$2336,4,FALSE)</f>
        <v>yes</v>
      </c>
      <c r="F939" s="11" t="str">
        <f>VLOOKUP(A939,'Medical Examinations'!$A$1:$L$2336,5,FALSE)</f>
        <v>No</v>
      </c>
      <c r="G939" s="11" t="str">
        <f>VLOOKUP(A939,'Medical Examinations'!$A$1:$L$2336,6,FALSE)</f>
        <v>Yes</v>
      </c>
      <c r="H939" s="11">
        <f>VLOOKUP(A939,'Medical Examinations'!$A$1:$L$2336,8,FALSE)</f>
        <v>1</v>
      </c>
      <c r="I939" s="11" t="str">
        <f>VLOOKUP(A939,'Medical Examinations'!$A$1:$L$2336,10,FALSE)</f>
        <v>No</v>
      </c>
      <c r="J939" s="11" t="str">
        <f>VLOOKUP(A939,'Medical Examinations'!$A$1:$L$2336,11,FALSE)</f>
        <v>Normal Weight</v>
      </c>
      <c r="K939" s="11" t="str">
        <f>VLOOKUP(A939,'Medical Examinations'!$A$1:$L$2336,12,FALSE)</f>
        <v>Normal</v>
      </c>
      <c r="L939" s="10">
        <f ca="1">VLOOKUP(A939,'Hospitalisation Details'!$A$1:$Q$2344,3,FALSE)</f>
        <v>2001</v>
      </c>
      <c r="M939" s="10" t="str">
        <f ca="1">VLOOKUP(A939,'Hospitalisation Details'!$A$1:$Q$2344,5,FALSE)</f>
        <v>Dec</v>
      </c>
      <c r="N939" s="11">
        <f ca="1">VLOOKUP(A939,'Hospitalisation Details'!$A$1:$Q$2344,6,FALSE)</f>
        <v>13</v>
      </c>
      <c r="O939" s="17">
        <f ca="1">VLOOKUP(A939,'Hospitalisation Details'!$A$1:$Q$2344,7,FALSE)</f>
        <v>37238</v>
      </c>
      <c r="P939" s="11">
        <f ca="1">VLOOKUP(A939,'Hospitalisation Details'!$A$1:$Q$2344,10,FALSE)</f>
        <v>7636.92</v>
      </c>
      <c r="Q939" s="11" t="str">
        <f ca="1">VLOOKUP(A939,'Hospitalisation Details'!$A$1:$Q$2344,12,FALSE)</f>
        <v>tier - 2</v>
      </c>
      <c r="R939" s="11" t="str">
        <f ca="1">VLOOKUP(A939,'Hospitalisation Details'!$A$1:$Q$2344,14,FALSE)</f>
        <v>tier - 3</v>
      </c>
      <c r="S939" s="11">
        <f ca="1">VLOOKUP(A939,'Hospitalisation Details'!$A$1:$Q$2344,17,FALSE)</f>
        <v>23</v>
      </c>
      <c r="T939" s="11" t="str">
        <f ca="1">VLOOKUP(A939,'Hospitalisation Details'!$A$1:$Q$2336,16,FALSE)</f>
        <v>R1012</v>
      </c>
    </row>
    <row r="940" ht="15.5" spans="1:20">
      <c r="A940" s="10" t="s">
        <v>3488</v>
      </c>
      <c r="B940" s="11" t="str">
        <f>VLOOKUP(A940,'Customer Names'!$H$6:$K$2340,3,FALSE)</f>
        <v>  Morgan B</v>
      </c>
      <c r="C940" s="11">
        <f>VLOOKUP(A940,'Medical Examinations'!$A$1:$L$2336,2,FALSE)</f>
        <v>35.62</v>
      </c>
      <c r="D940" s="11">
        <f>VLOOKUP(A940,'Medical Examinations'!$A$1:$L$2336,3,FALSE)</f>
        <v>4.16</v>
      </c>
      <c r="E940" s="11" t="str">
        <f>VLOOKUP(A940,'Medical Examinations'!$A$1:$L$2336,4,FALSE)</f>
        <v>No</v>
      </c>
      <c r="F940" s="11" t="str">
        <f>VLOOKUP(A940,'Medical Examinations'!$A$1:$L$2336,5,FALSE)</f>
        <v>No</v>
      </c>
      <c r="G940" s="11" t="str">
        <f>VLOOKUP(A940,'Medical Examinations'!$A$1:$L$2336,6,FALSE)</f>
        <v>No</v>
      </c>
      <c r="H940" s="11">
        <f>VLOOKUP(A940,'Medical Examinations'!$A$1:$L$2336,8,FALSE)</f>
        <v>0</v>
      </c>
      <c r="I940" s="11" t="str">
        <f>VLOOKUP(A940,'Medical Examinations'!$A$1:$L$2336,10,FALSE)</f>
        <v>No</v>
      </c>
      <c r="J940" s="11" t="str">
        <f>VLOOKUP(A940,'Medical Examinations'!$A$1:$L$2336,11,FALSE)</f>
        <v>Obesity</v>
      </c>
      <c r="K940" s="11" t="str">
        <f>VLOOKUP(A940,'Medical Examinations'!$A$1:$L$2336,12,FALSE)</f>
        <v>Normal</v>
      </c>
      <c r="L940" s="10">
        <f ca="1">VLOOKUP(A940,'Hospitalisation Details'!$A$1:$Q$2344,3,FALSE)</f>
        <v>1980</v>
      </c>
      <c r="M940" s="10" t="str">
        <f ca="1">VLOOKUP(A940,'Hospitalisation Details'!$A$1:$Q$2344,5,FALSE)</f>
        <v>Jun</v>
      </c>
      <c r="N940" s="11">
        <f ca="1">VLOOKUP(A940,'Hospitalisation Details'!$A$1:$Q$2344,6,FALSE)</f>
        <v>20</v>
      </c>
      <c r="O940" s="17">
        <f ca="1">VLOOKUP(A940,'Hospitalisation Details'!$A$1:$Q$2344,7,FALSE)</f>
        <v>29392</v>
      </c>
      <c r="P940" s="11">
        <f ca="1">VLOOKUP(A940,'Hospitalisation Details'!$A$1:$Q$2344,10,FALSE)</f>
        <v>7639.42</v>
      </c>
      <c r="Q940" s="11" t="str">
        <f ca="1">VLOOKUP(A940,'Hospitalisation Details'!$A$1:$Q$2344,12,FALSE)</f>
        <v>tier - 2</v>
      </c>
      <c r="R940" s="11" t="str">
        <f ca="1">VLOOKUP(A940,'Hospitalisation Details'!$A$1:$Q$2344,14,FALSE)</f>
        <v>tier - 2</v>
      </c>
      <c r="S940" s="11">
        <f ca="1">VLOOKUP(A940,'Hospitalisation Details'!$A$1:$Q$2344,17,FALSE)</f>
        <v>45</v>
      </c>
      <c r="T940" s="11" t="str">
        <f ca="1">VLOOKUP(A940,'Hospitalisation Details'!$A$1:$Q$2336,16,FALSE)</f>
        <v>R1024</v>
      </c>
    </row>
    <row r="941" ht="15.5" spans="1:20">
      <c r="A941" s="10" t="s">
        <v>3492</v>
      </c>
      <c r="B941" s="11" t="str">
        <f>VLOOKUP(A941,'Customer Names'!$H$6:$K$2340,3,FALSE)</f>
        <v>  Peter</v>
      </c>
      <c r="C941" s="11">
        <f>VLOOKUP(A941,'Medical Examinations'!$A$1:$L$2336,2,FALSE)</f>
        <v>30.69</v>
      </c>
      <c r="D941" s="11">
        <f>VLOOKUP(A941,'Medical Examinations'!$A$1:$L$2336,3,FALSE)</f>
        <v>7.05</v>
      </c>
      <c r="E941" s="11" t="str">
        <f>VLOOKUP(A941,'Medical Examinations'!$A$1:$L$2336,4,FALSE)</f>
        <v>yes</v>
      </c>
      <c r="F941" s="11" t="str">
        <f>VLOOKUP(A941,'Medical Examinations'!$A$1:$L$2336,5,FALSE)</f>
        <v>No</v>
      </c>
      <c r="G941" s="11" t="str">
        <f>VLOOKUP(A941,'Medical Examinations'!$A$1:$L$2336,6,FALSE)</f>
        <v>No</v>
      </c>
      <c r="H941" s="11">
        <f>VLOOKUP(A941,'Medical Examinations'!$A$1:$L$2336,8,FALSE)</f>
        <v>2</v>
      </c>
      <c r="I941" s="11" t="str">
        <f>VLOOKUP(A941,'Medical Examinations'!$A$1:$L$2336,10,FALSE)</f>
        <v>No</v>
      </c>
      <c r="J941" s="11" t="str">
        <f>VLOOKUP(A941,'Medical Examinations'!$A$1:$L$2336,11,FALSE)</f>
        <v>Obesity</v>
      </c>
      <c r="K941" s="11" t="str">
        <f>VLOOKUP(A941,'Medical Examinations'!$A$1:$L$2336,12,FALSE)</f>
        <v>Diabetes</v>
      </c>
      <c r="L941" s="10">
        <f ca="1">VLOOKUP(A941,'Hospitalisation Details'!$A$1:$Q$2344,3,FALSE)</f>
        <v>1980</v>
      </c>
      <c r="M941" s="10" t="str">
        <f ca="1">VLOOKUP(A941,'Hospitalisation Details'!$A$1:$Q$2344,5,FALSE)</f>
        <v>Jul</v>
      </c>
      <c r="N941" s="11">
        <f ca="1">VLOOKUP(A941,'Hospitalisation Details'!$A$1:$Q$2344,6,FALSE)</f>
        <v>24</v>
      </c>
      <c r="O941" s="17">
        <f ca="1">VLOOKUP(A941,'Hospitalisation Details'!$A$1:$Q$2344,7,FALSE)</f>
        <v>29426</v>
      </c>
      <c r="P941" s="11">
        <f ca="1">VLOOKUP(A941,'Hospitalisation Details'!$A$1:$Q$2344,10,FALSE)</f>
        <v>7640.31</v>
      </c>
      <c r="Q941" s="11" t="str">
        <f ca="1">VLOOKUP(A941,'Hospitalisation Details'!$A$1:$Q$2344,12,FALSE)</f>
        <v>tier - 2</v>
      </c>
      <c r="R941" s="11" t="str">
        <f ca="1">VLOOKUP(A941,'Hospitalisation Details'!$A$1:$Q$2344,14,FALSE)</f>
        <v>tier - 1</v>
      </c>
      <c r="S941" s="11">
        <f ca="1">VLOOKUP(A941,'Hospitalisation Details'!$A$1:$Q$2344,17,FALSE)</f>
        <v>45</v>
      </c>
      <c r="T941" s="11" t="str">
        <f ca="1">VLOOKUP(A941,'Hospitalisation Details'!$A$1:$Q$2336,16,FALSE)</f>
        <v>R1013</v>
      </c>
    </row>
    <row r="942" ht="15.5" spans="1:20">
      <c r="A942" s="10" t="s">
        <v>3495</v>
      </c>
      <c r="B942" s="11" t="str">
        <f>VLOOKUP(A942,'Customer Names'!$H$6:$K$2340,3,FALSE)</f>
        <v>  Chandler</v>
      </c>
      <c r="C942" s="11">
        <f>VLOOKUP(A942,'Medical Examinations'!$A$1:$L$2336,2,FALSE)</f>
        <v>35.8</v>
      </c>
      <c r="D942" s="11">
        <f>VLOOKUP(A942,'Medical Examinations'!$A$1:$L$2336,3,FALSE)</f>
        <v>5.63</v>
      </c>
      <c r="E942" s="11" t="str">
        <f>VLOOKUP(A942,'Medical Examinations'!$A$1:$L$2336,4,FALSE)</f>
        <v>yes</v>
      </c>
      <c r="F942" s="11" t="str">
        <f>VLOOKUP(A942,'Medical Examinations'!$A$1:$L$2336,5,FALSE)</f>
        <v>No</v>
      </c>
      <c r="G942" s="11" t="str">
        <f>VLOOKUP(A942,'Medical Examinations'!$A$1:$L$2336,6,FALSE)</f>
        <v>No</v>
      </c>
      <c r="H942" s="11">
        <f>VLOOKUP(A942,'Medical Examinations'!$A$1:$L$2336,8,FALSE)</f>
        <v>2</v>
      </c>
      <c r="I942" s="11" t="str">
        <f>VLOOKUP(A942,'Medical Examinations'!$A$1:$L$2336,10,FALSE)</f>
        <v>No</v>
      </c>
      <c r="J942" s="11" t="str">
        <f>VLOOKUP(A942,'Medical Examinations'!$A$1:$L$2336,11,FALSE)</f>
        <v>Obesity</v>
      </c>
      <c r="K942" s="11" t="str">
        <f>VLOOKUP(A942,'Medical Examinations'!$A$1:$L$2336,12,FALSE)</f>
        <v>Normal</v>
      </c>
      <c r="L942" s="10">
        <f ca="1">VLOOKUP(A942,'Hospitalisation Details'!$A$1:$Q$2344,3,FALSE)</f>
        <v>1999</v>
      </c>
      <c r="M942" s="10" t="str">
        <f ca="1">VLOOKUP(A942,'Hospitalisation Details'!$A$1:$Q$2344,5,FALSE)</f>
        <v>Jun</v>
      </c>
      <c r="N942" s="11">
        <f ca="1">VLOOKUP(A942,'Hospitalisation Details'!$A$1:$Q$2344,6,FALSE)</f>
        <v>15</v>
      </c>
      <c r="O942" s="17">
        <f ca="1">VLOOKUP(A942,'Hospitalisation Details'!$A$1:$Q$2344,7,FALSE)</f>
        <v>36326</v>
      </c>
      <c r="P942" s="11">
        <f ca="1">VLOOKUP(A942,'Hospitalisation Details'!$A$1:$Q$2344,10,FALSE)</f>
        <v>7642.05</v>
      </c>
      <c r="Q942" s="11" t="str">
        <f ca="1">VLOOKUP(A942,'Hospitalisation Details'!$A$1:$Q$2344,12,FALSE)</f>
        <v>tier - 2</v>
      </c>
      <c r="R942" s="11" t="str">
        <f ca="1">VLOOKUP(A942,'Hospitalisation Details'!$A$1:$Q$2344,14,FALSE)</f>
        <v>tier - 2</v>
      </c>
      <c r="S942" s="11">
        <f ca="1">VLOOKUP(A942,'Hospitalisation Details'!$A$1:$Q$2344,17,FALSE)</f>
        <v>26</v>
      </c>
      <c r="T942" s="11" t="str">
        <f ca="1">VLOOKUP(A942,'Hospitalisation Details'!$A$1:$Q$2336,16,FALSE)</f>
        <v>R1026</v>
      </c>
    </row>
    <row r="943" ht="15.5" spans="1:20">
      <c r="A943" s="10" t="s">
        <v>3498</v>
      </c>
      <c r="B943" s="11" t="str">
        <f>VLOOKUP(A943,'Customer Names'!$H$6:$K$2340,3,FALSE)</f>
        <v>  Silvana M</v>
      </c>
      <c r="C943" s="11">
        <f>VLOOKUP(A943,'Medical Examinations'!$A$1:$L$2336,2,FALSE)</f>
        <v>28.785</v>
      </c>
      <c r="D943" s="11">
        <f>VLOOKUP(A943,'Medical Examinations'!$A$1:$L$2336,3,FALSE)</f>
        <v>4.24</v>
      </c>
      <c r="E943" s="11" t="str">
        <f>VLOOKUP(A943,'Medical Examinations'!$A$1:$L$2336,4,FALSE)</f>
        <v>yes</v>
      </c>
      <c r="F943" s="11" t="str">
        <f>VLOOKUP(A943,'Medical Examinations'!$A$1:$L$2336,5,FALSE)</f>
        <v>No</v>
      </c>
      <c r="G943" s="11" t="str">
        <f>VLOOKUP(A943,'Medical Examinations'!$A$1:$L$2336,6,FALSE)</f>
        <v>No</v>
      </c>
      <c r="H943" s="11">
        <f>VLOOKUP(A943,'Medical Examinations'!$A$1:$L$2336,8,FALSE)</f>
        <v>2</v>
      </c>
      <c r="I943" s="11" t="str">
        <f>VLOOKUP(A943,'Medical Examinations'!$A$1:$L$2336,10,FALSE)</f>
        <v>No</v>
      </c>
      <c r="J943" s="11" t="str">
        <f>VLOOKUP(A943,'Medical Examinations'!$A$1:$L$2336,11,FALSE)</f>
        <v>Over Weight</v>
      </c>
      <c r="K943" s="11" t="str">
        <f>VLOOKUP(A943,'Medical Examinations'!$A$1:$L$2336,12,FALSE)</f>
        <v>Normal</v>
      </c>
      <c r="L943" s="10">
        <f ca="1">VLOOKUP(A943,'Hospitalisation Details'!$A$1:$Q$2344,3,FALSE)</f>
        <v>1980</v>
      </c>
      <c r="M943" s="10" t="str">
        <f ca="1">VLOOKUP(A943,'Hospitalisation Details'!$A$1:$Q$2344,5,FALSE)</f>
        <v>Oct</v>
      </c>
      <c r="N943" s="11">
        <f ca="1">VLOOKUP(A943,'Hospitalisation Details'!$A$1:$Q$2344,6,FALSE)</f>
        <v>16</v>
      </c>
      <c r="O943" s="17">
        <f ca="1">VLOOKUP(A943,'Hospitalisation Details'!$A$1:$Q$2344,7,FALSE)</f>
        <v>29510</v>
      </c>
      <c r="P943" s="11">
        <f ca="1">VLOOKUP(A943,'Hospitalisation Details'!$A$1:$Q$2344,10,FALSE)</f>
        <v>7650.77</v>
      </c>
      <c r="Q943" s="11" t="str">
        <f ca="1">VLOOKUP(A943,'Hospitalisation Details'!$A$1:$Q$2344,12,FALSE)</f>
        <v>tier - 2</v>
      </c>
      <c r="R943" s="11" t="str">
        <f ca="1">VLOOKUP(A943,'Hospitalisation Details'!$A$1:$Q$2344,14,FALSE)</f>
        <v>tier - 2</v>
      </c>
      <c r="S943" s="11">
        <f ca="1">VLOOKUP(A943,'Hospitalisation Details'!$A$1:$Q$2344,17,FALSE)</f>
        <v>45</v>
      </c>
      <c r="T943" s="11" t="str">
        <f ca="1">VLOOKUP(A943,'Hospitalisation Details'!$A$1:$Q$2336,16,FALSE)</f>
        <v>R1024</v>
      </c>
    </row>
    <row r="944" ht="15.5" spans="1:20">
      <c r="A944" s="10" t="s">
        <v>3502</v>
      </c>
      <c r="B944" s="11" t="str">
        <f>VLOOKUP(A944,'Customer Names'!$H$6:$K$2340,3,FALSE)</f>
        <v>  Natty</v>
      </c>
      <c r="C944" s="11">
        <f>VLOOKUP(A944,'Medical Examinations'!$A$1:$L$2336,2,FALSE)</f>
        <v>28.595</v>
      </c>
      <c r="D944" s="11">
        <f>VLOOKUP(A944,'Medical Examinations'!$A$1:$L$2336,3,FALSE)</f>
        <v>4.96</v>
      </c>
      <c r="E944" s="11" t="str">
        <f>VLOOKUP(A944,'Medical Examinations'!$A$1:$L$2336,4,FALSE)</f>
        <v>yes</v>
      </c>
      <c r="F944" s="11" t="str">
        <f>VLOOKUP(A944,'Medical Examinations'!$A$1:$L$2336,5,FALSE)</f>
        <v>No</v>
      </c>
      <c r="G944" s="11" t="str">
        <f>VLOOKUP(A944,'Medical Examinations'!$A$1:$L$2336,6,FALSE)</f>
        <v>No</v>
      </c>
      <c r="H944" s="11">
        <f>VLOOKUP(A944,'Medical Examinations'!$A$1:$L$2336,8,FALSE)</f>
        <v>2</v>
      </c>
      <c r="I944" s="11" t="str">
        <f>VLOOKUP(A944,'Medical Examinations'!$A$1:$L$2336,10,FALSE)</f>
        <v>No</v>
      </c>
      <c r="J944" s="11" t="str">
        <f>VLOOKUP(A944,'Medical Examinations'!$A$1:$L$2336,11,FALSE)</f>
        <v>Over Weight</v>
      </c>
      <c r="K944" s="11" t="str">
        <f>VLOOKUP(A944,'Medical Examinations'!$A$1:$L$2336,12,FALSE)</f>
        <v>Normal</v>
      </c>
      <c r="L944" s="10">
        <f ca="1">VLOOKUP(A944,'Hospitalisation Details'!$A$1:$Q$2344,3,FALSE)</f>
        <v>1993</v>
      </c>
      <c r="M944" s="10" t="str">
        <f ca="1">VLOOKUP(A944,'Hospitalisation Details'!$A$1:$Q$2344,5,FALSE)</f>
        <v>Aug</v>
      </c>
      <c r="N944" s="11">
        <f ca="1">VLOOKUP(A944,'Hospitalisation Details'!$A$1:$Q$2344,6,FALSE)</f>
        <v>10</v>
      </c>
      <c r="O944" s="17">
        <f ca="1">VLOOKUP(A944,'Hospitalisation Details'!$A$1:$Q$2344,7,FALSE)</f>
        <v>34191</v>
      </c>
      <c r="P944" s="11">
        <f ca="1">VLOOKUP(A944,'Hospitalisation Details'!$A$1:$Q$2344,10,FALSE)</f>
        <v>7650.8</v>
      </c>
      <c r="Q944" s="11" t="str">
        <f ca="1">VLOOKUP(A944,'Hospitalisation Details'!$A$1:$Q$2344,12,FALSE)</f>
        <v>tier - 2</v>
      </c>
      <c r="R944" s="11" t="str">
        <f ca="1">VLOOKUP(A944,'Hospitalisation Details'!$A$1:$Q$2344,14,FALSE)</f>
        <v>tier - 2</v>
      </c>
      <c r="S944" s="11">
        <f ca="1">VLOOKUP(A944,'Hospitalisation Details'!$A$1:$Q$2344,17,FALSE)</f>
        <v>32</v>
      </c>
      <c r="T944" s="11" t="str">
        <f ca="1">VLOOKUP(A944,'Hospitalisation Details'!$A$1:$Q$2336,16,FALSE)</f>
        <v>R1012</v>
      </c>
    </row>
    <row r="945" ht="15.5" spans="1:20">
      <c r="A945" s="10" t="s">
        <v>3506</v>
      </c>
      <c r="B945" s="11" t="str">
        <f>VLOOKUP(A945,'Customer Names'!$H$6:$K$2340,3,FALSE)</f>
        <v>  Nicholas T</v>
      </c>
      <c r="C945" s="11">
        <f>VLOOKUP(A945,'Medical Examinations'!$A$1:$L$2336,2,FALSE)</f>
        <v>48.75</v>
      </c>
      <c r="D945" s="11">
        <f>VLOOKUP(A945,'Medical Examinations'!$A$1:$L$2336,3,FALSE)</f>
        <v>4.34</v>
      </c>
      <c r="E945" s="11" t="str">
        <f>VLOOKUP(A945,'Medical Examinations'!$A$1:$L$2336,4,FALSE)</f>
        <v>No</v>
      </c>
      <c r="F945" s="11" t="str">
        <f>VLOOKUP(A945,'Medical Examinations'!$A$1:$L$2336,5,FALSE)</f>
        <v>No</v>
      </c>
      <c r="G945" s="11" t="str">
        <f>VLOOKUP(A945,'Medical Examinations'!$A$1:$L$2336,6,FALSE)</f>
        <v>No</v>
      </c>
      <c r="H945" s="11">
        <f>VLOOKUP(A945,'Medical Examinations'!$A$1:$L$2336,8,FALSE)</f>
        <v>0</v>
      </c>
      <c r="I945" s="11" t="str">
        <f>VLOOKUP(A945,'Medical Examinations'!$A$1:$L$2336,10,FALSE)</f>
        <v>No</v>
      </c>
      <c r="J945" s="11" t="str">
        <f>VLOOKUP(A945,'Medical Examinations'!$A$1:$L$2336,11,FALSE)</f>
        <v>Obesity</v>
      </c>
      <c r="K945" s="11" t="str">
        <f>VLOOKUP(A945,'Medical Examinations'!$A$1:$L$2336,12,FALSE)</f>
        <v>Normal</v>
      </c>
      <c r="L945" s="10">
        <f ca="1">VLOOKUP(A945,'Hospitalisation Details'!$A$1:$Q$2344,3,FALSE)</f>
        <v>1998</v>
      </c>
      <c r="M945" s="10" t="str">
        <f ca="1">VLOOKUP(A945,'Hospitalisation Details'!$A$1:$Q$2344,5,FALSE)</f>
        <v>Sep</v>
      </c>
      <c r="N945" s="11">
        <f ca="1">VLOOKUP(A945,'Hospitalisation Details'!$A$1:$Q$2344,6,FALSE)</f>
        <v>30</v>
      </c>
      <c r="O945" s="17">
        <f ca="1">VLOOKUP(A945,'Hospitalisation Details'!$A$1:$Q$2344,7,FALSE)</f>
        <v>36068</v>
      </c>
      <c r="P945" s="11">
        <f ca="1">VLOOKUP(A945,'Hospitalisation Details'!$A$1:$Q$2344,10,FALSE)</f>
        <v>7652.26</v>
      </c>
      <c r="Q945" s="11" t="str">
        <f ca="1">VLOOKUP(A945,'Hospitalisation Details'!$A$1:$Q$2344,12,FALSE)</f>
        <v>tier - 2</v>
      </c>
      <c r="R945" s="11" t="str">
        <f ca="1">VLOOKUP(A945,'Hospitalisation Details'!$A$1:$Q$2344,14,FALSE)</f>
        <v>tier - 3</v>
      </c>
      <c r="S945" s="11">
        <f ca="1">VLOOKUP(A945,'Hospitalisation Details'!$A$1:$Q$2344,17,FALSE)</f>
        <v>27</v>
      </c>
      <c r="T945" s="11" t="str">
        <f ca="1">VLOOKUP(A945,'Hospitalisation Details'!$A$1:$Q$2336,16,FALSE)</f>
        <v>R1023</v>
      </c>
    </row>
    <row r="946" ht="15.5" spans="1:20">
      <c r="A946" s="10" t="s">
        <v>3509</v>
      </c>
      <c r="B946" s="11" t="str">
        <f>VLOOKUP(A946,'Customer Names'!$H$6:$K$2340,3,FALSE)</f>
        <v>  Rebecca</v>
      </c>
      <c r="C946" s="11">
        <f>VLOOKUP(A946,'Medical Examinations'!$A$1:$L$2336,2,FALSE)</f>
        <v>28.31</v>
      </c>
      <c r="D946" s="11">
        <f>VLOOKUP(A946,'Medical Examinations'!$A$1:$L$2336,3,FALSE)</f>
        <v>5.43</v>
      </c>
      <c r="E946" s="11" t="str">
        <f>VLOOKUP(A946,'Medical Examinations'!$A$1:$L$2336,4,FALSE)</f>
        <v>yes</v>
      </c>
      <c r="F946" s="11" t="str">
        <f>VLOOKUP(A946,'Medical Examinations'!$A$1:$L$2336,5,FALSE)</f>
        <v>No</v>
      </c>
      <c r="G946" s="11" t="str">
        <f>VLOOKUP(A946,'Medical Examinations'!$A$1:$L$2336,6,FALSE)</f>
        <v>No</v>
      </c>
      <c r="H946" s="11">
        <f>VLOOKUP(A946,'Medical Examinations'!$A$1:$L$2336,8,FALSE)</f>
        <v>2</v>
      </c>
      <c r="I946" s="11" t="str">
        <f>VLOOKUP(A946,'Medical Examinations'!$A$1:$L$2336,10,FALSE)</f>
        <v>No</v>
      </c>
      <c r="J946" s="11" t="str">
        <f>VLOOKUP(A946,'Medical Examinations'!$A$1:$L$2336,11,FALSE)</f>
        <v>Over Weight</v>
      </c>
      <c r="K946" s="11" t="str">
        <f>VLOOKUP(A946,'Medical Examinations'!$A$1:$L$2336,12,FALSE)</f>
        <v>Normal</v>
      </c>
      <c r="L946" s="10">
        <f ca="1">VLOOKUP(A946,'Hospitalisation Details'!$A$1:$Q$2344,3,FALSE)</f>
        <v>1965</v>
      </c>
      <c r="M946" s="10" t="str">
        <f ca="1">VLOOKUP(A946,'Hospitalisation Details'!$A$1:$Q$2344,5,FALSE)</f>
        <v>Dec</v>
      </c>
      <c r="N946" s="11">
        <f ca="1">VLOOKUP(A946,'Hospitalisation Details'!$A$1:$Q$2344,6,FALSE)</f>
        <v>27</v>
      </c>
      <c r="O946" s="17">
        <f ca="1">VLOOKUP(A946,'Hospitalisation Details'!$A$1:$Q$2344,7,FALSE)</f>
        <v>24103</v>
      </c>
      <c r="P946" s="11">
        <f ca="1">VLOOKUP(A946,'Hospitalisation Details'!$A$1:$Q$2344,10,FALSE)</f>
        <v>7657.69</v>
      </c>
      <c r="Q946" s="11" t="str">
        <f ca="1">VLOOKUP(A946,'Hospitalisation Details'!$A$1:$Q$2344,12,FALSE)</f>
        <v>tier - 3</v>
      </c>
      <c r="R946" s="11" t="str">
        <f ca="1">VLOOKUP(A946,'Hospitalisation Details'!$A$1:$Q$2344,14,FALSE)</f>
        <v>tier - 3</v>
      </c>
      <c r="S946" s="11">
        <f ca="1">VLOOKUP(A946,'Hospitalisation Details'!$A$1:$Q$2344,17,FALSE)</f>
        <v>59</v>
      </c>
      <c r="T946" s="11" t="str">
        <f ca="1">VLOOKUP(A946,'Hospitalisation Details'!$A$1:$Q$2336,16,FALSE)</f>
        <v>R1012</v>
      </c>
    </row>
    <row r="947" ht="15.5" spans="1:20">
      <c r="A947" s="10" t="s">
        <v>3513</v>
      </c>
      <c r="B947" s="11" t="str">
        <f>VLOOKUP(A947,'Customer Names'!$H$6:$K$2340,3,FALSE)</f>
        <v>  John</v>
      </c>
      <c r="C947" s="11">
        <f>VLOOKUP(A947,'Medical Examinations'!$A$1:$L$2336,2,FALSE)</f>
        <v>38.39</v>
      </c>
      <c r="D947" s="11">
        <f>VLOOKUP(A947,'Medical Examinations'!$A$1:$L$2336,3,FALSE)</f>
        <v>8.33</v>
      </c>
      <c r="E947" s="11" t="str">
        <f>VLOOKUP(A947,'Medical Examinations'!$A$1:$L$2336,4,FALSE)</f>
        <v>yes</v>
      </c>
      <c r="F947" s="11" t="str">
        <f>VLOOKUP(A947,'Medical Examinations'!$A$1:$L$2336,5,FALSE)</f>
        <v>No</v>
      </c>
      <c r="G947" s="11" t="str">
        <f>VLOOKUP(A947,'Medical Examinations'!$A$1:$L$2336,6,FALSE)</f>
        <v>No</v>
      </c>
      <c r="H947" s="11">
        <f>VLOOKUP(A947,'Medical Examinations'!$A$1:$L$2336,8,FALSE)</f>
        <v>1</v>
      </c>
      <c r="I947" s="11" t="str">
        <f>VLOOKUP(A947,'Medical Examinations'!$A$1:$L$2336,10,FALSE)</f>
        <v>No</v>
      </c>
      <c r="J947" s="11" t="str">
        <f>VLOOKUP(A947,'Medical Examinations'!$A$1:$L$2336,11,FALSE)</f>
        <v>Obesity</v>
      </c>
      <c r="K947" s="11" t="str">
        <f>VLOOKUP(A947,'Medical Examinations'!$A$1:$L$2336,12,FALSE)</f>
        <v>Diabetes</v>
      </c>
      <c r="L947" s="10">
        <f ca="1">VLOOKUP(A947,'Hospitalisation Details'!$A$1:$Q$2344,3,FALSE)</f>
        <v>1976</v>
      </c>
      <c r="M947" s="10" t="str">
        <f ca="1">VLOOKUP(A947,'Hospitalisation Details'!$A$1:$Q$2344,5,FALSE)</f>
        <v>Oct</v>
      </c>
      <c r="N947" s="11">
        <f ca="1">VLOOKUP(A947,'Hospitalisation Details'!$A$1:$Q$2344,6,FALSE)</f>
        <v>9</v>
      </c>
      <c r="O947" s="17">
        <f ca="1">VLOOKUP(A947,'Hospitalisation Details'!$A$1:$Q$2344,7,FALSE)</f>
        <v>28042</v>
      </c>
      <c r="P947" s="11">
        <f ca="1">VLOOKUP(A947,'Hospitalisation Details'!$A$1:$Q$2344,10,FALSE)</f>
        <v>7662.47</v>
      </c>
      <c r="Q947" s="11" t="str">
        <f ca="1">VLOOKUP(A947,'Hospitalisation Details'!$A$1:$Q$2344,12,FALSE)</f>
        <v>tier - 2</v>
      </c>
      <c r="R947" s="11" t="str">
        <f ca="1">VLOOKUP(A947,'Hospitalisation Details'!$A$1:$Q$2344,14,FALSE)</f>
        <v>tier - 1</v>
      </c>
      <c r="S947" s="11">
        <f ca="1">VLOOKUP(A947,'Hospitalisation Details'!$A$1:$Q$2344,17,FALSE)</f>
        <v>49</v>
      </c>
      <c r="T947" s="11" t="str">
        <f ca="1">VLOOKUP(A947,'Hospitalisation Details'!$A$1:$Q$2336,16,FALSE)</f>
        <v>R1011</v>
      </c>
    </row>
    <row r="948" ht="15.5" spans="1:20">
      <c r="A948" s="10" t="s">
        <v>3517</v>
      </c>
      <c r="B948" s="11" t="str">
        <f>VLOOKUP(A948,'Customer Names'!$H$6:$K$2340,3,FALSE)</f>
        <v>  Antony G</v>
      </c>
      <c r="C948" s="11">
        <f>VLOOKUP(A948,'Medical Examinations'!$A$1:$L$2336,2,FALSE)</f>
        <v>25.87</v>
      </c>
      <c r="D948" s="11">
        <f>VLOOKUP(A948,'Medical Examinations'!$A$1:$L$2336,3,FALSE)</f>
        <v>5.63</v>
      </c>
      <c r="E948" s="11" t="str">
        <f>VLOOKUP(A948,'Medical Examinations'!$A$1:$L$2336,4,FALSE)</f>
        <v>yes</v>
      </c>
      <c r="F948" s="11" t="str">
        <f>VLOOKUP(A948,'Medical Examinations'!$A$1:$L$2336,5,FALSE)</f>
        <v>No</v>
      </c>
      <c r="G948" s="11" t="str">
        <f>VLOOKUP(A948,'Medical Examinations'!$A$1:$L$2336,6,FALSE)</f>
        <v>No</v>
      </c>
      <c r="H948" s="11">
        <f>VLOOKUP(A948,'Medical Examinations'!$A$1:$L$2336,8,FALSE)</f>
        <v>1</v>
      </c>
      <c r="I948" s="11" t="str">
        <f>VLOOKUP(A948,'Medical Examinations'!$A$1:$L$2336,10,FALSE)</f>
        <v>No</v>
      </c>
      <c r="J948" s="11" t="str">
        <f>VLOOKUP(A948,'Medical Examinations'!$A$1:$L$2336,11,FALSE)</f>
        <v>Over Weight</v>
      </c>
      <c r="K948" s="11" t="str">
        <f>VLOOKUP(A948,'Medical Examinations'!$A$1:$L$2336,12,FALSE)</f>
        <v>Normal</v>
      </c>
      <c r="L948" s="10">
        <f ca="1">VLOOKUP(A948,'Hospitalisation Details'!$A$1:$Q$2344,3,FALSE)</f>
        <v>1996</v>
      </c>
      <c r="M948" s="10" t="str">
        <f ca="1">VLOOKUP(A948,'Hospitalisation Details'!$A$1:$Q$2344,5,FALSE)</f>
        <v>Nov</v>
      </c>
      <c r="N948" s="11">
        <f ca="1">VLOOKUP(A948,'Hospitalisation Details'!$A$1:$Q$2344,6,FALSE)</f>
        <v>24</v>
      </c>
      <c r="O948" s="17">
        <f ca="1">VLOOKUP(A948,'Hospitalisation Details'!$A$1:$Q$2344,7,FALSE)</f>
        <v>35393</v>
      </c>
      <c r="P948" s="11">
        <f ca="1">VLOOKUP(A948,'Hospitalisation Details'!$A$1:$Q$2344,10,FALSE)</f>
        <v>7670.75</v>
      </c>
      <c r="Q948" s="11" t="str">
        <f ca="1">VLOOKUP(A948,'Hospitalisation Details'!$A$1:$Q$2344,12,FALSE)</f>
        <v>tier - 2</v>
      </c>
      <c r="R948" s="11" t="str">
        <f ca="1">VLOOKUP(A948,'Hospitalisation Details'!$A$1:$Q$2344,14,FALSE)</f>
        <v>tier - 2</v>
      </c>
      <c r="S948" s="11">
        <f ca="1">VLOOKUP(A948,'Hospitalisation Details'!$A$1:$Q$2344,17,FALSE)</f>
        <v>28</v>
      </c>
      <c r="T948" s="11" t="str">
        <f ca="1">VLOOKUP(A948,'Hospitalisation Details'!$A$1:$Q$2336,16,FALSE)</f>
        <v>R1022</v>
      </c>
    </row>
    <row r="949" ht="15.5" spans="1:20">
      <c r="A949" s="10" t="s">
        <v>3521</v>
      </c>
      <c r="B949" s="11" t="str">
        <f>VLOOKUP(A949,'Customer Names'!$H$6:$K$2340,3,FALSE)</f>
        <v>  Eric</v>
      </c>
      <c r="C949" s="11">
        <f>VLOOKUP(A949,'Medical Examinations'!$A$1:$L$2336,2,FALSE)</f>
        <v>43.7</v>
      </c>
      <c r="D949" s="11">
        <f>VLOOKUP(A949,'Medical Examinations'!$A$1:$L$2336,3,FALSE)</f>
        <v>7.23</v>
      </c>
      <c r="E949" s="11" t="str">
        <f>VLOOKUP(A949,'Medical Examinations'!$A$1:$L$2336,4,FALSE)</f>
        <v>No</v>
      </c>
      <c r="F949" s="11" t="str">
        <f>VLOOKUP(A949,'Medical Examinations'!$A$1:$L$2336,5,FALSE)</f>
        <v>No</v>
      </c>
      <c r="G949" s="11" t="str">
        <f>VLOOKUP(A949,'Medical Examinations'!$A$1:$L$2336,6,FALSE)</f>
        <v>No</v>
      </c>
      <c r="H949" s="11">
        <f>VLOOKUP(A949,'Medical Examinations'!$A$1:$L$2336,8,FALSE)</f>
        <v>0</v>
      </c>
      <c r="I949" s="11" t="str">
        <f>VLOOKUP(A949,'Medical Examinations'!$A$1:$L$2336,10,FALSE)</f>
        <v>No</v>
      </c>
      <c r="J949" s="11" t="str">
        <f>VLOOKUP(A949,'Medical Examinations'!$A$1:$L$2336,11,FALSE)</f>
        <v>Obesity</v>
      </c>
      <c r="K949" s="11" t="str">
        <f>VLOOKUP(A949,'Medical Examinations'!$A$1:$L$2336,12,FALSE)</f>
        <v>Diabetes</v>
      </c>
      <c r="L949" s="10">
        <f ca="1">VLOOKUP(A949,'Hospitalisation Details'!$A$1:$Q$2344,3,FALSE)</f>
        <v>1995</v>
      </c>
      <c r="M949" s="10" t="str">
        <f ca="1">VLOOKUP(A949,'Hospitalisation Details'!$A$1:$Q$2344,5,FALSE)</f>
        <v>Sep</v>
      </c>
      <c r="N949" s="11">
        <f ca="1">VLOOKUP(A949,'Hospitalisation Details'!$A$1:$Q$2344,6,FALSE)</f>
        <v>13</v>
      </c>
      <c r="O949" s="17">
        <f ca="1">VLOOKUP(A949,'Hospitalisation Details'!$A$1:$Q$2344,7,FALSE)</f>
        <v>34955</v>
      </c>
      <c r="P949" s="11">
        <f ca="1">VLOOKUP(A949,'Hospitalisation Details'!$A$1:$Q$2344,10,FALSE)</f>
        <v>7676.4</v>
      </c>
      <c r="Q949" s="11" t="str">
        <f ca="1">VLOOKUP(A949,'Hospitalisation Details'!$A$1:$Q$2344,12,FALSE)</f>
        <v>tier - 2</v>
      </c>
      <c r="R949" s="11" t="str">
        <f ca="1">VLOOKUP(A949,'Hospitalisation Details'!$A$1:$Q$2344,14,FALSE)</f>
        <v>tier - 1</v>
      </c>
      <c r="S949" s="11">
        <f ca="1">VLOOKUP(A949,'Hospitalisation Details'!$A$1:$Q$2344,17,FALSE)</f>
        <v>30</v>
      </c>
      <c r="T949" s="11" t="str">
        <f ca="1">VLOOKUP(A949,'Hospitalisation Details'!$A$1:$Q$2336,16,FALSE)</f>
        <v>R1012</v>
      </c>
    </row>
    <row r="950" ht="15.5" spans="1:20">
      <c r="A950" s="10" t="s">
        <v>3524</v>
      </c>
      <c r="B950" s="11" t="str">
        <f>VLOOKUP(A950,'Customer Names'!$H$6:$K$2340,3,FALSE)</f>
        <v>  Erik</v>
      </c>
      <c r="C950" s="11">
        <f>VLOOKUP(A950,'Medical Examinations'!$A$1:$L$2336,2,FALSE)</f>
        <v>40.945</v>
      </c>
      <c r="D950" s="11">
        <f>VLOOKUP(A950,'Medical Examinations'!$A$1:$L$2336,3,FALSE)</f>
        <v>10.57</v>
      </c>
      <c r="E950" s="11" t="str">
        <f>VLOOKUP(A950,'Medical Examinations'!$A$1:$L$2336,4,FALSE)</f>
        <v>No</v>
      </c>
      <c r="F950" s="11" t="str">
        <f>VLOOKUP(A950,'Medical Examinations'!$A$1:$L$2336,5,FALSE)</f>
        <v>No</v>
      </c>
      <c r="G950" s="11" t="str">
        <f>VLOOKUP(A950,'Medical Examinations'!$A$1:$L$2336,6,FALSE)</f>
        <v>No</v>
      </c>
      <c r="H950" s="11">
        <f>VLOOKUP(A950,'Medical Examinations'!$A$1:$L$2336,8,FALSE)</f>
        <v>0</v>
      </c>
      <c r="I950" s="11" t="str">
        <f>VLOOKUP(A950,'Medical Examinations'!$A$1:$L$2336,10,FALSE)</f>
        <v>No</v>
      </c>
      <c r="J950" s="11" t="str">
        <f>VLOOKUP(A950,'Medical Examinations'!$A$1:$L$2336,11,FALSE)</f>
        <v>Obesity</v>
      </c>
      <c r="K950" s="11" t="str">
        <f>VLOOKUP(A950,'Medical Examinations'!$A$1:$L$2336,12,FALSE)</f>
        <v>Diabetes</v>
      </c>
      <c r="L950" s="10">
        <f ca="1">VLOOKUP(A950,'Hospitalisation Details'!$A$1:$Q$2344,3,FALSE)</f>
        <v>1971</v>
      </c>
      <c r="M950" s="10" t="str">
        <f ca="1">VLOOKUP(A950,'Hospitalisation Details'!$A$1:$Q$2344,5,FALSE)</f>
        <v>Oct</v>
      </c>
      <c r="N950" s="11">
        <f ca="1">VLOOKUP(A950,'Hospitalisation Details'!$A$1:$Q$2344,6,FALSE)</f>
        <v>11</v>
      </c>
      <c r="O950" s="17">
        <f ca="1">VLOOKUP(A950,'Hospitalisation Details'!$A$1:$Q$2344,7,FALSE)</f>
        <v>26217</v>
      </c>
      <c r="P950" s="11">
        <f ca="1">VLOOKUP(A950,'Hospitalisation Details'!$A$1:$Q$2344,10,FALSE)</f>
        <v>7680.92</v>
      </c>
      <c r="Q950" s="11" t="str">
        <f ca="1">VLOOKUP(A950,'Hospitalisation Details'!$A$1:$Q$2344,12,FALSE)</f>
        <v>tier - 2</v>
      </c>
      <c r="R950" s="11" t="str">
        <f ca="1">VLOOKUP(A950,'Hospitalisation Details'!$A$1:$Q$2344,14,FALSE)</f>
        <v>tier - 1</v>
      </c>
      <c r="S950" s="11">
        <f ca="1">VLOOKUP(A950,'Hospitalisation Details'!$A$1:$Q$2344,17,FALSE)</f>
        <v>54</v>
      </c>
      <c r="T950" s="11" t="str">
        <f ca="1">VLOOKUP(A950,'Hospitalisation Details'!$A$1:$Q$2336,16,FALSE)</f>
        <v>R1013</v>
      </c>
    </row>
    <row r="951" ht="15.5" spans="1:20">
      <c r="A951" s="10" t="s">
        <v>3527</v>
      </c>
      <c r="B951" s="11" t="str">
        <f>VLOOKUP(A951,'Customer Names'!$H$6:$K$2340,3,FALSE)</f>
        <v>  Matthew T</v>
      </c>
      <c r="C951" s="11">
        <f>VLOOKUP(A951,'Medical Examinations'!$A$1:$L$2336,2,FALSE)</f>
        <v>27.94</v>
      </c>
      <c r="D951" s="11">
        <f>VLOOKUP(A951,'Medical Examinations'!$A$1:$L$2336,3,FALSE)</f>
        <v>7.92</v>
      </c>
      <c r="E951" s="11" t="str">
        <f>VLOOKUP(A951,'Medical Examinations'!$A$1:$L$2336,4,FALSE)</f>
        <v>No</v>
      </c>
      <c r="F951" s="11" t="str">
        <f>VLOOKUP(A951,'Medical Examinations'!$A$1:$L$2336,5,FALSE)</f>
        <v>No</v>
      </c>
      <c r="G951" s="11" t="str">
        <f>VLOOKUP(A951,'Medical Examinations'!$A$1:$L$2336,6,FALSE)</f>
        <v>No</v>
      </c>
      <c r="H951" s="11">
        <f>VLOOKUP(A951,'Medical Examinations'!$A$1:$L$2336,8,FALSE)</f>
        <v>0</v>
      </c>
      <c r="I951" s="11" t="str">
        <f>VLOOKUP(A951,'Medical Examinations'!$A$1:$L$2336,10,FALSE)</f>
        <v>No</v>
      </c>
      <c r="J951" s="11" t="str">
        <f>VLOOKUP(A951,'Medical Examinations'!$A$1:$L$2336,11,FALSE)</f>
        <v>Over Weight</v>
      </c>
      <c r="K951" s="11" t="str">
        <f>VLOOKUP(A951,'Medical Examinations'!$A$1:$L$2336,12,FALSE)</f>
        <v>Diabetes</v>
      </c>
      <c r="L951" s="10">
        <f ca="1">VLOOKUP(A951,'Hospitalisation Details'!$A$1:$Q$2344,3,FALSE)</f>
        <v>1981</v>
      </c>
      <c r="M951" s="10" t="str">
        <f ca="1">VLOOKUP(A951,'Hospitalisation Details'!$A$1:$Q$2344,5,FALSE)</f>
        <v>Dec</v>
      </c>
      <c r="N951" s="11">
        <f ca="1">VLOOKUP(A951,'Hospitalisation Details'!$A$1:$Q$2344,6,FALSE)</f>
        <v>19</v>
      </c>
      <c r="O951" s="17">
        <f ca="1">VLOOKUP(A951,'Hospitalisation Details'!$A$1:$Q$2344,7,FALSE)</f>
        <v>29939</v>
      </c>
      <c r="P951" s="11">
        <f ca="1">VLOOKUP(A951,'Hospitalisation Details'!$A$1:$Q$2344,10,FALSE)</f>
        <v>7681.17</v>
      </c>
      <c r="Q951" s="11" t="str">
        <f ca="1">VLOOKUP(A951,'Hospitalisation Details'!$A$1:$Q$2344,12,FALSE)</f>
        <v>tier - 2</v>
      </c>
      <c r="R951" s="11" t="str">
        <f ca="1">VLOOKUP(A951,'Hospitalisation Details'!$A$1:$Q$2344,14,FALSE)</f>
        <v>tier - 2</v>
      </c>
      <c r="S951" s="11">
        <f ca="1">VLOOKUP(A951,'Hospitalisation Details'!$A$1:$Q$2344,17,FALSE)</f>
        <v>43</v>
      </c>
      <c r="T951" s="11" t="str">
        <f ca="1">VLOOKUP(A951,'Hospitalisation Details'!$A$1:$Q$2336,16,FALSE)</f>
        <v>R1020</v>
      </c>
    </row>
    <row r="952" ht="15.5" spans="1:20">
      <c r="A952" s="10" t="s">
        <v>3530</v>
      </c>
      <c r="B952" s="11" t="str">
        <f>VLOOKUP(A952,'Customer Names'!$H$6:$K$2340,3,FALSE)</f>
        <v>  Cassandra</v>
      </c>
      <c r="C952" s="11">
        <f>VLOOKUP(A952,'Medical Examinations'!$A$1:$L$2336,2,FALSE)</f>
        <v>31.9</v>
      </c>
      <c r="D952" s="11">
        <f>VLOOKUP(A952,'Medical Examinations'!$A$1:$L$2336,3,FALSE)</f>
        <v>10.12</v>
      </c>
      <c r="E952" s="11" t="str">
        <f>VLOOKUP(A952,'Medical Examinations'!$A$1:$L$2336,4,FALSE)</f>
        <v>No</v>
      </c>
      <c r="F952" s="11" t="str">
        <f>VLOOKUP(A952,'Medical Examinations'!$A$1:$L$2336,5,FALSE)</f>
        <v>No</v>
      </c>
      <c r="G952" s="11" t="str">
        <f>VLOOKUP(A952,'Medical Examinations'!$A$1:$L$2336,6,FALSE)</f>
        <v>No</v>
      </c>
      <c r="H952" s="11">
        <f>VLOOKUP(A952,'Medical Examinations'!$A$1:$L$2336,8,FALSE)</f>
        <v>2</v>
      </c>
      <c r="I952" s="11" t="str">
        <f>VLOOKUP(A952,'Medical Examinations'!$A$1:$L$2336,10,FALSE)</f>
        <v>No</v>
      </c>
      <c r="J952" s="11" t="str">
        <f>VLOOKUP(A952,'Medical Examinations'!$A$1:$L$2336,11,FALSE)</f>
        <v>Obesity</v>
      </c>
      <c r="K952" s="11" t="str">
        <f>VLOOKUP(A952,'Medical Examinations'!$A$1:$L$2336,12,FALSE)</f>
        <v>Diabetes</v>
      </c>
      <c r="L952" s="10">
        <f ca="1">VLOOKUP(A952,'Hospitalisation Details'!$A$1:$Q$2344,3,FALSE)</f>
        <v>1982</v>
      </c>
      <c r="M952" s="10" t="str">
        <f ca="1">VLOOKUP(A952,'Hospitalisation Details'!$A$1:$Q$2344,5,FALSE)</f>
        <v>Dec</v>
      </c>
      <c r="N952" s="11">
        <f ca="1">VLOOKUP(A952,'Hospitalisation Details'!$A$1:$Q$2344,6,FALSE)</f>
        <v>18</v>
      </c>
      <c r="O952" s="17">
        <f ca="1">VLOOKUP(A952,'Hospitalisation Details'!$A$1:$Q$2344,7,FALSE)</f>
        <v>30303</v>
      </c>
      <c r="P952" s="11">
        <f ca="1">VLOOKUP(A952,'Hospitalisation Details'!$A$1:$Q$2344,10,FALSE)</f>
        <v>7682.67</v>
      </c>
      <c r="Q952" s="11" t="str">
        <f ca="1">VLOOKUP(A952,'Hospitalisation Details'!$A$1:$Q$2344,12,FALSE)</f>
        <v>tier - 2</v>
      </c>
      <c r="R952" s="11" t="str">
        <f ca="1">VLOOKUP(A952,'Hospitalisation Details'!$A$1:$Q$2344,14,FALSE)</f>
        <v>tier - 1</v>
      </c>
      <c r="S952" s="11">
        <f ca="1">VLOOKUP(A952,'Hospitalisation Details'!$A$1:$Q$2344,17,FALSE)</f>
        <v>42</v>
      </c>
      <c r="T952" s="11" t="str">
        <f ca="1">VLOOKUP(A952,'Hospitalisation Details'!$A$1:$Q$2336,16,FALSE)</f>
        <v>R1013</v>
      </c>
    </row>
    <row r="953" ht="15.5" spans="1:20">
      <c r="A953" s="10" t="s">
        <v>3533</v>
      </c>
      <c r="B953" s="11" t="str">
        <f>VLOOKUP(A953,'Customer Names'!$H$6:$K$2340,3,FALSE)</f>
        <v>  Rosemary C</v>
      </c>
      <c r="C953" s="11">
        <f>VLOOKUP(A953,'Medical Examinations'!$A$1:$L$2336,2,FALSE)</f>
        <v>31.64</v>
      </c>
      <c r="D953" s="11">
        <f>VLOOKUP(A953,'Medical Examinations'!$A$1:$L$2336,3,FALSE)</f>
        <v>7.91</v>
      </c>
      <c r="E953" s="11" t="str">
        <f>VLOOKUP(A953,'Medical Examinations'!$A$1:$L$2336,4,FALSE)</f>
        <v>No</v>
      </c>
      <c r="F953" s="11" t="str">
        <f>VLOOKUP(A953,'Medical Examinations'!$A$1:$L$2336,5,FALSE)</f>
        <v>No</v>
      </c>
      <c r="G953" s="11" t="str">
        <f>VLOOKUP(A953,'Medical Examinations'!$A$1:$L$2336,6,FALSE)</f>
        <v>No</v>
      </c>
      <c r="H953" s="11">
        <f>VLOOKUP(A953,'Medical Examinations'!$A$1:$L$2336,8,FALSE)</f>
        <v>0</v>
      </c>
      <c r="I953" s="11" t="str">
        <f>VLOOKUP(A953,'Medical Examinations'!$A$1:$L$2336,10,FALSE)</f>
        <v>No</v>
      </c>
      <c r="J953" s="11" t="str">
        <f>VLOOKUP(A953,'Medical Examinations'!$A$1:$L$2336,11,FALSE)</f>
        <v>Obesity</v>
      </c>
      <c r="K953" s="11" t="str">
        <f>VLOOKUP(A953,'Medical Examinations'!$A$1:$L$2336,12,FALSE)</f>
        <v>Diabetes</v>
      </c>
      <c r="L953" s="10">
        <f ca="1">VLOOKUP(A953,'Hospitalisation Details'!$A$1:$Q$2344,3,FALSE)</f>
        <v>1987</v>
      </c>
      <c r="M953" s="10" t="str">
        <f ca="1">VLOOKUP(A953,'Hospitalisation Details'!$A$1:$Q$2344,5,FALSE)</f>
        <v>Jul</v>
      </c>
      <c r="N953" s="11">
        <f ca="1">VLOOKUP(A953,'Hospitalisation Details'!$A$1:$Q$2344,6,FALSE)</f>
        <v>12</v>
      </c>
      <c r="O953" s="17">
        <f ca="1">VLOOKUP(A953,'Hospitalisation Details'!$A$1:$Q$2344,7,FALSE)</f>
        <v>31970</v>
      </c>
      <c r="P953" s="11">
        <f ca="1">VLOOKUP(A953,'Hospitalisation Details'!$A$1:$Q$2344,10,FALSE)</f>
        <v>7684.62</v>
      </c>
      <c r="Q953" s="11" t="str">
        <f ca="1">VLOOKUP(A953,'Hospitalisation Details'!$A$1:$Q$2344,12,FALSE)</f>
        <v>tier - 2</v>
      </c>
      <c r="R953" s="11" t="str">
        <f ca="1">VLOOKUP(A953,'Hospitalisation Details'!$A$1:$Q$2344,14,FALSE)</f>
        <v>tier - 3</v>
      </c>
      <c r="S953" s="11">
        <f ca="1">VLOOKUP(A953,'Hospitalisation Details'!$A$1:$Q$2344,17,FALSE)</f>
        <v>38</v>
      </c>
      <c r="T953" s="11" t="str">
        <f ca="1">VLOOKUP(A953,'Hospitalisation Details'!$A$1:$Q$2336,16,FALSE)</f>
        <v>R1021</v>
      </c>
    </row>
    <row r="954" ht="15.5" spans="1:20">
      <c r="A954" s="10" t="s">
        <v>3536</v>
      </c>
      <c r="B954" s="11" t="str">
        <f>VLOOKUP(A954,'Customer Names'!$H$6:$K$2340,3,FALSE)</f>
        <v>  Carrie A</v>
      </c>
      <c r="C954" s="11">
        <f>VLOOKUP(A954,'Medical Examinations'!$A$1:$L$2336,2,FALSE)</f>
        <v>46.7</v>
      </c>
      <c r="D954" s="11">
        <f>VLOOKUP(A954,'Medical Examinations'!$A$1:$L$2336,3,FALSE)</f>
        <v>10.9</v>
      </c>
      <c r="E954" s="11" t="str">
        <f>VLOOKUP(A954,'Medical Examinations'!$A$1:$L$2336,4,FALSE)</f>
        <v>No</v>
      </c>
      <c r="F954" s="11" t="str">
        <f>VLOOKUP(A954,'Medical Examinations'!$A$1:$L$2336,5,FALSE)</f>
        <v>No</v>
      </c>
      <c r="G954" s="11" t="str">
        <f>VLOOKUP(A954,'Medical Examinations'!$A$1:$L$2336,6,FALSE)</f>
        <v>No</v>
      </c>
      <c r="H954" s="11">
        <f>VLOOKUP(A954,'Medical Examinations'!$A$1:$L$2336,8,FALSE)</f>
        <v>0</v>
      </c>
      <c r="I954" s="11" t="str">
        <f>VLOOKUP(A954,'Medical Examinations'!$A$1:$L$2336,10,FALSE)</f>
        <v>No</v>
      </c>
      <c r="J954" s="11" t="str">
        <f>VLOOKUP(A954,'Medical Examinations'!$A$1:$L$2336,11,FALSE)</f>
        <v>Obesity</v>
      </c>
      <c r="K954" s="11" t="str">
        <f>VLOOKUP(A954,'Medical Examinations'!$A$1:$L$2336,12,FALSE)</f>
        <v>Diabetes</v>
      </c>
      <c r="L954" s="10">
        <f ca="1">VLOOKUP(A954,'Hospitalisation Details'!$A$1:$Q$2344,3,FALSE)</f>
        <v>1978</v>
      </c>
      <c r="M954" s="10" t="str">
        <f ca="1">VLOOKUP(A954,'Hospitalisation Details'!$A$1:$Q$2344,5,FALSE)</f>
        <v>Dec</v>
      </c>
      <c r="N954" s="11">
        <f ca="1">VLOOKUP(A954,'Hospitalisation Details'!$A$1:$Q$2344,6,FALSE)</f>
        <v>29</v>
      </c>
      <c r="O954" s="17">
        <f ca="1">VLOOKUP(A954,'Hospitalisation Details'!$A$1:$Q$2344,7,FALSE)</f>
        <v>28853</v>
      </c>
      <c r="P954" s="11">
        <f ca="1">VLOOKUP(A954,'Hospitalisation Details'!$A$1:$Q$2344,10,FALSE)</f>
        <v>7726.85</v>
      </c>
      <c r="Q954" s="11" t="str">
        <f ca="1">VLOOKUP(A954,'Hospitalisation Details'!$A$1:$Q$2344,12,FALSE)</f>
        <v>tier - 1</v>
      </c>
      <c r="R954" s="11" t="str">
        <f ca="1">VLOOKUP(A954,'Hospitalisation Details'!$A$1:$Q$2344,14,FALSE)</f>
        <v>tier - 2</v>
      </c>
      <c r="S954" s="11">
        <f ca="1">VLOOKUP(A954,'Hospitalisation Details'!$A$1:$Q$2344,17,FALSE)</f>
        <v>46</v>
      </c>
      <c r="T954" s="11" t="str">
        <f ca="1">VLOOKUP(A954,'Hospitalisation Details'!$A$1:$Q$2336,16,FALSE)</f>
        <v>R1011</v>
      </c>
    </row>
    <row r="955" ht="15.5" spans="1:20">
      <c r="A955" s="10" t="s">
        <v>3539</v>
      </c>
      <c r="B955" s="11" t="str">
        <f>VLOOKUP(A955,'Customer Names'!$H$6:$K$2340,3,FALSE)</f>
        <v>  Gerardo Sr</v>
      </c>
      <c r="C955" s="11">
        <f>VLOOKUP(A955,'Medical Examinations'!$A$1:$L$2336,2,FALSE)</f>
        <v>18.335</v>
      </c>
      <c r="D955" s="11">
        <f>VLOOKUP(A955,'Medical Examinations'!$A$1:$L$2336,3,FALSE)</f>
        <v>11.83</v>
      </c>
      <c r="E955" s="11" t="str">
        <f>VLOOKUP(A955,'Medical Examinations'!$A$1:$L$2336,4,FALSE)</f>
        <v>No</v>
      </c>
      <c r="F955" s="11" t="str">
        <f>VLOOKUP(A955,'Medical Examinations'!$A$1:$L$2336,5,FALSE)</f>
        <v>No</v>
      </c>
      <c r="G955" s="11" t="str">
        <f>VLOOKUP(A955,'Medical Examinations'!$A$1:$L$2336,6,FALSE)</f>
        <v>No</v>
      </c>
      <c r="H955" s="11">
        <f>VLOOKUP(A955,'Medical Examinations'!$A$1:$L$2336,8,FALSE)</f>
        <v>0</v>
      </c>
      <c r="I955" s="11" t="str">
        <f>VLOOKUP(A955,'Medical Examinations'!$A$1:$L$2336,10,FALSE)</f>
        <v>No</v>
      </c>
      <c r="J955" s="11" t="str">
        <f>VLOOKUP(A955,'Medical Examinations'!$A$1:$L$2336,11,FALSE)</f>
        <v>Under Weight</v>
      </c>
      <c r="K955" s="11" t="str">
        <f>VLOOKUP(A955,'Medical Examinations'!$A$1:$L$2336,12,FALSE)</f>
        <v>Diabetes</v>
      </c>
      <c r="L955" s="10">
        <f ca="1">VLOOKUP(A955,'Hospitalisation Details'!$A$1:$Q$2344,3,FALSE)</f>
        <v>1979</v>
      </c>
      <c r="M955" s="10" t="str">
        <f ca="1">VLOOKUP(A955,'Hospitalisation Details'!$A$1:$Q$2344,5,FALSE)</f>
        <v>Jun</v>
      </c>
      <c r="N955" s="11">
        <f ca="1">VLOOKUP(A955,'Hospitalisation Details'!$A$1:$Q$2344,6,FALSE)</f>
        <v>2</v>
      </c>
      <c r="O955" s="17">
        <f ca="1">VLOOKUP(A955,'Hospitalisation Details'!$A$1:$Q$2344,7,FALSE)</f>
        <v>29008</v>
      </c>
      <c r="P955" s="11">
        <f ca="1">VLOOKUP(A955,'Hospitalisation Details'!$A$1:$Q$2344,10,FALSE)</f>
        <v>7727.25</v>
      </c>
      <c r="Q955" s="11" t="str">
        <f ca="1">VLOOKUP(A955,'Hospitalisation Details'!$A$1:$Q$2344,12,FALSE)</f>
        <v>tier - 2</v>
      </c>
      <c r="R955" s="11" t="str">
        <f ca="1">VLOOKUP(A955,'Hospitalisation Details'!$A$1:$Q$2344,14,FALSE)</f>
        <v>tier - 3</v>
      </c>
      <c r="S955" s="11">
        <f ca="1">VLOOKUP(A955,'Hospitalisation Details'!$A$1:$Q$2344,17,FALSE)</f>
        <v>46</v>
      </c>
      <c r="T955" s="11" t="str">
        <f ca="1">VLOOKUP(A955,'Hospitalisation Details'!$A$1:$Q$2336,16,FALSE)</f>
        <v>R1012</v>
      </c>
    </row>
    <row r="956" ht="15.5" spans="1:20">
      <c r="A956" s="10" t="s">
        <v>3542</v>
      </c>
      <c r="B956" s="11" t="str">
        <f>VLOOKUP(A956,'Customer Names'!$H$6:$K$2340,3,FALSE)</f>
        <v>  Matthew R</v>
      </c>
      <c r="C956" s="11">
        <f>VLOOKUP(A956,'Medical Examinations'!$A$1:$L$2336,2,FALSE)</f>
        <v>31.24</v>
      </c>
      <c r="D956" s="11">
        <f>VLOOKUP(A956,'Medical Examinations'!$A$1:$L$2336,3,FALSE)</f>
        <v>7.42</v>
      </c>
      <c r="E956" s="11" t="str">
        <f>VLOOKUP(A956,'Medical Examinations'!$A$1:$L$2336,4,FALSE)</f>
        <v>yes</v>
      </c>
      <c r="F956" s="11" t="str">
        <f>VLOOKUP(A956,'Medical Examinations'!$A$1:$L$2336,5,FALSE)</f>
        <v>No</v>
      </c>
      <c r="G956" s="11" t="str">
        <f>VLOOKUP(A956,'Medical Examinations'!$A$1:$L$2336,6,FALSE)</f>
        <v>No</v>
      </c>
      <c r="H956" s="11">
        <f>VLOOKUP(A956,'Medical Examinations'!$A$1:$L$2336,8,FALSE)</f>
        <v>2</v>
      </c>
      <c r="I956" s="11" t="str">
        <f>VLOOKUP(A956,'Medical Examinations'!$A$1:$L$2336,10,FALSE)</f>
        <v>No</v>
      </c>
      <c r="J956" s="11" t="str">
        <f>VLOOKUP(A956,'Medical Examinations'!$A$1:$L$2336,11,FALSE)</f>
        <v>Obesity</v>
      </c>
      <c r="K956" s="11" t="str">
        <f>VLOOKUP(A956,'Medical Examinations'!$A$1:$L$2336,12,FALSE)</f>
        <v>Diabetes</v>
      </c>
      <c r="L956" s="10">
        <f ca="1">VLOOKUP(A956,'Hospitalisation Details'!$A$1:$Q$2344,3,FALSE)</f>
        <v>1980</v>
      </c>
      <c r="M956" s="10" t="str">
        <f ca="1">VLOOKUP(A956,'Hospitalisation Details'!$A$1:$Q$2344,5,FALSE)</f>
        <v>Sep</v>
      </c>
      <c r="N956" s="11">
        <f ca="1">VLOOKUP(A956,'Hospitalisation Details'!$A$1:$Q$2344,6,FALSE)</f>
        <v>10</v>
      </c>
      <c r="O956" s="17">
        <f ca="1">VLOOKUP(A956,'Hospitalisation Details'!$A$1:$Q$2344,7,FALSE)</f>
        <v>29474</v>
      </c>
      <c r="P956" s="11">
        <f ca="1">VLOOKUP(A956,'Hospitalisation Details'!$A$1:$Q$2344,10,FALSE)</f>
        <v>7729.65</v>
      </c>
      <c r="Q956" s="11" t="str">
        <f ca="1">VLOOKUP(A956,'Hospitalisation Details'!$A$1:$Q$2344,12,FALSE)</f>
        <v>tier - 3</v>
      </c>
      <c r="R956" s="11" t="str">
        <f ca="1">VLOOKUP(A956,'Hospitalisation Details'!$A$1:$Q$2344,14,FALSE)</f>
        <v>tier - 1</v>
      </c>
      <c r="S956" s="11">
        <f ca="1">VLOOKUP(A956,'Hospitalisation Details'!$A$1:$Q$2344,17,FALSE)</f>
        <v>45</v>
      </c>
      <c r="T956" s="11" t="str">
        <f ca="1">VLOOKUP(A956,'Hospitalisation Details'!$A$1:$Q$2336,16,FALSE)</f>
        <v>R1016</v>
      </c>
    </row>
    <row r="957" ht="15.5" spans="1:20">
      <c r="A957" s="10" t="s">
        <v>3546</v>
      </c>
      <c r="B957" s="11" t="str">
        <f>VLOOKUP(A957,'Customer Names'!$H$6:$K$2340,3,FALSE)</f>
        <v>  Meghan E</v>
      </c>
      <c r="C957" s="11">
        <f>VLOOKUP(A957,'Medical Examinations'!$A$1:$L$2336,2,FALSE)</f>
        <v>39.22</v>
      </c>
      <c r="D957" s="11">
        <f>VLOOKUP(A957,'Medical Examinations'!$A$1:$L$2336,3,FALSE)</f>
        <v>5.62</v>
      </c>
      <c r="E957" s="11" t="str">
        <f>VLOOKUP(A957,'Medical Examinations'!$A$1:$L$2336,4,FALSE)</f>
        <v>yes</v>
      </c>
      <c r="F957" s="11" t="str">
        <f>VLOOKUP(A957,'Medical Examinations'!$A$1:$L$2336,5,FALSE)</f>
        <v>No</v>
      </c>
      <c r="G957" s="11" t="str">
        <f>VLOOKUP(A957,'Medical Examinations'!$A$1:$L$2336,6,FALSE)</f>
        <v>No</v>
      </c>
      <c r="H957" s="11">
        <f>VLOOKUP(A957,'Medical Examinations'!$A$1:$L$2336,8,FALSE)</f>
        <v>1</v>
      </c>
      <c r="I957" s="11" t="str">
        <f>VLOOKUP(A957,'Medical Examinations'!$A$1:$L$2336,10,FALSE)</f>
        <v>No</v>
      </c>
      <c r="J957" s="11" t="str">
        <f>VLOOKUP(A957,'Medical Examinations'!$A$1:$L$2336,11,FALSE)</f>
        <v>Obesity</v>
      </c>
      <c r="K957" s="11" t="str">
        <f>VLOOKUP(A957,'Medical Examinations'!$A$1:$L$2336,12,FALSE)</f>
        <v>Normal</v>
      </c>
      <c r="L957" s="10">
        <f ca="1">VLOOKUP(A957,'Hospitalisation Details'!$A$1:$Q$2344,3,FALSE)</f>
        <v>1978</v>
      </c>
      <c r="M957" s="10" t="str">
        <f ca="1">VLOOKUP(A957,'Hospitalisation Details'!$A$1:$Q$2344,5,FALSE)</f>
        <v>Dec</v>
      </c>
      <c r="N957" s="11">
        <f ca="1">VLOOKUP(A957,'Hospitalisation Details'!$A$1:$Q$2344,6,FALSE)</f>
        <v>4</v>
      </c>
      <c r="O957" s="17">
        <f ca="1">VLOOKUP(A957,'Hospitalisation Details'!$A$1:$Q$2344,7,FALSE)</f>
        <v>28828</v>
      </c>
      <c r="P957" s="11">
        <f ca="1">VLOOKUP(A957,'Hospitalisation Details'!$A$1:$Q$2344,10,FALSE)</f>
        <v>7731.43</v>
      </c>
      <c r="Q957" s="11" t="str">
        <f ca="1">VLOOKUP(A957,'Hospitalisation Details'!$A$1:$Q$2344,12,FALSE)</f>
        <v>tier - 3</v>
      </c>
      <c r="R957" s="11" t="str">
        <f ca="1">VLOOKUP(A957,'Hospitalisation Details'!$A$1:$Q$2344,14,FALSE)</f>
        <v>tier - 2</v>
      </c>
      <c r="S957" s="11">
        <f ca="1">VLOOKUP(A957,'Hospitalisation Details'!$A$1:$Q$2344,17,FALSE)</f>
        <v>46</v>
      </c>
      <c r="T957" s="11" t="str">
        <f ca="1">VLOOKUP(A957,'Hospitalisation Details'!$A$1:$Q$2336,16,FALSE)</f>
        <v>R1013</v>
      </c>
    </row>
    <row r="958" ht="15.5" spans="1:20">
      <c r="A958" s="10" t="s">
        <v>3549</v>
      </c>
      <c r="B958" s="11" t="str">
        <f>VLOOKUP(A958,'Customer Names'!$H$6:$K$2340,3,FALSE)</f>
        <v>  Eric</v>
      </c>
      <c r="C958" s="11">
        <f>VLOOKUP(A958,'Medical Examinations'!$A$1:$L$2336,2,FALSE)</f>
        <v>24.415</v>
      </c>
      <c r="D958" s="11">
        <f>VLOOKUP(A958,'Medical Examinations'!$A$1:$L$2336,3,FALSE)</f>
        <v>7.16</v>
      </c>
      <c r="E958" s="11" t="str">
        <f>VLOOKUP(A958,'Medical Examinations'!$A$1:$L$2336,4,FALSE)</f>
        <v>No</v>
      </c>
      <c r="F958" s="11" t="str">
        <f>VLOOKUP(A958,'Medical Examinations'!$A$1:$L$2336,5,FALSE)</f>
        <v>No</v>
      </c>
      <c r="G958" s="11" t="str">
        <f>VLOOKUP(A958,'Medical Examinations'!$A$1:$L$2336,6,FALSE)</f>
        <v>No</v>
      </c>
      <c r="H958" s="11">
        <f>VLOOKUP(A958,'Medical Examinations'!$A$1:$L$2336,8,FALSE)</f>
        <v>0</v>
      </c>
      <c r="I958" s="11" t="str">
        <f>VLOOKUP(A958,'Medical Examinations'!$A$1:$L$2336,10,FALSE)</f>
        <v>No</v>
      </c>
      <c r="J958" s="11" t="str">
        <f>VLOOKUP(A958,'Medical Examinations'!$A$1:$L$2336,11,FALSE)</f>
        <v>Normal Weight</v>
      </c>
      <c r="K958" s="11" t="str">
        <f>VLOOKUP(A958,'Medical Examinations'!$A$1:$L$2336,12,FALSE)</f>
        <v>Diabetes</v>
      </c>
      <c r="L958" s="10">
        <f ca="1">VLOOKUP(A958,'Hospitalisation Details'!$A$1:$Q$2344,3,FALSE)</f>
        <v>1977</v>
      </c>
      <c r="M958" s="10" t="str">
        <f ca="1">VLOOKUP(A958,'Hospitalisation Details'!$A$1:$Q$2344,5,FALSE)</f>
        <v>Aug</v>
      </c>
      <c r="N958" s="11">
        <f ca="1">VLOOKUP(A958,'Hospitalisation Details'!$A$1:$Q$2344,6,FALSE)</f>
        <v>29</v>
      </c>
      <c r="O958" s="17">
        <f ca="1">VLOOKUP(A958,'Hospitalisation Details'!$A$1:$Q$2344,7,FALSE)</f>
        <v>28366</v>
      </c>
      <c r="P958" s="11">
        <f ca="1">VLOOKUP(A958,'Hospitalisation Details'!$A$1:$Q$2344,10,FALSE)</f>
        <v>7731.86</v>
      </c>
      <c r="Q958" s="11" t="str">
        <f ca="1">VLOOKUP(A958,'Hospitalisation Details'!$A$1:$Q$2344,12,FALSE)</f>
        <v>tier - 2</v>
      </c>
      <c r="R958" s="11" t="str">
        <f ca="1">VLOOKUP(A958,'Hospitalisation Details'!$A$1:$Q$2344,14,FALSE)</f>
        <v>tier - 3</v>
      </c>
      <c r="S958" s="11">
        <f ca="1">VLOOKUP(A958,'Hospitalisation Details'!$A$1:$Q$2344,17,FALSE)</f>
        <v>48</v>
      </c>
      <c r="T958" s="11" t="str">
        <f ca="1">VLOOKUP(A958,'Hospitalisation Details'!$A$1:$Q$2336,16,FALSE)</f>
        <v>R1012</v>
      </c>
    </row>
    <row r="959" ht="15.5" spans="1:20">
      <c r="A959" s="10" t="s">
        <v>3553</v>
      </c>
      <c r="B959" s="11" t="str">
        <f>VLOOKUP(A959,'Customer Names'!$H$6:$K$2340,3,FALSE)</f>
        <v>  Lisa B</v>
      </c>
      <c r="C959" s="11">
        <f>VLOOKUP(A959,'Medical Examinations'!$A$1:$L$2336,2,FALSE)</f>
        <v>32.3</v>
      </c>
      <c r="D959" s="11">
        <f>VLOOKUP(A959,'Medical Examinations'!$A$1:$L$2336,3,FALSE)</f>
        <v>9.89</v>
      </c>
      <c r="E959" s="11" t="str">
        <f>VLOOKUP(A959,'Medical Examinations'!$A$1:$L$2336,4,FALSE)</f>
        <v>No</v>
      </c>
      <c r="F959" s="11" t="str">
        <f>VLOOKUP(A959,'Medical Examinations'!$A$1:$L$2336,5,FALSE)</f>
        <v>No</v>
      </c>
      <c r="G959" s="11" t="str">
        <f>VLOOKUP(A959,'Medical Examinations'!$A$1:$L$2336,6,FALSE)</f>
        <v>No</v>
      </c>
      <c r="H959" s="11">
        <f>VLOOKUP(A959,'Medical Examinations'!$A$1:$L$2336,8,FALSE)</f>
        <v>0</v>
      </c>
      <c r="I959" s="11" t="str">
        <f>VLOOKUP(A959,'Medical Examinations'!$A$1:$L$2336,10,FALSE)</f>
        <v>No</v>
      </c>
      <c r="J959" s="11" t="str">
        <f>VLOOKUP(A959,'Medical Examinations'!$A$1:$L$2336,11,FALSE)</f>
        <v>Obesity</v>
      </c>
      <c r="K959" s="11" t="str">
        <f>VLOOKUP(A959,'Medical Examinations'!$A$1:$L$2336,12,FALSE)</f>
        <v>Diabetes</v>
      </c>
      <c r="L959" s="10">
        <f ca="1">VLOOKUP(A959,'Hospitalisation Details'!$A$1:$Q$2344,3,FALSE)</f>
        <v>1965</v>
      </c>
      <c r="M959" s="10" t="str">
        <f ca="1">VLOOKUP(A959,'Hospitalisation Details'!$A$1:$Q$2344,5,FALSE)</f>
        <v>Jul</v>
      </c>
      <c r="N959" s="11">
        <f ca="1">VLOOKUP(A959,'Hospitalisation Details'!$A$1:$Q$2344,6,FALSE)</f>
        <v>18</v>
      </c>
      <c r="O959" s="17">
        <f ca="1">VLOOKUP(A959,'Hospitalisation Details'!$A$1:$Q$2344,7,FALSE)</f>
        <v>23941</v>
      </c>
      <c r="P959" s="11">
        <f ca="1">VLOOKUP(A959,'Hospitalisation Details'!$A$1:$Q$2344,10,FALSE)</f>
        <v>7736.39</v>
      </c>
      <c r="Q959" s="11" t="str">
        <f ca="1">VLOOKUP(A959,'Hospitalisation Details'!$A$1:$Q$2344,12,FALSE)</f>
        <v>tier - 3</v>
      </c>
      <c r="R959" s="11" t="str">
        <f ca="1">VLOOKUP(A959,'Hospitalisation Details'!$A$1:$Q$2344,14,FALSE)</f>
        <v>tier - 2</v>
      </c>
      <c r="S959" s="11">
        <f ca="1">VLOOKUP(A959,'Hospitalisation Details'!$A$1:$Q$2344,17,FALSE)</f>
        <v>60</v>
      </c>
      <c r="T959" s="11" t="str">
        <f ca="1">VLOOKUP(A959,'Hospitalisation Details'!$A$1:$Q$2336,16,FALSE)</f>
        <v>R1013</v>
      </c>
    </row>
    <row r="960" ht="15.5" spans="1:20">
      <c r="A960" s="10" t="s">
        <v>3557</v>
      </c>
      <c r="B960" s="11" t="str">
        <f>VLOOKUP(A960,'Customer Names'!$H$6:$K$2340,3,FALSE)</f>
        <v>  Jane R</v>
      </c>
      <c r="C960" s="11">
        <f>VLOOKUP(A960,'Medical Examinations'!$A$1:$L$2336,2,FALSE)</f>
        <v>39.94</v>
      </c>
      <c r="D960" s="11">
        <f>VLOOKUP(A960,'Medical Examinations'!$A$1:$L$2336,3,FALSE)</f>
        <v>5.14</v>
      </c>
      <c r="E960" s="11" t="str">
        <f>VLOOKUP(A960,'Medical Examinations'!$A$1:$L$2336,4,FALSE)</f>
        <v>No</v>
      </c>
      <c r="F960" s="11" t="str">
        <f>VLOOKUP(A960,'Medical Examinations'!$A$1:$L$2336,5,FALSE)</f>
        <v>No</v>
      </c>
      <c r="G960" s="11" t="str">
        <f>VLOOKUP(A960,'Medical Examinations'!$A$1:$L$2336,6,FALSE)</f>
        <v>No</v>
      </c>
      <c r="H960" s="11">
        <f>VLOOKUP(A960,'Medical Examinations'!$A$1:$L$2336,8,FALSE)</f>
        <v>0</v>
      </c>
      <c r="I960" s="11" t="str">
        <f>VLOOKUP(A960,'Medical Examinations'!$A$1:$L$2336,10,FALSE)</f>
        <v>No</v>
      </c>
      <c r="J960" s="11" t="str">
        <f>VLOOKUP(A960,'Medical Examinations'!$A$1:$L$2336,11,FALSE)</f>
        <v>Obesity</v>
      </c>
      <c r="K960" s="11" t="str">
        <f>VLOOKUP(A960,'Medical Examinations'!$A$1:$L$2336,12,FALSE)</f>
        <v>Normal</v>
      </c>
      <c r="L960" s="10">
        <f ca="1">VLOOKUP(A960,'Hospitalisation Details'!$A$1:$Q$2344,3,FALSE)</f>
        <v>1978</v>
      </c>
      <c r="M960" s="10" t="str">
        <f ca="1">VLOOKUP(A960,'Hospitalisation Details'!$A$1:$Q$2344,5,FALSE)</f>
        <v>Sep</v>
      </c>
      <c r="N960" s="11">
        <f ca="1">VLOOKUP(A960,'Hospitalisation Details'!$A$1:$Q$2344,6,FALSE)</f>
        <v>4</v>
      </c>
      <c r="O960" s="17">
        <f ca="1">VLOOKUP(A960,'Hospitalisation Details'!$A$1:$Q$2344,7,FALSE)</f>
        <v>28737</v>
      </c>
      <c r="P960" s="11">
        <f ca="1">VLOOKUP(A960,'Hospitalisation Details'!$A$1:$Q$2344,10,FALSE)</f>
        <v>7740.34</v>
      </c>
      <c r="Q960" s="11" t="str">
        <f ca="1">VLOOKUP(A960,'Hospitalisation Details'!$A$1:$Q$2344,12,FALSE)</f>
        <v>tier - 1</v>
      </c>
      <c r="R960" s="11" t="str">
        <f ca="1">VLOOKUP(A960,'Hospitalisation Details'!$A$1:$Q$2344,14,FALSE)</f>
        <v>tier - 1</v>
      </c>
      <c r="S960" s="11">
        <f ca="1">VLOOKUP(A960,'Hospitalisation Details'!$A$1:$Q$2344,17,FALSE)</f>
        <v>47</v>
      </c>
      <c r="T960" s="11" t="str">
        <f ca="1">VLOOKUP(A960,'Hospitalisation Details'!$A$1:$Q$2336,16,FALSE)</f>
        <v>R1011</v>
      </c>
    </row>
    <row r="961" ht="15.5" spans="1:20">
      <c r="A961" s="10" t="s">
        <v>3560</v>
      </c>
      <c r="B961" s="11" t="str">
        <f>VLOOKUP(A961,'Customer Names'!$H$6:$K$2340,3,FALSE)</f>
        <v>  Allison M</v>
      </c>
      <c r="C961" s="11">
        <f>VLOOKUP(A961,'Medical Examinations'!$A$1:$L$2336,2,FALSE)</f>
        <v>30</v>
      </c>
      <c r="D961" s="11">
        <f>VLOOKUP(A961,'Medical Examinations'!$A$1:$L$2336,3,FALSE)</f>
        <v>5.61</v>
      </c>
      <c r="E961" s="11" t="str">
        <f>VLOOKUP(A961,'Medical Examinations'!$A$1:$L$2336,4,FALSE)</f>
        <v>yes</v>
      </c>
      <c r="F961" s="11" t="str">
        <f>VLOOKUP(A961,'Medical Examinations'!$A$1:$L$2336,5,FALSE)</f>
        <v>No</v>
      </c>
      <c r="G961" s="11" t="str">
        <f>VLOOKUP(A961,'Medical Examinations'!$A$1:$L$2336,6,FALSE)</f>
        <v>Yes</v>
      </c>
      <c r="H961" s="11">
        <f>VLOOKUP(A961,'Medical Examinations'!$A$1:$L$2336,8,FALSE)</f>
        <v>1</v>
      </c>
      <c r="I961" s="11" t="str">
        <f>VLOOKUP(A961,'Medical Examinations'!$A$1:$L$2336,10,FALSE)</f>
        <v>No</v>
      </c>
      <c r="J961" s="11" t="str">
        <f>VLOOKUP(A961,'Medical Examinations'!$A$1:$L$2336,11,FALSE)</f>
        <v>Obesity</v>
      </c>
      <c r="K961" s="11" t="str">
        <f>VLOOKUP(A961,'Medical Examinations'!$A$1:$L$2336,12,FALSE)</f>
        <v>Normal</v>
      </c>
      <c r="L961" s="10">
        <f ca="1">VLOOKUP(A961,'Hospitalisation Details'!$A$1:$Q$2344,3,FALSE)</f>
        <v>1976</v>
      </c>
      <c r="M961" s="10" t="str">
        <f ca="1">VLOOKUP(A961,'Hospitalisation Details'!$A$1:$Q$2344,5,FALSE)</f>
        <v>Dec</v>
      </c>
      <c r="N961" s="11">
        <f ca="1">VLOOKUP(A961,'Hospitalisation Details'!$A$1:$Q$2344,6,FALSE)</f>
        <v>12</v>
      </c>
      <c r="O961" s="17">
        <f ca="1">VLOOKUP(A961,'Hospitalisation Details'!$A$1:$Q$2344,7,FALSE)</f>
        <v>28106</v>
      </c>
      <c r="P961" s="11">
        <f ca="1">VLOOKUP(A961,'Hospitalisation Details'!$A$1:$Q$2344,10,FALSE)</f>
        <v>7742.11</v>
      </c>
      <c r="Q961" s="11" t="str">
        <f ca="1">VLOOKUP(A961,'Hospitalisation Details'!$A$1:$Q$2344,12,FALSE)</f>
        <v>tier - 3</v>
      </c>
      <c r="R961" s="11" t="str">
        <f ca="1">VLOOKUP(A961,'Hospitalisation Details'!$A$1:$Q$2344,14,FALSE)</f>
        <v>tier - 2</v>
      </c>
      <c r="S961" s="11">
        <f ca="1">VLOOKUP(A961,'Hospitalisation Details'!$A$1:$Q$2344,17,FALSE)</f>
        <v>48</v>
      </c>
      <c r="T961" s="11" t="str">
        <f ca="1">VLOOKUP(A961,'Hospitalisation Details'!$A$1:$Q$2336,16,FALSE)</f>
        <v>R1013</v>
      </c>
    </row>
    <row r="962" ht="15.5" spans="1:20">
      <c r="A962" s="10" t="s">
        <v>3564</v>
      </c>
      <c r="B962" s="11" t="str">
        <f>VLOOKUP(A962,'Customer Names'!$H$6:$K$2340,3,FALSE)</f>
        <v>  Sarah E</v>
      </c>
      <c r="C962" s="11">
        <f>VLOOKUP(A962,'Medical Examinations'!$A$1:$L$2336,2,FALSE)</f>
        <v>35.34</v>
      </c>
      <c r="D962" s="11">
        <f>VLOOKUP(A962,'Medical Examinations'!$A$1:$L$2336,3,FALSE)</f>
        <v>5.51</v>
      </c>
      <c r="E962" s="11" t="str">
        <f>VLOOKUP(A962,'Medical Examinations'!$A$1:$L$2336,4,FALSE)</f>
        <v>yes</v>
      </c>
      <c r="F962" s="11" t="str">
        <f>VLOOKUP(A962,'Medical Examinations'!$A$1:$L$2336,5,FALSE)</f>
        <v>No</v>
      </c>
      <c r="G962" s="11" t="str">
        <f>VLOOKUP(A962,'Medical Examinations'!$A$1:$L$2336,6,FALSE)</f>
        <v>Yes</v>
      </c>
      <c r="H962" s="11">
        <f>VLOOKUP(A962,'Medical Examinations'!$A$1:$L$2336,8,FALSE)</f>
        <v>1</v>
      </c>
      <c r="I962" s="11" t="str">
        <f>VLOOKUP(A962,'Medical Examinations'!$A$1:$L$2336,10,FALSE)</f>
        <v>No</v>
      </c>
      <c r="J962" s="11" t="str">
        <f>VLOOKUP(A962,'Medical Examinations'!$A$1:$L$2336,11,FALSE)</f>
        <v>Obesity</v>
      </c>
      <c r="K962" s="11" t="str">
        <f>VLOOKUP(A962,'Medical Examinations'!$A$1:$L$2336,12,FALSE)</f>
        <v>Normal</v>
      </c>
      <c r="L962" s="10">
        <f ca="1">VLOOKUP(A962,'Hospitalisation Details'!$A$1:$Q$2344,3,FALSE)</f>
        <v>1981</v>
      </c>
      <c r="M962" s="10" t="str">
        <f ca="1">VLOOKUP(A962,'Hospitalisation Details'!$A$1:$Q$2344,5,FALSE)</f>
        <v>Jun</v>
      </c>
      <c r="N962" s="11">
        <f ca="1">VLOOKUP(A962,'Hospitalisation Details'!$A$1:$Q$2344,6,FALSE)</f>
        <v>30</v>
      </c>
      <c r="O962" s="17">
        <f ca="1">VLOOKUP(A962,'Hospitalisation Details'!$A$1:$Q$2344,7,FALSE)</f>
        <v>29767</v>
      </c>
      <c r="P962" s="11">
        <f ca="1">VLOOKUP(A962,'Hospitalisation Details'!$A$1:$Q$2344,10,FALSE)</f>
        <v>7749.16</v>
      </c>
      <c r="Q962" s="11" t="str">
        <f ca="1">VLOOKUP(A962,'Hospitalisation Details'!$A$1:$Q$2344,12,FALSE)</f>
        <v>tier - 2</v>
      </c>
      <c r="R962" s="11" t="str">
        <f ca="1">VLOOKUP(A962,'Hospitalisation Details'!$A$1:$Q$2344,14,FALSE)</f>
        <v>tier - 1</v>
      </c>
      <c r="S962" s="11">
        <f ca="1">VLOOKUP(A962,'Hospitalisation Details'!$A$1:$Q$2344,17,FALSE)</f>
        <v>44</v>
      </c>
      <c r="T962" s="11" t="str">
        <f ca="1">VLOOKUP(A962,'Hospitalisation Details'!$A$1:$Q$2336,16,FALSE)</f>
        <v>R1012</v>
      </c>
    </row>
    <row r="963" ht="15.5" spans="1:20">
      <c r="A963" s="10" t="s">
        <v>3566</v>
      </c>
      <c r="B963" s="11" t="str">
        <f>VLOOKUP(A963,'Customer Names'!$H$6:$K$2340,3,FALSE)</f>
        <v>  Philip J</v>
      </c>
      <c r="C963" s="11">
        <f>VLOOKUP(A963,'Medical Examinations'!$A$1:$L$2336,2,FALSE)</f>
        <v>32.205</v>
      </c>
      <c r="D963" s="11">
        <f>VLOOKUP(A963,'Medical Examinations'!$A$1:$L$2336,3,FALSE)</f>
        <v>8.38</v>
      </c>
      <c r="E963" s="11" t="str">
        <f>VLOOKUP(A963,'Medical Examinations'!$A$1:$L$2336,4,FALSE)</f>
        <v>yes</v>
      </c>
      <c r="F963" s="11" t="str">
        <f>VLOOKUP(A963,'Medical Examinations'!$A$1:$L$2336,5,FALSE)</f>
        <v>No</v>
      </c>
      <c r="G963" s="11" t="str">
        <f>VLOOKUP(A963,'Medical Examinations'!$A$1:$L$2336,6,FALSE)</f>
        <v>No</v>
      </c>
      <c r="H963" s="11">
        <f>VLOOKUP(A963,'Medical Examinations'!$A$1:$L$2336,8,FALSE)</f>
        <v>2</v>
      </c>
      <c r="I963" s="11" t="str">
        <f>VLOOKUP(A963,'Medical Examinations'!$A$1:$L$2336,10,FALSE)</f>
        <v>No</v>
      </c>
      <c r="J963" s="11" t="str">
        <f>VLOOKUP(A963,'Medical Examinations'!$A$1:$L$2336,11,FALSE)</f>
        <v>Obesity</v>
      </c>
      <c r="K963" s="11" t="str">
        <f>VLOOKUP(A963,'Medical Examinations'!$A$1:$L$2336,12,FALSE)</f>
        <v>Diabetes</v>
      </c>
      <c r="L963" s="10">
        <f ca="1">VLOOKUP(A963,'Hospitalisation Details'!$A$1:$Q$2344,3,FALSE)</f>
        <v>1997</v>
      </c>
      <c r="M963" s="10" t="str">
        <f ca="1">VLOOKUP(A963,'Hospitalisation Details'!$A$1:$Q$2344,5,FALSE)</f>
        <v>Dec</v>
      </c>
      <c r="N963" s="11">
        <f ca="1">VLOOKUP(A963,'Hospitalisation Details'!$A$1:$Q$2344,6,FALSE)</f>
        <v>21</v>
      </c>
      <c r="O963" s="17">
        <f ca="1">VLOOKUP(A963,'Hospitalisation Details'!$A$1:$Q$2344,7,FALSE)</f>
        <v>35785</v>
      </c>
      <c r="P963" s="11">
        <f ca="1">VLOOKUP(A963,'Hospitalisation Details'!$A$1:$Q$2344,10,FALSE)</f>
        <v>7763.06</v>
      </c>
      <c r="Q963" s="11" t="str">
        <f ca="1">VLOOKUP(A963,'Hospitalisation Details'!$A$1:$Q$2344,12,FALSE)</f>
        <v>tier - 2</v>
      </c>
      <c r="R963" s="11" t="str">
        <f ca="1">VLOOKUP(A963,'Hospitalisation Details'!$A$1:$Q$2344,14,FALSE)</f>
        <v>tier - 1</v>
      </c>
      <c r="S963" s="11">
        <f ca="1">VLOOKUP(A963,'Hospitalisation Details'!$A$1:$Q$2344,17,FALSE)</f>
        <v>27</v>
      </c>
      <c r="T963" s="11" t="str">
        <f ca="1">VLOOKUP(A963,'Hospitalisation Details'!$A$1:$Q$2336,16,FALSE)</f>
        <v>R1012</v>
      </c>
    </row>
    <row r="964" ht="15.5" spans="1:20">
      <c r="A964" s="10" t="s">
        <v>3570</v>
      </c>
      <c r="B964" s="11" t="str">
        <f>VLOOKUP(A964,'Customer Names'!$H$6:$K$2340,3,FALSE)</f>
        <v>  Jillian A</v>
      </c>
      <c r="C964" s="11">
        <f>VLOOKUP(A964,'Medical Examinations'!$A$1:$L$2336,2,FALSE)</f>
        <v>33.88</v>
      </c>
      <c r="D964" s="11">
        <f>VLOOKUP(A964,'Medical Examinations'!$A$1:$L$2336,3,FALSE)</f>
        <v>4.68</v>
      </c>
      <c r="E964" s="11" t="str">
        <f>VLOOKUP(A964,'Medical Examinations'!$A$1:$L$2336,4,FALSE)</f>
        <v>No</v>
      </c>
      <c r="F964" s="11" t="str">
        <f>VLOOKUP(A964,'Medical Examinations'!$A$1:$L$2336,5,FALSE)</f>
        <v>yes</v>
      </c>
      <c r="G964" s="11" t="str">
        <f>VLOOKUP(A964,'Medical Examinations'!$A$1:$L$2336,6,FALSE)</f>
        <v>No</v>
      </c>
      <c r="H964" s="11">
        <f>VLOOKUP(A964,'Medical Examinations'!$A$1:$L$2336,8,FALSE)</f>
        <v>1</v>
      </c>
      <c r="I964" s="11" t="str">
        <f>VLOOKUP(A964,'Medical Examinations'!$A$1:$L$2336,10,FALSE)</f>
        <v>No</v>
      </c>
      <c r="J964" s="11" t="str">
        <f>VLOOKUP(A964,'Medical Examinations'!$A$1:$L$2336,11,FALSE)</f>
        <v>Obesity</v>
      </c>
      <c r="K964" s="11" t="str">
        <f>VLOOKUP(A964,'Medical Examinations'!$A$1:$L$2336,12,FALSE)</f>
        <v>Normal</v>
      </c>
      <c r="L964" s="10">
        <f ca="1">VLOOKUP(A964,'Hospitalisation Details'!$A$1:$Q$2344,3,FALSE)</f>
        <v>1974</v>
      </c>
      <c r="M964" s="10" t="str">
        <f ca="1">VLOOKUP(A964,'Hospitalisation Details'!$A$1:$Q$2344,5,FALSE)</f>
        <v>Dec</v>
      </c>
      <c r="N964" s="11">
        <f ca="1">VLOOKUP(A964,'Hospitalisation Details'!$A$1:$Q$2344,6,FALSE)</f>
        <v>6</v>
      </c>
      <c r="O964" s="17">
        <f ca="1">VLOOKUP(A964,'Hospitalisation Details'!$A$1:$Q$2344,7,FALSE)</f>
        <v>27369</v>
      </c>
      <c r="P964" s="11">
        <f ca="1">VLOOKUP(A964,'Hospitalisation Details'!$A$1:$Q$2344,10,FALSE)</f>
        <v>7789.64</v>
      </c>
      <c r="Q964" s="11" t="str">
        <f ca="1">VLOOKUP(A964,'Hospitalisation Details'!$A$1:$Q$2344,12,FALSE)</f>
        <v>tier - 1</v>
      </c>
      <c r="R964" s="11" t="str">
        <f ca="1">VLOOKUP(A964,'Hospitalisation Details'!$A$1:$Q$2344,14,FALSE)</f>
        <v>tier - 3</v>
      </c>
      <c r="S964" s="11">
        <f ca="1">VLOOKUP(A964,'Hospitalisation Details'!$A$1:$Q$2344,17,FALSE)</f>
        <v>50</v>
      </c>
      <c r="T964" s="11" t="str">
        <f ca="1">VLOOKUP(A964,'Hospitalisation Details'!$A$1:$Q$2336,16,FALSE)</f>
        <v>R1013</v>
      </c>
    </row>
    <row r="965" ht="15.5" spans="1:20">
      <c r="A965" s="10" t="s">
        <v>3574</v>
      </c>
      <c r="B965" s="11" t="str">
        <f>VLOOKUP(A965,'Customer Names'!$H$6:$K$2340,3,FALSE)</f>
        <v>  Laura D</v>
      </c>
      <c r="C965" s="11">
        <f>VLOOKUP(A965,'Medical Examinations'!$A$1:$L$2336,2,FALSE)</f>
        <v>26.63</v>
      </c>
      <c r="D965" s="11">
        <f>VLOOKUP(A965,'Medical Examinations'!$A$1:$L$2336,3,FALSE)</f>
        <v>4.36</v>
      </c>
      <c r="E965" s="11" t="str">
        <f>VLOOKUP(A965,'Medical Examinations'!$A$1:$L$2336,4,FALSE)</f>
        <v>yes</v>
      </c>
      <c r="F965" s="11" t="str">
        <f>VLOOKUP(A965,'Medical Examinations'!$A$1:$L$2336,5,FALSE)</f>
        <v>No</v>
      </c>
      <c r="G965" s="11" t="str">
        <f>VLOOKUP(A965,'Medical Examinations'!$A$1:$L$2336,6,FALSE)</f>
        <v>No</v>
      </c>
      <c r="H965" s="11">
        <f>VLOOKUP(A965,'Medical Examinations'!$A$1:$L$2336,8,FALSE)</f>
        <v>2</v>
      </c>
      <c r="I965" s="11" t="str">
        <f>VLOOKUP(A965,'Medical Examinations'!$A$1:$L$2336,10,FALSE)</f>
        <v>No</v>
      </c>
      <c r="J965" s="11" t="str">
        <f>VLOOKUP(A965,'Medical Examinations'!$A$1:$L$2336,11,FALSE)</f>
        <v>Over Weight</v>
      </c>
      <c r="K965" s="11" t="str">
        <f>VLOOKUP(A965,'Medical Examinations'!$A$1:$L$2336,12,FALSE)</f>
        <v>Normal</v>
      </c>
      <c r="L965" s="10">
        <f ca="1">VLOOKUP(A965,'Hospitalisation Details'!$A$1:$Q$2344,3,FALSE)</f>
        <v>1999</v>
      </c>
      <c r="M965" s="10" t="str">
        <f ca="1">VLOOKUP(A965,'Hospitalisation Details'!$A$1:$Q$2344,5,FALSE)</f>
        <v>Dec</v>
      </c>
      <c r="N965" s="11">
        <f ca="1">VLOOKUP(A965,'Hospitalisation Details'!$A$1:$Q$2344,6,FALSE)</f>
        <v>25</v>
      </c>
      <c r="O965" s="17">
        <f ca="1">VLOOKUP(A965,'Hospitalisation Details'!$A$1:$Q$2344,7,FALSE)</f>
        <v>36519</v>
      </c>
      <c r="P965" s="11">
        <f ca="1">VLOOKUP(A965,'Hospitalisation Details'!$A$1:$Q$2344,10,FALSE)</f>
        <v>7794.68</v>
      </c>
      <c r="Q965" s="11" t="str">
        <f ca="1">VLOOKUP(A965,'Hospitalisation Details'!$A$1:$Q$2344,12,FALSE)</f>
        <v>tier - 2</v>
      </c>
      <c r="R965" s="11" t="str">
        <f ca="1">VLOOKUP(A965,'Hospitalisation Details'!$A$1:$Q$2344,14,FALSE)</f>
        <v>tier - 2</v>
      </c>
      <c r="S965" s="11">
        <f ca="1">VLOOKUP(A965,'Hospitalisation Details'!$A$1:$Q$2344,17,FALSE)</f>
        <v>25</v>
      </c>
      <c r="T965" s="11" t="str">
        <f ca="1">VLOOKUP(A965,'Hospitalisation Details'!$A$1:$Q$2336,16,FALSE)</f>
        <v>R1026</v>
      </c>
    </row>
    <row r="966" ht="15.5" spans="1:20">
      <c r="A966" s="10" t="s">
        <v>3577</v>
      </c>
      <c r="B966" s="11" t="str">
        <f>VLOOKUP(A966,'Customer Names'!$H$6:$K$2340,3,FALSE)</f>
        <v>  Megan E</v>
      </c>
      <c r="C966" s="11">
        <f>VLOOKUP(A966,'Medical Examinations'!$A$1:$L$2336,2,FALSE)</f>
        <v>28.7</v>
      </c>
      <c r="D966" s="11">
        <f>VLOOKUP(A966,'Medical Examinations'!$A$1:$L$2336,3,FALSE)</f>
        <v>7.74</v>
      </c>
      <c r="E966" s="11" t="str">
        <f>VLOOKUP(A966,'Medical Examinations'!$A$1:$L$2336,4,FALSE)</f>
        <v>No</v>
      </c>
      <c r="F966" s="11" t="str">
        <f>VLOOKUP(A966,'Medical Examinations'!$A$1:$L$2336,5,FALSE)</f>
        <v>No</v>
      </c>
      <c r="G966" s="11" t="str">
        <f>VLOOKUP(A966,'Medical Examinations'!$A$1:$L$2336,6,FALSE)</f>
        <v>No</v>
      </c>
      <c r="H966" s="11">
        <f>VLOOKUP(A966,'Medical Examinations'!$A$1:$L$2336,8,FALSE)</f>
        <v>0</v>
      </c>
      <c r="I966" s="11" t="str">
        <f>VLOOKUP(A966,'Medical Examinations'!$A$1:$L$2336,10,FALSE)</f>
        <v>No</v>
      </c>
      <c r="J966" s="11" t="str">
        <f>VLOOKUP(A966,'Medical Examinations'!$A$1:$L$2336,11,FALSE)</f>
        <v>Over Weight</v>
      </c>
      <c r="K966" s="11" t="str">
        <f>VLOOKUP(A966,'Medical Examinations'!$A$1:$L$2336,12,FALSE)</f>
        <v>Diabetes</v>
      </c>
      <c r="L966" s="10">
        <f ca="1">VLOOKUP(A966,'Hospitalisation Details'!$A$1:$Q$2344,3,FALSE)</f>
        <v>1997</v>
      </c>
      <c r="M966" s="10" t="str">
        <f ca="1">VLOOKUP(A966,'Hospitalisation Details'!$A$1:$Q$2344,5,FALSE)</f>
        <v>Dec</v>
      </c>
      <c r="N966" s="11">
        <f ca="1">VLOOKUP(A966,'Hospitalisation Details'!$A$1:$Q$2344,6,FALSE)</f>
        <v>2</v>
      </c>
      <c r="O966" s="17">
        <f ca="1">VLOOKUP(A966,'Hospitalisation Details'!$A$1:$Q$2344,7,FALSE)</f>
        <v>35766</v>
      </c>
      <c r="P966" s="11">
        <f ca="1">VLOOKUP(A966,'Hospitalisation Details'!$A$1:$Q$2344,10,FALSE)</f>
        <v>7803.77</v>
      </c>
      <c r="Q966" s="11" t="str">
        <f ca="1">VLOOKUP(A966,'Hospitalisation Details'!$A$1:$Q$2344,12,FALSE)</f>
        <v>tier - 2</v>
      </c>
      <c r="R966" s="11" t="str">
        <f ca="1">VLOOKUP(A966,'Hospitalisation Details'!$A$1:$Q$2344,14,FALSE)</f>
        <v>tier - 3</v>
      </c>
      <c r="S966" s="11">
        <f ca="1">VLOOKUP(A966,'Hospitalisation Details'!$A$1:$Q$2344,17,FALSE)</f>
        <v>27</v>
      </c>
      <c r="T966" s="11" t="str">
        <f ca="1">VLOOKUP(A966,'Hospitalisation Details'!$A$1:$Q$2336,16,FALSE)</f>
        <v>R1012</v>
      </c>
    </row>
    <row r="967" ht="15.5" spans="1:20">
      <c r="A967" s="10" t="s">
        <v>3580</v>
      </c>
      <c r="B967" s="11" t="str">
        <f>VLOOKUP(A967,'Customer Names'!$H$6:$K$2340,3,FALSE)</f>
        <v>  Shannon J</v>
      </c>
      <c r="C967" s="11">
        <f>VLOOKUP(A967,'Medical Examinations'!$A$1:$L$2336,2,FALSE)</f>
        <v>25.65</v>
      </c>
      <c r="D967" s="11">
        <f>VLOOKUP(A967,'Medical Examinations'!$A$1:$L$2336,3,FALSE)</f>
        <v>4.05</v>
      </c>
      <c r="E967" s="11" t="str">
        <f>VLOOKUP(A967,'Medical Examinations'!$A$1:$L$2336,4,FALSE)</f>
        <v>yes</v>
      </c>
      <c r="F967" s="11" t="str">
        <f>VLOOKUP(A967,'Medical Examinations'!$A$1:$L$2336,5,FALSE)</f>
        <v>No</v>
      </c>
      <c r="G967" s="11" t="str">
        <f>VLOOKUP(A967,'Medical Examinations'!$A$1:$L$2336,6,FALSE)</f>
        <v>No</v>
      </c>
      <c r="H967" s="11">
        <f>VLOOKUP(A967,'Medical Examinations'!$A$1:$L$2336,8,FALSE)</f>
        <v>2</v>
      </c>
      <c r="I967" s="11" t="str">
        <f>VLOOKUP(A967,'Medical Examinations'!$A$1:$L$2336,10,FALSE)</f>
        <v>No</v>
      </c>
      <c r="J967" s="11" t="str">
        <f>VLOOKUP(A967,'Medical Examinations'!$A$1:$L$2336,11,FALSE)</f>
        <v>Over Weight</v>
      </c>
      <c r="K967" s="11" t="str">
        <f>VLOOKUP(A967,'Medical Examinations'!$A$1:$L$2336,12,FALSE)</f>
        <v>Normal</v>
      </c>
      <c r="L967" s="10">
        <f ca="1">VLOOKUP(A967,'Hospitalisation Details'!$A$1:$Q$2344,3,FALSE)</f>
        <v>1974</v>
      </c>
      <c r="M967" s="10" t="str">
        <f ca="1">VLOOKUP(A967,'Hospitalisation Details'!$A$1:$Q$2344,5,FALSE)</f>
        <v>Nov</v>
      </c>
      <c r="N967" s="11">
        <f ca="1">VLOOKUP(A967,'Hospitalisation Details'!$A$1:$Q$2344,6,FALSE)</f>
        <v>9</v>
      </c>
      <c r="O967" s="17">
        <f ca="1">VLOOKUP(A967,'Hospitalisation Details'!$A$1:$Q$2344,7,FALSE)</f>
        <v>27342</v>
      </c>
      <c r="P967" s="11">
        <f ca="1">VLOOKUP(A967,'Hospitalisation Details'!$A$1:$Q$2344,10,FALSE)</f>
        <v>7804.16</v>
      </c>
      <c r="Q967" s="11" t="str">
        <f ca="1">VLOOKUP(A967,'Hospitalisation Details'!$A$1:$Q$2344,12,FALSE)</f>
        <v>tier - 2</v>
      </c>
      <c r="R967" s="11" t="str">
        <f ca="1">VLOOKUP(A967,'Hospitalisation Details'!$A$1:$Q$2344,14,FALSE)</f>
        <v>tier - 3</v>
      </c>
      <c r="S967" s="11">
        <f ca="1">VLOOKUP(A967,'Hospitalisation Details'!$A$1:$Q$2344,17,FALSE)</f>
        <v>50</v>
      </c>
      <c r="T967" s="11" t="str">
        <f ca="1">VLOOKUP(A967,'Hospitalisation Details'!$A$1:$Q$2336,16,FALSE)</f>
        <v>R1013</v>
      </c>
    </row>
    <row r="968" ht="15.5" spans="1:20">
      <c r="A968" s="10" t="s">
        <v>3582</v>
      </c>
      <c r="B968" s="11" t="str">
        <f>VLOOKUP(A968,'Customer Names'!$H$6:$K$2340,3,FALSE)</f>
        <v>  Rachelle M</v>
      </c>
      <c r="C968" s="11">
        <f>VLOOKUP(A968,'Medical Examinations'!$A$1:$L$2336,2,FALSE)</f>
        <v>36.385</v>
      </c>
      <c r="D968" s="11">
        <f>VLOOKUP(A968,'Medical Examinations'!$A$1:$L$2336,3,FALSE)</f>
        <v>11.49</v>
      </c>
      <c r="E968" s="11" t="str">
        <f>VLOOKUP(A968,'Medical Examinations'!$A$1:$L$2336,4,FALSE)</f>
        <v>No</v>
      </c>
      <c r="F968" s="11" t="str">
        <f>VLOOKUP(A968,'Medical Examinations'!$A$1:$L$2336,5,FALSE)</f>
        <v>No</v>
      </c>
      <c r="G968" s="11" t="str">
        <f>VLOOKUP(A968,'Medical Examinations'!$A$1:$L$2336,6,FALSE)</f>
        <v>No</v>
      </c>
      <c r="H968" s="11">
        <f>VLOOKUP(A968,'Medical Examinations'!$A$1:$L$2336,8,FALSE)</f>
        <v>0</v>
      </c>
      <c r="I968" s="11" t="str">
        <f>VLOOKUP(A968,'Medical Examinations'!$A$1:$L$2336,10,FALSE)</f>
        <v>No</v>
      </c>
      <c r="J968" s="11" t="str">
        <f>VLOOKUP(A968,'Medical Examinations'!$A$1:$L$2336,11,FALSE)</f>
        <v>Obesity</v>
      </c>
      <c r="K968" s="11" t="str">
        <f>VLOOKUP(A968,'Medical Examinations'!$A$1:$L$2336,12,FALSE)</f>
        <v>Diabetes</v>
      </c>
      <c r="L968" s="10">
        <f ca="1">VLOOKUP(A968,'Hospitalisation Details'!$A$1:$Q$2344,3,FALSE)</f>
        <v>1991</v>
      </c>
      <c r="M968" s="10" t="str">
        <f ca="1">VLOOKUP(A968,'Hospitalisation Details'!$A$1:$Q$2344,5,FALSE)</f>
        <v>Dec</v>
      </c>
      <c r="N968" s="11">
        <f ca="1">VLOOKUP(A968,'Hospitalisation Details'!$A$1:$Q$2344,6,FALSE)</f>
        <v>21</v>
      </c>
      <c r="O968" s="17">
        <f ca="1">VLOOKUP(A968,'Hospitalisation Details'!$A$1:$Q$2344,7,FALSE)</f>
        <v>33593</v>
      </c>
      <c r="P968" s="11">
        <f ca="1">VLOOKUP(A968,'Hospitalisation Details'!$A$1:$Q$2344,10,FALSE)</f>
        <v>7812.67</v>
      </c>
      <c r="Q968" s="11" t="str">
        <f ca="1">VLOOKUP(A968,'Hospitalisation Details'!$A$1:$Q$2344,12,FALSE)</f>
        <v>tier - 2</v>
      </c>
      <c r="R968" s="11" t="str">
        <f ca="1">VLOOKUP(A968,'Hospitalisation Details'!$A$1:$Q$2344,14,FALSE)</f>
        <v>tier - 1</v>
      </c>
      <c r="S968" s="11">
        <f ca="1">VLOOKUP(A968,'Hospitalisation Details'!$A$1:$Q$2344,17,FALSE)</f>
        <v>33</v>
      </c>
      <c r="T968" s="11" t="str">
        <f ca="1">VLOOKUP(A968,'Hospitalisation Details'!$A$1:$Q$2336,16,FALSE)</f>
        <v>R1012</v>
      </c>
    </row>
    <row r="969" ht="15.5" spans="1:20">
      <c r="A969" s="10" t="s">
        <v>3586</v>
      </c>
      <c r="B969" s="11" t="str">
        <f>VLOOKUP(A969,'Customer Names'!$H$6:$K$2340,3,FALSE)</f>
        <v>  Casey</v>
      </c>
      <c r="C969" s="11">
        <f>VLOOKUP(A969,'Medical Examinations'!$A$1:$L$2336,2,FALSE)</f>
        <v>34.69</v>
      </c>
      <c r="D969" s="11">
        <f>VLOOKUP(A969,'Medical Examinations'!$A$1:$L$2336,3,FALSE)</f>
        <v>5.65</v>
      </c>
      <c r="E969" s="11" t="str">
        <f>VLOOKUP(A969,'Medical Examinations'!$A$1:$L$2336,4,FALSE)</f>
        <v>No</v>
      </c>
      <c r="F969" s="11" t="str">
        <f>VLOOKUP(A969,'Medical Examinations'!$A$1:$L$2336,5,FALSE)</f>
        <v>No</v>
      </c>
      <c r="G969" s="11" t="str">
        <f>VLOOKUP(A969,'Medical Examinations'!$A$1:$L$2336,6,FALSE)</f>
        <v>No</v>
      </c>
      <c r="H969" s="11">
        <f>VLOOKUP(A969,'Medical Examinations'!$A$1:$L$2336,8,FALSE)</f>
        <v>0</v>
      </c>
      <c r="I969" s="11" t="str">
        <f>VLOOKUP(A969,'Medical Examinations'!$A$1:$L$2336,10,FALSE)</f>
        <v>No</v>
      </c>
      <c r="J969" s="11" t="str">
        <f>VLOOKUP(A969,'Medical Examinations'!$A$1:$L$2336,11,FALSE)</f>
        <v>Obesity</v>
      </c>
      <c r="K969" s="11" t="str">
        <f>VLOOKUP(A969,'Medical Examinations'!$A$1:$L$2336,12,FALSE)</f>
        <v>Normal</v>
      </c>
      <c r="L969" s="10">
        <f ca="1">VLOOKUP(A969,'Hospitalisation Details'!$A$1:$Q$2344,3,FALSE)</f>
        <v>1989</v>
      </c>
      <c r="M969" s="10" t="str">
        <f ca="1">VLOOKUP(A969,'Hospitalisation Details'!$A$1:$Q$2344,5,FALSE)</f>
        <v>Oct</v>
      </c>
      <c r="N969" s="11">
        <f ca="1">VLOOKUP(A969,'Hospitalisation Details'!$A$1:$Q$2344,6,FALSE)</f>
        <v>12</v>
      </c>
      <c r="O969" s="17">
        <f ca="1">VLOOKUP(A969,'Hospitalisation Details'!$A$1:$Q$2344,7,FALSE)</f>
        <v>32793</v>
      </c>
      <c r="P969" s="11">
        <f ca="1">VLOOKUP(A969,'Hospitalisation Details'!$A$1:$Q$2344,10,FALSE)</f>
        <v>7824.37</v>
      </c>
      <c r="Q969" s="11" t="str">
        <f ca="1">VLOOKUP(A969,'Hospitalisation Details'!$A$1:$Q$2344,12,FALSE)</f>
        <v>tier - 2</v>
      </c>
      <c r="R969" s="11" t="str">
        <f ca="1">VLOOKUP(A969,'Hospitalisation Details'!$A$1:$Q$2344,14,FALSE)</f>
        <v>tier - 2</v>
      </c>
      <c r="S969" s="11">
        <f ca="1">VLOOKUP(A969,'Hospitalisation Details'!$A$1:$Q$2344,17,FALSE)</f>
        <v>36</v>
      </c>
      <c r="T969" s="11" t="str">
        <f ca="1">VLOOKUP(A969,'Hospitalisation Details'!$A$1:$Q$2336,16,FALSE)</f>
        <v>R1012</v>
      </c>
    </row>
    <row r="970" ht="15.5" spans="1:20">
      <c r="A970" s="10" t="s">
        <v>3590</v>
      </c>
      <c r="B970" s="11" t="str">
        <f>VLOOKUP(A970,'Customer Names'!$H$6:$K$2340,3,FALSE)</f>
        <v>  Jessica L</v>
      </c>
      <c r="C970" s="11">
        <f>VLOOKUP(A970,'Medical Examinations'!$A$1:$L$2336,2,FALSE)</f>
        <v>37.68</v>
      </c>
      <c r="D970" s="11">
        <f>VLOOKUP(A970,'Medical Examinations'!$A$1:$L$2336,3,FALSE)</f>
        <v>4.29</v>
      </c>
      <c r="E970" s="11" t="str">
        <f>VLOOKUP(A970,'Medical Examinations'!$A$1:$L$2336,4,FALSE)</f>
        <v>yes</v>
      </c>
      <c r="F970" s="11" t="str">
        <f>VLOOKUP(A970,'Medical Examinations'!$A$1:$L$2336,5,FALSE)</f>
        <v>No</v>
      </c>
      <c r="G970" s="11" t="str">
        <f>VLOOKUP(A970,'Medical Examinations'!$A$1:$L$2336,6,FALSE)</f>
        <v>No</v>
      </c>
      <c r="H970" s="11">
        <f>VLOOKUP(A970,'Medical Examinations'!$A$1:$L$2336,8,FALSE)</f>
        <v>0</v>
      </c>
      <c r="I970" s="11" t="str">
        <f>VLOOKUP(A970,'Medical Examinations'!$A$1:$L$2336,10,FALSE)</f>
        <v>No</v>
      </c>
      <c r="J970" s="11" t="str">
        <f>VLOOKUP(A970,'Medical Examinations'!$A$1:$L$2336,11,FALSE)</f>
        <v>Obesity</v>
      </c>
      <c r="K970" s="11" t="str">
        <f>VLOOKUP(A970,'Medical Examinations'!$A$1:$L$2336,12,FALSE)</f>
        <v>Normal</v>
      </c>
      <c r="L970" s="10">
        <f ca="1">VLOOKUP(A970,'Hospitalisation Details'!$A$1:$Q$2344,3,FALSE)</f>
        <v>2001</v>
      </c>
      <c r="M970" s="10" t="str">
        <f ca="1">VLOOKUP(A970,'Hospitalisation Details'!$A$1:$Q$2344,5,FALSE)</f>
        <v>Oct</v>
      </c>
      <c r="N970" s="11">
        <f ca="1">VLOOKUP(A970,'Hospitalisation Details'!$A$1:$Q$2344,6,FALSE)</f>
        <v>5</v>
      </c>
      <c r="O970" s="17">
        <f ca="1">VLOOKUP(A970,'Hospitalisation Details'!$A$1:$Q$2344,7,FALSE)</f>
        <v>37169</v>
      </c>
      <c r="P970" s="11">
        <f ca="1">VLOOKUP(A970,'Hospitalisation Details'!$A$1:$Q$2344,10,FALSE)</f>
        <v>7844.8</v>
      </c>
      <c r="Q970" s="11" t="str">
        <f ca="1">VLOOKUP(A970,'Hospitalisation Details'!$A$1:$Q$2344,12,FALSE)</f>
        <v>tier - 2</v>
      </c>
      <c r="R970" s="11" t="str">
        <f ca="1">VLOOKUP(A970,'Hospitalisation Details'!$A$1:$Q$2344,14,FALSE)</f>
        <v>tier - 2</v>
      </c>
      <c r="S970" s="11">
        <f ca="1">VLOOKUP(A970,'Hospitalisation Details'!$A$1:$Q$2344,17,FALSE)</f>
        <v>24</v>
      </c>
      <c r="T970" s="11" t="str">
        <f ca="1">VLOOKUP(A970,'Hospitalisation Details'!$A$1:$Q$2336,16,FALSE)</f>
        <v>R1012</v>
      </c>
    </row>
    <row r="971" ht="15.5" spans="1:20">
      <c r="A971" s="10" t="s">
        <v>3594</v>
      </c>
      <c r="B971" s="11" t="str">
        <f>VLOOKUP(A971,'Customer Names'!$H$6:$K$2340,3,FALSE)</f>
        <v>  Brandon F</v>
      </c>
      <c r="C971" s="11">
        <f>VLOOKUP(A971,'Medical Examinations'!$A$1:$L$2336,2,FALSE)</f>
        <v>35.49</v>
      </c>
      <c r="D971" s="11">
        <f>VLOOKUP(A971,'Medical Examinations'!$A$1:$L$2336,3,FALSE)</f>
        <v>4.74</v>
      </c>
      <c r="E971" s="11" t="str">
        <f>VLOOKUP(A971,'Medical Examinations'!$A$1:$L$2336,4,FALSE)</f>
        <v>yes</v>
      </c>
      <c r="F971" s="11" t="str">
        <f>VLOOKUP(A971,'Medical Examinations'!$A$1:$L$2336,5,FALSE)</f>
        <v>No</v>
      </c>
      <c r="G971" s="11" t="str">
        <f>VLOOKUP(A971,'Medical Examinations'!$A$1:$L$2336,6,FALSE)</f>
        <v>Yes</v>
      </c>
      <c r="H971" s="11">
        <f>VLOOKUP(A971,'Medical Examinations'!$A$1:$L$2336,8,FALSE)</f>
        <v>1</v>
      </c>
      <c r="I971" s="11" t="str">
        <f>VLOOKUP(A971,'Medical Examinations'!$A$1:$L$2336,10,FALSE)</f>
        <v>No</v>
      </c>
      <c r="J971" s="11" t="str">
        <f>VLOOKUP(A971,'Medical Examinations'!$A$1:$L$2336,11,FALSE)</f>
        <v>Obesity</v>
      </c>
      <c r="K971" s="11" t="str">
        <f>VLOOKUP(A971,'Medical Examinations'!$A$1:$L$2336,12,FALSE)</f>
        <v>Normal</v>
      </c>
      <c r="L971" s="10">
        <f ca="1">VLOOKUP(A971,'Hospitalisation Details'!$A$1:$Q$2344,3,FALSE)</f>
        <v>1994</v>
      </c>
      <c r="M971" s="10" t="str">
        <f ca="1">VLOOKUP(A971,'Hospitalisation Details'!$A$1:$Q$2344,5,FALSE)</f>
        <v>Nov</v>
      </c>
      <c r="N971" s="11">
        <f ca="1">VLOOKUP(A971,'Hospitalisation Details'!$A$1:$Q$2344,6,FALSE)</f>
        <v>17</v>
      </c>
      <c r="O971" s="17">
        <f ca="1">VLOOKUP(A971,'Hospitalisation Details'!$A$1:$Q$2344,7,FALSE)</f>
        <v>34655</v>
      </c>
      <c r="P971" s="11">
        <f ca="1">VLOOKUP(A971,'Hospitalisation Details'!$A$1:$Q$2344,10,FALSE)</f>
        <v>7851.85</v>
      </c>
      <c r="Q971" s="11" t="str">
        <f ca="1">VLOOKUP(A971,'Hospitalisation Details'!$A$1:$Q$2344,12,FALSE)</f>
        <v>tier - 2</v>
      </c>
      <c r="R971" s="11" t="str">
        <f ca="1">VLOOKUP(A971,'Hospitalisation Details'!$A$1:$Q$2344,14,FALSE)</f>
        <v>tier - 3</v>
      </c>
      <c r="S971" s="11">
        <f ca="1">VLOOKUP(A971,'Hospitalisation Details'!$A$1:$Q$2344,17,FALSE)</f>
        <v>30</v>
      </c>
      <c r="T971" s="11" t="str">
        <f ca="1">VLOOKUP(A971,'Hospitalisation Details'!$A$1:$Q$2336,16,FALSE)</f>
        <v>R1012</v>
      </c>
    </row>
    <row r="972" ht="15.5" spans="1:20">
      <c r="A972" s="10" t="s">
        <v>3598</v>
      </c>
      <c r="B972" s="11" t="str">
        <f>VLOOKUP(A972,'Customer Names'!$H$6:$K$2340,3,FALSE)</f>
        <v>  Melissa</v>
      </c>
      <c r="C972" s="11">
        <f>VLOOKUP(A972,'Medical Examinations'!$A$1:$L$2336,2,FALSE)</f>
        <v>44.7</v>
      </c>
      <c r="D972" s="11">
        <f>VLOOKUP(A972,'Medical Examinations'!$A$1:$L$2336,3,FALSE)</f>
        <v>7.6</v>
      </c>
      <c r="E972" s="11" t="str">
        <f>VLOOKUP(A972,'Medical Examinations'!$A$1:$L$2336,4,FALSE)</f>
        <v>yes</v>
      </c>
      <c r="F972" s="11" t="str">
        <f>VLOOKUP(A972,'Medical Examinations'!$A$1:$L$2336,5,FALSE)</f>
        <v>No</v>
      </c>
      <c r="G972" s="11" t="str">
        <f>VLOOKUP(A972,'Medical Examinations'!$A$1:$L$2336,6,FALSE)</f>
        <v>No</v>
      </c>
      <c r="H972" s="11">
        <f>VLOOKUP(A972,'Medical Examinations'!$A$1:$L$2336,8,FALSE)</f>
        <v>2</v>
      </c>
      <c r="I972" s="11" t="str">
        <f>VLOOKUP(A972,'Medical Examinations'!$A$1:$L$2336,10,FALSE)</f>
        <v>No</v>
      </c>
      <c r="J972" s="11" t="str">
        <f>VLOOKUP(A972,'Medical Examinations'!$A$1:$L$2336,11,FALSE)</f>
        <v>Obesity</v>
      </c>
      <c r="K972" s="11" t="str">
        <f>VLOOKUP(A972,'Medical Examinations'!$A$1:$L$2336,12,FALSE)</f>
        <v>Diabetes</v>
      </c>
      <c r="L972" s="10">
        <f ca="1">VLOOKUP(A972,'Hospitalisation Details'!$A$1:$Q$2344,3,FALSE)</f>
        <v>1962</v>
      </c>
      <c r="M972" s="10" t="str">
        <f ca="1">VLOOKUP(A972,'Hospitalisation Details'!$A$1:$Q$2344,5,FALSE)</f>
        <v>Oct</v>
      </c>
      <c r="N972" s="11">
        <f ca="1">VLOOKUP(A972,'Hospitalisation Details'!$A$1:$Q$2344,6,FALSE)</f>
        <v>10</v>
      </c>
      <c r="O972" s="17">
        <f ca="1">VLOOKUP(A972,'Hospitalisation Details'!$A$1:$Q$2344,7,FALSE)</f>
        <v>22929</v>
      </c>
      <c r="P972" s="11">
        <f ca="1">VLOOKUP(A972,'Hospitalisation Details'!$A$1:$Q$2344,10,FALSE)</f>
        <v>7896.41</v>
      </c>
      <c r="Q972" s="11" t="str">
        <f ca="1">VLOOKUP(A972,'Hospitalisation Details'!$A$1:$Q$2344,12,FALSE)</f>
        <v>tier - 3</v>
      </c>
      <c r="R972" s="11" t="str">
        <f ca="1">VLOOKUP(A972,'Hospitalisation Details'!$A$1:$Q$2344,14,FALSE)</f>
        <v>tier - 2</v>
      </c>
      <c r="S972" s="11">
        <f ca="1">VLOOKUP(A972,'Hospitalisation Details'!$A$1:$Q$2344,17,FALSE)</f>
        <v>63</v>
      </c>
      <c r="T972" s="11" t="str">
        <f ca="1">VLOOKUP(A972,'Hospitalisation Details'!$A$1:$Q$2336,16,FALSE)</f>
        <v>R1013</v>
      </c>
    </row>
    <row r="973" ht="15.5" spans="1:20">
      <c r="A973" s="10" t="s">
        <v>3602</v>
      </c>
      <c r="B973" s="11" t="str">
        <f>VLOOKUP(A973,'Customer Names'!$H$6:$K$2340,3,FALSE)</f>
        <v>  Danielle N</v>
      </c>
      <c r="C973" s="11">
        <f>VLOOKUP(A973,'Medical Examinations'!$A$1:$L$2336,2,FALSE)</f>
        <v>38.38</v>
      </c>
      <c r="D973" s="11">
        <f>VLOOKUP(A973,'Medical Examinations'!$A$1:$L$2336,3,FALSE)</f>
        <v>8.5</v>
      </c>
      <c r="E973" s="11" t="str">
        <f>VLOOKUP(A973,'Medical Examinations'!$A$1:$L$2336,4,FALSE)</f>
        <v>yes</v>
      </c>
      <c r="F973" s="11" t="str">
        <f>VLOOKUP(A973,'Medical Examinations'!$A$1:$L$2336,5,FALSE)</f>
        <v>No</v>
      </c>
      <c r="G973" s="11" t="str">
        <f>VLOOKUP(A973,'Medical Examinations'!$A$1:$L$2336,6,FALSE)</f>
        <v>No</v>
      </c>
      <c r="H973" s="11">
        <f>VLOOKUP(A973,'Medical Examinations'!$A$1:$L$2336,8,FALSE)</f>
        <v>2</v>
      </c>
      <c r="I973" s="11" t="str">
        <f>VLOOKUP(A973,'Medical Examinations'!$A$1:$L$2336,10,FALSE)</f>
        <v>No</v>
      </c>
      <c r="J973" s="11" t="str">
        <f>VLOOKUP(A973,'Medical Examinations'!$A$1:$L$2336,11,FALSE)</f>
        <v>Obesity</v>
      </c>
      <c r="K973" s="11" t="str">
        <f>VLOOKUP(A973,'Medical Examinations'!$A$1:$L$2336,12,FALSE)</f>
        <v>Diabetes</v>
      </c>
      <c r="L973" s="10">
        <f ca="1">VLOOKUP(A973,'Hospitalisation Details'!$A$1:$Q$2344,3,FALSE)</f>
        <v>1977</v>
      </c>
      <c r="M973" s="10" t="str">
        <f ca="1">VLOOKUP(A973,'Hospitalisation Details'!$A$1:$Q$2344,5,FALSE)</f>
        <v>Jul</v>
      </c>
      <c r="N973" s="11">
        <f ca="1">VLOOKUP(A973,'Hospitalisation Details'!$A$1:$Q$2344,6,FALSE)</f>
        <v>20</v>
      </c>
      <c r="O973" s="17">
        <f ca="1">VLOOKUP(A973,'Hospitalisation Details'!$A$1:$Q$2344,7,FALSE)</f>
        <v>28326</v>
      </c>
      <c r="P973" s="11">
        <f ca="1">VLOOKUP(A973,'Hospitalisation Details'!$A$1:$Q$2344,10,FALSE)</f>
        <v>7935.29</v>
      </c>
      <c r="Q973" s="11" t="str">
        <f ca="1">VLOOKUP(A973,'Hospitalisation Details'!$A$1:$Q$2344,12,FALSE)</f>
        <v>tier - 2</v>
      </c>
      <c r="R973" s="11" t="str">
        <f ca="1">VLOOKUP(A973,'Hospitalisation Details'!$A$1:$Q$2344,14,FALSE)</f>
        <v>tier - 1</v>
      </c>
      <c r="S973" s="11">
        <f ca="1">VLOOKUP(A973,'Hospitalisation Details'!$A$1:$Q$2344,17,FALSE)</f>
        <v>48</v>
      </c>
      <c r="T973" s="11" t="str">
        <f ca="1">VLOOKUP(A973,'Hospitalisation Details'!$A$1:$Q$2336,16,FALSE)</f>
        <v>R1024</v>
      </c>
    </row>
    <row r="974" ht="15.5" spans="1:20">
      <c r="A974" s="10" t="s">
        <v>3605</v>
      </c>
      <c r="B974" s="11" t="str">
        <f>VLOOKUP(A974,'Customer Names'!$H$6:$K$2340,3,FALSE)</f>
        <v>  Matthew</v>
      </c>
      <c r="C974" s="11">
        <f>VLOOKUP(A974,'Medical Examinations'!$A$1:$L$2336,2,FALSE)</f>
        <v>35.245</v>
      </c>
      <c r="D974" s="11">
        <f>VLOOKUP(A974,'Medical Examinations'!$A$1:$L$2336,3,FALSE)</f>
        <v>11.22</v>
      </c>
      <c r="E974" s="11" t="str">
        <f>VLOOKUP(A974,'Medical Examinations'!$A$1:$L$2336,4,FALSE)</f>
        <v>yes</v>
      </c>
      <c r="F974" s="11" t="str">
        <f>VLOOKUP(A974,'Medical Examinations'!$A$1:$L$2336,5,FALSE)</f>
        <v>No</v>
      </c>
      <c r="G974" s="11" t="str">
        <f>VLOOKUP(A974,'Medical Examinations'!$A$1:$L$2336,6,FALSE)</f>
        <v>No</v>
      </c>
      <c r="H974" s="11">
        <f>VLOOKUP(A974,'Medical Examinations'!$A$1:$L$2336,8,FALSE)</f>
        <v>0</v>
      </c>
      <c r="I974" s="11" t="str">
        <f>VLOOKUP(A974,'Medical Examinations'!$A$1:$L$2336,10,FALSE)</f>
        <v>No</v>
      </c>
      <c r="J974" s="11" t="str">
        <f>VLOOKUP(A974,'Medical Examinations'!$A$1:$L$2336,11,FALSE)</f>
        <v>Obesity</v>
      </c>
      <c r="K974" s="11" t="str">
        <f>VLOOKUP(A974,'Medical Examinations'!$A$1:$L$2336,12,FALSE)</f>
        <v>Diabetes</v>
      </c>
      <c r="L974" s="10">
        <f ca="1">VLOOKUP(A974,'Hospitalisation Details'!$A$1:$Q$2344,3,FALSE)</f>
        <v>1987</v>
      </c>
      <c r="M974" s="10" t="str">
        <f ca="1">VLOOKUP(A974,'Hospitalisation Details'!$A$1:$Q$2344,5,FALSE)</f>
        <v>Oct</v>
      </c>
      <c r="N974" s="11">
        <f ca="1">VLOOKUP(A974,'Hospitalisation Details'!$A$1:$Q$2344,6,FALSE)</f>
        <v>29</v>
      </c>
      <c r="O974" s="17">
        <f ca="1">VLOOKUP(A974,'Hospitalisation Details'!$A$1:$Q$2344,7,FALSE)</f>
        <v>32079</v>
      </c>
      <c r="P974" s="11">
        <f ca="1">VLOOKUP(A974,'Hospitalisation Details'!$A$1:$Q$2344,10,FALSE)</f>
        <v>7948.22</v>
      </c>
      <c r="Q974" s="11" t="str">
        <f ca="1">VLOOKUP(A974,'Hospitalisation Details'!$A$1:$Q$2344,12,FALSE)</f>
        <v>tier - 2</v>
      </c>
      <c r="R974" s="11" t="str">
        <f ca="1">VLOOKUP(A974,'Hospitalisation Details'!$A$1:$Q$2344,14,FALSE)</f>
        <v>tier - 3</v>
      </c>
      <c r="S974" s="11">
        <f ca="1">VLOOKUP(A974,'Hospitalisation Details'!$A$1:$Q$2344,17,FALSE)</f>
        <v>38</v>
      </c>
      <c r="T974" s="11" t="str">
        <f ca="1">VLOOKUP(A974,'Hospitalisation Details'!$A$1:$Q$2336,16,FALSE)</f>
        <v>R1025</v>
      </c>
    </row>
    <row r="975" ht="15.5" spans="1:20">
      <c r="A975" s="10" t="s">
        <v>3608</v>
      </c>
      <c r="B975" s="11" t="str">
        <f>VLOOKUP(A975,'Customer Names'!$H$6:$K$2340,3,FALSE)</f>
        <v>  Bettina</v>
      </c>
      <c r="C975" s="11">
        <f>VLOOKUP(A975,'Medical Examinations'!$A$1:$L$2336,2,FALSE)</f>
        <v>49.84</v>
      </c>
      <c r="D975" s="11">
        <f>VLOOKUP(A975,'Medical Examinations'!$A$1:$L$2336,3,FALSE)</f>
        <v>5.1</v>
      </c>
      <c r="E975" s="11" t="str">
        <f>VLOOKUP(A975,'Medical Examinations'!$A$1:$L$2336,4,FALSE)</f>
        <v>yes</v>
      </c>
      <c r="F975" s="11" t="str">
        <f>VLOOKUP(A975,'Medical Examinations'!$A$1:$L$2336,5,FALSE)</f>
        <v>No</v>
      </c>
      <c r="G975" s="11" t="str">
        <f>VLOOKUP(A975,'Medical Examinations'!$A$1:$L$2336,6,FALSE)</f>
        <v>Yes</v>
      </c>
      <c r="H975" s="11">
        <f>VLOOKUP(A975,'Medical Examinations'!$A$1:$L$2336,8,FALSE)</f>
        <v>1</v>
      </c>
      <c r="I975" s="11" t="str">
        <f>VLOOKUP(A975,'Medical Examinations'!$A$1:$L$2336,10,FALSE)</f>
        <v>No</v>
      </c>
      <c r="J975" s="11" t="str">
        <f>VLOOKUP(A975,'Medical Examinations'!$A$1:$L$2336,11,FALSE)</f>
        <v>Obesity</v>
      </c>
      <c r="K975" s="11" t="str">
        <f>VLOOKUP(A975,'Medical Examinations'!$A$1:$L$2336,12,FALSE)</f>
        <v>Normal</v>
      </c>
      <c r="L975" s="10">
        <f ca="1">VLOOKUP(A975,'Hospitalisation Details'!$A$1:$Q$2344,3,FALSE)</f>
        <v>1966</v>
      </c>
      <c r="M975" s="10" t="str">
        <f ca="1">VLOOKUP(A975,'Hospitalisation Details'!$A$1:$Q$2344,5,FALSE)</f>
        <v>Jul</v>
      </c>
      <c r="N975" s="11">
        <f ca="1">VLOOKUP(A975,'Hospitalisation Details'!$A$1:$Q$2344,6,FALSE)</f>
        <v>9</v>
      </c>
      <c r="O975" s="17">
        <f ca="1">VLOOKUP(A975,'Hospitalisation Details'!$A$1:$Q$2344,7,FALSE)</f>
        <v>24297</v>
      </c>
      <c r="P975" s="11">
        <f ca="1">VLOOKUP(A975,'Hospitalisation Details'!$A$1:$Q$2344,10,FALSE)</f>
        <v>7953.72</v>
      </c>
      <c r="Q975" s="11" t="str">
        <f ca="1">VLOOKUP(A975,'Hospitalisation Details'!$A$1:$Q$2344,12,FALSE)</f>
        <v>tier - 3</v>
      </c>
      <c r="R975" s="11" t="str">
        <f ca="1">VLOOKUP(A975,'Hospitalisation Details'!$A$1:$Q$2344,14,FALSE)</f>
        <v>tier - 3</v>
      </c>
      <c r="S975" s="11">
        <f ca="1">VLOOKUP(A975,'Hospitalisation Details'!$A$1:$Q$2344,17,FALSE)</f>
        <v>59</v>
      </c>
      <c r="T975" s="11" t="str">
        <f ca="1">VLOOKUP(A975,'Hospitalisation Details'!$A$1:$Q$2336,16,FALSE)</f>
        <v>R1012</v>
      </c>
    </row>
    <row r="976" ht="15.5" spans="1:20">
      <c r="A976" s="10" t="s">
        <v>3612</v>
      </c>
      <c r="B976" s="11" t="str">
        <f>VLOOKUP(A976,'Customer Names'!$H$6:$K$2340,3,FALSE)</f>
        <v>  Alexander</v>
      </c>
      <c r="C976" s="11">
        <f>VLOOKUP(A976,'Medical Examinations'!$A$1:$L$2336,2,FALSE)</f>
        <v>49.06</v>
      </c>
      <c r="D976" s="11">
        <f>VLOOKUP(A976,'Medical Examinations'!$A$1:$L$2336,3,FALSE)</f>
        <v>5.43</v>
      </c>
      <c r="E976" s="11" t="str">
        <f>VLOOKUP(A976,'Medical Examinations'!$A$1:$L$2336,4,FALSE)</f>
        <v>yes</v>
      </c>
      <c r="F976" s="11" t="str">
        <f>VLOOKUP(A976,'Medical Examinations'!$A$1:$L$2336,5,FALSE)</f>
        <v>No</v>
      </c>
      <c r="G976" s="11" t="str">
        <f>VLOOKUP(A976,'Medical Examinations'!$A$1:$L$2336,6,FALSE)</f>
        <v>No</v>
      </c>
      <c r="H976" s="11">
        <f>VLOOKUP(A976,'Medical Examinations'!$A$1:$L$2336,8,FALSE)</f>
        <v>1</v>
      </c>
      <c r="I976" s="11" t="str">
        <f>VLOOKUP(A976,'Medical Examinations'!$A$1:$L$2336,10,FALSE)</f>
        <v>No</v>
      </c>
      <c r="J976" s="11" t="str">
        <f>VLOOKUP(A976,'Medical Examinations'!$A$1:$L$2336,11,FALSE)</f>
        <v>Obesity</v>
      </c>
      <c r="K976" s="11" t="str">
        <f>VLOOKUP(A976,'Medical Examinations'!$A$1:$L$2336,12,FALSE)</f>
        <v>Normal</v>
      </c>
      <c r="L976" s="10">
        <f ca="1">VLOOKUP(A976,'Hospitalisation Details'!$A$1:$Q$2344,3,FALSE)</f>
        <v>1981</v>
      </c>
      <c r="M976" s="10" t="str">
        <f ca="1">VLOOKUP(A976,'Hospitalisation Details'!$A$1:$Q$2344,5,FALSE)</f>
        <v>Dec</v>
      </c>
      <c r="N976" s="11">
        <f ca="1">VLOOKUP(A976,'Hospitalisation Details'!$A$1:$Q$2344,6,FALSE)</f>
        <v>28</v>
      </c>
      <c r="O976" s="17">
        <f ca="1">VLOOKUP(A976,'Hospitalisation Details'!$A$1:$Q$2344,7,FALSE)</f>
        <v>29948</v>
      </c>
      <c r="P976" s="11">
        <f ca="1">VLOOKUP(A976,'Hospitalisation Details'!$A$1:$Q$2344,10,FALSE)</f>
        <v>7954.52</v>
      </c>
      <c r="Q976" s="11" t="str">
        <f ca="1">VLOOKUP(A976,'Hospitalisation Details'!$A$1:$Q$2344,12,FALSE)</f>
        <v>tier - 2</v>
      </c>
      <c r="R976" s="11" t="str">
        <f ca="1">VLOOKUP(A976,'Hospitalisation Details'!$A$1:$Q$2344,14,FALSE)</f>
        <v>tier - 2</v>
      </c>
      <c r="S976" s="11">
        <f ca="1">VLOOKUP(A976,'Hospitalisation Details'!$A$1:$Q$2344,17,FALSE)</f>
        <v>43</v>
      </c>
      <c r="T976" s="11" t="str">
        <f ca="1">VLOOKUP(A976,'Hospitalisation Details'!$A$1:$Q$2336,16,FALSE)</f>
        <v>R1011</v>
      </c>
    </row>
    <row r="977" ht="15.5" spans="1:20">
      <c r="A977" s="10" t="s">
        <v>3615</v>
      </c>
      <c r="B977" s="11" t="str">
        <f>VLOOKUP(A977,'Customer Names'!$H$6:$K$2340,3,FALSE)</f>
        <v>  Holli</v>
      </c>
      <c r="C977" s="11">
        <f>VLOOKUP(A977,'Medical Examinations'!$A$1:$L$2336,2,FALSE)</f>
        <v>30.88</v>
      </c>
      <c r="D977" s="11">
        <f>VLOOKUP(A977,'Medical Examinations'!$A$1:$L$2336,3,FALSE)</f>
        <v>5.82</v>
      </c>
      <c r="E977" s="11" t="str">
        <f>VLOOKUP(A977,'Medical Examinations'!$A$1:$L$2336,4,FALSE)</f>
        <v>No</v>
      </c>
      <c r="F977" s="11" t="str">
        <f>VLOOKUP(A977,'Medical Examinations'!$A$1:$L$2336,5,FALSE)</f>
        <v>No</v>
      </c>
      <c r="G977" s="11" t="str">
        <f>VLOOKUP(A977,'Medical Examinations'!$A$1:$L$2336,6,FALSE)</f>
        <v>No</v>
      </c>
      <c r="H977" s="11">
        <f>VLOOKUP(A977,'Medical Examinations'!$A$1:$L$2336,8,FALSE)</f>
        <v>2</v>
      </c>
      <c r="I977" s="11" t="str">
        <f>VLOOKUP(A977,'Medical Examinations'!$A$1:$L$2336,10,FALSE)</f>
        <v>No</v>
      </c>
      <c r="J977" s="11" t="str">
        <f>VLOOKUP(A977,'Medical Examinations'!$A$1:$L$2336,11,FALSE)</f>
        <v>Obesity</v>
      </c>
      <c r="K977" s="11" t="str">
        <f>VLOOKUP(A977,'Medical Examinations'!$A$1:$L$2336,12,FALSE)</f>
        <v>Prediabetes</v>
      </c>
      <c r="L977" s="10">
        <f ca="1">VLOOKUP(A977,'Hospitalisation Details'!$A$1:$Q$2344,3,FALSE)</f>
        <v>1970</v>
      </c>
      <c r="M977" s="10" t="str">
        <f ca="1">VLOOKUP(A977,'Hospitalisation Details'!$A$1:$Q$2344,5,FALSE)</f>
        <v>Jun</v>
      </c>
      <c r="N977" s="11">
        <f ca="1">VLOOKUP(A977,'Hospitalisation Details'!$A$1:$Q$2344,6,FALSE)</f>
        <v>19</v>
      </c>
      <c r="O977" s="17">
        <f ca="1">VLOOKUP(A977,'Hospitalisation Details'!$A$1:$Q$2344,7,FALSE)</f>
        <v>25738</v>
      </c>
      <c r="P977" s="11">
        <f ca="1">VLOOKUP(A977,'Hospitalisation Details'!$A$1:$Q$2344,10,FALSE)</f>
        <v>7958.13</v>
      </c>
      <c r="Q977" s="11" t="str">
        <f ca="1">VLOOKUP(A977,'Hospitalisation Details'!$A$1:$Q$2344,12,FALSE)</f>
        <v>tier - 2</v>
      </c>
      <c r="R977" s="11" t="str">
        <f ca="1">VLOOKUP(A977,'Hospitalisation Details'!$A$1:$Q$2344,14,FALSE)</f>
        <v>tier - 2</v>
      </c>
      <c r="S977" s="11">
        <f ca="1">VLOOKUP(A977,'Hospitalisation Details'!$A$1:$Q$2344,17,FALSE)</f>
        <v>55</v>
      </c>
      <c r="T977" s="11" t="str">
        <f ca="1">VLOOKUP(A977,'Hospitalisation Details'!$A$1:$Q$2336,16,FALSE)</f>
        <v>R1013</v>
      </c>
    </row>
    <row r="978" ht="15.5" spans="1:20">
      <c r="A978" s="10" t="s">
        <v>3619</v>
      </c>
      <c r="B978" s="11" t="str">
        <f>VLOOKUP(A978,'Customer Names'!$H$6:$K$2340,3,FALSE)</f>
        <v>  Heather C</v>
      </c>
      <c r="C978" s="11">
        <f>VLOOKUP(A978,'Medical Examinations'!$A$1:$L$2336,2,FALSE)</f>
        <v>33.35</v>
      </c>
      <c r="D978" s="11">
        <f>VLOOKUP(A978,'Medical Examinations'!$A$1:$L$2336,3,FALSE)</f>
        <v>6.05</v>
      </c>
      <c r="E978" s="11" t="str">
        <f>VLOOKUP(A978,'Medical Examinations'!$A$1:$L$2336,4,FALSE)</f>
        <v>No</v>
      </c>
      <c r="F978" s="11" t="str">
        <f>VLOOKUP(A978,'Medical Examinations'!$A$1:$L$2336,5,FALSE)</f>
        <v>No</v>
      </c>
      <c r="G978" s="11" t="str">
        <f>VLOOKUP(A978,'Medical Examinations'!$A$1:$L$2336,6,FALSE)</f>
        <v>Yes</v>
      </c>
      <c r="H978" s="11">
        <f>VLOOKUP(A978,'Medical Examinations'!$A$1:$L$2336,8,FALSE)</f>
        <v>1</v>
      </c>
      <c r="I978" s="11" t="str">
        <f>VLOOKUP(A978,'Medical Examinations'!$A$1:$L$2336,10,FALSE)</f>
        <v>No</v>
      </c>
      <c r="J978" s="11" t="str">
        <f>VLOOKUP(A978,'Medical Examinations'!$A$1:$L$2336,11,FALSE)</f>
        <v>Obesity</v>
      </c>
      <c r="K978" s="11" t="str">
        <f>VLOOKUP(A978,'Medical Examinations'!$A$1:$L$2336,12,FALSE)</f>
        <v>Prediabetes</v>
      </c>
      <c r="L978" s="10">
        <f ca="1">VLOOKUP(A978,'Hospitalisation Details'!$A$1:$Q$2344,3,FALSE)</f>
        <v>1975</v>
      </c>
      <c r="M978" s="10" t="str">
        <f ca="1">VLOOKUP(A978,'Hospitalisation Details'!$A$1:$Q$2344,5,FALSE)</f>
        <v>Aug</v>
      </c>
      <c r="N978" s="11">
        <f ca="1">VLOOKUP(A978,'Hospitalisation Details'!$A$1:$Q$2344,6,FALSE)</f>
        <v>10</v>
      </c>
      <c r="O978" s="17">
        <f ca="1">VLOOKUP(A978,'Hospitalisation Details'!$A$1:$Q$2344,7,FALSE)</f>
        <v>27616</v>
      </c>
      <c r="P978" s="11">
        <f ca="1">VLOOKUP(A978,'Hospitalisation Details'!$A$1:$Q$2344,10,FALSE)</f>
        <v>7966.81</v>
      </c>
      <c r="Q978" s="11" t="str">
        <f ca="1">VLOOKUP(A978,'Hospitalisation Details'!$A$1:$Q$2344,12,FALSE)</f>
        <v>tier - 2</v>
      </c>
      <c r="R978" s="11" t="str">
        <f ca="1">VLOOKUP(A978,'Hospitalisation Details'!$A$1:$Q$2344,14,FALSE)</f>
        <v>tier - 2</v>
      </c>
      <c r="S978" s="11">
        <f ca="1">VLOOKUP(A978,'Hospitalisation Details'!$A$1:$Q$2344,17,FALSE)</f>
        <v>50</v>
      </c>
      <c r="T978" s="11" t="str">
        <f ca="1">VLOOKUP(A978,'Hospitalisation Details'!$A$1:$Q$2336,16,FALSE)</f>
        <v>R1013</v>
      </c>
    </row>
    <row r="979" ht="15.5" spans="1:20">
      <c r="A979" s="10" t="s">
        <v>3622</v>
      </c>
      <c r="B979" s="11" t="str">
        <f>VLOOKUP(A979,'Customer Names'!$H$6:$K$2340,3,FALSE)</f>
        <v>  Kyle</v>
      </c>
      <c r="C979" s="11">
        <f>VLOOKUP(A979,'Medical Examinations'!$A$1:$L$2336,2,FALSE)</f>
        <v>38</v>
      </c>
      <c r="D979" s="11">
        <f>VLOOKUP(A979,'Medical Examinations'!$A$1:$L$2336,3,FALSE)</f>
        <v>6.38</v>
      </c>
      <c r="E979" s="11" t="str">
        <f>VLOOKUP(A979,'Medical Examinations'!$A$1:$L$2336,4,FALSE)</f>
        <v>yes</v>
      </c>
      <c r="F979" s="11" t="str">
        <f>VLOOKUP(A979,'Medical Examinations'!$A$1:$L$2336,5,FALSE)</f>
        <v>No</v>
      </c>
      <c r="G979" s="11" t="str">
        <f>VLOOKUP(A979,'Medical Examinations'!$A$1:$L$2336,6,FALSE)</f>
        <v>No</v>
      </c>
      <c r="H979" s="11">
        <f>VLOOKUP(A979,'Medical Examinations'!$A$1:$L$2336,8,FALSE)</f>
        <v>1</v>
      </c>
      <c r="I979" s="11" t="str">
        <f>VLOOKUP(A979,'Medical Examinations'!$A$1:$L$2336,10,FALSE)</f>
        <v>No</v>
      </c>
      <c r="J979" s="11" t="str">
        <f>VLOOKUP(A979,'Medical Examinations'!$A$1:$L$2336,11,FALSE)</f>
        <v>Obesity</v>
      </c>
      <c r="K979" s="11" t="str">
        <f>VLOOKUP(A979,'Medical Examinations'!$A$1:$L$2336,12,FALSE)</f>
        <v>Prediabetes</v>
      </c>
      <c r="L979" s="10">
        <f ca="1">VLOOKUP(A979,'Hospitalisation Details'!$A$1:$Q$2344,3,FALSE)</f>
        <v>1972</v>
      </c>
      <c r="M979" s="10" t="str">
        <f ca="1">VLOOKUP(A979,'Hospitalisation Details'!$A$1:$Q$2344,5,FALSE)</f>
        <v>Nov</v>
      </c>
      <c r="N979" s="11">
        <f ca="1">VLOOKUP(A979,'Hospitalisation Details'!$A$1:$Q$2344,6,FALSE)</f>
        <v>23</v>
      </c>
      <c r="O979" s="17">
        <f ca="1">VLOOKUP(A979,'Hospitalisation Details'!$A$1:$Q$2344,7,FALSE)</f>
        <v>26626</v>
      </c>
      <c r="P979" s="11">
        <f ca="1">VLOOKUP(A979,'Hospitalisation Details'!$A$1:$Q$2344,10,FALSE)</f>
        <v>7980.34</v>
      </c>
      <c r="Q979" s="11" t="str">
        <f ca="1">VLOOKUP(A979,'Hospitalisation Details'!$A$1:$Q$2344,12,FALSE)</f>
        <v>tier - 2</v>
      </c>
      <c r="R979" s="11" t="str">
        <f ca="1">VLOOKUP(A979,'Hospitalisation Details'!$A$1:$Q$2344,14,FALSE)</f>
        <v>tier - 2</v>
      </c>
      <c r="S979" s="11">
        <f ca="1">VLOOKUP(A979,'Hospitalisation Details'!$A$1:$Q$2344,17,FALSE)</f>
        <v>52</v>
      </c>
      <c r="T979" s="11" t="str">
        <f ca="1">VLOOKUP(A979,'Hospitalisation Details'!$A$1:$Q$2336,16,FALSE)</f>
        <v>R1013</v>
      </c>
    </row>
    <row r="980" ht="15.5" spans="1:20">
      <c r="A980" s="10" t="s">
        <v>3625</v>
      </c>
      <c r="B980" s="11" t="str">
        <f>VLOOKUP(A980,'Customer Names'!$H$6:$K$2340,3,FALSE)</f>
        <v>  Thomas J</v>
      </c>
      <c r="C980" s="11">
        <f>VLOOKUP(A980,'Medical Examinations'!$A$1:$L$2336,2,FALSE)</f>
        <v>36.08</v>
      </c>
      <c r="D980" s="11">
        <f>VLOOKUP(A980,'Medical Examinations'!$A$1:$L$2336,3,FALSE)</f>
        <v>5.73</v>
      </c>
      <c r="E980" s="11" t="str">
        <f>VLOOKUP(A980,'Medical Examinations'!$A$1:$L$2336,4,FALSE)</f>
        <v>yes</v>
      </c>
      <c r="F980" s="11" t="str">
        <f>VLOOKUP(A980,'Medical Examinations'!$A$1:$L$2336,5,FALSE)</f>
        <v>No</v>
      </c>
      <c r="G980" s="11" t="str">
        <f>VLOOKUP(A980,'Medical Examinations'!$A$1:$L$2336,6,FALSE)</f>
        <v>No</v>
      </c>
      <c r="H980" s="11">
        <f>VLOOKUP(A980,'Medical Examinations'!$A$1:$L$2336,8,FALSE)</f>
        <v>1</v>
      </c>
      <c r="I980" s="11" t="str">
        <f>VLOOKUP(A980,'Medical Examinations'!$A$1:$L$2336,10,FALSE)</f>
        <v>No</v>
      </c>
      <c r="J980" s="11" t="str">
        <f>VLOOKUP(A980,'Medical Examinations'!$A$1:$L$2336,11,FALSE)</f>
        <v>Obesity</v>
      </c>
      <c r="K980" s="11" t="str">
        <f>VLOOKUP(A980,'Medical Examinations'!$A$1:$L$2336,12,FALSE)</f>
        <v>Prediabetes</v>
      </c>
      <c r="L980" s="10">
        <f ca="1">VLOOKUP(A980,'Hospitalisation Details'!$A$1:$Q$2344,3,FALSE)</f>
        <v>1983</v>
      </c>
      <c r="M980" s="10" t="str">
        <f ca="1">VLOOKUP(A980,'Hospitalisation Details'!$A$1:$Q$2344,5,FALSE)</f>
        <v>Aug</v>
      </c>
      <c r="N980" s="11">
        <f ca="1">VLOOKUP(A980,'Hospitalisation Details'!$A$1:$Q$2344,6,FALSE)</f>
        <v>28</v>
      </c>
      <c r="O980" s="17">
        <f ca="1">VLOOKUP(A980,'Hospitalisation Details'!$A$1:$Q$2344,7,FALSE)</f>
        <v>30556</v>
      </c>
      <c r="P980" s="11">
        <f ca="1">VLOOKUP(A980,'Hospitalisation Details'!$A$1:$Q$2344,10,FALSE)</f>
        <v>7985.82</v>
      </c>
      <c r="Q980" s="11" t="str">
        <f ca="1">VLOOKUP(A980,'Hospitalisation Details'!$A$1:$Q$2344,12,FALSE)</f>
        <v>tier - 2</v>
      </c>
      <c r="R980" s="11" t="str">
        <f ca="1">VLOOKUP(A980,'Hospitalisation Details'!$A$1:$Q$2344,14,FALSE)</f>
        <v>tier - 1</v>
      </c>
      <c r="S980" s="11">
        <f ca="1">VLOOKUP(A980,'Hospitalisation Details'!$A$1:$Q$2344,17,FALSE)</f>
        <v>42</v>
      </c>
      <c r="T980" s="11" t="str">
        <f ca="1">VLOOKUP(A980,'Hospitalisation Details'!$A$1:$Q$2336,16,FALSE)</f>
        <v>R1024</v>
      </c>
    </row>
    <row r="981" ht="15.5" spans="1:20">
      <c r="A981" s="10" t="s">
        <v>3628</v>
      </c>
      <c r="B981" s="11" t="str">
        <f>VLOOKUP(A981,'Customer Names'!$H$6:$K$2340,3,FALSE)</f>
        <v>  Chris</v>
      </c>
      <c r="C981" s="11">
        <f>VLOOKUP(A981,'Medical Examinations'!$A$1:$L$2336,2,FALSE)</f>
        <v>35.7</v>
      </c>
      <c r="D981" s="11">
        <f>VLOOKUP(A981,'Medical Examinations'!$A$1:$L$2336,3,FALSE)</f>
        <v>5.47</v>
      </c>
      <c r="E981" s="11" t="str">
        <f>VLOOKUP(A981,'Medical Examinations'!$A$1:$L$2336,4,FALSE)</f>
        <v>yes</v>
      </c>
      <c r="F981" s="11" t="str">
        <f>VLOOKUP(A981,'Medical Examinations'!$A$1:$L$2336,5,FALSE)</f>
        <v>No</v>
      </c>
      <c r="G981" s="11" t="str">
        <f>VLOOKUP(A981,'Medical Examinations'!$A$1:$L$2336,6,FALSE)</f>
        <v>No</v>
      </c>
      <c r="H981" s="11">
        <f>VLOOKUP(A981,'Medical Examinations'!$A$1:$L$2336,8,FALSE)</f>
        <v>1</v>
      </c>
      <c r="I981" s="11" t="str">
        <f>VLOOKUP(A981,'Medical Examinations'!$A$1:$L$2336,10,FALSE)</f>
        <v>No</v>
      </c>
      <c r="J981" s="11" t="str">
        <f>VLOOKUP(A981,'Medical Examinations'!$A$1:$L$2336,11,FALSE)</f>
        <v>Obesity</v>
      </c>
      <c r="K981" s="11" t="str">
        <f>VLOOKUP(A981,'Medical Examinations'!$A$1:$L$2336,12,FALSE)</f>
        <v>Normal</v>
      </c>
      <c r="L981" s="10">
        <f ca="1">VLOOKUP(A981,'Hospitalisation Details'!$A$1:$Q$2344,3,FALSE)</f>
        <v>1983</v>
      </c>
      <c r="M981" s="10" t="str">
        <f ca="1">VLOOKUP(A981,'Hospitalisation Details'!$A$1:$Q$2344,5,FALSE)</f>
        <v>Aug</v>
      </c>
      <c r="N981" s="11">
        <f ca="1">VLOOKUP(A981,'Hospitalisation Details'!$A$1:$Q$2344,6,FALSE)</f>
        <v>20</v>
      </c>
      <c r="O981" s="17">
        <f ca="1">VLOOKUP(A981,'Hospitalisation Details'!$A$1:$Q$2344,7,FALSE)</f>
        <v>30548</v>
      </c>
      <c r="P981" s="11">
        <f ca="1">VLOOKUP(A981,'Hospitalisation Details'!$A$1:$Q$2344,10,FALSE)</f>
        <v>7986.48</v>
      </c>
      <c r="Q981" s="11" t="str">
        <f ca="1">VLOOKUP(A981,'Hospitalisation Details'!$A$1:$Q$2344,12,FALSE)</f>
        <v>tier - 2</v>
      </c>
      <c r="R981" s="11" t="str">
        <f ca="1">VLOOKUP(A981,'Hospitalisation Details'!$A$1:$Q$2344,14,FALSE)</f>
        <v>tier - 3</v>
      </c>
      <c r="S981" s="11">
        <f ca="1">VLOOKUP(A981,'Hospitalisation Details'!$A$1:$Q$2344,17,FALSE)</f>
        <v>42</v>
      </c>
      <c r="T981" s="11" t="str">
        <f ca="1">VLOOKUP(A981,'Hospitalisation Details'!$A$1:$Q$2336,16,FALSE)</f>
        <v>R1024</v>
      </c>
    </row>
    <row r="982" ht="15.5" spans="1:20">
      <c r="A982" s="10" t="s">
        <v>3632</v>
      </c>
      <c r="B982" s="11" t="str">
        <f>VLOOKUP(A982,'Customer Names'!$H$6:$K$2340,3,FALSE)</f>
        <v>  Graham</v>
      </c>
      <c r="C982" s="11">
        <f>VLOOKUP(A982,'Medical Examinations'!$A$1:$L$2336,2,FALSE)</f>
        <v>34.01</v>
      </c>
      <c r="D982" s="11">
        <f>VLOOKUP(A982,'Medical Examinations'!$A$1:$L$2336,3,FALSE)</f>
        <v>11.3</v>
      </c>
      <c r="E982" s="11" t="str">
        <f>VLOOKUP(A982,'Medical Examinations'!$A$1:$L$2336,4,FALSE)</f>
        <v>No</v>
      </c>
      <c r="F982" s="11" t="str">
        <f>VLOOKUP(A982,'Medical Examinations'!$A$1:$L$2336,5,FALSE)</f>
        <v>No</v>
      </c>
      <c r="G982" s="11" t="str">
        <f>VLOOKUP(A982,'Medical Examinations'!$A$1:$L$2336,6,FALSE)</f>
        <v>No</v>
      </c>
      <c r="H982" s="11">
        <f>VLOOKUP(A982,'Medical Examinations'!$A$1:$L$2336,8,FALSE)</f>
        <v>0</v>
      </c>
      <c r="I982" s="11" t="str">
        <f>VLOOKUP(A982,'Medical Examinations'!$A$1:$L$2336,10,FALSE)</f>
        <v>No</v>
      </c>
      <c r="J982" s="11" t="str">
        <f>VLOOKUP(A982,'Medical Examinations'!$A$1:$L$2336,11,FALSE)</f>
        <v>Obesity</v>
      </c>
      <c r="K982" s="11" t="str">
        <f>VLOOKUP(A982,'Medical Examinations'!$A$1:$L$2336,12,FALSE)</f>
        <v>Diabetes</v>
      </c>
      <c r="L982" s="10">
        <f ca="1">VLOOKUP(A982,'Hospitalisation Details'!$A$1:$Q$2344,3,FALSE)</f>
        <v>1962</v>
      </c>
      <c r="M982" s="10" t="str">
        <f ca="1">VLOOKUP(A982,'Hospitalisation Details'!$A$1:$Q$2344,5,FALSE)</f>
        <v>Aug</v>
      </c>
      <c r="N982" s="11">
        <f ca="1">VLOOKUP(A982,'Hospitalisation Details'!$A$1:$Q$2344,6,FALSE)</f>
        <v>22</v>
      </c>
      <c r="O982" s="17">
        <f ca="1">VLOOKUP(A982,'Hospitalisation Details'!$A$1:$Q$2344,7,FALSE)</f>
        <v>22880</v>
      </c>
      <c r="P982" s="11">
        <f ca="1">VLOOKUP(A982,'Hospitalisation Details'!$A$1:$Q$2344,10,FALSE)</f>
        <v>8004.96</v>
      </c>
      <c r="Q982" s="11" t="str">
        <f ca="1">VLOOKUP(A982,'Hospitalisation Details'!$A$1:$Q$2344,12,FALSE)</f>
        <v>tier - 3</v>
      </c>
      <c r="R982" s="11" t="str">
        <f ca="1">VLOOKUP(A982,'Hospitalisation Details'!$A$1:$Q$2344,14,FALSE)</f>
        <v>tier - 1</v>
      </c>
      <c r="S982" s="11">
        <f ca="1">VLOOKUP(A982,'Hospitalisation Details'!$A$1:$Q$2344,17,FALSE)</f>
        <v>63</v>
      </c>
      <c r="T982" s="11" t="str">
        <f ca="1">VLOOKUP(A982,'Hospitalisation Details'!$A$1:$Q$2336,16,FALSE)</f>
        <v>R1013</v>
      </c>
    </row>
    <row r="983" ht="15.5" spans="1:20">
      <c r="A983" s="10" t="s">
        <v>3635</v>
      </c>
      <c r="B983" s="11" t="str">
        <f>VLOOKUP(A983,'Customer Names'!$H$6:$K$2340,3,FALSE)</f>
        <v>  Garrett</v>
      </c>
      <c r="C983" s="11">
        <f>VLOOKUP(A983,'Medical Examinations'!$A$1:$L$2336,2,FALSE)</f>
        <v>31.54</v>
      </c>
      <c r="D983" s="11">
        <f>VLOOKUP(A983,'Medical Examinations'!$A$1:$L$2336,3,FALSE)</f>
        <v>6.72</v>
      </c>
      <c r="E983" s="11" t="str">
        <f>VLOOKUP(A983,'Medical Examinations'!$A$1:$L$2336,4,FALSE)</f>
        <v>No</v>
      </c>
      <c r="F983" s="11" t="str">
        <f>VLOOKUP(A983,'Medical Examinations'!$A$1:$L$2336,5,FALSE)</f>
        <v>No</v>
      </c>
      <c r="G983" s="11" t="str">
        <f>VLOOKUP(A983,'Medical Examinations'!$A$1:$L$2336,6,FALSE)</f>
        <v>No</v>
      </c>
      <c r="H983" s="11">
        <f>VLOOKUP(A983,'Medical Examinations'!$A$1:$L$2336,8,FALSE)</f>
        <v>0</v>
      </c>
      <c r="I983" s="11" t="str">
        <f>VLOOKUP(A983,'Medical Examinations'!$A$1:$L$2336,10,FALSE)</f>
        <v>No</v>
      </c>
      <c r="J983" s="11" t="str">
        <f>VLOOKUP(A983,'Medical Examinations'!$A$1:$L$2336,11,FALSE)</f>
        <v>Obesity</v>
      </c>
      <c r="K983" s="11" t="str">
        <f>VLOOKUP(A983,'Medical Examinations'!$A$1:$L$2336,12,FALSE)</f>
        <v>Diabetes</v>
      </c>
      <c r="L983" s="10">
        <f ca="1">VLOOKUP(A983,'Hospitalisation Details'!$A$1:$Q$2344,3,FALSE)</f>
        <v>1995</v>
      </c>
      <c r="M983" s="10" t="str">
        <f ca="1">VLOOKUP(A983,'Hospitalisation Details'!$A$1:$Q$2344,5,FALSE)</f>
        <v>Sep</v>
      </c>
      <c r="N983" s="11">
        <f ca="1">VLOOKUP(A983,'Hospitalisation Details'!$A$1:$Q$2344,6,FALSE)</f>
        <v>18</v>
      </c>
      <c r="O983" s="17">
        <f ca="1">VLOOKUP(A983,'Hospitalisation Details'!$A$1:$Q$2344,7,FALSE)</f>
        <v>34960</v>
      </c>
      <c r="P983" s="11">
        <f ca="1">VLOOKUP(A983,'Hospitalisation Details'!$A$1:$Q$2344,10,FALSE)</f>
        <v>8014.62</v>
      </c>
      <c r="Q983" s="11" t="str">
        <f ca="1">VLOOKUP(A983,'Hospitalisation Details'!$A$1:$Q$2344,12,FALSE)</f>
        <v>tier - 2</v>
      </c>
      <c r="R983" s="11" t="str">
        <f ca="1">VLOOKUP(A983,'Hospitalisation Details'!$A$1:$Q$2344,14,FALSE)</f>
        <v>tier - 3</v>
      </c>
      <c r="S983" s="11">
        <f ca="1">VLOOKUP(A983,'Hospitalisation Details'!$A$1:$Q$2344,17,FALSE)</f>
        <v>30</v>
      </c>
      <c r="T983" s="11" t="str">
        <f ca="1">VLOOKUP(A983,'Hospitalisation Details'!$A$1:$Q$2336,16,FALSE)</f>
        <v>R1012</v>
      </c>
    </row>
    <row r="984" ht="15.5" spans="1:20">
      <c r="A984" s="10" t="s">
        <v>3638</v>
      </c>
      <c r="B984" s="11" t="str">
        <f>VLOOKUP(A984,'Customer Names'!$H$6:$K$2340,3,FALSE)</f>
        <v>  Andrew</v>
      </c>
      <c r="C984" s="11">
        <f>VLOOKUP(A984,'Medical Examinations'!$A$1:$L$2336,2,FALSE)</f>
        <v>23.3</v>
      </c>
      <c r="D984" s="11">
        <f>VLOOKUP(A984,'Medical Examinations'!$A$1:$L$2336,3,FALSE)</f>
        <v>5.36</v>
      </c>
      <c r="E984" s="11" t="str">
        <f>VLOOKUP(A984,'Medical Examinations'!$A$1:$L$2336,4,FALSE)</f>
        <v>yes</v>
      </c>
      <c r="F984" s="11" t="str">
        <f>VLOOKUP(A984,'Medical Examinations'!$A$1:$L$2336,5,FALSE)</f>
        <v>No</v>
      </c>
      <c r="G984" s="11" t="str">
        <f>VLOOKUP(A984,'Medical Examinations'!$A$1:$L$2336,6,FALSE)</f>
        <v>No</v>
      </c>
      <c r="H984" s="11">
        <f>VLOOKUP(A984,'Medical Examinations'!$A$1:$L$2336,8,FALSE)</f>
        <v>1</v>
      </c>
      <c r="I984" s="11" t="str">
        <f>VLOOKUP(A984,'Medical Examinations'!$A$1:$L$2336,10,FALSE)</f>
        <v>No</v>
      </c>
      <c r="J984" s="11" t="str">
        <f>VLOOKUP(A984,'Medical Examinations'!$A$1:$L$2336,11,FALSE)</f>
        <v>Normal Weight</v>
      </c>
      <c r="K984" s="11" t="str">
        <f>VLOOKUP(A984,'Medical Examinations'!$A$1:$L$2336,12,FALSE)</f>
        <v>Normal</v>
      </c>
      <c r="L984" s="10">
        <f ca="1">VLOOKUP(A984,'Hospitalisation Details'!$A$1:$Q$2344,3,FALSE)</f>
        <v>1980</v>
      </c>
      <c r="M984" s="10" t="str">
        <f ca="1">VLOOKUP(A984,'Hospitalisation Details'!$A$1:$Q$2344,5,FALSE)</f>
        <v>Nov</v>
      </c>
      <c r="N984" s="11">
        <f ca="1">VLOOKUP(A984,'Hospitalisation Details'!$A$1:$Q$2344,6,FALSE)</f>
        <v>8</v>
      </c>
      <c r="O984" s="17">
        <f ca="1">VLOOKUP(A984,'Hospitalisation Details'!$A$1:$Q$2344,7,FALSE)</f>
        <v>29533</v>
      </c>
      <c r="P984" s="11">
        <f ca="1">VLOOKUP(A984,'Hospitalisation Details'!$A$1:$Q$2344,10,FALSE)</f>
        <v>8017.06</v>
      </c>
      <c r="Q984" s="11" t="str">
        <f ca="1">VLOOKUP(A984,'Hospitalisation Details'!$A$1:$Q$2344,12,FALSE)</f>
        <v>tier - 2</v>
      </c>
      <c r="R984" s="11" t="str">
        <f ca="1">VLOOKUP(A984,'Hospitalisation Details'!$A$1:$Q$2344,14,FALSE)</f>
        <v>tier - 2</v>
      </c>
      <c r="S984" s="11">
        <f ca="1">VLOOKUP(A984,'Hospitalisation Details'!$A$1:$Q$2344,17,FALSE)</f>
        <v>44</v>
      </c>
      <c r="T984" s="11" t="str">
        <f ca="1">VLOOKUP(A984,'Hospitalisation Details'!$A$1:$Q$2336,16,FALSE)</f>
        <v>R1012</v>
      </c>
    </row>
    <row r="985" ht="15.5" spans="1:20">
      <c r="A985" s="10" t="s">
        <v>3641</v>
      </c>
      <c r="B985" s="11" t="str">
        <f>VLOOKUP(A985,'Customer Names'!$H$6:$K$2340,3,FALSE)</f>
        <v>  Annabelle M</v>
      </c>
      <c r="C985" s="11">
        <f>VLOOKUP(A985,'Medical Examinations'!$A$1:$L$2336,2,FALSE)</f>
        <v>27.75</v>
      </c>
      <c r="D985" s="11">
        <f>VLOOKUP(A985,'Medical Examinations'!$A$1:$L$2336,3,FALSE)</f>
        <v>9.88</v>
      </c>
      <c r="E985" s="11" t="str">
        <f>VLOOKUP(A985,'Medical Examinations'!$A$1:$L$2336,4,FALSE)</f>
        <v>No</v>
      </c>
      <c r="F985" s="11" t="str">
        <f>VLOOKUP(A985,'Medical Examinations'!$A$1:$L$2336,5,FALSE)</f>
        <v>No</v>
      </c>
      <c r="G985" s="11" t="str">
        <f>VLOOKUP(A985,'Medical Examinations'!$A$1:$L$2336,6,FALSE)</f>
        <v>No</v>
      </c>
      <c r="H985" s="11">
        <f>VLOOKUP(A985,'Medical Examinations'!$A$1:$L$2336,8,FALSE)</f>
        <v>0</v>
      </c>
      <c r="I985" s="11" t="str">
        <f>VLOOKUP(A985,'Medical Examinations'!$A$1:$L$2336,10,FALSE)</f>
        <v>No</v>
      </c>
      <c r="J985" s="11" t="str">
        <f>VLOOKUP(A985,'Medical Examinations'!$A$1:$L$2336,11,FALSE)</f>
        <v>Over Weight</v>
      </c>
      <c r="K985" s="11" t="str">
        <f>VLOOKUP(A985,'Medical Examinations'!$A$1:$L$2336,12,FALSE)</f>
        <v>Diabetes</v>
      </c>
      <c r="L985" s="10">
        <f ca="1">VLOOKUP(A985,'Hospitalisation Details'!$A$1:$Q$2344,3,FALSE)</f>
        <v>1989</v>
      </c>
      <c r="M985" s="10" t="str">
        <f ca="1">VLOOKUP(A985,'Hospitalisation Details'!$A$1:$Q$2344,5,FALSE)</f>
        <v>Nov</v>
      </c>
      <c r="N985" s="11">
        <f ca="1">VLOOKUP(A985,'Hospitalisation Details'!$A$1:$Q$2344,6,FALSE)</f>
        <v>3</v>
      </c>
      <c r="O985" s="17">
        <f ca="1">VLOOKUP(A985,'Hospitalisation Details'!$A$1:$Q$2344,7,FALSE)</f>
        <v>32815</v>
      </c>
      <c r="P985" s="11">
        <f ca="1">VLOOKUP(A985,'Hospitalisation Details'!$A$1:$Q$2344,10,FALSE)</f>
        <v>8021.11</v>
      </c>
      <c r="Q985" s="11" t="str">
        <f ca="1">VLOOKUP(A985,'Hospitalisation Details'!$A$1:$Q$2344,12,FALSE)</f>
        <v>tier - 2</v>
      </c>
      <c r="R985" s="11" t="str">
        <f ca="1">VLOOKUP(A985,'Hospitalisation Details'!$A$1:$Q$2344,14,FALSE)</f>
        <v>tier - 1</v>
      </c>
      <c r="S985" s="11">
        <f ca="1">VLOOKUP(A985,'Hospitalisation Details'!$A$1:$Q$2344,17,FALSE)</f>
        <v>36</v>
      </c>
      <c r="T985" s="11" t="str">
        <f ca="1">VLOOKUP(A985,'Hospitalisation Details'!$A$1:$Q$2336,16,FALSE)</f>
        <v>R1012</v>
      </c>
    </row>
    <row r="986" ht="15.5" spans="1:20">
      <c r="A986" s="10" t="s">
        <v>3644</v>
      </c>
      <c r="B986" s="11" t="str">
        <f>VLOOKUP(A986,'Customer Names'!$H$6:$K$2340,3,FALSE)</f>
        <v>  Daniel T</v>
      </c>
      <c r="C986" s="11">
        <f>VLOOKUP(A986,'Medical Examinations'!$A$1:$L$2336,2,FALSE)</f>
        <v>42.46</v>
      </c>
      <c r="D986" s="11">
        <f>VLOOKUP(A986,'Medical Examinations'!$A$1:$L$2336,3,FALSE)</f>
        <v>4.11</v>
      </c>
      <c r="E986" s="11" t="str">
        <f>VLOOKUP(A986,'Medical Examinations'!$A$1:$L$2336,4,FALSE)</f>
        <v>No</v>
      </c>
      <c r="F986" s="11" t="str">
        <f>VLOOKUP(A986,'Medical Examinations'!$A$1:$L$2336,5,FALSE)</f>
        <v>No</v>
      </c>
      <c r="G986" s="11" t="str">
        <f>VLOOKUP(A986,'Medical Examinations'!$A$1:$L$2336,6,FALSE)</f>
        <v>No</v>
      </c>
      <c r="H986" s="11">
        <f>VLOOKUP(A986,'Medical Examinations'!$A$1:$L$2336,8,FALSE)</f>
        <v>0</v>
      </c>
      <c r="I986" s="11" t="str">
        <f>VLOOKUP(A986,'Medical Examinations'!$A$1:$L$2336,10,FALSE)</f>
        <v>No</v>
      </c>
      <c r="J986" s="11" t="str">
        <f>VLOOKUP(A986,'Medical Examinations'!$A$1:$L$2336,11,FALSE)</f>
        <v>Obesity</v>
      </c>
      <c r="K986" s="11" t="str">
        <f>VLOOKUP(A986,'Medical Examinations'!$A$1:$L$2336,12,FALSE)</f>
        <v>Normal</v>
      </c>
      <c r="L986" s="10">
        <f ca="1">VLOOKUP(A986,'Hospitalisation Details'!$A$1:$Q$2344,3,FALSE)</f>
        <v>1978</v>
      </c>
      <c r="M986" s="10" t="str">
        <f ca="1">VLOOKUP(A986,'Hospitalisation Details'!$A$1:$Q$2344,5,FALSE)</f>
        <v>Jul</v>
      </c>
      <c r="N986" s="11">
        <f ca="1">VLOOKUP(A986,'Hospitalisation Details'!$A$1:$Q$2344,6,FALSE)</f>
        <v>17</v>
      </c>
      <c r="O986" s="17">
        <f ca="1">VLOOKUP(A986,'Hospitalisation Details'!$A$1:$Q$2344,7,FALSE)</f>
        <v>28688</v>
      </c>
      <c r="P986" s="11">
        <f ca="1">VLOOKUP(A986,'Hospitalisation Details'!$A$1:$Q$2344,10,FALSE)</f>
        <v>8023.14</v>
      </c>
      <c r="Q986" s="11" t="str">
        <f ca="1">VLOOKUP(A986,'Hospitalisation Details'!$A$1:$Q$2344,12,FALSE)</f>
        <v>tier - 2</v>
      </c>
      <c r="R986" s="11" t="str">
        <f ca="1">VLOOKUP(A986,'Hospitalisation Details'!$A$1:$Q$2344,14,FALSE)</f>
        <v>tier - 3</v>
      </c>
      <c r="S986" s="11">
        <f ca="1">VLOOKUP(A986,'Hospitalisation Details'!$A$1:$Q$2344,17,FALSE)</f>
        <v>47</v>
      </c>
      <c r="T986" s="11" t="str">
        <f ca="1">VLOOKUP(A986,'Hospitalisation Details'!$A$1:$Q$2336,16,FALSE)</f>
        <v>R1012</v>
      </c>
    </row>
    <row r="987" ht="15.5" spans="1:20">
      <c r="A987" s="10" t="s">
        <v>3648</v>
      </c>
      <c r="B987" s="11" t="str">
        <f>VLOOKUP(A987,'Customer Names'!$H$6:$K$2340,3,FALSE)</f>
        <v>  Deanne</v>
      </c>
      <c r="C987" s="11">
        <f>VLOOKUP(A987,'Medical Examinations'!$A$1:$L$2336,2,FALSE)</f>
        <v>54.47</v>
      </c>
      <c r="D987" s="11">
        <f>VLOOKUP(A987,'Medical Examinations'!$A$1:$L$2336,3,FALSE)</f>
        <v>7.48</v>
      </c>
      <c r="E987" s="11" t="str">
        <f>VLOOKUP(A987,'Medical Examinations'!$A$1:$L$2336,4,FALSE)</f>
        <v>No</v>
      </c>
      <c r="F987" s="11" t="str">
        <f>VLOOKUP(A987,'Medical Examinations'!$A$1:$L$2336,5,FALSE)</f>
        <v>No</v>
      </c>
      <c r="G987" s="11" t="str">
        <f>VLOOKUP(A987,'Medical Examinations'!$A$1:$L$2336,6,FALSE)</f>
        <v>No</v>
      </c>
      <c r="H987" s="11">
        <f>VLOOKUP(A987,'Medical Examinations'!$A$1:$L$2336,8,FALSE)</f>
        <v>0</v>
      </c>
      <c r="I987" s="11" t="str">
        <f>VLOOKUP(A987,'Medical Examinations'!$A$1:$L$2336,10,FALSE)</f>
        <v>No</v>
      </c>
      <c r="J987" s="11" t="str">
        <f>VLOOKUP(A987,'Medical Examinations'!$A$1:$L$2336,11,FALSE)</f>
        <v>Obesity</v>
      </c>
      <c r="K987" s="11" t="str">
        <f>VLOOKUP(A987,'Medical Examinations'!$A$1:$L$2336,12,FALSE)</f>
        <v>Diabetes</v>
      </c>
      <c r="L987" s="10">
        <f ca="1">VLOOKUP(A987,'Hospitalisation Details'!$A$1:$Q$2344,3,FALSE)</f>
        <v>1976</v>
      </c>
      <c r="M987" s="10" t="str">
        <f ca="1">VLOOKUP(A987,'Hospitalisation Details'!$A$1:$Q$2344,5,FALSE)</f>
        <v>Dec</v>
      </c>
      <c r="N987" s="11">
        <f ca="1">VLOOKUP(A987,'Hospitalisation Details'!$A$1:$Q$2344,6,FALSE)</f>
        <v>20</v>
      </c>
      <c r="O987" s="17">
        <f ca="1">VLOOKUP(A987,'Hospitalisation Details'!$A$1:$Q$2344,7,FALSE)</f>
        <v>28114</v>
      </c>
      <c r="P987" s="11">
        <f ca="1">VLOOKUP(A987,'Hospitalisation Details'!$A$1:$Q$2344,10,FALSE)</f>
        <v>8026.67</v>
      </c>
      <c r="Q987" s="11" t="str">
        <f ca="1">VLOOKUP(A987,'Hospitalisation Details'!$A$1:$Q$2344,12,FALSE)</f>
        <v>tier - 2</v>
      </c>
      <c r="R987" s="11" t="str">
        <f ca="1">VLOOKUP(A987,'Hospitalisation Details'!$A$1:$Q$2344,14,FALSE)</f>
        <v>tier - 2</v>
      </c>
      <c r="S987" s="11">
        <f ca="1">VLOOKUP(A987,'Hospitalisation Details'!$A$1:$Q$2344,17,FALSE)</f>
        <v>48</v>
      </c>
      <c r="T987" s="11" t="str">
        <f ca="1">VLOOKUP(A987,'Hospitalisation Details'!$A$1:$Q$2336,16,FALSE)</f>
        <v>R1012</v>
      </c>
    </row>
    <row r="988" ht="15.5" spans="1:20">
      <c r="A988" s="10" t="s">
        <v>3652</v>
      </c>
      <c r="B988" s="11" t="str">
        <f>VLOOKUP(A988,'Customer Names'!$H$6:$K$2340,3,FALSE)</f>
        <v>  Carrie</v>
      </c>
      <c r="C988" s="11">
        <f>VLOOKUP(A988,'Medical Examinations'!$A$1:$L$2336,2,FALSE)</f>
        <v>24.93</v>
      </c>
      <c r="D988" s="11">
        <f>VLOOKUP(A988,'Medical Examinations'!$A$1:$L$2336,3,FALSE)</f>
        <v>9.18</v>
      </c>
      <c r="E988" s="11" t="str">
        <f>VLOOKUP(A988,'Medical Examinations'!$A$1:$L$2336,4,FALSE)</f>
        <v>yes</v>
      </c>
      <c r="F988" s="11" t="str">
        <f>VLOOKUP(A988,'Medical Examinations'!$A$1:$L$2336,5,FALSE)</f>
        <v>No</v>
      </c>
      <c r="G988" s="11" t="str">
        <f>VLOOKUP(A988,'Medical Examinations'!$A$1:$L$2336,6,FALSE)</f>
        <v>Yes</v>
      </c>
      <c r="H988" s="11">
        <f>VLOOKUP(A988,'Medical Examinations'!$A$1:$L$2336,8,FALSE)</f>
        <v>1</v>
      </c>
      <c r="I988" s="11" t="str">
        <f>VLOOKUP(A988,'Medical Examinations'!$A$1:$L$2336,10,FALSE)</f>
        <v>No</v>
      </c>
      <c r="J988" s="11" t="str">
        <f>VLOOKUP(A988,'Medical Examinations'!$A$1:$L$2336,11,FALSE)</f>
        <v>Over Weight</v>
      </c>
      <c r="K988" s="11" t="str">
        <f>VLOOKUP(A988,'Medical Examinations'!$A$1:$L$2336,12,FALSE)</f>
        <v>Diabetes</v>
      </c>
      <c r="L988" s="10">
        <f ca="1">VLOOKUP(A988,'Hospitalisation Details'!$A$1:$Q$2344,3,FALSE)</f>
        <v>1977</v>
      </c>
      <c r="M988" s="10" t="str">
        <f ca="1">VLOOKUP(A988,'Hospitalisation Details'!$A$1:$Q$2344,5,FALSE)</f>
        <v>Nov</v>
      </c>
      <c r="N988" s="11">
        <f ca="1">VLOOKUP(A988,'Hospitalisation Details'!$A$1:$Q$2344,6,FALSE)</f>
        <v>6</v>
      </c>
      <c r="O988" s="17">
        <f ca="1">VLOOKUP(A988,'Hospitalisation Details'!$A$1:$Q$2344,7,FALSE)</f>
        <v>28435</v>
      </c>
      <c r="P988" s="11">
        <f ca="1">VLOOKUP(A988,'Hospitalisation Details'!$A$1:$Q$2344,10,FALSE)</f>
        <v>8027.97</v>
      </c>
      <c r="Q988" s="11" t="str">
        <f ca="1">VLOOKUP(A988,'Hospitalisation Details'!$A$1:$Q$2344,12,FALSE)</f>
        <v>tier - 3</v>
      </c>
      <c r="R988" s="11" t="str">
        <f ca="1">VLOOKUP(A988,'Hospitalisation Details'!$A$1:$Q$2344,14,FALSE)</f>
        <v>tier - 2</v>
      </c>
      <c r="S988" s="11">
        <f ca="1">VLOOKUP(A988,'Hospitalisation Details'!$A$1:$Q$2344,17,FALSE)</f>
        <v>47</v>
      </c>
      <c r="T988" s="11" t="str">
        <f ca="1">VLOOKUP(A988,'Hospitalisation Details'!$A$1:$Q$2336,16,FALSE)</f>
        <v>R1011</v>
      </c>
    </row>
    <row r="989" ht="15.5" spans="1:20">
      <c r="A989" s="10" t="s">
        <v>3655</v>
      </c>
      <c r="B989" s="11" t="str">
        <f>VLOOKUP(A989,'Customer Names'!$H$6:$K$2340,3,FALSE)</f>
        <v>  Suzanne</v>
      </c>
      <c r="C989" s="11">
        <f>VLOOKUP(A989,'Medical Examinations'!$A$1:$L$2336,2,FALSE)</f>
        <v>48.12</v>
      </c>
      <c r="D989" s="11">
        <f>VLOOKUP(A989,'Medical Examinations'!$A$1:$L$2336,3,FALSE)</f>
        <v>4.51</v>
      </c>
      <c r="E989" s="11" t="str">
        <f>VLOOKUP(A989,'Medical Examinations'!$A$1:$L$2336,4,FALSE)</f>
        <v>yes</v>
      </c>
      <c r="F989" s="11" t="str">
        <f>VLOOKUP(A989,'Medical Examinations'!$A$1:$L$2336,5,FALSE)</f>
        <v>No</v>
      </c>
      <c r="G989" s="11" t="str">
        <f>VLOOKUP(A989,'Medical Examinations'!$A$1:$L$2336,6,FALSE)</f>
        <v>No</v>
      </c>
      <c r="H989" s="11">
        <f>VLOOKUP(A989,'Medical Examinations'!$A$1:$L$2336,8,FALSE)</f>
        <v>1</v>
      </c>
      <c r="I989" s="11" t="str">
        <f>VLOOKUP(A989,'Medical Examinations'!$A$1:$L$2336,10,FALSE)</f>
        <v>No</v>
      </c>
      <c r="J989" s="11" t="str">
        <f>VLOOKUP(A989,'Medical Examinations'!$A$1:$L$2336,11,FALSE)</f>
        <v>Obesity</v>
      </c>
      <c r="K989" s="11" t="str">
        <f>VLOOKUP(A989,'Medical Examinations'!$A$1:$L$2336,12,FALSE)</f>
        <v>Normal</v>
      </c>
      <c r="L989" s="10">
        <f ca="1">VLOOKUP(A989,'Hospitalisation Details'!$A$1:$Q$2344,3,FALSE)</f>
        <v>2003</v>
      </c>
      <c r="M989" s="10" t="str">
        <f ca="1">VLOOKUP(A989,'Hospitalisation Details'!$A$1:$Q$2344,5,FALSE)</f>
        <v>Dec</v>
      </c>
      <c r="N989" s="11">
        <f ca="1">VLOOKUP(A989,'Hospitalisation Details'!$A$1:$Q$2344,6,FALSE)</f>
        <v>12</v>
      </c>
      <c r="O989" s="17">
        <f ca="1">VLOOKUP(A989,'Hospitalisation Details'!$A$1:$Q$2344,7,FALSE)</f>
        <v>37967</v>
      </c>
      <c r="P989" s="11">
        <f ca="1">VLOOKUP(A989,'Hospitalisation Details'!$A$1:$Q$2344,10,FALSE)</f>
        <v>8035.64</v>
      </c>
      <c r="Q989" s="11" t="str">
        <f ca="1">VLOOKUP(A989,'Hospitalisation Details'!$A$1:$Q$2344,12,FALSE)</f>
        <v>tier - 2</v>
      </c>
      <c r="R989" s="11" t="str">
        <f ca="1">VLOOKUP(A989,'Hospitalisation Details'!$A$1:$Q$2344,14,FALSE)</f>
        <v>tier - 2</v>
      </c>
      <c r="S989" s="11">
        <f ca="1">VLOOKUP(A989,'Hospitalisation Details'!$A$1:$Q$2344,17,FALSE)</f>
        <v>21</v>
      </c>
      <c r="T989" s="11" t="str">
        <f ca="1">VLOOKUP(A989,'Hospitalisation Details'!$A$1:$Q$2336,16,FALSE)</f>
        <v>R1012</v>
      </c>
    </row>
    <row r="990" ht="15.5" spans="1:20">
      <c r="A990" s="10" t="s">
        <v>3659</v>
      </c>
      <c r="B990" s="11" t="str">
        <f>VLOOKUP(A990,'Customer Names'!$H$6:$K$2340,3,FALSE)</f>
        <v>  Jasmine P</v>
      </c>
      <c r="C990" s="11">
        <f>VLOOKUP(A990,'Medical Examinations'!$A$1:$L$2336,2,FALSE)</f>
        <v>24.91</v>
      </c>
      <c r="D990" s="11">
        <f>VLOOKUP(A990,'Medical Examinations'!$A$1:$L$2336,3,FALSE)</f>
        <v>7.33</v>
      </c>
      <c r="E990" s="11" t="str">
        <f>VLOOKUP(A990,'Medical Examinations'!$A$1:$L$2336,4,FALSE)</f>
        <v>yes</v>
      </c>
      <c r="F990" s="11" t="str">
        <f>VLOOKUP(A990,'Medical Examinations'!$A$1:$L$2336,5,FALSE)</f>
        <v>No</v>
      </c>
      <c r="G990" s="11" t="str">
        <f>VLOOKUP(A990,'Medical Examinations'!$A$1:$L$2336,6,FALSE)</f>
        <v>Yes</v>
      </c>
      <c r="H990" s="11">
        <f>VLOOKUP(A990,'Medical Examinations'!$A$1:$L$2336,8,FALSE)</f>
        <v>1</v>
      </c>
      <c r="I990" s="11" t="str">
        <f>VLOOKUP(A990,'Medical Examinations'!$A$1:$L$2336,10,FALSE)</f>
        <v>No</v>
      </c>
      <c r="J990" s="11" t="str">
        <f>VLOOKUP(A990,'Medical Examinations'!$A$1:$L$2336,11,FALSE)</f>
        <v>Over Weight</v>
      </c>
      <c r="K990" s="11" t="str">
        <f>VLOOKUP(A990,'Medical Examinations'!$A$1:$L$2336,12,FALSE)</f>
        <v>Diabetes</v>
      </c>
      <c r="L990" s="10">
        <f ca="1">VLOOKUP(A990,'Hospitalisation Details'!$A$1:$Q$2344,3,FALSE)</f>
        <v>1985</v>
      </c>
      <c r="M990" s="10" t="str">
        <f ca="1">VLOOKUP(A990,'Hospitalisation Details'!$A$1:$Q$2344,5,FALSE)</f>
        <v>Nov</v>
      </c>
      <c r="N990" s="11">
        <f ca="1">VLOOKUP(A990,'Hospitalisation Details'!$A$1:$Q$2344,6,FALSE)</f>
        <v>28</v>
      </c>
      <c r="O990" s="17">
        <f ca="1">VLOOKUP(A990,'Hospitalisation Details'!$A$1:$Q$2344,7,FALSE)</f>
        <v>31379</v>
      </c>
      <c r="P990" s="11">
        <f ca="1">VLOOKUP(A990,'Hospitalisation Details'!$A$1:$Q$2344,10,FALSE)</f>
        <v>8059.06</v>
      </c>
      <c r="Q990" s="11" t="str">
        <f ca="1">VLOOKUP(A990,'Hospitalisation Details'!$A$1:$Q$2344,12,FALSE)</f>
        <v>tier - 2</v>
      </c>
      <c r="R990" s="11" t="str">
        <f ca="1">VLOOKUP(A990,'Hospitalisation Details'!$A$1:$Q$2344,14,FALSE)</f>
        <v>tier - 3</v>
      </c>
      <c r="S990" s="11">
        <f ca="1">VLOOKUP(A990,'Hospitalisation Details'!$A$1:$Q$2344,17,FALSE)</f>
        <v>39</v>
      </c>
      <c r="T990" s="11" t="str">
        <f ca="1">VLOOKUP(A990,'Hospitalisation Details'!$A$1:$Q$2336,16,FALSE)</f>
        <v>R1012</v>
      </c>
    </row>
    <row r="991" ht="15.5" spans="1:20">
      <c r="A991" s="10" t="s">
        <v>3663</v>
      </c>
      <c r="B991" s="11" t="str">
        <f>VLOOKUP(A991,'Customer Names'!$H$6:$K$2340,3,FALSE)</f>
        <v>  Jennifer</v>
      </c>
      <c r="C991" s="11">
        <f>VLOOKUP(A991,'Medical Examinations'!$A$1:$L$2336,2,FALSE)</f>
        <v>27.645</v>
      </c>
      <c r="D991" s="11">
        <f>VLOOKUP(A991,'Medical Examinations'!$A$1:$L$2336,3,FALSE)</f>
        <v>10.56</v>
      </c>
      <c r="E991" s="11" t="str">
        <f>VLOOKUP(A991,'Medical Examinations'!$A$1:$L$2336,4,FALSE)</f>
        <v>No</v>
      </c>
      <c r="F991" s="11" t="str">
        <f>VLOOKUP(A991,'Medical Examinations'!$A$1:$L$2336,5,FALSE)</f>
        <v>No</v>
      </c>
      <c r="G991" s="11" t="str">
        <f>VLOOKUP(A991,'Medical Examinations'!$A$1:$L$2336,6,FALSE)</f>
        <v>No</v>
      </c>
      <c r="H991" s="11">
        <f>VLOOKUP(A991,'Medical Examinations'!$A$1:$L$2336,8,FALSE)</f>
        <v>0</v>
      </c>
      <c r="I991" s="11" t="str">
        <f>VLOOKUP(A991,'Medical Examinations'!$A$1:$L$2336,10,FALSE)</f>
        <v>No</v>
      </c>
      <c r="J991" s="11" t="str">
        <f>VLOOKUP(A991,'Medical Examinations'!$A$1:$L$2336,11,FALSE)</f>
        <v>Over Weight</v>
      </c>
      <c r="K991" s="11" t="str">
        <f>VLOOKUP(A991,'Medical Examinations'!$A$1:$L$2336,12,FALSE)</f>
        <v>Diabetes</v>
      </c>
      <c r="L991" s="10">
        <f ca="1">VLOOKUP(A991,'Hospitalisation Details'!$A$1:$Q$2344,3,FALSE)</f>
        <v>1982</v>
      </c>
      <c r="M991" s="10" t="str">
        <f ca="1">VLOOKUP(A991,'Hospitalisation Details'!$A$1:$Q$2344,5,FALSE)</f>
        <v>Dec</v>
      </c>
      <c r="N991" s="11">
        <f ca="1">VLOOKUP(A991,'Hospitalisation Details'!$A$1:$Q$2344,6,FALSE)</f>
        <v>27</v>
      </c>
      <c r="O991" s="17">
        <f ca="1">VLOOKUP(A991,'Hospitalisation Details'!$A$1:$Q$2344,7,FALSE)</f>
        <v>30312</v>
      </c>
      <c r="P991" s="11">
        <f ca="1">VLOOKUP(A991,'Hospitalisation Details'!$A$1:$Q$2344,10,FALSE)</f>
        <v>8059.68</v>
      </c>
      <c r="Q991" s="11" t="str">
        <f ca="1">VLOOKUP(A991,'Hospitalisation Details'!$A$1:$Q$2344,12,FALSE)</f>
        <v>tier - 2</v>
      </c>
      <c r="R991" s="11" t="str">
        <f ca="1">VLOOKUP(A991,'Hospitalisation Details'!$A$1:$Q$2344,14,FALSE)</f>
        <v>tier - 3</v>
      </c>
      <c r="S991" s="11">
        <f ca="1">VLOOKUP(A991,'Hospitalisation Details'!$A$1:$Q$2344,17,FALSE)</f>
        <v>42</v>
      </c>
      <c r="T991" s="11" t="str">
        <f ca="1">VLOOKUP(A991,'Hospitalisation Details'!$A$1:$Q$2336,16,FALSE)</f>
        <v>R1012</v>
      </c>
    </row>
    <row r="992" ht="15.5" spans="1:20">
      <c r="A992" s="10" t="s">
        <v>3667</v>
      </c>
      <c r="B992" s="11" t="str">
        <f>VLOOKUP(A992,'Customer Names'!$H$6:$K$2340,3,FALSE)</f>
        <v>  Tracie</v>
      </c>
      <c r="C992" s="11">
        <f>VLOOKUP(A992,'Medical Examinations'!$A$1:$L$2336,2,FALSE)</f>
        <v>33.7</v>
      </c>
      <c r="D992" s="11">
        <f>VLOOKUP(A992,'Medical Examinations'!$A$1:$L$2336,3,FALSE)</f>
        <v>4.01</v>
      </c>
      <c r="E992" s="11" t="str">
        <f>VLOOKUP(A992,'Medical Examinations'!$A$1:$L$2336,4,FALSE)</f>
        <v>No</v>
      </c>
      <c r="F992" s="11" t="str">
        <f>VLOOKUP(A992,'Medical Examinations'!$A$1:$L$2336,5,FALSE)</f>
        <v>No</v>
      </c>
      <c r="G992" s="11" t="str">
        <f>VLOOKUP(A992,'Medical Examinations'!$A$1:$L$2336,6,FALSE)</f>
        <v>No</v>
      </c>
      <c r="H992" s="11">
        <f>VLOOKUP(A992,'Medical Examinations'!$A$1:$L$2336,8,FALSE)</f>
        <v>2</v>
      </c>
      <c r="I992" s="11" t="str">
        <f>VLOOKUP(A992,'Medical Examinations'!$A$1:$L$2336,10,FALSE)</f>
        <v>No</v>
      </c>
      <c r="J992" s="11" t="str">
        <f>VLOOKUP(A992,'Medical Examinations'!$A$1:$L$2336,11,FALSE)</f>
        <v>Obesity</v>
      </c>
      <c r="K992" s="11" t="str">
        <f>VLOOKUP(A992,'Medical Examinations'!$A$1:$L$2336,12,FALSE)</f>
        <v>Normal</v>
      </c>
      <c r="L992" s="10">
        <f ca="1">VLOOKUP(A992,'Hospitalisation Details'!$A$1:$Q$2344,3,FALSE)</f>
        <v>1970</v>
      </c>
      <c r="M992" s="10" t="str">
        <f ca="1">VLOOKUP(A992,'Hospitalisation Details'!$A$1:$Q$2344,5,FALSE)</f>
        <v>Dec</v>
      </c>
      <c r="N992" s="11">
        <f ca="1">VLOOKUP(A992,'Hospitalisation Details'!$A$1:$Q$2344,6,FALSE)</f>
        <v>12</v>
      </c>
      <c r="O992" s="17">
        <f ca="1">VLOOKUP(A992,'Hospitalisation Details'!$A$1:$Q$2344,7,FALSE)</f>
        <v>25914</v>
      </c>
      <c r="P992" s="11">
        <f ca="1">VLOOKUP(A992,'Hospitalisation Details'!$A$1:$Q$2344,10,FALSE)</f>
        <v>8062.31</v>
      </c>
      <c r="Q992" s="11" t="str">
        <f ca="1">VLOOKUP(A992,'Hospitalisation Details'!$A$1:$Q$2344,12,FALSE)</f>
        <v>tier - 2</v>
      </c>
      <c r="R992" s="11" t="str">
        <f ca="1">VLOOKUP(A992,'Hospitalisation Details'!$A$1:$Q$2344,14,FALSE)</f>
        <v>tier - 1</v>
      </c>
      <c r="S992" s="11">
        <f ca="1">VLOOKUP(A992,'Hospitalisation Details'!$A$1:$Q$2344,17,FALSE)</f>
        <v>54</v>
      </c>
      <c r="T992" s="11" t="str">
        <f ca="1">VLOOKUP(A992,'Hospitalisation Details'!$A$1:$Q$2336,16,FALSE)</f>
        <v>R1013</v>
      </c>
    </row>
    <row r="993" ht="15.5" spans="1:20">
      <c r="A993" s="10" t="s">
        <v>3669</v>
      </c>
      <c r="B993" s="11" t="str">
        <f>VLOOKUP(A993,'Customer Names'!$H$6:$K$2340,3,FALSE)</f>
        <v>  Tristan D</v>
      </c>
      <c r="C993" s="11">
        <f>VLOOKUP(A993,'Medical Examinations'!$A$1:$L$2336,2,FALSE)</f>
        <v>38.93</v>
      </c>
      <c r="D993" s="11">
        <f>VLOOKUP(A993,'Medical Examinations'!$A$1:$L$2336,3,FALSE)</f>
        <v>5.64</v>
      </c>
      <c r="E993" s="11" t="str">
        <f>VLOOKUP(A993,'Medical Examinations'!$A$1:$L$2336,4,FALSE)</f>
        <v>yes</v>
      </c>
      <c r="F993" s="11" t="str">
        <f>VLOOKUP(A993,'Medical Examinations'!$A$1:$L$2336,5,FALSE)</f>
        <v>No</v>
      </c>
      <c r="G993" s="11" t="str">
        <f>VLOOKUP(A993,'Medical Examinations'!$A$1:$L$2336,6,FALSE)</f>
        <v>No</v>
      </c>
      <c r="H993" s="11">
        <f>VLOOKUP(A993,'Medical Examinations'!$A$1:$L$2336,8,FALSE)</f>
        <v>1</v>
      </c>
      <c r="I993" s="11" t="str">
        <f>VLOOKUP(A993,'Medical Examinations'!$A$1:$L$2336,10,FALSE)</f>
        <v>No</v>
      </c>
      <c r="J993" s="11" t="str">
        <f>VLOOKUP(A993,'Medical Examinations'!$A$1:$L$2336,11,FALSE)</f>
        <v>Obesity</v>
      </c>
      <c r="K993" s="11" t="str">
        <f>VLOOKUP(A993,'Medical Examinations'!$A$1:$L$2336,12,FALSE)</f>
        <v>Normal</v>
      </c>
      <c r="L993" s="10">
        <f ca="1">VLOOKUP(A993,'Hospitalisation Details'!$A$1:$Q$2344,3,FALSE)</f>
        <v>1975</v>
      </c>
      <c r="M993" s="10" t="str">
        <f ca="1">VLOOKUP(A993,'Hospitalisation Details'!$A$1:$Q$2344,5,FALSE)</f>
        <v>Jun</v>
      </c>
      <c r="N993" s="11">
        <f ca="1">VLOOKUP(A993,'Hospitalisation Details'!$A$1:$Q$2344,6,FALSE)</f>
        <v>28</v>
      </c>
      <c r="O993" s="17">
        <f ca="1">VLOOKUP(A993,'Hospitalisation Details'!$A$1:$Q$2344,7,FALSE)</f>
        <v>27573</v>
      </c>
      <c r="P993" s="11">
        <f ca="1">VLOOKUP(A993,'Hospitalisation Details'!$A$1:$Q$2344,10,FALSE)</f>
        <v>8062.76</v>
      </c>
      <c r="Q993" s="11" t="str">
        <f ca="1">VLOOKUP(A993,'Hospitalisation Details'!$A$1:$Q$2344,12,FALSE)</f>
        <v>tier - 3</v>
      </c>
      <c r="R993" s="11" t="str">
        <f ca="1">VLOOKUP(A993,'Hospitalisation Details'!$A$1:$Q$2344,14,FALSE)</f>
        <v>tier - 3</v>
      </c>
      <c r="S993" s="11">
        <f ca="1">VLOOKUP(A993,'Hospitalisation Details'!$A$1:$Q$2344,17,FALSE)</f>
        <v>50</v>
      </c>
      <c r="T993" s="11" t="str">
        <f ca="1">VLOOKUP(A993,'Hospitalisation Details'!$A$1:$Q$2336,16,FALSE)</f>
        <v>R1011</v>
      </c>
    </row>
    <row r="994" ht="15.5" spans="1:20">
      <c r="A994" s="10" t="s">
        <v>3672</v>
      </c>
      <c r="B994" s="11" t="str">
        <f>VLOOKUP(A994,'Customer Names'!$H$6:$K$2340,3,FALSE)</f>
        <v>  Peiweng</v>
      </c>
      <c r="C994" s="11">
        <f>VLOOKUP(A994,'Medical Examinations'!$A$1:$L$2336,2,FALSE)</f>
        <v>32.775</v>
      </c>
      <c r="D994" s="11">
        <f>VLOOKUP(A994,'Medical Examinations'!$A$1:$L$2336,3,FALSE)</f>
        <v>8.02</v>
      </c>
      <c r="E994" s="11" t="str">
        <f>VLOOKUP(A994,'Medical Examinations'!$A$1:$L$2336,4,FALSE)</f>
        <v>yes</v>
      </c>
      <c r="F994" s="11" t="str">
        <f>VLOOKUP(A994,'Medical Examinations'!$A$1:$L$2336,5,FALSE)</f>
        <v>No</v>
      </c>
      <c r="G994" s="11" t="str">
        <f>VLOOKUP(A994,'Medical Examinations'!$A$1:$L$2336,6,FALSE)</f>
        <v>No</v>
      </c>
      <c r="H994" s="11">
        <f>VLOOKUP(A994,'Medical Examinations'!$A$1:$L$2336,8,FALSE)</f>
        <v>2</v>
      </c>
      <c r="I994" s="11" t="str">
        <f>VLOOKUP(A994,'Medical Examinations'!$A$1:$L$2336,10,FALSE)</f>
        <v>No</v>
      </c>
      <c r="J994" s="11" t="str">
        <f>VLOOKUP(A994,'Medical Examinations'!$A$1:$L$2336,11,FALSE)</f>
        <v>Obesity</v>
      </c>
      <c r="K994" s="11" t="str">
        <f>VLOOKUP(A994,'Medical Examinations'!$A$1:$L$2336,12,FALSE)</f>
        <v>Diabetes</v>
      </c>
      <c r="L994" s="10">
        <f ca="1">VLOOKUP(A994,'Hospitalisation Details'!$A$1:$Q$2344,3,FALSE)</f>
        <v>1965</v>
      </c>
      <c r="M994" s="10" t="str">
        <f ca="1">VLOOKUP(A994,'Hospitalisation Details'!$A$1:$Q$2344,5,FALSE)</f>
        <v>Aug</v>
      </c>
      <c r="N994" s="11">
        <f ca="1">VLOOKUP(A994,'Hospitalisation Details'!$A$1:$Q$2344,6,FALSE)</f>
        <v>11</v>
      </c>
      <c r="O994" s="17">
        <f ca="1">VLOOKUP(A994,'Hospitalisation Details'!$A$1:$Q$2344,7,FALSE)</f>
        <v>23965</v>
      </c>
      <c r="P994" s="11">
        <f ca="1">VLOOKUP(A994,'Hospitalisation Details'!$A$1:$Q$2344,10,FALSE)</f>
        <v>8067.83</v>
      </c>
      <c r="Q994" s="11" t="str">
        <f ca="1">VLOOKUP(A994,'Hospitalisation Details'!$A$1:$Q$2344,12,FALSE)</f>
        <v>tier - 3</v>
      </c>
      <c r="R994" s="11" t="str">
        <f ca="1">VLOOKUP(A994,'Hospitalisation Details'!$A$1:$Q$2344,14,FALSE)</f>
        <v>tier - 1</v>
      </c>
      <c r="S994" s="11">
        <f ca="1">VLOOKUP(A994,'Hospitalisation Details'!$A$1:$Q$2344,17,FALSE)</f>
        <v>60</v>
      </c>
      <c r="T994" s="11" t="str">
        <f ca="1">VLOOKUP(A994,'Hospitalisation Details'!$A$1:$Q$2336,16,FALSE)</f>
        <v>R1013</v>
      </c>
    </row>
    <row r="995" ht="15.5" spans="1:20">
      <c r="A995" s="10" t="s">
        <v>3676</v>
      </c>
      <c r="B995" s="11" t="str">
        <f>VLOOKUP(A995,'Customer Names'!$H$6:$K$2340,3,FALSE)</f>
        <v>  Theresa M</v>
      </c>
      <c r="C995" s="11">
        <f>VLOOKUP(A995,'Medical Examinations'!$A$1:$L$2336,2,FALSE)</f>
        <v>29.83</v>
      </c>
      <c r="D995" s="11">
        <f>VLOOKUP(A995,'Medical Examinations'!$A$1:$L$2336,3,FALSE)</f>
        <v>7.2</v>
      </c>
      <c r="E995" s="11" t="str">
        <f>VLOOKUP(A995,'Medical Examinations'!$A$1:$L$2336,4,FALSE)</f>
        <v>yes</v>
      </c>
      <c r="F995" s="11" t="str">
        <f>VLOOKUP(A995,'Medical Examinations'!$A$1:$L$2336,5,FALSE)</f>
        <v>No</v>
      </c>
      <c r="G995" s="11" t="str">
        <f>VLOOKUP(A995,'Medical Examinations'!$A$1:$L$2336,6,FALSE)</f>
        <v>No</v>
      </c>
      <c r="H995" s="11">
        <f>VLOOKUP(A995,'Medical Examinations'!$A$1:$L$2336,8,FALSE)</f>
        <v>0</v>
      </c>
      <c r="I995" s="11" t="str">
        <f>VLOOKUP(A995,'Medical Examinations'!$A$1:$L$2336,10,FALSE)</f>
        <v>No</v>
      </c>
      <c r="J995" s="11" t="str">
        <f>VLOOKUP(A995,'Medical Examinations'!$A$1:$L$2336,11,FALSE)</f>
        <v>Over Weight</v>
      </c>
      <c r="K995" s="11" t="str">
        <f>VLOOKUP(A995,'Medical Examinations'!$A$1:$L$2336,12,FALSE)</f>
        <v>Diabetes</v>
      </c>
      <c r="L995" s="10">
        <f ca="1">VLOOKUP(A995,'Hospitalisation Details'!$A$1:$Q$2344,3,FALSE)</f>
        <v>1975</v>
      </c>
      <c r="M995" s="10" t="str">
        <f ca="1">VLOOKUP(A995,'Hospitalisation Details'!$A$1:$Q$2344,5,FALSE)</f>
        <v>Dec</v>
      </c>
      <c r="N995" s="11">
        <f ca="1">VLOOKUP(A995,'Hospitalisation Details'!$A$1:$Q$2344,6,FALSE)</f>
        <v>15</v>
      </c>
      <c r="O995" s="17">
        <f ca="1">VLOOKUP(A995,'Hospitalisation Details'!$A$1:$Q$2344,7,FALSE)</f>
        <v>27743</v>
      </c>
      <c r="P995" s="11">
        <f ca="1">VLOOKUP(A995,'Hospitalisation Details'!$A$1:$Q$2344,10,FALSE)</f>
        <v>8068.19</v>
      </c>
      <c r="Q995" s="11" t="str">
        <f ca="1">VLOOKUP(A995,'Hospitalisation Details'!$A$1:$Q$2344,12,FALSE)</f>
        <v>tier - 3</v>
      </c>
      <c r="R995" s="11" t="str">
        <f ca="1">VLOOKUP(A995,'Hospitalisation Details'!$A$1:$Q$2344,14,FALSE)</f>
        <v>tier - 2</v>
      </c>
      <c r="S995" s="11">
        <f ca="1">VLOOKUP(A995,'Hospitalisation Details'!$A$1:$Q$2344,17,FALSE)</f>
        <v>49</v>
      </c>
      <c r="T995" s="11" t="str">
        <f ca="1">VLOOKUP(A995,'Hospitalisation Details'!$A$1:$Q$2336,16,FALSE)</f>
        <v>R1011</v>
      </c>
    </row>
    <row r="996" ht="15.5" spans="1:20">
      <c r="A996" s="10" t="s">
        <v>3679</v>
      </c>
      <c r="B996" s="11" t="str">
        <f>VLOOKUP(A996,'Customer Names'!$H$6:$K$2340,3,FALSE)</f>
        <v>  Daniel J</v>
      </c>
      <c r="C996" s="11">
        <f>VLOOKUP(A996,'Medical Examinations'!$A$1:$L$2336,2,FALSE)</f>
        <v>28.31</v>
      </c>
      <c r="D996" s="11">
        <f>VLOOKUP(A996,'Medical Examinations'!$A$1:$L$2336,3,FALSE)</f>
        <v>4.55</v>
      </c>
      <c r="E996" s="11" t="str">
        <f>VLOOKUP(A996,'Medical Examinations'!$A$1:$L$2336,4,FALSE)</f>
        <v>No</v>
      </c>
      <c r="F996" s="11" t="str">
        <f>VLOOKUP(A996,'Medical Examinations'!$A$1:$L$2336,5,FALSE)</f>
        <v>yes</v>
      </c>
      <c r="G996" s="11" t="str">
        <f>VLOOKUP(A996,'Medical Examinations'!$A$1:$L$2336,6,FALSE)</f>
        <v>No</v>
      </c>
      <c r="H996" s="11">
        <f>VLOOKUP(A996,'Medical Examinations'!$A$1:$L$2336,8,FALSE)</f>
        <v>1</v>
      </c>
      <c r="I996" s="11" t="str">
        <f>VLOOKUP(A996,'Medical Examinations'!$A$1:$L$2336,10,FALSE)</f>
        <v>No</v>
      </c>
      <c r="J996" s="11" t="str">
        <f>VLOOKUP(A996,'Medical Examinations'!$A$1:$L$2336,11,FALSE)</f>
        <v>Over Weight</v>
      </c>
      <c r="K996" s="11" t="str">
        <f>VLOOKUP(A996,'Medical Examinations'!$A$1:$L$2336,12,FALSE)</f>
        <v>Normal</v>
      </c>
      <c r="L996" s="10">
        <f ca="1">VLOOKUP(A996,'Hospitalisation Details'!$A$1:$Q$2344,3,FALSE)</f>
        <v>1965</v>
      </c>
      <c r="M996" s="10" t="str">
        <f ca="1">VLOOKUP(A996,'Hospitalisation Details'!$A$1:$Q$2344,5,FALSE)</f>
        <v>Oct</v>
      </c>
      <c r="N996" s="11">
        <f ca="1">VLOOKUP(A996,'Hospitalisation Details'!$A$1:$Q$2344,6,FALSE)</f>
        <v>21</v>
      </c>
      <c r="O996" s="17">
        <f ca="1">VLOOKUP(A996,'Hospitalisation Details'!$A$1:$Q$2344,7,FALSE)</f>
        <v>24036</v>
      </c>
      <c r="P996" s="11">
        <f ca="1">VLOOKUP(A996,'Hospitalisation Details'!$A$1:$Q$2344,10,FALSE)</f>
        <v>8071.57</v>
      </c>
      <c r="Q996" s="11" t="str">
        <f ca="1">VLOOKUP(A996,'Hospitalisation Details'!$A$1:$Q$2344,12,FALSE)</f>
        <v>tier - 3</v>
      </c>
      <c r="R996" s="11" t="str">
        <f ca="1">VLOOKUP(A996,'Hospitalisation Details'!$A$1:$Q$2344,14,FALSE)</f>
        <v>tier - 1</v>
      </c>
      <c r="S996" s="11">
        <f ca="1">VLOOKUP(A996,'Hospitalisation Details'!$A$1:$Q$2344,17,FALSE)</f>
        <v>60</v>
      </c>
      <c r="T996" s="11" t="str">
        <f ca="1">VLOOKUP(A996,'Hospitalisation Details'!$A$1:$Q$2336,16,FALSE)</f>
        <v>R1011</v>
      </c>
    </row>
    <row r="997" ht="15.5" spans="1:20">
      <c r="A997" s="10" t="s">
        <v>3683</v>
      </c>
      <c r="B997" s="11" t="str">
        <f>VLOOKUP(A997,'Customer Names'!$H$6:$K$2340,3,FALSE)</f>
        <v>  Courtney M</v>
      </c>
      <c r="C997" s="11">
        <f>VLOOKUP(A997,'Medical Examinations'!$A$1:$L$2336,2,FALSE)</f>
        <v>29.79</v>
      </c>
      <c r="D997" s="11">
        <f>VLOOKUP(A997,'Medical Examinations'!$A$1:$L$2336,3,FALSE)</f>
        <v>9.03</v>
      </c>
      <c r="E997" s="11" t="str">
        <f>VLOOKUP(A997,'Medical Examinations'!$A$1:$L$2336,4,FALSE)</f>
        <v>No</v>
      </c>
      <c r="F997" s="11" t="str">
        <f>VLOOKUP(A997,'Medical Examinations'!$A$1:$L$2336,5,FALSE)</f>
        <v>No</v>
      </c>
      <c r="G997" s="11" t="str">
        <f>VLOOKUP(A997,'Medical Examinations'!$A$1:$L$2336,6,FALSE)</f>
        <v>No</v>
      </c>
      <c r="H997" s="11">
        <f>VLOOKUP(A997,'Medical Examinations'!$A$1:$L$2336,8,FALSE)</f>
        <v>0</v>
      </c>
      <c r="I997" s="11" t="str">
        <f>VLOOKUP(A997,'Medical Examinations'!$A$1:$L$2336,10,FALSE)</f>
        <v>No</v>
      </c>
      <c r="J997" s="11" t="str">
        <f>VLOOKUP(A997,'Medical Examinations'!$A$1:$L$2336,11,FALSE)</f>
        <v>Over Weight</v>
      </c>
      <c r="K997" s="11" t="str">
        <f>VLOOKUP(A997,'Medical Examinations'!$A$1:$L$2336,12,FALSE)</f>
        <v>Diabetes</v>
      </c>
      <c r="L997" s="10">
        <f ca="1">VLOOKUP(A997,'Hospitalisation Details'!$A$1:$Q$2344,3,FALSE)</f>
        <v>1993</v>
      </c>
      <c r="M997" s="10" t="str">
        <f ca="1">VLOOKUP(A997,'Hospitalisation Details'!$A$1:$Q$2344,5,FALSE)</f>
        <v>Nov</v>
      </c>
      <c r="N997" s="11">
        <f ca="1">VLOOKUP(A997,'Hospitalisation Details'!$A$1:$Q$2344,6,FALSE)</f>
        <v>7</v>
      </c>
      <c r="O997" s="17">
        <f ca="1">VLOOKUP(A997,'Hospitalisation Details'!$A$1:$Q$2344,7,FALSE)</f>
        <v>34280</v>
      </c>
      <c r="P997" s="11">
        <f ca="1">VLOOKUP(A997,'Hospitalisation Details'!$A$1:$Q$2344,10,FALSE)</f>
        <v>8077.41</v>
      </c>
      <c r="Q997" s="11" t="str">
        <f ca="1">VLOOKUP(A997,'Hospitalisation Details'!$A$1:$Q$2344,12,FALSE)</f>
        <v>tier - 2</v>
      </c>
      <c r="R997" s="11" t="str">
        <f ca="1">VLOOKUP(A997,'Hospitalisation Details'!$A$1:$Q$2344,14,FALSE)</f>
        <v>tier - 1</v>
      </c>
      <c r="S997" s="11">
        <f ca="1">VLOOKUP(A997,'Hospitalisation Details'!$A$1:$Q$2344,17,FALSE)</f>
        <v>31</v>
      </c>
      <c r="T997" s="11" t="str">
        <f ca="1">VLOOKUP(A997,'Hospitalisation Details'!$A$1:$Q$2336,16,FALSE)</f>
        <v>R1026</v>
      </c>
    </row>
    <row r="998" ht="15.5" spans="1:20">
      <c r="A998" s="10" t="s">
        <v>3686</v>
      </c>
      <c r="B998" s="11" t="str">
        <f>VLOOKUP(A998,'Customer Names'!$H$6:$K$2340,3,FALSE)</f>
        <v>  Jose A</v>
      </c>
      <c r="C998" s="11">
        <f>VLOOKUP(A998,'Medical Examinations'!$A$1:$L$2336,2,FALSE)</f>
        <v>36.6</v>
      </c>
      <c r="D998" s="11">
        <f>VLOOKUP(A998,'Medical Examinations'!$A$1:$L$2336,3,FALSE)</f>
        <v>5.2</v>
      </c>
      <c r="E998" s="11" t="str">
        <f>VLOOKUP(A998,'Medical Examinations'!$A$1:$L$2336,4,FALSE)</f>
        <v>yes</v>
      </c>
      <c r="F998" s="11" t="str">
        <f>VLOOKUP(A998,'Medical Examinations'!$A$1:$L$2336,5,FALSE)</f>
        <v>No</v>
      </c>
      <c r="G998" s="11" t="str">
        <f>VLOOKUP(A998,'Medical Examinations'!$A$1:$L$2336,6,FALSE)</f>
        <v>Yes</v>
      </c>
      <c r="H998" s="11">
        <f>VLOOKUP(A998,'Medical Examinations'!$A$1:$L$2336,8,FALSE)</f>
        <v>1</v>
      </c>
      <c r="I998" s="11" t="str">
        <f>VLOOKUP(A998,'Medical Examinations'!$A$1:$L$2336,10,FALSE)</f>
        <v>No</v>
      </c>
      <c r="J998" s="11" t="str">
        <f>VLOOKUP(A998,'Medical Examinations'!$A$1:$L$2336,11,FALSE)</f>
        <v>Obesity</v>
      </c>
      <c r="K998" s="11" t="str">
        <f>VLOOKUP(A998,'Medical Examinations'!$A$1:$L$2336,12,FALSE)</f>
        <v>Normal</v>
      </c>
      <c r="L998" s="10">
        <f ca="1">VLOOKUP(A998,'Hospitalisation Details'!$A$1:$Q$2344,3,FALSE)</f>
        <v>2001</v>
      </c>
      <c r="M998" s="10" t="str">
        <f ca="1">VLOOKUP(A998,'Hospitalisation Details'!$A$1:$Q$2344,5,FALSE)</f>
        <v>Aug</v>
      </c>
      <c r="N998" s="11">
        <f ca="1">VLOOKUP(A998,'Hospitalisation Details'!$A$1:$Q$2344,6,FALSE)</f>
        <v>28</v>
      </c>
      <c r="O998" s="17">
        <f ca="1">VLOOKUP(A998,'Hospitalisation Details'!$A$1:$Q$2344,7,FALSE)</f>
        <v>37131</v>
      </c>
      <c r="P998" s="11">
        <f ca="1">VLOOKUP(A998,'Hospitalisation Details'!$A$1:$Q$2344,10,FALSE)</f>
        <v>8081.26</v>
      </c>
      <c r="Q998" s="11" t="str">
        <f ca="1">VLOOKUP(A998,'Hospitalisation Details'!$A$1:$Q$2344,12,FALSE)</f>
        <v>tier - 2</v>
      </c>
      <c r="R998" s="11" t="str">
        <f ca="1">VLOOKUP(A998,'Hospitalisation Details'!$A$1:$Q$2344,14,FALSE)</f>
        <v>tier - 2</v>
      </c>
      <c r="S998" s="11">
        <f ca="1">VLOOKUP(A998,'Hospitalisation Details'!$A$1:$Q$2344,17,FALSE)</f>
        <v>24</v>
      </c>
      <c r="T998" s="11" t="str">
        <f ca="1">VLOOKUP(A998,'Hospitalisation Details'!$A$1:$Q$2336,16,FALSE)</f>
        <v>R1012</v>
      </c>
    </row>
    <row r="999" ht="15.5" spans="1:20">
      <c r="A999" s="10" t="s">
        <v>3690</v>
      </c>
      <c r="B999" s="11" t="str">
        <f>VLOOKUP(A999,'Customer Names'!$H$6:$K$2340,3,FALSE)</f>
        <v>  Lauren</v>
      </c>
      <c r="C999" s="11">
        <f>VLOOKUP(A999,'Medical Examinations'!$A$1:$L$2336,2,FALSE)</f>
        <v>35.93</v>
      </c>
      <c r="D999" s="11">
        <f>VLOOKUP(A999,'Medical Examinations'!$A$1:$L$2336,3,FALSE)</f>
        <v>8.3</v>
      </c>
      <c r="E999" s="11" t="str">
        <f>VLOOKUP(A999,'Medical Examinations'!$A$1:$L$2336,4,FALSE)</f>
        <v>yes</v>
      </c>
      <c r="F999" s="11" t="str">
        <f>VLOOKUP(A999,'Medical Examinations'!$A$1:$L$2336,5,FALSE)</f>
        <v>No</v>
      </c>
      <c r="G999" s="11" t="str">
        <f>VLOOKUP(A999,'Medical Examinations'!$A$1:$L$2336,6,FALSE)</f>
        <v>No</v>
      </c>
      <c r="H999" s="11">
        <f>VLOOKUP(A999,'Medical Examinations'!$A$1:$L$2336,8,FALSE)</f>
        <v>0</v>
      </c>
      <c r="I999" s="11" t="str">
        <f>VLOOKUP(A999,'Medical Examinations'!$A$1:$L$2336,10,FALSE)</f>
        <v>No</v>
      </c>
      <c r="J999" s="11" t="str">
        <f>VLOOKUP(A999,'Medical Examinations'!$A$1:$L$2336,11,FALSE)</f>
        <v>Obesity</v>
      </c>
      <c r="K999" s="11" t="str">
        <f>VLOOKUP(A999,'Medical Examinations'!$A$1:$L$2336,12,FALSE)</f>
        <v>Diabetes</v>
      </c>
      <c r="L999" s="10">
        <f ca="1">VLOOKUP(A999,'Hospitalisation Details'!$A$1:$Q$2344,3,FALSE)</f>
        <v>1994</v>
      </c>
      <c r="M999" s="10" t="str">
        <f ca="1">VLOOKUP(A999,'Hospitalisation Details'!$A$1:$Q$2344,5,FALSE)</f>
        <v>Oct</v>
      </c>
      <c r="N999" s="11">
        <f ca="1">VLOOKUP(A999,'Hospitalisation Details'!$A$1:$Q$2344,6,FALSE)</f>
        <v>12</v>
      </c>
      <c r="O999" s="17">
        <f ca="1">VLOOKUP(A999,'Hospitalisation Details'!$A$1:$Q$2344,7,FALSE)</f>
        <v>34619</v>
      </c>
      <c r="P999" s="11">
        <f ca="1">VLOOKUP(A999,'Hospitalisation Details'!$A$1:$Q$2344,10,FALSE)</f>
        <v>8081.74</v>
      </c>
      <c r="Q999" s="11" t="str">
        <f ca="1">VLOOKUP(A999,'Hospitalisation Details'!$A$1:$Q$2344,12,FALSE)</f>
        <v>tier - 2</v>
      </c>
      <c r="R999" s="11" t="str">
        <f ca="1">VLOOKUP(A999,'Hospitalisation Details'!$A$1:$Q$2344,14,FALSE)</f>
        <v>tier - 2</v>
      </c>
      <c r="S999" s="11">
        <f ca="1">VLOOKUP(A999,'Hospitalisation Details'!$A$1:$Q$2344,17,FALSE)</f>
        <v>31</v>
      </c>
      <c r="T999" s="11" t="str">
        <f ca="1">VLOOKUP(A999,'Hospitalisation Details'!$A$1:$Q$2336,16,FALSE)</f>
        <v>R1026</v>
      </c>
    </row>
    <row r="1000" ht="15.5" spans="1:20">
      <c r="A1000" s="10" t="s">
        <v>3694</v>
      </c>
      <c r="B1000" s="11" t="str">
        <f>VLOOKUP(A1000,'Customer Names'!$H$6:$K$2340,3,FALSE)</f>
        <v>  Jonathon M</v>
      </c>
      <c r="C1000" s="11">
        <f>VLOOKUP(A1000,'Medical Examinations'!$A$1:$L$2336,2,FALSE)</f>
        <v>28.6</v>
      </c>
      <c r="D1000" s="11">
        <f>VLOOKUP(A1000,'Medical Examinations'!$A$1:$L$2336,3,FALSE)</f>
        <v>5.56</v>
      </c>
      <c r="E1000" s="11" t="str">
        <f>VLOOKUP(A1000,'Medical Examinations'!$A$1:$L$2336,4,FALSE)</f>
        <v>yes</v>
      </c>
      <c r="F1000" s="11" t="str">
        <f>VLOOKUP(A1000,'Medical Examinations'!$A$1:$L$2336,5,FALSE)</f>
        <v>No</v>
      </c>
      <c r="G1000" s="11" t="str">
        <f>VLOOKUP(A1000,'Medical Examinations'!$A$1:$L$2336,6,FALSE)</f>
        <v>Yes</v>
      </c>
      <c r="H1000" s="11">
        <f>VLOOKUP(A1000,'Medical Examinations'!$A$1:$L$2336,8,FALSE)</f>
        <v>1</v>
      </c>
      <c r="I1000" s="11" t="str">
        <f>VLOOKUP(A1000,'Medical Examinations'!$A$1:$L$2336,10,FALSE)</f>
        <v>No</v>
      </c>
      <c r="J1000" s="11" t="str">
        <f>VLOOKUP(A1000,'Medical Examinations'!$A$1:$L$2336,11,FALSE)</f>
        <v>Over Weight</v>
      </c>
      <c r="K1000" s="11" t="str">
        <f>VLOOKUP(A1000,'Medical Examinations'!$A$1:$L$2336,12,FALSE)</f>
        <v>Normal</v>
      </c>
      <c r="L1000" s="10">
        <f ca="1">VLOOKUP(A1000,'Hospitalisation Details'!$A$1:$Q$2344,3,FALSE)</f>
        <v>1975</v>
      </c>
      <c r="M1000" s="10" t="str">
        <f ca="1">VLOOKUP(A1000,'Hospitalisation Details'!$A$1:$Q$2344,5,FALSE)</f>
        <v>Dec</v>
      </c>
      <c r="N1000" s="11">
        <f ca="1">VLOOKUP(A1000,'Hospitalisation Details'!$A$1:$Q$2344,6,FALSE)</f>
        <v>21</v>
      </c>
      <c r="O1000" s="17">
        <f ca="1">VLOOKUP(A1000,'Hospitalisation Details'!$A$1:$Q$2344,7,FALSE)</f>
        <v>27749</v>
      </c>
      <c r="P1000" s="11">
        <f ca="1">VLOOKUP(A1000,'Hospitalisation Details'!$A$1:$Q$2344,10,FALSE)</f>
        <v>8083.92</v>
      </c>
      <c r="Q1000" s="11" t="str">
        <f ca="1">VLOOKUP(A1000,'Hospitalisation Details'!$A$1:$Q$2344,12,FALSE)</f>
        <v>tier - 3</v>
      </c>
      <c r="R1000" s="11" t="str">
        <f ca="1">VLOOKUP(A1000,'Hospitalisation Details'!$A$1:$Q$2344,14,FALSE)</f>
        <v>tier - 3</v>
      </c>
      <c r="S1000" s="11">
        <f ca="1">VLOOKUP(A1000,'Hospitalisation Details'!$A$1:$Q$2344,17,FALSE)</f>
        <v>49</v>
      </c>
      <c r="T1000" s="11" t="str">
        <f ca="1">VLOOKUP(A1000,'Hospitalisation Details'!$A$1:$Q$2336,16,FALSE)</f>
        <v>R1013</v>
      </c>
    </row>
    <row r="1001" ht="15.5" spans="1:20">
      <c r="A1001" s="10" t="s">
        <v>3697</v>
      </c>
      <c r="B1001" s="11" t="str">
        <f>VLOOKUP(A1001,'Customer Names'!$H$6:$K$2340,3,FALSE)</f>
        <v>  Stephanie A</v>
      </c>
      <c r="C1001" s="11">
        <f>VLOOKUP(A1001,'Medical Examinations'!$A$1:$L$2336,2,FALSE)</f>
        <v>39.17</v>
      </c>
      <c r="D1001" s="11">
        <f>VLOOKUP(A1001,'Medical Examinations'!$A$1:$L$2336,3,FALSE)</f>
        <v>4.15</v>
      </c>
      <c r="E1001" s="11" t="str">
        <f>VLOOKUP(A1001,'Medical Examinations'!$A$1:$L$2336,4,FALSE)</f>
        <v>No</v>
      </c>
      <c r="F1001" s="11" t="str">
        <f>VLOOKUP(A1001,'Medical Examinations'!$A$1:$L$2336,5,FALSE)</f>
        <v>No</v>
      </c>
      <c r="G1001" s="11" t="str">
        <f>VLOOKUP(A1001,'Medical Examinations'!$A$1:$L$2336,6,FALSE)</f>
        <v>No</v>
      </c>
      <c r="H1001" s="11">
        <f>VLOOKUP(A1001,'Medical Examinations'!$A$1:$L$2336,8,FALSE)</f>
        <v>0</v>
      </c>
      <c r="I1001" s="11" t="str">
        <f>VLOOKUP(A1001,'Medical Examinations'!$A$1:$L$2336,10,FALSE)</f>
        <v>No</v>
      </c>
      <c r="J1001" s="11" t="str">
        <f>VLOOKUP(A1001,'Medical Examinations'!$A$1:$L$2336,11,FALSE)</f>
        <v>Obesity</v>
      </c>
      <c r="K1001" s="11" t="str">
        <f>VLOOKUP(A1001,'Medical Examinations'!$A$1:$L$2336,12,FALSE)</f>
        <v>Normal</v>
      </c>
      <c r="L1001" s="10">
        <f ca="1">VLOOKUP(A1001,'Hospitalisation Details'!$A$1:$Q$2344,3,FALSE)</f>
        <v>1967</v>
      </c>
      <c r="M1001" s="10" t="str">
        <f ca="1">VLOOKUP(A1001,'Hospitalisation Details'!$A$1:$Q$2344,5,FALSE)</f>
        <v>Jun</v>
      </c>
      <c r="N1001" s="11">
        <f ca="1">VLOOKUP(A1001,'Hospitalisation Details'!$A$1:$Q$2344,6,FALSE)</f>
        <v>10</v>
      </c>
      <c r="O1001" s="17">
        <f ca="1">VLOOKUP(A1001,'Hospitalisation Details'!$A$1:$Q$2344,7,FALSE)</f>
        <v>24633</v>
      </c>
      <c r="P1001" s="11">
        <f ca="1">VLOOKUP(A1001,'Hospitalisation Details'!$A$1:$Q$2344,10,FALSE)</f>
        <v>8091.3</v>
      </c>
      <c r="Q1001" s="11" t="str">
        <f ca="1">VLOOKUP(A1001,'Hospitalisation Details'!$A$1:$Q$2344,12,FALSE)</f>
        <v>tier - 3</v>
      </c>
      <c r="R1001" s="11" t="str">
        <f ca="1">VLOOKUP(A1001,'Hospitalisation Details'!$A$1:$Q$2344,14,FALSE)</f>
        <v>tier - 1</v>
      </c>
      <c r="S1001" s="11">
        <f ca="1">VLOOKUP(A1001,'Hospitalisation Details'!$A$1:$Q$2344,17,FALSE)</f>
        <v>58</v>
      </c>
      <c r="T1001" s="11" t="str">
        <f ca="1">VLOOKUP(A1001,'Hospitalisation Details'!$A$1:$Q$2336,16,FALSE)</f>
        <v>R1012</v>
      </c>
    </row>
    <row r="1002" ht="15.5" spans="1:20">
      <c r="A1002" s="10" t="s">
        <v>3701</v>
      </c>
      <c r="B1002" s="11" t="str">
        <f>VLOOKUP(A1002,'Customer Names'!$H$6:$K$2340,3,FALSE)</f>
        <v>  Patrick</v>
      </c>
      <c r="C1002" s="11">
        <f>VLOOKUP(A1002,'Medical Examinations'!$A$1:$L$2336,2,FALSE)</f>
        <v>26.41</v>
      </c>
      <c r="D1002" s="11">
        <f>VLOOKUP(A1002,'Medical Examinations'!$A$1:$L$2336,3,FALSE)</f>
        <v>5.99</v>
      </c>
      <c r="E1002" s="11" t="str">
        <f>VLOOKUP(A1002,'Medical Examinations'!$A$1:$L$2336,4,FALSE)</f>
        <v>yes</v>
      </c>
      <c r="F1002" s="11" t="str">
        <f>VLOOKUP(A1002,'Medical Examinations'!$A$1:$L$2336,5,FALSE)</f>
        <v>No</v>
      </c>
      <c r="G1002" s="11" t="str">
        <f>VLOOKUP(A1002,'Medical Examinations'!$A$1:$L$2336,6,FALSE)</f>
        <v>Yes</v>
      </c>
      <c r="H1002" s="11">
        <f>VLOOKUP(A1002,'Medical Examinations'!$A$1:$L$2336,8,FALSE)</f>
        <v>1</v>
      </c>
      <c r="I1002" s="11" t="str">
        <f>VLOOKUP(A1002,'Medical Examinations'!$A$1:$L$2336,10,FALSE)</f>
        <v>No</v>
      </c>
      <c r="J1002" s="11" t="str">
        <f>VLOOKUP(A1002,'Medical Examinations'!$A$1:$L$2336,11,FALSE)</f>
        <v>Over Weight</v>
      </c>
      <c r="K1002" s="11" t="str">
        <f>VLOOKUP(A1002,'Medical Examinations'!$A$1:$L$2336,12,FALSE)</f>
        <v>Prediabetes</v>
      </c>
      <c r="L1002" s="10">
        <f ca="1">VLOOKUP(A1002,'Hospitalisation Details'!$A$1:$Q$2344,3,FALSE)</f>
        <v>1973</v>
      </c>
      <c r="M1002" s="10" t="str">
        <f ca="1">VLOOKUP(A1002,'Hospitalisation Details'!$A$1:$Q$2344,5,FALSE)</f>
        <v>Oct</v>
      </c>
      <c r="N1002" s="11">
        <f ca="1">VLOOKUP(A1002,'Hospitalisation Details'!$A$1:$Q$2344,6,FALSE)</f>
        <v>11</v>
      </c>
      <c r="O1002" s="17">
        <f ca="1">VLOOKUP(A1002,'Hospitalisation Details'!$A$1:$Q$2344,7,FALSE)</f>
        <v>26948</v>
      </c>
      <c r="P1002" s="11">
        <f ca="1">VLOOKUP(A1002,'Hospitalisation Details'!$A$1:$Q$2344,10,FALSE)</f>
        <v>8112.59</v>
      </c>
      <c r="Q1002" s="11" t="str">
        <f ca="1">VLOOKUP(A1002,'Hospitalisation Details'!$A$1:$Q$2344,12,FALSE)</f>
        <v>tier - 2</v>
      </c>
      <c r="R1002" s="11" t="str">
        <f ca="1">VLOOKUP(A1002,'Hospitalisation Details'!$A$1:$Q$2344,14,FALSE)</f>
        <v>tier - 2</v>
      </c>
      <c r="S1002" s="11">
        <f ca="1">VLOOKUP(A1002,'Hospitalisation Details'!$A$1:$Q$2344,17,FALSE)</f>
        <v>52</v>
      </c>
      <c r="T1002" s="11" t="str">
        <f ca="1">VLOOKUP(A1002,'Hospitalisation Details'!$A$1:$Q$2336,16,FALSE)</f>
        <v>R1013</v>
      </c>
    </row>
    <row r="1003" ht="15.5" spans="1:20">
      <c r="A1003" s="10" t="s">
        <v>3704</v>
      </c>
      <c r="B1003" s="11" t="str">
        <f>VLOOKUP(A1003,'Customer Names'!$H$6:$K$2340,3,FALSE)</f>
        <v>  Krista</v>
      </c>
      <c r="C1003" s="11">
        <f>VLOOKUP(A1003,'Medical Examinations'!$A$1:$L$2336,2,FALSE)</f>
        <v>30.63</v>
      </c>
      <c r="D1003" s="11">
        <f>VLOOKUP(A1003,'Medical Examinations'!$A$1:$L$2336,3,FALSE)</f>
        <v>5.8</v>
      </c>
      <c r="E1003" s="11" t="str">
        <f>VLOOKUP(A1003,'Medical Examinations'!$A$1:$L$2336,4,FALSE)</f>
        <v>yes</v>
      </c>
      <c r="F1003" s="11" t="str">
        <f>VLOOKUP(A1003,'Medical Examinations'!$A$1:$L$2336,5,FALSE)</f>
        <v>No</v>
      </c>
      <c r="G1003" s="11" t="str">
        <f>VLOOKUP(A1003,'Medical Examinations'!$A$1:$L$2336,6,FALSE)</f>
        <v>No</v>
      </c>
      <c r="H1003" s="11">
        <f>VLOOKUP(A1003,'Medical Examinations'!$A$1:$L$2336,8,FALSE)</f>
        <v>0</v>
      </c>
      <c r="I1003" s="11" t="str">
        <f>VLOOKUP(A1003,'Medical Examinations'!$A$1:$L$2336,10,FALSE)</f>
        <v>No</v>
      </c>
      <c r="J1003" s="11" t="str">
        <f>VLOOKUP(A1003,'Medical Examinations'!$A$1:$L$2336,11,FALSE)</f>
        <v>Obesity</v>
      </c>
      <c r="K1003" s="11" t="str">
        <f>VLOOKUP(A1003,'Medical Examinations'!$A$1:$L$2336,12,FALSE)</f>
        <v>Prediabetes</v>
      </c>
      <c r="L1003" s="10">
        <f ca="1">VLOOKUP(A1003,'Hospitalisation Details'!$A$1:$Q$2344,3,FALSE)</f>
        <v>1978</v>
      </c>
      <c r="M1003" s="10" t="str">
        <f ca="1">VLOOKUP(A1003,'Hospitalisation Details'!$A$1:$Q$2344,5,FALSE)</f>
        <v>Sep</v>
      </c>
      <c r="N1003" s="11">
        <f ca="1">VLOOKUP(A1003,'Hospitalisation Details'!$A$1:$Q$2344,6,FALSE)</f>
        <v>1</v>
      </c>
      <c r="O1003" s="17">
        <f ca="1">VLOOKUP(A1003,'Hospitalisation Details'!$A$1:$Q$2344,7,FALSE)</f>
        <v>28734</v>
      </c>
      <c r="P1003" s="11">
        <f ca="1">VLOOKUP(A1003,'Hospitalisation Details'!$A$1:$Q$2344,10,FALSE)</f>
        <v>8116.27</v>
      </c>
      <c r="Q1003" s="11" t="str">
        <f ca="1">VLOOKUP(A1003,'Hospitalisation Details'!$A$1:$Q$2344,12,FALSE)</f>
        <v>tier - 3</v>
      </c>
      <c r="R1003" s="11" t="str">
        <f ca="1">VLOOKUP(A1003,'Hospitalisation Details'!$A$1:$Q$2344,14,FALSE)</f>
        <v>tier - 1</v>
      </c>
      <c r="S1003" s="11">
        <f ca="1">VLOOKUP(A1003,'Hospitalisation Details'!$A$1:$Q$2344,17,FALSE)</f>
        <v>47</v>
      </c>
      <c r="T1003" s="11" t="str">
        <f ca="1">VLOOKUP(A1003,'Hospitalisation Details'!$A$1:$Q$2336,16,FALSE)</f>
        <v>R1012</v>
      </c>
    </row>
    <row r="1004" ht="15.5" spans="1:20">
      <c r="A1004" s="10" t="s">
        <v>3707</v>
      </c>
      <c r="B1004" s="11" t="str">
        <f>VLOOKUP(A1004,'Customer Names'!$H$6:$K$2340,3,FALSE)</f>
        <v>  Jenessa</v>
      </c>
      <c r="C1004" s="11">
        <f>VLOOKUP(A1004,'Medical Examinations'!$A$1:$L$2336,2,FALSE)</f>
        <v>31.73</v>
      </c>
      <c r="D1004" s="11">
        <f>VLOOKUP(A1004,'Medical Examinations'!$A$1:$L$2336,3,FALSE)</f>
        <v>7.32</v>
      </c>
      <c r="E1004" s="11" t="str">
        <f>VLOOKUP(A1004,'Medical Examinations'!$A$1:$L$2336,4,FALSE)</f>
        <v>yes</v>
      </c>
      <c r="F1004" s="11" t="str">
        <f>VLOOKUP(A1004,'Medical Examinations'!$A$1:$L$2336,5,FALSE)</f>
        <v>No</v>
      </c>
      <c r="G1004" s="11" t="str">
        <f>VLOOKUP(A1004,'Medical Examinations'!$A$1:$L$2336,6,FALSE)</f>
        <v>No</v>
      </c>
      <c r="H1004" s="11">
        <f>VLOOKUP(A1004,'Medical Examinations'!$A$1:$L$2336,8,FALSE)</f>
        <v>2</v>
      </c>
      <c r="I1004" s="11" t="str">
        <f>VLOOKUP(A1004,'Medical Examinations'!$A$1:$L$2336,10,FALSE)</f>
        <v>No</v>
      </c>
      <c r="J1004" s="11" t="str">
        <f>VLOOKUP(A1004,'Medical Examinations'!$A$1:$L$2336,11,FALSE)</f>
        <v>Obesity</v>
      </c>
      <c r="K1004" s="11" t="str">
        <f>VLOOKUP(A1004,'Medical Examinations'!$A$1:$L$2336,12,FALSE)</f>
        <v>Diabetes</v>
      </c>
      <c r="L1004" s="10">
        <f ca="1">VLOOKUP(A1004,'Hospitalisation Details'!$A$1:$Q$2344,3,FALSE)</f>
        <v>1973</v>
      </c>
      <c r="M1004" s="10" t="str">
        <f ca="1">VLOOKUP(A1004,'Hospitalisation Details'!$A$1:$Q$2344,5,FALSE)</f>
        <v>Dec</v>
      </c>
      <c r="N1004" s="11">
        <f ca="1">VLOOKUP(A1004,'Hospitalisation Details'!$A$1:$Q$2344,6,FALSE)</f>
        <v>16</v>
      </c>
      <c r="O1004" s="17">
        <f ca="1">VLOOKUP(A1004,'Hospitalisation Details'!$A$1:$Q$2344,7,FALSE)</f>
        <v>27014</v>
      </c>
      <c r="P1004" s="11">
        <f ca="1">VLOOKUP(A1004,'Hospitalisation Details'!$A$1:$Q$2344,10,FALSE)</f>
        <v>8116.68</v>
      </c>
      <c r="Q1004" s="11" t="str">
        <f ca="1">VLOOKUP(A1004,'Hospitalisation Details'!$A$1:$Q$2344,12,FALSE)</f>
        <v>tier - 3</v>
      </c>
      <c r="R1004" s="11" t="str">
        <f ca="1">VLOOKUP(A1004,'Hospitalisation Details'!$A$1:$Q$2344,14,FALSE)</f>
        <v>tier - 1</v>
      </c>
      <c r="S1004" s="11">
        <f ca="1">VLOOKUP(A1004,'Hospitalisation Details'!$A$1:$Q$2344,17,FALSE)</f>
        <v>51</v>
      </c>
      <c r="T1004" s="11" t="str">
        <f ca="1">VLOOKUP(A1004,'Hospitalisation Details'!$A$1:$Q$2336,16,FALSE)</f>
        <v>R1011</v>
      </c>
    </row>
    <row r="1005" ht="15.5" spans="1:20">
      <c r="A1005" s="10" t="s">
        <v>3710</v>
      </c>
      <c r="B1005" s="11" t="str">
        <f>VLOOKUP(A1005,'Customer Names'!$H$6:$K$2340,3,FALSE)</f>
        <v>  Ryan M</v>
      </c>
      <c r="C1005" s="11">
        <f>VLOOKUP(A1005,'Medical Examinations'!$A$1:$L$2336,2,FALSE)</f>
        <v>30.7</v>
      </c>
      <c r="D1005" s="11">
        <f>VLOOKUP(A1005,'Medical Examinations'!$A$1:$L$2336,3,FALSE)</f>
        <v>5.16</v>
      </c>
      <c r="E1005" s="11" t="str">
        <f>VLOOKUP(A1005,'Medical Examinations'!$A$1:$L$2336,4,FALSE)</f>
        <v>No</v>
      </c>
      <c r="F1005" s="11" t="str">
        <f>VLOOKUP(A1005,'Medical Examinations'!$A$1:$L$2336,5,FALSE)</f>
        <v>No</v>
      </c>
      <c r="G1005" s="11" t="str">
        <f>VLOOKUP(A1005,'Medical Examinations'!$A$1:$L$2336,6,FALSE)</f>
        <v>No</v>
      </c>
      <c r="H1005" s="11">
        <f>VLOOKUP(A1005,'Medical Examinations'!$A$1:$L$2336,8,FALSE)</f>
        <v>2</v>
      </c>
      <c r="I1005" s="11" t="str">
        <f>VLOOKUP(A1005,'Medical Examinations'!$A$1:$L$2336,10,FALSE)</f>
        <v>No</v>
      </c>
      <c r="J1005" s="11" t="str">
        <f>VLOOKUP(A1005,'Medical Examinations'!$A$1:$L$2336,11,FALSE)</f>
        <v>Obesity</v>
      </c>
      <c r="K1005" s="11" t="str">
        <f>VLOOKUP(A1005,'Medical Examinations'!$A$1:$L$2336,12,FALSE)</f>
        <v>Normal</v>
      </c>
      <c r="L1005" s="10">
        <f ca="1">VLOOKUP(A1005,'Hospitalisation Details'!$A$1:$Q$2344,3,FALSE)</f>
        <v>1973</v>
      </c>
      <c r="M1005" s="10" t="str">
        <f ca="1">VLOOKUP(A1005,'Hospitalisation Details'!$A$1:$Q$2344,5,FALSE)</f>
        <v>Aug</v>
      </c>
      <c r="N1005" s="11">
        <f ca="1">VLOOKUP(A1005,'Hospitalisation Details'!$A$1:$Q$2344,6,FALSE)</f>
        <v>30</v>
      </c>
      <c r="O1005" s="17">
        <f ca="1">VLOOKUP(A1005,'Hospitalisation Details'!$A$1:$Q$2344,7,FALSE)</f>
        <v>26906</v>
      </c>
      <c r="P1005" s="11">
        <f ca="1">VLOOKUP(A1005,'Hospitalisation Details'!$A$1:$Q$2344,10,FALSE)</f>
        <v>8124.41</v>
      </c>
      <c r="Q1005" s="11" t="str">
        <f ca="1">VLOOKUP(A1005,'Hospitalisation Details'!$A$1:$Q$2344,12,FALSE)</f>
        <v>tier - 3</v>
      </c>
      <c r="R1005" s="11" t="str">
        <f ca="1">VLOOKUP(A1005,'Hospitalisation Details'!$A$1:$Q$2344,14,FALSE)</f>
        <v>tier - 1</v>
      </c>
      <c r="S1005" s="11">
        <f ca="1">VLOOKUP(A1005,'Hospitalisation Details'!$A$1:$Q$2344,17,FALSE)</f>
        <v>52</v>
      </c>
      <c r="T1005" s="11" t="str">
        <f ca="1">VLOOKUP(A1005,'Hospitalisation Details'!$A$1:$Q$2336,16,FALSE)</f>
        <v>R1013</v>
      </c>
    </row>
    <row r="1006" ht="15.5" spans="1:20">
      <c r="A1006" s="10" t="s">
        <v>3714</v>
      </c>
      <c r="B1006" s="11" t="str">
        <f>VLOOKUP(A1006,'Customer Names'!$H$6:$K$2340,3,FALSE)</f>
        <v>  Thomas</v>
      </c>
      <c r="C1006" s="11">
        <f>VLOOKUP(A1006,'Medical Examinations'!$A$1:$L$2336,2,FALSE)</f>
        <v>25.935</v>
      </c>
      <c r="D1006" s="11">
        <f>VLOOKUP(A1006,'Medical Examinations'!$A$1:$L$2336,3,FALSE)</f>
        <v>5.96</v>
      </c>
      <c r="E1006" s="11" t="str">
        <f>VLOOKUP(A1006,'Medical Examinations'!$A$1:$L$2336,4,FALSE)</f>
        <v>yes</v>
      </c>
      <c r="F1006" s="11" t="str">
        <f>VLOOKUP(A1006,'Medical Examinations'!$A$1:$L$2336,5,FALSE)</f>
        <v>No</v>
      </c>
      <c r="G1006" s="11" t="str">
        <f>VLOOKUP(A1006,'Medical Examinations'!$A$1:$L$2336,6,FALSE)</f>
        <v>No</v>
      </c>
      <c r="H1006" s="11">
        <f>VLOOKUP(A1006,'Medical Examinations'!$A$1:$L$2336,8,FALSE)</f>
        <v>2</v>
      </c>
      <c r="I1006" s="11" t="str">
        <f>VLOOKUP(A1006,'Medical Examinations'!$A$1:$L$2336,10,FALSE)</f>
        <v>No</v>
      </c>
      <c r="J1006" s="11" t="str">
        <f>VLOOKUP(A1006,'Medical Examinations'!$A$1:$L$2336,11,FALSE)</f>
        <v>Over Weight</v>
      </c>
      <c r="K1006" s="11" t="str">
        <f>VLOOKUP(A1006,'Medical Examinations'!$A$1:$L$2336,12,FALSE)</f>
        <v>Prediabetes</v>
      </c>
      <c r="L1006" s="10">
        <f ca="1">VLOOKUP(A1006,'Hospitalisation Details'!$A$1:$Q$2344,3,FALSE)</f>
        <v>1973</v>
      </c>
      <c r="M1006" s="10" t="str">
        <f ca="1">VLOOKUP(A1006,'Hospitalisation Details'!$A$1:$Q$2344,5,FALSE)</f>
        <v>Sep</v>
      </c>
      <c r="N1006" s="11">
        <f ca="1">VLOOKUP(A1006,'Hospitalisation Details'!$A$1:$Q$2344,6,FALSE)</f>
        <v>3</v>
      </c>
      <c r="O1006" s="17">
        <f ca="1">VLOOKUP(A1006,'Hospitalisation Details'!$A$1:$Q$2344,7,FALSE)</f>
        <v>26910</v>
      </c>
      <c r="P1006" s="11">
        <f ca="1">VLOOKUP(A1006,'Hospitalisation Details'!$A$1:$Q$2344,10,FALSE)</f>
        <v>8125.78</v>
      </c>
      <c r="Q1006" s="11" t="str">
        <f ca="1">VLOOKUP(A1006,'Hospitalisation Details'!$A$1:$Q$2344,12,FALSE)</f>
        <v>tier - 2</v>
      </c>
      <c r="R1006" s="11" t="str">
        <f ca="1">VLOOKUP(A1006,'Hospitalisation Details'!$A$1:$Q$2344,14,FALSE)</f>
        <v>tier - 2</v>
      </c>
      <c r="S1006" s="11">
        <f ca="1">VLOOKUP(A1006,'Hospitalisation Details'!$A$1:$Q$2344,17,FALSE)</f>
        <v>52</v>
      </c>
      <c r="T1006" s="11" t="str">
        <f ca="1">VLOOKUP(A1006,'Hospitalisation Details'!$A$1:$Q$2336,16,FALSE)</f>
        <v>R1013</v>
      </c>
    </row>
    <row r="1007" ht="15.5" spans="1:20">
      <c r="A1007" s="10" t="s">
        <v>3717</v>
      </c>
      <c r="B1007" s="11" t="str">
        <f>VLOOKUP(A1007,'Customer Names'!$H$6:$K$2340,3,FALSE)</f>
        <v>  Amanda N</v>
      </c>
      <c r="C1007" s="11">
        <f>VLOOKUP(A1007,'Medical Examinations'!$A$1:$L$2336,2,FALSE)</f>
        <v>35.9</v>
      </c>
      <c r="D1007" s="11">
        <f>VLOOKUP(A1007,'Medical Examinations'!$A$1:$L$2336,3,FALSE)</f>
        <v>4.85</v>
      </c>
      <c r="E1007" s="11" t="str">
        <f>VLOOKUP(A1007,'Medical Examinations'!$A$1:$L$2336,4,FALSE)</f>
        <v>yes</v>
      </c>
      <c r="F1007" s="11" t="str">
        <f>VLOOKUP(A1007,'Medical Examinations'!$A$1:$L$2336,5,FALSE)</f>
        <v>No</v>
      </c>
      <c r="G1007" s="11" t="str">
        <f>VLOOKUP(A1007,'Medical Examinations'!$A$1:$L$2336,6,FALSE)</f>
        <v>Yes</v>
      </c>
      <c r="H1007" s="11">
        <f>VLOOKUP(A1007,'Medical Examinations'!$A$1:$L$2336,8,FALSE)</f>
        <v>1</v>
      </c>
      <c r="I1007" s="11" t="str">
        <f>VLOOKUP(A1007,'Medical Examinations'!$A$1:$L$2336,10,FALSE)</f>
        <v>No</v>
      </c>
      <c r="J1007" s="11" t="str">
        <f>VLOOKUP(A1007,'Medical Examinations'!$A$1:$L$2336,11,FALSE)</f>
        <v>Obesity</v>
      </c>
      <c r="K1007" s="11" t="str">
        <f>VLOOKUP(A1007,'Medical Examinations'!$A$1:$L$2336,12,FALSE)</f>
        <v>Normal</v>
      </c>
      <c r="L1007" s="10">
        <f ca="1">VLOOKUP(A1007,'Hospitalisation Details'!$A$1:$Q$2344,3,FALSE)</f>
        <v>1990</v>
      </c>
      <c r="M1007" s="10" t="str">
        <f ca="1">VLOOKUP(A1007,'Hospitalisation Details'!$A$1:$Q$2344,5,FALSE)</f>
        <v>Jun</v>
      </c>
      <c r="N1007" s="11">
        <f ca="1">VLOOKUP(A1007,'Hospitalisation Details'!$A$1:$Q$2344,6,FALSE)</f>
        <v>21</v>
      </c>
      <c r="O1007" s="17">
        <f ca="1">VLOOKUP(A1007,'Hospitalisation Details'!$A$1:$Q$2344,7,FALSE)</f>
        <v>33045</v>
      </c>
      <c r="P1007" s="11">
        <f ca="1">VLOOKUP(A1007,'Hospitalisation Details'!$A$1:$Q$2344,10,FALSE)</f>
        <v>8157.92</v>
      </c>
      <c r="Q1007" s="11" t="str">
        <f ca="1">VLOOKUP(A1007,'Hospitalisation Details'!$A$1:$Q$2344,12,FALSE)</f>
        <v>tier - 2</v>
      </c>
      <c r="R1007" s="11" t="str">
        <f ca="1">VLOOKUP(A1007,'Hospitalisation Details'!$A$1:$Q$2344,14,FALSE)</f>
        <v>tier - 3</v>
      </c>
      <c r="S1007" s="11">
        <f ca="1">VLOOKUP(A1007,'Hospitalisation Details'!$A$1:$Q$2344,17,FALSE)</f>
        <v>35</v>
      </c>
      <c r="T1007" s="11" t="str">
        <f ca="1">VLOOKUP(A1007,'Hospitalisation Details'!$A$1:$Q$2336,16,FALSE)</f>
        <v>R1025</v>
      </c>
    </row>
    <row r="1008" ht="15.5" spans="1:20">
      <c r="A1008" s="10" t="s">
        <v>3721</v>
      </c>
      <c r="B1008" s="11" t="str">
        <f>VLOOKUP(A1008,'Customer Names'!$H$6:$K$2340,3,FALSE)</f>
        <v>  Teresa P</v>
      </c>
      <c r="C1008" s="11">
        <f>VLOOKUP(A1008,'Medical Examinations'!$A$1:$L$2336,2,FALSE)</f>
        <v>26.7</v>
      </c>
      <c r="D1008" s="11">
        <f>VLOOKUP(A1008,'Medical Examinations'!$A$1:$L$2336,3,FALSE)</f>
        <v>5.09</v>
      </c>
      <c r="E1008" s="11" t="str">
        <f>VLOOKUP(A1008,'Medical Examinations'!$A$1:$L$2336,4,FALSE)</f>
        <v>yes</v>
      </c>
      <c r="F1008" s="11" t="str">
        <f>VLOOKUP(A1008,'Medical Examinations'!$A$1:$L$2336,5,FALSE)</f>
        <v>No</v>
      </c>
      <c r="G1008" s="11" t="str">
        <f>VLOOKUP(A1008,'Medical Examinations'!$A$1:$L$2336,6,FALSE)</f>
        <v>Yes</v>
      </c>
      <c r="H1008" s="11">
        <f>VLOOKUP(A1008,'Medical Examinations'!$A$1:$L$2336,8,FALSE)</f>
        <v>1</v>
      </c>
      <c r="I1008" s="11" t="str">
        <f>VLOOKUP(A1008,'Medical Examinations'!$A$1:$L$2336,10,FALSE)</f>
        <v>No</v>
      </c>
      <c r="J1008" s="11" t="str">
        <f>VLOOKUP(A1008,'Medical Examinations'!$A$1:$L$2336,11,FALSE)</f>
        <v>Over Weight</v>
      </c>
      <c r="K1008" s="11" t="str">
        <f>VLOOKUP(A1008,'Medical Examinations'!$A$1:$L$2336,12,FALSE)</f>
        <v>Normal</v>
      </c>
      <c r="L1008" s="10">
        <f ca="1">VLOOKUP(A1008,'Hospitalisation Details'!$A$1:$Q$2344,3,FALSE)</f>
        <v>1982</v>
      </c>
      <c r="M1008" s="10" t="str">
        <f ca="1">VLOOKUP(A1008,'Hospitalisation Details'!$A$1:$Q$2344,5,FALSE)</f>
        <v>Jun</v>
      </c>
      <c r="N1008" s="11">
        <f ca="1">VLOOKUP(A1008,'Hospitalisation Details'!$A$1:$Q$2344,6,FALSE)</f>
        <v>28</v>
      </c>
      <c r="O1008" s="17">
        <f ca="1">VLOOKUP(A1008,'Hospitalisation Details'!$A$1:$Q$2344,7,FALSE)</f>
        <v>30130</v>
      </c>
      <c r="P1008" s="11">
        <f ca="1">VLOOKUP(A1008,'Hospitalisation Details'!$A$1:$Q$2344,10,FALSE)</f>
        <v>8162.72</v>
      </c>
      <c r="Q1008" s="11" t="str">
        <f ca="1">VLOOKUP(A1008,'Hospitalisation Details'!$A$1:$Q$2344,12,FALSE)</f>
        <v>tier - 3</v>
      </c>
      <c r="R1008" s="11" t="str">
        <f ca="1">VLOOKUP(A1008,'Hospitalisation Details'!$A$1:$Q$2344,14,FALSE)</f>
        <v>tier - 3</v>
      </c>
      <c r="S1008" s="11">
        <f ca="1">VLOOKUP(A1008,'Hospitalisation Details'!$A$1:$Q$2344,17,FALSE)</f>
        <v>43</v>
      </c>
      <c r="T1008" s="11" t="str">
        <f ca="1">VLOOKUP(A1008,'Hospitalisation Details'!$A$1:$Q$2336,16,FALSE)</f>
        <v>R1012</v>
      </c>
    </row>
    <row r="1009" ht="15.5" spans="1:20">
      <c r="A1009" s="10" t="s">
        <v>3725</v>
      </c>
      <c r="B1009" s="11" t="str">
        <f>VLOOKUP(A1009,'Customer Names'!$H$6:$K$2340,3,FALSE)</f>
        <v>  Dorian</v>
      </c>
      <c r="C1009" s="11">
        <f>VLOOKUP(A1009,'Medical Examinations'!$A$1:$L$2336,2,FALSE)</f>
        <v>33.71</v>
      </c>
      <c r="D1009" s="11">
        <f>VLOOKUP(A1009,'Medical Examinations'!$A$1:$L$2336,3,FALSE)</f>
        <v>4.94</v>
      </c>
      <c r="E1009" s="11" t="str">
        <f>VLOOKUP(A1009,'Medical Examinations'!$A$1:$L$2336,4,FALSE)</f>
        <v>No</v>
      </c>
      <c r="F1009" s="11" t="str">
        <f>VLOOKUP(A1009,'Medical Examinations'!$A$1:$L$2336,5,FALSE)</f>
        <v>No</v>
      </c>
      <c r="G1009" s="11" t="str">
        <f>VLOOKUP(A1009,'Medical Examinations'!$A$1:$L$2336,6,FALSE)</f>
        <v>No</v>
      </c>
      <c r="H1009" s="11">
        <f>VLOOKUP(A1009,'Medical Examinations'!$A$1:$L$2336,8,FALSE)</f>
        <v>0</v>
      </c>
      <c r="I1009" s="11" t="str">
        <f>VLOOKUP(A1009,'Medical Examinations'!$A$1:$L$2336,10,FALSE)</f>
        <v>No</v>
      </c>
      <c r="J1009" s="11" t="str">
        <f>VLOOKUP(A1009,'Medical Examinations'!$A$1:$L$2336,11,FALSE)</f>
        <v>Obesity</v>
      </c>
      <c r="K1009" s="11" t="str">
        <f>VLOOKUP(A1009,'Medical Examinations'!$A$1:$L$2336,12,FALSE)</f>
        <v>Normal</v>
      </c>
      <c r="L1009" s="10">
        <f ca="1">VLOOKUP(A1009,'Hospitalisation Details'!$A$1:$Q$2344,3,FALSE)</f>
        <v>1963</v>
      </c>
      <c r="M1009" s="10" t="str">
        <f ca="1">VLOOKUP(A1009,'Hospitalisation Details'!$A$1:$Q$2344,5,FALSE)</f>
        <v>Nov</v>
      </c>
      <c r="N1009" s="11">
        <f ca="1">VLOOKUP(A1009,'Hospitalisation Details'!$A$1:$Q$2344,6,FALSE)</f>
        <v>5</v>
      </c>
      <c r="O1009" s="17">
        <f ca="1">VLOOKUP(A1009,'Hospitalisation Details'!$A$1:$Q$2344,7,FALSE)</f>
        <v>23320</v>
      </c>
      <c r="P1009" s="11">
        <f ca="1">VLOOKUP(A1009,'Hospitalisation Details'!$A$1:$Q$2344,10,FALSE)</f>
        <v>8177.9</v>
      </c>
      <c r="Q1009" s="11" t="str">
        <f ca="1">VLOOKUP(A1009,'Hospitalisation Details'!$A$1:$Q$2344,12,FALSE)</f>
        <v>tier - 3</v>
      </c>
      <c r="R1009" s="11" t="str">
        <f ca="1">VLOOKUP(A1009,'Hospitalisation Details'!$A$1:$Q$2344,14,FALSE)</f>
        <v>tier - 1</v>
      </c>
      <c r="S1009" s="11">
        <f ca="1">VLOOKUP(A1009,'Hospitalisation Details'!$A$1:$Q$2344,17,FALSE)</f>
        <v>61</v>
      </c>
      <c r="T1009" s="11" t="str">
        <f ca="1">VLOOKUP(A1009,'Hospitalisation Details'!$A$1:$Q$2336,16,FALSE)</f>
        <v>R1013</v>
      </c>
    </row>
    <row r="1010" ht="15.5" spans="1:20">
      <c r="A1010" s="10" t="s">
        <v>3728</v>
      </c>
      <c r="B1010" s="11" t="str">
        <f>VLOOKUP(A1010,'Customer Names'!$H$6:$K$2340,3,FALSE)</f>
        <v>  Amy</v>
      </c>
      <c r="C1010" s="11">
        <f>VLOOKUP(A1010,'Medical Examinations'!$A$1:$L$2336,2,FALSE)</f>
        <v>41.91</v>
      </c>
      <c r="D1010" s="11">
        <f>VLOOKUP(A1010,'Medical Examinations'!$A$1:$L$2336,3,FALSE)</f>
        <v>4.92</v>
      </c>
      <c r="E1010" s="11" t="str">
        <f>VLOOKUP(A1010,'Medical Examinations'!$A$1:$L$2336,4,FALSE)</f>
        <v>yes</v>
      </c>
      <c r="F1010" s="11" t="str">
        <f>VLOOKUP(A1010,'Medical Examinations'!$A$1:$L$2336,5,FALSE)</f>
        <v>No</v>
      </c>
      <c r="G1010" s="11" t="str">
        <f>VLOOKUP(A1010,'Medical Examinations'!$A$1:$L$2336,6,FALSE)</f>
        <v>No</v>
      </c>
      <c r="H1010" s="11">
        <f>VLOOKUP(A1010,'Medical Examinations'!$A$1:$L$2336,8,FALSE)</f>
        <v>2</v>
      </c>
      <c r="I1010" s="11" t="str">
        <f>VLOOKUP(A1010,'Medical Examinations'!$A$1:$L$2336,10,FALSE)</f>
        <v>No</v>
      </c>
      <c r="J1010" s="11" t="str">
        <f>VLOOKUP(A1010,'Medical Examinations'!$A$1:$L$2336,11,FALSE)</f>
        <v>Obesity</v>
      </c>
      <c r="K1010" s="11" t="str">
        <f>VLOOKUP(A1010,'Medical Examinations'!$A$1:$L$2336,12,FALSE)</f>
        <v>Normal</v>
      </c>
      <c r="L1010" s="10">
        <f ca="1">VLOOKUP(A1010,'Hospitalisation Details'!$A$1:$Q$2344,3,FALSE)</f>
        <v>1983</v>
      </c>
      <c r="M1010" s="10" t="str">
        <f ca="1">VLOOKUP(A1010,'Hospitalisation Details'!$A$1:$Q$2344,5,FALSE)</f>
        <v>Jun</v>
      </c>
      <c r="N1010" s="11">
        <f ca="1">VLOOKUP(A1010,'Hospitalisation Details'!$A$1:$Q$2344,6,FALSE)</f>
        <v>8</v>
      </c>
      <c r="O1010" s="17">
        <f ca="1">VLOOKUP(A1010,'Hospitalisation Details'!$A$1:$Q$2344,7,FALSE)</f>
        <v>30475</v>
      </c>
      <c r="P1010" s="11">
        <f ca="1">VLOOKUP(A1010,'Hospitalisation Details'!$A$1:$Q$2344,10,FALSE)</f>
        <v>8179.51</v>
      </c>
      <c r="Q1010" s="11" t="str">
        <f ca="1">VLOOKUP(A1010,'Hospitalisation Details'!$A$1:$Q$2344,12,FALSE)</f>
        <v>tier - 2</v>
      </c>
      <c r="R1010" s="11" t="str">
        <f ca="1">VLOOKUP(A1010,'Hospitalisation Details'!$A$1:$Q$2344,14,FALSE)</f>
        <v>tier - 2</v>
      </c>
      <c r="S1010" s="11">
        <f ca="1">VLOOKUP(A1010,'Hospitalisation Details'!$A$1:$Q$2344,17,FALSE)</f>
        <v>42</v>
      </c>
      <c r="T1010" s="11" t="str">
        <f ca="1">VLOOKUP(A1010,'Hospitalisation Details'!$A$1:$Q$2336,16,FALSE)</f>
        <v>R1020</v>
      </c>
    </row>
    <row r="1011" ht="15.5" spans="1:20">
      <c r="A1011" s="10" t="s">
        <v>3731</v>
      </c>
      <c r="B1011" s="11" t="str">
        <f>VLOOKUP(A1011,'Customer Names'!$H$6:$K$2340,3,FALSE)</f>
        <v>  Aberu</v>
      </c>
      <c r="C1011" s="11">
        <f>VLOOKUP(A1011,'Medical Examinations'!$A$1:$L$2336,2,FALSE)</f>
        <v>39.82</v>
      </c>
      <c r="D1011" s="11">
        <f>VLOOKUP(A1011,'Medical Examinations'!$A$1:$L$2336,3,FALSE)</f>
        <v>6.05</v>
      </c>
      <c r="E1011" s="11" t="str">
        <f>VLOOKUP(A1011,'Medical Examinations'!$A$1:$L$2336,4,FALSE)</f>
        <v>yes</v>
      </c>
      <c r="F1011" s="11" t="str">
        <f>VLOOKUP(A1011,'Medical Examinations'!$A$1:$L$2336,5,FALSE)</f>
        <v>No</v>
      </c>
      <c r="G1011" s="11" t="str">
        <f>VLOOKUP(A1011,'Medical Examinations'!$A$1:$L$2336,6,FALSE)</f>
        <v>No</v>
      </c>
      <c r="H1011" s="11">
        <f>VLOOKUP(A1011,'Medical Examinations'!$A$1:$L$2336,8,FALSE)</f>
        <v>2</v>
      </c>
      <c r="I1011" s="11" t="str">
        <f>VLOOKUP(A1011,'Medical Examinations'!$A$1:$L$2336,10,FALSE)</f>
        <v>No</v>
      </c>
      <c r="J1011" s="11" t="str">
        <f>VLOOKUP(A1011,'Medical Examinations'!$A$1:$L$2336,11,FALSE)</f>
        <v>Obesity</v>
      </c>
      <c r="K1011" s="11" t="str">
        <f>VLOOKUP(A1011,'Medical Examinations'!$A$1:$L$2336,12,FALSE)</f>
        <v>Prediabetes</v>
      </c>
      <c r="L1011" s="10">
        <f ca="1">VLOOKUP(A1011,'Hospitalisation Details'!$A$1:$Q$2344,3,FALSE)</f>
        <v>1997</v>
      </c>
      <c r="M1011" s="10" t="str">
        <f ca="1">VLOOKUP(A1011,'Hospitalisation Details'!$A$1:$Q$2344,5,FALSE)</f>
        <v>Oct</v>
      </c>
      <c r="N1011" s="11">
        <f ca="1">VLOOKUP(A1011,'Hospitalisation Details'!$A$1:$Q$2344,6,FALSE)</f>
        <v>21</v>
      </c>
      <c r="O1011" s="17">
        <f ca="1">VLOOKUP(A1011,'Hospitalisation Details'!$A$1:$Q$2344,7,FALSE)</f>
        <v>35724</v>
      </c>
      <c r="P1011" s="11">
        <f ca="1">VLOOKUP(A1011,'Hospitalisation Details'!$A$1:$Q$2344,10,FALSE)</f>
        <v>8182.89</v>
      </c>
      <c r="Q1011" s="11" t="str">
        <f ca="1">VLOOKUP(A1011,'Hospitalisation Details'!$A$1:$Q$2344,12,FALSE)</f>
        <v>tier - 2</v>
      </c>
      <c r="R1011" s="11" t="str">
        <f ca="1">VLOOKUP(A1011,'Hospitalisation Details'!$A$1:$Q$2344,14,FALSE)</f>
        <v>tier - 1</v>
      </c>
      <c r="S1011" s="11">
        <f ca="1">VLOOKUP(A1011,'Hospitalisation Details'!$A$1:$Q$2344,17,FALSE)</f>
        <v>28</v>
      </c>
      <c r="T1011" s="11" t="str">
        <f ca="1">VLOOKUP(A1011,'Hospitalisation Details'!$A$1:$Q$2336,16,FALSE)</f>
        <v>R1026</v>
      </c>
    </row>
    <row r="1012" ht="15.5" spans="1:20">
      <c r="A1012" s="10" t="s">
        <v>3735</v>
      </c>
      <c r="B1012" s="11" t="str">
        <f>VLOOKUP(A1012,'Customer Names'!$H$6:$K$2340,3,FALSE)</f>
        <v>  Ashley</v>
      </c>
      <c r="C1012" s="11">
        <f>VLOOKUP(A1012,'Medical Examinations'!$A$1:$L$2336,2,FALSE)</f>
        <v>28.12</v>
      </c>
      <c r="D1012" s="11">
        <f>VLOOKUP(A1012,'Medical Examinations'!$A$1:$L$2336,3,FALSE)</f>
        <v>4.67</v>
      </c>
      <c r="E1012" s="11" t="str">
        <f>VLOOKUP(A1012,'Medical Examinations'!$A$1:$L$2336,4,FALSE)</f>
        <v>No</v>
      </c>
      <c r="F1012" s="11" t="str">
        <f>VLOOKUP(A1012,'Medical Examinations'!$A$1:$L$2336,5,FALSE)</f>
        <v>No</v>
      </c>
      <c r="G1012" s="11" t="str">
        <f>VLOOKUP(A1012,'Medical Examinations'!$A$1:$L$2336,6,FALSE)</f>
        <v>No</v>
      </c>
      <c r="H1012" s="11">
        <f>VLOOKUP(A1012,'Medical Examinations'!$A$1:$L$2336,8,FALSE)</f>
        <v>2</v>
      </c>
      <c r="I1012" s="11" t="str">
        <f>VLOOKUP(A1012,'Medical Examinations'!$A$1:$L$2336,10,FALSE)</f>
        <v>No</v>
      </c>
      <c r="J1012" s="11" t="str">
        <f>VLOOKUP(A1012,'Medical Examinations'!$A$1:$L$2336,11,FALSE)</f>
        <v>Over Weight</v>
      </c>
      <c r="K1012" s="11" t="str">
        <f>VLOOKUP(A1012,'Medical Examinations'!$A$1:$L$2336,12,FALSE)</f>
        <v>Normal</v>
      </c>
      <c r="L1012" s="10">
        <f ca="1">VLOOKUP(A1012,'Hospitalisation Details'!$A$1:$Q$2344,3,FALSE)</f>
        <v>1962</v>
      </c>
      <c r="M1012" s="10" t="str">
        <f ca="1">VLOOKUP(A1012,'Hospitalisation Details'!$A$1:$Q$2344,5,FALSE)</f>
        <v>Nov</v>
      </c>
      <c r="N1012" s="11">
        <f ca="1">VLOOKUP(A1012,'Hospitalisation Details'!$A$1:$Q$2344,6,FALSE)</f>
        <v>23</v>
      </c>
      <c r="O1012" s="17">
        <f ca="1">VLOOKUP(A1012,'Hospitalisation Details'!$A$1:$Q$2344,7,FALSE)</f>
        <v>22973</v>
      </c>
      <c r="P1012" s="11">
        <f ca="1">VLOOKUP(A1012,'Hospitalisation Details'!$A$1:$Q$2344,10,FALSE)</f>
        <v>8188.12</v>
      </c>
      <c r="Q1012" s="11" t="str">
        <f ca="1">VLOOKUP(A1012,'Hospitalisation Details'!$A$1:$Q$2344,12,FALSE)</f>
        <v>tier - 3</v>
      </c>
      <c r="R1012" s="11" t="str">
        <f ca="1">VLOOKUP(A1012,'Hospitalisation Details'!$A$1:$Q$2344,14,FALSE)</f>
        <v>tier - 3</v>
      </c>
      <c r="S1012" s="11">
        <f ca="1">VLOOKUP(A1012,'Hospitalisation Details'!$A$1:$Q$2344,17,FALSE)</f>
        <v>62</v>
      </c>
      <c r="T1012" s="11" t="str">
        <f ca="1">VLOOKUP(A1012,'Hospitalisation Details'!$A$1:$Q$2336,16,FALSE)</f>
        <v>R1013</v>
      </c>
    </row>
    <row r="1013" ht="15.5" spans="1:20">
      <c r="A1013" s="10" t="s">
        <v>3738</v>
      </c>
      <c r="B1013" s="11" t="str">
        <f>VLOOKUP(A1013,'Customer Names'!$H$6:$K$2340,3,FALSE)</f>
        <v>  Anna E</v>
      </c>
      <c r="C1013" s="11">
        <f>VLOOKUP(A1013,'Medical Examinations'!$A$1:$L$2336,2,FALSE)</f>
        <v>26.98</v>
      </c>
      <c r="D1013" s="11">
        <f>VLOOKUP(A1013,'Medical Examinations'!$A$1:$L$2336,3,FALSE)</f>
        <v>9.81</v>
      </c>
      <c r="E1013" s="11" t="str">
        <f>VLOOKUP(A1013,'Medical Examinations'!$A$1:$L$2336,4,FALSE)</f>
        <v>yes</v>
      </c>
      <c r="F1013" s="11" t="str">
        <f>VLOOKUP(A1013,'Medical Examinations'!$A$1:$L$2336,5,FALSE)</f>
        <v>No</v>
      </c>
      <c r="G1013" s="11" t="str">
        <f>VLOOKUP(A1013,'Medical Examinations'!$A$1:$L$2336,6,FALSE)</f>
        <v>No</v>
      </c>
      <c r="H1013" s="11">
        <f>VLOOKUP(A1013,'Medical Examinations'!$A$1:$L$2336,8,FALSE)</f>
        <v>0</v>
      </c>
      <c r="I1013" s="11" t="str">
        <f>VLOOKUP(A1013,'Medical Examinations'!$A$1:$L$2336,10,FALSE)</f>
        <v>No</v>
      </c>
      <c r="J1013" s="11" t="str">
        <f>VLOOKUP(A1013,'Medical Examinations'!$A$1:$L$2336,11,FALSE)</f>
        <v>Over Weight</v>
      </c>
      <c r="K1013" s="11" t="str">
        <f>VLOOKUP(A1013,'Medical Examinations'!$A$1:$L$2336,12,FALSE)</f>
        <v>Diabetes</v>
      </c>
      <c r="L1013" s="10">
        <f ca="1">VLOOKUP(A1013,'Hospitalisation Details'!$A$1:$Q$2344,3,FALSE)</f>
        <v>1978</v>
      </c>
      <c r="M1013" s="10" t="str">
        <f ca="1">VLOOKUP(A1013,'Hospitalisation Details'!$A$1:$Q$2344,5,FALSE)</f>
        <v>Oct</v>
      </c>
      <c r="N1013" s="11">
        <f ca="1">VLOOKUP(A1013,'Hospitalisation Details'!$A$1:$Q$2344,6,FALSE)</f>
        <v>24</v>
      </c>
      <c r="O1013" s="17">
        <f ca="1">VLOOKUP(A1013,'Hospitalisation Details'!$A$1:$Q$2344,7,FALSE)</f>
        <v>28787</v>
      </c>
      <c r="P1013" s="11">
        <f ca="1">VLOOKUP(A1013,'Hospitalisation Details'!$A$1:$Q$2344,10,FALSE)</f>
        <v>8211.1</v>
      </c>
      <c r="Q1013" s="11" t="str">
        <f ca="1">VLOOKUP(A1013,'Hospitalisation Details'!$A$1:$Q$2344,12,FALSE)</f>
        <v>tier - 2</v>
      </c>
      <c r="R1013" s="11" t="str">
        <f ca="1">VLOOKUP(A1013,'Hospitalisation Details'!$A$1:$Q$2344,14,FALSE)</f>
        <v>tier - 3</v>
      </c>
      <c r="S1013" s="11">
        <f ca="1">VLOOKUP(A1013,'Hospitalisation Details'!$A$1:$Q$2344,17,FALSE)</f>
        <v>47</v>
      </c>
      <c r="T1013" s="11" t="str">
        <f ca="1">VLOOKUP(A1013,'Hospitalisation Details'!$A$1:$Q$2336,16,FALSE)</f>
        <v>R1013</v>
      </c>
    </row>
    <row r="1014" ht="15.5" spans="1:20">
      <c r="A1014" s="10" t="s">
        <v>3742</v>
      </c>
      <c r="B1014" s="11" t="str">
        <f>VLOOKUP(A1014,'Customer Names'!$H$6:$K$2340,3,FALSE)</f>
        <v>  Tania K</v>
      </c>
      <c r="C1014" s="11">
        <f>VLOOKUP(A1014,'Medical Examinations'!$A$1:$L$2336,2,FALSE)</f>
        <v>27.2</v>
      </c>
      <c r="D1014" s="11">
        <f>VLOOKUP(A1014,'Medical Examinations'!$A$1:$L$2336,3,FALSE)</f>
        <v>6.06</v>
      </c>
      <c r="E1014" s="11" t="str">
        <f>VLOOKUP(A1014,'Medical Examinations'!$A$1:$L$2336,4,FALSE)</f>
        <v>yes</v>
      </c>
      <c r="F1014" s="11" t="str">
        <f>VLOOKUP(A1014,'Medical Examinations'!$A$1:$L$2336,5,FALSE)</f>
        <v>No</v>
      </c>
      <c r="G1014" s="11" t="str">
        <f>VLOOKUP(A1014,'Medical Examinations'!$A$1:$L$2336,6,FALSE)</f>
        <v>No</v>
      </c>
      <c r="H1014" s="11">
        <f>VLOOKUP(A1014,'Medical Examinations'!$A$1:$L$2336,8,FALSE)</f>
        <v>2</v>
      </c>
      <c r="I1014" s="11" t="str">
        <f>VLOOKUP(A1014,'Medical Examinations'!$A$1:$L$2336,10,FALSE)</f>
        <v>No</v>
      </c>
      <c r="J1014" s="11" t="str">
        <f>VLOOKUP(A1014,'Medical Examinations'!$A$1:$L$2336,11,FALSE)</f>
        <v>Over Weight</v>
      </c>
      <c r="K1014" s="11" t="str">
        <f>VLOOKUP(A1014,'Medical Examinations'!$A$1:$L$2336,12,FALSE)</f>
        <v>Prediabetes</v>
      </c>
      <c r="L1014" s="10">
        <f ca="1">VLOOKUP(A1014,'Hospitalisation Details'!$A$1:$Q$2344,3,FALSE)</f>
        <v>1978</v>
      </c>
      <c r="M1014" s="10" t="str">
        <f ca="1">VLOOKUP(A1014,'Hospitalisation Details'!$A$1:$Q$2344,5,FALSE)</f>
        <v>Jun</v>
      </c>
      <c r="N1014" s="11">
        <f ca="1">VLOOKUP(A1014,'Hospitalisation Details'!$A$1:$Q$2344,6,FALSE)</f>
        <v>30</v>
      </c>
      <c r="O1014" s="17">
        <f ca="1">VLOOKUP(A1014,'Hospitalisation Details'!$A$1:$Q$2344,7,FALSE)</f>
        <v>28671</v>
      </c>
      <c r="P1014" s="11">
        <f ca="1">VLOOKUP(A1014,'Hospitalisation Details'!$A$1:$Q$2344,10,FALSE)</f>
        <v>8219.2</v>
      </c>
      <c r="Q1014" s="11" t="str">
        <f ca="1">VLOOKUP(A1014,'Hospitalisation Details'!$A$1:$Q$2344,12,FALSE)</f>
        <v>tier - 2</v>
      </c>
      <c r="R1014" s="11" t="str">
        <f ca="1">VLOOKUP(A1014,'Hospitalisation Details'!$A$1:$Q$2344,14,FALSE)</f>
        <v>tier - 2</v>
      </c>
      <c r="S1014" s="11">
        <f ca="1">VLOOKUP(A1014,'Hospitalisation Details'!$A$1:$Q$2344,17,FALSE)</f>
        <v>47</v>
      </c>
      <c r="T1014" s="11" t="str">
        <f ca="1">VLOOKUP(A1014,'Hospitalisation Details'!$A$1:$Q$2336,16,FALSE)</f>
        <v>R1013</v>
      </c>
    </row>
    <row r="1015" ht="15.5" spans="1:20">
      <c r="A1015" s="10" t="s">
        <v>3745</v>
      </c>
      <c r="B1015" s="11" t="str">
        <f>VLOOKUP(A1015,'Customer Names'!$H$6:$K$2340,3,FALSE)</f>
        <v>  Ashley E</v>
      </c>
      <c r="C1015" s="11">
        <f>VLOOKUP(A1015,'Medical Examinations'!$A$1:$L$2336,2,FALSE)</f>
        <v>25.3</v>
      </c>
      <c r="D1015" s="11">
        <f>VLOOKUP(A1015,'Medical Examinations'!$A$1:$L$2336,3,FALSE)</f>
        <v>5.19</v>
      </c>
      <c r="E1015" s="11" t="str">
        <f>VLOOKUP(A1015,'Medical Examinations'!$A$1:$L$2336,4,FALSE)</f>
        <v>yes</v>
      </c>
      <c r="F1015" s="11" t="str">
        <f>VLOOKUP(A1015,'Medical Examinations'!$A$1:$L$2336,5,FALSE)</f>
        <v>No</v>
      </c>
      <c r="G1015" s="11" t="str">
        <f>VLOOKUP(A1015,'Medical Examinations'!$A$1:$L$2336,6,FALSE)</f>
        <v>No</v>
      </c>
      <c r="H1015" s="11">
        <f>VLOOKUP(A1015,'Medical Examinations'!$A$1:$L$2336,8,FALSE)</f>
        <v>2</v>
      </c>
      <c r="I1015" s="11" t="str">
        <f>VLOOKUP(A1015,'Medical Examinations'!$A$1:$L$2336,10,FALSE)</f>
        <v>No</v>
      </c>
      <c r="J1015" s="11" t="str">
        <f>VLOOKUP(A1015,'Medical Examinations'!$A$1:$L$2336,11,FALSE)</f>
        <v>Over Weight</v>
      </c>
      <c r="K1015" s="11" t="str">
        <f>VLOOKUP(A1015,'Medical Examinations'!$A$1:$L$2336,12,FALSE)</f>
        <v>Normal</v>
      </c>
      <c r="L1015" s="10">
        <f ca="1">VLOOKUP(A1015,'Hospitalisation Details'!$A$1:$Q$2344,3,FALSE)</f>
        <v>1976</v>
      </c>
      <c r="M1015" s="10" t="str">
        <f ca="1">VLOOKUP(A1015,'Hospitalisation Details'!$A$1:$Q$2344,5,FALSE)</f>
        <v>Sep</v>
      </c>
      <c r="N1015" s="11">
        <f ca="1">VLOOKUP(A1015,'Hospitalisation Details'!$A$1:$Q$2344,6,FALSE)</f>
        <v>3</v>
      </c>
      <c r="O1015" s="17">
        <f ca="1">VLOOKUP(A1015,'Hospitalisation Details'!$A$1:$Q$2344,7,FALSE)</f>
        <v>28006</v>
      </c>
      <c r="P1015" s="11">
        <f ca="1">VLOOKUP(A1015,'Hospitalisation Details'!$A$1:$Q$2344,10,FALSE)</f>
        <v>8232.64</v>
      </c>
      <c r="Q1015" s="11" t="str">
        <f ca="1">VLOOKUP(A1015,'Hospitalisation Details'!$A$1:$Q$2344,12,FALSE)</f>
        <v>tier - 2</v>
      </c>
      <c r="R1015" s="11" t="str">
        <f ca="1">VLOOKUP(A1015,'Hospitalisation Details'!$A$1:$Q$2344,14,FALSE)</f>
        <v>tier - 3</v>
      </c>
      <c r="S1015" s="11">
        <f ca="1">VLOOKUP(A1015,'Hospitalisation Details'!$A$1:$Q$2344,17,FALSE)</f>
        <v>49</v>
      </c>
      <c r="T1015" s="11" t="str">
        <f ca="1">VLOOKUP(A1015,'Hospitalisation Details'!$A$1:$Q$2336,16,FALSE)</f>
        <v>R1013</v>
      </c>
    </row>
    <row r="1016" ht="15.5" spans="1:20">
      <c r="A1016" s="10" t="s">
        <v>3749</v>
      </c>
      <c r="B1016" s="11" t="str">
        <f>VLOOKUP(A1016,'Customer Names'!$H$6:$K$2340,3,FALSE)</f>
        <v>  Aleksandra</v>
      </c>
      <c r="C1016" s="11">
        <f>VLOOKUP(A1016,'Medical Examinations'!$A$1:$L$2336,2,FALSE)</f>
        <v>30.25</v>
      </c>
      <c r="D1016" s="11">
        <f>VLOOKUP(A1016,'Medical Examinations'!$A$1:$L$2336,3,FALSE)</f>
        <v>10.16</v>
      </c>
      <c r="E1016" s="11" t="str">
        <f>VLOOKUP(A1016,'Medical Examinations'!$A$1:$L$2336,4,FALSE)</f>
        <v>No</v>
      </c>
      <c r="F1016" s="11" t="str">
        <f>VLOOKUP(A1016,'Medical Examinations'!$A$1:$L$2336,5,FALSE)</f>
        <v>No</v>
      </c>
      <c r="G1016" s="11" t="str">
        <f>VLOOKUP(A1016,'Medical Examinations'!$A$1:$L$2336,6,FALSE)</f>
        <v>No</v>
      </c>
      <c r="H1016" s="11">
        <f>VLOOKUP(A1016,'Medical Examinations'!$A$1:$L$2336,8,FALSE)</f>
        <v>0</v>
      </c>
      <c r="I1016" s="11" t="str">
        <f>VLOOKUP(A1016,'Medical Examinations'!$A$1:$L$2336,10,FALSE)</f>
        <v>No</v>
      </c>
      <c r="J1016" s="11" t="str">
        <f>VLOOKUP(A1016,'Medical Examinations'!$A$1:$L$2336,11,FALSE)</f>
        <v>Obesity</v>
      </c>
      <c r="K1016" s="11" t="str">
        <f>VLOOKUP(A1016,'Medical Examinations'!$A$1:$L$2336,12,FALSE)</f>
        <v>Diabetes</v>
      </c>
      <c r="L1016" s="10">
        <f ca="1">VLOOKUP(A1016,'Hospitalisation Details'!$A$1:$Q$2344,3,FALSE)</f>
        <v>1976</v>
      </c>
      <c r="M1016" s="10" t="str">
        <f ca="1">VLOOKUP(A1016,'Hospitalisation Details'!$A$1:$Q$2344,5,FALSE)</f>
        <v>Jun</v>
      </c>
      <c r="N1016" s="11">
        <f ca="1">VLOOKUP(A1016,'Hospitalisation Details'!$A$1:$Q$2344,6,FALSE)</f>
        <v>30</v>
      </c>
      <c r="O1016" s="17">
        <f ca="1">VLOOKUP(A1016,'Hospitalisation Details'!$A$1:$Q$2344,7,FALSE)</f>
        <v>27941</v>
      </c>
      <c r="P1016" s="11">
        <f ca="1">VLOOKUP(A1016,'Hospitalisation Details'!$A$1:$Q$2344,10,FALSE)</f>
        <v>8233.1</v>
      </c>
      <c r="Q1016" s="11" t="str">
        <f ca="1">VLOOKUP(A1016,'Hospitalisation Details'!$A$1:$Q$2344,12,FALSE)</f>
        <v>tier - 2</v>
      </c>
      <c r="R1016" s="11" t="str">
        <f ca="1">VLOOKUP(A1016,'Hospitalisation Details'!$A$1:$Q$2344,14,FALSE)</f>
        <v>tier - 2</v>
      </c>
      <c r="S1016" s="11">
        <f ca="1">VLOOKUP(A1016,'Hospitalisation Details'!$A$1:$Q$2344,17,FALSE)</f>
        <v>49</v>
      </c>
      <c r="T1016" s="11" t="str">
        <f ca="1">VLOOKUP(A1016,'Hospitalisation Details'!$A$1:$Q$2336,16,FALSE)</f>
        <v>R1013</v>
      </c>
    </row>
    <row r="1017" ht="15.5" spans="1:20">
      <c r="A1017" s="10" t="s">
        <v>3752</v>
      </c>
      <c r="B1017" s="11" t="str">
        <f>VLOOKUP(A1017,'Customer Names'!$H$6:$K$2340,3,FALSE)</f>
        <v>  Valery L</v>
      </c>
      <c r="C1017" s="11">
        <f>VLOOKUP(A1017,'Medical Examinations'!$A$1:$L$2336,2,FALSE)</f>
        <v>54</v>
      </c>
      <c r="D1017" s="11">
        <f>VLOOKUP(A1017,'Medical Examinations'!$A$1:$L$2336,3,FALSE)</f>
        <v>4.68</v>
      </c>
      <c r="E1017" s="11" t="str">
        <f>VLOOKUP(A1017,'Medical Examinations'!$A$1:$L$2336,4,FALSE)</f>
        <v>yes</v>
      </c>
      <c r="F1017" s="11" t="str">
        <f>VLOOKUP(A1017,'Medical Examinations'!$A$1:$L$2336,5,FALSE)</f>
        <v>yes</v>
      </c>
      <c r="G1017" s="11" t="str">
        <f>VLOOKUP(A1017,'Medical Examinations'!$A$1:$L$2336,6,FALSE)</f>
        <v>No</v>
      </c>
      <c r="H1017" s="11">
        <f>VLOOKUP(A1017,'Medical Examinations'!$A$1:$L$2336,8,FALSE)</f>
        <v>2</v>
      </c>
      <c r="I1017" s="11" t="str">
        <f>VLOOKUP(A1017,'Medical Examinations'!$A$1:$L$2336,10,FALSE)</f>
        <v>No</v>
      </c>
      <c r="J1017" s="11" t="str">
        <f>VLOOKUP(A1017,'Medical Examinations'!$A$1:$L$2336,11,FALSE)</f>
        <v>Obesity</v>
      </c>
      <c r="K1017" s="11" t="str">
        <f>VLOOKUP(A1017,'Medical Examinations'!$A$1:$L$2336,12,FALSE)</f>
        <v>Normal</v>
      </c>
      <c r="L1017" s="10">
        <f ca="1">VLOOKUP(A1017,'Hospitalisation Details'!$A$1:$Q$2344,3,FALSE)</f>
        <v>1976</v>
      </c>
      <c r="M1017" s="10" t="str">
        <f ca="1">VLOOKUP(A1017,'Hospitalisation Details'!$A$1:$Q$2344,5,FALSE)</f>
        <v>Sep</v>
      </c>
      <c r="N1017" s="11">
        <f ca="1">VLOOKUP(A1017,'Hospitalisation Details'!$A$1:$Q$2344,6,FALSE)</f>
        <v>2</v>
      </c>
      <c r="O1017" s="17">
        <f ca="1">VLOOKUP(A1017,'Hospitalisation Details'!$A$1:$Q$2344,7,FALSE)</f>
        <v>28005</v>
      </c>
      <c r="P1017" s="11">
        <f ca="1">VLOOKUP(A1017,'Hospitalisation Details'!$A$1:$Q$2344,10,FALSE)</f>
        <v>8240.59</v>
      </c>
      <c r="Q1017" s="11" t="str">
        <f ca="1">VLOOKUP(A1017,'Hospitalisation Details'!$A$1:$Q$2344,12,FALSE)</f>
        <v>tier - 2</v>
      </c>
      <c r="R1017" s="11" t="str">
        <f ca="1">VLOOKUP(A1017,'Hospitalisation Details'!$A$1:$Q$2344,14,FALSE)</f>
        <v>tier - 2</v>
      </c>
      <c r="S1017" s="11">
        <f ca="1">VLOOKUP(A1017,'Hospitalisation Details'!$A$1:$Q$2344,17,FALSE)</f>
        <v>49</v>
      </c>
      <c r="T1017" s="11" t="str">
        <f ca="1">VLOOKUP(A1017,'Hospitalisation Details'!$A$1:$Q$2336,16,FALSE)</f>
        <v>R1013</v>
      </c>
    </row>
    <row r="1018" ht="15.5" spans="1:20">
      <c r="A1018" s="10" t="s">
        <v>3755</v>
      </c>
      <c r="B1018" s="11" t="str">
        <f>VLOOKUP(A1018,'Customer Names'!$H$6:$K$2340,3,FALSE)</f>
        <v>  Joanna G</v>
      </c>
      <c r="C1018" s="11">
        <f>VLOOKUP(A1018,'Medical Examinations'!$A$1:$L$2336,2,FALSE)</f>
        <v>51.86</v>
      </c>
      <c r="D1018" s="11">
        <f>VLOOKUP(A1018,'Medical Examinations'!$A$1:$L$2336,3,FALSE)</f>
        <v>5.32</v>
      </c>
      <c r="E1018" s="11" t="str">
        <f>VLOOKUP(A1018,'Medical Examinations'!$A$1:$L$2336,4,FALSE)</f>
        <v>yes</v>
      </c>
      <c r="F1018" s="11" t="str">
        <f>VLOOKUP(A1018,'Medical Examinations'!$A$1:$L$2336,5,FALSE)</f>
        <v>No</v>
      </c>
      <c r="G1018" s="11" t="str">
        <f>VLOOKUP(A1018,'Medical Examinations'!$A$1:$L$2336,6,FALSE)</f>
        <v>No</v>
      </c>
      <c r="H1018" s="11">
        <f>VLOOKUP(A1018,'Medical Examinations'!$A$1:$L$2336,8,FALSE)</f>
        <v>0</v>
      </c>
      <c r="I1018" s="11" t="str">
        <f>VLOOKUP(A1018,'Medical Examinations'!$A$1:$L$2336,10,FALSE)</f>
        <v>No</v>
      </c>
      <c r="J1018" s="11" t="str">
        <f>VLOOKUP(A1018,'Medical Examinations'!$A$1:$L$2336,11,FALSE)</f>
        <v>Obesity</v>
      </c>
      <c r="K1018" s="11" t="str">
        <f>VLOOKUP(A1018,'Medical Examinations'!$A$1:$L$2336,12,FALSE)</f>
        <v>Normal</v>
      </c>
      <c r="L1018" s="10">
        <f ca="1">VLOOKUP(A1018,'Hospitalisation Details'!$A$1:$Q$2344,3,FALSE)</f>
        <v>1982</v>
      </c>
      <c r="M1018" s="10" t="str">
        <f ca="1">VLOOKUP(A1018,'Hospitalisation Details'!$A$1:$Q$2344,5,FALSE)</f>
        <v>Sep</v>
      </c>
      <c r="N1018" s="11">
        <f ca="1">VLOOKUP(A1018,'Hospitalisation Details'!$A$1:$Q$2344,6,FALSE)</f>
        <v>27</v>
      </c>
      <c r="O1018" s="17">
        <f ca="1">VLOOKUP(A1018,'Hospitalisation Details'!$A$1:$Q$2344,7,FALSE)</f>
        <v>30221</v>
      </c>
      <c r="P1018" s="11">
        <f ca="1">VLOOKUP(A1018,'Hospitalisation Details'!$A$1:$Q$2344,10,FALSE)</f>
        <v>8252.28</v>
      </c>
      <c r="Q1018" s="11" t="str">
        <f ca="1">VLOOKUP(A1018,'Hospitalisation Details'!$A$1:$Q$2344,12,FALSE)</f>
        <v>tier - 2</v>
      </c>
      <c r="R1018" s="11" t="str">
        <f ca="1">VLOOKUP(A1018,'Hospitalisation Details'!$A$1:$Q$2344,14,FALSE)</f>
        <v>tier - 2</v>
      </c>
      <c r="S1018" s="11">
        <f ca="1">VLOOKUP(A1018,'Hospitalisation Details'!$A$1:$Q$2344,17,FALSE)</f>
        <v>43</v>
      </c>
      <c r="T1018" s="11" t="str">
        <f ca="1">VLOOKUP(A1018,'Hospitalisation Details'!$A$1:$Q$2336,16,FALSE)</f>
        <v>R1024</v>
      </c>
    </row>
    <row r="1019" ht="15.5" spans="1:20">
      <c r="A1019" s="10" t="s">
        <v>3759</v>
      </c>
      <c r="B1019" s="11" t="str">
        <f>VLOOKUP(A1019,'Customer Names'!$H$6:$K$2340,3,FALSE)</f>
        <v>  Stefanie F</v>
      </c>
      <c r="C1019" s="11">
        <f>VLOOKUP(A1019,'Medical Examinations'!$A$1:$L$2336,2,FALSE)</f>
        <v>31.39</v>
      </c>
      <c r="D1019" s="11">
        <f>VLOOKUP(A1019,'Medical Examinations'!$A$1:$L$2336,3,FALSE)</f>
        <v>6.99</v>
      </c>
      <c r="E1019" s="11" t="str">
        <f>VLOOKUP(A1019,'Medical Examinations'!$A$1:$L$2336,4,FALSE)</f>
        <v>No</v>
      </c>
      <c r="F1019" s="11" t="str">
        <f>VLOOKUP(A1019,'Medical Examinations'!$A$1:$L$2336,5,FALSE)</f>
        <v>No</v>
      </c>
      <c r="G1019" s="11" t="str">
        <f>VLOOKUP(A1019,'Medical Examinations'!$A$1:$L$2336,6,FALSE)</f>
        <v>No</v>
      </c>
      <c r="H1019" s="11">
        <f>VLOOKUP(A1019,'Medical Examinations'!$A$1:$L$2336,8,FALSE)</f>
        <v>0</v>
      </c>
      <c r="I1019" s="11" t="str">
        <f>VLOOKUP(A1019,'Medical Examinations'!$A$1:$L$2336,10,FALSE)</f>
        <v>No</v>
      </c>
      <c r="J1019" s="11" t="str">
        <f>VLOOKUP(A1019,'Medical Examinations'!$A$1:$L$2336,11,FALSE)</f>
        <v>Obesity</v>
      </c>
      <c r="K1019" s="11" t="str">
        <f>VLOOKUP(A1019,'Medical Examinations'!$A$1:$L$2336,12,FALSE)</f>
        <v>Diabetes</v>
      </c>
      <c r="L1019" s="10">
        <f ca="1">VLOOKUP(A1019,'Hospitalisation Details'!$A$1:$Q$2344,3,FALSE)</f>
        <v>1964</v>
      </c>
      <c r="M1019" s="10" t="str">
        <f ca="1">VLOOKUP(A1019,'Hospitalisation Details'!$A$1:$Q$2344,5,FALSE)</f>
        <v>Sep</v>
      </c>
      <c r="N1019" s="11">
        <f ca="1">VLOOKUP(A1019,'Hospitalisation Details'!$A$1:$Q$2344,6,FALSE)</f>
        <v>5</v>
      </c>
      <c r="O1019" s="17">
        <f ca="1">VLOOKUP(A1019,'Hospitalisation Details'!$A$1:$Q$2344,7,FALSE)</f>
        <v>23625</v>
      </c>
      <c r="P1019" s="11">
        <f ca="1">VLOOKUP(A1019,'Hospitalisation Details'!$A$1:$Q$2344,10,FALSE)</f>
        <v>8268</v>
      </c>
      <c r="Q1019" s="11" t="str">
        <f ca="1">VLOOKUP(A1019,'Hospitalisation Details'!$A$1:$Q$2344,12,FALSE)</f>
        <v>tier - 3</v>
      </c>
      <c r="R1019" s="11" t="str">
        <f ca="1">VLOOKUP(A1019,'Hospitalisation Details'!$A$1:$Q$2344,14,FALSE)</f>
        <v>tier - 3</v>
      </c>
      <c r="S1019" s="11">
        <f ca="1">VLOOKUP(A1019,'Hospitalisation Details'!$A$1:$Q$2344,17,FALSE)</f>
        <v>61</v>
      </c>
      <c r="T1019" s="11" t="str">
        <f ca="1">VLOOKUP(A1019,'Hospitalisation Details'!$A$1:$Q$2336,16,FALSE)</f>
        <v>R1013</v>
      </c>
    </row>
    <row r="1020" ht="15.5" spans="1:20">
      <c r="A1020" s="10" t="s">
        <v>3762</v>
      </c>
      <c r="B1020" s="11" t="str">
        <f>VLOOKUP(A1020,'Customer Names'!$H$6:$K$2340,3,FALSE)</f>
        <v>  Stephen</v>
      </c>
      <c r="C1020" s="11">
        <f>VLOOKUP(A1020,'Medical Examinations'!$A$1:$L$2336,2,FALSE)</f>
        <v>39.97</v>
      </c>
      <c r="D1020" s="11">
        <f>VLOOKUP(A1020,'Medical Examinations'!$A$1:$L$2336,3,FALSE)</f>
        <v>5.55</v>
      </c>
      <c r="E1020" s="11" t="str">
        <f>VLOOKUP(A1020,'Medical Examinations'!$A$1:$L$2336,4,FALSE)</f>
        <v>No</v>
      </c>
      <c r="F1020" s="11" t="str">
        <f>VLOOKUP(A1020,'Medical Examinations'!$A$1:$L$2336,5,FALSE)</f>
        <v>No</v>
      </c>
      <c r="G1020" s="11" t="str">
        <f>VLOOKUP(A1020,'Medical Examinations'!$A$1:$L$2336,6,FALSE)</f>
        <v>No</v>
      </c>
      <c r="H1020" s="11">
        <f>VLOOKUP(A1020,'Medical Examinations'!$A$1:$L$2336,8,FALSE)</f>
        <v>0</v>
      </c>
      <c r="I1020" s="11" t="str">
        <f>VLOOKUP(A1020,'Medical Examinations'!$A$1:$L$2336,10,FALSE)</f>
        <v>No</v>
      </c>
      <c r="J1020" s="11" t="str">
        <f>VLOOKUP(A1020,'Medical Examinations'!$A$1:$L$2336,11,FALSE)</f>
        <v>Obesity</v>
      </c>
      <c r="K1020" s="11" t="str">
        <f>VLOOKUP(A1020,'Medical Examinations'!$A$1:$L$2336,12,FALSE)</f>
        <v>Normal</v>
      </c>
      <c r="L1020" s="10">
        <f ca="1">VLOOKUP(A1020,'Hospitalisation Details'!$A$1:$Q$2344,3,FALSE)</f>
        <v>1974</v>
      </c>
      <c r="M1020" s="10" t="str">
        <f ca="1">VLOOKUP(A1020,'Hospitalisation Details'!$A$1:$Q$2344,5,FALSE)</f>
        <v>Aug</v>
      </c>
      <c r="N1020" s="11">
        <f ca="1">VLOOKUP(A1020,'Hospitalisation Details'!$A$1:$Q$2344,6,FALSE)</f>
        <v>5</v>
      </c>
      <c r="O1020" s="17">
        <f ca="1">VLOOKUP(A1020,'Hospitalisation Details'!$A$1:$Q$2344,7,FALSE)</f>
        <v>27246</v>
      </c>
      <c r="P1020" s="11">
        <f ca="1">VLOOKUP(A1020,'Hospitalisation Details'!$A$1:$Q$2344,10,FALSE)</f>
        <v>8269.04</v>
      </c>
      <c r="Q1020" s="11" t="str">
        <f ca="1">VLOOKUP(A1020,'Hospitalisation Details'!$A$1:$Q$2344,12,FALSE)</f>
        <v>tier - 2</v>
      </c>
      <c r="R1020" s="11" t="str">
        <f ca="1">VLOOKUP(A1020,'Hospitalisation Details'!$A$1:$Q$2344,14,FALSE)</f>
        <v>tier - 1</v>
      </c>
      <c r="S1020" s="11">
        <f ca="1">VLOOKUP(A1020,'Hospitalisation Details'!$A$1:$Q$2344,17,FALSE)</f>
        <v>51</v>
      </c>
      <c r="T1020" s="11" t="str">
        <f ca="1">VLOOKUP(A1020,'Hospitalisation Details'!$A$1:$Q$2336,16,FALSE)</f>
        <v>R1011</v>
      </c>
    </row>
    <row r="1021" ht="15.5" spans="1:20">
      <c r="A1021" s="10" t="s">
        <v>3765</v>
      </c>
      <c r="B1021" s="11" t="str">
        <f>VLOOKUP(A1021,'Customer Names'!$H$6:$K$2340,3,FALSE)</f>
        <v>  Liza J</v>
      </c>
      <c r="C1021" s="11">
        <f>VLOOKUP(A1021,'Medical Examinations'!$A$1:$L$2336,2,FALSE)</f>
        <v>41.23</v>
      </c>
      <c r="D1021" s="11">
        <f>VLOOKUP(A1021,'Medical Examinations'!$A$1:$L$2336,3,FALSE)</f>
        <v>6.94</v>
      </c>
      <c r="E1021" s="11" t="str">
        <f>VLOOKUP(A1021,'Medical Examinations'!$A$1:$L$2336,4,FALSE)</f>
        <v>No</v>
      </c>
      <c r="F1021" s="11" t="str">
        <f>VLOOKUP(A1021,'Medical Examinations'!$A$1:$L$2336,5,FALSE)</f>
        <v>No</v>
      </c>
      <c r="G1021" s="11" t="str">
        <f>VLOOKUP(A1021,'Medical Examinations'!$A$1:$L$2336,6,FALSE)</f>
        <v>No</v>
      </c>
      <c r="H1021" s="11">
        <f>VLOOKUP(A1021,'Medical Examinations'!$A$1:$L$2336,8,FALSE)</f>
        <v>0</v>
      </c>
      <c r="I1021" s="11" t="str">
        <f>VLOOKUP(A1021,'Medical Examinations'!$A$1:$L$2336,10,FALSE)</f>
        <v>No</v>
      </c>
      <c r="J1021" s="11" t="str">
        <f>VLOOKUP(A1021,'Medical Examinations'!$A$1:$L$2336,11,FALSE)</f>
        <v>Obesity</v>
      </c>
      <c r="K1021" s="11" t="str">
        <f>VLOOKUP(A1021,'Medical Examinations'!$A$1:$L$2336,12,FALSE)</f>
        <v>Diabetes</v>
      </c>
      <c r="L1021" s="10">
        <f ca="1">VLOOKUP(A1021,'Hospitalisation Details'!$A$1:$Q$2344,3,FALSE)</f>
        <v>2000</v>
      </c>
      <c r="M1021" s="10" t="str">
        <f ca="1">VLOOKUP(A1021,'Hospitalisation Details'!$A$1:$Q$2344,5,FALSE)</f>
        <v>Nov</v>
      </c>
      <c r="N1021" s="11">
        <f ca="1">VLOOKUP(A1021,'Hospitalisation Details'!$A$1:$Q$2344,6,FALSE)</f>
        <v>28</v>
      </c>
      <c r="O1021" s="17">
        <f ca="1">VLOOKUP(A1021,'Hospitalisation Details'!$A$1:$Q$2344,7,FALSE)</f>
        <v>36858</v>
      </c>
      <c r="P1021" s="11">
        <f ca="1">VLOOKUP(A1021,'Hospitalisation Details'!$A$1:$Q$2344,10,FALSE)</f>
        <v>8271.46</v>
      </c>
      <c r="Q1021" s="11" t="str">
        <f ca="1">VLOOKUP(A1021,'Hospitalisation Details'!$A$1:$Q$2344,12,FALSE)</f>
        <v>tier - 2</v>
      </c>
      <c r="R1021" s="11" t="str">
        <f ca="1">VLOOKUP(A1021,'Hospitalisation Details'!$A$1:$Q$2344,14,FALSE)</f>
        <v>tier - 1</v>
      </c>
      <c r="S1021" s="11">
        <f ca="1">VLOOKUP(A1021,'Hospitalisation Details'!$A$1:$Q$2344,17,FALSE)</f>
        <v>24</v>
      </c>
      <c r="T1021" s="11" t="str">
        <f ca="1">VLOOKUP(A1021,'Hospitalisation Details'!$A$1:$Q$2336,16,FALSE)</f>
        <v>R1023</v>
      </c>
    </row>
    <row r="1022" ht="15.5" spans="1:20">
      <c r="A1022" s="10" t="s">
        <v>3769</v>
      </c>
      <c r="B1022" s="11" t="str">
        <f>VLOOKUP(A1022,'Customer Names'!$H$6:$K$2340,3,FALSE)</f>
        <v>  Ian M</v>
      </c>
      <c r="C1022" s="11">
        <f>VLOOKUP(A1022,'Medical Examinations'!$A$1:$L$2336,2,FALSE)</f>
        <v>49.45</v>
      </c>
      <c r="D1022" s="11">
        <f>VLOOKUP(A1022,'Medical Examinations'!$A$1:$L$2336,3,FALSE)</f>
        <v>4.2</v>
      </c>
      <c r="E1022" s="11" t="str">
        <f>VLOOKUP(A1022,'Medical Examinations'!$A$1:$L$2336,4,FALSE)</f>
        <v>yes</v>
      </c>
      <c r="F1022" s="11" t="str">
        <f>VLOOKUP(A1022,'Medical Examinations'!$A$1:$L$2336,5,FALSE)</f>
        <v>No</v>
      </c>
      <c r="G1022" s="11" t="str">
        <f>VLOOKUP(A1022,'Medical Examinations'!$A$1:$L$2336,6,FALSE)</f>
        <v>No</v>
      </c>
      <c r="H1022" s="11">
        <f>VLOOKUP(A1022,'Medical Examinations'!$A$1:$L$2336,8,FALSE)</f>
        <v>0</v>
      </c>
      <c r="I1022" s="11" t="str">
        <f>VLOOKUP(A1022,'Medical Examinations'!$A$1:$L$2336,10,FALSE)</f>
        <v>No</v>
      </c>
      <c r="J1022" s="11" t="str">
        <f>VLOOKUP(A1022,'Medical Examinations'!$A$1:$L$2336,11,FALSE)</f>
        <v>Obesity</v>
      </c>
      <c r="K1022" s="11" t="str">
        <f>VLOOKUP(A1022,'Medical Examinations'!$A$1:$L$2336,12,FALSE)</f>
        <v>Normal</v>
      </c>
      <c r="L1022" s="10">
        <f ca="1">VLOOKUP(A1022,'Hospitalisation Details'!$A$1:$Q$2344,3,FALSE)</f>
        <v>1974</v>
      </c>
      <c r="M1022" s="10" t="str">
        <f ca="1">VLOOKUP(A1022,'Hospitalisation Details'!$A$1:$Q$2344,5,FALSE)</f>
        <v>Sep</v>
      </c>
      <c r="N1022" s="11">
        <f ca="1">VLOOKUP(A1022,'Hospitalisation Details'!$A$1:$Q$2344,6,FALSE)</f>
        <v>26</v>
      </c>
      <c r="O1022" s="17">
        <f ca="1">VLOOKUP(A1022,'Hospitalisation Details'!$A$1:$Q$2344,7,FALSE)</f>
        <v>27298</v>
      </c>
      <c r="P1022" s="11">
        <f ca="1">VLOOKUP(A1022,'Hospitalisation Details'!$A$1:$Q$2344,10,FALSE)</f>
        <v>8277.52</v>
      </c>
      <c r="Q1022" s="11" t="str">
        <f ca="1">VLOOKUP(A1022,'Hospitalisation Details'!$A$1:$Q$2344,12,FALSE)</f>
        <v>tier - 2</v>
      </c>
      <c r="R1022" s="11" t="str">
        <f ca="1">VLOOKUP(A1022,'Hospitalisation Details'!$A$1:$Q$2344,14,FALSE)</f>
        <v>tier - 2</v>
      </c>
      <c r="S1022" s="11">
        <f ca="1">VLOOKUP(A1022,'Hospitalisation Details'!$A$1:$Q$2344,17,FALSE)</f>
        <v>51</v>
      </c>
      <c r="T1022" s="11" t="str">
        <f ca="1">VLOOKUP(A1022,'Hospitalisation Details'!$A$1:$Q$2336,16,FALSE)</f>
        <v>R1011</v>
      </c>
    </row>
    <row r="1023" ht="15.5" spans="1:20">
      <c r="A1023" s="10" t="s">
        <v>3773</v>
      </c>
      <c r="B1023" s="11" t="str">
        <f>VLOOKUP(A1023,'Customer Names'!$H$6:$K$2340,3,FALSE)</f>
        <v>  Claudia L</v>
      </c>
      <c r="C1023" s="11">
        <f>VLOOKUP(A1023,'Medical Examinations'!$A$1:$L$2336,2,FALSE)</f>
        <v>41.04</v>
      </c>
      <c r="D1023" s="11">
        <f>VLOOKUP(A1023,'Medical Examinations'!$A$1:$L$2336,3,FALSE)</f>
        <v>5.59</v>
      </c>
      <c r="E1023" s="11" t="str">
        <f>VLOOKUP(A1023,'Medical Examinations'!$A$1:$L$2336,4,FALSE)</f>
        <v>No</v>
      </c>
      <c r="F1023" s="11" t="str">
        <f>VLOOKUP(A1023,'Medical Examinations'!$A$1:$L$2336,5,FALSE)</f>
        <v>No</v>
      </c>
      <c r="G1023" s="11" t="str">
        <f>VLOOKUP(A1023,'Medical Examinations'!$A$1:$L$2336,6,FALSE)</f>
        <v>No</v>
      </c>
      <c r="H1023" s="11">
        <f>VLOOKUP(A1023,'Medical Examinations'!$A$1:$L$2336,8,FALSE)</f>
        <v>0</v>
      </c>
      <c r="I1023" s="11" t="str">
        <f>VLOOKUP(A1023,'Medical Examinations'!$A$1:$L$2336,10,FALSE)</f>
        <v>No</v>
      </c>
      <c r="J1023" s="11" t="str">
        <f>VLOOKUP(A1023,'Medical Examinations'!$A$1:$L$2336,11,FALSE)</f>
        <v>Obesity</v>
      </c>
      <c r="K1023" s="11" t="str">
        <f>VLOOKUP(A1023,'Medical Examinations'!$A$1:$L$2336,12,FALSE)</f>
        <v>Normal</v>
      </c>
      <c r="L1023" s="10">
        <f ca="1">VLOOKUP(A1023,'Hospitalisation Details'!$A$1:$Q$2344,3,FALSE)</f>
        <v>1974</v>
      </c>
      <c r="M1023" s="10" t="str">
        <f ca="1">VLOOKUP(A1023,'Hospitalisation Details'!$A$1:$Q$2344,5,FALSE)</f>
        <v>Dec</v>
      </c>
      <c r="N1023" s="11">
        <f ca="1">VLOOKUP(A1023,'Hospitalisation Details'!$A$1:$Q$2344,6,FALSE)</f>
        <v>22</v>
      </c>
      <c r="O1023" s="17">
        <f ca="1">VLOOKUP(A1023,'Hospitalisation Details'!$A$1:$Q$2344,7,FALSE)</f>
        <v>27385</v>
      </c>
      <c r="P1023" s="11">
        <f ca="1">VLOOKUP(A1023,'Hospitalisation Details'!$A$1:$Q$2344,10,FALSE)</f>
        <v>8280.62</v>
      </c>
      <c r="Q1023" s="11" t="str">
        <f ca="1">VLOOKUP(A1023,'Hospitalisation Details'!$A$1:$Q$2344,12,FALSE)</f>
        <v>tier - 2</v>
      </c>
      <c r="R1023" s="11" t="str">
        <f ca="1">VLOOKUP(A1023,'Hospitalisation Details'!$A$1:$Q$2344,14,FALSE)</f>
        <v>tier - 2</v>
      </c>
      <c r="S1023" s="11">
        <f ca="1">VLOOKUP(A1023,'Hospitalisation Details'!$A$1:$Q$2344,17,FALSE)</f>
        <v>50</v>
      </c>
      <c r="T1023" s="11" t="str">
        <f ca="1">VLOOKUP(A1023,'Hospitalisation Details'!$A$1:$Q$2336,16,FALSE)</f>
        <v>R1013</v>
      </c>
    </row>
    <row r="1024" ht="15.5" spans="1:20">
      <c r="A1024" s="10" t="s">
        <v>3777</v>
      </c>
      <c r="B1024" s="11" t="str">
        <f>VLOOKUP(A1024,'Customer Names'!$H$6:$K$2340,3,FALSE)</f>
        <v>  Jessica M</v>
      </c>
      <c r="C1024" s="11">
        <f>VLOOKUP(A1024,'Medical Examinations'!$A$1:$L$2336,2,FALSE)</f>
        <v>27.93</v>
      </c>
      <c r="D1024" s="11">
        <f>VLOOKUP(A1024,'Medical Examinations'!$A$1:$L$2336,3,FALSE)</f>
        <v>9.96</v>
      </c>
      <c r="E1024" s="11" t="str">
        <f>VLOOKUP(A1024,'Medical Examinations'!$A$1:$L$2336,4,FALSE)</f>
        <v>No</v>
      </c>
      <c r="F1024" s="11" t="str">
        <f>VLOOKUP(A1024,'Medical Examinations'!$A$1:$L$2336,5,FALSE)</f>
        <v>No</v>
      </c>
      <c r="G1024" s="11" t="str">
        <f>VLOOKUP(A1024,'Medical Examinations'!$A$1:$L$2336,6,FALSE)</f>
        <v>No</v>
      </c>
      <c r="H1024" s="11">
        <f>VLOOKUP(A1024,'Medical Examinations'!$A$1:$L$2336,8,FALSE)</f>
        <v>0</v>
      </c>
      <c r="I1024" s="11" t="str">
        <f>VLOOKUP(A1024,'Medical Examinations'!$A$1:$L$2336,10,FALSE)</f>
        <v>No</v>
      </c>
      <c r="J1024" s="11" t="str">
        <f>VLOOKUP(A1024,'Medical Examinations'!$A$1:$L$2336,11,FALSE)</f>
        <v>Over Weight</v>
      </c>
      <c r="K1024" s="11" t="str">
        <f>VLOOKUP(A1024,'Medical Examinations'!$A$1:$L$2336,12,FALSE)</f>
        <v>Diabetes</v>
      </c>
      <c r="L1024" s="10">
        <f ca="1">VLOOKUP(A1024,'Hospitalisation Details'!$A$1:$Q$2344,3,FALSE)</f>
        <v>1974</v>
      </c>
      <c r="M1024" s="10" t="str">
        <f ca="1">VLOOKUP(A1024,'Hospitalisation Details'!$A$1:$Q$2344,5,FALSE)</f>
        <v>Jun</v>
      </c>
      <c r="N1024" s="11">
        <f ca="1">VLOOKUP(A1024,'Hospitalisation Details'!$A$1:$Q$2344,6,FALSE)</f>
        <v>6</v>
      </c>
      <c r="O1024" s="17">
        <f ca="1">VLOOKUP(A1024,'Hospitalisation Details'!$A$1:$Q$2344,7,FALSE)</f>
        <v>27186</v>
      </c>
      <c r="P1024" s="11">
        <f ca="1">VLOOKUP(A1024,'Hospitalisation Details'!$A$1:$Q$2344,10,FALSE)</f>
        <v>8283.68</v>
      </c>
      <c r="Q1024" s="11" t="str">
        <f ca="1">VLOOKUP(A1024,'Hospitalisation Details'!$A$1:$Q$2344,12,FALSE)</f>
        <v>tier - 2</v>
      </c>
      <c r="R1024" s="11" t="str">
        <f ca="1">VLOOKUP(A1024,'Hospitalisation Details'!$A$1:$Q$2344,14,FALSE)</f>
        <v>tier - 3</v>
      </c>
      <c r="S1024" s="11">
        <f ca="1">VLOOKUP(A1024,'Hospitalisation Details'!$A$1:$Q$2344,17,FALSE)</f>
        <v>51</v>
      </c>
      <c r="T1024" s="11" t="str">
        <f ca="1">VLOOKUP(A1024,'Hospitalisation Details'!$A$1:$Q$2336,16,FALSE)</f>
        <v>R1013</v>
      </c>
    </row>
    <row r="1025" ht="15.5" spans="1:20">
      <c r="A1025" s="10" t="s">
        <v>3780</v>
      </c>
      <c r="B1025" s="11" t="str">
        <f>VLOOKUP(A1025,'Customer Names'!$H$6:$K$2340,3,FALSE)</f>
        <v>  Billy Jr</v>
      </c>
      <c r="C1025" s="11">
        <f>VLOOKUP(A1025,'Medical Examinations'!$A$1:$L$2336,2,FALSE)</f>
        <v>21.01</v>
      </c>
      <c r="D1025" s="11">
        <f>VLOOKUP(A1025,'Medical Examinations'!$A$1:$L$2336,3,FALSE)</f>
        <v>7.37</v>
      </c>
      <c r="E1025" s="11" t="str">
        <f>VLOOKUP(A1025,'Medical Examinations'!$A$1:$L$2336,4,FALSE)</f>
        <v>No</v>
      </c>
      <c r="F1025" s="11" t="str">
        <f>VLOOKUP(A1025,'Medical Examinations'!$A$1:$L$2336,5,FALSE)</f>
        <v>No</v>
      </c>
      <c r="G1025" s="11" t="str">
        <f>VLOOKUP(A1025,'Medical Examinations'!$A$1:$L$2336,6,FALSE)</f>
        <v>No</v>
      </c>
      <c r="H1025" s="11">
        <f>VLOOKUP(A1025,'Medical Examinations'!$A$1:$L$2336,8,FALSE)</f>
        <v>0</v>
      </c>
      <c r="I1025" s="11" t="str">
        <f>VLOOKUP(A1025,'Medical Examinations'!$A$1:$L$2336,10,FALSE)</f>
        <v>No</v>
      </c>
      <c r="J1025" s="11" t="str">
        <f>VLOOKUP(A1025,'Medical Examinations'!$A$1:$L$2336,11,FALSE)</f>
        <v>Normal Weight</v>
      </c>
      <c r="K1025" s="11" t="str">
        <f>VLOOKUP(A1025,'Medical Examinations'!$A$1:$L$2336,12,FALSE)</f>
        <v>Diabetes</v>
      </c>
      <c r="L1025" s="10">
        <f ca="1">VLOOKUP(A1025,'Hospitalisation Details'!$A$1:$Q$2344,3,FALSE)</f>
        <v>1978</v>
      </c>
      <c r="M1025" s="10" t="str">
        <f ca="1">VLOOKUP(A1025,'Hospitalisation Details'!$A$1:$Q$2344,5,FALSE)</f>
        <v>Jun</v>
      </c>
      <c r="N1025" s="11">
        <f ca="1">VLOOKUP(A1025,'Hospitalisation Details'!$A$1:$Q$2344,6,FALSE)</f>
        <v>26</v>
      </c>
      <c r="O1025" s="17">
        <f ca="1">VLOOKUP(A1025,'Hospitalisation Details'!$A$1:$Q$2344,7,FALSE)</f>
        <v>28667</v>
      </c>
      <c r="P1025" s="11">
        <f ca="1">VLOOKUP(A1025,'Hospitalisation Details'!$A$1:$Q$2344,10,FALSE)</f>
        <v>8302.54</v>
      </c>
      <c r="Q1025" s="11" t="str">
        <f ca="1">VLOOKUP(A1025,'Hospitalisation Details'!$A$1:$Q$2344,12,FALSE)</f>
        <v>tier - 3</v>
      </c>
      <c r="R1025" s="11" t="str">
        <f ca="1">VLOOKUP(A1025,'Hospitalisation Details'!$A$1:$Q$2344,14,FALSE)</f>
        <v>tier - 3</v>
      </c>
      <c r="S1025" s="11">
        <f ca="1">VLOOKUP(A1025,'Hospitalisation Details'!$A$1:$Q$2344,17,FALSE)</f>
        <v>47</v>
      </c>
      <c r="T1025" s="11" t="str">
        <f ca="1">VLOOKUP(A1025,'Hospitalisation Details'!$A$1:$Q$2336,16,FALSE)</f>
        <v>R1016</v>
      </c>
    </row>
    <row r="1026" ht="15.5" spans="1:20">
      <c r="A1026" s="10" t="s">
        <v>3784</v>
      </c>
      <c r="B1026" s="11" t="str">
        <f>VLOOKUP(A1026,'Customer Names'!$H$6:$K$2340,3,FALSE)</f>
        <v>  David</v>
      </c>
      <c r="C1026" s="11">
        <f>VLOOKUP(A1026,'Medical Examinations'!$A$1:$L$2336,2,FALSE)</f>
        <v>52.37</v>
      </c>
      <c r="D1026" s="11">
        <f>VLOOKUP(A1026,'Medical Examinations'!$A$1:$L$2336,3,FALSE)</f>
        <v>5.06</v>
      </c>
      <c r="E1026" s="11" t="str">
        <f>VLOOKUP(A1026,'Medical Examinations'!$A$1:$L$2336,4,FALSE)</f>
        <v>yes</v>
      </c>
      <c r="F1026" s="11" t="str">
        <f>VLOOKUP(A1026,'Medical Examinations'!$A$1:$L$2336,5,FALSE)</f>
        <v>yes</v>
      </c>
      <c r="G1026" s="11" t="str">
        <f>VLOOKUP(A1026,'Medical Examinations'!$A$1:$L$2336,6,FALSE)</f>
        <v>No</v>
      </c>
      <c r="H1026" s="11">
        <f>VLOOKUP(A1026,'Medical Examinations'!$A$1:$L$2336,8,FALSE)</f>
        <v>2</v>
      </c>
      <c r="I1026" s="11" t="str">
        <f>VLOOKUP(A1026,'Medical Examinations'!$A$1:$L$2336,10,FALSE)</f>
        <v>No</v>
      </c>
      <c r="J1026" s="11" t="str">
        <f>VLOOKUP(A1026,'Medical Examinations'!$A$1:$L$2336,11,FALSE)</f>
        <v>Obesity</v>
      </c>
      <c r="K1026" s="11" t="str">
        <f>VLOOKUP(A1026,'Medical Examinations'!$A$1:$L$2336,12,FALSE)</f>
        <v>Normal</v>
      </c>
      <c r="L1026" s="10">
        <f ca="1">VLOOKUP(A1026,'Hospitalisation Details'!$A$1:$Q$2344,3,FALSE)</f>
        <v>1979</v>
      </c>
      <c r="M1026" s="10" t="str">
        <f ca="1">VLOOKUP(A1026,'Hospitalisation Details'!$A$1:$Q$2344,5,FALSE)</f>
        <v>Aug</v>
      </c>
      <c r="N1026" s="11">
        <f ca="1">VLOOKUP(A1026,'Hospitalisation Details'!$A$1:$Q$2344,6,FALSE)</f>
        <v>7</v>
      </c>
      <c r="O1026" s="17">
        <f ca="1">VLOOKUP(A1026,'Hospitalisation Details'!$A$1:$Q$2344,7,FALSE)</f>
        <v>29074</v>
      </c>
      <c r="P1026" s="11">
        <f ca="1">VLOOKUP(A1026,'Hospitalisation Details'!$A$1:$Q$2344,10,FALSE)</f>
        <v>8310.84</v>
      </c>
      <c r="Q1026" s="11" t="str">
        <f ca="1">VLOOKUP(A1026,'Hospitalisation Details'!$A$1:$Q$2344,12,FALSE)</f>
        <v>tier - 2</v>
      </c>
      <c r="R1026" s="11" t="str">
        <f ca="1">VLOOKUP(A1026,'Hospitalisation Details'!$A$1:$Q$2344,14,FALSE)</f>
        <v>tier - 2</v>
      </c>
      <c r="S1026" s="11">
        <f ca="1">VLOOKUP(A1026,'Hospitalisation Details'!$A$1:$Q$2344,17,FALSE)</f>
        <v>46</v>
      </c>
      <c r="T1026" s="11" t="str">
        <f ca="1">VLOOKUP(A1026,'Hospitalisation Details'!$A$1:$Q$2336,16,FALSE)</f>
        <v>R1012</v>
      </c>
    </row>
    <row r="1027" ht="15.5" spans="1:20">
      <c r="A1027" s="10" t="s">
        <v>3788</v>
      </c>
      <c r="B1027" s="11" t="str">
        <f>VLOOKUP(A1027,'Customer Names'!$H$6:$K$2340,3,FALSE)</f>
        <v>  Tim</v>
      </c>
      <c r="C1027" s="11">
        <f>VLOOKUP(A1027,'Medical Examinations'!$A$1:$L$2336,2,FALSE)</f>
        <v>40.37</v>
      </c>
      <c r="D1027" s="11">
        <f>VLOOKUP(A1027,'Medical Examinations'!$A$1:$L$2336,3,FALSE)</f>
        <v>8.21</v>
      </c>
      <c r="E1027" s="11" t="str">
        <f>VLOOKUP(A1027,'Medical Examinations'!$A$1:$L$2336,4,FALSE)</f>
        <v>No</v>
      </c>
      <c r="F1027" s="11" t="str">
        <f>VLOOKUP(A1027,'Medical Examinations'!$A$1:$L$2336,5,FALSE)</f>
        <v>No</v>
      </c>
      <c r="G1027" s="11" t="str">
        <f>VLOOKUP(A1027,'Medical Examinations'!$A$1:$L$2336,6,FALSE)</f>
        <v>No</v>
      </c>
      <c r="H1027" s="11">
        <f>VLOOKUP(A1027,'Medical Examinations'!$A$1:$L$2336,8,FALSE)</f>
        <v>0</v>
      </c>
      <c r="I1027" s="11" t="str">
        <f>VLOOKUP(A1027,'Medical Examinations'!$A$1:$L$2336,10,FALSE)</f>
        <v>No</v>
      </c>
      <c r="J1027" s="11" t="str">
        <f>VLOOKUP(A1027,'Medical Examinations'!$A$1:$L$2336,11,FALSE)</f>
        <v>Obesity</v>
      </c>
      <c r="K1027" s="11" t="str">
        <f>VLOOKUP(A1027,'Medical Examinations'!$A$1:$L$2336,12,FALSE)</f>
        <v>Diabetes</v>
      </c>
      <c r="L1027" s="10">
        <f ca="1">VLOOKUP(A1027,'Hospitalisation Details'!$A$1:$Q$2344,3,FALSE)</f>
        <v>1993</v>
      </c>
      <c r="M1027" s="10" t="str">
        <f ca="1">VLOOKUP(A1027,'Hospitalisation Details'!$A$1:$Q$2344,5,FALSE)</f>
        <v>Jun</v>
      </c>
      <c r="N1027" s="11">
        <f ca="1">VLOOKUP(A1027,'Hospitalisation Details'!$A$1:$Q$2344,6,FALSE)</f>
        <v>22</v>
      </c>
      <c r="O1027" s="17">
        <f ca="1">VLOOKUP(A1027,'Hospitalisation Details'!$A$1:$Q$2344,7,FALSE)</f>
        <v>34142</v>
      </c>
      <c r="P1027" s="11">
        <f ca="1">VLOOKUP(A1027,'Hospitalisation Details'!$A$1:$Q$2344,10,FALSE)</f>
        <v>8314.65</v>
      </c>
      <c r="Q1027" s="11" t="str">
        <f ca="1">VLOOKUP(A1027,'Hospitalisation Details'!$A$1:$Q$2344,12,FALSE)</f>
        <v>tier - 2</v>
      </c>
      <c r="R1027" s="11" t="str">
        <f ca="1">VLOOKUP(A1027,'Hospitalisation Details'!$A$1:$Q$2344,14,FALSE)</f>
        <v>tier - 1</v>
      </c>
      <c r="S1027" s="11">
        <f ca="1">VLOOKUP(A1027,'Hospitalisation Details'!$A$1:$Q$2344,17,FALSE)</f>
        <v>32</v>
      </c>
      <c r="T1027" s="11" t="str">
        <f ca="1">VLOOKUP(A1027,'Hospitalisation Details'!$A$1:$Q$2336,16,FALSE)</f>
        <v>R1012</v>
      </c>
    </row>
    <row r="1028" ht="15.5" spans="1:20">
      <c r="A1028" s="10" t="s">
        <v>3792</v>
      </c>
      <c r="B1028" s="11" t="str">
        <f>VLOOKUP(A1028,'Customer Names'!$H$6:$K$2340,3,FALSE)</f>
        <v>  Emma M</v>
      </c>
      <c r="C1028" s="11">
        <f>VLOOKUP(A1028,'Medical Examinations'!$A$1:$L$2336,2,FALSE)</f>
        <v>41.47</v>
      </c>
      <c r="D1028" s="11">
        <f>VLOOKUP(A1028,'Medical Examinations'!$A$1:$L$2336,3,FALSE)</f>
        <v>10.34</v>
      </c>
      <c r="E1028" s="11" t="str">
        <f>VLOOKUP(A1028,'Medical Examinations'!$A$1:$L$2336,4,FALSE)</f>
        <v>No</v>
      </c>
      <c r="F1028" s="11" t="str">
        <f>VLOOKUP(A1028,'Medical Examinations'!$A$1:$L$2336,5,FALSE)</f>
        <v>No</v>
      </c>
      <c r="G1028" s="11" t="str">
        <f>VLOOKUP(A1028,'Medical Examinations'!$A$1:$L$2336,6,FALSE)</f>
        <v>No</v>
      </c>
      <c r="H1028" s="11">
        <f>VLOOKUP(A1028,'Medical Examinations'!$A$1:$L$2336,8,FALSE)</f>
        <v>2</v>
      </c>
      <c r="I1028" s="11" t="str">
        <f>VLOOKUP(A1028,'Medical Examinations'!$A$1:$L$2336,10,FALSE)</f>
        <v>No</v>
      </c>
      <c r="J1028" s="11" t="str">
        <f>VLOOKUP(A1028,'Medical Examinations'!$A$1:$L$2336,11,FALSE)</f>
        <v>Obesity</v>
      </c>
      <c r="K1028" s="11" t="str">
        <f>VLOOKUP(A1028,'Medical Examinations'!$A$1:$L$2336,12,FALSE)</f>
        <v>Diabetes</v>
      </c>
      <c r="L1028" s="10">
        <f ca="1">VLOOKUP(A1028,'Hospitalisation Details'!$A$1:$Q$2344,3,FALSE)</f>
        <v>1976</v>
      </c>
      <c r="M1028" s="10" t="str">
        <f ca="1">VLOOKUP(A1028,'Hospitalisation Details'!$A$1:$Q$2344,5,FALSE)</f>
        <v>Jul</v>
      </c>
      <c r="N1028" s="11">
        <f ca="1">VLOOKUP(A1028,'Hospitalisation Details'!$A$1:$Q$2344,6,FALSE)</f>
        <v>12</v>
      </c>
      <c r="O1028" s="17">
        <f ca="1">VLOOKUP(A1028,'Hospitalisation Details'!$A$1:$Q$2344,7,FALSE)</f>
        <v>27953</v>
      </c>
      <c r="P1028" s="11">
        <f ca="1">VLOOKUP(A1028,'Hospitalisation Details'!$A$1:$Q$2344,10,FALSE)</f>
        <v>8334.46</v>
      </c>
      <c r="Q1028" s="11" t="str">
        <f ca="1">VLOOKUP(A1028,'Hospitalisation Details'!$A$1:$Q$2344,12,FALSE)</f>
        <v>tier - 3</v>
      </c>
      <c r="R1028" s="11" t="str">
        <f ca="1">VLOOKUP(A1028,'Hospitalisation Details'!$A$1:$Q$2344,14,FALSE)</f>
        <v>tier - 2</v>
      </c>
      <c r="S1028" s="11">
        <f ca="1">VLOOKUP(A1028,'Hospitalisation Details'!$A$1:$Q$2344,17,FALSE)</f>
        <v>49</v>
      </c>
      <c r="T1028" s="11" t="str">
        <f ca="1">VLOOKUP(A1028,'Hospitalisation Details'!$A$1:$Q$2336,16,FALSE)</f>
        <v>R1016</v>
      </c>
    </row>
    <row r="1029" ht="15.5" spans="1:20">
      <c r="A1029" s="10" t="s">
        <v>3796</v>
      </c>
      <c r="B1029" s="11" t="str">
        <f>VLOOKUP(A1029,'Customer Names'!$H$6:$K$2340,3,FALSE)</f>
        <v>  Tim</v>
      </c>
      <c r="C1029" s="11">
        <f>VLOOKUP(A1029,'Medical Examinations'!$A$1:$L$2336,2,FALSE)</f>
        <v>33.725</v>
      </c>
      <c r="D1029" s="11">
        <f>VLOOKUP(A1029,'Medical Examinations'!$A$1:$L$2336,3,FALSE)</f>
        <v>5.51</v>
      </c>
      <c r="E1029" s="11" t="str">
        <f>VLOOKUP(A1029,'Medical Examinations'!$A$1:$L$2336,4,FALSE)</f>
        <v>yes</v>
      </c>
      <c r="F1029" s="11" t="str">
        <f>VLOOKUP(A1029,'Medical Examinations'!$A$1:$L$2336,5,FALSE)</f>
        <v>No</v>
      </c>
      <c r="G1029" s="11" t="str">
        <f>VLOOKUP(A1029,'Medical Examinations'!$A$1:$L$2336,6,FALSE)</f>
        <v>No</v>
      </c>
      <c r="H1029" s="11">
        <f>VLOOKUP(A1029,'Medical Examinations'!$A$1:$L$2336,8,FALSE)</f>
        <v>2</v>
      </c>
      <c r="I1029" s="11" t="str">
        <f>VLOOKUP(A1029,'Medical Examinations'!$A$1:$L$2336,10,FALSE)</f>
        <v>No</v>
      </c>
      <c r="J1029" s="11" t="str">
        <f>VLOOKUP(A1029,'Medical Examinations'!$A$1:$L$2336,11,FALSE)</f>
        <v>Obesity</v>
      </c>
      <c r="K1029" s="11" t="str">
        <f>VLOOKUP(A1029,'Medical Examinations'!$A$1:$L$2336,12,FALSE)</f>
        <v>Normal</v>
      </c>
      <c r="L1029" s="10">
        <f ca="1">VLOOKUP(A1029,'Hospitalisation Details'!$A$1:$Q$2344,3,FALSE)</f>
        <v>1976</v>
      </c>
      <c r="M1029" s="10" t="str">
        <f ca="1">VLOOKUP(A1029,'Hospitalisation Details'!$A$1:$Q$2344,5,FALSE)</f>
        <v>Jul</v>
      </c>
      <c r="N1029" s="11">
        <f ca="1">VLOOKUP(A1029,'Hospitalisation Details'!$A$1:$Q$2344,6,FALSE)</f>
        <v>20</v>
      </c>
      <c r="O1029" s="17">
        <f ca="1">VLOOKUP(A1029,'Hospitalisation Details'!$A$1:$Q$2344,7,FALSE)</f>
        <v>27961</v>
      </c>
      <c r="P1029" s="11">
        <f ca="1">VLOOKUP(A1029,'Hospitalisation Details'!$A$1:$Q$2344,10,FALSE)</f>
        <v>8334.59</v>
      </c>
      <c r="Q1029" s="11" t="str">
        <f ca="1">VLOOKUP(A1029,'Hospitalisation Details'!$A$1:$Q$2344,12,FALSE)</f>
        <v>tier - 3</v>
      </c>
      <c r="R1029" s="11" t="str">
        <f ca="1">VLOOKUP(A1029,'Hospitalisation Details'!$A$1:$Q$2344,14,FALSE)</f>
        <v>tier - 2</v>
      </c>
      <c r="S1029" s="11">
        <f ca="1">VLOOKUP(A1029,'Hospitalisation Details'!$A$1:$Q$2344,17,FALSE)</f>
        <v>49</v>
      </c>
      <c r="T1029" s="11" t="str">
        <f ca="1">VLOOKUP(A1029,'Hospitalisation Details'!$A$1:$Q$2336,16,FALSE)</f>
        <v>R1016</v>
      </c>
    </row>
    <row r="1030" ht="15.5" spans="1:20">
      <c r="A1030" s="10" t="s">
        <v>3800</v>
      </c>
      <c r="B1030" s="11" t="str">
        <f>VLOOKUP(A1030,'Customer Names'!$H$6:$K$2340,3,FALSE)</f>
        <v>  Patrick</v>
      </c>
      <c r="C1030" s="11">
        <f>VLOOKUP(A1030,'Medical Examinations'!$A$1:$L$2336,2,FALSE)</f>
        <v>28.1</v>
      </c>
      <c r="D1030" s="11">
        <f>VLOOKUP(A1030,'Medical Examinations'!$A$1:$L$2336,3,FALSE)</f>
        <v>11.2</v>
      </c>
      <c r="E1030" s="11" t="str">
        <f>VLOOKUP(A1030,'Medical Examinations'!$A$1:$L$2336,4,FALSE)</f>
        <v>No</v>
      </c>
      <c r="F1030" s="11" t="str">
        <f>VLOOKUP(A1030,'Medical Examinations'!$A$1:$L$2336,5,FALSE)</f>
        <v>No</v>
      </c>
      <c r="G1030" s="11" t="str">
        <f>VLOOKUP(A1030,'Medical Examinations'!$A$1:$L$2336,6,FALSE)</f>
        <v>No</v>
      </c>
      <c r="H1030" s="11">
        <f>VLOOKUP(A1030,'Medical Examinations'!$A$1:$L$2336,8,FALSE)</f>
        <v>0</v>
      </c>
      <c r="I1030" s="11" t="str">
        <f>VLOOKUP(A1030,'Medical Examinations'!$A$1:$L$2336,10,FALSE)</f>
        <v>No</v>
      </c>
      <c r="J1030" s="11" t="str">
        <f>VLOOKUP(A1030,'Medical Examinations'!$A$1:$L$2336,11,FALSE)</f>
        <v>Over Weight</v>
      </c>
      <c r="K1030" s="11" t="str">
        <f>VLOOKUP(A1030,'Medical Examinations'!$A$1:$L$2336,12,FALSE)</f>
        <v>Diabetes</v>
      </c>
      <c r="L1030" s="10">
        <f ca="1">VLOOKUP(A1030,'Hospitalisation Details'!$A$1:$Q$2344,3,FALSE)</f>
        <v>1976</v>
      </c>
      <c r="M1030" s="10" t="str">
        <f ca="1">VLOOKUP(A1030,'Hospitalisation Details'!$A$1:$Q$2344,5,FALSE)</f>
        <v>Jul</v>
      </c>
      <c r="N1030" s="11">
        <f ca="1">VLOOKUP(A1030,'Hospitalisation Details'!$A$1:$Q$2344,6,FALSE)</f>
        <v>7</v>
      </c>
      <c r="O1030" s="17">
        <f ca="1">VLOOKUP(A1030,'Hospitalisation Details'!$A$1:$Q$2344,7,FALSE)</f>
        <v>27948</v>
      </c>
      <c r="P1030" s="11">
        <f ca="1">VLOOKUP(A1030,'Hospitalisation Details'!$A$1:$Q$2344,10,FALSE)</f>
        <v>8342.91</v>
      </c>
      <c r="Q1030" s="11" t="str">
        <f ca="1">VLOOKUP(A1030,'Hospitalisation Details'!$A$1:$Q$2344,12,FALSE)</f>
        <v>tier - 3</v>
      </c>
      <c r="R1030" s="11" t="str">
        <f ca="1">VLOOKUP(A1030,'Hospitalisation Details'!$A$1:$Q$2344,14,FALSE)</f>
        <v>tier - 1</v>
      </c>
      <c r="S1030" s="11">
        <f ca="1">VLOOKUP(A1030,'Hospitalisation Details'!$A$1:$Q$2344,17,FALSE)</f>
        <v>49</v>
      </c>
      <c r="T1030" s="11" t="str">
        <f ca="1">VLOOKUP(A1030,'Hospitalisation Details'!$A$1:$Q$2336,16,FALSE)</f>
        <v>R1016</v>
      </c>
    </row>
    <row r="1031" ht="15.5" spans="1:20">
      <c r="A1031" s="10" t="s">
        <v>3803</v>
      </c>
      <c r="B1031" s="11" t="str">
        <f>VLOOKUP(A1031,'Customer Names'!$H$6:$K$2340,3,FALSE)</f>
        <v>  Bridget K</v>
      </c>
      <c r="C1031" s="11">
        <f>VLOOKUP(A1031,'Medical Examinations'!$A$1:$L$2336,2,FALSE)</f>
        <v>37.43</v>
      </c>
      <c r="D1031" s="11">
        <f>VLOOKUP(A1031,'Medical Examinations'!$A$1:$L$2336,3,FALSE)</f>
        <v>4.35</v>
      </c>
      <c r="E1031" s="11" t="str">
        <f>VLOOKUP(A1031,'Medical Examinations'!$A$1:$L$2336,4,FALSE)</f>
        <v>yes</v>
      </c>
      <c r="F1031" s="11" t="str">
        <f>VLOOKUP(A1031,'Medical Examinations'!$A$1:$L$2336,5,FALSE)</f>
        <v>No</v>
      </c>
      <c r="G1031" s="11" t="str">
        <f>VLOOKUP(A1031,'Medical Examinations'!$A$1:$L$2336,6,FALSE)</f>
        <v>Yes</v>
      </c>
      <c r="H1031" s="11">
        <f>VLOOKUP(A1031,'Medical Examinations'!$A$1:$L$2336,8,FALSE)</f>
        <v>1</v>
      </c>
      <c r="I1031" s="11" t="str">
        <f>VLOOKUP(A1031,'Medical Examinations'!$A$1:$L$2336,10,FALSE)</f>
        <v>No</v>
      </c>
      <c r="J1031" s="11" t="str">
        <f>VLOOKUP(A1031,'Medical Examinations'!$A$1:$L$2336,11,FALSE)</f>
        <v>Obesity</v>
      </c>
      <c r="K1031" s="11" t="str">
        <f>VLOOKUP(A1031,'Medical Examinations'!$A$1:$L$2336,12,FALSE)</f>
        <v>Normal</v>
      </c>
      <c r="L1031" s="10">
        <f ca="1">VLOOKUP(A1031,'Hospitalisation Details'!$A$1:$Q$2344,3,FALSE)</f>
        <v>1976</v>
      </c>
      <c r="M1031" s="10" t="str">
        <f ca="1">VLOOKUP(A1031,'Hospitalisation Details'!$A$1:$Q$2344,5,FALSE)</f>
        <v>Jun</v>
      </c>
      <c r="N1031" s="11">
        <f ca="1">VLOOKUP(A1031,'Hospitalisation Details'!$A$1:$Q$2344,6,FALSE)</f>
        <v>12</v>
      </c>
      <c r="O1031" s="17">
        <f ca="1">VLOOKUP(A1031,'Hospitalisation Details'!$A$1:$Q$2344,7,FALSE)</f>
        <v>27923</v>
      </c>
      <c r="P1031" s="11">
        <f ca="1">VLOOKUP(A1031,'Hospitalisation Details'!$A$1:$Q$2344,10,FALSE)</f>
        <v>8347.16</v>
      </c>
      <c r="Q1031" s="11" t="str">
        <f ca="1">VLOOKUP(A1031,'Hospitalisation Details'!$A$1:$Q$2344,12,FALSE)</f>
        <v>tier - 2</v>
      </c>
      <c r="R1031" s="11" t="str">
        <f ca="1">VLOOKUP(A1031,'Hospitalisation Details'!$A$1:$Q$2344,14,FALSE)</f>
        <v>tier - 1</v>
      </c>
      <c r="S1031" s="11">
        <f ca="1">VLOOKUP(A1031,'Hospitalisation Details'!$A$1:$Q$2344,17,FALSE)</f>
        <v>49</v>
      </c>
      <c r="T1031" s="11" t="str">
        <f ca="1">VLOOKUP(A1031,'Hospitalisation Details'!$A$1:$Q$2336,16,FALSE)</f>
        <v>R1013</v>
      </c>
    </row>
    <row r="1032" ht="15.5" spans="1:20">
      <c r="A1032" s="10" t="s">
        <v>3807</v>
      </c>
      <c r="B1032" s="11" t="str">
        <f>VLOOKUP(A1032,'Customer Names'!$H$6:$K$2340,3,FALSE)</f>
        <v>  Gabriel</v>
      </c>
      <c r="C1032" s="11">
        <f>VLOOKUP(A1032,'Medical Examinations'!$A$1:$L$2336,2,FALSE)</f>
        <v>23.7</v>
      </c>
      <c r="D1032" s="11">
        <f>VLOOKUP(A1032,'Medical Examinations'!$A$1:$L$2336,3,FALSE)</f>
        <v>10.45</v>
      </c>
      <c r="E1032" s="11" t="str">
        <f>VLOOKUP(A1032,'Medical Examinations'!$A$1:$L$2336,4,FALSE)</f>
        <v>No</v>
      </c>
      <c r="F1032" s="11" t="str">
        <f>VLOOKUP(A1032,'Medical Examinations'!$A$1:$L$2336,5,FALSE)</f>
        <v>No</v>
      </c>
      <c r="G1032" s="11" t="str">
        <f>VLOOKUP(A1032,'Medical Examinations'!$A$1:$L$2336,6,FALSE)</f>
        <v>No</v>
      </c>
      <c r="H1032" s="11">
        <f>VLOOKUP(A1032,'Medical Examinations'!$A$1:$L$2336,8,FALSE)</f>
        <v>0</v>
      </c>
      <c r="I1032" s="11" t="str">
        <f>VLOOKUP(A1032,'Medical Examinations'!$A$1:$L$2336,10,FALSE)</f>
        <v>No</v>
      </c>
      <c r="J1032" s="11" t="str">
        <f>VLOOKUP(A1032,'Medical Examinations'!$A$1:$L$2336,11,FALSE)</f>
        <v>Normal Weight</v>
      </c>
      <c r="K1032" s="11" t="str">
        <f>VLOOKUP(A1032,'Medical Examinations'!$A$1:$L$2336,12,FALSE)</f>
        <v>Diabetes</v>
      </c>
      <c r="L1032" s="10">
        <f ca="1">VLOOKUP(A1032,'Hospitalisation Details'!$A$1:$Q$2344,3,FALSE)</f>
        <v>1963</v>
      </c>
      <c r="M1032" s="10" t="str">
        <f ca="1">VLOOKUP(A1032,'Hospitalisation Details'!$A$1:$Q$2344,5,FALSE)</f>
        <v>Sep</v>
      </c>
      <c r="N1032" s="11">
        <f ca="1">VLOOKUP(A1032,'Hospitalisation Details'!$A$1:$Q$2344,6,FALSE)</f>
        <v>21</v>
      </c>
      <c r="O1032" s="17">
        <f ca="1">VLOOKUP(A1032,'Hospitalisation Details'!$A$1:$Q$2344,7,FALSE)</f>
        <v>23275</v>
      </c>
      <c r="P1032" s="11">
        <f ca="1">VLOOKUP(A1032,'Hospitalisation Details'!$A$1:$Q$2344,10,FALSE)</f>
        <v>8355.54</v>
      </c>
      <c r="Q1032" s="11" t="str">
        <f ca="1">VLOOKUP(A1032,'Hospitalisation Details'!$A$1:$Q$2344,12,FALSE)</f>
        <v>tier - 3</v>
      </c>
      <c r="R1032" s="11" t="str">
        <f ca="1">VLOOKUP(A1032,'Hospitalisation Details'!$A$1:$Q$2344,14,FALSE)</f>
        <v>tier - 3</v>
      </c>
      <c r="S1032" s="11">
        <f ca="1">VLOOKUP(A1032,'Hospitalisation Details'!$A$1:$Q$2344,17,FALSE)</f>
        <v>62</v>
      </c>
      <c r="T1032" s="11" t="str">
        <f ca="1">VLOOKUP(A1032,'Hospitalisation Details'!$A$1:$Q$2336,16,FALSE)</f>
        <v>R1012</v>
      </c>
    </row>
    <row r="1033" ht="15.5" spans="1:20">
      <c r="A1033" s="10" t="s">
        <v>3811</v>
      </c>
      <c r="B1033" s="11" t="str">
        <f>VLOOKUP(A1033,'Customer Names'!$H$6:$K$2340,3,FALSE)</f>
        <v>  Natasha</v>
      </c>
      <c r="C1033" s="11">
        <f>VLOOKUP(A1033,'Medical Examinations'!$A$1:$L$2336,2,FALSE)</f>
        <v>24.795</v>
      </c>
      <c r="D1033" s="11">
        <f>VLOOKUP(A1033,'Medical Examinations'!$A$1:$L$2336,3,FALSE)</f>
        <v>4.07</v>
      </c>
      <c r="E1033" s="11" t="str">
        <f>VLOOKUP(A1033,'Medical Examinations'!$A$1:$L$2336,4,FALSE)</f>
        <v>yes</v>
      </c>
      <c r="F1033" s="11" t="str">
        <f>VLOOKUP(A1033,'Medical Examinations'!$A$1:$L$2336,5,FALSE)</f>
        <v>No</v>
      </c>
      <c r="G1033" s="11" t="str">
        <f>VLOOKUP(A1033,'Medical Examinations'!$A$1:$L$2336,6,FALSE)</f>
        <v>Yes</v>
      </c>
      <c r="H1033" s="11">
        <f>VLOOKUP(A1033,'Medical Examinations'!$A$1:$L$2336,8,FALSE)</f>
        <v>1</v>
      </c>
      <c r="I1033" s="11" t="str">
        <f>VLOOKUP(A1033,'Medical Examinations'!$A$1:$L$2336,10,FALSE)</f>
        <v>No</v>
      </c>
      <c r="J1033" s="11" t="str">
        <f>VLOOKUP(A1033,'Medical Examinations'!$A$1:$L$2336,11,FALSE)</f>
        <v>Normal Weight</v>
      </c>
      <c r="K1033" s="11" t="str">
        <f>VLOOKUP(A1033,'Medical Examinations'!$A$1:$L$2336,12,FALSE)</f>
        <v>Normal</v>
      </c>
      <c r="L1033" s="10">
        <f ca="1">VLOOKUP(A1033,'Hospitalisation Details'!$A$1:$Q$2344,3,FALSE)</f>
        <v>1971</v>
      </c>
      <c r="M1033" s="10" t="str">
        <f ca="1">VLOOKUP(A1033,'Hospitalisation Details'!$A$1:$Q$2344,5,FALSE)</f>
        <v>Sep</v>
      </c>
      <c r="N1033" s="11">
        <f ca="1">VLOOKUP(A1033,'Hospitalisation Details'!$A$1:$Q$2344,6,FALSE)</f>
        <v>4</v>
      </c>
      <c r="O1033" s="17">
        <f ca="1">VLOOKUP(A1033,'Hospitalisation Details'!$A$1:$Q$2344,7,FALSE)</f>
        <v>26180</v>
      </c>
      <c r="P1033" s="11">
        <f ca="1">VLOOKUP(A1033,'Hospitalisation Details'!$A$1:$Q$2344,10,FALSE)</f>
        <v>8396.62</v>
      </c>
      <c r="Q1033" s="11" t="str">
        <f ca="1">VLOOKUP(A1033,'Hospitalisation Details'!$A$1:$Q$2344,12,FALSE)</f>
        <v>tier - 2</v>
      </c>
      <c r="R1033" s="11" t="str">
        <f ca="1">VLOOKUP(A1033,'Hospitalisation Details'!$A$1:$Q$2344,14,FALSE)</f>
        <v>tier - 3</v>
      </c>
      <c r="S1033" s="11">
        <f ca="1">VLOOKUP(A1033,'Hospitalisation Details'!$A$1:$Q$2344,17,FALSE)</f>
        <v>54</v>
      </c>
      <c r="T1033" s="11" t="str">
        <f ca="1">VLOOKUP(A1033,'Hospitalisation Details'!$A$1:$Q$2336,16,FALSE)</f>
        <v>R1013</v>
      </c>
    </row>
    <row r="1034" ht="15.5" spans="1:20">
      <c r="A1034" s="10" t="s">
        <v>3814</v>
      </c>
      <c r="B1034" s="11" t="str">
        <f>VLOOKUP(A1034,'Customer Names'!$H$6:$K$2340,3,FALSE)</f>
        <v>  Abby A</v>
      </c>
      <c r="C1034" s="11">
        <f>VLOOKUP(A1034,'Medical Examinations'!$A$1:$L$2336,2,FALSE)</f>
        <v>31.9</v>
      </c>
      <c r="D1034" s="11">
        <f>VLOOKUP(A1034,'Medical Examinations'!$A$1:$L$2336,3,FALSE)</f>
        <v>8.34</v>
      </c>
      <c r="E1034" s="11" t="str">
        <f>VLOOKUP(A1034,'Medical Examinations'!$A$1:$L$2336,4,FALSE)</f>
        <v>No</v>
      </c>
      <c r="F1034" s="11" t="str">
        <f>VLOOKUP(A1034,'Medical Examinations'!$A$1:$L$2336,5,FALSE)</f>
        <v>No</v>
      </c>
      <c r="G1034" s="11" t="str">
        <f>VLOOKUP(A1034,'Medical Examinations'!$A$1:$L$2336,6,FALSE)</f>
        <v>No</v>
      </c>
      <c r="H1034" s="11">
        <f>VLOOKUP(A1034,'Medical Examinations'!$A$1:$L$2336,8,FALSE)</f>
        <v>0</v>
      </c>
      <c r="I1034" s="11" t="str">
        <f>VLOOKUP(A1034,'Medical Examinations'!$A$1:$L$2336,10,FALSE)</f>
        <v>No</v>
      </c>
      <c r="J1034" s="11" t="str">
        <f>VLOOKUP(A1034,'Medical Examinations'!$A$1:$L$2336,11,FALSE)</f>
        <v>Obesity</v>
      </c>
      <c r="K1034" s="11" t="str">
        <f>VLOOKUP(A1034,'Medical Examinations'!$A$1:$L$2336,12,FALSE)</f>
        <v>Diabetes</v>
      </c>
      <c r="L1034" s="10">
        <f ca="1">VLOOKUP(A1034,'Hospitalisation Details'!$A$1:$Q$2344,3,FALSE)</f>
        <v>1971</v>
      </c>
      <c r="M1034" s="10" t="str">
        <f ca="1">VLOOKUP(A1034,'Hospitalisation Details'!$A$1:$Q$2344,5,FALSE)</f>
        <v>Sep</v>
      </c>
      <c r="N1034" s="11">
        <f ca="1">VLOOKUP(A1034,'Hospitalisation Details'!$A$1:$Q$2344,6,FALSE)</f>
        <v>18</v>
      </c>
      <c r="O1034" s="17">
        <f ca="1">VLOOKUP(A1034,'Hospitalisation Details'!$A$1:$Q$2344,7,FALSE)</f>
        <v>26194</v>
      </c>
      <c r="P1034" s="11">
        <f ca="1">VLOOKUP(A1034,'Hospitalisation Details'!$A$1:$Q$2344,10,FALSE)</f>
        <v>8400.01</v>
      </c>
      <c r="Q1034" s="11" t="str">
        <f ca="1">VLOOKUP(A1034,'Hospitalisation Details'!$A$1:$Q$2344,12,FALSE)</f>
        <v>tier - 2</v>
      </c>
      <c r="R1034" s="11" t="str">
        <f ca="1">VLOOKUP(A1034,'Hospitalisation Details'!$A$1:$Q$2344,14,FALSE)</f>
        <v>tier - 3</v>
      </c>
      <c r="S1034" s="11">
        <f ca="1">VLOOKUP(A1034,'Hospitalisation Details'!$A$1:$Q$2344,17,FALSE)</f>
        <v>54</v>
      </c>
      <c r="T1034" s="11" t="str">
        <f ca="1">VLOOKUP(A1034,'Hospitalisation Details'!$A$1:$Q$2336,16,FALSE)</f>
        <v>R1013</v>
      </c>
    </row>
    <row r="1035" ht="15.5" spans="1:20">
      <c r="A1035" s="10" t="s">
        <v>3817</v>
      </c>
      <c r="B1035" s="11" t="str">
        <f>VLOOKUP(A1035,'Customer Names'!$H$6:$K$2340,3,FALSE)</f>
        <v>  Michelle</v>
      </c>
      <c r="C1035" s="11">
        <f>VLOOKUP(A1035,'Medical Examinations'!$A$1:$L$2336,2,FALSE)</f>
        <v>32.68</v>
      </c>
      <c r="D1035" s="11">
        <f>VLOOKUP(A1035,'Medical Examinations'!$A$1:$L$2336,3,FALSE)</f>
        <v>7.41</v>
      </c>
      <c r="E1035" s="11" t="str">
        <f>VLOOKUP(A1035,'Medical Examinations'!$A$1:$L$2336,4,FALSE)</f>
        <v>No</v>
      </c>
      <c r="F1035" s="11" t="str">
        <f>VLOOKUP(A1035,'Medical Examinations'!$A$1:$L$2336,5,FALSE)</f>
        <v>No</v>
      </c>
      <c r="G1035" s="11" t="str">
        <f>VLOOKUP(A1035,'Medical Examinations'!$A$1:$L$2336,6,FALSE)</f>
        <v>No</v>
      </c>
      <c r="H1035" s="11">
        <f>VLOOKUP(A1035,'Medical Examinations'!$A$1:$L$2336,8,FALSE)</f>
        <v>0</v>
      </c>
      <c r="I1035" s="11" t="str">
        <f>VLOOKUP(A1035,'Medical Examinations'!$A$1:$L$2336,10,FALSE)</f>
        <v>No</v>
      </c>
      <c r="J1035" s="11" t="str">
        <f>VLOOKUP(A1035,'Medical Examinations'!$A$1:$L$2336,11,FALSE)</f>
        <v>Obesity</v>
      </c>
      <c r="K1035" s="11" t="str">
        <f>VLOOKUP(A1035,'Medical Examinations'!$A$1:$L$2336,12,FALSE)</f>
        <v>Diabetes</v>
      </c>
      <c r="L1035" s="10">
        <f ca="1">VLOOKUP(A1035,'Hospitalisation Details'!$A$1:$Q$2344,3,FALSE)</f>
        <v>1979</v>
      </c>
      <c r="M1035" s="10" t="str">
        <f ca="1">VLOOKUP(A1035,'Hospitalisation Details'!$A$1:$Q$2344,5,FALSE)</f>
        <v>Jun</v>
      </c>
      <c r="N1035" s="11">
        <f ca="1">VLOOKUP(A1035,'Hospitalisation Details'!$A$1:$Q$2344,6,FALSE)</f>
        <v>11</v>
      </c>
      <c r="O1035" s="17">
        <f ca="1">VLOOKUP(A1035,'Hospitalisation Details'!$A$1:$Q$2344,7,FALSE)</f>
        <v>29017</v>
      </c>
      <c r="P1035" s="11">
        <f ca="1">VLOOKUP(A1035,'Hospitalisation Details'!$A$1:$Q$2344,10,FALSE)</f>
        <v>8410.05</v>
      </c>
      <c r="Q1035" s="11" t="str">
        <f ca="1">VLOOKUP(A1035,'Hospitalisation Details'!$A$1:$Q$2344,12,FALSE)</f>
        <v>tier - 2</v>
      </c>
      <c r="R1035" s="11" t="str">
        <f ca="1">VLOOKUP(A1035,'Hospitalisation Details'!$A$1:$Q$2344,14,FALSE)</f>
        <v>tier - 2</v>
      </c>
      <c r="S1035" s="11">
        <f ca="1">VLOOKUP(A1035,'Hospitalisation Details'!$A$1:$Q$2344,17,FALSE)</f>
        <v>46</v>
      </c>
      <c r="T1035" s="11" t="str">
        <f ca="1">VLOOKUP(A1035,'Hospitalisation Details'!$A$1:$Q$2336,16,FALSE)</f>
        <v>R1012</v>
      </c>
    </row>
    <row r="1036" ht="15.5" spans="1:20">
      <c r="A1036" s="10" t="s">
        <v>3821</v>
      </c>
      <c r="B1036" s="11" t="str">
        <f>VLOOKUP(A1036,'Customer Names'!$H$6:$K$2340,3,FALSE)</f>
        <v>  Mckendree</v>
      </c>
      <c r="C1036" s="11">
        <f>VLOOKUP(A1036,'Medical Examinations'!$A$1:$L$2336,2,FALSE)</f>
        <v>47.13</v>
      </c>
      <c r="D1036" s="11">
        <f>VLOOKUP(A1036,'Medical Examinations'!$A$1:$L$2336,3,FALSE)</f>
        <v>4.31</v>
      </c>
      <c r="E1036" s="11" t="str">
        <f>VLOOKUP(A1036,'Medical Examinations'!$A$1:$L$2336,4,FALSE)</f>
        <v>No</v>
      </c>
      <c r="F1036" s="11" t="str">
        <f>VLOOKUP(A1036,'Medical Examinations'!$A$1:$L$2336,5,FALSE)</f>
        <v>No</v>
      </c>
      <c r="G1036" s="11" t="str">
        <f>VLOOKUP(A1036,'Medical Examinations'!$A$1:$L$2336,6,FALSE)</f>
        <v>No</v>
      </c>
      <c r="H1036" s="11">
        <f>VLOOKUP(A1036,'Medical Examinations'!$A$1:$L$2336,8,FALSE)</f>
        <v>0</v>
      </c>
      <c r="I1036" s="11" t="str">
        <f>VLOOKUP(A1036,'Medical Examinations'!$A$1:$L$2336,10,FALSE)</f>
        <v>No</v>
      </c>
      <c r="J1036" s="11" t="str">
        <f>VLOOKUP(A1036,'Medical Examinations'!$A$1:$L$2336,11,FALSE)</f>
        <v>Obesity</v>
      </c>
      <c r="K1036" s="11" t="str">
        <f>VLOOKUP(A1036,'Medical Examinations'!$A$1:$L$2336,12,FALSE)</f>
        <v>Normal</v>
      </c>
      <c r="L1036" s="10">
        <f ca="1">VLOOKUP(A1036,'Hospitalisation Details'!$A$1:$Q$2344,3,FALSE)</f>
        <v>1977</v>
      </c>
      <c r="M1036" s="10" t="str">
        <f ca="1">VLOOKUP(A1036,'Hospitalisation Details'!$A$1:$Q$2344,5,FALSE)</f>
        <v>Sep</v>
      </c>
      <c r="N1036" s="11">
        <f ca="1">VLOOKUP(A1036,'Hospitalisation Details'!$A$1:$Q$2344,6,FALSE)</f>
        <v>4</v>
      </c>
      <c r="O1036" s="17">
        <f ca="1">VLOOKUP(A1036,'Hospitalisation Details'!$A$1:$Q$2344,7,FALSE)</f>
        <v>28372</v>
      </c>
      <c r="P1036" s="11">
        <f ca="1">VLOOKUP(A1036,'Hospitalisation Details'!$A$1:$Q$2344,10,FALSE)</f>
        <v>8413.46</v>
      </c>
      <c r="Q1036" s="11" t="str">
        <f ca="1">VLOOKUP(A1036,'Hospitalisation Details'!$A$1:$Q$2344,12,FALSE)</f>
        <v>tier - 3</v>
      </c>
      <c r="R1036" s="11" t="str">
        <f ca="1">VLOOKUP(A1036,'Hospitalisation Details'!$A$1:$Q$2344,14,FALSE)</f>
        <v>tier - 1</v>
      </c>
      <c r="S1036" s="11">
        <f ca="1">VLOOKUP(A1036,'Hospitalisation Details'!$A$1:$Q$2344,17,FALSE)</f>
        <v>48</v>
      </c>
      <c r="T1036" s="11" t="str">
        <f ca="1">VLOOKUP(A1036,'Hospitalisation Details'!$A$1:$Q$2336,16,FALSE)</f>
        <v>R1012</v>
      </c>
    </row>
    <row r="1037" ht="15.5" spans="1:20">
      <c r="A1037" s="10" t="s">
        <v>3825</v>
      </c>
      <c r="B1037" s="11" t="str">
        <f>VLOOKUP(A1037,'Customer Names'!$H$6:$K$2340,3,FALSE)</f>
        <v>  Tara</v>
      </c>
      <c r="C1037" s="11">
        <f>VLOOKUP(A1037,'Medical Examinations'!$A$1:$L$2336,2,FALSE)</f>
        <v>36.67</v>
      </c>
      <c r="D1037" s="11">
        <f>VLOOKUP(A1037,'Medical Examinations'!$A$1:$L$2336,3,FALSE)</f>
        <v>10.83</v>
      </c>
      <c r="E1037" s="11" t="str">
        <f>VLOOKUP(A1037,'Medical Examinations'!$A$1:$L$2336,4,FALSE)</f>
        <v>No</v>
      </c>
      <c r="F1037" s="11" t="str">
        <f>VLOOKUP(A1037,'Medical Examinations'!$A$1:$L$2336,5,FALSE)</f>
        <v>No</v>
      </c>
      <c r="G1037" s="11" t="str">
        <f>VLOOKUP(A1037,'Medical Examinations'!$A$1:$L$2336,6,FALSE)</f>
        <v>No</v>
      </c>
      <c r="H1037" s="11">
        <f>VLOOKUP(A1037,'Medical Examinations'!$A$1:$L$2336,8,FALSE)</f>
        <v>0</v>
      </c>
      <c r="I1037" s="11" t="str">
        <f>VLOOKUP(A1037,'Medical Examinations'!$A$1:$L$2336,10,FALSE)</f>
        <v>No</v>
      </c>
      <c r="J1037" s="11" t="str">
        <f>VLOOKUP(A1037,'Medical Examinations'!$A$1:$L$2336,11,FALSE)</f>
        <v>Obesity</v>
      </c>
      <c r="K1037" s="11" t="str">
        <f>VLOOKUP(A1037,'Medical Examinations'!$A$1:$L$2336,12,FALSE)</f>
        <v>Diabetes</v>
      </c>
      <c r="L1037" s="10">
        <f ca="1">VLOOKUP(A1037,'Hospitalisation Details'!$A$1:$Q$2344,3,FALSE)</f>
        <v>1975</v>
      </c>
      <c r="M1037" s="10" t="str">
        <f ca="1">VLOOKUP(A1037,'Hospitalisation Details'!$A$1:$Q$2344,5,FALSE)</f>
        <v>Sep</v>
      </c>
      <c r="N1037" s="11">
        <f ca="1">VLOOKUP(A1037,'Hospitalisation Details'!$A$1:$Q$2344,6,FALSE)</f>
        <v>28</v>
      </c>
      <c r="O1037" s="17">
        <f ca="1">VLOOKUP(A1037,'Hospitalisation Details'!$A$1:$Q$2344,7,FALSE)</f>
        <v>27665</v>
      </c>
      <c r="P1037" s="11">
        <f ca="1">VLOOKUP(A1037,'Hospitalisation Details'!$A$1:$Q$2344,10,FALSE)</f>
        <v>8428.07</v>
      </c>
      <c r="Q1037" s="11" t="str">
        <f ca="1">VLOOKUP(A1037,'Hospitalisation Details'!$A$1:$Q$2344,12,FALSE)</f>
        <v>tier - 3</v>
      </c>
      <c r="R1037" s="11" t="str">
        <f ca="1">VLOOKUP(A1037,'Hospitalisation Details'!$A$1:$Q$2344,14,FALSE)</f>
        <v>tier - 2</v>
      </c>
      <c r="S1037" s="11">
        <f ca="1">VLOOKUP(A1037,'Hospitalisation Details'!$A$1:$Q$2344,17,FALSE)</f>
        <v>50</v>
      </c>
      <c r="T1037" s="11" t="str">
        <f ca="1">VLOOKUP(A1037,'Hospitalisation Details'!$A$1:$Q$2336,16,FALSE)</f>
        <v>R1012</v>
      </c>
    </row>
    <row r="1038" ht="15.5" spans="1:20">
      <c r="A1038" s="10" t="s">
        <v>3829</v>
      </c>
      <c r="B1038" s="11" t="str">
        <f>VLOOKUP(A1038,'Customer Names'!$H$6:$K$2340,3,FALSE)</f>
        <v>  Daniel</v>
      </c>
      <c r="C1038" s="11">
        <f>VLOOKUP(A1038,'Medical Examinations'!$A$1:$L$2336,2,FALSE)</f>
        <v>33.63</v>
      </c>
      <c r="D1038" s="11">
        <f>VLOOKUP(A1038,'Medical Examinations'!$A$1:$L$2336,3,FALSE)</f>
        <v>11.31</v>
      </c>
      <c r="E1038" s="11" t="str">
        <f>VLOOKUP(A1038,'Medical Examinations'!$A$1:$L$2336,4,FALSE)</f>
        <v>No</v>
      </c>
      <c r="F1038" s="11" t="str">
        <f>VLOOKUP(A1038,'Medical Examinations'!$A$1:$L$2336,5,FALSE)</f>
        <v>No</v>
      </c>
      <c r="G1038" s="11" t="str">
        <f>VLOOKUP(A1038,'Medical Examinations'!$A$1:$L$2336,6,FALSE)</f>
        <v>No</v>
      </c>
      <c r="H1038" s="11">
        <f>VLOOKUP(A1038,'Medical Examinations'!$A$1:$L$2336,8,FALSE)</f>
        <v>0</v>
      </c>
      <c r="I1038" s="11" t="str">
        <f>VLOOKUP(A1038,'Medical Examinations'!$A$1:$L$2336,10,FALSE)</f>
        <v>No</v>
      </c>
      <c r="J1038" s="11" t="str">
        <f>VLOOKUP(A1038,'Medical Examinations'!$A$1:$L$2336,11,FALSE)</f>
        <v>Obesity</v>
      </c>
      <c r="K1038" s="11" t="str">
        <f>VLOOKUP(A1038,'Medical Examinations'!$A$1:$L$2336,12,FALSE)</f>
        <v>Diabetes</v>
      </c>
      <c r="L1038" s="10">
        <f ca="1">VLOOKUP(A1038,'Hospitalisation Details'!$A$1:$Q$2344,3,FALSE)</f>
        <v>1963</v>
      </c>
      <c r="M1038" s="10" t="str">
        <f ca="1">VLOOKUP(A1038,'Hospitalisation Details'!$A$1:$Q$2344,5,FALSE)</f>
        <v>Sep</v>
      </c>
      <c r="N1038" s="11">
        <f ca="1">VLOOKUP(A1038,'Hospitalisation Details'!$A$1:$Q$2344,6,FALSE)</f>
        <v>24</v>
      </c>
      <c r="O1038" s="17">
        <f ca="1">VLOOKUP(A1038,'Hospitalisation Details'!$A$1:$Q$2344,7,FALSE)</f>
        <v>23278</v>
      </c>
      <c r="P1038" s="11">
        <f ca="1">VLOOKUP(A1038,'Hospitalisation Details'!$A$1:$Q$2344,10,FALSE)</f>
        <v>8440.05</v>
      </c>
      <c r="Q1038" s="11" t="str">
        <f ca="1">VLOOKUP(A1038,'Hospitalisation Details'!$A$1:$Q$2344,12,FALSE)</f>
        <v>tier - 3</v>
      </c>
      <c r="R1038" s="11" t="str">
        <f ca="1">VLOOKUP(A1038,'Hospitalisation Details'!$A$1:$Q$2344,14,FALSE)</f>
        <v>tier - 2</v>
      </c>
      <c r="S1038" s="11">
        <f ca="1">VLOOKUP(A1038,'Hospitalisation Details'!$A$1:$Q$2344,17,FALSE)</f>
        <v>62</v>
      </c>
      <c r="T1038" s="11" t="str">
        <f ca="1">VLOOKUP(A1038,'Hospitalisation Details'!$A$1:$Q$2336,16,FALSE)</f>
        <v>R1013</v>
      </c>
    </row>
    <row r="1039" ht="15.5" spans="1:20">
      <c r="A1039" s="10" t="s">
        <v>3832</v>
      </c>
      <c r="B1039" s="11" t="str">
        <f>VLOOKUP(A1039,'Customer Names'!$H$6:$K$2340,3,FALSE)</f>
        <v>  Joshua P</v>
      </c>
      <c r="C1039" s="11">
        <f>VLOOKUP(A1039,'Medical Examinations'!$A$1:$L$2336,2,FALSE)</f>
        <v>32.67</v>
      </c>
      <c r="D1039" s="11">
        <f>VLOOKUP(A1039,'Medical Examinations'!$A$1:$L$2336,3,FALSE)</f>
        <v>11.81</v>
      </c>
      <c r="E1039" s="11" t="str">
        <f>VLOOKUP(A1039,'Medical Examinations'!$A$1:$L$2336,4,FALSE)</f>
        <v>yes</v>
      </c>
      <c r="F1039" s="11" t="str">
        <f>VLOOKUP(A1039,'Medical Examinations'!$A$1:$L$2336,5,FALSE)</f>
        <v>No</v>
      </c>
      <c r="G1039" s="11" t="str">
        <f>VLOOKUP(A1039,'Medical Examinations'!$A$1:$L$2336,6,FALSE)</f>
        <v>No</v>
      </c>
      <c r="H1039" s="11">
        <f>VLOOKUP(A1039,'Medical Examinations'!$A$1:$L$2336,8,FALSE)</f>
        <v>0</v>
      </c>
      <c r="I1039" s="11" t="str">
        <f>VLOOKUP(A1039,'Medical Examinations'!$A$1:$L$2336,10,FALSE)</f>
        <v>No</v>
      </c>
      <c r="J1039" s="11" t="str">
        <f>VLOOKUP(A1039,'Medical Examinations'!$A$1:$L$2336,11,FALSE)</f>
        <v>Obesity</v>
      </c>
      <c r="K1039" s="11" t="str">
        <f>VLOOKUP(A1039,'Medical Examinations'!$A$1:$L$2336,12,FALSE)</f>
        <v>Diabetes</v>
      </c>
      <c r="L1039" s="10">
        <f ca="1">VLOOKUP(A1039,'Hospitalisation Details'!$A$1:$Q$2344,3,FALSE)</f>
        <v>1972</v>
      </c>
      <c r="M1039" s="10" t="str">
        <f ca="1">VLOOKUP(A1039,'Hospitalisation Details'!$A$1:$Q$2344,5,FALSE)</f>
        <v>Sep</v>
      </c>
      <c r="N1039" s="11">
        <f ca="1">VLOOKUP(A1039,'Hospitalisation Details'!$A$1:$Q$2344,6,FALSE)</f>
        <v>9</v>
      </c>
      <c r="O1039" s="17">
        <f ca="1">VLOOKUP(A1039,'Hospitalisation Details'!$A$1:$Q$2344,7,FALSE)</f>
        <v>26551</v>
      </c>
      <c r="P1039" s="11">
        <f ca="1">VLOOKUP(A1039,'Hospitalisation Details'!$A$1:$Q$2344,10,FALSE)</f>
        <v>8442.67</v>
      </c>
      <c r="Q1039" s="11" t="str">
        <f ca="1">VLOOKUP(A1039,'Hospitalisation Details'!$A$1:$Q$2344,12,FALSE)</f>
        <v>tier - 2</v>
      </c>
      <c r="R1039" s="11" t="str">
        <f ca="1">VLOOKUP(A1039,'Hospitalisation Details'!$A$1:$Q$2344,14,FALSE)</f>
        <v>tier - 3</v>
      </c>
      <c r="S1039" s="11">
        <f ca="1">VLOOKUP(A1039,'Hospitalisation Details'!$A$1:$Q$2344,17,FALSE)</f>
        <v>53</v>
      </c>
      <c r="T1039" s="11" t="str">
        <f ca="1">VLOOKUP(A1039,'Hospitalisation Details'!$A$1:$Q$2336,16,FALSE)</f>
        <v>R1013</v>
      </c>
    </row>
    <row r="1040" ht="15.5" spans="1:20">
      <c r="A1040" s="10" t="s">
        <v>3835</v>
      </c>
      <c r="B1040" s="11" t="str">
        <f>VLOOKUP(A1040,'Customer Names'!$H$6:$K$2340,3,FALSE)</f>
        <v>  Erin C</v>
      </c>
      <c r="C1040" s="11">
        <f>VLOOKUP(A1040,'Medical Examinations'!$A$1:$L$2336,2,FALSE)</f>
        <v>33.3</v>
      </c>
      <c r="D1040" s="11">
        <f>VLOOKUP(A1040,'Medical Examinations'!$A$1:$L$2336,3,FALSE)</f>
        <v>8.26</v>
      </c>
      <c r="E1040" s="11" t="str">
        <f>VLOOKUP(A1040,'Medical Examinations'!$A$1:$L$2336,4,FALSE)</f>
        <v>yes</v>
      </c>
      <c r="F1040" s="11" t="str">
        <f>VLOOKUP(A1040,'Medical Examinations'!$A$1:$L$2336,5,FALSE)</f>
        <v>No</v>
      </c>
      <c r="G1040" s="11" t="str">
        <f>VLOOKUP(A1040,'Medical Examinations'!$A$1:$L$2336,6,FALSE)</f>
        <v>No</v>
      </c>
      <c r="H1040" s="11">
        <f>VLOOKUP(A1040,'Medical Examinations'!$A$1:$L$2336,8,FALSE)</f>
        <v>2</v>
      </c>
      <c r="I1040" s="11" t="str">
        <f>VLOOKUP(A1040,'Medical Examinations'!$A$1:$L$2336,10,FALSE)</f>
        <v>No</v>
      </c>
      <c r="J1040" s="11" t="str">
        <f>VLOOKUP(A1040,'Medical Examinations'!$A$1:$L$2336,11,FALSE)</f>
        <v>Obesity</v>
      </c>
      <c r="K1040" s="11" t="str">
        <f>VLOOKUP(A1040,'Medical Examinations'!$A$1:$L$2336,12,FALSE)</f>
        <v>Diabetes</v>
      </c>
      <c r="L1040" s="10">
        <f ca="1">VLOOKUP(A1040,'Hospitalisation Details'!$A$1:$Q$2344,3,FALSE)</f>
        <v>1972</v>
      </c>
      <c r="M1040" s="10" t="str">
        <f ca="1">VLOOKUP(A1040,'Hospitalisation Details'!$A$1:$Q$2344,5,FALSE)</f>
        <v>Sep</v>
      </c>
      <c r="N1040" s="11">
        <f ca="1">VLOOKUP(A1040,'Hospitalisation Details'!$A$1:$Q$2344,6,FALSE)</f>
        <v>4</v>
      </c>
      <c r="O1040" s="17">
        <f ca="1">VLOOKUP(A1040,'Hospitalisation Details'!$A$1:$Q$2344,7,FALSE)</f>
        <v>26546</v>
      </c>
      <c r="P1040" s="11">
        <f ca="1">VLOOKUP(A1040,'Hospitalisation Details'!$A$1:$Q$2344,10,FALSE)</f>
        <v>8444.47</v>
      </c>
      <c r="Q1040" s="11" t="str">
        <f ca="1">VLOOKUP(A1040,'Hospitalisation Details'!$A$1:$Q$2344,12,FALSE)</f>
        <v>tier - 3</v>
      </c>
      <c r="R1040" s="11" t="str">
        <f ca="1">VLOOKUP(A1040,'Hospitalisation Details'!$A$1:$Q$2344,14,FALSE)</f>
        <v>tier - 1</v>
      </c>
      <c r="S1040" s="11">
        <f ca="1">VLOOKUP(A1040,'Hospitalisation Details'!$A$1:$Q$2344,17,FALSE)</f>
        <v>53</v>
      </c>
      <c r="T1040" s="11" t="str">
        <f ca="1">VLOOKUP(A1040,'Hospitalisation Details'!$A$1:$Q$2336,16,FALSE)</f>
        <v>R1011</v>
      </c>
    </row>
    <row r="1041" ht="15.5" spans="1:20">
      <c r="A1041" s="10" t="s">
        <v>3839</v>
      </c>
      <c r="B1041" s="11" t="str">
        <f>VLOOKUP(A1041,'Customer Names'!$H$6:$K$2340,3,FALSE)</f>
        <v>  Shure</v>
      </c>
      <c r="C1041" s="11">
        <f>VLOOKUP(A1041,'Medical Examinations'!$A$1:$L$2336,2,FALSE)</f>
        <v>30.78</v>
      </c>
      <c r="D1041" s="11">
        <f>VLOOKUP(A1041,'Medical Examinations'!$A$1:$L$2336,3,FALSE)</f>
        <v>10.74</v>
      </c>
      <c r="E1041" s="11" t="str">
        <f>VLOOKUP(A1041,'Medical Examinations'!$A$1:$L$2336,4,FALSE)</f>
        <v>yes</v>
      </c>
      <c r="F1041" s="11" t="str">
        <f>VLOOKUP(A1041,'Medical Examinations'!$A$1:$L$2336,5,FALSE)</f>
        <v>No</v>
      </c>
      <c r="G1041" s="11" t="str">
        <f>VLOOKUP(A1041,'Medical Examinations'!$A$1:$L$2336,6,FALSE)</f>
        <v>No</v>
      </c>
      <c r="H1041" s="11">
        <f>VLOOKUP(A1041,'Medical Examinations'!$A$1:$L$2336,8,FALSE)</f>
        <v>2</v>
      </c>
      <c r="I1041" s="11" t="str">
        <f>VLOOKUP(A1041,'Medical Examinations'!$A$1:$L$2336,10,FALSE)</f>
        <v>No</v>
      </c>
      <c r="J1041" s="11" t="str">
        <f>VLOOKUP(A1041,'Medical Examinations'!$A$1:$L$2336,11,FALSE)</f>
        <v>Obesity</v>
      </c>
      <c r="K1041" s="11" t="str">
        <f>VLOOKUP(A1041,'Medical Examinations'!$A$1:$L$2336,12,FALSE)</f>
        <v>Diabetes</v>
      </c>
      <c r="L1041" s="10">
        <f ca="1">VLOOKUP(A1041,'Hospitalisation Details'!$A$1:$Q$2344,3,FALSE)</f>
        <v>1966</v>
      </c>
      <c r="M1041" s="10" t="str">
        <f ca="1">VLOOKUP(A1041,'Hospitalisation Details'!$A$1:$Q$2344,5,FALSE)</f>
        <v>Jun</v>
      </c>
      <c r="N1041" s="11">
        <f ca="1">VLOOKUP(A1041,'Hospitalisation Details'!$A$1:$Q$2344,6,FALSE)</f>
        <v>12</v>
      </c>
      <c r="O1041" s="17">
        <f ca="1">VLOOKUP(A1041,'Hospitalisation Details'!$A$1:$Q$2344,7,FALSE)</f>
        <v>24270</v>
      </c>
      <c r="P1041" s="11">
        <f ca="1">VLOOKUP(A1041,'Hospitalisation Details'!$A$1:$Q$2344,10,FALSE)</f>
        <v>8448.66</v>
      </c>
      <c r="Q1041" s="11" t="str">
        <f ca="1">VLOOKUP(A1041,'Hospitalisation Details'!$A$1:$Q$2344,12,FALSE)</f>
        <v>tier - 3</v>
      </c>
      <c r="R1041" s="11" t="str">
        <f ca="1">VLOOKUP(A1041,'Hospitalisation Details'!$A$1:$Q$2344,14,FALSE)</f>
        <v>tier - 1</v>
      </c>
      <c r="S1041" s="11">
        <f ca="1">VLOOKUP(A1041,'Hospitalisation Details'!$A$1:$Q$2344,17,FALSE)</f>
        <v>59</v>
      </c>
      <c r="T1041" s="11" t="str">
        <f ca="1">VLOOKUP(A1041,'Hospitalisation Details'!$A$1:$Q$2336,16,FALSE)</f>
        <v>R1013</v>
      </c>
    </row>
    <row r="1042" ht="15.5" spans="1:20">
      <c r="A1042" s="10" t="s">
        <v>3842</v>
      </c>
      <c r="B1042" s="11" t="str">
        <f>VLOOKUP(A1042,'Customer Names'!$H$6:$K$2340,3,FALSE)</f>
        <v>  Richard</v>
      </c>
      <c r="C1042" s="11">
        <f>VLOOKUP(A1042,'Medical Examinations'!$A$1:$L$2336,2,FALSE)</f>
        <v>28.975</v>
      </c>
      <c r="D1042" s="11">
        <f>VLOOKUP(A1042,'Medical Examinations'!$A$1:$L$2336,3,FALSE)</f>
        <v>7.69</v>
      </c>
      <c r="E1042" s="11" t="str">
        <f>VLOOKUP(A1042,'Medical Examinations'!$A$1:$L$2336,4,FALSE)</f>
        <v>yes</v>
      </c>
      <c r="F1042" s="11" t="str">
        <f>VLOOKUP(A1042,'Medical Examinations'!$A$1:$L$2336,5,FALSE)</f>
        <v>No</v>
      </c>
      <c r="G1042" s="11" t="str">
        <f>VLOOKUP(A1042,'Medical Examinations'!$A$1:$L$2336,6,FALSE)</f>
        <v>No</v>
      </c>
      <c r="H1042" s="11">
        <f>VLOOKUP(A1042,'Medical Examinations'!$A$1:$L$2336,8,FALSE)</f>
        <v>0</v>
      </c>
      <c r="I1042" s="11" t="str">
        <f>VLOOKUP(A1042,'Medical Examinations'!$A$1:$L$2336,10,FALSE)</f>
        <v>No</v>
      </c>
      <c r="J1042" s="11" t="str">
        <f>VLOOKUP(A1042,'Medical Examinations'!$A$1:$L$2336,11,FALSE)</f>
        <v>Over Weight</v>
      </c>
      <c r="K1042" s="11" t="str">
        <f>VLOOKUP(A1042,'Medical Examinations'!$A$1:$L$2336,12,FALSE)</f>
        <v>Diabetes</v>
      </c>
      <c r="L1042" s="10">
        <f ca="1">VLOOKUP(A1042,'Hospitalisation Details'!$A$1:$Q$2344,3,FALSE)</f>
        <v>1984</v>
      </c>
      <c r="M1042" s="10" t="str">
        <f ca="1">VLOOKUP(A1042,'Hospitalisation Details'!$A$1:$Q$2344,5,FALSE)</f>
        <v>Jun</v>
      </c>
      <c r="N1042" s="11">
        <f ca="1">VLOOKUP(A1042,'Hospitalisation Details'!$A$1:$Q$2344,6,FALSE)</f>
        <v>19</v>
      </c>
      <c r="O1042" s="17">
        <f ca="1">VLOOKUP(A1042,'Hospitalisation Details'!$A$1:$Q$2344,7,FALSE)</f>
        <v>30852</v>
      </c>
      <c r="P1042" s="11">
        <f ca="1">VLOOKUP(A1042,'Hospitalisation Details'!$A$1:$Q$2344,10,FALSE)</f>
        <v>8450.82</v>
      </c>
      <c r="Q1042" s="11" t="str">
        <f ca="1">VLOOKUP(A1042,'Hospitalisation Details'!$A$1:$Q$2344,12,FALSE)</f>
        <v>tier - 2</v>
      </c>
      <c r="R1042" s="11" t="str">
        <f ca="1">VLOOKUP(A1042,'Hospitalisation Details'!$A$1:$Q$2344,14,FALSE)</f>
        <v>tier - 2</v>
      </c>
      <c r="S1042" s="11">
        <f ca="1">VLOOKUP(A1042,'Hospitalisation Details'!$A$1:$Q$2344,17,FALSE)</f>
        <v>41</v>
      </c>
      <c r="T1042" s="11" t="str">
        <f ca="1">VLOOKUP(A1042,'Hospitalisation Details'!$A$1:$Q$2336,16,FALSE)</f>
        <v>R1025</v>
      </c>
    </row>
    <row r="1043" ht="15.5" spans="1:20">
      <c r="A1043" s="10" t="s">
        <v>3845</v>
      </c>
      <c r="B1043" s="11" t="str">
        <f>VLOOKUP(A1043,'Customer Names'!$H$6:$K$2340,3,FALSE)</f>
        <v>  Brenda</v>
      </c>
      <c r="C1043" s="11">
        <f>VLOOKUP(A1043,'Medical Examinations'!$A$1:$L$2336,2,FALSE)</f>
        <v>33.4</v>
      </c>
      <c r="D1043" s="11">
        <f>VLOOKUP(A1043,'Medical Examinations'!$A$1:$L$2336,3,FALSE)</f>
        <v>4.84</v>
      </c>
      <c r="E1043" s="11" t="str">
        <f>VLOOKUP(A1043,'Medical Examinations'!$A$1:$L$2336,4,FALSE)</f>
        <v>No</v>
      </c>
      <c r="F1043" s="11" t="str">
        <f>VLOOKUP(A1043,'Medical Examinations'!$A$1:$L$2336,5,FALSE)</f>
        <v>No</v>
      </c>
      <c r="G1043" s="11" t="str">
        <f>VLOOKUP(A1043,'Medical Examinations'!$A$1:$L$2336,6,FALSE)</f>
        <v>No</v>
      </c>
      <c r="H1043" s="11">
        <f>VLOOKUP(A1043,'Medical Examinations'!$A$1:$L$2336,8,FALSE)</f>
        <v>0</v>
      </c>
      <c r="I1043" s="11" t="str">
        <f>VLOOKUP(A1043,'Medical Examinations'!$A$1:$L$2336,10,FALSE)</f>
        <v>No</v>
      </c>
      <c r="J1043" s="11" t="str">
        <f>VLOOKUP(A1043,'Medical Examinations'!$A$1:$L$2336,11,FALSE)</f>
        <v>Obesity</v>
      </c>
      <c r="K1043" s="11" t="str">
        <f>VLOOKUP(A1043,'Medical Examinations'!$A$1:$L$2336,12,FALSE)</f>
        <v>Normal</v>
      </c>
      <c r="L1043" s="10">
        <f ca="1">VLOOKUP(A1043,'Hospitalisation Details'!$A$1:$Q$2344,3,FALSE)</f>
        <v>1972</v>
      </c>
      <c r="M1043" s="10" t="str">
        <f ca="1">VLOOKUP(A1043,'Hospitalisation Details'!$A$1:$Q$2344,5,FALSE)</f>
        <v>Dec</v>
      </c>
      <c r="N1043" s="11">
        <f ca="1">VLOOKUP(A1043,'Hospitalisation Details'!$A$1:$Q$2344,6,FALSE)</f>
        <v>26</v>
      </c>
      <c r="O1043" s="17">
        <f ca="1">VLOOKUP(A1043,'Hospitalisation Details'!$A$1:$Q$2344,7,FALSE)</f>
        <v>26659</v>
      </c>
      <c r="P1043" s="11">
        <f ca="1">VLOOKUP(A1043,'Hospitalisation Details'!$A$1:$Q$2344,10,FALSE)</f>
        <v>8457.82</v>
      </c>
      <c r="Q1043" s="11" t="str">
        <f ca="1">VLOOKUP(A1043,'Hospitalisation Details'!$A$1:$Q$2344,12,FALSE)</f>
        <v>tier - 2</v>
      </c>
      <c r="R1043" s="11" t="str">
        <f ca="1">VLOOKUP(A1043,'Hospitalisation Details'!$A$1:$Q$2344,14,FALSE)</f>
        <v>tier - 3</v>
      </c>
      <c r="S1043" s="11">
        <f ca="1">VLOOKUP(A1043,'Hospitalisation Details'!$A$1:$Q$2344,17,FALSE)</f>
        <v>52</v>
      </c>
      <c r="T1043" s="11" t="str">
        <f ca="1">VLOOKUP(A1043,'Hospitalisation Details'!$A$1:$Q$2336,16,FALSE)</f>
        <v>R1011</v>
      </c>
    </row>
    <row r="1044" ht="15.5" spans="1:20">
      <c r="A1044" s="10" t="s">
        <v>3849</v>
      </c>
      <c r="B1044" s="11" t="str">
        <f>VLOOKUP(A1044,'Customer Names'!$H$6:$K$2340,3,FALSE)</f>
        <v>  Joseph M</v>
      </c>
      <c r="C1044" s="11">
        <f>VLOOKUP(A1044,'Medical Examinations'!$A$1:$L$2336,2,FALSE)</f>
        <v>21.5</v>
      </c>
      <c r="D1044" s="11">
        <f>VLOOKUP(A1044,'Medical Examinations'!$A$1:$L$2336,3,FALSE)</f>
        <v>9.77</v>
      </c>
      <c r="E1044" s="11" t="str">
        <f>VLOOKUP(A1044,'Medical Examinations'!$A$1:$L$2336,4,FALSE)</f>
        <v>yes</v>
      </c>
      <c r="F1044" s="11" t="str">
        <f>VLOOKUP(A1044,'Medical Examinations'!$A$1:$L$2336,5,FALSE)</f>
        <v>No</v>
      </c>
      <c r="G1044" s="11" t="str">
        <f>VLOOKUP(A1044,'Medical Examinations'!$A$1:$L$2336,6,FALSE)</f>
        <v>No</v>
      </c>
      <c r="H1044" s="11">
        <f>VLOOKUP(A1044,'Medical Examinations'!$A$1:$L$2336,8,FALSE)</f>
        <v>0</v>
      </c>
      <c r="I1044" s="11" t="str">
        <f>VLOOKUP(A1044,'Medical Examinations'!$A$1:$L$2336,10,FALSE)</f>
        <v>No</v>
      </c>
      <c r="J1044" s="11" t="str">
        <f>VLOOKUP(A1044,'Medical Examinations'!$A$1:$L$2336,11,FALSE)</f>
        <v>Normal Weight</v>
      </c>
      <c r="K1044" s="11" t="str">
        <f>VLOOKUP(A1044,'Medical Examinations'!$A$1:$L$2336,12,FALSE)</f>
        <v>Diabetes</v>
      </c>
      <c r="L1044" s="10">
        <f ca="1">VLOOKUP(A1044,'Hospitalisation Details'!$A$1:$Q$2344,3,FALSE)</f>
        <v>1992</v>
      </c>
      <c r="M1044" s="10" t="str">
        <f ca="1">VLOOKUP(A1044,'Hospitalisation Details'!$A$1:$Q$2344,5,FALSE)</f>
        <v>Sep</v>
      </c>
      <c r="N1044" s="11">
        <f ca="1">VLOOKUP(A1044,'Hospitalisation Details'!$A$1:$Q$2344,6,FALSE)</f>
        <v>9</v>
      </c>
      <c r="O1044" s="17">
        <f ca="1">VLOOKUP(A1044,'Hospitalisation Details'!$A$1:$Q$2344,7,FALSE)</f>
        <v>33856</v>
      </c>
      <c r="P1044" s="11">
        <f ca="1">VLOOKUP(A1044,'Hospitalisation Details'!$A$1:$Q$2344,10,FALSE)</f>
        <v>8466.35</v>
      </c>
      <c r="Q1044" s="11" t="str">
        <f ca="1">VLOOKUP(A1044,'Hospitalisation Details'!$A$1:$Q$2344,12,FALSE)</f>
        <v>tier - 2</v>
      </c>
      <c r="R1044" s="11" t="str">
        <f ca="1">VLOOKUP(A1044,'Hospitalisation Details'!$A$1:$Q$2344,14,FALSE)</f>
        <v>tier - 2</v>
      </c>
      <c r="S1044" s="11">
        <f ca="1">VLOOKUP(A1044,'Hospitalisation Details'!$A$1:$Q$2344,17,FALSE)</f>
        <v>33</v>
      </c>
      <c r="T1044" s="11" t="str">
        <f ca="1">VLOOKUP(A1044,'Hospitalisation Details'!$A$1:$Q$2336,16,FALSE)</f>
        <v>R1012</v>
      </c>
    </row>
    <row r="1045" ht="15.5" spans="1:20">
      <c r="A1045" s="10" t="s">
        <v>3852</v>
      </c>
      <c r="B1045" s="11" t="str">
        <f>VLOOKUP(A1045,'Customer Names'!$H$6:$K$2340,3,FALSE)</f>
        <v>  Stephen J</v>
      </c>
      <c r="C1045" s="11">
        <f>VLOOKUP(A1045,'Medical Examinations'!$A$1:$L$2336,2,FALSE)</f>
        <v>38.14</v>
      </c>
      <c r="D1045" s="11">
        <f>VLOOKUP(A1045,'Medical Examinations'!$A$1:$L$2336,3,FALSE)</f>
        <v>5.84</v>
      </c>
      <c r="E1045" s="11" t="str">
        <f>VLOOKUP(A1045,'Medical Examinations'!$A$1:$L$2336,4,FALSE)</f>
        <v>No</v>
      </c>
      <c r="F1045" s="11" t="str">
        <f>VLOOKUP(A1045,'Medical Examinations'!$A$1:$L$2336,5,FALSE)</f>
        <v>No</v>
      </c>
      <c r="G1045" s="11" t="str">
        <f>VLOOKUP(A1045,'Medical Examinations'!$A$1:$L$2336,6,FALSE)</f>
        <v>No</v>
      </c>
      <c r="H1045" s="11">
        <f>VLOOKUP(A1045,'Medical Examinations'!$A$1:$L$2336,8,FALSE)</f>
        <v>0</v>
      </c>
      <c r="I1045" s="11" t="str">
        <f>VLOOKUP(A1045,'Medical Examinations'!$A$1:$L$2336,10,FALSE)</f>
        <v>No</v>
      </c>
      <c r="J1045" s="11" t="str">
        <f>VLOOKUP(A1045,'Medical Examinations'!$A$1:$L$2336,11,FALSE)</f>
        <v>Obesity</v>
      </c>
      <c r="K1045" s="11" t="str">
        <f>VLOOKUP(A1045,'Medical Examinations'!$A$1:$L$2336,12,FALSE)</f>
        <v>Prediabetes</v>
      </c>
      <c r="L1045" s="10">
        <f ca="1">VLOOKUP(A1045,'Hospitalisation Details'!$A$1:$Q$2344,3,FALSE)</f>
        <v>1993</v>
      </c>
      <c r="M1045" s="10" t="str">
        <f ca="1">VLOOKUP(A1045,'Hospitalisation Details'!$A$1:$Q$2344,5,FALSE)</f>
        <v>Nov</v>
      </c>
      <c r="N1045" s="11">
        <f ca="1">VLOOKUP(A1045,'Hospitalisation Details'!$A$1:$Q$2344,6,FALSE)</f>
        <v>10</v>
      </c>
      <c r="O1045" s="17">
        <f ca="1">VLOOKUP(A1045,'Hospitalisation Details'!$A$1:$Q$2344,7,FALSE)</f>
        <v>34283</v>
      </c>
      <c r="P1045" s="11">
        <f ca="1">VLOOKUP(A1045,'Hospitalisation Details'!$A$1:$Q$2344,10,FALSE)</f>
        <v>8471.65</v>
      </c>
      <c r="Q1045" s="11" t="str">
        <f ca="1">VLOOKUP(A1045,'Hospitalisation Details'!$A$1:$Q$2344,12,FALSE)</f>
        <v>tier - 2</v>
      </c>
      <c r="R1045" s="11" t="str">
        <f ca="1">VLOOKUP(A1045,'Hospitalisation Details'!$A$1:$Q$2344,14,FALSE)</f>
        <v>tier - 1</v>
      </c>
      <c r="S1045" s="11">
        <f ca="1">VLOOKUP(A1045,'Hospitalisation Details'!$A$1:$Q$2344,17,FALSE)</f>
        <v>31</v>
      </c>
      <c r="T1045" s="11" t="str">
        <f ca="1">VLOOKUP(A1045,'Hospitalisation Details'!$A$1:$Q$2336,16,FALSE)</f>
        <v>R1012</v>
      </c>
    </row>
    <row r="1046" ht="15.5" spans="1:20">
      <c r="A1046" s="10" t="s">
        <v>3856</v>
      </c>
      <c r="B1046" s="11" t="str">
        <f>VLOOKUP(A1046,'Customer Names'!$H$6:$K$2340,3,FALSE)</f>
        <v>  Kathya</v>
      </c>
      <c r="C1046" s="11">
        <f>VLOOKUP(A1046,'Medical Examinations'!$A$1:$L$2336,2,FALSE)</f>
        <v>35.42</v>
      </c>
      <c r="D1046" s="11">
        <f>VLOOKUP(A1046,'Medical Examinations'!$A$1:$L$2336,3,FALSE)</f>
        <v>8.7</v>
      </c>
      <c r="E1046" s="11" t="str">
        <f>VLOOKUP(A1046,'Medical Examinations'!$A$1:$L$2336,4,FALSE)</f>
        <v>yes</v>
      </c>
      <c r="F1046" s="11" t="str">
        <f>VLOOKUP(A1046,'Medical Examinations'!$A$1:$L$2336,5,FALSE)</f>
        <v>No</v>
      </c>
      <c r="G1046" s="11" t="str">
        <f>VLOOKUP(A1046,'Medical Examinations'!$A$1:$L$2336,6,FALSE)</f>
        <v>No</v>
      </c>
      <c r="H1046" s="11">
        <f>VLOOKUP(A1046,'Medical Examinations'!$A$1:$L$2336,8,FALSE)</f>
        <v>1</v>
      </c>
      <c r="I1046" s="11" t="str">
        <f>VLOOKUP(A1046,'Medical Examinations'!$A$1:$L$2336,10,FALSE)</f>
        <v>No</v>
      </c>
      <c r="J1046" s="11" t="str">
        <f>VLOOKUP(A1046,'Medical Examinations'!$A$1:$L$2336,11,FALSE)</f>
        <v>Obesity</v>
      </c>
      <c r="K1046" s="11" t="str">
        <f>VLOOKUP(A1046,'Medical Examinations'!$A$1:$L$2336,12,FALSE)</f>
        <v>Diabetes</v>
      </c>
      <c r="L1046" s="10">
        <f ca="1">VLOOKUP(A1046,'Hospitalisation Details'!$A$1:$Q$2344,3,FALSE)</f>
        <v>1977</v>
      </c>
      <c r="M1046" s="10" t="str">
        <f ca="1">VLOOKUP(A1046,'Hospitalisation Details'!$A$1:$Q$2344,5,FALSE)</f>
        <v>Dec</v>
      </c>
      <c r="N1046" s="11">
        <f ca="1">VLOOKUP(A1046,'Hospitalisation Details'!$A$1:$Q$2344,6,FALSE)</f>
        <v>26</v>
      </c>
      <c r="O1046" s="17">
        <f ca="1">VLOOKUP(A1046,'Hospitalisation Details'!$A$1:$Q$2344,7,FALSE)</f>
        <v>28485</v>
      </c>
      <c r="P1046" s="11">
        <f ca="1">VLOOKUP(A1046,'Hospitalisation Details'!$A$1:$Q$2344,10,FALSE)</f>
        <v>8515.76</v>
      </c>
      <c r="Q1046" s="11" t="str">
        <f ca="1">VLOOKUP(A1046,'Hospitalisation Details'!$A$1:$Q$2344,12,FALSE)</f>
        <v>tier - 2</v>
      </c>
      <c r="R1046" s="11" t="str">
        <f ca="1">VLOOKUP(A1046,'Hospitalisation Details'!$A$1:$Q$2344,14,FALSE)</f>
        <v>tier - 2</v>
      </c>
      <c r="S1046" s="11">
        <f ca="1">VLOOKUP(A1046,'Hospitalisation Details'!$A$1:$Q$2344,17,FALSE)</f>
        <v>47</v>
      </c>
      <c r="T1046" s="11" t="str">
        <f ca="1">VLOOKUP(A1046,'Hospitalisation Details'!$A$1:$Q$2336,16,FALSE)</f>
        <v>R1013</v>
      </c>
    </row>
    <row r="1047" ht="15.5" spans="1:20">
      <c r="A1047" s="10" t="s">
        <v>3858</v>
      </c>
      <c r="B1047" s="11" t="str">
        <f>VLOOKUP(A1047,'Customer Names'!$H$6:$K$2340,3,FALSE)</f>
        <v>  Wesley</v>
      </c>
      <c r="C1047" s="11">
        <f>VLOOKUP(A1047,'Medical Examinations'!$A$1:$L$2336,2,FALSE)</f>
        <v>35.625</v>
      </c>
      <c r="D1047" s="11">
        <f>VLOOKUP(A1047,'Medical Examinations'!$A$1:$L$2336,3,FALSE)</f>
        <v>10.79</v>
      </c>
      <c r="E1047" s="11" t="str">
        <f>VLOOKUP(A1047,'Medical Examinations'!$A$1:$L$2336,4,FALSE)</f>
        <v>No</v>
      </c>
      <c r="F1047" s="11" t="str">
        <f>VLOOKUP(A1047,'Medical Examinations'!$A$1:$L$2336,5,FALSE)</f>
        <v>No</v>
      </c>
      <c r="G1047" s="11" t="str">
        <f>VLOOKUP(A1047,'Medical Examinations'!$A$1:$L$2336,6,FALSE)</f>
        <v>No</v>
      </c>
      <c r="H1047" s="11">
        <f>VLOOKUP(A1047,'Medical Examinations'!$A$1:$L$2336,8,FALSE)</f>
        <v>0</v>
      </c>
      <c r="I1047" s="11" t="str">
        <f>VLOOKUP(A1047,'Medical Examinations'!$A$1:$L$2336,10,FALSE)</f>
        <v>No</v>
      </c>
      <c r="J1047" s="11" t="str">
        <f>VLOOKUP(A1047,'Medical Examinations'!$A$1:$L$2336,11,FALSE)</f>
        <v>Obesity</v>
      </c>
      <c r="K1047" s="11" t="str">
        <f>VLOOKUP(A1047,'Medical Examinations'!$A$1:$L$2336,12,FALSE)</f>
        <v>Diabetes</v>
      </c>
      <c r="L1047" s="10">
        <f ca="1">VLOOKUP(A1047,'Hospitalisation Details'!$A$1:$Q$2344,3,FALSE)</f>
        <v>1977</v>
      </c>
      <c r="M1047" s="10" t="str">
        <f ca="1">VLOOKUP(A1047,'Hospitalisation Details'!$A$1:$Q$2344,5,FALSE)</f>
        <v>Jun</v>
      </c>
      <c r="N1047" s="11">
        <f ca="1">VLOOKUP(A1047,'Hospitalisation Details'!$A$1:$Q$2344,6,FALSE)</f>
        <v>21</v>
      </c>
      <c r="O1047" s="17">
        <f ca="1">VLOOKUP(A1047,'Hospitalisation Details'!$A$1:$Q$2344,7,FALSE)</f>
        <v>28297</v>
      </c>
      <c r="P1047" s="11">
        <f ca="1">VLOOKUP(A1047,'Hospitalisation Details'!$A$1:$Q$2344,10,FALSE)</f>
        <v>8516.83</v>
      </c>
      <c r="Q1047" s="11" t="str">
        <f ca="1">VLOOKUP(A1047,'Hospitalisation Details'!$A$1:$Q$2344,12,FALSE)</f>
        <v>tier - 2</v>
      </c>
      <c r="R1047" s="11" t="str">
        <f ca="1">VLOOKUP(A1047,'Hospitalisation Details'!$A$1:$Q$2344,14,FALSE)</f>
        <v>tier - 1</v>
      </c>
      <c r="S1047" s="11">
        <f ca="1">VLOOKUP(A1047,'Hospitalisation Details'!$A$1:$Q$2344,17,FALSE)</f>
        <v>48</v>
      </c>
      <c r="T1047" s="11" t="str">
        <f ca="1">VLOOKUP(A1047,'Hospitalisation Details'!$A$1:$Q$2336,16,FALSE)</f>
        <v>R1013</v>
      </c>
    </row>
    <row r="1048" ht="15.5" spans="1:20">
      <c r="A1048" s="10" t="s">
        <v>3862</v>
      </c>
      <c r="B1048" s="11" t="str">
        <f>VLOOKUP(A1048,'Customer Names'!$H$6:$K$2340,3,FALSE)</f>
        <v>  Tim</v>
      </c>
      <c r="C1048" s="11">
        <f>VLOOKUP(A1048,'Medical Examinations'!$A$1:$L$2336,2,FALSE)</f>
        <v>45.51</v>
      </c>
      <c r="D1048" s="11">
        <f>VLOOKUP(A1048,'Medical Examinations'!$A$1:$L$2336,3,FALSE)</f>
        <v>4.32</v>
      </c>
      <c r="E1048" s="11" t="str">
        <f>VLOOKUP(A1048,'Medical Examinations'!$A$1:$L$2336,4,FALSE)</f>
        <v>No</v>
      </c>
      <c r="F1048" s="11" t="str">
        <f>VLOOKUP(A1048,'Medical Examinations'!$A$1:$L$2336,5,FALSE)</f>
        <v>No</v>
      </c>
      <c r="G1048" s="11" t="str">
        <f>VLOOKUP(A1048,'Medical Examinations'!$A$1:$L$2336,6,FALSE)</f>
        <v>No</v>
      </c>
      <c r="H1048" s="11">
        <f>VLOOKUP(A1048,'Medical Examinations'!$A$1:$L$2336,8,FALSE)</f>
        <v>1</v>
      </c>
      <c r="I1048" s="11" t="str">
        <f>VLOOKUP(A1048,'Medical Examinations'!$A$1:$L$2336,10,FALSE)</f>
        <v>No</v>
      </c>
      <c r="J1048" s="11" t="str">
        <f>VLOOKUP(A1048,'Medical Examinations'!$A$1:$L$2336,11,FALSE)</f>
        <v>Obesity</v>
      </c>
      <c r="K1048" s="11" t="str">
        <f>VLOOKUP(A1048,'Medical Examinations'!$A$1:$L$2336,12,FALSE)</f>
        <v>Normal</v>
      </c>
      <c r="L1048" s="10">
        <f ca="1">VLOOKUP(A1048,'Hospitalisation Details'!$A$1:$Q$2344,3,FALSE)</f>
        <v>1977</v>
      </c>
      <c r="M1048" s="10" t="str">
        <f ca="1">VLOOKUP(A1048,'Hospitalisation Details'!$A$1:$Q$2344,5,FALSE)</f>
        <v>Dec</v>
      </c>
      <c r="N1048" s="11">
        <f ca="1">VLOOKUP(A1048,'Hospitalisation Details'!$A$1:$Q$2344,6,FALSE)</f>
        <v>29</v>
      </c>
      <c r="O1048" s="17">
        <f ca="1">VLOOKUP(A1048,'Hospitalisation Details'!$A$1:$Q$2344,7,FALSE)</f>
        <v>28488</v>
      </c>
      <c r="P1048" s="11">
        <f ca="1">VLOOKUP(A1048,'Hospitalisation Details'!$A$1:$Q$2344,10,FALSE)</f>
        <v>8520.03</v>
      </c>
      <c r="Q1048" s="11" t="str">
        <f ca="1">VLOOKUP(A1048,'Hospitalisation Details'!$A$1:$Q$2344,12,FALSE)</f>
        <v>tier - 2</v>
      </c>
      <c r="R1048" s="11" t="str">
        <f ca="1">VLOOKUP(A1048,'Hospitalisation Details'!$A$1:$Q$2344,14,FALSE)</f>
        <v>tier - 3</v>
      </c>
      <c r="S1048" s="11">
        <f ca="1">VLOOKUP(A1048,'Hospitalisation Details'!$A$1:$Q$2344,17,FALSE)</f>
        <v>47</v>
      </c>
      <c r="T1048" s="11" t="str">
        <f ca="1">VLOOKUP(A1048,'Hospitalisation Details'!$A$1:$Q$2336,16,FALSE)</f>
        <v>R1011</v>
      </c>
    </row>
    <row r="1049" ht="15.5" spans="1:20">
      <c r="A1049" s="10" t="s">
        <v>3866</v>
      </c>
      <c r="B1049" s="11" t="str">
        <f>VLOOKUP(A1049,'Customer Names'!$H$6:$K$2340,3,FALSE)</f>
        <v>  Jamie L</v>
      </c>
      <c r="C1049" s="11">
        <f>VLOOKUP(A1049,'Medical Examinations'!$A$1:$L$2336,2,FALSE)</f>
        <v>37.1</v>
      </c>
      <c r="D1049" s="11">
        <f>VLOOKUP(A1049,'Medical Examinations'!$A$1:$L$2336,3,FALSE)</f>
        <v>7.19</v>
      </c>
      <c r="E1049" s="11" t="str">
        <f>VLOOKUP(A1049,'Medical Examinations'!$A$1:$L$2336,4,FALSE)</f>
        <v>yes</v>
      </c>
      <c r="F1049" s="11" t="str">
        <f>VLOOKUP(A1049,'Medical Examinations'!$A$1:$L$2336,5,FALSE)</f>
        <v>No</v>
      </c>
      <c r="G1049" s="11" t="str">
        <f>VLOOKUP(A1049,'Medical Examinations'!$A$1:$L$2336,6,FALSE)</f>
        <v>No</v>
      </c>
      <c r="H1049" s="11">
        <f>VLOOKUP(A1049,'Medical Examinations'!$A$1:$L$2336,8,FALSE)</f>
        <v>0</v>
      </c>
      <c r="I1049" s="11" t="str">
        <f>VLOOKUP(A1049,'Medical Examinations'!$A$1:$L$2336,10,FALSE)</f>
        <v>No</v>
      </c>
      <c r="J1049" s="11" t="str">
        <f>VLOOKUP(A1049,'Medical Examinations'!$A$1:$L$2336,11,FALSE)</f>
        <v>Obesity</v>
      </c>
      <c r="K1049" s="11" t="str">
        <f>VLOOKUP(A1049,'Medical Examinations'!$A$1:$L$2336,12,FALSE)</f>
        <v>Diabetes</v>
      </c>
      <c r="L1049" s="10">
        <f ca="1">VLOOKUP(A1049,'Hospitalisation Details'!$A$1:$Q$2344,3,FALSE)</f>
        <v>1979</v>
      </c>
      <c r="M1049" s="10" t="str">
        <f ca="1">VLOOKUP(A1049,'Hospitalisation Details'!$A$1:$Q$2344,5,FALSE)</f>
        <v>Aug</v>
      </c>
      <c r="N1049" s="11">
        <f ca="1">VLOOKUP(A1049,'Hospitalisation Details'!$A$1:$Q$2344,6,FALSE)</f>
        <v>13</v>
      </c>
      <c r="O1049" s="17">
        <f ca="1">VLOOKUP(A1049,'Hospitalisation Details'!$A$1:$Q$2344,7,FALSE)</f>
        <v>29080</v>
      </c>
      <c r="P1049" s="11">
        <f ca="1">VLOOKUP(A1049,'Hospitalisation Details'!$A$1:$Q$2344,10,FALSE)</f>
        <v>8522</v>
      </c>
      <c r="Q1049" s="11" t="str">
        <f ca="1">VLOOKUP(A1049,'Hospitalisation Details'!$A$1:$Q$2344,12,FALSE)</f>
        <v>tier - 2</v>
      </c>
      <c r="R1049" s="11" t="str">
        <f ca="1">VLOOKUP(A1049,'Hospitalisation Details'!$A$1:$Q$2344,14,FALSE)</f>
        <v>tier - 2</v>
      </c>
      <c r="S1049" s="11">
        <f ca="1">VLOOKUP(A1049,'Hospitalisation Details'!$A$1:$Q$2344,17,FALSE)</f>
        <v>46</v>
      </c>
      <c r="T1049" s="11" t="str">
        <f ca="1">VLOOKUP(A1049,'Hospitalisation Details'!$A$1:$Q$2336,16,FALSE)</f>
        <v>R1011</v>
      </c>
    </row>
    <row r="1050" ht="15.5" spans="1:20">
      <c r="A1050" s="10" t="s">
        <v>3870</v>
      </c>
      <c r="B1050" s="11" t="str">
        <f>VLOOKUP(A1050,'Customer Names'!$H$6:$K$2340,3,FALSE)</f>
        <v>  Alexandra</v>
      </c>
      <c r="C1050" s="11">
        <f>VLOOKUP(A1050,'Medical Examinations'!$A$1:$L$2336,2,FALSE)</f>
        <v>30.5</v>
      </c>
      <c r="D1050" s="11">
        <f>VLOOKUP(A1050,'Medical Examinations'!$A$1:$L$2336,3,FALSE)</f>
        <v>11.94</v>
      </c>
      <c r="E1050" s="11" t="str">
        <f>VLOOKUP(A1050,'Medical Examinations'!$A$1:$L$2336,4,FALSE)</f>
        <v>yes</v>
      </c>
      <c r="F1050" s="11" t="str">
        <f>VLOOKUP(A1050,'Medical Examinations'!$A$1:$L$2336,5,FALSE)</f>
        <v>No</v>
      </c>
      <c r="G1050" s="11" t="str">
        <f>VLOOKUP(A1050,'Medical Examinations'!$A$1:$L$2336,6,FALSE)</f>
        <v>No</v>
      </c>
      <c r="H1050" s="11">
        <f>VLOOKUP(A1050,'Medical Examinations'!$A$1:$L$2336,8,FALSE)</f>
        <v>0</v>
      </c>
      <c r="I1050" s="11" t="str">
        <f>VLOOKUP(A1050,'Medical Examinations'!$A$1:$L$2336,10,FALSE)</f>
        <v>No</v>
      </c>
      <c r="J1050" s="11" t="str">
        <f>VLOOKUP(A1050,'Medical Examinations'!$A$1:$L$2336,11,FALSE)</f>
        <v>Obesity</v>
      </c>
      <c r="K1050" s="11" t="str">
        <f>VLOOKUP(A1050,'Medical Examinations'!$A$1:$L$2336,12,FALSE)</f>
        <v>Diabetes</v>
      </c>
      <c r="L1050" s="10">
        <f ca="1">VLOOKUP(A1050,'Hospitalisation Details'!$A$1:$Q$2344,3,FALSE)</f>
        <v>1977</v>
      </c>
      <c r="M1050" s="10" t="str">
        <f ca="1">VLOOKUP(A1050,'Hospitalisation Details'!$A$1:$Q$2344,5,FALSE)</f>
        <v>Jul</v>
      </c>
      <c r="N1050" s="11">
        <f ca="1">VLOOKUP(A1050,'Hospitalisation Details'!$A$1:$Q$2344,6,FALSE)</f>
        <v>26</v>
      </c>
      <c r="O1050" s="17">
        <f ca="1">VLOOKUP(A1050,'Hospitalisation Details'!$A$1:$Q$2344,7,FALSE)</f>
        <v>28332</v>
      </c>
      <c r="P1050" s="11">
        <f ca="1">VLOOKUP(A1050,'Hospitalisation Details'!$A$1:$Q$2344,10,FALSE)</f>
        <v>8527.53</v>
      </c>
      <c r="Q1050" s="11" t="str">
        <f ca="1">VLOOKUP(A1050,'Hospitalisation Details'!$A$1:$Q$2344,12,FALSE)</f>
        <v>tier - 2</v>
      </c>
      <c r="R1050" s="11" t="str">
        <f ca="1">VLOOKUP(A1050,'Hospitalisation Details'!$A$1:$Q$2344,14,FALSE)</f>
        <v>tier - 2</v>
      </c>
      <c r="S1050" s="11">
        <f ca="1">VLOOKUP(A1050,'Hospitalisation Details'!$A$1:$Q$2344,17,FALSE)</f>
        <v>48</v>
      </c>
      <c r="T1050" s="11" t="str">
        <f ca="1">VLOOKUP(A1050,'Hospitalisation Details'!$A$1:$Q$2336,16,FALSE)</f>
        <v>R1013</v>
      </c>
    </row>
    <row r="1051" ht="15.5" spans="1:20">
      <c r="A1051" s="10" t="s">
        <v>3874</v>
      </c>
      <c r="B1051" s="11" t="str">
        <f>VLOOKUP(A1051,'Customer Names'!$H$6:$K$2340,3,FALSE)</f>
        <v>  Tiffany</v>
      </c>
      <c r="C1051" s="11">
        <f>VLOOKUP(A1051,'Medical Examinations'!$A$1:$L$2336,2,FALSE)</f>
        <v>28.16</v>
      </c>
      <c r="D1051" s="11">
        <f>VLOOKUP(A1051,'Medical Examinations'!$A$1:$L$2336,3,FALSE)</f>
        <v>5.56</v>
      </c>
      <c r="E1051" s="11" t="str">
        <f>VLOOKUP(A1051,'Medical Examinations'!$A$1:$L$2336,4,FALSE)</f>
        <v>No</v>
      </c>
      <c r="F1051" s="11" t="str">
        <f>VLOOKUP(A1051,'Medical Examinations'!$A$1:$L$2336,5,FALSE)</f>
        <v>No</v>
      </c>
      <c r="G1051" s="11" t="str">
        <f>VLOOKUP(A1051,'Medical Examinations'!$A$1:$L$2336,6,FALSE)</f>
        <v>No</v>
      </c>
      <c r="H1051" s="11">
        <f>VLOOKUP(A1051,'Medical Examinations'!$A$1:$L$2336,8,FALSE)</f>
        <v>2</v>
      </c>
      <c r="I1051" s="11" t="str">
        <f>VLOOKUP(A1051,'Medical Examinations'!$A$1:$L$2336,10,FALSE)</f>
        <v>No</v>
      </c>
      <c r="J1051" s="11" t="str">
        <f>VLOOKUP(A1051,'Medical Examinations'!$A$1:$L$2336,11,FALSE)</f>
        <v>Over Weight</v>
      </c>
      <c r="K1051" s="11" t="str">
        <f>VLOOKUP(A1051,'Medical Examinations'!$A$1:$L$2336,12,FALSE)</f>
        <v>Normal</v>
      </c>
      <c r="L1051" s="10">
        <f ca="1">VLOOKUP(A1051,'Hospitalisation Details'!$A$1:$Q$2344,3,FALSE)</f>
        <v>1983</v>
      </c>
      <c r="M1051" s="10" t="str">
        <f ca="1">VLOOKUP(A1051,'Hospitalisation Details'!$A$1:$Q$2344,5,FALSE)</f>
        <v>Jul</v>
      </c>
      <c r="N1051" s="11">
        <f ca="1">VLOOKUP(A1051,'Hospitalisation Details'!$A$1:$Q$2344,6,FALSE)</f>
        <v>24</v>
      </c>
      <c r="O1051" s="17">
        <f ca="1">VLOOKUP(A1051,'Hospitalisation Details'!$A$1:$Q$2344,7,FALSE)</f>
        <v>30521</v>
      </c>
      <c r="P1051" s="11">
        <f ca="1">VLOOKUP(A1051,'Hospitalisation Details'!$A$1:$Q$2344,10,FALSE)</f>
        <v>8534.67</v>
      </c>
      <c r="Q1051" s="11" t="str">
        <f ca="1">VLOOKUP(A1051,'Hospitalisation Details'!$A$1:$Q$2344,12,FALSE)</f>
        <v>tier - 2</v>
      </c>
      <c r="R1051" s="11" t="str">
        <f ca="1">VLOOKUP(A1051,'Hospitalisation Details'!$A$1:$Q$2344,14,FALSE)</f>
        <v>tier - 3</v>
      </c>
      <c r="S1051" s="11">
        <f ca="1">VLOOKUP(A1051,'Hospitalisation Details'!$A$1:$Q$2344,17,FALSE)</f>
        <v>42</v>
      </c>
      <c r="T1051" s="11" t="str">
        <f ca="1">VLOOKUP(A1051,'Hospitalisation Details'!$A$1:$Q$2336,16,FALSE)</f>
        <v>R1024</v>
      </c>
    </row>
    <row r="1052" ht="15.5" spans="1:20">
      <c r="A1052" s="10" t="s">
        <v>3878</v>
      </c>
      <c r="B1052" s="11" t="str">
        <f>VLOOKUP(A1052,'Customer Names'!$H$6:$K$2340,3,FALSE)</f>
        <v>  Rebecca J</v>
      </c>
      <c r="C1052" s="11">
        <f>VLOOKUP(A1052,'Medical Examinations'!$A$1:$L$2336,2,FALSE)</f>
        <v>29.1</v>
      </c>
      <c r="D1052" s="11">
        <f>VLOOKUP(A1052,'Medical Examinations'!$A$1:$L$2336,3,FALSE)</f>
        <v>5.64</v>
      </c>
      <c r="E1052" s="11" t="str">
        <f>VLOOKUP(A1052,'Medical Examinations'!$A$1:$L$2336,4,FALSE)</f>
        <v>yes</v>
      </c>
      <c r="F1052" s="11" t="str">
        <f>VLOOKUP(A1052,'Medical Examinations'!$A$1:$L$2336,5,FALSE)</f>
        <v>No</v>
      </c>
      <c r="G1052" s="11" t="str">
        <f>VLOOKUP(A1052,'Medical Examinations'!$A$1:$L$2336,6,FALSE)</f>
        <v>No</v>
      </c>
      <c r="H1052" s="11">
        <f>VLOOKUP(A1052,'Medical Examinations'!$A$1:$L$2336,8,FALSE)</f>
        <v>0</v>
      </c>
      <c r="I1052" s="11" t="str">
        <f>VLOOKUP(A1052,'Medical Examinations'!$A$1:$L$2336,10,FALSE)</f>
        <v>No</v>
      </c>
      <c r="J1052" s="11" t="str">
        <f>VLOOKUP(A1052,'Medical Examinations'!$A$1:$L$2336,11,FALSE)</f>
        <v>Over Weight</v>
      </c>
      <c r="K1052" s="11" t="str">
        <f>VLOOKUP(A1052,'Medical Examinations'!$A$1:$L$2336,12,FALSE)</f>
        <v>Normal</v>
      </c>
      <c r="L1052" s="10">
        <f ca="1">VLOOKUP(A1052,'Hospitalisation Details'!$A$1:$Q$2344,3,FALSE)</f>
        <v>1981</v>
      </c>
      <c r="M1052" s="10" t="str">
        <f ca="1">VLOOKUP(A1052,'Hospitalisation Details'!$A$1:$Q$2344,5,FALSE)</f>
        <v>Dec</v>
      </c>
      <c r="N1052" s="11">
        <f ca="1">VLOOKUP(A1052,'Hospitalisation Details'!$A$1:$Q$2344,6,FALSE)</f>
        <v>27</v>
      </c>
      <c r="O1052" s="17">
        <f ca="1">VLOOKUP(A1052,'Hospitalisation Details'!$A$1:$Q$2344,7,FALSE)</f>
        <v>29947</v>
      </c>
      <c r="P1052" s="11">
        <f ca="1">VLOOKUP(A1052,'Hospitalisation Details'!$A$1:$Q$2344,10,FALSE)</f>
        <v>8538.29</v>
      </c>
      <c r="Q1052" s="11" t="str">
        <f ca="1">VLOOKUP(A1052,'Hospitalisation Details'!$A$1:$Q$2344,12,FALSE)</f>
        <v>tier - 2</v>
      </c>
      <c r="R1052" s="11" t="str">
        <f ca="1">VLOOKUP(A1052,'Hospitalisation Details'!$A$1:$Q$2344,14,FALSE)</f>
        <v>tier - 3</v>
      </c>
      <c r="S1052" s="11">
        <f ca="1">VLOOKUP(A1052,'Hospitalisation Details'!$A$1:$Q$2344,17,FALSE)</f>
        <v>43</v>
      </c>
      <c r="T1052" s="11" t="str">
        <f ca="1">VLOOKUP(A1052,'Hospitalisation Details'!$A$1:$Q$2336,16,FALSE)</f>
        <v>R1024</v>
      </c>
    </row>
    <row r="1053" ht="15.5" spans="1:20">
      <c r="A1053" s="10" t="s">
        <v>3881</v>
      </c>
      <c r="B1053" s="11" t="str">
        <f>VLOOKUP(A1053,'Customer Names'!$H$6:$K$2340,3,FALSE)</f>
        <v>  Austin T</v>
      </c>
      <c r="C1053" s="11">
        <f>VLOOKUP(A1053,'Medical Examinations'!$A$1:$L$2336,2,FALSE)</f>
        <v>30.22</v>
      </c>
      <c r="D1053" s="11">
        <f>VLOOKUP(A1053,'Medical Examinations'!$A$1:$L$2336,3,FALSE)</f>
        <v>4.65</v>
      </c>
      <c r="E1053" s="11" t="str">
        <f>VLOOKUP(A1053,'Medical Examinations'!$A$1:$L$2336,4,FALSE)</f>
        <v>No</v>
      </c>
      <c r="F1053" s="11" t="str">
        <f>VLOOKUP(A1053,'Medical Examinations'!$A$1:$L$2336,5,FALSE)</f>
        <v>No</v>
      </c>
      <c r="G1053" s="11" t="str">
        <f>VLOOKUP(A1053,'Medical Examinations'!$A$1:$L$2336,6,FALSE)</f>
        <v>No</v>
      </c>
      <c r="H1053" s="11">
        <f>VLOOKUP(A1053,'Medical Examinations'!$A$1:$L$2336,8,FALSE)</f>
        <v>0</v>
      </c>
      <c r="I1053" s="11" t="str">
        <f>VLOOKUP(A1053,'Medical Examinations'!$A$1:$L$2336,10,FALSE)</f>
        <v>No</v>
      </c>
      <c r="J1053" s="11" t="str">
        <f>VLOOKUP(A1053,'Medical Examinations'!$A$1:$L$2336,11,FALSE)</f>
        <v>Obesity</v>
      </c>
      <c r="K1053" s="11" t="str">
        <f>VLOOKUP(A1053,'Medical Examinations'!$A$1:$L$2336,12,FALSE)</f>
        <v>Normal</v>
      </c>
      <c r="L1053" s="10">
        <f ca="1">VLOOKUP(A1053,'Hospitalisation Details'!$A$1:$Q$2344,3,FALSE)</f>
        <v>1975</v>
      </c>
      <c r="M1053" s="10" t="str">
        <f ca="1">VLOOKUP(A1053,'Hospitalisation Details'!$A$1:$Q$2344,5,FALSE)</f>
        <v>Nov</v>
      </c>
      <c r="N1053" s="11">
        <f ca="1">VLOOKUP(A1053,'Hospitalisation Details'!$A$1:$Q$2344,6,FALSE)</f>
        <v>6</v>
      </c>
      <c r="O1053" s="17">
        <f ca="1">VLOOKUP(A1053,'Hospitalisation Details'!$A$1:$Q$2344,7,FALSE)</f>
        <v>27704</v>
      </c>
      <c r="P1053" s="11">
        <f ca="1">VLOOKUP(A1053,'Hospitalisation Details'!$A$1:$Q$2344,10,FALSE)</f>
        <v>8539.67</v>
      </c>
      <c r="Q1053" s="11" t="str">
        <f ca="1">VLOOKUP(A1053,'Hospitalisation Details'!$A$1:$Q$2344,12,FALSE)</f>
        <v>tier - 2</v>
      </c>
      <c r="R1053" s="11" t="str">
        <f ca="1">VLOOKUP(A1053,'Hospitalisation Details'!$A$1:$Q$2344,14,FALSE)</f>
        <v>tier - 3</v>
      </c>
      <c r="S1053" s="11">
        <f ca="1">VLOOKUP(A1053,'Hospitalisation Details'!$A$1:$Q$2344,17,FALSE)</f>
        <v>49</v>
      </c>
      <c r="T1053" s="11" t="str">
        <f ca="1">VLOOKUP(A1053,'Hospitalisation Details'!$A$1:$Q$2336,16,FALSE)</f>
        <v>R1011</v>
      </c>
    </row>
    <row r="1054" ht="15.5" spans="1:20">
      <c r="A1054" s="10" t="s">
        <v>3885</v>
      </c>
      <c r="B1054" s="11" t="str">
        <f>VLOOKUP(A1054,'Customer Names'!$H$6:$K$2340,3,FALSE)</f>
        <v>  Jamie T</v>
      </c>
      <c r="C1054" s="11">
        <f>VLOOKUP(A1054,'Medical Examinations'!$A$1:$L$2336,2,FALSE)</f>
        <v>24.29</v>
      </c>
      <c r="D1054" s="11">
        <f>VLOOKUP(A1054,'Medical Examinations'!$A$1:$L$2336,3,FALSE)</f>
        <v>9.05</v>
      </c>
      <c r="E1054" s="11" t="str">
        <f>VLOOKUP(A1054,'Medical Examinations'!$A$1:$L$2336,4,FALSE)</f>
        <v>No</v>
      </c>
      <c r="F1054" s="11" t="str">
        <f>VLOOKUP(A1054,'Medical Examinations'!$A$1:$L$2336,5,FALSE)</f>
        <v>No</v>
      </c>
      <c r="G1054" s="11" t="str">
        <f>VLOOKUP(A1054,'Medical Examinations'!$A$1:$L$2336,6,FALSE)</f>
        <v>No</v>
      </c>
      <c r="H1054" s="11">
        <f>VLOOKUP(A1054,'Medical Examinations'!$A$1:$L$2336,8,FALSE)</f>
        <v>0</v>
      </c>
      <c r="I1054" s="11" t="str">
        <f>VLOOKUP(A1054,'Medical Examinations'!$A$1:$L$2336,10,FALSE)</f>
        <v>No</v>
      </c>
      <c r="J1054" s="11" t="str">
        <f>VLOOKUP(A1054,'Medical Examinations'!$A$1:$L$2336,11,FALSE)</f>
        <v>Normal Weight</v>
      </c>
      <c r="K1054" s="11" t="str">
        <f>VLOOKUP(A1054,'Medical Examinations'!$A$1:$L$2336,12,FALSE)</f>
        <v>Diabetes</v>
      </c>
      <c r="L1054" s="10">
        <f ca="1">VLOOKUP(A1054,'Hospitalisation Details'!$A$1:$Q$2344,3,FALSE)</f>
        <v>1983</v>
      </c>
      <c r="M1054" s="10" t="str">
        <f ca="1">VLOOKUP(A1054,'Hospitalisation Details'!$A$1:$Q$2344,5,FALSE)</f>
        <v>Dec</v>
      </c>
      <c r="N1054" s="11">
        <f ca="1">VLOOKUP(A1054,'Hospitalisation Details'!$A$1:$Q$2344,6,FALSE)</f>
        <v>12</v>
      </c>
      <c r="O1054" s="17">
        <f ca="1">VLOOKUP(A1054,'Hospitalisation Details'!$A$1:$Q$2344,7,FALSE)</f>
        <v>30662</v>
      </c>
      <c r="P1054" s="11">
        <f ca="1">VLOOKUP(A1054,'Hospitalisation Details'!$A$1:$Q$2344,10,FALSE)</f>
        <v>8547.69</v>
      </c>
      <c r="Q1054" s="11" t="str">
        <f ca="1">VLOOKUP(A1054,'Hospitalisation Details'!$A$1:$Q$2344,12,FALSE)</f>
        <v>tier - 2</v>
      </c>
      <c r="R1054" s="11" t="str">
        <f ca="1">VLOOKUP(A1054,'Hospitalisation Details'!$A$1:$Q$2344,14,FALSE)</f>
        <v>tier - 1</v>
      </c>
      <c r="S1054" s="11">
        <f ca="1">VLOOKUP(A1054,'Hospitalisation Details'!$A$1:$Q$2344,17,FALSE)</f>
        <v>41</v>
      </c>
      <c r="T1054" s="11" t="str">
        <f ca="1">VLOOKUP(A1054,'Hospitalisation Details'!$A$1:$Q$2336,16,FALSE)</f>
        <v>R1013</v>
      </c>
    </row>
    <row r="1055" ht="15.5" spans="1:20">
      <c r="A1055" s="10" t="s">
        <v>3889</v>
      </c>
      <c r="B1055" s="11" t="str">
        <f>VLOOKUP(A1055,'Customer Names'!$H$6:$K$2340,3,FALSE)</f>
        <v>  Matthew T</v>
      </c>
      <c r="C1055" s="11">
        <f>VLOOKUP(A1055,'Medical Examinations'!$A$1:$L$2336,2,FALSE)</f>
        <v>29.39</v>
      </c>
      <c r="D1055" s="11">
        <f>VLOOKUP(A1055,'Medical Examinations'!$A$1:$L$2336,3,FALSE)</f>
        <v>4.52</v>
      </c>
      <c r="E1055" s="11" t="str">
        <f>VLOOKUP(A1055,'Medical Examinations'!$A$1:$L$2336,4,FALSE)</f>
        <v>yes</v>
      </c>
      <c r="F1055" s="11" t="str">
        <f>VLOOKUP(A1055,'Medical Examinations'!$A$1:$L$2336,5,FALSE)</f>
        <v>No</v>
      </c>
      <c r="G1055" s="11" t="str">
        <f>VLOOKUP(A1055,'Medical Examinations'!$A$1:$L$2336,6,FALSE)</f>
        <v>No</v>
      </c>
      <c r="H1055" s="11">
        <f>VLOOKUP(A1055,'Medical Examinations'!$A$1:$L$2336,8,FALSE)</f>
        <v>0</v>
      </c>
      <c r="I1055" s="11" t="str">
        <f>VLOOKUP(A1055,'Medical Examinations'!$A$1:$L$2336,10,FALSE)</f>
        <v>No</v>
      </c>
      <c r="J1055" s="11" t="str">
        <f>VLOOKUP(A1055,'Medical Examinations'!$A$1:$L$2336,11,FALSE)</f>
        <v>Over Weight</v>
      </c>
      <c r="K1055" s="11" t="str">
        <f>VLOOKUP(A1055,'Medical Examinations'!$A$1:$L$2336,12,FALSE)</f>
        <v>Normal</v>
      </c>
      <c r="L1055" s="10">
        <f ca="1">VLOOKUP(A1055,'Hospitalisation Details'!$A$1:$Q$2344,3,FALSE)</f>
        <v>1975</v>
      </c>
      <c r="M1055" s="10" t="str">
        <f ca="1">VLOOKUP(A1055,'Hospitalisation Details'!$A$1:$Q$2344,5,FALSE)</f>
        <v>Aug</v>
      </c>
      <c r="N1055" s="11">
        <f ca="1">VLOOKUP(A1055,'Hospitalisation Details'!$A$1:$Q$2344,6,FALSE)</f>
        <v>6</v>
      </c>
      <c r="O1055" s="17">
        <f ca="1">VLOOKUP(A1055,'Hospitalisation Details'!$A$1:$Q$2344,7,FALSE)</f>
        <v>27612</v>
      </c>
      <c r="P1055" s="11">
        <f ca="1">VLOOKUP(A1055,'Hospitalisation Details'!$A$1:$Q$2344,10,FALSE)</f>
        <v>8551.35</v>
      </c>
      <c r="Q1055" s="11" t="str">
        <f ca="1">VLOOKUP(A1055,'Hospitalisation Details'!$A$1:$Q$2344,12,FALSE)</f>
        <v>tier - 2</v>
      </c>
      <c r="R1055" s="11" t="str">
        <f ca="1">VLOOKUP(A1055,'Hospitalisation Details'!$A$1:$Q$2344,14,FALSE)</f>
        <v>tier - 2</v>
      </c>
      <c r="S1055" s="11">
        <f ca="1">VLOOKUP(A1055,'Hospitalisation Details'!$A$1:$Q$2344,17,FALSE)</f>
        <v>50</v>
      </c>
      <c r="T1055" s="11" t="str">
        <f ca="1">VLOOKUP(A1055,'Hospitalisation Details'!$A$1:$Q$2336,16,FALSE)</f>
        <v>R1011</v>
      </c>
    </row>
    <row r="1056" ht="15.5" spans="1:20">
      <c r="A1056" s="10" t="s">
        <v>3892</v>
      </c>
      <c r="B1056" s="11" t="str">
        <f>VLOOKUP(A1056,'Customer Names'!$H$6:$K$2340,3,FALSE)</f>
        <v>  Emily</v>
      </c>
      <c r="C1056" s="11">
        <f>VLOOKUP(A1056,'Medical Examinations'!$A$1:$L$2336,2,FALSE)</f>
        <v>25.66</v>
      </c>
      <c r="D1056" s="11">
        <f>VLOOKUP(A1056,'Medical Examinations'!$A$1:$L$2336,3,FALSE)</f>
        <v>4.62</v>
      </c>
      <c r="E1056" s="11" t="str">
        <f>VLOOKUP(A1056,'Medical Examinations'!$A$1:$L$2336,4,FALSE)</f>
        <v>yes</v>
      </c>
      <c r="F1056" s="11" t="str">
        <f>VLOOKUP(A1056,'Medical Examinations'!$A$1:$L$2336,5,FALSE)</f>
        <v>No</v>
      </c>
      <c r="G1056" s="11" t="str">
        <f>VLOOKUP(A1056,'Medical Examinations'!$A$1:$L$2336,6,FALSE)</f>
        <v>No</v>
      </c>
      <c r="H1056" s="11">
        <f>VLOOKUP(A1056,'Medical Examinations'!$A$1:$L$2336,8,FALSE)</f>
        <v>1</v>
      </c>
      <c r="I1056" s="11" t="str">
        <f>VLOOKUP(A1056,'Medical Examinations'!$A$1:$L$2336,10,FALSE)</f>
        <v>No</v>
      </c>
      <c r="J1056" s="11" t="str">
        <f>VLOOKUP(A1056,'Medical Examinations'!$A$1:$L$2336,11,FALSE)</f>
        <v>Over Weight</v>
      </c>
      <c r="K1056" s="11" t="str">
        <f>VLOOKUP(A1056,'Medical Examinations'!$A$1:$L$2336,12,FALSE)</f>
        <v>Normal</v>
      </c>
      <c r="L1056" s="10">
        <f ca="1">VLOOKUP(A1056,'Hospitalisation Details'!$A$1:$Q$2344,3,FALSE)</f>
        <v>1975</v>
      </c>
      <c r="M1056" s="10" t="str">
        <f ca="1">VLOOKUP(A1056,'Hospitalisation Details'!$A$1:$Q$2344,5,FALSE)</f>
        <v>Aug</v>
      </c>
      <c r="N1056" s="11">
        <f ca="1">VLOOKUP(A1056,'Hospitalisation Details'!$A$1:$Q$2344,6,FALSE)</f>
        <v>21</v>
      </c>
      <c r="O1056" s="17">
        <f ca="1">VLOOKUP(A1056,'Hospitalisation Details'!$A$1:$Q$2344,7,FALSE)</f>
        <v>27627</v>
      </c>
      <c r="P1056" s="11">
        <f ca="1">VLOOKUP(A1056,'Hospitalisation Details'!$A$1:$Q$2344,10,FALSE)</f>
        <v>8556.91</v>
      </c>
      <c r="Q1056" s="11" t="str">
        <f ca="1">VLOOKUP(A1056,'Hospitalisation Details'!$A$1:$Q$2344,12,FALSE)</f>
        <v>tier - 2</v>
      </c>
      <c r="R1056" s="11" t="str">
        <f ca="1">VLOOKUP(A1056,'Hospitalisation Details'!$A$1:$Q$2344,14,FALSE)</f>
        <v>tier - 1</v>
      </c>
      <c r="S1056" s="11">
        <f ca="1">VLOOKUP(A1056,'Hospitalisation Details'!$A$1:$Q$2344,17,FALSE)</f>
        <v>50</v>
      </c>
      <c r="T1056" s="11" t="str">
        <f ca="1">VLOOKUP(A1056,'Hospitalisation Details'!$A$1:$Q$2336,16,FALSE)</f>
        <v>R1011</v>
      </c>
    </row>
    <row r="1057" ht="15.5" spans="1:20">
      <c r="A1057" s="10" t="s">
        <v>3896</v>
      </c>
      <c r="B1057" s="11" t="str">
        <f>VLOOKUP(A1057,'Customer Names'!$H$6:$K$2340,3,FALSE)</f>
        <v>  Gillian</v>
      </c>
      <c r="C1057" s="11">
        <f>VLOOKUP(A1057,'Medical Examinations'!$A$1:$L$2336,2,FALSE)</f>
        <v>39.11</v>
      </c>
      <c r="D1057" s="11">
        <f>VLOOKUP(A1057,'Medical Examinations'!$A$1:$L$2336,3,FALSE)</f>
        <v>5.87</v>
      </c>
      <c r="E1057" s="11" t="str">
        <f>VLOOKUP(A1057,'Medical Examinations'!$A$1:$L$2336,4,FALSE)</f>
        <v>No</v>
      </c>
      <c r="F1057" s="11" t="str">
        <f>VLOOKUP(A1057,'Medical Examinations'!$A$1:$L$2336,5,FALSE)</f>
        <v>No</v>
      </c>
      <c r="G1057" s="11" t="str">
        <f>VLOOKUP(A1057,'Medical Examinations'!$A$1:$L$2336,6,FALSE)</f>
        <v>No</v>
      </c>
      <c r="H1057" s="11">
        <f>VLOOKUP(A1057,'Medical Examinations'!$A$1:$L$2336,8,FALSE)</f>
        <v>0</v>
      </c>
      <c r="I1057" s="11" t="str">
        <f>VLOOKUP(A1057,'Medical Examinations'!$A$1:$L$2336,10,FALSE)</f>
        <v>No</v>
      </c>
      <c r="J1057" s="11" t="str">
        <f>VLOOKUP(A1057,'Medical Examinations'!$A$1:$L$2336,11,FALSE)</f>
        <v>Obesity</v>
      </c>
      <c r="K1057" s="11" t="str">
        <f>VLOOKUP(A1057,'Medical Examinations'!$A$1:$L$2336,12,FALSE)</f>
        <v>Prediabetes</v>
      </c>
      <c r="L1057" s="10">
        <f ca="1">VLOOKUP(A1057,'Hospitalisation Details'!$A$1:$Q$2344,3,FALSE)</f>
        <v>1988</v>
      </c>
      <c r="M1057" s="10" t="str">
        <f ca="1">VLOOKUP(A1057,'Hospitalisation Details'!$A$1:$Q$2344,5,FALSE)</f>
        <v>Sep</v>
      </c>
      <c r="N1057" s="11">
        <f ca="1">VLOOKUP(A1057,'Hospitalisation Details'!$A$1:$Q$2344,6,FALSE)</f>
        <v>21</v>
      </c>
      <c r="O1057" s="17">
        <f ca="1">VLOOKUP(A1057,'Hospitalisation Details'!$A$1:$Q$2344,7,FALSE)</f>
        <v>32407</v>
      </c>
      <c r="P1057" s="11">
        <f ca="1">VLOOKUP(A1057,'Hospitalisation Details'!$A$1:$Q$2344,10,FALSE)</f>
        <v>8567.25</v>
      </c>
      <c r="Q1057" s="11" t="str">
        <f ca="1">VLOOKUP(A1057,'Hospitalisation Details'!$A$1:$Q$2344,12,FALSE)</f>
        <v>tier - 2</v>
      </c>
      <c r="R1057" s="11" t="str">
        <f ca="1">VLOOKUP(A1057,'Hospitalisation Details'!$A$1:$Q$2344,14,FALSE)</f>
        <v>tier - 1</v>
      </c>
      <c r="S1057" s="11">
        <f ca="1">VLOOKUP(A1057,'Hospitalisation Details'!$A$1:$Q$2344,17,FALSE)</f>
        <v>37</v>
      </c>
      <c r="T1057" s="11" t="str">
        <f ca="1">VLOOKUP(A1057,'Hospitalisation Details'!$A$1:$Q$2336,16,FALSE)</f>
        <v>R1012</v>
      </c>
    </row>
    <row r="1058" ht="15.5" spans="1:20">
      <c r="A1058" s="10" t="s">
        <v>3900</v>
      </c>
      <c r="B1058" s="11" t="str">
        <f>VLOOKUP(A1058,'Customer Names'!$H$6:$K$2340,3,FALSE)</f>
        <v>  Brenn E</v>
      </c>
      <c r="C1058" s="11">
        <f>VLOOKUP(A1058,'Medical Examinations'!$A$1:$L$2336,2,FALSE)</f>
        <v>43.78</v>
      </c>
      <c r="D1058" s="11">
        <f>VLOOKUP(A1058,'Medical Examinations'!$A$1:$L$2336,3,FALSE)</f>
        <v>5.71</v>
      </c>
      <c r="E1058" s="11" t="str">
        <f>VLOOKUP(A1058,'Medical Examinations'!$A$1:$L$2336,4,FALSE)</f>
        <v>No</v>
      </c>
      <c r="F1058" s="11" t="str">
        <f>VLOOKUP(A1058,'Medical Examinations'!$A$1:$L$2336,5,FALSE)</f>
        <v>No</v>
      </c>
      <c r="G1058" s="11" t="str">
        <f>VLOOKUP(A1058,'Medical Examinations'!$A$1:$L$2336,6,FALSE)</f>
        <v>No</v>
      </c>
      <c r="H1058" s="11">
        <f>VLOOKUP(A1058,'Medical Examinations'!$A$1:$L$2336,8,FALSE)</f>
        <v>1</v>
      </c>
      <c r="I1058" s="11" t="str">
        <f>VLOOKUP(A1058,'Medical Examinations'!$A$1:$L$2336,10,FALSE)</f>
        <v>No</v>
      </c>
      <c r="J1058" s="11" t="str">
        <f>VLOOKUP(A1058,'Medical Examinations'!$A$1:$L$2336,11,FALSE)</f>
        <v>Obesity</v>
      </c>
      <c r="K1058" s="11" t="str">
        <f>VLOOKUP(A1058,'Medical Examinations'!$A$1:$L$2336,12,FALSE)</f>
        <v>Prediabetes</v>
      </c>
      <c r="L1058" s="10">
        <f ca="1">VLOOKUP(A1058,'Hospitalisation Details'!$A$1:$Q$2344,3,FALSE)</f>
        <v>1975</v>
      </c>
      <c r="M1058" s="10" t="str">
        <f ca="1">VLOOKUP(A1058,'Hospitalisation Details'!$A$1:$Q$2344,5,FALSE)</f>
        <v>Sep</v>
      </c>
      <c r="N1058" s="11">
        <f ca="1">VLOOKUP(A1058,'Hospitalisation Details'!$A$1:$Q$2344,6,FALSE)</f>
        <v>26</v>
      </c>
      <c r="O1058" s="17">
        <f ca="1">VLOOKUP(A1058,'Hospitalisation Details'!$A$1:$Q$2344,7,FALSE)</f>
        <v>27663</v>
      </c>
      <c r="P1058" s="11">
        <f ca="1">VLOOKUP(A1058,'Hospitalisation Details'!$A$1:$Q$2344,10,FALSE)</f>
        <v>8569.86</v>
      </c>
      <c r="Q1058" s="11" t="str">
        <f ca="1">VLOOKUP(A1058,'Hospitalisation Details'!$A$1:$Q$2344,12,FALSE)</f>
        <v>tier - 2</v>
      </c>
      <c r="R1058" s="11" t="str">
        <f ca="1">VLOOKUP(A1058,'Hospitalisation Details'!$A$1:$Q$2344,14,FALSE)</f>
        <v>tier - 3</v>
      </c>
      <c r="S1058" s="11">
        <f ca="1">VLOOKUP(A1058,'Hospitalisation Details'!$A$1:$Q$2344,17,FALSE)</f>
        <v>50</v>
      </c>
      <c r="T1058" s="11" t="str">
        <f ca="1">VLOOKUP(A1058,'Hospitalisation Details'!$A$1:$Q$2336,16,FALSE)</f>
        <v>R1013</v>
      </c>
    </row>
    <row r="1059" ht="15.5" spans="1:20">
      <c r="A1059" s="10" t="s">
        <v>3904</v>
      </c>
      <c r="B1059" s="11" t="str">
        <f>VLOOKUP(A1059,'Customer Names'!$H$6:$K$2340,3,FALSE)</f>
        <v>  Lisa M</v>
      </c>
      <c r="C1059" s="11">
        <f>VLOOKUP(A1059,'Medical Examinations'!$A$1:$L$2336,2,FALSE)</f>
        <v>24.35</v>
      </c>
      <c r="D1059" s="11">
        <f>VLOOKUP(A1059,'Medical Examinations'!$A$1:$L$2336,3,FALSE)</f>
        <v>9.08</v>
      </c>
      <c r="E1059" s="11" t="str">
        <f>VLOOKUP(A1059,'Medical Examinations'!$A$1:$L$2336,4,FALSE)</f>
        <v>No</v>
      </c>
      <c r="F1059" s="11" t="str">
        <f>VLOOKUP(A1059,'Medical Examinations'!$A$1:$L$2336,5,FALSE)</f>
        <v>No</v>
      </c>
      <c r="G1059" s="11" t="str">
        <f>VLOOKUP(A1059,'Medical Examinations'!$A$1:$L$2336,6,FALSE)</f>
        <v>No</v>
      </c>
      <c r="H1059" s="11">
        <f>VLOOKUP(A1059,'Medical Examinations'!$A$1:$L$2336,8,FALSE)</f>
        <v>0</v>
      </c>
      <c r="I1059" s="11" t="str">
        <f>VLOOKUP(A1059,'Medical Examinations'!$A$1:$L$2336,10,FALSE)</f>
        <v>No</v>
      </c>
      <c r="J1059" s="11" t="str">
        <f>VLOOKUP(A1059,'Medical Examinations'!$A$1:$L$2336,11,FALSE)</f>
        <v>Normal Weight</v>
      </c>
      <c r="K1059" s="11" t="str">
        <f>VLOOKUP(A1059,'Medical Examinations'!$A$1:$L$2336,12,FALSE)</f>
        <v>Diabetes</v>
      </c>
      <c r="L1059" s="10">
        <f ca="1">VLOOKUP(A1059,'Hospitalisation Details'!$A$1:$Q$2344,3,FALSE)</f>
        <v>1982</v>
      </c>
      <c r="M1059" s="10" t="str">
        <f ca="1">VLOOKUP(A1059,'Hospitalisation Details'!$A$1:$Q$2344,5,FALSE)</f>
        <v>Dec</v>
      </c>
      <c r="N1059" s="11">
        <f ca="1">VLOOKUP(A1059,'Hospitalisation Details'!$A$1:$Q$2344,6,FALSE)</f>
        <v>6</v>
      </c>
      <c r="O1059" s="17">
        <f ca="1">VLOOKUP(A1059,'Hospitalisation Details'!$A$1:$Q$2344,7,FALSE)</f>
        <v>30291</v>
      </c>
      <c r="P1059" s="11">
        <f ca="1">VLOOKUP(A1059,'Hospitalisation Details'!$A$1:$Q$2344,10,FALSE)</f>
        <v>8572.04</v>
      </c>
      <c r="Q1059" s="11" t="str">
        <f ca="1">VLOOKUP(A1059,'Hospitalisation Details'!$A$1:$Q$2344,12,FALSE)</f>
        <v>tier - 2</v>
      </c>
      <c r="R1059" s="11" t="str">
        <f ca="1">VLOOKUP(A1059,'Hospitalisation Details'!$A$1:$Q$2344,14,FALSE)</f>
        <v>tier - 2</v>
      </c>
      <c r="S1059" s="11">
        <f ca="1">VLOOKUP(A1059,'Hospitalisation Details'!$A$1:$Q$2344,17,FALSE)</f>
        <v>42</v>
      </c>
      <c r="T1059" s="11" t="str">
        <f ca="1">VLOOKUP(A1059,'Hospitalisation Details'!$A$1:$Q$2336,16,FALSE)</f>
        <v>R1021</v>
      </c>
    </row>
    <row r="1060" ht="15.5" spans="1:20">
      <c r="A1060" s="10" t="s">
        <v>3907</v>
      </c>
      <c r="B1060" s="11" t="str">
        <f>VLOOKUP(A1060,'Customer Names'!$H$6:$K$2340,3,FALSE)</f>
        <v>  Matt</v>
      </c>
      <c r="C1060" s="11">
        <f>VLOOKUP(A1060,'Medical Examinations'!$A$1:$L$2336,2,FALSE)</f>
        <v>40.3</v>
      </c>
      <c r="D1060" s="11">
        <f>VLOOKUP(A1060,'Medical Examinations'!$A$1:$L$2336,3,FALSE)</f>
        <v>5.3</v>
      </c>
      <c r="E1060" s="11" t="str">
        <f>VLOOKUP(A1060,'Medical Examinations'!$A$1:$L$2336,4,FALSE)</f>
        <v>yes</v>
      </c>
      <c r="F1060" s="11" t="str">
        <f>VLOOKUP(A1060,'Medical Examinations'!$A$1:$L$2336,5,FALSE)</f>
        <v>No</v>
      </c>
      <c r="G1060" s="11" t="str">
        <f>VLOOKUP(A1060,'Medical Examinations'!$A$1:$L$2336,6,FALSE)</f>
        <v>No</v>
      </c>
      <c r="H1060" s="11">
        <f>VLOOKUP(A1060,'Medical Examinations'!$A$1:$L$2336,8,FALSE)</f>
        <v>2</v>
      </c>
      <c r="I1060" s="11" t="str">
        <f>VLOOKUP(A1060,'Medical Examinations'!$A$1:$L$2336,10,FALSE)</f>
        <v>No</v>
      </c>
      <c r="J1060" s="11" t="str">
        <f>VLOOKUP(A1060,'Medical Examinations'!$A$1:$L$2336,11,FALSE)</f>
        <v>Obesity</v>
      </c>
      <c r="K1060" s="11" t="str">
        <f>VLOOKUP(A1060,'Medical Examinations'!$A$1:$L$2336,12,FALSE)</f>
        <v>Normal</v>
      </c>
      <c r="L1060" s="10">
        <f ca="1">VLOOKUP(A1060,'Hospitalisation Details'!$A$1:$Q$2344,3,FALSE)</f>
        <v>1987</v>
      </c>
      <c r="M1060" s="10" t="str">
        <f ca="1">VLOOKUP(A1060,'Hospitalisation Details'!$A$1:$Q$2344,5,FALSE)</f>
        <v>Nov</v>
      </c>
      <c r="N1060" s="11">
        <f ca="1">VLOOKUP(A1060,'Hospitalisation Details'!$A$1:$Q$2344,6,FALSE)</f>
        <v>11</v>
      </c>
      <c r="O1060" s="17">
        <f ca="1">VLOOKUP(A1060,'Hospitalisation Details'!$A$1:$Q$2344,7,FALSE)</f>
        <v>32092</v>
      </c>
      <c r="P1060" s="11">
        <f ca="1">VLOOKUP(A1060,'Hospitalisation Details'!$A$1:$Q$2344,10,FALSE)</f>
        <v>8573.3</v>
      </c>
      <c r="Q1060" s="11" t="str">
        <f ca="1">VLOOKUP(A1060,'Hospitalisation Details'!$A$1:$Q$2344,12,FALSE)</f>
        <v>tier - 2</v>
      </c>
      <c r="R1060" s="11" t="str">
        <f ca="1">VLOOKUP(A1060,'Hospitalisation Details'!$A$1:$Q$2344,14,FALSE)</f>
        <v>tier - 2</v>
      </c>
      <c r="S1060" s="11">
        <f ca="1">VLOOKUP(A1060,'Hospitalisation Details'!$A$1:$Q$2344,17,FALSE)</f>
        <v>37</v>
      </c>
      <c r="T1060" s="11" t="str">
        <f ca="1">VLOOKUP(A1060,'Hospitalisation Details'!$A$1:$Q$2336,16,FALSE)</f>
        <v>R1021</v>
      </c>
    </row>
    <row r="1061" ht="15.5" spans="1:20">
      <c r="A1061" s="10" t="s">
        <v>3910</v>
      </c>
      <c r="B1061" s="11" t="str">
        <f>VLOOKUP(A1061,'Customer Names'!$H$6:$K$2340,3,FALSE)</f>
        <v>  Thomas A</v>
      </c>
      <c r="C1061" s="11">
        <f>VLOOKUP(A1061,'Medical Examinations'!$A$1:$L$2336,2,FALSE)</f>
        <v>32.775</v>
      </c>
      <c r="D1061" s="11">
        <f>VLOOKUP(A1061,'Medical Examinations'!$A$1:$L$2336,3,FALSE)</f>
        <v>11.76</v>
      </c>
      <c r="E1061" s="11" t="str">
        <f>VLOOKUP(A1061,'Medical Examinations'!$A$1:$L$2336,4,FALSE)</f>
        <v>yes</v>
      </c>
      <c r="F1061" s="11" t="str">
        <f>VLOOKUP(A1061,'Medical Examinations'!$A$1:$L$2336,5,FALSE)</f>
        <v>No</v>
      </c>
      <c r="G1061" s="11" t="str">
        <f>VLOOKUP(A1061,'Medical Examinations'!$A$1:$L$2336,6,FALSE)</f>
        <v>No</v>
      </c>
      <c r="H1061" s="11">
        <f>VLOOKUP(A1061,'Medical Examinations'!$A$1:$L$2336,8,FALSE)</f>
        <v>0</v>
      </c>
      <c r="I1061" s="11" t="str">
        <f>VLOOKUP(A1061,'Medical Examinations'!$A$1:$L$2336,10,FALSE)</f>
        <v>No</v>
      </c>
      <c r="J1061" s="11" t="str">
        <f>VLOOKUP(A1061,'Medical Examinations'!$A$1:$L$2336,11,FALSE)</f>
        <v>Obesity</v>
      </c>
      <c r="K1061" s="11" t="str">
        <f>VLOOKUP(A1061,'Medical Examinations'!$A$1:$L$2336,12,FALSE)</f>
        <v>Diabetes</v>
      </c>
      <c r="L1061" s="10">
        <f ca="1">VLOOKUP(A1061,'Hospitalisation Details'!$A$1:$Q$2344,3,FALSE)</f>
        <v>1983</v>
      </c>
      <c r="M1061" s="10" t="str">
        <f ca="1">VLOOKUP(A1061,'Hospitalisation Details'!$A$1:$Q$2344,5,FALSE)</f>
        <v>Dec</v>
      </c>
      <c r="N1061" s="11">
        <f ca="1">VLOOKUP(A1061,'Hospitalisation Details'!$A$1:$Q$2344,6,FALSE)</f>
        <v>30</v>
      </c>
      <c r="O1061" s="17">
        <f ca="1">VLOOKUP(A1061,'Hospitalisation Details'!$A$1:$Q$2344,7,FALSE)</f>
        <v>30680</v>
      </c>
      <c r="P1061" s="11">
        <f ca="1">VLOOKUP(A1061,'Hospitalisation Details'!$A$1:$Q$2344,10,FALSE)</f>
        <v>8582.3</v>
      </c>
      <c r="Q1061" s="11" t="str">
        <f ca="1">VLOOKUP(A1061,'Hospitalisation Details'!$A$1:$Q$2344,12,FALSE)</f>
        <v>tier - 2</v>
      </c>
      <c r="R1061" s="11" t="str">
        <f ca="1">VLOOKUP(A1061,'Hospitalisation Details'!$A$1:$Q$2344,14,FALSE)</f>
        <v>tier - 1</v>
      </c>
      <c r="S1061" s="11">
        <f ca="1">VLOOKUP(A1061,'Hospitalisation Details'!$A$1:$Q$2344,17,FALSE)</f>
        <v>41</v>
      </c>
      <c r="T1061" s="11" t="str">
        <f ca="1">VLOOKUP(A1061,'Hospitalisation Details'!$A$1:$Q$2336,16,FALSE)</f>
        <v>R1013</v>
      </c>
    </row>
    <row r="1062" ht="15.5" spans="1:20">
      <c r="A1062" s="10" t="s">
        <v>3914</v>
      </c>
      <c r="B1062" s="11" t="str">
        <f>VLOOKUP(A1062,'Customer Names'!$H$6:$K$2340,3,FALSE)</f>
        <v>  Kevin J</v>
      </c>
      <c r="C1062" s="11">
        <f>VLOOKUP(A1062,'Medical Examinations'!$A$1:$L$2336,2,FALSE)</f>
        <v>39.6</v>
      </c>
      <c r="D1062" s="11">
        <f>VLOOKUP(A1062,'Medical Examinations'!$A$1:$L$2336,3,FALSE)</f>
        <v>5.11</v>
      </c>
      <c r="E1062" s="11" t="str">
        <f>VLOOKUP(A1062,'Medical Examinations'!$A$1:$L$2336,4,FALSE)</f>
        <v>yes</v>
      </c>
      <c r="F1062" s="11" t="str">
        <f>VLOOKUP(A1062,'Medical Examinations'!$A$1:$L$2336,5,FALSE)</f>
        <v>No</v>
      </c>
      <c r="G1062" s="11" t="str">
        <f>VLOOKUP(A1062,'Medical Examinations'!$A$1:$L$2336,6,FALSE)</f>
        <v>No</v>
      </c>
      <c r="H1062" s="11">
        <f>VLOOKUP(A1062,'Medical Examinations'!$A$1:$L$2336,8,FALSE)</f>
        <v>2</v>
      </c>
      <c r="I1062" s="11" t="str">
        <f>VLOOKUP(A1062,'Medical Examinations'!$A$1:$L$2336,10,FALSE)</f>
        <v>No</v>
      </c>
      <c r="J1062" s="11" t="str">
        <f>VLOOKUP(A1062,'Medical Examinations'!$A$1:$L$2336,11,FALSE)</f>
        <v>Obesity</v>
      </c>
      <c r="K1062" s="11" t="str">
        <f>VLOOKUP(A1062,'Medical Examinations'!$A$1:$L$2336,12,FALSE)</f>
        <v>Normal</v>
      </c>
      <c r="L1062" s="10">
        <f ca="1">VLOOKUP(A1062,'Hospitalisation Details'!$A$1:$Q$2344,3,FALSE)</f>
        <v>1983</v>
      </c>
      <c r="M1062" s="10" t="str">
        <f ca="1">VLOOKUP(A1062,'Hospitalisation Details'!$A$1:$Q$2344,5,FALSE)</f>
        <v>Jul</v>
      </c>
      <c r="N1062" s="11">
        <f ca="1">VLOOKUP(A1062,'Hospitalisation Details'!$A$1:$Q$2344,6,FALSE)</f>
        <v>25</v>
      </c>
      <c r="O1062" s="17">
        <f ca="1">VLOOKUP(A1062,'Hospitalisation Details'!$A$1:$Q$2344,7,FALSE)</f>
        <v>30522</v>
      </c>
      <c r="P1062" s="11">
        <f ca="1">VLOOKUP(A1062,'Hospitalisation Details'!$A$1:$Q$2344,10,FALSE)</f>
        <v>8596.83</v>
      </c>
      <c r="Q1062" s="11" t="str">
        <f ca="1">VLOOKUP(A1062,'Hospitalisation Details'!$A$1:$Q$2344,12,FALSE)</f>
        <v>tier - 2</v>
      </c>
      <c r="R1062" s="11" t="str">
        <f ca="1">VLOOKUP(A1062,'Hospitalisation Details'!$A$1:$Q$2344,14,FALSE)</f>
        <v>tier - 3</v>
      </c>
      <c r="S1062" s="11">
        <f ca="1">VLOOKUP(A1062,'Hospitalisation Details'!$A$1:$Q$2344,17,FALSE)</f>
        <v>42</v>
      </c>
      <c r="T1062" s="11" t="str">
        <f ca="1">VLOOKUP(A1062,'Hospitalisation Details'!$A$1:$Q$2336,16,FALSE)</f>
        <v>R1013</v>
      </c>
    </row>
    <row r="1063" ht="15.5" spans="1:20">
      <c r="A1063" s="10" t="s">
        <v>3917</v>
      </c>
      <c r="B1063" s="11" t="str">
        <f>VLOOKUP(A1063,'Customer Names'!$H$6:$K$2340,3,FALSE)</f>
        <v>  William H</v>
      </c>
      <c r="C1063" s="11">
        <f>VLOOKUP(A1063,'Medical Examinations'!$A$1:$L$2336,2,FALSE)</f>
        <v>30.97</v>
      </c>
      <c r="D1063" s="11">
        <f>VLOOKUP(A1063,'Medical Examinations'!$A$1:$L$2336,3,FALSE)</f>
        <v>5.54</v>
      </c>
      <c r="E1063" s="11" t="str">
        <f>VLOOKUP(A1063,'Medical Examinations'!$A$1:$L$2336,4,FALSE)</f>
        <v>No</v>
      </c>
      <c r="F1063" s="11" t="str">
        <f>VLOOKUP(A1063,'Medical Examinations'!$A$1:$L$2336,5,FALSE)</f>
        <v>No</v>
      </c>
      <c r="G1063" s="11" t="str">
        <f>VLOOKUP(A1063,'Medical Examinations'!$A$1:$L$2336,6,FALSE)</f>
        <v>No</v>
      </c>
      <c r="H1063" s="11">
        <f>VLOOKUP(A1063,'Medical Examinations'!$A$1:$L$2336,8,FALSE)</f>
        <v>2</v>
      </c>
      <c r="I1063" s="11" t="str">
        <f>VLOOKUP(A1063,'Medical Examinations'!$A$1:$L$2336,10,FALSE)</f>
        <v>No</v>
      </c>
      <c r="J1063" s="11" t="str">
        <f>VLOOKUP(A1063,'Medical Examinations'!$A$1:$L$2336,11,FALSE)</f>
        <v>Obesity</v>
      </c>
      <c r="K1063" s="11" t="str">
        <f>VLOOKUP(A1063,'Medical Examinations'!$A$1:$L$2336,12,FALSE)</f>
        <v>Normal</v>
      </c>
      <c r="L1063" s="10">
        <f ca="1">VLOOKUP(A1063,'Hospitalisation Details'!$A$1:$Q$2344,3,FALSE)</f>
        <v>1973</v>
      </c>
      <c r="M1063" s="10" t="str">
        <f ca="1">VLOOKUP(A1063,'Hospitalisation Details'!$A$1:$Q$2344,5,FALSE)</f>
        <v>Jul</v>
      </c>
      <c r="N1063" s="11">
        <f ca="1">VLOOKUP(A1063,'Hospitalisation Details'!$A$1:$Q$2344,6,FALSE)</f>
        <v>11</v>
      </c>
      <c r="O1063" s="17">
        <f ca="1">VLOOKUP(A1063,'Hospitalisation Details'!$A$1:$Q$2344,7,FALSE)</f>
        <v>26856</v>
      </c>
      <c r="P1063" s="11">
        <f ca="1">VLOOKUP(A1063,'Hospitalisation Details'!$A$1:$Q$2344,10,FALSE)</f>
        <v>8601.33</v>
      </c>
      <c r="Q1063" s="11" t="str">
        <f ca="1">VLOOKUP(A1063,'Hospitalisation Details'!$A$1:$Q$2344,12,FALSE)</f>
        <v>tier - 2</v>
      </c>
      <c r="R1063" s="11" t="str">
        <f ca="1">VLOOKUP(A1063,'Hospitalisation Details'!$A$1:$Q$2344,14,FALSE)</f>
        <v>tier - 1</v>
      </c>
      <c r="S1063" s="11">
        <f ca="1">VLOOKUP(A1063,'Hospitalisation Details'!$A$1:$Q$2344,17,FALSE)</f>
        <v>52</v>
      </c>
      <c r="T1063" s="11" t="str">
        <f ca="1">VLOOKUP(A1063,'Hospitalisation Details'!$A$1:$Q$2336,16,FALSE)</f>
        <v>R1013</v>
      </c>
    </row>
    <row r="1064" ht="15.5" spans="1:20">
      <c r="A1064" s="10" t="s">
        <v>3920</v>
      </c>
      <c r="B1064" s="11" t="str">
        <f>VLOOKUP(A1064,'Customer Names'!$H$6:$K$2340,3,FALSE)</f>
        <v>  Gal</v>
      </c>
      <c r="C1064" s="11">
        <f>VLOOKUP(A1064,'Medical Examinations'!$A$1:$L$2336,2,FALSE)</f>
        <v>27.645</v>
      </c>
      <c r="D1064" s="11">
        <f>VLOOKUP(A1064,'Medical Examinations'!$A$1:$L$2336,3,FALSE)</f>
        <v>8.87</v>
      </c>
      <c r="E1064" s="11" t="str">
        <f>VLOOKUP(A1064,'Medical Examinations'!$A$1:$L$2336,4,FALSE)</f>
        <v>yes</v>
      </c>
      <c r="F1064" s="11" t="str">
        <f>VLOOKUP(A1064,'Medical Examinations'!$A$1:$L$2336,5,FALSE)</f>
        <v>No</v>
      </c>
      <c r="G1064" s="11" t="str">
        <f>VLOOKUP(A1064,'Medical Examinations'!$A$1:$L$2336,6,FALSE)</f>
        <v>No</v>
      </c>
      <c r="H1064" s="11">
        <f>VLOOKUP(A1064,'Medical Examinations'!$A$1:$L$2336,8,FALSE)</f>
        <v>0</v>
      </c>
      <c r="I1064" s="11" t="str">
        <f>VLOOKUP(A1064,'Medical Examinations'!$A$1:$L$2336,10,FALSE)</f>
        <v>No</v>
      </c>
      <c r="J1064" s="11" t="str">
        <f>VLOOKUP(A1064,'Medical Examinations'!$A$1:$L$2336,11,FALSE)</f>
        <v>Over Weight</v>
      </c>
      <c r="K1064" s="11" t="str">
        <f>VLOOKUP(A1064,'Medical Examinations'!$A$1:$L$2336,12,FALSE)</f>
        <v>Diabetes</v>
      </c>
      <c r="L1064" s="10">
        <f ca="1">VLOOKUP(A1064,'Hospitalisation Details'!$A$1:$Q$2344,3,FALSE)</f>
        <v>1977</v>
      </c>
      <c r="M1064" s="10" t="str">
        <f ca="1">VLOOKUP(A1064,'Hospitalisation Details'!$A$1:$Q$2344,5,FALSE)</f>
        <v>Sep</v>
      </c>
      <c r="N1064" s="11">
        <f ca="1">VLOOKUP(A1064,'Hospitalisation Details'!$A$1:$Q$2344,6,FALSE)</f>
        <v>24</v>
      </c>
      <c r="O1064" s="17">
        <f ca="1">VLOOKUP(A1064,'Hospitalisation Details'!$A$1:$Q$2344,7,FALSE)</f>
        <v>28392</v>
      </c>
      <c r="P1064" s="11">
        <f ca="1">VLOOKUP(A1064,'Hospitalisation Details'!$A$1:$Q$2344,10,FALSE)</f>
        <v>8603.82</v>
      </c>
      <c r="Q1064" s="11" t="str">
        <f ca="1">VLOOKUP(A1064,'Hospitalisation Details'!$A$1:$Q$2344,12,FALSE)</f>
        <v>tier - 2</v>
      </c>
      <c r="R1064" s="11" t="str">
        <f ca="1">VLOOKUP(A1064,'Hospitalisation Details'!$A$1:$Q$2344,14,FALSE)</f>
        <v>tier - 1</v>
      </c>
      <c r="S1064" s="11">
        <f ca="1">VLOOKUP(A1064,'Hospitalisation Details'!$A$1:$Q$2344,17,FALSE)</f>
        <v>48</v>
      </c>
      <c r="T1064" s="11" t="str">
        <f ca="1">VLOOKUP(A1064,'Hospitalisation Details'!$A$1:$Q$2336,16,FALSE)</f>
        <v>R1019</v>
      </c>
    </row>
    <row r="1065" ht="15.5" spans="1:20">
      <c r="A1065" s="10" t="s">
        <v>3923</v>
      </c>
      <c r="B1065" s="11" t="str">
        <f>VLOOKUP(A1065,'Customer Names'!$H$6:$K$2340,3,FALSE)</f>
        <v>  Anton</v>
      </c>
      <c r="C1065" s="11">
        <f>VLOOKUP(A1065,'Medical Examinations'!$A$1:$L$2336,2,FALSE)</f>
        <v>34.43</v>
      </c>
      <c r="D1065" s="11">
        <f>VLOOKUP(A1065,'Medical Examinations'!$A$1:$L$2336,3,FALSE)</f>
        <v>5.96</v>
      </c>
      <c r="E1065" s="11" t="str">
        <f>VLOOKUP(A1065,'Medical Examinations'!$A$1:$L$2336,4,FALSE)</f>
        <v>yes</v>
      </c>
      <c r="F1065" s="11" t="str">
        <f>VLOOKUP(A1065,'Medical Examinations'!$A$1:$L$2336,5,FALSE)</f>
        <v>No</v>
      </c>
      <c r="G1065" s="11" t="str">
        <f>VLOOKUP(A1065,'Medical Examinations'!$A$1:$L$2336,6,FALSE)</f>
        <v>No</v>
      </c>
      <c r="H1065" s="11">
        <f>VLOOKUP(A1065,'Medical Examinations'!$A$1:$L$2336,8,FALSE)</f>
        <v>2</v>
      </c>
      <c r="I1065" s="11" t="str">
        <f>VLOOKUP(A1065,'Medical Examinations'!$A$1:$L$2336,10,FALSE)</f>
        <v>No</v>
      </c>
      <c r="J1065" s="11" t="str">
        <f>VLOOKUP(A1065,'Medical Examinations'!$A$1:$L$2336,11,FALSE)</f>
        <v>Obesity</v>
      </c>
      <c r="K1065" s="11" t="str">
        <f>VLOOKUP(A1065,'Medical Examinations'!$A$1:$L$2336,12,FALSE)</f>
        <v>Prediabetes</v>
      </c>
      <c r="L1065" s="10">
        <f ca="1">VLOOKUP(A1065,'Hospitalisation Details'!$A$1:$Q$2344,3,FALSE)</f>
        <v>1977</v>
      </c>
      <c r="M1065" s="10" t="str">
        <f ca="1">VLOOKUP(A1065,'Hospitalisation Details'!$A$1:$Q$2344,5,FALSE)</f>
        <v>Nov</v>
      </c>
      <c r="N1065" s="11">
        <f ca="1">VLOOKUP(A1065,'Hospitalisation Details'!$A$1:$Q$2344,6,FALSE)</f>
        <v>12</v>
      </c>
      <c r="O1065" s="17">
        <f ca="1">VLOOKUP(A1065,'Hospitalisation Details'!$A$1:$Q$2344,7,FALSE)</f>
        <v>28441</v>
      </c>
      <c r="P1065" s="11">
        <f ca="1">VLOOKUP(A1065,'Hospitalisation Details'!$A$1:$Q$2344,10,FALSE)</f>
        <v>8604.48</v>
      </c>
      <c r="Q1065" s="11" t="str">
        <f ca="1">VLOOKUP(A1065,'Hospitalisation Details'!$A$1:$Q$2344,12,FALSE)</f>
        <v>tier - 3</v>
      </c>
      <c r="R1065" s="11" t="str">
        <f ca="1">VLOOKUP(A1065,'Hospitalisation Details'!$A$1:$Q$2344,14,FALSE)</f>
        <v>tier - 2</v>
      </c>
      <c r="S1065" s="11">
        <f ca="1">VLOOKUP(A1065,'Hospitalisation Details'!$A$1:$Q$2344,17,FALSE)</f>
        <v>47</v>
      </c>
      <c r="T1065" s="11" t="str">
        <f ca="1">VLOOKUP(A1065,'Hospitalisation Details'!$A$1:$Q$2336,16,FALSE)</f>
        <v>R1016</v>
      </c>
    </row>
    <row r="1066" ht="15.5" spans="1:20">
      <c r="A1066" s="10" t="s">
        <v>3927</v>
      </c>
      <c r="B1066" s="11" t="str">
        <f>VLOOKUP(A1066,'Customer Names'!$H$6:$K$2340,3,FALSE)</f>
        <v>  Yazmin</v>
      </c>
      <c r="C1066" s="11">
        <f>VLOOKUP(A1066,'Medical Examinations'!$A$1:$L$2336,2,FALSE)</f>
        <v>39.6</v>
      </c>
      <c r="D1066" s="11">
        <f>VLOOKUP(A1066,'Medical Examinations'!$A$1:$L$2336,3,FALSE)</f>
        <v>4.44</v>
      </c>
      <c r="E1066" s="11" t="str">
        <f>VLOOKUP(A1066,'Medical Examinations'!$A$1:$L$2336,4,FALSE)</f>
        <v>yes</v>
      </c>
      <c r="F1066" s="11" t="str">
        <f>VLOOKUP(A1066,'Medical Examinations'!$A$1:$L$2336,5,FALSE)</f>
        <v>No</v>
      </c>
      <c r="G1066" s="11" t="str">
        <f>VLOOKUP(A1066,'Medical Examinations'!$A$1:$L$2336,6,FALSE)</f>
        <v>Yes</v>
      </c>
      <c r="H1066" s="11">
        <f>VLOOKUP(A1066,'Medical Examinations'!$A$1:$L$2336,8,FALSE)</f>
        <v>1</v>
      </c>
      <c r="I1066" s="11" t="str">
        <f>VLOOKUP(A1066,'Medical Examinations'!$A$1:$L$2336,10,FALSE)</f>
        <v>No</v>
      </c>
      <c r="J1066" s="11" t="str">
        <f>VLOOKUP(A1066,'Medical Examinations'!$A$1:$L$2336,11,FALSE)</f>
        <v>Obesity</v>
      </c>
      <c r="K1066" s="11" t="str">
        <f>VLOOKUP(A1066,'Medical Examinations'!$A$1:$L$2336,12,FALSE)</f>
        <v>Normal</v>
      </c>
      <c r="L1066" s="10">
        <f ca="1">VLOOKUP(A1066,'Hospitalisation Details'!$A$1:$Q$2344,3,FALSE)</f>
        <v>1977</v>
      </c>
      <c r="M1066" s="10" t="str">
        <f ca="1">VLOOKUP(A1066,'Hospitalisation Details'!$A$1:$Q$2344,5,FALSE)</f>
        <v>Oct</v>
      </c>
      <c r="N1066" s="11">
        <f ca="1">VLOOKUP(A1066,'Hospitalisation Details'!$A$1:$Q$2344,6,FALSE)</f>
        <v>15</v>
      </c>
      <c r="O1066" s="17">
        <f ca="1">VLOOKUP(A1066,'Hospitalisation Details'!$A$1:$Q$2344,7,FALSE)</f>
        <v>28413</v>
      </c>
      <c r="P1066" s="11">
        <f ca="1">VLOOKUP(A1066,'Hospitalisation Details'!$A$1:$Q$2344,10,FALSE)</f>
        <v>8605.36</v>
      </c>
      <c r="Q1066" s="11" t="str">
        <f ca="1">VLOOKUP(A1066,'Hospitalisation Details'!$A$1:$Q$2344,12,FALSE)</f>
        <v>tier - 2</v>
      </c>
      <c r="R1066" s="11" t="str">
        <f ca="1">VLOOKUP(A1066,'Hospitalisation Details'!$A$1:$Q$2344,14,FALSE)</f>
        <v>tier - 2</v>
      </c>
      <c r="S1066" s="11">
        <f ca="1">VLOOKUP(A1066,'Hospitalisation Details'!$A$1:$Q$2344,17,FALSE)</f>
        <v>48</v>
      </c>
      <c r="T1066" s="11" t="str">
        <f ca="1">VLOOKUP(A1066,'Hospitalisation Details'!$A$1:$Q$2336,16,FALSE)</f>
        <v>R1013</v>
      </c>
    </row>
    <row r="1067" ht="15.5" spans="1:20">
      <c r="A1067" s="10" t="s">
        <v>3931</v>
      </c>
      <c r="B1067" s="11" t="str">
        <f>VLOOKUP(A1067,'Customer Names'!$H$6:$K$2340,3,FALSE)</f>
        <v>  Florian</v>
      </c>
      <c r="C1067" s="11">
        <f>VLOOKUP(A1067,'Medical Examinations'!$A$1:$L$2336,2,FALSE)</f>
        <v>22.1</v>
      </c>
      <c r="D1067" s="11">
        <f>VLOOKUP(A1067,'Medical Examinations'!$A$1:$L$2336,3,FALSE)</f>
        <v>4.65</v>
      </c>
      <c r="E1067" s="11" t="str">
        <f>VLOOKUP(A1067,'Medical Examinations'!$A$1:$L$2336,4,FALSE)</f>
        <v>yes</v>
      </c>
      <c r="F1067" s="11" t="str">
        <f>VLOOKUP(A1067,'Medical Examinations'!$A$1:$L$2336,5,FALSE)</f>
        <v>No</v>
      </c>
      <c r="G1067" s="11" t="str">
        <f>VLOOKUP(A1067,'Medical Examinations'!$A$1:$L$2336,6,FALSE)</f>
        <v>No</v>
      </c>
      <c r="H1067" s="11">
        <f>VLOOKUP(A1067,'Medical Examinations'!$A$1:$L$2336,8,FALSE)</f>
        <v>2</v>
      </c>
      <c r="I1067" s="11" t="str">
        <f>VLOOKUP(A1067,'Medical Examinations'!$A$1:$L$2336,10,FALSE)</f>
        <v>No</v>
      </c>
      <c r="J1067" s="11" t="str">
        <f>VLOOKUP(A1067,'Medical Examinations'!$A$1:$L$2336,11,FALSE)</f>
        <v>Normal Weight</v>
      </c>
      <c r="K1067" s="11" t="str">
        <f>VLOOKUP(A1067,'Medical Examinations'!$A$1:$L$2336,12,FALSE)</f>
        <v>Normal</v>
      </c>
      <c r="L1067" s="10">
        <f ca="1">VLOOKUP(A1067,'Hospitalisation Details'!$A$1:$Q$2344,3,FALSE)</f>
        <v>1979</v>
      </c>
      <c r="M1067" s="10" t="str">
        <f ca="1">VLOOKUP(A1067,'Hospitalisation Details'!$A$1:$Q$2344,5,FALSE)</f>
        <v>Jul</v>
      </c>
      <c r="N1067" s="11">
        <f ca="1">VLOOKUP(A1067,'Hospitalisation Details'!$A$1:$Q$2344,6,FALSE)</f>
        <v>17</v>
      </c>
      <c r="O1067" s="17">
        <f ca="1">VLOOKUP(A1067,'Hospitalisation Details'!$A$1:$Q$2344,7,FALSE)</f>
        <v>29053</v>
      </c>
      <c r="P1067" s="11">
        <f ca="1">VLOOKUP(A1067,'Hospitalisation Details'!$A$1:$Q$2344,10,FALSE)</f>
        <v>8606.22</v>
      </c>
      <c r="Q1067" s="11" t="str">
        <f ca="1">VLOOKUP(A1067,'Hospitalisation Details'!$A$1:$Q$2344,12,FALSE)</f>
        <v>tier - 1</v>
      </c>
      <c r="R1067" s="11" t="str">
        <f ca="1">VLOOKUP(A1067,'Hospitalisation Details'!$A$1:$Q$2344,14,FALSE)</f>
        <v>tier - 2</v>
      </c>
      <c r="S1067" s="11">
        <f ca="1">VLOOKUP(A1067,'Hospitalisation Details'!$A$1:$Q$2344,17,FALSE)</f>
        <v>46</v>
      </c>
      <c r="T1067" s="11" t="str">
        <f ca="1">VLOOKUP(A1067,'Hospitalisation Details'!$A$1:$Q$2336,16,FALSE)</f>
        <v>R1014</v>
      </c>
    </row>
    <row r="1068" ht="15.5" spans="1:20">
      <c r="A1068" s="10" t="s">
        <v>3934</v>
      </c>
      <c r="B1068" s="11" t="str">
        <f>VLOOKUP(A1068,'Customer Names'!$H$6:$K$2340,3,FALSE)</f>
        <v>  Karen L</v>
      </c>
      <c r="C1068" s="11">
        <f>VLOOKUP(A1068,'Medical Examinations'!$A$1:$L$2336,2,FALSE)</f>
        <v>33.25</v>
      </c>
      <c r="D1068" s="11">
        <f>VLOOKUP(A1068,'Medical Examinations'!$A$1:$L$2336,3,FALSE)</f>
        <v>5.64</v>
      </c>
      <c r="E1068" s="11" t="str">
        <f>VLOOKUP(A1068,'Medical Examinations'!$A$1:$L$2336,4,FALSE)</f>
        <v>yes</v>
      </c>
      <c r="F1068" s="11" t="str">
        <f>VLOOKUP(A1068,'Medical Examinations'!$A$1:$L$2336,5,FALSE)</f>
        <v>No</v>
      </c>
      <c r="G1068" s="11" t="str">
        <f>VLOOKUP(A1068,'Medical Examinations'!$A$1:$L$2336,6,FALSE)</f>
        <v>Yes</v>
      </c>
      <c r="H1068" s="11">
        <f>VLOOKUP(A1068,'Medical Examinations'!$A$1:$L$2336,8,FALSE)</f>
        <v>1</v>
      </c>
      <c r="I1068" s="11" t="str">
        <f>VLOOKUP(A1068,'Medical Examinations'!$A$1:$L$2336,10,FALSE)</f>
        <v>No</v>
      </c>
      <c r="J1068" s="11" t="str">
        <f>VLOOKUP(A1068,'Medical Examinations'!$A$1:$L$2336,11,FALSE)</f>
        <v>Obesity</v>
      </c>
      <c r="K1068" s="11" t="str">
        <f>VLOOKUP(A1068,'Medical Examinations'!$A$1:$L$2336,12,FALSE)</f>
        <v>Normal</v>
      </c>
      <c r="L1068" s="10">
        <f ca="1">VLOOKUP(A1068,'Hospitalisation Details'!$A$1:$Q$2344,3,FALSE)</f>
        <v>1977</v>
      </c>
      <c r="M1068" s="10" t="str">
        <f ca="1">VLOOKUP(A1068,'Hospitalisation Details'!$A$1:$Q$2344,5,FALSE)</f>
        <v>Sep</v>
      </c>
      <c r="N1068" s="11">
        <f ca="1">VLOOKUP(A1068,'Hospitalisation Details'!$A$1:$Q$2344,6,FALSE)</f>
        <v>2</v>
      </c>
      <c r="O1068" s="17">
        <f ca="1">VLOOKUP(A1068,'Hospitalisation Details'!$A$1:$Q$2344,7,FALSE)</f>
        <v>28370</v>
      </c>
      <c r="P1068" s="11">
        <f ca="1">VLOOKUP(A1068,'Hospitalisation Details'!$A$1:$Q$2344,10,FALSE)</f>
        <v>8615.3</v>
      </c>
      <c r="Q1068" s="11" t="str">
        <f ca="1">VLOOKUP(A1068,'Hospitalisation Details'!$A$1:$Q$2344,12,FALSE)</f>
        <v>tier - 2</v>
      </c>
      <c r="R1068" s="11" t="str">
        <f ca="1">VLOOKUP(A1068,'Hospitalisation Details'!$A$1:$Q$2344,14,FALSE)</f>
        <v>tier - 3</v>
      </c>
      <c r="S1068" s="11">
        <f ca="1">VLOOKUP(A1068,'Hospitalisation Details'!$A$1:$Q$2344,17,FALSE)</f>
        <v>48</v>
      </c>
      <c r="T1068" s="11" t="str">
        <f ca="1">VLOOKUP(A1068,'Hospitalisation Details'!$A$1:$Q$2336,16,FALSE)</f>
        <v>R1011</v>
      </c>
    </row>
    <row r="1069" ht="15.5" spans="1:20">
      <c r="A1069" s="10" t="s">
        <v>3938</v>
      </c>
      <c r="B1069" s="11" t="str">
        <f>VLOOKUP(A1069,'Customer Names'!$H$6:$K$2340,3,FALSE)</f>
        <v>  Scott</v>
      </c>
      <c r="C1069" s="11">
        <f>VLOOKUP(A1069,'Medical Examinations'!$A$1:$L$2336,2,FALSE)</f>
        <v>33.33</v>
      </c>
      <c r="D1069" s="11">
        <f>VLOOKUP(A1069,'Medical Examinations'!$A$1:$L$2336,3,FALSE)</f>
        <v>10.19</v>
      </c>
      <c r="E1069" s="11" t="str">
        <f>VLOOKUP(A1069,'Medical Examinations'!$A$1:$L$2336,4,FALSE)</f>
        <v>No</v>
      </c>
      <c r="F1069" s="11" t="str">
        <f>VLOOKUP(A1069,'Medical Examinations'!$A$1:$L$2336,5,FALSE)</f>
        <v>No</v>
      </c>
      <c r="G1069" s="11" t="str">
        <f>VLOOKUP(A1069,'Medical Examinations'!$A$1:$L$2336,6,FALSE)</f>
        <v>No</v>
      </c>
      <c r="H1069" s="11">
        <f>VLOOKUP(A1069,'Medical Examinations'!$A$1:$L$2336,8,FALSE)</f>
        <v>0</v>
      </c>
      <c r="I1069" s="11" t="str">
        <f>VLOOKUP(A1069,'Medical Examinations'!$A$1:$L$2336,10,FALSE)</f>
        <v>No</v>
      </c>
      <c r="J1069" s="11" t="str">
        <f>VLOOKUP(A1069,'Medical Examinations'!$A$1:$L$2336,11,FALSE)</f>
        <v>Obesity</v>
      </c>
      <c r="K1069" s="11" t="str">
        <f>VLOOKUP(A1069,'Medical Examinations'!$A$1:$L$2336,12,FALSE)</f>
        <v>Diabetes</v>
      </c>
      <c r="L1069" s="10">
        <f ca="1">VLOOKUP(A1069,'Hospitalisation Details'!$A$1:$Q$2344,3,FALSE)</f>
        <v>1975</v>
      </c>
      <c r="M1069" s="10" t="str">
        <f ca="1">VLOOKUP(A1069,'Hospitalisation Details'!$A$1:$Q$2344,5,FALSE)</f>
        <v>Aug</v>
      </c>
      <c r="N1069" s="11">
        <f ca="1">VLOOKUP(A1069,'Hospitalisation Details'!$A$1:$Q$2344,6,FALSE)</f>
        <v>3</v>
      </c>
      <c r="O1069" s="17">
        <f ca="1">VLOOKUP(A1069,'Hospitalisation Details'!$A$1:$Q$2344,7,FALSE)</f>
        <v>27609</v>
      </c>
      <c r="P1069" s="11">
        <f ca="1">VLOOKUP(A1069,'Hospitalisation Details'!$A$1:$Q$2344,10,FALSE)</f>
        <v>8627.54</v>
      </c>
      <c r="Q1069" s="11" t="str">
        <f ca="1">VLOOKUP(A1069,'Hospitalisation Details'!$A$1:$Q$2344,12,FALSE)</f>
        <v>tier - 2</v>
      </c>
      <c r="R1069" s="11" t="str">
        <f ca="1">VLOOKUP(A1069,'Hospitalisation Details'!$A$1:$Q$2344,14,FALSE)</f>
        <v>tier - 2</v>
      </c>
      <c r="S1069" s="11">
        <f ca="1">VLOOKUP(A1069,'Hospitalisation Details'!$A$1:$Q$2344,17,FALSE)</f>
        <v>50</v>
      </c>
      <c r="T1069" s="11" t="str">
        <f ca="1">VLOOKUP(A1069,'Hospitalisation Details'!$A$1:$Q$2336,16,FALSE)</f>
        <v>R1017</v>
      </c>
    </row>
    <row r="1070" ht="15.5" spans="1:20">
      <c r="A1070" s="10" t="s">
        <v>3942</v>
      </c>
      <c r="B1070" s="11" t="str">
        <f>VLOOKUP(A1070,'Customer Names'!$H$6:$K$2340,3,FALSE)</f>
        <v>  Claire</v>
      </c>
      <c r="C1070" s="11">
        <f>VLOOKUP(A1070,'Medical Examinations'!$A$1:$L$2336,2,FALSE)</f>
        <v>30.5</v>
      </c>
      <c r="D1070" s="11">
        <f>VLOOKUP(A1070,'Medical Examinations'!$A$1:$L$2336,3,FALSE)</f>
        <v>10.79</v>
      </c>
      <c r="E1070" s="11" t="str">
        <f>VLOOKUP(A1070,'Medical Examinations'!$A$1:$L$2336,4,FALSE)</f>
        <v>No</v>
      </c>
      <c r="F1070" s="11" t="str">
        <f>VLOOKUP(A1070,'Medical Examinations'!$A$1:$L$2336,5,FALSE)</f>
        <v>No</v>
      </c>
      <c r="G1070" s="11" t="str">
        <f>VLOOKUP(A1070,'Medical Examinations'!$A$1:$L$2336,6,FALSE)</f>
        <v>No</v>
      </c>
      <c r="H1070" s="11">
        <f>VLOOKUP(A1070,'Medical Examinations'!$A$1:$L$2336,8,FALSE)</f>
        <v>0</v>
      </c>
      <c r="I1070" s="11" t="str">
        <f>VLOOKUP(A1070,'Medical Examinations'!$A$1:$L$2336,10,FALSE)</f>
        <v>No</v>
      </c>
      <c r="J1070" s="11" t="str">
        <f>VLOOKUP(A1070,'Medical Examinations'!$A$1:$L$2336,11,FALSE)</f>
        <v>Obesity</v>
      </c>
      <c r="K1070" s="11" t="str">
        <f>VLOOKUP(A1070,'Medical Examinations'!$A$1:$L$2336,12,FALSE)</f>
        <v>Diabetes</v>
      </c>
      <c r="L1070" s="10">
        <f ca="1">VLOOKUP(A1070,'Hospitalisation Details'!$A$1:$Q$2344,3,FALSE)</f>
        <v>1965</v>
      </c>
      <c r="M1070" s="10" t="str">
        <f ca="1">VLOOKUP(A1070,'Hospitalisation Details'!$A$1:$Q$2344,5,FALSE)</f>
        <v>Oct</v>
      </c>
      <c r="N1070" s="11">
        <f ca="1">VLOOKUP(A1070,'Hospitalisation Details'!$A$1:$Q$2344,6,FALSE)</f>
        <v>21</v>
      </c>
      <c r="O1070" s="17">
        <f ca="1">VLOOKUP(A1070,'Hospitalisation Details'!$A$1:$Q$2344,7,FALSE)</f>
        <v>24036</v>
      </c>
      <c r="P1070" s="11">
        <f ca="1">VLOOKUP(A1070,'Hospitalisation Details'!$A$1:$Q$2344,10,FALSE)</f>
        <v>8665.09</v>
      </c>
      <c r="Q1070" s="11" t="str">
        <f ca="1">VLOOKUP(A1070,'Hospitalisation Details'!$A$1:$Q$2344,12,FALSE)</f>
        <v>tier - 3</v>
      </c>
      <c r="R1070" s="11" t="str">
        <f ca="1">VLOOKUP(A1070,'Hospitalisation Details'!$A$1:$Q$2344,14,FALSE)</f>
        <v>tier - 2</v>
      </c>
      <c r="S1070" s="11">
        <f ca="1">VLOOKUP(A1070,'Hospitalisation Details'!$A$1:$Q$2344,17,FALSE)</f>
        <v>60</v>
      </c>
      <c r="T1070" s="11" t="str">
        <f ca="1">VLOOKUP(A1070,'Hospitalisation Details'!$A$1:$Q$2336,16,FALSE)</f>
        <v>R1012</v>
      </c>
    </row>
    <row r="1071" ht="15.5" spans="1:20">
      <c r="A1071" s="10" t="s">
        <v>3946</v>
      </c>
      <c r="B1071" s="11" t="str">
        <f>VLOOKUP(A1071,'Customer Names'!$H$6:$K$2340,3,FALSE)</f>
        <v>  Lynn M</v>
      </c>
      <c r="C1071" s="11">
        <f>VLOOKUP(A1071,'Medical Examinations'!$A$1:$L$2336,2,FALSE)</f>
        <v>30.3</v>
      </c>
      <c r="D1071" s="11">
        <f>VLOOKUP(A1071,'Medical Examinations'!$A$1:$L$2336,3,FALSE)</f>
        <v>4.24</v>
      </c>
      <c r="E1071" s="11" t="str">
        <f>VLOOKUP(A1071,'Medical Examinations'!$A$1:$L$2336,4,FALSE)</f>
        <v>No</v>
      </c>
      <c r="F1071" s="11" t="str">
        <f>VLOOKUP(A1071,'Medical Examinations'!$A$1:$L$2336,5,FALSE)</f>
        <v>No</v>
      </c>
      <c r="G1071" s="11" t="str">
        <f>VLOOKUP(A1071,'Medical Examinations'!$A$1:$L$2336,6,FALSE)</f>
        <v>No</v>
      </c>
      <c r="H1071" s="11">
        <f>VLOOKUP(A1071,'Medical Examinations'!$A$1:$L$2336,8,FALSE)</f>
        <v>0</v>
      </c>
      <c r="I1071" s="11" t="str">
        <f>VLOOKUP(A1071,'Medical Examinations'!$A$1:$L$2336,10,FALSE)</f>
        <v>No</v>
      </c>
      <c r="J1071" s="11" t="str">
        <f>VLOOKUP(A1071,'Medical Examinations'!$A$1:$L$2336,11,FALSE)</f>
        <v>Obesity</v>
      </c>
      <c r="K1071" s="11" t="str">
        <f>VLOOKUP(A1071,'Medical Examinations'!$A$1:$L$2336,12,FALSE)</f>
        <v>Normal</v>
      </c>
      <c r="L1071" s="10">
        <f ca="1">VLOOKUP(A1071,'Hospitalisation Details'!$A$1:$Q$2344,3,FALSE)</f>
        <v>1969</v>
      </c>
      <c r="M1071" s="10" t="str">
        <f ca="1">VLOOKUP(A1071,'Hospitalisation Details'!$A$1:$Q$2344,5,FALSE)</f>
        <v>Aug</v>
      </c>
      <c r="N1071" s="11">
        <f ca="1">VLOOKUP(A1071,'Hospitalisation Details'!$A$1:$Q$2344,6,FALSE)</f>
        <v>10</v>
      </c>
      <c r="O1071" s="17">
        <f ca="1">VLOOKUP(A1071,'Hospitalisation Details'!$A$1:$Q$2344,7,FALSE)</f>
        <v>25425</v>
      </c>
      <c r="P1071" s="11">
        <f ca="1">VLOOKUP(A1071,'Hospitalisation Details'!$A$1:$Q$2344,10,FALSE)</f>
        <v>8665.14</v>
      </c>
      <c r="Q1071" s="11" t="str">
        <f ca="1">VLOOKUP(A1071,'Hospitalisation Details'!$A$1:$Q$2344,12,FALSE)</f>
        <v>tier - 2</v>
      </c>
      <c r="R1071" s="11" t="str">
        <f ca="1">VLOOKUP(A1071,'Hospitalisation Details'!$A$1:$Q$2344,14,FALSE)</f>
        <v>tier - 3</v>
      </c>
      <c r="S1071" s="11">
        <f ca="1">VLOOKUP(A1071,'Hospitalisation Details'!$A$1:$Q$2344,17,FALSE)</f>
        <v>56</v>
      </c>
      <c r="T1071" s="11" t="str">
        <f ca="1">VLOOKUP(A1071,'Hospitalisation Details'!$A$1:$Q$2336,16,FALSE)</f>
        <v>R1013</v>
      </c>
    </row>
    <row r="1072" ht="15.5" spans="1:20">
      <c r="A1072" s="10" t="s">
        <v>3950</v>
      </c>
      <c r="B1072" s="11" t="str">
        <f>VLOOKUP(A1072,'Customer Names'!$H$6:$K$2340,3,FALSE)</f>
        <v>  Sharon</v>
      </c>
      <c r="C1072" s="11">
        <f>VLOOKUP(A1072,'Medical Examinations'!$A$1:$L$2336,2,FALSE)</f>
        <v>26.22</v>
      </c>
      <c r="D1072" s="11">
        <f>VLOOKUP(A1072,'Medical Examinations'!$A$1:$L$2336,3,FALSE)</f>
        <v>5.83</v>
      </c>
      <c r="E1072" s="11" t="str">
        <f>VLOOKUP(A1072,'Medical Examinations'!$A$1:$L$2336,4,FALSE)</f>
        <v>No</v>
      </c>
      <c r="F1072" s="11" t="str">
        <f>VLOOKUP(A1072,'Medical Examinations'!$A$1:$L$2336,5,FALSE)</f>
        <v>No</v>
      </c>
      <c r="G1072" s="11" t="str">
        <f>VLOOKUP(A1072,'Medical Examinations'!$A$1:$L$2336,6,FALSE)</f>
        <v>No</v>
      </c>
      <c r="H1072" s="11">
        <f>VLOOKUP(A1072,'Medical Examinations'!$A$1:$L$2336,8,FALSE)</f>
        <v>2</v>
      </c>
      <c r="I1072" s="11" t="str">
        <f>VLOOKUP(A1072,'Medical Examinations'!$A$1:$L$2336,10,FALSE)</f>
        <v>No</v>
      </c>
      <c r="J1072" s="11" t="str">
        <f>VLOOKUP(A1072,'Medical Examinations'!$A$1:$L$2336,11,FALSE)</f>
        <v>Over Weight</v>
      </c>
      <c r="K1072" s="11" t="str">
        <f>VLOOKUP(A1072,'Medical Examinations'!$A$1:$L$2336,12,FALSE)</f>
        <v>Prediabetes</v>
      </c>
      <c r="L1072" s="10">
        <f ca="1">VLOOKUP(A1072,'Hospitalisation Details'!$A$1:$Q$2344,3,FALSE)</f>
        <v>1974</v>
      </c>
      <c r="M1072" s="10" t="str">
        <f ca="1">VLOOKUP(A1072,'Hospitalisation Details'!$A$1:$Q$2344,5,FALSE)</f>
        <v>Aug</v>
      </c>
      <c r="N1072" s="11">
        <f ca="1">VLOOKUP(A1072,'Hospitalisation Details'!$A$1:$Q$2344,6,FALSE)</f>
        <v>16</v>
      </c>
      <c r="O1072" s="17">
        <f ca="1">VLOOKUP(A1072,'Hospitalisation Details'!$A$1:$Q$2344,7,FALSE)</f>
        <v>27257</v>
      </c>
      <c r="P1072" s="11">
        <f ca="1">VLOOKUP(A1072,'Hospitalisation Details'!$A$1:$Q$2344,10,FALSE)</f>
        <v>8671.19</v>
      </c>
      <c r="Q1072" s="11" t="str">
        <f ca="1">VLOOKUP(A1072,'Hospitalisation Details'!$A$1:$Q$2344,12,FALSE)</f>
        <v>tier - 2</v>
      </c>
      <c r="R1072" s="11" t="str">
        <f ca="1">VLOOKUP(A1072,'Hospitalisation Details'!$A$1:$Q$2344,14,FALSE)</f>
        <v>tier - 1</v>
      </c>
      <c r="S1072" s="11">
        <f ca="1">VLOOKUP(A1072,'Hospitalisation Details'!$A$1:$Q$2344,17,FALSE)</f>
        <v>51</v>
      </c>
      <c r="T1072" s="11" t="str">
        <f ca="1">VLOOKUP(A1072,'Hospitalisation Details'!$A$1:$Q$2336,16,FALSE)</f>
        <v>R1012</v>
      </c>
    </row>
    <row r="1073" ht="15.5" spans="1:20">
      <c r="A1073" s="10" t="s">
        <v>3953</v>
      </c>
      <c r="B1073" s="11" t="str">
        <f>VLOOKUP(A1073,'Customer Names'!$H$6:$K$2340,3,FALSE)</f>
        <v>  Candice</v>
      </c>
      <c r="C1073" s="11">
        <f>VLOOKUP(A1073,'Medical Examinations'!$A$1:$L$2336,2,FALSE)</f>
        <v>29.99</v>
      </c>
      <c r="D1073" s="11">
        <f>VLOOKUP(A1073,'Medical Examinations'!$A$1:$L$2336,3,FALSE)</f>
        <v>11.85</v>
      </c>
      <c r="E1073" s="11" t="str">
        <f>VLOOKUP(A1073,'Medical Examinations'!$A$1:$L$2336,4,FALSE)</f>
        <v>No</v>
      </c>
      <c r="F1073" s="11" t="str">
        <f>VLOOKUP(A1073,'Medical Examinations'!$A$1:$L$2336,5,FALSE)</f>
        <v>No</v>
      </c>
      <c r="G1073" s="11" t="str">
        <f>VLOOKUP(A1073,'Medical Examinations'!$A$1:$L$2336,6,FALSE)</f>
        <v>No</v>
      </c>
      <c r="H1073" s="11">
        <f>VLOOKUP(A1073,'Medical Examinations'!$A$1:$L$2336,8,FALSE)</f>
        <v>0</v>
      </c>
      <c r="I1073" s="11" t="str">
        <f>VLOOKUP(A1073,'Medical Examinations'!$A$1:$L$2336,10,FALSE)</f>
        <v>No</v>
      </c>
      <c r="J1073" s="11" t="str">
        <f>VLOOKUP(A1073,'Medical Examinations'!$A$1:$L$2336,11,FALSE)</f>
        <v>Obesity</v>
      </c>
      <c r="K1073" s="11" t="str">
        <f>VLOOKUP(A1073,'Medical Examinations'!$A$1:$L$2336,12,FALSE)</f>
        <v>Diabetes</v>
      </c>
      <c r="L1073" s="10">
        <f ca="1">VLOOKUP(A1073,'Hospitalisation Details'!$A$1:$Q$2344,3,FALSE)</f>
        <v>1973</v>
      </c>
      <c r="M1073" s="10" t="str">
        <f ca="1">VLOOKUP(A1073,'Hospitalisation Details'!$A$1:$Q$2344,5,FALSE)</f>
        <v>Oct</v>
      </c>
      <c r="N1073" s="11">
        <f ca="1">VLOOKUP(A1073,'Hospitalisation Details'!$A$1:$Q$2344,6,FALSE)</f>
        <v>11</v>
      </c>
      <c r="O1073" s="17">
        <f ca="1">VLOOKUP(A1073,'Hospitalisation Details'!$A$1:$Q$2344,7,FALSE)</f>
        <v>26948</v>
      </c>
      <c r="P1073" s="11">
        <f ca="1">VLOOKUP(A1073,'Hospitalisation Details'!$A$1:$Q$2344,10,FALSE)</f>
        <v>8688.86</v>
      </c>
      <c r="Q1073" s="11" t="str">
        <f ca="1">VLOOKUP(A1073,'Hospitalisation Details'!$A$1:$Q$2344,12,FALSE)</f>
        <v>tier - 2</v>
      </c>
      <c r="R1073" s="11" t="str">
        <f ca="1">VLOOKUP(A1073,'Hospitalisation Details'!$A$1:$Q$2344,14,FALSE)</f>
        <v>tier - 1</v>
      </c>
      <c r="S1073" s="11">
        <f ca="1">VLOOKUP(A1073,'Hospitalisation Details'!$A$1:$Q$2344,17,FALSE)</f>
        <v>52</v>
      </c>
      <c r="T1073" s="11" t="str">
        <f ca="1">VLOOKUP(A1073,'Hospitalisation Details'!$A$1:$Q$2336,16,FALSE)</f>
        <v>R1017</v>
      </c>
    </row>
    <row r="1074" ht="15.5" spans="1:20">
      <c r="A1074" s="10" t="s">
        <v>3956</v>
      </c>
      <c r="B1074" s="11" t="str">
        <f>VLOOKUP(A1074,'Customer Names'!$H$6:$K$2340,3,FALSE)</f>
        <v>  Jennifer D</v>
      </c>
      <c r="C1074" s="11">
        <f>VLOOKUP(A1074,'Medical Examinations'!$A$1:$L$2336,2,FALSE)</f>
        <v>36.38</v>
      </c>
      <c r="D1074" s="11">
        <f>VLOOKUP(A1074,'Medical Examinations'!$A$1:$L$2336,3,FALSE)</f>
        <v>5.98</v>
      </c>
      <c r="E1074" s="11" t="str">
        <f>VLOOKUP(A1074,'Medical Examinations'!$A$1:$L$2336,4,FALSE)</f>
        <v>No</v>
      </c>
      <c r="F1074" s="11" t="str">
        <f>VLOOKUP(A1074,'Medical Examinations'!$A$1:$L$2336,5,FALSE)</f>
        <v>No</v>
      </c>
      <c r="G1074" s="11" t="str">
        <f>VLOOKUP(A1074,'Medical Examinations'!$A$1:$L$2336,6,FALSE)</f>
        <v>No</v>
      </c>
      <c r="H1074" s="11">
        <f>VLOOKUP(A1074,'Medical Examinations'!$A$1:$L$2336,8,FALSE)</f>
        <v>1</v>
      </c>
      <c r="I1074" s="11" t="str">
        <f>VLOOKUP(A1074,'Medical Examinations'!$A$1:$L$2336,10,FALSE)</f>
        <v>No</v>
      </c>
      <c r="J1074" s="11" t="str">
        <f>VLOOKUP(A1074,'Medical Examinations'!$A$1:$L$2336,11,FALSE)</f>
        <v>Obesity</v>
      </c>
      <c r="K1074" s="11" t="str">
        <f>VLOOKUP(A1074,'Medical Examinations'!$A$1:$L$2336,12,FALSE)</f>
        <v>Prediabetes</v>
      </c>
      <c r="L1074" s="10">
        <f ca="1">VLOOKUP(A1074,'Hospitalisation Details'!$A$1:$Q$2344,3,FALSE)</f>
        <v>1980</v>
      </c>
      <c r="M1074" s="10" t="str">
        <f ca="1">VLOOKUP(A1074,'Hospitalisation Details'!$A$1:$Q$2344,5,FALSE)</f>
        <v>Oct</v>
      </c>
      <c r="N1074" s="11">
        <f ca="1">VLOOKUP(A1074,'Hospitalisation Details'!$A$1:$Q$2344,6,FALSE)</f>
        <v>28</v>
      </c>
      <c r="O1074" s="17">
        <f ca="1">VLOOKUP(A1074,'Hospitalisation Details'!$A$1:$Q$2344,7,FALSE)</f>
        <v>29522</v>
      </c>
      <c r="P1074" s="11">
        <f ca="1">VLOOKUP(A1074,'Hospitalisation Details'!$A$1:$Q$2344,10,FALSE)</f>
        <v>8701.84</v>
      </c>
      <c r="Q1074" s="11" t="str">
        <f ca="1">VLOOKUP(A1074,'Hospitalisation Details'!$A$1:$Q$2344,12,FALSE)</f>
        <v>tier - 2</v>
      </c>
      <c r="R1074" s="11" t="str">
        <f ca="1">VLOOKUP(A1074,'Hospitalisation Details'!$A$1:$Q$2344,14,FALSE)</f>
        <v>tier - 3</v>
      </c>
      <c r="S1074" s="11">
        <f ca="1">VLOOKUP(A1074,'Hospitalisation Details'!$A$1:$Q$2344,17,FALSE)</f>
        <v>45</v>
      </c>
      <c r="T1074" s="11" t="str">
        <f ca="1">VLOOKUP(A1074,'Hospitalisation Details'!$A$1:$Q$2336,16,FALSE)</f>
        <v>R1021</v>
      </c>
    </row>
    <row r="1075" ht="15.5" spans="1:20">
      <c r="A1075" s="10" t="s">
        <v>3959</v>
      </c>
      <c r="B1075" s="11" t="str">
        <f>VLOOKUP(A1075,'Customer Names'!$H$6:$K$2340,3,FALSE)</f>
        <v>  Eric</v>
      </c>
      <c r="C1075" s="11">
        <f>VLOOKUP(A1075,'Medical Examinations'!$A$1:$L$2336,2,FALSE)</f>
        <v>31.16</v>
      </c>
      <c r="D1075" s="11">
        <f>VLOOKUP(A1075,'Medical Examinations'!$A$1:$L$2336,3,FALSE)</f>
        <v>4.26</v>
      </c>
      <c r="E1075" s="11" t="str">
        <f>VLOOKUP(A1075,'Medical Examinations'!$A$1:$L$2336,4,FALSE)</f>
        <v>yes</v>
      </c>
      <c r="F1075" s="11" t="str">
        <f>VLOOKUP(A1075,'Medical Examinations'!$A$1:$L$2336,5,FALSE)</f>
        <v>No</v>
      </c>
      <c r="G1075" s="11" t="str">
        <f>VLOOKUP(A1075,'Medical Examinations'!$A$1:$L$2336,6,FALSE)</f>
        <v>Yes</v>
      </c>
      <c r="H1075" s="11">
        <f>VLOOKUP(A1075,'Medical Examinations'!$A$1:$L$2336,8,FALSE)</f>
        <v>1</v>
      </c>
      <c r="I1075" s="11" t="str">
        <f>VLOOKUP(A1075,'Medical Examinations'!$A$1:$L$2336,10,FALSE)</f>
        <v>No</v>
      </c>
      <c r="J1075" s="11" t="str">
        <f>VLOOKUP(A1075,'Medical Examinations'!$A$1:$L$2336,11,FALSE)</f>
        <v>Obesity</v>
      </c>
      <c r="K1075" s="11" t="str">
        <f>VLOOKUP(A1075,'Medical Examinations'!$A$1:$L$2336,12,FALSE)</f>
        <v>Normal</v>
      </c>
      <c r="L1075" s="10">
        <f ca="1">VLOOKUP(A1075,'Hospitalisation Details'!$A$1:$Q$2344,3,FALSE)</f>
        <v>1973</v>
      </c>
      <c r="M1075" s="10" t="str">
        <f ca="1">VLOOKUP(A1075,'Hospitalisation Details'!$A$1:$Q$2344,5,FALSE)</f>
        <v>Jun</v>
      </c>
      <c r="N1075" s="11">
        <f ca="1">VLOOKUP(A1075,'Hospitalisation Details'!$A$1:$Q$2344,6,FALSE)</f>
        <v>25</v>
      </c>
      <c r="O1075" s="17">
        <f ca="1">VLOOKUP(A1075,'Hospitalisation Details'!$A$1:$Q$2344,7,FALSE)</f>
        <v>26840</v>
      </c>
      <c r="P1075" s="11">
        <f ca="1">VLOOKUP(A1075,'Hospitalisation Details'!$A$1:$Q$2344,10,FALSE)</f>
        <v>8703.46</v>
      </c>
      <c r="Q1075" s="11" t="str">
        <f ca="1">VLOOKUP(A1075,'Hospitalisation Details'!$A$1:$Q$2344,12,FALSE)</f>
        <v>tier - 3</v>
      </c>
      <c r="R1075" s="11" t="str">
        <f ca="1">VLOOKUP(A1075,'Hospitalisation Details'!$A$1:$Q$2344,14,FALSE)</f>
        <v>tier - 3</v>
      </c>
      <c r="S1075" s="11">
        <f ca="1">VLOOKUP(A1075,'Hospitalisation Details'!$A$1:$Q$2344,17,FALSE)</f>
        <v>52</v>
      </c>
      <c r="T1075" s="11" t="str">
        <f ca="1">VLOOKUP(A1075,'Hospitalisation Details'!$A$1:$Q$2336,16,FALSE)</f>
        <v>R1011</v>
      </c>
    </row>
    <row r="1076" ht="15.5" spans="1:20">
      <c r="A1076" s="10" t="s">
        <v>3963</v>
      </c>
      <c r="B1076" s="11" t="str">
        <f>VLOOKUP(A1076,'Customer Names'!$H$6:$K$2340,3,FALSE)</f>
        <v>  Bryan</v>
      </c>
      <c r="C1076" s="11">
        <f>VLOOKUP(A1076,'Medical Examinations'!$A$1:$L$2336,2,FALSE)</f>
        <v>25.55</v>
      </c>
      <c r="D1076" s="11">
        <f>VLOOKUP(A1076,'Medical Examinations'!$A$1:$L$2336,3,FALSE)</f>
        <v>4.96</v>
      </c>
      <c r="E1076" s="11" t="str">
        <f>VLOOKUP(A1076,'Medical Examinations'!$A$1:$L$2336,4,FALSE)</f>
        <v>yes</v>
      </c>
      <c r="F1076" s="11" t="str">
        <f>VLOOKUP(A1076,'Medical Examinations'!$A$1:$L$2336,5,FALSE)</f>
        <v>No</v>
      </c>
      <c r="G1076" s="11" t="str">
        <f>VLOOKUP(A1076,'Medical Examinations'!$A$1:$L$2336,6,FALSE)</f>
        <v>No</v>
      </c>
      <c r="H1076" s="11">
        <f>VLOOKUP(A1076,'Medical Examinations'!$A$1:$L$2336,8,FALSE)</f>
        <v>1</v>
      </c>
      <c r="I1076" s="11" t="str">
        <f>VLOOKUP(A1076,'Medical Examinations'!$A$1:$L$2336,10,FALSE)</f>
        <v>No</v>
      </c>
      <c r="J1076" s="11" t="str">
        <f>VLOOKUP(A1076,'Medical Examinations'!$A$1:$L$2336,11,FALSE)</f>
        <v>Over Weight</v>
      </c>
      <c r="K1076" s="11" t="str">
        <f>VLOOKUP(A1076,'Medical Examinations'!$A$1:$L$2336,12,FALSE)</f>
        <v>Normal</v>
      </c>
      <c r="L1076" s="10">
        <f ca="1">VLOOKUP(A1076,'Hospitalisation Details'!$A$1:$Q$2344,3,FALSE)</f>
        <v>1976</v>
      </c>
      <c r="M1076" s="10" t="str">
        <f ca="1">VLOOKUP(A1076,'Hospitalisation Details'!$A$1:$Q$2344,5,FALSE)</f>
        <v>Jun</v>
      </c>
      <c r="N1076" s="11">
        <f ca="1">VLOOKUP(A1076,'Hospitalisation Details'!$A$1:$Q$2344,6,FALSE)</f>
        <v>17</v>
      </c>
      <c r="O1076" s="17">
        <f ca="1">VLOOKUP(A1076,'Hospitalisation Details'!$A$1:$Q$2344,7,FALSE)</f>
        <v>27928</v>
      </c>
      <c r="P1076" s="11">
        <f ca="1">VLOOKUP(A1076,'Hospitalisation Details'!$A$1:$Q$2344,10,FALSE)</f>
        <v>8733.23</v>
      </c>
      <c r="Q1076" s="11" t="str">
        <f ca="1">VLOOKUP(A1076,'Hospitalisation Details'!$A$1:$Q$2344,12,FALSE)</f>
        <v>tier - 2</v>
      </c>
      <c r="R1076" s="11" t="str">
        <f ca="1">VLOOKUP(A1076,'Hospitalisation Details'!$A$1:$Q$2344,14,FALSE)</f>
        <v>tier - 3</v>
      </c>
      <c r="S1076" s="11">
        <f ca="1">VLOOKUP(A1076,'Hospitalisation Details'!$A$1:$Q$2344,17,FALSE)</f>
        <v>49</v>
      </c>
      <c r="T1076" s="11" t="str">
        <f ca="1">VLOOKUP(A1076,'Hospitalisation Details'!$A$1:$Q$2336,16,FALSE)</f>
        <v>R1012</v>
      </c>
    </row>
    <row r="1077" ht="15.5" spans="1:20">
      <c r="A1077" s="10" t="s">
        <v>3966</v>
      </c>
      <c r="B1077" s="11" t="str">
        <f>VLOOKUP(A1077,'Customer Names'!$H$6:$K$2340,3,FALSE)</f>
        <v>  Devon R</v>
      </c>
      <c r="C1077" s="11">
        <f>VLOOKUP(A1077,'Medical Examinations'!$A$1:$L$2336,2,FALSE)</f>
        <v>28.77</v>
      </c>
      <c r="D1077" s="11">
        <f>VLOOKUP(A1077,'Medical Examinations'!$A$1:$L$2336,3,FALSE)</f>
        <v>4</v>
      </c>
      <c r="E1077" s="11" t="str">
        <f>VLOOKUP(A1077,'Medical Examinations'!$A$1:$L$2336,4,FALSE)</f>
        <v>yes</v>
      </c>
      <c r="F1077" s="11" t="str">
        <f>VLOOKUP(A1077,'Medical Examinations'!$A$1:$L$2336,5,FALSE)</f>
        <v>No</v>
      </c>
      <c r="G1077" s="11" t="str">
        <f>VLOOKUP(A1077,'Medical Examinations'!$A$1:$L$2336,6,FALSE)</f>
        <v>No</v>
      </c>
      <c r="H1077" s="11">
        <f>VLOOKUP(A1077,'Medical Examinations'!$A$1:$L$2336,8,FALSE)</f>
        <v>0</v>
      </c>
      <c r="I1077" s="11" t="str">
        <f>VLOOKUP(A1077,'Medical Examinations'!$A$1:$L$2336,10,FALSE)</f>
        <v>No</v>
      </c>
      <c r="J1077" s="11" t="str">
        <f>VLOOKUP(A1077,'Medical Examinations'!$A$1:$L$2336,11,FALSE)</f>
        <v>Over Weight</v>
      </c>
      <c r="K1077" s="11" t="str">
        <f>VLOOKUP(A1077,'Medical Examinations'!$A$1:$L$2336,12,FALSE)</f>
        <v>Normal</v>
      </c>
      <c r="L1077" s="10">
        <f ca="1">VLOOKUP(A1077,'Hospitalisation Details'!$A$1:$Q$2344,3,FALSE)</f>
        <v>1999</v>
      </c>
      <c r="M1077" s="10" t="str">
        <f ca="1">VLOOKUP(A1077,'Hospitalisation Details'!$A$1:$Q$2344,5,FALSE)</f>
        <v>Aug</v>
      </c>
      <c r="N1077" s="11">
        <f ca="1">VLOOKUP(A1077,'Hospitalisation Details'!$A$1:$Q$2344,6,FALSE)</f>
        <v>23</v>
      </c>
      <c r="O1077" s="17">
        <f ca="1">VLOOKUP(A1077,'Hospitalisation Details'!$A$1:$Q$2344,7,FALSE)</f>
        <v>36395</v>
      </c>
      <c r="P1077" s="11">
        <f ca="1">VLOOKUP(A1077,'Hospitalisation Details'!$A$1:$Q$2344,10,FALSE)</f>
        <v>8747.68</v>
      </c>
      <c r="Q1077" s="11" t="str">
        <f ca="1">VLOOKUP(A1077,'Hospitalisation Details'!$A$1:$Q$2344,12,FALSE)</f>
        <v>tier - 2</v>
      </c>
      <c r="R1077" s="11" t="str">
        <f ca="1">VLOOKUP(A1077,'Hospitalisation Details'!$A$1:$Q$2344,14,FALSE)</f>
        <v>tier - 3</v>
      </c>
      <c r="S1077" s="11">
        <f ca="1">VLOOKUP(A1077,'Hospitalisation Details'!$A$1:$Q$2344,17,FALSE)</f>
        <v>26</v>
      </c>
      <c r="T1077" s="11" t="str">
        <f ca="1">VLOOKUP(A1077,'Hospitalisation Details'!$A$1:$Q$2336,16,FALSE)</f>
        <v>R1011</v>
      </c>
    </row>
    <row r="1078" ht="15.5" spans="1:20">
      <c r="A1078" s="10" t="s">
        <v>3970</v>
      </c>
      <c r="B1078" s="11" t="str">
        <f>VLOOKUP(A1078,'Customer Names'!$H$6:$K$2340,3,FALSE)</f>
        <v>  Elena</v>
      </c>
      <c r="C1078" s="11">
        <f>VLOOKUP(A1078,'Medical Examinations'!$A$1:$L$2336,2,FALSE)</f>
        <v>23.14</v>
      </c>
      <c r="D1078" s="11">
        <f>VLOOKUP(A1078,'Medical Examinations'!$A$1:$L$2336,3,FALSE)</f>
        <v>4.15</v>
      </c>
      <c r="E1078" s="11" t="str">
        <f>VLOOKUP(A1078,'Medical Examinations'!$A$1:$L$2336,4,FALSE)</f>
        <v>yes</v>
      </c>
      <c r="F1078" s="11" t="str">
        <f>VLOOKUP(A1078,'Medical Examinations'!$A$1:$L$2336,5,FALSE)</f>
        <v>No</v>
      </c>
      <c r="G1078" s="11" t="str">
        <f>VLOOKUP(A1078,'Medical Examinations'!$A$1:$L$2336,6,FALSE)</f>
        <v>No</v>
      </c>
      <c r="H1078" s="11">
        <f>VLOOKUP(A1078,'Medical Examinations'!$A$1:$L$2336,8,FALSE)</f>
        <v>1</v>
      </c>
      <c r="I1078" s="11" t="str">
        <f>VLOOKUP(A1078,'Medical Examinations'!$A$1:$L$2336,10,FALSE)</f>
        <v>No</v>
      </c>
      <c r="J1078" s="11" t="str">
        <f>VLOOKUP(A1078,'Medical Examinations'!$A$1:$L$2336,11,FALSE)</f>
        <v>Normal Weight</v>
      </c>
      <c r="K1078" s="11" t="str">
        <f>VLOOKUP(A1078,'Medical Examinations'!$A$1:$L$2336,12,FALSE)</f>
        <v>Normal</v>
      </c>
      <c r="L1078" s="10">
        <f ca="1">VLOOKUP(A1078,'Hospitalisation Details'!$A$1:$Q$2344,3,FALSE)</f>
        <v>1969</v>
      </c>
      <c r="M1078" s="10" t="str">
        <f ca="1">VLOOKUP(A1078,'Hospitalisation Details'!$A$1:$Q$2344,5,FALSE)</f>
        <v>Sep</v>
      </c>
      <c r="N1078" s="11">
        <f ca="1">VLOOKUP(A1078,'Hospitalisation Details'!$A$1:$Q$2344,6,FALSE)</f>
        <v>9</v>
      </c>
      <c r="O1078" s="17">
        <f ca="1">VLOOKUP(A1078,'Hospitalisation Details'!$A$1:$Q$2344,7,FALSE)</f>
        <v>25455</v>
      </c>
      <c r="P1078" s="11">
        <f ca="1">VLOOKUP(A1078,'Hospitalisation Details'!$A$1:$Q$2344,10,FALSE)</f>
        <v>8760.12</v>
      </c>
      <c r="Q1078" s="11" t="str">
        <f ca="1">VLOOKUP(A1078,'Hospitalisation Details'!$A$1:$Q$2344,12,FALSE)</f>
        <v>tier - 2</v>
      </c>
      <c r="R1078" s="11" t="str">
        <f ca="1">VLOOKUP(A1078,'Hospitalisation Details'!$A$1:$Q$2344,14,FALSE)</f>
        <v>tier - 1</v>
      </c>
      <c r="S1078" s="11">
        <f ca="1">VLOOKUP(A1078,'Hospitalisation Details'!$A$1:$Q$2344,17,FALSE)</f>
        <v>56</v>
      </c>
      <c r="T1078" s="11" t="str">
        <f ca="1">VLOOKUP(A1078,'Hospitalisation Details'!$A$1:$Q$2336,16,FALSE)</f>
        <v>R1013</v>
      </c>
    </row>
    <row r="1079" ht="15.5" spans="1:20">
      <c r="A1079" s="10" t="s">
        <v>3974</v>
      </c>
      <c r="B1079" s="11" t="str">
        <f>VLOOKUP(A1079,'Customer Names'!$H$6:$K$2340,3,FALSE)</f>
        <v>  Chris</v>
      </c>
      <c r="C1079" s="11">
        <f>VLOOKUP(A1079,'Medical Examinations'!$A$1:$L$2336,2,FALSE)</f>
        <v>39.6</v>
      </c>
      <c r="D1079" s="11">
        <f>VLOOKUP(A1079,'Medical Examinations'!$A$1:$L$2336,3,FALSE)</f>
        <v>11.36</v>
      </c>
      <c r="E1079" s="11" t="str">
        <f>VLOOKUP(A1079,'Medical Examinations'!$A$1:$L$2336,4,FALSE)</f>
        <v>No</v>
      </c>
      <c r="F1079" s="11" t="str">
        <f>VLOOKUP(A1079,'Medical Examinations'!$A$1:$L$2336,5,FALSE)</f>
        <v>No</v>
      </c>
      <c r="G1079" s="11" t="str">
        <f>VLOOKUP(A1079,'Medical Examinations'!$A$1:$L$2336,6,FALSE)</f>
        <v>No</v>
      </c>
      <c r="H1079" s="11">
        <f>VLOOKUP(A1079,'Medical Examinations'!$A$1:$L$2336,8,FALSE)</f>
        <v>0</v>
      </c>
      <c r="I1079" s="11" t="str">
        <f>VLOOKUP(A1079,'Medical Examinations'!$A$1:$L$2336,10,FALSE)</f>
        <v>No</v>
      </c>
      <c r="J1079" s="11" t="str">
        <f>VLOOKUP(A1079,'Medical Examinations'!$A$1:$L$2336,11,FALSE)</f>
        <v>Obesity</v>
      </c>
      <c r="K1079" s="11" t="str">
        <f>VLOOKUP(A1079,'Medical Examinations'!$A$1:$L$2336,12,FALSE)</f>
        <v>Diabetes</v>
      </c>
      <c r="L1079" s="10">
        <f ca="1">VLOOKUP(A1079,'Hospitalisation Details'!$A$1:$Q$2344,3,FALSE)</f>
        <v>1974</v>
      </c>
      <c r="M1079" s="10" t="str">
        <f ca="1">VLOOKUP(A1079,'Hospitalisation Details'!$A$1:$Q$2344,5,FALSE)</f>
        <v>Sep</v>
      </c>
      <c r="N1079" s="11">
        <f ca="1">VLOOKUP(A1079,'Hospitalisation Details'!$A$1:$Q$2344,6,FALSE)</f>
        <v>6</v>
      </c>
      <c r="O1079" s="17">
        <f ca="1">VLOOKUP(A1079,'Hospitalisation Details'!$A$1:$Q$2344,7,FALSE)</f>
        <v>27278</v>
      </c>
      <c r="P1079" s="11">
        <f ca="1">VLOOKUP(A1079,'Hospitalisation Details'!$A$1:$Q$2344,10,FALSE)</f>
        <v>8765.25</v>
      </c>
      <c r="Q1079" s="11" t="str">
        <f ca="1">VLOOKUP(A1079,'Hospitalisation Details'!$A$1:$Q$2344,12,FALSE)</f>
        <v>tier - 2</v>
      </c>
      <c r="R1079" s="11" t="str">
        <f ca="1">VLOOKUP(A1079,'Hospitalisation Details'!$A$1:$Q$2344,14,FALSE)</f>
        <v>tier - 3</v>
      </c>
      <c r="S1079" s="11">
        <f ca="1">VLOOKUP(A1079,'Hospitalisation Details'!$A$1:$Q$2344,17,FALSE)</f>
        <v>51</v>
      </c>
      <c r="T1079" s="11" t="str">
        <f ca="1">VLOOKUP(A1079,'Hospitalisation Details'!$A$1:$Q$2336,16,FALSE)</f>
        <v>R1012</v>
      </c>
    </row>
    <row r="1080" ht="15.5" spans="1:20">
      <c r="A1080" s="10" t="s">
        <v>3977</v>
      </c>
      <c r="B1080" s="11" t="str">
        <f>VLOOKUP(A1080,'Customer Names'!$H$6:$K$2340,3,FALSE)</f>
        <v>  Bert</v>
      </c>
      <c r="C1080" s="11">
        <f>VLOOKUP(A1080,'Medical Examinations'!$A$1:$L$2336,2,FALSE)</f>
        <v>29.2</v>
      </c>
      <c r="D1080" s="11">
        <f>VLOOKUP(A1080,'Medical Examinations'!$A$1:$L$2336,3,FALSE)</f>
        <v>7.53</v>
      </c>
      <c r="E1080" s="11" t="str">
        <f>VLOOKUP(A1080,'Medical Examinations'!$A$1:$L$2336,4,FALSE)</f>
        <v>No</v>
      </c>
      <c r="F1080" s="11" t="str">
        <f>VLOOKUP(A1080,'Medical Examinations'!$A$1:$L$2336,5,FALSE)</f>
        <v>No</v>
      </c>
      <c r="G1080" s="11" t="str">
        <f>VLOOKUP(A1080,'Medical Examinations'!$A$1:$L$2336,6,FALSE)</f>
        <v>No</v>
      </c>
      <c r="H1080" s="11">
        <f>VLOOKUP(A1080,'Medical Examinations'!$A$1:$L$2336,8,FALSE)</f>
        <v>0</v>
      </c>
      <c r="I1080" s="11" t="str">
        <f>VLOOKUP(A1080,'Medical Examinations'!$A$1:$L$2336,10,FALSE)</f>
        <v>No</v>
      </c>
      <c r="J1080" s="11" t="str">
        <f>VLOOKUP(A1080,'Medical Examinations'!$A$1:$L$2336,11,FALSE)</f>
        <v>Over Weight</v>
      </c>
      <c r="K1080" s="11" t="str">
        <f>VLOOKUP(A1080,'Medical Examinations'!$A$1:$L$2336,12,FALSE)</f>
        <v>Diabetes</v>
      </c>
      <c r="L1080" s="10">
        <f ca="1">VLOOKUP(A1080,'Hospitalisation Details'!$A$1:$Q$2344,3,FALSE)</f>
        <v>1971</v>
      </c>
      <c r="M1080" s="10" t="str">
        <f ca="1">VLOOKUP(A1080,'Hospitalisation Details'!$A$1:$Q$2344,5,FALSE)</f>
        <v>Aug</v>
      </c>
      <c r="N1080" s="11">
        <f ca="1">VLOOKUP(A1080,'Hospitalisation Details'!$A$1:$Q$2344,6,FALSE)</f>
        <v>23</v>
      </c>
      <c r="O1080" s="17">
        <f ca="1">VLOOKUP(A1080,'Hospitalisation Details'!$A$1:$Q$2344,7,FALSE)</f>
        <v>26168</v>
      </c>
      <c r="P1080" s="11">
        <f ca="1">VLOOKUP(A1080,'Hospitalisation Details'!$A$1:$Q$2344,10,FALSE)</f>
        <v>8782.47</v>
      </c>
      <c r="Q1080" s="11" t="str">
        <f ca="1">VLOOKUP(A1080,'Hospitalisation Details'!$A$1:$Q$2344,12,FALSE)</f>
        <v>tier - 2</v>
      </c>
      <c r="R1080" s="11" t="str">
        <f ca="1">VLOOKUP(A1080,'Hospitalisation Details'!$A$1:$Q$2344,14,FALSE)</f>
        <v>tier - 3</v>
      </c>
      <c r="S1080" s="11">
        <f ca="1">VLOOKUP(A1080,'Hospitalisation Details'!$A$1:$Q$2344,17,FALSE)</f>
        <v>54</v>
      </c>
      <c r="T1080" s="11" t="str">
        <f ca="1">VLOOKUP(A1080,'Hospitalisation Details'!$A$1:$Q$2336,16,FALSE)</f>
        <v>R1011</v>
      </c>
    </row>
    <row r="1081" ht="15.5" spans="1:20">
      <c r="A1081" s="10" t="s">
        <v>3980</v>
      </c>
      <c r="B1081" s="11" t="str">
        <f>VLOOKUP(A1081,'Customer Names'!$H$6:$K$2340,3,FALSE)</f>
        <v>  John P</v>
      </c>
      <c r="C1081" s="11">
        <f>VLOOKUP(A1081,'Medical Examinations'!$A$1:$L$2336,2,FALSE)</f>
        <v>32.775</v>
      </c>
      <c r="D1081" s="11">
        <f>VLOOKUP(A1081,'Medical Examinations'!$A$1:$L$2336,3,FALSE)</f>
        <v>7.95</v>
      </c>
      <c r="E1081" s="11" t="str">
        <f>VLOOKUP(A1081,'Medical Examinations'!$A$1:$L$2336,4,FALSE)</f>
        <v>No</v>
      </c>
      <c r="F1081" s="11" t="str">
        <f>VLOOKUP(A1081,'Medical Examinations'!$A$1:$L$2336,5,FALSE)</f>
        <v>No</v>
      </c>
      <c r="G1081" s="11" t="str">
        <f>VLOOKUP(A1081,'Medical Examinations'!$A$1:$L$2336,6,FALSE)</f>
        <v>No</v>
      </c>
      <c r="H1081" s="11">
        <f>VLOOKUP(A1081,'Medical Examinations'!$A$1:$L$2336,8,FALSE)</f>
        <v>0</v>
      </c>
      <c r="I1081" s="11" t="str">
        <f>VLOOKUP(A1081,'Medical Examinations'!$A$1:$L$2336,10,FALSE)</f>
        <v>No</v>
      </c>
      <c r="J1081" s="11" t="str">
        <f>VLOOKUP(A1081,'Medical Examinations'!$A$1:$L$2336,11,FALSE)</f>
        <v>Obesity</v>
      </c>
      <c r="K1081" s="11" t="str">
        <f>VLOOKUP(A1081,'Medical Examinations'!$A$1:$L$2336,12,FALSE)</f>
        <v>Diabetes</v>
      </c>
      <c r="L1081" s="10">
        <f ca="1">VLOOKUP(A1081,'Hospitalisation Details'!$A$1:$Q$2344,3,FALSE)</f>
        <v>1971</v>
      </c>
      <c r="M1081" s="10" t="str">
        <f ca="1">VLOOKUP(A1081,'Hospitalisation Details'!$A$1:$Q$2344,5,FALSE)</f>
        <v>Jun</v>
      </c>
      <c r="N1081" s="11">
        <f ca="1">VLOOKUP(A1081,'Hospitalisation Details'!$A$1:$Q$2344,6,FALSE)</f>
        <v>18</v>
      </c>
      <c r="O1081" s="17">
        <f ca="1">VLOOKUP(A1081,'Hospitalisation Details'!$A$1:$Q$2344,7,FALSE)</f>
        <v>26102</v>
      </c>
      <c r="P1081" s="11">
        <f ca="1">VLOOKUP(A1081,'Hospitalisation Details'!$A$1:$Q$2344,10,FALSE)</f>
        <v>8798.59</v>
      </c>
      <c r="Q1081" s="11" t="str">
        <f ca="1">VLOOKUP(A1081,'Hospitalisation Details'!$A$1:$Q$2344,12,FALSE)</f>
        <v>tier - 2</v>
      </c>
      <c r="R1081" s="11" t="str">
        <f ca="1">VLOOKUP(A1081,'Hospitalisation Details'!$A$1:$Q$2344,14,FALSE)</f>
        <v>tier - 1</v>
      </c>
      <c r="S1081" s="11">
        <f ca="1">VLOOKUP(A1081,'Hospitalisation Details'!$A$1:$Q$2344,17,FALSE)</f>
        <v>54</v>
      </c>
      <c r="T1081" s="11" t="str">
        <f ca="1">VLOOKUP(A1081,'Hospitalisation Details'!$A$1:$Q$2336,16,FALSE)</f>
        <v>R1011</v>
      </c>
    </row>
    <row r="1082" ht="15.5" spans="1:20">
      <c r="A1082" s="10" t="s">
        <v>3983</v>
      </c>
      <c r="B1082" s="11" t="str">
        <f>VLOOKUP(A1082,'Customer Names'!$H$6:$K$2340,3,FALSE)</f>
        <v>  Daniel P</v>
      </c>
      <c r="C1082" s="11">
        <f>VLOOKUP(A1082,'Medical Examinations'!$A$1:$L$2336,2,FALSE)</f>
        <v>24.035</v>
      </c>
      <c r="D1082" s="11">
        <f>VLOOKUP(A1082,'Medical Examinations'!$A$1:$L$2336,3,FALSE)</f>
        <v>8.5</v>
      </c>
      <c r="E1082" s="11" t="str">
        <f>VLOOKUP(A1082,'Medical Examinations'!$A$1:$L$2336,4,FALSE)</f>
        <v>No</v>
      </c>
      <c r="F1082" s="11" t="str">
        <f>VLOOKUP(A1082,'Medical Examinations'!$A$1:$L$2336,5,FALSE)</f>
        <v>No</v>
      </c>
      <c r="G1082" s="11" t="str">
        <f>VLOOKUP(A1082,'Medical Examinations'!$A$1:$L$2336,6,FALSE)</f>
        <v>No</v>
      </c>
      <c r="H1082" s="11">
        <f>VLOOKUP(A1082,'Medical Examinations'!$A$1:$L$2336,8,FALSE)</f>
        <v>0</v>
      </c>
      <c r="I1082" s="11" t="str">
        <f>VLOOKUP(A1082,'Medical Examinations'!$A$1:$L$2336,10,FALSE)</f>
        <v>No</v>
      </c>
      <c r="J1082" s="11" t="str">
        <f>VLOOKUP(A1082,'Medical Examinations'!$A$1:$L$2336,11,FALSE)</f>
        <v>Normal Weight</v>
      </c>
      <c r="K1082" s="11" t="str">
        <f>VLOOKUP(A1082,'Medical Examinations'!$A$1:$L$2336,12,FALSE)</f>
        <v>Diabetes</v>
      </c>
      <c r="L1082" s="10">
        <f ca="1">VLOOKUP(A1082,'Hospitalisation Details'!$A$1:$Q$2344,3,FALSE)</f>
        <v>1965</v>
      </c>
      <c r="M1082" s="10" t="str">
        <f ca="1">VLOOKUP(A1082,'Hospitalisation Details'!$A$1:$Q$2344,5,FALSE)</f>
        <v>Aug</v>
      </c>
      <c r="N1082" s="11">
        <f ca="1">VLOOKUP(A1082,'Hospitalisation Details'!$A$1:$Q$2344,6,FALSE)</f>
        <v>29</v>
      </c>
      <c r="O1082" s="17">
        <f ca="1">VLOOKUP(A1082,'Hospitalisation Details'!$A$1:$Q$2344,7,FALSE)</f>
        <v>23983</v>
      </c>
      <c r="P1082" s="11">
        <f ca="1">VLOOKUP(A1082,'Hospitalisation Details'!$A$1:$Q$2344,10,FALSE)</f>
        <v>8800.49</v>
      </c>
      <c r="Q1082" s="11" t="str">
        <f ca="1">VLOOKUP(A1082,'Hospitalisation Details'!$A$1:$Q$2344,12,FALSE)</f>
        <v>tier - 3</v>
      </c>
      <c r="R1082" s="11" t="str">
        <f ca="1">VLOOKUP(A1082,'Hospitalisation Details'!$A$1:$Q$2344,14,FALSE)</f>
        <v>tier - 2</v>
      </c>
      <c r="S1082" s="11">
        <f ca="1">VLOOKUP(A1082,'Hospitalisation Details'!$A$1:$Q$2344,17,FALSE)</f>
        <v>60</v>
      </c>
      <c r="T1082" s="11" t="str">
        <f ca="1">VLOOKUP(A1082,'Hospitalisation Details'!$A$1:$Q$2336,16,FALSE)</f>
        <v>R1013</v>
      </c>
    </row>
    <row r="1083" ht="15.5" spans="1:20">
      <c r="A1083" s="10" t="s">
        <v>3987</v>
      </c>
      <c r="B1083" s="11" t="str">
        <f>VLOOKUP(A1083,'Customer Names'!$H$6:$K$2340,3,FALSE)</f>
        <v>  Lisa K</v>
      </c>
      <c r="C1083" s="11">
        <f>VLOOKUP(A1083,'Medical Examinations'!$A$1:$L$2336,2,FALSE)</f>
        <v>30.55</v>
      </c>
      <c r="D1083" s="11">
        <f>VLOOKUP(A1083,'Medical Examinations'!$A$1:$L$2336,3,FALSE)</f>
        <v>5.89</v>
      </c>
      <c r="E1083" s="11" t="str">
        <f>VLOOKUP(A1083,'Medical Examinations'!$A$1:$L$2336,4,FALSE)</f>
        <v>No</v>
      </c>
      <c r="F1083" s="11" t="str">
        <f>VLOOKUP(A1083,'Medical Examinations'!$A$1:$L$2336,5,FALSE)</f>
        <v>No</v>
      </c>
      <c r="G1083" s="11" t="str">
        <f>VLOOKUP(A1083,'Medical Examinations'!$A$1:$L$2336,6,FALSE)</f>
        <v>Yes</v>
      </c>
      <c r="H1083" s="11">
        <f>VLOOKUP(A1083,'Medical Examinations'!$A$1:$L$2336,8,FALSE)</f>
        <v>1</v>
      </c>
      <c r="I1083" s="11" t="str">
        <f>VLOOKUP(A1083,'Medical Examinations'!$A$1:$L$2336,10,FALSE)</f>
        <v>No</v>
      </c>
      <c r="J1083" s="11" t="str">
        <f>VLOOKUP(A1083,'Medical Examinations'!$A$1:$L$2336,11,FALSE)</f>
        <v>Obesity</v>
      </c>
      <c r="K1083" s="11" t="str">
        <f>VLOOKUP(A1083,'Medical Examinations'!$A$1:$L$2336,12,FALSE)</f>
        <v>Prediabetes</v>
      </c>
      <c r="L1083" s="10">
        <f ca="1">VLOOKUP(A1083,'Hospitalisation Details'!$A$1:$Q$2344,3,FALSE)</f>
        <v>2001</v>
      </c>
      <c r="M1083" s="10" t="str">
        <f ca="1">VLOOKUP(A1083,'Hospitalisation Details'!$A$1:$Q$2344,5,FALSE)</f>
        <v>Nov</v>
      </c>
      <c r="N1083" s="11">
        <f ca="1">VLOOKUP(A1083,'Hospitalisation Details'!$A$1:$Q$2344,6,FALSE)</f>
        <v>7</v>
      </c>
      <c r="O1083" s="17">
        <f ca="1">VLOOKUP(A1083,'Hospitalisation Details'!$A$1:$Q$2344,7,FALSE)</f>
        <v>37202</v>
      </c>
      <c r="P1083" s="11">
        <f ca="1">VLOOKUP(A1083,'Hospitalisation Details'!$A$1:$Q$2344,10,FALSE)</f>
        <v>8821.88</v>
      </c>
      <c r="Q1083" s="11" t="str">
        <f ca="1">VLOOKUP(A1083,'Hospitalisation Details'!$A$1:$Q$2344,12,FALSE)</f>
        <v>tier - 2</v>
      </c>
      <c r="R1083" s="11" t="str">
        <f ca="1">VLOOKUP(A1083,'Hospitalisation Details'!$A$1:$Q$2344,14,FALSE)</f>
        <v>tier - 3</v>
      </c>
      <c r="S1083" s="11">
        <f ca="1">VLOOKUP(A1083,'Hospitalisation Details'!$A$1:$Q$2344,17,FALSE)</f>
        <v>23</v>
      </c>
      <c r="T1083" s="11" t="str">
        <f ca="1">VLOOKUP(A1083,'Hospitalisation Details'!$A$1:$Q$2336,16,FALSE)</f>
        <v>R1023</v>
      </c>
    </row>
    <row r="1084" ht="15.5" spans="1:20">
      <c r="A1084" s="10" t="s">
        <v>3990</v>
      </c>
      <c r="B1084" s="11" t="str">
        <f>VLOOKUP(A1084,'Customer Names'!$H$6:$K$2340,3,FALSE)</f>
        <v>  Kristine</v>
      </c>
      <c r="C1084" s="11">
        <f>VLOOKUP(A1084,'Medical Examinations'!$A$1:$L$2336,2,FALSE)</f>
        <v>28.81</v>
      </c>
      <c r="D1084" s="11">
        <f>VLOOKUP(A1084,'Medical Examinations'!$A$1:$L$2336,3,FALSE)</f>
        <v>8.76</v>
      </c>
      <c r="E1084" s="11" t="str">
        <f>VLOOKUP(A1084,'Medical Examinations'!$A$1:$L$2336,4,FALSE)</f>
        <v>No</v>
      </c>
      <c r="F1084" s="11" t="str">
        <f>VLOOKUP(A1084,'Medical Examinations'!$A$1:$L$2336,5,FALSE)</f>
        <v>No</v>
      </c>
      <c r="G1084" s="11" t="str">
        <f>VLOOKUP(A1084,'Medical Examinations'!$A$1:$L$2336,6,FALSE)</f>
        <v>No</v>
      </c>
      <c r="H1084" s="11">
        <f>VLOOKUP(A1084,'Medical Examinations'!$A$1:$L$2336,8,FALSE)</f>
        <v>2</v>
      </c>
      <c r="I1084" s="11" t="str">
        <f>VLOOKUP(A1084,'Medical Examinations'!$A$1:$L$2336,10,FALSE)</f>
        <v>No</v>
      </c>
      <c r="J1084" s="11" t="str">
        <f>VLOOKUP(A1084,'Medical Examinations'!$A$1:$L$2336,11,FALSE)</f>
        <v>Over Weight</v>
      </c>
      <c r="K1084" s="11" t="str">
        <f>VLOOKUP(A1084,'Medical Examinations'!$A$1:$L$2336,12,FALSE)</f>
        <v>Diabetes</v>
      </c>
      <c r="L1084" s="10">
        <f ca="1">VLOOKUP(A1084,'Hospitalisation Details'!$A$1:$Q$2344,3,FALSE)</f>
        <v>1976</v>
      </c>
      <c r="M1084" s="10" t="str">
        <f ca="1">VLOOKUP(A1084,'Hospitalisation Details'!$A$1:$Q$2344,5,FALSE)</f>
        <v>Jun</v>
      </c>
      <c r="N1084" s="11">
        <f ca="1">VLOOKUP(A1084,'Hospitalisation Details'!$A$1:$Q$2344,6,FALSE)</f>
        <v>14</v>
      </c>
      <c r="O1084" s="17">
        <f ca="1">VLOOKUP(A1084,'Hospitalisation Details'!$A$1:$Q$2344,7,FALSE)</f>
        <v>27925</v>
      </c>
      <c r="P1084" s="11">
        <f ca="1">VLOOKUP(A1084,'Hospitalisation Details'!$A$1:$Q$2344,10,FALSE)</f>
        <v>8823.28</v>
      </c>
      <c r="Q1084" s="11" t="str">
        <f ca="1">VLOOKUP(A1084,'Hospitalisation Details'!$A$1:$Q$2344,12,FALSE)</f>
        <v>tier - 2</v>
      </c>
      <c r="R1084" s="11" t="str">
        <f ca="1">VLOOKUP(A1084,'Hospitalisation Details'!$A$1:$Q$2344,14,FALSE)</f>
        <v>tier - 1</v>
      </c>
      <c r="S1084" s="11">
        <f ca="1">VLOOKUP(A1084,'Hospitalisation Details'!$A$1:$Q$2344,17,FALSE)</f>
        <v>49</v>
      </c>
      <c r="T1084" s="11" t="str">
        <f ca="1">VLOOKUP(A1084,'Hospitalisation Details'!$A$1:$Q$2336,16,FALSE)</f>
        <v>R1011</v>
      </c>
    </row>
    <row r="1085" ht="15.5" spans="1:20">
      <c r="A1085" s="10" t="s">
        <v>3994</v>
      </c>
      <c r="B1085" s="11" t="str">
        <f>VLOOKUP(A1085,'Customer Names'!$H$6:$K$2340,3,FALSE)</f>
        <v>  Paul A</v>
      </c>
      <c r="C1085" s="11">
        <f>VLOOKUP(A1085,'Medical Examinations'!$A$1:$L$2336,2,FALSE)</f>
        <v>31.66</v>
      </c>
      <c r="D1085" s="11">
        <f>VLOOKUP(A1085,'Medical Examinations'!$A$1:$L$2336,3,FALSE)</f>
        <v>4.11</v>
      </c>
      <c r="E1085" s="11" t="str">
        <f>VLOOKUP(A1085,'Medical Examinations'!$A$1:$L$2336,4,FALSE)</f>
        <v>No</v>
      </c>
      <c r="F1085" s="11" t="str">
        <f>VLOOKUP(A1085,'Medical Examinations'!$A$1:$L$2336,5,FALSE)</f>
        <v>No</v>
      </c>
      <c r="G1085" s="11" t="str">
        <f>VLOOKUP(A1085,'Medical Examinations'!$A$1:$L$2336,6,FALSE)</f>
        <v>No</v>
      </c>
      <c r="H1085" s="11">
        <f>VLOOKUP(A1085,'Medical Examinations'!$A$1:$L$2336,8,FALSE)</f>
        <v>0</v>
      </c>
      <c r="I1085" s="11" t="str">
        <f>VLOOKUP(A1085,'Medical Examinations'!$A$1:$L$2336,10,FALSE)</f>
        <v>No</v>
      </c>
      <c r="J1085" s="11" t="str">
        <f>VLOOKUP(A1085,'Medical Examinations'!$A$1:$L$2336,11,FALSE)</f>
        <v>Obesity</v>
      </c>
      <c r="K1085" s="11" t="str">
        <f>VLOOKUP(A1085,'Medical Examinations'!$A$1:$L$2336,12,FALSE)</f>
        <v>Normal</v>
      </c>
      <c r="L1085" s="10">
        <f ca="1">VLOOKUP(A1085,'Hospitalisation Details'!$A$1:$Q$2344,3,FALSE)</f>
        <v>1976</v>
      </c>
      <c r="M1085" s="10" t="str">
        <f ca="1">VLOOKUP(A1085,'Hospitalisation Details'!$A$1:$Q$2344,5,FALSE)</f>
        <v>Oct</v>
      </c>
      <c r="N1085" s="11">
        <f ca="1">VLOOKUP(A1085,'Hospitalisation Details'!$A$1:$Q$2344,6,FALSE)</f>
        <v>19</v>
      </c>
      <c r="O1085" s="17">
        <f ca="1">VLOOKUP(A1085,'Hospitalisation Details'!$A$1:$Q$2344,7,FALSE)</f>
        <v>28052</v>
      </c>
      <c r="P1085" s="11">
        <f ca="1">VLOOKUP(A1085,'Hospitalisation Details'!$A$1:$Q$2344,10,FALSE)</f>
        <v>8823.99</v>
      </c>
      <c r="Q1085" s="11" t="str">
        <f ca="1">VLOOKUP(A1085,'Hospitalisation Details'!$A$1:$Q$2344,12,FALSE)</f>
        <v>tier - 2</v>
      </c>
      <c r="R1085" s="11" t="str">
        <f ca="1">VLOOKUP(A1085,'Hospitalisation Details'!$A$1:$Q$2344,14,FALSE)</f>
        <v>tier - 3</v>
      </c>
      <c r="S1085" s="11">
        <f ca="1">VLOOKUP(A1085,'Hospitalisation Details'!$A$1:$Q$2344,17,FALSE)</f>
        <v>49</v>
      </c>
      <c r="T1085" s="11" t="str">
        <f ca="1">VLOOKUP(A1085,'Hospitalisation Details'!$A$1:$Q$2336,16,FALSE)</f>
        <v>R1024</v>
      </c>
    </row>
    <row r="1086" ht="15.5" spans="1:20">
      <c r="A1086" s="10" t="s">
        <v>3998</v>
      </c>
      <c r="B1086" s="11" t="str">
        <f>VLOOKUP(A1086,'Customer Names'!$H$6:$K$2340,3,FALSE)</f>
        <v>  Bryan</v>
      </c>
      <c r="C1086" s="11">
        <f>VLOOKUP(A1086,'Medical Examinations'!$A$1:$L$2336,2,FALSE)</f>
        <v>28.215</v>
      </c>
      <c r="D1086" s="11">
        <f>VLOOKUP(A1086,'Medical Examinations'!$A$1:$L$2336,3,FALSE)</f>
        <v>7.56</v>
      </c>
      <c r="E1086" s="11" t="str">
        <f>VLOOKUP(A1086,'Medical Examinations'!$A$1:$L$2336,4,FALSE)</f>
        <v>yes</v>
      </c>
      <c r="F1086" s="11" t="str">
        <f>VLOOKUP(A1086,'Medical Examinations'!$A$1:$L$2336,5,FALSE)</f>
        <v>No</v>
      </c>
      <c r="G1086" s="11" t="str">
        <f>VLOOKUP(A1086,'Medical Examinations'!$A$1:$L$2336,6,FALSE)</f>
        <v>No</v>
      </c>
      <c r="H1086" s="11">
        <f>VLOOKUP(A1086,'Medical Examinations'!$A$1:$L$2336,8,FALSE)</f>
        <v>1</v>
      </c>
      <c r="I1086" s="11" t="str">
        <f>VLOOKUP(A1086,'Medical Examinations'!$A$1:$L$2336,10,FALSE)</f>
        <v>No</v>
      </c>
      <c r="J1086" s="11" t="str">
        <f>VLOOKUP(A1086,'Medical Examinations'!$A$1:$L$2336,11,FALSE)</f>
        <v>Over Weight</v>
      </c>
      <c r="K1086" s="11" t="str">
        <f>VLOOKUP(A1086,'Medical Examinations'!$A$1:$L$2336,12,FALSE)</f>
        <v>Diabetes</v>
      </c>
      <c r="L1086" s="10">
        <f ca="1">VLOOKUP(A1086,'Hospitalisation Details'!$A$1:$Q$2344,3,FALSE)</f>
        <v>1988</v>
      </c>
      <c r="M1086" s="10" t="str">
        <f ca="1">VLOOKUP(A1086,'Hospitalisation Details'!$A$1:$Q$2344,5,FALSE)</f>
        <v>Aug</v>
      </c>
      <c r="N1086" s="11">
        <f ca="1">VLOOKUP(A1086,'Hospitalisation Details'!$A$1:$Q$2344,6,FALSE)</f>
        <v>22</v>
      </c>
      <c r="O1086" s="17">
        <f ca="1">VLOOKUP(A1086,'Hospitalisation Details'!$A$1:$Q$2344,7,FALSE)</f>
        <v>32377</v>
      </c>
      <c r="P1086" s="11">
        <f ca="1">VLOOKUP(A1086,'Hospitalisation Details'!$A$1:$Q$2344,10,FALSE)</f>
        <v>8824.27</v>
      </c>
      <c r="Q1086" s="11" t="str">
        <f ca="1">VLOOKUP(A1086,'Hospitalisation Details'!$A$1:$Q$2344,12,FALSE)</f>
        <v>tier - 2</v>
      </c>
      <c r="R1086" s="11" t="str">
        <f ca="1">VLOOKUP(A1086,'Hospitalisation Details'!$A$1:$Q$2344,14,FALSE)</f>
        <v>tier - 1</v>
      </c>
      <c r="S1086" s="11">
        <f ca="1">VLOOKUP(A1086,'Hospitalisation Details'!$A$1:$Q$2344,17,FALSE)</f>
        <v>37</v>
      </c>
      <c r="T1086" s="11" t="str">
        <f ca="1">VLOOKUP(A1086,'Hospitalisation Details'!$A$1:$Q$2336,16,FALSE)</f>
        <v>R1025</v>
      </c>
    </row>
    <row r="1087" ht="15.5" spans="1:20">
      <c r="A1087" s="10" t="s">
        <v>4001</v>
      </c>
      <c r="B1087" s="11" t="str">
        <f>VLOOKUP(A1087,'Customer Names'!$H$6:$K$2340,3,FALSE)</f>
        <v>  Chris</v>
      </c>
      <c r="C1087" s="11">
        <f>VLOOKUP(A1087,'Medical Examinations'!$A$1:$L$2336,2,FALSE)</f>
        <v>26.12</v>
      </c>
      <c r="D1087" s="11">
        <f>VLOOKUP(A1087,'Medical Examinations'!$A$1:$L$2336,3,FALSE)</f>
        <v>4.17</v>
      </c>
      <c r="E1087" s="11" t="str">
        <f>VLOOKUP(A1087,'Medical Examinations'!$A$1:$L$2336,4,FALSE)</f>
        <v>yes</v>
      </c>
      <c r="F1087" s="11" t="str">
        <f>VLOOKUP(A1087,'Medical Examinations'!$A$1:$L$2336,5,FALSE)</f>
        <v>No</v>
      </c>
      <c r="G1087" s="11" t="str">
        <f>VLOOKUP(A1087,'Medical Examinations'!$A$1:$L$2336,6,FALSE)</f>
        <v>Yes</v>
      </c>
      <c r="H1087" s="11">
        <f>VLOOKUP(A1087,'Medical Examinations'!$A$1:$L$2336,8,FALSE)</f>
        <v>1</v>
      </c>
      <c r="I1087" s="11" t="str">
        <f>VLOOKUP(A1087,'Medical Examinations'!$A$1:$L$2336,10,FALSE)</f>
        <v>No</v>
      </c>
      <c r="J1087" s="11" t="str">
        <f>VLOOKUP(A1087,'Medical Examinations'!$A$1:$L$2336,11,FALSE)</f>
        <v>Over Weight</v>
      </c>
      <c r="K1087" s="11" t="str">
        <f>VLOOKUP(A1087,'Medical Examinations'!$A$1:$L$2336,12,FALSE)</f>
        <v>Normal</v>
      </c>
      <c r="L1087" s="10">
        <f ca="1">VLOOKUP(A1087,'Hospitalisation Details'!$A$1:$Q$2344,3,FALSE)</f>
        <v>1976</v>
      </c>
      <c r="M1087" s="10" t="str">
        <f ca="1">VLOOKUP(A1087,'Hospitalisation Details'!$A$1:$Q$2344,5,FALSE)</f>
        <v>Jul</v>
      </c>
      <c r="N1087" s="11">
        <f ca="1">VLOOKUP(A1087,'Hospitalisation Details'!$A$1:$Q$2344,6,FALSE)</f>
        <v>14</v>
      </c>
      <c r="O1087" s="17">
        <f ca="1">VLOOKUP(A1087,'Hospitalisation Details'!$A$1:$Q$2344,7,FALSE)</f>
        <v>27955</v>
      </c>
      <c r="P1087" s="11">
        <f ca="1">VLOOKUP(A1087,'Hospitalisation Details'!$A$1:$Q$2344,10,FALSE)</f>
        <v>8825.09</v>
      </c>
      <c r="Q1087" s="11" t="str">
        <f ca="1">VLOOKUP(A1087,'Hospitalisation Details'!$A$1:$Q$2344,12,FALSE)</f>
        <v>tier - 2</v>
      </c>
      <c r="R1087" s="11" t="str">
        <f ca="1">VLOOKUP(A1087,'Hospitalisation Details'!$A$1:$Q$2344,14,FALSE)</f>
        <v>tier - 3</v>
      </c>
      <c r="S1087" s="11">
        <f ca="1">VLOOKUP(A1087,'Hospitalisation Details'!$A$1:$Q$2344,17,FALSE)</f>
        <v>49</v>
      </c>
      <c r="T1087" s="11" t="str">
        <f ca="1">VLOOKUP(A1087,'Hospitalisation Details'!$A$1:$Q$2336,16,FALSE)</f>
        <v>R1011</v>
      </c>
    </row>
    <row r="1088" ht="15.5" spans="1:20">
      <c r="A1088" s="10" t="s">
        <v>4005</v>
      </c>
      <c r="B1088" s="11" t="str">
        <f>VLOOKUP(A1088,'Customer Names'!$H$6:$K$2340,3,FALSE)</f>
        <v>  Milah B</v>
      </c>
      <c r="C1088" s="11">
        <f>VLOOKUP(A1088,'Medical Examinations'!$A$1:$L$2336,2,FALSE)</f>
        <v>36.63</v>
      </c>
      <c r="D1088" s="11">
        <f>VLOOKUP(A1088,'Medical Examinations'!$A$1:$L$2336,3,FALSE)</f>
        <v>11.42</v>
      </c>
      <c r="E1088" s="11" t="str">
        <f>VLOOKUP(A1088,'Medical Examinations'!$A$1:$L$2336,4,FALSE)</f>
        <v>No</v>
      </c>
      <c r="F1088" s="11" t="str">
        <f>VLOOKUP(A1088,'Medical Examinations'!$A$1:$L$2336,5,FALSE)</f>
        <v>No</v>
      </c>
      <c r="G1088" s="11" t="str">
        <f>VLOOKUP(A1088,'Medical Examinations'!$A$1:$L$2336,6,FALSE)</f>
        <v>No</v>
      </c>
      <c r="H1088" s="11">
        <f>VLOOKUP(A1088,'Medical Examinations'!$A$1:$L$2336,8,FALSE)</f>
        <v>2</v>
      </c>
      <c r="I1088" s="11" t="str">
        <f>VLOOKUP(A1088,'Medical Examinations'!$A$1:$L$2336,10,FALSE)</f>
        <v>No</v>
      </c>
      <c r="J1088" s="11" t="str">
        <f>VLOOKUP(A1088,'Medical Examinations'!$A$1:$L$2336,11,FALSE)</f>
        <v>Obesity</v>
      </c>
      <c r="K1088" s="11" t="str">
        <f>VLOOKUP(A1088,'Medical Examinations'!$A$1:$L$2336,12,FALSE)</f>
        <v>Diabetes</v>
      </c>
      <c r="L1088" s="10">
        <f ca="1">VLOOKUP(A1088,'Hospitalisation Details'!$A$1:$Q$2344,3,FALSE)</f>
        <v>1972</v>
      </c>
      <c r="M1088" s="10" t="str">
        <f ca="1">VLOOKUP(A1088,'Hospitalisation Details'!$A$1:$Q$2344,5,FALSE)</f>
        <v>Nov</v>
      </c>
      <c r="N1088" s="11">
        <f ca="1">VLOOKUP(A1088,'Hospitalisation Details'!$A$1:$Q$2344,6,FALSE)</f>
        <v>14</v>
      </c>
      <c r="O1088" s="17">
        <f ca="1">VLOOKUP(A1088,'Hospitalisation Details'!$A$1:$Q$2344,7,FALSE)</f>
        <v>26617</v>
      </c>
      <c r="P1088" s="11">
        <f ca="1">VLOOKUP(A1088,'Hospitalisation Details'!$A$1:$Q$2344,10,FALSE)</f>
        <v>8827.21</v>
      </c>
      <c r="Q1088" s="11" t="str">
        <f ca="1">VLOOKUP(A1088,'Hospitalisation Details'!$A$1:$Q$2344,12,FALSE)</f>
        <v>tier - 3</v>
      </c>
      <c r="R1088" s="11" t="str">
        <f ca="1">VLOOKUP(A1088,'Hospitalisation Details'!$A$1:$Q$2344,14,FALSE)</f>
        <v>tier - 1</v>
      </c>
      <c r="S1088" s="11">
        <f ca="1">VLOOKUP(A1088,'Hospitalisation Details'!$A$1:$Q$2344,17,FALSE)</f>
        <v>52</v>
      </c>
      <c r="T1088" s="11" t="str">
        <f ca="1">VLOOKUP(A1088,'Hospitalisation Details'!$A$1:$Q$2336,16,FALSE)</f>
        <v>R1012</v>
      </c>
    </row>
    <row r="1089" ht="15.5" spans="1:20">
      <c r="A1089" s="10" t="s">
        <v>4009</v>
      </c>
      <c r="B1089" s="11" t="str">
        <f>VLOOKUP(A1089,'Customer Names'!$H$6:$K$2340,3,FALSE)</f>
        <v>  Annette M</v>
      </c>
      <c r="C1089" s="11">
        <f>VLOOKUP(A1089,'Medical Examinations'!$A$1:$L$2336,2,FALSE)</f>
        <v>33.345</v>
      </c>
      <c r="D1089" s="11">
        <f>VLOOKUP(A1089,'Medical Examinations'!$A$1:$L$2336,3,FALSE)</f>
        <v>7.33</v>
      </c>
      <c r="E1089" s="11" t="str">
        <f>VLOOKUP(A1089,'Medical Examinations'!$A$1:$L$2336,4,FALSE)</f>
        <v>No</v>
      </c>
      <c r="F1089" s="11" t="str">
        <f>VLOOKUP(A1089,'Medical Examinations'!$A$1:$L$2336,5,FALSE)</f>
        <v>No</v>
      </c>
      <c r="G1089" s="11" t="str">
        <f>VLOOKUP(A1089,'Medical Examinations'!$A$1:$L$2336,6,FALSE)</f>
        <v>No</v>
      </c>
      <c r="H1089" s="11">
        <f>VLOOKUP(A1089,'Medical Examinations'!$A$1:$L$2336,8,FALSE)</f>
        <v>2</v>
      </c>
      <c r="I1089" s="11" t="str">
        <f>VLOOKUP(A1089,'Medical Examinations'!$A$1:$L$2336,10,FALSE)</f>
        <v>No</v>
      </c>
      <c r="J1089" s="11" t="str">
        <f>VLOOKUP(A1089,'Medical Examinations'!$A$1:$L$2336,11,FALSE)</f>
        <v>Obesity</v>
      </c>
      <c r="K1089" s="11" t="str">
        <f>VLOOKUP(A1089,'Medical Examinations'!$A$1:$L$2336,12,FALSE)</f>
        <v>Diabetes</v>
      </c>
      <c r="L1089" s="10">
        <f ca="1">VLOOKUP(A1089,'Hospitalisation Details'!$A$1:$Q$2344,3,FALSE)</f>
        <v>1972</v>
      </c>
      <c r="M1089" s="10" t="str">
        <f ca="1">VLOOKUP(A1089,'Hospitalisation Details'!$A$1:$Q$2344,5,FALSE)</f>
        <v>Nov</v>
      </c>
      <c r="N1089" s="11">
        <f ca="1">VLOOKUP(A1089,'Hospitalisation Details'!$A$1:$Q$2344,6,FALSE)</f>
        <v>22</v>
      </c>
      <c r="O1089" s="17">
        <f ca="1">VLOOKUP(A1089,'Hospitalisation Details'!$A$1:$Q$2344,7,FALSE)</f>
        <v>26625</v>
      </c>
      <c r="P1089" s="11">
        <f ca="1">VLOOKUP(A1089,'Hospitalisation Details'!$A$1:$Q$2344,10,FALSE)</f>
        <v>8835.26</v>
      </c>
      <c r="Q1089" s="11" t="str">
        <f ca="1">VLOOKUP(A1089,'Hospitalisation Details'!$A$1:$Q$2344,12,FALSE)</f>
        <v>tier - 3</v>
      </c>
      <c r="R1089" s="11" t="str">
        <f ca="1">VLOOKUP(A1089,'Hospitalisation Details'!$A$1:$Q$2344,14,FALSE)</f>
        <v>tier - 2</v>
      </c>
      <c r="S1089" s="11">
        <f ca="1">VLOOKUP(A1089,'Hospitalisation Details'!$A$1:$Q$2344,17,FALSE)</f>
        <v>52</v>
      </c>
      <c r="T1089" s="11" t="str">
        <f ca="1">VLOOKUP(A1089,'Hospitalisation Details'!$A$1:$Q$2336,16,FALSE)</f>
        <v>R1012</v>
      </c>
    </row>
    <row r="1090" ht="15.5" spans="1:20">
      <c r="A1090" s="10" t="s">
        <v>4013</v>
      </c>
      <c r="B1090" s="11" t="str">
        <f>VLOOKUP(A1090,'Customer Names'!$H$6:$K$2340,3,FALSE)</f>
        <v>  Yoko</v>
      </c>
      <c r="C1090" s="11">
        <f>VLOOKUP(A1090,'Medical Examinations'!$A$1:$L$2336,2,FALSE)</f>
        <v>27.11</v>
      </c>
      <c r="D1090" s="11">
        <f>VLOOKUP(A1090,'Medical Examinations'!$A$1:$L$2336,3,FALSE)</f>
        <v>6.7</v>
      </c>
      <c r="E1090" s="11" t="str">
        <f>VLOOKUP(A1090,'Medical Examinations'!$A$1:$L$2336,4,FALSE)</f>
        <v>No</v>
      </c>
      <c r="F1090" s="11" t="str">
        <f>VLOOKUP(A1090,'Medical Examinations'!$A$1:$L$2336,5,FALSE)</f>
        <v>No</v>
      </c>
      <c r="G1090" s="11" t="str">
        <f>VLOOKUP(A1090,'Medical Examinations'!$A$1:$L$2336,6,FALSE)</f>
        <v>No</v>
      </c>
      <c r="H1090" s="11">
        <f>VLOOKUP(A1090,'Medical Examinations'!$A$1:$L$2336,8,FALSE)</f>
        <v>0</v>
      </c>
      <c r="I1090" s="11" t="str">
        <f>VLOOKUP(A1090,'Medical Examinations'!$A$1:$L$2336,10,FALSE)</f>
        <v>No</v>
      </c>
      <c r="J1090" s="11" t="str">
        <f>VLOOKUP(A1090,'Medical Examinations'!$A$1:$L$2336,11,FALSE)</f>
        <v>Over Weight</v>
      </c>
      <c r="K1090" s="11" t="str">
        <f>VLOOKUP(A1090,'Medical Examinations'!$A$1:$L$2336,12,FALSE)</f>
        <v>Diabetes</v>
      </c>
      <c r="L1090" s="10">
        <f ca="1">VLOOKUP(A1090,'Hospitalisation Details'!$A$1:$Q$2344,3,FALSE)</f>
        <v>1974</v>
      </c>
      <c r="M1090" s="10" t="str">
        <f ca="1">VLOOKUP(A1090,'Hospitalisation Details'!$A$1:$Q$2344,5,FALSE)</f>
        <v>Jun</v>
      </c>
      <c r="N1090" s="11">
        <f ca="1">VLOOKUP(A1090,'Hospitalisation Details'!$A$1:$Q$2344,6,FALSE)</f>
        <v>18</v>
      </c>
      <c r="O1090" s="17">
        <f ca="1">VLOOKUP(A1090,'Hospitalisation Details'!$A$1:$Q$2344,7,FALSE)</f>
        <v>27198</v>
      </c>
      <c r="P1090" s="11">
        <f ca="1">VLOOKUP(A1090,'Hospitalisation Details'!$A$1:$Q$2344,10,FALSE)</f>
        <v>8871.15</v>
      </c>
      <c r="Q1090" s="11" t="str">
        <f ca="1">VLOOKUP(A1090,'Hospitalisation Details'!$A$1:$Q$2344,12,FALSE)</f>
        <v>tier - 2</v>
      </c>
      <c r="R1090" s="11" t="str">
        <f ca="1">VLOOKUP(A1090,'Hospitalisation Details'!$A$1:$Q$2344,14,FALSE)</f>
        <v>tier - 3</v>
      </c>
      <c r="S1090" s="11">
        <f ca="1">VLOOKUP(A1090,'Hospitalisation Details'!$A$1:$Q$2344,17,FALSE)</f>
        <v>51</v>
      </c>
      <c r="T1090" s="11" t="str">
        <f ca="1">VLOOKUP(A1090,'Hospitalisation Details'!$A$1:$Q$2336,16,FALSE)</f>
        <v>R1013</v>
      </c>
    </row>
    <row r="1091" ht="15.5" spans="1:20">
      <c r="A1091" s="10" t="s">
        <v>4016</v>
      </c>
      <c r="B1091" s="11" t="str">
        <f>VLOOKUP(A1091,'Customer Names'!$H$6:$K$2340,3,FALSE)</f>
        <v>  Laura</v>
      </c>
      <c r="C1091" s="11">
        <f>VLOOKUP(A1091,'Medical Examinations'!$A$1:$L$2336,2,FALSE)</f>
        <v>26.6</v>
      </c>
      <c r="D1091" s="11">
        <f>VLOOKUP(A1091,'Medical Examinations'!$A$1:$L$2336,3,FALSE)</f>
        <v>5.27</v>
      </c>
      <c r="E1091" s="11" t="str">
        <f>VLOOKUP(A1091,'Medical Examinations'!$A$1:$L$2336,4,FALSE)</f>
        <v>yes</v>
      </c>
      <c r="F1091" s="11" t="str">
        <f>VLOOKUP(A1091,'Medical Examinations'!$A$1:$L$2336,5,FALSE)</f>
        <v>No</v>
      </c>
      <c r="G1091" s="11" t="str">
        <f>VLOOKUP(A1091,'Medical Examinations'!$A$1:$L$2336,6,FALSE)</f>
        <v>Yes</v>
      </c>
      <c r="H1091" s="11">
        <f>VLOOKUP(A1091,'Medical Examinations'!$A$1:$L$2336,8,FALSE)</f>
        <v>1</v>
      </c>
      <c r="I1091" s="11" t="str">
        <f>VLOOKUP(A1091,'Medical Examinations'!$A$1:$L$2336,10,FALSE)</f>
        <v>No</v>
      </c>
      <c r="J1091" s="11" t="str">
        <f>VLOOKUP(A1091,'Medical Examinations'!$A$1:$L$2336,11,FALSE)</f>
        <v>Over Weight</v>
      </c>
      <c r="K1091" s="11" t="str">
        <f>VLOOKUP(A1091,'Medical Examinations'!$A$1:$L$2336,12,FALSE)</f>
        <v>Normal</v>
      </c>
      <c r="L1091" s="10">
        <f ca="1">VLOOKUP(A1091,'Hospitalisation Details'!$A$1:$Q$2344,3,FALSE)</f>
        <v>1973</v>
      </c>
      <c r="M1091" s="10" t="str">
        <f ca="1">VLOOKUP(A1091,'Hospitalisation Details'!$A$1:$Q$2344,5,FALSE)</f>
        <v>Sep</v>
      </c>
      <c r="N1091" s="11">
        <f ca="1">VLOOKUP(A1091,'Hospitalisation Details'!$A$1:$Q$2344,6,FALSE)</f>
        <v>9</v>
      </c>
      <c r="O1091" s="17">
        <f ca="1">VLOOKUP(A1091,'Hospitalisation Details'!$A$1:$Q$2344,7,FALSE)</f>
        <v>26916</v>
      </c>
      <c r="P1091" s="11">
        <f ca="1">VLOOKUP(A1091,'Hospitalisation Details'!$A$1:$Q$2344,10,FALSE)</f>
        <v>8890.59</v>
      </c>
      <c r="Q1091" s="11" t="str">
        <f ca="1">VLOOKUP(A1091,'Hospitalisation Details'!$A$1:$Q$2344,12,FALSE)</f>
        <v>tier - 2</v>
      </c>
      <c r="R1091" s="11" t="str">
        <f ca="1">VLOOKUP(A1091,'Hospitalisation Details'!$A$1:$Q$2344,14,FALSE)</f>
        <v>tier - 3</v>
      </c>
      <c r="S1091" s="11">
        <f ca="1">VLOOKUP(A1091,'Hospitalisation Details'!$A$1:$Q$2344,17,FALSE)</f>
        <v>52</v>
      </c>
      <c r="T1091" s="11" t="str">
        <f ca="1">VLOOKUP(A1091,'Hospitalisation Details'!$A$1:$Q$2336,16,FALSE)</f>
        <v>R1012</v>
      </c>
    </row>
    <row r="1092" ht="15.5" spans="1:20">
      <c r="A1092" s="10" t="s">
        <v>4019</v>
      </c>
      <c r="B1092" s="11" t="str">
        <f>VLOOKUP(A1092,'Customer Names'!$H$6:$K$2340,3,FALSE)</f>
        <v>  Tess A</v>
      </c>
      <c r="C1092" s="11">
        <f>VLOOKUP(A1092,'Medical Examinations'!$A$1:$L$2336,2,FALSE)</f>
        <v>30.41</v>
      </c>
      <c r="D1092" s="11">
        <f>VLOOKUP(A1092,'Medical Examinations'!$A$1:$L$2336,3,FALSE)</f>
        <v>7.72</v>
      </c>
      <c r="E1092" s="11" t="str">
        <f>VLOOKUP(A1092,'Medical Examinations'!$A$1:$L$2336,4,FALSE)</f>
        <v>No</v>
      </c>
      <c r="F1092" s="11" t="str">
        <f>VLOOKUP(A1092,'Medical Examinations'!$A$1:$L$2336,5,FALSE)</f>
        <v>No</v>
      </c>
      <c r="G1092" s="11" t="str">
        <f>VLOOKUP(A1092,'Medical Examinations'!$A$1:$L$2336,6,FALSE)</f>
        <v>No</v>
      </c>
      <c r="H1092" s="11">
        <f>VLOOKUP(A1092,'Medical Examinations'!$A$1:$L$2336,8,FALSE)</f>
        <v>0</v>
      </c>
      <c r="I1092" s="11" t="str">
        <f>VLOOKUP(A1092,'Medical Examinations'!$A$1:$L$2336,10,FALSE)</f>
        <v>No</v>
      </c>
      <c r="J1092" s="11" t="str">
        <f>VLOOKUP(A1092,'Medical Examinations'!$A$1:$L$2336,11,FALSE)</f>
        <v>Obesity</v>
      </c>
      <c r="K1092" s="11" t="str">
        <f>VLOOKUP(A1092,'Medical Examinations'!$A$1:$L$2336,12,FALSE)</f>
        <v>Diabetes</v>
      </c>
      <c r="L1092" s="10">
        <f ca="1">VLOOKUP(A1092,'Hospitalisation Details'!$A$1:$Q$2344,3,FALSE)</f>
        <v>1978</v>
      </c>
      <c r="M1092" s="10" t="str">
        <f ca="1">VLOOKUP(A1092,'Hospitalisation Details'!$A$1:$Q$2344,5,FALSE)</f>
        <v>Dec</v>
      </c>
      <c r="N1092" s="11">
        <f ca="1">VLOOKUP(A1092,'Hospitalisation Details'!$A$1:$Q$2344,6,FALSE)</f>
        <v>16</v>
      </c>
      <c r="O1092" s="17">
        <f ca="1">VLOOKUP(A1092,'Hospitalisation Details'!$A$1:$Q$2344,7,FALSE)</f>
        <v>28840</v>
      </c>
      <c r="P1092" s="11">
        <f ca="1">VLOOKUP(A1092,'Hospitalisation Details'!$A$1:$Q$2344,10,FALSE)</f>
        <v>8891.14</v>
      </c>
      <c r="Q1092" s="11" t="str">
        <f ca="1">VLOOKUP(A1092,'Hospitalisation Details'!$A$1:$Q$2344,12,FALSE)</f>
        <v>tier - 2</v>
      </c>
      <c r="R1092" s="11" t="str">
        <f ca="1">VLOOKUP(A1092,'Hospitalisation Details'!$A$1:$Q$2344,14,FALSE)</f>
        <v>tier - 3</v>
      </c>
      <c r="S1092" s="11">
        <f ca="1">VLOOKUP(A1092,'Hospitalisation Details'!$A$1:$Q$2344,17,FALSE)</f>
        <v>46</v>
      </c>
      <c r="T1092" s="11" t="str">
        <f ca="1">VLOOKUP(A1092,'Hospitalisation Details'!$A$1:$Q$2336,16,FALSE)</f>
        <v>R1017</v>
      </c>
    </row>
    <row r="1093" ht="15.5" spans="1:20">
      <c r="A1093" s="10" t="s">
        <v>4023</v>
      </c>
      <c r="B1093" s="11" t="str">
        <f>VLOOKUP(A1093,'Customer Names'!$H$6:$K$2340,3,FALSE)</f>
        <v>  William G</v>
      </c>
      <c r="C1093" s="11">
        <f>VLOOKUP(A1093,'Medical Examinations'!$A$1:$L$2336,2,FALSE)</f>
        <v>28.98</v>
      </c>
      <c r="D1093" s="11">
        <f>VLOOKUP(A1093,'Medical Examinations'!$A$1:$L$2336,3,FALSE)</f>
        <v>8.68</v>
      </c>
      <c r="E1093" s="11" t="str">
        <f>VLOOKUP(A1093,'Medical Examinations'!$A$1:$L$2336,4,FALSE)</f>
        <v>No</v>
      </c>
      <c r="F1093" s="11" t="str">
        <f>VLOOKUP(A1093,'Medical Examinations'!$A$1:$L$2336,5,FALSE)</f>
        <v>No</v>
      </c>
      <c r="G1093" s="11" t="str">
        <f>VLOOKUP(A1093,'Medical Examinations'!$A$1:$L$2336,6,FALSE)</f>
        <v>No</v>
      </c>
      <c r="H1093" s="11">
        <f>VLOOKUP(A1093,'Medical Examinations'!$A$1:$L$2336,8,FALSE)</f>
        <v>2</v>
      </c>
      <c r="I1093" s="11" t="str">
        <f>VLOOKUP(A1093,'Medical Examinations'!$A$1:$L$2336,10,FALSE)</f>
        <v>No</v>
      </c>
      <c r="J1093" s="11" t="str">
        <f>VLOOKUP(A1093,'Medical Examinations'!$A$1:$L$2336,11,FALSE)</f>
        <v>Over Weight</v>
      </c>
      <c r="K1093" s="11" t="str">
        <f>VLOOKUP(A1093,'Medical Examinations'!$A$1:$L$2336,12,FALSE)</f>
        <v>Diabetes</v>
      </c>
      <c r="L1093" s="10">
        <f ca="1">VLOOKUP(A1093,'Hospitalisation Details'!$A$1:$Q$2344,3,FALSE)</f>
        <v>1997</v>
      </c>
      <c r="M1093" s="10" t="str">
        <f ca="1">VLOOKUP(A1093,'Hospitalisation Details'!$A$1:$Q$2344,5,FALSE)</f>
        <v>Nov</v>
      </c>
      <c r="N1093" s="11">
        <f ca="1">VLOOKUP(A1093,'Hospitalisation Details'!$A$1:$Q$2344,6,FALSE)</f>
        <v>28</v>
      </c>
      <c r="O1093" s="17">
        <f ca="1">VLOOKUP(A1093,'Hospitalisation Details'!$A$1:$Q$2344,7,FALSE)</f>
        <v>35762</v>
      </c>
      <c r="P1093" s="11">
        <f ca="1">VLOOKUP(A1093,'Hospitalisation Details'!$A$1:$Q$2344,10,FALSE)</f>
        <v>8906.14</v>
      </c>
      <c r="Q1093" s="11" t="str">
        <f ca="1">VLOOKUP(A1093,'Hospitalisation Details'!$A$1:$Q$2344,12,FALSE)</f>
        <v>tier - 2</v>
      </c>
      <c r="R1093" s="11" t="str">
        <f ca="1">VLOOKUP(A1093,'Hospitalisation Details'!$A$1:$Q$2344,14,FALSE)</f>
        <v>tier - 2</v>
      </c>
      <c r="S1093" s="11">
        <f ca="1">VLOOKUP(A1093,'Hospitalisation Details'!$A$1:$Q$2344,17,FALSE)</f>
        <v>27</v>
      </c>
      <c r="T1093" s="11" t="str">
        <f ca="1">VLOOKUP(A1093,'Hospitalisation Details'!$A$1:$Q$2336,16,FALSE)</f>
        <v>R1012</v>
      </c>
    </row>
    <row r="1094" ht="15.5" spans="1:20">
      <c r="A1094" s="10" t="s">
        <v>4027</v>
      </c>
      <c r="B1094" s="11" t="str">
        <f>VLOOKUP(A1094,'Customer Names'!$H$6:$K$2340,3,FALSE)</f>
        <v>  Paige</v>
      </c>
      <c r="C1094" s="11">
        <f>VLOOKUP(A1094,'Medical Examinations'!$A$1:$L$2336,2,FALSE)</f>
        <v>31.24</v>
      </c>
      <c r="D1094" s="11">
        <f>VLOOKUP(A1094,'Medical Examinations'!$A$1:$L$2336,3,FALSE)</f>
        <v>9.8</v>
      </c>
      <c r="E1094" s="11" t="str">
        <f>VLOOKUP(A1094,'Medical Examinations'!$A$1:$L$2336,4,FALSE)</f>
        <v>No</v>
      </c>
      <c r="F1094" s="11" t="str">
        <f>VLOOKUP(A1094,'Medical Examinations'!$A$1:$L$2336,5,FALSE)</f>
        <v>No</v>
      </c>
      <c r="G1094" s="11" t="str">
        <f>VLOOKUP(A1094,'Medical Examinations'!$A$1:$L$2336,6,FALSE)</f>
        <v>No</v>
      </c>
      <c r="H1094" s="11">
        <f>VLOOKUP(A1094,'Medical Examinations'!$A$1:$L$2336,8,FALSE)</f>
        <v>0</v>
      </c>
      <c r="I1094" s="11" t="str">
        <f>VLOOKUP(A1094,'Medical Examinations'!$A$1:$L$2336,10,FALSE)</f>
        <v>No</v>
      </c>
      <c r="J1094" s="11" t="str">
        <f>VLOOKUP(A1094,'Medical Examinations'!$A$1:$L$2336,11,FALSE)</f>
        <v>Obesity</v>
      </c>
      <c r="K1094" s="11" t="str">
        <f>VLOOKUP(A1094,'Medical Examinations'!$A$1:$L$2336,12,FALSE)</f>
        <v>Diabetes</v>
      </c>
      <c r="L1094" s="10">
        <f ca="1">VLOOKUP(A1094,'Hospitalisation Details'!$A$1:$Q$2344,3,FALSE)</f>
        <v>1967</v>
      </c>
      <c r="M1094" s="10" t="str">
        <f ca="1">VLOOKUP(A1094,'Hospitalisation Details'!$A$1:$Q$2344,5,FALSE)</f>
        <v>Sep</v>
      </c>
      <c r="N1094" s="11">
        <f ca="1">VLOOKUP(A1094,'Hospitalisation Details'!$A$1:$Q$2344,6,FALSE)</f>
        <v>6</v>
      </c>
      <c r="O1094" s="17">
        <f ca="1">VLOOKUP(A1094,'Hospitalisation Details'!$A$1:$Q$2344,7,FALSE)</f>
        <v>24721</v>
      </c>
      <c r="P1094" s="11">
        <f ca="1">VLOOKUP(A1094,'Hospitalisation Details'!$A$1:$Q$2344,10,FALSE)</f>
        <v>8908.47</v>
      </c>
      <c r="Q1094" s="11" t="str">
        <f ca="1">VLOOKUP(A1094,'Hospitalisation Details'!$A$1:$Q$2344,12,FALSE)</f>
        <v>tier - 3</v>
      </c>
      <c r="R1094" s="11" t="str">
        <f ca="1">VLOOKUP(A1094,'Hospitalisation Details'!$A$1:$Q$2344,14,FALSE)</f>
        <v>tier - 2</v>
      </c>
      <c r="S1094" s="11">
        <f ca="1">VLOOKUP(A1094,'Hospitalisation Details'!$A$1:$Q$2344,17,FALSE)</f>
        <v>58</v>
      </c>
      <c r="T1094" s="11" t="str">
        <f ca="1">VLOOKUP(A1094,'Hospitalisation Details'!$A$1:$Q$2336,16,FALSE)</f>
        <v>R1013</v>
      </c>
    </row>
    <row r="1095" ht="15.5" spans="1:20">
      <c r="A1095" s="10" t="s">
        <v>4031</v>
      </c>
      <c r="B1095" s="11" t="str">
        <f>VLOOKUP(A1095,'Customer Names'!$H$6:$K$2340,3,FALSE)</f>
        <v>  Matthew J</v>
      </c>
      <c r="C1095" s="11">
        <f>VLOOKUP(A1095,'Medical Examinations'!$A$1:$L$2336,2,FALSE)</f>
        <v>31.54</v>
      </c>
      <c r="D1095" s="11">
        <f>VLOOKUP(A1095,'Medical Examinations'!$A$1:$L$2336,3,FALSE)</f>
        <v>4.44</v>
      </c>
      <c r="E1095" s="11" t="str">
        <f>VLOOKUP(A1095,'Medical Examinations'!$A$1:$L$2336,4,FALSE)</f>
        <v>No</v>
      </c>
      <c r="F1095" s="11" t="str">
        <f>VLOOKUP(A1095,'Medical Examinations'!$A$1:$L$2336,5,FALSE)</f>
        <v>No</v>
      </c>
      <c r="G1095" s="11" t="str">
        <f>VLOOKUP(A1095,'Medical Examinations'!$A$1:$L$2336,6,FALSE)</f>
        <v>No</v>
      </c>
      <c r="H1095" s="11">
        <f>VLOOKUP(A1095,'Medical Examinations'!$A$1:$L$2336,8,FALSE)</f>
        <v>0</v>
      </c>
      <c r="I1095" s="11" t="str">
        <f>VLOOKUP(A1095,'Medical Examinations'!$A$1:$L$2336,10,FALSE)</f>
        <v>No</v>
      </c>
      <c r="J1095" s="11" t="str">
        <f>VLOOKUP(A1095,'Medical Examinations'!$A$1:$L$2336,11,FALSE)</f>
        <v>Obesity</v>
      </c>
      <c r="K1095" s="11" t="str">
        <f>VLOOKUP(A1095,'Medical Examinations'!$A$1:$L$2336,12,FALSE)</f>
        <v>Normal</v>
      </c>
      <c r="L1095" s="10">
        <f ca="1">VLOOKUP(A1095,'Hospitalisation Details'!$A$1:$Q$2344,3,FALSE)</f>
        <v>1975</v>
      </c>
      <c r="M1095" s="10" t="str">
        <f ca="1">VLOOKUP(A1095,'Hospitalisation Details'!$A$1:$Q$2344,5,FALSE)</f>
        <v>Jul</v>
      </c>
      <c r="N1095" s="11">
        <f ca="1">VLOOKUP(A1095,'Hospitalisation Details'!$A$1:$Q$2344,6,FALSE)</f>
        <v>7</v>
      </c>
      <c r="O1095" s="17">
        <f ca="1">VLOOKUP(A1095,'Hospitalisation Details'!$A$1:$Q$2344,7,FALSE)</f>
        <v>27582</v>
      </c>
      <c r="P1095" s="11">
        <f ca="1">VLOOKUP(A1095,'Hospitalisation Details'!$A$1:$Q$2344,10,FALSE)</f>
        <v>8930.93</v>
      </c>
      <c r="Q1095" s="11" t="str">
        <f ca="1">VLOOKUP(A1095,'Hospitalisation Details'!$A$1:$Q$2344,12,FALSE)</f>
        <v>tier - 2</v>
      </c>
      <c r="R1095" s="11" t="str">
        <f ca="1">VLOOKUP(A1095,'Hospitalisation Details'!$A$1:$Q$2344,14,FALSE)</f>
        <v>tier - 2</v>
      </c>
      <c r="S1095" s="11">
        <f ca="1">VLOOKUP(A1095,'Hospitalisation Details'!$A$1:$Q$2344,17,FALSE)</f>
        <v>50</v>
      </c>
      <c r="T1095" s="11" t="str">
        <f ca="1">VLOOKUP(A1095,'Hospitalisation Details'!$A$1:$Q$2336,16,FALSE)</f>
        <v>R1012</v>
      </c>
    </row>
    <row r="1096" ht="15.5" spans="1:20">
      <c r="A1096" s="10" t="s">
        <v>4035</v>
      </c>
      <c r="B1096" s="11" t="str">
        <f>VLOOKUP(A1096,'Customer Names'!$H$6:$K$2340,3,FALSE)</f>
        <v>  Matthew</v>
      </c>
      <c r="C1096" s="11">
        <f>VLOOKUP(A1096,'Medical Examinations'!$A$1:$L$2336,2,FALSE)</f>
        <v>38.6</v>
      </c>
      <c r="D1096" s="11">
        <f>VLOOKUP(A1096,'Medical Examinations'!$A$1:$L$2336,3,FALSE)</f>
        <v>7.19</v>
      </c>
      <c r="E1096" s="11" t="str">
        <f>VLOOKUP(A1096,'Medical Examinations'!$A$1:$L$2336,4,FALSE)</f>
        <v>yes</v>
      </c>
      <c r="F1096" s="11" t="str">
        <f>VLOOKUP(A1096,'Medical Examinations'!$A$1:$L$2336,5,FALSE)</f>
        <v>No</v>
      </c>
      <c r="G1096" s="11" t="str">
        <f>VLOOKUP(A1096,'Medical Examinations'!$A$1:$L$2336,6,FALSE)</f>
        <v>No</v>
      </c>
      <c r="H1096" s="11">
        <f>VLOOKUP(A1096,'Medical Examinations'!$A$1:$L$2336,8,FALSE)</f>
        <v>2</v>
      </c>
      <c r="I1096" s="11" t="str">
        <f>VLOOKUP(A1096,'Medical Examinations'!$A$1:$L$2336,10,FALSE)</f>
        <v>No</v>
      </c>
      <c r="J1096" s="11" t="str">
        <f>VLOOKUP(A1096,'Medical Examinations'!$A$1:$L$2336,11,FALSE)</f>
        <v>Obesity</v>
      </c>
      <c r="K1096" s="11" t="str">
        <f>VLOOKUP(A1096,'Medical Examinations'!$A$1:$L$2336,12,FALSE)</f>
        <v>Diabetes</v>
      </c>
      <c r="L1096" s="10">
        <f ca="1">VLOOKUP(A1096,'Hospitalisation Details'!$A$1:$Q$2344,3,FALSE)</f>
        <v>1972</v>
      </c>
      <c r="M1096" s="10" t="str">
        <f ca="1">VLOOKUP(A1096,'Hospitalisation Details'!$A$1:$Q$2344,5,FALSE)</f>
        <v>Jun</v>
      </c>
      <c r="N1096" s="11">
        <f ca="1">VLOOKUP(A1096,'Hospitalisation Details'!$A$1:$Q$2344,6,FALSE)</f>
        <v>6</v>
      </c>
      <c r="O1096" s="17">
        <f ca="1">VLOOKUP(A1096,'Hospitalisation Details'!$A$1:$Q$2344,7,FALSE)</f>
        <v>26456</v>
      </c>
      <c r="P1096" s="11">
        <f ca="1">VLOOKUP(A1096,'Hospitalisation Details'!$A$1:$Q$2344,10,FALSE)</f>
        <v>8932.08</v>
      </c>
      <c r="Q1096" s="11" t="str">
        <f ca="1">VLOOKUP(A1096,'Hospitalisation Details'!$A$1:$Q$2344,12,FALSE)</f>
        <v>tier - 2</v>
      </c>
      <c r="R1096" s="11" t="str">
        <f ca="1">VLOOKUP(A1096,'Hospitalisation Details'!$A$1:$Q$2344,14,FALSE)</f>
        <v>tier - 1</v>
      </c>
      <c r="S1096" s="11">
        <f ca="1">VLOOKUP(A1096,'Hospitalisation Details'!$A$1:$Q$2344,17,FALSE)</f>
        <v>53</v>
      </c>
      <c r="T1096" s="11" t="str">
        <f ca="1">VLOOKUP(A1096,'Hospitalisation Details'!$A$1:$Q$2336,16,FALSE)</f>
        <v>R1011</v>
      </c>
    </row>
    <row r="1097" ht="15.5" spans="1:20">
      <c r="A1097" s="10" t="s">
        <v>4038</v>
      </c>
      <c r="B1097" s="11" t="str">
        <f>VLOOKUP(A1097,'Customer Names'!$H$6:$K$2340,3,FALSE)</f>
        <v>  Maria</v>
      </c>
      <c r="C1097" s="11">
        <f>VLOOKUP(A1097,'Medical Examinations'!$A$1:$L$2336,2,FALSE)</f>
        <v>37.95</v>
      </c>
      <c r="D1097" s="11">
        <f>VLOOKUP(A1097,'Medical Examinations'!$A$1:$L$2336,3,FALSE)</f>
        <v>6.06</v>
      </c>
      <c r="E1097" s="11" t="str">
        <f>VLOOKUP(A1097,'Medical Examinations'!$A$1:$L$2336,4,FALSE)</f>
        <v>No</v>
      </c>
      <c r="F1097" s="11" t="str">
        <f>VLOOKUP(A1097,'Medical Examinations'!$A$1:$L$2336,5,FALSE)</f>
        <v>No</v>
      </c>
      <c r="G1097" s="11" t="str">
        <f>VLOOKUP(A1097,'Medical Examinations'!$A$1:$L$2336,6,FALSE)</f>
        <v>No</v>
      </c>
      <c r="H1097" s="11">
        <f>VLOOKUP(A1097,'Medical Examinations'!$A$1:$L$2336,8,FALSE)</f>
        <v>0</v>
      </c>
      <c r="I1097" s="11" t="str">
        <f>VLOOKUP(A1097,'Medical Examinations'!$A$1:$L$2336,10,FALSE)</f>
        <v>No</v>
      </c>
      <c r="J1097" s="11" t="str">
        <f>VLOOKUP(A1097,'Medical Examinations'!$A$1:$L$2336,11,FALSE)</f>
        <v>Obesity</v>
      </c>
      <c r="K1097" s="11" t="str">
        <f>VLOOKUP(A1097,'Medical Examinations'!$A$1:$L$2336,12,FALSE)</f>
        <v>Prediabetes</v>
      </c>
      <c r="L1097" s="10">
        <f ca="1">VLOOKUP(A1097,'Hospitalisation Details'!$A$1:$Q$2344,3,FALSE)</f>
        <v>1976</v>
      </c>
      <c r="M1097" s="10" t="str">
        <f ca="1">VLOOKUP(A1097,'Hospitalisation Details'!$A$1:$Q$2344,5,FALSE)</f>
        <v>Dec</v>
      </c>
      <c r="N1097" s="11">
        <f ca="1">VLOOKUP(A1097,'Hospitalisation Details'!$A$1:$Q$2344,6,FALSE)</f>
        <v>25</v>
      </c>
      <c r="O1097" s="17">
        <f ca="1">VLOOKUP(A1097,'Hospitalisation Details'!$A$1:$Q$2344,7,FALSE)</f>
        <v>28119</v>
      </c>
      <c r="P1097" s="11">
        <f ca="1">VLOOKUP(A1097,'Hospitalisation Details'!$A$1:$Q$2344,10,FALSE)</f>
        <v>8944.12</v>
      </c>
      <c r="Q1097" s="11" t="str">
        <f ca="1">VLOOKUP(A1097,'Hospitalisation Details'!$A$1:$Q$2344,12,FALSE)</f>
        <v>tier - 3</v>
      </c>
      <c r="R1097" s="11" t="str">
        <f ca="1">VLOOKUP(A1097,'Hospitalisation Details'!$A$1:$Q$2344,14,FALSE)</f>
        <v>tier - 2</v>
      </c>
      <c r="S1097" s="11">
        <f ca="1">VLOOKUP(A1097,'Hospitalisation Details'!$A$1:$Q$2344,17,FALSE)</f>
        <v>48</v>
      </c>
      <c r="T1097" s="11" t="str">
        <f ca="1">VLOOKUP(A1097,'Hospitalisation Details'!$A$1:$Q$2336,16,FALSE)</f>
        <v>R1013</v>
      </c>
    </row>
    <row r="1098" ht="15.5" spans="1:20">
      <c r="A1098" s="10" t="s">
        <v>4042</v>
      </c>
      <c r="B1098" s="11" t="str">
        <f>VLOOKUP(A1098,'Customer Names'!$H$6:$K$2340,3,FALSE)</f>
        <v>  Stephanie D</v>
      </c>
      <c r="C1098" s="11">
        <f>VLOOKUP(A1098,'Medical Examinations'!$A$1:$L$2336,2,FALSE)</f>
        <v>38.97</v>
      </c>
      <c r="D1098" s="11">
        <f>VLOOKUP(A1098,'Medical Examinations'!$A$1:$L$2336,3,FALSE)</f>
        <v>5.12</v>
      </c>
      <c r="E1098" s="11" t="str">
        <f>VLOOKUP(A1098,'Medical Examinations'!$A$1:$L$2336,4,FALSE)</f>
        <v>No</v>
      </c>
      <c r="F1098" s="11" t="str">
        <f>VLOOKUP(A1098,'Medical Examinations'!$A$1:$L$2336,5,FALSE)</f>
        <v>No</v>
      </c>
      <c r="G1098" s="11" t="str">
        <f>VLOOKUP(A1098,'Medical Examinations'!$A$1:$L$2336,6,FALSE)</f>
        <v>No</v>
      </c>
      <c r="H1098" s="11">
        <f>VLOOKUP(A1098,'Medical Examinations'!$A$1:$L$2336,8,FALSE)</f>
        <v>0</v>
      </c>
      <c r="I1098" s="11" t="str">
        <f>VLOOKUP(A1098,'Medical Examinations'!$A$1:$L$2336,10,FALSE)</f>
        <v>No</v>
      </c>
      <c r="J1098" s="11" t="str">
        <f>VLOOKUP(A1098,'Medical Examinations'!$A$1:$L$2336,11,FALSE)</f>
        <v>Obesity</v>
      </c>
      <c r="K1098" s="11" t="str">
        <f>VLOOKUP(A1098,'Medical Examinations'!$A$1:$L$2336,12,FALSE)</f>
        <v>Normal</v>
      </c>
      <c r="L1098" s="10">
        <f ca="1">VLOOKUP(A1098,'Hospitalisation Details'!$A$1:$Q$2344,3,FALSE)</f>
        <v>1992</v>
      </c>
      <c r="M1098" s="10" t="str">
        <f ca="1">VLOOKUP(A1098,'Hospitalisation Details'!$A$1:$Q$2344,5,FALSE)</f>
        <v>Sep</v>
      </c>
      <c r="N1098" s="11">
        <f ca="1">VLOOKUP(A1098,'Hospitalisation Details'!$A$1:$Q$2344,6,FALSE)</f>
        <v>27</v>
      </c>
      <c r="O1098" s="17">
        <f ca="1">VLOOKUP(A1098,'Hospitalisation Details'!$A$1:$Q$2344,7,FALSE)</f>
        <v>33874</v>
      </c>
      <c r="P1098" s="11">
        <f ca="1">VLOOKUP(A1098,'Hospitalisation Details'!$A$1:$Q$2344,10,FALSE)</f>
        <v>8954.99</v>
      </c>
      <c r="Q1098" s="11" t="str">
        <f ca="1">VLOOKUP(A1098,'Hospitalisation Details'!$A$1:$Q$2344,12,FALSE)</f>
        <v>tier - 2</v>
      </c>
      <c r="R1098" s="11" t="str">
        <f ca="1">VLOOKUP(A1098,'Hospitalisation Details'!$A$1:$Q$2344,14,FALSE)</f>
        <v>tier - 3</v>
      </c>
      <c r="S1098" s="11">
        <f ca="1">VLOOKUP(A1098,'Hospitalisation Details'!$A$1:$Q$2344,17,FALSE)</f>
        <v>33</v>
      </c>
      <c r="T1098" s="11" t="str">
        <f ca="1">VLOOKUP(A1098,'Hospitalisation Details'!$A$1:$Q$2336,16,FALSE)</f>
        <v>R1026</v>
      </c>
    </row>
    <row r="1099" ht="15.5" spans="1:20">
      <c r="A1099" s="10" t="s">
        <v>4046</v>
      </c>
      <c r="B1099" s="11" t="str">
        <f>VLOOKUP(A1099,'Customer Names'!$H$6:$K$2340,3,FALSE)</f>
        <v>  Tiffany</v>
      </c>
      <c r="C1099" s="11">
        <f>VLOOKUP(A1099,'Medical Examinations'!$A$1:$L$2336,2,FALSE)</f>
        <v>21.2</v>
      </c>
      <c r="D1099" s="11">
        <f>VLOOKUP(A1099,'Medical Examinations'!$A$1:$L$2336,3,FALSE)</f>
        <v>10.72</v>
      </c>
      <c r="E1099" s="11" t="str">
        <f>VLOOKUP(A1099,'Medical Examinations'!$A$1:$L$2336,4,FALSE)</f>
        <v>No</v>
      </c>
      <c r="F1099" s="11" t="str">
        <f>VLOOKUP(A1099,'Medical Examinations'!$A$1:$L$2336,5,FALSE)</f>
        <v>No</v>
      </c>
      <c r="G1099" s="11" t="str">
        <f>VLOOKUP(A1099,'Medical Examinations'!$A$1:$L$2336,6,FALSE)</f>
        <v>No</v>
      </c>
      <c r="H1099" s="11">
        <f>VLOOKUP(A1099,'Medical Examinations'!$A$1:$L$2336,8,FALSE)</f>
        <v>0</v>
      </c>
      <c r="I1099" s="11" t="str">
        <f>VLOOKUP(A1099,'Medical Examinations'!$A$1:$L$2336,10,FALSE)</f>
        <v>No</v>
      </c>
      <c r="J1099" s="11" t="str">
        <f>VLOOKUP(A1099,'Medical Examinations'!$A$1:$L$2336,11,FALSE)</f>
        <v>Normal Weight</v>
      </c>
      <c r="K1099" s="11" t="str">
        <f>VLOOKUP(A1099,'Medical Examinations'!$A$1:$L$2336,12,FALSE)</f>
        <v>Diabetes</v>
      </c>
      <c r="L1099" s="10">
        <f ca="1">VLOOKUP(A1099,'Hospitalisation Details'!$A$1:$Q$2344,3,FALSE)</f>
        <v>1974</v>
      </c>
      <c r="M1099" s="10" t="str">
        <f ca="1">VLOOKUP(A1099,'Hospitalisation Details'!$A$1:$Q$2344,5,FALSE)</f>
        <v>Aug</v>
      </c>
      <c r="N1099" s="11">
        <f ca="1">VLOOKUP(A1099,'Hospitalisation Details'!$A$1:$Q$2344,6,FALSE)</f>
        <v>17</v>
      </c>
      <c r="O1099" s="17">
        <f ca="1">VLOOKUP(A1099,'Hospitalisation Details'!$A$1:$Q$2344,7,FALSE)</f>
        <v>27258</v>
      </c>
      <c r="P1099" s="11">
        <f ca="1">VLOOKUP(A1099,'Hospitalisation Details'!$A$1:$Q$2344,10,FALSE)</f>
        <v>8964.06</v>
      </c>
      <c r="Q1099" s="11" t="str">
        <f ca="1">VLOOKUP(A1099,'Hospitalisation Details'!$A$1:$Q$2344,12,FALSE)</f>
        <v>tier - 3</v>
      </c>
      <c r="R1099" s="11" t="str">
        <f ca="1">VLOOKUP(A1099,'Hospitalisation Details'!$A$1:$Q$2344,14,FALSE)</f>
        <v>tier - 2</v>
      </c>
      <c r="S1099" s="11">
        <f ca="1">VLOOKUP(A1099,'Hospitalisation Details'!$A$1:$Q$2344,17,FALSE)</f>
        <v>51</v>
      </c>
      <c r="T1099" s="11" t="str">
        <f ca="1">VLOOKUP(A1099,'Hospitalisation Details'!$A$1:$Q$2336,16,FALSE)</f>
        <v>R1016</v>
      </c>
    </row>
    <row r="1100" ht="15.5" spans="1:20">
      <c r="A1100" s="10" t="s">
        <v>4048</v>
      </c>
      <c r="B1100" s="11" t="str">
        <f>VLOOKUP(A1100,'Customer Names'!$H$6:$K$2340,3,FALSE)</f>
        <v>  Sara M</v>
      </c>
      <c r="C1100" s="11">
        <f>VLOOKUP(A1100,'Medical Examinations'!$A$1:$L$2336,2,FALSE)</f>
        <v>23.96</v>
      </c>
      <c r="D1100" s="11">
        <f>VLOOKUP(A1100,'Medical Examinations'!$A$1:$L$2336,3,FALSE)</f>
        <v>9.58</v>
      </c>
      <c r="E1100" s="11" t="str">
        <f>VLOOKUP(A1100,'Medical Examinations'!$A$1:$L$2336,4,FALSE)</f>
        <v>yes</v>
      </c>
      <c r="F1100" s="11" t="str">
        <f>VLOOKUP(A1100,'Medical Examinations'!$A$1:$L$2336,5,FALSE)</f>
        <v>No</v>
      </c>
      <c r="G1100" s="11" t="str">
        <f>VLOOKUP(A1100,'Medical Examinations'!$A$1:$L$2336,6,FALSE)</f>
        <v>Yes</v>
      </c>
      <c r="H1100" s="11">
        <f>VLOOKUP(A1100,'Medical Examinations'!$A$1:$L$2336,8,FALSE)</f>
        <v>1</v>
      </c>
      <c r="I1100" s="11" t="str">
        <f>VLOOKUP(A1100,'Medical Examinations'!$A$1:$L$2336,10,FALSE)</f>
        <v>No</v>
      </c>
      <c r="J1100" s="11" t="str">
        <f>VLOOKUP(A1100,'Medical Examinations'!$A$1:$L$2336,11,FALSE)</f>
        <v>Normal Weight</v>
      </c>
      <c r="K1100" s="11" t="str">
        <f>VLOOKUP(A1100,'Medical Examinations'!$A$1:$L$2336,12,FALSE)</f>
        <v>Diabetes</v>
      </c>
      <c r="L1100" s="10">
        <f ca="1">VLOOKUP(A1100,'Hospitalisation Details'!$A$1:$Q$2344,3,FALSE)</f>
        <v>1983</v>
      </c>
      <c r="M1100" s="10" t="str">
        <f ca="1">VLOOKUP(A1100,'Hospitalisation Details'!$A$1:$Q$2344,5,FALSE)</f>
        <v>Jul</v>
      </c>
      <c r="N1100" s="11">
        <f ca="1">VLOOKUP(A1100,'Hospitalisation Details'!$A$1:$Q$2344,6,FALSE)</f>
        <v>15</v>
      </c>
      <c r="O1100" s="17">
        <f ca="1">VLOOKUP(A1100,'Hospitalisation Details'!$A$1:$Q$2344,7,FALSE)</f>
        <v>30512</v>
      </c>
      <c r="P1100" s="11">
        <f ca="1">VLOOKUP(A1100,'Hospitalisation Details'!$A$1:$Q$2344,10,FALSE)</f>
        <v>8965.8</v>
      </c>
      <c r="Q1100" s="11" t="str">
        <f ca="1">VLOOKUP(A1100,'Hospitalisation Details'!$A$1:$Q$2344,12,FALSE)</f>
        <v>tier - 2</v>
      </c>
      <c r="R1100" s="11" t="str">
        <f ca="1">VLOOKUP(A1100,'Hospitalisation Details'!$A$1:$Q$2344,14,FALSE)</f>
        <v>tier - 3</v>
      </c>
      <c r="S1100" s="11">
        <f ca="1">VLOOKUP(A1100,'Hospitalisation Details'!$A$1:$Q$2344,17,FALSE)</f>
        <v>42</v>
      </c>
      <c r="T1100" s="11" t="str">
        <f ca="1">VLOOKUP(A1100,'Hospitalisation Details'!$A$1:$Q$2336,16,FALSE)</f>
        <v>R1012</v>
      </c>
    </row>
    <row r="1101" ht="15.5" spans="1:20">
      <c r="A1101" s="10" t="s">
        <v>4051</v>
      </c>
      <c r="B1101" s="11" t="str">
        <f>VLOOKUP(A1101,'Customer Names'!$H$6:$K$2340,3,FALSE)</f>
        <v>  Scott A</v>
      </c>
      <c r="C1101" s="11">
        <f>VLOOKUP(A1101,'Medical Examinations'!$A$1:$L$2336,2,FALSE)</f>
        <v>35.93</v>
      </c>
      <c r="D1101" s="11">
        <f>VLOOKUP(A1101,'Medical Examinations'!$A$1:$L$2336,3,FALSE)</f>
        <v>6.4</v>
      </c>
      <c r="E1101" s="11" t="str">
        <f>VLOOKUP(A1101,'Medical Examinations'!$A$1:$L$2336,4,FALSE)</f>
        <v>yes</v>
      </c>
      <c r="F1101" s="11" t="str">
        <f>VLOOKUP(A1101,'Medical Examinations'!$A$1:$L$2336,5,FALSE)</f>
        <v>No</v>
      </c>
      <c r="G1101" s="11" t="str">
        <f>VLOOKUP(A1101,'Medical Examinations'!$A$1:$L$2336,6,FALSE)</f>
        <v>No</v>
      </c>
      <c r="H1101" s="11">
        <f>VLOOKUP(A1101,'Medical Examinations'!$A$1:$L$2336,8,FALSE)</f>
        <v>1</v>
      </c>
      <c r="I1101" s="11" t="str">
        <f>VLOOKUP(A1101,'Medical Examinations'!$A$1:$L$2336,10,FALSE)</f>
        <v>No</v>
      </c>
      <c r="J1101" s="11" t="str">
        <f>VLOOKUP(A1101,'Medical Examinations'!$A$1:$L$2336,11,FALSE)</f>
        <v>Obesity</v>
      </c>
      <c r="K1101" s="11" t="str">
        <f>VLOOKUP(A1101,'Medical Examinations'!$A$1:$L$2336,12,FALSE)</f>
        <v>Prediabetes</v>
      </c>
      <c r="L1101" s="10">
        <f ca="1">VLOOKUP(A1101,'Hospitalisation Details'!$A$1:$Q$2344,3,FALSE)</f>
        <v>1974</v>
      </c>
      <c r="M1101" s="10" t="str">
        <f ca="1">VLOOKUP(A1101,'Hospitalisation Details'!$A$1:$Q$2344,5,FALSE)</f>
        <v>Sep</v>
      </c>
      <c r="N1101" s="11">
        <f ca="1">VLOOKUP(A1101,'Hospitalisation Details'!$A$1:$Q$2344,6,FALSE)</f>
        <v>8</v>
      </c>
      <c r="O1101" s="17">
        <f ca="1">VLOOKUP(A1101,'Hospitalisation Details'!$A$1:$Q$2344,7,FALSE)</f>
        <v>27280</v>
      </c>
      <c r="P1101" s="11">
        <f ca="1">VLOOKUP(A1101,'Hospitalisation Details'!$A$1:$Q$2344,10,FALSE)</f>
        <v>8968.33</v>
      </c>
      <c r="Q1101" s="11" t="str">
        <f ca="1">VLOOKUP(A1101,'Hospitalisation Details'!$A$1:$Q$2344,12,FALSE)</f>
        <v>tier - 3</v>
      </c>
      <c r="R1101" s="11" t="str">
        <f ca="1">VLOOKUP(A1101,'Hospitalisation Details'!$A$1:$Q$2344,14,FALSE)</f>
        <v>tier - 2</v>
      </c>
      <c r="S1101" s="11">
        <f ca="1">VLOOKUP(A1101,'Hospitalisation Details'!$A$1:$Q$2344,17,FALSE)</f>
        <v>51</v>
      </c>
      <c r="T1101" s="11" t="str">
        <f ca="1">VLOOKUP(A1101,'Hospitalisation Details'!$A$1:$Q$2336,16,FALSE)</f>
        <v>R1011</v>
      </c>
    </row>
    <row r="1102" ht="15.5" spans="1:20">
      <c r="A1102" s="10" t="s">
        <v>4055</v>
      </c>
      <c r="B1102" s="11" t="str">
        <f>VLOOKUP(A1102,'Customer Names'!$H$6:$K$2340,3,FALSE)</f>
        <v>  Lauren</v>
      </c>
      <c r="C1102" s="11">
        <f>VLOOKUP(A1102,'Medical Examinations'!$A$1:$L$2336,2,FALSE)</f>
        <v>26.11</v>
      </c>
      <c r="D1102" s="11">
        <f>VLOOKUP(A1102,'Medical Examinations'!$A$1:$L$2336,3,FALSE)</f>
        <v>6.8</v>
      </c>
      <c r="E1102" s="11" t="str">
        <f>VLOOKUP(A1102,'Medical Examinations'!$A$1:$L$2336,4,FALSE)</f>
        <v>yes</v>
      </c>
      <c r="F1102" s="11" t="str">
        <f>VLOOKUP(A1102,'Medical Examinations'!$A$1:$L$2336,5,FALSE)</f>
        <v>No</v>
      </c>
      <c r="G1102" s="11" t="str">
        <f>VLOOKUP(A1102,'Medical Examinations'!$A$1:$L$2336,6,FALSE)</f>
        <v>No</v>
      </c>
      <c r="H1102" s="11">
        <f>VLOOKUP(A1102,'Medical Examinations'!$A$1:$L$2336,8,FALSE)</f>
        <v>2</v>
      </c>
      <c r="I1102" s="11" t="str">
        <f>VLOOKUP(A1102,'Medical Examinations'!$A$1:$L$2336,10,FALSE)</f>
        <v>No</v>
      </c>
      <c r="J1102" s="11" t="str">
        <f>VLOOKUP(A1102,'Medical Examinations'!$A$1:$L$2336,11,FALSE)</f>
        <v>Over Weight</v>
      </c>
      <c r="K1102" s="11" t="str">
        <f>VLOOKUP(A1102,'Medical Examinations'!$A$1:$L$2336,12,FALSE)</f>
        <v>Diabetes</v>
      </c>
      <c r="L1102" s="10">
        <f ca="1">VLOOKUP(A1102,'Hospitalisation Details'!$A$1:$Q$2344,3,FALSE)</f>
        <v>1974</v>
      </c>
      <c r="M1102" s="10" t="str">
        <f ca="1">VLOOKUP(A1102,'Hospitalisation Details'!$A$1:$Q$2344,5,FALSE)</f>
        <v>Jul</v>
      </c>
      <c r="N1102" s="11">
        <f ca="1">VLOOKUP(A1102,'Hospitalisation Details'!$A$1:$Q$2344,6,FALSE)</f>
        <v>21</v>
      </c>
      <c r="O1102" s="17">
        <f ca="1">VLOOKUP(A1102,'Hospitalisation Details'!$A$1:$Q$2344,7,FALSE)</f>
        <v>27231</v>
      </c>
      <c r="P1102" s="11">
        <f ca="1">VLOOKUP(A1102,'Hospitalisation Details'!$A$1:$Q$2344,10,FALSE)</f>
        <v>8978.19</v>
      </c>
      <c r="Q1102" s="11" t="str">
        <f ca="1">VLOOKUP(A1102,'Hospitalisation Details'!$A$1:$Q$2344,12,FALSE)</f>
        <v>tier - 2</v>
      </c>
      <c r="R1102" s="11" t="str">
        <f ca="1">VLOOKUP(A1102,'Hospitalisation Details'!$A$1:$Q$2344,14,FALSE)</f>
        <v>tier - 2</v>
      </c>
      <c r="S1102" s="11">
        <f ca="1">VLOOKUP(A1102,'Hospitalisation Details'!$A$1:$Q$2344,17,FALSE)</f>
        <v>51</v>
      </c>
      <c r="T1102" s="11" t="str">
        <f ca="1">VLOOKUP(A1102,'Hospitalisation Details'!$A$1:$Q$2336,16,FALSE)</f>
        <v>R1013</v>
      </c>
    </row>
    <row r="1103" ht="15.5" spans="1:20">
      <c r="A1103" s="10" t="s">
        <v>4059</v>
      </c>
      <c r="B1103" s="11" t="str">
        <f>VLOOKUP(A1103,'Customer Names'!$H$6:$K$2340,3,FALSE)</f>
        <v>  Scott</v>
      </c>
      <c r="C1103" s="11">
        <f>VLOOKUP(A1103,'Medical Examinations'!$A$1:$L$2336,2,FALSE)</f>
        <v>32.3</v>
      </c>
      <c r="D1103" s="11">
        <f>VLOOKUP(A1103,'Medical Examinations'!$A$1:$L$2336,3,FALSE)</f>
        <v>9.48</v>
      </c>
      <c r="E1103" s="11" t="str">
        <f>VLOOKUP(A1103,'Medical Examinations'!$A$1:$L$2336,4,FALSE)</f>
        <v>No</v>
      </c>
      <c r="F1103" s="11" t="str">
        <f>VLOOKUP(A1103,'Medical Examinations'!$A$1:$L$2336,5,FALSE)</f>
        <v>No</v>
      </c>
      <c r="G1103" s="11" t="str">
        <f>VLOOKUP(A1103,'Medical Examinations'!$A$1:$L$2336,6,FALSE)</f>
        <v>No</v>
      </c>
      <c r="H1103" s="11">
        <f>VLOOKUP(A1103,'Medical Examinations'!$A$1:$L$2336,8,FALSE)</f>
        <v>2</v>
      </c>
      <c r="I1103" s="11" t="str">
        <f>VLOOKUP(A1103,'Medical Examinations'!$A$1:$L$2336,10,FALSE)</f>
        <v>No</v>
      </c>
      <c r="J1103" s="11" t="str">
        <f>VLOOKUP(A1103,'Medical Examinations'!$A$1:$L$2336,11,FALSE)</f>
        <v>Obesity</v>
      </c>
      <c r="K1103" s="11" t="str">
        <f>VLOOKUP(A1103,'Medical Examinations'!$A$1:$L$2336,12,FALSE)</f>
        <v>Diabetes</v>
      </c>
      <c r="L1103" s="10">
        <f ca="1">VLOOKUP(A1103,'Hospitalisation Details'!$A$1:$Q$2344,3,FALSE)</f>
        <v>1973</v>
      </c>
      <c r="M1103" s="10" t="str">
        <f ca="1">VLOOKUP(A1103,'Hospitalisation Details'!$A$1:$Q$2344,5,FALSE)</f>
        <v>Oct</v>
      </c>
      <c r="N1103" s="11">
        <f ca="1">VLOOKUP(A1103,'Hospitalisation Details'!$A$1:$Q$2344,6,FALSE)</f>
        <v>11</v>
      </c>
      <c r="O1103" s="17">
        <f ca="1">VLOOKUP(A1103,'Hospitalisation Details'!$A$1:$Q$2344,7,FALSE)</f>
        <v>26948</v>
      </c>
      <c r="P1103" s="11">
        <f ca="1">VLOOKUP(A1103,'Hospitalisation Details'!$A$1:$Q$2344,10,FALSE)</f>
        <v>8988.16</v>
      </c>
      <c r="Q1103" s="11" t="str">
        <f ca="1">VLOOKUP(A1103,'Hospitalisation Details'!$A$1:$Q$2344,12,FALSE)</f>
        <v>tier - 2</v>
      </c>
      <c r="R1103" s="11" t="str">
        <f ca="1">VLOOKUP(A1103,'Hospitalisation Details'!$A$1:$Q$2344,14,FALSE)</f>
        <v>tier - 1</v>
      </c>
      <c r="S1103" s="11">
        <f ca="1">VLOOKUP(A1103,'Hospitalisation Details'!$A$1:$Q$2344,17,FALSE)</f>
        <v>52</v>
      </c>
      <c r="T1103" s="11" t="str">
        <f ca="1">VLOOKUP(A1103,'Hospitalisation Details'!$A$1:$Q$2336,16,FALSE)</f>
        <v>R1012</v>
      </c>
    </row>
    <row r="1104" ht="15.5" spans="1:20">
      <c r="A1104" s="10" t="s">
        <v>4062</v>
      </c>
      <c r="B1104" s="11" t="str">
        <f>VLOOKUP(A1104,'Customer Names'!$H$6:$K$2340,3,FALSE)</f>
        <v>  Brian A</v>
      </c>
      <c r="C1104" s="11">
        <f>VLOOKUP(A1104,'Medical Examinations'!$A$1:$L$2336,2,FALSE)</f>
        <v>28.69</v>
      </c>
      <c r="D1104" s="11">
        <f>VLOOKUP(A1104,'Medical Examinations'!$A$1:$L$2336,3,FALSE)</f>
        <v>7.45</v>
      </c>
      <c r="E1104" s="11" t="str">
        <f>VLOOKUP(A1104,'Medical Examinations'!$A$1:$L$2336,4,FALSE)</f>
        <v>No</v>
      </c>
      <c r="F1104" s="11" t="str">
        <f>VLOOKUP(A1104,'Medical Examinations'!$A$1:$L$2336,5,FALSE)</f>
        <v>No</v>
      </c>
      <c r="G1104" s="11" t="str">
        <f>VLOOKUP(A1104,'Medical Examinations'!$A$1:$L$2336,6,FALSE)</f>
        <v>No</v>
      </c>
      <c r="H1104" s="11">
        <f>VLOOKUP(A1104,'Medical Examinations'!$A$1:$L$2336,8,FALSE)</f>
        <v>2</v>
      </c>
      <c r="I1104" s="11" t="str">
        <f>VLOOKUP(A1104,'Medical Examinations'!$A$1:$L$2336,10,FALSE)</f>
        <v>No</v>
      </c>
      <c r="J1104" s="11" t="str">
        <f>VLOOKUP(A1104,'Medical Examinations'!$A$1:$L$2336,11,FALSE)</f>
        <v>Over Weight</v>
      </c>
      <c r="K1104" s="11" t="str">
        <f>VLOOKUP(A1104,'Medical Examinations'!$A$1:$L$2336,12,FALSE)</f>
        <v>Diabetes</v>
      </c>
      <c r="L1104" s="10">
        <f ca="1">VLOOKUP(A1104,'Hospitalisation Details'!$A$1:$Q$2344,3,FALSE)</f>
        <v>1979</v>
      </c>
      <c r="M1104" s="10" t="str">
        <f ca="1">VLOOKUP(A1104,'Hospitalisation Details'!$A$1:$Q$2344,5,FALSE)</f>
        <v>Dec</v>
      </c>
      <c r="N1104" s="11">
        <f ca="1">VLOOKUP(A1104,'Hospitalisation Details'!$A$1:$Q$2344,6,FALSE)</f>
        <v>16</v>
      </c>
      <c r="O1104" s="17">
        <f ca="1">VLOOKUP(A1104,'Hospitalisation Details'!$A$1:$Q$2344,7,FALSE)</f>
        <v>29205</v>
      </c>
      <c r="P1104" s="11">
        <f ca="1">VLOOKUP(A1104,'Hospitalisation Details'!$A$1:$Q$2344,10,FALSE)</f>
        <v>8998.43</v>
      </c>
      <c r="Q1104" s="11" t="str">
        <f ca="1">VLOOKUP(A1104,'Hospitalisation Details'!$A$1:$Q$2344,12,FALSE)</f>
        <v>tier - 2</v>
      </c>
      <c r="R1104" s="11" t="str">
        <f ca="1">VLOOKUP(A1104,'Hospitalisation Details'!$A$1:$Q$2344,14,FALSE)</f>
        <v>tier - 1</v>
      </c>
      <c r="S1104" s="11">
        <f ca="1">VLOOKUP(A1104,'Hospitalisation Details'!$A$1:$Q$2344,17,FALSE)</f>
        <v>45</v>
      </c>
      <c r="T1104" s="11" t="str">
        <f ca="1">VLOOKUP(A1104,'Hospitalisation Details'!$A$1:$Q$2336,16,FALSE)</f>
        <v>R1025</v>
      </c>
    </row>
    <row r="1105" ht="15.5" spans="1:20">
      <c r="A1105" s="10" t="s">
        <v>4065</v>
      </c>
      <c r="B1105" s="11" t="str">
        <f>VLOOKUP(A1105,'Customer Names'!$H$6:$K$2340,3,FALSE)</f>
        <v>  Kaitlin R</v>
      </c>
      <c r="C1105" s="11">
        <f>VLOOKUP(A1105,'Medical Examinations'!$A$1:$L$2336,2,FALSE)</f>
        <v>31.28</v>
      </c>
      <c r="D1105" s="11">
        <f>VLOOKUP(A1105,'Medical Examinations'!$A$1:$L$2336,3,FALSE)</f>
        <v>6.94</v>
      </c>
      <c r="E1105" s="11" t="str">
        <f>VLOOKUP(A1105,'Medical Examinations'!$A$1:$L$2336,4,FALSE)</f>
        <v>yes</v>
      </c>
      <c r="F1105" s="11" t="str">
        <f>VLOOKUP(A1105,'Medical Examinations'!$A$1:$L$2336,5,FALSE)</f>
        <v>No</v>
      </c>
      <c r="G1105" s="11" t="str">
        <f>VLOOKUP(A1105,'Medical Examinations'!$A$1:$L$2336,6,FALSE)</f>
        <v>No</v>
      </c>
      <c r="H1105" s="11">
        <f>VLOOKUP(A1105,'Medical Examinations'!$A$1:$L$2336,8,FALSE)</f>
        <v>1</v>
      </c>
      <c r="I1105" s="11" t="str">
        <f>VLOOKUP(A1105,'Medical Examinations'!$A$1:$L$2336,10,FALSE)</f>
        <v>No</v>
      </c>
      <c r="J1105" s="11" t="str">
        <f>VLOOKUP(A1105,'Medical Examinations'!$A$1:$L$2336,11,FALSE)</f>
        <v>Obesity</v>
      </c>
      <c r="K1105" s="11" t="str">
        <f>VLOOKUP(A1105,'Medical Examinations'!$A$1:$L$2336,12,FALSE)</f>
        <v>Diabetes</v>
      </c>
      <c r="L1105" s="10">
        <f ca="1">VLOOKUP(A1105,'Hospitalisation Details'!$A$1:$Q$2344,3,FALSE)</f>
        <v>1993</v>
      </c>
      <c r="M1105" s="10" t="str">
        <f ca="1">VLOOKUP(A1105,'Hospitalisation Details'!$A$1:$Q$2344,5,FALSE)</f>
        <v>Dec</v>
      </c>
      <c r="N1105" s="11">
        <f ca="1">VLOOKUP(A1105,'Hospitalisation Details'!$A$1:$Q$2344,6,FALSE)</f>
        <v>1</v>
      </c>
      <c r="O1105" s="17">
        <f ca="1">VLOOKUP(A1105,'Hospitalisation Details'!$A$1:$Q$2344,7,FALSE)</f>
        <v>34304</v>
      </c>
      <c r="P1105" s="11">
        <f ca="1">VLOOKUP(A1105,'Hospitalisation Details'!$A$1:$Q$2344,10,FALSE)</f>
        <v>9010.2</v>
      </c>
      <c r="Q1105" s="11" t="str">
        <f ca="1">VLOOKUP(A1105,'Hospitalisation Details'!$A$1:$Q$2344,12,FALSE)</f>
        <v>tier - 2</v>
      </c>
      <c r="R1105" s="11" t="str">
        <f ca="1">VLOOKUP(A1105,'Hospitalisation Details'!$A$1:$Q$2344,14,FALSE)</f>
        <v>tier - 3</v>
      </c>
      <c r="S1105" s="11">
        <f ca="1">VLOOKUP(A1105,'Hospitalisation Details'!$A$1:$Q$2344,17,FALSE)</f>
        <v>31</v>
      </c>
      <c r="T1105" s="11" t="str">
        <f ca="1">VLOOKUP(A1105,'Hospitalisation Details'!$A$1:$Q$2336,16,FALSE)</f>
        <v>R1026</v>
      </c>
    </row>
    <row r="1106" ht="15.5" spans="1:20">
      <c r="A1106" s="10" t="s">
        <v>4069</v>
      </c>
      <c r="B1106" s="11" t="str">
        <f>VLOOKUP(A1106,'Customer Names'!$H$6:$K$2340,3,FALSE)</f>
        <v>  Mohammad</v>
      </c>
      <c r="C1106" s="11">
        <f>VLOOKUP(A1106,'Medical Examinations'!$A$1:$L$2336,2,FALSE)</f>
        <v>30.21</v>
      </c>
      <c r="D1106" s="11">
        <f>VLOOKUP(A1106,'Medical Examinations'!$A$1:$L$2336,3,FALSE)</f>
        <v>7.83</v>
      </c>
      <c r="E1106" s="11" t="str">
        <f>VLOOKUP(A1106,'Medical Examinations'!$A$1:$L$2336,4,FALSE)</f>
        <v>No</v>
      </c>
      <c r="F1106" s="11" t="str">
        <f>VLOOKUP(A1106,'Medical Examinations'!$A$1:$L$2336,5,FALSE)</f>
        <v>No</v>
      </c>
      <c r="G1106" s="11" t="str">
        <f>VLOOKUP(A1106,'Medical Examinations'!$A$1:$L$2336,6,FALSE)</f>
        <v>No</v>
      </c>
      <c r="H1106" s="11">
        <f>VLOOKUP(A1106,'Medical Examinations'!$A$1:$L$2336,8,FALSE)</f>
        <v>0</v>
      </c>
      <c r="I1106" s="11" t="str">
        <f>VLOOKUP(A1106,'Medical Examinations'!$A$1:$L$2336,10,FALSE)</f>
        <v>No</v>
      </c>
      <c r="J1106" s="11" t="str">
        <f>VLOOKUP(A1106,'Medical Examinations'!$A$1:$L$2336,11,FALSE)</f>
        <v>Obesity</v>
      </c>
      <c r="K1106" s="11" t="str">
        <f>VLOOKUP(A1106,'Medical Examinations'!$A$1:$L$2336,12,FALSE)</f>
        <v>Diabetes</v>
      </c>
      <c r="L1106" s="10">
        <f ca="1">VLOOKUP(A1106,'Hospitalisation Details'!$A$1:$Q$2344,3,FALSE)</f>
        <v>1972</v>
      </c>
      <c r="M1106" s="10" t="str">
        <f ca="1">VLOOKUP(A1106,'Hospitalisation Details'!$A$1:$Q$2344,5,FALSE)</f>
        <v>Dec</v>
      </c>
      <c r="N1106" s="11">
        <f ca="1">VLOOKUP(A1106,'Hospitalisation Details'!$A$1:$Q$2344,6,FALSE)</f>
        <v>7</v>
      </c>
      <c r="O1106" s="17">
        <f ca="1">VLOOKUP(A1106,'Hospitalisation Details'!$A$1:$Q$2344,7,FALSE)</f>
        <v>26640</v>
      </c>
      <c r="P1106" s="11">
        <f ca="1">VLOOKUP(A1106,'Hospitalisation Details'!$A$1:$Q$2344,10,FALSE)</f>
        <v>9048.03</v>
      </c>
      <c r="Q1106" s="11" t="str">
        <f ca="1">VLOOKUP(A1106,'Hospitalisation Details'!$A$1:$Q$2344,12,FALSE)</f>
        <v>tier - 2</v>
      </c>
      <c r="R1106" s="11" t="str">
        <f ca="1">VLOOKUP(A1106,'Hospitalisation Details'!$A$1:$Q$2344,14,FALSE)</f>
        <v>tier - 2</v>
      </c>
      <c r="S1106" s="11">
        <f ca="1">VLOOKUP(A1106,'Hospitalisation Details'!$A$1:$Q$2344,17,FALSE)</f>
        <v>52</v>
      </c>
      <c r="T1106" s="11" t="str">
        <f ca="1">VLOOKUP(A1106,'Hospitalisation Details'!$A$1:$Q$2336,16,FALSE)</f>
        <v>R1013</v>
      </c>
    </row>
    <row r="1107" ht="15.5" spans="1:20">
      <c r="A1107" s="10" t="s">
        <v>4072</v>
      </c>
      <c r="B1107" s="11" t="str">
        <f>VLOOKUP(A1107,'Customer Names'!$H$6:$K$2340,3,FALSE)</f>
        <v>  Charlie</v>
      </c>
      <c r="C1107" s="11">
        <f>VLOOKUP(A1107,'Medical Examinations'!$A$1:$L$2336,2,FALSE)</f>
        <v>38.28</v>
      </c>
      <c r="D1107" s="11">
        <f>VLOOKUP(A1107,'Medical Examinations'!$A$1:$L$2336,3,FALSE)</f>
        <v>10.17</v>
      </c>
      <c r="E1107" s="11" t="str">
        <f>VLOOKUP(A1107,'Medical Examinations'!$A$1:$L$2336,4,FALSE)</f>
        <v>yes</v>
      </c>
      <c r="F1107" s="11" t="str">
        <f>VLOOKUP(A1107,'Medical Examinations'!$A$1:$L$2336,5,FALSE)</f>
        <v>No</v>
      </c>
      <c r="G1107" s="11" t="str">
        <f>VLOOKUP(A1107,'Medical Examinations'!$A$1:$L$2336,6,FALSE)</f>
        <v>No</v>
      </c>
      <c r="H1107" s="11">
        <f>VLOOKUP(A1107,'Medical Examinations'!$A$1:$L$2336,8,FALSE)</f>
        <v>0</v>
      </c>
      <c r="I1107" s="11" t="str">
        <f>VLOOKUP(A1107,'Medical Examinations'!$A$1:$L$2336,10,FALSE)</f>
        <v>No</v>
      </c>
      <c r="J1107" s="11" t="str">
        <f>VLOOKUP(A1107,'Medical Examinations'!$A$1:$L$2336,11,FALSE)</f>
        <v>Obesity</v>
      </c>
      <c r="K1107" s="11" t="str">
        <f>VLOOKUP(A1107,'Medical Examinations'!$A$1:$L$2336,12,FALSE)</f>
        <v>Diabetes</v>
      </c>
      <c r="L1107" s="10">
        <f ca="1">VLOOKUP(A1107,'Hospitalisation Details'!$A$1:$Q$2344,3,FALSE)</f>
        <v>1972</v>
      </c>
      <c r="M1107" s="10" t="str">
        <f ca="1">VLOOKUP(A1107,'Hospitalisation Details'!$A$1:$Q$2344,5,FALSE)</f>
        <v>Dec</v>
      </c>
      <c r="N1107" s="11">
        <f ca="1">VLOOKUP(A1107,'Hospitalisation Details'!$A$1:$Q$2344,6,FALSE)</f>
        <v>2</v>
      </c>
      <c r="O1107" s="17">
        <f ca="1">VLOOKUP(A1107,'Hospitalisation Details'!$A$1:$Q$2344,7,FALSE)</f>
        <v>26635</v>
      </c>
      <c r="P1107" s="11">
        <f ca="1">VLOOKUP(A1107,'Hospitalisation Details'!$A$1:$Q$2344,10,FALSE)</f>
        <v>9058.73</v>
      </c>
      <c r="Q1107" s="11" t="str">
        <f ca="1">VLOOKUP(A1107,'Hospitalisation Details'!$A$1:$Q$2344,12,FALSE)</f>
        <v>tier - 3</v>
      </c>
      <c r="R1107" s="11" t="str">
        <f ca="1">VLOOKUP(A1107,'Hospitalisation Details'!$A$1:$Q$2344,14,FALSE)</f>
        <v>tier - 2</v>
      </c>
      <c r="S1107" s="11">
        <f ca="1">VLOOKUP(A1107,'Hospitalisation Details'!$A$1:$Q$2344,17,FALSE)</f>
        <v>52</v>
      </c>
      <c r="T1107" s="11" t="str">
        <f ca="1">VLOOKUP(A1107,'Hospitalisation Details'!$A$1:$Q$2336,16,FALSE)</f>
        <v>R1013</v>
      </c>
    </row>
    <row r="1108" ht="15.5" spans="1:20">
      <c r="A1108" s="10" t="s">
        <v>4074</v>
      </c>
      <c r="B1108" s="11" t="str">
        <f>VLOOKUP(A1108,'Customer Names'!$H$6:$K$2340,3,FALSE)</f>
        <v>  Brent</v>
      </c>
      <c r="C1108" s="11">
        <f>VLOOKUP(A1108,'Medical Examinations'!$A$1:$L$2336,2,FALSE)</f>
        <v>29.9</v>
      </c>
      <c r="D1108" s="11">
        <f>VLOOKUP(A1108,'Medical Examinations'!$A$1:$L$2336,3,FALSE)</f>
        <v>8.96</v>
      </c>
      <c r="E1108" s="11" t="str">
        <f>VLOOKUP(A1108,'Medical Examinations'!$A$1:$L$2336,4,FALSE)</f>
        <v>yes</v>
      </c>
      <c r="F1108" s="11" t="str">
        <f>VLOOKUP(A1108,'Medical Examinations'!$A$1:$L$2336,5,FALSE)</f>
        <v>No</v>
      </c>
      <c r="G1108" s="11" t="str">
        <f>VLOOKUP(A1108,'Medical Examinations'!$A$1:$L$2336,6,FALSE)</f>
        <v>No</v>
      </c>
      <c r="H1108" s="11">
        <f>VLOOKUP(A1108,'Medical Examinations'!$A$1:$L$2336,8,FALSE)</f>
        <v>0</v>
      </c>
      <c r="I1108" s="11" t="str">
        <f>VLOOKUP(A1108,'Medical Examinations'!$A$1:$L$2336,10,FALSE)</f>
        <v>No</v>
      </c>
      <c r="J1108" s="11" t="str">
        <f>VLOOKUP(A1108,'Medical Examinations'!$A$1:$L$2336,11,FALSE)</f>
        <v>Over Weight</v>
      </c>
      <c r="K1108" s="11" t="str">
        <f>VLOOKUP(A1108,'Medical Examinations'!$A$1:$L$2336,12,FALSE)</f>
        <v>Diabetes</v>
      </c>
      <c r="L1108" s="10">
        <f ca="1">VLOOKUP(A1108,'Hospitalisation Details'!$A$1:$Q$2344,3,FALSE)</f>
        <v>1977</v>
      </c>
      <c r="M1108" s="10" t="str">
        <f ca="1">VLOOKUP(A1108,'Hospitalisation Details'!$A$1:$Q$2344,5,FALSE)</f>
        <v>Nov</v>
      </c>
      <c r="N1108" s="11">
        <f ca="1">VLOOKUP(A1108,'Hospitalisation Details'!$A$1:$Q$2344,6,FALSE)</f>
        <v>4</v>
      </c>
      <c r="O1108" s="17">
        <f ca="1">VLOOKUP(A1108,'Hospitalisation Details'!$A$1:$Q$2344,7,FALSE)</f>
        <v>28433</v>
      </c>
      <c r="P1108" s="11">
        <f ca="1">VLOOKUP(A1108,'Hospitalisation Details'!$A$1:$Q$2344,10,FALSE)</f>
        <v>9095.07</v>
      </c>
      <c r="Q1108" s="11" t="str">
        <f ca="1">VLOOKUP(A1108,'Hospitalisation Details'!$A$1:$Q$2344,12,FALSE)</f>
        <v>tier - 2</v>
      </c>
      <c r="R1108" s="11" t="str">
        <f ca="1">VLOOKUP(A1108,'Hospitalisation Details'!$A$1:$Q$2344,14,FALSE)</f>
        <v>tier - 2</v>
      </c>
      <c r="S1108" s="11">
        <f ca="1">VLOOKUP(A1108,'Hospitalisation Details'!$A$1:$Q$2344,17,FALSE)</f>
        <v>48</v>
      </c>
      <c r="T1108" s="11" t="str">
        <f ca="1">VLOOKUP(A1108,'Hospitalisation Details'!$A$1:$Q$2336,16,FALSE)</f>
        <v>R1024</v>
      </c>
    </row>
    <row r="1109" ht="15.5" spans="1:20">
      <c r="A1109" s="10" t="s">
        <v>4078</v>
      </c>
      <c r="B1109" s="11" t="str">
        <f>VLOOKUP(A1109,'Customer Names'!$H$6:$K$2340,3,FALSE)</f>
        <v>  Kelli M</v>
      </c>
      <c r="C1109" s="11">
        <f>VLOOKUP(A1109,'Medical Examinations'!$A$1:$L$2336,2,FALSE)</f>
        <v>23.18</v>
      </c>
      <c r="D1109" s="11">
        <f>VLOOKUP(A1109,'Medical Examinations'!$A$1:$L$2336,3,FALSE)</f>
        <v>6.96</v>
      </c>
      <c r="E1109" s="11" t="str">
        <f>VLOOKUP(A1109,'Medical Examinations'!$A$1:$L$2336,4,FALSE)</f>
        <v>yes</v>
      </c>
      <c r="F1109" s="11" t="str">
        <f>VLOOKUP(A1109,'Medical Examinations'!$A$1:$L$2336,5,FALSE)</f>
        <v>No</v>
      </c>
      <c r="G1109" s="11" t="str">
        <f>VLOOKUP(A1109,'Medical Examinations'!$A$1:$L$2336,6,FALSE)</f>
        <v>No</v>
      </c>
      <c r="H1109" s="11">
        <f>VLOOKUP(A1109,'Medical Examinations'!$A$1:$L$2336,8,FALSE)</f>
        <v>2</v>
      </c>
      <c r="I1109" s="11" t="str">
        <f>VLOOKUP(A1109,'Medical Examinations'!$A$1:$L$2336,10,FALSE)</f>
        <v>No</v>
      </c>
      <c r="J1109" s="11" t="str">
        <f>VLOOKUP(A1109,'Medical Examinations'!$A$1:$L$2336,11,FALSE)</f>
        <v>Normal Weight</v>
      </c>
      <c r="K1109" s="11" t="str">
        <f>VLOOKUP(A1109,'Medical Examinations'!$A$1:$L$2336,12,FALSE)</f>
        <v>Diabetes</v>
      </c>
      <c r="L1109" s="10">
        <f ca="1">VLOOKUP(A1109,'Hospitalisation Details'!$A$1:$Q$2344,3,FALSE)</f>
        <v>1965</v>
      </c>
      <c r="M1109" s="10" t="str">
        <f ca="1">VLOOKUP(A1109,'Hospitalisation Details'!$A$1:$Q$2344,5,FALSE)</f>
        <v>Nov</v>
      </c>
      <c r="N1109" s="11">
        <f ca="1">VLOOKUP(A1109,'Hospitalisation Details'!$A$1:$Q$2344,6,FALSE)</f>
        <v>9</v>
      </c>
      <c r="O1109" s="17">
        <f ca="1">VLOOKUP(A1109,'Hospitalisation Details'!$A$1:$Q$2344,7,FALSE)</f>
        <v>24055</v>
      </c>
      <c r="P1109" s="11">
        <f ca="1">VLOOKUP(A1109,'Hospitalisation Details'!$A$1:$Q$2344,10,FALSE)</f>
        <v>9095.94</v>
      </c>
      <c r="Q1109" s="11" t="str">
        <f ca="1">VLOOKUP(A1109,'Hospitalisation Details'!$A$1:$Q$2344,12,FALSE)</f>
        <v>tier - 3</v>
      </c>
      <c r="R1109" s="11" t="str">
        <f ca="1">VLOOKUP(A1109,'Hospitalisation Details'!$A$1:$Q$2344,14,FALSE)</f>
        <v>tier - 1</v>
      </c>
      <c r="S1109" s="11">
        <f ca="1">VLOOKUP(A1109,'Hospitalisation Details'!$A$1:$Q$2344,17,FALSE)</f>
        <v>59</v>
      </c>
      <c r="T1109" s="11" t="str">
        <f ca="1">VLOOKUP(A1109,'Hospitalisation Details'!$A$1:$Q$2336,16,FALSE)</f>
        <v>R1011</v>
      </c>
    </row>
    <row r="1110" ht="15.5" spans="1:20">
      <c r="A1110" s="10" t="s">
        <v>4082</v>
      </c>
      <c r="B1110" s="11" t="str">
        <f>VLOOKUP(A1110,'Customer Names'!$H$6:$K$2340,3,FALSE)</f>
        <v>  Sheridan H</v>
      </c>
      <c r="C1110" s="11">
        <f>VLOOKUP(A1110,'Medical Examinations'!$A$1:$L$2336,2,FALSE)</f>
        <v>33.02</v>
      </c>
      <c r="D1110" s="11">
        <f>VLOOKUP(A1110,'Medical Examinations'!$A$1:$L$2336,3,FALSE)</f>
        <v>5.07</v>
      </c>
      <c r="E1110" s="11" t="str">
        <f>VLOOKUP(A1110,'Medical Examinations'!$A$1:$L$2336,4,FALSE)</f>
        <v>yes</v>
      </c>
      <c r="F1110" s="11" t="str">
        <f>VLOOKUP(A1110,'Medical Examinations'!$A$1:$L$2336,5,FALSE)</f>
        <v>No</v>
      </c>
      <c r="G1110" s="11" t="str">
        <f>VLOOKUP(A1110,'Medical Examinations'!$A$1:$L$2336,6,FALSE)</f>
        <v>No</v>
      </c>
      <c r="H1110" s="11">
        <f>VLOOKUP(A1110,'Medical Examinations'!$A$1:$L$2336,8,FALSE)</f>
        <v>0</v>
      </c>
      <c r="I1110" s="11" t="str">
        <f>VLOOKUP(A1110,'Medical Examinations'!$A$1:$L$2336,10,FALSE)</f>
        <v>No</v>
      </c>
      <c r="J1110" s="11" t="str">
        <f>VLOOKUP(A1110,'Medical Examinations'!$A$1:$L$2336,11,FALSE)</f>
        <v>Obesity</v>
      </c>
      <c r="K1110" s="11" t="str">
        <f>VLOOKUP(A1110,'Medical Examinations'!$A$1:$L$2336,12,FALSE)</f>
        <v>Normal</v>
      </c>
      <c r="L1110" s="10">
        <f ca="1">VLOOKUP(A1110,'Hospitalisation Details'!$A$1:$Q$2344,3,FALSE)</f>
        <v>1977</v>
      </c>
      <c r="M1110" s="10" t="str">
        <f ca="1">VLOOKUP(A1110,'Hospitalisation Details'!$A$1:$Q$2344,5,FALSE)</f>
        <v>Dec</v>
      </c>
      <c r="N1110" s="11">
        <f ca="1">VLOOKUP(A1110,'Hospitalisation Details'!$A$1:$Q$2344,6,FALSE)</f>
        <v>2</v>
      </c>
      <c r="O1110" s="17">
        <f ca="1">VLOOKUP(A1110,'Hospitalisation Details'!$A$1:$Q$2344,7,FALSE)</f>
        <v>28461</v>
      </c>
      <c r="P1110" s="11">
        <f ca="1">VLOOKUP(A1110,'Hospitalisation Details'!$A$1:$Q$2344,10,FALSE)</f>
        <v>9101.8</v>
      </c>
      <c r="Q1110" s="11" t="str">
        <f ca="1">VLOOKUP(A1110,'Hospitalisation Details'!$A$1:$Q$2344,12,FALSE)</f>
        <v>tier - 2</v>
      </c>
      <c r="R1110" s="11" t="str">
        <f ca="1">VLOOKUP(A1110,'Hospitalisation Details'!$A$1:$Q$2344,14,FALSE)</f>
        <v>tier - 1</v>
      </c>
      <c r="S1110" s="11">
        <f ca="1">VLOOKUP(A1110,'Hospitalisation Details'!$A$1:$Q$2344,17,FALSE)</f>
        <v>47</v>
      </c>
      <c r="T1110" s="11" t="str">
        <f ca="1">VLOOKUP(A1110,'Hospitalisation Details'!$A$1:$Q$2336,16,FALSE)</f>
        <v>R1011</v>
      </c>
    </row>
    <row r="1111" ht="15.5" spans="1:20">
      <c r="A1111" s="10" t="s">
        <v>4086</v>
      </c>
      <c r="B1111" s="11" t="str">
        <f>VLOOKUP(A1111,'Customer Names'!$H$6:$K$2340,3,FALSE)</f>
        <v>  Sarah M</v>
      </c>
      <c r="C1111" s="11">
        <f>VLOOKUP(A1111,'Medical Examinations'!$A$1:$L$2336,2,FALSE)</f>
        <v>27.29</v>
      </c>
      <c r="D1111" s="11">
        <f>VLOOKUP(A1111,'Medical Examinations'!$A$1:$L$2336,3,FALSE)</f>
        <v>5.85</v>
      </c>
      <c r="E1111" s="11" t="str">
        <f>VLOOKUP(A1111,'Medical Examinations'!$A$1:$L$2336,4,FALSE)</f>
        <v>No</v>
      </c>
      <c r="F1111" s="11" t="str">
        <f>VLOOKUP(A1111,'Medical Examinations'!$A$1:$L$2336,5,FALSE)</f>
        <v>No</v>
      </c>
      <c r="G1111" s="11" t="str">
        <f>VLOOKUP(A1111,'Medical Examinations'!$A$1:$L$2336,6,FALSE)</f>
        <v>No</v>
      </c>
      <c r="H1111" s="11">
        <f>VLOOKUP(A1111,'Medical Examinations'!$A$1:$L$2336,8,FALSE)</f>
        <v>2</v>
      </c>
      <c r="I1111" s="11" t="str">
        <f>VLOOKUP(A1111,'Medical Examinations'!$A$1:$L$2336,10,FALSE)</f>
        <v>No</v>
      </c>
      <c r="J1111" s="11" t="str">
        <f>VLOOKUP(A1111,'Medical Examinations'!$A$1:$L$2336,11,FALSE)</f>
        <v>Over Weight</v>
      </c>
      <c r="K1111" s="11" t="str">
        <f>VLOOKUP(A1111,'Medical Examinations'!$A$1:$L$2336,12,FALSE)</f>
        <v>Prediabetes</v>
      </c>
      <c r="L1111" s="10">
        <f ca="1">VLOOKUP(A1111,'Hospitalisation Details'!$A$1:$Q$2344,3,FALSE)</f>
        <v>1970</v>
      </c>
      <c r="M1111" s="10" t="str">
        <f ca="1">VLOOKUP(A1111,'Hospitalisation Details'!$A$1:$Q$2344,5,FALSE)</f>
        <v>Aug</v>
      </c>
      <c r="N1111" s="11">
        <f ca="1">VLOOKUP(A1111,'Hospitalisation Details'!$A$1:$Q$2344,6,FALSE)</f>
        <v>12</v>
      </c>
      <c r="O1111" s="17">
        <f ca="1">VLOOKUP(A1111,'Hospitalisation Details'!$A$1:$Q$2344,7,FALSE)</f>
        <v>25792</v>
      </c>
      <c r="P1111" s="11">
        <f ca="1">VLOOKUP(A1111,'Hospitalisation Details'!$A$1:$Q$2344,10,FALSE)</f>
        <v>9140.95</v>
      </c>
      <c r="Q1111" s="11" t="str">
        <f ca="1">VLOOKUP(A1111,'Hospitalisation Details'!$A$1:$Q$2344,12,FALSE)</f>
        <v>tier - 3</v>
      </c>
      <c r="R1111" s="11" t="str">
        <f ca="1">VLOOKUP(A1111,'Hospitalisation Details'!$A$1:$Q$2344,14,FALSE)</f>
        <v>tier - 3</v>
      </c>
      <c r="S1111" s="11">
        <f ca="1">VLOOKUP(A1111,'Hospitalisation Details'!$A$1:$Q$2344,17,FALSE)</f>
        <v>55</v>
      </c>
      <c r="T1111" s="11" t="str">
        <f ca="1">VLOOKUP(A1111,'Hospitalisation Details'!$A$1:$Q$2336,16,FALSE)</f>
        <v>R1013</v>
      </c>
    </row>
    <row r="1112" ht="15.5" spans="1:20">
      <c r="A1112" s="10" t="s">
        <v>4089</v>
      </c>
      <c r="B1112" s="11" t="str">
        <f>VLOOKUP(A1112,'Customer Names'!$H$6:$K$2340,3,FALSE)</f>
        <v>  Jennifer</v>
      </c>
      <c r="C1112" s="11">
        <f>VLOOKUP(A1112,'Medical Examinations'!$A$1:$L$2336,2,FALSE)</f>
        <v>23.18</v>
      </c>
      <c r="D1112" s="11">
        <f>VLOOKUP(A1112,'Medical Examinations'!$A$1:$L$2336,3,FALSE)</f>
        <v>10.56</v>
      </c>
      <c r="E1112" s="11" t="str">
        <f>VLOOKUP(A1112,'Medical Examinations'!$A$1:$L$2336,4,FALSE)</f>
        <v>No</v>
      </c>
      <c r="F1112" s="11" t="str">
        <f>VLOOKUP(A1112,'Medical Examinations'!$A$1:$L$2336,5,FALSE)</f>
        <v>No</v>
      </c>
      <c r="G1112" s="11" t="str">
        <f>VLOOKUP(A1112,'Medical Examinations'!$A$1:$L$2336,6,FALSE)</f>
        <v>No</v>
      </c>
      <c r="H1112" s="11">
        <f>VLOOKUP(A1112,'Medical Examinations'!$A$1:$L$2336,8,FALSE)</f>
        <v>2</v>
      </c>
      <c r="I1112" s="11" t="str">
        <f>VLOOKUP(A1112,'Medical Examinations'!$A$1:$L$2336,10,FALSE)</f>
        <v>No</v>
      </c>
      <c r="J1112" s="11" t="str">
        <f>VLOOKUP(A1112,'Medical Examinations'!$A$1:$L$2336,11,FALSE)</f>
        <v>Normal Weight</v>
      </c>
      <c r="K1112" s="11" t="str">
        <f>VLOOKUP(A1112,'Medical Examinations'!$A$1:$L$2336,12,FALSE)</f>
        <v>Diabetes</v>
      </c>
      <c r="L1112" s="10">
        <f ca="1">VLOOKUP(A1112,'Hospitalisation Details'!$A$1:$Q$2344,3,FALSE)</f>
        <v>1970</v>
      </c>
      <c r="M1112" s="10" t="str">
        <f ca="1">VLOOKUP(A1112,'Hospitalisation Details'!$A$1:$Q$2344,5,FALSE)</f>
        <v>Oct</v>
      </c>
      <c r="N1112" s="11">
        <f ca="1">VLOOKUP(A1112,'Hospitalisation Details'!$A$1:$Q$2344,6,FALSE)</f>
        <v>18</v>
      </c>
      <c r="O1112" s="17">
        <f ca="1">VLOOKUP(A1112,'Hospitalisation Details'!$A$1:$Q$2344,7,FALSE)</f>
        <v>25859</v>
      </c>
      <c r="P1112" s="11">
        <f ca="1">VLOOKUP(A1112,'Hospitalisation Details'!$A$1:$Q$2344,10,FALSE)</f>
        <v>9144.57</v>
      </c>
      <c r="Q1112" s="11" t="str">
        <f ca="1">VLOOKUP(A1112,'Hospitalisation Details'!$A$1:$Q$2344,12,FALSE)</f>
        <v>tier - 3</v>
      </c>
      <c r="R1112" s="11" t="str">
        <f ca="1">VLOOKUP(A1112,'Hospitalisation Details'!$A$1:$Q$2344,14,FALSE)</f>
        <v>tier - 2</v>
      </c>
      <c r="S1112" s="11">
        <f ca="1">VLOOKUP(A1112,'Hospitalisation Details'!$A$1:$Q$2344,17,FALSE)</f>
        <v>55</v>
      </c>
      <c r="T1112" s="11" t="str">
        <f ca="1">VLOOKUP(A1112,'Hospitalisation Details'!$A$1:$Q$2336,16,FALSE)</f>
        <v>R1011</v>
      </c>
    </row>
    <row r="1113" ht="15.5" spans="1:20">
      <c r="A1113" s="10" t="s">
        <v>4092</v>
      </c>
      <c r="B1113" s="11" t="str">
        <f>VLOOKUP(A1113,'Customer Names'!$H$6:$K$2340,3,FALSE)</f>
        <v>  Laura J</v>
      </c>
      <c r="C1113" s="11">
        <f>VLOOKUP(A1113,'Medical Examinations'!$A$1:$L$2336,2,FALSE)</f>
        <v>32.66</v>
      </c>
      <c r="D1113" s="11">
        <f>VLOOKUP(A1113,'Medical Examinations'!$A$1:$L$2336,3,FALSE)</f>
        <v>8.92</v>
      </c>
      <c r="E1113" s="11" t="str">
        <f>VLOOKUP(A1113,'Medical Examinations'!$A$1:$L$2336,4,FALSE)</f>
        <v>yes</v>
      </c>
      <c r="F1113" s="11" t="str">
        <f>VLOOKUP(A1113,'Medical Examinations'!$A$1:$L$2336,5,FALSE)</f>
        <v>No</v>
      </c>
      <c r="G1113" s="11" t="str">
        <f>VLOOKUP(A1113,'Medical Examinations'!$A$1:$L$2336,6,FALSE)</f>
        <v>No</v>
      </c>
      <c r="H1113" s="11">
        <f>VLOOKUP(A1113,'Medical Examinations'!$A$1:$L$2336,8,FALSE)</f>
        <v>0</v>
      </c>
      <c r="I1113" s="11" t="str">
        <f>VLOOKUP(A1113,'Medical Examinations'!$A$1:$L$2336,10,FALSE)</f>
        <v>No</v>
      </c>
      <c r="J1113" s="11" t="str">
        <f>VLOOKUP(A1113,'Medical Examinations'!$A$1:$L$2336,11,FALSE)</f>
        <v>Obesity</v>
      </c>
      <c r="K1113" s="11" t="str">
        <f>VLOOKUP(A1113,'Medical Examinations'!$A$1:$L$2336,12,FALSE)</f>
        <v>Diabetes</v>
      </c>
      <c r="L1113" s="10">
        <f ca="1">VLOOKUP(A1113,'Hospitalisation Details'!$A$1:$Q$2344,3,FALSE)</f>
        <v>1982</v>
      </c>
      <c r="M1113" s="10" t="str">
        <f ca="1">VLOOKUP(A1113,'Hospitalisation Details'!$A$1:$Q$2344,5,FALSE)</f>
        <v>Dec</v>
      </c>
      <c r="N1113" s="11">
        <f ca="1">VLOOKUP(A1113,'Hospitalisation Details'!$A$1:$Q$2344,6,FALSE)</f>
        <v>8</v>
      </c>
      <c r="O1113" s="17">
        <f ca="1">VLOOKUP(A1113,'Hospitalisation Details'!$A$1:$Q$2344,7,FALSE)</f>
        <v>30293</v>
      </c>
      <c r="P1113" s="11">
        <f ca="1">VLOOKUP(A1113,'Hospitalisation Details'!$A$1:$Q$2344,10,FALSE)</f>
        <v>9147.5</v>
      </c>
      <c r="Q1113" s="11" t="str">
        <f ca="1">VLOOKUP(A1113,'Hospitalisation Details'!$A$1:$Q$2344,12,FALSE)</f>
        <v>tier - 2</v>
      </c>
      <c r="R1113" s="11" t="str">
        <f ca="1">VLOOKUP(A1113,'Hospitalisation Details'!$A$1:$Q$2344,14,FALSE)</f>
        <v>tier - 1</v>
      </c>
      <c r="S1113" s="11">
        <f ca="1">VLOOKUP(A1113,'Hospitalisation Details'!$A$1:$Q$2344,17,FALSE)</f>
        <v>42</v>
      </c>
      <c r="T1113" s="11" t="str">
        <f ca="1">VLOOKUP(A1113,'Hospitalisation Details'!$A$1:$Q$2336,16,FALSE)</f>
        <v>R1012</v>
      </c>
    </row>
    <row r="1114" ht="15.5" spans="1:20">
      <c r="A1114" s="10" t="s">
        <v>4096</v>
      </c>
      <c r="B1114" s="11" t="str">
        <f>VLOOKUP(A1114,'Customer Names'!$H$6:$K$2340,3,FALSE)</f>
        <v>  Thomas</v>
      </c>
      <c r="C1114" s="11">
        <f>VLOOKUP(A1114,'Medical Examinations'!$A$1:$L$2336,2,FALSE)</f>
        <v>30.78</v>
      </c>
      <c r="D1114" s="11">
        <f>VLOOKUP(A1114,'Medical Examinations'!$A$1:$L$2336,3,FALSE)</f>
        <v>8.63</v>
      </c>
      <c r="E1114" s="11" t="str">
        <f>VLOOKUP(A1114,'Medical Examinations'!$A$1:$L$2336,4,FALSE)</f>
        <v>No</v>
      </c>
      <c r="F1114" s="11" t="str">
        <f>VLOOKUP(A1114,'Medical Examinations'!$A$1:$L$2336,5,FALSE)</f>
        <v>No</v>
      </c>
      <c r="G1114" s="11" t="str">
        <f>VLOOKUP(A1114,'Medical Examinations'!$A$1:$L$2336,6,FALSE)</f>
        <v>No</v>
      </c>
      <c r="H1114" s="11">
        <f>VLOOKUP(A1114,'Medical Examinations'!$A$1:$L$2336,8,FALSE)</f>
        <v>0</v>
      </c>
      <c r="I1114" s="11" t="str">
        <f>VLOOKUP(A1114,'Medical Examinations'!$A$1:$L$2336,10,FALSE)</f>
        <v>No</v>
      </c>
      <c r="J1114" s="11" t="str">
        <f>VLOOKUP(A1114,'Medical Examinations'!$A$1:$L$2336,11,FALSE)</f>
        <v>Obesity</v>
      </c>
      <c r="K1114" s="11" t="str">
        <f>VLOOKUP(A1114,'Medical Examinations'!$A$1:$L$2336,12,FALSE)</f>
        <v>Diabetes</v>
      </c>
      <c r="L1114" s="10">
        <f ca="1">VLOOKUP(A1114,'Hospitalisation Details'!$A$1:$Q$2344,3,FALSE)</f>
        <v>1990</v>
      </c>
      <c r="M1114" s="10" t="str">
        <f ca="1">VLOOKUP(A1114,'Hospitalisation Details'!$A$1:$Q$2344,5,FALSE)</f>
        <v>Aug</v>
      </c>
      <c r="N1114" s="11">
        <f ca="1">VLOOKUP(A1114,'Hospitalisation Details'!$A$1:$Q$2344,6,FALSE)</f>
        <v>23</v>
      </c>
      <c r="O1114" s="17">
        <f ca="1">VLOOKUP(A1114,'Hospitalisation Details'!$A$1:$Q$2344,7,FALSE)</f>
        <v>33108</v>
      </c>
      <c r="P1114" s="11">
        <f ca="1">VLOOKUP(A1114,'Hospitalisation Details'!$A$1:$Q$2344,10,FALSE)</f>
        <v>9159.51</v>
      </c>
      <c r="Q1114" s="11" t="str">
        <f ca="1">VLOOKUP(A1114,'Hospitalisation Details'!$A$1:$Q$2344,12,FALSE)</f>
        <v>tier - 2</v>
      </c>
      <c r="R1114" s="11" t="str">
        <f ca="1">VLOOKUP(A1114,'Hospitalisation Details'!$A$1:$Q$2344,14,FALSE)</f>
        <v>tier - 2</v>
      </c>
      <c r="S1114" s="11">
        <f ca="1">VLOOKUP(A1114,'Hospitalisation Details'!$A$1:$Q$2344,17,FALSE)</f>
        <v>35</v>
      </c>
      <c r="T1114" s="11" t="str">
        <f ca="1">VLOOKUP(A1114,'Hospitalisation Details'!$A$1:$Q$2336,16,FALSE)</f>
        <v>R1021</v>
      </c>
    </row>
    <row r="1115" ht="15.5" spans="1:20">
      <c r="A1115" s="10" t="s">
        <v>4100</v>
      </c>
      <c r="B1115" s="11" t="str">
        <f>VLOOKUP(A1115,'Customer Names'!$H$6:$K$2340,3,FALSE)</f>
        <v>  Gisele</v>
      </c>
      <c r="C1115" s="11">
        <f>VLOOKUP(A1115,'Medical Examinations'!$A$1:$L$2336,2,FALSE)</f>
        <v>47.2</v>
      </c>
      <c r="D1115" s="11">
        <f>VLOOKUP(A1115,'Medical Examinations'!$A$1:$L$2336,3,FALSE)</f>
        <v>6.29</v>
      </c>
      <c r="E1115" s="11" t="str">
        <f>VLOOKUP(A1115,'Medical Examinations'!$A$1:$L$2336,4,FALSE)</f>
        <v>yes</v>
      </c>
      <c r="F1115" s="11" t="str">
        <f>VLOOKUP(A1115,'Medical Examinations'!$A$1:$L$2336,5,FALSE)</f>
        <v>No</v>
      </c>
      <c r="G1115" s="11" t="str">
        <f>VLOOKUP(A1115,'Medical Examinations'!$A$1:$L$2336,6,FALSE)</f>
        <v>Yes</v>
      </c>
      <c r="H1115" s="11">
        <f>VLOOKUP(A1115,'Medical Examinations'!$A$1:$L$2336,8,FALSE)</f>
        <v>1</v>
      </c>
      <c r="I1115" s="11" t="str">
        <f>VLOOKUP(A1115,'Medical Examinations'!$A$1:$L$2336,10,FALSE)</f>
        <v>No</v>
      </c>
      <c r="J1115" s="11" t="str">
        <f>VLOOKUP(A1115,'Medical Examinations'!$A$1:$L$2336,11,FALSE)</f>
        <v>Obesity</v>
      </c>
      <c r="K1115" s="11" t="str">
        <f>VLOOKUP(A1115,'Medical Examinations'!$A$1:$L$2336,12,FALSE)</f>
        <v>Prediabetes</v>
      </c>
      <c r="L1115" s="10">
        <f ca="1">VLOOKUP(A1115,'Hospitalisation Details'!$A$1:$Q$2344,3,FALSE)</f>
        <v>1970</v>
      </c>
      <c r="M1115" s="10" t="str">
        <f ca="1">VLOOKUP(A1115,'Hospitalisation Details'!$A$1:$Q$2344,5,FALSE)</f>
        <v>Oct</v>
      </c>
      <c r="N1115" s="11">
        <f ca="1">VLOOKUP(A1115,'Hospitalisation Details'!$A$1:$Q$2344,6,FALSE)</f>
        <v>24</v>
      </c>
      <c r="O1115" s="17">
        <f ca="1">VLOOKUP(A1115,'Hospitalisation Details'!$A$1:$Q$2344,7,FALSE)</f>
        <v>25865</v>
      </c>
      <c r="P1115" s="11">
        <f ca="1">VLOOKUP(A1115,'Hospitalisation Details'!$A$1:$Q$2344,10,FALSE)</f>
        <v>9171.75</v>
      </c>
      <c r="Q1115" s="11" t="str">
        <f ca="1">VLOOKUP(A1115,'Hospitalisation Details'!$A$1:$Q$2344,12,FALSE)</f>
        <v>tier - 2</v>
      </c>
      <c r="R1115" s="11" t="str">
        <f ca="1">VLOOKUP(A1115,'Hospitalisation Details'!$A$1:$Q$2344,14,FALSE)</f>
        <v>tier - 2</v>
      </c>
      <c r="S1115" s="11">
        <f ca="1">VLOOKUP(A1115,'Hospitalisation Details'!$A$1:$Q$2344,17,FALSE)</f>
        <v>55</v>
      </c>
      <c r="T1115" s="11" t="str">
        <f ca="1">VLOOKUP(A1115,'Hospitalisation Details'!$A$1:$Q$2336,16,FALSE)</f>
        <v>R1012</v>
      </c>
    </row>
    <row r="1116" ht="15.5" spans="1:20">
      <c r="A1116" s="10" t="s">
        <v>4104</v>
      </c>
      <c r="B1116" s="11" t="str">
        <f>VLOOKUP(A1116,'Customer Names'!$H$6:$K$2340,3,FALSE)</f>
        <v>  Myra L</v>
      </c>
      <c r="C1116" s="11">
        <f>VLOOKUP(A1116,'Medical Examinations'!$A$1:$L$2336,2,FALSE)</f>
        <v>31.6</v>
      </c>
      <c r="D1116" s="11">
        <f>VLOOKUP(A1116,'Medical Examinations'!$A$1:$L$2336,3,FALSE)</f>
        <v>5.75</v>
      </c>
      <c r="E1116" s="11" t="str">
        <f>VLOOKUP(A1116,'Medical Examinations'!$A$1:$L$2336,4,FALSE)</f>
        <v>No</v>
      </c>
      <c r="F1116" s="11" t="str">
        <f>VLOOKUP(A1116,'Medical Examinations'!$A$1:$L$2336,5,FALSE)</f>
        <v>No</v>
      </c>
      <c r="G1116" s="11" t="str">
        <f>VLOOKUP(A1116,'Medical Examinations'!$A$1:$L$2336,6,FALSE)</f>
        <v>No</v>
      </c>
      <c r="H1116" s="11">
        <f>VLOOKUP(A1116,'Medical Examinations'!$A$1:$L$2336,8,FALSE)</f>
        <v>2</v>
      </c>
      <c r="I1116" s="11" t="str">
        <f>VLOOKUP(A1116,'Medical Examinations'!$A$1:$L$2336,10,FALSE)</f>
        <v>No</v>
      </c>
      <c r="J1116" s="11" t="str">
        <f>VLOOKUP(A1116,'Medical Examinations'!$A$1:$L$2336,11,FALSE)</f>
        <v>Obesity</v>
      </c>
      <c r="K1116" s="11" t="str">
        <f>VLOOKUP(A1116,'Medical Examinations'!$A$1:$L$2336,12,FALSE)</f>
        <v>Prediabetes</v>
      </c>
      <c r="L1116" s="10">
        <f ca="1">VLOOKUP(A1116,'Hospitalisation Details'!$A$1:$Q$2344,3,FALSE)</f>
        <v>1971</v>
      </c>
      <c r="M1116" s="10" t="str">
        <f ca="1">VLOOKUP(A1116,'Hospitalisation Details'!$A$1:$Q$2344,5,FALSE)</f>
        <v>Dec</v>
      </c>
      <c r="N1116" s="11">
        <f ca="1">VLOOKUP(A1116,'Hospitalisation Details'!$A$1:$Q$2344,6,FALSE)</f>
        <v>29</v>
      </c>
      <c r="O1116" s="17">
        <f ca="1">VLOOKUP(A1116,'Hospitalisation Details'!$A$1:$Q$2344,7,FALSE)</f>
        <v>26296</v>
      </c>
      <c r="P1116" s="11">
        <f ca="1">VLOOKUP(A1116,'Hospitalisation Details'!$A$1:$Q$2344,10,FALSE)</f>
        <v>9174.14</v>
      </c>
      <c r="Q1116" s="11" t="str">
        <f ca="1">VLOOKUP(A1116,'Hospitalisation Details'!$A$1:$Q$2344,12,FALSE)</f>
        <v>tier - 3</v>
      </c>
      <c r="R1116" s="11" t="str">
        <f ca="1">VLOOKUP(A1116,'Hospitalisation Details'!$A$1:$Q$2344,14,FALSE)</f>
        <v>tier - 1</v>
      </c>
      <c r="S1116" s="11">
        <f ca="1">VLOOKUP(A1116,'Hospitalisation Details'!$A$1:$Q$2344,17,FALSE)</f>
        <v>53</v>
      </c>
      <c r="T1116" s="11" t="str">
        <f ca="1">VLOOKUP(A1116,'Hospitalisation Details'!$A$1:$Q$2336,16,FALSE)</f>
        <v>R1012</v>
      </c>
    </row>
    <row r="1117" ht="15.5" spans="1:20">
      <c r="A1117" s="10" t="s">
        <v>4106</v>
      </c>
      <c r="B1117" s="11" t="str">
        <f>VLOOKUP(A1117,'Customer Names'!$H$6:$K$2340,3,FALSE)</f>
        <v>  Melissa M</v>
      </c>
      <c r="C1117" s="11">
        <f>VLOOKUP(A1117,'Medical Examinations'!$A$1:$L$2336,2,FALSE)</f>
        <v>33.915</v>
      </c>
      <c r="D1117" s="11">
        <f>VLOOKUP(A1117,'Medical Examinations'!$A$1:$L$2336,3,FALSE)</f>
        <v>6.66</v>
      </c>
      <c r="E1117" s="11" t="str">
        <f>VLOOKUP(A1117,'Medical Examinations'!$A$1:$L$2336,4,FALSE)</f>
        <v>yes</v>
      </c>
      <c r="F1117" s="11" t="str">
        <f>VLOOKUP(A1117,'Medical Examinations'!$A$1:$L$2336,5,FALSE)</f>
        <v>No</v>
      </c>
      <c r="G1117" s="11" t="str">
        <f>VLOOKUP(A1117,'Medical Examinations'!$A$1:$L$2336,6,FALSE)</f>
        <v>No</v>
      </c>
      <c r="H1117" s="11">
        <f>VLOOKUP(A1117,'Medical Examinations'!$A$1:$L$2336,8,FALSE)</f>
        <v>1</v>
      </c>
      <c r="I1117" s="11" t="str">
        <f>VLOOKUP(A1117,'Medical Examinations'!$A$1:$L$2336,10,FALSE)</f>
        <v>No</v>
      </c>
      <c r="J1117" s="11" t="str">
        <f>VLOOKUP(A1117,'Medical Examinations'!$A$1:$L$2336,11,FALSE)</f>
        <v>Obesity</v>
      </c>
      <c r="K1117" s="11" t="str">
        <f>VLOOKUP(A1117,'Medical Examinations'!$A$1:$L$2336,12,FALSE)</f>
        <v>Diabetes</v>
      </c>
      <c r="L1117" s="10">
        <f ca="1">VLOOKUP(A1117,'Hospitalisation Details'!$A$1:$Q$2344,3,FALSE)</f>
        <v>1973</v>
      </c>
      <c r="M1117" s="10" t="str">
        <f ca="1">VLOOKUP(A1117,'Hospitalisation Details'!$A$1:$Q$2344,5,FALSE)</f>
        <v>Dec</v>
      </c>
      <c r="N1117" s="11">
        <f ca="1">VLOOKUP(A1117,'Hospitalisation Details'!$A$1:$Q$2344,6,FALSE)</f>
        <v>25</v>
      </c>
      <c r="O1117" s="17">
        <f ca="1">VLOOKUP(A1117,'Hospitalisation Details'!$A$1:$Q$2344,7,FALSE)</f>
        <v>27023</v>
      </c>
      <c r="P1117" s="11">
        <f ca="1">VLOOKUP(A1117,'Hospitalisation Details'!$A$1:$Q$2344,10,FALSE)</f>
        <v>9182.17</v>
      </c>
      <c r="Q1117" s="11" t="str">
        <f ca="1">VLOOKUP(A1117,'Hospitalisation Details'!$A$1:$Q$2344,12,FALSE)</f>
        <v>tier - 2</v>
      </c>
      <c r="R1117" s="11" t="str">
        <f ca="1">VLOOKUP(A1117,'Hospitalisation Details'!$A$1:$Q$2344,14,FALSE)</f>
        <v>tier - 3</v>
      </c>
      <c r="S1117" s="11">
        <f ca="1">VLOOKUP(A1117,'Hospitalisation Details'!$A$1:$Q$2344,17,FALSE)</f>
        <v>51</v>
      </c>
      <c r="T1117" s="11" t="str">
        <f ca="1">VLOOKUP(A1117,'Hospitalisation Details'!$A$1:$Q$2336,16,FALSE)</f>
        <v>R1011</v>
      </c>
    </row>
    <row r="1118" ht="15.5" spans="1:20">
      <c r="A1118" s="10" t="s">
        <v>4110</v>
      </c>
      <c r="B1118" s="11" t="str">
        <f>VLOOKUP(A1118,'Customer Names'!$H$6:$K$2340,3,FALSE)</f>
        <v>  Eleanor F</v>
      </c>
      <c r="C1118" s="11">
        <f>VLOOKUP(A1118,'Medical Examinations'!$A$1:$L$2336,2,FALSE)</f>
        <v>23.54</v>
      </c>
      <c r="D1118" s="11">
        <f>VLOOKUP(A1118,'Medical Examinations'!$A$1:$L$2336,3,FALSE)</f>
        <v>5.1</v>
      </c>
      <c r="E1118" s="11" t="str">
        <f>VLOOKUP(A1118,'Medical Examinations'!$A$1:$L$2336,4,FALSE)</f>
        <v>No</v>
      </c>
      <c r="F1118" s="11" t="str">
        <f>VLOOKUP(A1118,'Medical Examinations'!$A$1:$L$2336,5,FALSE)</f>
        <v>No</v>
      </c>
      <c r="G1118" s="11" t="str">
        <f>VLOOKUP(A1118,'Medical Examinations'!$A$1:$L$2336,6,FALSE)</f>
        <v>No</v>
      </c>
      <c r="H1118" s="11">
        <f>VLOOKUP(A1118,'Medical Examinations'!$A$1:$L$2336,8,FALSE)</f>
        <v>2</v>
      </c>
      <c r="I1118" s="11" t="str">
        <f>VLOOKUP(A1118,'Medical Examinations'!$A$1:$L$2336,10,FALSE)</f>
        <v>No</v>
      </c>
      <c r="J1118" s="11" t="str">
        <f>VLOOKUP(A1118,'Medical Examinations'!$A$1:$L$2336,11,FALSE)</f>
        <v>Normal Weight</v>
      </c>
      <c r="K1118" s="11" t="str">
        <f>VLOOKUP(A1118,'Medical Examinations'!$A$1:$L$2336,12,FALSE)</f>
        <v>Normal</v>
      </c>
      <c r="L1118" s="10">
        <f ca="1">VLOOKUP(A1118,'Hospitalisation Details'!$A$1:$Q$2344,3,FALSE)</f>
        <v>1976</v>
      </c>
      <c r="M1118" s="10" t="str">
        <f ca="1">VLOOKUP(A1118,'Hospitalisation Details'!$A$1:$Q$2344,5,FALSE)</f>
        <v>Sep</v>
      </c>
      <c r="N1118" s="11">
        <f ca="1">VLOOKUP(A1118,'Hospitalisation Details'!$A$1:$Q$2344,6,FALSE)</f>
        <v>10</v>
      </c>
      <c r="O1118" s="17">
        <f ca="1">VLOOKUP(A1118,'Hospitalisation Details'!$A$1:$Q$2344,7,FALSE)</f>
        <v>28013</v>
      </c>
      <c r="P1118" s="11">
        <f ca="1">VLOOKUP(A1118,'Hospitalisation Details'!$A$1:$Q$2344,10,FALSE)</f>
        <v>9193.84</v>
      </c>
      <c r="Q1118" s="11" t="str">
        <f ca="1">VLOOKUP(A1118,'Hospitalisation Details'!$A$1:$Q$2344,12,FALSE)</f>
        <v>tier - 2</v>
      </c>
      <c r="R1118" s="11" t="str">
        <f ca="1">VLOOKUP(A1118,'Hospitalisation Details'!$A$1:$Q$2344,14,FALSE)</f>
        <v>tier - 1</v>
      </c>
      <c r="S1118" s="11">
        <f ca="1">VLOOKUP(A1118,'Hospitalisation Details'!$A$1:$Q$2344,17,FALSE)</f>
        <v>49</v>
      </c>
      <c r="T1118" s="11" t="str">
        <f ca="1">VLOOKUP(A1118,'Hospitalisation Details'!$A$1:$Q$2336,16,FALSE)</f>
        <v>R1012</v>
      </c>
    </row>
    <row r="1119" ht="15.5" spans="1:20">
      <c r="A1119" s="10" t="s">
        <v>4113</v>
      </c>
      <c r="B1119" s="11" t="str">
        <f>VLOOKUP(A1119,'Customer Names'!$H$6:$K$2340,3,FALSE)</f>
        <v>  Elizabeth</v>
      </c>
      <c r="C1119" s="11">
        <f>VLOOKUP(A1119,'Medical Examinations'!$A$1:$L$2336,2,FALSE)</f>
        <v>27.075</v>
      </c>
      <c r="D1119" s="11">
        <f>VLOOKUP(A1119,'Medical Examinations'!$A$1:$L$2336,3,FALSE)</f>
        <v>4.41</v>
      </c>
      <c r="E1119" s="11" t="str">
        <f>VLOOKUP(A1119,'Medical Examinations'!$A$1:$L$2336,4,FALSE)</f>
        <v>No</v>
      </c>
      <c r="F1119" s="11" t="str">
        <f>VLOOKUP(A1119,'Medical Examinations'!$A$1:$L$2336,5,FALSE)</f>
        <v>No</v>
      </c>
      <c r="G1119" s="11" t="str">
        <f>VLOOKUP(A1119,'Medical Examinations'!$A$1:$L$2336,6,FALSE)</f>
        <v>No</v>
      </c>
      <c r="H1119" s="11">
        <f>VLOOKUP(A1119,'Medical Examinations'!$A$1:$L$2336,8,FALSE)</f>
        <v>2</v>
      </c>
      <c r="I1119" s="11" t="str">
        <f>VLOOKUP(A1119,'Medical Examinations'!$A$1:$L$2336,10,FALSE)</f>
        <v>No</v>
      </c>
      <c r="J1119" s="11" t="str">
        <f>VLOOKUP(A1119,'Medical Examinations'!$A$1:$L$2336,11,FALSE)</f>
        <v>Over Weight</v>
      </c>
      <c r="K1119" s="11" t="str">
        <f>VLOOKUP(A1119,'Medical Examinations'!$A$1:$L$2336,12,FALSE)</f>
        <v>Normal</v>
      </c>
      <c r="L1119" s="10">
        <f ca="1">VLOOKUP(A1119,'Hospitalisation Details'!$A$1:$Q$2344,3,FALSE)</f>
        <v>1986</v>
      </c>
      <c r="M1119" s="10" t="str">
        <f ca="1">VLOOKUP(A1119,'Hospitalisation Details'!$A$1:$Q$2344,5,FALSE)</f>
        <v>Dec</v>
      </c>
      <c r="N1119" s="11">
        <f ca="1">VLOOKUP(A1119,'Hospitalisation Details'!$A$1:$Q$2344,6,FALSE)</f>
        <v>25</v>
      </c>
      <c r="O1119" s="17">
        <f ca="1">VLOOKUP(A1119,'Hospitalisation Details'!$A$1:$Q$2344,7,FALSE)</f>
        <v>31771</v>
      </c>
      <c r="P1119" s="11">
        <f ca="1">VLOOKUP(A1119,'Hospitalisation Details'!$A$1:$Q$2344,10,FALSE)</f>
        <v>9210.06</v>
      </c>
      <c r="Q1119" s="11" t="str">
        <f ca="1">VLOOKUP(A1119,'Hospitalisation Details'!$A$1:$Q$2344,12,FALSE)</f>
        <v>tier - 2</v>
      </c>
      <c r="R1119" s="11" t="str">
        <f ca="1">VLOOKUP(A1119,'Hospitalisation Details'!$A$1:$Q$2344,14,FALSE)</f>
        <v>tier - 3</v>
      </c>
      <c r="S1119" s="11">
        <f ca="1">VLOOKUP(A1119,'Hospitalisation Details'!$A$1:$Q$2344,17,FALSE)</f>
        <v>38</v>
      </c>
      <c r="T1119" s="11" t="str">
        <f ca="1">VLOOKUP(A1119,'Hospitalisation Details'!$A$1:$Q$2336,16,FALSE)</f>
        <v>R1021</v>
      </c>
    </row>
    <row r="1120" ht="15.5" spans="1:20">
      <c r="A1120" s="10" t="s">
        <v>4117</v>
      </c>
      <c r="B1120" s="11" t="str">
        <f>VLOOKUP(A1120,'Customer Names'!$H$6:$K$2340,3,FALSE)</f>
        <v>  Kenneth</v>
      </c>
      <c r="C1120" s="11">
        <f>VLOOKUP(A1120,'Medical Examinations'!$A$1:$L$2336,2,FALSE)</f>
        <v>25.8</v>
      </c>
      <c r="D1120" s="11">
        <f>VLOOKUP(A1120,'Medical Examinations'!$A$1:$L$2336,3,FALSE)</f>
        <v>5.52</v>
      </c>
      <c r="E1120" s="11" t="str">
        <f>VLOOKUP(A1120,'Medical Examinations'!$A$1:$L$2336,4,FALSE)</f>
        <v>yes</v>
      </c>
      <c r="F1120" s="11" t="str">
        <f>VLOOKUP(A1120,'Medical Examinations'!$A$1:$L$2336,5,FALSE)</f>
        <v>No</v>
      </c>
      <c r="G1120" s="11" t="str">
        <f>VLOOKUP(A1120,'Medical Examinations'!$A$1:$L$2336,6,FALSE)</f>
        <v>No</v>
      </c>
      <c r="H1120" s="11">
        <f>VLOOKUP(A1120,'Medical Examinations'!$A$1:$L$2336,8,FALSE)</f>
        <v>0</v>
      </c>
      <c r="I1120" s="11" t="str">
        <f>VLOOKUP(A1120,'Medical Examinations'!$A$1:$L$2336,10,FALSE)</f>
        <v>No</v>
      </c>
      <c r="J1120" s="11" t="str">
        <f>VLOOKUP(A1120,'Medical Examinations'!$A$1:$L$2336,11,FALSE)</f>
        <v>Over Weight</v>
      </c>
      <c r="K1120" s="11" t="str">
        <f>VLOOKUP(A1120,'Medical Examinations'!$A$1:$L$2336,12,FALSE)</f>
        <v>Normal</v>
      </c>
      <c r="L1120" s="10">
        <f ca="1">VLOOKUP(A1120,'Hospitalisation Details'!$A$1:$Q$2344,3,FALSE)</f>
        <v>1981</v>
      </c>
      <c r="M1120" s="10" t="str">
        <f ca="1">VLOOKUP(A1120,'Hospitalisation Details'!$A$1:$Q$2344,5,FALSE)</f>
        <v>Dec</v>
      </c>
      <c r="N1120" s="11">
        <f ca="1">VLOOKUP(A1120,'Hospitalisation Details'!$A$1:$Q$2344,6,FALSE)</f>
        <v>5</v>
      </c>
      <c r="O1120" s="17">
        <f ca="1">VLOOKUP(A1120,'Hospitalisation Details'!$A$1:$Q$2344,7,FALSE)</f>
        <v>29925</v>
      </c>
      <c r="P1120" s="11">
        <f ca="1">VLOOKUP(A1120,'Hospitalisation Details'!$A$1:$Q$2344,10,FALSE)</f>
        <v>9222.4</v>
      </c>
      <c r="Q1120" s="11" t="str">
        <f ca="1">VLOOKUP(A1120,'Hospitalisation Details'!$A$1:$Q$2344,12,FALSE)</f>
        <v>tier - 2</v>
      </c>
      <c r="R1120" s="11" t="str">
        <f ca="1">VLOOKUP(A1120,'Hospitalisation Details'!$A$1:$Q$2344,14,FALSE)</f>
        <v>tier - 3</v>
      </c>
      <c r="S1120" s="11">
        <f ca="1">VLOOKUP(A1120,'Hospitalisation Details'!$A$1:$Q$2344,17,FALSE)</f>
        <v>43</v>
      </c>
      <c r="T1120" s="11" t="str">
        <f ca="1">VLOOKUP(A1120,'Hospitalisation Details'!$A$1:$Q$2336,16,FALSE)</f>
        <v>R1019</v>
      </c>
    </row>
    <row r="1121" ht="15.5" spans="1:20">
      <c r="A1121" s="10" t="s">
        <v>4121</v>
      </c>
      <c r="B1121" s="11" t="str">
        <f>VLOOKUP(A1121,'Customer Names'!$H$6:$K$2340,3,FALSE)</f>
        <v>  Robert G</v>
      </c>
      <c r="C1121" s="11">
        <f>VLOOKUP(A1121,'Medical Examinations'!$A$1:$L$2336,2,FALSE)</f>
        <v>36.1</v>
      </c>
      <c r="D1121" s="11">
        <f>VLOOKUP(A1121,'Medical Examinations'!$A$1:$L$2336,3,FALSE)</f>
        <v>4.62</v>
      </c>
      <c r="E1121" s="11" t="str">
        <f>VLOOKUP(A1121,'Medical Examinations'!$A$1:$L$2336,4,FALSE)</f>
        <v>yes</v>
      </c>
      <c r="F1121" s="11" t="str">
        <f>VLOOKUP(A1121,'Medical Examinations'!$A$1:$L$2336,5,FALSE)</f>
        <v>No</v>
      </c>
      <c r="G1121" s="11" t="str">
        <f>VLOOKUP(A1121,'Medical Examinations'!$A$1:$L$2336,6,FALSE)</f>
        <v>Yes</v>
      </c>
      <c r="H1121" s="11">
        <f>VLOOKUP(A1121,'Medical Examinations'!$A$1:$L$2336,8,FALSE)</f>
        <v>1</v>
      </c>
      <c r="I1121" s="11" t="str">
        <f>VLOOKUP(A1121,'Medical Examinations'!$A$1:$L$2336,10,FALSE)</f>
        <v>No</v>
      </c>
      <c r="J1121" s="11" t="str">
        <f>VLOOKUP(A1121,'Medical Examinations'!$A$1:$L$2336,11,FALSE)</f>
        <v>Obesity</v>
      </c>
      <c r="K1121" s="11" t="str">
        <f>VLOOKUP(A1121,'Medical Examinations'!$A$1:$L$2336,12,FALSE)</f>
        <v>Normal</v>
      </c>
      <c r="L1121" s="10">
        <f ca="1">VLOOKUP(A1121,'Hospitalisation Details'!$A$1:$Q$2344,3,FALSE)</f>
        <v>1975</v>
      </c>
      <c r="M1121" s="10" t="str">
        <f ca="1">VLOOKUP(A1121,'Hospitalisation Details'!$A$1:$Q$2344,5,FALSE)</f>
        <v>Dec</v>
      </c>
      <c r="N1121" s="11">
        <f ca="1">VLOOKUP(A1121,'Hospitalisation Details'!$A$1:$Q$2344,6,FALSE)</f>
        <v>6</v>
      </c>
      <c r="O1121" s="17">
        <f ca="1">VLOOKUP(A1121,'Hospitalisation Details'!$A$1:$Q$2344,7,FALSE)</f>
        <v>27734</v>
      </c>
      <c r="P1121" s="11">
        <f ca="1">VLOOKUP(A1121,'Hospitalisation Details'!$A$1:$Q$2344,10,FALSE)</f>
        <v>9225.26</v>
      </c>
      <c r="Q1121" s="11" t="str">
        <f ca="1">VLOOKUP(A1121,'Hospitalisation Details'!$A$1:$Q$2344,12,FALSE)</f>
        <v>tier - 3</v>
      </c>
      <c r="R1121" s="11" t="str">
        <f ca="1">VLOOKUP(A1121,'Hospitalisation Details'!$A$1:$Q$2344,14,FALSE)</f>
        <v>tier - 3</v>
      </c>
      <c r="S1121" s="11">
        <f ca="1">VLOOKUP(A1121,'Hospitalisation Details'!$A$1:$Q$2344,17,FALSE)</f>
        <v>49</v>
      </c>
      <c r="T1121" s="11" t="str">
        <f ca="1">VLOOKUP(A1121,'Hospitalisation Details'!$A$1:$Q$2336,16,FALSE)</f>
        <v>R1015</v>
      </c>
    </row>
    <row r="1122" ht="15.5" spans="1:20">
      <c r="A1122" s="10" t="s">
        <v>4125</v>
      </c>
      <c r="B1122" s="11" t="str">
        <f>VLOOKUP(A1122,'Customer Names'!$H$6:$K$2340,3,FALSE)</f>
        <v>  Thomas C</v>
      </c>
      <c r="C1122" s="11">
        <f>VLOOKUP(A1122,'Medical Examinations'!$A$1:$L$2336,2,FALSE)</f>
        <v>30.495</v>
      </c>
      <c r="D1122" s="11">
        <f>VLOOKUP(A1122,'Medical Examinations'!$A$1:$L$2336,3,FALSE)</f>
        <v>5.74</v>
      </c>
      <c r="E1122" s="11" t="str">
        <f>VLOOKUP(A1122,'Medical Examinations'!$A$1:$L$2336,4,FALSE)</f>
        <v>yes</v>
      </c>
      <c r="F1122" s="11" t="str">
        <f>VLOOKUP(A1122,'Medical Examinations'!$A$1:$L$2336,5,FALSE)</f>
        <v>No</v>
      </c>
      <c r="G1122" s="11" t="str">
        <f>VLOOKUP(A1122,'Medical Examinations'!$A$1:$L$2336,6,FALSE)</f>
        <v>Yes</v>
      </c>
      <c r="H1122" s="11">
        <f>VLOOKUP(A1122,'Medical Examinations'!$A$1:$L$2336,8,FALSE)</f>
        <v>1</v>
      </c>
      <c r="I1122" s="11" t="str">
        <f>VLOOKUP(A1122,'Medical Examinations'!$A$1:$L$2336,10,FALSE)</f>
        <v>No</v>
      </c>
      <c r="J1122" s="11" t="str">
        <f>VLOOKUP(A1122,'Medical Examinations'!$A$1:$L$2336,11,FALSE)</f>
        <v>Obesity</v>
      </c>
      <c r="K1122" s="11" t="str">
        <f>VLOOKUP(A1122,'Medical Examinations'!$A$1:$L$2336,12,FALSE)</f>
        <v>Prediabetes</v>
      </c>
      <c r="L1122" s="10">
        <f ca="1">VLOOKUP(A1122,'Hospitalisation Details'!$A$1:$Q$2344,3,FALSE)</f>
        <v>1980</v>
      </c>
      <c r="M1122" s="10" t="str">
        <f ca="1">VLOOKUP(A1122,'Hospitalisation Details'!$A$1:$Q$2344,5,FALSE)</f>
        <v>Oct</v>
      </c>
      <c r="N1122" s="11">
        <f ca="1">VLOOKUP(A1122,'Hospitalisation Details'!$A$1:$Q$2344,6,FALSE)</f>
        <v>5</v>
      </c>
      <c r="O1122" s="17">
        <f ca="1">VLOOKUP(A1122,'Hospitalisation Details'!$A$1:$Q$2344,7,FALSE)</f>
        <v>29499</v>
      </c>
      <c r="P1122" s="11">
        <f ca="1">VLOOKUP(A1122,'Hospitalisation Details'!$A$1:$Q$2344,10,FALSE)</f>
        <v>9247.94</v>
      </c>
      <c r="Q1122" s="11" t="str">
        <f ca="1">VLOOKUP(A1122,'Hospitalisation Details'!$A$1:$Q$2344,12,FALSE)</f>
        <v>tier - 2</v>
      </c>
      <c r="R1122" s="11" t="str">
        <f ca="1">VLOOKUP(A1122,'Hospitalisation Details'!$A$1:$Q$2344,14,FALSE)</f>
        <v>tier - 1</v>
      </c>
      <c r="S1122" s="11">
        <f ca="1">VLOOKUP(A1122,'Hospitalisation Details'!$A$1:$Q$2344,17,FALSE)</f>
        <v>45</v>
      </c>
      <c r="T1122" s="11" t="str">
        <f ca="1">VLOOKUP(A1122,'Hospitalisation Details'!$A$1:$Q$2336,16,FALSE)</f>
        <v>R1021</v>
      </c>
    </row>
    <row r="1123" ht="15.5" spans="1:20">
      <c r="A1123" s="10" t="s">
        <v>4129</v>
      </c>
      <c r="B1123" s="11" t="str">
        <f>VLOOKUP(A1123,'Customer Names'!$H$6:$K$2340,3,FALSE)</f>
        <v>  Matthew J</v>
      </c>
      <c r="C1123" s="11">
        <f>VLOOKUP(A1123,'Medical Examinations'!$A$1:$L$2336,2,FALSE)</f>
        <v>21.4</v>
      </c>
      <c r="D1123" s="11">
        <f>VLOOKUP(A1123,'Medical Examinations'!$A$1:$L$2336,3,FALSE)</f>
        <v>6.3</v>
      </c>
      <c r="E1123" s="11" t="str">
        <f>VLOOKUP(A1123,'Medical Examinations'!$A$1:$L$2336,4,FALSE)</f>
        <v>yes</v>
      </c>
      <c r="F1123" s="11" t="str">
        <f>VLOOKUP(A1123,'Medical Examinations'!$A$1:$L$2336,5,FALSE)</f>
        <v>No</v>
      </c>
      <c r="G1123" s="11" t="str">
        <f>VLOOKUP(A1123,'Medical Examinations'!$A$1:$L$2336,6,FALSE)</f>
        <v>Yes</v>
      </c>
      <c r="H1123" s="11">
        <f>VLOOKUP(A1123,'Medical Examinations'!$A$1:$L$2336,8,FALSE)</f>
        <v>1</v>
      </c>
      <c r="I1123" s="11" t="str">
        <f>VLOOKUP(A1123,'Medical Examinations'!$A$1:$L$2336,10,FALSE)</f>
        <v>No</v>
      </c>
      <c r="J1123" s="11" t="str">
        <f>VLOOKUP(A1123,'Medical Examinations'!$A$1:$L$2336,11,FALSE)</f>
        <v>Normal Weight</v>
      </c>
      <c r="K1123" s="11" t="str">
        <f>VLOOKUP(A1123,'Medical Examinations'!$A$1:$L$2336,12,FALSE)</f>
        <v>Prediabetes</v>
      </c>
      <c r="L1123" s="10">
        <f ca="1">VLOOKUP(A1123,'Hospitalisation Details'!$A$1:$Q$2344,3,FALSE)</f>
        <v>1974</v>
      </c>
      <c r="M1123" s="10" t="str">
        <f ca="1">VLOOKUP(A1123,'Hospitalisation Details'!$A$1:$Q$2344,5,FALSE)</f>
        <v>Aug</v>
      </c>
      <c r="N1123" s="11">
        <f ca="1">VLOOKUP(A1123,'Hospitalisation Details'!$A$1:$Q$2344,6,FALSE)</f>
        <v>21</v>
      </c>
      <c r="O1123" s="17">
        <f ca="1">VLOOKUP(A1123,'Hospitalisation Details'!$A$1:$Q$2344,7,FALSE)</f>
        <v>27262</v>
      </c>
      <c r="P1123" s="11">
        <f ca="1">VLOOKUP(A1123,'Hospitalisation Details'!$A$1:$Q$2344,10,FALSE)</f>
        <v>9249.5</v>
      </c>
      <c r="Q1123" s="11" t="str">
        <f ca="1">VLOOKUP(A1123,'Hospitalisation Details'!$A$1:$Q$2344,12,FALSE)</f>
        <v>tier - 2</v>
      </c>
      <c r="R1123" s="11" t="str">
        <f ca="1">VLOOKUP(A1123,'Hospitalisation Details'!$A$1:$Q$2344,14,FALSE)</f>
        <v>tier - 1</v>
      </c>
      <c r="S1123" s="11">
        <f ca="1">VLOOKUP(A1123,'Hospitalisation Details'!$A$1:$Q$2344,17,FALSE)</f>
        <v>51</v>
      </c>
      <c r="T1123" s="11" t="str">
        <f ca="1">VLOOKUP(A1123,'Hospitalisation Details'!$A$1:$Q$2336,16,FALSE)</f>
        <v>R1012</v>
      </c>
    </row>
    <row r="1124" ht="15.5" spans="1:20">
      <c r="A1124" s="10" t="s">
        <v>4132</v>
      </c>
      <c r="B1124" s="11" t="str">
        <f>VLOOKUP(A1124,'Customer Names'!$H$6:$K$2340,3,FALSE)</f>
        <v>  Mallory D</v>
      </c>
      <c r="C1124" s="11">
        <f>VLOOKUP(A1124,'Medical Examinations'!$A$1:$L$2336,2,FALSE)</f>
        <v>32.3</v>
      </c>
      <c r="D1124" s="11">
        <f>VLOOKUP(A1124,'Medical Examinations'!$A$1:$L$2336,3,FALSE)</f>
        <v>10.27</v>
      </c>
      <c r="E1124" s="11" t="str">
        <f>VLOOKUP(A1124,'Medical Examinations'!$A$1:$L$2336,4,FALSE)</f>
        <v>No</v>
      </c>
      <c r="F1124" s="11" t="str">
        <f>VLOOKUP(A1124,'Medical Examinations'!$A$1:$L$2336,5,FALSE)</f>
        <v>No</v>
      </c>
      <c r="G1124" s="11" t="str">
        <f>VLOOKUP(A1124,'Medical Examinations'!$A$1:$L$2336,6,FALSE)</f>
        <v>No</v>
      </c>
      <c r="H1124" s="11">
        <f>VLOOKUP(A1124,'Medical Examinations'!$A$1:$L$2336,8,FALSE)</f>
        <v>0</v>
      </c>
      <c r="I1124" s="11" t="str">
        <f>VLOOKUP(A1124,'Medical Examinations'!$A$1:$L$2336,10,FALSE)</f>
        <v>No</v>
      </c>
      <c r="J1124" s="11" t="str">
        <f>VLOOKUP(A1124,'Medical Examinations'!$A$1:$L$2336,11,FALSE)</f>
        <v>Obesity</v>
      </c>
      <c r="K1124" s="11" t="str">
        <f>VLOOKUP(A1124,'Medical Examinations'!$A$1:$L$2336,12,FALSE)</f>
        <v>Diabetes</v>
      </c>
      <c r="L1124" s="10">
        <f ca="1">VLOOKUP(A1124,'Hospitalisation Details'!$A$1:$Q$2344,3,FALSE)</f>
        <v>1971</v>
      </c>
      <c r="M1124" s="10" t="str">
        <f ca="1">VLOOKUP(A1124,'Hospitalisation Details'!$A$1:$Q$2344,5,FALSE)</f>
        <v>Aug</v>
      </c>
      <c r="N1124" s="11">
        <f ca="1">VLOOKUP(A1124,'Hospitalisation Details'!$A$1:$Q$2344,6,FALSE)</f>
        <v>6</v>
      </c>
      <c r="O1124" s="17">
        <f ca="1">VLOOKUP(A1124,'Hospitalisation Details'!$A$1:$Q$2344,7,FALSE)</f>
        <v>26151</v>
      </c>
      <c r="P1124" s="11">
        <f ca="1">VLOOKUP(A1124,'Hospitalisation Details'!$A$1:$Q$2344,10,FALSE)</f>
        <v>9264.8</v>
      </c>
      <c r="Q1124" s="11" t="str">
        <f ca="1">VLOOKUP(A1124,'Hospitalisation Details'!$A$1:$Q$2344,12,FALSE)</f>
        <v>tier - 2</v>
      </c>
      <c r="R1124" s="11" t="str">
        <f ca="1">VLOOKUP(A1124,'Hospitalisation Details'!$A$1:$Q$2344,14,FALSE)</f>
        <v>tier - 1</v>
      </c>
      <c r="S1124" s="11">
        <f ca="1">VLOOKUP(A1124,'Hospitalisation Details'!$A$1:$Q$2344,17,FALSE)</f>
        <v>54</v>
      </c>
      <c r="T1124" s="11" t="str">
        <f ca="1">VLOOKUP(A1124,'Hospitalisation Details'!$A$1:$Q$2336,16,FALSE)</f>
        <v>R1011</v>
      </c>
    </row>
    <row r="1125" ht="15.5" spans="1:20">
      <c r="A1125" s="10" t="s">
        <v>4136</v>
      </c>
      <c r="B1125" s="11" t="str">
        <f>VLOOKUP(A1125,'Customer Names'!$H$6:$K$2340,3,FALSE)</f>
        <v>  Christopher D</v>
      </c>
      <c r="C1125" s="11">
        <f>VLOOKUP(A1125,'Medical Examinations'!$A$1:$L$2336,2,FALSE)</f>
        <v>29.78</v>
      </c>
      <c r="D1125" s="11">
        <f>VLOOKUP(A1125,'Medical Examinations'!$A$1:$L$2336,3,FALSE)</f>
        <v>5.85</v>
      </c>
      <c r="E1125" s="11" t="str">
        <f>VLOOKUP(A1125,'Medical Examinations'!$A$1:$L$2336,4,FALSE)</f>
        <v>No</v>
      </c>
      <c r="F1125" s="11" t="str">
        <f>VLOOKUP(A1125,'Medical Examinations'!$A$1:$L$2336,5,FALSE)</f>
        <v>No</v>
      </c>
      <c r="G1125" s="11" t="str">
        <f>VLOOKUP(A1125,'Medical Examinations'!$A$1:$L$2336,6,FALSE)</f>
        <v>Yes</v>
      </c>
      <c r="H1125" s="11">
        <f>VLOOKUP(A1125,'Medical Examinations'!$A$1:$L$2336,8,FALSE)</f>
        <v>1</v>
      </c>
      <c r="I1125" s="11" t="str">
        <f>VLOOKUP(A1125,'Medical Examinations'!$A$1:$L$2336,10,FALSE)</f>
        <v>No</v>
      </c>
      <c r="J1125" s="11" t="str">
        <f>VLOOKUP(A1125,'Medical Examinations'!$A$1:$L$2336,11,FALSE)</f>
        <v>Over Weight</v>
      </c>
      <c r="K1125" s="11" t="str">
        <f>VLOOKUP(A1125,'Medical Examinations'!$A$1:$L$2336,12,FALSE)</f>
        <v>Prediabetes</v>
      </c>
      <c r="L1125" s="10">
        <f ca="1">VLOOKUP(A1125,'Hospitalisation Details'!$A$1:$Q$2344,3,FALSE)</f>
        <v>1973</v>
      </c>
      <c r="M1125" s="10" t="str">
        <f ca="1">VLOOKUP(A1125,'Hospitalisation Details'!$A$1:$Q$2344,5,FALSE)</f>
        <v>Oct</v>
      </c>
      <c r="N1125" s="11">
        <f ca="1">VLOOKUP(A1125,'Hospitalisation Details'!$A$1:$Q$2344,6,FALSE)</f>
        <v>27</v>
      </c>
      <c r="O1125" s="17">
        <f ca="1">VLOOKUP(A1125,'Hospitalisation Details'!$A$1:$Q$2344,7,FALSE)</f>
        <v>26964</v>
      </c>
      <c r="P1125" s="11">
        <f ca="1">VLOOKUP(A1125,'Hospitalisation Details'!$A$1:$Q$2344,10,FALSE)</f>
        <v>9282.48</v>
      </c>
      <c r="Q1125" s="11" t="str">
        <f ca="1">VLOOKUP(A1125,'Hospitalisation Details'!$A$1:$Q$2344,12,FALSE)</f>
        <v>tier - 3</v>
      </c>
      <c r="R1125" s="11" t="str">
        <f ca="1">VLOOKUP(A1125,'Hospitalisation Details'!$A$1:$Q$2344,14,FALSE)</f>
        <v>tier - 2</v>
      </c>
      <c r="S1125" s="11">
        <f ca="1">VLOOKUP(A1125,'Hospitalisation Details'!$A$1:$Q$2344,17,FALSE)</f>
        <v>52</v>
      </c>
      <c r="T1125" s="11" t="str">
        <f ca="1">VLOOKUP(A1125,'Hospitalisation Details'!$A$1:$Q$2336,16,FALSE)</f>
        <v>R1016</v>
      </c>
    </row>
    <row r="1126" ht="15.5" spans="1:20">
      <c r="A1126" s="10" t="s">
        <v>4140</v>
      </c>
      <c r="B1126" s="11" t="str">
        <f>VLOOKUP(A1126,'Customer Names'!$H$6:$K$2340,3,FALSE)</f>
        <v>  Jamie</v>
      </c>
      <c r="C1126" s="11">
        <f>VLOOKUP(A1126,'Medical Examinations'!$A$1:$L$2336,2,FALSE)</f>
        <v>34.76</v>
      </c>
      <c r="D1126" s="11">
        <f>VLOOKUP(A1126,'Medical Examinations'!$A$1:$L$2336,3,FALSE)</f>
        <v>5.92</v>
      </c>
      <c r="E1126" s="11" t="str">
        <f>VLOOKUP(A1126,'Medical Examinations'!$A$1:$L$2336,4,FALSE)</f>
        <v>yes</v>
      </c>
      <c r="F1126" s="11" t="str">
        <f>VLOOKUP(A1126,'Medical Examinations'!$A$1:$L$2336,5,FALSE)</f>
        <v>No</v>
      </c>
      <c r="G1126" s="11" t="str">
        <f>VLOOKUP(A1126,'Medical Examinations'!$A$1:$L$2336,6,FALSE)</f>
        <v>No</v>
      </c>
      <c r="H1126" s="11">
        <f>VLOOKUP(A1126,'Medical Examinations'!$A$1:$L$2336,8,FALSE)</f>
        <v>1</v>
      </c>
      <c r="I1126" s="11" t="str">
        <f>VLOOKUP(A1126,'Medical Examinations'!$A$1:$L$2336,10,FALSE)</f>
        <v>No</v>
      </c>
      <c r="J1126" s="11" t="str">
        <f>VLOOKUP(A1126,'Medical Examinations'!$A$1:$L$2336,11,FALSE)</f>
        <v>Obesity</v>
      </c>
      <c r="K1126" s="11" t="str">
        <f>VLOOKUP(A1126,'Medical Examinations'!$A$1:$L$2336,12,FALSE)</f>
        <v>Prediabetes</v>
      </c>
      <c r="L1126" s="10">
        <f ca="1">VLOOKUP(A1126,'Hospitalisation Details'!$A$1:$Q$2344,3,FALSE)</f>
        <v>1971</v>
      </c>
      <c r="M1126" s="10" t="str">
        <f ca="1">VLOOKUP(A1126,'Hospitalisation Details'!$A$1:$Q$2344,5,FALSE)</f>
        <v>Jul</v>
      </c>
      <c r="N1126" s="11">
        <f ca="1">VLOOKUP(A1126,'Hospitalisation Details'!$A$1:$Q$2344,6,FALSE)</f>
        <v>2</v>
      </c>
      <c r="O1126" s="17">
        <f ca="1">VLOOKUP(A1126,'Hospitalisation Details'!$A$1:$Q$2344,7,FALSE)</f>
        <v>26116</v>
      </c>
      <c r="P1126" s="11">
        <f ca="1">VLOOKUP(A1126,'Hospitalisation Details'!$A$1:$Q$2344,10,FALSE)</f>
        <v>9283.56</v>
      </c>
      <c r="Q1126" s="11" t="str">
        <f ca="1">VLOOKUP(A1126,'Hospitalisation Details'!$A$1:$Q$2344,12,FALSE)</f>
        <v>tier - 2</v>
      </c>
      <c r="R1126" s="11" t="str">
        <f ca="1">VLOOKUP(A1126,'Hospitalisation Details'!$A$1:$Q$2344,14,FALSE)</f>
        <v>tier - 3</v>
      </c>
      <c r="S1126" s="11">
        <f ca="1">VLOOKUP(A1126,'Hospitalisation Details'!$A$1:$Q$2344,17,FALSE)</f>
        <v>54</v>
      </c>
      <c r="T1126" s="11" t="str">
        <f ca="1">VLOOKUP(A1126,'Hospitalisation Details'!$A$1:$Q$2336,16,FALSE)</f>
        <v>R1013</v>
      </c>
    </row>
    <row r="1127" ht="15.5" spans="1:20">
      <c r="A1127" s="10" t="s">
        <v>4144</v>
      </c>
      <c r="B1127" s="11" t="str">
        <f>VLOOKUP(A1127,'Customer Names'!$H$6:$K$2340,3,FALSE)</f>
        <v>  Ariell</v>
      </c>
      <c r="C1127" s="11">
        <f>VLOOKUP(A1127,'Medical Examinations'!$A$1:$L$2336,2,FALSE)</f>
        <v>18.335</v>
      </c>
      <c r="D1127" s="11">
        <f>VLOOKUP(A1127,'Medical Examinations'!$A$1:$L$2336,3,FALSE)</f>
        <v>10.01</v>
      </c>
      <c r="E1127" s="11" t="str">
        <f>VLOOKUP(A1127,'Medical Examinations'!$A$1:$L$2336,4,FALSE)</f>
        <v>yes</v>
      </c>
      <c r="F1127" s="11" t="str">
        <f>VLOOKUP(A1127,'Medical Examinations'!$A$1:$L$2336,5,FALSE)</f>
        <v>No</v>
      </c>
      <c r="G1127" s="11" t="str">
        <f>VLOOKUP(A1127,'Medical Examinations'!$A$1:$L$2336,6,FALSE)</f>
        <v>No</v>
      </c>
      <c r="H1127" s="11">
        <f>VLOOKUP(A1127,'Medical Examinations'!$A$1:$L$2336,8,FALSE)</f>
        <v>2</v>
      </c>
      <c r="I1127" s="11" t="str">
        <f>VLOOKUP(A1127,'Medical Examinations'!$A$1:$L$2336,10,FALSE)</f>
        <v>No</v>
      </c>
      <c r="J1127" s="11" t="str">
        <f>VLOOKUP(A1127,'Medical Examinations'!$A$1:$L$2336,11,FALSE)</f>
        <v>Under Weight</v>
      </c>
      <c r="K1127" s="11" t="str">
        <f>VLOOKUP(A1127,'Medical Examinations'!$A$1:$L$2336,12,FALSE)</f>
        <v>Diabetes</v>
      </c>
      <c r="L1127" s="10">
        <f ca="1">VLOOKUP(A1127,'Hospitalisation Details'!$A$1:$Q$2344,3,FALSE)</f>
        <v>1969</v>
      </c>
      <c r="M1127" s="10" t="str">
        <f ca="1">VLOOKUP(A1127,'Hospitalisation Details'!$A$1:$Q$2344,5,FALSE)</f>
        <v>Nov</v>
      </c>
      <c r="N1127" s="11">
        <f ca="1">VLOOKUP(A1127,'Hospitalisation Details'!$A$1:$Q$2344,6,FALSE)</f>
        <v>26</v>
      </c>
      <c r="O1127" s="17">
        <f ca="1">VLOOKUP(A1127,'Hospitalisation Details'!$A$1:$Q$2344,7,FALSE)</f>
        <v>25533</v>
      </c>
      <c r="P1127" s="11">
        <f ca="1">VLOOKUP(A1127,'Hospitalisation Details'!$A$1:$Q$2344,10,FALSE)</f>
        <v>9285.87</v>
      </c>
      <c r="Q1127" s="11" t="str">
        <f ca="1">VLOOKUP(A1127,'Hospitalisation Details'!$A$1:$Q$2344,12,FALSE)</f>
        <v>tier - 2</v>
      </c>
      <c r="R1127" s="11" t="str">
        <f ca="1">VLOOKUP(A1127,'Hospitalisation Details'!$A$1:$Q$2344,14,FALSE)</f>
        <v>tier - 3</v>
      </c>
      <c r="S1127" s="11">
        <f ca="1">VLOOKUP(A1127,'Hospitalisation Details'!$A$1:$Q$2344,17,FALSE)</f>
        <v>55</v>
      </c>
      <c r="T1127" s="11" t="str">
        <f ca="1">VLOOKUP(A1127,'Hospitalisation Details'!$A$1:$Q$2336,16,FALSE)</f>
        <v>R1013</v>
      </c>
    </row>
    <row r="1128" ht="15.5" spans="1:20">
      <c r="A1128" s="10" t="s">
        <v>4147</v>
      </c>
      <c r="B1128" s="11" t="str">
        <f>VLOOKUP(A1128,'Customer Names'!$H$6:$K$2340,3,FALSE)</f>
        <v>  Christopher</v>
      </c>
      <c r="C1128" s="11">
        <f>VLOOKUP(A1128,'Medical Examinations'!$A$1:$L$2336,2,FALSE)</f>
        <v>32.3</v>
      </c>
      <c r="D1128" s="11">
        <f>VLOOKUP(A1128,'Medical Examinations'!$A$1:$L$2336,3,FALSE)</f>
        <v>9.59</v>
      </c>
      <c r="E1128" s="11" t="str">
        <f>VLOOKUP(A1128,'Medical Examinations'!$A$1:$L$2336,4,FALSE)</f>
        <v>No</v>
      </c>
      <c r="F1128" s="11" t="str">
        <f>VLOOKUP(A1128,'Medical Examinations'!$A$1:$L$2336,5,FALSE)</f>
        <v>No</v>
      </c>
      <c r="G1128" s="11" t="str">
        <f>VLOOKUP(A1128,'Medical Examinations'!$A$1:$L$2336,6,FALSE)</f>
        <v>No</v>
      </c>
      <c r="H1128" s="11">
        <f>VLOOKUP(A1128,'Medical Examinations'!$A$1:$L$2336,8,FALSE)</f>
        <v>0</v>
      </c>
      <c r="I1128" s="11" t="str">
        <f>VLOOKUP(A1128,'Medical Examinations'!$A$1:$L$2336,10,FALSE)</f>
        <v>No</v>
      </c>
      <c r="J1128" s="11" t="str">
        <f>VLOOKUP(A1128,'Medical Examinations'!$A$1:$L$2336,11,FALSE)</f>
        <v>Obesity</v>
      </c>
      <c r="K1128" s="11" t="str">
        <f>VLOOKUP(A1128,'Medical Examinations'!$A$1:$L$2336,12,FALSE)</f>
        <v>Diabetes</v>
      </c>
      <c r="L1128" s="10">
        <f ca="1">VLOOKUP(A1128,'Hospitalisation Details'!$A$1:$Q$2344,3,FALSE)</f>
        <v>1973</v>
      </c>
      <c r="M1128" s="10" t="str">
        <f ca="1">VLOOKUP(A1128,'Hospitalisation Details'!$A$1:$Q$2344,5,FALSE)</f>
        <v>Oct</v>
      </c>
      <c r="N1128" s="11">
        <f ca="1">VLOOKUP(A1128,'Hospitalisation Details'!$A$1:$Q$2344,6,FALSE)</f>
        <v>16</v>
      </c>
      <c r="O1128" s="17">
        <f ca="1">VLOOKUP(A1128,'Hospitalisation Details'!$A$1:$Q$2344,7,FALSE)</f>
        <v>26953</v>
      </c>
      <c r="P1128" s="11">
        <f ca="1">VLOOKUP(A1128,'Hospitalisation Details'!$A$1:$Q$2344,10,FALSE)</f>
        <v>9288.03</v>
      </c>
      <c r="Q1128" s="11" t="str">
        <f ca="1">VLOOKUP(A1128,'Hospitalisation Details'!$A$1:$Q$2344,12,FALSE)</f>
        <v>tier - 2</v>
      </c>
      <c r="R1128" s="11" t="str">
        <f ca="1">VLOOKUP(A1128,'Hospitalisation Details'!$A$1:$Q$2344,14,FALSE)</f>
        <v>tier - 3</v>
      </c>
      <c r="S1128" s="11">
        <f ca="1">VLOOKUP(A1128,'Hospitalisation Details'!$A$1:$Q$2344,17,FALSE)</f>
        <v>52</v>
      </c>
      <c r="T1128" s="11" t="str">
        <f ca="1">VLOOKUP(A1128,'Hospitalisation Details'!$A$1:$Q$2336,16,FALSE)</f>
        <v>R1018</v>
      </c>
    </row>
    <row r="1129" ht="15.5" spans="1:20">
      <c r="A1129" s="10" t="s">
        <v>4151</v>
      </c>
      <c r="B1129" s="11" t="str">
        <f>VLOOKUP(A1129,'Customer Names'!$H$6:$K$2340,3,FALSE)</f>
        <v>  Ryan</v>
      </c>
      <c r="C1129" s="11">
        <f>VLOOKUP(A1129,'Medical Examinations'!$A$1:$L$2336,2,FALSE)</f>
        <v>27.74</v>
      </c>
      <c r="D1129" s="11">
        <f>VLOOKUP(A1129,'Medical Examinations'!$A$1:$L$2336,3,FALSE)</f>
        <v>10.37</v>
      </c>
      <c r="E1129" s="11" t="str">
        <f>VLOOKUP(A1129,'Medical Examinations'!$A$1:$L$2336,4,FALSE)</f>
        <v>No</v>
      </c>
      <c r="F1129" s="11" t="str">
        <f>VLOOKUP(A1129,'Medical Examinations'!$A$1:$L$2336,5,FALSE)</f>
        <v>No</v>
      </c>
      <c r="G1129" s="11" t="str">
        <f>VLOOKUP(A1129,'Medical Examinations'!$A$1:$L$2336,6,FALSE)</f>
        <v>No</v>
      </c>
      <c r="H1129" s="11">
        <f>VLOOKUP(A1129,'Medical Examinations'!$A$1:$L$2336,8,FALSE)</f>
        <v>0</v>
      </c>
      <c r="I1129" s="11" t="str">
        <f>VLOOKUP(A1129,'Medical Examinations'!$A$1:$L$2336,10,FALSE)</f>
        <v>No</v>
      </c>
      <c r="J1129" s="11" t="str">
        <f>VLOOKUP(A1129,'Medical Examinations'!$A$1:$L$2336,11,FALSE)</f>
        <v>Over Weight</v>
      </c>
      <c r="K1129" s="11" t="str">
        <f>VLOOKUP(A1129,'Medical Examinations'!$A$1:$L$2336,12,FALSE)</f>
        <v>Diabetes</v>
      </c>
      <c r="L1129" s="10">
        <f ca="1">VLOOKUP(A1129,'Hospitalisation Details'!$A$1:$Q$2344,3,FALSE)</f>
        <v>1973</v>
      </c>
      <c r="M1129" s="10" t="str">
        <f ca="1">VLOOKUP(A1129,'Hospitalisation Details'!$A$1:$Q$2344,5,FALSE)</f>
        <v>Sep</v>
      </c>
      <c r="N1129" s="11">
        <f ca="1">VLOOKUP(A1129,'Hospitalisation Details'!$A$1:$Q$2344,6,FALSE)</f>
        <v>18</v>
      </c>
      <c r="O1129" s="17">
        <f ca="1">VLOOKUP(A1129,'Hospitalisation Details'!$A$1:$Q$2344,7,FALSE)</f>
        <v>26925</v>
      </c>
      <c r="P1129" s="11">
        <f ca="1">VLOOKUP(A1129,'Hospitalisation Details'!$A$1:$Q$2344,10,FALSE)</f>
        <v>9290.14</v>
      </c>
      <c r="Q1129" s="11" t="str">
        <f ca="1">VLOOKUP(A1129,'Hospitalisation Details'!$A$1:$Q$2344,12,FALSE)</f>
        <v>tier - 3</v>
      </c>
      <c r="R1129" s="11" t="str">
        <f ca="1">VLOOKUP(A1129,'Hospitalisation Details'!$A$1:$Q$2344,14,FALSE)</f>
        <v>tier - 3</v>
      </c>
      <c r="S1129" s="11">
        <f ca="1">VLOOKUP(A1129,'Hospitalisation Details'!$A$1:$Q$2344,17,FALSE)</f>
        <v>52</v>
      </c>
      <c r="T1129" s="11" t="str">
        <f ca="1">VLOOKUP(A1129,'Hospitalisation Details'!$A$1:$Q$2336,16,FALSE)</f>
        <v>R1016</v>
      </c>
    </row>
    <row r="1130" ht="15.5" spans="1:20">
      <c r="A1130" s="10" t="s">
        <v>4154</v>
      </c>
      <c r="B1130" s="11" t="str">
        <f>VLOOKUP(A1130,'Customer Names'!$H$6:$K$2340,3,FALSE)</f>
        <v>  Thomas B</v>
      </c>
      <c r="C1130" s="11">
        <f>VLOOKUP(A1130,'Medical Examinations'!$A$1:$L$2336,2,FALSE)</f>
        <v>24</v>
      </c>
      <c r="D1130" s="11">
        <f>VLOOKUP(A1130,'Medical Examinations'!$A$1:$L$2336,3,FALSE)</f>
        <v>4.01</v>
      </c>
      <c r="E1130" s="11" t="str">
        <f>VLOOKUP(A1130,'Medical Examinations'!$A$1:$L$2336,4,FALSE)</f>
        <v>yes</v>
      </c>
      <c r="F1130" s="11" t="str">
        <f>VLOOKUP(A1130,'Medical Examinations'!$A$1:$L$2336,5,FALSE)</f>
        <v>No</v>
      </c>
      <c r="G1130" s="11" t="str">
        <f>VLOOKUP(A1130,'Medical Examinations'!$A$1:$L$2336,6,FALSE)</f>
        <v>No</v>
      </c>
      <c r="H1130" s="11">
        <f>VLOOKUP(A1130,'Medical Examinations'!$A$1:$L$2336,8,FALSE)</f>
        <v>1</v>
      </c>
      <c r="I1130" s="11" t="str">
        <f>VLOOKUP(A1130,'Medical Examinations'!$A$1:$L$2336,10,FALSE)</f>
        <v>No</v>
      </c>
      <c r="J1130" s="11" t="str">
        <f>VLOOKUP(A1130,'Medical Examinations'!$A$1:$L$2336,11,FALSE)</f>
        <v>Normal Weight</v>
      </c>
      <c r="K1130" s="11" t="str">
        <f>VLOOKUP(A1130,'Medical Examinations'!$A$1:$L$2336,12,FALSE)</f>
        <v>Normal</v>
      </c>
      <c r="L1130" s="10">
        <f ca="1">VLOOKUP(A1130,'Hospitalisation Details'!$A$1:$Q$2344,3,FALSE)</f>
        <v>1976</v>
      </c>
      <c r="M1130" s="10" t="str">
        <f ca="1">VLOOKUP(A1130,'Hospitalisation Details'!$A$1:$Q$2344,5,FALSE)</f>
        <v>Nov</v>
      </c>
      <c r="N1130" s="11">
        <f ca="1">VLOOKUP(A1130,'Hospitalisation Details'!$A$1:$Q$2344,6,FALSE)</f>
        <v>3</v>
      </c>
      <c r="O1130" s="17">
        <f ca="1">VLOOKUP(A1130,'Hospitalisation Details'!$A$1:$Q$2344,7,FALSE)</f>
        <v>28067</v>
      </c>
      <c r="P1130" s="11">
        <f ca="1">VLOOKUP(A1130,'Hospitalisation Details'!$A$1:$Q$2344,10,FALSE)</f>
        <v>9301.89</v>
      </c>
      <c r="Q1130" s="11" t="str">
        <f ca="1">VLOOKUP(A1130,'Hospitalisation Details'!$A$1:$Q$2344,12,FALSE)</f>
        <v>tier - 2</v>
      </c>
      <c r="R1130" s="11" t="str">
        <f ca="1">VLOOKUP(A1130,'Hospitalisation Details'!$A$1:$Q$2344,14,FALSE)</f>
        <v>tier - 1</v>
      </c>
      <c r="S1130" s="11">
        <f ca="1">VLOOKUP(A1130,'Hospitalisation Details'!$A$1:$Q$2344,17,FALSE)</f>
        <v>49</v>
      </c>
      <c r="T1130" s="11" t="str">
        <f ca="1">VLOOKUP(A1130,'Hospitalisation Details'!$A$1:$Q$2336,16,FALSE)</f>
        <v>R1012</v>
      </c>
    </row>
    <row r="1131" ht="15.5" spans="1:20">
      <c r="A1131" s="10" t="s">
        <v>4158</v>
      </c>
      <c r="B1131" s="11" t="str">
        <f>VLOOKUP(A1131,'Customer Names'!$H$6:$K$2340,3,FALSE)</f>
        <v>  Katie</v>
      </c>
      <c r="C1131" s="11">
        <f>VLOOKUP(A1131,'Medical Examinations'!$A$1:$L$2336,2,FALSE)</f>
        <v>31.78</v>
      </c>
      <c r="D1131" s="11">
        <f>VLOOKUP(A1131,'Medical Examinations'!$A$1:$L$2336,3,FALSE)</f>
        <v>4.24</v>
      </c>
      <c r="E1131" s="11" t="str">
        <f>VLOOKUP(A1131,'Medical Examinations'!$A$1:$L$2336,4,FALSE)</f>
        <v>yes</v>
      </c>
      <c r="F1131" s="11" t="str">
        <f>VLOOKUP(A1131,'Medical Examinations'!$A$1:$L$2336,5,FALSE)</f>
        <v>No</v>
      </c>
      <c r="G1131" s="11" t="str">
        <f>VLOOKUP(A1131,'Medical Examinations'!$A$1:$L$2336,6,FALSE)</f>
        <v>Yes</v>
      </c>
      <c r="H1131" s="11">
        <f>VLOOKUP(A1131,'Medical Examinations'!$A$1:$L$2336,8,FALSE)</f>
        <v>1</v>
      </c>
      <c r="I1131" s="11" t="str">
        <f>VLOOKUP(A1131,'Medical Examinations'!$A$1:$L$2336,10,FALSE)</f>
        <v>No</v>
      </c>
      <c r="J1131" s="11" t="str">
        <f>VLOOKUP(A1131,'Medical Examinations'!$A$1:$L$2336,11,FALSE)</f>
        <v>Obesity</v>
      </c>
      <c r="K1131" s="11" t="str">
        <f>VLOOKUP(A1131,'Medical Examinations'!$A$1:$L$2336,12,FALSE)</f>
        <v>Normal</v>
      </c>
      <c r="L1131" s="10">
        <f ca="1">VLOOKUP(A1131,'Hospitalisation Details'!$A$1:$Q$2344,3,FALSE)</f>
        <v>1973</v>
      </c>
      <c r="M1131" s="10" t="str">
        <f ca="1">VLOOKUP(A1131,'Hospitalisation Details'!$A$1:$Q$2344,5,FALSE)</f>
        <v>Oct</v>
      </c>
      <c r="N1131" s="11">
        <f ca="1">VLOOKUP(A1131,'Hospitalisation Details'!$A$1:$Q$2344,6,FALSE)</f>
        <v>16</v>
      </c>
      <c r="O1131" s="17">
        <f ca="1">VLOOKUP(A1131,'Hospitalisation Details'!$A$1:$Q$2344,7,FALSE)</f>
        <v>26953</v>
      </c>
      <c r="P1131" s="11">
        <f ca="1">VLOOKUP(A1131,'Hospitalisation Details'!$A$1:$Q$2344,10,FALSE)</f>
        <v>9304.7</v>
      </c>
      <c r="Q1131" s="11" t="str">
        <f ca="1">VLOOKUP(A1131,'Hospitalisation Details'!$A$1:$Q$2344,12,FALSE)</f>
        <v>tier - 3</v>
      </c>
      <c r="R1131" s="11" t="str">
        <f ca="1">VLOOKUP(A1131,'Hospitalisation Details'!$A$1:$Q$2344,14,FALSE)</f>
        <v>tier - 3</v>
      </c>
      <c r="S1131" s="11">
        <f ca="1">VLOOKUP(A1131,'Hospitalisation Details'!$A$1:$Q$2344,17,FALSE)</f>
        <v>52</v>
      </c>
      <c r="T1131" s="11" t="str">
        <f ca="1">VLOOKUP(A1131,'Hospitalisation Details'!$A$1:$Q$2336,16,FALSE)</f>
        <v>R1013</v>
      </c>
    </row>
    <row r="1132" ht="15.5" spans="1:20">
      <c r="A1132" s="10" t="s">
        <v>4162</v>
      </c>
      <c r="B1132" s="11" t="str">
        <f>VLOOKUP(A1132,'Customer Names'!$H$6:$K$2340,3,FALSE)</f>
        <v>  Rachelle L</v>
      </c>
      <c r="C1132" s="11">
        <f>VLOOKUP(A1132,'Medical Examinations'!$A$1:$L$2336,2,FALSE)</f>
        <v>32.25</v>
      </c>
      <c r="D1132" s="11">
        <f>VLOOKUP(A1132,'Medical Examinations'!$A$1:$L$2336,3,FALSE)</f>
        <v>5.36</v>
      </c>
      <c r="E1132" s="11" t="str">
        <f>VLOOKUP(A1132,'Medical Examinations'!$A$1:$L$2336,4,FALSE)</f>
        <v>yes</v>
      </c>
      <c r="F1132" s="11" t="str">
        <f>VLOOKUP(A1132,'Medical Examinations'!$A$1:$L$2336,5,FALSE)</f>
        <v>No</v>
      </c>
      <c r="G1132" s="11" t="str">
        <f>VLOOKUP(A1132,'Medical Examinations'!$A$1:$L$2336,6,FALSE)</f>
        <v>No</v>
      </c>
      <c r="H1132" s="11">
        <f>VLOOKUP(A1132,'Medical Examinations'!$A$1:$L$2336,8,FALSE)</f>
        <v>0</v>
      </c>
      <c r="I1132" s="11" t="str">
        <f>VLOOKUP(A1132,'Medical Examinations'!$A$1:$L$2336,10,FALSE)</f>
        <v>No</v>
      </c>
      <c r="J1132" s="11" t="str">
        <f>VLOOKUP(A1132,'Medical Examinations'!$A$1:$L$2336,11,FALSE)</f>
        <v>Obesity</v>
      </c>
      <c r="K1132" s="11" t="str">
        <f>VLOOKUP(A1132,'Medical Examinations'!$A$1:$L$2336,12,FALSE)</f>
        <v>Normal</v>
      </c>
      <c r="L1132" s="10">
        <f ca="1">VLOOKUP(A1132,'Hospitalisation Details'!$A$1:$Q$2344,3,FALSE)</f>
        <v>1963</v>
      </c>
      <c r="M1132" s="10" t="str">
        <f ca="1">VLOOKUP(A1132,'Hospitalisation Details'!$A$1:$Q$2344,5,FALSE)</f>
        <v>Jun</v>
      </c>
      <c r="N1132" s="11">
        <f ca="1">VLOOKUP(A1132,'Hospitalisation Details'!$A$1:$Q$2344,6,FALSE)</f>
        <v>8</v>
      </c>
      <c r="O1132" s="17">
        <f ca="1">VLOOKUP(A1132,'Hospitalisation Details'!$A$1:$Q$2344,7,FALSE)</f>
        <v>23170</v>
      </c>
      <c r="P1132" s="11">
        <f ca="1">VLOOKUP(A1132,'Hospitalisation Details'!$A$1:$Q$2344,10,FALSE)</f>
        <v>9310.81</v>
      </c>
      <c r="Q1132" s="11" t="str">
        <f ca="1">VLOOKUP(A1132,'Hospitalisation Details'!$A$1:$Q$2344,12,FALSE)</f>
        <v>tier - 3</v>
      </c>
      <c r="R1132" s="11" t="str">
        <f ca="1">VLOOKUP(A1132,'Hospitalisation Details'!$A$1:$Q$2344,14,FALSE)</f>
        <v>tier - 1</v>
      </c>
      <c r="S1132" s="11">
        <f ca="1">VLOOKUP(A1132,'Hospitalisation Details'!$A$1:$Q$2344,17,FALSE)</f>
        <v>62</v>
      </c>
      <c r="T1132" s="11" t="str">
        <f ca="1">VLOOKUP(A1132,'Hospitalisation Details'!$A$1:$Q$2336,16,FALSE)</f>
        <v>R1013</v>
      </c>
    </row>
    <row r="1133" ht="15.5" spans="1:20">
      <c r="A1133" s="10" t="s">
        <v>4165</v>
      </c>
      <c r="B1133" s="11" t="str">
        <f>VLOOKUP(A1133,'Customer Names'!$H$6:$K$2340,3,FALSE)</f>
        <v>  Colleen</v>
      </c>
      <c r="C1133" s="11">
        <f>VLOOKUP(A1133,'Medical Examinations'!$A$1:$L$2336,2,FALSE)</f>
        <v>30.115</v>
      </c>
      <c r="D1133" s="11">
        <f>VLOOKUP(A1133,'Medical Examinations'!$A$1:$L$2336,3,FALSE)</f>
        <v>4.99</v>
      </c>
      <c r="E1133" s="11" t="str">
        <f>VLOOKUP(A1133,'Medical Examinations'!$A$1:$L$2336,4,FALSE)</f>
        <v>No</v>
      </c>
      <c r="F1133" s="11" t="str">
        <f>VLOOKUP(A1133,'Medical Examinations'!$A$1:$L$2336,5,FALSE)</f>
        <v>No</v>
      </c>
      <c r="G1133" s="11" t="str">
        <f>VLOOKUP(A1133,'Medical Examinations'!$A$1:$L$2336,6,FALSE)</f>
        <v>No</v>
      </c>
      <c r="H1133" s="11">
        <f>VLOOKUP(A1133,'Medical Examinations'!$A$1:$L$2336,8,FALSE)</f>
        <v>2</v>
      </c>
      <c r="I1133" s="11" t="str">
        <f>VLOOKUP(A1133,'Medical Examinations'!$A$1:$L$2336,10,FALSE)</f>
        <v>No</v>
      </c>
      <c r="J1133" s="11" t="str">
        <f>VLOOKUP(A1133,'Medical Examinations'!$A$1:$L$2336,11,FALSE)</f>
        <v>Obesity</v>
      </c>
      <c r="K1133" s="11" t="str">
        <f>VLOOKUP(A1133,'Medical Examinations'!$A$1:$L$2336,12,FALSE)</f>
        <v>Normal</v>
      </c>
      <c r="L1133" s="10">
        <f ca="1">VLOOKUP(A1133,'Hospitalisation Details'!$A$1:$Q$2344,3,FALSE)</f>
        <v>1977</v>
      </c>
      <c r="M1133" s="10" t="str">
        <f ca="1">VLOOKUP(A1133,'Hospitalisation Details'!$A$1:$Q$2344,5,FALSE)</f>
        <v>Oct</v>
      </c>
      <c r="N1133" s="11">
        <f ca="1">VLOOKUP(A1133,'Hospitalisation Details'!$A$1:$Q$2344,6,FALSE)</f>
        <v>12</v>
      </c>
      <c r="O1133" s="17">
        <f ca="1">VLOOKUP(A1133,'Hospitalisation Details'!$A$1:$Q$2344,7,FALSE)</f>
        <v>28410</v>
      </c>
      <c r="P1133" s="11">
        <f ca="1">VLOOKUP(A1133,'Hospitalisation Details'!$A$1:$Q$2344,10,FALSE)</f>
        <v>9315.41</v>
      </c>
      <c r="Q1133" s="11" t="str">
        <f ca="1">VLOOKUP(A1133,'Hospitalisation Details'!$A$1:$Q$2344,12,FALSE)</f>
        <v>tier - 2</v>
      </c>
      <c r="R1133" s="11" t="str">
        <f ca="1">VLOOKUP(A1133,'Hospitalisation Details'!$A$1:$Q$2344,14,FALSE)</f>
        <v>tier - 1</v>
      </c>
      <c r="S1133" s="11">
        <f ca="1">VLOOKUP(A1133,'Hospitalisation Details'!$A$1:$Q$2344,17,FALSE)</f>
        <v>48</v>
      </c>
      <c r="T1133" s="11" t="str">
        <f ca="1">VLOOKUP(A1133,'Hospitalisation Details'!$A$1:$Q$2336,16,FALSE)</f>
        <v>R1024</v>
      </c>
    </row>
    <row r="1134" ht="15.5" spans="1:20">
      <c r="A1134" s="10" t="s">
        <v>4168</v>
      </c>
      <c r="B1134" s="11" t="str">
        <f>VLOOKUP(A1134,'Customer Names'!$H$6:$K$2340,3,FALSE)</f>
        <v>  Gregory A</v>
      </c>
      <c r="C1134" s="11">
        <f>VLOOKUP(A1134,'Medical Examinations'!$A$1:$L$2336,2,FALSE)</f>
        <v>22.41</v>
      </c>
      <c r="D1134" s="11">
        <f>VLOOKUP(A1134,'Medical Examinations'!$A$1:$L$2336,3,FALSE)</f>
        <v>8.68</v>
      </c>
      <c r="E1134" s="11" t="str">
        <f>VLOOKUP(A1134,'Medical Examinations'!$A$1:$L$2336,4,FALSE)</f>
        <v>No</v>
      </c>
      <c r="F1134" s="11" t="str">
        <f>VLOOKUP(A1134,'Medical Examinations'!$A$1:$L$2336,5,FALSE)</f>
        <v>No</v>
      </c>
      <c r="G1134" s="11" t="str">
        <f>VLOOKUP(A1134,'Medical Examinations'!$A$1:$L$2336,6,FALSE)</f>
        <v>No</v>
      </c>
      <c r="H1134" s="11">
        <f>VLOOKUP(A1134,'Medical Examinations'!$A$1:$L$2336,8,FALSE)</f>
        <v>0</v>
      </c>
      <c r="I1134" s="11" t="str">
        <f>VLOOKUP(A1134,'Medical Examinations'!$A$1:$L$2336,10,FALSE)</f>
        <v>No</v>
      </c>
      <c r="J1134" s="11" t="str">
        <f>VLOOKUP(A1134,'Medical Examinations'!$A$1:$L$2336,11,FALSE)</f>
        <v>Normal Weight</v>
      </c>
      <c r="K1134" s="11" t="str">
        <f>VLOOKUP(A1134,'Medical Examinations'!$A$1:$L$2336,12,FALSE)</f>
        <v>Diabetes</v>
      </c>
      <c r="L1134" s="10">
        <f ca="1">VLOOKUP(A1134,'Hospitalisation Details'!$A$1:$Q$2344,3,FALSE)</f>
        <v>1988</v>
      </c>
      <c r="M1134" s="10" t="str">
        <f ca="1">VLOOKUP(A1134,'Hospitalisation Details'!$A$1:$Q$2344,5,FALSE)</f>
        <v>Jul</v>
      </c>
      <c r="N1134" s="11">
        <f ca="1">VLOOKUP(A1134,'Hospitalisation Details'!$A$1:$Q$2344,6,FALSE)</f>
        <v>9</v>
      </c>
      <c r="O1134" s="17">
        <f ca="1">VLOOKUP(A1134,'Hospitalisation Details'!$A$1:$Q$2344,7,FALSE)</f>
        <v>32333</v>
      </c>
      <c r="P1134" s="11">
        <f ca="1">VLOOKUP(A1134,'Hospitalisation Details'!$A$1:$Q$2344,10,FALSE)</f>
        <v>9320.26</v>
      </c>
      <c r="Q1134" s="11" t="str">
        <f ca="1">VLOOKUP(A1134,'Hospitalisation Details'!$A$1:$Q$2344,12,FALSE)</f>
        <v>tier - 2</v>
      </c>
      <c r="R1134" s="11" t="str">
        <f ca="1">VLOOKUP(A1134,'Hospitalisation Details'!$A$1:$Q$2344,14,FALSE)</f>
        <v>tier - 1</v>
      </c>
      <c r="S1134" s="11">
        <f ca="1">VLOOKUP(A1134,'Hospitalisation Details'!$A$1:$Q$2344,17,FALSE)</f>
        <v>37</v>
      </c>
      <c r="T1134" s="11" t="str">
        <f ca="1">VLOOKUP(A1134,'Hospitalisation Details'!$A$1:$Q$2336,16,FALSE)</f>
        <v>R1012</v>
      </c>
    </row>
    <row r="1135" ht="15.5" spans="1:20">
      <c r="A1135" s="10" t="s">
        <v>4172</v>
      </c>
      <c r="B1135" s="11" t="str">
        <f>VLOOKUP(A1135,'Customer Names'!$H$6:$K$2340,3,FALSE)</f>
        <v>  Lara</v>
      </c>
      <c r="C1135" s="11">
        <f>VLOOKUP(A1135,'Medical Examinations'!$A$1:$L$2336,2,FALSE)</f>
        <v>45.72</v>
      </c>
      <c r="D1135" s="11">
        <f>VLOOKUP(A1135,'Medical Examinations'!$A$1:$L$2336,3,FALSE)</f>
        <v>4.23</v>
      </c>
      <c r="E1135" s="11" t="str">
        <f>VLOOKUP(A1135,'Medical Examinations'!$A$1:$L$2336,4,FALSE)</f>
        <v>yes</v>
      </c>
      <c r="F1135" s="11" t="str">
        <f>VLOOKUP(A1135,'Medical Examinations'!$A$1:$L$2336,5,FALSE)</f>
        <v>No</v>
      </c>
      <c r="G1135" s="11" t="str">
        <f>VLOOKUP(A1135,'Medical Examinations'!$A$1:$L$2336,6,FALSE)</f>
        <v>No</v>
      </c>
      <c r="H1135" s="11">
        <f>VLOOKUP(A1135,'Medical Examinations'!$A$1:$L$2336,8,FALSE)</f>
        <v>0</v>
      </c>
      <c r="I1135" s="11" t="str">
        <f>VLOOKUP(A1135,'Medical Examinations'!$A$1:$L$2336,10,FALSE)</f>
        <v>No</v>
      </c>
      <c r="J1135" s="11" t="str">
        <f>VLOOKUP(A1135,'Medical Examinations'!$A$1:$L$2336,11,FALSE)</f>
        <v>Obesity</v>
      </c>
      <c r="K1135" s="11" t="str">
        <f>VLOOKUP(A1135,'Medical Examinations'!$A$1:$L$2336,12,FALSE)</f>
        <v>Normal</v>
      </c>
      <c r="L1135" s="10">
        <f ca="1">VLOOKUP(A1135,'Hospitalisation Details'!$A$1:$Q$2344,3,FALSE)</f>
        <v>1996</v>
      </c>
      <c r="M1135" s="10" t="str">
        <f ca="1">VLOOKUP(A1135,'Hospitalisation Details'!$A$1:$Q$2344,5,FALSE)</f>
        <v>Oct</v>
      </c>
      <c r="N1135" s="11">
        <f ca="1">VLOOKUP(A1135,'Hospitalisation Details'!$A$1:$Q$2344,6,FALSE)</f>
        <v>12</v>
      </c>
      <c r="O1135" s="17">
        <f ca="1">VLOOKUP(A1135,'Hospitalisation Details'!$A$1:$Q$2344,7,FALSE)</f>
        <v>35350</v>
      </c>
      <c r="P1135" s="11">
        <f ca="1">VLOOKUP(A1135,'Hospitalisation Details'!$A$1:$Q$2344,10,FALSE)</f>
        <v>9338.61</v>
      </c>
      <c r="Q1135" s="11" t="str">
        <f ca="1">VLOOKUP(A1135,'Hospitalisation Details'!$A$1:$Q$2344,12,FALSE)</f>
        <v>tier - 2</v>
      </c>
      <c r="R1135" s="11" t="str">
        <f ca="1">VLOOKUP(A1135,'Hospitalisation Details'!$A$1:$Q$2344,14,FALSE)</f>
        <v>tier - 1</v>
      </c>
      <c r="S1135" s="11">
        <f ca="1">VLOOKUP(A1135,'Hospitalisation Details'!$A$1:$Q$2344,17,FALSE)</f>
        <v>29</v>
      </c>
      <c r="T1135" s="11" t="str">
        <f ca="1">VLOOKUP(A1135,'Hospitalisation Details'!$A$1:$Q$2336,16,FALSE)</f>
        <v>R1026</v>
      </c>
    </row>
    <row r="1136" ht="15.5" spans="1:20">
      <c r="A1136" s="10" t="s">
        <v>4175</v>
      </c>
      <c r="B1136" s="11" t="str">
        <f>VLOOKUP(A1136,'Customer Names'!$H$6:$K$2340,3,FALSE)</f>
        <v>  Megan</v>
      </c>
      <c r="C1136" s="11">
        <f>VLOOKUP(A1136,'Medical Examinations'!$A$1:$L$2336,2,FALSE)</f>
        <v>25</v>
      </c>
      <c r="D1136" s="11">
        <f>VLOOKUP(A1136,'Medical Examinations'!$A$1:$L$2336,3,FALSE)</f>
        <v>5.32</v>
      </c>
      <c r="E1136" s="11" t="str">
        <f>VLOOKUP(A1136,'Medical Examinations'!$A$1:$L$2336,4,FALSE)</f>
        <v>yes</v>
      </c>
      <c r="F1136" s="11" t="str">
        <f>VLOOKUP(A1136,'Medical Examinations'!$A$1:$L$2336,5,FALSE)</f>
        <v>No</v>
      </c>
      <c r="G1136" s="11" t="str">
        <f>VLOOKUP(A1136,'Medical Examinations'!$A$1:$L$2336,6,FALSE)</f>
        <v>No</v>
      </c>
      <c r="H1136" s="11">
        <f>VLOOKUP(A1136,'Medical Examinations'!$A$1:$L$2336,8,FALSE)</f>
        <v>2</v>
      </c>
      <c r="I1136" s="11" t="str">
        <f>VLOOKUP(A1136,'Medical Examinations'!$A$1:$L$2336,10,FALSE)</f>
        <v>No</v>
      </c>
      <c r="J1136" s="11" t="str">
        <f>VLOOKUP(A1136,'Medical Examinations'!$A$1:$L$2336,11,FALSE)</f>
        <v>Over Weight</v>
      </c>
      <c r="K1136" s="11" t="str">
        <f>VLOOKUP(A1136,'Medical Examinations'!$A$1:$L$2336,12,FALSE)</f>
        <v>Normal</v>
      </c>
      <c r="L1136" s="10">
        <f ca="1">VLOOKUP(A1136,'Hospitalisation Details'!$A$1:$Q$2344,3,FALSE)</f>
        <v>1988</v>
      </c>
      <c r="M1136" s="10" t="str">
        <f ca="1">VLOOKUP(A1136,'Hospitalisation Details'!$A$1:$Q$2344,5,FALSE)</f>
        <v>Jul</v>
      </c>
      <c r="N1136" s="11">
        <f ca="1">VLOOKUP(A1136,'Hospitalisation Details'!$A$1:$Q$2344,6,FALSE)</f>
        <v>1</v>
      </c>
      <c r="O1136" s="17">
        <f ca="1">VLOOKUP(A1136,'Hospitalisation Details'!$A$1:$Q$2344,7,FALSE)</f>
        <v>32325</v>
      </c>
      <c r="P1136" s="11">
        <f ca="1">VLOOKUP(A1136,'Hospitalisation Details'!$A$1:$Q$2344,10,FALSE)</f>
        <v>9344.2</v>
      </c>
      <c r="Q1136" s="11" t="str">
        <f ca="1">VLOOKUP(A1136,'Hospitalisation Details'!$A$1:$Q$2344,12,FALSE)</f>
        <v>tier - 2</v>
      </c>
      <c r="R1136" s="11" t="str">
        <f ca="1">VLOOKUP(A1136,'Hospitalisation Details'!$A$1:$Q$2344,14,FALSE)</f>
        <v>tier - 1</v>
      </c>
      <c r="S1136" s="11">
        <f ca="1">VLOOKUP(A1136,'Hospitalisation Details'!$A$1:$Q$2344,17,FALSE)</f>
        <v>37</v>
      </c>
      <c r="T1136" s="11" t="str">
        <f ca="1">VLOOKUP(A1136,'Hospitalisation Details'!$A$1:$Q$2336,16,FALSE)</f>
        <v>R1021</v>
      </c>
    </row>
    <row r="1137" ht="15.5" spans="1:20">
      <c r="A1137" s="10" t="s">
        <v>4179</v>
      </c>
      <c r="B1137" s="11" t="str">
        <f>VLOOKUP(A1137,'Customer Names'!$H$6:$K$2340,3,FALSE)</f>
        <v>  Sara</v>
      </c>
      <c r="C1137" s="11">
        <f>VLOOKUP(A1137,'Medical Examinations'!$A$1:$L$2336,2,FALSE)</f>
        <v>39.5</v>
      </c>
      <c r="D1137" s="11">
        <f>VLOOKUP(A1137,'Medical Examinations'!$A$1:$L$2336,3,FALSE)</f>
        <v>6.66</v>
      </c>
      <c r="E1137" s="11" t="str">
        <f>VLOOKUP(A1137,'Medical Examinations'!$A$1:$L$2336,4,FALSE)</f>
        <v>No</v>
      </c>
      <c r="F1137" s="11" t="str">
        <f>VLOOKUP(A1137,'Medical Examinations'!$A$1:$L$2336,5,FALSE)</f>
        <v>No</v>
      </c>
      <c r="G1137" s="11" t="str">
        <f>VLOOKUP(A1137,'Medical Examinations'!$A$1:$L$2336,6,FALSE)</f>
        <v>No</v>
      </c>
      <c r="H1137" s="11">
        <f>VLOOKUP(A1137,'Medical Examinations'!$A$1:$L$2336,8,FALSE)</f>
        <v>0</v>
      </c>
      <c r="I1137" s="11" t="str">
        <f>VLOOKUP(A1137,'Medical Examinations'!$A$1:$L$2336,10,FALSE)</f>
        <v>No</v>
      </c>
      <c r="J1137" s="11" t="str">
        <f>VLOOKUP(A1137,'Medical Examinations'!$A$1:$L$2336,11,FALSE)</f>
        <v>Obesity</v>
      </c>
      <c r="K1137" s="11" t="str">
        <f>VLOOKUP(A1137,'Medical Examinations'!$A$1:$L$2336,12,FALSE)</f>
        <v>Diabetes</v>
      </c>
      <c r="L1137" s="10">
        <f ca="1">VLOOKUP(A1137,'Hospitalisation Details'!$A$1:$Q$2344,3,FALSE)</f>
        <v>1971</v>
      </c>
      <c r="M1137" s="10" t="str">
        <f ca="1">VLOOKUP(A1137,'Hospitalisation Details'!$A$1:$Q$2344,5,FALSE)</f>
        <v>Oct</v>
      </c>
      <c r="N1137" s="11">
        <f ca="1">VLOOKUP(A1137,'Hospitalisation Details'!$A$1:$Q$2344,6,FALSE)</f>
        <v>8</v>
      </c>
      <c r="O1137" s="17">
        <f ca="1">VLOOKUP(A1137,'Hospitalisation Details'!$A$1:$Q$2344,7,FALSE)</f>
        <v>26214</v>
      </c>
      <c r="P1137" s="11">
        <f ca="1">VLOOKUP(A1137,'Hospitalisation Details'!$A$1:$Q$2344,10,FALSE)</f>
        <v>9361.33</v>
      </c>
      <c r="Q1137" s="11" t="str">
        <f ca="1">VLOOKUP(A1137,'Hospitalisation Details'!$A$1:$Q$2344,12,FALSE)</f>
        <v>tier - 3</v>
      </c>
      <c r="R1137" s="11" t="str">
        <f ca="1">VLOOKUP(A1137,'Hospitalisation Details'!$A$1:$Q$2344,14,FALSE)</f>
        <v>tier - 1</v>
      </c>
      <c r="S1137" s="11">
        <f ca="1">VLOOKUP(A1137,'Hospitalisation Details'!$A$1:$Q$2344,17,FALSE)</f>
        <v>54</v>
      </c>
      <c r="T1137" s="11" t="str">
        <f ca="1">VLOOKUP(A1137,'Hospitalisation Details'!$A$1:$Q$2336,16,FALSE)</f>
        <v>R1016</v>
      </c>
    </row>
    <row r="1138" ht="15.5" spans="1:20">
      <c r="A1138" s="10" t="s">
        <v>4183</v>
      </c>
      <c r="B1138" s="11" t="str">
        <f>VLOOKUP(A1138,'Customer Names'!$H$6:$K$2340,3,FALSE)</f>
        <v>  Lucie J</v>
      </c>
      <c r="C1138" s="11">
        <f>VLOOKUP(A1138,'Medical Examinations'!$A$1:$L$2336,2,FALSE)</f>
        <v>37.73</v>
      </c>
      <c r="D1138" s="11">
        <f>VLOOKUP(A1138,'Medical Examinations'!$A$1:$L$2336,3,FALSE)</f>
        <v>7.4</v>
      </c>
      <c r="E1138" s="11" t="str">
        <f>VLOOKUP(A1138,'Medical Examinations'!$A$1:$L$2336,4,FALSE)</f>
        <v>No</v>
      </c>
      <c r="F1138" s="11" t="str">
        <f>VLOOKUP(A1138,'Medical Examinations'!$A$1:$L$2336,5,FALSE)</f>
        <v>No</v>
      </c>
      <c r="G1138" s="11" t="str">
        <f>VLOOKUP(A1138,'Medical Examinations'!$A$1:$L$2336,6,FALSE)</f>
        <v>No</v>
      </c>
      <c r="H1138" s="11">
        <f>VLOOKUP(A1138,'Medical Examinations'!$A$1:$L$2336,8,FALSE)</f>
        <v>0</v>
      </c>
      <c r="I1138" s="11" t="str">
        <f>VLOOKUP(A1138,'Medical Examinations'!$A$1:$L$2336,10,FALSE)</f>
        <v>No</v>
      </c>
      <c r="J1138" s="11" t="str">
        <f>VLOOKUP(A1138,'Medical Examinations'!$A$1:$L$2336,11,FALSE)</f>
        <v>Obesity</v>
      </c>
      <c r="K1138" s="11" t="str">
        <f>VLOOKUP(A1138,'Medical Examinations'!$A$1:$L$2336,12,FALSE)</f>
        <v>Diabetes</v>
      </c>
      <c r="L1138" s="10">
        <f ca="1">VLOOKUP(A1138,'Hospitalisation Details'!$A$1:$Q$2344,3,FALSE)</f>
        <v>1969</v>
      </c>
      <c r="M1138" s="10" t="str">
        <f ca="1">VLOOKUP(A1138,'Hospitalisation Details'!$A$1:$Q$2344,5,FALSE)</f>
        <v>Nov</v>
      </c>
      <c r="N1138" s="11">
        <f ca="1">VLOOKUP(A1138,'Hospitalisation Details'!$A$1:$Q$2344,6,FALSE)</f>
        <v>24</v>
      </c>
      <c r="O1138" s="17">
        <f ca="1">VLOOKUP(A1138,'Hospitalisation Details'!$A$1:$Q$2344,7,FALSE)</f>
        <v>25531</v>
      </c>
      <c r="P1138" s="11">
        <f ca="1">VLOOKUP(A1138,'Hospitalisation Details'!$A$1:$Q$2344,10,FALSE)</f>
        <v>9377.45</v>
      </c>
      <c r="Q1138" s="11" t="str">
        <f ca="1">VLOOKUP(A1138,'Hospitalisation Details'!$A$1:$Q$2344,12,FALSE)</f>
        <v>tier - 2</v>
      </c>
      <c r="R1138" s="11" t="str">
        <f ca="1">VLOOKUP(A1138,'Hospitalisation Details'!$A$1:$Q$2344,14,FALSE)</f>
        <v>tier - 3</v>
      </c>
      <c r="S1138" s="11">
        <f ca="1">VLOOKUP(A1138,'Hospitalisation Details'!$A$1:$Q$2344,17,FALSE)</f>
        <v>55</v>
      </c>
      <c r="T1138" s="11" t="str">
        <f ca="1">VLOOKUP(A1138,'Hospitalisation Details'!$A$1:$Q$2336,16,FALSE)</f>
        <v>R1013</v>
      </c>
    </row>
    <row r="1139" ht="15.5" spans="1:20">
      <c r="A1139" s="10" t="s">
        <v>4187</v>
      </c>
      <c r="B1139" s="11" t="str">
        <f>VLOOKUP(A1139,'Customer Names'!$H$6:$K$2340,3,FALSE)</f>
        <v>  Elizabeth S</v>
      </c>
      <c r="C1139" s="11">
        <f>VLOOKUP(A1139,'Medical Examinations'!$A$1:$L$2336,2,FALSE)</f>
        <v>40.66</v>
      </c>
      <c r="D1139" s="11">
        <f>VLOOKUP(A1139,'Medical Examinations'!$A$1:$L$2336,3,FALSE)</f>
        <v>10.08</v>
      </c>
      <c r="E1139" s="11" t="str">
        <f>VLOOKUP(A1139,'Medical Examinations'!$A$1:$L$2336,4,FALSE)</f>
        <v>No</v>
      </c>
      <c r="F1139" s="11" t="str">
        <f>VLOOKUP(A1139,'Medical Examinations'!$A$1:$L$2336,5,FALSE)</f>
        <v>No</v>
      </c>
      <c r="G1139" s="11" t="str">
        <f>VLOOKUP(A1139,'Medical Examinations'!$A$1:$L$2336,6,FALSE)</f>
        <v>No</v>
      </c>
      <c r="H1139" s="11">
        <f>VLOOKUP(A1139,'Medical Examinations'!$A$1:$L$2336,8,FALSE)</f>
        <v>0</v>
      </c>
      <c r="I1139" s="11" t="str">
        <f>VLOOKUP(A1139,'Medical Examinations'!$A$1:$L$2336,10,FALSE)</f>
        <v>No</v>
      </c>
      <c r="J1139" s="11" t="str">
        <f>VLOOKUP(A1139,'Medical Examinations'!$A$1:$L$2336,11,FALSE)</f>
        <v>Obesity</v>
      </c>
      <c r="K1139" s="11" t="str">
        <f>VLOOKUP(A1139,'Medical Examinations'!$A$1:$L$2336,12,FALSE)</f>
        <v>Diabetes</v>
      </c>
      <c r="L1139" s="10">
        <f ca="1">VLOOKUP(A1139,'Hospitalisation Details'!$A$1:$Q$2344,3,FALSE)</f>
        <v>1971</v>
      </c>
      <c r="M1139" s="10" t="str">
        <f ca="1">VLOOKUP(A1139,'Hospitalisation Details'!$A$1:$Q$2344,5,FALSE)</f>
        <v>Nov</v>
      </c>
      <c r="N1139" s="11">
        <f ca="1">VLOOKUP(A1139,'Hospitalisation Details'!$A$1:$Q$2344,6,FALSE)</f>
        <v>26</v>
      </c>
      <c r="O1139" s="17">
        <f ca="1">VLOOKUP(A1139,'Hospitalisation Details'!$A$1:$Q$2344,7,FALSE)</f>
        <v>26263</v>
      </c>
      <c r="P1139" s="11">
        <f ca="1">VLOOKUP(A1139,'Hospitalisation Details'!$A$1:$Q$2344,10,FALSE)</f>
        <v>9377.9</v>
      </c>
      <c r="Q1139" s="11" t="str">
        <f ca="1">VLOOKUP(A1139,'Hospitalisation Details'!$A$1:$Q$2344,12,FALSE)</f>
        <v>tier - 2</v>
      </c>
      <c r="R1139" s="11" t="str">
        <f ca="1">VLOOKUP(A1139,'Hospitalisation Details'!$A$1:$Q$2344,14,FALSE)</f>
        <v>tier - 1</v>
      </c>
      <c r="S1139" s="11">
        <f ca="1">VLOOKUP(A1139,'Hospitalisation Details'!$A$1:$Q$2344,17,FALSE)</f>
        <v>53</v>
      </c>
      <c r="T1139" s="11" t="str">
        <f ca="1">VLOOKUP(A1139,'Hospitalisation Details'!$A$1:$Q$2336,16,FALSE)</f>
        <v>R1013</v>
      </c>
    </row>
    <row r="1140" ht="15.5" spans="1:20">
      <c r="A1140" s="10" t="s">
        <v>4190</v>
      </c>
      <c r="B1140" s="11" t="str">
        <f>VLOOKUP(A1140,'Customer Names'!$H$6:$K$2340,3,FALSE)</f>
        <v>  Carma S</v>
      </c>
      <c r="C1140" s="11">
        <f>VLOOKUP(A1140,'Medical Examinations'!$A$1:$L$2336,2,FALSE)</f>
        <v>34.2</v>
      </c>
      <c r="D1140" s="11">
        <f>VLOOKUP(A1140,'Medical Examinations'!$A$1:$L$2336,3,FALSE)</f>
        <v>8.58</v>
      </c>
      <c r="E1140" s="11" t="str">
        <f>VLOOKUP(A1140,'Medical Examinations'!$A$1:$L$2336,4,FALSE)</f>
        <v>No</v>
      </c>
      <c r="F1140" s="11" t="str">
        <f>VLOOKUP(A1140,'Medical Examinations'!$A$1:$L$2336,5,FALSE)</f>
        <v>No</v>
      </c>
      <c r="G1140" s="11" t="str">
        <f>VLOOKUP(A1140,'Medical Examinations'!$A$1:$L$2336,6,FALSE)</f>
        <v>No</v>
      </c>
      <c r="H1140" s="11">
        <f>VLOOKUP(A1140,'Medical Examinations'!$A$1:$L$2336,8,FALSE)</f>
        <v>0</v>
      </c>
      <c r="I1140" s="11" t="str">
        <f>VLOOKUP(A1140,'Medical Examinations'!$A$1:$L$2336,10,FALSE)</f>
        <v>No</v>
      </c>
      <c r="J1140" s="11" t="str">
        <f>VLOOKUP(A1140,'Medical Examinations'!$A$1:$L$2336,11,FALSE)</f>
        <v>Obesity</v>
      </c>
      <c r="K1140" s="11" t="str">
        <f>VLOOKUP(A1140,'Medical Examinations'!$A$1:$L$2336,12,FALSE)</f>
        <v>Diabetes</v>
      </c>
      <c r="L1140" s="10">
        <f ca="1">VLOOKUP(A1140,'Hospitalisation Details'!$A$1:$Q$2344,3,FALSE)</f>
        <v>1975</v>
      </c>
      <c r="M1140" s="10" t="str">
        <f ca="1">VLOOKUP(A1140,'Hospitalisation Details'!$A$1:$Q$2344,5,FALSE)</f>
        <v>Dec</v>
      </c>
      <c r="N1140" s="11">
        <f ca="1">VLOOKUP(A1140,'Hospitalisation Details'!$A$1:$Q$2344,6,FALSE)</f>
        <v>2</v>
      </c>
      <c r="O1140" s="17">
        <f ca="1">VLOOKUP(A1140,'Hospitalisation Details'!$A$1:$Q$2344,7,FALSE)</f>
        <v>27730</v>
      </c>
      <c r="P1140" s="11">
        <f ca="1">VLOOKUP(A1140,'Hospitalisation Details'!$A$1:$Q$2344,10,FALSE)</f>
        <v>9380.75</v>
      </c>
      <c r="Q1140" s="11" t="str">
        <f ca="1">VLOOKUP(A1140,'Hospitalisation Details'!$A$1:$Q$2344,12,FALSE)</f>
        <v>tier - 2</v>
      </c>
      <c r="R1140" s="11" t="str">
        <f ca="1">VLOOKUP(A1140,'Hospitalisation Details'!$A$1:$Q$2344,14,FALSE)</f>
        <v>tier - 2</v>
      </c>
      <c r="S1140" s="11">
        <f ca="1">VLOOKUP(A1140,'Hospitalisation Details'!$A$1:$Q$2344,17,FALSE)</f>
        <v>49</v>
      </c>
      <c r="T1140" s="11" t="str">
        <f ca="1">VLOOKUP(A1140,'Hospitalisation Details'!$A$1:$Q$2336,16,FALSE)</f>
        <v>R1024</v>
      </c>
    </row>
    <row r="1141" ht="15.5" spans="1:20">
      <c r="A1141" s="10" t="s">
        <v>4193</v>
      </c>
      <c r="B1141" s="11" t="str">
        <f>VLOOKUP(A1141,'Customer Names'!$H$6:$K$2340,3,FALSE)</f>
        <v>  Ryan</v>
      </c>
      <c r="C1141" s="11">
        <f>VLOOKUP(A1141,'Medical Examinations'!$A$1:$L$2336,2,FALSE)</f>
        <v>46.51</v>
      </c>
      <c r="D1141" s="11">
        <f>VLOOKUP(A1141,'Medical Examinations'!$A$1:$L$2336,3,FALSE)</f>
        <v>5.84</v>
      </c>
      <c r="E1141" s="11" t="str">
        <f>VLOOKUP(A1141,'Medical Examinations'!$A$1:$L$2336,4,FALSE)</f>
        <v>No</v>
      </c>
      <c r="F1141" s="11" t="str">
        <f>VLOOKUP(A1141,'Medical Examinations'!$A$1:$L$2336,5,FALSE)</f>
        <v>No</v>
      </c>
      <c r="G1141" s="11" t="str">
        <f>VLOOKUP(A1141,'Medical Examinations'!$A$1:$L$2336,6,FALSE)</f>
        <v>No</v>
      </c>
      <c r="H1141" s="11">
        <f>VLOOKUP(A1141,'Medical Examinations'!$A$1:$L$2336,8,FALSE)</f>
        <v>1</v>
      </c>
      <c r="I1141" s="11" t="str">
        <f>VLOOKUP(A1141,'Medical Examinations'!$A$1:$L$2336,10,FALSE)</f>
        <v>No</v>
      </c>
      <c r="J1141" s="11" t="str">
        <f>VLOOKUP(A1141,'Medical Examinations'!$A$1:$L$2336,11,FALSE)</f>
        <v>Obesity</v>
      </c>
      <c r="K1141" s="11" t="str">
        <f>VLOOKUP(A1141,'Medical Examinations'!$A$1:$L$2336,12,FALSE)</f>
        <v>Prediabetes</v>
      </c>
      <c r="L1141" s="10">
        <f ca="1">VLOOKUP(A1141,'Hospitalisation Details'!$A$1:$Q$2344,3,FALSE)</f>
        <v>1971</v>
      </c>
      <c r="M1141" s="10" t="str">
        <f ca="1">VLOOKUP(A1141,'Hospitalisation Details'!$A$1:$Q$2344,5,FALSE)</f>
        <v>Dec</v>
      </c>
      <c r="N1141" s="11">
        <f ca="1">VLOOKUP(A1141,'Hospitalisation Details'!$A$1:$Q$2344,6,FALSE)</f>
        <v>29</v>
      </c>
      <c r="O1141" s="17">
        <f ca="1">VLOOKUP(A1141,'Hospitalisation Details'!$A$1:$Q$2344,7,FALSE)</f>
        <v>26296</v>
      </c>
      <c r="P1141" s="11">
        <f ca="1">VLOOKUP(A1141,'Hospitalisation Details'!$A$1:$Q$2344,10,FALSE)</f>
        <v>9386.16</v>
      </c>
      <c r="Q1141" s="11" t="str">
        <f ca="1">VLOOKUP(A1141,'Hospitalisation Details'!$A$1:$Q$2344,12,FALSE)</f>
        <v>tier - 3</v>
      </c>
      <c r="R1141" s="11" t="str">
        <f ca="1">VLOOKUP(A1141,'Hospitalisation Details'!$A$1:$Q$2344,14,FALSE)</f>
        <v>tier - 2</v>
      </c>
      <c r="S1141" s="11">
        <f ca="1">VLOOKUP(A1141,'Hospitalisation Details'!$A$1:$Q$2344,17,FALSE)</f>
        <v>53</v>
      </c>
      <c r="T1141" s="11" t="str">
        <f ca="1">VLOOKUP(A1141,'Hospitalisation Details'!$A$1:$Q$2336,16,FALSE)</f>
        <v>R1013</v>
      </c>
    </row>
    <row r="1142" ht="15.5" spans="1:20">
      <c r="A1142" s="10" t="s">
        <v>4197</v>
      </c>
      <c r="B1142" s="11" t="str">
        <f>VLOOKUP(A1142,'Customer Names'!$H$6:$K$2340,3,FALSE)</f>
        <v>  Daniel</v>
      </c>
      <c r="C1142" s="11">
        <f>VLOOKUP(A1142,'Medical Examinations'!$A$1:$L$2336,2,FALSE)</f>
        <v>28.88</v>
      </c>
      <c r="D1142" s="11">
        <f>VLOOKUP(A1142,'Medical Examinations'!$A$1:$L$2336,3,FALSE)</f>
        <v>4.86</v>
      </c>
      <c r="E1142" s="11" t="str">
        <f>VLOOKUP(A1142,'Medical Examinations'!$A$1:$L$2336,4,FALSE)</f>
        <v>yes</v>
      </c>
      <c r="F1142" s="11" t="str">
        <f>VLOOKUP(A1142,'Medical Examinations'!$A$1:$L$2336,5,FALSE)</f>
        <v>No</v>
      </c>
      <c r="G1142" s="11" t="str">
        <f>VLOOKUP(A1142,'Medical Examinations'!$A$1:$L$2336,6,FALSE)</f>
        <v>Yes</v>
      </c>
      <c r="H1142" s="11">
        <f>VLOOKUP(A1142,'Medical Examinations'!$A$1:$L$2336,8,FALSE)</f>
        <v>1</v>
      </c>
      <c r="I1142" s="11" t="str">
        <f>VLOOKUP(A1142,'Medical Examinations'!$A$1:$L$2336,10,FALSE)</f>
        <v>No</v>
      </c>
      <c r="J1142" s="11" t="str">
        <f>VLOOKUP(A1142,'Medical Examinations'!$A$1:$L$2336,11,FALSE)</f>
        <v>Over Weight</v>
      </c>
      <c r="K1142" s="11" t="str">
        <f>VLOOKUP(A1142,'Medical Examinations'!$A$1:$L$2336,12,FALSE)</f>
        <v>Normal</v>
      </c>
      <c r="L1142" s="10">
        <f ca="1">VLOOKUP(A1142,'Hospitalisation Details'!$A$1:$Q$2344,3,FALSE)</f>
        <v>1971</v>
      </c>
      <c r="M1142" s="10" t="str">
        <f ca="1">VLOOKUP(A1142,'Hospitalisation Details'!$A$1:$Q$2344,5,FALSE)</f>
        <v>Oct</v>
      </c>
      <c r="N1142" s="11">
        <f ca="1">VLOOKUP(A1142,'Hospitalisation Details'!$A$1:$Q$2344,6,FALSE)</f>
        <v>20</v>
      </c>
      <c r="O1142" s="17">
        <f ca="1">VLOOKUP(A1142,'Hospitalisation Details'!$A$1:$Q$2344,7,FALSE)</f>
        <v>26226</v>
      </c>
      <c r="P1142" s="11">
        <f ca="1">VLOOKUP(A1142,'Hospitalisation Details'!$A$1:$Q$2344,10,FALSE)</f>
        <v>9391.35</v>
      </c>
      <c r="Q1142" s="11" t="str">
        <f ca="1">VLOOKUP(A1142,'Hospitalisation Details'!$A$1:$Q$2344,12,FALSE)</f>
        <v>tier - 3</v>
      </c>
      <c r="R1142" s="11" t="str">
        <f ca="1">VLOOKUP(A1142,'Hospitalisation Details'!$A$1:$Q$2344,14,FALSE)</f>
        <v>tier - 3</v>
      </c>
      <c r="S1142" s="11">
        <f ca="1">VLOOKUP(A1142,'Hospitalisation Details'!$A$1:$Q$2344,17,FALSE)</f>
        <v>54</v>
      </c>
      <c r="T1142" s="11" t="str">
        <f ca="1">VLOOKUP(A1142,'Hospitalisation Details'!$A$1:$Q$2336,16,FALSE)</f>
        <v>R1011</v>
      </c>
    </row>
    <row r="1143" ht="15.5" spans="1:20">
      <c r="A1143" s="10" t="s">
        <v>4201</v>
      </c>
      <c r="B1143" s="11" t="str">
        <f>VLOOKUP(A1143,'Customer Names'!$H$6:$K$2340,3,FALSE)</f>
        <v>  Sarah</v>
      </c>
      <c r="C1143" s="11">
        <f>VLOOKUP(A1143,'Medical Examinations'!$A$1:$L$2336,2,FALSE)</f>
        <v>33.915</v>
      </c>
      <c r="D1143" s="11">
        <f>VLOOKUP(A1143,'Medical Examinations'!$A$1:$L$2336,3,FALSE)</f>
        <v>11.52</v>
      </c>
      <c r="E1143" s="11" t="str">
        <f>VLOOKUP(A1143,'Medical Examinations'!$A$1:$L$2336,4,FALSE)</f>
        <v>No</v>
      </c>
      <c r="F1143" s="11" t="str">
        <f>VLOOKUP(A1143,'Medical Examinations'!$A$1:$L$2336,5,FALSE)</f>
        <v>No</v>
      </c>
      <c r="G1143" s="11" t="str">
        <f>VLOOKUP(A1143,'Medical Examinations'!$A$1:$L$2336,6,FALSE)</f>
        <v>No</v>
      </c>
      <c r="H1143" s="11">
        <f>VLOOKUP(A1143,'Medical Examinations'!$A$1:$L$2336,8,FALSE)</f>
        <v>0</v>
      </c>
      <c r="I1143" s="11" t="str">
        <f>VLOOKUP(A1143,'Medical Examinations'!$A$1:$L$2336,10,FALSE)</f>
        <v>No</v>
      </c>
      <c r="J1143" s="11" t="str">
        <f>VLOOKUP(A1143,'Medical Examinations'!$A$1:$L$2336,11,FALSE)</f>
        <v>Obesity</v>
      </c>
      <c r="K1143" s="11" t="str">
        <f>VLOOKUP(A1143,'Medical Examinations'!$A$1:$L$2336,12,FALSE)</f>
        <v>Diabetes</v>
      </c>
      <c r="L1143" s="10">
        <f ca="1">VLOOKUP(A1143,'Hospitalisation Details'!$A$1:$Q$2344,3,FALSE)</f>
        <v>1976</v>
      </c>
      <c r="M1143" s="10" t="str">
        <f ca="1">VLOOKUP(A1143,'Hospitalisation Details'!$A$1:$Q$2344,5,FALSE)</f>
        <v>Oct</v>
      </c>
      <c r="N1143" s="11">
        <f ca="1">VLOOKUP(A1143,'Hospitalisation Details'!$A$1:$Q$2344,6,FALSE)</f>
        <v>17</v>
      </c>
      <c r="O1143" s="17">
        <f ca="1">VLOOKUP(A1143,'Hospitalisation Details'!$A$1:$Q$2344,7,FALSE)</f>
        <v>28050</v>
      </c>
      <c r="P1143" s="11">
        <f ca="1">VLOOKUP(A1143,'Hospitalisation Details'!$A$1:$Q$2344,10,FALSE)</f>
        <v>9411.01</v>
      </c>
      <c r="Q1143" s="11" t="str">
        <f ca="1">VLOOKUP(A1143,'Hospitalisation Details'!$A$1:$Q$2344,12,FALSE)</f>
        <v>tier - 2</v>
      </c>
      <c r="R1143" s="11" t="str">
        <f ca="1">VLOOKUP(A1143,'Hospitalisation Details'!$A$1:$Q$2344,14,FALSE)</f>
        <v>tier - 3</v>
      </c>
      <c r="S1143" s="11">
        <f ca="1">VLOOKUP(A1143,'Hospitalisation Details'!$A$1:$Q$2344,17,FALSE)</f>
        <v>49</v>
      </c>
      <c r="T1143" s="11" t="str">
        <f ca="1">VLOOKUP(A1143,'Hospitalisation Details'!$A$1:$Q$2336,16,FALSE)</f>
        <v>R1024</v>
      </c>
    </row>
    <row r="1144" ht="15.5" spans="1:20">
      <c r="A1144" s="10" t="s">
        <v>4205</v>
      </c>
      <c r="B1144" s="11" t="str">
        <f>VLOOKUP(A1144,'Customer Names'!$H$6:$K$2340,3,FALSE)</f>
        <v>  Matthew J</v>
      </c>
      <c r="C1144" s="11">
        <f>VLOOKUP(A1144,'Medical Examinations'!$A$1:$L$2336,2,FALSE)</f>
        <v>24.32</v>
      </c>
      <c r="D1144" s="11">
        <f>VLOOKUP(A1144,'Medical Examinations'!$A$1:$L$2336,3,FALSE)</f>
        <v>6.15</v>
      </c>
      <c r="E1144" s="11" t="str">
        <f>VLOOKUP(A1144,'Medical Examinations'!$A$1:$L$2336,4,FALSE)</f>
        <v>yes</v>
      </c>
      <c r="F1144" s="11" t="str">
        <f>VLOOKUP(A1144,'Medical Examinations'!$A$1:$L$2336,5,FALSE)</f>
        <v>No</v>
      </c>
      <c r="G1144" s="11" t="str">
        <f>VLOOKUP(A1144,'Medical Examinations'!$A$1:$L$2336,6,FALSE)</f>
        <v>Yes</v>
      </c>
      <c r="H1144" s="11">
        <f>VLOOKUP(A1144,'Medical Examinations'!$A$1:$L$2336,8,FALSE)</f>
        <v>1</v>
      </c>
      <c r="I1144" s="11" t="str">
        <f>VLOOKUP(A1144,'Medical Examinations'!$A$1:$L$2336,10,FALSE)</f>
        <v>No</v>
      </c>
      <c r="J1144" s="11" t="str">
        <f>VLOOKUP(A1144,'Medical Examinations'!$A$1:$L$2336,11,FALSE)</f>
        <v>Normal Weight</v>
      </c>
      <c r="K1144" s="11" t="str">
        <f>VLOOKUP(A1144,'Medical Examinations'!$A$1:$L$2336,12,FALSE)</f>
        <v>Prediabetes</v>
      </c>
      <c r="L1144" s="10">
        <f ca="1">VLOOKUP(A1144,'Hospitalisation Details'!$A$1:$Q$2344,3,FALSE)</f>
        <v>1976</v>
      </c>
      <c r="M1144" s="10" t="str">
        <f ca="1">VLOOKUP(A1144,'Hospitalisation Details'!$A$1:$Q$2344,5,FALSE)</f>
        <v>Oct</v>
      </c>
      <c r="N1144" s="11">
        <f ca="1">VLOOKUP(A1144,'Hospitalisation Details'!$A$1:$Q$2344,6,FALSE)</f>
        <v>30</v>
      </c>
      <c r="O1144" s="17">
        <f ca="1">VLOOKUP(A1144,'Hospitalisation Details'!$A$1:$Q$2344,7,FALSE)</f>
        <v>28063</v>
      </c>
      <c r="P1144" s="11">
        <f ca="1">VLOOKUP(A1144,'Hospitalisation Details'!$A$1:$Q$2344,10,FALSE)</f>
        <v>9414.92</v>
      </c>
      <c r="Q1144" s="11" t="str">
        <f ca="1">VLOOKUP(A1144,'Hospitalisation Details'!$A$1:$Q$2344,12,FALSE)</f>
        <v>tier - 2</v>
      </c>
      <c r="R1144" s="11" t="str">
        <f ca="1">VLOOKUP(A1144,'Hospitalisation Details'!$A$1:$Q$2344,14,FALSE)</f>
        <v>tier - 2</v>
      </c>
      <c r="S1144" s="11">
        <f ca="1">VLOOKUP(A1144,'Hospitalisation Details'!$A$1:$Q$2344,17,FALSE)</f>
        <v>49</v>
      </c>
      <c r="T1144" s="11" t="str">
        <f ca="1">VLOOKUP(A1144,'Hospitalisation Details'!$A$1:$Q$2336,16,FALSE)</f>
        <v>R1011</v>
      </c>
    </row>
    <row r="1145" ht="15.5" spans="1:20">
      <c r="A1145" s="10" t="s">
        <v>4209</v>
      </c>
      <c r="B1145" s="11" t="str">
        <f>VLOOKUP(A1145,'Customer Names'!$H$6:$K$2340,3,FALSE)</f>
        <v>  Francesca</v>
      </c>
      <c r="C1145" s="11">
        <f>VLOOKUP(A1145,'Medical Examinations'!$A$1:$L$2336,2,FALSE)</f>
        <v>25.8</v>
      </c>
      <c r="D1145" s="11">
        <f>VLOOKUP(A1145,'Medical Examinations'!$A$1:$L$2336,3,FALSE)</f>
        <v>9.94</v>
      </c>
      <c r="E1145" s="11" t="str">
        <f>VLOOKUP(A1145,'Medical Examinations'!$A$1:$L$2336,4,FALSE)</f>
        <v>No</v>
      </c>
      <c r="F1145" s="11" t="str">
        <f>VLOOKUP(A1145,'Medical Examinations'!$A$1:$L$2336,5,FALSE)</f>
        <v>No</v>
      </c>
      <c r="G1145" s="11" t="str">
        <f>VLOOKUP(A1145,'Medical Examinations'!$A$1:$L$2336,6,FALSE)</f>
        <v>No</v>
      </c>
      <c r="H1145" s="11">
        <f>VLOOKUP(A1145,'Medical Examinations'!$A$1:$L$2336,8,FALSE)</f>
        <v>0</v>
      </c>
      <c r="I1145" s="11" t="str">
        <f>VLOOKUP(A1145,'Medical Examinations'!$A$1:$L$2336,10,FALSE)</f>
        <v>No</v>
      </c>
      <c r="J1145" s="11" t="str">
        <f>VLOOKUP(A1145,'Medical Examinations'!$A$1:$L$2336,11,FALSE)</f>
        <v>Over Weight</v>
      </c>
      <c r="K1145" s="11" t="str">
        <f>VLOOKUP(A1145,'Medical Examinations'!$A$1:$L$2336,12,FALSE)</f>
        <v>Diabetes</v>
      </c>
      <c r="L1145" s="10">
        <f ca="1">VLOOKUP(A1145,'Hospitalisation Details'!$A$1:$Q$2344,3,FALSE)</f>
        <v>1976</v>
      </c>
      <c r="M1145" s="10" t="str">
        <f ca="1">VLOOKUP(A1145,'Hospitalisation Details'!$A$1:$Q$2344,5,FALSE)</f>
        <v>Nov</v>
      </c>
      <c r="N1145" s="11">
        <f ca="1">VLOOKUP(A1145,'Hospitalisation Details'!$A$1:$Q$2344,6,FALSE)</f>
        <v>3</v>
      </c>
      <c r="O1145" s="17">
        <f ca="1">VLOOKUP(A1145,'Hospitalisation Details'!$A$1:$Q$2344,7,FALSE)</f>
        <v>28067</v>
      </c>
      <c r="P1145" s="11">
        <f ca="1">VLOOKUP(A1145,'Hospitalisation Details'!$A$1:$Q$2344,10,FALSE)</f>
        <v>9432.93</v>
      </c>
      <c r="Q1145" s="11" t="str">
        <f ca="1">VLOOKUP(A1145,'Hospitalisation Details'!$A$1:$Q$2344,12,FALSE)</f>
        <v>tier - 2</v>
      </c>
      <c r="R1145" s="11" t="str">
        <f ca="1">VLOOKUP(A1145,'Hospitalisation Details'!$A$1:$Q$2344,14,FALSE)</f>
        <v>tier - 1</v>
      </c>
      <c r="S1145" s="11">
        <f ca="1">VLOOKUP(A1145,'Hospitalisation Details'!$A$1:$Q$2344,17,FALSE)</f>
        <v>49</v>
      </c>
      <c r="T1145" s="11" t="str">
        <f ca="1">VLOOKUP(A1145,'Hospitalisation Details'!$A$1:$Q$2336,16,FALSE)</f>
        <v>R1024</v>
      </c>
    </row>
    <row r="1146" ht="15.5" spans="1:20">
      <c r="A1146" s="10" t="s">
        <v>4212</v>
      </c>
      <c r="B1146" s="11" t="str">
        <f>VLOOKUP(A1146,'Customer Names'!$H$6:$K$2340,3,FALSE)</f>
        <v>  Nicole</v>
      </c>
      <c r="C1146" s="11">
        <f>VLOOKUP(A1146,'Medical Examinations'!$A$1:$L$2336,2,FALSE)</f>
        <v>21.56</v>
      </c>
      <c r="D1146" s="11">
        <f>VLOOKUP(A1146,'Medical Examinations'!$A$1:$L$2336,3,FALSE)</f>
        <v>10.56</v>
      </c>
      <c r="E1146" s="11" t="str">
        <f>VLOOKUP(A1146,'Medical Examinations'!$A$1:$L$2336,4,FALSE)</f>
        <v>No</v>
      </c>
      <c r="F1146" s="11" t="str">
        <f>VLOOKUP(A1146,'Medical Examinations'!$A$1:$L$2336,5,FALSE)</f>
        <v>No</v>
      </c>
      <c r="G1146" s="11" t="str">
        <f>VLOOKUP(A1146,'Medical Examinations'!$A$1:$L$2336,6,FALSE)</f>
        <v>No</v>
      </c>
      <c r="H1146" s="11">
        <f>VLOOKUP(A1146,'Medical Examinations'!$A$1:$L$2336,8,FALSE)</f>
        <v>0</v>
      </c>
      <c r="I1146" s="11" t="str">
        <f>VLOOKUP(A1146,'Medical Examinations'!$A$1:$L$2336,10,FALSE)</f>
        <v>No</v>
      </c>
      <c r="J1146" s="11" t="str">
        <f>VLOOKUP(A1146,'Medical Examinations'!$A$1:$L$2336,11,FALSE)</f>
        <v>Normal Weight</v>
      </c>
      <c r="K1146" s="11" t="str">
        <f>VLOOKUP(A1146,'Medical Examinations'!$A$1:$L$2336,12,FALSE)</f>
        <v>Diabetes</v>
      </c>
      <c r="L1146" s="10">
        <f ca="1">VLOOKUP(A1146,'Hospitalisation Details'!$A$1:$Q$2344,3,FALSE)</f>
        <v>1974</v>
      </c>
      <c r="M1146" s="10" t="str">
        <f ca="1">VLOOKUP(A1146,'Hospitalisation Details'!$A$1:$Q$2344,5,FALSE)</f>
        <v>Nov</v>
      </c>
      <c r="N1146" s="11">
        <f ca="1">VLOOKUP(A1146,'Hospitalisation Details'!$A$1:$Q$2344,6,FALSE)</f>
        <v>27</v>
      </c>
      <c r="O1146" s="17">
        <f ca="1">VLOOKUP(A1146,'Hospitalisation Details'!$A$1:$Q$2344,7,FALSE)</f>
        <v>27360</v>
      </c>
      <c r="P1146" s="11">
        <f ca="1">VLOOKUP(A1146,'Hospitalisation Details'!$A$1:$Q$2344,10,FALSE)</f>
        <v>9447.25</v>
      </c>
      <c r="Q1146" s="11" t="str">
        <f ca="1">VLOOKUP(A1146,'Hospitalisation Details'!$A$1:$Q$2344,12,FALSE)</f>
        <v>tier - 2</v>
      </c>
      <c r="R1146" s="11" t="str">
        <f ca="1">VLOOKUP(A1146,'Hospitalisation Details'!$A$1:$Q$2344,14,FALSE)</f>
        <v>tier - 1</v>
      </c>
      <c r="S1146" s="11">
        <f ca="1">VLOOKUP(A1146,'Hospitalisation Details'!$A$1:$Q$2344,17,FALSE)</f>
        <v>50</v>
      </c>
      <c r="T1146" s="11" t="str">
        <f ca="1">VLOOKUP(A1146,'Hospitalisation Details'!$A$1:$Q$2336,16,FALSE)</f>
        <v>R1024</v>
      </c>
    </row>
    <row r="1147" ht="15.5" spans="1:20">
      <c r="A1147" s="10" t="s">
        <v>4214</v>
      </c>
      <c r="B1147" s="11" t="str">
        <f>VLOOKUP(A1147,'Customer Names'!$H$6:$K$2340,3,FALSE)</f>
        <v>  Toshiyuki</v>
      </c>
      <c r="C1147" s="11">
        <f>VLOOKUP(A1147,'Medical Examinations'!$A$1:$L$2336,2,FALSE)</f>
        <v>31.6</v>
      </c>
      <c r="D1147" s="11">
        <f>VLOOKUP(A1147,'Medical Examinations'!$A$1:$L$2336,3,FALSE)</f>
        <v>6.79</v>
      </c>
      <c r="E1147" s="11" t="str">
        <f>VLOOKUP(A1147,'Medical Examinations'!$A$1:$L$2336,4,FALSE)</f>
        <v>No</v>
      </c>
      <c r="F1147" s="11" t="str">
        <f>VLOOKUP(A1147,'Medical Examinations'!$A$1:$L$2336,5,FALSE)</f>
        <v>No</v>
      </c>
      <c r="G1147" s="11" t="str">
        <f>VLOOKUP(A1147,'Medical Examinations'!$A$1:$L$2336,6,FALSE)</f>
        <v>No</v>
      </c>
      <c r="H1147" s="11">
        <f>VLOOKUP(A1147,'Medical Examinations'!$A$1:$L$2336,8,FALSE)</f>
        <v>0</v>
      </c>
      <c r="I1147" s="11" t="str">
        <f>VLOOKUP(A1147,'Medical Examinations'!$A$1:$L$2336,10,FALSE)</f>
        <v>No</v>
      </c>
      <c r="J1147" s="11" t="str">
        <f>VLOOKUP(A1147,'Medical Examinations'!$A$1:$L$2336,11,FALSE)</f>
        <v>Obesity</v>
      </c>
      <c r="K1147" s="11" t="str">
        <f>VLOOKUP(A1147,'Medical Examinations'!$A$1:$L$2336,12,FALSE)</f>
        <v>Diabetes</v>
      </c>
      <c r="L1147" s="10">
        <f ca="1">VLOOKUP(A1147,'Hospitalisation Details'!$A$1:$Q$2344,3,FALSE)</f>
        <v>1974</v>
      </c>
      <c r="M1147" s="10" t="str">
        <f ca="1">VLOOKUP(A1147,'Hospitalisation Details'!$A$1:$Q$2344,5,FALSE)</f>
        <v>Jun</v>
      </c>
      <c r="N1147" s="11">
        <f ca="1">VLOOKUP(A1147,'Hospitalisation Details'!$A$1:$Q$2344,6,FALSE)</f>
        <v>8</v>
      </c>
      <c r="O1147" s="17">
        <f ca="1">VLOOKUP(A1147,'Hospitalisation Details'!$A$1:$Q$2344,7,FALSE)</f>
        <v>27188</v>
      </c>
      <c r="P1147" s="11">
        <f ca="1">VLOOKUP(A1147,'Hospitalisation Details'!$A$1:$Q$2344,10,FALSE)</f>
        <v>9447.38</v>
      </c>
      <c r="Q1147" s="11" t="str">
        <f ca="1">VLOOKUP(A1147,'Hospitalisation Details'!$A$1:$Q$2344,12,FALSE)</f>
        <v>tier - 2</v>
      </c>
      <c r="R1147" s="11" t="str">
        <f ca="1">VLOOKUP(A1147,'Hospitalisation Details'!$A$1:$Q$2344,14,FALSE)</f>
        <v>tier - 3</v>
      </c>
      <c r="S1147" s="11">
        <f ca="1">VLOOKUP(A1147,'Hospitalisation Details'!$A$1:$Q$2344,17,FALSE)</f>
        <v>51</v>
      </c>
      <c r="T1147" s="11" t="str">
        <f ca="1">VLOOKUP(A1147,'Hospitalisation Details'!$A$1:$Q$2336,16,FALSE)</f>
        <v>R1024</v>
      </c>
    </row>
    <row r="1148" ht="15.5" spans="1:20">
      <c r="A1148" s="10" t="s">
        <v>4217</v>
      </c>
      <c r="B1148" s="11" t="str">
        <f>VLOOKUP(A1148,'Customer Names'!$H$6:$K$2340,3,FALSE)</f>
        <v>  Tom L</v>
      </c>
      <c r="C1148" s="11">
        <f>VLOOKUP(A1148,'Medical Examinations'!$A$1:$L$2336,2,FALSE)</f>
        <v>42.93</v>
      </c>
      <c r="D1148" s="11">
        <f>VLOOKUP(A1148,'Medical Examinations'!$A$1:$L$2336,3,FALSE)</f>
        <v>4.8</v>
      </c>
      <c r="E1148" s="11" t="str">
        <f>VLOOKUP(A1148,'Medical Examinations'!$A$1:$L$2336,4,FALSE)</f>
        <v>No</v>
      </c>
      <c r="F1148" s="11" t="str">
        <f>VLOOKUP(A1148,'Medical Examinations'!$A$1:$L$2336,5,FALSE)</f>
        <v>No</v>
      </c>
      <c r="G1148" s="11" t="str">
        <f>VLOOKUP(A1148,'Medical Examinations'!$A$1:$L$2336,6,FALSE)</f>
        <v>No</v>
      </c>
      <c r="H1148" s="11">
        <f>VLOOKUP(A1148,'Medical Examinations'!$A$1:$L$2336,8,FALSE)</f>
        <v>1</v>
      </c>
      <c r="I1148" s="11" t="str">
        <f>VLOOKUP(A1148,'Medical Examinations'!$A$1:$L$2336,10,FALSE)</f>
        <v>No</v>
      </c>
      <c r="J1148" s="11" t="str">
        <f>VLOOKUP(A1148,'Medical Examinations'!$A$1:$L$2336,11,FALSE)</f>
        <v>Obesity</v>
      </c>
      <c r="K1148" s="11" t="str">
        <f>VLOOKUP(A1148,'Medical Examinations'!$A$1:$L$2336,12,FALSE)</f>
        <v>Normal</v>
      </c>
      <c r="L1148" s="10">
        <f ca="1">VLOOKUP(A1148,'Hospitalisation Details'!$A$1:$Q$2344,3,FALSE)</f>
        <v>1987</v>
      </c>
      <c r="M1148" s="10" t="str">
        <f ca="1">VLOOKUP(A1148,'Hospitalisation Details'!$A$1:$Q$2344,5,FALSE)</f>
        <v>Nov</v>
      </c>
      <c r="N1148" s="11">
        <f ca="1">VLOOKUP(A1148,'Hospitalisation Details'!$A$1:$Q$2344,6,FALSE)</f>
        <v>14</v>
      </c>
      <c r="O1148" s="17">
        <f ca="1">VLOOKUP(A1148,'Hospitalisation Details'!$A$1:$Q$2344,7,FALSE)</f>
        <v>32095</v>
      </c>
      <c r="P1148" s="11">
        <f ca="1">VLOOKUP(A1148,'Hospitalisation Details'!$A$1:$Q$2344,10,FALSE)</f>
        <v>9448.42</v>
      </c>
      <c r="Q1148" s="11" t="str">
        <f ca="1">VLOOKUP(A1148,'Hospitalisation Details'!$A$1:$Q$2344,12,FALSE)</f>
        <v>tier - 2</v>
      </c>
      <c r="R1148" s="11" t="str">
        <f ca="1">VLOOKUP(A1148,'Hospitalisation Details'!$A$1:$Q$2344,14,FALSE)</f>
        <v>tier - 3</v>
      </c>
      <c r="S1148" s="11">
        <f ca="1">VLOOKUP(A1148,'Hospitalisation Details'!$A$1:$Q$2344,17,FALSE)</f>
        <v>37</v>
      </c>
      <c r="T1148" s="11" t="str">
        <f ca="1">VLOOKUP(A1148,'Hospitalisation Details'!$A$1:$Q$2336,16,FALSE)</f>
        <v>R1021</v>
      </c>
    </row>
    <row r="1149" ht="15.5" spans="1:20">
      <c r="A1149" s="10" t="s">
        <v>4220</v>
      </c>
      <c r="B1149" s="11" t="str">
        <f>VLOOKUP(A1149,'Customer Names'!$H$6:$K$2340,3,FALSE)</f>
        <v>  Brian</v>
      </c>
      <c r="C1149" s="11">
        <f>VLOOKUP(A1149,'Medical Examinations'!$A$1:$L$2336,2,FALSE)</f>
        <v>26.72</v>
      </c>
      <c r="D1149" s="11">
        <f>VLOOKUP(A1149,'Medical Examinations'!$A$1:$L$2336,3,FALSE)</f>
        <v>5.75</v>
      </c>
      <c r="E1149" s="11" t="str">
        <f>VLOOKUP(A1149,'Medical Examinations'!$A$1:$L$2336,4,FALSE)</f>
        <v>No</v>
      </c>
      <c r="F1149" s="11" t="str">
        <f>VLOOKUP(A1149,'Medical Examinations'!$A$1:$L$2336,5,FALSE)</f>
        <v>No</v>
      </c>
      <c r="G1149" s="11" t="str">
        <f>VLOOKUP(A1149,'Medical Examinations'!$A$1:$L$2336,6,FALSE)</f>
        <v>No</v>
      </c>
      <c r="H1149" s="11">
        <f>VLOOKUP(A1149,'Medical Examinations'!$A$1:$L$2336,8,FALSE)</f>
        <v>2</v>
      </c>
      <c r="I1149" s="11" t="str">
        <f>VLOOKUP(A1149,'Medical Examinations'!$A$1:$L$2336,10,FALSE)</f>
        <v>No</v>
      </c>
      <c r="J1149" s="11" t="str">
        <f>VLOOKUP(A1149,'Medical Examinations'!$A$1:$L$2336,11,FALSE)</f>
        <v>Over Weight</v>
      </c>
      <c r="K1149" s="11" t="str">
        <f>VLOOKUP(A1149,'Medical Examinations'!$A$1:$L$2336,12,FALSE)</f>
        <v>Prediabetes</v>
      </c>
      <c r="L1149" s="10">
        <f ca="1">VLOOKUP(A1149,'Hospitalisation Details'!$A$1:$Q$2344,3,FALSE)</f>
        <v>1979</v>
      </c>
      <c r="M1149" s="10" t="str">
        <f ca="1">VLOOKUP(A1149,'Hospitalisation Details'!$A$1:$Q$2344,5,FALSE)</f>
        <v>Jul</v>
      </c>
      <c r="N1149" s="11">
        <f ca="1">VLOOKUP(A1149,'Hospitalisation Details'!$A$1:$Q$2344,6,FALSE)</f>
        <v>17</v>
      </c>
      <c r="O1149" s="17">
        <f ca="1">VLOOKUP(A1149,'Hospitalisation Details'!$A$1:$Q$2344,7,FALSE)</f>
        <v>29053</v>
      </c>
      <c r="P1149" s="11">
        <f ca="1">VLOOKUP(A1149,'Hospitalisation Details'!$A$1:$Q$2344,10,FALSE)</f>
        <v>9453.92</v>
      </c>
      <c r="Q1149" s="11" t="str">
        <f ca="1">VLOOKUP(A1149,'Hospitalisation Details'!$A$1:$Q$2344,12,FALSE)</f>
        <v>tier - 2</v>
      </c>
      <c r="R1149" s="11" t="str">
        <f ca="1">VLOOKUP(A1149,'Hospitalisation Details'!$A$1:$Q$2344,14,FALSE)</f>
        <v>tier - 2</v>
      </c>
      <c r="S1149" s="11">
        <f ca="1">VLOOKUP(A1149,'Hospitalisation Details'!$A$1:$Q$2344,17,FALSE)</f>
        <v>46</v>
      </c>
      <c r="T1149" s="11" t="str">
        <f ca="1">VLOOKUP(A1149,'Hospitalisation Details'!$A$1:$Q$2336,16,FALSE)</f>
        <v>R1021</v>
      </c>
    </row>
    <row r="1150" ht="15.5" spans="1:20">
      <c r="A1150" s="10" t="s">
        <v>4224</v>
      </c>
      <c r="B1150" s="11" t="str">
        <f>VLOOKUP(A1150,'Customer Names'!$H$6:$K$2340,3,FALSE)</f>
        <v>  Matthew</v>
      </c>
      <c r="C1150" s="11">
        <f>VLOOKUP(A1150,'Medical Examinations'!$A$1:$L$2336,2,FALSE)</f>
        <v>26.67</v>
      </c>
      <c r="D1150" s="11">
        <f>VLOOKUP(A1150,'Medical Examinations'!$A$1:$L$2336,3,FALSE)</f>
        <v>5.81</v>
      </c>
      <c r="E1150" s="11" t="str">
        <f>VLOOKUP(A1150,'Medical Examinations'!$A$1:$L$2336,4,FALSE)</f>
        <v>No</v>
      </c>
      <c r="F1150" s="11" t="str">
        <f>VLOOKUP(A1150,'Medical Examinations'!$A$1:$L$2336,5,FALSE)</f>
        <v>No</v>
      </c>
      <c r="G1150" s="11" t="str">
        <f>VLOOKUP(A1150,'Medical Examinations'!$A$1:$L$2336,6,FALSE)</f>
        <v>No</v>
      </c>
      <c r="H1150" s="11">
        <f>VLOOKUP(A1150,'Medical Examinations'!$A$1:$L$2336,8,FALSE)</f>
        <v>2</v>
      </c>
      <c r="I1150" s="11" t="str">
        <f>VLOOKUP(A1150,'Medical Examinations'!$A$1:$L$2336,10,FALSE)</f>
        <v>No</v>
      </c>
      <c r="J1150" s="11" t="str">
        <f>VLOOKUP(A1150,'Medical Examinations'!$A$1:$L$2336,11,FALSE)</f>
        <v>Over Weight</v>
      </c>
      <c r="K1150" s="11" t="str">
        <f>VLOOKUP(A1150,'Medical Examinations'!$A$1:$L$2336,12,FALSE)</f>
        <v>Prediabetes</v>
      </c>
      <c r="L1150" s="10">
        <f ca="1">VLOOKUP(A1150,'Hospitalisation Details'!$A$1:$Q$2344,3,FALSE)</f>
        <v>1969</v>
      </c>
      <c r="M1150" s="10" t="str">
        <f ca="1">VLOOKUP(A1150,'Hospitalisation Details'!$A$1:$Q$2344,5,FALSE)</f>
        <v>Jun</v>
      </c>
      <c r="N1150" s="11">
        <f ca="1">VLOOKUP(A1150,'Hospitalisation Details'!$A$1:$Q$2344,6,FALSE)</f>
        <v>4</v>
      </c>
      <c r="O1150" s="17">
        <f ca="1">VLOOKUP(A1150,'Hospitalisation Details'!$A$1:$Q$2344,7,FALSE)</f>
        <v>25358</v>
      </c>
      <c r="P1150" s="11">
        <f ca="1">VLOOKUP(A1150,'Hospitalisation Details'!$A$1:$Q$2344,10,FALSE)</f>
        <v>9487.64</v>
      </c>
      <c r="Q1150" s="11" t="str">
        <f ca="1">VLOOKUP(A1150,'Hospitalisation Details'!$A$1:$Q$2344,12,FALSE)</f>
        <v>tier - 2</v>
      </c>
      <c r="R1150" s="11" t="str">
        <f ca="1">VLOOKUP(A1150,'Hospitalisation Details'!$A$1:$Q$2344,14,FALSE)</f>
        <v>tier - 2</v>
      </c>
      <c r="S1150" s="11">
        <f ca="1">VLOOKUP(A1150,'Hospitalisation Details'!$A$1:$Q$2344,17,FALSE)</f>
        <v>56</v>
      </c>
      <c r="T1150" s="11" t="str">
        <f ca="1">VLOOKUP(A1150,'Hospitalisation Details'!$A$1:$Q$2336,16,FALSE)</f>
        <v>R1013</v>
      </c>
    </row>
    <row r="1151" ht="15.5" spans="1:20">
      <c r="A1151" s="10" t="s">
        <v>4227</v>
      </c>
      <c r="B1151" s="11" t="str">
        <f>VLOOKUP(A1151,'Customer Names'!$H$6:$K$2340,3,FALSE)</f>
        <v>  Julee</v>
      </c>
      <c r="C1151" s="11">
        <f>VLOOKUP(A1151,'Medical Examinations'!$A$1:$L$2336,2,FALSE)</f>
        <v>42.68</v>
      </c>
      <c r="D1151" s="11">
        <f>VLOOKUP(A1151,'Medical Examinations'!$A$1:$L$2336,3,FALSE)</f>
        <v>9.28</v>
      </c>
      <c r="E1151" s="11" t="str">
        <f>VLOOKUP(A1151,'Medical Examinations'!$A$1:$L$2336,4,FALSE)</f>
        <v>No</v>
      </c>
      <c r="F1151" s="11" t="str">
        <f>VLOOKUP(A1151,'Medical Examinations'!$A$1:$L$2336,5,FALSE)</f>
        <v>No</v>
      </c>
      <c r="G1151" s="11" t="str">
        <f>VLOOKUP(A1151,'Medical Examinations'!$A$1:$L$2336,6,FALSE)</f>
        <v>No</v>
      </c>
      <c r="H1151" s="11">
        <f>VLOOKUP(A1151,'Medical Examinations'!$A$1:$L$2336,8,FALSE)</f>
        <v>2</v>
      </c>
      <c r="I1151" s="11" t="str">
        <f>VLOOKUP(A1151,'Medical Examinations'!$A$1:$L$2336,10,FALSE)</f>
        <v>No</v>
      </c>
      <c r="J1151" s="11" t="str">
        <f>VLOOKUP(A1151,'Medical Examinations'!$A$1:$L$2336,11,FALSE)</f>
        <v>Obesity</v>
      </c>
      <c r="K1151" s="11" t="str">
        <f>VLOOKUP(A1151,'Medical Examinations'!$A$1:$L$2336,12,FALSE)</f>
        <v>Diabetes</v>
      </c>
      <c r="L1151" s="10">
        <f ca="1">VLOOKUP(A1151,'Hospitalisation Details'!$A$1:$Q$2344,3,FALSE)</f>
        <v>1976</v>
      </c>
      <c r="M1151" s="10" t="str">
        <f ca="1">VLOOKUP(A1151,'Hospitalisation Details'!$A$1:$Q$2344,5,FALSE)</f>
        <v>Nov</v>
      </c>
      <c r="N1151" s="11">
        <f ca="1">VLOOKUP(A1151,'Hospitalisation Details'!$A$1:$Q$2344,6,FALSE)</f>
        <v>28</v>
      </c>
      <c r="O1151" s="17">
        <f ca="1">VLOOKUP(A1151,'Hospitalisation Details'!$A$1:$Q$2344,7,FALSE)</f>
        <v>28092</v>
      </c>
      <c r="P1151" s="11">
        <f ca="1">VLOOKUP(A1151,'Hospitalisation Details'!$A$1:$Q$2344,10,FALSE)</f>
        <v>9500.57</v>
      </c>
      <c r="Q1151" s="11" t="str">
        <f ca="1">VLOOKUP(A1151,'Hospitalisation Details'!$A$1:$Q$2344,12,FALSE)</f>
        <v>tier - 2</v>
      </c>
      <c r="R1151" s="11" t="str">
        <f ca="1">VLOOKUP(A1151,'Hospitalisation Details'!$A$1:$Q$2344,14,FALSE)</f>
        <v>tier - 3</v>
      </c>
      <c r="S1151" s="11">
        <f ca="1">VLOOKUP(A1151,'Hospitalisation Details'!$A$1:$Q$2344,17,FALSE)</f>
        <v>48</v>
      </c>
      <c r="T1151" s="11" t="str">
        <f ca="1">VLOOKUP(A1151,'Hospitalisation Details'!$A$1:$Q$2336,16,FALSE)</f>
        <v>R1017</v>
      </c>
    </row>
    <row r="1152" ht="15.5" spans="1:20">
      <c r="A1152" s="10" t="s">
        <v>4231</v>
      </c>
      <c r="B1152" s="11" t="str">
        <f>VLOOKUP(A1152,'Customer Names'!$H$6:$K$2340,3,FALSE)</f>
        <v>  Christopher M</v>
      </c>
      <c r="C1152" s="11">
        <f>VLOOKUP(A1152,'Medical Examinations'!$A$1:$L$2336,2,FALSE)</f>
        <v>24.31</v>
      </c>
      <c r="D1152" s="11">
        <f>VLOOKUP(A1152,'Medical Examinations'!$A$1:$L$2336,3,FALSE)</f>
        <v>6.37</v>
      </c>
      <c r="E1152" s="11" t="str">
        <f>VLOOKUP(A1152,'Medical Examinations'!$A$1:$L$2336,4,FALSE)</f>
        <v>No</v>
      </c>
      <c r="F1152" s="11" t="str">
        <f>VLOOKUP(A1152,'Medical Examinations'!$A$1:$L$2336,5,FALSE)</f>
        <v>No</v>
      </c>
      <c r="G1152" s="11" t="str">
        <f>VLOOKUP(A1152,'Medical Examinations'!$A$1:$L$2336,6,FALSE)</f>
        <v>No</v>
      </c>
      <c r="H1152" s="11">
        <f>VLOOKUP(A1152,'Medical Examinations'!$A$1:$L$2336,8,FALSE)</f>
        <v>0</v>
      </c>
      <c r="I1152" s="11" t="str">
        <f>VLOOKUP(A1152,'Medical Examinations'!$A$1:$L$2336,10,FALSE)</f>
        <v>No</v>
      </c>
      <c r="J1152" s="11" t="str">
        <f>VLOOKUP(A1152,'Medical Examinations'!$A$1:$L$2336,11,FALSE)</f>
        <v>Normal Weight</v>
      </c>
      <c r="K1152" s="11" t="str">
        <f>VLOOKUP(A1152,'Medical Examinations'!$A$1:$L$2336,12,FALSE)</f>
        <v>Prediabetes</v>
      </c>
      <c r="L1152" s="10">
        <f ca="1">VLOOKUP(A1152,'Hospitalisation Details'!$A$1:$Q$2344,3,FALSE)</f>
        <v>1969</v>
      </c>
      <c r="M1152" s="10" t="str">
        <f ca="1">VLOOKUP(A1152,'Hospitalisation Details'!$A$1:$Q$2344,5,FALSE)</f>
        <v>Aug</v>
      </c>
      <c r="N1152" s="11">
        <f ca="1">VLOOKUP(A1152,'Hospitalisation Details'!$A$1:$Q$2344,6,FALSE)</f>
        <v>24</v>
      </c>
      <c r="O1152" s="17">
        <f ca="1">VLOOKUP(A1152,'Hospitalisation Details'!$A$1:$Q$2344,7,FALSE)</f>
        <v>25439</v>
      </c>
      <c r="P1152" s="11">
        <f ca="1">VLOOKUP(A1152,'Hospitalisation Details'!$A$1:$Q$2344,10,FALSE)</f>
        <v>9504.31</v>
      </c>
      <c r="Q1152" s="11" t="str">
        <f ca="1">VLOOKUP(A1152,'Hospitalisation Details'!$A$1:$Q$2344,12,FALSE)</f>
        <v>tier - 3</v>
      </c>
      <c r="R1152" s="11" t="str">
        <f ca="1">VLOOKUP(A1152,'Hospitalisation Details'!$A$1:$Q$2344,14,FALSE)</f>
        <v>tier - 2</v>
      </c>
      <c r="S1152" s="11">
        <f ca="1">VLOOKUP(A1152,'Hospitalisation Details'!$A$1:$Q$2344,17,FALSE)</f>
        <v>56</v>
      </c>
      <c r="T1152" s="11" t="str">
        <f ca="1">VLOOKUP(A1152,'Hospitalisation Details'!$A$1:$Q$2336,16,FALSE)</f>
        <v>R1013</v>
      </c>
    </row>
    <row r="1153" ht="15.5" spans="1:20">
      <c r="A1153" s="10" t="s">
        <v>4235</v>
      </c>
      <c r="B1153" s="11" t="str">
        <f>VLOOKUP(A1153,'Customer Names'!$H$6:$K$2340,3,FALSE)</f>
        <v>  Ciaran</v>
      </c>
      <c r="C1153" s="11">
        <f>VLOOKUP(A1153,'Medical Examinations'!$A$1:$L$2336,2,FALSE)</f>
        <v>44.75</v>
      </c>
      <c r="D1153" s="11">
        <f>VLOOKUP(A1153,'Medical Examinations'!$A$1:$L$2336,3,FALSE)</f>
        <v>5.09</v>
      </c>
      <c r="E1153" s="11" t="str">
        <f>VLOOKUP(A1153,'Medical Examinations'!$A$1:$L$2336,4,FALSE)</f>
        <v>yes</v>
      </c>
      <c r="F1153" s="11" t="str">
        <f>VLOOKUP(A1153,'Medical Examinations'!$A$1:$L$2336,5,FALSE)</f>
        <v>No</v>
      </c>
      <c r="G1153" s="11" t="str">
        <f>VLOOKUP(A1153,'Medical Examinations'!$A$1:$L$2336,6,FALSE)</f>
        <v>No</v>
      </c>
      <c r="H1153" s="11">
        <f>VLOOKUP(A1153,'Medical Examinations'!$A$1:$L$2336,8,FALSE)</f>
        <v>0</v>
      </c>
      <c r="I1153" s="11" t="str">
        <f>VLOOKUP(A1153,'Medical Examinations'!$A$1:$L$2336,10,FALSE)</f>
        <v>No</v>
      </c>
      <c r="J1153" s="11" t="str">
        <f>VLOOKUP(A1153,'Medical Examinations'!$A$1:$L$2336,11,FALSE)</f>
        <v>Obesity</v>
      </c>
      <c r="K1153" s="11" t="str">
        <f>VLOOKUP(A1153,'Medical Examinations'!$A$1:$L$2336,12,FALSE)</f>
        <v>Normal</v>
      </c>
      <c r="L1153" s="10">
        <f ca="1">VLOOKUP(A1153,'Hospitalisation Details'!$A$1:$Q$2344,3,FALSE)</f>
        <v>1992</v>
      </c>
      <c r="M1153" s="10" t="str">
        <f ca="1">VLOOKUP(A1153,'Hospitalisation Details'!$A$1:$Q$2344,5,FALSE)</f>
        <v>Aug</v>
      </c>
      <c r="N1153" s="11">
        <f ca="1">VLOOKUP(A1153,'Hospitalisation Details'!$A$1:$Q$2344,6,FALSE)</f>
        <v>22</v>
      </c>
      <c r="O1153" s="17">
        <f ca="1">VLOOKUP(A1153,'Hospitalisation Details'!$A$1:$Q$2344,7,FALSE)</f>
        <v>33838</v>
      </c>
      <c r="P1153" s="11">
        <f ca="1">VLOOKUP(A1153,'Hospitalisation Details'!$A$1:$Q$2344,10,FALSE)</f>
        <v>9507.68</v>
      </c>
      <c r="Q1153" s="11" t="str">
        <f ca="1">VLOOKUP(A1153,'Hospitalisation Details'!$A$1:$Q$2344,12,FALSE)</f>
        <v>tier - 2</v>
      </c>
      <c r="R1153" s="11" t="str">
        <f ca="1">VLOOKUP(A1153,'Hospitalisation Details'!$A$1:$Q$2344,14,FALSE)</f>
        <v>tier - 1</v>
      </c>
      <c r="S1153" s="11">
        <f ca="1">VLOOKUP(A1153,'Hospitalisation Details'!$A$1:$Q$2344,17,FALSE)</f>
        <v>33</v>
      </c>
      <c r="T1153" s="11" t="str">
        <f ca="1">VLOOKUP(A1153,'Hospitalisation Details'!$A$1:$Q$2336,16,FALSE)</f>
        <v>R1012</v>
      </c>
    </row>
    <row r="1154" ht="15.5" spans="1:20">
      <c r="A1154" s="10" t="s">
        <v>4238</v>
      </c>
      <c r="B1154" s="11" t="str">
        <f>VLOOKUP(A1154,'Customer Names'!$H$6:$K$2340,3,FALSE)</f>
        <v>  Kara</v>
      </c>
      <c r="C1154" s="11">
        <f>VLOOKUP(A1154,'Medical Examinations'!$A$1:$L$2336,2,FALSE)</f>
        <v>30.78</v>
      </c>
      <c r="D1154" s="11">
        <f>VLOOKUP(A1154,'Medical Examinations'!$A$1:$L$2336,3,FALSE)</f>
        <v>7.94</v>
      </c>
      <c r="E1154" s="11" t="str">
        <f>VLOOKUP(A1154,'Medical Examinations'!$A$1:$L$2336,4,FALSE)</f>
        <v>No</v>
      </c>
      <c r="F1154" s="11" t="str">
        <f>VLOOKUP(A1154,'Medical Examinations'!$A$1:$L$2336,5,FALSE)</f>
        <v>No</v>
      </c>
      <c r="G1154" s="11" t="str">
        <f>VLOOKUP(A1154,'Medical Examinations'!$A$1:$L$2336,6,FALSE)</f>
        <v>No</v>
      </c>
      <c r="H1154" s="11">
        <f>VLOOKUP(A1154,'Medical Examinations'!$A$1:$L$2336,8,FALSE)</f>
        <v>2</v>
      </c>
      <c r="I1154" s="11" t="str">
        <f>VLOOKUP(A1154,'Medical Examinations'!$A$1:$L$2336,10,FALSE)</f>
        <v>No</v>
      </c>
      <c r="J1154" s="11" t="str">
        <f>VLOOKUP(A1154,'Medical Examinations'!$A$1:$L$2336,11,FALSE)</f>
        <v>Obesity</v>
      </c>
      <c r="K1154" s="11" t="str">
        <f>VLOOKUP(A1154,'Medical Examinations'!$A$1:$L$2336,12,FALSE)</f>
        <v>Diabetes</v>
      </c>
      <c r="L1154" s="10">
        <f ca="1">VLOOKUP(A1154,'Hospitalisation Details'!$A$1:$Q$2344,3,FALSE)</f>
        <v>1971</v>
      </c>
      <c r="M1154" s="10" t="str">
        <f ca="1">VLOOKUP(A1154,'Hospitalisation Details'!$A$1:$Q$2344,5,FALSE)</f>
        <v>Nov</v>
      </c>
      <c r="N1154" s="11">
        <f ca="1">VLOOKUP(A1154,'Hospitalisation Details'!$A$1:$Q$2344,6,FALSE)</f>
        <v>29</v>
      </c>
      <c r="O1154" s="17">
        <f ca="1">VLOOKUP(A1154,'Hospitalisation Details'!$A$1:$Q$2344,7,FALSE)</f>
        <v>26266</v>
      </c>
      <c r="P1154" s="11">
        <f ca="1">VLOOKUP(A1154,'Hospitalisation Details'!$A$1:$Q$2344,10,FALSE)</f>
        <v>9528.9</v>
      </c>
      <c r="Q1154" s="11" t="str">
        <f ca="1">VLOOKUP(A1154,'Hospitalisation Details'!$A$1:$Q$2344,12,FALSE)</f>
        <v>tier - 2</v>
      </c>
      <c r="R1154" s="11" t="str">
        <f ca="1">VLOOKUP(A1154,'Hospitalisation Details'!$A$1:$Q$2344,14,FALSE)</f>
        <v>tier - 2</v>
      </c>
      <c r="S1154" s="11">
        <f ca="1">VLOOKUP(A1154,'Hospitalisation Details'!$A$1:$Q$2344,17,FALSE)</f>
        <v>53</v>
      </c>
      <c r="T1154" s="11" t="str">
        <f ca="1">VLOOKUP(A1154,'Hospitalisation Details'!$A$1:$Q$2336,16,FALSE)</f>
        <v>R1011</v>
      </c>
    </row>
    <row r="1155" ht="15.5" spans="1:20">
      <c r="A1155" s="10" t="s">
        <v>4241</v>
      </c>
      <c r="B1155" s="11" t="str">
        <f>VLOOKUP(A1155,'Customer Names'!$H$6:$K$2340,3,FALSE)</f>
        <v>  Makie</v>
      </c>
      <c r="C1155" s="11">
        <f>VLOOKUP(A1155,'Medical Examinations'!$A$1:$L$2336,2,FALSE)</f>
        <v>21.86</v>
      </c>
      <c r="D1155" s="11">
        <f>VLOOKUP(A1155,'Medical Examinations'!$A$1:$L$2336,3,FALSE)</f>
        <v>10.95</v>
      </c>
      <c r="E1155" s="11" t="str">
        <f>VLOOKUP(A1155,'Medical Examinations'!$A$1:$L$2336,4,FALSE)</f>
        <v>No</v>
      </c>
      <c r="F1155" s="11" t="str">
        <f>VLOOKUP(A1155,'Medical Examinations'!$A$1:$L$2336,5,FALSE)</f>
        <v>No</v>
      </c>
      <c r="G1155" s="11" t="str">
        <f>VLOOKUP(A1155,'Medical Examinations'!$A$1:$L$2336,6,FALSE)</f>
        <v>No</v>
      </c>
      <c r="H1155" s="11">
        <f>VLOOKUP(A1155,'Medical Examinations'!$A$1:$L$2336,8,FALSE)</f>
        <v>0</v>
      </c>
      <c r="I1155" s="11" t="str">
        <f>VLOOKUP(A1155,'Medical Examinations'!$A$1:$L$2336,10,FALSE)</f>
        <v>No</v>
      </c>
      <c r="J1155" s="11" t="str">
        <f>VLOOKUP(A1155,'Medical Examinations'!$A$1:$L$2336,11,FALSE)</f>
        <v>Normal Weight</v>
      </c>
      <c r="K1155" s="11" t="str">
        <f>VLOOKUP(A1155,'Medical Examinations'!$A$1:$L$2336,12,FALSE)</f>
        <v>Diabetes</v>
      </c>
      <c r="L1155" s="10">
        <f ca="1">VLOOKUP(A1155,'Hospitalisation Details'!$A$1:$Q$2344,3,FALSE)</f>
        <v>1973</v>
      </c>
      <c r="M1155" s="10" t="str">
        <f ca="1">VLOOKUP(A1155,'Hospitalisation Details'!$A$1:$Q$2344,5,FALSE)</f>
        <v>Dec</v>
      </c>
      <c r="N1155" s="11">
        <f ca="1">VLOOKUP(A1155,'Hospitalisation Details'!$A$1:$Q$2344,6,FALSE)</f>
        <v>21</v>
      </c>
      <c r="O1155" s="17">
        <f ca="1">VLOOKUP(A1155,'Hospitalisation Details'!$A$1:$Q$2344,7,FALSE)</f>
        <v>27019</v>
      </c>
      <c r="P1155" s="11">
        <f ca="1">VLOOKUP(A1155,'Hospitalisation Details'!$A$1:$Q$2344,10,FALSE)</f>
        <v>9538.65</v>
      </c>
      <c r="Q1155" s="11" t="str">
        <f ca="1">VLOOKUP(A1155,'Hospitalisation Details'!$A$1:$Q$2344,12,FALSE)</f>
        <v>tier - 2</v>
      </c>
      <c r="R1155" s="11" t="str">
        <f ca="1">VLOOKUP(A1155,'Hospitalisation Details'!$A$1:$Q$2344,14,FALSE)</f>
        <v>tier - 3</v>
      </c>
      <c r="S1155" s="11">
        <f ca="1">VLOOKUP(A1155,'Hospitalisation Details'!$A$1:$Q$2344,17,FALSE)</f>
        <v>51</v>
      </c>
      <c r="T1155" s="11" t="str">
        <f ca="1">VLOOKUP(A1155,'Hospitalisation Details'!$A$1:$Q$2336,16,FALSE)</f>
        <v>R1021</v>
      </c>
    </row>
    <row r="1156" ht="15.5" spans="1:20">
      <c r="A1156" s="10" t="s">
        <v>4245</v>
      </c>
      <c r="B1156" s="11" t="str">
        <f>VLOOKUP(A1156,'Customer Names'!$H$6:$K$2340,3,FALSE)</f>
        <v>  Emily E</v>
      </c>
      <c r="C1156" s="11">
        <f>VLOOKUP(A1156,'Medical Examinations'!$A$1:$L$2336,2,FALSE)</f>
        <v>49.09</v>
      </c>
      <c r="D1156" s="11">
        <f>VLOOKUP(A1156,'Medical Examinations'!$A$1:$L$2336,3,FALSE)</f>
        <v>6.3</v>
      </c>
      <c r="E1156" s="11" t="str">
        <f>VLOOKUP(A1156,'Medical Examinations'!$A$1:$L$2336,4,FALSE)</f>
        <v>yes</v>
      </c>
      <c r="F1156" s="11" t="str">
        <f>VLOOKUP(A1156,'Medical Examinations'!$A$1:$L$2336,5,FALSE)</f>
        <v>No</v>
      </c>
      <c r="G1156" s="11" t="str">
        <f>VLOOKUP(A1156,'Medical Examinations'!$A$1:$L$2336,6,FALSE)</f>
        <v>No</v>
      </c>
      <c r="H1156" s="11">
        <f>VLOOKUP(A1156,'Medical Examinations'!$A$1:$L$2336,8,FALSE)</f>
        <v>0</v>
      </c>
      <c r="I1156" s="11" t="str">
        <f>VLOOKUP(A1156,'Medical Examinations'!$A$1:$L$2336,10,FALSE)</f>
        <v>No</v>
      </c>
      <c r="J1156" s="11" t="str">
        <f>VLOOKUP(A1156,'Medical Examinations'!$A$1:$L$2336,11,FALSE)</f>
        <v>Obesity</v>
      </c>
      <c r="K1156" s="11" t="str">
        <f>VLOOKUP(A1156,'Medical Examinations'!$A$1:$L$2336,12,FALSE)</f>
        <v>Prediabetes</v>
      </c>
      <c r="L1156" s="10">
        <f ca="1">VLOOKUP(A1156,'Hospitalisation Details'!$A$1:$Q$2344,3,FALSE)</f>
        <v>1975</v>
      </c>
      <c r="M1156" s="10" t="str">
        <f ca="1">VLOOKUP(A1156,'Hospitalisation Details'!$A$1:$Q$2344,5,FALSE)</f>
        <v>Jul</v>
      </c>
      <c r="N1156" s="11">
        <f ca="1">VLOOKUP(A1156,'Hospitalisation Details'!$A$1:$Q$2344,6,FALSE)</f>
        <v>28</v>
      </c>
      <c r="O1156" s="17">
        <f ca="1">VLOOKUP(A1156,'Hospitalisation Details'!$A$1:$Q$2344,7,FALSE)</f>
        <v>27603</v>
      </c>
      <c r="P1156" s="11">
        <f ca="1">VLOOKUP(A1156,'Hospitalisation Details'!$A$1:$Q$2344,10,FALSE)</f>
        <v>9540.17</v>
      </c>
      <c r="Q1156" s="11" t="str">
        <f ca="1">VLOOKUP(A1156,'Hospitalisation Details'!$A$1:$Q$2344,12,FALSE)</f>
        <v>tier - 2</v>
      </c>
      <c r="R1156" s="11" t="str">
        <f ca="1">VLOOKUP(A1156,'Hospitalisation Details'!$A$1:$Q$2344,14,FALSE)</f>
        <v>tier - 2</v>
      </c>
      <c r="S1156" s="11">
        <f ca="1">VLOOKUP(A1156,'Hospitalisation Details'!$A$1:$Q$2344,17,FALSE)</f>
        <v>50</v>
      </c>
      <c r="T1156" s="11" t="str">
        <f ca="1">VLOOKUP(A1156,'Hospitalisation Details'!$A$1:$Q$2336,16,FALSE)</f>
        <v>R1024</v>
      </c>
    </row>
    <row r="1157" ht="15.5" spans="1:20">
      <c r="A1157" s="10" t="s">
        <v>4248</v>
      </c>
      <c r="B1157" s="11" t="str">
        <f>VLOOKUP(A1157,'Customer Names'!$H$6:$K$2340,3,FALSE)</f>
        <v>  Cary</v>
      </c>
      <c r="C1157" s="11">
        <f>VLOOKUP(A1157,'Medical Examinations'!$A$1:$L$2336,2,FALSE)</f>
        <v>47.74</v>
      </c>
      <c r="D1157" s="11">
        <f>VLOOKUP(A1157,'Medical Examinations'!$A$1:$L$2336,3,FALSE)</f>
        <v>8.05</v>
      </c>
      <c r="E1157" s="11" t="str">
        <f>VLOOKUP(A1157,'Medical Examinations'!$A$1:$L$2336,4,FALSE)</f>
        <v>yes</v>
      </c>
      <c r="F1157" s="11" t="str">
        <f>VLOOKUP(A1157,'Medical Examinations'!$A$1:$L$2336,5,FALSE)</f>
        <v>No</v>
      </c>
      <c r="G1157" s="11" t="str">
        <f>VLOOKUP(A1157,'Medical Examinations'!$A$1:$L$2336,6,FALSE)</f>
        <v>No</v>
      </c>
      <c r="H1157" s="11">
        <f>VLOOKUP(A1157,'Medical Examinations'!$A$1:$L$2336,8,FALSE)</f>
        <v>2</v>
      </c>
      <c r="I1157" s="11" t="str">
        <f>VLOOKUP(A1157,'Medical Examinations'!$A$1:$L$2336,10,FALSE)</f>
        <v>No</v>
      </c>
      <c r="J1157" s="11" t="str">
        <f>VLOOKUP(A1157,'Medical Examinations'!$A$1:$L$2336,11,FALSE)</f>
        <v>Obesity</v>
      </c>
      <c r="K1157" s="11" t="str">
        <f>VLOOKUP(A1157,'Medical Examinations'!$A$1:$L$2336,12,FALSE)</f>
        <v>Diabetes</v>
      </c>
      <c r="L1157" s="10">
        <f ca="1">VLOOKUP(A1157,'Hospitalisation Details'!$A$1:$Q$2344,3,FALSE)</f>
        <v>1972</v>
      </c>
      <c r="M1157" s="10" t="str">
        <f ca="1">VLOOKUP(A1157,'Hospitalisation Details'!$A$1:$Q$2344,5,FALSE)</f>
        <v>Sep</v>
      </c>
      <c r="N1157" s="11">
        <f ca="1">VLOOKUP(A1157,'Hospitalisation Details'!$A$1:$Q$2344,6,FALSE)</f>
        <v>22</v>
      </c>
      <c r="O1157" s="17">
        <f ca="1">VLOOKUP(A1157,'Hospitalisation Details'!$A$1:$Q$2344,7,FALSE)</f>
        <v>26564</v>
      </c>
      <c r="P1157" s="11">
        <f ca="1">VLOOKUP(A1157,'Hospitalisation Details'!$A$1:$Q$2344,10,FALSE)</f>
        <v>9541.7</v>
      </c>
      <c r="Q1157" s="11" t="str">
        <f ca="1">VLOOKUP(A1157,'Hospitalisation Details'!$A$1:$Q$2344,12,FALSE)</f>
        <v>tier - 2</v>
      </c>
      <c r="R1157" s="11" t="str">
        <f ca="1">VLOOKUP(A1157,'Hospitalisation Details'!$A$1:$Q$2344,14,FALSE)</f>
        <v>tier - 1</v>
      </c>
      <c r="S1157" s="11">
        <f ca="1">VLOOKUP(A1157,'Hospitalisation Details'!$A$1:$Q$2344,17,FALSE)</f>
        <v>53</v>
      </c>
      <c r="T1157" s="11" t="str">
        <f ca="1">VLOOKUP(A1157,'Hospitalisation Details'!$A$1:$Q$2336,16,FALSE)</f>
        <v>R1024</v>
      </c>
    </row>
    <row r="1158" ht="15.5" spans="1:20">
      <c r="A1158" s="10" t="s">
        <v>4252</v>
      </c>
      <c r="B1158" s="11" t="str">
        <f>VLOOKUP(A1158,'Customer Names'!$H$6:$K$2340,3,FALSE)</f>
        <v>  Steven</v>
      </c>
      <c r="C1158" s="11">
        <f>VLOOKUP(A1158,'Medical Examinations'!$A$1:$L$2336,2,FALSE)</f>
        <v>30.2</v>
      </c>
      <c r="D1158" s="11">
        <f>VLOOKUP(A1158,'Medical Examinations'!$A$1:$L$2336,3,FALSE)</f>
        <v>9.88</v>
      </c>
      <c r="E1158" s="11" t="str">
        <f>VLOOKUP(A1158,'Medical Examinations'!$A$1:$L$2336,4,FALSE)</f>
        <v>yes</v>
      </c>
      <c r="F1158" s="11" t="str">
        <f>VLOOKUP(A1158,'Medical Examinations'!$A$1:$L$2336,5,FALSE)</f>
        <v>No</v>
      </c>
      <c r="G1158" s="11" t="str">
        <f>VLOOKUP(A1158,'Medical Examinations'!$A$1:$L$2336,6,FALSE)</f>
        <v>No</v>
      </c>
      <c r="H1158" s="11">
        <f>VLOOKUP(A1158,'Medical Examinations'!$A$1:$L$2336,8,FALSE)</f>
        <v>2</v>
      </c>
      <c r="I1158" s="11" t="str">
        <f>VLOOKUP(A1158,'Medical Examinations'!$A$1:$L$2336,10,FALSE)</f>
        <v>No</v>
      </c>
      <c r="J1158" s="11" t="str">
        <f>VLOOKUP(A1158,'Medical Examinations'!$A$1:$L$2336,11,FALSE)</f>
        <v>Obesity</v>
      </c>
      <c r="K1158" s="11" t="str">
        <f>VLOOKUP(A1158,'Medical Examinations'!$A$1:$L$2336,12,FALSE)</f>
        <v>Diabetes</v>
      </c>
      <c r="L1158" s="10">
        <f ca="1">VLOOKUP(A1158,'Hospitalisation Details'!$A$1:$Q$2344,3,FALSE)</f>
        <v>1972</v>
      </c>
      <c r="M1158" s="10" t="str">
        <f ca="1">VLOOKUP(A1158,'Hospitalisation Details'!$A$1:$Q$2344,5,FALSE)</f>
        <v>Sep</v>
      </c>
      <c r="N1158" s="11">
        <f ca="1">VLOOKUP(A1158,'Hospitalisation Details'!$A$1:$Q$2344,6,FALSE)</f>
        <v>22</v>
      </c>
      <c r="O1158" s="17">
        <f ca="1">VLOOKUP(A1158,'Hospitalisation Details'!$A$1:$Q$2344,7,FALSE)</f>
        <v>26564</v>
      </c>
      <c r="P1158" s="11">
        <f ca="1">VLOOKUP(A1158,'Hospitalisation Details'!$A$1:$Q$2344,10,FALSE)</f>
        <v>9549.57</v>
      </c>
      <c r="Q1158" s="11" t="str">
        <f ca="1">VLOOKUP(A1158,'Hospitalisation Details'!$A$1:$Q$2344,12,FALSE)</f>
        <v>tier - 2</v>
      </c>
      <c r="R1158" s="11" t="str">
        <f ca="1">VLOOKUP(A1158,'Hospitalisation Details'!$A$1:$Q$2344,14,FALSE)</f>
        <v>tier - 1</v>
      </c>
      <c r="S1158" s="11">
        <f ca="1">VLOOKUP(A1158,'Hospitalisation Details'!$A$1:$Q$2344,17,FALSE)</f>
        <v>53</v>
      </c>
      <c r="T1158" s="11" t="str">
        <f ca="1">VLOOKUP(A1158,'Hospitalisation Details'!$A$1:$Q$2336,16,FALSE)</f>
        <v>R1013</v>
      </c>
    </row>
    <row r="1159" ht="15.5" spans="1:20">
      <c r="A1159" s="10" t="s">
        <v>4255</v>
      </c>
      <c r="B1159" s="11" t="str">
        <f>VLOOKUP(A1159,'Customer Names'!$H$6:$K$2340,3,FALSE)</f>
        <v>  Jose Antonio Sr</v>
      </c>
      <c r="C1159" s="11">
        <f>VLOOKUP(A1159,'Medical Examinations'!$A$1:$L$2336,2,FALSE)</f>
        <v>33.25</v>
      </c>
      <c r="D1159" s="11">
        <f>VLOOKUP(A1159,'Medical Examinations'!$A$1:$L$2336,3,FALSE)</f>
        <v>7.42</v>
      </c>
      <c r="E1159" s="11" t="str">
        <f>VLOOKUP(A1159,'Medical Examinations'!$A$1:$L$2336,4,FALSE)</f>
        <v>yes</v>
      </c>
      <c r="F1159" s="11" t="str">
        <f>VLOOKUP(A1159,'Medical Examinations'!$A$1:$L$2336,5,FALSE)</f>
        <v>No</v>
      </c>
      <c r="G1159" s="11" t="str">
        <f>VLOOKUP(A1159,'Medical Examinations'!$A$1:$L$2336,6,FALSE)</f>
        <v>No</v>
      </c>
      <c r="H1159" s="11">
        <f>VLOOKUP(A1159,'Medical Examinations'!$A$1:$L$2336,8,FALSE)</f>
        <v>2</v>
      </c>
      <c r="I1159" s="11" t="str">
        <f>VLOOKUP(A1159,'Medical Examinations'!$A$1:$L$2336,10,FALSE)</f>
        <v>No</v>
      </c>
      <c r="J1159" s="11" t="str">
        <f>VLOOKUP(A1159,'Medical Examinations'!$A$1:$L$2336,11,FALSE)</f>
        <v>Obesity</v>
      </c>
      <c r="K1159" s="11" t="str">
        <f>VLOOKUP(A1159,'Medical Examinations'!$A$1:$L$2336,12,FALSE)</f>
        <v>Diabetes</v>
      </c>
      <c r="L1159" s="10">
        <f ca="1">VLOOKUP(A1159,'Hospitalisation Details'!$A$1:$Q$2344,3,FALSE)</f>
        <v>1974</v>
      </c>
      <c r="M1159" s="10" t="str">
        <f ca="1">VLOOKUP(A1159,'Hospitalisation Details'!$A$1:$Q$2344,5,FALSE)</f>
        <v>Aug</v>
      </c>
      <c r="N1159" s="11">
        <f ca="1">VLOOKUP(A1159,'Hospitalisation Details'!$A$1:$Q$2344,6,FALSE)</f>
        <v>14</v>
      </c>
      <c r="O1159" s="17">
        <f ca="1">VLOOKUP(A1159,'Hospitalisation Details'!$A$1:$Q$2344,7,FALSE)</f>
        <v>27255</v>
      </c>
      <c r="P1159" s="11">
        <f ca="1">VLOOKUP(A1159,'Hospitalisation Details'!$A$1:$Q$2344,10,FALSE)</f>
        <v>9563.03</v>
      </c>
      <c r="Q1159" s="11" t="str">
        <f ca="1">VLOOKUP(A1159,'Hospitalisation Details'!$A$1:$Q$2344,12,FALSE)</f>
        <v>tier - 3</v>
      </c>
      <c r="R1159" s="11" t="str">
        <f ca="1">VLOOKUP(A1159,'Hospitalisation Details'!$A$1:$Q$2344,14,FALSE)</f>
        <v>tier - 1</v>
      </c>
      <c r="S1159" s="11">
        <f ca="1">VLOOKUP(A1159,'Hospitalisation Details'!$A$1:$Q$2344,17,FALSE)</f>
        <v>51</v>
      </c>
      <c r="T1159" s="11" t="str">
        <f ca="1">VLOOKUP(A1159,'Hospitalisation Details'!$A$1:$Q$2336,16,FALSE)</f>
        <v>R1011</v>
      </c>
    </row>
    <row r="1160" ht="15.5" spans="1:20">
      <c r="A1160" s="10" t="s">
        <v>4259</v>
      </c>
      <c r="B1160" s="11" t="str">
        <f>VLOOKUP(A1160,'Customer Names'!$H$6:$K$2340,3,FALSE)</f>
        <v>  Tatiana</v>
      </c>
      <c r="C1160" s="11">
        <f>VLOOKUP(A1160,'Medical Examinations'!$A$1:$L$2336,2,FALSE)</f>
        <v>26.6</v>
      </c>
      <c r="D1160" s="11">
        <f>VLOOKUP(A1160,'Medical Examinations'!$A$1:$L$2336,3,FALSE)</f>
        <v>8.45</v>
      </c>
      <c r="E1160" s="11" t="str">
        <f>VLOOKUP(A1160,'Medical Examinations'!$A$1:$L$2336,4,FALSE)</f>
        <v>yes</v>
      </c>
      <c r="F1160" s="11" t="str">
        <f>VLOOKUP(A1160,'Medical Examinations'!$A$1:$L$2336,5,FALSE)</f>
        <v>No</v>
      </c>
      <c r="G1160" s="11" t="str">
        <f>VLOOKUP(A1160,'Medical Examinations'!$A$1:$L$2336,6,FALSE)</f>
        <v>No</v>
      </c>
      <c r="H1160" s="11">
        <f>VLOOKUP(A1160,'Medical Examinations'!$A$1:$L$2336,8,FALSE)</f>
        <v>1</v>
      </c>
      <c r="I1160" s="11" t="str">
        <f>VLOOKUP(A1160,'Medical Examinations'!$A$1:$L$2336,10,FALSE)</f>
        <v>No</v>
      </c>
      <c r="J1160" s="11" t="str">
        <f>VLOOKUP(A1160,'Medical Examinations'!$A$1:$L$2336,11,FALSE)</f>
        <v>Over Weight</v>
      </c>
      <c r="K1160" s="11" t="str">
        <f>VLOOKUP(A1160,'Medical Examinations'!$A$1:$L$2336,12,FALSE)</f>
        <v>Diabetes</v>
      </c>
      <c r="L1160" s="10">
        <f ca="1">VLOOKUP(A1160,'Hospitalisation Details'!$A$1:$Q$2344,3,FALSE)</f>
        <v>1973</v>
      </c>
      <c r="M1160" s="10" t="str">
        <f ca="1">VLOOKUP(A1160,'Hospitalisation Details'!$A$1:$Q$2344,5,FALSE)</f>
        <v>Dec</v>
      </c>
      <c r="N1160" s="11">
        <f ca="1">VLOOKUP(A1160,'Hospitalisation Details'!$A$1:$Q$2344,6,FALSE)</f>
        <v>1</v>
      </c>
      <c r="O1160" s="17">
        <f ca="1">VLOOKUP(A1160,'Hospitalisation Details'!$A$1:$Q$2344,7,FALSE)</f>
        <v>26999</v>
      </c>
      <c r="P1160" s="11">
        <f ca="1">VLOOKUP(A1160,'Hospitalisation Details'!$A$1:$Q$2344,10,FALSE)</f>
        <v>9566.99</v>
      </c>
      <c r="Q1160" s="11" t="str">
        <f ca="1">VLOOKUP(A1160,'Hospitalisation Details'!$A$1:$Q$2344,12,FALSE)</f>
        <v>tier - 2</v>
      </c>
      <c r="R1160" s="11" t="str">
        <f ca="1">VLOOKUP(A1160,'Hospitalisation Details'!$A$1:$Q$2344,14,FALSE)</f>
        <v>tier - 1</v>
      </c>
      <c r="S1160" s="11">
        <f ca="1">VLOOKUP(A1160,'Hospitalisation Details'!$A$1:$Q$2344,17,FALSE)</f>
        <v>51</v>
      </c>
      <c r="T1160" s="11" t="str">
        <f ca="1">VLOOKUP(A1160,'Hospitalisation Details'!$A$1:$Q$2336,16,FALSE)</f>
        <v>R1012</v>
      </c>
    </row>
    <row r="1161" ht="15.5" spans="1:20">
      <c r="A1161" s="10" t="s">
        <v>4263</v>
      </c>
      <c r="B1161" s="11" t="str">
        <f>VLOOKUP(A1161,'Customer Names'!$H$6:$K$2340,3,FALSE)</f>
        <v>  Dan T</v>
      </c>
      <c r="C1161" s="11">
        <f>VLOOKUP(A1161,'Medical Examinations'!$A$1:$L$2336,2,FALSE)</f>
        <v>26.35</v>
      </c>
      <c r="D1161" s="11">
        <f>VLOOKUP(A1161,'Medical Examinations'!$A$1:$L$2336,3,FALSE)</f>
        <v>6.21</v>
      </c>
      <c r="E1161" s="11" t="str">
        <f>VLOOKUP(A1161,'Medical Examinations'!$A$1:$L$2336,4,FALSE)</f>
        <v>No</v>
      </c>
      <c r="F1161" s="11" t="str">
        <f>VLOOKUP(A1161,'Medical Examinations'!$A$1:$L$2336,5,FALSE)</f>
        <v>No</v>
      </c>
      <c r="G1161" s="11" t="str">
        <f>VLOOKUP(A1161,'Medical Examinations'!$A$1:$L$2336,6,FALSE)</f>
        <v>No</v>
      </c>
      <c r="H1161" s="11">
        <f>VLOOKUP(A1161,'Medical Examinations'!$A$1:$L$2336,8,FALSE)</f>
        <v>2</v>
      </c>
      <c r="I1161" s="11" t="str">
        <f>VLOOKUP(A1161,'Medical Examinations'!$A$1:$L$2336,10,FALSE)</f>
        <v>No</v>
      </c>
      <c r="J1161" s="11" t="str">
        <f>VLOOKUP(A1161,'Medical Examinations'!$A$1:$L$2336,11,FALSE)</f>
        <v>Over Weight</v>
      </c>
      <c r="K1161" s="11" t="str">
        <f>VLOOKUP(A1161,'Medical Examinations'!$A$1:$L$2336,12,FALSE)</f>
        <v>Prediabetes</v>
      </c>
      <c r="L1161" s="10">
        <f ca="1">VLOOKUP(A1161,'Hospitalisation Details'!$A$1:$Q$2344,3,FALSE)</f>
        <v>1966</v>
      </c>
      <c r="M1161" s="10" t="str">
        <f ca="1">VLOOKUP(A1161,'Hospitalisation Details'!$A$1:$Q$2344,5,FALSE)</f>
        <v>Dec</v>
      </c>
      <c r="N1161" s="11">
        <f ca="1">VLOOKUP(A1161,'Hospitalisation Details'!$A$1:$Q$2344,6,FALSE)</f>
        <v>4</v>
      </c>
      <c r="O1161" s="17">
        <f ca="1">VLOOKUP(A1161,'Hospitalisation Details'!$A$1:$Q$2344,7,FALSE)</f>
        <v>24445</v>
      </c>
      <c r="P1161" s="11">
        <f ca="1">VLOOKUP(A1161,'Hospitalisation Details'!$A$1:$Q$2344,10,FALSE)</f>
        <v>9582.54</v>
      </c>
      <c r="Q1161" s="11" t="str">
        <f ca="1">VLOOKUP(A1161,'Hospitalisation Details'!$A$1:$Q$2344,12,FALSE)</f>
        <v>tier - 3</v>
      </c>
      <c r="R1161" s="11" t="str">
        <f ca="1">VLOOKUP(A1161,'Hospitalisation Details'!$A$1:$Q$2344,14,FALSE)</f>
        <v>tier - 2</v>
      </c>
      <c r="S1161" s="11">
        <f ca="1">VLOOKUP(A1161,'Hospitalisation Details'!$A$1:$Q$2344,17,FALSE)</f>
        <v>58</v>
      </c>
      <c r="T1161" s="11" t="str">
        <f ca="1">VLOOKUP(A1161,'Hospitalisation Details'!$A$1:$Q$2336,16,FALSE)</f>
        <v>R1013</v>
      </c>
    </row>
    <row r="1162" ht="15.5" spans="1:20">
      <c r="A1162" s="10" t="s">
        <v>4267</v>
      </c>
      <c r="B1162" s="11" t="str">
        <f>VLOOKUP(A1162,'Customer Names'!$H$6:$K$2340,3,FALSE)</f>
        <v>  Liisa A</v>
      </c>
      <c r="C1162" s="11">
        <f>VLOOKUP(A1162,'Medical Examinations'!$A$1:$L$2336,2,FALSE)</f>
        <v>39.995</v>
      </c>
      <c r="D1162" s="11">
        <f>VLOOKUP(A1162,'Medical Examinations'!$A$1:$L$2336,3,FALSE)</f>
        <v>4.65</v>
      </c>
      <c r="E1162" s="11" t="str">
        <f>VLOOKUP(A1162,'Medical Examinations'!$A$1:$L$2336,4,FALSE)</f>
        <v>No</v>
      </c>
      <c r="F1162" s="11" t="str">
        <f>VLOOKUP(A1162,'Medical Examinations'!$A$1:$L$2336,5,FALSE)</f>
        <v>No</v>
      </c>
      <c r="G1162" s="11" t="str">
        <f>VLOOKUP(A1162,'Medical Examinations'!$A$1:$L$2336,6,FALSE)</f>
        <v>No</v>
      </c>
      <c r="H1162" s="11">
        <f>VLOOKUP(A1162,'Medical Examinations'!$A$1:$L$2336,8,FALSE)</f>
        <v>0</v>
      </c>
      <c r="I1162" s="11" t="str">
        <f>VLOOKUP(A1162,'Medical Examinations'!$A$1:$L$2336,10,FALSE)</f>
        <v>No</v>
      </c>
      <c r="J1162" s="11" t="str">
        <f>VLOOKUP(A1162,'Medical Examinations'!$A$1:$L$2336,11,FALSE)</f>
        <v>Obesity</v>
      </c>
      <c r="K1162" s="11" t="str">
        <f>VLOOKUP(A1162,'Medical Examinations'!$A$1:$L$2336,12,FALSE)</f>
        <v>Normal</v>
      </c>
      <c r="L1162" s="10">
        <f ca="1">VLOOKUP(A1162,'Hospitalisation Details'!$A$1:$Q$2344,3,FALSE)</f>
        <v>1973</v>
      </c>
      <c r="M1162" s="10" t="str">
        <f ca="1">VLOOKUP(A1162,'Hospitalisation Details'!$A$1:$Q$2344,5,FALSE)</f>
        <v>Nov</v>
      </c>
      <c r="N1162" s="11">
        <f ca="1">VLOOKUP(A1162,'Hospitalisation Details'!$A$1:$Q$2344,6,FALSE)</f>
        <v>28</v>
      </c>
      <c r="O1162" s="17">
        <f ca="1">VLOOKUP(A1162,'Hospitalisation Details'!$A$1:$Q$2344,7,FALSE)</f>
        <v>26996</v>
      </c>
      <c r="P1162" s="11">
        <f ca="1">VLOOKUP(A1162,'Hospitalisation Details'!$A$1:$Q$2344,10,FALSE)</f>
        <v>9583.89</v>
      </c>
      <c r="Q1162" s="11" t="str">
        <f ca="1">VLOOKUP(A1162,'Hospitalisation Details'!$A$1:$Q$2344,12,FALSE)</f>
        <v>tier - 2</v>
      </c>
      <c r="R1162" s="11" t="str">
        <f ca="1">VLOOKUP(A1162,'Hospitalisation Details'!$A$1:$Q$2344,14,FALSE)</f>
        <v>tier - 3</v>
      </c>
      <c r="S1162" s="11">
        <f ca="1">VLOOKUP(A1162,'Hospitalisation Details'!$A$1:$Q$2344,17,FALSE)</f>
        <v>51</v>
      </c>
      <c r="T1162" s="11" t="str">
        <f ca="1">VLOOKUP(A1162,'Hospitalisation Details'!$A$1:$Q$2336,16,FALSE)</f>
        <v>R1012</v>
      </c>
    </row>
    <row r="1163" ht="15.5" spans="1:20">
      <c r="A1163" s="10" t="s">
        <v>4271</v>
      </c>
      <c r="B1163" s="11" t="str">
        <f>VLOOKUP(A1163,'Customer Names'!$H$6:$K$2340,3,FALSE)</f>
        <v>  Kathryn E</v>
      </c>
      <c r="C1163" s="11">
        <f>VLOOKUP(A1163,'Medical Examinations'!$A$1:$L$2336,2,FALSE)</f>
        <v>22.92</v>
      </c>
      <c r="D1163" s="11">
        <f>VLOOKUP(A1163,'Medical Examinations'!$A$1:$L$2336,3,FALSE)</f>
        <v>5.87</v>
      </c>
      <c r="E1163" s="11" t="str">
        <f>VLOOKUP(A1163,'Medical Examinations'!$A$1:$L$2336,4,FALSE)</f>
        <v>yes</v>
      </c>
      <c r="F1163" s="11" t="str">
        <f>VLOOKUP(A1163,'Medical Examinations'!$A$1:$L$2336,5,FALSE)</f>
        <v>No</v>
      </c>
      <c r="G1163" s="11" t="str">
        <f>VLOOKUP(A1163,'Medical Examinations'!$A$1:$L$2336,6,FALSE)</f>
        <v>No</v>
      </c>
      <c r="H1163" s="11">
        <f>VLOOKUP(A1163,'Medical Examinations'!$A$1:$L$2336,8,FALSE)</f>
        <v>1</v>
      </c>
      <c r="I1163" s="11" t="str">
        <f>VLOOKUP(A1163,'Medical Examinations'!$A$1:$L$2336,10,FALSE)</f>
        <v>No</v>
      </c>
      <c r="J1163" s="11" t="str">
        <f>VLOOKUP(A1163,'Medical Examinations'!$A$1:$L$2336,11,FALSE)</f>
        <v>Normal Weight</v>
      </c>
      <c r="K1163" s="11" t="str">
        <f>VLOOKUP(A1163,'Medical Examinations'!$A$1:$L$2336,12,FALSE)</f>
        <v>Prediabetes</v>
      </c>
      <c r="L1163" s="10">
        <f ca="1">VLOOKUP(A1163,'Hospitalisation Details'!$A$1:$Q$2344,3,FALSE)</f>
        <v>1981</v>
      </c>
      <c r="M1163" s="10" t="str">
        <f ca="1">VLOOKUP(A1163,'Hospitalisation Details'!$A$1:$Q$2344,5,FALSE)</f>
        <v>Oct</v>
      </c>
      <c r="N1163" s="11">
        <f ca="1">VLOOKUP(A1163,'Hospitalisation Details'!$A$1:$Q$2344,6,FALSE)</f>
        <v>18</v>
      </c>
      <c r="O1163" s="17">
        <f ca="1">VLOOKUP(A1163,'Hospitalisation Details'!$A$1:$Q$2344,7,FALSE)</f>
        <v>29877</v>
      </c>
      <c r="P1163" s="11">
        <f ca="1">VLOOKUP(A1163,'Hospitalisation Details'!$A$1:$Q$2344,10,FALSE)</f>
        <v>9584.04</v>
      </c>
      <c r="Q1163" s="11" t="str">
        <f ca="1">VLOOKUP(A1163,'Hospitalisation Details'!$A$1:$Q$2344,12,FALSE)</f>
        <v>tier - 2</v>
      </c>
      <c r="R1163" s="11" t="str">
        <f ca="1">VLOOKUP(A1163,'Hospitalisation Details'!$A$1:$Q$2344,14,FALSE)</f>
        <v>tier - 1</v>
      </c>
      <c r="S1163" s="11">
        <f ca="1">VLOOKUP(A1163,'Hospitalisation Details'!$A$1:$Q$2344,17,FALSE)</f>
        <v>44</v>
      </c>
      <c r="T1163" s="11" t="str">
        <f ca="1">VLOOKUP(A1163,'Hospitalisation Details'!$A$1:$Q$2336,16,FALSE)</f>
        <v>R1021</v>
      </c>
    </row>
    <row r="1164" ht="15.5" spans="1:20">
      <c r="A1164" s="10" t="s">
        <v>4275</v>
      </c>
      <c r="B1164" s="11" t="str">
        <f>VLOOKUP(A1164,'Customer Names'!$H$6:$K$2340,3,FALSE)</f>
        <v>  Maxwell</v>
      </c>
      <c r="C1164" s="11">
        <f>VLOOKUP(A1164,'Medical Examinations'!$A$1:$L$2336,2,FALSE)</f>
        <v>24.78</v>
      </c>
      <c r="D1164" s="11">
        <f>VLOOKUP(A1164,'Medical Examinations'!$A$1:$L$2336,3,FALSE)</f>
        <v>4.24</v>
      </c>
      <c r="E1164" s="11" t="str">
        <f>VLOOKUP(A1164,'Medical Examinations'!$A$1:$L$2336,4,FALSE)</f>
        <v>yes</v>
      </c>
      <c r="F1164" s="11" t="str">
        <f>VLOOKUP(A1164,'Medical Examinations'!$A$1:$L$2336,5,FALSE)</f>
        <v>No</v>
      </c>
      <c r="G1164" s="11" t="str">
        <f>VLOOKUP(A1164,'Medical Examinations'!$A$1:$L$2336,6,FALSE)</f>
        <v>No</v>
      </c>
      <c r="H1164" s="11">
        <f>VLOOKUP(A1164,'Medical Examinations'!$A$1:$L$2336,8,FALSE)</f>
        <v>2</v>
      </c>
      <c r="I1164" s="11" t="str">
        <f>VLOOKUP(A1164,'Medical Examinations'!$A$1:$L$2336,10,FALSE)</f>
        <v>No</v>
      </c>
      <c r="J1164" s="11" t="str">
        <f>VLOOKUP(A1164,'Medical Examinations'!$A$1:$L$2336,11,FALSE)</f>
        <v>Normal Weight</v>
      </c>
      <c r="K1164" s="11" t="str">
        <f>VLOOKUP(A1164,'Medical Examinations'!$A$1:$L$2336,12,FALSE)</f>
        <v>Normal</v>
      </c>
      <c r="L1164" s="10">
        <f ca="1">VLOOKUP(A1164,'Hospitalisation Details'!$A$1:$Q$2344,3,FALSE)</f>
        <v>1964</v>
      </c>
      <c r="M1164" s="10" t="str">
        <f ca="1">VLOOKUP(A1164,'Hospitalisation Details'!$A$1:$Q$2344,5,FALSE)</f>
        <v>Dec</v>
      </c>
      <c r="N1164" s="11">
        <f ca="1">VLOOKUP(A1164,'Hospitalisation Details'!$A$1:$Q$2344,6,FALSE)</f>
        <v>15</v>
      </c>
      <c r="O1164" s="17">
        <f ca="1">VLOOKUP(A1164,'Hospitalisation Details'!$A$1:$Q$2344,7,FALSE)</f>
        <v>23726</v>
      </c>
      <c r="P1164" s="11">
        <f ca="1">VLOOKUP(A1164,'Hospitalisation Details'!$A$1:$Q$2344,10,FALSE)</f>
        <v>9597.63</v>
      </c>
      <c r="Q1164" s="11" t="str">
        <f ca="1">VLOOKUP(A1164,'Hospitalisation Details'!$A$1:$Q$2344,12,FALSE)</f>
        <v>tier - 3</v>
      </c>
      <c r="R1164" s="11" t="str">
        <f ca="1">VLOOKUP(A1164,'Hospitalisation Details'!$A$1:$Q$2344,14,FALSE)</f>
        <v>tier - 3</v>
      </c>
      <c r="S1164" s="11">
        <f ca="1">VLOOKUP(A1164,'Hospitalisation Details'!$A$1:$Q$2344,17,FALSE)</f>
        <v>60</v>
      </c>
      <c r="T1164" s="11" t="str">
        <f ca="1">VLOOKUP(A1164,'Hospitalisation Details'!$A$1:$Q$2336,16,FALSE)</f>
        <v>R1013</v>
      </c>
    </row>
    <row r="1165" ht="15.5" spans="1:20">
      <c r="A1165" s="10" t="s">
        <v>4279</v>
      </c>
      <c r="B1165" s="11" t="str">
        <f>VLOOKUP(A1165,'Customer Names'!$H$6:$K$2340,3,FALSE)</f>
        <v>  Pascale</v>
      </c>
      <c r="C1165" s="11">
        <f>VLOOKUP(A1165,'Medical Examinations'!$A$1:$L$2336,2,FALSE)</f>
        <v>34.07</v>
      </c>
      <c r="D1165" s="11">
        <f>VLOOKUP(A1165,'Medical Examinations'!$A$1:$L$2336,3,FALSE)</f>
        <v>7.81</v>
      </c>
      <c r="E1165" s="11" t="str">
        <f>VLOOKUP(A1165,'Medical Examinations'!$A$1:$L$2336,4,FALSE)</f>
        <v>yes</v>
      </c>
      <c r="F1165" s="11" t="str">
        <f>VLOOKUP(A1165,'Medical Examinations'!$A$1:$L$2336,5,FALSE)</f>
        <v>No</v>
      </c>
      <c r="G1165" s="11" t="str">
        <f>VLOOKUP(A1165,'Medical Examinations'!$A$1:$L$2336,6,FALSE)</f>
        <v>No</v>
      </c>
      <c r="H1165" s="11">
        <f>VLOOKUP(A1165,'Medical Examinations'!$A$1:$L$2336,8,FALSE)</f>
        <v>0</v>
      </c>
      <c r="I1165" s="11" t="str">
        <f>VLOOKUP(A1165,'Medical Examinations'!$A$1:$L$2336,10,FALSE)</f>
        <v>No</v>
      </c>
      <c r="J1165" s="11" t="str">
        <f>VLOOKUP(A1165,'Medical Examinations'!$A$1:$L$2336,11,FALSE)</f>
        <v>Obesity</v>
      </c>
      <c r="K1165" s="11" t="str">
        <f>VLOOKUP(A1165,'Medical Examinations'!$A$1:$L$2336,12,FALSE)</f>
        <v>Diabetes</v>
      </c>
      <c r="L1165" s="10">
        <f ca="1">VLOOKUP(A1165,'Hospitalisation Details'!$A$1:$Q$2344,3,FALSE)</f>
        <v>1972</v>
      </c>
      <c r="M1165" s="10" t="str">
        <f ca="1">VLOOKUP(A1165,'Hospitalisation Details'!$A$1:$Q$2344,5,FALSE)</f>
        <v>Dec</v>
      </c>
      <c r="N1165" s="11">
        <f ca="1">VLOOKUP(A1165,'Hospitalisation Details'!$A$1:$Q$2344,6,FALSE)</f>
        <v>27</v>
      </c>
      <c r="O1165" s="17">
        <f ca="1">VLOOKUP(A1165,'Hospitalisation Details'!$A$1:$Q$2344,7,FALSE)</f>
        <v>26660</v>
      </c>
      <c r="P1165" s="11">
        <f ca="1">VLOOKUP(A1165,'Hospitalisation Details'!$A$1:$Q$2344,10,FALSE)</f>
        <v>9617.66</v>
      </c>
      <c r="Q1165" s="11" t="str">
        <f ca="1">VLOOKUP(A1165,'Hospitalisation Details'!$A$1:$Q$2344,12,FALSE)</f>
        <v>tier - 3</v>
      </c>
      <c r="R1165" s="11" t="str">
        <f ca="1">VLOOKUP(A1165,'Hospitalisation Details'!$A$1:$Q$2344,14,FALSE)</f>
        <v>tier - 3</v>
      </c>
      <c r="S1165" s="11">
        <f ca="1">VLOOKUP(A1165,'Hospitalisation Details'!$A$1:$Q$2344,17,FALSE)</f>
        <v>52</v>
      </c>
      <c r="T1165" s="11" t="str">
        <f ca="1">VLOOKUP(A1165,'Hospitalisation Details'!$A$1:$Q$2336,16,FALSE)</f>
        <v>R1016</v>
      </c>
    </row>
    <row r="1166" ht="15.5" spans="1:20">
      <c r="A1166" s="10" t="s">
        <v>4283</v>
      </c>
      <c r="B1166" s="11" t="str">
        <f>VLOOKUP(A1166,'Customer Names'!$H$6:$K$2340,3,FALSE)</f>
        <v>  Becca</v>
      </c>
      <c r="C1166" s="11">
        <f>VLOOKUP(A1166,'Medical Examinations'!$A$1:$L$2336,2,FALSE)</f>
        <v>30.14</v>
      </c>
      <c r="D1166" s="11">
        <f>VLOOKUP(A1166,'Medical Examinations'!$A$1:$L$2336,3,FALSE)</f>
        <v>9.85</v>
      </c>
      <c r="E1166" s="11" t="str">
        <f>VLOOKUP(A1166,'Medical Examinations'!$A$1:$L$2336,4,FALSE)</f>
        <v>No</v>
      </c>
      <c r="F1166" s="11" t="str">
        <f>VLOOKUP(A1166,'Medical Examinations'!$A$1:$L$2336,5,FALSE)</f>
        <v>No</v>
      </c>
      <c r="G1166" s="11" t="str">
        <f>VLOOKUP(A1166,'Medical Examinations'!$A$1:$L$2336,6,FALSE)</f>
        <v>No</v>
      </c>
      <c r="H1166" s="11">
        <f>VLOOKUP(A1166,'Medical Examinations'!$A$1:$L$2336,8,FALSE)</f>
        <v>0</v>
      </c>
      <c r="I1166" s="11" t="str">
        <f>VLOOKUP(A1166,'Medical Examinations'!$A$1:$L$2336,10,FALSE)</f>
        <v>No</v>
      </c>
      <c r="J1166" s="11" t="str">
        <f>VLOOKUP(A1166,'Medical Examinations'!$A$1:$L$2336,11,FALSE)</f>
        <v>Obesity</v>
      </c>
      <c r="K1166" s="11" t="str">
        <f>VLOOKUP(A1166,'Medical Examinations'!$A$1:$L$2336,12,FALSE)</f>
        <v>Diabetes</v>
      </c>
      <c r="L1166" s="10">
        <f ca="1">VLOOKUP(A1166,'Hospitalisation Details'!$A$1:$Q$2344,3,FALSE)</f>
        <v>1982</v>
      </c>
      <c r="M1166" s="10" t="str">
        <f ca="1">VLOOKUP(A1166,'Hospitalisation Details'!$A$1:$Q$2344,5,FALSE)</f>
        <v>Aug</v>
      </c>
      <c r="N1166" s="11">
        <f ca="1">VLOOKUP(A1166,'Hospitalisation Details'!$A$1:$Q$2344,6,FALSE)</f>
        <v>29</v>
      </c>
      <c r="O1166" s="17">
        <f ca="1">VLOOKUP(A1166,'Hospitalisation Details'!$A$1:$Q$2344,7,FALSE)</f>
        <v>30192</v>
      </c>
      <c r="P1166" s="11">
        <f ca="1">VLOOKUP(A1166,'Hospitalisation Details'!$A$1:$Q$2344,10,FALSE)</f>
        <v>9619.18</v>
      </c>
      <c r="Q1166" s="11" t="str">
        <f ca="1">VLOOKUP(A1166,'Hospitalisation Details'!$A$1:$Q$2344,12,FALSE)</f>
        <v>tier - 2</v>
      </c>
      <c r="R1166" s="11" t="str">
        <f ca="1">VLOOKUP(A1166,'Hospitalisation Details'!$A$1:$Q$2344,14,FALSE)</f>
        <v>tier - 1</v>
      </c>
      <c r="S1166" s="11">
        <f ca="1">VLOOKUP(A1166,'Hospitalisation Details'!$A$1:$Q$2344,17,FALSE)</f>
        <v>43</v>
      </c>
      <c r="T1166" s="11" t="str">
        <f ca="1">VLOOKUP(A1166,'Hospitalisation Details'!$A$1:$Q$2336,16,FALSE)</f>
        <v>R1025</v>
      </c>
    </row>
    <row r="1167" ht="15.5" spans="1:20">
      <c r="A1167" s="10" t="s">
        <v>4287</v>
      </c>
      <c r="B1167" s="11" t="str">
        <f>VLOOKUP(A1167,'Customer Names'!$H$6:$K$2340,3,FALSE)</f>
        <v>  Grace</v>
      </c>
      <c r="C1167" s="11">
        <f>VLOOKUP(A1167,'Medical Examinations'!$A$1:$L$2336,2,FALSE)</f>
        <v>18.05</v>
      </c>
      <c r="D1167" s="11">
        <f>VLOOKUP(A1167,'Medical Examinations'!$A$1:$L$2336,3,FALSE)</f>
        <v>6.94</v>
      </c>
      <c r="E1167" s="11" t="str">
        <f>VLOOKUP(A1167,'Medical Examinations'!$A$1:$L$2336,4,FALSE)</f>
        <v>No</v>
      </c>
      <c r="F1167" s="11" t="str">
        <f>VLOOKUP(A1167,'Medical Examinations'!$A$1:$L$2336,5,FALSE)</f>
        <v>No</v>
      </c>
      <c r="G1167" s="11" t="str">
        <f>VLOOKUP(A1167,'Medical Examinations'!$A$1:$L$2336,6,FALSE)</f>
        <v>No</v>
      </c>
      <c r="H1167" s="11">
        <f>VLOOKUP(A1167,'Medical Examinations'!$A$1:$L$2336,8,FALSE)</f>
        <v>0</v>
      </c>
      <c r="I1167" s="11" t="str">
        <f>VLOOKUP(A1167,'Medical Examinations'!$A$1:$L$2336,10,FALSE)</f>
        <v>No</v>
      </c>
      <c r="J1167" s="11" t="str">
        <f>VLOOKUP(A1167,'Medical Examinations'!$A$1:$L$2336,11,FALSE)</f>
        <v>Under Weight</v>
      </c>
      <c r="K1167" s="11" t="str">
        <f>VLOOKUP(A1167,'Medical Examinations'!$A$1:$L$2336,12,FALSE)</f>
        <v>Diabetes</v>
      </c>
      <c r="L1167" s="10">
        <f ca="1">VLOOKUP(A1167,'Hospitalisation Details'!$A$1:$Q$2344,3,FALSE)</f>
        <v>1975</v>
      </c>
      <c r="M1167" s="10" t="str">
        <f ca="1">VLOOKUP(A1167,'Hospitalisation Details'!$A$1:$Q$2344,5,FALSE)</f>
        <v>Oct</v>
      </c>
      <c r="N1167" s="11">
        <f ca="1">VLOOKUP(A1167,'Hospitalisation Details'!$A$1:$Q$2344,6,FALSE)</f>
        <v>29</v>
      </c>
      <c r="O1167" s="17">
        <f ca="1">VLOOKUP(A1167,'Hospitalisation Details'!$A$1:$Q$2344,7,FALSE)</f>
        <v>27696</v>
      </c>
      <c r="P1167" s="11">
        <f ca="1">VLOOKUP(A1167,'Hospitalisation Details'!$A$1:$Q$2344,10,FALSE)</f>
        <v>9620.33</v>
      </c>
      <c r="Q1167" s="11" t="str">
        <f ca="1">VLOOKUP(A1167,'Hospitalisation Details'!$A$1:$Q$2344,12,FALSE)</f>
        <v>tier - 3</v>
      </c>
      <c r="R1167" s="11" t="str">
        <f ca="1">VLOOKUP(A1167,'Hospitalisation Details'!$A$1:$Q$2344,14,FALSE)</f>
        <v>tier - 3</v>
      </c>
      <c r="S1167" s="11">
        <f ca="1">VLOOKUP(A1167,'Hospitalisation Details'!$A$1:$Q$2344,17,FALSE)</f>
        <v>50</v>
      </c>
      <c r="T1167" s="11" t="str">
        <f ca="1">VLOOKUP(A1167,'Hospitalisation Details'!$A$1:$Q$2336,16,FALSE)</f>
        <v>R1012</v>
      </c>
    </row>
    <row r="1168" ht="15.5" spans="1:20">
      <c r="A1168" s="10" t="s">
        <v>4290</v>
      </c>
      <c r="B1168" s="11" t="str">
        <f>VLOOKUP(A1168,'Customer Names'!$H$6:$K$2340,3,FALSE)</f>
        <v>  Samantha</v>
      </c>
      <c r="C1168" s="11">
        <f>VLOOKUP(A1168,'Medical Examinations'!$A$1:$L$2336,2,FALSE)</f>
        <v>37.4</v>
      </c>
      <c r="D1168" s="11">
        <f>VLOOKUP(A1168,'Medical Examinations'!$A$1:$L$2336,3,FALSE)</f>
        <v>11.3</v>
      </c>
      <c r="E1168" s="11" t="str">
        <f>VLOOKUP(A1168,'Medical Examinations'!$A$1:$L$2336,4,FALSE)</f>
        <v>yes</v>
      </c>
      <c r="F1168" s="11" t="str">
        <f>VLOOKUP(A1168,'Medical Examinations'!$A$1:$L$2336,5,FALSE)</f>
        <v>No</v>
      </c>
      <c r="G1168" s="11" t="str">
        <f>VLOOKUP(A1168,'Medical Examinations'!$A$1:$L$2336,6,FALSE)</f>
        <v>No</v>
      </c>
      <c r="H1168" s="11">
        <f>VLOOKUP(A1168,'Medical Examinations'!$A$1:$L$2336,8,FALSE)</f>
        <v>2</v>
      </c>
      <c r="I1168" s="11" t="str">
        <f>VLOOKUP(A1168,'Medical Examinations'!$A$1:$L$2336,10,FALSE)</f>
        <v>No</v>
      </c>
      <c r="J1168" s="11" t="str">
        <f>VLOOKUP(A1168,'Medical Examinations'!$A$1:$L$2336,11,FALSE)</f>
        <v>Obesity</v>
      </c>
      <c r="K1168" s="11" t="str">
        <f>VLOOKUP(A1168,'Medical Examinations'!$A$1:$L$2336,12,FALSE)</f>
        <v>Diabetes</v>
      </c>
      <c r="L1168" s="10">
        <f ca="1">VLOOKUP(A1168,'Hospitalisation Details'!$A$1:$Q$2344,3,FALSE)</f>
        <v>1970</v>
      </c>
      <c r="M1168" s="10" t="str">
        <f ca="1">VLOOKUP(A1168,'Hospitalisation Details'!$A$1:$Q$2344,5,FALSE)</f>
        <v>Dec</v>
      </c>
      <c r="N1168" s="11">
        <f ca="1">VLOOKUP(A1168,'Hospitalisation Details'!$A$1:$Q$2344,6,FALSE)</f>
        <v>16</v>
      </c>
      <c r="O1168" s="17">
        <f ca="1">VLOOKUP(A1168,'Hospitalisation Details'!$A$1:$Q$2344,7,FALSE)</f>
        <v>25918</v>
      </c>
      <c r="P1168" s="11">
        <f ca="1">VLOOKUP(A1168,'Hospitalisation Details'!$A$1:$Q$2344,10,FALSE)</f>
        <v>9625.92</v>
      </c>
      <c r="Q1168" s="11" t="str">
        <f ca="1">VLOOKUP(A1168,'Hospitalisation Details'!$A$1:$Q$2344,12,FALSE)</f>
        <v>tier - 2</v>
      </c>
      <c r="R1168" s="11" t="str">
        <f ca="1">VLOOKUP(A1168,'Hospitalisation Details'!$A$1:$Q$2344,14,FALSE)</f>
        <v>tier - 3</v>
      </c>
      <c r="S1168" s="11">
        <f ca="1">VLOOKUP(A1168,'Hospitalisation Details'!$A$1:$Q$2344,17,FALSE)</f>
        <v>54</v>
      </c>
      <c r="T1168" s="11" t="str">
        <f ca="1">VLOOKUP(A1168,'Hospitalisation Details'!$A$1:$Q$2336,16,FALSE)</f>
        <v>R1011</v>
      </c>
    </row>
    <row r="1169" ht="15.5" spans="1:20">
      <c r="A1169" s="10" t="s">
        <v>4294</v>
      </c>
      <c r="B1169" s="11" t="str">
        <f>VLOOKUP(A1169,'Customer Names'!$H$6:$K$2340,3,FALSE)</f>
        <v>  Nicole R</v>
      </c>
      <c r="C1169" s="11">
        <f>VLOOKUP(A1169,'Medical Examinations'!$A$1:$L$2336,2,FALSE)</f>
        <v>25.75</v>
      </c>
      <c r="D1169" s="11">
        <f>VLOOKUP(A1169,'Medical Examinations'!$A$1:$L$2336,3,FALSE)</f>
        <v>9.23</v>
      </c>
      <c r="E1169" s="11" t="str">
        <f>VLOOKUP(A1169,'Medical Examinations'!$A$1:$L$2336,4,FALSE)</f>
        <v>No</v>
      </c>
      <c r="F1169" s="11" t="str">
        <f>VLOOKUP(A1169,'Medical Examinations'!$A$1:$L$2336,5,FALSE)</f>
        <v>No</v>
      </c>
      <c r="G1169" s="11" t="str">
        <f>VLOOKUP(A1169,'Medical Examinations'!$A$1:$L$2336,6,FALSE)</f>
        <v>No</v>
      </c>
      <c r="H1169" s="11">
        <f>VLOOKUP(A1169,'Medical Examinations'!$A$1:$L$2336,8,FALSE)</f>
        <v>0</v>
      </c>
      <c r="I1169" s="11" t="str">
        <f>VLOOKUP(A1169,'Medical Examinations'!$A$1:$L$2336,10,FALSE)</f>
        <v>No</v>
      </c>
      <c r="J1169" s="11" t="str">
        <f>VLOOKUP(A1169,'Medical Examinations'!$A$1:$L$2336,11,FALSE)</f>
        <v>Over Weight</v>
      </c>
      <c r="K1169" s="11" t="str">
        <f>VLOOKUP(A1169,'Medical Examinations'!$A$1:$L$2336,12,FALSE)</f>
        <v>Diabetes</v>
      </c>
      <c r="L1169" s="10">
        <f ca="1">VLOOKUP(A1169,'Hospitalisation Details'!$A$1:$Q$2344,3,FALSE)</f>
        <v>1998</v>
      </c>
      <c r="M1169" s="10" t="str">
        <f ca="1">VLOOKUP(A1169,'Hospitalisation Details'!$A$1:$Q$2344,5,FALSE)</f>
        <v>Jun</v>
      </c>
      <c r="N1169" s="11">
        <f ca="1">VLOOKUP(A1169,'Hospitalisation Details'!$A$1:$Q$2344,6,FALSE)</f>
        <v>23</v>
      </c>
      <c r="O1169" s="17">
        <f ca="1">VLOOKUP(A1169,'Hospitalisation Details'!$A$1:$Q$2344,7,FALSE)</f>
        <v>35969</v>
      </c>
      <c r="P1169" s="11">
        <f ca="1">VLOOKUP(A1169,'Hospitalisation Details'!$A$1:$Q$2344,10,FALSE)</f>
        <v>9628.79</v>
      </c>
      <c r="Q1169" s="11" t="str">
        <f ca="1">VLOOKUP(A1169,'Hospitalisation Details'!$A$1:$Q$2344,12,FALSE)</f>
        <v>tier - 2</v>
      </c>
      <c r="R1169" s="11" t="str">
        <f ca="1">VLOOKUP(A1169,'Hospitalisation Details'!$A$1:$Q$2344,14,FALSE)</f>
        <v>tier - 2</v>
      </c>
      <c r="S1169" s="11">
        <f ca="1">VLOOKUP(A1169,'Hospitalisation Details'!$A$1:$Q$2344,17,FALSE)</f>
        <v>27</v>
      </c>
      <c r="T1169" s="11" t="str">
        <f ca="1">VLOOKUP(A1169,'Hospitalisation Details'!$A$1:$Q$2336,16,FALSE)</f>
        <v>R1026</v>
      </c>
    </row>
    <row r="1170" ht="15.5" spans="1:20">
      <c r="A1170" s="10" t="s">
        <v>4298</v>
      </c>
      <c r="B1170" s="11" t="str">
        <f>VLOOKUP(A1170,'Customer Names'!$H$6:$K$2340,3,FALSE)</f>
        <v>  David W</v>
      </c>
      <c r="C1170" s="11">
        <f>VLOOKUP(A1170,'Medical Examinations'!$A$1:$L$2336,2,FALSE)</f>
        <v>32.3</v>
      </c>
      <c r="D1170" s="11">
        <f>VLOOKUP(A1170,'Medical Examinations'!$A$1:$L$2336,3,FALSE)</f>
        <v>4.37</v>
      </c>
      <c r="E1170" s="11" t="str">
        <f>VLOOKUP(A1170,'Medical Examinations'!$A$1:$L$2336,4,FALSE)</f>
        <v>No</v>
      </c>
      <c r="F1170" s="11" t="str">
        <f>VLOOKUP(A1170,'Medical Examinations'!$A$1:$L$2336,5,FALSE)</f>
        <v>No</v>
      </c>
      <c r="G1170" s="11" t="str">
        <f>VLOOKUP(A1170,'Medical Examinations'!$A$1:$L$2336,6,FALSE)</f>
        <v>No</v>
      </c>
      <c r="H1170" s="11">
        <f>VLOOKUP(A1170,'Medical Examinations'!$A$1:$L$2336,8,FALSE)</f>
        <v>2</v>
      </c>
      <c r="I1170" s="11" t="str">
        <f>VLOOKUP(A1170,'Medical Examinations'!$A$1:$L$2336,10,FALSE)</f>
        <v>No</v>
      </c>
      <c r="J1170" s="11" t="str">
        <f>VLOOKUP(A1170,'Medical Examinations'!$A$1:$L$2336,11,FALSE)</f>
        <v>Obesity</v>
      </c>
      <c r="K1170" s="11" t="str">
        <f>VLOOKUP(A1170,'Medical Examinations'!$A$1:$L$2336,12,FALSE)</f>
        <v>Normal</v>
      </c>
      <c r="L1170" s="10">
        <f ca="1">VLOOKUP(A1170,'Hospitalisation Details'!$A$1:$Q$2344,3,FALSE)</f>
        <v>1979</v>
      </c>
      <c r="M1170" s="10" t="str">
        <f ca="1">VLOOKUP(A1170,'Hospitalisation Details'!$A$1:$Q$2344,5,FALSE)</f>
        <v>Dec</v>
      </c>
      <c r="N1170" s="11">
        <f ca="1">VLOOKUP(A1170,'Hospitalisation Details'!$A$1:$Q$2344,6,FALSE)</f>
        <v>19</v>
      </c>
      <c r="O1170" s="17">
        <f ca="1">VLOOKUP(A1170,'Hospitalisation Details'!$A$1:$Q$2344,7,FALSE)</f>
        <v>29208</v>
      </c>
      <c r="P1170" s="11">
        <f ca="1">VLOOKUP(A1170,'Hospitalisation Details'!$A$1:$Q$2344,10,FALSE)</f>
        <v>9630.3</v>
      </c>
      <c r="Q1170" s="11" t="str">
        <f ca="1">VLOOKUP(A1170,'Hospitalisation Details'!$A$1:$Q$2344,12,FALSE)</f>
        <v>tier - 2</v>
      </c>
      <c r="R1170" s="11" t="str">
        <f ca="1">VLOOKUP(A1170,'Hospitalisation Details'!$A$1:$Q$2344,14,FALSE)</f>
        <v>tier - 2</v>
      </c>
      <c r="S1170" s="11">
        <f ca="1">VLOOKUP(A1170,'Hospitalisation Details'!$A$1:$Q$2344,17,FALSE)</f>
        <v>45</v>
      </c>
      <c r="T1170" s="11" t="str">
        <f ca="1">VLOOKUP(A1170,'Hospitalisation Details'!$A$1:$Q$2336,16,FALSE)</f>
        <v>R1021</v>
      </c>
    </row>
    <row r="1171" ht="15.5" spans="1:20">
      <c r="A1171" s="10" t="s">
        <v>4302</v>
      </c>
      <c r="B1171" s="11" t="str">
        <f>VLOOKUP(A1171,'Customer Names'!$H$6:$K$2340,3,FALSE)</f>
        <v>  Grant</v>
      </c>
      <c r="C1171" s="11">
        <f>VLOOKUP(A1171,'Medical Examinations'!$A$1:$L$2336,2,FALSE)</f>
        <v>28.61</v>
      </c>
      <c r="D1171" s="11">
        <f>VLOOKUP(A1171,'Medical Examinations'!$A$1:$L$2336,3,FALSE)</f>
        <v>5.76</v>
      </c>
      <c r="E1171" s="11" t="str">
        <f>VLOOKUP(A1171,'Medical Examinations'!$A$1:$L$2336,4,FALSE)</f>
        <v>No</v>
      </c>
      <c r="F1171" s="11" t="str">
        <f>VLOOKUP(A1171,'Medical Examinations'!$A$1:$L$2336,5,FALSE)</f>
        <v>No</v>
      </c>
      <c r="G1171" s="11" t="str">
        <f>VLOOKUP(A1171,'Medical Examinations'!$A$1:$L$2336,6,FALSE)</f>
        <v>Yes</v>
      </c>
      <c r="H1171" s="11">
        <f>VLOOKUP(A1171,'Medical Examinations'!$A$1:$L$2336,8,FALSE)</f>
        <v>1</v>
      </c>
      <c r="I1171" s="11" t="str">
        <f>VLOOKUP(A1171,'Medical Examinations'!$A$1:$L$2336,10,FALSE)</f>
        <v>No</v>
      </c>
      <c r="J1171" s="11" t="str">
        <f>VLOOKUP(A1171,'Medical Examinations'!$A$1:$L$2336,11,FALSE)</f>
        <v>Over Weight</v>
      </c>
      <c r="K1171" s="11" t="str">
        <f>VLOOKUP(A1171,'Medical Examinations'!$A$1:$L$2336,12,FALSE)</f>
        <v>Prediabetes</v>
      </c>
      <c r="L1171" s="10">
        <f ca="1">VLOOKUP(A1171,'Hospitalisation Details'!$A$1:$Q$2344,3,FALSE)</f>
        <v>1972</v>
      </c>
      <c r="M1171" s="10" t="str">
        <f ca="1">VLOOKUP(A1171,'Hospitalisation Details'!$A$1:$Q$2344,5,FALSE)</f>
        <v>Oct</v>
      </c>
      <c r="N1171" s="11">
        <f ca="1">VLOOKUP(A1171,'Hospitalisation Details'!$A$1:$Q$2344,6,FALSE)</f>
        <v>23</v>
      </c>
      <c r="O1171" s="17">
        <f ca="1">VLOOKUP(A1171,'Hospitalisation Details'!$A$1:$Q$2344,7,FALSE)</f>
        <v>26595</v>
      </c>
      <c r="P1171" s="11">
        <f ca="1">VLOOKUP(A1171,'Hospitalisation Details'!$A$1:$Q$2344,10,FALSE)</f>
        <v>9630.4</v>
      </c>
      <c r="Q1171" s="11" t="str">
        <f ca="1">VLOOKUP(A1171,'Hospitalisation Details'!$A$1:$Q$2344,12,FALSE)</f>
        <v>tier - 2</v>
      </c>
      <c r="R1171" s="11" t="str">
        <f ca="1">VLOOKUP(A1171,'Hospitalisation Details'!$A$1:$Q$2344,14,FALSE)</f>
        <v>tier - 2</v>
      </c>
      <c r="S1171" s="11">
        <f ca="1">VLOOKUP(A1171,'Hospitalisation Details'!$A$1:$Q$2344,17,FALSE)</f>
        <v>53</v>
      </c>
      <c r="T1171" s="11" t="str">
        <f ca="1">VLOOKUP(A1171,'Hospitalisation Details'!$A$1:$Q$2336,16,FALSE)</f>
        <v>R1011</v>
      </c>
    </row>
    <row r="1172" ht="15.5" spans="1:20">
      <c r="A1172" s="10" t="s">
        <v>4305</v>
      </c>
      <c r="B1172" s="11" t="str">
        <f>VLOOKUP(A1172,'Customer Names'!$H$6:$K$2340,3,FALSE)</f>
        <v>  Sophia</v>
      </c>
      <c r="C1172" s="11">
        <f>VLOOKUP(A1172,'Medical Examinations'!$A$1:$L$2336,2,FALSE)</f>
        <v>45.41</v>
      </c>
      <c r="D1172" s="11">
        <f>VLOOKUP(A1172,'Medical Examinations'!$A$1:$L$2336,3,FALSE)</f>
        <v>4.96</v>
      </c>
      <c r="E1172" s="11" t="str">
        <f>VLOOKUP(A1172,'Medical Examinations'!$A$1:$L$2336,4,FALSE)</f>
        <v>No</v>
      </c>
      <c r="F1172" s="11" t="str">
        <f>VLOOKUP(A1172,'Medical Examinations'!$A$1:$L$2336,5,FALSE)</f>
        <v>No</v>
      </c>
      <c r="G1172" s="11" t="str">
        <f>VLOOKUP(A1172,'Medical Examinations'!$A$1:$L$2336,6,FALSE)</f>
        <v>No</v>
      </c>
      <c r="H1172" s="11">
        <f>VLOOKUP(A1172,'Medical Examinations'!$A$1:$L$2336,8,FALSE)</f>
        <v>1</v>
      </c>
      <c r="I1172" s="11" t="str">
        <f>VLOOKUP(A1172,'Medical Examinations'!$A$1:$L$2336,10,FALSE)</f>
        <v>No</v>
      </c>
      <c r="J1172" s="11" t="str">
        <f>VLOOKUP(A1172,'Medical Examinations'!$A$1:$L$2336,11,FALSE)</f>
        <v>Obesity</v>
      </c>
      <c r="K1172" s="11" t="str">
        <f>VLOOKUP(A1172,'Medical Examinations'!$A$1:$L$2336,12,FALSE)</f>
        <v>Normal</v>
      </c>
      <c r="L1172" s="10">
        <f ca="1">VLOOKUP(A1172,'Hospitalisation Details'!$A$1:$Q$2344,3,FALSE)</f>
        <v>1968</v>
      </c>
      <c r="M1172" s="10" t="str">
        <f ca="1">VLOOKUP(A1172,'Hospitalisation Details'!$A$1:$Q$2344,5,FALSE)</f>
        <v>Jun</v>
      </c>
      <c r="N1172" s="11">
        <f ca="1">VLOOKUP(A1172,'Hospitalisation Details'!$A$1:$Q$2344,6,FALSE)</f>
        <v>22</v>
      </c>
      <c r="O1172" s="17">
        <f ca="1">VLOOKUP(A1172,'Hospitalisation Details'!$A$1:$Q$2344,7,FALSE)</f>
        <v>25011</v>
      </c>
      <c r="P1172" s="11">
        <f ca="1">VLOOKUP(A1172,'Hospitalisation Details'!$A$1:$Q$2344,10,FALSE)</f>
        <v>9630.91</v>
      </c>
      <c r="Q1172" s="11" t="str">
        <f ca="1">VLOOKUP(A1172,'Hospitalisation Details'!$A$1:$Q$2344,12,FALSE)</f>
        <v>tier - 3</v>
      </c>
      <c r="R1172" s="11" t="str">
        <f ca="1">VLOOKUP(A1172,'Hospitalisation Details'!$A$1:$Q$2344,14,FALSE)</f>
        <v>tier - 2</v>
      </c>
      <c r="S1172" s="11">
        <f ca="1">VLOOKUP(A1172,'Hospitalisation Details'!$A$1:$Q$2344,17,FALSE)</f>
        <v>57</v>
      </c>
      <c r="T1172" s="11" t="str">
        <f ca="1">VLOOKUP(A1172,'Hospitalisation Details'!$A$1:$Q$2336,16,FALSE)</f>
        <v>R1013</v>
      </c>
    </row>
    <row r="1173" ht="15.5" spans="1:20">
      <c r="A1173" s="10" t="s">
        <v>4308</v>
      </c>
      <c r="B1173" s="11" t="str">
        <f>VLOOKUP(A1173,'Customer Names'!$H$6:$K$2340,3,FALSE)</f>
        <v>  Christina</v>
      </c>
      <c r="C1173" s="11">
        <f>VLOOKUP(A1173,'Medical Examinations'!$A$1:$L$2336,2,FALSE)</f>
        <v>31.2</v>
      </c>
      <c r="D1173" s="11">
        <f>VLOOKUP(A1173,'Medical Examinations'!$A$1:$L$2336,3,FALSE)</f>
        <v>11.04</v>
      </c>
      <c r="E1173" s="11" t="str">
        <f>VLOOKUP(A1173,'Medical Examinations'!$A$1:$L$2336,4,FALSE)</f>
        <v>yes</v>
      </c>
      <c r="F1173" s="11" t="str">
        <f>VLOOKUP(A1173,'Medical Examinations'!$A$1:$L$2336,5,FALSE)</f>
        <v>No</v>
      </c>
      <c r="G1173" s="11" t="str">
        <f>VLOOKUP(A1173,'Medical Examinations'!$A$1:$L$2336,6,FALSE)</f>
        <v>No</v>
      </c>
      <c r="H1173" s="11">
        <f>VLOOKUP(A1173,'Medical Examinations'!$A$1:$L$2336,8,FALSE)</f>
        <v>2</v>
      </c>
      <c r="I1173" s="11" t="str">
        <f>VLOOKUP(A1173,'Medical Examinations'!$A$1:$L$2336,10,FALSE)</f>
        <v>No</v>
      </c>
      <c r="J1173" s="11" t="str">
        <f>VLOOKUP(A1173,'Medical Examinations'!$A$1:$L$2336,11,FALSE)</f>
        <v>Obesity</v>
      </c>
      <c r="K1173" s="11" t="str">
        <f>VLOOKUP(A1173,'Medical Examinations'!$A$1:$L$2336,12,FALSE)</f>
        <v>Diabetes</v>
      </c>
      <c r="L1173" s="10">
        <f ca="1">VLOOKUP(A1173,'Hospitalisation Details'!$A$1:$Q$2344,3,FALSE)</f>
        <v>1970</v>
      </c>
      <c r="M1173" s="10" t="str">
        <f ca="1">VLOOKUP(A1173,'Hospitalisation Details'!$A$1:$Q$2344,5,FALSE)</f>
        <v>Sep</v>
      </c>
      <c r="N1173" s="11">
        <f ca="1">VLOOKUP(A1173,'Hospitalisation Details'!$A$1:$Q$2344,6,FALSE)</f>
        <v>30</v>
      </c>
      <c r="O1173" s="17">
        <f ca="1">VLOOKUP(A1173,'Hospitalisation Details'!$A$1:$Q$2344,7,FALSE)</f>
        <v>25841</v>
      </c>
      <c r="P1173" s="11">
        <f ca="1">VLOOKUP(A1173,'Hospitalisation Details'!$A$1:$Q$2344,10,FALSE)</f>
        <v>9634.54</v>
      </c>
      <c r="Q1173" s="11" t="str">
        <f ca="1">VLOOKUP(A1173,'Hospitalisation Details'!$A$1:$Q$2344,12,FALSE)</f>
        <v>tier - 2</v>
      </c>
      <c r="R1173" s="11" t="str">
        <f ca="1">VLOOKUP(A1173,'Hospitalisation Details'!$A$1:$Q$2344,14,FALSE)</f>
        <v>tier - 2</v>
      </c>
      <c r="S1173" s="11">
        <f ca="1">VLOOKUP(A1173,'Hospitalisation Details'!$A$1:$Q$2344,17,FALSE)</f>
        <v>55</v>
      </c>
      <c r="T1173" s="11" t="str">
        <f ca="1">VLOOKUP(A1173,'Hospitalisation Details'!$A$1:$Q$2336,16,FALSE)</f>
        <v>R1011</v>
      </c>
    </row>
    <row r="1174" ht="15.5" spans="1:20">
      <c r="A1174" s="10" t="s">
        <v>4312</v>
      </c>
      <c r="B1174" s="11" t="str">
        <f>VLOOKUP(A1174,'Customer Names'!$H$6:$K$2340,3,FALSE)</f>
        <v>  Sam L</v>
      </c>
      <c r="C1174" s="11">
        <f>VLOOKUP(A1174,'Medical Examinations'!$A$1:$L$2336,2,FALSE)</f>
        <v>29.83</v>
      </c>
      <c r="D1174" s="11">
        <f>VLOOKUP(A1174,'Medical Examinations'!$A$1:$L$2336,3,FALSE)</f>
        <v>7.81</v>
      </c>
      <c r="E1174" s="11" t="str">
        <f>VLOOKUP(A1174,'Medical Examinations'!$A$1:$L$2336,4,FALSE)</f>
        <v>yes</v>
      </c>
      <c r="F1174" s="11" t="str">
        <f>VLOOKUP(A1174,'Medical Examinations'!$A$1:$L$2336,5,FALSE)</f>
        <v>No</v>
      </c>
      <c r="G1174" s="11" t="str">
        <f>VLOOKUP(A1174,'Medical Examinations'!$A$1:$L$2336,6,FALSE)</f>
        <v>No</v>
      </c>
      <c r="H1174" s="11">
        <f>VLOOKUP(A1174,'Medical Examinations'!$A$1:$L$2336,8,FALSE)</f>
        <v>1</v>
      </c>
      <c r="I1174" s="11" t="str">
        <f>VLOOKUP(A1174,'Medical Examinations'!$A$1:$L$2336,10,FALSE)</f>
        <v>No</v>
      </c>
      <c r="J1174" s="11" t="str">
        <f>VLOOKUP(A1174,'Medical Examinations'!$A$1:$L$2336,11,FALSE)</f>
        <v>Over Weight</v>
      </c>
      <c r="K1174" s="11" t="str">
        <f>VLOOKUP(A1174,'Medical Examinations'!$A$1:$L$2336,12,FALSE)</f>
        <v>Diabetes</v>
      </c>
      <c r="L1174" s="10">
        <f ca="1">VLOOKUP(A1174,'Hospitalisation Details'!$A$1:$Q$2344,3,FALSE)</f>
        <v>1971</v>
      </c>
      <c r="M1174" s="10" t="str">
        <f ca="1">VLOOKUP(A1174,'Hospitalisation Details'!$A$1:$Q$2344,5,FALSE)</f>
        <v>Jul</v>
      </c>
      <c r="N1174" s="11">
        <f ca="1">VLOOKUP(A1174,'Hospitalisation Details'!$A$1:$Q$2344,6,FALSE)</f>
        <v>19</v>
      </c>
      <c r="O1174" s="17">
        <f ca="1">VLOOKUP(A1174,'Hospitalisation Details'!$A$1:$Q$2344,7,FALSE)</f>
        <v>26133</v>
      </c>
      <c r="P1174" s="11">
        <f ca="1">VLOOKUP(A1174,'Hospitalisation Details'!$A$1:$Q$2344,10,FALSE)</f>
        <v>9644.25</v>
      </c>
      <c r="Q1174" s="11" t="str">
        <f ca="1">VLOOKUP(A1174,'Hospitalisation Details'!$A$1:$Q$2344,12,FALSE)</f>
        <v>tier - 2</v>
      </c>
      <c r="R1174" s="11" t="str">
        <f ca="1">VLOOKUP(A1174,'Hospitalisation Details'!$A$1:$Q$2344,14,FALSE)</f>
        <v>tier - 1</v>
      </c>
      <c r="S1174" s="11">
        <f ca="1">VLOOKUP(A1174,'Hospitalisation Details'!$A$1:$Q$2344,17,FALSE)</f>
        <v>54</v>
      </c>
      <c r="T1174" s="11" t="str">
        <f ca="1">VLOOKUP(A1174,'Hospitalisation Details'!$A$1:$Q$2336,16,FALSE)</f>
        <v>R1012</v>
      </c>
    </row>
    <row r="1175" ht="15.5" spans="1:20">
      <c r="A1175" s="10" t="s">
        <v>4315</v>
      </c>
      <c r="B1175" s="11" t="str">
        <f>VLOOKUP(A1175,'Customer Names'!$H$6:$K$2340,3,FALSE)</f>
        <v>  Haley R</v>
      </c>
      <c r="C1175" s="11">
        <f>VLOOKUP(A1175,'Medical Examinations'!$A$1:$L$2336,2,FALSE)</f>
        <v>29.06</v>
      </c>
      <c r="D1175" s="11">
        <f>VLOOKUP(A1175,'Medical Examinations'!$A$1:$L$2336,3,FALSE)</f>
        <v>4.55</v>
      </c>
      <c r="E1175" s="11" t="str">
        <f>VLOOKUP(A1175,'Medical Examinations'!$A$1:$L$2336,4,FALSE)</f>
        <v>No</v>
      </c>
      <c r="F1175" s="11" t="str">
        <f>VLOOKUP(A1175,'Medical Examinations'!$A$1:$L$2336,5,FALSE)</f>
        <v>No</v>
      </c>
      <c r="G1175" s="11" t="str">
        <f>VLOOKUP(A1175,'Medical Examinations'!$A$1:$L$2336,6,FALSE)</f>
        <v>No</v>
      </c>
      <c r="H1175" s="11">
        <f>VLOOKUP(A1175,'Medical Examinations'!$A$1:$L$2336,8,FALSE)</f>
        <v>0</v>
      </c>
      <c r="I1175" s="11" t="str">
        <f>VLOOKUP(A1175,'Medical Examinations'!$A$1:$L$2336,10,FALSE)</f>
        <v>No</v>
      </c>
      <c r="J1175" s="11" t="str">
        <f>VLOOKUP(A1175,'Medical Examinations'!$A$1:$L$2336,11,FALSE)</f>
        <v>Over Weight</v>
      </c>
      <c r="K1175" s="11" t="str">
        <f>VLOOKUP(A1175,'Medical Examinations'!$A$1:$L$2336,12,FALSE)</f>
        <v>Normal</v>
      </c>
      <c r="L1175" s="10">
        <f ca="1">VLOOKUP(A1175,'Hospitalisation Details'!$A$1:$Q$2344,3,FALSE)</f>
        <v>1974</v>
      </c>
      <c r="M1175" s="10" t="str">
        <f ca="1">VLOOKUP(A1175,'Hospitalisation Details'!$A$1:$Q$2344,5,FALSE)</f>
        <v>Jul</v>
      </c>
      <c r="N1175" s="11">
        <f ca="1">VLOOKUP(A1175,'Hospitalisation Details'!$A$1:$Q$2344,6,FALSE)</f>
        <v>8</v>
      </c>
      <c r="O1175" s="17">
        <f ca="1">VLOOKUP(A1175,'Hospitalisation Details'!$A$1:$Q$2344,7,FALSE)</f>
        <v>27218</v>
      </c>
      <c r="P1175" s="11">
        <f ca="1">VLOOKUP(A1175,'Hospitalisation Details'!$A$1:$Q$2344,10,FALSE)</f>
        <v>9653.81</v>
      </c>
      <c r="Q1175" s="11" t="str">
        <f ca="1">VLOOKUP(A1175,'Hospitalisation Details'!$A$1:$Q$2344,12,FALSE)</f>
        <v>tier - 2</v>
      </c>
      <c r="R1175" s="11" t="str">
        <f ca="1">VLOOKUP(A1175,'Hospitalisation Details'!$A$1:$Q$2344,14,FALSE)</f>
        <v>tier - 2</v>
      </c>
      <c r="S1175" s="11">
        <f ca="1">VLOOKUP(A1175,'Hospitalisation Details'!$A$1:$Q$2344,17,FALSE)</f>
        <v>51</v>
      </c>
      <c r="T1175" s="11" t="str">
        <f ca="1">VLOOKUP(A1175,'Hospitalisation Details'!$A$1:$Q$2336,16,FALSE)</f>
        <v>R1011</v>
      </c>
    </row>
    <row r="1176" ht="15.5" spans="1:20">
      <c r="A1176" s="10" t="s">
        <v>4319</v>
      </c>
      <c r="B1176" s="11" t="str">
        <f>VLOOKUP(A1176,'Customer Names'!$H$6:$K$2340,3,FALSE)</f>
        <v>  Ethan</v>
      </c>
      <c r="C1176" s="11">
        <f>VLOOKUP(A1176,'Medical Examinations'!$A$1:$L$2336,2,FALSE)</f>
        <v>27.455</v>
      </c>
      <c r="D1176" s="11">
        <f>VLOOKUP(A1176,'Medical Examinations'!$A$1:$L$2336,3,FALSE)</f>
        <v>6.13</v>
      </c>
      <c r="E1176" s="11" t="str">
        <f>VLOOKUP(A1176,'Medical Examinations'!$A$1:$L$2336,4,FALSE)</f>
        <v>No</v>
      </c>
      <c r="F1176" s="11" t="str">
        <f>VLOOKUP(A1176,'Medical Examinations'!$A$1:$L$2336,5,FALSE)</f>
        <v>No</v>
      </c>
      <c r="G1176" s="11" t="str">
        <f>VLOOKUP(A1176,'Medical Examinations'!$A$1:$L$2336,6,FALSE)</f>
        <v>No</v>
      </c>
      <c r="H1176" s="11">
        <f>VLOOKUP(A1176,'Medical Examinations'!$A$1:$L$2336,8,FALSE)</f>
        <v>2</v>
      </c>
      <c r="I1176" s="11" t="str">
        <f>VLOOKUP(A1176,'Medical Examinations'!$A$1:$L$2336,10,FALSE)</f>
        <v>No</v>
      </c>
      <c r="J1176" s="11" t="str">
        <f>VLOOKUP(A1176,'Medical Examinations'!$A$1:$L$2336,11,FALSE)</f>
        <v>Over Weight</v>
      </c>
      <c r="K1176" s="11" t="str">
        <f>VLOOKUP(A1176,'Medical Examinations'!$A$1:$L$2336,12,FALSE)</f>
        <v>Prediabetes</v>
      </c>
      <c r="L1176" s="10">
        <f ca="1">VLOOKUP(A1176,'Hospitalisation Details'!$A$1:$Q$2344,3,FALSE)</f>
        <v>1981</v>
      </c>
      <c r="M1176" s="10" t="str">
        <f ca="1">VLOOKUP(A1176,'Hospitalisation Details'!$A$1:$Q$2344,5,FALSE)</f>
        <v>Aug</v>
      </c>
      <c r="N1176" s="11">
        <f ca="1">VLOOKUP(A1176,'Hospitalisation Details'!$A$1:$Q$2344,6,FALSE)</f>
        <v>8</v>
      </c>
      <c r="O1176" s="17">
        <f ca="1">VLOOKUP(A1176,'Hospitalisation Details'!$A$1:$Q$2344,7,FALSE)</f>
        <v>29806</v>
      </c>
      <c r="P1176" s="11">
        <f ca="1">VLOOKUP(A1176,'Hospitalisation Details'!$A$1:$Q$2344,10,FALSE)</f>
        <v>9664.34</v>
      </c>
      <c r="Q1176" s="11" t="str">
        <f ca="1">VLOOKUP(A1176,'Hospitalisation Details'!$A$1:$Q$2344,12,FALSE)</f>
        <v>tier - 2</v>
      </c>
      <c r="R1176" s="11" t="str">
        <f ca="1">VLOOKUP(A1176,'Hospitalisation Details'!$A$1:$Q$2344,14,FALSE)</f>
        <v>tier - 3</v>
      </c>
      <c r="S1176" s="11">
        <f ca="1">VLOOKUP(A1176,'Hospitalisation Details'!$A$1:$Q$2344,17,FALSE)</f>
        <v>44</v>
      </c>
      <c r="T1176" s="11" t="str">
        <f ca="1">VLOOKUP(A1176,'Hospitalisation Details'!$A$1:$Q$2336,16,FALSE)</f>
        <v>R1011</v>
      </c>
    </row>
    <row r="1177" ht="15.5" spans="1:20">
      <c r="A1177" s="10" t="s">
        <v>4322</v>
      </c>
      <c r="B1177" s="11" t="str">
        <f>VLOOKUP(A1177,'Customer Names'!$H$6:$K$2340,3,FALSE)</f>
        <v>  Andrew W</v>
      </c>
      <c r="C1177" s="11">
        <f>VLOOKUP(A1177,'Medical Examinations'!$A$1:$L$2336,2,FALSE)</f>
        <v>23.01</v>
      </c>
      <c r="D1177" s="11">
        <f>VLOOKUP(A1177,'Medical Examinations'!$A$1:$L$2336,3,FALSE)</f>
        <v>6.04</v>
      </c>
      <c r="E1177" s="11" t="str">
        <f>VLOOKUP(A1177,'Medical Examinations'!$A$1:$L$2336,4,FALSE)</f>
        <v>yes</v>
      </c>
      <c r="F1177" s="11" t="str">
        <f>VLOOKUP(A1177,'Medical Examinations'!$A$1:$L$2336,5,FALSE)</f>
        <v>No</v>
      </c>
      <c r="G1177" s="11" t="str">
        <f>VLOOKUP(A1177,'Medical Examinations'!$A$1:$L$2336,6,FALSE)</f>
        <v>No</v>
      </c>
      <c r="H1177" s="11">
        <f>VLOOKUP(A1177,'Medical Examinations'!$A$1:$L$2336,8,FALSE)</f>
        <v>1</v>
      </c>
      <c r="I1177" s="11" t="str">
        <f>VLOOKUP(A1177,'Medical Examinations'!$A$1:$L$2336,10,FALSE)</f>
        <v>No</v>
      </c>
      <c r="J1177" s="11" t="str">
        <f>VLOOKUP(A1177,'Medical Examinations'!$A$1:$L$2336,11,FALSE)</f>
        <v>Normal Weight</v>
      </c>
      <c r="K1177" s="11" t="str">
        <f>VLOOKUP(A1177,'Medical Examinations'!$A$1:$L$2336,12,FALSE)</f>
        <v>Prediabetes</v>
      </c>
      <c r="L1177" s="10">
        <f ca="1">VLOOKUP(A1177,'Hospitalisation Details'!$A$1:$Q$2344,3,FALSE)</f>
        <v>1966</v>
      </c>
      <c r="M1177" s="10" t="str">
        <f ca="1">VLOOKUP(A1177,'Hospitalisation Details'!$A$1:$Q$2344,5,FALSE)</f>
        <v>Sep</v>
      </c>
      <c r="N1177" s="11">
        <f ca="1">VLOOKUP(A1177,'Hospitalisation Details'!$A$1:$Q$2344,6,FALSE)</f>
        <v>16</v>
      </c>
      <c r="O1177" s="17">
        <f ca="1">VLOOKUP(A1177,'Hospitalisation Details'!$A$1:$Q$2344,7,FALSE)</f>
        <v>24366</v>
      </c>
      <c r="P1177" s="11">
        <f ca="1">VLOOKUP(A1177,'Hospitalisation Details'!$A$1:$Q$2344,10,FALSE)</f>
        <v>9684.29</v>
      </c>
      <c r="Q1177" s="11" t="str">
        <f ca="1">VLOOKUP(A1177,'Hospitalisation Details'!$A$1:$Q$2344,12,FALSE)</f>
        <v>tier - 3</v>
      </c>
      <c r="R1177" s="11" t="str">
        <f ca="1">VLOOKUP(A1177,'Hospitalisation Details'!$A$1:$Q$2344,14,FALSE)</f>
        <v>tier - 2</v>
      </c>
      <c r="S1177" s="11">
        <f ca="1">VLOOKUP(A1177,'Hospitalisation Details'!$A$1:$Q$2344,17,FALSE)</f>
        <v>59</v>
      </c>
      <c r="T1177" s="11" t="str">
        <f ca="1">VLOOKUP(A1177,'Hospitalisation Details'!$A$1:$Q$2336,16,FALSE)</f>
        <v>R1013</v>
      </c>
    </row>
    <row r="1178" ht="15.5" spans="1:20">
      <c r="A1178" s="10" t="s">
        <v>4326</v>
      </c>
      <c r="B1178" s="11" t="str">
        <f>VLOOKUP(A1178,'Customer Names'!$H$6:$K$2340,3,FALSE)</f>
        <v>  Mark G</v>
      </c>
      <c r="C1178" s="11">
        <f>VLOOKUP(A1178,'Medical Examinations'!$A$1:$L$2336,2,FALSE)</f>
        <v>31.39</v>
      </c>
      <c r="D1178" s="11">
        <f>VLOOKUP(A1178,'Medical Examinations'!$A$1:$L$2336,3,FALSE)</f>
        <v>8.85</v>
      </c>
      <c r="E1178" s="11" t="str">
        <f>VLOOKUP(A1178,'Medical Examinations'!$A$1:$L$2336,4,FALSE)</f>
        <v>yes</v>
      </c>
      <c r="F1178" s="11" t="str">
        <f>VLOOKUP(A1178,'Medical Examinations'!$A$1:$L$2336,5,FALSE)</f>
        <v>No</v>
      </c>
      <c r="G1178" s="11" t="str">
        <f>VLOOKUP(A1178,'Medical Examinations'!$A$1:$L$2336,6,FALSE)</f>
        <v>No</v>
      </c>
      <c r="H1178" s="11">
        <f>VLOOKUP(A1178,'Medical Examinations'!$A$1:$L$2336,8,FALSE)</f>
        <v>0</v>
      </c>
      <c r="I1178" s="11" t="str">
        <f>VLOOKUP(A1178,'Medical Examinations'!$A$1:$L$2336,10,FALSE)</f>
        <v>No</v>
      </c>
      <c r="J1178" s="11" t="str">
        <f>VLOOKUP(A1178,'Medical Examinations'!$A$1:$L$2336,11,FALSE)</f>
        <v>Obesity</v>
      </c>
      <c r="K1178" s="11" t="str">
        <f>VLOOKUP(A1178,'Medical Examinations'!$A$1:$L$2336,12,FALSE)</f>
        <v>Diabetes</v>
      </c>
      <c r="L1178" s="10">
        <f ca="1">VLOOKUP(A1178,'Hospitalisation Details'!$A$1:$Q$2344,3,FALSE)</f>
        <v>1964</v>
      </c>
      <c r="M1178" s="10" t="str">
        <f ca="1">VLOOKUP(A1178,'Hospitalisation Details'!$A$1:$Q$2344,5,FALSE)</f>
        <v>Nov</v>
      </c>
      <c r="N1178" s="11">
        <f ca="1">VLOOKUP(A1178,'Hospitalisation Details'!$A$1:$Q$2344,6,FALSE)</f>
        <v>7</v>
      </c>
      <c r="O1178" s="17">
        <f ca="1">VLOOKUP(A1178,'Hospitalisation Details'!$A$1:$Q$2344,7,FALSE)</f>
        <v>23688</v>
      </c>
      <c r="P1178" s="11">
        <f ca="1">VLOOKUP(A1178,'Hospitalisation Details'!$A$1:$Q$2344,10,FALSE)</f>
        <v>9698.42</v>
      </c>
      <c r="Q1178" s="11" t="str">
        <f ca="1">VLOOKUP(A1178,'Hospitalisation Details'!$A$1:$Q$2344,12,FALSE)</f>
        <v>tier - 3</v>
      </c>
      <c r="R1178" s="11" t="str">
        <f ca="1">VLOOKUP(A1178,'Hospitalisation Details'!$A$1:$Q$2344,14,FALSE)</f>
        <v>tier - 3</v>
      </c>
      <c r="S1178" s="11">
        <f ca="1">VLOOKUP(A1178,'Hospitalisation Details'!$A$1:$Q$2344,17,FALSE)</f>
        <v>60</v>
      </c>
      <c r="T1178" s="11" t="str">
        <f ca="1">VLOOKUP(A1178,'Hospitalisation Details'!$A$1:$Q$2336,16,FALSE)</f>
        <v>R1013</v>
      </c>
    </row>
    <row r="1179" ht="15.5" spans="1:20">
      <c r="A1179" s="10" t="s">
        <v>4330</v>
      </c>
      <c r="B1179" s="11" t="str">
        <f>VLOOKUP(A1179,'Customer Names'!$H$6:$K$2340,3,FALSE)</f>
        <v>  Kasey E</v>
      </c>
      <c r="C1179" s="11">
        <f>VLOOKUP(A1179,'Medical Examinations'!$A$1:$L$2336,2,FALSE)</f>
        <v>34.77</v>
      </c>
      <c r="D1179" s="11">
        <f>VLOOKUP(A1179,'Medical Examinations'!$A$1:$L$2336,3,FALSE)</f>
        <v>10.54</v>
      </c>
      <c r="E1179" s="11" t="str">
        <f>VLOOKUP(A1179,'Medical Examinations'!$A$1:$L$2336,4,FALSE)</f>
        <v>No</v>
      </c>
      <c r="F1179" s="11" t="str">
        <f>VLOOKUP(A1179,'Medical Examinations'!$A$1:$L$2336,5,FALSE)</f>
        <v>No</v>
      </c>
      <c r="G1179" s="11" t="str">
        <f>VLOOKUP(A1179,'Medical Examinations'!$A$1:$L$2336,6,FALSE)</f>
        <v>No</v>
      </c>
      <c r="H1179" s="11">
        <f>VLOOKUP(A1179,'Medical Examinations'!$A$1:$L$2336,8,FALSE)</f>
        <v>2</v>
      </c>
      <c r="I1179" s="11" t="str">
        <f>VLOOKUP(A1179,'Medical Examinations'!$A$1:$L$2336,10,FALSE)</f>
        <v>No</v>
      </c>
      <c r="J1179" s="11" t="str">
        <f>VLOOKUP(A1179,'Medical Examinations'!$A$1:$L$2336,11,FALSE)</f>
        <v>Obesity</v>
      </c>
      <c r="K1179" s="11" t="str">
        <f>VLOOKUP(A1179,'Medical Examinations'!$A$1:$L$2336,12,FALSE)</f>
        <v>Diabetes</v>
      </c>
      <c r="L1179" s="10">
        <f ca="1">VLOOKUP(A1179,'Hospitalisation Details'!$A$1:$Q$2344,3,FALSE)</f>
        <v>1977</v>
      </c>
      <c r="M1179" s="10" t="str">
        <f ca="1">VLOOKUP(A1179,'Hospitalisation Details'!$A$1:$Q$2344,5,FALSE)</f>
        <v>Sep</v>
      </c>
      <c r="N1179" s="11">
        <f ca="1">VLOOKUP(A1179,'Hospitalisation Details'!$A$1:$Q$2344,6,FALSE)</f>
        <v>19</v>
      </c>
      <c r="O1179" s="17">
        <f ca="1">VLOOKUP(A1179,'Hospitalisation Details'!$A$1:$Q$2344,7,FALSE)</f>
        <v>28387</v>
      </c>
      <c r="P1179" s="11">
        <f ca="1">VLOOKUP(A1179,'Hospitalisation Details'!$A$1:$Q$2344,10,FALSE)</f>
        <v>9704.67</v>
      </c>
      <c r="Q1179" s="11" t="str">
        <f ca="1">VLOOKUP(A1179,'Hospitalisation Details'!$A$1:$Q$2344,12,FALSE)</f>
        <v>tier - 2</v>
      </c>
      <c r="R1179" s="11" t="str">
        <f ca="1">VLOOKUP(A1179,'Hospitalisation Details'!$A$1:$Q$2344,14,FALSE)</f>
        <v>tier - 3</v>
      </c>
      <c r="S1179" s="11">
        <f ca="1">VLOOKUP(A1179,'Hospitalisation Details'!$A$1:$Q$2344,17,FALSE)</f>
        <v>48</v>
      </c>
      <c r="T1179" s="11" t="str">
        <f ca="1">VLOOKUP(A1179,'Hospitalisation Details'!$A$1:$Q$2336,16,FALSE)</f>
        <v>R1024</v>
      </c>
    </row>
    <row r="1180" ht="15.5" spans="1:20">
      <c r="A1180" s="10" t="s">
        <v>4334</v>
      </c>
      <c r="B1180" s="11" t="str">
        <f>VLOOKUP(A1180,'Customer Names'!$H$6:$K$2340,3,FALSE)</f>
        <v>  Jeff</v>
      </c>
      <c r="C1180" s="11">
        <f>VLOOKUP(A1180,'Medical Examinations'!$A$1:$L$2336,2,FALSE)</f>
        <v>24.48</v>
      </c>
      <c r="D1180" s="11">
        <f>VLOOKUP(A1180,'Medical Examinations'!$A$1:$L$2336,3,FALSE)</f>
        <v>4.37</v>
      </c>
      <c r="E1180" s="11" t="str">
        <f>VLOOKUP(A1180,'Medical Examinations'!$A$1:$L$2336,4,FALSE)</f>
        <v>yes</v>
      </c>
      <c r="F1180" s="11" t="str">
        <f>VLOOKUP(A1180,'Medical Examinations'!$A$1:$L$2336,5,FALSE)</f>
        <v>No</v>
      </c>
      <c r="G1180" s="11" t="str">
        <f>VLOOKUP(A1180,'Medical Examinations'!$A$1:$L$2336,6,FALSE)</f>
        <v>No</v>
      </c>
      <c r="H1180" s="11">
        <f>VLOOKUP(A1180,'Medical Examinations'!$A$1:$L$2336,8,FALSE)</f>
        <v>2</v>
      </c>
      <c r="I1180" s="11" t="str">
        <f>VLOOKUP(A1180,'Medical Examinations'!$A$1:$L$2336,10,FALSE)</f>
        <v>No</v>
      </c>
      <c r="J1180" s="11" t="str">
        <f>VLOOKUP(A1180,'Medical Examinations'!$A$1:$L$2336,11,FALSE)</f>
        <v>Normal Weight</v>
      </c>
      <c r="K1180" s="11" t="str">
        <f>VLOOKUP(A1180,'Medical Examinations'!$A$1:$L$2336,12,FALSE)</f>
        <v>Normal</v>
      </c>
      <c r="L1180" s="10">
        <f ca="1">VLOOKUP(A1180,'Hospitalisation Details'!$A$1:$Q$2344,3,FALSE)</f>
        <v>1972</v>
      </c>
      <c r="M1180" s="10" t="str">
        <f ca="1">VLOOKUP(A1180,'Hospitalisation Details'!$A$1:$Q$2344,5,FALSE)</f>
        <v>Jul</v>
      </c>
      <c r="N1180" s="11">
        <f ca="1">VLOOKUP(A1180,'Hospitalisation Details'!$A$1:$Q$2344,6,FALSE)</f>
        <v>10</v>
      </c>
      <c r="O1180" s="17">
        <f ca="1">VLOOKUP(A1180,'Hospitalisation Details'!$A$1:$Q$2344,7,FALSE)</f>
        <v>26490</v>
      </c>
      <c r="P1180" s="11">
        <f ca="1">VLOOKUP(A1180,'Hospitalisation Details'!$A$1:$Q$2344,10,FALSE)</f>
        <v>9710.71</v>
      </c>
      <c r="Q1180" s="11" t="str">
        <f ca="1">VLOOKUP(A1180,'Hospitalisation Details'!$A$1:$Q$2344,12,FALSE)</f>
        <v>tier - 2</v>
      </c>
      <c r="R1180" s="11" t="str">
        <f ca="1">VLOOKUP(A1180,'Hospitalisation Details'!$A$1:$Q$2344,14,FALSE)</f>
        <v>tier - 1</v>
      </c>
      <c r="S1180" s="11">
        <f ca="1">VLOOKUP(A1180,'Hospitalisation Details'!$A$1:$Q$2344,17,FALSE)</f>
        <v>53</v>
      </c>
      <c r="T1180" s="11" t="str">
        <f ca="1">VLOOKUP(A1180,'Hospitalisation Details'!$A$1:$Q$2336,16,FALSE)</f>
        <v>R1021</v>
      </c>
    </row>
    <row r="1181" ht="15.5" spans="1:20">
      <c r="A1181" s="10" t="s">
        <v>4338</v>
      </c>
      <c r="B1181" s="11" t="str">
        <f>VLOOKUP(A1181,'Customer Names'!$H$6:$K$2340,3,FALSE)</f>
        <v>  Amy</v>
      </c>
      <c r="C1181" s="11">
        <f>VLOOKUP(A1181,'Medical Examinations'!$A$1:$L$2336,2,FALSE)</f>
        <v>22.61</v>
      </c>
      <c r="D1181" s="11">
        <f>VLOOKUP(A1181,'Medical Examinations'!$A$1:$L$2336,3,FALSE)</f>
        <v>9.63</v>
      </c>
      <c r="E1181" s="11" t="str">
        <f>VLOOKUP(A1181,'Medical Examinations'!$A$1:$L$2336,4,FALSE)</f>
        <v>No</v>
      </c>
      <c r="F1181" s="11" t="str">
        <f>VLOOKUP(A1181,'Medical Examinations'!$A$1:$L$2336,5,FALSE)</f>
        <v>No</v>
      </c>
      <c r="G1181" s="11" t="str">
        <f>VLOOKUP(A1181,'Medical Examinations'!$A$1:$L$2336,6,FALSE)</f>
        <v>No</v>
      </c>
      <c r="H1181" s="11">
        <f>VLOOKUP(A1181,'Medical Examinations'!$A$1:$L$2336,8,FALSE)</f>
        <v>2</v>
      </c>
      <c r="I1181" s="11" t="str">
        <f>VLOOKUP(A1181,'Medical Examinations'!$A$1:$L$2336,10,FALSE)</f>
        <v>No</v>
      </c>
      <c r="J1181" s="11" t="str">
        <f>VLOOKUP(A1181,'Medical Examinations'!$A$1:$L$2336,11,FALSE)</f>
        <v>Normal Weight</v>
      </c>
      <c r="K1181" s="11" t="str">
        <f>VLOOKUP(A1181,'Medical Examinations'!$A$1:$L$2336,12,FALSE)</f>
        <v>Diabetes</v>
      </c>
      <c r="L1181" s="10">
        <f ca="1">VLOOKUP(A1181,'Hospitalisation Details'!$A$1:$Q$2344,3,FALSE)</f>
        <v>1975</v>
      </c>
      <c r="M1181" s="10" t="str">
        <f ca="1">VLOOKUP(A1181,'Hospitalisation Details'!$A$1:$Q$2344,5,FALSE)</f>
        <v>Jun</v>
      </c>
      <c r="N1181" s="11">
        <f ca="1">VLOOKUP(A1181,'Hospitalisation Details'!$A$1:$Q$2344,6,FALSE)</f>
        <v>27</v>
      </c>
      <c r="O1181" s="17">
        <f ca="1">VLOOKUP(A1181,'Hospitalisation Details'!$A$1:$Q$2344,7,FALSE)</f>
        <v>27572</v>
      </c>
      <c r="P1181" s="11">
        <f ca="1">VLOOKUP(A1181,'Hospitalisation Details'!$A$1:$Q$2344,10,FALSE)</f>
        <v>9715.84</v>
      </c>
      <c r="Q1181" s="11" t="str">
        <f ca="1">VLOOKUP(A1181,'Hospitalisation Details'!$A$1:$Q$2344,12,FALSE)</f>
        <v>tier - 2</v>
      </c>
      <c r="R1181" s="11" t="str">
        <f ca="1">VLOOKUP(A1181,'Hospitalisation Details'!$A$1:$Q$2344,14,FALSE)</f>
        <v>tier - 1</v>
      </c>
      <c r="S1181" s="11">
        <f ca="1">VLOOKUP(A1181,'Hospitalisation Details'!$A$1:$Q$2344,17,FALSE)</f>
        <v>50</v>
      </c>
      <c r="T1181" s="11" t="str">
        <f ca="1">VLOOKUP(A1181,'Hospitalisation Details'!$A$1:$Q$2336,16,FALSE)</f>
        <v>R1024</v>
      </c>
    </row>
    <row r="1182" ht="15.5" spans="1:20">
      <c r="A1182" s="10" t="s">
        <v>4342</v>
      </c>
      <c r="B1182" s="11" t="str">
        <f>VLOOKUP(A1182,'Customer Names'!$H$6:$K$2340,3,FALSE)</f>
        <v>  Adam</v>
      </c>
      <c r="C1182" s="11">
        <f>VLOOKUP(A1182,'Medical Examinations'!$A$1:$L$2336,2,FALSE)</f>
        <v>34.3</v>
      </c>
      <c r="D1182" s="11">
        <f>VLOOKUP(A1182,'Medical Examinations'!$A$1:$L$2336,3,FALSE)</f>
        <v>10.37</v>
      </c>
      <c r="E1182" s="11" t="str">
        <f>VLOOKUP(A1182,'Medical Examinations'!$A$1:$L$2336,4,FALSE)</f>
        <v>No</v>
      </c>
      <c r="F1182" s="11" t="str">
        <f>VLOOKUP(A1182,'Medical Examinations'!$A$1:$L$2336,5,FALSE)</f>
        <v>No</v>
      </c>
      <c r="G1182" s="11" t="str">
        <f>VLOOKUP(A1182,'Medical Examinations'!$A$1:$L$2336,6,FALSE)</f>
        <v>No</v>
      </c>
      <c r="H1182" s="11">
        <f>VLOOKUP(A1182,'Medical Examinations'!$A$1:$L$2336,8,FALSE)</f>
        <v>0</v>
      </c>
      <c r="I1182" s="11" t="str">
        <f>VLOOKUP(A1182,'Medical Examinations'!$A$1:$L$2336,10,FALSE)</f>
        <v>No</v>
      </c>
      <c r="J1182" s="11" t="str">
        <f>VLOOKUP(A1182,'Medical Examinations'!$A$1:$L$2336,11,FALSE)</f>
        <v>Obesity</v>
      </c>
      <c r="K1182" s="11" t="str">
        <f>VLOOKUP(A1182,'Medical Examinations'!$A$1:$L$2336,12,FALSE)</f>
        <v>Diabetes</v>
      </c>
      <c r="L1182" s="10">
        <f ca="1">VLOOKUP(A1182,'Hospitalisation Details'!$A$1:$Q$2344,3,FALSE)</f>
        <v>1970</v>
      </c>
      <c r="M1182" s="10" t="str">
        <f ca="1">VLOOKUP(A1182,'Hospitalisation Details'!$A$1:$Q$2344,5,FALSE)</f>
        <v>Sep</v>
      </c>
      <c r="N1182" s="11">
        <f ca="1">VLOOKUP(A1182,'Hospitalisation Details'!$A$1:$Q$2344,6,FALSE)</f>
        <v>12</v>
      </c>
      <c r="O1182" s="17">
        <f ca="1">VLOOKUP(A1182,'Hospitalisation Details'!$A$1:$Q$2344,7,FALSE)</f>
        <v>25823</v>
      </c>
      <c r="P1182" s="11">
        <f ca="1">VLOOKUP(A1182,'Hospitalisation Details'!$A$1:$Q$2344,10,FALSE)</f>
        <v>9722.77</v>
      </c>
      <c r="Q1182" s="11" t="str">
        <f ca="1">VLOOKUP(A1182,'Hospitalisation Details'!$A$1:$Q$2344,12,FALSE)</f>
        <v>tier - 3</v>
      </c>
      <c r="R1182" s="11" t="str">
        <f ca="1">VLOOKUP(A1182,'Hospitalisation Details'!$A$1:$Q$2344,14,FALSE)</f>
        <v>tier - 1</v>
      </c>
      <c r="S1182" s="11">
        <f ca="1">VLOOKUP(A1182,'Hospitalisation Details'!$A$1:$Q$2344,17,FALSE)</f>
        <v>55</v>
      </c>
      <c r="T1182" s="11" t="str">
        <f ca="1">VLOOKUP(A1182,'Hospitalisation Details'!$A$1:$Q$2336,16,FALSE)</f>
        <v>R1016</v>
      </c>
    </row>
    <row r="1183" ht="15.5" spans="1:20">
      <c r="A1183" s="10" t="s">
        <v>4346</v>
      </c>
      <c r="B1183" s="11" t="str">
        <f>VLOOKUP(A1183,'Customer Names'!$H$6:$K$2340,3,FALSE)</f>
        <v>  Kristin M</v>
      </c>
      <c r="C1183" s="11">
        <f>VLOOKUP(A1183,'Medical Examinations'!$A$1:$L$2336,2,FALSE)</f>
        <v>46.09</v>
      </c>
      <c r="D1183" s="11">
        <f>VLOOKUP(A1183,'Medical Examinations'!$A$1:$L$2336,3,FALSE)</f>
        <v>5.44</v>
      </c>
      <c r="E1183" s="11" t="str">
        <f>VLOOKUP(A1183,'Medical Examinations'!$A$1:$L$2336,4,FALSE)</f>
        <v>No</v>
      </c>
      <c r="F1183" s="11" t="str">
        <f>VLOOKUP(A1183,'Medical Examinations'!$A$1:$L$2336,5,FALSE)</f>
        <v>No</v>
      </c>
      <c r="G1183" s="11" t="str">
        <f>VLOOKUP(A1183,'Medical Examinations'!$A$1:$L$2336,6,FALSE)</f>
        <v>No</v>
      </c>
      <c r="H1183" s="11">
        <f>VLOOKUP(A1183,'Medical Examinations'!$A$1:$L$2336,8,FALSE)</f>
        <v>2</v>
      </c>
      <c r="I1183" s="11" t="str">
        <f>VLOOKUP(A1183,'Medical Examinations'!$A$1:$L$2336,10,FALSE)</f>
        <v>No</v>
      </c>
      <c r="J1183" s="11" t="str">
        <f>VLOOKUP(A1183,'Medical Examinations'!$A$1:$L$2336,11,FALSE)</f>
        <v>Obesity</v>
      </c>
      <c r="K1183" s="11" t="str">
        <f>VLOOKUP(A1183,'Medical Examinations'!$A$1:$L$2336,12,FALSE)</f>
        <v>Normal</v>
      </c>
      <c r="L1183" s="10">
        <f ca="1">VLOOKUP(A1183,'Hospitalisation Details'!$A$1:$Q$2344,3,FALSE)</f>
        <v>1970</v>
      </c>
      <c r="M1183" s="10" t="str">
        <f ca="1">VLOOKUP(A1183,'Hospitalisation Details'!$A$1:$Q$2344,5,FALSE)</f>
        <v>Aug</v>
      </c>
      <c r="N1183" s="11">
        <f ca="1">VLOOKUP(A1183,'Hospitalisation Details'!$A$1:$Q$2344,6,FALSE)</f>
        <v>18</v>
      </c>
      <c r="O1183" s="17">
        <f ca="1">VLOOKUP(A1183,'Hospitalisation Details'!$A$1:$Q$2344,7,FALSE)</f>
        <v>25798</v>
      </c>
      <c r="P1183" s="11">
        <f ca="1">VLOOKUP(A1183,'Hospitalisation Details'!$A$1:$Q$2344,10,FALSE)</f>
        <v>9724.53</v>
      </c>
      <c r="Q1183" s="11" t="str">
        <f ca="1">VLOOKUP(A1183,'Hospitalisation Details'!$A$1:$Q$2344,12,FALSE)</f>
        <v>tier - 3</v>
      </c>
      <c r="R1183" s="11" t="str">
        <f ca="1">VLOOKUP(A1183,'Hospitalisation Details'!$A$1:$Q$2344,14,FALSE)</f>
        <v>tier - 1</v>
      </c>
      <c r="S1183" s="11">
        <f ca="1">VLOOKUP(A1183,'Hospitalisation Details'!$A$1:$Q$2344,17,FALSE)</f>
        <v>55</v>
      </c>
      <c r="T1183" s="11" t="str">
        <f ca="1">VLOOKUP(A1183,'Hospitalisation Details'!$A$1:$Q$2336,16,FALSE)</f>
        <v>R1011</v>
      </c>
    </row>
    <row r="1184" ht="15.5" spans="1:20">
      <c r="A1184" s="10" t="s">
        <v>4350</v>
      </c>
      <c r="B1184" s="11" t="str">
        <f>VLOOKUP(A1184,'Customer Names'!$H$6:$K$2340,3,FALSE)</f>
        <v>  Mary-Lynn B</v>
      </c>
      <c r="C1184" s="11">
        <f>VLOOKUP(A1184,'Medical Examinations'!$A$1:$L$2336,2,FALSE)</f>
        <v>44.745</v>
      </c>
      <c r="D1184" s="11">
        <f>VLOOKUP(A1184,'Medical Examinations'!$A$1:$L$2336,3,FALSE)</f>
        <v>5.19</v>
      </c>
      <c r="E1184" s="11" t="str">
        <f>VLOOKUP(A1184,'Medical Examinations'!$A$1:$L$2336,4,FALSE)</f>
        <v>No</v>
      </c>
      <c r="F1184" s="11" t="str">
        <f>VLOOKUP(A1184,'Medical Examinations'!$A$1:$L$2336,5,FALSE)</f>
        <v>No</v>
      </c>
      <c r="G1184" s="11" t="str">
        <f>VLOOKUP(A1184,'Medical Examinations'!$A$1:$L$2336,6,FALSE)</f>
        <v>No</v>
      </c>
      <c r="H1184" s="11">
        <f>VLOOKUP(A1184,'Medical Examinations'!$A$1:$L$2336,8,FALSE)</f>
        <v>2</v>
      </c>
      <c r="I1184" s="11" t="str">
        <f>VLOOKUP(A1184,'Medical Examinations'!$A$1:$L$2336,10,FALSE)</f>
        <v>No</v>
      </c>
      <c r="J1184" s="11" t="str">
        <f>VLOOKUP(A1184,'Medical Examinations'!$A$1:$L$2336,11,FALSE)</f>
        <v>Obesity</v>
      </c>
      <c r="K1184" s="11" t="str">
        <f>VLOOKUP(A1184,'Medical Examinations'!$A$1:$L$2336,12,FALSE)</f>
        <v>Normal</v>
      </c>
      <c r="L1184" s="10">
        <f ca="1">VLOOKUP(A1184,'Hospitalisation Details'!$A$1:$Q$2344,3,FALSE)</f>
        <v>1970</v>
      </c>
      <c r="M1184" s="10" t="str">
        <f ca="1">VLOOKUP(A1184,'Hospitalisation Details'!$A$1:$Q$2344,5,FALSE)</f>
        <v>Jul</v>
      </c>
      <c r="N1184" s="11">
        <f ca="1">VLOOKUP(A1184,'Hospitalisation Details'!$A$1:$Q$2344,6,FALSE)</f>
        <v>4</v>
      </c>
      <c r="O1184" s="17">
        <f ca="1">VLOOKUP(A1184,'Hospitalisation Details'!$A$1:$Q$2344,7,FALSE)</f>
        <v>25753</v>
      </c>
      <c r="P1184" s="11">
        <f ca="1">VLOOKUP(A1184,'Hospitalisation Details'!$A$1:$Q$2344,10,FALSE)</f>
        <v>9748.91</v>
      </c>
      <c r="Q1184" s="11" t="str">
        <f ca="1">VLOOKUP(A1184,'Hospitalisation Details'!$A$1:$Q$2344,12,FALSE)</f>
        <v>tier - 2</v>
      </c>
      <c r="R1184" s="11" t="str">
        <f ca="1">VLOOKUP(A1184,'Hospitalisation Details'!$A$1:$Q$2344,14,FALSE)</f>
        <v>tier - 1</v>
      </c>
      <c r="S1184" s="11">
        <f ca="1">VLOOKUP(A1184,'Hospitalisation Details'!$A$1:$Q$2344,17,FALSE)</f>
        <v>55</v>
      </c>
      <c r="T1184" s="11" t="str">
        <f ca="1">VLOOKUP(A1184,'Hospitalisation Details'!$A$1:$Q$2336,16,FALSE)</f>
        <v>R1013</v>
      </c>
    </row>
    <row r="1185" ht="15.5" spans="1:20">
      <c r="A1185" s="10" t="s">
        <v>4353</v>
      </c>
      <c r="B1185" s="11" t="str">
        <f>VLOOKUP(A1185,'Customer Names'!$H$6:$K$2340,3,FALSE)</f>
        <v>  Jamie A</v>
      </c>
      <c r="C1185" s="11">
        <f>VLOOKUP(A1185,'Medical Examinations'!$A$1:$L$2336,2,FALSE)</f>
        <v>26.33</v>
      </c>
      <c r="D1185" s="11">
        <f>VLOOKUP(A1185,'Medical Examinations'!$A$1:$L$2336,3,FALSE)</f>
        <v>11.8</v>
      </c>
      <c r="E1185" s="11" t="str">
        <f>VLOOKUP(A1185,'Medical Examinations'!$A$1:$L$2336,4,FALSE)</f>
        <v>yes</v>
      </c>
      <c r="F1185" s="11" t="str">
        <f>VLOOKUP(A1185,'Medical Examinations'!$A$1:$L$2336,5,FALSE)</f>
        <v>No</v>
      </c>
      <c r="G1185" s="11" t="str">
        <f>VLOOKUP(A1185,'Medical Examinations'!$A$1:$L$2336,6,FALSE)</f>
        <v>No</v>
      </c>
      <c r="H1185" s="11">
        <f>VLOOKUP(A1185,'Medical Examinations'!$A$1:$L$2336,8,FALSE)</f>
        <v>1</v>
      </c>
      <c r="I1185" s="11" t="str">
        <f>VLOOKUP(A1185,'Medical Examinations'!$A$1:$L$2336,10,FALSE)</f>
        <v>No</v>
      </c>
      <c r="J1185" s="11" t="str">
        <f>VLOOKUP(A1185,'Medical Examinations'!$A$1:$L$2336,11,FALSE)</f>
        <v>Over Weight</v>
      </c>
      <c r="K1185" s="11" t="str">
        <f>VLOOKUP(A1185,'Medical Examinations'!$A$1:$L$2336,12,FALSE)</f>
        <v>Diabetes</v>
      </c>
      <c r="L1185" s="10">
        <f ca="1">VLOOKUP(A1185,'Hospitalisation Details'!$A$1:$Q$2344,3,FALSE)</f>
        <v>2001</v>
      </c>
      <c r="M1185" s="10" t="str">
        <f ca="1">VLOOKUP(A1185,'Hospitalisation Details'!$A$1:$Q$2344,5,FALSE)</f>
        <v>Jul</v>
      </c>
      <c r="N1185" s="11">
        <f ca="1">VLOOKUP(A1185,'Hospitalisation Details'!$A$1:$Q$2344,6,FALSE)</f>
        <v>14</v>
      </c>
      <c r="O1185" s="17">
        <f ca="1">VLOOKUP(A1185,'Hospitalisation Details'!$A$1:$Q$2344,7,FALSE)</f>
        <v>37086</v>
      </c>
      <c r="P1185" s="11">
        <f ca="1">VLOOKUP(A1185,'Hospitalisation Details'!$A$1:$Q$2344,10,FALSE)</f>
        <v>9753.49</v>
      </c>
      <c r="Q1185" s="11" t="str">
        <f ca="1">VLOOKUP(A1185,'Hospitalisation Details'!$A$1:$Q$2344,12,FALSE)</f>
        <v>tier - 2</v>
      </c>
      <c r="R1185" s="11" t="str">
        <f ca="1">VLOOKUP(A1185,'Hospitalisation Details'!$A$1:$Q$2344,14,FALSE)</f>
        <v>tier - 2</v>
      </c>
      <c r="S1185" s="11">
        <f ca="1">VLOOKUP(A1185,'Hospitalisation Details'!$A$1:$Q$2344,17,FALSE)</f>
        <v>24</v>
      </c>
      <c r="T1185" s="11" t="str">
        <f ca="1">VLOOKUP(A1185,'Hospitalisation Details'!$A$1:$Q$2336,16,FALSE)</f>
        <v>R1012</v>
      </c>
    </row>
    <row r="1186" ht="15.5" spans="1:20">
      <c r="A1186" s="10" t="s">
        <v>4356</v>
      </c>
      <c r="B1186" s="11" t="str">
        <f>VLOOKUP(A1186,'Customer Names'!$H$6:$K$2340,3,FALSE)</f>
        <v>  Jeffrey A</v>
      </c>
      <c r="C1186" s="11">
        <f>VLOOKUP(A1186,'Medical Examinations'!$A$1:$L$2336,2,FALSE)</f>
        <v>26.6</v>
      </c>
      <c r="D1186" s="11">
        <f>VLOOKUP(A1186,'Medical Examinations'!$A$1:$L$2336,3,FALSE)</f>
        <v>8.38</v>
      </c>
      <c r="E1186" s="11" t="str">
        <f>VLOOKUP(A1186,'Medical Examinations'!$A$1:$L$2336,4,FALSE)</f>
        <v>No</v>
      </c>
      <c r="F1186" s="11" t="str">
        <f>VLOOKUP(A1186,'Medical Examinations'!$A$1:$L$2336,5,FALSE)</f>
        <v>No</v>
      </c>
      <c r="G1186" s="11" t="str">
        <f>VLOOKUP(A1186,'Medical Examinations'!$A$1:$L$2336,6,FALSE)</f>
        <v>No</v>
      </c>
      <c r="H1186" s="11">
        <f>VLOOKUP(A1186,'Medical Examinations'!$A$1:$L$2336,8,FALSE)</f>
        <v>2</v>
      </c>
      <c r="I1186" s="11" t="str">
        <f>VLOOKUP(A1186,'Medical Examinations'!$A$1:$L$2336,10,FALSE)</f>
        <v>No</v>
      </c>
      <c r="J1186" s="11" t="str">
        <f>VLOOKUP(A1186,'Medical Examinations'!$A$1:$L$2336,11,FALSE)</f>
        <v>Over Weight</v>
      </c>
      <c r="K1186" s="11" t="str">
        <f>VLOOKUP(A1186,'Medical Examinations'!$A$1:$L$2336,12,FALSE)</f>
        <v>Diabetes</v>
      </c>
      <c r="L1186" s="10">
        <f ca="1">VLOOKUP(A1186,'Hospitalisation Details'!$A$1:$Q$2344,3,FALSE)</f>
        <v>1965</v>
      </c>
      <c r="M1186" s="10" t="str">
        <f ca="1">VLOOKUP(A1186,'Hospitalisation Details'!$A$1:$Q$2344,5,FALSE)</f>
        <v>Sep</v>
      </c>
      <c r="N1186" s="11">
        <f ca="1">VLOOKUP(A1186,'Hospitalisation Details'!$A$1:$Q$2344,6,FALSE)</f>
        <v>5</v>
      </c>
      <c r="O1186" s="17">
        <f ca="1">VLOOKUP(A1186,'Hospitalisation Details'!$A$1:$Q$2344,7,FALSE)</f>
        <v>23990</v>
      </c>
      <c r="P1186" s="11">
        <f ca="1">VLOOKUP(A1186,'Hospitalisation Details'!$A$1:$Q$2344,10,FALSE)</f>
        <v>9764.08</v>
      </c>
      <c r="Q1186" s="11" t="str">
        <f ca="1">VLOOKUP(A1186,'Hospitalisation Details'!$A$1:$Q$2344,12,FALSE)</f>
        <v>tier - 3</v>
      </c>
      <c r="R1186" s="11" t="str">
        <f ca="1">VLOOKUP(A1186,'Hospitalisation Details'!$A$1:$Q$2344,14,FALSE)</f>
        <v>tier - 1</v>
      </c>
      <c r="S1186" s="11">
        <f ca="1">VLOOKUP(A1186,'Hospitalisation Details'!$A$1:$Q$2344,17,FALSE)</f>
        <v>60</v>
      </c>
      <c r="T1186" s="11" t="str">
        <f ca="1">VLOOKUP(A1186,'Hospitalisation Details'!$A$1:$Q$2336,16,FALSE)</f>
        <v>R1012</v>
      </c>
    </row>
    <row r="1187" ht="15.5" spans="1:20">
      <c r="A1187" s="10" t="s">
        <v>4359</v>
      </c>
      <c r="B1187" s="11" t="str">
        <f>VLOOKUP(A1187,'Customer Names'!$H$6:$K$2340,3,FALSE)</f>
        <v>  Nicole</v>
      </c>
      <c r="C1187" s="11">
        <f>VLOOKUP(A1187,'Medical Examinations'!$A$1:$L$2336,2,FALSE)</f>
        <v>27.5</v>
      </c>
      <c r="D1187" s="11">
        <f>VLOOKUP(A1187,'Medical Examinations'!$A$1:$L$2336,3,FALSE)</f>
        <v>7.58</v>
      </c>
      <c r="E1187" s="11" t="str">
        <f>VLOOKUP(A1187,'Medical Examinations'!$A$1:$L$2336,4,FALSE)</f>
        <v>No</v>
      </c>
      <c r="F1187" s="11" t="str">
        <f>VLOOKUP(A1187,'Medical Examinations'!$A$1:$L$2336,5,FALSE)</f>
        <v>No</v>
      </c>
      <c r="G1187" s="11" t="str">
        <f>VLOOKUP(A1187,'Medical Examinations'!$A$1:$L$2336,6,FALSE)</f>
        <v>No</v>
      </c>
      <c r="H1187" s="11">
        <f>VLOOKUP(A1187,'Medical Examinations'!$A$1:$L$2336,8,FALSE)</f>
        <v>0</v>
      </c>
      <c r="I1187" s="11" t="str">
        <f>VLOOKUP(A1187,'Medical Examinations'!$A$1:$L$2336,10,FALSE)</f>
        <v>No</v>
      </c>
      <c r="J1187" s="11" t="str">
        <f>VLOOKUP(A1187,'Medical Examinations'!$A$1:$L$2336,11,FALSE)</f>
        <v>Over Weight</v>
      </c>
      <c r="K1187" s="11" t="str">
        <f>VLOOKUP(A1187,'Medical Examinations'!$A$1:$L$2336,12,FALSE)</f>
        <v>Diabetes</v>
      </c>
      <c r="L1187" s="10">
        <f ca="1">VLOOKUP(A1187,'Hospitalisation Details'!$A$1:$Q$2344,3,FALSE)</f>
        <v>1973</v>
      </c>
      <c r="M1187" s="10" t="str">
        <f ca="1">VLOOKUP(A1187,'Hospitalisation Details'!$A$1:$Q$2344,5,FALSE)</f>
        <v>Jul</v>
      </c>
      <c r="N1187" s="11">
        <f ca="1">VLOOKUP(A1187,'Hospitalisation Details'!$A$1:$Q$2344,6,FALSE)</f>
        <v>7</v>
      </c>
      <c r="O1187" s="17">
        <f ca="1">VLOOKUP(A1187,'Hospitalisation Details'!$A$1:$Q$2344,7,FALSE)</f>
        <v>26852</v>
      </c>
      <c r="P1187" s="11">
        <f ca="1">VLOOKUP(A1187,'Hospitalisation Details'!$A$1:$Q$2344,10,FALSE)</f>
        <v>9778.35</v>
      </c>
      <c r="Q1187" s="11" t="str">
        <f ca="1">VLOOKUP(A1187,'Hospitalisation Details'!$A$1:$Q$2344,12,FALSE)</f>
        <v>tier - 2</v>
      </c>
      <c r="R1187" s="11" t="str">
        <f ca="1">VLOOKUP(A1187,'Hospitalisation Details'!$A$1:$Q$2344,14,FALSE)</f>
        <v>tier - 2</v>
      </c>
      <c r="S1187" s="11">
        <f ca="1">VLOOKUP(A1187,'Hospitalisation Details'!$A$1:$Q$2344,17,FALSE)</f>
        <v>52</v>
      </c>
      <c r="T1187" s="11" t="str">
        <f ca="1">VLOOKUP(A1187,'Hospitalisation Details'!$A$1:$Q$2336,16,FALSE)</f>
        <v>R1024</v>
      </c>
    </row>
    <row r="1188" ht="15.5" spans="1:20">
      <c r="A1188" s="10" t="s">
        <v>4362</v>
      </c>
      <c r="B1188" s="11" t="str">
        <f>VLOOKUP(A1188,'Customer Names'!$H$6:$K$2340,3,FALSE)</f>
        <v>  Audrey</v>
      </c>
      <c r="C1188" s="11">
        <f>VLOOKUP(A1188,'Medical Examinations'!$A$1:$L$2336,2,FALSE)</f>
        <v>41.55</v>
      </c>
      <c r="D1188" s="11">
        <f>VLOOKUP(A1188,'Medical Examinations'!$A$1:$L$2336,3,FALSE)</f>
        <v>4.61</v>
      </c>
      <c r="E1188" s="11" t="str">
        <f>VLOOKUP(A1188,'Medical Examinations'!$A$1:$L$2336,4,FALSE)</f>
        <v>No</v>
      </c>
      <c r="F1188" s="11" t="str">
        <f>VLOOKUP(A1188,'Medical Examinations'!$A$1:$L$2336,5,FALSE)</f>
        <v>No</v>
      </c>
      <c r="G1188" s="11" t="str">
        <f>VLOOKUP(A1188,'Medical Examinations'!$A$1:$L$2336,6,FALSE)</f>
        <v>No</v>
      </c>
      <c r="H1188" s="11">
        <f>VLOOKUP(A1188,'Medical Examinations'!$A$1:$L$2336,8,FALSE)</f>
        <v>1</v>
      </c>
      <c r="I1188" s="11" t="str">
        <f>VLOOKUP(A1188,'Medical Examinations'!$A$1:$L$2336,10,FALSE)</f>
        <v>No</v>
      </c>
      <c r="J1188" s="11" t="str">
        <f>VLOOKUP(A1188,'Medical Examinations'!$A$1:$L$2336,11,FALSE)</f>
        <v>Obesity</v>
      </c>
      <c r="K1188" s="11" t="str">
        <f>VLOOKUP(A1188,'Medical Examinations'!$A$1:$L$2336,12,FALSE)</f>
        <v>Normal</v>
      </c>
      <c r="L1188" s="10">
        <f ca="1">VLOOKUP(A1188,'Hospitalisation Details'!$A$1:$Q$2344,3,FALSE)</f>
        <v>1996</v>
      </c>
      <c r="M1188" s="10" t="str">
        <f ca="1">VLOOKUP(A1188,'Hospitalisation Details'!$A$1:$Q$2344,5,FALSE)</f>
        <v>Aug</v>
      </c>
      <c r="N1188" s="11">
        <f ca="1">VLOOKUP(A1188,'Hospitalisation Details'!$A$1:$Q$2344,6,FALSE)</f>
        <v>8</v>
      </c>
      <c r="O1188" s="17">
        <f ca="1">VLOOKUP(A1188,'Hospitalisation Details'!$A$1:$Q$2344,7,FALSE)</f>
        <v>35285</v>
      </c>
      <c r="P1188" s="11">
        <f ca="1">VLOOKUP(A1188,'Hospitalisation Details'!$A$1:$Q$2344,10,FALSE)</f>
        <v>9787.32</v>
      </c>
      <c r="Q1188" s="11" t="str">
        <f ca="1">VLOOKUP(A1188,'Hospitalisation Details'!$A$1:$Q$2344,12,FALSE)</f>
        <v>tier - 2</v>
      </c>
      <c r="R1188" s="11" t="str">
        <f ca="1">VLOOKUP(A1188,'Hospitalisation Details'!$A$1:$Q$2344,14,FALSE)</f>
        <v>tier - 3</v>
      </c>
      <c r="S1188" s="11">
        <f ca="1">VLOOKUP(A1188,'Hospitalisation Details'!$A$1:$Q$2344,17,FALSE)</f>
        <v>29</v>
      </c>
      <c r="T1188" s="11" t="str">
        <f ca="1">VLOOKUP(A1188,'Hospitalisation Details'!$A$1:$Q$2336,16,FALSE)</f>
        <v>R1023</v>
      </c>
    </row>
    <row r="1189" ht="15.5" spans="1:20">
      <c r="A1189" s="10" t="s">
        <v>4366</v>
      </c>
      <c r="B1189" s="11" t="str">
        <f>VLOOKUP(A1189,'Customer Names'!$H$6:$K$2340,3,FALSE)</f>
        <v>  Jacob</v>
      </c>
      <c r="C1189" s="11">
        <f>VLOOKUP(A1189,'Medical Examinations'!$A$1:$L$2336,2,FALSE)</f>
        <v>41.47</v>
      </c>
      <c r="D1189" s="11">
        <f>VLOOKUP(A1189,'Medical Examinations'!$A$1:$L$2336,3,FALSE)</f>
        <v>4.7</v>
      </c>
      <c r="E1189" s="11" t="str">
        <f>VLOOKUP(A1189,'Medical Examinations'!$A$1:$L$2336,4,FALSE)</f>
        <v>yes</v>
      </c>
      <c r="F1189" s="11" t="str">
        <f>VLOOKUP(A1189,'Medical Examinations'!$A$1:$L$2336,5,FALSE)</f>
        <v>No</v>
      </c>
      <c r="G1189" s="11" t="str">
        <f>VLOOKUP(A1189,'Medical Examinations'!$A$1:$L$2336,6,FALSE)</f>
        <v>Yes</v>
      </c>
      <c r="H1189" s="11">
        <f>VLOOKUP(A1189,'Medical Examinations'!$A$1:$L$2336,8,FALSE)</f>
        <v>1</v>
      </c>
      <c r="I1189" s="11" t="str">
        <f>VLOOKUP(A1189,'Medical Examinations'!$A$1:$L$2336,10,FALSE)</f>
        <v>No</v>
      </c>
      <c r="J1189" s="11" t="str">
        <f>VLOOKUP(A1189,'Medical Examinations'!$A$1:$L$2336,11,FALSE)</f>
        <v>Obesity</v>
      </c>
      <c r="K1189" s="11" t="str">
        <f>VLOOKUP(A1189,'Medical Examinations'!$A$1:$L$2336,12,FALSE)</f>
        <v>Normal</v>
      </c>
      <c r="L1189" s="10">
        <f ca="1">VLOOKUP(A1189,'Hospitalisation Details'!$A$1:$Q$2344,3,FALSE)</f>
        <v>1977</v>
      </c>
      <c r="M1189" s="10" t="str">
        <f ca="1">VLOOKUP(A1189,'Hospitalisation Details'!$A$1:$Q$2344,5,FALSE)</f>
        <v>Jun</v>
      </c>
      <c r="N1189" s="11">
        <f ca="1">VLOOKUP(A1189,'Hospitalisation Details'!$A$1:$Q$2344,6,FALSE)</f>
        <v>7</v>
      </c>
      <c r="O1189" s="17">
        <f ca="1">VLOOKUP(A1189,'Hospitalisation Details'!$A$1:$Q$2344,7,FALSE)</f>
        <v>28283</v>
      </c>
      <c r="P1189" s="11">
        <f ca="1">VLOOKUP(A1189,'Hospitalisation Details'!$A$1:$Q$2344,10,FALSE)</f>
        <v>9788.87</v>
      </c>
      <c r="Q1189" s="11" t="str">
        <f ca="1">VLOOKUP(A1189,'Hospitalisation Details'!$A$1:$Q$2344,12,FALSE)</f>
        <v>tier - 3</v>
      </c>
      <c r="R1189" s="11" t="str">
        <f ca="1">VLOOKUP(A1189,'Hospitalisation Details'!$A$1:$Q$2344,14,FALSE)</f>
        <v>tier - 2</v>
      </c>
      <c r="S1189" s="11">
        <f ca="1">VLOOKUP(A1189,'Hospitalisation Details'!$A$1:$Q$2344,17,FALSE)</f>
        <v>48</v>
      </c>
      <c r="T1189" s="11" t="str">
        <f ca="1">VLOOKUP(A1189,'Hospitalisation Details'!$A$1:$Q$2336,16,FALSE)</f>
        <v>R1013</v>
      </c>
    </row>
    <row r="1190" ht="15.5" spans="1:20">
      <c r="A1190" s="10" t="s">
        <v>4370</v>
      </c>
      <c r="B1190" s="11" t="str">
        <f>VLOOKUP(A1190,'Customer Names'!$H$6:$K$2340,3,FALSE)</f>
        <v>  Daniel S</v>
      </c>
      <c r="C1190" s="11">
        <f>VLOOKUP(A1190,'Medical Examinations'!$A$1:$L$2336,2,FALSE)</f>
        <v>24.795</v>
      </c>
      <c r="D1190" s="11">
        <f>VLOOKUP(A1190,'Medical Examinations'!$A$1:$L$2336,3,FALSE)</f>
        <v>6.05</v>
      </c>
      <c r="E1190" s="11" t="str">
        <f>VLOOKUP(A1190,'Medical Examinations'!$A$1:$L$2336,4,FALSE)</f>
        <v>yes</v>
      </c>
      <c r="F1190" s="11" t="str">
        <f>VLOOKUP(A1190,'Medical Examinations'!$A$1:$L$2336,5,FALSE)</f>
        <v>No</v>
      </c>
      <c r="G1190" s="11" t="str">
        <f>VLOOKUP(A1190,'Medical Examinations'!$A$1:$L$2336,6,FALSE)</f>
        <v>No</v>
      </c>
      <c r="H1190" s="11">
        <f>VLOOKUP(A1190,'Medical Examinations'!$A$1:$L$2336,8,FALSE)</f>
        <v>0</v>
      </c>
      <c r="I1190" s="11" t="str">
        <f>VLOOKUP(A1190,'Medical Examinations'!$A$1:$L$2336,10,FALSE)</f>
        <v>No</v>
      </c>
      <c r="J1190" s="11" t="str">
        <f>VLOOKUP(A1190,'Medical Examinations'!$A$1:$L$2336,11,FALSE)</f>
        <v>Normal Weight</v>
      </c>
      <c r="K1190" s="11" t="str">
        <f>VLOOKUP(A1190,'Medical Examinations'!$A$1:$L$2336,12,FALSE)</f>
        <v>Prediabetes</v>
      </c>
      <c r="L1190" s="10">
        <f ca="1">VLOOKUP(A1190,'Hospitalisation Details'!$A$1:$Q$2344,3,FALSE)</f>
        <v>1973</v>
      </c>
      <c r="M1190" s="10" t="str">
        <f ca="1">VLOOKUP(A1190,'Hospitalisation Details'!$A$1:$Q$2344,5,FALSE)</f>
        <v>Sep</v>
      </c>
      <c r="N1190" s="11">
        <f ca="1">VLOOKUP(A1190,'Hospitalisation Details'!$A$1:$Q$2344,6,FALSE)</f>
        <v>17</v>
      </c>
      <c r="O1190" s="17">
        <f ca="1">VLOOKUP(A1190,'Hospitalisation Details'!$A$1:$Q$2344,7,FALSE)</f>
        <v>26924</v>
      </c>
      <c r="P1190" s="11">
        <f ca="1">VLOOKUP(A1190,'Hospitalisation Details'!$A$1:$Q$2344,10,FALSE)</f>
        <v>9800.89</v>
      </c>
      <c r="Q1190" s="11" t="str">
        <f ca="1">VLOOKUP(A1190,'Hospitalisation Details'!$A$1:$Q$2344,12,FALSE)</f>
        <v>tier - 2</v>
      </c>
      <c r="R1190" s="11" t="str">
        <f ca="1">VLOOKUP(A1190,'Hospitalisation Details'!$A$1:$Q$2344,14,FALSE)</f>
        <v>tier - 1</v>
      </c>
      <c r="S1190" s="11">
        <f ca="1">VLOOKUP(A1190,'Hospitalisation Details'!$A$1:$Q$2344,17,FALSE)</f>
        <v>52</v>
      </c>
      <c r="T1190" s="11" t="str">
        <f ca="1">VLOOKUP(A1190,'Hospitalisation Details'!$A$1:$Q$2336,16,FALSE)</f>
        <v>R1013</v>
      </c>
    </row>
    <row r="1191" ht="15.5" spans="1:20">
      <c r="A1191" s="10" t="s">
        <v>4374</v>
      </c>
      <c r="B1191" s="11" t="str">
        <f>VLOOKUP(A1191,'Customer Names'!$H$6:$K$2340,3,FALSE)</f>
        <v>  Marc C</v>
      </c>
      <c r="C1191" s="11">
        <f>VLOOKUP(A1191,'Medical Examinations'!$A$1:$L$2336,2,FALSE)</f>
        <v>29.48</v>
      </c>
      <c r="D1191" s="11">
        <f>VLOOKUP(A1191,'Medical Examinations'!$A$1:$L$2336,3,FALSE)</f>
        <v>5.63</v>
      </c>
      <c r="E1191" s="11" t="str">
        <f>VLOOKUP(A1191,'Medical Examinations'!$A$1:$L$2336,4,FALSE)</f>
        <v>yes</v>
      </c>
      <c r="F1191" s="11" t="str">
        <f>VLOOKUP(A1191,'Medical Examinations'!$A$1:$L$2336,5,FALSE)</f>
        <v>No</v>
      </c>
      <c r="G1191" s="11" t="str">
        <f>VLOOKUP(A1191,'Medical Examinations'!$A$1:$L$2336,6,FALSE)</f>
        <v>Yes</v>
      </c>
      <c r="H1191" s="11">
        <f>VLOOKUP(A1191,'Medical Examinations'!$A$1:$L$2336,8,FALSE)</f>
        <v>1</v>
      </c>
      <c r="I1191" s="11" t="str">
        <f>VLOOKUP(A1191,'Medical Examinations'!$A$1:$L$2336,10,FALSE)</f>
        <v>No</v>
      </c>
      <c r="J1191" s="11" t="str">
        <f>VLOOKUP(A1191,'Medical Examinations'!$A$1:$L$2336,11,FALSE)</f>
        <v>Over Weight</v>
      </c>
      <c r="K1191" s="11" t="str">
        <f>VLOOKUP(A1191,'Medical Examinations'!$A$1:$L$2336,12,FALSE)</f>
        <v>Normal</v>
      </c>
      <c r="L1191" s="10">
        <f ca="1">VLOOKUP(A1191,'Hospitalisation Details'!$A$1:$Q$2344,3,FALSE)</f>
        <v>1972</v>
      </c>
      <c r="M1191" s="10" t="str">
        <f ca="1">VLOOKUP(A1191,'Hospitalisation Details'!$A$1:$Q$2344,5,FALSE)</f>
        <v>Jun</v>
      </c>
      <c r="N1191" s="11">
        <f ca="1">VLOOKUP(A1191,'Hospitalisation Details'!$A$1:$Q$2344,6,FALSE)</f>
        <v>28</v>
      </c>
      <c r="O1191" s="17">
        <f ca="1">VLOOKUP(A1191,'Hospitalisation Details'!$A$1:$Q$2344,7,FALSE)</f>
        <v>26478</v>
      </c>
      <c r="P1191" s="11">
        <f ca="1">VLOOKUP(A1191,'Hospitalisation Details'!$A$1:$Q$2344,10,FALSE)</f>
        <v>9819.25</v>
      </c>
      <c r="Q1191" s="11" t="str">
        <f ca="1">VLOOKUP(A1191,'Hospitalisation Details'!$A$1:$Q$2344,12,FALSE)</f>
        <v>tier - 2</v>
      </c>
      <c r="R1191" s="11" t="str">
        <f ca="1">VLOOKUP(A1191,'Hospitalisation Details'!$A$1:$Q$2344,14,FALSE)</f>
        <v>tier - 2</v>
      </c>
      <c r="S1191" s="11">
        <f ca="1">VLOOKUP(A1191,'Hospitalisation Details'!$A$1:$Q$2344,17,FALSE)</f>
        <v>53</v>
      </c>
      <c r="T1191" s="11" t="str">
        <f ca="1">VLOOKUP(A1191,'Hospitalisation Details'!$A$1:$Q$2336,16,FALSE)</f>
        <v>R1021</v>
      </c>
    </row>
    <row r="1192" ht="15.5" spans="1:20">
      <c r="A1192" s="10" t="s">
        <v>4377</v>
      </c>
      <c r="B1192" s="11" t="str">
        <f>VLOOKUP(A1192,'Customer Names'!$H$6:$K$2340,3,FALSE)</f>
        <v>  Mark S</v>
      </c>
      <c r="C1192" s="11">
        <f>VLOOKUP(A1192,'Medical Examinations'!$A$1:$L$2336,2,FALSE)</f>
        <v>28.09</v>
      </c>
      <c r="D1192" s="11">
        <f>VLOOKUP(A1192,'Medical Examinations'!$A$1:$L$2336,3,FALSE)</f>
        <v>6.06</v>
      </c>
      <c r="E1192" s="11" t="str">
        <f>VLOOKUP(A1192,'Medical Examinations'!$A$1:$L$2336,4,FALSE)</f>
        <v>No</v>
      </c>
      <c r="F1192" s="11" t="str">
        <f>VLOOKUP(A1192,'Medical Examinations'!$A$1:$L$2336,5,FALSE)</f>
        <v>No</v>
      </c>
      <c r="G1192" s="11" t="str">
        <f>VLOOKUP(A1192,'Medical Examinations'!$A$1:$L$2336,6,FALSE)</f>
        <v>Yes</v>
      </c>
      <c r="H1192" s="11">
        <f>VLOOKUP(A1192,'Medical Examinations'!$A$1:$L$2336,8,FALSE)</f>
        <v>1</v>
      </c>
      <c r="I1192" s="11" t="str">
        <f>VLOOKUP(A1192,'Medical Examinations'!$A$1:$L$2336,10,FALSE)</f>
        <v>No</v>
      </c>
      <c r="J1192" s="11" t="str">
        <f>VLOOKUP(A1192,'Medical Examinations'!$A$1:$L$2336,11,FALSE)</f>
        <v>Over Weight</v>
      </c>
      <c r="K1192" s="11" t="str">
        <f>VLOOKUP(A1192,'Medical Examinations'!$A$1:$L$2336,12,FALSE)</f>
        <v>Prediabetes</v>
      </c>
      <c r="L1192" s="10">
        <f ca="1">VLOOKUP(A1192,'Hospitalisation Details'!$A$1:$Q$2344,3,FALSE)</f>
        <v>1972</v>
      </c>
      <c r="M1192" s="10" t="str">
        <f ca="1">VLOOKUP(A1192,'Hospitalisation Details'!$A$1:$Q$2344,5,FALSE)</f>
        <v>Sep</v>
      </c>
      <c r="N1192" s="11">
        <f ca="1">VLOOKUP(A1192,'Hospitalisation Details'!$A$1:$Q$2344,6,FALSE)</f>
        <v>26</v>
      </c>
      <c r="O1192" s="17">
        <f ca="1">VLOOKUP(A1192,'Hospitalisation Details'!$A$1:$Q$2344,7,FALSE)</f>
        <v>26568</v>
      </c>
      <c r="P1192" s="11">
        <f ca="1">VLOOKUP(A1192,'Hospitalisation Details'!$A$1:$Q$2344,10,FALSE)</f>
        <v>9836.21</v>
      </c>
      <c r="Q1192" s="11" t="str">
        <f ca="1">VLOOKUP(A1192,'Hospitalisation Details'!$A$1:$Q$2344,12,FALSE)</f>
        <v>tier - 2</v>
      </c>
      <c r="R1192" s="11" t="str">
        <f ca="1">VLOOKUP(A1192,'Hospitalisation Details'!$A$1:$Q$2344,14,FALSE)</f>
        <v>tier - 3</v>
      </c>
      <c r="S1192" s="11">
        <f ca="1">VLOOKUP(A1192,'Hospitalisation Details'!$A$1:$Q$2344,17,FALSE)</f>
        <v>53</v>
      </c>
      <c r="T1192" s="11" t="str">
        <f ca="1">VLOOKUP(A1192,'Hospitalisation Details'!$A$1:$Q$2336,16,FALSE)</f>
        <v>R1021</v>
      </c>
    </row>
    <row r="1193" ht="15.5" spans="1:20">
      <c r="A1193" s="10" t="s">
        <v>4381</v>
      </c>
      <c r="B1193" s="11" t="str">
        <f>VLOOKUP(A1193,'Customer Names'!$H$6:$K$2340,3,FALSE)</f>
        <v>  Dan</v>
      </c>
      <c r="C1193" s="11">
        <f>VLOOKUP(A1193,'Medical Examinations'!$A$1:$L$2336,2,FALSE)</f>
        <v>32.73</v>
      </c>
      <c r="D1193" s="11">
        <f>VLOOKUP(A1193,'Medical Examinations'!$A$1:$L$2336,3,FALSE)</f>
        <v>5.19</v>
      </c>
      <c r="E1193" s="11" t="str">
        <f>VLOOKUP(A1193,'Medical Examinations'!$A$1:$L$2336,4,FALSE)</f>
        <v>No</v>
      </c>
      <c r="F1193" s="11" t="str">
        <f>VLOOKUP(A1193,'Medical Examinations'!$A$1:$L$2336,5,FALSE)</f>
        <v>No</v>
      </c>
      <c r="G1193" s="11" t="str">
        <f>VLOOKUP(A1193,'Medical Examinations'!$A$1:$L$2336,6,FALSE)</f>
        <v>No</v>
      </c>
      <c r="H1193" s="11">
        <f>VLOOKUP(A1193,'Medical Examinations'!$A$1:$L$2336,8,FALSE)</f>
        <v>1</v>
      </c>
      <c r="I1193" s="11" t="str">
        <f>VLOOKUP(A1193,'Medical Examinations'!$A$1:$L$2336,10,FALSE)</f>
        <v>No</v>
      </c>
      <c r="J1193" s="11" t="str">
        <f>VLOOKUP(A1193,'Medical Examinations'!$A$1:$L$2336,11,FALSE)</f>
        <v>Obesity</v>
      </c>
      <c r="K1193" s="11" t="str">
        <f>VLOOKUP(A1193,'Medical Examinations'!$A$1:$L$2336,12,FALSE)</f>
        <v>Normal</v>
      </c>
      <c r="L1193" s="10">
        <f ca="1">VLOOKUP(A1193,'Hospitalisation Details'!$A$1:$Q$2344,3,FALSE)</f>
        <v>1992</v>
      </c>
      <c r="M1193" s="10" t="str">
        <f ca="1">VLOOKUP(A1193,'Hospitalisation Details'!$A$1:$Q$2344,5,FALSE)</f>
        <v>Aug</v>
      </c>
      <c r="N1193" s="11">
        <f ca="1">VLOOKUP(A1193,'Hospitalisation Details'!$A$1:$Q$2344,6,FALSE)</f>
        <v>13</v>
      </c>
      <c r="O1193" s="17">
        <f ca="1">VLOOKUP(A1193,'Hospitalisation Details'!$A$1:$Q$2344,7,FALSE)</f>
        <v>33829</v>
      </c>
      <c r="P1193" s="11">
        <f ca="1">VLOOKUP(A1193,'Hospitalisation Details'!$A$1:$Q$2344,10,FALSE)</f>
        <v>9844.45</v>
      </c>
      <c r="Q1193" s="11" t="str">
        <f ca="1">VLOOKUP(A1193,'Hospitalisation Details'!$A$1:$Q$2344,12,FALSE)</f>
        <v>tier - 2</v>
      </c>
      <c r="R1193" s="11" t="str">
        <f ca="1">VLOOKUP(A1193,'Hospitalisation Details'!$A$1:$Q$2344,14,FALSE)</f>
        <v>tier - 1</v>
      </c>
      <c r="S1193" s="11">
        <f ca="1">VLOOKUP(A1193,'Hospitalisation Details'!$A$1:$Q$2344,17,FALSE)</f>
        <v>33</v>
      </c>
      <c r="T1193" s="11" t="str">
        <f ca="1">VLOOKUP(A1193,'Hospitalisation Details'!$A$1:$Q$2336,16,FALSE)</f>
        <v>R1012</v>
      </c>
    </row>
    <row r="1194" ht="15.5" spans="1:20">
      <c r="A1194" s="10" t="s">
        <v>4384</v>
      </c>
      <c r="B1194" s="11" t="str">
        <f>VLOOKUP(A1194,'Customer Names'!$H$6:$K$2340,3,FALSE)</f>
        <v>  Gabriela</v>
      </c>
      <c r="C1194" s="11">
        <f>VLOOKUP(A1194,'Medical Examinations'!$A$1:$L$2336,2,FALSE)</f>
        <v>27.36</v>
      </c>
      <c r="D1194" s="11">
        <f>VLOOKUP(A1194,'Medical Examinations'!$A$1:$L$2336,3,FALSE)</f>
        <v>8.96</v>
      </c>
      <c r="E1194" s="11" t="str">
        <f>VLOOKUP(A1194,'Medical Examinations'!$A$1:$L$2336,4,FALSE)</f>
        <v>No</v>
      </c>
      <c r="F1194" s="11" t="str">
        <f>VLOOKUP(A1194,'Medical Examinations'!$A$1:$L$2336,5,FALSE)</f>
        <v>No</v>
      </c>
      <c r="G1194" s="11" t="str">
        <f>VLOOKUP(A1194,'Medical Examinations'!$A$1:$L$2336,6,FALSE)</f>
        <v>No</v>
      </c>
      <c r="H1194" s="11">
        <f>VLOOKUP(A1194,'Medical Examinations'!$A$1:$L$2336,8,FALSE)</f>
        <v>0</v>
      </c>
      <c r="I1194" s="11" t="str">
        <f>VLOOKUP(A1194,'Medical Examinations'!$A$1:$L$2336,10,FALSE)</f>
        <v>No</v>
      </c>
      <c r="J1194" s="11" t="str">
        <f>VLOOKUP(A1194,'Medical Examinations'!$A$1:$L$2336,11,FALSE)</f>
        <v>Over Weight</v>
      </c>
      <c r="K1194" s="11" t="str">
        <f>VLOOKUP(A1194,'Medical Examinations'!$A$1:$L$2336,12,FALSE)</f>
        <v>Diabetes</v>
      </c>
      <c r="L1194" s="10">
        <f ca="1">VLOOKUP(A1194,'Hospitalisation Details'!$A$1:$Q$2344,3,FALSE)</f>
        <v>1968</v>
      </c>
      <c r="M1194" s="10" t="str">
        <f ca="1">VLOOKUP(A1194,'Hospitalisation Details'!$A$1:$Q$2344,5,FALSE)</f>
        <v>Nov</v>
      </c>
      <c r="N1194" s="11">
        <f ca="1">VLOOKUP(A1194,'Hospitalisation Details'!$A$1:$Q$2344,6,FALSE)</f>
        <v>4</v>
      </c>
      <c r="O1194" s="17">
        <f ca="1">VLOOKUP(A1194,'Hospitalisation Details'!$A$1:$Q$2344,7,FALSE)</f>
        <v>25146</v>
      </c>
      <c r="P1194" s="11">
        <f ca="1">VLOOKUP(A1194,'Hospitalisation Details'!$A$1:$Q$2344,10,FALSE)</f>
        <v>9850.43</v>
      </c>
      <c r="Q1194" s="11" t="str">
        <f ca="1">VLOOKUP(A1194,'Hospitalisation Details'!$A$1:$Q$2344,12,FALSE)</f>
        <v>tier - 3</v>
      </c>
      <c r="R1194" s="11" t="str">
        <f ca="1">VLOOKUP(A1194,'Hospitalisation Details'!$A$1:$Q$2344,14,FALSE)</f>
        <v>tier - 3</v>
      </c>
      <c r="S1194" s="11">
        <f ca="1">VLOOKUP(A1194,'Hospitalisation Details'!$A$1:$Q$2344,17,FALSE)</f>
        <v>56</v>
      </c>
      <c r="T1194" s="11" t="str">
        <f ca="1">VLOOKUP(A1194,'Hospitalisation Details'!$A$1:$Q$2336,16,FALSE)</f>
        <v>R1011</v>
      </c>
    </row>
    <row r="1195" ht="15.5" spans="1:20">
      <c r="A1195" s="10" t="s">
        <v>4388</v>
      </c>
      <c r="B1195" s="11" t="str">
        <f>VLOOKUP(A1195,'Customer Names'!$H$6:$K$2340,3,FALSE)</f>
        <v>  Amanda</v>
      </c>
      <c r="C1195" s="11">
        <f>VLOOKUP(A1195,'Medical Examinations'!$A$1:$L$2336,2,FALSE)</f>
        <v>27.265</v>
      </c>
      <c r="D1195" s="11">
        <f>VLOOKUP(A1195,'Medical Examinations'!$A$1:$L$2336,3,FALSE)</f>
        <v>11.39</v>
      </c>
      <c r="E1195" s="11" t="str">
        <f>VLOOKUP(A1195,'Medical Examinations'!$A$1:$L$2336,4,FALSE)</f>
        <v>No</v>
      </c>
      <c r="F1195" s="11" t="str">
        <f>VLOOKUP(A1195,'Medical Examinations'!$A$1:$L$2336,5,FALSE)</f>
        <v>No</v>
      </c>
      <c r="G1195" s="11" t="str">
        <f>VLOOKUP(A1195,'Medical Examinations'!$A$1:$L$2336,6,FALSE)</f>
        <v>No</v>
      </c>
      <c r="H1195" s="11">
        <f>VLOOKUP(A1195,'Medical Examinations'!$A$1:$L$2336,8,FALSE)</f>
        <v>0</v>
      </c>
      <c r="I1195" s="11" t="str">
        <f>VLOOKUP(A1195,'Medical Examinations'!$A$1:$L$2336,10,FALSE)</f>
        <v>No</v>
      </c>
      <c r="J1195" s="11" t="str">
        <f>VLOOKUP(A1195,'Medical Examinations'!$A$1:$L$2336,11,FALSE)</f>
        <v>Over Weight</v>
      </c>
      <c r="K1195" s="11" t="str">
        <f>VLOOKUP(A1195,'Medical Examinations'!$A$1:$L$2336,12,FALSE)</f>
        <v>Diabetes</v>
      </c>
      <c r="L1195" s="10">
        <f ca="1">VLOOKUP(A1195,'Hospitalisation Details'!$A$1:$Q$2344,3,FALSE)</f>
        <v>1971</v>
      </c>
      <c r="M1195" s="10" t="str">
        <f ca="1">VLOOKUP(A1195,'Hospitalisation Details'!$A$1:$Q$2344,5,FALSE)</f>
        <v>Oct</v>
      </c>
      <c r="N1195" s="11">
        <f ca="1">VLOOKUP(A1195,'Hospitalisation Details'!$A$1:$Q$2344,6,FALSE)</f>
        <v>23</v>
      </c>
      <c r="O1195" s="17">
        <f ca="1">VLOOKUP(A1195,'Hospitalisation Details'!$A$1:$Q$2344,7,FALSE)</f>
        <v>26229</v>
      </c>
      <c r="P1195" s="11">
        <f ca="1">VLOOKUP(A1195,'Hospitalisation Details'!$A$1:$Q$2344,10,FALSE)</f>
        <v>9855.13</v>
      </c>
      <c r="Q1195" s="11" t="str">
        <f ca="1">VLOOKUP(A1195,'Hospitalisation Details'!$A$1:$Q$2344,12,FALSE)</f>
        <v>tier - 2</v>
      </c>
      <c r="R1195" s="11" t="str">
        <f ca="1">VLOOKUP(A1195,'Hospitalisation Details'!$A$1:$Q$2344,14,FALSE)</f>
        <v>tier - 3</v>
      </c>
      <c r="S1195" s="11">
        <f ca="1">VLOOKUP(A1195,'Hospitalisation Details'!$A$1:$Q$2344,17,FALSE)</f>
        <v>54</v>
      </c>
      <c r="T1195" s="11" t="str">
        <f ca="1">VLOOKUP(A1195,'Hospitalisation Details'!$A$1:$Q$2336,16,FALSE)</f>
        <v>R1013</v>
      </c>
    </row>
    <row r="1196" ht="15.5" spans="1:20">
      <c r="A1196" s="10" t="s">
        <v>4392</v>
      </c>
      <c r="B1196" s="11" t="str">
        <f>VLOOKUP(A1196,'Customer Names'!$H$6:$K$2340,3,FALSE)</f>
        <v>  Dara</v>
      </c>
      <c r="C1196" s="11">
        <f>VLOOKUP(A1196,'Medical Examinations'!$A$1:$L$2336,2,FALSE)</f>
        <v>48.07</v>
      </c>
      <c r="D1196" s="11">
        <f>VLOOKUP(A1196,'Medical Examinations'!$A$1:$L$2336,3,FALSE)</f>
        <v>4.06</v>
      </c>
      <c r="E1196" s="11" t="str">
        <f>VLOOKUP(A1196,'Medical Examinations'!$A$1:$L$2336,4,FALSE)</f>
        <v>yes</v>
      </c>
      <c r="F1196" s="11" t="str">
        <f>VLOOKUP(A1196,'Medical Examinations'!$A$1:$L$2336,5,FALSE)</f>
        <v>No</v>
      </c>
      <c r="G1196" s="11" t="str">
        <f>VLOOKUP(A1196,'Medical Examinations'!$A$1:$L$2336,6,FALSE)</f>
        <v>No</v>
      </c>
      <c r="H1196" s="11">
        <f>VLOOKUP(A1196,'Medical Examinations'!$A$1:$L$2336,8,FALSE)</f>
        <v>0</v>
      </c>
      <c r="I1196" s="11" t="str">
        <f>VLOOKUP(A1196,'Medical Examinations'!$A$1:$L$2336,10,FALSE)</f>
        <v>No</v>
      </c>
      <c r="J1196" s="11" t="str">
        <f>VLOOKUP(A1196,'Medical Examinations'!$A$1:$L$2336,11,FALSE)</f>
        <v>Obesity</v>
      </c>
      <c r="K1196" s="11" t="str">
        <f>VLOOKUP(A1196,'Medical Examinations'!$A$1:$L$2336,12,FALSE)</f>
        <v>Normal</v>
      </c>
      <c r="L1196" s="10">
        <f ca="1">VLOOKUP(A1196,'Hospitalisation Details'!$A$1:$Q$2344,3,FALSE)</f>
        <v>1971</v>
      </c>
      <c r="M1196" s="10" t="str">
        <f ca="1">VLOOKUP(A1196,'Hospitalisation Details'!$A$1:$Q$2344,5,FALSE)</f>
        <v>Jul</v>
      </c>
      <c r="N1196" s="11">
        <f ca="1">VLOOKUP(A1196,'Hospitalisation Details'!$A$1:$Q$2344,6,FALSE)</f>
        <v>17</v>
      </c>
      <c r="O1196" s="17">
        <f ca="1">VLOOKUP(A1196,'Hospitalisation Details'!$A$1:$Q$2344,7,FALSE)</f>
        <v>26131</v>
      </c>
      <c r="P1196" s="11">
        <f ca="1">VLOOKUP(A1196,'Hospitalisation Details'!$A$1:$Q$2344,10,FALSE)</f>
        <v>9861.03</v>
      </c>
      <c r="Q1196" s="11" t="str">
        <f ca="1">VLOOKUP(A1196,'Hospitalisation Details'!$A$1:$Q$2344,12,FALSE)</f>
        <v>tier - 2</v>
      </c>
      <c r="R1196" s="11" t="str">
        <f ca="1">VLOOKUP(A1196,'Hospitalisation Details'!$A$1:$Q$2344,14,FALSE)</f>
        <v>tier - 2</v>
      </c>
      <c r="S1196" s="11">
        <f ca="1">VLOOKUP(A1196,'Hospitalisation Details'!$A$1:$Q$2344,17,FALSE)</f>
        <v>54</v>
      </c>
      <c r="T1196" s="11" t="str">
        <f ca="1">VLOOKUP(A1196,'Hospitalisation Details'!$A$1:$Q$2336,16,FALSE)</f>
        <v>R1011</v>
      </c>
    </row>
    <row r="1197" ht="15.5" spans="1:20">
      <c r="A1197" s="10" t="s">
        <v>4396</v>
      </c>
      <c r="B1197" s="11" t="str">
        <f>VLOOKUP(A1197,'Customer Names'!$H$6:$K$2340,3,FALSE)</f>
        <v>  Rachelle R</v>
      </c>
      <c r="C1197" s="11">
        <f>VLOOKUP(A1197,'Medical Examinations'!$A$1:$L$2336,2,FALSE)</f>
        <v>30.8</v>
      </c>
      <c r="D1197" s="11">
        <f>VLOOKUP(A1197,'Medical Examinations'!$A$1:$L$2336,3,FALSE)</f>
        <v>5.23</v>
      </c>
      <c r="E1197" s="11" t="str">
        <f>VLOOKUP(A1197,'Medical Examinations'!$A$1:$L$2336,4,FALSE)</f>
        <v>yes</v>
      </c>
      <c r="F1197" s="11" t="str">
        <f>VLOOKUP(A1197,'Medical Examinations'!$A$1:$L$2336,5,FALSE)</f>
        <v>No</v>
      </c>
      <c r="G1197" s="11" t="str">
        <f>VLOOKUP(A1197,'Medical Examinations'!$A$1:$L$2336,6,FALSE)</f>
        <v>No</v>
      </c>
      <c r="H1197" s="11">
        <f>VLOOKUP(A1197,'Medical Examinations'!$A$1:$L$2336,8,FALSE)</f>
        <v>0</v>
      </c>
      <c r="I1197" s="11" t="str">
        <f>VLOOKUP(A1197,'Medical Examinations'!$A$1:$L$2336,10,FALSE)</f>
        <v>No</v>
      </c>
      <c r="J1197" s="11" t="str">
        <f>VLOOKUP(A1197,'Medical Examinations'!$A$1:$L$2336,11,FALSE)</f>
        <v>Obesity</v>
      </c>
      <c r="K1197" s="11" t="str">
        <f>VLOOKUP(A1197,'Medical Examinations'!$A$1:$L$2336,12,FALSE)</f>
        <v>Normal</v>
      </c>
      <c r="L1197" s="10">
        <f ca="1">VLOOKUP(A1197,'Hospitalisation Details'!$A$1:$Q$2344,3,FALSE)</f>
        <v>1969</v>
      </c>
      <c r="M1197" s="10" t="str">
        <f ca="1">VLOOKUP(A1197,'Hospitalisation Details'!$A$1:$Q$2344,5,FALSE)</f>
        <v>Oct</v>
      </c>
      <c r="N1197" s="11">
        <f ca="1">VLOOKUP(A1197,'Hospitalisation Details'!$A$1:$Q$2344,6,FALSE)</f>
        <v>20</v>
      </c>
      <c r="O1197" s="17">
        <f ca="1">VLOOKUP(A1197,'Hospitalisation Details'!$A$1:$Q$2344,7,FALSE)</f>
        <v>25496</v>
      </c>
      <c r="P1197" s="11">
        <f ca="1">VLOOKUP(A1197,'Hospitalisation Details'!$A$1:$Q$2344,10,FALSE)</f>
        <v>9863.47</v>
      </c>
      <c r="Q1197" s="11" t="str">
        <f ca="1">VLOOKUP(A1197,'Hospitalisation Details'!$A$1:$Q$2344,12,FALSE)</f>
        <v>tier - 3</v>
      </c>
      <c r="R1197" s="11" t="str">
        <f ca="1">VLOOKUP(A1197,'Hospitalisation Details'!$A$1:$Q$2344,14,FALSE)</f>
        <v>tier - 3</v>
      </c>
      <c r="S1197" s="11">
        <f ca="1">VLOOKUP(A1197,'Hospitalisation Details'!$A$1:$Q$2344,17,FALSE)</f>
        <v>56</v>
      </c>
      <c r="T1197" s="11" t="str">
        <f ca="1">VLOOKUP(A1197,'Hospitalisation Details'!$A$1:$Q$2336,16,FALSE)</f>
        <v>R1012</v>
      </c>
    </row>
    <row r="1198" ht="15.5" spans="1:20">
      <c r="A1198" s="10" t="s">
        <v>4399</v>
      </c>
      <c r="B1198" s="11" t="str">
        <f>VLOOKUP(A1198,'Customer Names'!$H$6:$K$2340,3,FALSE)</f>
        <v>  Brenda J</v>
      </c>
      <c r="C1198" s="11">
        <f>VLOOKUP(A1198,'Medical Examinations'!$A$1:$L$2336,2,FALSE)</f>
        <v>32.3</v>
      </c>
      <c r="D1198" s="11">
        <f>VLOOKUP(A1198,'Medical Examinations'!$A$1:$L$2336,3,FALSE)</f>
        <v>5.05</v>
      </c>
      <c r="E1198" s="11" t="str">
        <f>VLOOKUP(A1198,'Medical Examinations'!$A$1:$L$2336,4,FALSE)</f>
        <v>yes</v>
      </c>
      <c r="F1198" s="11" t="str">
        <f>VLOOKUP(A1198,'Medical Examinations'!$A$1:$L$2336,5,FALSE)</f>
        <v>No</v>
      </c>
      <c r="G1198" s="11" t="str">
        <f>VLOOKUP(A1198,'Medical Examinations'!$A$1:$L$2336,6,FALSE)</f>
        <v>No</v>
      </c>
      <c r="H1198" s="11">
        <f>VLOOKUP(A1198,'Medical Examinations'!$A$1:$L$2336,8,FALSE)</f>
        <v>0</v>
      </c>
      <c r="I1198" s="11" t="str">
        <f>VLOOKUP(A1198,'Medical Examinations'!$A$1:$L$2336,10,FALSE)</f>
        <v>No</v>
      </c>
      <c r="J1198" s="11" t="str">
        <f>VLOOKUP(A1198,'Medical Examinations'!$A$1:$L$2336,11,FALSE)</f>
        <v>Obesity</v>
      </c>
      <c r="K1198" s="11" t="str">
        <f>VLOOKUP(A1198,'Medical Examinations'!$A$1:$L$2336,12,FALSE)</f>
        <v>Normal</v>
      </c>
      <c r="L1198" s="10">
        <f ca="1">VLOOKUP(A1198,'Hospitalisation Details'!$A$1:$Q$2344,3,FALSE)</f>
        <v>1971</v>
      </c>
      <c r="M1198" s="10" t="str">
        <f ca="1">VLOOKUP(A1198,'Hospitalisation Details'!$A$1:$Q$2344,5,FALSE)</f>
        <v>Nov</v>
      </c>
      <c r="N1198" s="11">
        <f ca="1">VLOOKUP(A1198,'Hospitalisation Details'!$A$1:$Q$2344,6,FALSE)</f>
        <v>9</v>
      </c>
      <c r="O1198" s="17">
        <f ca="1">VLOOKUP(A1198,'Hospitalisation Details'!$A$1:$Q$2344,7,FALSE)</f>
        <v>26246</v>
      </c>
      <c r="P1198" s="11">
        <f ca="1">VLOOKUP(A1198,'Hospitalisation Details'!$A$1:$Q$2344,10,FALSE)</f>
        <v>9866.3</v>
      </c>
      <c r="Q1198" s="11" t="str">
        <f ca="1">VLOOKUP(A1198,'Hospitalisation Details'!$A$1:$Q$2344,12,FALSE)</f>
        <v>tier - 2</v>
      </c>
      <c r="R1198" s="11" t="str">
        <f ca="1">VLOOKUP(A1198,'Hospitalisation Details'!$A$1:$Q$2344,14,FALSE)</f>
        <v>tier - 3</v>
      </c>
      <c r="S1198" s="11">
        <f ca="1">VLOOKUP(A1198,'Hospitalisation Details'!$A$1:$Q$2344,17,FALSE)</f>
        <v>53</v>
      </c>
      <c r="T1198" s="11" t="str">
        <f ca="1">VLOOKUP(A1198,'Hospitalisation Details'!$A$1:$Q$2336,16,FALSE)</f>
        <v>R1024</v>
      </c>
    </row>
    <row r="1199" ht="15.5" spans="1:20">
      <c r="A1199" s="10" t="s">
        <v>4402</v>
      </c>
      <c r="B1199" s="11" t="str">
        <f>VLOOKUP(A1199,'Customer Names'!$H$6:$K$2340,3,FALSE)</f>
        <v>  Tim</v>
      </c>
      <c r="C1199" s="11">
        <f>VLOOKUP(A1199,'Medical Examinations'!$A$1:$L$2336,2,FALSE)</f>
        <v>39.7</v>
      </c>
      <c r="D1199" s="11">
        <f>VLOOKUP(A1199,'Medical Examinations'!$A$1:$L$2336,3,FALSE)</f>
        <v>7.34</v>
      </c>
      <c r="E1199" s="11" t="str">
        <f>VLOOKUP(A1199,'Medical Examinations'!$A$1:$L$2336,4,FALSE)</f>
        <v>No</v>
      </c>
      <c r="F1199" s="11" t="str">
        <f>VLOOKUP(A1199,'Medical Examinations'!$A$1:$L$2336,5,FALSE)</f>
        <v>No</v>
      </c>
      <c r="G1199" s="11" t="str">
        <f>VLOOKUP(A1199,'Medical Examinations'!$A$1:$L$2336,6,FALSE)</f>
        <v>No</v>
      </c>
      <c r="H1199" s="11">
        <f>VLOOKUP(A1199,'Medical Examinations'!$A$1:$L$2336,8,FALSE)</f>
        <v>0</v>
      </c>
      <c r="I1199" s="11" t="str">
        <f>VLOOKUP(A1199,'Medical Examinations'!$A$1:$L$2336,10,FALSE)</f>
        <v>No</v>
      </c>
      <c r="J1199" s="11" t="str">
        <f>VLOOKUP(A1199,'Medical Examinations'!$A$1:$L$2336,11,FALSE)</f>
        <v>Obesity</v>
      </c>
      <c r="K1199" s="11" t="str">
        <f>VLOOKUP(A1199,'Medical Examinations'!$A$1:$L$2336,12,FALSE)</f>
        <v>Diabetes</v>
      </c>
      <c r="L1199" s="10">
        <f ca="1">VLOOKUP(A1199,'Hospitalisation Details'!$A$1:$Q$2344,3,FALSE)</f>
        <v>1969</v>
      </c>
      <c r="M1199" s="10" t="str">
        <f ca="1">VLOOKUP(A1199,'Hospitalisation Details'!$A$1:$Q$2344,5,FALSE)</f>
        <v>Aug</v>
      </c>
      <c r="N1199" s="11">
        <f ca="1">VLOOKUP(A1199,'Hospitalisation Details'!$A$1:$Q$2344,6,FALSE)</f>
        <v>13</v>
      </c>
      <c r="O1199" s="17">
        <f ca="1">VLOOKUP(A1199,'Hospitalisation Details'!$A$1:$Q$2344,7,FALSE)</f>
        <v>25428</v>
      </c>
      <c r="P1199" s="11">
        <f ca="1">VLOOKUP(A1199,'Hospitalisation Details'!$A$1:$Q$2344,10,FALSE)</f>
        <v>9869.81</v>
      </c>
      <c r="Q1199" s="11" t="str">
        <f ca="1">VLOOKUP(A1199,'Hospitalisation Details'!$A$1:$Q$2344,12,FALSE)</f>
        <v>tier - 3</v>
      </c>
      <c r="R1199" s="11" t="str">
        <f ca="1">VLOOKUP(A1199,'Hospitalisation Details'!$A$1:$Q$2344,14,FALSE)</f>
        <v>tier - 3</v>
      </c>
      <c r="S1199" s="11">
        <f ca="1">VLOOKUP(A1199,'Hospitalisation Details'!$A$1:$Q$2344,17,FALSE)</f>
        <v>56</v>
      </c>
      <c r="T1199" s="11" t="str">
        <f ca="1">VLOOKUP(A1199,'Hospitalisation Details'!$A$1:$Q$2336,16,FALSE)</f>
        <v>R1012</v>
      </c>
    </row>
    <row r="1200" ht="15.5" spans="1:20">
      <c r="A1200" s="10" t="s">
        <v>4405</v>
      </c>
      <c r="B1200" s="11" t="str">
        <f>VLOOKUP(A1200,'Customer Names'!$H$6:$K$2340,3,FALSE)</f>
        <v>  Sylvain</v>
      </c>
      <c r="C1200" s="11">
        <f>VLOOKUP(A1200,'Medical Examinations'!$A$1:$L$2336,2,FALSE)</f>
        <v>35.97</v>
      </c>
      <c r="D1200" s="11">
        <f>VLOOKUP(A1200,'Medical Examinations'!$A$1:$L$2336,3,FALSE)</f>
        <v>8.13</v>
      </c>
      <c r="E1200" s="11" t="str">
        <f>VLOOKUP(A1200,'Medical Examinations'!$A$1:$L$2336,4,FALSE)</f>
        <v>No</v>
      </c>
      <c r="F1200" s="11" t="str">
        <f>VLOOKUP(A1200,'Medical Examinations'!$A$1:$L$2336,5,FALSE)</f>
        <v>No</v>
      </c>
      <c r="G1200" s="11" t="str">
        <f>VLOOKUP(A1200,'Medical Examinations'!$A$1:$L$2336,6,FALSE)</f>
        <v>No</v>
      </c>
      <c r="H1200" s="11">
        <f>VLOOKUP(A1200,'Medical Examinations'!$A$1:$L$2336,8,FALSE)</f>
        <v>0</v>
      </c>
      <c r="I1200" s="11" t="str">
        <f>VLOOKUP(A1200,'Medical Examinations'!$A$1:$L$2336,10,FALSE)</f>
        <v>No</v>
      </c>
      <c r="J1200" s="11" t="str">
        <f>VLOOKUP(A1200,'Medical Examinations'!$A$1:$L$2336,11,FALSE)</f>
        <v>Obesity</v>
      </c>
      <c r="K1200" s="11" t="str">
        <f>VLOOKUP(A1200,'Medical Examinations'!$A$1:$L$2336,12,FALSE)</f>
        <v>Diabetes</v>
      </c>
      <c r="L1200" s="10">
        <f ca="1">VLOOKUP(A1200,'Hospitalisation Details'!$A$1:$Q$2344,3,FALSE)</f>
        <v>1998</v>
      </c>
      <c r="M1200" s="10" t="str">
        <f ca="1">VLOOKUP(A1200,'Hospitalisation Details'!$A$1:$Q$2344,5,FALSE)</f>
        <v>Jul</v>
      </c>
      <c r="N1200" s="11">
        <f ca="1">VLOOKUP(A1200,'Hospitalisation Details'!$A$1:$Q$2344,6,FALSE)</f>
        <v>6</v>
      </c>
      <c r="O1200" s="17">
        <f ca="1">VLOOKUP(A1200,'Hospitalisation Details'!$A$1:$Q$2344,7,FALSE)</f>
        <v>35982</v>
      </c>
      <c r="P1200" s="11">
        <f ca="1">VLOOKUP(A1200,'Hospitalisation Details'!$A$1:$Q$2344,10,FALSE)</f>
        <v>9870.59</v>
      </c>
      <c r="Q1200" s="11" t="str">
        <f ca="1">VLOOKUP(A1200,'Hospitalisation Details'!$A$1:$Q$2344,12,FALSE)</f>
        <v>tier - 2</v>
      </c>
      <c r="R1200" s="11" t="str">
        <f ca="1">VLOOKUP(A1200,'Hospitalisation Details'!$A$1:$Q$2344,14,FALSE)</f>
        <v>tier - 2</v>
      </c>
      <c r="S1200" s="11">
        <f ca="1">VLOOKUP(A1200,'Hospitalisation Details'!$A$1:$Q$2344,17,FALSE)</f>
        <v>27</v>
      </c>
      <c r="T1200" s="11" t="str">
        <f ca="1">VLOOKUP(A1200,'Hospitalisation Details'!$A$1:$Q$2336,16,FALSE)</f>
        <v>R1023</v>
      </c>
    </row>
    <row r="1201" ht="15.5" spans="1:20">
      <c r="A1201" s="10" t="s">
        <v>4409</v>
      </c>
      <c r="B1201" s="11" t="str">
        <f>VLOOKUP(A1201,'Customer Names'!$H$6:$K$2340,3,FALSE)</f>
        <v>  Lisa M</v>
      </c>
      <c r="C1201" s="11">
        <f>VLOOKUP(A1201,'Medical Examinations'!$A$1:$L$2336,2,FALSE)</f>
        <v>25.86</v>
      </c>
      <c r="D1201" s="11">
        <f>VLOOKUP(A1201,'Medical Examinations'!$A$1:$L$2336,3,FALSE)</f>
        <v>6.68</v>
      </c>
      <c r="E1201" s="11" t="str">
        <f>VLOOKUP(A1201,'Medical Examinations'!$A$1:$L$2336,4,FALSE)</f>
        <v>yes</v>
      </c>
      <c r="F1201" s="11" t="str">
        <f>VLOOKUP(A1201,'Medical Examinations'!$A$1:$L$2336,5,FALSE)</f>
        <v>No</v>
      </c>
      <c r="G1201" s="11" t="str">
        <f>VLOOKUP(A1201,'Medical Examinations'!$A$1:$L$2336,6,FALSE)</f>
        <v>No</v>
      </c>
      <c r="H1201" s="11">
        <f>VLOOKUP(A1201,'Medical Examinations'!$A$1:$L$2336,8,FALSE)</f>
        <v>1</v>
      </c>
      <c r="I1201" s="11" t="str">
        <f>VLOOKUP(A1201,'Medical Examinations'!$A$1:$L$2336,10,FALSE)</f>
        <v>No</v>
      </c>
      <c r="J1201" s="11" t="str">
        <f>VLOOKUP(A1201,'Medical Examinations'!$A$1:$L$2336,11,FALSE)</f>
        <v>Over Weight</v>
      </c>
      <c r="K1201" s="11" t="str">
        <f>VLOOKUP(A1201,'Medical Examinations'!$A$1:$L$2336,12,FALSE)</f>
        <v>Diabetes</v>
      </c>
      <c r="L1201" s="10">
        <f ca="1">VLOOKUP(A1201,'Hospitalisation Details'!$A$1:$Q$2344,3,FALSE)</f>
        <v>1971</v>
      </c>
      <c r="M1201" s="10" t="str">
        <f ca="1">VLOOKUP(A1201,'Hospitalisation Details'!$A$1:$Q$2344,5,FALSE)</f>
        <v>Dec</v>
      </c>
      <c r="N1201" s="11">
        <f ca="1">VLOOKUP(A1201,'Hospitalisation Details'!$A$1:$Q$2344,6,FALSE)</f>
        <v>22</v>
      </c>
      <c r="O1201" s="17">
        <f ca="1">VLOOKUP(A1201,'Hospitalisation Details'!$A$1:$Q$2344,7,FALSE)</f>
        <v>26289</v>
      </c>
      <c r="P1201" s="11">
        <f ca="1">VLOOKUP(A1201,'Hospitalisation Details'!$A$1:$Q$2344,10,FALSE)</f>
        <v>9872.7</v>
      </c>
      <c r="Q1201" s="11" t="str">
        <f ca="1">VLOOKUP(A1201,'Hospitalisation Details'!$A$1:$Q$2344,12,FALSE)</f>
        <v>tier - 2</v>
      </c>
      <c r="R1201" s="11" t="str">
        <f ca="1">VLOOKUP(A1201,'Hospitalisation Details'!$A$1:$Q$2344,14,FALSE)</f>
        <v>tier - 2</v>
      </c>
      <c r="S1201" s="11">
        <f ca="1">VLOOKUP(A1201,'Hospitalisation Details'!$A$1:$Q$2344,17,FALSE)</f>
        <v>53</v>
      </c>
      <c r="T1201" s="11" t="str">
        <f ca="1">VLOOKUP(A1201,'Hospitalisation Details'!$A$1:$Q$2336,16,FALSE)</f>
        <v>R1011</v>
      </c>
    </row>
    <row r="1202" ht="15.5" spans="1:20">
      <c r="A1202" s="10" t="s">
        <v>4413</v>
      </c>
      <c r="B1202" s="11" t="str">
        <f>VLOOKUP(A1202,'Customer Names'!$H$6:$K$2340,3,FALSE)</f>
        <v>  Ryan</v>
      </c>
      <c r="C1202" s="11">
        <f>VLOOKUP(A1202,'Medical Examinations'!$A$1:$L$2336,2,FALSE)</f>
        <v>30.03</v>
      </c>
      <c r="D1202" s="11">
        <f>VLOOKUP(A1202,'Medical Examinations'!$A$1:$L$2336,3,FALSE)</f>
        <v>11.51</v>
      </c>
      <c r="E1202" s="11" t="str">
        <f>VLOOKUP(A1202,'Medical Examinations'!$A$1:$L$2336,4,FALSE)</f>
        <v>No</v>
      </c>
      <c r="F1202" s="11" t="str">
        <f>VLOOKUP(A1202,'Medical Examinations'!$A$1:$L$2336,5,FALSE)</f>
        <v>No</v>
      </c>
      <c r="G1202" s="11" t="str">
        <f>VLOOKUP(A1202,'Medical Examinations'!$A$1:$L$2336,6,FALSE)</f>
        <v>No</v>
      </c>
      <c r="H1202" s="11">
        <f>VLOOKUP(A1202,'Medical Examinations'!$A$1:$L$2336,8,FALSE)</f>
        <v>0</v>
      </c>
      <c r="I1202" s="11" t="str">
        <f>VLOOKUP(A1202,'Medical Examinations'!$A$1:$L$2336,10,FALSE)</f>
        <v>No</v>
      </c>
      <c r="J1202" s="11" t="str">
        <f>VLOOKUP(A1202,'Medical Examinations'!$A$1:$L$2336,11,FALSE)</f>
        <v>Obesity</v>
      </c>
      <c r="K1202" s="11" t="str">
        <f>VLOOKUP(A1202,'Medical Examinations'!$A$1:$L$2336,12,FALSE)</f>
        <v>Diabetes</v>
      </c>
      <c r="L1202" s="10">
        <f ca="1">VLOOKUP(A1202,'Hospitalisation Details'!$A$1:$Q$2344,3,FALSE)</f>
        <v>1971</v>
      </c>
      <c r="M1202" s="10" t="str">
        <f ca="1">VLOOKUP(A1202,'Hospitalisation Details'!$A$1:$Q$2344,5,FALSE)</f>
        <v>Jul</v>
      </c>
      <c r="N1202" s="11">
        <f ca="1">VLOOKUP(A1202,'Hospitalisation Details'!$A$1:$Q$2344,6,FALSE)</f>
        <v>3</v>
      </c>
      <c r="O1202" s="17">
        <f ca="1">VLOOKUP(A1202,'Hospitalisation Details'!$A$1:$Q$2344,7,FALSE)</f>
        <v>26117</v>
      </c>
      <c r="P1202" s="11">
        <f ca="1">VLOOKUP(A1202,'Hospitalisation Details'!$A$1:$Q$2344,10,FALSE)</f>
        <v>9875.68</v>
      </c>
      <c r="Q1202" s="11" t="str">
        <f ca="1">VLOOKUP(A1202,'Hospitalisation Details'!$A$1:$Q$2344,12,FALSE)</f>
        <v>tier - 2</v>
      </c>
      <c r="R1202" s="11" t="str">
        <f ca="1">VLOOKUP(A1202,'Hospitalisation Details'!$A$1:$Q$2344,14,FALSE)</f>
        <v>tier - 3</v>
      </c>
      <c r="S1202" s="11">
        <f ca="1">VLOOKUP(A1202,'Hospitalisation Details'!$A$1:$Q$2344,17,FALSE)</f>
        <v>54</v>
      </c>
      <c r="T1202" s="11" t="str">
        <f ca="1">VLOOKUP(A1202,'Hospitalisation Details'!$A$1:$Q$2336,16,FALSE)</f>
        <v>R1024</v>
      </c>
    </row>
    <row r="1203" ht="15.5" spans="1:20">
      <c r="A1203" s="10" t="s">
        <v>4417</v>
      </c>
      <c r="B1203" s="11" t="str">
        <f>VLOOKUP(A1203,'Customer Names'!$H$6:$K$2340,3,FALSE)</f>
        <v>  Kaitlin M</v>
      </c>
      <c r="C1203" s="11">
        <f>VLOOKUP(A1203,'Medical Examinations'!$A$1:$L$2336,2,FALSE)</f>
        <v>25.76</v>
      </c>
      <c r="D1203" s="11">
        <f>VLOOKUP(A1203,'Medical Examinations'!$A$1:$L$2336,3,FALSE)</f>
        <v>6.02</v>
      </c>
      <c r="E1203" s="11" t="str">
        <f>VLOOKUP(A1203,'Medical Examinations'!$A$1:$L$2336,4,FALSE)</f>
        <v>yes</v>
      </c>
      <c r="F1203" s="11" t="str">
        <f>VLOOKUP(A1203,'Medical Examinations'!$A$1:$L$2336,5,FALSE)</f>
        <v>No</v>
      </c>
      <c r="G1203" s="11" t="str">
        <f>VLOOKUP(A1203,'Medical Examinations'!$A$1:$L$2336,6,FALSE)</f>
        <v>Yes</v>
      </c>
      <c r="H1203" s="11">
        <f>VLOOKUP(A1203,'Medical Examinations'!$A$1:$L$2336,8,FALSE)</f>
        <v>1</v>
      </c>
      <c r="I1203" s="11" t="str">
        <f>VLOOKUP(A1203,'Medical Examinations'!$A$1:$L$2336,10,FALSE)</f>
        <v>No</v>
      </c>
      <c r="J1203" s="11" t="str">
        <f>VLOOKUP(A1203,'Medical Examinations'!$A$1:$L$2336,11,FALSE)</f>
        <v>Over Weight</v>
      </c>
      <c r="K1203" s="11" t="str">
        <f>VLOOKUP(A1203,'Medical Examinations'!$A$1:$L$2336,12,FALSE)</f>
        <v>Prediabetes</v>
      </c>
      <c r="L1203" s="10">
        <f ca="1">VLOOKUP(A1203,'Hospitalisation Details'!$A$1:$Q$2344,3,FALSE)</f>
        <v>1971</v>
      </c>
      <c r="M1203" s="10" t="str">
        <f ca="1">VLOOKUP(A1203,'Hospitalisation Details'!$A$1:$Q$2344,5,FALSE)</f>
        <v>Oct</v>
      </c>
      <c r="N1203" s="11">
        <f ca="1">VLOOKUP(A1203,'Hospitalisation Details'!$A$1:$Q$2344,6,FALSE)</f>
        <v>3</v>
      </c>
      <c r="O1203" s="17">
        <f ca="1">VLOOKUP(A1203,'Hospitalisation Details'!$A$1:$Q$2344,7,FALSE)</f>
        <v>26209</v>
      </c>
      <c r="P1203" s="11">
        <f ca="1">VLOOKUP(A1203,'Hospitalisation Details'!$A$1:$Q$2344,10,FALSE)</f>
        <v>9877.61</v>
      </c>
      <c r="Q1203" s="11" t="str">
        <f ca="1">VLOOKUP(A1203,'Hospitalisation Details'!$A$1:$Q$2344,12,FALSE)</f>
        <v>tier - 2</v>
      </c>
      <c r="R1203" s="11" t="str">
        <f ca="1">VLOOKUP(A1203,'Hospitalisation Details'!$A$1:$Q$2344,14,FALSE)</f>
        <v>tier - 1</v>
      </c>
      <c r="S1203" s="11">
        <f ca="1">VLOOKUP(A1203,'Hospitalisation Details'!$A$1:$Q$2344,17,FALSE)</f>
        <v>54</v>
      </c>
      <c r="T1203" s="11" t="str">
        <f ca="1">VLOOKUP(A1203,'Hospitalisation Details'!$A$1:$Q$2336,16,FALSE)</f>
        <v>R1013</v>
      </c>
    </row>
    <row r="1204" ht="15.5" spans="1:20">
      <c r="A1204" s="10" t="s">
        <v>4420</v>
      </c>
      <c r="B1204" s="11" t="str">
        <f>VLOOKUP(A1204,'Customer Names'!$H$6:$K$2340,3,FALSE)</f>
        <v>  William R</v>
      </c>
      <c r="C1204" s="11">
        <f>VLOOKUP(A1204,'Medical Examinations'!$A$1:$L$2336,2,FALSE)</f>
        <v>22.42</v>
      </c>
      <c r="D1204" s="11">
        <f>VLOOKUP(A1204,'Medical Examinations'!$A$1:$L$2336,3,FALSE)</f>
        <v>7.96</v>
      </c>
      <c r="E1204" s="11" t="str">
        <f>VLOOKUP(A1204,'Medical Examinations'!$A$1:$L$2336,4,FALSE)</f>
        <v>No</v>
      </c>
      <c r="F1204" s="11" t="str">
        <f>VLOOKUP(A1204,'Medical Examinations'!$A$1:$L$2336,5,FALSE)</f>
        <v>No</v>
      </c>
      <c r="G1204" s="11" t="str">
        <f>VLOOKUP(A1204,'Medical Examinations'!$A$1:$L$2336,6,FALSE)</f>
        <v>No</v>
      </c>
      <c r="H1204" s="11">
        <f>VLOOKUP(A1204,'Medical Examinations'!$A$1:$L$2336,8,FALSE)</f>
        <v>0</v>
      </c>
      <c r="I1204" s="11" t="str">
        <f>VLOOKUP(A1204,'Medical Examinations'!$A$1:$L$2336,10,FALSE)</f>
        <v>No</v>
      </c>
      <c r="J1204" s="11" t="str">
        <f>VLOOKUP(A1204,'Medical Examinations'!$A$1:$L$2336,11,FALSE)</f>
        <v>Normal Weight</v>
      </c>
      <c r="K1204" s="11" t="str">
        <f>VLOOKUP(A1204,'Medical Examinations'!$A$1:$L$2336,12,FALSE)</f>
        <v>Diabetes</v>
      </c>
      <c r="L1204" s="10">
        <f ca="1">VLOOKUP(A1204,'Hospitalisation Details'!$A$1:$Q$2344,3,FALSE)</f>
        <v>1971</v>
      </c>
      <c r="M1204" s="10" t="str">
        <f ca="1">VLOOKUP(A1204,'Hospitalisation Details'!$A$1:$Q$2344,5,FALSE)</f>
        <v>Nov</v>
      </c>
      <c r="N1204" s="11">
        <f ca="1">VLOOKUP(A1204,'Hospitalisation Details'!$A$1:$Q$2344,6,FALSE)</f>
        <v>8</v>
      </c>
      <c r="O1204" s="17">
        <f ca="1">VLOOKUP(A1204,'Hospitalisation Details'!$A$1:$Q$2344,7,FALSE)</f>
        <v>26245</v>
      </c>
      <c r="P1204" s="11">
        <f ca="1">VLOOKUP(A1204,'Hospitalisation Details'!$A$1:$Q$2344,10,FALSE)</f>
        <v>9880.07</v>
      </c>
      <c r="Q1204" s="11" t="str">
        <f ca="1">VLOOKUP(A1204,'Hospitalisation Details'!$A$1:$Q$2344,12,FALSE)</f>
        <v>tier - 2</v>
      </c>
      <c r="R1204" s="11" t="str">
        <f ca="1">VLOOKUP(A1204,'Hospitalisation Details'!$A$1:$Q$2344,14,FALSE)</f>
        <v>tier - 3</v>
      </c>
      <c r="S1204" s="11">
        <f ca="1">VLOOKUP(A1204,'Hospitalisation Details'!$A$1:$Q$2344,17,FALSE)</f>
        <v>53</v>
      </c>
      <c r="T1204" s="11" t="str">
        <f ca="1">VLOOKUP(A1204,'Hospitalisation Details'!$A$1:$Q$2336,16,FALSE)</f>
        <v>R1011</v>
      </c>
    </row>
    <row r="1205" ht="15.5" spans="1:20">
      <c r="A1205" s="10" t="s">
        <v>4424</v>
      </c>
      <c r="B1205" s="11" t="str">
        <f>VLOOKUP(A1205,'Customer Names'!$H$6:$K$2340,3,FALSE)</f>
        <v>  Bruce</v>
      </c>
      <c r="C1205" s="11">
        <f>VLOOKUP(A1205,'Medical Examinations'!$A$1:$L$2336,2,FALSE)</f>
        <v>33.18</v>
      </c>
      <c r="D1205" s="11">
        <f>VLOOKUP(A1205,'Medical Examinations'!$A$1:$L$2336,3,FALSE)</f>
        <v>6.01</v>
      </c>
      <c r="E1205" s="11" t="str">
        <f>VLOOKUP(A1205,'Medical Examinations'!$A$1:$L$2336,4,FALSE)</f>
        <v>yes</v>
      </c>
      <c r="F1205" s="11" t="str">
        <f>VLOOKUP(A1205,'Medical Examinations'!$A$1:$L$2336,5,FALSE)</f>
        <v>No</v>
      </c>
      <c r="G1205" s="11" t="str">
        <f>VLOOKUP(A1205,'Medical Examinations'!$A$1:$L$2336,6,FALSE)</f>
        <v>No</v>
      </c>
      <c r="H1205" s="11">
        <f>VLOOKUP(A1205,'Medical Examinations'!$A$1:$L$2336,8,FALSE)</f>
        <v>1</v>
      </c>
      <c r="I1205" s="11" t="str">
        <f>VLOOKUP(A1205,'Medical Examinations'!$A$1:$L$2336,10,FALSE)</f>
        <v>No</v>
      </c>
      <c r="J1205" s="11" t="str">
        <f>VLOOKUP(A1205,'Medical Examinations'!$A$1:$L$2336,11,FALSE)</f>
        <v>Obesity</v>
      </c>
      <c r="K1205" s="11" t="str">
        <f>VLOOKUP(A1205,'Medical Examinations'!$A$1:$L$2336,12,FALSE)</f>
        <v>Prediabetes</v>
      </c>
      <c r="L1205" s="10">
        <f ca="1">VLOOKUP(A1205,'Hospitalisation Details'!$A$1:$Q$2344,3,FALSE)</f>
        <v>1966</v>
      </c>
      <c r="M1205" s="10" t="str">
        <f ca="1">VLOOKUP(A1205,'Hospitalisation Details'!$A$1:$Q$2344,5,FALSE)</f>
        <v>Nov</v>
      </c>
      <c r="N1205" s="11">
        <f ca="1">VLOOKUP(A1205,'Hospitalisation Details'!$A$1:$Q$2344,6,FALSE)</f>
        <v>5</v>
      </c>
      <c r="O1205" s="17">
        <f ca="1">VLOOKUP(A1205,'Hospitalisation Details'!$A$1:$Q$2344,7,FALSE)</f>
        <v>24416</v>
      </c>
      <c r="P1205" s="11">
        <f ca="1">VLOOKUP(A1205,'Hospitalisation Details'!$A$1:$Q$2344,10,FALSE)</f>
        <v>9890.23</v>
      </c>
      <c r="Q1205" s="11" t="str">
        <f ca="1">VLOOKUP(A1205,'Hospitalisation Details'!$A$1:$Q$2344,12,FALSE)</f>
        <v>tier - 3</v>
      </c>
      <c r="R1205" s="11" t="str">
        <f ca="1">VLOOKUP(A1205,'Hospitalisation Details'!$A$1:$Q$2344,14,FALSE)</f>
        <v>tier - 3</v>
      </c>
      <c r="S1205" s="11">
        <f ca="1">VLOOKUP(A1205,'Hospitalisation Details'!$A$1:$Q$2344,17,FALSE)</f>
        <v>58</v>
      </c>
      <c r="T1205" s="11" t="str">
        <f ca="1">VLOOKUP(A1205,'Hospitalisation Details'!$A$1:$Q$2336,16,FALSE)</f>
        <v>R1013</v>
      </c>
    </row>
    <row r="1206" ht="15.5" spans="1:20">
      <c r="A1206" s="10" t="s">
        <v>4427</v>
      </c>
      <c r="B1206" s="11" t="str">
        <f>VLOOKUP(A1206,'Customer Names'!$H$6:$K$2340,3,FALSE)</f>
        <v>  Veronica</v>
      </c>
      <c r="C1206" s="11">
        <f>VLOOKUP(A1206,'Medical Examinations'!$A$1:$L$2336,2,FALSE)</f>
        <v>43.04</v>
      </c>
      <c r="D1206" s="11">
        <f>VLOOKUP(A1206,'Medical Examinations'!$A$1:$L$2336,3,FALSE)</f>
        <v>5.9</v>
      </c>
      <c r="E1206" s="11" t="str">
        <f>VLOOKUP(A1206,'Medical Examinations'!$A$1:$L$2336,4,FALSE)</f>
        <v>yes</v>
      </c>
      <c r="F1206" s="11" t="str">
        <f>VLOOKUP(A1206,'Medical Examinations'!$A$1:$L$2336,5,FALSE)</f>
        <v>No</v>
      </c>
      <c r="G1206" s="11" t="str">
        <f>VLOOKUP(A1206,'Medical Examinations'!$A$1:$L$2336,6,FALSE)</f>
        <v>No</v>
      </c>
      <c r="H1206" s="11">
        <f>VLOOKUP(A1206,'Medical Examinations'!$A$1:$L$2336,8,FALSE)</f>
        <v>0</v>
      </c>
      <c r="I1206" s="11" t="str">
        <f>VLOOKUP(A1206,'Medical Examinations'!$A$1:$L$2336,10,FALSE)</f>
        <v>No</v>
      </c>
      <c r="J1206" s="11" t="str">
        <f>VLOOKUP(A1206,'Medical Examinations'!$A$1:$L$2336,11,FALSE)</f>
        <v>Obesity</v>
      </c>
      <c r="K1206" s="11" t="str">
        <f>VLOOKUP(A1206,'Medical Examinations'!$A$1:$L$2336,12,FALSE)</f>
        <v>Prediabetes</v>
      </c>
      <c r="L1206" s="10">
        <f ca="1">VLOOKUP(A1206,'Hospitalisation Details'!$A$1:$Q$2344,3,FALSE)</f>
        <v>1996</v>
      </c>
      <c r="M1206" s="10" t="str">
        <f ca="1">VLOOKUP(A1206,'Hospitalisation Details'!$A$1:$Q$2344,5,FALSE)</f>
        <v>Jul</v>
      </c>
      <c r="N1206" s="11">
        <f ca="1">VLOOKUP(A1206,'Hospitalisation Details'!$A$1:$Q$2344,6,FALSE)</f>
        <v>8</v>
      </c>
      <c r="O1206" s="17">
        <f ca="1">VLOOKUP(A1206,'Hospitalisation Details'!$A$1:$Q$2344,7,FALSE)</f>
        <v>35254</v>
      </c>
      <c r="P1206" s="11">
        <f ca="1">VLOOKUP(A1206,'Hospitalisation Details'!$A$1:$Q$2344,10,FALSE)</f>
        <v>9894.69</v>
      </c>
      <c r="Q1206" s="11" t="str">
        <f ca="1">VLOOKUP(A1206,'Hospitalisation Details'!$A$1:$Q$2344,12,FALSE)</f>
        <v>tier - 2</v>
      </c>
      <c r="R1206" s="11" t="str">
        <f ca="1">VLOOKUP(A1206,'Hospitalisation Details'!$A$1:$Q$2344,14,FALSE)</f>
        <v>tier - 3</v>
      </c>
      <c r="S1206" s="11">
        <f ca="1">VLOOKUP(A1206,'Hospitalisation Details'!$A$1:$Q$2344,17,FALSE)</f>
        <v>29</v>
      </c>
      <c r="T1206" s="11" t="str">
        <f ca="1">VLOOKUP(A1206,'Hospitalisation Details'!$A$1:$Q$2336,16,FALSE)</f>
        <v>R1012</v>
      </c>
    </row>
    <row r="1207" ht="15.5" spans="1:20">
      <c r="A1207" s="10" t="s">
        <v>4429</v>
      </c>
      <c r="B1207" s="11" t="str">
        <f>VLOOKUP(A1207,'Customer Names'!$H$6:$K$2340,3,FALSE)</f>
        <v>  Warren</v>
      </c>
      <c r="C1207" s="11">
        <f>VLOOKUP(A1207,'Medical Examinations'!$A$1:$L$2336,2,FALSE)</f>
        <v>34.15</v>
      </c>
      <c r="D1207" s="11">
        <f>VLOOKUP(A1207,'Medical Examinations'!$A$1:$L$2336,3,FALSE)</f>
        <v>4.49</v>
      </c>
      <c r="E1207" s="11" t="str">
        <f>VLOOKUP(A1207,'Medical Examinations'!$A$1:$L$2336,4,FALSE)</f>
        <v>yes</v>
      </c>
      <c r="F1207" s="11" t="str">
        <f>VLOOKUP(A1207,'Medical Examinations'!$A$1:$L$2336,5,FALSE)</f>
        <v>No</v>
      </c>
      <c r="G1207" s="11" t="str">
        <f>VLOOKUP(A1207,'Medical Examinations'!$A$1:$L$2336,6,FALSE)</f>
        <v>No</v>
      </c>
      <c r="H1207" s="11">
        <f>VLOOKUP(A1207,'Medical Examinations'!$A$1:$L$2336,8,FALSE)</f>
        <v>1</v>
      </c>
      <c r="I1207" s="11" t="str">
        <f>VLOOKUP(A1207,'Medical Examinations'!$A$1:$L$2336,10,FALSE)</f>
        <v>No</v>
      </c>
      <c r="J1207" s="11" t="str">
        <f>VLOOKUP(A1207,'Medical Examinations'!$A$1:$L$2336,11,FALSE)</f>
        <v>Obesity</v>
      </c>
      <c r="K1207" s="11" t="str">
        <f>VLOOKUP(A1207,'Medical Examinations'!$A$1:$L$2336,12,FALSE)</f>
        <v>Normal</v>
      </c>
      <c r="L1207" s="10">
        <f ca="1">VLOOKUP(A1207,'Hospitalisation Details'!$A$1:$Q$2344,3,FALSE)</f>
        <v>1962</v>
      </c>
      <c r="M1207" s="10" t="str">
        <f ca="1">VLOOKUP(A1207,'Hospitalisation Details'!$A$1:$Q$2344,5,FALSE)</f>
        <v>Aug</v>
      </c>
      <c r="N1207" s="11">
        <f ca="1">VLOOKUP(A1207,'Hospitalisation Details'!$A$1:$Q$2344,6,FALSE)</f>
        <v>17</v>
      </c>
      <c r="O1207" s="17">
        <f ca="1">VLOOKUP(A1207,'Hospitalisation Details'!$A$1:$Q$2344,7,FALSE)</f>
        <v>22875</v>
      </c>
      <c r="P1207" s="11">
        <f ca="1">VLOOKUP(A1207,'Hospitalisation Details'!$A$1:$Q$2344,10,FALSE)</f>
        <v>9907.83</v>
      </c>
      <c r="Q1207" s="11" t="str">
        <f ca="1">VLOOKUP(A1207,'Hospitalisation Details'!$A$1:$Q$2344,12,FALSE)</f>
        <v>tier - 3</v>
      </c>
      <c r="R1207" s="11" t="str">
        <f ca="1">VLOOKUP(A1207,'Hospitalisation Details'!$A$1:$Q$2344,14,FALSE)</f>
        <v>tier - 2</v>
      </c>
      <c r="S1207" s="11">
        <f ca="1">VLOOKUP(A1207,'Hospitalisation Details'!$A$1:$Q$2344,17,FALSE)</f>
        <v>63</v>
      </c>
      <c r="T1207" s="11" t="str">
        <f ca="1">VLOOKUP(A1207,'Hospitalisation Details'!$A$1:$Q$2336,16,FALSE)</f>
        <v>R1013</v>
      </c>
    </row>
    <row r="1208" ht="15.5" spans="1:20">
      <c r="A1208" s="10" t="s">
        <v>4433</v>
      </c>
      <c r="B1208" s="11" t="str">
        <f>VLOOKUP(A1208,'Customer Names'!$H$6:$K$2340,3,FALSE)</f>
        <v>  Daniela</v>
      </c>
      <c r="C1208" s="11">
        <f>VLOOKUP(A1208,'Medical Examinations'!$A$1:$L$2336,2,FALSE)</f>
        <v>25.78</v>
      </c>
      <c r="D1208" s="11">
        <f>VLOOKUP(A1208,'Medical Examinations'!$A$1:$L$2336,3,FALSE)</f>
        <v>6.25</v>
      </c>
      <c r="E1208" s="11" t="str">
        <f>VLOOKUP(A1208,'Medical Examinations'!$A$1:$L$2336,4,FALSE)</f>
        <v>No</v>
      </c>
      <c r="F1208" s="11" t="str">
        <f>VLOOKUP(A1208,'Medical Examinations'!$A$1:$L$2336,5,FALSE)</f>
        <v>No</v>
      </c>
      <c r="G1208" s="11" t="str">
        <f>VLOOKUP(A1208,'Medical Examinations'!$A$1:$L$2336,6,FALSE)</f>
        <v>No</v>
      </c>
      <c r="H1208" s="11">
        <f>VLOOKUP(A1208,'Medical Examinations'!$A$1:$L$2336,8,FALSE)</f>
        <v>0</v>
      </c>
      <c r="I1208" s="11" t="str">
        <f>VLOOKUP(A1208,'Medical Examinations'!$A$1:$L$2336,10,FALSE)</f>
        <v>No</v>
      </c>
      <c r="J1208" s="11" t="str">
        <f>VLOOKUP(A1208,'Medical Examinations'!$A$1:$L$2336,11,FALSE)</f>
        <v>Over Weight</v>
      </c>
      <c r="K1208" s="11" t="str">
        <f>VLOOKUP(A1208,'Medical Examinations'!$A$1:$L$2336,12,FALSE)</f>
        <v>Prediabetes</v>
      </c>
      <c r="L1208" s="10">
        <f ca="1">VLOOKUP(A1208,'Hospitalisation Details'!$A$1:$Q$2344,3,FALSE)</f>
        <v>1972</v>
      </c>
      <c r="M1208" s="10" t="str">
        <f ca="1">VLOOKUP(A1208,'Hospitalisation Details'!$A$1:$Q$2344,5,FALSE)</f>
        <v>Sep</v>
      </c>
      <c r="N1208" s="11">
        <f ca="1">VLOOKUP(A1208,'Hospitalisation Details'!$A$1:$Q$2344,6,FALSE)</f>
        <v>14</v>
      </c>
      <c r="O1208" s="17">
        <f ca="1">VLOOKUP(A1208,'Hospitalisation Details'!$A$1:$Q$2344,7,FALSE)</f>
        <v>26556</v>
      </c>
      <c r="P1208" s="11">
        <f ca="1">VLOOKUP(A1208,'Hospitalisation Details'!$A$1:$Q$2344,10,FALSE)</f>
        <v>9910.36</v>
      </c>
      <c r="Q1208" s="11" t="str">
        <f ca="1">VLOOKUP(A1208,'Hospitalisation Details'!$A$1:$Q$2344,12,FALSE)</f>
        <v>tier - 2</v>
      </c>
      <c r="R1208" s="11" t="str">
        <f ca="1">VLOOKUP(A1208,'Hospitalisation Details'!$A$1:$Q$2344,14,FALSE)</f>
        <v>tier - 3</v>
      </c>
      <c r="S1208" s="11">
        <f ca="1">VLOOKUP(A1208,'Hospitalisation Details'!$A$1:$Q$2344,17,FALSE)</f>
        <v>53</v>
      </c>
      <c r="T1208" s="11" t="str">
        <f ca="1">VLOOKUP(A1208,'Hospitalisation Details'!$A$1:$Q$2336,16,FALSE)</f>
        <v>R1012</v>
      </c>
    </row>
    <row r="1209" ht="15.5" spans="1:20">
      <c r="A1209" s="10" t="s">
        <v>4437</v>
      </c>
      <c r="B1209" s="11" t="str">
        <f>VLOOKUP(A1209,'Customer Names'!$H$6:$K$2340,3,FALSE)</f>
        <v>  Deirdre A</v>
      </c>
      <c r="C1209" s="11">
        <f>VLOOKUP(A1209,'Medical Examinations'!$A$1:$L$2336,2,FALSE)</f>
        <v>21.02</v>
      </c>
      <c r="D1209" s="11">
        <f>VLOOKUP(A1209,'Medical Examinations'!$A$1:$L$2336,3,FALSE)</f>
        <v>9.62</v>
      </c>
      <c r="E1209" s="11" t="str">
        <f>VLOOKUP(A1209,'Medical Examinations'!$A$1:$L$2336,4,FALSE)</f>
        <v>yes</v>
      </c>
      <c r="F1209" s="11" t="str">
        <f>VLOOKUP(A1209,'Medical Examinations'!$A$1:$L$2336,5,FALSE)</f>
        <v>No</v>
      </c>
      <c r="G1209" s="11" t="str">
        <f>VLOOKUP(A1209,'Medical Examinations'!$A$1:$L$2336,6,FALSE)</f>
        <v>Yes</v>
      </c>
      <c r="H1209" s="11">
        <f>VLOOKUP(A1209,'Medical Examinations'!$A$1:$L$2336,8,FALSE)</f>
        <v>1</v>
      </c>
      <c r="I1209" s="11" t="str">
        <f>VLOOKUP(A1209,'Medical Examinations'!$A$1:$L$2336,10,FALSE)</f>
        <v>No</v>
      </c>
      <c r="J1209" s="11" t="str">
        <f>VLOOKUP(A1209,'Medical Examinations'!$A$1:$L$2336,11,FALSE)</f>
        <v>Normal Weight</v>
      </c>
      <c r="K1209" s="11" t="str">
        <f>VLOOKUP(A1209,'Medical Examinations'!$A$1:$L$2336,12,FALSE)</f>
        <v>Diabetes</v>
      </c>
      <c r="L1209" s="10">
        <f ca="1">VLOOKUP(A1209,'Hospitalisation Details'!$A$1:$Q$2344,3,FALSE)</f>
        <v>1985</v>
      </c>
      <c r="M1209" s="10" t="str">
        <f ca="1">VLOOKUP(A1209,'Hospitalisation Details'!$A$1:$Q$2344,5,FALSE)</f>
        <v>Aug</v>
      </c>
      <c r="N1209" s="11">
        <f ca="1">VLOOKUP(A1209,'Hospitalisation Details'!$A$1:$Q$2344,6,FALSE)</f>
        <v>19</v>
      </c>
      <c r="O1209" s="17">
        <f ca="1">VLOOKUP(A1209,'Hospitalisation Details'!$A$1:$Q$2344,7,FALSE)</f>
        <v>31278</v>
      </c>
      <c r="P1209" s="11">
        <f ca="1">VLOOKUP(A1209,'Hospitalisation Details'!$A$1:$Q$2344,10,FALSE)</f>
        <v>9930.64</v>
      </c>
      <c r="Q1209" s="11" t="str">
        <f ca="1">VLOOKUP(A1209,'Hospitalisation Details'!$A$1:$Q$2344,12,FALSE)</f>
        <v>tier - 2</v>
      </c>
      <c r="R1209" s="11" t="str">
        <f ca="1">VLOOKUP(A1209,'Hospitalisation Details'!$A$1:$Q$2344,14,FALSE)</f>
        <v>tier - 3</v>
      </c>
      <c r="S1209" s="11">
        <f ca="1">VLOOKUP(A1209,'Hospitalisation Details'!$A$1:$Q$2344,17,FALSE)</f>
        <v>40</v>
      </c>
      <c r="T1209" s="11" t="str">
        <f ca="1">VLOOKUP(A1209,'Hospitalisation Details'!$A$1:$Q$2336,16,FALSE)</f>
        <v>R1025</v>
      </c>
    </row>
    <row r="1210" ht="15.5" spans="1:20">
      <c r="A1210" s="10" t="s">
        <v>4440</v>
      </c>
      <c r="B1210" s="11" t="str">
        <f>VLOOKUP(A1210,'Customer Names'!$H$6:$K$2340,3,FALSE)</f>
        <v>  Mathias</v>
      </c>
      <c r="C1210" s="11">
        <f>VLOOKUP(A1210,'Medical Examinations'!$A$1:$L$2336,2,FALSE)</f>
        <v>37.51</v>
      </c>
      <c r="D1210" s="11">
        <f>VLOOKUP(A1210,'Medical Examinations'!$A$1:$L$2336,3,FALSE)</f>
        <v>11.06</v>
      </c>
      <c r="E1210" s="11" t="str">
        <f>VLOOKUP(A1210,'Medical Examinations'!$A$1:$L$2336,4,FALSE)</f>
        <v>No</v>
      </c>
      <c r="F1210" s="11" t="str">
        <f>VLOOKUP(A1210,'Medical Examinations'!$A$1:$L$2336,5,FALSE)</f>
        <v>No</v>
      </c>
      <c r="G1210" s="11" t="str">
        <f>VLOOKUP(A1210,'Medical Examinations'!$A$1:$L$2336,6,FALSE)</f>
        <v>No</v>
      </c>
      <c r="H1210" s="11">
        <f>VLOOKUP(A1210,'Medical Examinations'!$A$1:$L$2336,8,FALSE)</f>
        <v>2</v>
      </c>
      <c r="I1210" s="11" t="str">
        <f>VLOOKUP(A1210,'Medical Examinations'!$A$1:$L$2336,10,FALSE)</f>
        <v>No</v>
      </c>
      <c r="J1210" s="11" t="str">
        <f>VLOOKUP(A1210,'Medical Examinations'!$A$1:$L$2336,11,FALSE)</f>
        <v>Obesity</v>
      </c>
      <c r="K1210" s="11" t="str">
        <f>VLOOKUP(A1210,'Medical Examinations'!$A$1:$L$2336,12,FALSE)</f>
        <v>Diabetes</v>
      </c>
      <c r="L1210" s="10">
        <f ca="1">VLOOKUP(A1210,'Hospitalisation Details'!$A$1:$Q$2344,3,FALSE)</f>
        <v>1983</v>
      </c>
      <c r="M1210" s="10" t="str">
        <f ca="1">VLOOKUP(A1210,'Hospitalisation Details'!$A$1:$Q$2344,5,FALSE)</f>
        <v>Dec</v>
      </c>
      <c r="N1210" s="11">
        <f ca="1">VLOOKUP(A1210,'Hospitalisation Details'!$A$1:$Q$2344,6,FALSE)</f>
        <v>3</v>
      </c>
      <c r="O1210" s="17">
        <f ca="1">VLOOKUP(A1210,'Hospitalisation Details'!$A$1:$Q$2344,7,FALSE)</f>
        <v>30653</v>
      </c>
      <c r="P1210" s="11">
        <f ca="1">VLOOKUP(A1210,'Hospitalisation Details'!$A$1:$Q$2344,10,FALSE)</f>
        <v>9931.96</v>
      </c>
      <c r="Q1210" s="11" t="str">
        <f ca="1">VLOOKUP(A1210,'Hospitalisation Details'!$A$1:$Q$2344,12,FALSE)</f>
        <v>tier - 2</v>
      </c>
      <c r="R1210" s="11" t="str">
        <f ca="1">VLOOKUP(A1210,'Hospitalisation Details'!$A$1:$Q$2344,14,FALSE)</f>
        <v>tier - 2</v>
      </c>
      <c r="S1210" s="11">
        <f ca="1">VLOOKUP(A1210,'Hospitalisation Details'!$A$1:$Q$2344,17,FALSE)</f>
        <v>41</v>
      </c>
      <c r="T1210" s="11" t="str">
        <f ca="1">VLOOKUP(A1210,'Hospitalisation Details'!$A$1:$Q$2336,16,FALSE)</f>
        <v>R1012</v>
      </c>
    </row>
    <row r="1211" ht="15.5" spans="1:20">
      <c r="A1211" s="10" t="s">
        <v>4444</v>
      </c>
      <c r="B1211" s="11" t="str">
        <f>VLOOKUP(A1211,'Customer Names'!$H$6:$K$2340,3,FALSE)</f>
        <v>  Matthew</v>
      </c>
      <c r="C1211" s="11">
        <f>VLOOKUP(A1211,'Medical Examinations'!$A$1:$L$2336,2,FALSE)</f>
        <v>25.745</v>
      </c>
      <c r="D1211" s="11">
        <f>VLOOKUP(A1211,'Medical Examinations'!$A$1:$L$2336,3,FALSE)</f>
        <v>6.11</v>
      </c>
      <c r="E1211" s="11" t="str">
        <f>VLOOKUP(A1211,'Medical Examinations'!$A$1:$L$2336,4,FALSE)</f>
        <v>yes</v>
      </c>
      <c r="F1211" s="11" t="str">
        <f>VLOOKUP(A1211,'Medical Examinations'!$A$1:$L$2336,5,FALSE)</f>
        <v>No</v>
      </c>
      <c r="G1211" s="11" t="str">
        <f>VLOOKUP(A1211,'Medical Examinations'!$A$1:$L$2336,6,FALSE)</f>
        <v>No</v>
      </c>
      <c r="H1211" s="11">
        <f>VLOOKUP(A1211,'Medical Examinations'!$A$1:$L$2336,8,FALSE)</f>
        <v>0</v>
      </c>
      <c r="I1211" s="11" t="str">
        <f>VLOOKUP(A1211,'Medical Examinations'!$A$1:$L$2336,10,FALSE)</f>
        <v>No</v>
      </c>
      <c r="J1211" s="11" t="str">
        <f>VLOOKUP(A1211,'Medical Examinations'!$A$1:$L$2336,11,FALSE)</f>
        <v>Over Weight</v>
      </c>
      <c r="K1211" s="11" t="str">
        <f>VLOOKUP(A1211,'Medical Examinations'!$A$1:$L$2336,12,FALSE)</f>
        <v>Prediabetes</v>
      </c>
      <c r="L1211" s="10">
        <f ca="1">VLOOKUP(A1211,'Hospitalisation Details'!$A$1:$Q$2344,3,FALSE)</f>
        <v>1964</v>
      </c>
      <c r="M1211" s="10" t="str">
        <f ca="1">VLOOKUP(A1211,'Hospitalisation Details'!$A$1:$Q$2344,5,FALSE)</f>
        <v>Sep</v>
      </c>
      <c r="N1211" s="11">
        <f ca="1">VLOOKUP(A1211,'Hospitalisation Details'!$A$1:$Q$2344,6,FALSE)</f>
        <v>11</v>
      </c>
      <c r="O1211" s="17">
        <f ca="1">VLOOKUP(A1211,'Hospitalisation Details'!$A$1:$Q$2344,7,FALSE)</f>
        <v>23631</v>
      </c>
      <c r="P1211" s="11">
        <f ca="1">VLOOKUP(A1211,'Hospitalisation Details'!$A$1:$Q$2344,10,FALSE)</f>
        <v>9933.44</v>
      </c>
      <c r="Q1211" s="11" t="str">
        <f ca="1">VLOOKUP(A1211,'Hospitalisation Details'!$A$1:$Q$2344,12,FALSE)</f>
        <v>tier - 3</v>
      </c>
      <c r="R1211" s="11" t="str">
        <f ca="1">VLOOKUP(A1211,'Hospitalisation Details'!$A$1:$Q$2344,14,FALSE)</f>
        <v>tier - 3</v>
      </c>
      <c r="S1211" s="11">
        <f ca="1">VLOOKUP(A1211,'Hospitalisation Details'!$A$1:$Q$2344,17,FALSE)</f>
        <v>61</v>
      </c>
      <c r="T1211" s="11" t="str">
        <f ca="1">VLOOKUP(A1211,'Hospitalisation Details'!$A$1:$Q$2336,16,FALSE)</f>
        <v>R1013</v>
      </c>
    </row>
    <row r="1212" ht="15.5" spans="1:20">
      <c r="A1212" s="10" t="s">
        <v>4448</v>
      </c>
      <c r="B1212" s="11" t="str">
        <f>VLOOKUP(A1212,'Customer Names'!$H$6:$K$2340,3,FALSE)</f>
        <v>  Kurt</v>
      </c>
      <c r="C1212" s="11">
        <f>VLOOKUP(A1212,'Medical Examinations'!$A$1:$L$2336,2,FALSE)</f>
        <v>31.35</v>
      </c>
      <c r="D1212" s="11">
        <f>VLOOKUP(A1212,'Medical Examinations'!$A$1:$L$2336,3,FALSE)</f>
        <v>11.49</v>
      </c>
      <c r="E1212" s="11" t="str">
        <f>VLOOKUP(A1212,'Medical Examinations'!$A$1:$L$2336,4,FALSE)</f>
        <v>No</v>
      </c>
      <c r="F1212" s="11" t="str">
        <f>VLOOKUP(A1212,'Medical Examinations'!$A$1:$L$2336,5,FALSE)</f>
        <v>No</v>
      </c>
      <c r="G1212" s="11" t="str">
        <f>VLOOKUP(A1212,'Medical Examinations'!$A$1:$L$2336,6,FALSE)</f>
        <v>No</v>
      </c>
      <c r="H1212" s="11">
        <f>VLOOKUP(A1212,'Medical Examinations'!$A$1:$L$2336,8,FALSE)</f>
        <v>2</v>
      </c>
      <c r="I1212" s="11" t="str">
        <f>VLOOKUP(A1212,'Medical Examinations'!$A$1:$L$2336,10,FALSE)</f>
        <v>No</v>
      </c>
      <c r="J1212" s="11" t="str">
        <f>VLOOKUP(A1212,'Medical Examinations'!$A$1:$L$2336,11,FALSE)</f>
        <v>Obesity</v>
      </c>
      <c r="K1212" s="11" t="str">
        <f>VLOOKUP(A1212,'Medical Examinations'!$A$1:$L$2336,12,FALSE)</f>
        <v>Diabetes</v>
      </c>
      <c r="L1212" s="10">
        <f ca="1">VLOOKUP(A1212,'Hospitalisation Details'!$A$1:$Q$2344,3,FALSE)</f>
        <v>1971</v>
      </c>
      <c r="M1212" s="10" t="str">
        <f ca="1">VLOOKUP(A1212,'Hospitalisation Details'!$A$1:$Q$2344,5,FALSE)</f>
        <v>Dec</v>
      </c>
      <c r="N1212" s="11">
        <f ca="1">VLOOKUP(A1212,'Hospitalisation Details'!$A$1:$Q$2344,6,FALSE)</f>
        <v>26</v>
      </c>
      <c r="O1212" s="17">
        <f ca="1">VLOOKUP(A1212,'Hospitalisation Details'!$A$1:$Q$2344,7,FALSE)</f>
        <v>26293</v>
      </c>
      <c r="P1212" s="11">
        <f ca="1">VLOOKUP(A1212,'Hospitalisation Details'!$A$1:$Q$2344,10,FALSE)</f>
        <v>9957.72</v>
      </c>
      <c r="Q1212" s="11" t="str">
        <f ca="1">VLOOKUP(A1212,'Hospitalisation Details'!$A$1:$Q$2344,12,FALSE)</f>
        <v>tier - 2</v>
      </c>
      <c r="R1212" s="11" t="str">
        <f ca="1">VLOOKUP(A1212,'Hospitalisation Details'!$A$1:$Q$2344,14,FALSE)</f>
        <v>tier - 3</v>
      </c>
      <c r="S1212" s="11">
        <f ca="1">VLOOKUP(A1212,'Hospitalisation Details'!$A$1:$Q$2344,17,FALSE)</f>
        <v>53</v>
      </c>
      <c r="T1212" s="11" t="str">
        <f ca="1">VLOOKUP(A1212,'Hospitalisation Details'!$A$1:$Q$2336,16,FALSE)</f>
        <v>R1018</v>
      </c>
    </row>
    <row r="1213" ht="15.5" spans="1:20">
      <c r="A1213" s="10" t="s">
        <v>4452</v>
      </c>
      <c r="B1213" s="11" t="str">
        <f>VLOOKUP(A1213,'Customer Names'!$H$6:$K$2340,3,FALSE)</f>
        <v>  Samuel</v>
      </c>
      <c r="C1213" s="11">
        <f>VLOOKUP(A1213,'Medical Examinations'!$A$1:$L$2336,2,FALSE)</f>
        <v>29.83</v>
      </c>
      <c r="D1213" s="11">
        <f>VLOOKUP(A1213,'Medical Examinations'!$A$1:$L$2336,3,FALSE)</f>
        <v>8.68</v>
      </c>
      <c r="E1213" s="11" t="str">
        <f>VLOOKUP(A1213,'Medical Examinations'!$A$1:$L$2336,4,FALSE)</f>
        <v>No</v>
      </c>
      <c r="F1213" s="11" t="str">
        <f>VLOOKUP(A1213,'Medical Examinations'!$A$1:$L$2336,5,FALSE)</f>
        <v>No</v>
      </c>
      <c r="G1213" s="11" t="str">
        <f>VLOOKUP(A1213,'Medical Examinations'!$A$1:$L$2336,6,FALSE)</f>
        <v>No</v>
      </c>
      <c r="H1213" s="11">
        <f>VLOOKUP(A1213,'Medical Examinations'!$A$1:$L$2336,8,FALSE)</f>
        <v>2</v>
      </c>
      <c r="I1213" s="11" t="str">
        <f>VLOOKUP(A1213,'Medical Examinations'!$A$1:$L$2336,10,FALSE)</f>
        <v>No</v>
      </c>
      <c r="J1213" s="11" t="str">
        <f>VLOOKUP(A1213,'Medical Examinations'!$A$1:$L$2336,11,FALSE)</f>
        <v>Over Weight</v>
      </c>
      <c r="K1213" s="11" t="str">
        <f>VLOOKUP(A1213,'Medical Examinations'!$A$1:$L$2336,12,FALSE)</f>
        <v>Diabetes</v>
      </c>
      <c r="L1213" s="10">
        <f ca="1">VLOOKUP(A1213,'Hospitalisation Details'!$A$1:$Q$2344,3,FALSE)</f>
        <v>1971</v>
      </c>
      <c r="M1213" s="10" t="str">
        <f ca="1">VLOOKUP(A1213,'Hospitalisation Details'!$A$1:$Q$2344,5,FALSE)</f>
        <v>Oct</v>
      </c>
      <c r="N1213" s="11">
        <f ca="1">VLOOKUP(A1213,'Hospitalisation Details'!$A$1:$Q$2344,6,FALSE)</f>
        <v>6</v>
      </c>
      <c r="O1213" s="17">
        <f ca="1">VLOOKUP(A1213,'Hospitalisation Details'!$A$1:$Q$2344,7,FALSE)</f>
        <v>26212</v>
      </c>
      <c r="P1213" s="11">
        <f ca="1">VLOOKUP(A1213,'Hospitalisation Details'!$A$1:$Q$2344,10,FALSE)</f>
        <v>9964.06</v>
      </c>
      <c r="Q1213" s="11" t="str">
        <f ca="1">VLOOKUP(A1213,'Hospitalisation Details'!$A$1:$Q$2344,12,FALSE)</f>
        <v>tier - 2</v>
      </c>
      <c r="R1213" s="11" t="str">
        <f ca="1">VLOOKUP(A1213,'Hospitalisation Details'!$A$1:$Q$2344,14,FALSE)</f>
        <v>tier - 2</v>
      </c>
      <c r="S1213" s="11">
        <f ca="1">VLOOKUP(A1213,'Hospitalisation Details'!$A$1:$Q$2344,17,FALSE)</f>
        <v>54</v>
      </c>
      <c r="T1213" s="11" t="str">
        <f ca="1">VLOOKUP(A1213,'Hospitalisation Details'!$A$1:$Q$2336,16,FALSE)</f>
        <v>R1019</v>
      </c>
    </row>
    <row r="1214" ht="15.5" spans="1:20">
      <c r="A1214" s="10" t="s">
        <v>4455</v>
      </c>
      <c r="B1214" s="11" t="str">
        <f>VLOOKUP(A1214,'Customer Names'!$H$6:$K$2340,3,FALSE)</f>
        <v>  Emily</v>
      </c>
      <c r="C1214" s="11">
        <f>VLOOKUP(A1214,'Medical Examinations'!$A$1:$L$2336,2,FALSE)</f>
        <v>25.49</v>
      </c>
      <c r="D1214" s="11">
        <f>VLOOKUP(A1214,'Medical Examinations'!$A$1:$L$2336,3,FALSE)</f>
        <v>5.68</v>
      </c>
      <c r="E1214" s="11" t="str">
        <f>VLOOKUP(A1214,'Medical Examinations'!$A$1:$L$2336,4,FALSE)</f>
        <v>yes</v>
      </c>
      <c r="F1214" s="11" t="str">
        <f>VLOOKUP(A1214,'Medical Examinations'!$A$1:$L$2336,5,FALSE)</f>
        <v>No</v>
      </c>
      <c r="G1214" s="11" t="str">
        <f>VLOOKUP(A1214,'Medical Examinations'!$A$1:$L$2336,6,FALSE)</f>
        <v>Yes</v>
      </c>
      <c r="H1214" s="11">
        <f>VLOOKUP(A1214,'Medical Examinations'!$A$1:$L$2336,8,FALSE)</f>
        <v>1</v>
      </c>
      <c r="I1214" s="11" t="str">
        <f>VLOOKUP(A1214,'Medical Examinations'!$A$1:$L$2336,10,FALSE)</f>
        <v>No</v>
      </c>
      <c r="J1214" s="11" t="str">
        <f>VLOOKUP(A1214,'Medical Examinations'!$A$1:$L$2336,11,FALSE)</f>
        <v>Over Weight</v>
      </c>
      <c r="K1214" s="11" t="str">
        <f>VLOOKUP(A1214,'Medical Examinations'!$A$1:$L$2336,12,FALSE)</f>
        <v>Normal</v>
      </c>
      <c r="L1214" s="10">
        <f ca="1">VLOOKUP(A1214,'Hospitalisation Details'!$A$1:$Q$2344,3,FALSE)</f>
        <v>1970</v>
      </c>
      <c r="M1214" s="10" t="str">
        <f ca="1">VLOOKUP(A1214,'Hospitalisation Details'!$A$1:$Q$2344,5,FALSE)</f>
        <v>Aug</v>
      </c>
      <c r="N1214" s="11">
        <f ca="1">VLOOKUP(A1214,'Hospitalisation Details'!$A$1:$Q$2344,6,FALSE)</f>
        <v>11</v>
      </c>
      <c r="O1214" s="17">
        <f ca="1">VLOOKUP(A1214,'Hospitalisation Details'!$A$1:$Q$2344,7,FALSE)</f>
        <v>25791</v>
      </c>
      <c r="P1214" s="11">
        <f ca="1">VLOOKUP(A1214,'Hospitalisation Details'!$A$1:$Q$2344,10,FALSE)</f>
        <v>9991.04</v>
      </c>
      <c r="Q1214" s="11" t="str">
        <f ca="1">VLOOKUP(A1214,'Hospitalisation Details'!$A$1:$Q$2344,12,FALSE)</f>
        <v>tier - 2</v>
      </c>
      <c r="R1214" s="11" t="str">
        <f ca="1">VLOOKUP(A1214,'Hospitalisation Details'!$A$1:$Q$2344,14,FALSE)</f>
        <v>tier - 3</v>
      </c>
      <c r="S1214" s="11">
        <f ca="1">VLOOKUP(A1214,'Hospitalisation Details'!$A$1:$Q$2344,17,FALSE)</f>
        <v>55</v>
      </c>
      <c r="T1214" s="11" t="str">
        <f ca="1">VLOOKUP(A1214,'Hospitalisation Details'!$A$1:$Q$2336,16,FALSE)</f>
        <v>R1012</v>
      </c>
    </row>
    <row r="1215" ht="15.5" spans="1:20">
      <c r="A1215" s="10" t="s">
        <v>4459</v>
      </c>
      <c r="B1215" s="11" t="str">
        <f>VLOOKUP(A1215,'Customer Names'!$H$6:$K$2340,3,FALSE)</f>
        <v>  Tiffany</v>
      </c>
      <c r="C1215" s="11">
        <f>VLOOKUP(A1215,'Medical Examinations'!$A$1:$L$2336,2,FALSE)</f>
        <v>34.1</v>
      </c>
      <c r="D1215" s="11">
        <f>VLOOKUP(A1215,'Medical Examinations'!$A$1:$L$2336,3,FALSE)</f>
        <v>8.45</v>
      </c>
      <c r="E1215" s="11" t="str">
        <f>VLOOKUP(A1215,'Medical Examinations'!$A$1:$L$2336,4,FALSE)</f>
        <v>No</v>
      </c>
      <c r="F1215" s="11" t="str">
        <f>VLOOKUP(A1215,'Medical Examinations'!$A$1:$L$2336,5,FALSE)</f>
        <v>No</v>
      </c>
      <c r="G1215" s="11" t="str">
        <f>VLOOKUP(A1215,'Medical Examinations'!$A$1:$L$2336,6,FALSE)</f>
        <v>No</v>
      </c>
      <c r="H1215" s="11">
        <f>VLOOKUP(A1215,'Medical Examinations'!$A$1:$L$2336,8,FALSE)</f>
        <v>0</v>
      </c>
      <c r="I1215" s="11" t="str">
        <f>VLOOKUP(A1215,'Medical Examinations'!$A$1:$L$2336,10,FALSE)</f>
        <v>No</v>
      </c>
      <c r="J1215" s="11" t="str">
        <f>VLOOKUP(A1215,'Medical Examinations'!$A$1:$L$2336,11,FALSE)</f>
        <v>Obesity</v>
      </c>
      <c r="K1215" s="11" t="str">
        <f>VLOOKUP(A1215,'Medical Examinations'!$A$1:$L$2336,12,FALSE)</f>
        <v>Diabetes</v>
      </c>
      <c r="L1215" s="10">
        <f ca="1">VLOOKUP(A1215,'Hospitalisation Details'!$A$1:$Q$2344,3,FALSE)</f>
        <v>1988</v>
      </c>
      <c r="M1215" s="10" t="str">
        <f ca="1">VLOOKUP(A1215,'Hospitalisation Details'!$A$1:$Q$2344,5,FALSE)</f>
        <v>Jul</v>
      </c>
      <c r="N1215" s="11">
        <f ca="1">VLOOKUP(A1215,'Hospitalisation Details'!$A$1:$Q$2344,6,FALSE)</f>
        <v>3</v>
      </c>
      <c r="O1215" s="17">
        <f ca="1">VLOOKUP(A1215,'Hospitalisation Details'!$A$1:$Q$2344,7,FALSE)</f>
        <v>32327</v>
      </c>
      <c r="P1215" s="11">
        <f ca="1">VLOOKUP(A1215,'Hospitalisation Details'!$A$1:$Q$2344,10,FALSE)</f>
        <v>10011.44</v>
      </c>
      <c r="Q1215" s="11" t="str">
        <f ca="1">VLOOKUP(A1215,'Hospitalisation Details'!$A$1:$Q$2344,12,FALSE)</f>
        <v>tier - 3</v>
      </c>
      <c r="R1215" s="11" t="str">
        <f ca="1">VLOOKUP(A1215,'Hospitalisation Details'!$A$1:$Q$2344,14,FALSE)</f>
        <v>tier - 3</v>
      </c>
      <c r="S1215" s="11">
        <f ca="1">VLOOKUP(A1215,'Hospitalisation Details'!$A$1:$Q$2344,17,FALSE)</f>
        <v>37</v>
      </c>
      <c r="T1215" s="11" t="str">
        <f ca="1">VLOOKUP(A1215,'Hospitalisation Details'!$A$1:$Q$2336,16,FALSE)</f>
        <v>R1026</v>
      </c>
    </row>
    <row r="1216" ht="15.5" spans="1:20">
      <c r="A1216" s="10" t="s">
        <v>4461</v>
      </c>
      <c r="B1216" s="11" t="str">
        <f>VLOOKUP(A1216,'Customer Names'!$H$6:$K$2340,3,FALSE)</f>
        <v>  Alex F</v>
      </c>
      <c r="C1216" s="11">
        <f>VLOOKUP(A1216,'Medical Examinations'!$A$1:$L$2336,2,FALSE)</f>
        <v>25.84</v>
      </c>
      <c r="D1216" s="11">
        <f>VLOOKUP(A1216,'Medical Examinations'!$A$1:$L$2336,3,FALSE)</f>
        <v>8.51</v>
      </c>
      <c r="E1216" s="11" t="str">
        <f>VLOOKUP(A1216,'Medical Examinations'!$A$1:$L$2336,4,FALSE)</f>
        <v>No</v>
      </c>
      <c r="F1216" s="11" t="str">
        <f>VLOOKUP(A1216,'Medical Examinations'!$A$1:$L$2336,5,FALSE)</f>
        <v>No</v>
      </c>
      <c r="G1216" s="11" t="str">
        <f>VLOOKUP(A1216,'Medical Examinations'!$A$1:$L$2336,6,FALSE)</f>
        <v>No</v>
      </c>
      <c r="H1216" s="11">
        <f>VLOOKUP(A1216,'Medical Examinations'!$A$1:$L$2336,8,FALSE)</f>
        <v>2</v>
      </c>
      <c r="I1216" s="11" t="str">
        <f>VLOOKUP(A1216,'Medical Examinations'!$A$1:$L$2336,10,FALSE)</f>
        <v>No</v>
      </c>
      <c r="J1216" s="11" t="str">
        <f>VLOOKUP(A1216,'Medical Examinations'!$A$1:$L$2336,11,FALSE)</f>
        <v>Over Weight</v>
      </c>
      <c r="K1216" s="11" t="str">
        <f>VLOOKUP(A1216,'Medical Examinations'!$A$1:$L$2336,12,FALSE)</f>
        <v>Diabetes</v>
      </c>
      <c r="L1216" s="10">
        <f ca="1">VLOOKUP(A1216,'Hospitalisation Details'!$A$1:$Q$2344,3,FALSE)</f>
        <v>1979</v>
      </c>
      <c r="M1216" s="10" t="str">
        <f ca="1">VLOOKUP(A1216,'Hospitalisation Details'!$A$1:$Q$2344,5,FALSE)</f>
        <v>Dec</v>
      </c>
      <c r="N1216" s="11">
        <f ca="1">VLOOKUP(A1216,'Hospitalisation Details'!$A$1:$Q$2344,6,FALSE)</f>
        <v>28</v>
      </c>
      <c r="O1216" s="17">
        <f ca="1">VLOOKUP(A1216,'Hospitalisation Details'!$A$1:$Q$2344,7,FALSE)</f>
        <v>29217</v>
      </c>
      <c r="P1216" s="11">
        <f ca="1">VLOOKUP(A1216,'Hospitalisation Details'!$A$1:$Q$2344,10,FALSE)</f>
        <v>10027.15</v>
      </c>
      <c r="Q1216" s="11" t="str">
        <f ca="1">VLOOKUP(A1216,'Hospitalisation Details'!$A$1:$Q$2344,12,FALSE)</f>
        <v>tier - 3</v>
      </c>
      <c r="R1216" s="11" t="str">
        <f ca="1">VLOOKUP(A1216,'Hospitalisation Details'!$A$1:$Q$2344,14,FALSE)</f>
        <v>tier - 1</v>
      </c>
      <c r="S1216" s="11">
        <f ca="1">VLOOKUP(A1216,'Hospitalisation Details'!$A$1:$Q$2344,17,FALSE)</f>
        <v>45</v>
      </c>
      <c r="T1216" s="11" t="str">
        <f ca="1">VLOOKUP(A1216,'Hospitalisation Details'!$A$1:$Q$2336,16,FALSE)</f>
        <v>R1021</v>
      </c>
    </row>
    <row r="1217" ht="15.5" spans="1:20">
      <c r="A1217" s="10" t="s">
        <v>4465</v>
      </c>
      <c r="B1217" s="11" t="str">
        <f>VLOOKUP(A1217,'Customer Names'!$H$6:$K$2340,3,FALSE)</f>
        <v>  Alice</v>
      </c>
      <c r="C1217" s="11">
        <f>VLOOKUP(A1217,'Medical Examinations'!$A$1:$L$2336,2,FALSE)</f>
        <v>20.6</v>
      </c>
      <c r="D1217" s="11">
        <f>VLOOKUP(A1217,'Medical Examinations'!$A$1:$L$2336,3,FALSE)</f>
        <v>7.62</v>
      </c>
      <c r="E1217" s="11" t="str">
        <f>VLOOKUP(A1217,'Medical Examinations'!$A$1:$L$2336,4,FALSE)</f>
        <v>No</v>
      </c>
      <c r="F1217" s="11" t="str">
        <f>VLOOKUP(A1217,'Medical Examinations'!$A$1:$L$2336,5,FALSE)</f>
        <v>No</v>
      </c>
      <c r="G1217" s="11" t="str">
        <f>VLOOKUP(A1217,'Medical Examinations'!$A$1:$L$2336,6,FALSE)</f>
        <v>No</v>
      </c>
      <c r="H1217" s="11">
        <f>VLOOKUP(A1217,'Medical Examinations'!$A$1:$L$2336,8,FALSE)</f>
        <v>0</v>
      </c>
      <c r="I1217" s="11" t="str">
        <f>VLOOKUP(A1217,'Medical Examinations'!$A$1:$L$2336,10,FALSE)</f>
        <v>No</v>
      </c>
      <c r="J1217" s="11" t="str">
        <f>VLOOKUP(A1217,'Medical Examinations'!$A$1:$L$2336,11,FALSE)</f>
        <v>Normal Weight</v>
      </c>
      <c r="K1217" s="11" t="str">
        <f>VLOOKUP(A1217,'Medical Examinations'!$A$1:$L$2336,12,FALSE)</f>
        <v>Diabetes</v>
      </c>
      <c r="L1217" s="10">
        <f ca="1">VLOOKUP(A1217,'Hospitalisation Details'!$A$1:$Q$2344,3,FALSE)</f>
        <v>1974</v>
      </c>
      <c r="M1217" s="10" t="str">
        <f ca="1">VLOOKUP(A1217,'Hospitalisation Details'!$A$1:$Q$2344,5,FALSE)</f>
        <v>Aug</v>
      </c>
      <c r="N1217" s="11">
        <f ca="1">VLOOKUP(A1217,'Hospitalisation Details'!$A$1:$Q$2344,6,FALSE)</f>
        <v>30</v>
      </c>
      <c r="O1217" s="17">
        <f ca="1">VLOOKUP(A1217,'Hospitalisation Details'!$A$1:$Q$2344,7,FALSE)</f>
        <v>27271</v>
      </c>
      <c r="P1217" s="11">
        <f ca="1">VLOOKUP(A1217,'Hospitalisation Details'!$A$1:$Q$2344,10,FALSE)</f>
        <v>10043.25</v>
      </c>
      <c r="Q1217" s="11" t="str">
        <f ca="1">VLOOKUP(A1217,'Hospitalisation Details'!$A$1:$Q$2344,12,FALSE)</f>
        <v>tier - 3</v>
      </c>
      <c r="R1217" s="11" t="str">
        <f ca="1">VLOOKUP(A1217,'Hospitalisation Details'!$A$1:$Q$2344,14,FALSE)</f>
        <v>tier - 2</v>
      </c>
      <c r="S1217" s="11">
        <f ca="1">VLOOKUP(A1217,'Hospitalisation Details'!$A$1:$Q$2344,17,FALSE)</f>
        <v>51</v>
      </c>
      <c r="T1217" s="11" t="str">
        <f ca="1">VLOOKUP(A1217,'Hospitalisation Details'!$A$1:$Q$2336,16,FALSE)</f>
        <v>R1024</v>
      </c>
    </row>
    <row r="1218" ht="15.5" spans="1:20">
      <c r="A1218" s="10" t="s">
        <v>4468</v>
      </c>
      <c r="B1218" s="11" t="str">
        <f>VLOOKUP(A1218,'Customer Names'!$H$6:$K$2340,3,FALSE)</f>
        <v>  Allison M</v>
      </c>
      <c r="C1218" s="11">
        <f>VLOOKUP(A1218,'Medical Examinations'!$A$1:$L$2336,2,FALSE)</f>
        <v>28.88</v>
      </c>
      <c r="D1218" s="11">
        <f>VLOOKUP(A1218,'Medical Examinations'!$A$1:$L$2336,3,FALSE)</f>
        <v>10.18</v>
      </c>
      <c r="E1218" s="11" t="str">
        <f>VLOOKUP(A1218,'Medical Examinations'!$A$1:$L$2336,4,FALSE)</f>
        <v>No</v>
      </c>
      <c r="F1218" s="11" t="str">
        <f>VLOOKUP(A1218,'Medical Examinations'!$A$1:$L$2336,5,FALSE)</f>
        <v>No</v>
      </c>
      <c r="G1218" s="11" t="str">
        <f>VLOOKUP(A1218,'Medical Examinations'!$A$1:$L$2336,6,FALSE)</f>
        <v>No</v>
      </c>
      <c r="H1218" s="11">
        <f>VLOOKUP(A1218,'Medical Examinations'!$A$1:$L$2336,8,FALSE)</f>
        <v>0</v>
      </c>
      <c r="I1218" s="11" t="str">
        <f>VLOOKUP(A1218,'Medical Examinations'!$A$1:$L$2336,10,FALSE)</f>
        <v>No</v>
      </c>
      <c r="J1218" s="11" t="str">
        <f>VLOOKUP(A1218,'Medical Examinations'!$A$1:$L$2336,11,FALSE)</f>
        <v>Over Weight</v>
      </c>
      <c r="K1218" s="11" t="str">
        <f>VLOOKUP(A1218,'Medical Examinations'!$A$1:$L$2336,12,FALSE)</f>
        <v>Diabetes</v>
      </c>
      <c r="L1218" s="10">
        <f ca="1">VLOOKUP(A1218,'Hospitalisation Details'!$A$1:$Q$2344,3,FALSE)</f>
        <v>1969</v>
      </c>
      <c r="M1218" s="10" t="str">
        <f ca="1">VLOOKUP(A1218,'Hospitalisation Details'!$A$1:$Q$2344,5,FALSE)</f>
        <v>Aug</v>
      </c>
      <c r="N1218" s="11">
        <f ca="1">VLOOKUP(A1218,'Hospitalisation Details'!$A$1:$Q$2344,6,FALSE)</f>
        <v>22</v>
      </c>
      <c r="O1218" s="17">
        <f ca="1">VLOOKUP(A1218,'Hospitalisation Details'!$A$1:$Q$2344,7,FALSE)</f>
        <v>25437</v>
      </c>
      <c r="P1218" s="11">
        <f ca="1">VLOOKUP(A1218,'Hospitalisation Details'!$A$1:$Q$2344,10,FALSE)</f>
        <v>10065.41</v>
      </c>
      <c r="Q1218" s="11" t="str">
        <f ca="1">VLOOKUP(A1218,'Hospitalisation Details'!$A$1:$Q$2344,12,FALSE)</f>
        <v>tier - 3</v>
      </c>
      <c r="R1218" s="11" t="str">
        <f ca="1">VLOOKUP(A1218,'Hospitalisation Details'!$A$1:$Q$2344,14,FALSE)</f>
        <v>tier - 2</v>
      </c>
      <c r="S1218" s="11">
        <f ca="1">VLOOKUP(A1218,'Hospitalisation Details'!$A$1:$Q$2344,17,FALSE)</f>
        <v>56</v>
      </c>
      <c r="T1218" s="11" t="str">
        <f ca="1">VLOOKUP(A1218,'Hospitalisation Details'!$A$1:$Q$2336,16,FALSE)</f>
        <v>R1011</v>
      </c>
    </row>
    <row r="1219" ht="15.5" spans="1:20">
      <c r="A1219" s="10" t="s">
        <v>4471</v>
      </c>
      <c r="B1219" s="11" t="str">
        <f>VLOOKUP(A1219,'Customer Names'!$H$6:$K$2340,3,FALSE)</f>
        <v>  Johannes Fiskerstand</v>
      </c>
      <c r="C1219" s="11">
        <f>VLOOKUP(A1219,'Medical Examinations'!$A$1:$L$2336,2,FALSE)</f>
        <v>28.24</v>
      </c>
      <c r="D1219" s="11">
        <f>VLOOKUP(A1219,'Medical Examinations'!$A$1:$L$2336,3,FALSE)</f>
        <v>5.36</v>
      </c>
      <c r="E1219" s="11" t="str">
        <f>VLOOKUP(A1219,'Medical Examinations'!$A$1:$L$2336,4,FALSE)</f>
        <v>No</v>
      </c>
      <c r="F1219" s="11" t="str">
        <f>VLOOKUP(A1219,'Medical Examinations'!$A$1:$L$2336,5,FALSE)</f>
        <v>No</v>
      </c>
      <c r="G1219" s="11" t="str">
        <f>VLOOKUP(A1219,'Medical Examinations'!$A$1:$L$2336,6,FALSE)</f>
        <v>No</v>
      </c>
      <c r="H1219" s="11">
        <f>VLOOKUP(A1219,'Medical Examinations'!$A$1:$L$2336,8,FALSE)</f>
        <v>0</v>
      </c>
      <c r="I1219" s="11" t="str">
        <f>VLOOKUP(A1219,'Medical Examinations'!$A$1:$L$2336,10,FALSE)</f>
        <v>No</v>
      </c>
      <c r="J1219" s="11" t="str">
        <f>VLOOKUP(A1219,'Medical Examinations'!$A$1:$L$2336,11,FALSE)</f>
        <v>Over Weight</v>
      </c>
      <c r="K1219" s="11" t="str">
        <f>VLOOKUP(A1219,'Medical Examinations'!$A$1:$L$2336,12,FALSE)</f>
        <v>Normal</v>
      </c>
      <c r="L1219" s="10">
        <f ca="1">VLOOKUP(A1219,'Hospitalisation Details'!$A$1:$Q$2344,3,FALSE)</f>
        <v>1969</v>
      </c>
      <c r="M1219" s="10" t="str">
        <f ca="1">VLOOKUP(A1219,'Hospitalisation Details'!$A$1:$Q$2344,5,FALSE)</f>
        <v>Oct</v>
      </c>
      <c r="N1219" s="11">
        <f ca="1">VLOOKUP(A1219,'Hospitalisation Details'!$A$1:$Q$2344,6,FALSE)</f>
        <v>27</v>
      </c>
      <c r="O1219" s="17">
        <f ca="1">VLOOKUP(A1219,'Hospitalisation Details'!$A$1:$Q$2344,7,FALSE)</f>
        <v>25503</v>
      </c>
      <c r="P1219" s="11">
        <f ca="1">VLOOKUP(A1219,'Hospitalisation Details'!$A$1:$Q$2344,10,FALSE)</f>
        <v>10072.06</v>
      </c>
      <c r="Q1219" s="11" t="str">
        <f ca="1">VLOOKUP(A1219,'Hospitalisation Details'!$A$1:$Q$2344,12,FALSE)</f>
        <v>tier - 3</v>
      </c>
      <c r="R1219" s="11" t="str">
        <f ca="1">VLOOKUP(A1219,'Hospitalisation Details'!$A$1:$Q$2344,14,FALSE)</f>
        <v>tier - 1</v>
      </c>
      <c r="S1219" s="11">
        <f ca="1">VLOOKUP(A1219,'Hospitalisation Details'!$A$1:$Q$2344,17,FALSE)</f>
        <v>56</v>
      </c>
      <c r="T1219" s="11" t="str">
        <f ca="1">VLOOKUP(A1219,'Hospitalisation Details'!$A$1:$Q$2336,16,FALSE)</f>
        <v>R1017</v>
      </c>
    </row>
    <row r="1220" ht="15.5" spans="1:20">
      <c r="A1220" s="10" t="s">
        <v>4474</v>
      </c>
      <c r="B1220" s="11" t="str">
        <f>VLOOKUP(A1220,'Customer Names'!$H$6:$K$2340,3,FALSE)</f>
        <v>  Stephen</v>
      </c>
      <c r="C1220" s="11">
        <f>VLOOKUP(A1220,'Medical Examinations'!$A$1:$L$2336,2,FALSE)</f>
        <v>25.46</v>
      </c>
      <c r="D1220" s="11">
        <f>VLOOKUP(A1220,'Medical Examinations'!$A$1:$L$2336,3,FALSE)</f>
        <v>11.78</v>
      </c>
      <c r="E1220" s="11" t="str">
        <f>VLOOKUP(A1220,'Medical Examinations'!$A$1:$L$2336,4,FALSE)</f>
        <v>yes</v>
      </c>
      <c r="F1220" s="11" t="str">
        <f>VLOOKUP(A1220,'Medical Examinations'!$A$1:$L$2336,5,FALSE)</f>
        <v>No</v>
      </c>
      <c r="G1220" s="11" t="str">
        <f>VLOOKUP(A1220,'Medical Examinations'!$A$1:$L$2336,6,FALSE)</f>
        <v>No</v>
      </c>
      <c r="H1220" s="11">
        <f>VLOOKUP(A1220,'Medical Examinations'!$A$1:$L$2336,8,FALSE)</f>
        <v>1</v>
      </c>
      <c r="I1220" s="11" t="str">
        <f>VLOOKUP(A1220,'Medical Examinations'!$A$1:$L$2336,10,FALSE)</f>
        <v>No</v>
      </c>
      <c r="J1220" s="11" t="str">
        <f>VLOOKUP(A1220,'Medical Examinations'!$A$1:$L$2336,11,FALSE)</f>
        <v>Over Weight</v>
      </c>
      <c r="K1220" s="11" t="str">
        <f>VLOOKUP(A1220,'Medical Examinations'!$A$1:$L$2336,12,FALSE)</f>
        <v>Diabetes</v>
      </c>
      <c r="L1220" s="10">
        <f ca="1">VLOOKUP(A1220,'Hospitalisation Details'!$A$1:$Q$2344,3,FALSE)</f>
        <v>1969</v>
      </c>
      <c r="M1220" s="10" t="str">
        <f ca="1">VLOOKUP(A1220,'Hospitalisation Details'!$A$1:$Q$2344,5,FALSE)</f>
        <v>Jul</v>
      </c>
      <c r="N1220" s="11">
        <f ca="1">VLOOKUP(A1220,'Hospitalisation Details'!$A$1:$Q$2344,6,FALSE)</f>
        <v>3</v>
      </c>
      <c r="O1220" s="17">
        <f ca="1">VLOOKUP(A1220,'Hospitalisation Details'!$A$1:$Q$2344,7,FALSE)</f>
        <v>25387</v>
      </c>
      <c r="P1220" s="11">
        <f ca="1">VLOOKUP(A1220,'Hospitalisation Details'!$A$1:$Q$2344,10,FALSE)</f>
        <v>10085.85</v>
      </c>
      <c r="Q1220" s="11" t="str">
        <f ca="1">VLOOKUP(A1220,'Hospitalisation Details'!$A$1:$Q$2344,12,FALSE)</f>
        <v>tier - 3</v>
      </c>
      <c r="R1220" s="11" t="str">
        <f ca="1">VLOOKUP(A1220,'Hospitalisation Details'!$A$1:$Q$2344,14,FALSE)</f>
        <v>tier - 3</v>
      </c>
      <c r="S1220" s="11">
        <f ca="1">VLOOKUP(A1220,'Hospitalisation Details'!$A$1:$Q$2344,17,FALSE)</f>
        <v>56</v>
      </c>
      <c r="T1220" s="11" t="str">
        <f ca="1">VLOOKUP(A1220,'Hospitalisation Details'!$A$1:$Q$2336,16,FALSE)</f>
        <v>R1011</v>
      </c>
    </row>
    <row r="1221" ht="15.5" spans="1:20">
      <c r="A1221" s="10" t="s">
        <v>4478</v>
      </c>
      <c r="B1221" s="11" t="str">
        <f>VLOOKUP(A1221,'Customer Names'!$H$6:$K$2340,3,FALSE)</f>
        <v>  Jon M</v>
      </c>
      <c r="C1221" s="11">
        <f>VLOOKUP(A1221,'Medical Examinations'!$A$1:$L$2336,2,FALSE)</f>
        <v>29.64</v>
      </c>
      <c r="D1221" s="11">
        <f>VLOOKUP(A1221,'Medical Examinations'!$A$1:$L$2336,3,FALSE)</f>
        <v>10.82</v>
      </c>
      <c r="E1221" s="11" t="str">
        <f>VLOOKUP(A1221,'Medical Examinations'!$A$1:$L$2336,4,FALSE)</f>
        <v>yes</v>
      </c>
      <c r="F1221" s="11" t="str">
        <f>VLOOKUP(A1221,'Medical Examinations'!$A$1:$L$2336,5,FALSE)</f>
        <v>No</v>
      </c>
      <c r="G1221" s="11" t="str">
        <f>VLOOKUP(A1221,'Medical Examinations'!$A$1:$L$2336,6,FALSE)</f>
        <v>No</v>
      </c>
      <c r="H1221" s="11">
        <f>VLOOKUP(A1221,'Medical Examinations'!$A$1:$L$2336,8,FALSE)</f>
        <v>0</v>
      </c>
      <c r="I1221" s="11" t="str">
        <f>VLOOKUP(A1221,'Medical Examinations'!$A$1:$L$2336,10,FALSE)</f>
        <v>No</v>
      </c>
      <c r="J1221" s="11" t="str">
        <f>VLOOKUP(A1221,'Medical Examinations'!$A$1:$L$2336,11,FALSE)</f>
        <v>Over Weight</v>
      </c>
      <c r="K1221" s="11" t="str">
        <f>VLOOKUP(A1221,'Medical Examinations'!$A$1:$L$2336,12,FALSE)</f>
        <v>Diabetes</v>
      </c>
      <c r="L1221" s="10">
        <f ca="1">VLOOKUP(A1221,'Hospitalisation Details'!$A$1:$Q$2344,3,FALSE)</f>
        <v>1976</v>
      </c>
      <c r="M1221" s="10" t="str">
        <f ca="1">VLOOKUP(A1221,'Hospitalisation Details'!$A$1:$Q$2344,5,FALSE)</f>
        <v>Dec</v>
      </c>
      <c r="N1221" s="11">
        <f ca="1">VLOOKUP(A1221,'Hospitalisation Details'!$A$1:$Q$2344,6,FALSE)</f>
        <v>19</v>
      </c>
      <c r="O1221" s="17">
        <f ca="1">VLOOKUP(A1221,'Hospitalisation Details'!$A$1:$Q$2344,7,FALSE)</f>
        <v>28113</v>
      </c>
      <c r="P1221" s="11">
        <f ca="1">VLOOKUP(A1221,'Hospitalisation Details'!$A$1:$Q$2344,10,FALSE)</f>
        <v>10096.97</v>
      </c>
      <c r="Q1221" s="11" t="str">
        <f ca="1">VLOOKUP(A1221,'Hospitalisation Details'!$A$1:$Q$2344,12,FALSE)</f>
        <v>tier - 3</v>
      </c>
      <c r="R1221" s="11" t="str">
        <f ca="1">VLOOKUP(A1221,'Hospitalisation Details'!$A$1:$Q$2344,14,FALSE)</f>
        <v>tier - 2</v>
      </c>
      <c r="S1221" s="11">
        <f ca="1">VLOOKUP(A1221,'Hospitalisation Details'!$A$1:$Q$2344,17,FALSE)</f>
        <v>48</v>
      </c>
      <c r="T1221" s="11" t="str">
        <f ca="1">VLOOKUP(A1221,'Hospitalisation Details'!$A$1:$Q$2336,16,FALSE)</f>
        <v>R1011</v>
      </c>
    </row>
    <row r="1222" ht="15.5" spans="1:20">
      <c r="A1222" s="10" t="s">
        <v>4482</v>
      </c>
      <c r="B1222" s="11" t="str">
        <f>VLOOKUP(A1222,'Customer Names'!$H$6:$K$2340,3,FALSE)</f>
        <v>  Fasil</v>
      </c>
      <c r="C1222" s="11">
        <f>VLOOKUP(A1222,'Medical Examinations'!$A$1:$L$2336,2,FALSE)</f>
        <v>31.27</v>
      </c>
      <c r="D1222" s="11">
        <f>VLOOKUP(A1222,'Medical Examinations'!$A$1:$L$2336,3,FALSE)</f>
        <v>7.73</v>
      </c>
      <c r="E1222" s="11" t="str">
        <f>VLOOKUP(A1222,'Medical Examinations'!$A$1:$L$2336,4,FALSE)</f>
        <v>yes</v>
      </c>
      <c r="F1222" s="11" t="str">
        <f>VLOOKUP(A1222,'Medical Examinations'!$A$1:$L$2336,5,FALSE)</f>
        <v>No</v>
      </c>
      <c r="G1222" s="11" t="str">
        <f>VLOOKUP(A1222,'Medical Examinations'!$A$1:$L$2336,6,FALSE)</f>
        <v>No</v>
      </c>
      <c r="H1222" s="11">
        <f>VLOOKUP(A1222,'Medical Examinations'!$A$1:$L$2336,8,FALSE)</f>
        <v>1</v>
      </c>
      <c r="I1222" s="11" t="str">
        <f>VLOOKUP(A1222,'Medical Examinations'!$A$1:$L$2336,10,FALSE)</f>
        <v>No</v>
      </c>
      <c r="J1222" s="11" t="str">
        <f>VLOOKUP(A1222,'Medical Examinations'!$A$1:$L$2336,11,FALSE)</f>
        <v>Obesity</v>
      </c>
      <c r="K1222" s="11" t="str">
        <f>VLOOKUP(A1222,'Medical Examinations'!$A$1:$L$2336,12,FALSE)</f>
        <v>Diabetes</v>
      </c>
      <c r="L1222" s="10">
        <f ca="1">VLOOKUP(A1222,'Hospitalisation Details'!$A$1:$Q$2344,3,FALSE)</f>
        <v>1972</v>
      </c>
      <c r="M1222" s="10" t="str">
        <f ca="1">VLOOKUP(A1222,'Hospitalisation Details'!$A$1:$Q$2344,5,FALSE)</f>
        <v>Oct</v>
      </c>
      <c r="N1222" s="11">
        <f ca="1">VLOOKUP(A1222,'Hospitalisation Details'!$A$1:$Q$2344,6,FALSE)</f>
        <v>19</v>
      </c>
      <c r="O1222" s="17">
        <f ca="1">VLOOKUP(A1222,'Hospitalisation Details'!$A$1:$Q$2344,7,FALSE)</f>
        <v>26591</v>
      </c>
      <c r="P1222" s="11">
        <f ca="1">VLOOKUP(A1222,'Hospitalisation Details'!$A$1:$Q$2344,10,FALSE)</f>
        <v>10106.13</v>
      </c>
      <c r="Q1222" s="11" t="str">
        <f ca="1">VLOOKUP(A1222,'Hospitalisation Details'!$A$1:$Q$2344,12,FALSE)</f>
        <v>tier - 3</v>
      </c>
      <c r="R1222" s="11" t="str">
        <f ca="1">VLOOKUP(A1222,'Hospitalisation Details'!$A$1:$Q$2344,14,FALSE)</f>
        <v>tier - 1</v>
      </c>
      <c r="S1222" s="11">
        <f ca="1">VLOOKUP(A1222,'Hospitalisation Details'!$A$1:$Q$2344,17,FALSE)</f>
        <v>53</v>
      </c>
      <c r="T1222" s="11" t="str">
        <f ca="1">VLOOKUP(A1222,'Hospitalisation Details'!$A$1:$Q$2336,16,FALSE)</f>
        <v>R1024</v>
      </c>
    </row>
    <row r="1223" ht="15.5" spans="1:20">
      <c r="A1223" s="10" t="s">
        <v>4484</v>
      </c>
      <c r="B1223" s="11" t="str">
        <f>VLOOKUP(A1223,'Customer Names'!$H$6:$K$2340,3,FALSE)</f>
        <v>  Megan C</v>
      </c>
      <c r="C1223" s="11">
        <f>VLOOKUP(A1223,'Medical Examinations'!$A$1:$L$2336,2,FALSE)</f>
        <v>19.95</v>
      </c>
      <c r="D1223" s="11">
        <f>VLOOKUP(A1223,'Medical Examinations'!$A$1:$L$2336,3,FALSE)</f>
        <v>6.24</v>
      </c>
      <c r="E1223" s="11" t="str">
        <f>VLOOKUP(A1223,'Medical Examinations'!$A$1:$L$2336,4,FALSE)</f>
        <v>yes</v>
      </c>
      <c r="F1223" s="11" t="str">
        <f>VLOOKUP(A1223,'Medical Examinations'!$A$1:$L$2336,5,FALSE)</f>
        <v>No</v>
      </c>
      <c r="G1223" s="11" t="str">
        <f>VLOOKUP(A1223,'Medical Examinations'!$A$1:$L$2336,6,FALSE)</f>
        <v>No</v>
      </c>
      <c r="H1223" s="11">
        <f>VLOOKUP(A1223,'Medical Examinations'!$A$1:$L$2336,8,FALSE)</f>
        <v>0</v>
      </c>
      <c r="I1223" s="11" t="str">
        <f>VLOOKUP(A1223,'Medical Examinations'!$A$1:$L$2336,10,FALSE)</f>
        <v>No</v>
      </c>
      <c r="J1223" s="11" t="str">
        <f>VLOOKUP(A1223,'Medical Examinations'!$A$1:$L$2336,11,FALSE)</f>
        <v>Normal Weight</v>
      </c>
      <c r="K1223" s="11" t="str">
        <f>VLOOKUP(A1223,'Medical Examinations'!$A$1:$L$2336,12,FALSE)</f>
        <v>Prediabetes</v>
      </c>
      <c r="L1223" s="10">
        <f ca="1">VLOOKUP(A1223,'Hospitalisation Details'!$A$1:$Q$2344,3,FALSE)</f>
        <v>1972</v>
      </c>
      <c r="M1223" s="10" t="str">
        <f ca="1">VLOOKUP(A1223,'Hospitalisation Details'!$A$1:$Q$2344,5,FALSE)</f>
        <v>Aug</v>
      </c>
      <c r="N1223" s="11">
        <f ca="1">VLOOKUP(A1223,'Hospitalisation Details'!$A$1:$Q$2344,6,FALSE)</f>
        <v>8</v>
      </c>
      <c r="O1223" s="17">
        <f ca="1">VLOOKUP(A1223,'Hospitalisation Details'!$A$1:$Q$2344,7,FALSE)</f>
        <v>26519</v>
      </c>
      <c r="P1223" s="11">
        <f ca="1">VLOOKUP(A1223,'Hospitalisation Details'!$A$1:$Q$2344,10,FALSE)</f>
        <v>10107.22</v>
      </c>
      <c r="Q1223" s="11" t="str">
        <f ca="1">VLOOKUP(A1223,'Hospitalisation Details'!$A$1:$Q$2344,12,FALSE)</f>
        <v>tier - 3</v>
      </c>
      <c r="R1223" s="11" t="str">
        <f ca="1">VLOOKUP(A1223,'Hospitalisation Details'!$A$1:$Q$2344,14,FALSE)</f>
        <v>tier - 1</v>
      </c>
      <c r="S1223" s="11">
        <f ca="1">VLOOKUP(A1223,'Hospitalisation Details'!$A$1:$Q$2344,17,FALSE)</f>
        <v>53</v>
      </c>
      <c r="T1223" s="11" t="str">
        <f ca="1">VLOOKUP(A1223,'Hospitalisation Details'!$A$1:$Q$2336,16,FALSE)</f>
        <v>R1013</v>
      </c>
    </row>
    <row r="1224" ht="15.5" spans="1:20">
      <c r="A1224" s="10" t="s">
        <v>4488</v>
      </c>
      <c r="B1224" s="11" t="str">
        <f>VLOOKUP(A1224,'Customer Names'!$H$6:$K$2340,3,FALSE)</f>
        <v>  Lisa J</v>
      </c>
      <c r="C1224" s="11">
        <f>VLOOKUP(A1224,'Medical Examinations'!$A$1:$L$2336,2,FALSE)</f>
        <v>21.3</v>
      </c>
      <c r="D1224" s="11">
        <f>VLOOKUP(A1224,'Medical Examinations'!$A$1:$L$2336,3,FALSE)</f>
        <v>10.42</v>
      </c>
      <c r="E1224" s="11" t="str">
        <f>VLOOKUP(A1224,'Medical Examinations'!$A$1:$L$2336,4,FALSE)</f>
        <v>No</v>
      </c>
      <c r="F1224" s="11" t="str">
        <f>VLOOKUP(A1224,'Medical Examinations'!$A$1:$L$2336,5,FALSE)</f>
        <v>No</v>
      </c>
      <c r="G1224" s="11" t="str">
        <f>VLOOKUP(A1224,'Medical Examinations'!$A$1:$L$2336,6,FALSE)</f>
        <v>No</v>
      </c>
      <c r="H1224" s="11">
        <f>VLOOKUP(A1224,'Medical Examinations'!$A$1:$L$2336,8,FALSE)</f>
        <v>2</v>
      </c>
      <c r="I1224" s="11" t="str">
        <f>VLOOKUP(A1224,'Medical Examinations'!$A$1:$L$2336,10,FALSE)</f>
        <v>No</v>
      </c>
      <c r="J1224" s="11" t="str">
        <f>VLOOKUP(A1224,'Medical Examinations'!$A$1:$L$2336,11,FALSE)</f>
        <v>Normal Weight</v>
      </c>
      <c r="K1224" s="11" t="str">
        <f>VLOOKUP(A1224,'Medical Examinations'!$A$1:$L$2336,12,FALSE)</f>
        <v>Diabetes</v>
      </c>
      <c r="L1224" s="10">
        <f ca="1">VLOOKUP(A1224,'Hospitalisation Details'!$A$1:$Q$2344,3,FALSE)</f>
        <v>1975</v>
      </c>
      <c r="M1224" s="10" t="str">
        <f ca="1">VLOOKUP(A1224,'Hospitalisation Details'!$A$1:$Q$2344,5,FALSE)</f>
        <v>Jul</v>
      </c>
      <c r="N1224" s="11">
        <f ca="1">VLOOKUP(A1224,'Hospitalisation Details'!$A$1:$Q$2344,6,FALSE)</f>
        <v>2</v>
      </c>
      <c r="O1224" s="17">
        <f ca="1">VLOOKUP(A1224,'Hospitalisation Details'!$A$1:$Q$2344,7,FALSE)</f>
        <v>27577</v>
      </c>
      <c r="P1224" s="11">
        <f ca="1">VLOOKUP(A1224,'Hospitalisation Details'!$A$1:$Q$2344,10,FALSE)</f>
        <v>10115.01</v>
      </c>
      <c r="Q1224" s="11" t="str">
        <f ca="1">VLOOKUP(A1224,'Hospitalisation Details'!$A$1:$Q$2344,12,FALSE)</f>
        <v>tier - 3</v>
      </c>
      <c r="R1224" s="11" t="str">
        <f ca="1">VLOOKUP(A1224,'Hospitalisation Details'!$A$1:$Q$2344,14,FALSE)</f>
        <v>tier - 3</v>
      </c>
      <c r="S1224" s="11">
        <f ca="1">VLOOKUP(A1224,'Hospitalisation Details'!$A$1:$Q$2344,17,FALSE)</f>
        <v>50</v>
      </c>
      <c r="T1224" s="11" t="str">
        <f ca="1">VLOOKUP(A1224,'Hospitalisation Details'!$A$1:$Q$2336,16,FALSE)</f>
        <v>R1012</v>
      </c>
    </row>
    <row r="1225" ht="15.5" spans="1:20">
      <c r="A1225" s="10" t="s">
        <v>4491</v>
      </c>
      <c r="B1225" s="11" t="str">
        <f>VLOOKUP(A1225,'Customer Names'!$H$6:$K$2340,3,FALSE)</f>
        <v>  Doron P</v>
      </c>
      <c r="C1225" s="11">
        <f>VLOOKUP(A1225,'Medical Examinations'!$A$1:$L$2336,2,FALSE)</f>
        <v>31.635</v>
      </c>
      <c r="D1225" s="11">
        <f>VLOOKUP(A1225,'Medical Examinations'!$A$1:$L$2336,3,FALSE)</f>
        <v>11.11</v>
      </c>
      <c r="E1225" s="11" t="str">
        <f>VLOOKUP(A1225,'Medical Examinations'!$A$1:$L$2336,4,FALSE)</f>
        <v>No</v>
      </c>
      <c r="F1225" s="11" t="str">
        <f>VLOOKUP(A1225,'Medical Examinations'!$A$1:$L$2336,5,FALSE)</f>
        <v>No</v>
      </c>
      <c r="G1225" s="11" t="str">
        <f>VLOOKUP(A1225,'Medical Examinations'!$A$1:$L$2336,6,FALSE)</f>
        <v>No</v>
      </c>
      <c r="H1225" s="11">
        <f>VLOOKUP(A1225,'Medical Examinations'!$A$1:$L$2336,8,FALSE)</f>
        <v>0</v>
      </c>
      <c r="I1225" s="11" t="str">
        <f>VLOOKUP(A1225,'Medical Examinations'!$A$1:$L$2336,10,FALSE)</f>
        <v>No</v>
      </c>
      <c r="J1225" s="11" t="str">
        <f>VLOOKUP(A1225,'Medical Examinations'!$A$1:$L$2336,11,FALSE)</f>
        <v>Obesity</v>
      </c>
      <c r="K1225" s="11" t="str">
        <f>VLOOKUP(A1225,'Medical Examinations'!$A$1:$L$2336,12,FALSE)</f>
        <v>Diabetes</v>
      </c>
      <c r="L1225" s="10">
        <f ca="1">VLOOKUP(A1225,'Hospitalisation Details'!$A$1:$Q$2344,3,FALSE)</f>
        <v>1972</v>
      </c>
      <c r="M1225" s="10" t="str">
        <f ca="1">VLOOKUP(A1225,'Hospitalisation Details'!$A$1:$Q$2344,5,FALSE)</f>
        <v>Nov</v>
      </c>
      <c r="N1225" s="11">
        <f ca="1">VLOOKUP(A1225,'Hospitalisation Details'!$A$1:$Q$2344,6,FALSE)</f>
        <v>16</v>
      </c>
      <c r="O1225" s="17">
        <f ca="1">VLOOKUP(A1225,'Hospitalisation Details'!$A$1:$Q$2344,7,FALSE)</f>
        <v>26619</v>
      </c>
      <c r="P1225" s="11">
        <f ca="1">VLOOKUP(A1225,'Hospitalisation Details'!$A$1:$Q$2344,10,FALSE)</f>
        <v>10118.42</v>
      </c>
      <c r="Q1225" s="11" t="str">
        <f ca="1">VLOOKUP(A1225,'Hospitalisation Details'!$A$1:$Q$2344,12,FALSE)</f>
        <v>tier - 3</v>
      </c>
      <c r="R1225" s="11" t="str">
        <f ca="1">VLOOKUP(A1225,'Hospitalisation Details'!$A$1:$Q$2344,14,FALSE)</f>
        <v>tier - 3</v>
      </c>
      <c r="S1225" s="11">
        <f ca="1">VLOOKUP(A1225,'Hospitalisation Details'!$A$1:$Q$2344,17,FALSE)</f>
        <v>52</v>
      </c>
      <c r="T1225" s="11" t="str">
        <f ca="1">VLOOKUP(A1225,'Hospitalisation Details'!$A$1:$Q$2336,16,FALSE)</f>
        <v>R1011</v>
      </c>
    </row>
    <row r="1226" ht="15.5" spans="1:20">
      <c r="A1226" s="10" t="s">
        <v>4495</v>
      </c>
      <c r="B1226" s="11" t="str">
        <f>VLOOKUP(A1226,'Customer Names'!$H$6:$K$2340,3,FALSE)</f>
        <v>  Katharina</v>
      </c>
      <c r="C1226" s="11">
        <f>VLOOKUP(A1226,'Medical Examinations'!$A$1:$L$2336,2,FALSE)</f>
        <v>23.9</v>
      </c>
      <c r="D1226" s="11">
        <f>VLOOKUP(A1226,'Medical Examinations'!$A$1:$L$2336,3,FALSE)</f>
        <v>7.67</v>
      </c>
      <c r="E1226" s="11" t="str">
        <f>VLOOKUP(A1226,'Medical Examinations'!$A$1:$L$2336,4,FALSE)</f>
        <v>yes</v>
      </c>
      <c r="F1226" s="11" t="str">
        <f>VLOOKUP(A1226,'Medical Examinations'!$A$1:$L$2336,5,FALSE)</f>
        <v>No</v>
      </c>
      <c r="G1226" s="11" t="str">
        <f>VLOOKUP(A1226,'Medical Examinations'!$A$1:$L$2336,6,FALSE)</f>
        <v>No</v>
      </c>
      <c r="H1226" s="11">
        <f>VLOOKUP(A1226,'Medical Examinations'!$A$1:$L$2336,8,FALSE)</f>
        <v>2</v>
      </c>
      <c r="I1226" s="11" t="str">
        <f>VLOOKUP(A1226,'Medical Examinations'!$A$1:$L$2336,10,FALSE)</f>
        <v>No</v>
      </c>
      <c r="J1226" s="11" t="str">
        <f>VLOOKUP(A1226,'Medical Examinations'!$A$1:$L$2336,11,FALSE)</f>
        <v>Normal Weight</v>
      </c>
      <c r="K1226" s="11" t="str">
        <f>VLOOKUP(A1226,'Medical Examinations'!$A$1:$L$2336,12,FALSE)</f>
        <v>Diabetes</v>
      </c>
      <c r="L1226" s="10">
        <f ca="1">VLOOKUP(A1226,'Hospitalisation Details'!$A$1:$Q$2344,3,FALSE)</f>
        <v>1997</v>
      </c>
      <c r="M1226" s="10" t="str">
        <f ca="1">VLOOKUP(A1226,'Hospitalisation Details'!$A$1:$Q$2344,5,FALSE)</f>
        <v>Sep</v>
      </c>
      <c r="N1226" s="11">
        <f ca="1">VLOOKUP(A1226,'Hospitalisation Details'!$A$1:$Q$2344,6,FALSE)</f>
        <v>5</v>
      </c>
      <c r="O1226" s="17">
        <f ca="1">VLOOKUP(A1226,'Hospitalisation Details'!$A$1:$Q$2344,7,FALSE)</f>
        <v>35678</v>
      </c>
      <c r="P1226" s="11">
        <f ca="1">VLOOKUP(A1226,'Hospitalisation Details'!$A$1:$Q$2344,10,FALSE)</f>
        <v>10139.84</v>
      </c>
      <c r="Q1226" s="11" t="str">
        <f ca="1">VLOOKUP(A1226,'Hospitalisation Details'!$A$1:$Q$2344,12,FALSE)</f>
        <v>tier - 3</v>
      </c>
      <c r="R1226" s="11" t="str">
        <f ca="1">VLOOKUP(A1226,'Hospitalisation Details'!$A$1:$Q$2344,14,FALSE)</f>
        <v>tier - 2</v>
      </c>
      <c r="S1226" s="11">
        <f ca="1">VLOOKUP(A1226,'Hospitalisation Details'!$A$1:$Q$2344,17,FALSE)</f>
        <v>28</v>
      </c>
      <c r="T1226" s="11" t="str">
        <f ca="1">VLOOKUP(A1226,'Hospitalisation Details'!$A$1:$Q$2336,16,FALSE)</f>
        <v>R1012</v>
      </c>
    </row>
    <row r="1227" ht="15.5" spans="1:20">
      <c r="A1227" s="10" t="s">
        <v>4499</v>
      </c>
      <c r="B1227" s="11" t="str">
        <f>VLOOKUP(A1227,'Customer Names'!$H$6:$K$2340,3,FALSE)</f>
        <v>  Carl</v>
      </c>
      <c r="C1227" s="11">
        <f>VLOOKUP(A1227,'Medical Examinations'!$A$1:$L$2336,2,FALSE)</f>
        <v>34.15</v>
      </c>
      <c r="D1227" s="11">
        <f>VLOOKUP(A1227,'Medical Examinations'!$A$1:$L$2336,3,FALSE)</f>
        <v>6.15</v>
      </c>
      <c r="E1227" s="11" t="str">
        <f>VLOOKUP(A1227,'Medical Examinations'!$A$1:$L$2336,4,FALSE)</f>
        <v>No</v>
      </c>
      <c r="F1227" s="11" t="str">
        <f>VLOOKUP(A1227,'Medical Examinations'!$A$1:$L$2336,5,FALSE)</f>
        <v>No</v>
      </c>
      <c r="G1227" s="11" t="str">
        <f>VLOOKUP(A1227,'Medical Examinations'!$A$1:$L$2336,6,FALSE)</f>
        <v>No</v>
      </c>
      <c r="H1227" s="11">
        <f>VLOOKUP(A1227,'Medical Examinations'!$A$1:$L$2336,8,FALSE)</f>
        <v>0</v>
      </c>
      <c r="I1227" s="11" t="str">
        <f>VLOOKUP(A1227,'Medical Examinations'!$A$1:$L$2336,10,FALSE)</f>
        <v>No</v>
      </c>
      <c r="J1227" s="11" t="str">
        <f>VLOOKUP(A1227,'Medical Examinations'!$A$1:$L$2336,11,FALSE)</f>
        <v>Obesity</v>
      </c>
      <c r="K1227" s="11" t="str">
        <f>VLOOKUP(A1227,'Medical Examinations'!$A$1:$L$2336,12,FALSE)</f>
        <v>Prediabetes</v>
      </c>
      <c r="L1227" s="10">
        <f ca="1">VLOOKUP(A1227,'Hospitalisation Details'!$A$1:$Q$2344,3,FALSE)</f>
        <v>1974</v>
      </c>
      <c r="M1227" s="10" t="str">
        <f ca="1">VLOOKUP(A1227,'Hospitalisation Details'!$A$1:$Q$2344,5,FALSE)</f>
        <v>Dec</v>
      </c>
      <c r="N1227" s="11">
        <f ca="1">VLOOKUP(A1227,'Hospitalisation Details'!$A$1:$Q$2344,6,FALSE)</f>
        <v>30</v>
      </c>
      <c r="O1227" s="17">
        <f ca="1">VLOOKUP(A1227,'Hospitalisation Details'!$A$1:$Q$2344,7,FALSE)</f>
        <v>27393</v>
      </c>
      <c r="P1227" s="11">
        <f ca="1">VLOOKUP(A1227,'Hospitalisation Details'!$A$1:$Q$2344,10,FALSE)</f>
        <v>10141.14</v>
      </c>
      <c r="Q1227" s="11" t="str">
        <f ca="1">VLOOKUP(A1227,'Hospitalisation Details'!$A$1:$Q$2344,12,FALSE)</f>
        <v>tier - 3</v>
      </c>
      <c r="R1227" s="11" t="str">
        <f ca="1">VLOOKUP(A1227,'Hospitalisation Details'!$A$1:$Q$2344,14,FALSE)</f>
        <v>tier - 1</v>
      </c>
      <c r="S1227" s="11">
        <f ca="1">VLOOKUP(A1227,'Hospitalisation Details'!$A$1:$Q$2344,17,FALSE)</f>
        <v>50</v>
      </c>
      <c r="T1227" s="11" t="str">
        <f ca="1">VLOOKUP(A1227,'Hospitalisation Details'!$A$1:$Q$2336,16,FALSE)</f>
        <v>R1016</v>
      </c>
    </row>
    <row r="1228" ht="15.5" spans="1:20">
      <c r="A1228" s="10" t="s">
        <v>4502</v>
      </c>
      <c r="B1228" s="11" t="str">
        <f>VLOOKUP(A1228,'Customer Names'!$H$6:$K$2340,3,FALSE)</f>
        <v>  Kelsey J</v>
      </c>
      <c r="C1228" s="11">
        <f>VLOOKUP(A1228,'Medical Examinations'!$A$1:$L$2336,2,FALSE)</f>
        <v>28.71</v>
      </c>
      <c r="D1228" s="11">
        <f>VLOOKUP(A1228,'Medical Examinations'!$A$1:$L$2336,3,FALSE)</f>
        <v>5.71</v>
      </c>
      <c r="E1228" s="11" t="str">
        <f>VLOOKUP(A1228,'Medical Examinations'!$A$1:$L$2336,4,FALSE)</f>
        <v>No</v>
      </c>
      <c r="F1228" s="11" t="str">
        <f>VLOOKUP(A1228,'Medical Examinations'!$A$1:$L$2336,5,FALSE)</f>
        <v>No</v>
      </c>
      <c r="G1228" s="11" t="str">
        <f>VLOOKUP(A1228,'Medical Examinations'!$A$1:$L$2336,6,FALSE)</f>
        <v>No</v>
      </c>
      <c r="H1228" s="11">
        <f>VLOOKUP(A1228,'Medical Examinations'!$A$1:$L$2336,8,FALSE)</f>
        <v>0</v>
      </c>
      <c r="I1228" s="11" t="str">
        <f>VLOOKUP(A1228,'Medical Examinations'!$A$1:$L$2336,10,FALSE)</f>
        <v>No</v>
      </c>
      <c r="J1228" s="11" t="str">
        <f>VLOOKUP(A1228,'Medical Examinations'!$A$1:$L$2336,11,FALSE)</f>
        <v>Over Weight</v>
      </c>
      <c r="K1228" s="11" t="str">
        <f>VLOOKUP(A1228,'Medical Examinations'!$A$1:$L$2336,12,FALSE)</f>
        <v>Prediabetes</v>
      </c>
      <c r="L1228" s="10">
        <f ca="1">VLOOKUP(A1228,'Hospitalisation Details'!$A$1:$Q$2344,3,FALSE)</f>
        <v>1981</v>
      </c>
      <c r="M1228" s="10" t="str">
        <f ca="1">VLOOKUP(A1228,'Hospitalisation Details'!$A$1:$Q$2344,5,FALSE)</f>
        <v>Jun</v>
      </c>
      <c r="N1228" s="11">
        <f ca="1">VLOOKUP(A1228,'Hospitalisation Details'!$A$1:$Q$2344,6,FALSE)</f>
        <v>12</v>
      </c>
      <c r="O1228" s="17">
        <f ca="1">VLOOKUP(A1228,'Hospitalisation Details'!$A$1:$Q$2344,7,FALSE)</f>
        <v>29749</v>
      </c>
      <c r="P1228" s="11">
        <f ca="1">VLOOKUP(A1228,'Hospitalisation Details'!$A$1:$Q$2344,10,FALSE)</f>
        <v>10146.13</v>
      </c>
      <c r="Q1228" s="11" t="str">
        <f ca="1">VLOOKUP(A1228,'Hospitalisation Details'!$A$1:$Q$2344,12,FALSE)</f>
        <v>tier - 3</v>
      </c>
      <c r="R1228" s="11" t="str">
        <f ca="1">VLOOKUP(A1228,'Hospitalisation Details'!$A$1:$Q$2344,14,FALSE)</f>
        <v>tier - 1</v>
      </c>
      <c r="S1228" s="11">
        <f ca="1">VLOOKUP(A1228,'Hospitalisation Details'!$A$1:$Q$2344,17,FALSE)</f>
        <v>44</v>
      </c>
      <c r="T1228" s="11" t="str">
        <f ca="1">VLOOKUP(A1228,'Hospitalisation Details'!$A$1:$Q$2336,16,FALSE)</f>
        <v>R1025</v>
      </c>
    </row>
    <row r="1229" ht="15.5" spans="1:20">
      <c r="A1229" s="10" t="s">
        <v>4506</v>
      </c>
      <c r="B1229" s="11" t="str">
        <f>VLOOKUP(A1229,'Customer Names'!$H$6:$K$2340,3,FALSE)</f>
        <v>  Stephen A</v>
      </c>
      <c r="C1229" s="11">
        <f>VLOOKUP(A1229,'Medical Examinations'!$A$1:$L$2336,2,FALSE)</f>
        <v>36.7</v>
      </c>
      <c r="D1229" s="11">
        <f>VLOOKUP(A1229,'Medical Examinations'!$A$1:$L$2336,3,FALSE)</f>
        <v>8.7</v>
      </c>
      <c r="E1229" s="11" t="str">
        <f>VLOOKUP(A1229,'Medical Examinations'!$A$1:$L$2336,4,FALSE)</f>
        <v>yes</v>
      </c>
      <c r="F1229" s="11" t="str">
        <f>VLOOKUP(A1229,'Medical Examinations'!$A$1:$L$2336,5,FALSE)</f>
        <v>No</v>
      </c>
      <c r="G1229" s="11" t="str">
        <f>VLOOKUP(A1229,'Medical Examinations'!$A$1:$L$2336,6,FALSE)</f>
        <v>No</v>
      </c>
      <c r="H1229" s="11">
        <f>VLOOKUP(A1229,'Medical Examinations'!$A$1:$L$2336,8,FALSE)</f>
        <v>2</v>
      </c>
      <c r="I1229" s="11" t="str">
        <f>VLOOKUP(A1229,'Medical Examinations'!$A$1:$L$2336,10,FALSE)</f>
        <v>No</v>
      </c>
      <c r="J1229" s="11" t="str">
        <f>VLOOKUP(A1229,'Medical Examinations'!$A$1:$L$2336,11,FALSE)</f>
        <v>Obesity</v>
      </c>
      <c r="K1229" s="11" t="str">
        <f>VLOOKUP(A1229,'Medical Examinations'!$A$1:$L$2336,12,FALSE)</f>
        <v>Diabetes</v>
      </c>
      <c r="L1229" s="10">
        <f ca="1">VLOOKUP(A1229,'Hospitalisation Details'!$A$1:$Q$2344,3,FALSE)</f>
        <v>1973</v>
      </c>
      <c r="M1229" s="10" t="str">
        <f ca="1">VLOOKUP(A1229,'Hospitalisation Details'!$A$1:$Q$2344,5,FALSE)</f>
        <v>Oct</v>
      </c>
      <c r="N1229" s="11">
        <f ca="1">VLOOKUP(A1229,'Hospitalisation Details'!$A$1:$Q$2344,6,FALSE)</f>
        <v>13</v>
      </c>
      <c r="O1229" s="17">
        <f ca="1">VLOOKUP(A1229,'Hospitalisation Details'!$A$1:$Q$2344,7,FALSE)</f>
        <v>26950</v>
      </c>
      <c r="P1229" s="11">
        <f ca="1">VLOOKUP(A1229,'Hospitalisation Details'!$A$1:$Q$2344,10,FALSE)</f>
        <v>10156.78</v>
      </c>
      <c r="Q1229" s="11" t="str">
        <f ca="1">VLOOKUP(A1229,'Hospitalisation Details'!$A$1:$Q$2344,12,FALSE)</f>
        <v>tier - 3</v>
      </c>
      <c r="R1229" s="11" t="str">
        <f ca="1">VLOOKUP(A1229,'Hospitalisation Details'!$A$1:$Q$2344,14,FALSE)</f>
        <v>tier - 2</v>
      </c>
      <c r="S1229" s="11">
        <f ca="1">VLOOKUP(A1229,'Hospitalisation Details'!$A$1:$Q$2344,17,FALSE)</f>
        <v>52</v>
      </c>
      <c r="T1229" s="11" t="str">
        <f ca="1">VLOOKUP(A1229,'Hospitalisation Details'!$A$1:$Q$2336,16,FALSE)</f>
        <v>R1012</v>
      </c>
    </row>
    <row r="1230" ht="15.5" spans="1:20">
      <c r="A1230" s="10" t="s">
        <v>4509</v>
      </c>
      <c r="B1230" s="11" t="str">
        <f>VLOOKUP(A1230,'Customer Names'!$H$6:$K$2340,3,FALSE)</f>
        <v>  Dan</v>
      </c>
      <c r="C1230" s="11">
        <f>VLOOKUP(A1230,'Medical Examinations'!$A$1:$L$2336,2,FALSE)</f>
        <v>34.1</v>
      </c>
      <c r="D1230" s="11">
        <f>VLOOKUP(A1230,'Medical Examinations'!$A$1:$L$2336,3,FALSE)</f>
        <v>9.04</v>
      </c>
      <c r="E1230" s="11" t="str">
        <f>VLOOKUP(A1230,'Medical Examinations'!$A$1:$L$2336,4,FALSE)</f>
        <v>yes</v>
      </c>
      <c r="F1230" s="11" t="str">
        <f>VLOOKUP(A1230,'Medical Examinations'!$A$1:$L$2336,5,FALSE)</f>
        <v>No</v>
      </c>
      <c r="G1230" s="11" t="str">
        <f>VLOOKUP(A1230,'Medical Examinations'!$A$1:$L$2336,6,FALSE)</f>
        <v>No</v>
      </c>
      <c r="H1230" s="11">
        <f>VLOOKUP(A1230,'Medical Examinations'!$A$1:$L$2336,8,FALSE)</f>
        <v>2</v>
      </c>
      <c r="I1230" s="11" t="str">
        <f>VLOOKUP(A1230,'Medical Examinations'!$A$1:$L$2336,10,FALSE)</f>
        <v>No</v>
      </c>
      <c r="J1230" s="11" t="str">
        <f>VLOOKUP(A1230,'Medical Examinations'!$A$1:$L$2336,11,FALSE)</f>
        <v>Obesity</v>
      </c>
      <c r="K1230" s="11" t="str">
        <f>VLOOKUP(A1230,'Medical Examinations'!$A$1:$L$2336,12,FALSE)</f>
        <v>Diabetes</v>
      </c>
      <c r="L1230" s="10">
        <f ca="1">VLOOKUP(A1230,'Hospitalisation Details'!$A$1:$Q$2344,3,FALSE)</f>
        <v>1972</v>
      </c>
      <c r="M1230" s="10" t="str">
        <f ca="1">VLOOKUP(A1230,'Hospitalisation Details'!$A$1:$Q$2344,5,FALSE)</f>
        <v>Jul</v>
      </c>
      <c r="N1230" s="11">
        <f ca="1">VLOOKUP(A1230,'Hospitalisation Details'!$A$1:$Q$2344,6,FALSE)</f>
        <v>10</v>
      </c>
      <c r="O1230" s="17">
        <f ca="1">VLOOKUP(A1230,'Hospitalisation Details'!$A$1:$Q$2344,7,FALSE)</f>
        <v>26490</v>
      </c>
      <c r="P1230" s="11">
        <f ca="1">VLOOKUP(A1230,'Hospitalisation Details'!$A$1:$Q$2344,10,FALSE)</f>
        <v>10160.87</v>
      </c>
      <c r="Q1230" s="11" t="str">
        <f ca="1">VLOOKUP(A1230,'Hospitalisation Details'!$A$1:$Q$2344,12,FALSE)</f>
        <v>tier - 3</v>
      </c>
      <c r="R1230" s="11" t="str">
        <f ca="1">VLOOKUP(A1230,'Hospitalisation Details'!$A$1:$Q$2344,14,FALSE)</f>
        <v>tier - 3</v>
      </c>
      <c r="S1230" s="11">
        <f ca="1">VLOOKUP(A1230,'Hospitalisation Details'!$A$1:$Q$2344,17,FALSE)</f>
        <v>53</v>
      </c>
      <c r="T1230" s="11" t="str">
        <f ca="1">VLOOKUP(A1230,'Hospitalisation Details'!$A$1:$Q$2336,16,FALSE)</f>
        <v>R1025</v>
      </c>
    </row>
    <row r="1231" ht="15.5" spans="1:20">
      <c r="A1231" s="10" t="s">
        <v>4512</v>
      </c>
      <c r="B1231" s="11" t="str">
        <f>VLOOKUP(A1231,'Customer Names'!$H$6:$K$2340,3,FALSE)</f>
        <v>  Katie C</v>
      </c>
      <c r="C1231" s="11">
        <f>VLOOKUP(A1231,'Medical Examinations'!$A$1:$L$2336,2,FALSE)</f>
        <v>25.7</v>
      </c>
      <c r="D1231" s="11">
        <f>VLOOKUP(A1231,'Medical Examinations'!$A$1:$L$2336,3,FALSE)</f>
        <v>5.61</v>
      </c>
      <c r="E1231" s="11" t="str">
        <f>VLOOKUP(A1231,'Medical Examinations'!$A$1:$L$2336,4,FALSE)</f>
        <v>No</v>
      </c>
      <c r="F1231" s="11" t="str">
        <f>VLOOKUP(A1231,'Medical Examinations'!$A$1:$L$2336,5,FALSE)</f>
        <v>No</v>
      </c>
      <c r="G1231" s="11" t="str">
        <f>VLOOKUP(A1231,'Medical Examinations'!$A$1:$L$2336,6,FALSE)</f>
        <v>No</v>
      </c>
      <c r="H1231" s="11">
        <f>VLOOKUP(A1231,'Medical Examinations'!$A$1:$L$2336,8,FALSE)</f>
        <v>0</v>
      </c>
      <c r="I1231" s="11" t="str">
        <f>VLOOKUP(A1231,'Medical Examinations'!$A$1:$L$2336,10,FALSE)</f>
        <v>No</v>
      </c>
      <c r="J1231" s="11" t="str">
        <f>VLOOKUP(A1231,'Medical Examinations'!$A$1:$L$2336,11,FALSE)</f>
        <v>Over Weight</v>
      </c>
      <c r="K1231" s="11" t="str">
        <f>VLOOKUP(A1231,'Medical Examinations'!$A$1:$L$2336,12,FALSE)</f>
        <v>Normal</v>
      </c>
      <c r="L1231" s="10">
        <f ca="1">VLOOKUP(A1231,'Hospitalisation Details'!$A$1:$Q$2344,3,FALSE)</f>
        <v>1985</v>
      </c>
      <c r="M1231" s="10" t="str">
        <f ca="1">VLOOKUP(A1231,'Hospitalisation Details'!$A$1:$Q$2344,5,FALSE)</f>
        <v>Oct</v>
      </c>
      <c r="N1231" s="11">
        <f ca="1">VLOOKUP(A1231,'Hospitalisation Details'!$A$1:$Q$2344,6,FALSE)</f>
        <v>16</v>
      </c>
      <c r="O1231" s="17">
        <f ca="1">VLOOKUP(A1231,'Hospitalisation Details'!$A$1:$Q$2344,7,FALSE)</f>
        <v>31336</v>
      </c>
      <c r="P1231" s="11">
        <f ca="1">VLOOKUP(A1231,'Hospitalisation Details'!$A$1:$Q$2344,10,FALSE)</f>
        <v>10191.82</v>
      </c>
      <c r="Q1231" s="11" t="str">
        <f ca="1">VLOOKUP(A1231,'Hospitalisation Details'!$A$1:$Q$2344,12,FALSE)</f>
        <v>tier - 3</v>
      </c>
      <c r="R1231" s="11" t="str">
        <f ca="1">VLOOKUP(A1231,'Hospitalisation Details'!$A$1:$Q$2344,14,FALSE)</f>
        <v>tier - 2</v>
      </c>
      <c r="S1231" s="11">
        <f ca="1">VLOOKUP(A1231,'Hospitalisation Details'!$A$1:$Q$2344,17,FALSE)</f>
        <v>40</v>
      </c>
      <c r="T1231" s="11" t="str">
        <f ca="1">VLOOKUP(A1231,'Hospitalisation Details'!$A$1:$Q$2336,16,FALSE)</f>
        <v>R1026</v>
      </c>
    </row>
    <row r="1232" ht="15.5" spans="1:20">
      <c r="A1232" s="10" t="s">
        <v>4516</v>
      </c>
      <c r="B1232" s="11" t="str">
        <f>VLOOKUP(A1232,'Customer Names'!$H$6:$K$2340,3,FALSE)</f>
        <v>  Melissa K</v>
      </c>
      <c r="C1232" s="11">
        <f>VLOOKUP(A1232,'Medical Examinations'!$A$1:$L$2336,2,FALSE)</f>
        <v>21.68</v>
      </c>
      <c r="D1232" s="11">
        <f>VLOOKUP(A1232,'Medical Examinations'!$A$1:$L$2336,3,FALSE)</f>
        <v>8.12</v>
      </c>
      <c r="E1232" s="11" t="str">
        <f>VLOOKUP(A1232,'Medical Examinations'!$A$1:$L$2336,4,FALSE)</f>
        <v>No</v>
      </c>
      <c r="F1232" s="11" t="str">
        <f>VLOOKUP(A1232,'Medical Examinations'!$A$1:$L$2336,5,FALSE)</f>
        <v>No</v>
      </c>
      <c r="G1232" s="11" t="str">
        <f>VLOOKUP(A1232,'Medical Examinations'!$A$1:$L$2336,6,FALSE)</f>
        <v>No</v>
      </c>
      <c r="H1232" s="11">
        <f>VLOOKUP(A1232,'Medical Examinations'!$A$1:$L$2336,8,FALSE)</f>
        <v>0</v>
      </c>
      <c r="I1232" s="11" t="str">
        <f>VLOOKUP(A1232,'Medical Examinations'!$A$1:$L$2336,10,FALSE)</f>
        <v>No</v>
      </c>
      <c r="J1232" s="11" t="str">
        <f>VLOOKUP(A1232,'Medical Examinations'!$A$1:$L$2336,11,FALSE)</f>
        <v>Normal Weight</v>
      </c>
      <c r="K1232" s="11" t="str">
        <f>VLOOKUP(A1232,'Medical Examinations'!$A$1:$L$2336,12,FALSE)</f>
        <v>Diabetes</v>
      </c>
      <c r="L1232" s="10">
        <f ca="1">VLOOKUP(A1232,'Hospitalisation Details'!$A$1:$Q$2344,3,FALSE)</f>
        <v>1970</v>
      </c>
      <c r="M1232" s="10" t="str">
        <f ca="1">VLOOKUP(A1232,'Hospitalisation Details'!$A$1:$Q$2344,5,FALSE)</f>
        <v>Dec</v>
      </c>
      <c r="N1232" s="11">
        <f ca="1">VLOOKUP(A1232,'Hospitalisation Details'!$A$1:$Q$2344,6,FALSE)</f>
        <v>24</v>
      </c>
      <c r="O1232" s="17">
        <f ca="1">VLOOKUP(A1232,'Hospitalisation Details'!$A$1:$Q$2344,7,FALSE)</f>
        <v>25926</v>
      </c>
      <c r="P1232" s="11">
        <f ca="1">VLOOKUP(A1232,'Hospitalisation Details'!$A$1:$Q$2344,10,FALSE)</f>
        <v>10197.77</v>
      </c>
      <c r="Q1232" s="11" t="str">
        <f ca="1">VLOOKUP(A1232,'Hospitalisation Details'!$A$1:$Q$2344,12,FALSE)</f>
        <v>tier - 3</v>
      </c>
      <c r="R1232" s="11" t="str">
        <f ca="1">VLOOKUP(A1232,'Hospitalisation Details'!$A$1:$Q$2344,14,FALSE)</f>
        <v>tier - 1</v>
      </c>
      <c r="S1232" s="11">
        <f ca="1">VLOOKUP(A1232,'Hospitalisation Details'!$A$1:$Q$2344,17,FALSE)</f>
        <v>54</v>
      </c>
      <c r="T1232" s="11" t="str">
        <f ca="1">VLOOKUP(A1232,'Hospitalisation Details'!$A$1:$Q$2336,16,FALSE)</f>
        <v>R1024</v>
      </c>
    </row>
    <row r="1233" ht="15.5" spans="1:20">
      <c r="A1233" s="10" t="s">
        <v>4520</v>
      </c>
      <c r="B1233" s="11" t="str">
        <f>VLOOKUP(A1233,'Customer Names'!$H$6:$K$2340,3,FALSE)</f>
        <v>  Kara H</v>
      </c>
      <c r="C1233" s="11">
        <f>VLOOKUP(A1233,'Medical Examinations'!$A$1:$L$2336,2,FALSE)</f>
        <v>25.175</v>
      </c>
      <c r="D1233" s="11">
        <f>VLOOKUP(A1233,'Medical Examinations'!$A$1:$L$2336,3,FALSE)</f>
        <v>4.74</v>
      </c>
      <c r="E1233" s="11" t="str">
        <f>VLOOKUP(A1233,'Medical Examinations'!$A$1:$L$2336,4,FALSE)</f>
        <v>No</v>
      </c>
      <c r="F1233" s="11" t="str">
        <f>VLOOKUP(A1233,'Medical Examinations'!$A$1:$L$2336,5,FALSE)</f>
        <v>No</v>
      </c>
      <c r="G1233" s="11" t="str">
        <f>VLOOKUP(A1233,'Medical Examinations'!$A$1:$L$2336,6,FALSE)</f>
        <v>No</v>
      </c>
      <c r="H1233" s="11">
        <f>VLOOKUP(A1233,'Medical Examinations'!$A$1:$L$2336,8,FALSE)</f>
        <v>0</v>
      </c>
      <c r="I1233" s="11" t="str">
        <f>VLOOKUP(A1233,'Medical Examinations'!$A$1:$L$2336,10,FALSE)</f>
        <v>No</v>
      </c>
      <c r="J1233" s="11" t="str">
        <f>VLOOKUP(A1233,'Medical Examinations'!$A$1:$L$2336,11,FALSE)</f>
        <v>Over Weight</v>
      </c>
      <c r="K1233" s="11" t="str">
        <f>VLOOKUP(A1233,'Medical Examinations'!$A$1:$L$2336,12,FALSE)</f>
        <v>Normal</v>
      </c>
      <c r="L1233" s="10">
        <f ca="1">VLOOKUP(A1233,'Hospitalisation Details'!$A$1:$Q$2344,3,FALSE)</f>
        <v>1967</v>
      </c>
      <c r="M1233" s="10" t="str">
        <f ca="1">VLOOKUP(A1233,'Hospitalisation Details'!$A$1:$Q$2344,5,FALSE)</f>
        <v>Sep</v>
      </c>
      <c r="N1233" s="11">
        <f ca="1">VLOOKUP(A1233,'Hospitalisation Details'!$A$1:$Q$2344,6,FALSE)</f>
        <v>26</v>
      </c>
      <c r="O1233" s="17">
        <f ca="1">VLOOKUP(A1233,'Hospitalisation Details'!$A$1:$Q$2344,7,FALSE)</f>
        <v>24741</v>
      </c>
      <c r="P1233" s="11">
        <f ca="1">VLOOKUP(A1233,'Hospitalisation Details'!$A$1:$Q$2344,10,FALSE)</f>
        <v>10214.64</v>
      </c>
      <c r="Q1233" s="11" t="str">
        <f ca="1">VLOOKUP(A1233,'Hospitalisation Details'!$A$1:$Q$2344,12,FALSE)</f>
        <v>tier - 3</v>
      </c>
      <c r="R1233" s="11" t="str">
        <f ca="1">VLOOKUP(A1233,'Hospitalisation Details'!$A$1:$Q$2344,14,FALSE)</f>
        <v>tier - 2</v>
      </c>
      <c r="S1233" s="11">
        <f ca="1">VLOOKUP(A1233,'Hospitalisation Details'!$A$1:$Q$2344,17,FALSE)</f>
        <v>58</v>
      </c>
      <c r="T1233" s="11" t="str">
        <f ca="1">VLOOKUP(A1233,'Hospitalisation Details'!$A$1:$Q$2336,16,FALSE)</f>
        <v>R1011</v>
      </c>
    </row>
    <row r="1234" ht="15.5" spans="1:20">
      <c r="A1234" s="10" t="s">
        <v>4524</v>
      </c>
      <c r="B1234" s="11" t="str">
        <f>VLOOKUP(A1234,'Customer Names'!$H$6:$K$2340,3,FALSE)</f>
        <v>  Juan Carlos</v>
      </c>
      <c r="C1234" s="11">
        <f>VLOOKUP(A1234,'Medical Examinations'!$A$1:$L$2336,2,FALSE)</f>
        <v>44.77</v>
      </c>
      <c r="D1234" s="11">
        <f>VLOOKUP(A1234,'Medical Examinations'!$A$1:$L$2336,3,FALSE)</f>
        <v>4.06</v>
      </c>
      <c r="E1234" s="11" t="str">
        <f>VLOOKUP(A1234,'Medical Examinations'!$A$1:$L$2336,4,FALSE)</f>
        <v>No</v>
      </c>
      <c r="F1234" s="11" t="str">
        <f>VLOOKUP(A1234,'Medical Examinations'!$A$1:$L$2336,5,FALSE)</f>
        <v>No</v>
      </c>
      <c r="G1234" s="11" t="str">
        <f>VLOOKUP(A1234,'Medical Examinations'!$A$1:$L$2336,6,FALSE)</f>
        <v>No</v>
      </c>
      <c r="H1234" s="11">
        <f>VLOOKUP(A1234,'Medical Examinations'!$A$1:$L$2336,8,FALSE)</f>
        <v>2</v>
      </c>
      <c r="I1234" s="11" t="str">
        <f>VLOOKUP(A1234,'Medical Examinations'!$A$1:$L$2336,10,FALSE)</f>
        <v>No</v>
      </c>
      <c r="J1234" s="11" t="str">
        <f>VLOOKUP(A1234,'Medical Examinations'!$A$1:$L$2336,11,FALSE)</f>
        <v>Obesity</v>
      </c>
      <c r="K1234" s="11" t="str">
        <f>VLOOKUP(A1234,'Medical Examinations'!$A$1:$L$2336,12,FALSE)</f>
        <v>Normal</v>
      </c>
      <c r="L1234" s="10">
        <f ca="1">VLOOKUP(A1234,'Hospitalisation Details'!$A$1:$Q$2344,3,FALSE)</f>
        <v>1967</v>
      </c>
      <c r="M1234" s="10" t="str">
        <f ca="1">VLOOKUP(A1234,'Hospitalisation Details'!$A$1:$Q$2344,5,FALSE)</f>
        <v>Jun</v>
      </c>
      <c r="N1234" s="11">
        <f ca="1">VLOOKUP(A1234,'Hospitalisation Details'!$A$1:$Q$2344,6,FALSE)</f>
        <v>28</v>
      </c>
      <c r="O1234" s="17">
        <f ca="1">VLOOKUP(A1234,'Hospitalisation Details'!$A$1:$Q$2344,7,FALSE)</f>
        <v>24651</v>
      </c>
      <c r="P1234" s="11">
        <f ca="1">VLOOKUP(A1234,'Hospitalisation Details'!$A$1:$Q$2344,10,FALSE)</f>
        <v>10226.28</v>
      </c>
      <c r="Q1234" s="11" t="str">
        <f ca="1">VLOOKUP(A1234,'Hospitalisation Details'!$A$1:$Q$2344,12,FALSE)</f>
        <v>tier - 3</v>
      </c>
      <c r="R1234" s="11" t="str">
        <f ca="1">VLOOKUP(A1234,'Hospitalisation Details'!$A$1:$Q$2344,14,FALSE)</f>
        <v>tier - 3</v>
      </c>
      <c r="S1234" s="11">
        <f ca="1">VLOOKUP(A1234,'Hospitalisation Details'!$A$1:$Q$2344,17,FALSE)</f>
        <v>58</v>
      </c>
      <c r="T1234" s="11" t="str">
        <f ca="1">VLOOKUP(A1234,'Hospitalisation Details'!$A$1:$Q$2336,16,FALSE)</f>
        <v>R1013</v>
      </c>
    </row>
    <row r="1235" ht="15.5" spans="1:20">
      <c r="A1235" s="10" t="s">
        <v>4527</v>
      </c>
      <c r="B1235" s="11" t="str">
        <f>VLOOKUP(A1235,'Customer Names'!$H$6:$K$2340,3,FALSE)</f>
        <v>  John III</v>
      </c>
      <c r="C1235" s="11">
        <f>VLOOKUP(A1235,'Medical Examinations'!$A$1:$L$2336,2,FALSE)</f>
        <v>37.07</v>
      </c>
      <c r="D1235" s="11">
        <f>VLOOKUP(A1235,'Medical Examinations'!$A$1:$L$2336,3,FALSE)</f>
        <v>5.69</v>
      </c>
      <c r="E1235" s="11" t="str">
        <f>VLOOKUP(A1235,'Medical Examinations'!$A$1:$L$2336,4,FALSE)</f>
        <v>No</v>
      </c>
      <c r="F1235" s="11" t="str">
        <f>VLOOKUP(A1235,'Medical Examinations'!$A$1:$L$2336,5,FALSE)</f>
        <v>No</v>
      </c>
      <c r="G1235" s="11" t="str">
        <f>VLOOKUP(A1235,'Medical Examinations'!$A$1:$L$2336,6,FALSE)</f>
        <v>No</v>
      </c>
      <c r="H1235" s="11">
        <f>VLOOKUP(A1235,'Medical Examinations'!$A$1:$L$2336,8,FALSE)</f>
        <v>2</v>
      </c>
      <c r="I1235" s="11" t="str">
        <f>VLOOKUP(A1235,'Medical Examinations'!$A$1:$L$2336,10,FALSE)</f>
        <v>No</v>
      </c>
      <c r="J1235" s="11" t="str">
        <f>VLOOKUP(A1235,'Medical Examinations'!$A$1:$L$2336,11,FALSE)</f>
        <v>Obesity</v>
      </c>
      <c r="K1235" s="11" t="str">
        <f>VLOOKUP(A1235,'Medical Examinations'!$A$1:$L$2336,12,FALSE)</f>
        <v>Normal</v>
      </c>
      <c r="L1235" s="10">
        <f ca="1">VLOOKUP(A1235,'Hospitalisation Details'!$A$1:$Q$2344,3,FALSE)</f>
        <v>1968</v>
      </c>
      <c r="M1235" s="10" t="str">
        <f ca="1">VLOOKUP(A1235,'Hospitalisation Details'!$A$1:$Q$2344,5,FALSE)</f>
        <v>Sep</v>
      </c>
      <c r="N1235" s="11">
        <f ca="1">VLOOKUP(A1235,'Hospitalisation Details'!$A$1:$Q$2344,6,FALSE)</f>
        <v>23</v>
      </c>
      <c r="O1235" s="17">
        <f ca="1">VLOOKUP(A1235,'Hospitalisation Details'!$A$1:$Q$2344,7,FALSE)</f>
        <v>25104</v>
      </c>
      <c r="P1235" s="11">
        <f ca="1">VLOOKUP(A1235,'Hospitalisation Details'!$A$1:$Q$2344,10,FALSE)</f>
        <v>10231.5</v>
      </c>
      <c r="Q1235" s="11" t="str">
        <f ca="1">VLOOKUP(A1235,'Hospitalisation Details'!$A$1:$Q$2344,12,FALSE)</f>
        <v>tier - 3</v>
      </c>
      <c r="R1235" s="11" t="str">
        <f ca="1">VLOOKUP(A1235,'Hospitalisation Details'!$A$1:$Q$2344,14,FALSE)</f>
        <v>tier - 1</v>
      </c>
      <c r="S1235" s="11">
        <f ca="1">VLOOKUP(A1235,'Hospitalisation Details'!$A$1:$Q$2344,17,FALSE)</f>
        <v>57</v>
      </c>
      <c r="T1235" s="11" t="str">
        <f ca="1">VLOOKUP(A1235,'Hospitalisation Details'!$A$1:$Q$2336,16,FALSE)</f>
        <v>R1012</v>
      </c>
    </row>
    <row r="1236" ht="15.5" spans="1:20">
      <c r="A1236" s="10" t="s">
        <v>4531</v>
      </c>
      <c r="B1236" s="11" t="str">
        <f>VLOOKUP(A1236,'Customer Names'!$H$6:$K$2340,3,FALSE)</f>
        <v>  Sarah M</v>
      </c>
      <c r="C1236" s="11">
        <f>VLOOKUP(A1236,'Medical Examinations'!$A$1:$L$2336,2,FALSE)</f>
        <v>39.8</v>
      </c>
      <c r="D1236" s="11">
        <f>VLOOKUP(A1236,'Medical Examinations'!$A$1:$L$2336,3,FALSE)</f>
        <v>5.66</v>
      </c>
      <c r="E1236" s="11" t="str">
        <f>VLOOKUP(A1236,'Medical Examinations'!$A$1:$L$2336,4,FALSE)</f>
        <v>No</v>
      </c>
      <c r="F1236" s="11" t="str">
        <f>VLOOKUP(A1236,'Medical Examinations'!$A$1:$L$2336,5,FALSE)</f>
        <v>No</v>
      </c>
      <c r="G1236" s="11" t="str">
        <f>VLOOKUP(A1236,'Medical Examinations'!$A$1:$L$2336,6,FALSE)</f>
        <v>Yes</v>
      </c>
      <c r="H1236" s="11">
        <f>VLOOKUP(A1236,'Medical Examinations'!$A$1:$L$2336,8,FALSE)</f>
        <v>1</v>
      </c>
      <c r="I1236" s="11" t="str">
        <f>VLOOKUP(A1236,'Medical Examinations'!$A$1:$L$2336,10,FALSE)</f>
        <v>No</v>
      </c>
      <c r="J1236" s="11" t="str">
        <f>VLOOKUP(A1236,'Medical Examinations'!$A$1:$L$2336,11,FALSE)</f>
        <v>Obesity</v>
      </c>
      <c r="K1236" s="11" t="str">
        <f>VLOOKUP(A1236,'Medical Examinations'!$A$1:$L$2336,12,FALSE)</f>
        <v>Normal</v>
      </c>
      <c r="L1236" s="10">
        <f ca="1">VLOOKUP(A1236,'Hospitalisation Details'!$A$1:$Q$2344,3,FALSE)</f>
        <v>1975</v>
      </c>
      <c r="M1236" s="10" t="str">
        <f ca="1">VLOOKUP(A1236,'Hospitalisation Details'!$A$1:$Q$2344,5,FALSE)</f>
        <v>Aug</v>
      </c>
      <c r="N1236" s="11">
        <f ca="1">VLOOKUP(A1236,'Hospitalisation Details'!$A$1:$Q$2344,6,FALSE)</f>
        <v>15</v>
      </c>
      <c r="O1236" s="17">
        <f ca="1">VLOOKUP(A1236,'Hospitalisation Details'!$A$1:$Q$2344,7,FALSE)</f>
        <v>27621</v>
      </c>
      <c r="P1236" s="11">
        <f ca="1">VLOOKUP(A1236,'Hospitalisation Details'!$A$1:$Q$2344,10,FALSE)</f>
        <v>10259.13</v>
      </c>
      <c r="Q1236" s="11" t="str">
        <f ca="1">VLOOKUP(A1236,'Hospitalisation Details'!$A$1:$Q$2344,12,FALSE)</f>
        <v>tier - 3</v>
      </c>
      <c r="R1236" s="11" t="str">
        <f ca="1">VLOOKUP(A1236,'Hospitalisation Details'!$A$1:$Q$2344,14,FALSE)</f>
        <v>tier - 2</v>
      </c>
      <c r="S1236" s="11">
        <f ca="1">VLOOKUP(A1236,'Hospitalisation Details'!$A$1:$Q$2344,17,FALSE)</f>
        <v>50</v>
      </c>
      <c r="T1236" s="11" t="str">
        <f ca="1">VLOOKUP(A1236,'Hospitalisation Details'!$A$1:$Q$2336,16,FALSE)</f>
        <v>R1011</v>
      </c>
    </row>
    <row r="1237" ht="15.5" spans="1:20">
      <c r="A1237" s="10" t="s">
        <v>4535</v>
      </c>
      <c r="B1237" s="11" t="str">
        <f>VLOOKUP(A1237,'Customer Names'!$H$6:$K$2340,3,FALSE)</f>
        <v>  Kristin C</v>
      </c>
      <c r="C1237" s="11">
        <f>VLOOKUP(A1237,'Medical Examinations'!$A$1:$L$2336,2,FALSE)</f>
        <v>26.36</v>
      </c>
      <c r="D1237" s="11">
        <f>VLOOKUP(A1237,'Medical Examinations'!$A$1:$L$2336,3,FALSE)</f>
        <v>4.32</v>
      </c>
      <c r="E1237" s="11" t="str">
        <f>VLOOKUP(A1237,'Medical Examinations'!$A$1:$L$2336,4,FALSE)</f>
        <v>No</v>
      </c>
      <c r="F1237" s="11" t="str">
        <f>VLOOKUP(A1237,'Medical Examinations'!$A$1:$L$2336,5,FALSE)</f>
        <v>No</v>
      </c>
      <c r="G1237" s="11" t="str">
        <f>VLOOKUP(A1237,'Medical Examinations'!$A$1:$L$2336,6,FALSE)</f>
        <v>Yes</v>
      </c>
      <c r="H1237" s="11">
        <f>VLOOKUP(A1237,'Medical Examinations'!$A$1:$L$2336,8,FALSE)</f>
        <v>1</v>
      </c>
      <c r="I1237" s="11" t="str">
        <f>VLOOKUP(A1237,'Medical Examinations'!$A$1:$L$2336,10,FALSE)</f>
        <v>No</v>
      </c>
      <c r="J1237" s="11" t="str">
        <f>VLOOKUP(A1237,'Medical Examinations'!$A$1:$L$2336,11,FALSE)</f>
        <v>Over Weight</v>
      </c>
      <c r="K1237" s="11" t="str">
        <f>VLOOKUP(A1237,'Medical Examinations'!$A$1:$L$2336,12,FALSE)</f>
        <v>Normal</v>
      </c>
      <c r="L1237" s="10">
        <f ca="1">VLOOKUP(A1237,'Hospitalisation Details'!$A$1:$Q$2344,3,FALSE)</f>
        <v>1973</v>
      </c>
      <c r="M1237" s="10" t="str">
        <f ca="1">VLOOKUP(A1237,'Hospitalisation Details'!$A$1:$Q$2344,5,FALSE)</f>
        <v>Sep</v>
      </c>
      <c r="N1237" s="11">
        <f ca="1">VLOOKUP(A1237,'Hospitalisation Details'!$A$1:$Q$2344,6,FALSE)</f>
        <v>5</v>
      </c>
      <c r="O1237" s="17">
        <f ca="1">VLOOKUP(A1237,'Hospitalisation Details'!$A$1:$Q$2344,7,FALSE)</f>
        <v>26912</v>
      </c>
      <c r="P1237" s="11">
        <f ca="1">VLOOKUP(A1237,'Hospitalisation Details'!$A$1:$Q$2344,10,FALSE)</f>
        <v>10264.44</v>
      </c>
      <c r="Q1237" s="11" t="str">
        <f ca="1">VLOOKUP(A1237,'Hospitalisation Details'!$A$1:$Q$2344,12,FALSE)</f>
        <v>tier - 3</v>
      </c>
      <c r="R1237" s="11" t="str">
        <f ca="1">VLOOKUP(A1237,'Hospitalisation Details'!$A$1:$Q$2344,14,FALSE)</f>
        <v>tier - 2</v>
      </c>
      <c r="S1237" s="11">
        <f ca="1">VLOOKUP(A1237,'Hospitalisation Details'!$A$1:$Q$2344,17,FALSE)</f>
        <v>52</v>
      </c>
      <c r="T1237" s="11" t="str">
        <f ca="1">VLOOKUP(A1237,'Hospitalisation Details'!$A$1:$Q$2336,16,FALSE)</f>
        <v>R1012</v>
      </c>
    </row>
    <row r="1238" ht="15.5" spans="1:20">
      <c r="A1238" s="10" t="s">
        <v>4539</v>
      </c>
      <c r="B1238" s="11" t="str">
        <f>VLOOKUP(A1238,'Customer Names'!$H$6:$K$2340,3,FALSE)</f>
        <v>  Casey M</v>
      </c>
      <c r="C1238" s="11">
        <f>VLOOKUP(A1238,'Medical Examinations'!$A$1:$L$2336,2,FALSE)</f>
        <v>29.925</v>
      </c>
      <c r="D1238" s="11">
        <f>VLOOKUP(A1238,'Medical Examinations'!$A$1:$L$2336,3,FALSE)</f>
        <v>8.29</v>
      </c>
      <c r="E1238" s="11" t="str">
        <f>VLOOKUP(A1238,'Medical Examinations'!$A$1:$L$2336,4,FALSE)</f>
        <v>No</v>
      </c>
      <c r="F1238" s="11" t="str">
        <f>VLOOKUP(A1238,'Medical Examinations'!$A$1:$L$2336,5,FALSE)</f>
        <v>No</v>
      </c>
      <c r="G1238" s="11" t="str">
        <f>VLOOKUP(A1238,'Medical Examinations'!$A$1:$L$2336,6,FALSE)</f>
        <v>No</v>
      </c>
      <c r="H1238" s="11">
        <f>VLOOKUP(A1238,'Medical Examinations'!$A$1:$L$2336,8,FALSE)</f>
        <v>2</v>
      </c>
      <c r="I1238" s="11" t="str">
        <f>VLOOKUP(A1238,'Medical Examinations'!$A$1:$L$2336,10,FALSE)</f>
        <v>No</v>
      </c>
      <c r="J1238" s="11" t="str">
        <f>VLOOKUP(A1238,'Medical Examinations'!$A$1:$L$2336,11,FALSE)</f>
        <v>Obesity</v>
      </c>
      <c r="K1238" s="11" t="str">
        <f>VLOOKUP(A1238,'Medical Examinations'!$A$1:$L$2336,12,FALSE)</f>
        <v>Diabetes</v>
      </c>
      <c r="L1238" s="10">
        <f ca="1">VLOOKUP(A1238,'Hospitalisation Details'!$A$1:$Q$2344,3,FALSE)</f>
        <v>1973</v>
      </c>
      <c r="M1238" s="10" t="str">
        <f ca="1">VLOOKUP(A1238,'Hospitalisation Details'!$A$1:$Q$2344,5,FALSE)</f>
        <v>Nov</v>
      </c>
      <c r="N1238" s="11">
        <f ca="1">VLOOKUP(A1238,'Hospitalisation Details'!$A$1:$Q$2344,6,FALSE)</f>
        <v>27</v>
      </c>
      <c r="O1238" s="17">
        <f ca="1">VLOOKUP(A1238,'Hospitalisation Details'!$A$1:$Q$2344,7,FALSE)</f>
        <v>26995</v>
      </c>
      <c r="P1238" s="11">
        <f ca="1">VLOOKUP(A1238,'Hospitalisation Details'!$A$1:$Q$2344,10,FALSE)</f>
        <v>10269.46</v>
      </c>
      <c r="Q1238" s="11" t="str">
        <f ca="1">VLOOKUP(A1238,'Hospitalisation Details'!$A$1:$Q$2344,12,FALSE)</f>
        <v>tier - 3</v>
      </c>
      <c r="R1238" s="11" t="str">
        <f ca="1">VLOOKUP(A1238,'Hospitalisation Details'!$A$1:$Q$2344,14,FALSE)</f>
        <v>tier - 3</v>
      </c>
      <c r="S1238" s="11">
        <f ca="1">VLOOKUP(A1238,'Hospitalisation Details'!$A$1:$Q$2344,17,FALSE)</f>
        <v>51</v>
      </c>
      <c r="T1238" s="11" t="str">
        <f ca="1">VLOOKUP(A1238,'Hospitalisation Details'!$A$1:$Q$2336,16,FALSE)</f>
        <v>R1012</v>
      </c>
    </row>
    <row r="1239" ht="15.5" spans="1:20">
      <c r="A1239" s="10" t="s">
        <v>4543</v>
      </c>
      <c r="B1239" s="11" t="str">
        <f>VLOOKUP(A1239,'Customer Names'!$H$6:$K$2340,3,FALSE)</f>
        <v>  Samuel</v>
      </c>
      <c r="C1239" s="11">
        <f>VLOOKUP(A1239,'Medical Examinations'!$A$1:$L$2336,2,FALSE)</f>
        <v>37.29</v>
      </c>
      <c r="D1239" s="11">
        <f>VLOOKUP(A1239,'Medical Examinations'!$A$1:$L$2336,3,FALSE)</f>
        <v>10.46</v>
      </c>
      <c r="E1239" s="11" t="str">
        <f>VLOOKUP(A1239,'Medical Examinations'!$A$1:$L$2336,4,FALSE)</f>
        <v>No</v>
      </c>
      <c r="F1239" s="11" t="str">
        <f>VLOOKUP(A1239,'Medical Examinations'!$A$1:$L$2336,5,FALSE)</f>
        <v>No</v>
      </c>
      <c r="G1239" s="11" t="str">
        <f>VLOOKUP(A1239,'Medical Examinations'!$A$1:$L$2336,6,FALSE)</f>
        <v>No</v>
      </c>
      <c r="H1239" s="11">
        <f>VLOOKUP(A1239,'Medical Examinations'!$A$1:$L$2336,8,FALSE)</f>
        <v>0</v>
      </c>
      <c r="I1239" s="11" t="str">
        <f>VLOOKUP(A1239,'Medical Examinations'!$A$1:$L$2336,10,FALSE)</f>
        <v>No</v>
      </c>
      <c r="J1239" s="11" t="str">
        <f>VLOOKUP(A1239,'Medical Examinations'!$A$1:$L$2336,11,FALSE)</f>
        <v>Obesity</v>
      </c>
      <c r="K1239" s="11" t="str">
        <f>VLOOKUP(A1239,'Medical Examinations'!$A$1:$L$2336,12,FALSE)</f>
        <v>Diabetes</v>
      </c>
      <c r="L1239" s="10">
        <f ca="1">VLOOKUP(A1239,'Hospitalisation Details'!$A$1:$Q$2344,3,FALSE)</f>
        <v>1970</v>
      </c>
      <c r="M1239" s="10" t="str">
        <f ca="1">VLOOKUP(A1239,'Hospitalisation Details'!$A$1:$Q$2344,5,FALSE)</f>
        <v>Jun</v>
      </c>
      <c r="N1239" s="11">
        <f ca="1">VLOOKUP(A1239,'Hospitalisation Details'!$A$1:$Q$2344,6,FALSE)</f>
        <v>21</v>
      </c>
      <c r="O1239" s="17">
        <f ca="1">VLOOKUP(A1239,'Hospitalisation Details'!$A$1:$Q$2344,7,FALSE)</f>
        <v>25740</v>
      </c>
      <c r="P1239" s="11">
        <f ca="1">VLOOKUP(A1239,'Hospitalisation Details'!$A$1:$Q$2344,10,FALSE)</f>
        <v>10274.33</v>
      </c>
      <c r="Q1239" s="11" t="str">
        <f ca="1">VLOOKUP(A1239,'Hospitalisation Details'!$A$1:$Q$2344,12,FALSE)</f>
        <v>tier - 3</v>
      </c>
      <c r="R1239" s="11" t="str">
        <f ca="1">VLOOKUP(A1239,'Hospitalisation Details'!$A$1:$Q$2344,14,FALSE)</f>
        <v>tier - 1</v>
      </c>
      <c r="S1239" s="11">
        <f ca="1">VLOOKUP(A1239,'Hospitalisation Details'!$A$1:$Q$2344,17,FALSE)</f>
        <v>55</v>
      </c>
      <c r="T1239" s="11" t="str">
        <f ca="1">VLOOKUP(A1239,'Hospitalisation Details'!$A$1:$Q$2336,16,FALSE)</f>
        <v>R1024</v>
      </c>
    </row>
    <row r="1240" ht="15.5" spans="1:20">
      <c r="A1240" s="10" t="s">
        <v>4546</v>
      </c>
      <c r="B1240" s="11" t="str">
        <f>VLOOKUP(A1240,'Customer Names'!$H$6:$K$2340,3,FALSE)</f>
        <v>  Braulio</v>
      </c>
      <c r="C1240" s="11">
        <f>VLOOKUP(A1240,'Medical Examinations'!$A$1:$L$2336,2,FALSE)</f>
        <v>30.2</v>
      </c>
      <c r="D1240" s="11">
        <f>VLOOKUP(A1240,'Medical Examinations'!$A$1:$L$2336,3,FALSE)</f>
        <v>11.96</v>
      </c>
      <c r="E1240" s="11" t="str">
        <f>VLOOKUP(A1240,'Medical Examinations'!$A$1:$L$2336,4,FALSE)</f>
        <v>No</v>
      </c>
      <c r="F1240" s="11" t="str">
        <f>VLOOKUP(A1240,'Medical Examinations'!$A$1:$L$2336,5,FALSE)</f>
        <v>No</v>
      </c>
      <c r="G1240" s="11" t="str">
        <f>VLOOKUP(A1240,'Medical Examinations'!$A$1:$L$2336,6,FALSE)</f>
        <v>No</v>
      </c>
      <c r="H1240" s="11">
        <f>VLOOKUP(A1240,'Medical Examinations'!$A$1:$L$2336,8,FALSE)</f>
        <v>0</v>
      </c>
      <c r="I1240" s="11" t="str">
        <f>VLOOKUP(A1240,'Medical Examinations'!$A$1:$L$2336,10,FALSE)</f>
        <v>No</v>
      </c>
      <c r="J1240" s="11" t="str">
        <f>VLOOKUP(A1240,'Medical Examinations'!$A$1:$L$2336,11,FALSE)</f>
        <v>Obesity</v>
      </c>
      <c r="K1240" s="11" t="str">
        <f>VLOOKUP(A1240,'Medical Examinations'!$A$1:$L$2336,12,FALSE)</f>
        <v>Diabetes</v>
      </c>
      <c r="L1240" s="10">
        <f ca="1">VLOOKUP(A1240,'Hospitalisation Details'!$A$1:$Q$2344,3,FALSE)</f>
        <v>1988</v>
      </c>
      <c r="M1240" s="10" t="str">
        <f ca="1">VLOOKUP(A1240,'Hospitalisation Details'!$A$1:$Q$2344,5,FALSE)</f>
        <v>Sep</v>
      </c>
      <c r="N1240" s="11">
        <f ca="1">VLOOKUP(A1240,'Hospitalisation Details'!$A$1:$Q$2344,6,FALSE)</f>
        <v>14</v>
      </c>
      <c r="O1240" s="17">
        <f ca="1">VLOOKUP(A1240,'Hospitalisation Details'!$A$1:$Q$2344,7,FALSE)</f>
        <v>32400</v>
      </c>
      <c r="P1240" s="11">
        <f ca="1">VLOOKUP(A1240,'Hospitalisation Details'!$A$1:$Q$2344,10,FALSE)</f>
        <v>10276.99</v>
      </c>
      <c r="Q1240" s="11" t="str">
        <f ca="1">VLOOKUP(A1240,'Hospitalisation Details'!$A$1:$Q$2344,12,FALSE)</f>
        <v>tier - 3</v>
      </c>
      <c r="R1240" s="11" t="str">
        <f ca="1">VLOOKUP(A1240,'Hospitalisation Details'!$A$1:$Q$2344,14,FALSE)</f>
        <v>tier - 1</v>
      </c>
      <c r="S1240" s="11">
        <f ca="1">VLOOKUP(A1240,'Hospitalisation Details'!$A$1:$Q$2344,17,FALSE)</f>
        <v>37</v>
      </c>
      <c r="T1240" s="11" t="str">
        <f ca="1">VLOOKUP(A1240,'Hospitalisation Details'!$A$1:$Q$2336,16,FALSE)</f>
        <v>R1021</v>
      </c>
    </row>
    <row r="1241" ht="15.5" spans="1:20">
      <c r="A1241" s="10" t="s">
        <v>4549</v>
      </c>
      <c r="B1241" s="11" t="str">
        <f>VLOOKUP(A1241,'Customer Names'!$H$6:$K$2340,3,FALSE)</f>
        <v>  Anne-Marie</v>
      </c>
      <c r="C1241" s="11">
        <f>VLOOKUP(A1241,'Medical Examinations'!$A$1:$L$2336,2,FALSE)</f>
        <v>24.225</v>
      </c>
      <c r="D1241" s="11">
        <f>VLOOKUP(A1241,'Medical Examinations'!$A$1:$L$2336,3,FALSE)</f>
        <v>4.25</v>
      </c>
      <c r="E1241" s="11" t="str">
        <f>VLOOKUP(A1241,'Medical Examinations'!$A$1:$L$2336,4,FALSE)</f>
        <v>yes</v>
      </c>
      <c r="F1241" s="11" t="str">
        <f>VLOOKUP(A1241,'Medical Examinations'!$A$1:$L$2336,5,FALSE)</f>
        <v>No</v>
      </c>
      <c r="G1241" s="11" t="str">
        <f>VLOOKUP(A1241,'Medical Examinations'!$A$1:$L$2336,6,FALSE)</f>
        <v>Yes</v>
      </c>
      <c r="H1241" s="11">
        <f>VLOOKUP(A1241,'Medical Examinations'!$A$1:$L$2336,8,FALSE)</f>
        <v>1</v>
      </c>
      <c r="I1241" s="11" t="str">
        <f>VLOOKUP(A1241,'Medical Examinations'!$A$1:$L$2336,10,FALSE)</f>
        <v>No</v>
      </c>
      <c r="J1241" s="11" t="str">
        <f>VLOOKUP(A1241,'Medical Examinations'!$A$1:$L$2336,11,FALSE)</f>
        <v>Normal Weight</v>
      </c>
      <c r="K1241" s="11" t="str">
        <f>VLOOKUP(A1241,'Medical Examinations'!$A$1:$L$2336,12,FALSE)</f>
        <v>Normal</v>
      </c>
      <c r="L1241" s="10">
        <f ca="1">VLOOKUP(A1241,'Hospitalisation Details'!$A$1:$Q$2344,3,FALSE)</f>
        <v>1963</v>
      </c>
      <c r="M1241" s="10" t="str">
        <f ca="1">VLOOKUP(A1241,'Hospitalisation Details'!$A$1:$Q$2344,5,FALSE)</f>
        <v>Sep</v>
      </c>
      <c r="N1241" s="11">
        <f ca="1">VLOOKUP(A1241,'Hospitalisation Details'!$A$1:$Q$2344,6,FALSE)</f>
        <v>24</v>
      </c>
      <c r="O1241" s="17">
        <f ca="1">VLOOKUP(A1241,'Hospitalisation Details'!$A$1:$Q$2344,7,FALSE)</f>
        <v>23278</v>
      </c>
      <c r="P1241" s="11">
        <f ca="1">VLOOKUP(A1241,'Hospitalisation Details'!$A$1:$Q$2344,10,FALSE)</f>
        <v>10308.04</v>
      </c>
      <c r="Q1241" s="11" t="str">
        <f ca="1">VLOOKUP(A1241,'Hospitalisation Details'!$A$1:$Q$2344,12,FALSE)</f>
        <v>tier - 3</v>
      </c>
      <c r="R1241" s="11" t="str">
        <f ca="1">VLOOKUP(A1241,'Hospitalisation Details'!$A$1:$Q$2344,14,FALSE)</f>
        <v>tier - 1</v>
      </c>
      <c r="S1241" s="11">
        <f ca="1">VLOOKUP(A1241,'Hospitalisation Details'!$A$1:$Q$2344,17,FALSE)</f>
        <v>62</v>
      </c>
      <c r="T1241" s="11" t="str">
        <f ca="1">VLOOKUP(A1241,'Hospitalisation Details'!$A$1:$Q$2336,16,FALSE)</f>
        <v>R1013</v>
      </c>
    </row>
    <row r="1242" ht="15.5" spans="1:20">
      <c r="A1242" s="10" t="s">
        <v>4553</v>
      </c>
      <c r="B1242" s="11" t="str">
        <f>VLOOKUP(A1242,'Customer Names'!$H$6:$K$2340,3,FALSE)</f>
        <v>  Samuel K</v>
      </c>
      <c r="C1242" s="11">
        <f>VLOOKUP(A1242,'Medical Examinations'!$A$1:$L$2336,2,FALSE)</f>
        <v>31.445</v>
      </c>
      <c r="D1242" s="11">
        <f>VLOOKUP(A1242,'Medical Examinations'!$A$1:$L$2336,3,FALSE)</f>
        <v>8.33</v>
      </c>
      <c r="E1242" s="11" t="str">
        <f>VLOOKUP(A1242,'Medical Examinations'!$A$1:$L$2336,4,FALSE)</f>
        <v>No</v>
      </c>
      <c r="F1242" s="11" t="str">
        <f>VLOOKUP(A1242,'Medical Examinations'!$A$1:$L$2336,5,FALSE)</f>
        <v>No</v>
      </c>
      <c r="G1242" s="11" t="str">
        <f>VLOOKUP(A1242,'Medical Examinations'!$A$1:$L$2336,6,FALSE)</f>
        <v>No</v>
      </c>
      <c r="H1242" s="11">
        <f>VLOOKUP(A1242,'Medical Examinations'!$A$1:$L$2336,8,FALSE)</f>
        <v>0</v>
      </c>
      <c r="I1242" s="11" t="str">
        <f>VLOOKUP(A1242,'Medical Examinations'!$A$1:$L$2336,10,FALSE)</f>
        <v>No</v>
      </c>
      <c r="J1242" s="11" t="str">
        <f>VLOOKUP(A1242,'Medical Examinations'!$A$1:$L$2336,11,FALSE)</f>
        <v>Obesity</v>
      </c>
      <c r="K1242" s="11" t="str">
        <f>VLOOKUP(A1242,'Medical Examinations'!$A$1:$L$2336,12,FALSE)</f>
        <v>Diabetes</v>
      </c>
      <c r="L1242" s="10">
        <f ca="1">VLOOKUP(A1242,'Hospitalisation Details'!$A$1:$Q$2344,3,FALSE)</f>
        <v>1962</v>
      </c>
      <c r="M1242" s="10" t="str">
        <f ca="1">VLOOKUP(A1242,'Hospitalisation Details'!$A$1:$Q$2344,5,FALSE)</f>
        <v>Jul</v>
      </c>
      <c r="N1242" s="11">
        <f ca="1">VLOOKUP(A1242,'Hospitalisation Details'!$A$1:$Q$2344,6,FALSE)</f>
        <v>12</v>
      </c>
      <c r="O1242" s="17">
        <f ca="1">VLOOKUP(A1242,'Hospitalisation Details'!$A$1:$Q$2344,7,FALSE)</f>
        <v>22839</v>
      </c>
      <c r="P1242" s="11">
        <f ca="1">VLOOKUP(A1242,'Hospitalisation Details'!$A$1:$Q$2344,10,FALSE)</f>
        <v>10310.78</v>
      </c>
      <c r="Q1242" s="11" t="str">
        <f ca="1">VLOOKUP(A1242,'Hospitalisation Details'!$A$1:$Q$2344,12,FALSE)</f>
        <v>tier - 3</v>
      </c>
      <c r="R1242" s="11" t="str">
        <f ca="1">VLOOKUP(A1242,'Hospitalisation Details'!$A$1:$Q$2344,14,FALSE)</f>
        <v>tier - 3</v>
      </c>
      <c r="S1242" s="11">
        <f ca="1">VLOOKUP(A1242,'Hospitalisation Details'!$A$1:$Q$2344,17,FALSE)</f>
        <v>63</v>
      </c>
      <c r="T1242" s="11" t="str">
        <f ca="1">VLOOKUP(A1242,'Hospitalisation Details'!$A$1:$Q$2336,16,FALSE)</f>
        <v>R1012</v>
      </c>
    </row>
    <row r="1243" ht="15.5" spans="1:20">
      <c r="A1243" s="10" t="s">
        <v>4557</v>
      </c>
      <c r="B1243" s="11" t="str">
        <f>VLOOKUP(A1243,'Customer Names'!$H$6:$K$2340,3,FALSE)</f>
        <v>  Yuki</v>
      </c>
      <c r="C1243" s="11">
        <f>VLOOKUP(A1243,'Medical Examinations'!$A$1:$L$2336,2,FALSE)</f>
        <v>38.88</v>
      </c>
      <c r="D1243" s="11">
        <f>VLOOKUP(A1243,'Medical Examinations'!$A$1:$L$2336,3,FALSE)</f>
        <v>4.29</v>
      </c>
      <c r="E1243" s="11" t="str">
        <f>VLOOKUP(A1243,'Medical Examinations'!$A$1:$L$2336,4,FALSE)</f>
        <v>No</v>
      </c>
      <c r="F1243" s="11" t="str">
        <f>VLOOKUP(A1243,'Medical Examinations'!$A$1:$L$2336,5,FALSE)</f>
        <v>No</v>
      </c>
      <c r="G1243" s="11" t="str">
        <f>VLOOKUP(A1243,'Medical Examinations'!$A$1:$L$2336,6,FALSE)</f>
        <v>No</v>
      </c>
      <c r="H1243" s="11">
        <f>VLOOKUP(A1243,'Medical Examinations'!$A$1:$L$2336,8,FALSE)</f>
        <v>1</v>
      </c>
      <c r="I1243" s="11" t="str">
        <f>VLOOKUP(A1243,'Medical Examinations'!$A$1:$L$2336,10,FALSE)</f>
        <v>No</v>
      </c>
      <c r="J1243" s="11" t="str">
        <f>VLOOKUP(A1243,'Medical Examinations'!$A$1:$L$2336,11,FALSE)</f>
        <v>Obesity</v>
      </c>
      <c r="K1243" s="11" t="str">
        <f>VLOOKUP(A1243,'Medical Examinations'!$A$1:$L$2336,12,FALSE)</f>
        <v>Normal</v>
      </c>
      <c r="L1243" s="10">
        <f ca="1">VLOOKUP(A1243,'Hospitalisation Details'!$A$1:$Q$2344,3,FALSE)</f>
        <v>1991</v>
      </c>
      <c r="M1243" s="10" t="str">
        <f ca="1">VLOOKUP(A1243,'Hospitalisation Details'!$A$1:$Q$2344,5,FALSE)</f>
        <v>Nov</v>
      </c>
      <c r="N1243" s="11">
        <f ca="1">VLOOKUP(A1243,'Hospitalisation Details'!$A$1:$Q$2344,6,FALSE)</f>
        <v>17</v>
      </c>
      <c r="O1243" s="17">
        <f ca="1">VLOOKUP(A1243,'Hospitalisation Details'!$A$1:$Q$2344,7,FALSE)</f>
        <v>33559</v>
      </c>
      <c r="P1243" s="11">
        <f ca="1">VLOOKUP(A1243,'Hospitalisation Details'!$A$1:$Q$2344,10,FALSE)</f>
        <v>10315.91</v>
      </c>
      <c r="Q1243" s="11" t="str">
        <f ca="1">VLOOKUP(A1243,'Hospitalisation Details'!$A$1:$Q$2344,12,FALSE)</f>
        <v>tier - 3</v>
      </c>
      <c r="R1243" s="11" t="str">
        <f ca="1">VLOOKUP(A1243,'Hospitalisation Details'!$A$1:$Q$2344,14,FALSE)</f>
        <v>tier - 2</v>
      </c>
      <c r="S1243" s="11">
        <f ca="1">VLOOKUP(A1243,'Hospitalisation Details'!$A$1:$Q$2344,17,FALSE)</f>
        <v>33</v>
      </c>
      <c r="T1243" s="11" t="str">
        <f ca="1">VLOOKUP(A1243,'Hospitalisation Details'!$A$1:$Q$2336,16,FALSE)</f>
        <v>R1012</v>
      </c>
    </row>
    <row r="1244" ht="15.5" spans="1:20">
      <c r="A1244" s="10" t="s">
        <v>4560</v>
      </c>
      <c r="B1244" s="11" t="str">
        <f>VLOOKUP(A1244,'Customer Names'!$H$6:$K$2340,3,FALSE)</f>
        <v>  Rafer</v>
      </c>
      <c r="C1244" s="11">
        <f>VLOOKUP(A1244,'Medical Examinations'!$A$1:$L$2336,2,FALSE)</f>
        <v>43.89</v>
      </c>
      <c r="D1244" s="11">
        <f>VLOOKUP(A1244,'Medical Examinations'!$A$1:$L$2336,3,FALSE)</f>
        <v>6.32</v>
      </c>
      <c r="E1244" s="11" t="str">
        <f>VLOOKUP(A1244,'Medical Examinations'!$A$1:$L$2336,4,FALSE)</f>
        <v>yes</v>
      </c>
      <c r="F1244" s="11" t="str">
        <f>VLOOKUP(A1244,'Medical Examinations'!$A$1:$L$2336,5,FALSE)</f>
        <v>No</v>
      </c>
      <c r="G1244" s="11" t="str">
        <f>VLOOKUP(A1244,'Medical Examinations'!$A$1:$L$2336,6,FALSE)</f>
        <v>No</v>
      </c>
      <c r="H1244" s="11">
        <f>VLOOKUP(A1244,'Medical Examinations'!$A$1:$L$2336,8,FALSE)</f>
        <v>0</v>
      </c>
      <c r="I1244" s="11" t="str">
        <f>VLOOKUP(A1244,'Medical Examinations'!$A$1:$L$2336,10,FALSE)</f>
        <v>No</v>
      </c>
      <c r="J1244" s="11" t="str">
        <f>VLOOKUP(A1244,'Medical Examinations'!$A$1:$L$2336,11,FALSE)</f>
        <v>Obesity</v>
      </c>
      <c r="K1244" s="11" t="str">
        <f>VLOOKUP(A1244,'Medical Examinations'!$A$1:$L$2336,12,FALSE)</f>
        <v>Prediabetes</v>
      </c>
      <c r="L1244" s="10">
        <f ca="1">VLOOKUP(A1244,'Hospitalisation Details'!$A$1:$Q$2344,3,FALSE)</f>
        <v>1991</v>
      </c>
      <c r="M1244" s="10" t="str">
        <f ca="1">VLOOKUP(A1244,'Hospitalisation Details'!$A$1:$Q$2344,5,FALSE)</f>
        <v>Aug</v>
      </c>
      <c r="N1244" s="11">
        <f ca="1">VLOOKUP(A1244,'Hospitalisation Details'!$A$1:$Q$2344,6,FALSE)</f>
        <v>21</v>
      </c>
      <c r="O1244" s="17">
        <f ca="1">VLOOKUP(A1244,'Hospitalisation Details'!$A$1:$Q$2344,7,FALSE)</f>
        <v>33471</v>
      </c>
      <c r="P1244" s="11">
        <f ca="1">VLOOKUP(A1244,'Hospitalisation Details'!$A$1:$Q$2344,10,FALSE)</f>
        <v>10322.9</v>
      </c>
      <c r="Q1244" s="11" t="str">
        <f ca="1">VLOOKUP(A1244,'Hospitalisation Details'!$A$1:$Q$2344,12,FALSE)</f>
        <v>tier - 3</v>
      </c>
      <c r="R1244" s="11" t="str">
        <f ca="1">VLOOKUP(A1244,'Hospitalisation Details'!$A$1:$Q$2344,14,FALSE)</f>
        <v>tier - 1</v>
      </c>
      <c r="S1244" s="11">
        <f ca="1">VLOOKUP(A1244,'Hospitalisation Details'!$A$1:$Q$2344,17,FALSE)</f>
        <v>34</v>
      </c>
      <c r="T1244" s="11" t="str">
        <f ca="1">VLOOKUP(A1244,'Hospitalisation Details'!$A$1:$Q$2336,16,FALSE)</f>
        <v>R1026</v>
      </c>
    </row>
    <row r="1245" ht="15.5" spans="1:20">
      <c r="A1245" s="10" t="s">
        <v>4564</v>
      </c>
      <c r="B1245" s="11" t="str">
        <f>VLOOKUP(A1245,'Customer Names'!$H$6:$K$2340,3,FALSE)</f>
        <v>  Claire</v>
      </c>
      <c r="C1245" s="11">
        <f>VLOOKUP(A1245,'Medical Examinations'!$A$1:$L$2336,2,FALSE)</f>
        <v>25.6</v>
      </c>
      <c r="D1245" s="11">
        <f>VLOOKUP(A1245,'Medical Examinations'!$A$1:$L$2336,3,FALSE)</f>
        <v>5.65</v>
      </c>
      <c r="E1245" s="11" t="str">
        <f>VLOOKUP(A1245,'Medical Examinations'!$A$1:$L$2336,4,FALSE)</f>
        <v>No</v>
      </c>
      <c r="F1245" s="11" t="str">
        <f>VLOOKUP(A1245,'Medical Examinations'!$A$1:$L$2336,5,FALSE)</f>
        <v>No</v>
      </c>
      <c r="G1245" s="11" t="str">
        <f>VLOOKUP(A1245,'Medical Examinations'!$A$1:$L$2336,6,FALSE)</f>
        <v>No</v>
      </c>
      <c r="H1245" s="11">
        <f>VLOOKUP(A1245,'Medical Examinations'!$A$1:$L$2336,8,FALSE)</f>
        <v>2</v>
      </c>
      <c r="I1245" s="11" t="str">
        <f>VLOOKUP(A1245,'Medical Examinations'!$A$1:$L$2336,10,FALSE)</f>
        <v>No</v>
      </c>
      <c r="J1245" s="11" t="str">
        <f>VLOOKUP(A1245,'Medical Examinations'!$A$1:$L$2336,11,FALSE)</f>
        <v>Over Weight</v>
      </c>
      <c r="K1245" s="11" t="str">
        <f>VLOOKUP(A1245,'Medical Examinations'!$A$1:$L$2336,12,FALSE)</f>
        <v>Normal</v>
      </c>
      <c r="L1245" s="10">
        <f ca="1">VLOOKUP(A1245,'Hospitalisation Details'!$A$1:$Q$2344,3,FALSE)</f>
        <v>1970</v>
      </c>
      <c r="M1245" s="10" t="str">
        <f ca="1">VLOOKUP(A1245,'Hospitalisation Details'!$A$1:$Q$2344,5,FALSE)</f>
        <v>Dec</v>
      </c>
      <c r="N1245" s="11">
        <f ca="1">VLOOKUP(A1245,'Hospitalisation Details'!$A$1:$Q$2344,6,FALSE)</f>
        <v>1</v>
      </c>
      <c r="O1245" s="17">
        <f ca="1">VLOOKUP(A1245,'Hospitalisation Details'!$A$1:$Q$2344,7,FALSE)</f>
        <v>25903</v>
      </c>
      <c r="P1245" s="11">
        <f ca="1">VLOOKUP(A1245,'Hospitalisation Details'!$A$1:$Q$2344,10,FALSE)</f>
        <v>10325.21</v>
      </c>
      <c r="Q1245" s="11" t="str">
        <f ca="1">VLOOKUP(A1245,'Hospitalisation Details'!$A$1:$Q$2344,12,FALSE)</f>
        <v>tier - 3</v>
      </c>
      <c r="R1245" s="11" t="str">
        <f ca="1">VLOOKUP(A1245,'Hospitalisation Details'!$A$1:$Q$2344,14,FALSE)</f>
        <v>tier - 3</v>
      </c>
      <c r="S1245" s="11">
        <f ca="1">VLOOKUP(A1245,'Hospitalisation Details'!$A$1:$Q$2344,17,FALSE)</f>
        <v>54</v>
      </c>
      <c r="T1245" s="11" t="str">
        <f ca="1">VLOOKUP(A1245,'Hospitalisation Details'!$A$1:$Q$2336,16,FALSE)</f>
        <v>R1011</v>
      </c>
    </row>
    <row r="1246" ht="15.5" spans="1:20">
      <c r="A1246" s="10" t="s">
        <v>4568</v>
      </c>
      <c r="B1246" s="11" t="str">
        <f>VLOOKUP(A1246,'Customer Names'!$H$6:$K$2340,3,FALSE)</f>
        <v>  Erynn J</v>
      </c>
      <c r="C1246" s="11">
        <f>VLOOKUP(A1246,'Medical Examinations'!$A$1:$L$2336,2,FALSE)</f>
        <v>29.545</v>
      </c>
      <c r="D1246" s="11">
        <f>VLOOKUP(A1246,'Medical Examinations'!$A$1:$L$2336,3,FALSE)</f>
        <v>8.41</v>
      </c>
      <c r="E1246" s="11" t="str">
        <f>VLOOKUP(A1246,'Medical Examinations'!$A$1:$L$2336,4,FALSE)</f>
        <v>yes</v>
      </c>
      <c r="F1246" s="11" t="str">
        <f>VLOOKUP(A1246,'Medical Examinations'!$A$1:$L$2336,5,FALSE)</f>
        <v>No</v>
      </c>
      <c r="G1246" s="11" t="str">
        <f>VLOOKUP(A1246,'Medical Examinations'!$A$1:$L$2336,6,FALSE)</f>
        <v>No</v>
      </c>
      <c r="H1246" s="11">
        <f>VLOOKUP(A1246,'Medical Examinations'!$A$1:$L$2336,8,FALSE)</f>
        <v>1</v>
      </c>
      <c r="I1246" s="11" t="str">
        <f>VLOOKUP(A1246,'Medical Examinations'!$A$1:$L$2336,10,FALSE)</f>
        <v>No</v>
      </c>
      <c r="J1246" s="11" t="str">
        <f>VLOOKUP(A1246,'Medical Examinations'!$A$1:$L$2336,11,FALSE)</f>
        <v>Over Weight</v>
      </c>
      <c r="K1246" s="11" t="str">
        <f>VLOOKUP(A1246,'Medical Examinations'!$A$1:$L$2336,12,FALSE)</f>
        <v>Diabetes</v>
      </c>
      <c r="L1246" s="10">
        <f ca="1">VLOOKUP(A1246,'Hospitalisation Details'!$A$1:$Q$2344,3,FALSE)</f>
        <v>1982</v>
      </c>
      <c r="M1246" s="10" t="str">
        <f ca="1">VLOOKUP(A1246,'Hospitalisation Details'!$A$1:$Q$2344,5,FALSE)</f>
        <v>Jul</v>
      </c>
      <c r="N1246" s="11">
        <f ca="1">VLOOKUP(A1246,'Hospitalisation Details'!$A$1:$Q$2344,6,FALSE)</f>
        <v>21</v>
      </c>
      <c r="O1246" s="17">
        <f ca="1">VLOOKUP(A1246,'Hospitalisation Details'!$A$1:$Q$2344,7,FALSE)</f>
        <v>30153</v>
      </c>
      <c r="P1246" s="11">
        <f ca="1">VLOOKUP(A1246,'Hospitalisation Details'!$A$1:$Q$2344,10,FALSE)</f>
        <v>10329.06</v>
      </c>
      <c r="Q1246" s="11" t="str">
        <f ca="1">VLOOKUP(A1246,'Hospitalisation Details'!$A$1:$Q$2344,12,FALSE)</f>
        <v>tier - 3</v>
      </c>
      <c r="R1246" s="11" t="str">
        <f ca="1">VLOOKUP(A1246,'Hospitalisation Details'!$A$1:$Q$2344,14,FALSE)</f>
        <v>tier - 1</v>
      </c>
      <c r="S1246" s="11">
        <f ca="1">VLOOKUP(A1246,'Hospitalisation Details'!$A$1:$Q$2344,17,FALSE)</f>
        <v>43</v>
      </c>
      <c r="T1246" s="11" t="str">
        <f ca="1">VLOOKUP(A1246,'Hospitalisation Details'!$A$1:$Q$2336,16,FALSE)</f>
        <v>R1021</v>
      </c>
    </row>
    <row r="1247" ht="15.5" spans="1:20">
      <c r="A1247" s="10" t="s">
        <v>4572</v>
      </c>
      <c r="B1247" s="11" t="str">
        <f>VLOOKUP(A1247,'Customer Names'!$H$6:$K$2340,3,FALSE)</f>
        <v>  Mahesh</v>
      </c>
      <c r="C1247" s="11">
        <f>VLOOKUP(A1247,'Medical Examinations'!$A$1:$L$2336,2,FALSE)</f>
        <v>23.25</v>
      </c>
      <c r="D1247" s="11">
        <f>VLOOKUP(A1247,'Medical Examinations'!$A$1:$L$2336,3,FALSE)</f>
        <v>11.96</v>
      </c>
      <c r="E1247" s="11" t="str">
        <f>VLOOKUP(A1247,'Medical Examinations'!$A$1:$L$2336,4,FALSE)</f>
        <v>yes</v>
      </c>
      <c r="F1247" s="11" t="str">
        <f>VLOOKUP(A1247,'Medical Examinations'!$A$1:$L$2336,5,FALSE)</f>
        <v>No</v>
      </c>
      <c r="G1247" s="11" t="str">
        <f>VLOOKUP(A1247,'Medical Examinations'!$A$1:$L$2336,6,FALSE)</f>
        <v>No</v>
      </c>
      <c r="H1247" s="11">
        <f>VLOOKUP(A1247,'Medical Examinations'!$A$1:$L$2336,8,FALSE)</f>
        <v>0</v>
      </c>
      <c r="I1247" s="11" t="str">
        <f>VLOOKUP(A1247,'Medical Examinations'!$A$1:$L$2336,10,FALSE)</f>
        <v>No</v>
      </c>
      <c r="J1247" s="11" t="str">
        <f>VLOOKUP(A1247,'Medical Examinations'!$A$1:$L$2336,11,FALSE)</f>
        <v>Normal Weight</v>
      </c>
      <c r="K1247" s="11" t="str">
        <f>VLOOKUP(A1247,'Medical Examinations'!$A$1:$L$2336,12,FALSE)</f>
        <v>Diabetes</v>
      </c>
      <c r="L1247" s="10">
        <f ca="1">VLOOKUP(A1247,'Hospitalisation Details'!$A$1:$Q$2344,3,FALSE)</f>
        <v>1968</v>
      </c>
      <c r="M1247" s="10" t="str">
        <f ca="1">VLOOKUP(A1247,'Hospitalisation Details'!$A$1:$Q$2344,5,FALSE)</f>
        <v>Jul</v>
      </c>
      <c r="N1247" s="11">
        <f ca="1">VLOOKUP(A1247,'Hospitalisation Details'!$A$1:$Q$2344,6,FALSE)</f>
        <v>19</v>
      </c>
      <c r="O1247" s="17">
        <f ca="1">VLOOKUP(A1247,'Hospitalisation Details'!$A$1:$Q$2344,7,FALSE)</f>
        <v>25038</v>
      </c>
      <c r="P1247" s="11">
        <f ca="1">VLOOKUP(A1247,'Hospitalisation Details'!$A$1:$Q$2344,10,FALSE)</f>
        <v>10338.93</v>
      </c>
      <c r="Q1247" s="11" t="str">
        <f ca="1">VLOOKUP(A1247,'Hospitalisation Details'!$A$1:$Q$2344,12,FALSE)</f>
        <v>tier - 3</v>
      </c>
      <c r="R1247" s="11" t="str">
        <f ca="1">VLOOKUP(A1247,'Hospitalisation Details'!$A$1:$Q$2344,14,FALSE)</f>
        <v>tier - 1</v>
      </c>
      <c r="S1247" s="11">
        <f ca="1">VLOOKUP(A1247,'Hospitalisation Details'!$A$1:$Q$2344,17,FALSE)</f>
        <v>57</v>
      </c>
      <c r="T1247" s="11" t="str">
        <f ca="1">VLOOKUP(A1247,'Hospitalisation Details'!$A$1:$Q$2336,16,FALSE)</f>
        <v>R1013</v>
      </c>
    </row>
    <row r="1248" ht="15.5" spans="1:20">
      <c r="A1248" s="10" t="s">
        <v>4575</v>
      </c>
      <c r="B1248" s="11" t="str">
        <f>VLOOKUP(A1248,'Customer Names'!$H$6:$K$2340,3,FALSE)</f>
        <v>  Stanley</v>
      </c>
      <c r="C1248" s="11">
        <f>VLOOKUP(A1248,'Medical Examinations'!$A$1:$L$2336,2,FALSE)</f>
        <v>43.95</v>
      </c>
      <c r="D1248" s="11">
        <f>VLOOKUP(A1248,'Medical Examinations'!$A$1:$L$2336,3,FALSE)</f>
        <v>5.17</v>
      </c>
      <c r="E1248" s="11" t="str">
        <f>VLOOKUP(A1248,'Medical Examinations'!$A$1:$L$2336,4,FALSE)</f>
        <v>yes</v>
      </c>
      <c r="F1248" s="11" t="str">
        <f>VLOOKUP(A1248,'Medical Examinations'!$A$1:$L$2336,5,FALSE)</f>
        <v>No</v>
      </c>
      <c r="G1248" s="11" t="str">
        <f>VLOOKUP(A1248,'Medical Examinations'!$A$1:$L$2336,6,FALSE)</f>
        <v>Yes</v>
      </c>
      <c r="H1248" s="11">
        <f>VLOOKUP(A1248,'Medical Examinations'!$A$1:$L$2336,8,FALSE)</f>
        <v>1</v>
      </c>
      <c r="I1248" s="11" t="str">
        <f>VLOOKUP(A1248,'Medical Examinations'!$A$1:$L$2336,10,FALSE)</f>
        <v>No</v>
      </c>
      <c r="J1248" s="11" t="str">
        <f>VLOOKUP(A1248,'Medical Examinations'!$A$1:$L$2336,11,FALSE)</f>
        <v>Obesity</v>
      </c>
      <c r="K1248" s="11" t="str">
        <f>VLOOKUP(A1248,'Medical Examinations'!$A$1:$L$2336,12,FALSE)</f>
        <v>Normal</v>
      </c>
      <c r="L1248" s="10">
        <f ca="1">VLOOKUP(A1248,'Hospitalisation Details'!$A$1:$Q$2344,3,FALSE)</f>
        <v>1973</v>
      </c>
      <c r="M1248" s="10" t="str">
        <f ca="1">VLOOKUP(A1248,'Hospitalisation Details'!$A$1:$Q$2344,5,FALSE)</f>
        <v>Aug</v>
      </c>
      <c r="N1248" s="11">
        <f ca="1">VLOOKUP(A1248,'Hospitalisation Details'!$A$1:$Q$2344,6,FALSE)</f>
        <v>8</v>
      </c>
      <c r="O1248" s="17">
        <f ca="1">VLOOKUP(A1248,'Hospitalisation Details'!$A$1:$Q$2344,7,FALSE)</f>
        <v>26884</v>
      </c>
      <c r="P1248" s="11">
        <f ca="1">VLOOKUP(A1248,'Hospitalisation Details'!$A$1:$Q$2344,10,FALSE)</f>
        <v>10345.93</v>
      </c>
      <c r="Q1248" s="11" t="str">
        <f ca="1">VLOOKUP(A1248,'Hospitalisation Details'!$A$1:$Q$2344,12,FALSE)</f>
        <v>tier - 3</v>
      </c>
      <c r="R1248" s="11" t="str">
        <f ca="1">VLOOKUP(A1248,'Hospitalisation Details'!$A$1:$Q$2344,14,FALSE)</f>
        <v>tier - 2</v>
      </c>
      <c r="S1248" s="11">
        <f ca="1">VLOOKUP(A1248,'Hospitalisation Details'!$A$1:$Q$2344,17,FALSE)</f>
        <v>52</v>
      </c>
      <c r="T1248" s="11" t="str">
        <f ca="1">VLOOKUP(A1248,'Hospitalisation Details'!$A$1:$Q$2336,16,FALSE)</f>
        <v>R1021</v>
      </c>
    </row>
    <row r="1249" ht="15.5" spans="1:20">
      <c r="A1249" s="10" t="s">
        <v>4579</v>
      </c>
      <c r="B1249" s="11" t="str">
        <f>VLOOKUP(A1249,'Customer Names'!$H$6:$K$2340,3,FALSE)</f>
        <v>  Gregory</v>
      </c>
      <c r="C1249" s="11">
        <f>VLOOKUP(A1249,'Medical Examinations'!$A$1:$L$2336,2,FALSE)</f>
        <v>21.85</v>
      </c>
      <c r="D1249" s="11">
        <f>VLOOKUP(A1249,'Medical Examinations'!$A$1:$L$2336,3,FALSE)</f>
        <v>8.76</v>
      </c>
      <c r="E1249" s="11" t="str">
        <f>VLOOKUP(A1249,'Medical Examinations'!$A$1:$L$2336,4,FALSE)</f>
        <v>No</v>
      </c>
      <c r="F1249" s="11" t="str">
        <f>VLOOKUP(A1249,'Medical Examinations'!$A$1:$L$2336,5,FALSE)</f>
        <v>No</v>
      </c>
      <c r="G1249" s="11" t="str">
        <f>VLOOKUP(A1249,'Medical Examinations'!$A$1:$L$2336,6,FALSE)</f>
        <v>No</v>
      </c>
      <c r="H1249" s="11">
        <f>VLOOKUP(A1249,'Medical Examinations'!$A$1:$L$2336,8,FALSE)</f>
        <v>0</v>
      </c>
      <c r="I1249" s="11" t="str">
        <f>VLOOKUP(A1249,'Medical Examinations'!$A$1:$L$2336,10,FALSE)</f>
        <v>No</v>
      </c>
      <c r="J1249" s="11" t="str">
        <f>VLOOKUP(A1249,'Medical Examinations'!$A$1:$L$2336,11,FALSE)</f>
        <v>Normal Weight</v>
      </c>
      <c r="K1249" s="11" t="str">
        <f>VLOOKUP(A1249,'Medical Examinations'!$A$1:$L$2336,12,FALSE)</f>
        <v>Diabetes</v>
      </c>
      <c r="L1249" s="10">
        <f ca="1">VLOOKUP(A1249,'Hospitalisation Details'!$A$1:$Q$2344,3,FALSE)</f>
        <v>1974</v>
      </c>
      <c r="M1249" s="10" t="str">
        <f ca="1">VLOOKUP(A1249,'Hospitalisation Details'!$A$1:$Q$2344,5,FALSE)</f>
        <v>Sep</v>
      </c>
      <c r="N1249" s="11">
        <f ca="1">VLOOKUP(A1249,'Hospitalisation Details'!$A$1:$Q$2344,6,FALSE)</f>
        <v>29</v>
      </c>
      <c r="O1249" s="17">
        <f ca="1">VLOOKUP(A1249,'Hospitalisation Details'!$A$1:$Q$2344,7,FALSE)</f>
        <v>27301</v>
      </c>
      <c r="P1249" s="11">
        <f ca="1">VLOOKUP(A1249,'Hospitalisation Details'!$A$1:$Q$2344,10,FALSE)</f>
        <v>10352.48</v>
      </c>
      <c r="Q1249" s="11" t="str">
        <f ca="1">VLOOKUP(A1249,'Hospitalisation Details'!$A$1:$Q$2344,12,FALSE)</f>
        <v>tier - 3</v>
      </c>
      <c r="R1249" s="11" t="str">
        <f ca="1">VLOOKUP(A1249,'Hospitalisation Details'!$A$1:$Q$2344,14,FALSE)</f>
        <v>tier - 1</v>
      </c>
      <c r="S1249" s="11">
        <f ca="1">VLOOKUP(A1249,'Hospitalisation Details'!$A$1:$Q$2344,17,FALSE)</f>
        <v>51</v>
      </c>
      <c r="T1249" s="11" t="str">
        <f ca="1">VLOOKUP(A1249,'Hospitalisation Details'!$A$1:$Q$2336,16,FALSE)</f>
        <v>R1012</v>
      </c>
    </row>
    <row r="1250" ht="15.5" spans="1:20">
      <c r="A1250" s="10" t="s">
        <v>4582</v>
      </c>
      <c r="B1250" s="11" t="str">
        <f>VLOOKUP(A1250,'Customer Names'!$H$6:$K$2340,3,FALSE)</f>
        <v>  Eric</v>
      </c>
      <c r="C1250" s="11">
        <f>VLOOKUP(A1250,'Medical Examinations'!$A$1:$L$2336,2,FALSE)</f>
        <v>25.73</v>
      </c>
      <c r="D1250" s="11">
        <f>VLOOKUP(A1250,'Medical Examinations'!$A$1:$L$2336,3,FALSE)</f>
        <v>7.99</v>
      </c>
      <c r="E1250" s="11" t="str">
        <f>VLOOKUP(A1250,'Medical Examinations'!$A$1:$L$2336,4,FALSE)</f>
        <v>No</v>
      </c>
      <c r="F1250" s="11" t="str">
        <f>VLOOKUP(A1250,'Medical Examinations'!$A$1:$L$2336,5,FALSE)</f>
        <v>No</v>
      </c>
      <c r="G1250" s="11" t="str">
        <f>VLOOKUP(A1250,'Medical Examinations'!$A$1:$L$2336,6,FALSE)</f>
        <v>No</v>
      </c>
      <c r="H1250" s="11">
        <f>VLOOKUP(A1250,'Medical Examinations'!$A$1:$L$2336,8,FALSE)</f>
        <v>2</v>
      </c>
      <c r="I1250" s="11" t="str">
        <f>VLOOKUP(A1250,'Medical Examinations'!$A$1:$L$2336,10,FALSE)</f>
        <v>No</v>
      </c>
      <c r="J1250" s="11" t="str">
        <f>VLOOKUP(A1250,'Medical Examinations'!$A$1:$L$2336,11,FALSE)</f>
        <v>Over Weight</v>
      </c>
      <c r="K1250" s="11" t="str">
        <f>VLOOKUP(A1250,'Medical Examinations'!$A$1:$L$2336,12,FALSE)</f>
        <v>Diabetes</v>
      </c>
      <c r="L1250" s="10">
        <f ca="1">VLOOKUP(A1250,'Hospitalisation Details'!$A$1:$Q$2344,3,FALSE)</f>
        <v>1969</v>
      </c>
      <c r="M1250" s="10" t="str">
        <f ca="1">VLOOKUP(A1250,'Hospitalisation Details'!$A$1:$Q$2344,5,FALSE)</f>
        <v>Jun</v>
      </c>
      <c r="N1250" s="11">
        <f ca="1">VLOOKUP(A1250,'Hospitalisation Details'!$A$1:$Q$2344,6,FALSE)</f>
        <v>17</v>
      </c>
      <c r="O1250" s="17">
        <f ca="1">VLOOKUP(A1250,'Hospitalisation Details'!$A$1:$Q$2344,7,FALSE)</f>
        <v>25371</v>
      </c>
      <c r="P1250" s="11">
        <f ca="1">VLOOKUP(A1250,'Hospitalisation Details'!$A$1:$Q$2344,10,FALSE)</f>
        <v>10355.64</v>
      </c>
      <c r="Q1250" s="11" t="str">
        <f ca="1">VLOOKUP(A1250,'Hospitalisation Details'!$A$1:$Q$2344,12,FALSE)</f>
        <v>tier - 3</v>
      </c>
      <c r="R1250" s="11" t="str">
        <f ca="1">VLOOKUP(A1250,'Hospitalisation Details'!$A$1:$Q$2344,14,FALSE)</f>
        <v>tier - 1</v>
      </c>
      <c r="S1250" s="11">
        <f ca="1">VLOOKUP(A1250,'Hospitalisation Details'!$A$1:$Q$2344,17,FALSE)</f>
        <v>56</v>
      </c>
      <c r="T1250" s="11" t="str">
        <f ca="1">VLOOKUP(A1250,'Hospitalisation Details'!$A$1:$Q$2336,16,FALSE)</f>
        <v>R1012</v>
      </c>
    </row>
    <row r="1251" ht="15.5" spans="1:20">
      <c r="A1251" s="10" t="s">
        <v>4585</v>
      </c>
      <c r="B1251" s="11" t="str">
        <f>VLOOKUP(A1251,'Customer Names'!$H$6:$K$2340,3,FALSE)</f>
        <v>  Rachel M</v>
      </c>
      <c r="C1251" s="11">
        <f>VLOOKUP(A1251,'Medical Examinations'!$A$1:$L$2336,2,FALSE)</f>
        <v>32.23</v>
      </c>
      <c r="D1251" s="11">
        <f>VLOOKUP(A1251,'Medical Examinations'!$A$1:$L$2336,3,FALSE)</f>
        <v>8.59</v>
      </c>
      <c r="E1251" s="11" t="str">
        <f>VLOOKUP(A1251,'Medical Examinations'!$A$1:$L$2336,4,FALSE)</f>
        <v>No</v>
      </c>
      <c r="F1251" s="11" t="str">
        <f>VLOOKUP(A1251,'Medical Examinations'!$A$1:$L$2336,5,FALSE)</f>
        <v>No</v>
      </c>
      <c r="G1251" s="11" t="str">
        <f>VLOOKUP(A1251,'Medical Examinations'!$A$1:$L$2336,6,FALSE)</f>
        <v>No</v>
      </c>
      <c r="H1251" s="11">
        <f>VLOOKUP(A1251,'Medical Examinations'!$A$1:$L$2336,8,FALSE)</f>
        <v>0</v>
      </c>
      <c r="I1251" s="11" t="str">
        <f>VLOOKUP(A1251,'Medical Examinations'!$A$1:$L$2336,10,FALSE)</f>
        <v>No</v>
      </c>
      <c r="J1251" s="11" t="str">
        <f>VLOOKUP(A1251,'Medical Examinations'!$A$1:$L$2336,11,FALSE)</f>
        <v>Obesity</v>
      </c>
      <c r="K1251" s="11" t="str">
        <f>VLOOKUP(A1251,'Medical Examinations'!$A$1:$L$2336,12,FALSE)</f>
        <v>Diabetes</v>
      </c>
      <c r="L1251" s="10">
        <f ca="1">VLOOKUP(A1251,'Hospitalisation Details'!$A$1:$Q$2344,3,FALSE)</f>
        <v>1971</v>
      </c>
      <c r="M1251" s="10" t="str">
        <f ca="1">VLOOKUP(A1251,'Hospitalisation Details'!$A$1:$Q$2344,5,FALSE)</f>
        <v>Sep</v>
      </c>
      <c r="N1251" s="11">
        <f ca="1">VLOOKUP(A1251,'Hospitalisation Details'!$A$1:$Q$2344,6,FALSE)</f>
        <v>6</v>
      </c>
      <c r="O1251" s="17">
        <f ca="1">VLOOKUP(A1251,'Hospitalisation Details'!$A$1:$Q$2344,7,FALSE)</f>
        <v>26182</v>
      </c>
      <c r="P1251" s="11">
        <f ca="1">VLOOKUP(A1251,'Hospitalisation Details'!$A$1:$Q$2344,10,FALSE)</f>
        <v>10356.67</v>
      </c>
      <c r="Q1251" s="11" t="str">
        <f ca="1">VLOOKUP(A1251,'Hospitalisation Details'!$A$1:$Q$2344,12,FALSE)</f>
        <v>tier - 3</v>
      </c>
      <c r="R1251" s="11" t="str">
        <f ca="1">VLOOKUP(A1251,'Hospitalisation Details'!$A$1:$Q$2344,14,FALSE)</f>
        <v>tier - 1</v>
      </c>
      <c r="S1251" s="11">
        <f ca="1">VLOOKUP(A1251,'Hospitalisation Details'!$A$1:$Q$2344,17,FALSE)</f>
        <v>54</v>
      </c>
      <c r="T1251" s="11" t="str">
        <f ca="1">VLOOKUP(A1251,'Hospitalisation Details'!$A$1:$Q$2336,16,FALSE)</f>
        <v>R1025</v>
      </c>
    </row>
    <row r="1252" ht="15.5" spans="1:20">
      <c r="A1252" s="10" t="s">
        <v>4589</v>
      </c>
      <c r="B1252" s="11" t="str">
        <f>VLOOKUP(A1252,'Customer Names'!$H$6:$K$2340,3,FALSE)</f>
        <v>  Fritz</v>
      </c>
      <c r="C1252" s="11">
        <f>VLOOKUP(A1252,'Medical Examinations'!$A$1:$L$2336,2,FALSE)</f>
        <v>32.205</v>
      </c>
      <c r="D1252" s="11">
        <f>VLOOKUP(A1252,'Medical Examinations'!$A$1:$L$2336,3,FALSE)</f>
        <v>6.14</v>
      </c>
      <c r="E1252" s="11" t="str">
        <f>VLOOKUP(A1252,'Medical Examinations'!$A$1:$L$2336,4,FALSE)</f>
        <v>No</v>
      </c>
      <c r="F1252" s="11" t="str">
        <f>VLOOKUP(A1252,'Medical Examinations'!$A$1:$L$2336,5,FALSE)</f>
        <v>No</v>
      </c>
      <c r="G1252" s="11" t="str">
        <f>VLOOKUP(A1252,'Medical Examinations'!$A$1:$L$2336,6,FALSE)</f>
        <v>No</v>
      </c>
      <c r="H1252" s="11">
        <f>VLOOKUP(A1252,'Medical Examinations'!$A$1:$L$2336,8,FALSE)</f>
        <v>2</v>
      </c>
      <c r="I1252" s="11" t="str">
        <f>VLOOKUP(A1252,'Medical Examinations'!$A$1:$L$2336,10,FALSE)</f>
        <v>No</v>
      </c>
      <c r="J1252" s="11" t="str">
        <f>VLOOKUP(A1252,'Medical Examinations'!$A$1:$L$2336,11,FALSE)</f>
        <v>Obesity</v>
      </c>
      <c r="K1252" s="11" t="str">
        <f>VLOOKUP(A1252,'Medical Examinations'!$A$1:$L$2336,12,FALSE)</f>
        <v>Prediabetes</v>
      </c>
      <c r="L1252" s="10">
        <f ca="1">VLOOKUP(A1252,'Hospitalisation Details'!$A$1:$Q$2344,3,FALSE)</f>
        <v>1973</v>
      </c>
      <c r="M1252" s="10" t="str">
        <f ca="1">VLOOKUP(A1252,'Hospitalisation Details'!$A$1:$Q$2344,5,FALSE)</f>
        <v>Sep</v>
      </c>
      <c r="N1252" s="11">
        <f ca="1">VLOOKUP(A1252,'Hospitalisation Details'!$A$1:$Q$2344,6,FALSE)</f>
        <v>29</v>
      </c>
      <c r="O1252" s="17">
        <f ca="1">VLOOKUP(A1252,'Hospitalisation Details'!$A$1:$Q$2344,7,FALSE)</f>
        <v>26936</v>
      </c>
      <c r="P1252" s="11">
        <f ca="1">VLOOKUP(A1252,'Hospitalisation Details'!$A$1:$Q$2344,10,FALSE)</f>
        <v>10370.91</v>
      </c>
      <c r="Q1252" s="11" t="str">
        <f ca="1">VLOOKUP(A1252,'Hospitalisation Details'!$A$1:$Q$2344,12,FALSE)</f>
        <v>tier - 3</v>
      </c>
      <c r="R1252" s="11" t="str">
        <f ca="1">VLOOKUP(A1252,'Hospitalisation Details'!$A$1:$Q$2344,14,FALSE)</f>
        <v>tier - 3</v>
      </c>
      <c r="S1252" s="11">
        <f ca="1">VLOOKUP(A1252,'Hospitalisation Details'!$A$1:$Q$2344,17,FALSE)</f>
        <v>52</v>
      </c>
      <c r="T1252" s="11" t="str">
        <f ca="1">VLOOKUP(A1252,'Hospitalisation Details'!$A$1:$Q$2336,16,FALSE)</f>
        <v>R1024</v>
      </c>
    </row>
    <row r="1253" ht="15.5" spans="1:20">
      <c r="A1253" s="10" t="s">
        <v>4593</v>
      </c>
      <c r="B1253" s="11" t="str">
        <f>VLOOKUP(A1253,'Customer Names'!$H$6:$K$2340,3,FALSE)</f>
        <v>  Brad</v>
      </c>
      <c r="C1253" s="11">
        <f>VLOOKUP(A1253,'Medical Examinations'!$A$1:$L$2336,2,FALSE)</f>
        <v>26.41</v>
      </c>
      <c r="D1253" s="11">
        <f>VLOOKUP(A1253,'Medical Examinations'!$A$1:$L$2336,3,FALSE)</f>
        <v>4.08</v>
      </c>
      <c r="E1253" s="11" t="str">
        <f>VLOOKUP(A1253,'Medical Examinations'!$A$1:$L$2336,4,FALSE)</f>
        <v>No</v>
      </c>
      <c r="F1253" s="11" t="str">
        <f>VLOOKUP(A1253,'Medical Examinations'!$A$1:$L$2336,5,FALSE)</f>
        <v>No</v>
      </c>
      <c r="G1253" s="11" t="str">
        <f>VLOOKUP(A1253,'Medical Examinations'!$A$1:$L$2336,6,FALSE)</f>
        <v>No</v>
      </c>
      <c r="H1253" s="11">
        <f>VLOOKUP(A1253,'Medical Examinations'!$A$1:$L$2336,8,FALSE)</f>
        <v>2</v>
      </c>
      <c r="I1253" s="11" t="str">
        <f>VLOOKUP(A1253,'Medical Examinations'!$A$1:$L$2336,10,FALSE)</f>
        <v>No</v>
      </c>
      <c r="J1253" s="11" t="str">
        <f>VLOOKUP(A1253,'Medical Examinations'!$A$1:$L$2336,11,FALSE)</f>
        <v>Over Weight</v>
      </c>
      <c r="K1253" s="11" t="str">
        <f>VLOOKUP(A1253,'Medical Examinations'!$A$1:$L$2336,12,FALSE)</f>
        <v>Normal</v>
      </c>
      <c r="L1253" s="10">
        <f ca="1">VLOOKUP(A1253,'Hospitalisation Details'!$A$1:$Q$2344,3,FALSE)</f>
        <v>1973</v>
      </c>
      <c r="M1253" s="10" t="str">
        <f ca="1">VLOOKUP(A1253,'Hospitalisation Details'!$A$1:$Q$2344,5,FALSE)</f>
        <v>Sep</v>
      </c>
      <c r="N1253" s="11">
        <f ca="1">VLOOKUP(A1253,'Hospitalisation Details'!$A$1:$Q$2344,6,FALSE)</f>
        <v>19</v>
      </c>
      <c r="O1253" s="17">
        <f ca="1">VLOOKUP(A1253,'Hospitalisation Details'!$A$1:$Q$2344,7,FALSE)</f>
        <v>26926</v>
      </c>
      <c r="P1253" s="11">
        <f ca="1">VLOOKUP(A1253,'Hospitalisation Details'!$A$1:$Q$2344,10,FALSE)</f>
        <v>10381.48</v>
      </c>
      <c r="Q1253" s="11" t="str">
        <f ca="1">VLOOKUP(A1253,'Hospitalisation Details'!$A$1:$Q$2344,12,FALSE)</f>
        <v>tier - 3</v>
      </c>
      <c r="R1253" s="11" t="str">
        <f ca="1">VLOOKUP(A1253,'Hospitalisation Details'!$A$1:$Q$2344,14,FALSE)</f>
        <v>tier - 3</v>
      </c>
      <c r="S1253" s="11">
        <f ca="1">VLOOKUP(A1253,'Hospitalisation Details'!$A$1:$Q$2344,17,FALSE)</f>
        <v>52</v>
      </c>
      <c r="T1253" s="11" t="str">
        <f ca="1">VLOOKUP(A1253,'Hospitalisation Details'!$A$1:$Q$2336,16,FALSE)</f>
        <v>R1013</v>
      </c>
    </row>
    <row r="1254" ht="15.5" spans="1:20">
      <c r="A1254" s="10" t="s">
        <v>4596</v>
      </c>
      <c r="B1254" s="11" t="str">
        <f>VLOOKUP(A1254,'Customer Names'!$H$6:$K$2340,3,FALSE)</f>
        <v>  Claire M</v>
      </c>
      <c r="C1254" s="11">
        <f>VLOOKUP(A1254,'Medical Examinations'!$A$1:$L$2336,2,FALSE)</f>
        <v>30.2</v>
      </c>
      <c r="D1254" s="11">
        <f>VLOOKUP(A1254,'Medical Examinations'!$A$1:$L$2336,3,FALSE)</f>
        <v>6.25</v>
      </c>
      <c r="E1254" s="11" t="str">
        <f>VLOOKUP(A1254,'Medical Examinations'!$A$1:$L$2336,4,FALSE)</f>
        <v>yes</v>
      </c>
      <c r="F1254" s="11" t="str">
        <f>VLOOKUP(A1254,'Medical Examinations'!$A$1:$L$2336,5,FALSE)</f>
        <v>No</v>
      </c>
      <c r="G1254" s="11" t="str">
        <f>VLOOKUP(A1254,'Medical Examinations'!$A$1:$L$2336,6,FALSE)</f>
        <v>No</v>
      </c>
      <c r="H1254" s="11">
        <f>VLOOKUP(A1254,'Medical Examinations'!$A$1:$L$2336,8,FALSE)</f>
        <v>0</v>
      </c>
      <c r="I1254" s="11" t="str">
        <f>VLOOKUP(A1254,'Medical Examinations'!$A$1:$L$2336,10,FALSE)</f>
        <v>No</v>
      </c>
      <c r="J1254" s="11" t="str">
        <f>VLOOKUP(A1254,'Medical Examinations'!$A$1:$L$2336,11,FALSE)</f>
        <v>Obesity</v>
      </c>
      <c r="K1254" s="11" t="str">
        <f>VLOOKUP(A1254,'Medical Examinations'!$A$1:$L$2336,12,FALSE)</f>
        <v>Prediabetes</v>
      </c>
      <c r="L1254" s="10">
        <f ca="1">VLOOKUP(A1254,'Hospitalisation Details'!$A$1:$Q$2344,3,FALSE)</f>
        <v>1969</v>
      </c>
      <c r="M1254" s="10" t="str">
        <f ca="1">VLOOKUP(A1254,'Hospitalisation Details'!$A$1:$Q$2344,5,FALSE)</f>
        <v>Jul</v>
      </c>
      <c r="N1254" s="11">
        <f ca="1">VLOOKUP(A1254,'Hospitalisation Details'!$A$1:$Q$2344,6,FALSE)</f>
        <v>7</v>
      </c>
      <c r="O1254" s="17">
        <f ca="1">VLOOKUP(A1254,'Hospitalisation Details'!$A$1:$Q$2344,7,FALSE)</f>
        <v>25391</v>
      </c>
      <c r="P1254" s="11">
        <f ca="1">VLOOKUP(A1254,'Hospitalisation Details'!$A$1:$Q$2344,10,FALSE)</f>
        <v>10403.27</v>
      </c>
      <c r="Q1254" s="11" t="str">
        <f ca="1">VLOOKUP(A1254,'Hospitalisation Details'!$A$1:$Q$2344,12,FALSE)</f>
        <v>tier - 3</v>
      </c>
      <c r="R1254" s="11" t="str">
        <f ca="1">VLOOKUP(A1254,'Hospitalisation Details'!$A$1:$Q$2344,14,FALSE)</f>
        <v>tier - 2</v>
      </c>
      <c r="S1254" s="11">
        <f ca="1">VLOOKUP(A1254,'Hospitalisation Details'!$A$1:$Q$2344,17,FALSE)</f>
        <v>56</v>
      </c>
      <c r="T1254" s="11" t="str">
        <f ca="1">VLOOKUP(A1254,'Hospitalisation Details'!$A$1:$Q$2336,16,FALSE)</f>
        <v>R1020</v>
      </c>
    </row>
    <row r="1255" ht="15.5" spans="1:20">
      <c r="A1255" s="10" t="s">
        <v>4599</v>
      </c>
      <c r="B1255" s="11" t="str">
        <f>VLOOKUP(A1255,'Customer Names'!$H$6:$K$2340,3,FALSE)</f>
        <v>  Jennifer</v>
      </c>
      <c r="C1255" s="11">
        <f>VLOOKUP(A1255,'Medical Examinations'!$A$1:$L$2336,2,FALSE)</f>
        <v>31.26</v>
      </c>
      <c r="D1255" s="11">
        <f>VLOOKUP(A1255,'Medical Examinations'!$A$1:$L$2336,3,FALSE)</f>
        <v>5.94</v>
      </c>
      <c r="E1255" s="11" t="str">
        <f>VLOOKUP(A1255,'Medical Examinations'!$A$1:$L$2336,4,FALSE)</f>
        <v>yes</v>
      </c>
      <c r="F1255" s="11" t="str">
        <f>VLOOKUP(A1255,'Medical Examinations'!$A$1:$L$2336,5,FALSE)</f>
        <v>No</v>
      </c>
      <c r="G1255" s="11" t="str">
        <f>VLOOKUP(A1255,'Medical Examinations'!$A$1:$L$2336,6,FALSE)</f>
        <v>No</v>
      </c>
      <c r="H1255" s="11">
        <f>VLOOKUP(A1255,'Medical Examinations'!$A$1:$L$2336,8,FALSE)</f>
        <v>1</v>
      </c>
      <c r="I1255" s="11" t="str">
        <f>VLOOKUP(A1255,'Medical Examinations'!$A$1:$L$2336,10,FALSE)</f>
        <v>No</v>
      </c>
      <c r="J1255" s="11" t="str">
        <f>VLOOKUP(A1255,'Medical Examinations'!$A$1:$L$2336,11,FALSE)</f>
        <v>Obesity</v>
      </c>
      <c r="K1255" s="11" t="str">
        <f>VLOOKUP(A1255,'Medical Examinations'!$A$1:$L$2336,12,FALSE)</f>
        <v>Prediabetes</v>
      </c>
      <c r="L1255" s="10">
        <f ca="1">VLOOKUP(A1255,'Hospitalisation Details'!$A$1:$Q$2344,3,FALSE)</f>
        <v>1975</v>
      </c>
      <c r="M1255" s="10" t="str">
        <f ca="1">VLOOKUP(A1255,'Hospitalisation Details'!$A$1:$Q$2344,5,FALSE)</f>
        <v>Jun</v>
      </c>
      <c r="N1255" s="11">
        <f ca="1">VLOOKUP(A1255,'Hospitalisation Details'!$A$1:$Q$2344,6,FALSE)</f>
        <v>5</v>
      </c>
      <c r="O1255" s="17">
        <f ca="1">VLOOKUP(A1255,'Hospitalisation Details'!$A$1:$Q$2344,7,FALSE)</f>
        <v>27550</v>
      </c>
      <c r="P1255" s="11">
        <f ca="1">VLOOKUP(A1255,'Hospitalisation Details'!$A$1:$Q$2344,10,FALSE)</f>
        <v>10407.09</v>
      </c>
      <c r="Q1255" s="11" t="str">
        <f ca="1">VLOOKUP(A1255,'Hospitalisation Details'!$A$1:$Q$2344,12,FALSE)</f>
        <v>tier - 3</v>
      </c>
      <c r="R1255" s="11" t="str">
        <f ca="1">VLOOKUP(A1255,'Hospitalisation Details'!$A$1:$Q$2344,14,FALSE)</f>
        <v>tier - 1</v>
      </c>
      <c r="S1255" s="11">
        <f ca="1">VLOOKUP(A1255,'Hospitalisation Details'!$A$1:$Q$2344,17,FALSE)</f>
        <v>50</v>
      </c>
      <c r="T1255" s="11" t="str">
        <f ca="1">VLOOKUP(A1255,'Hospitalisation Details'!$A$1:$Q$2336,16,FALSE)</f>
        <v>R1015</v>
      </c>
    </row>
    <row r="1256" ht="15.5" spans="1:20">
      <c r="A1256" s="10" t="s">
        <v>4603</v>
      </c>
      <c r="B1256" s="11" t="str">
        <f>VLOOKUP(A1256,'Customer Names'!$H$6:$K$2340,3,FALSE)</f>
        <v>  Maria S</v>
      </c>
      <c r="C1256" s="11">
        <f>VLOOKUP(A1256,'Medical Examinations'!$A$1:$L$2336,2,FALSE)</f>
        <v>33.725</v>
      </c>
      <c r="D1256" s="11">
        <f>VLOOKUP(A1256,'Medical Examinations'!$A$1:$L$2336,3,FALSE)</f>
        <v>6.45</v>
      </c>
      <c r="E1256" s="11" t="str">
        <f>VLOOKUP(A1256,'Medical Examinations'!$A$1:$L$2336,4,FALSE)</f>
        <v>yes</v>
      </c>
      <c r="F1256" s="11" t="str">
        <f>VLOOKUP(A1256,'Medical Examinations'!$A$1:$L$2336,5,FALSE)</f>
        <v>No</v>
      </c>
      <c r="G1256" s="11" t="str">
        <f>VLOOKUP(A1256,'Medical Examinations'!$A$1:$L$2336,6,FALSE)</f>
        <v>No</v>
      </c>
      <c r="H1256" s="11">
        <f>VLOOKUP(A1256,'Medical Examinations'!$A$1:$L$2336,8,FALSE)</f>
        <v>0</v>
      </c>
      <c r="I1256" s="11" t="str">
        <f>VLOOKUP(A1256,'Medical Examinations'!$A$1:$L$2336,10,FALSE)</f>
        <v>No</v>
      </c>
      <c r="J1256" s="11" t="str">
        <f>VLOOKUP(A1256,'Medical Examinations'!$A$1:$L$2336,11,FALSE)</f>
        <v>Obesity</v>
      </c>
      <c r="K1256" s="11" t="str">
        <f>VLOOKUP(A1256,'Medical Examinations'!$A$1:$L$2336,12,FALSE)</f>
        <v>Diabetes</v>
      </c>
      <c r="L1256" s="10">
        <f ca="1">VLOOKUP(A1256,'Hospitalisation Details'!$A$1:$Q$2344,3,FALSE)</f>
        <v>1980</v>
      </c>
      <c r="M1256" s="10" t="str">
        <f ca="1">VLOOKUP(A1256,'Hospitalisation Details'!$A$1:$Q$2344,5,FALSE)</f>
        <v>Oct</v>
      </c>
      <c r="N1256" s="11">
        <f ca="1">VLOOKUP(A1256,'Hospitalisation Details'!$A$1:$Q$2344,6,FALSE)</f>
        <v>24</v>
      </c>
      <c r="O1256" s="17">
        <f ca="1">VLOOKUP(A1256,'Hospitalisation Details'!$A$1:$Q$2344,7,FALSE)</f>
        <v>29518</v>
      </c>
      <c r="P1256" s="11">
        <f ca="1">VLOOKUP(A1256,'Hospitalisation Details'!$A$1:$Q$2344,10,FALSE)</f>
        <v>10407.98</v>
      </c>
      <c r="Q1256" s="11" t="str">
        <f ca="1">VLOOKUP(A1256,'Hospitalisation Details'!$A$1:$Q$2344,12,FALSE)</f>
        <v>tier - 3</v>
      </c>
      <c r="R1256" s="11" t="str">
        <f ca="1">VLOOKUP(A1256,'Hospitalisation Details'!$A$1:$Q$2344,14,FALSE)</f>
        <v>tier - 1</v>
      </c>
      <c r="S1256" s="11">
        <f ca="1">VLOOKUP(A1256,'Hospitalisation Details'!$A$1:$Q$2344,17,FALSE)</f>
        <v>45</v>
      </c>
      <c r="T1256" s="11" t="str">
        <f ca="1">VLOOKUP(A1256,'Hospitalisation Details'!$A$1:$Q$2336,16,FALSE)</f>
        <v>R1021</v>
      </c>
    </row>
    <row r="1257" ht="15.5" spans="1:20">
      <c r="A1257" s="10" t="s">
        <v>4607</v>
      </c>
      <c r="B1257" s="11" t="str">
        <f>VLOOKUP(A1257,'Customer Names'!$H$6:$K$2340,3,FALSE)</f>
        <v>  Katherine E</v>
      </c>
      <c r="C1257" s="11">
        <f>VLOOKUP(A1257,'Medical Examinations'!$A$1:$L$2336,2,FALSE)</f>
        <v>28.9</v>
      </c>
      <c r="D1257" s="11">
        <f>VLOOKUP(A1257,'Medical Examinations'!$A$1:$L$2336,3,FALSE)</f>
        <v>5.74</v>
      </c>
      <c r="E1257" s="11" t="str">
        <f>VLOOKUP(A1257,'Medical Examinations'!$A$1:$L$2336,4,FALSE)</f>
        <v>yes</v>
      </c>
      <c r="F1257" s="11" t="str">
        <f>VLOOKUP(A1257,'Medical Examinations'!$A$1:$L$2336,5,FALSE)</f>
        <v>No</v>
      </c>
      <c r="G1257" s="11" t="str">
        <f>VLOOKUP(A1257,'Medical Examinations'!$A$1:$L$2336,6,FALSE)</f>
        <v>No</v>
      </c>
      <c r="H1257" s="11">
        <f>VLOOKUP(A1257,'Medical Examinations'!$A$1:$L$2336,8,FALSE)</f>
        <v>0</v>
      </c>
      <c r="I1257" s="11" t="str">
        <f>VLOOKUP(A1257,'Medical Examinations'!$A$1:$L$2336,10,FALSE)</f>
        <v>No</v>
      </c>
      <c r="J1257" s="11" t="str">
        <f>VLOOKUP(A1257,'Medical Examinations'!$A$1:$L$2336,11,FALSE)</f>
        <v>Over Weight</v>
      </c>
      <c r="K1257" s="11" t="str">
        <f>VLOOKUP(A1257,'Medical Examinations'!$A$1:$L$2336,12,FALSE)</f>
        <v>Prediabetes</v>
      </c>
      <c r="L1257" s="10">
        <f ca="1">VLOOKUP(A1257,'Hospitalisation Details'!$A$1:$Q$2344,3,FALSE)</f>
        <v>1973</v>
      </c>
      <c r="M1257" s="10" t="str">
        <f ca="1">VLOOKUP(A1257,'Hospitalisation Details'!$A$1:$Q$2344,5,FALSE)</f>
        <v>Oct</v>
      </c>
      <c r="N1257" s="11">
        <f ca="1">VLOOKUP(A1257,'Hospitalisation Details'!$A$1:$Q$2344,6,FALSE)</f>
        <v>11</v>
      </c>
      <c r="O1257" s="17">
        <f ca="1">VLOOKUP(A1257,'Hospitalisation Details'!$A$1:$Q$2344,7,FALSE)</f>
        <v>26948</v>
      </c>
      <c r="P1257" s="11">
        <f ca="1">VLOOKUP(A1257,'Hospitalisation Details'!$A$1:$Q$2344,10,FALSE)</f>
        <v>10419.59</v>
      </c>
      <c r="Q1257" s="11" t="str">
        <f ca="1">VLOOKUP(A1257,'Hospitalisation Details'!$A$1:$Q$2344,12,FALSE)</f>
        <v>tier - 3</v>
      </c>
      <c r="R1257" s="11" t="str">
        <f ca="1">VLOOKUP(A1257,'Hospitalisation Details'!$A$1:$Q$2344,14,FALSE)</f>
        <v>tier - 2</v>
      </c>
      <c r="S1257" s="11">
        <f ca="1">VLOOKUP(A1257,'Hospitalisation Details'!$A$1:$Q$2344,17,FALSE)</f>
        <v>52</v>
      </c>
      <c r="T1257" s="11" t="str">
        <f ca="1">VLOOKUP(A1257,'Hospitalisation Details'!$A$1:$Q$2336,16,FALSE)</f>
        <v>R1025</v>
      </c>
    </row>
    <row r="1258" ht="15.5" spans="1:20">
      <c r="A1258" s="10" t="s">
        <v>4610</v>
      </c>
      <c r="B1258" s="11" t="str">
        <f>VLOOKUP(A1258,'Customer Names'!$H$6:$K$2340,3,FALSE)</f>
        <v>  Michael</v>
      </c>
      <c r="C1258" s="11">
        <f>VLOOKUP(A1258,'Medical Examinations'!$A$1:$L$2336,2,FALSE)</f>
        <v>45.69</v>
      </c>
      <c r="D1258" s="11">
        <f>VLOOKUP(A1258,'Medical Examinations'!$A$1:$L$2336,3,FALSE)</f>
        <v>4.43</v>
      </c>
      <c r="E1258" s="11" t="str">
        <f>VLOOKUP(A1258,'Medical Examinations'!$A$1:$L$2336,4,FALSE)</f>
        <v>yes</v>
      </c>
      <c r="F1258" s="11" t="str">
        <f>VLOOKUP(A1258,'Medical Examinations'!$A$1:$L$2336,5,FALSE)</f>
        <v>No</v>
      </c>
      <c r="G1258" s="11" t="str">
        <f>VLOOKUP(A1258,'Medical Examinations'!$A$1:$L$2336,6,FALSE)</f>
        <v>No</v>
      </c>
      <c r="H1258" s="11">
        <f>VLOOKUP(A1258,'Medical Examinations'!$A$1:$L$2336,8,FALSE)</f>
        <v>0</v>
      </c>
      <c r="I1258" s="11" t="str">
        <f>VLOOKUP(A1258,'Medical Examinations'!$A$1:$L$2336,10,FALSE)</f>
        <v>No</v>
      </c>
      <c r="J1258" s="11" t="str">
        <f>VLOOKUP(A1258,'Medical Examinations'!$A$1:$L$2336,11,FALSE)</f>
        <v>Obesity</v>
      </c>
      <c r="K1258" s="11" t="str">
        <f>VLOOKUP(A1258,'Medical Examinations'!$A$1:$L$2336,12,FALSE)</f>
        <v>Normal</v>
      </c>
      <c r="L1258" s="10">
        <f ca="1">VLOOKUP(A1258,'Hospitalisation Details'!$A$1:$Q$2344,3,FALSE)</f>
        <v>1979</v>
      </c>
      <c r="M1258" s="10" t="str">
        <f ca="1">VLOOKUP(A1258,'Hospitalisation Details'!$A$1:$Q$2344,5,FALSE)</f>
        <v>Nov</v>
      </c>
      <c r="N1258" s="11">
        <f ca="1">VLOOKUP(A1258,'Hospitalisation Details'!$A$1:$Q$2344,6,FALSE)</f>
        <v>25</v>
      </c>
      <c r="O1258" s="17">
        <f ca="1">VLOOKUP(A1258,'Hospitalisation Details'!$A$1:$Q$2344,7,FALSE)</f>
        <v>29184</v>
      </c>
      <c r="P1258" s="11">
        <f ca="1">VLOOKUP(A1258,'Hospitalisation Details'!$A$1:$Q$2344,10,FALSE)</f>
        <v>10419.65</v>
      </c>
      <c r="Q1258" s="11" t="str">
        <f ca="1">VLOOKUP(A1258,'Hospitalisation Details'!$A$1:$Q$2344,12,FALSE)</f>
        <v>tier - 3</v>
      </c>
      <c r="R1258" s="11" t="str">
        <f ca="1">VLOOKUP(A1258,'Hospitalisation Details'!$A$1:$Q$2344,14,FALSE)</f>
        <v>tier - 2</v>
      </c>
      <c r="S1258" s="11">
        <f ca="1">VLOOKUP(A1258,'Hospitalisation Details'!$A$1:$Q$2344,17,FALSE)</f>
        <v>45</v>
      </c>
      <c r="T1258" s="11" t="str">
        <f ca="1">VLOOKUP(A1258,'Hospitalisation Details'!$A$1:$Q$2336,16,FALSE)</f>
        <v>R1025</v>
      </c>
    </row>
    <row r="1259" ht="15.5" spans="1:20">
      <c r="A1259" s="10" t="s">
        <v>4614</v>
      </c>
      <c r="B1259" s="11" t="str">
        <f>VLOOKUP(A1259,'Customer Names'!$H$6:$K$2340,3,FALSE)</f>
        <v>  Roxanne</v>
      </c>
      <c r="C1259" s="11">
        <f>VLOOKUP(A1259,'Medical Examinations'!$A$1:$L$2336,2,FALSE)</f>
        <v>21.03</v>
      </c>
      <c r="D1259" s="11">
        <f>VLOOKUP(A1259,'Medical Examinations'!$A$1:$L$2336,3,FALSE)</f>
        <v>6.5</v>
      </c>
      <c r="E1259" s="11" t="str">
        <f>VLOOKUP(A1259,'Medical Examinations'!$A$1:$L$2336,4,FALSE)</f>
        <v>No</v>
      </c>
      <c r="F1259" s="11" t="str">
        <f>VLOOKUP(A1259,'Medical Examinations'!$A$1:$L$2336,5,FALSE)</f>
        <v>No</v>
      </c>
      <c r="G1259" s="11" t="str">
        <f>VLOOKUP(A1259,'Medical Examinations'!$A$1:$L$2336,6,FALSE)</f>
        <v>No</v>
      </c>
      <c r="H1259" s="11">
        <f>VLOOKUP(A1259,'Medical Examinations'!$A$1:$L$2336,8,FALSE)</f>
        <v>0</v>
      </c>
      <c r="I1259" s="11" t="str">
        <f>VLOOKUP(A1259,'Medical Examinations'!$A$1:$L$2336,10,FALSE)</f>
        <v>No</v>
      </c>
      <c r="J1259" s="11" t="str">
        <f>VLOOKUP(A1259,'Medical Examinations'!$A$1:$L$2336,11,FALSE)</f>
        <v>Normal Weight</v>
      </c>
      <c r="K1259" s="11" t="str">
        <f>VLOOKUP(A1259,'Medical Examinations'!$A$1:$L$2336,12,FALSE)</f>
        <v>Diabetes</v>
      </c>
      <c r="L1259" s="10">
        <f ca="1">VLOOKUP(A1259,'Hospitalisation Details'!$A$1:$Q$2344,3,FALSE)</f>
        <v>1968</v>
      </c>
      <c r="M1259" s="10" t="str">
        <f ca="1">VLOOKUP(A1259,'Hospitalisation Details'!$A$1:$Q$2344,5,FALSE)</f>
        <v>Dec</v>
      </c>
      <c r="N1259" s="11">
        <f ca="1">VLOOKUP(A1259,'Hospitalisation Details'!$A$1:$Q$2344,6,FALSE)</f>
        <v>27</v>
      </c>
      <c r="O1259" s="17">
        <f ca="1">VLOOKUP(A1259,'Hospitalisation Details'!$A$1:$Q$2344,7,FALSE)</f>
        <v>25199</v>
      </c>
      <c r="P1259" s="11">
        <f ca="1">VLOOKUP(A1259,'Hospitalisation Details'!$A$1:$Q$2344,10,FALSE)</f>
        <v>10422.92</v>
      </c>
      <c r="Q1259" s="11" t="str">
        <f ca="1">VLOOKUP(A1259,'Hospitalisation Details'!$A$1:$Q$2344,12,FALSE)</f>
        <v>tier - 3</v>
      </c>
      <c r="R1259" s="11" t="str">
        <f ca="1">VLOOKUP(A1259,'Hospitalisation Details'!$A$1:$Q$2344,14,FALSE)</f>
        <v>tier - 1</v>
      </c>
      <c r="S1259" s="11">
        <f ca="1">VLOOKUP(A1259,'Hospitalisation Details'!$A$1:$Q$2344,17,FALSE)</f>
        <v>56</v>
      </c>
      <c r="T1259" s="11" t="str">
        <f ca="1">VLOOKUP(A1259,'Hospitalisation Details'!$A$1:$Q$2336,16,FALSE)</f>
        <v>R1017</v>
      </c>
    </row>
    <row r="1260" ht="15.5" spans="1:20">
      <c r="A1260" s="10" t="s">
        <v>4617</v>
      </c>
      <c r="B1260" s="11" t="str">
        <f>VLOOKUP(A1260,'Customer Names'!$H$6:$K$2340,3,FALSE)</f>
        <v>  Israel</v>
      </c>
      <c r="C1260" s="11">
        <f>VLOOKUP(A1260,'Medical Examinations'!$A$1:$L$2336,2,FALSE)</f>
        <v>37</v>
      </c>
      <c r="D1260" s="11">
        <f>VLOOKUP(A1260,'Medical Examinations'!$A$1:$L$2336,3,FALSE)</f>
        <v>8.75</v>
      </c>
      <c r="E1260" s="11" t="str">
        <f>VLOOKUP(A1260,'Medical Examinations'!$A$1:$L$2336,4,FALSE)</f>
        <v>No</v>
      </c>
      <c r="F1260" s="11" t="str">
        <f>VLOOKUP(A1260,'Medical Examinations'!$A$1:$L$2336,5,FALSE)</f>
        <v>No</v>
      </c>
      <c r="G1260" s="11" t="str">
        <f>VLOOKUP(A1260,'Medical Examinations'!$A$1:$L$2336,6,FALSE)</f>
        <v>No</v>
      </c>
      <c r="H1260" s="11">
        <f>VLOOKUP(A1260,'Medical Examinations'!$A$1:$L$2336,8,FALSE)</f>
        <v>0</v>
      </c>
      <c r="I1260" s="11" t="str">
        <f>VLOOKUP(A1260,'Medical Examinations'!$A$1:$L$2336,10,FALSE)</f>
        <v>No</v>
      </c>
      <c r="J1260" s="11" t="str">
        <f>VLOOKUP(A1260,'Medical Examinations'!$A$1:$L$2336,11,FALSE)</f>
        <v>Obesity</v>
      </c>
      <c r="K1260" s="11" t="str">
        <f>VLOOKUP(A1260,'Medical Examinations'!$A$1:$L$2336,12,FALSE)</f>
        <v>Diabetes</v>
      </c>
      <c r="L1260" s="10">
        <f ca="1">VLOOKUP(A1260,'Hospitalisation Details'!$A$1:$Q$2344,3,FALSE)</f>
        <v>1968</v>
      </c>
      <c r="M1260" s="10" t="str">
        <f ca="1">VLOOKUP(A1260,'Hospitalisation Details'!$A$1:$Q$2344,5,FALSE)</f>
        <v>Aug</v>
      </c>
      <c r="N1260" s="11">
        <f ca="1">VLOOKUP(A1260,'Hospitalisation Details'!$A$1:$Q$2344,6,FALSE)</f>
        <v>23</v>
      </c>
      <c r="O1260" s="17">
        <f ca="1">VLOOKUP(A1260,'Hospitalisation Details'!$A$1:$Q$2344,7,FALSE)</f>
        <v>25073</v>
      </c>
      <c r="P1260" s="11">
        <f ca="1">VLOOKUP(A1260,'Hospitalisation Details'!$A$1:$Q$2344,10,FALSE)</f>
        <v>10435.07</v>
      </c>
      <c r="Q1260" s="11" t="str">
        <f ca="1">VLOOKUP(A1260,'Hospitalisation Details'!$A$1:$Q$2344,12,FALSE)</f>
        <v>tier - 3</v>
      </c>
      <c r="R1260" s="11" t="str">
        <f ca="1">VLOOKUP(A1260,'Hospitalisation Details'!$A$1:$Q$2344,14,FALSE)</f>
        <v>tier - 1</v>
      </c>
      <c r="S1260" s="11">
        <f ca="1">VLOOKUP(A1260,'Hospitalisation Details'!$A$1:$Q$2344,17,FALSE)</f>
        <v>57</v>
      </c>
      <c r="T1260" s="11" t="str">
        <f ca="1">VLOOKUP(A1260,'Hospitalisation Details'!$A$1:$Q$2336,16,FALSE)</f>
        <v>R1016</v>
      </c>
    </row>
    <row r="1261" ht="15.5" spans="1:20">
      <c r="A1261" s="10" t="s">
        <v>4621</v>
      </c>
      <c r="B1261" s="11" t="str">
        <f>VLOOKUP(A1261,'Customer Names'!$H$6:$K$2340,3,FALSE)</f>
        <v>  Samalya</v>
      </c>
      <c r="C1261" s="11">
        <f>VLOOKUP(A1261,'Medical Examinations'!$A$1:$L$2336,2,FALSE)</f>
        <v>25.4</v>
      </c>
      <c r="D1261" s="11">
        <f>VLOOKUP(A1261,'Medical Examinations'!$A$1:$L$2336,3,FALSE)</f>
        <v>11.96</v>
      </c>
      <c r="E1261" s="11" t="str">
        <f>VLOOKUP(A1261,'Medical Examinations'!$A$1:$L$2336,4,FALSE)</f>
        <v>No</v>
      </c>
      <c r="F1261" s="11" t="str">
        <f>VLOOKUP(A1261,'Medical Examinations'!$A$1:$L$2336,5,FALSE)</f>
        <v>No</v>
      </c>
      <c r="G1261" s="11" t="str">
        <f>VLOOKUP(A1261,'Medical Examinations'!$A$1:$L$2336,6,FALSE)</f>
        <v>No</v>
      </c>
      <c r="H1261" s="11">
        <f>VLOOKUP(A1261,'Medical Examinations'!$A$1:$L$2336,8,FALSE)</f>
        <v>0</v>
      </c>
      <c r="I1261" s="11" t="str">
        <f>VLOOKUP(A1261,'Medical Examinations'!$A$1:$L$2336,10,FALSE)</f>
        <v>No</v>
      </c>
      <c r="J1261" s="11" t="str">
        <f>VLOOKUP(A1261,'Medical Examinations'!$A$1:$L$2336,11,FALSE)</f>
        <v>Over Weight</v>
      </c>
      <c r="K1261" s="11" t="str">
        <f>VLOOKUP(A1261,'Medical Examinations'!$A$1:$L$2336,12,FALSE)</f>
        <v>Diabetes</v>
      </c>
      <c r="L1261" s="10">
        <f ca="1">VLOOKUP(A1261,'Hospitalisation Details'!$A$1:$Q$2344,3,FALSE)</f>
        <v>1968</v>
      </c>
      <c r="M1261" s="10" t="str">
        <f ca="1">VLOOKUP(A1261,'Hospitalisation Details'!$A$1:$Q$2344,5,FALSE)</f>
        <v>Aug</v>
      </c>
      <c r="N1261" s="11">
        <f ca="1">VLOOKUP(A1261,'Hospitalisation Details'!$A$1:$Q$2344,6,FALSE)</f>
        <v>29</v>
      </c>
      <c r="O1261" s="17">
        <f ca="1">VLOOKUP(A1261,'Hospitalisation Details'!$A$1:$Q$2344,7,FALSE)</f>
        <v>25079</v>
      </c>
      <c r="P1261" s="11">
        <f ca="1">VLOOKUP(A1261,'Hospitalisation Details'!$A$1:$Q$2344,10,FALSE)</f>
        <v>10436.1</v>
      </c>
      <c r="Q1261" s="11" t="str">
        <f ca="1">VLOOKUP(A1261,'Hospitalisation Details'!$A$1:$Q$2344,12,FALSE)</f>
        <v>tier - 3</v>
      </c>
      <c r="R1261" s="11" t="str">
        <f ca="1">VLOOKUP(A1261,'Hospitalisation Details'!$A$1:$Q$2344,14,FALSE)</f>
        <v>tier - 3</v>
      </c>
      <c r="S1261" s="11">
        <f ca="1">VLOOKUP(A1261,'Hospitalisation Details'!$A$1:$Q$2344,17,FALSE)</f>
        <v>57</v>
      </c>
      <c r="T1261" s="11" t="str">
        <f ca="1">VLOOKUP(A1261,'Hospitalisation Details'!$A$1:$Q$2336,16,FALSE)</f>
        <v>R1011</v>
      </c>
    </row>
    <row r="1262" ht="15.5" spans="1:20">
      <c r="A1262" s="10" t="s">
        <v>4625</v>
      </c>
      <c r="B1262" s="11" t="str">
        <f>VLOOKUP(A1262,'Customer Names'!$H$6:$K$2340,3,FALSE)</f>
        <v>  Peter</v>
      </c>
      <c r="C1262" s="11">
        <f>VLOOKUP(A1262,'Medical Examinations'!$A$1:$L$2336,2,FALSE)</f>
        <v>32.3</v>
      </c>
      <c r="D1262" s="11">
        <f>VLOOKUP(A1262,'Medical Examinations'!$A$1:$L$2336,3,FALSE)</f>
        <v>10.54</v>
      </c>
      <c r="E1262" s="11" t="str">
        <f>VLOOKUP(A1262,'Medical Examinations'!$A$1:$L$2336,4,FALSE)</f>
        <v>No</v>
      </c>
      <c r="F1262" s="11" t="str">
        <f>VLOOKUP(A1262,'Medical Examinations'!$A$1:$L$2336,5,FALSE)</f>
        <v>No</v>
      </c>
      <c r="G1262" s="11" t="str">
        <f>VLOOKUP(A1262,'Medical Examinations'!$A$1:$L$2336,6,FALSE)</f>
        <v>No</v>
      </c>
      <c r="H1262" s="11">
        <f>VLOOKUP(A1262,'Medical Examinations'!$A$1:$L$2336,8,FALSE)</f>
        <v>0</v>
      </c>
      <c r="I1262" s="11" t="str">
        <f>VLOOKUP(A1262,'Medical Examinations'!$A$1:$L$2336,10,FALSE)</f>
        <v>No</v>
      </c>
      <c r="J1262" s="11" t="str">
        <f>VLOOKUP(A1262,'Medical Examinations'!$A$1:$L$2336,11,FALSE)</f>
        <v>Obesity</v>
      </c>
      <c r="K1262" s="11" t="str">
        <f>VLOOKUP(A1262,'Medical Examinations'!$A$1:$L$2336,12,FALSE)</f>
        <v>Diabetes</v>
      </c>
      <c r="L1262" s="10">
        <f ca="1">VLOOKUP(A1262,'Hospitalisation Details'!$A$1:$Q$2344,3,FALSE)</f>
        <v>1968</v>
      </c>
      <c r="M1262" s="10" t="str">
        <f ca="1">VLOOKUP(A1262,'Hospitalisation Details'!$A$1:$Q$2344,5,FALSE)</f>
        <v>Nov</v>
      </c>
      <c r="N1262" s="11">
        <f ca="1">VLOOKUP(A1262,'Hospitalisation Details'!$A$1:$Q$2344,6,FALSE)</f>
        <v>8</v>
      </c>
      <c r="O1262" s="17">
        <f ca="1">VLOOKUP(A1262,'Hospitalisation Details'!$A$1:$Q$2344,7,FALSE)</f>
        <v>25150</v>
      </c>
      <c r="P1262" s="11">
        <f ca="1">VLOOKUP(A1262,'Hospitalisation Details'!$A$1:$Q$2344,10,FALSE)</f>
        <v>10450.55</v>
      </c>
      <c r="Q1262" s="11" t="str">
        <f ca="1">VLOOKUP(A1262,'Hospitalisation Details'!$A$1:$Q$2344,12,FALSE)</f>
        <v>tier - 3</v>
      </c>
      <c r="R1262" s="11" t="str">
        <f ca="1">VLOOKUP(A1262,'Hospitalisation Details'!$A$1:$Q$2344,14,FALSE)</f>
        <v>tier - 1</v>
      </c>
      <c r="S1262" s="11">
        <f ca="1">VLOOKUP(A1262,'Hospitalisation Details'!$A$1:$Q$2344,17,FALSE)</f>
        <v>56</v>
      </c>
      <c r="T1262" s="11" t="str">
        <f ca="1">VLOOKUP(A1262,'Hospitalisation Details'!$A$1:$Q$2336,16,FALSE)</f>
        <v>R1011</v>
      </c>
    </row>
    <row r="1263" ht="15.5" spans="1:20">
      <c r="A1263" s="10" t="s">
        <v>4628</v>
      </c>
      <c r="B1263" s="11" t="str">
        <f>VLOOKUP(A1263,'Customer Names'!$H$6:$K$2340,3,FALSE)</f>
        <v>  Alicia</v>
      </c>
      <c r="C1263" s="11">
        <f>VLOOKUP(A1263,'Medical Examinations'!$A$1:$L$2336,2,FALSE)</f>
        <v>23.94</v>
      </c>
      <c r="D1263" s="11">
        <f>VLOOKUP(A1263,'Medical Examinations'!$A$1:$L$2336,3,FALSE)</f>
        <v>4.54</v>
      </c>
      <c r="E1263" s="11" t="str">
        <f>VLOOKUP(A1263,'Medical Examinations'!$A$1:$L$2336,4,FALSE)</f>
        <v>yes</v>
      </c>
      <c r="F1263" s="11" t="str">
        <f>VLOOKUP(A1263,'Medical Examinations'!$A$1:$L$2336,5,FALSE)</f>
        <v>No</v>
      </c>
      <c r="G1263" s="11" t="str">
        <f>VLOOKUP(A1263,'Medical Examinations'!$A$1:$L$2336,6,FALSE)</f>
        <v>Yes</v>
      </c>
      <c r="H1263" s="11">
        <f>VLOOKUP(A1263,'Medical Examinations'!$A$1:$L$2336,8,FALSE)</f>
        <v>1</v>
      </c>
      <c r="I1263" s="11" t="str">
        <f>VLOOKUP(A1263,'Medical Examinations'!$A$1:$L$2336,10,FALSE)</f>
        <v>No</v>
      </c>
      <c r="J1263" s="11" t="str">
        <f>VLOOKUP(A1263,'Medical Examinations'!$A$1:$L$2336,11,FALSE)</f>
        <v>Normal Weight</v>
      </c>
      <c r="K1263" s="11" t="str">
        <f>VLOOKUP(A1263,'Medical Examinations'!$A$1:$L$2336,12,FALSE)</f>
        <v>Normal</v>
      </c>
      <c r="L1263" s="10">
        <f ca="1">VLOOKUP(A1263,'Hospitalisation Details'!$A$1:$Q$2344,3,FALSE)</f>
        <v>1964</v>
      </c>
      <c r="M1263" s="10" t="str">
        <f ca="1">VLOOKUP(A1263,'Hospitalisation Details'!$A$1:$Q$2344,5,FALSE)</f>
        <v>Oct</v>
      </c>
      <c r="N1263" s="11">
        <f ca="1">VLOOKUP(A1263,'Hospitalisation Details'!$A$1:$Q$2344,6,FALSE)</f>
        <v>14</v>
      </c>
      <c r="O1263" s="17">
        <f ca="1">VLOOKUP(A1263,'Hospitalisation Details'!$A$1:$Q$2344,7,FALSE)</f>
        <v>23664</v>
      </c>
      <c r="P1263" s="11">
        <f ca="1">VLOOKUP(A1263,'Hospitalisation Details'!$A$1:$Q$2344,10,FALSE)</f>
        <v>10455.1</v>
      </c>
      <c r="Q1263" s="11" t="str">
        <f ca="1">VLOOKUP(A1263,'Hospitalisation Details'!$A$1:$Q$2344,12,FALSE)</f>
        <v>tier - 3</v>
      </c>
      <c r="R1263" s="11" t="str">
        <f ca="1">VLOOKUP(A1263,'Hospitalisation Details'!$A$1:$Q$2344,14,FALSE)</f>
        <v>tier - 1</v>
      </c>
      <c r="S1263" s="11">
        <f ca="1">VLOOKUP(A1263,'Hospitalisation Details'!$A$1:$Q$2344,17,FALSE)</f>
        <v>61</v>
      </c>
      <c r="T1263" s="11" t="str">
        <f ca="1">VLOOKUP(A1263,'Hospitalisation Details'!$A$1:$Q$2336,16,FALSE)</f>
        <v>R1012</v>
      </c>
    </row>
    <row r="1264" ht="15.5" spans="1:20">
      <c r="A1264" s="10" t="s">
        <v>4632</v>
      </c>
      <c r="B1264" s="11" t="str">
        <f>VLOOKUP(A1264,'Customer Names'!$H$6:$K$2340,3,FALSE)</f>
        <v>  Sarah K</v>
      </c>
      <c r="C1264" s="11">
        <f>VLOOKUP(A1264,'Medical Examinations'!$A$1:$L$2336,2,FALSE)</f>
        <v>46.4</v>
      </c>
      <c r="D1264" s="11">
        <f>VLOOKUP(A1264,'Medical Examinations'!$A$1:$L$2336,3,FALSE)</f>
        <v>5.71</v>
      </c>
      <c r="E1264" s="11" t="str">
        <f>VLOOKUP(A1264,'Medical Examinations'!$A$1:$L$2336,4,FALSE)</f>
        <v>No</v>
      </c>
      <c r="F1264" s="11" t="str">
        <f>VLOOKUP(A1264,'Medical Examinations'!$A$1:$L$2336,5,FALSE)</f>
        <v>No</v>
      </c>
      <c r="G1264" s="11" t="str">
        <f>VLOOKUP(A1264,'Medical Examinations'!$A$1:$L$2336,6,FALSE)</f>
        <v>No</v>
      </c>
      <c r="H1264" s="11">
        <f>VLOOKUP(A1264,'Medical Examinations'!$A$1:$L$2336,8,FALSE)</f>
        <v>0</v>
      </c>
      <c r="I1264" s="11" t="str">
        <f>VLOOKUP(A1264,'Medical Examinations'!$A$1:$L$2336,10,FALSE)</f>
        <v>No</v>
      </c>
      <c r="J1264" s="11" t="str">
        <f>VLOOKUP(A1264,'Medical Examinations'!$A$1:$L$2336,11,FALSE)</f>
        <v>Obesity</v>
      </c>
      <c r="K1264" s="11" t="str">
        <f>VLOOKUP(A1264,'Medical Examinations'!$A$1:$L$2336,12,FALSE)</f>
        <v>Prediabetes</v>
      </c>
      <c r="L1264" s="10">
        <f ca="1">VLOOKUP(A1264,'Hospitalisation Details'!$A$1:$Q$2344,3,FALSE)</f>
        <v>1976</v>
      </c>
      <c r="M1264" s="10" t="str">
        <f ca="1">VLOOKUP(A1264,'Hospitalisation Details'!$A$1:$Q$2344,5,FALSE)</f>
        <v>Aug</v>
      </c>
      <c r="N1264" s="11">
        <f ca="1">VLOOKUP(A1264,'Hospitalisation Details'!$A$1:$Q$2344,6,FALSE)</f>
        <v>3</v>
      </c>
      <c r="O1264" s="17">
        <f ca="1">VLOOKUP(A1264,'Hospitalisation Details'!$A$1:$Q$2344,7,FALSE)</f>
        <v>27975</v>
      </c>
      <c r="P1264" s="11">
        <f ca="1">VLOOKUP(A1264,'Hospitalisation Details'!$A$1:$Q$2344,10,FALSE)</f>
        <v>10455.14</v>
      </c>
      <c r="Q1264" s="11" t="str">
        <f ca="1">VLOOKUP(A1264,'Hospitalisation Details'!$A$1:$Q$2344,12,FALSE)</f>
        <v>tier - 3</v>
      </c>
      <c r="R1264" s="11" t="str">
        <f ca="1">VLOOKUP(A1264,'Hospitalisation Details'!$A$1:$Q$2344,14,FALSE)</f>
        <v>tier - 2</v>
      </c>
      <c r="S1264" s="11">
        <f ca="1">VLOOKUP(A1264,'Hospitalisation Details'!$A$1:$Q$2344,17,FALSE)</f>
        <v>49</v>
      </c>
      <c r="T1264" s="11" t="str">
        <f ca="1">VLOOKUP(A1264,'Hospitalisation Details'!$A$1:$Q$2336,16,FALSE)</f>
        <v>R1021</v>
      </c>
    </row>
    <row r="1265" ht="15.5" spans="1:20">
      <c r="A1265" s="10" t="s">
        <v>4636</v>
      </c>
      <c r="B1265" s="11" t="str">
        <f>VLOOKUP(A1265,'Customer Names'!$H$6:$K$2340,3,FALSE)</f>
        <v>  Guomin</v>
      </c>
      <c r="C1265" s="11">
        <f>VLOOKUP(A1265,'Medical Examinations'!$A$1:$L$2336,2,FALSE)</f>
        <v>40.375</v>
      </c>
      <c r="D1265" s="11">
        <f>VLOOKUP(A1265,'Medical Examinations'!$A$1:$L$2336,3,FALSE)</f>
        <v>6.25</v>
      </c>
      <c r="E1265" s="11" t="str">
        <f>VLOOKUP(A1265,'Medical Examinations'!$A$1:$L$2336,4,FALSE)</f>
        <v>yes</v>
      </c>
      <c r="F1265" s="11" t="str">
        <f>VLOOKUP(A1265,'Medical Examinations'!$A$1:$L$2336,5,FALSE)</f>
        <v>No</v>
      </c>
      <c r="G1265" s="11" t="str">
        <f>VLOOKUP(A1265,'Medical Examinations'!$A$1:$L$2336,6,FALSE)</f>
        <v>No</v>
      </c>
      <c r="H1265" s="11">
        <f>VLOOKUP(A1265,'Medical Examinations'!$A$1:$L$2336,8,FALSE)</f>
        <v>0</v>
      </c>
      <c r="I1265" s="11" t="str">
        <f>VLOOKUP(A1265,'Medical Examinations'!$A$1:$L$2336,10,FALSE)</f>
        <v>No</v>
      </c>
      <c r="J1265" s="11" t="str">
        <f>VLOOKUP(A1265,'Medical Examinations'!$A$1:$L$2336,11,FALSE)</f>
        <v>Obesity</v>
      </c>
      <c r="K1265" s="11" t="str">
        <f>VLOOKUP(A1265,'Medical Examinations'!$A$1:$L$2336,12,FALSE)</f>
        <v>Prediabetes</v>
      </c>
      <c r="L1265" s="10">
        <f ca="1">VLOOKUP(A1265,'Hospitalisation Details'!$A$1:$Q$2344,3,FALSE)</f>
        <v>1964</v>
      </c>
      <c r="M1265" s="10" t="str">
        <f ca="1">VLOOKUP(A1265,'Hospitalisation Details'!$A$1:$Q$2344,5,FALSE)</f>
        <v>Jul</v>
      </c>
      <c r="N1265" s="11">
        <f ca="1">VLOOKUP(A1265,'Hospitalisation Details'!$A$1:$Q$2344,6,FALSE)</f>
        <v>27</v>
      </c>
      <c r="O1265" s="17">
        <f ca="1">VLOOKUP(A1265,'Hospitalisation Details'!$A$1:$Q$2344,7,FALSE)</f>
        <v>23585</v>
      </c>
      <c r="P1265" s="11">
        <f ca="1">VLOOKUP(A1265,'Hospitalisation Details'!$A$1:$Q$2344,10,FALSE)</f>
        <v>10459.19</v>
      </c>
      <c r="Q1265" s="11" t="str">
        <f ca="1">VLOOKUP(A1265,'Hospitalisation Details'!$A$1:$Q$2344,12,FALSE)</f>
        <v>tier - 3</v>
      </c>
      <c r="R1265" s="11" t="str">
        <f ca="1">VLOOKUP(A1265,'Hospitalisation Details'!$A$1:$Q$2344,14,FALSE)</f>
        <v>tier - 1</v>
      </c>
      <c r="S1265" s="11">
        <f ca="1">VLOOKUP(A1265,'Hospitalisation Details'!$A$1:$Q$2344,17,FALSE)</f>
        <v>61</v>
      </c>
      <c r="T1265" s="11" t="str">
        <f ca="1">VLOOKUP(A1265,'Hospitalisation Details'!$A$1:$Q$2336,16,FALSE)</f>
        <v>R1013</v>
      </c>
    </row>
    <row r="1266" ht="15.5" spans="1:20">
      <c r="A1266" s="10" t="s">
        <v>4639</v>
      </c>
      <c r="B1266" s="11" t="str">
        <f>VLOOKUP(A1266,'Customer Names'!$H$6:$K$2340,3,FALSE)</f>
        <v>  Javier</v>
      </c>
      <c r="C1266" s="11">
        <f>VLOOKUP(A1266,'Medical Examinations'!$A$1:$L$2336,2,FALSE)</f>
        <v>28.7</v>
      </c>
      <c r="D1266" s="11">
        <f>VLOOKUP(A1266,'Medical Examinations'!$A$1:$L$2336,3,FALSE)</f>
        <v>9.47</v>
      </c>
      <c r="E1266" s="11" t="str">
        <f>VLOOKUP(A1266,'Medical Examinations'!$A$1:$L$2336,4,FALSE)</f>
        <v>No</v>
      </c>
      <c r="F1266" s="11" t="str">
        <f>VLOOKUP(A1266,'Medical Examinations'!$A$1:$L$2336,5,FALSE)</f>
        <v>No</v>
      </c>
      <c r="G1266" s="11" t="str">
        <f>VLOOKUP(A1266,'Medical Examinations'!$A$1:$L$2336,6,FALSE)</f>
        <v>No</v>
      </c>
      <c r="H1266" s="11">
        <f>VLOOKUP(A1266,'Medical Examinations'!$A$1:$L$2336,8,FALSE)</f>
        <v>2</v>
      </c>
      <c r="I1266" s="11" t="str">
        <f>VLOOKUP(A1266,'Medical Examinations'!$A$1:$L$2336,10,FALSE)</f>
        <v>No</v>
      </c>
      <c r="J1266" s="11" t="str">
        <f>VLOOKUP(A1266,'Medical Examinations'!$A$1:$L$2336,11,FALSE)</f>
        <v>Over Weight</v>
      </c>
      <c r="K1266" s="11" t="str">
        <f>VLOOKUP(A1266,'Medical Examinations'!$A$1:$L$2336,12,FALSE)</f>
        <v>Diabetes</v>
      </c>
      <c r="L1266" s="10">
        <f ca="1">VLOOKUP(A1266,'Hospitalisation Details'!$A$1:$Q$2344,3,FALSE)</f>
        <v>1969</v>
      </c>
      <c r="M1266" s="10" t="str">
        <f ca="1">VLOOKUP(A1266,'Hospitalisation Details'!$A$1:$Q$2344,5,FALSE)</f>
        <v>Sep</v>
      </c>
      <c r="N1266" s="11">
        <f ca="1">VLOOKUP(A1266,'Hospitalisation Details'!$A$1:$Q$2344,6,FALSE)</f>
        <v>22</v>
      </c>
      <c r="O1266" s="17">
        <f ca="1">VLOOKUP(A1266,'Hospitalisation Details'!$A$1:$Q$2344,7,FALSE)</f>
        <v>25468</v>
      </c>
      <c r="P1266" s="11">
        <f ca="1">VLOOKUP(A1266,'Hospitalisation Details'!$A$1:$Q$2344,10,FALSE)</f>
        <v>10461.98</v>
      </c>
      <c r="Q1266" s="11" t="str">
        <f ca="1">VLOOKUP(A1266,'Hospitalisation Details'!$A$1:$Q$2344,12,FALSE)</f>
        <v>tier - 3</v>
      </c>
      <c r="R1266" s="11" t="str">
        <f ca="1">VLOOKUP(A1266,'Hospitalisation Details'!$A$1:$Q$2344,14,FALSE)</f>
        <v>tier - 1</v>
      </c>
      <c r="S1266" s="11">
        <f ca="1">VLOOKUP(A1266,'Hospitalisation Details'!$A$1:$Q$2344,17,FALSE)</f>
        <v>56</v>
      </c>
      <c r="T1266" s="11" t="str">
        <f ca="1">VLOOKUP(A1266,'Hospitalisation Details'!$A$1:$Q$2336,16,FALSE)</f>
        <v>R1012</v>
      </c>
    </row>
    <row r="1267" ht="15.5" spans="1:20">
      <c r="A1267" s="10" t="s">
        <v>4642</v>
      </c>
      <c r="B1267" s="11" t="str">
        <f>VLOOKUP(A1267,'Customer Names'!$H$6:$K$2340,3,FALSE)</f>
        <v>  Matt</v>
      </c>
      <c r="C1267" s="11">
        <f>VLOOKUP(A1267,'Medical Examinations'!$A$1:$L$2336,2,FALSE)</f>
        <v>26.63</v>
      </c>
      <c r="D1267" s="11">
        <f>VLOOKUP(A1267,'Medical Examinations'!$A$1:$L$2336,3,FALSE)</f>
        <v>5.7</v>
      </c>
      <c r="E1267" s="11" t="str">
        <f>VLOOKUP(A1267,'Medical Examinations'!$A$1:$L$2336,4,FALSE)</f>
        <v>No</v>
      </c>
      <c r="F1267" s="11" t="str">
        <f>VLOOKUP(A1267,'Medical Examinations'!$A$1:$L$2336,5,FALSE)</f>
        <v>No</v>
      </c>
      <c r="G1267" s="11" t="str">
        <f>VLOOKUP(A1267,'Medical Examinations'!$A$1:$L$2336,6,FALSE)</f>
        <v>No</v>
      </c>
      <c r="H1267" s="11">
        <f>VLOOKUP(A1267,'Medical Examinations'!$A$1:$L$2336,8,FALSE)</f>
        <v>0</v>
      </c>
      <c r="I1267" s="11" t="str">
        <f>VLOOKUP(A1267,'Medical Examinations'!$A$1:$L$2336,10,FALSE)</f>
        <v>No</v>
      </c>
      <c r="J1267" s="11" t="str">
        <f>VLOOKUP(A1267,'Medical Examinations'!$A$1:$L$2336,11,FALSE)</f>
        <v>Over Weight</v>
      </c>
      <c r="K1267" s="11" t="str">
        <f>VLOOKUP(A1267,'Medical Examinations'!$A$1:$L$2336,12,FALSE)</f>
        <v>Prediabetes</v>
      </c>
      <c r="L1267" s="10">
        <f ca="1">VLOOKUP(A1267,'Hospitalisation Details'!$A$1:$Q$2344,3,FALSE)</f>
        <v>1987</v>
      </c>
      <c r="M1267" s="10" t="str">
        <f ca="1">VLOOKUP(A1267,'Hospitalisation Details'!$A$1:$Q$2344,5,FALSE)</f>
        <v>Jun</v>
      </c>
      <c r="N1267" s="11">
        <f ca="1">VLOOKUP(A1267,'Hospitalisation Details'!$A$1:$Q$2344,6,FALSE)</f>
        <v>28</v>
      </c>
      <c r="O1267" s="17">
        <f ca="1">VLOOKUP(A1267,'Hospitalisation Details'!$A$1:$Q$2344,7,FALSE)</f>
        <v>31956</v>
      </c>
      <c r="P1267" s="11">
        <f ca="1">VLOOKUP(A1267,'Hospitalisation Details'!$A$1:$Q$2344,10,FALSE)</f>
        <v>10464.83</v>
      </c>
      <c r="Q1267" s="11" t="str">
        <f ca="1">VLOOKUP(A1267,'Hospitalisation Details'!$A$1:$Q$2344,12,FALSE)</f>
        <v>tier - 3</v>
      </c>
      <c r="R1267" s="11" t="str">
        <f ca="1">VLOOKUP(A1267,'Hospitalisation Details'!$A$1:$Q$2344,14,FALSE)</f>
        <v>tier - 1</v>
      </c>
      <c r="S1267" s="11">
        <f ca="1">VLOOKUP(A1267,'Hospitalisation Details'!$A$1:$Q$2344,17,FALSE)</f>
        <v>38</v>
      </c>
      <c r="T1267" s="11" t="str">
        <f ca="1">VLOOKUP(A1267,'Hospitalisation Details'!$A$1:$Q$2336,16,FALSE)</f>
        <v>R1012</v>
      </c>
    </row>
    <row r="1268" ht="15.5" spans="1:20">
      <c r="A1268" s="10" t="s">
        <v>4646</v>
      </c>
      <c r="B1268" s="11" t="str">
        <f>VLOOKUP(A1268,'Customer Names'!$H$6:$K$2340,3,FALSE)</f>
        <v>  Thomas S</v>
      </c>
      <c r="C1268" s="11">
        <f>VLOOKUP(A1268,'Medical Examinations'!$A$1:$L$2336,2,FALSE)</f>
        <v>22.515</v>
      </c>
      <c r="D1268" s="11">
        <f>VLOOKUP(A1268,'Medical Examinations'!$A$1:$L$2336,3,FALSE)</f>
        <v>11.18</v>
      </c>
      <c r="E1268" s="11" t="str">
        <f>VLOOKUP(A1268,'Medical Examinations'!$A$1:$L$2336,4,FALSE)</f>
        <v>No</v>
      </c>
      <c r="F1268" s="11" t="str">
        <f>VLOOKUP(A1268,'Medical Examinations'!$A$1:$L$2336,5,FALSE)</f>
        <v>No</v>
      </c>
      <c r="G1268" s="11" t="str">
        <f>VLOOKUP(A1268,'Medical Examinations'!$A$1:$L$2336,6,FALSE)</f>
        <v>No</v>
      </c>
      <c r="H1268" s="11">
        <f>VLOOKUP(A1268,'Medical Examinations'!$A$1:$L$2336,8,FALSE)</f>
        <v>2</v>
      </c>
      <c r="I1268" s="11" t="str">
        <f>VLOOKUP(A1268,'Medical Examinations'!$A$1:$L$2336,10,FALSE)</f>
        <v>No</v>
      </c>
      <c r="J1268" s="11" t="str">
        <f>VLOOKUP(A1268,'Medical Examinations'!$A$1:$L$2336,11,FALSE)</f>
        <v>Normal Weight</v>
      </c>
      <c r="K1268" s="11" t="str">
        <f>VLOOKUP(A1268,'Medical Examinations'!$A$1:$L$2336,12,FALSE)</f>
        <v>Diabetes</v>
      </c>
      <c r="L1268" s="10">
        <f ca="1">VLOOKUP(A1268,'Hospitalisation Details'!$A$1:$Q$2344,3,FALSE)</f>
        <v>1978</v>
      </c>
      <c r="M1268" s="10" t="str">
        <f ca="1">VLOOKUP(A1268,'Hospitalisation Details'!$A$1:$Q$2344,5,FALSE)</f>
        <v>Aug</v>
      </c>
      <c r="N1268" s="11">
        <f ca="1">VLOOKUP(A1268,'Hospitalisation Details'!$A$1:$Q$2344,6,FALSE)</f>
        <v>21</v>
      </c>
      <c r="O1268" s="17">
        <f ca="1">VLOOKUP(A1268,'Hospitalisation Details'!$A$1:$Q$2344,7,FALSE)</f>
        <v>28723</v>
      </c>
      <c r="P1268" s="11">
        <f ca="1">VLOOKUP(A1268,'Hospitalisation Details'!$A$1:$Q$2344,10,FALSE)</f>
        <v>10486.55</v>
      </c>
      <c r="Q1268" s="11" t="str">
        <f ca="1">VLOOKUP(A1268,'Hospitalisation Details'!$A$1:$Q$2344,12,FALSE)</f>
        <v>tier - 3</v>
      </c>
      <c r="R1268" s="11" t="str">
        <f ca="1">VLOOKUP(A1268,'Hospitalisation Details'!$A$1:$Q$2344,14,FALSE)</f>
        <v>tier - 3</v>
      </c>
      <c r="S1268" s="11">
        <f ca="1">VLOOKUP(A1268,'Hospitalisation Details'!$A$1:$Q$2344,17,FALSE)</f>
        <v>47</v>
      </c>
      <c r="T1268" s="11" t="str">
        <f ca="1">VLOOKUP(A1268,'Hospitalisation Details'!$A$1:$Q$2336,16,FALSE)</f>
        <v>R1025</v>
      </c>
    </row>
    <row r="1269" ht="15.5" spans="1:20">
      <c r="A1269" s="10" t="s">
        <v>4650</v>
      </c>
      <c r="B1269" s="11" t="str">
        <f>VLOOKUP(A1269,'Customer Names'!$H$6:$K$2340,3,FALSE)</f>
        <v>  Martha Patricia</v>
      </c>
      <c r="C1269" s="11">
        <f>VLOOKUP(A1269,'Medical Examinations'!$A$1:$L$2336,2,FALSE)</f>
        <v>36.575</v>
      </c>
      <c r="D1269" s="11">
        <f>VLOOKUP(A1269,'Medical Examinations'!$A$1:$L$2336,3,FALSE)</f>
        <v>10.98</v>
      </c>
      <c r="E1269" s="11" t="str">
        <f>VLOOKUP(A1269,'Medical Examinations'!$A$1:$L$2336,4,FALSE)</f>
        <v>No</v>
      </c>
      <c r="F1269" s="11" t="str">
        <f>VLOOKUP(A1269,'Medical Examinations'!$A$1:$L$2336,5,FALSE)</f>
        <v>No</v>
      </c>
      <c r="G1269" s="11" t="str">
        <f>VLOOKUP(A1269,'Medical Examinations'!$A$1:$L$2336,6,FALSE)</f>
        <v>No</v>
      </c>
      <c r="H1269" s="11">
        <f>VLOOKUP(A1269,'Medical Examinations'!$A$1:$L$2336,8,FALSE)</f>
        <v>0</v>
      </c>
      <c r="I1269" s="11" t="str">
        <f>VLOOKUP(A1269,'Medical Examinations'!$A$1:$L$2336,10,FALSE)</f>
        <v>No</v>
      </c>
      <c r="J1269" s="11" t="str">
        <f>VLOOKUP(A1269,'Medical Examinations'!$A$1:$L$2336,11,FALSE)</f>
        <v>Obesity</v>
      </c>
      <c r="K1269" s="11" t="str">
        <f>VLOOKUP(A1269,'Medical Examinations'!$A$1:$L$2336,12,FALSE)</f>
        <v>Diabetes</v>
      </c>
      <c r="L1269" s="10">
        <f ca="1">VLOOKUP(A1269,'Hospitalisation Details'!$A$1:$Q$2344,3,FALSE)</f>
        <v>1972</v>
      </c>
      <c r="M1269" s="10" t="str">
        <f ca="1">VLOOKUP(A1269,'Hospitalisation Details'!$A$1:$Q$2344,5,FALSE)</f>
        <v>Oct</v>
      </c>
      <c r="N1269" s="11">
        <f ca="1">VLOOKUP(A1269,'Hospitalisation Details'!$A$1:$Q$2344,6,FALSE)</f>
        <v>19</v>
      </c>
      <c r="O1269" s="17">
        <f ca="1">VLOOKUP(A1269,'Hospitalisation Details'!$A$1:$Q$2344,7,FALSE)</f>
        <v>26591</v>
      </c>
      <c r="P1269" s="11">
        <f ca="1">VLOOKUP(A1269,'Hospitalisation Details'!$A$1:$Q$2344,10,FALSE)</f>
        <v>10493.95</v>
      </c>
      <c r="Q1269" s="11" t="str">
        <f ca="1">VLOOKUP(A1269,'Hospitalisation Details'!$A$1:$Q$2344,12,FALSE)</f>
        <v>tier - 3</v>
      </c>
      <c r="R1269" s="11" t="str">
        <f ca="1">VLOOKUP(A1269,'Hospitalisation Details'!$A$1:$Q$2344,14,FALSE)</f>
        <v>tier - 1</v>
      </c>
      <c r="S1269" s="11">
        <f ca="1">VLOOKUP(A1269,'Hospitalisation Details'!$A$1:$Q$2344,17,FALSE)</f>
        <v>53</v>
      </c>
      <c r="T1269" s="11" t="str">
        <f ca="1">VLOOKUP(A1269,'Hospitalisation Details'!$A$1:$Q$2336,16,FALSE)</f>
        <v>R1012</v>
      </c>
    </row>
    <row r="1270" ht="15.5" spans="1:20">
      <c r="A1270" s="10" t="s">
        <v>4654</v>
      </c>
      <c r="B1270" s="11" t="str">
        <f>VLOOKUP(A1270,'Customer Names'!$H$6:$K$2340,3,FALSE)</f>
        <v>  Alicia</v>
      </c>
      <c r="C1270" s="11">
        <f>VLOOKUP(A1270,'Medical Examinations'!$A$1:$L$2336,2,FALSE)</f>
        <v>23.66</v>
      </c>
      <c r="D1270" s="11">
        <f>VLOOKUP(A1270,'Medical Examinations'!$A$1:$L$2336,3,FALSE)</f>
        <v>5.11</v>
      </c>
      <c r="E1270" s="11" t="str">
        <f>VLOOKUP(A1270,'Medical Examinations'!$A$1:$L$2336,4,FALSE)</f>
        <v>yes</v>
      </c>
      <c r="F1270" s="11" t="str">
        <f>VLOOKUP(A1270,'Medical Examinations'!$A$1:$L$2336,5,FALSE)</f>
        <v>No</v>
      </c>
      <c r="G1270" s="11" t="str">
        <f>VLOOKUP(A1270,'Medical Examinations'!$A$1:$L$2336,6,FALSE)</f>
        <v>Yes</v>
      </c>
      <c r="H1270" s="11">
        <f>VLOOKUP(A1270,'Medical Examinations'!$A$1:$L$2336,8,FALSE)</f>
        <v>1</v>
      </c>
      <c r="I1270" s="11" t="str">
        <f>VLOOKUP(A1270,'Medical Examinations'!$A$1:$L$2336,10,FALSE)</f>
        <v>No</v>
      </c>
      <c r="J1270" s="11" t="str">
        <f>VLOOKUP(A1270,'Medical Examinations'!$A$1:$L$2336,11,FALSE)</f>
        <v>Normal Weight</v>
      </c>
      <c r="K1270" s="11" t="str">
        <f>VLOOKUP(A1270,'Medical Examinations'!$A$1:$L$2336,12,FALSE)</f>
        <v>Normal</v>
      </c>
      <c r="L1270" s="10">
        <f ca="1">VLOOKUP(A1270,'Hospitalisation Details'!$A$1:$Q$2344,3,FALSE)</f>
        <v>1977</v>
      </c>
      <c r="M1270" s="10" t="str">
        <f ca="1">VLOOKUP(A1270,'Hospitalisation Details'!$A$1:$Q$2344,5,FALSE)</f>
        <v>Oct</v>
      </c>
      <c r="N1270" s="11">
        <f ca="1">VLOOKUP(A1270,'Hospitalisation Details'!$A$1:$Q$2344,6,FALSE)</f>
        <v>25</v>
      </c>
      <c r="O1270" s="17">
        <f ca="1">VLOOKUP(A1270,'Hospitalisation Details'!$A$1:$Q$2344,7,FALSE)</f>
        <v>28423</v>
      </c>
      <c r="P1270" s="11">
        <f ca="1">VLOOKUP(A1270,'Hospitalisation Details'!$A$1:$Q$2344,10,FALSE)</f>
        <v>10495.6</v>
      </c>
      <c r="Q1270" s="11" t="str">
        <f ca="1">VLOOKUP(A1270,'Hospitalisation Details'!$A$1:$Q$2344,12,FALSE)</f>
        <v>tier - 3</v>
      </c>
      <c r="R1270" s="11" t="str">
        <f ca="1">VLOOKUP(A1270,'Hospitalisation Details'!$A$1:$Q$2344,14,FALSE)</f>
        <v>tier - 1</v>
      </c>
      <c r="S1270" s="11">
        <f ca="1">VLOOKUP(A1270,'Hospitalisation Details'!$A$1:$Q$2344,17,FALSE)</f>
        <v>48</v>
      </c>
      <c r="T1270" s="11" t="str">
        <f ca="1">VLOOKUP(A1270,'Hospitalisation Details'!$A$1:$Q$2336,16,FALSE)</f>
        <v>R1012</v>
      </c>
    </row>
    <row r="1271" ht="15.5" spans="1:20">
      <c r="A1271" s="10" t="s">
        <v>4658</v>
      </c>
      <c r="B1271" s="11" t="str">
        <f>VLOOKUP(A1271,'Customer Names'!$H$6:$K$2340,3,FALSE)</f>
        <v>  Jennifer V</v>
      </c>
      <c r="C1271" s="11">
        <f>VLOOKUP(A1271,'Medical Examinations'!$A$1:$L$2336,2,FALSE)</f>
        <v>18.62</v>
      </c>
      <c r="D1271" s="11">
        <f>VLOOKUP(A1271,'Medical Examinations'!$A$1:$L$2336,3,FALSE)</f>
        <v>10.24</v>
      </c>
      <c r="E1271" s="11" t="str">
        <f>VLOOKUP(A1271,'Medical Examinations'!$A$1:$L$2336,4,FALSE)</f>
        <v>No</v>
      </c>
      <c r="F1271" s="11" t="str">
        <f>VLOOKUP(A1271,'Medical Examinations'!$A$1:$L$2336,5,FALSE)</f>
        <v>No</v>
      </c>
      <c r="G1271" s="11" t="str">
        <f>VLOOKUP(A1271,'Medical Examinations'!$A$1:$L$2336,6,FALSE)</f>
        <v>No</v>
      </c>
      <c r="H1271" s="11">
        <f>VLOOKUP(A1271,'Medical Examinations'!$A$1:$L$2336,8,FALSE)</f>
        <v>0</v>
      </c>
      <c r="I1271" s="11" t="str">
        <f>VLOOKUP(A1271,'Medical Examinations'!$A$1:$L$2336,10,FALSE)</f>
        <v>No</v>
      </c>
      <c r="J1271" s="11" t="str">
        <f>VLOOKUP(A1271,'Medical Examinations'!$A$1:$L$2336,11,FALSE)</f>
        <v>Normal Weight</v>
      </c>
      <c r="K1271" s="11" t="str">
        <f>VLOOKUP(A1271,'Medical Examinations'!$A$1:$L$2336,12,FALSE)</f>
        <v>Diabetes</v>
      </c>
      <c r="L1271" s="10">
        <f ca="1">VLOOKUP(A1271,'Hospitalisation Details'!$A$1:$Q$2344,3,FALSE)</f>
        <v>1971</v>
      </c>
      <c r="M1271" s="10" t="str">
        <f ca="1">VLOOKUP(A1271,'Hospitalisation Details'!$A$1:$Q$2344,5,FALSE)</f>
        <v>Sep</v>
      </c>
      <c r="N1271" s="11">
        <f ca="1">VLOOKUP(A1271,'Hospitalisation Details'!$A$1:$Q$2344,6,FALSE)</f>
        <v>26</v>
      </c>
      <c r="O1271" s="17">
        <f ca="1">VLOOKUP(A1271,'Hospitalisation Details'!$A$1:$Q$2344,7,FALSE)</f>
        <v>26202</v>
      </c>
      <c r="P1271" s="11">
        <f ca="1">VLOOKUP(A1271,'Hospitalisation Details'!$A$1:$Q$2344,10,FALSE)</f>
        <v>10546.48</v>
      </c>
      <c r="Q1271" s="11" t="str">
        <f ca="1">VLOOKUP(A1271,'Hospitalisation Details'!$A$1:$Q$2344,12,FALSE)</f>
        <v>tier - 3</v>
      </c>
      <c r="R1271" s="11" t="str">
        <f ca="1">VLOOKUP(A1271,'Hospitalisation Details'!$A$1:$Q$2344,14,FALSE)</f>
        <v>tier - 3</v>
      </c>
      <c r="S1271" s="11">
        <f ca="1">VLOOKUP(A1271,'Hospitalisation Details'!$A$1:$Q$2344,17,FALSE)</f>
        <v>54</v>
      </c>
      <c r="T1271" s="11" t="str">
        <f ca="1">VLOOKUP(A1271,'Hospitalisation Details'!$A$1:$Q$2336,16,FALSE)</f>
        <v>R1011</v>
      </c>
    </row>
    <row r="1272" ht="15.5" spans="1:20">
      <c r="A1272" s="10" t="s">
        <v>4661</v>
      </c>
      <c r="B1272" s="11" t="str">
        <f>VLOOKUP(A1272,'Customer Names'!$H$6:$K$2340,3,FALSE)</f>
        <v>  Michael W</v>
      </c>
      <c r="C1272" s="11">
        <f>VLOOKUP(A1272,'Medical Examinations'!$A$1:$L$2336,2,FALSE)</f>
        <v>19.19</v>
      </c>
      <c r="D1272" s="11">
        <f>VLOOKUP(A1272,'Medical Examinations'!$A$1:$L$2336,3,FALSE)</f>
        <v>7.71</v>
      </c>
      <c r="E1272" s="11" t="str">
        <f>VLOOKUP(A1272,'Medical Examinations'!$A$1:$L$2336,4,FALSE)</f>
        <v>yes</v>
      </c>
      <c r="F1272" s="11" t="str">
        <f>VLOOKUP(A1272,'Medical Examinations'!$A$1:$L$2336,5,FALSE)</f>
        <v>No</v>
      </c>
      <c r="G1272" s="11" t="str">
        <f>VLOOKUP(A1272,'Medical Examinations'!$A$1:$L$2336,6,FALSE)</f>
        <v>No</v>
      </c>
      <c r="H1272" s="11">
        <f>VLOOKUP(A1272,'Medical Examinations'!$A$1:$L$2336,8,FALSE)</f>
        <v>1</v>
      </c>
      <c r="I1272" s="11" t="str">
        <f>VLOOKUP(A1272,'Medical Examinations'!$A$1:$L$2336,10,FALSE)</f>
        <v>No</v>
      </c>
      <c r="J1272" s="11" t="str">
        <f>VLOOKUP(A1272,'Medical Examinations'!$A$1:$L$2336,11,FALSE)</f>
        <v>Normal Weight</v>
      </c>
      <c r="K1272" s="11" t="str">
        <f>VLOOKUP(A1272,'Medical Examinations'!$A$1:$L$2336,12,FALSE)</f>
        <v>Diabetes</v>
      </c>
      <c r="L1272" s="10">
        <f ca="1">VLOOKUP(A1272,'Hospitalisation Details'!$A$1:$Q$2344,3,FALSE)</f>
        <v>1971</v>
      </c>
      <c r="M1272" s="10" t="str">
        <f ca="1">VLOOKUP(A1272,'Hospitalisation Details'!$A$1:$Q$2344,5,FALSE)</f>
        <v>Jun</v>
      </c>
      <c r="N1272" s="11">
        <f ca="1">VLOOKUP(A1272,'Hospitalisation Details'!$A$1:$Q$2344,6,FALSE)</f>
        <v>29</v>
      </c>
      <c r="O1272" s="17">
        <f ca="1">VLOOKUP(A1272,'Hospitalisation Details'!$A$1:$Q$2344,7,FALSE)</f>
        <v>26113</v>
      </c>
      <c r="P1272" s="11">
        <f ca="1">VLOOKUP(A1272,'Hospitalisation Details'!$A$1:$Q$2344,10,FALSE)</f>
        <v>10560.49</v>
      </c>
      <c r="Q1272" s="11" t="str">
        <f ca="1">VLOOKUP(A1272,'Hospitalisation Details'!$A$1:$Q$2344,12,FALSE)</f>
        <v>tier - 3</v>
      </c>
      <c r="R1272" s="11" t="str">
        <f ca="1">VLOOKUP(A1272,'Hospitalisation Details'!$A$1:$Q$2344,14,FALSE)</f>
        <v>tier - 2</v>
      </c>
      <c r="S1272" s="11">
        <f ca="1">VLOOKUP(A1272,'Hospitalisation Details'!$A$1:$Q$2344,17,FALSE)</f>
        <v>54</v>
      </c>
      <c r="T1272" s="11" t="str">
        <f ca="1">VLOOKUP(A1272,'Hospitalisation Details'!$A$1:$Q$2336,16,FALSE)</f>
        <v>R1013</v>
      </c>
    </row>
    <row r="1273" ht="15.5" spans="1:20">
      <c r="A1273" s="10" t="s">
        <v>4665</v>
      </c>
      <c r="B1273" s="11" t="str">
        <f>VLOOKUP(A1273,'Customer Names'!$H$6:$K$2340,3,FALSE)</f>
        <v>  Eddie C</v>
      </c>
      <c r="C1273" s="11">
        <f>VLOOKUP(A1273,'Medical Examinations'!$A$1:$L$2336,2,FALSE)</f>
        <v>27.5</v>
      </c>
      <c r="D1273" s="11">
        <f>VLOOKUP(A1273,'Medical Examinations'!$A$1:$L$2336,3,FALSE)</f>
        <v>6.03</v>
      </c>
      <c r="E1273" s="11" t="str">
        <f>VLOOKUP(A1273,'Medical Examinations'!$A$1:$L$2336,4,FALSE)</f>
        <v>No</v>
      </c>
      <c r="F1273" s="11" t="str">
        <f>VLOOKUP(A1273,'Medical Examinations'!$A$1:$L$2336,5,FALSE)</f>
        <v>No</v>
      </c>
      <c r="G1273" s="11" t="str">
        <f>VLOOKUP(A1273,'Medical Examinations'!$A$1:$L$2336,6,FALSE)</f>
        <v>No</v>
      </c>
      <c r="H1273" s="11">
        <f>VLOOKUP(A1273,'Medical Examinations'!$A$1:$L$2336,8,FALSE)</f>
        <v>0</v>
      </c>
      <c r="I1273" s="11" t="str">
        <f>VLOOKUP(A1273,'Medical Examinations'!$A$1:$L$2336,10,FALSE)</f>
        <v>No</v>
      </c>
      <c r="J1273" s="11" t="str">
        <f>VLOOKUP(A1273,'Medical Examinations'!$A$1:$L$2336,11,FALSE)</f>
        <v>Over Weight</v>
      </c>
      <c r="K1273" s="11" t="str">
        <f>VLOOKUP(A1273,'Medical Examinations'!$A$1:$L$2336,12,FALSE)</f>
        <v>Prediabetes</v>
      </c>
      <c r="L1273" s="10">
        <f ca="1">VLOOKUP(A1273,'Hospitalisation Details'!$A$1:$Q$2344,3,FALSE)</f>
        <v>1969</v>
      </c>
      <c r="M1273" s="10" t="str">
        <f ca="1">VLOOKUP(A1273,'Hospitalisation Details'!$A$1:$Q$2344,5,FALSE)</f>
        <v>Jul</v>
      </c>
      <c r="N1273" s="11">
        <f ca="1">VLOOKUP(A1273,'Hospitalisation Details'!$A$1:$Q$2344,6,FALSE)</f>
        <v>17</v>
      </c>
      <c r="O1273" s="17">
        <f ca="1">VLOOKUP(A1273,'Hospitalisation Details'!$A$1:$Q$2344,7,FALSE)</f>
        <v>25401</v>
      </c>
      <c r="P1273" s="11">
        <f ca="1">VLOOKUP(A1273,'Hospitalisation Details'!$A$1:$Q$2344,10,FALSE)</f>
        <v>10564.88</v>
      </c>
      <c r="Q1273" s="11" t="str">
        <f ca="1">VLOOKUP(A1273,'Hospitalisation Details'!$A$1:$Q$2344,12,FALSE)</f>
        <v>tier - 3</v>
      </c>
      <c r="R1273" s="11" t="str">
        <f ca="1">VLOOKUP(A1273,'Hospitalisation Details'!$A$1:$Q$2344,14,FALSE)</f>
        <v>tier - 1</v>
      </c>
      <c r="S1273" s="11">
        <f ca="1">VLOOKUP(A1273,'Hospitalisation Details'!$A$1:$Q$2344,17,FALSE)</f>
        <v>56</v>
      </c>
      <c r="T1273" s="11" t="str">
        <f ca="1">VLOOKUP(A1273,'Hospitalisation Details'!$A$1:$Q$2336,16,FALSE)</f>
        <v>R1024</v>
      </c>
    </row>
    <row r="1274" ht="15.5" spans="1:20">
      <c r="A1274" s="10" t="s">
        <v>4669</v>
      </c>
      <c r="B1274" s="11" t="str">
        <f>VLOOKUP(A1274,'Customer Names'!$H$6:$K$2340,3,FALSE)</f>
        <v>  Maxime M</v>
      </c>
      <c r="C1274" s="11">
        <f>VLOOKUP(A1274,'Medical Examinations'!$A$1:$L$2336,2,FALSE)</f>
        <v>27.36</v>
      </c>
      <c r="D1274" s="11">
        <f>VLOOKUP(A1274,'Medical Examinations'!$A$1:$L$2336,3,FALSE)</f>
        <v>5.96</v>
      </c>
      <c r="E1274" s="11" t="str">
        <f>VLOOKUP(A1274,'Medical Examinations'!$A$1:$L$2336,4,FALSE)</f>
        <v>No</v>
      </c>
      <c r="F1274" s="11" t="str">
        <f>VLOOKUP(A1274,'Medical Examinations'!$A$1:$L$2336,5,FALSE)</f>
        <v>No</v>
      </c>
      <c r="G1274" s="11" t="str">
        <f>VLOOKUP(A1274,'Medical Examinations'!$A$1:$L$2336,6,FALSE)</f>
        <v>Yes</v>
      </c>
      <c r="H1274" s="11">
        <f>VLOOKUP(A1274,'Medical Examinations'!$A$1:$L$2336,8,FALSE)</f>
        <v>1</v>
      </c>
      <c r="I1274" s="11" t="str">
        <f>VLOOKUP(A1274,'Medical Examinations'!$A$1:$L$2336,10,FALSE)</f>
        <v>No</v>
      </c>
      <c r="J1274" s="11" t="str">
        <f>VLOOKUP(A1274,'Medical Examinations'!$A$1:$L$2336,11,FALSE)</f>
        <v>Over Weight</v>
      </c>
      <c r="K1274" s="11" t="str">
        <f>VLOOKUP(A1274,'Medical Examinations'!$A$1:$L$2336,12,FALSE)</f>
        <v>Prediabetes</v>
      </c>
      <c r="L1274" s="10">
        <f ca="1">VLOOKUP(A1274,'Hospitalisation Details'!$A$1:$Q$2344,3,FALSE)</f>
        <v>1966</v>
      </c>
      <c r="M1274" s="10" t="str">
        <f ca="1">VLOOKUP(A1274,'Hospitalisation Details'!$A$1:$Q$2344,5,FALSE)</f>
        <v>Dec</v>
      </c>
      <c r="N1274" s="11">
        <f ca="1">VLOOKUP(A1274,'Hospitalisation Details'!$A$1:$Q$2344,6,FALSE)</f>
        <v>11</v>
      </c>
      <c r="O1274" s="17">
        <f ca="1">VLOOKUP(A1274,'Hospitalisation Details'!$A$1:$Q$2344,7,FALSE)</f>
        <v>24452</v>
      </c>
      <c r="P1274" s="11">
        <f ca="1">VLOOKUP(A1274,'Hospitalisation Details'!$A$1:$Q$2344,10,FALSE)</f>
        <v>10577.09</v>
      </c>
      <c r="Q1274" s="11" t="str">
        <f ca="1">VLOOKUP(A1274,'Hospitalisation Details'!$A$1:$Q$2344,12,FALSE)</f>
        <v>tier - 3</v>
      </c>
      <c r="R1274" s="11" t="str">
        <f ca="1">VLOOKUP(A1274,'Hospitalisation Details'!$A$1:$Q$2344,14,FALSE)</f>
        <v>tier - 3</v>
      </c>
      <c r="S1274" s="11">
        <f ca="1">VLOOKUP(A1274,'Hospitalisation Details'!$A$1:$Q$2344,17,FALSE)</f>
        <v>58</v>
      </c>
      <c r="T1274" s="11" t="str">
        <f ca="1">VLOOKUP(A1274,'Hospitalisation Details'!$A$1:$Q$2336,16,FALSE)</f>
        <v>R1011</v>
      </c>
    </row>
    <row r="1275" ht="15.5" spans="1:20">
      <c r="A1275" s="10" t="s">
        <v>4672</v>
      </c>
      <c r="B1275" s="11" t="str">
        <f>VLOOKUP(A1275,'Customer Names'!$H$6:$K$2340,3,FALSE)</f>
        <v>  Mark D</v>
      </c>
      <c r="C1275" s="11">
        <f>VLOOKUP(A1275,'Medical Examinations'!$A$1:$L$2336,2,FALSE)</f>
        <v>20.35</v>
      </c>
      <c r="D1275" s="11">
        <f>VLOOKUP(A1275,'Medical Examinations'!$A$1:$L$2336,3,FALSE)</f>
        <v>4.16</v>
      </c>
      <c r="E1275" s="11" t="str">
        <f>VLOOKUP(A1275,'Medical Examinations'!$A$1:$L$2336,4,FALSE)</f>
        <v>No</v>
      </c>
      <c r="F1275" s="11" t="str">
        <f>VLOOKUP(A1275,'Medical Examinations'!$A$1:$L$2336,5,FALSE)</f>
        <v>No</v>
      </c>
      <c r="G1275" s="11" t="str">
        <f>VLOOKUP(A1275,'Medical Examinations'!$A$1:$L$2336,6,FALSE)</f>
        <v>No</v>
      </c>
      <c r="H1275" s="11">
        <f>VLOOKUP(A1275,'Medical Examinations'!$A$1:$L$2336,8,FALSE)</f>
        <v>0</v>
      </c>
      <c r="I1275" s="11" t="str">
        <f>VLOOKUP(A1275,'Medical Examinations'!$A$1:$L$2336,10,FALSE)</f>
        <v>No</v>
      </c>
      <c r="J1275" s="11" t="str">
        <f>VLOOKUP(A1275,'Medical Examinations'!$A$1:$L$2336,11,FALSE)</f>
        <v>Normal Weight</v>
      </c>
      <c r="K1275" s="11" t="str">
        <f>VLOOKUP(A1275,'Medical Examinations'!$A$1:$L$2336,12,FALSE)</f>
        <v>Normal</v>
      </c>
      <c r="L1275" s="10">
        <f ca="1">VLOOKUP(A1275,'Hospitalisation Details'!$A$1:$Q$2344,3,FALSE)</f>
        <v>1969</v>
      </c>
      <c r="M1275" s="10" t="str">
        <f ca="1">VLOOKUP(A1275,'Hospitalisation Details'!$A$1:$Q$2344,5,FALSE)</f>
        <v>Dec</v>
      </c>
      <c r="N1275" s="11">
        <f ca="1">VLOOKUP(A1275,'Hospitalisation Details'!$A$1:$Q$2344,6,FALSE)</f>
        <v>25</v>
      </c>
      <c r="O1275" s="17">
        <f ca="1">VLOOKUP(A1275,'Hospitalisation Details'!$A$1:$Q$2344,7,FALSE)</f>
        <v>25562</v>
      </c>
      <c r="P1275" s="11">
        <f ca="1">VLOOKUP(A1275,'Hospitalisation Details'!$A$1:$Q$2344,10,FALSE)</f>
        <v>10579.71</v>
      </c>
      <c r="Q1275" s="11" t="str">
        <f ca="1">VLOOKUP(A1275,'Hospitalisation Details'!$A$1:$Q$2344,12,FALSE)</f>
        <v>tier - 3</v>
      </c>
      <c r="R1275" s="11" t="str">
        <f ca="1">VLOOKUP(A1275,'Hospitalisation Details'!$A$1:$Q$2344,14,FALSE)</f>
        <v>tier - 3</v>
      </c>
      <c r="S1275" s="11">
        <f ca="1">VLOOKUP(A1275,'Hospitalisation Details'!$A$1:$Q$2344,17,FALSE)</f>
        <v>55</v>
      </c>
      <c r="T1275" s="11" t="str">
        <f ca="1">VLOOKUP(A1275,'Hospitalisation Details'!$A$1:$Q$2336,16,FALSE)</f>
        <v>R1013</v>
      </c>
    </row>
    <row r="1276" ht="15.5" spans="1:20">
      <c r="A1276" s="10" t="s">
        <v>4675</v>
      </c>
      <c r="B1276" s="11" t="str">
        <f>VLOOKUP(A1276,'Customer Names'!$H$6:$K$2340,3,FALSE)</f>
        <v>  Adam</v>
      </c>
      <c r="C1276" s="11">
        <f>VLOOKUP(A1276,'Medical Examinations'!$A$1:$L$2336,2,FALSE)</f>
        <v>24.035</v>
      </c>
      <c r="D1276" s="11">
        <f>VLOOKUP(A1276,'Medical Examinations'!$A$1:$L$2336,3,FALSE)</f>
        <v>6.11</v>
      </c>
      <c r="E1276" s="11" t="str">
        <f>VLOOKUP(A1276,'Medical Examinations'!$A$1:$L$2336,4,FALSE)</f>
        <v>No</v>
      </c>
      <c r="F1276" s="11" t="str">
        <f>VLOOKUP(A1276,'Medical Examinations'!$A$1:$L$2336,5,FALSE)</f>
        <v>No</v>
      </c>
      <c r="G1276" s="11" t="str">
        <f>VLOOKUP(A1276,'Medical Examinations'!$A$1:$L$2336,6,FALSE)</f>
        <v>No</v>
      </c>
      <c r="H1276" s="11">
        <f>VLOOKUP(A1276,'Medical Examinations'!$A$1:$L$2336,8,FALSE)</f>
        <v>0</v>
      </c>
      <c r="I1276" s="11" t="str">
        <f>VLOOKUP(A1276,'Medical Examinations'!$A$1:$L$2336,10,FALSE)</f>
        <v>No</v>
      </c>
      <c r="J1276" s="11" t="str">
        <f>VLOOKUP(A1276,'Medical Examinations'!$A$1:$L$2336,11,FALSE)</f>
        <v>Normal Weight</v>
      </c>
      <c r="K1276" s="11" t="str">
        <f>VLOOKUP(A1276,'Medical Examinations'!$A$1:$L$2336,12,FALSE)</f>
        <v>Prediabetes</v>
      </c>
      <c r="L1276" s="10">
        <f ca="1">VLOOKUP(A1276,'Hospitalisation Details'!$A$1:$Q$2344,3,FALSE)</f>
        <v>1966</v>
      </c>
      <c r="M1276" s="10" t="str">
        <f ca="1">VLOOKUP(A1276,'Hospitalisation Details'!$A$1:$Q$2344,5,FALSE)</f>
        <v>Nov</v>
      </c>
      <c r="N1276" s="11">
        <f ca="1">VLOOKUP(A1276,'Hospitalisation Details'!$A$1:$Q$2344,6,FALSE)</f>
        <v>3</v>
      </c>
      <c r="O1276" s="17">
        <f ca="1">VLOOKUP(A1276,'Hospitalisation Details'!$A$1:$Q$2344,7,FALSE)</f>
        <v>24414</v>
      </c>
      <c r="P1276" s="11">
        <f ca="1">VLOOKUP(A1276,'Hospitalisation Details'!$A$1:$Q$2344,10,FALSE)</f>
        <v>10594.23</v>
      </c>
      <c r="Q1276" s="11" t="str">
        <f ca="1">VLOOKUP(A1276,'Hospitalisation Details'!$A$1:$Q$2344,12,FALSE)</f>
        <v>tier - 3</v>
      </c>
      <c r="R1276" s="11" t="str">
        <f ca="1">VLOOKUP(A1276,'Hospitalisation Details'!$A$1:$Q$2344,14,FALSE)</f>
        <v>tier - 3</v>
      </c>
      <c r="S1276" s="11">
        <f ca="1">VLOOKUP(A1276,'Hospitalisation Details'!$A$1:$Q$2344,17,FALSE)</f>
        <v>59</v>
      </c>
      <c r="T1276" s="11" t="str">
        <f ca="1">VLOOKUP(A1276,'Hospitalisation Details'!$A$1:$Q$2336,16,FALSE)</f>
        <v>R1013</v>
      </c>
    </row>
    <row r="1277" ht="15.5" spans="1:20">
      <c r="A1277" s="10" t="s">
        <v>4678</v>
      </c>
      <c r="B1277" s="11" t="str">
        <f>VLOOKUP(A1277,'Customer Names'!$H$6:$K$2340,3,FALSE)</f>
        <v>  Justin M</v>
      </c>
      <c r="C1277" s="11">
        <f>VLOOKUP(A1277,'Medical Examinations'!$A$1:$L$2336,2,FALSE)</f>
        <v>23.56</v>
      </c>
      <c r="D1277" s="11">
        <f>VLOOKUP(A1277,'Medical Examinations'!$A$1:$L$2336,3,FALSE)</f>
        <v>5.97</v>
      </c>
      <c r="E1277" s="11" t="str">
        <f>VLOOKUP(A1277,'Medical Examinations'!$A$1:$L$2336,4,FALSE)</f>
        <v>No</v>
      </c>
      <c r="F1277" s="11" t="str">
        <f>VLOOKUP(A1277,'Medical Examinations'!$A$1:$L$2336,5,FALSE)</f>
        <v>No</v>
      </c>
      <c r="G1277" s="11" t="str">
        <f>VLOOKUP(A1277,'Medical Examinations'!$A$1:$L$2336,6,FALSE)</f>
        <v>No</v>
      </c>
      <c r="H1277" s="11">
        <f>VLOOKUP(A1277,'Medical Examinations'!$A$1:$L$2336,8,FALSE)</f>
        <v>0</v>
      </c>
      <c r="I1277" s="11" t="str">
        <f>VLOOKUP(A1277,'Medical Examinations'!$A$1:$L$2336,10,FALSE)</f>
        <v>No</v>
      </c>
      <c r="J1277" s="11" t="str">
        <f>VLOOKUP(A1277,'Medical Examinations'!$A$1:$L$2336,11,FALSE)</f>
        <v>Normal Weight</v>
      </c>
      <c r="K1277" s="11" t="str">
        <f>VLOOKUP(A1277,'Medical Examinations'!$A$1:$L$2336,12,FALSE)</f>
        <v>Prediabetes</v>
      </c>
      <c r="L1277" s="10">
        <f ca="1">VLOOKUP(A1277,'Hospitalisation Details'!$A$1:$Q$2344,3,FALSE)</f>
        <v>1967</v>
      </c>
      <c r="M1277" s="10" t="str">
        <f ca="1">VLOOKUP(A1277,'Hospitalisation Details'!$A$1:$Q$2344,5,FALSE)</f>
        <v>Nov</v>
      </c>
      <c r="N1277" s="11">
        <f ca="1">VLOOKUP(A1277,'Hospitalisation Details'!$A$1:$Q$2344,6,FALSE)</f>
        <v>29</v>
      </c>
      <c r="O1277" s="17">
        <f ca="1">VLOOKUP(A1277,'Hospitalisation Details'!$A$1:$Q$2344,7,FALSE)</f>
        <v>24805</v>
      </c>
      <c r="P1277" s="11">
        <f ca="1">VLOOKUP(A1277,'Hospitalisation Details'!$A$1:$Q$2344,10,FALSE)</f>
        <v>10594.5</v>
      </c>
      <c r="Q1277" s="11" t="str">
        <f ca="1">VLOOKUP(A1277,'Hospitalisation Details'!$A$1:$Q$2344,12,FALSE)</f>
        <v>tier - 3</v>
      </c>
      <c r="R1277" s="11" t="str">
        <f ca="1">VLOOKUP(A1277,'Hospitalisation Details'!$A$1:$Q$2344,14,FALSE)</f>
        <v>tier - 1</v>
      </c>
      <c r="S1277" s="11">
        <f ca="1">VLOOKUP(A1277,'Hospitalisation Details'!$A$1:$Q$2344,17,FALSE)</f>
        <v>57</v>
      </c>
      <c r="T1277" s="11" t="str">
        <f ca="1">VLOOKUP(A1277,'Hospitalisation Details'!$A$1:$Q$2336,16,FALSE)</f>
        <v>R1012</v>
      </c>
    </row>
    <row r="1278" ht="15.5" spans="1:20">
      <c r="A1278" s="10" t="s">
        <v>4682</v>
      </c>
      <c r="B1278" s="11" t="str">
        <f>VLOOKUP(A1278,'Customer Names'!$H$6:$K$2340,3,FALSE)</f>
        <v>  Svetlana V</v>
      </c>
      <c r="C1278" s="11">
        <f>VLOOKUP(A1278,'Medical Examinations'!$A$1:$L$2336,2,FALSE)</f>
        <v>27.17</v>
      </c>
      <c r="D1278" s="11">
        <f>VLOOKUP(A1278,'Medical Examinations'!$A$1:$L$2336,3,FALSE)</f>
        <v>10.81</v>
      </c>
      <c r="E1278" s="11" t="str">
        <f>VLOOKUP(A1278,'Medical Examinations'!$A$1:$L$2336,4,FALSE)</f>
        <v>No</v>
      </c>
      <c r="F1278" s="11" t="str">
        <f>VLOOKUP(A1278,'Medical Examinations'!$A$1:$L$2336,5,FALSE)</f>
        <v>No</v>
      </c>
      <c r="G1278" s="11" t="str">
        <f>VLOOKUP(A1278,'Medical Examinations'!$A$1:$L$2336,6,FALSE)</f>
        <v>No</v>
      </c>
      <c r="H1278" s="11">
        <f>VLOOKUP(A1278,'Medical Examinations'!$A$1:$L$2336,8,FALSE)</f>
        <v>2</v>
      </c>
      <c r="I1278" s="11" t="str">
        <f>VLOOKUP(A1278,'Medical Examinations'!$A$1:$L$2336,10,FALSE)</f>
        <v>No</v>
      </c>
      <c r="J1278" s="11" t="str">
        <f>VLOOKUP(A1278,'Medical Examinations'!$A$1:$L$2336,11,FALSE)</f>
        <v>Over Weight</v>
      </c>
      <c r="K1278" s="11" t="str">
        <f>VLOOKUP(A1278,'Medical Examinations'!$A$1:$L$2336,12,FALSE)</f>
        <v>Diabetes</v>
      </c>
      <c r="L1278" s="10">
        <f ca="1">VLOOKUP(A1278,'Hospitalisation Details'!$A$1:$Q$2344,3,FALSE)</f>
        <v>1972</v>
      </c>
      <c r="M1278" s="10" t="str">
        <f ca="1">VLOOKUP(A1278,'Hospitalisation Details'!$A$1:$Q$2344,5,FALSE)</f>
        <v>Dec</v>
      </c>
      <c r="N1278" s="11">
        <f ca="1">VLOOKUP(A1278,'Hospitalisation Details'!$A$1:$Q$2344,6,FALSE)</f>
        <v>14</v>
      </c>
      <c r="O1278" s="17">
        <f ca="1">VLOOKUP(A1278,'Hospitalisation Details'!$A$1:$Q$2344,7,FALSE)</f>
        <v>26647</v>
      </c>
      <c r="P1278" s="11">
        <f ca="1">VLOOKUP(A1278,'Hospitalisation Details'!$A$1:$Q$2344,10,FALSE)</f>
        <v>10600.55</v>
      </c>
      <c r="Q1278" s="11" t="str">
        <f ca="1">VLOOKUP(A1278,'Hospitalisation Details'!$A$1:$Q$2344,12,FALSE)</f>
        <v>tier - 3</v>
      </c>
      <c r="R1278" s="11" t="str">
        <f ca="1">VLOOKUP(A1278,'Hospitalisation Details'!$A$1:$Q$2344,14,FALSE)</f>
        <v>tier - 1</v>
      </c>
      <c r="S1278" s="11">
        <f ca="1">VLOOKUP(A1278,'Hospitalisation Details'!$A$1:$Q$2344,17,FALSE)</f>
        <v>52</v>
      </c>
      <c r="T1278" s="11" t="str">
        <f ca="1">VLOOKUP(A1278,'Hospitalisation Details'!$A$1:$Q$2336,16,FALSE)</f>
        <v>R1012</v>
      </c>
    </row>
    <row r="1279" ht="15.5" spans="1:20">
      <c r="A1279" s="10" t="s">
        <v>4686</v>
      </c>
      <c r="B1279" s="11" t="str">
        <f>VLOOKUP(A1279,'Customer Names'!$H$6:$K$2340,3,FALSE)</f>
        <v>  Jana L</v>
      </c>
      <c r="C1279" s="11">
        <f>VLOOKUP(A1279,'Medical Examinations'!$A$1:$L$2336,2,FALSE)</f>
        <v>34.32</v>
      </c>
      <c r="D1279" s="11">
        <f>VLOOKUP(A1279,'Medical Examinations'!$A$1:$L$2336,3,FALSE)</f>
        <v>5.7</v>
      </c>
      <c r="E1279" s="11" t="str">
        <f>VLOOKUP(A1279,'Medical Examinations'!$A$1:$L$2336,4,FALSE)</f>
        <v>yes</v>
      </c>
      <c r="F1279" s="11" t="str">
        <f>VLOOKUP(A1279,'Medical Examinations'!$A$1:$L$2336,5,FALSE)</f>
        <v>No</v>
      </c>
      <c r="G1279" s="11" t="str">
        <f>VLOOKUP(A1279,'Medical Examinations'!$A$1:$L$2336,6,FALSE)</f>
        <v>Yes</v>
      </c>
      <c r="H1279" s="11">
        <f>VLOOKUP(A1279,'Medical Examinations'!$A$1:$L$2336,8,FALSE)</f>
        <v>1</v>
      </c>
      <c r="I1279" s="11" t="str">
        <f>VLOOKUP(A1279,'Medical Examinations'!$A$1:$L$2336,10,FALSE)</f>
        <v>No</v>
      </c>
      <c r="J1279" s="11" t="str">
        <f>VLOOKUP(A1279,'Medical Examinations'!$A$1:$L$2336,11,FALSE)</f>
        <v>Obesity</v>
      </c>
      <c r="K1279" s="11" t="str">
        <f>VLOOKUP(A1279,'Medical Examinations'!$A$1:$L$2336,12,FALSE)</f>
        <v>Prediabetes</v>
      </c>
      <c r="L1279" s="10">
        <f ca="1">VLOOKUP(A1279,'Hospitalisation Details'!$A$1:$Q$2344,3,FALSE)</f>
        <v>1966</v>
      </c>
      <c r="M1279" s="10" t="str">
        <f ca="1">VLOOKUP(A1279,'Hospitalisation Details'!$A$1:$Q$2344,5,FALSE)</f>
        <v>Jul</v>
      </c>
      <c r="N1279" s="11">
        <f ca="1">VLOOKUP(A1279,'Hospitalisation Details'!$A$1:$Q$2344,6,FALSE)</f>
        <v>20</v>
      </c>
      <c r="O1279" s="17">
        <f ca="1">VLOOKUP(A1279,'Hospitalisation Details'!$A$1:$Q$2344,7,FALSE)</f>
        <v>24308</v>
      </c>
      <c r="P1279" s="11">
        <f ca="1">VLOOKUP(A1279,'Hospitalisation Details'!$A$1:$Q$2344,10,FALSE)</f>
        <v>10601.41</v>
      </c>
      <c r="Q1279" s="11" t="str">
        <f ca="1">VLOOKUP(A1279,'Hospitalisation Details'!$A$1:$Q$2344,12,FALSE)</f>
        <v>tier - 3</v>
      </c>
      <c r="R1279" s="11" t="str">
        <f ca="1">VLOOKUP(A1279,'Hospitalisation Details'!$A$1:$Q$2344,14,FALSE)</f>
        <v>tier - 2</v>
      </c>
      <c r="S1279" s="11">
        <f ca="1">VLOOKUP(A1279,'Hospitalisation Details'!$A$1:$Q$2344,17,FALSE)</f>
        <v>59</v>
      </c>
      <c r="T1279" s="11" t="str">
        <f ca="1">VLOOKUP(A1279,'Hospitalisation Details'!$A$1:$Q$2336,16,FALSE)</f>
        <v>R1011</v>
      </c>
    </row>
    <row r="1280" ht="15.5" spans="1:20">
      <c r="A1280" s="10" t="s">
        <v>4689</v>
      </c>
      <c r="B1280" s="11" t="str">
        <f>VLOOKUP(A1280,'Customer Names'!$H$6:$K$2340,3,FALSE)</f>
        <v>  Laura</v>
      </c>
      <c r="C1280" s="11">
        <f>VLOOKUP(A1280,'Medical Examinations'!$A$1:$L$2336,2,FALSE)</f>
        <v>23.87</v>
      </c>
      <c r="D1280" s="11">
        <f>VLOOKUP(A1280,'Medical Examinations'!$A$1:$L$2336,3,FALSE)</f>
        <v>4.77</v>
      </c>
      <c r="E1280" s="11" t="str">
        <f>VLOOKUP(A1280,'Medical Examinations'!$A$1:$L$2336,4,FALSE)</f>
        <v>yes</v>
      </c>
      <c r="F1280" s="11" t="str">
        <f>VLOOKUP(A1280,'Medical Examinations'!$A$1:$L$2336,5,FALSE)</f>
        <v>No</v>
      </c>
      <c r="G1280" s="11" t="str">
        <f>VLOOKUP(A1280,'Medical Examinations'!$A$1:$L$2336,6,FALSE)</f>
        <v>Yes</v>
      </c>
      <c r="H1280" s="11">
        <f>VLOOKUP(A1280,'Medical Examinations'!$A$1:$L$2336,8,FALSE)</f>
        <v>1</v>
      </c>
      <c r="I1280" s="11" t="str">
        <f>VLOOKUP(A1280,'Medical Examinations'!$A$1:$L$2336,10,FALSE)</f>
        <v>No</v>
      </c>
      <c r="J1280" s="11" t="str">
        <f>VLOOKUP(A1280,'Medical Examinations'!$A$1:$L$2336,11,FALSE)</f>
        <v>Normal Weight</v>
      </c>
      <c r="K1280" s="11" t="str">
        <f>VLOOKUP(A1280,'Medical Examinations'!$A$1:$L$2336,12,FALSE)</f>
        <v>Normal</v>
      </c>
      <c r="L1280" s="10">
        <f ca="1">VLOOKUP(A1280,'Hospitalisation Details'!$A$1:$Q$2344,3,FALSE)</f>
        <v>1967</v>
      </c>
      <c r="M1280" s="10" t="str">
        <f ca="1">VLOOKUP(A1280,'Hospitalisation Details'!$A$1:$Q$2344,5,FALSE)</f>
        <v>Jun</v>
      </c>
      <c r="N1280" s="11">
        <f ca="1">VLOOKUP(A1280,'Hospitalisation Details'!$A$1:$Q$2344,6,FALSE)</f>
        <v>23</v>
      </c>
      <c r="O1280" s="17">
        <f ca="1">VLOOKUP(A1280,'Hospitalisation Details'!$A$1:$Q$2344,7,FALSE)</f>
        <v>24646</v>
      </c>
      <c r="P1280" s="11">
        <f ca="1">VLOOKUP(A1280,'Hospitalisation Details'!$A$1:$Q$2344,10,FALSE)</f>
        <v>10601.63</v>
      </c>
      <c r="Q1280" s="11" t="str">
        <f ca="1">VLOOKUP(A1280,'Hospitalisation Details'!$A$1:$Q$2344,12,FALSE)</f>
        <v>tier - 3</v>
      </c>
      <c r="R1280" s="11" t="str">
        <f ca="1">VLOOKUP(A1280,'Hospitalisation Details'!$A$1:$Q$2344,14,FALSE)</f>
        <v>tier - 2</v>
      </c>
      <c r="S1280" s="11">
        <f ca="1">VLOOKUP(A1280,'Hospitalisation Details'!$A$1:$Q$2344,17,FALSE)</f>
        <v>58</v>
      </c>
      <c r="T1280" s="11" t="str">
        <f ca="1">VLOOKUP(A1280,'Hospitalisation Details'!$A$1:$Q$2336,16,FALSE)</f>
        <v>R1012</v>
      </c>
    </row>
    <row r="1281" ht="15.5" spans="1:20">
      <c r="A1281" s="10" t="s">
        <v>4692</v>
      </c>
      <c r="B1281" s="11" t="str">
        <f>VLOOKUP(A1281,'Customer Names'!$H$6:$K$2340,3,FALSE)</f>
        <v>  Torrey C III</v>
      </c>
      <c r="C1281" s="11">
        <f>VLOOKUP(A1281,'Medical Examinations'!$A$1:$L$2336,2,FALSE)</f>
        <v>30.15</v>
      </c>
      <c r="D1281" s="11">
        <f>VLOOKUP(A1281,'Medical Examinations'!$A$1:$L$2336,3,FALSE)</f>
        <v>4.25</v>
      </c>
      <c r="E1281" s="11" t="str">
        <f>VLOOKUP(A1281,'Medical Examinations'!$A$1:$L$2336,4,FALSE)</f>
        <v>No</v>
      </c>
      <c r="F1281" s="11" t="str">
        <f>VLOOKUP(A1281,'Medical Examinations'!$A$1:$L$2336,5,FALSE)</f>
        <v>No</v>
      </c>
      <c r="G1281" s="11" t="str">
        <f>VLOOKUP(A1281,'Medical Examinations'!$A$1:$L$2336,6,FALSE)</f>
        <v>No</v>
      </c>
      <c r="H1281" s="11">
        <f>VLOOKUP(A1281,'Medical Examinations'!$A$1:$L$2336,8,FALSE)</f>
        <v>1</v>
      </c>
      <c r="I1281" s="11" t="str">
        <f>VLOOKUP(A1281,'Medical Examinations'!$A$1:$L$2336,10,FALSE)</f>
        <v>No</v>
      </c>
      <c r="J1281" s="11" t="str">
        <f>VLOOKUP(A1281,'Medical Examinations'!$A$1:$L$2336,11,FALSE)</f>
        <v>Obesity</v>
      </c>
      <c r="K1281" s="11" t="str">
        <f>VLOOKUP(A1281,'Medical Examinations'!$A$1:$L$2336,12,FALSE)</f>
        <v>Normal</v>
      </c>
      <c r="L1281" s="10">
        <f ca="1">VLOOKUP(A1281,'Hospitalisation Details'!$A$1:$Q$2344,3,FALSE)</f>
        <v>1966</v>
      </c>
      <c r="M1281" s="10" t="str">
        <f ca="1">VLOOKUP(A1281,'Hospitalisation Details'!$A$1:$Q$2344,5,FALSE)</f>
        <v>Jul</v>
      </c>
      <c r="N1281" s="11">
        <f ca="1">VLOOKUP(A1281,'Hospitalisation Details'!$A$1:$Q$2344,6,FALSE)</f>
        <v>2</v>
      </c>
      <c r="O1281" s="17">
        <f ca="1">VLOOKUP(A1281,'Hospitalisation Details'!$A$1:$Q$2344,7,FALSE)</f>
        <v>24290</v>
      </c>
      <c r="P1281" s="11">
        <f ca="1">VLOOKUP(A1281,'Hospitalisation Details'!$A$1:$Q$2344,10,FALSE)</f>
        <v>10602.39</v>
      </c>
      <c r="Q1281" s="11" t="str">
        <f ca="1">VLOOKUP(A1281,'Hospitalisation Details'!$A$1:$Q$2344,12,FALSE)</f>
        <v>tier - 3</v>
      </c>
      <c r="R1281" s="11" t="str">
        <f ca="1">VLOOKUP(A1281,'Hospitalisation Details'!$A$1:$Q$2344,14,FALSE)</f>
        <v>tier - 3</v>
      </c>
      <c r="S1281" s="11">
        <f ca="1">VLOOKUP(A1281,'Hospitalisation Details'!$A$1:$Q$2344,17,FALSE)</f>
        <v>59</v>
      </c>
      <c r="T1281" s="11" t="str">
        <f ca="1">VLOOKUP(A1281,'Hospitalisation Details'!$A$1:$Q$2336,16,FALSE)</f>
        <v>R1011</v>
      </c>
    </row>
    <row r="1282" ht="15.5" spans="1:20">
      <c r="A1282" s="10" t="s">
        <v>4695</v>
      </c>
      <c r="B1282" s="11" t="str">
        <f>VLOOKUP(A1282,'Customer Names'!$H$6:$K$2340,3,FALSE)</f>
        <v>  Paul</v>
      </c>
      <c r="C1282" s="11">
        <f>VLOOKUP(A1282,'Medical Examinations'!$A$1:$L$2336,2,FALSE)</f>
        <v>26.36</v>
      </c>
      <c r="D1282" s="11">
        <f>VLOOKUP(A1282,'Medical Examinations'!$A$1:$L$2336,3,FALSE)</f>
        <v>5.52</v>
      </c>
      <c r="E1282" s="11" t="str">
        <f>VLOOKUP(A1282,'Medical Examinations'!$A$1:$L$2336,4,FALSE)</f>
        <v>No</v>
      </c>
      <c r="F1282" s="11" t="str">
        <f>VLOOKUP(A1282,'Medical Examinations'!$A$1:$L$2336,5,FALSE)</f>
        <v>No</v>
      </c>
      <c r="G1282" s="11" t="str">
        <f>VLOOKUP(A1282,'Medical Examinations'!$A$1:$L$2336,6,FALSE)</f>
        <v>No</v>
      </c>
      <c r="H1282" s="11">
        <f>VLOOKUP(A1282,'Medical Examinations'!$A$1:$L$2336,8,FALSE)</f>
        <v>0</v>
      </c>
      <c r="I1282" s="11" t="str">
        <f>VLOOKUP(A1282,'Medical Examinations'!$A$1:$L$2336,10,FALSE)</f>
        <v>No</v>
      </c>
      <c r="J1282" s="11" t="str">
        <f>VLOOKUP(A1282,'Medical Examinations'!$A$1:$L$2336,11,FALSE)</f>
        <v>Over Weight</v>
      </c>
      <c r="K1282" s="11" t="str">
        <f>VLOOKUP(A1282,'Medical Examinations'!$A$1:$L$2336,12,FALSE)</f>
        <v>Normal</v>
      </c>
      <c r="L1282" s="10">
        <f ca="1">VLOOKUP(A1282,'Hospitalisation Details'!$A$1:$Q$2344,3,FALSE)</f>
        <v>1965</v>
      </c>
      <c r="M1282" s="10" t="str">
        <f ca="1">VLOOKUP(A1282,'Hospitalisation Details'!$A$1:$Q$2344,5,FALSE)</f>
        <v>Jun</v>
      </c>
      <c r="N1282" s="11">
        <f ca="1">VLOOKUP(A1282,'Hospitalisation Details'!$A$1:$Q$2344,6,FALSE)</f>
        <v>27</v>
      </c>
      <c r="O1282" s="17">
        <f ca="1">VLOOKUP(A1282,'Hospitalisation Details'!$A$1:$Q$2344,7,FALSE)</f>
        <v>23920</v>
      </c>
      <c r="P1282" s="11">
        <f ca="1">VLOOKUP(A1282,'Hospitalisation Details'!$A$1:$Q$2344,10,FALSE)</f>
        <v>10608.67</v>
      </c>
      <c r="Q1282" s="11" t="str">
        <f ca="1">VLOOKUP(A1282,'Hospitalisation Details'!$A$1:$Q$2344,12,FALSE)</f>
        <v>tier - 3</v>
      </c>
      <c r="R1282" s="11" t="str">
        <f ca="1">VLOOKUP(A1282,'Hospitalisation Details'!$A$1:$Q$2344,14,FALSE)</f>
        <v>tier - 3</v>
      </c>
      <c r="S1282" s="11">
        <f ca="1">VLOOKUP(A1282,'Hospitalisation Details'!$A$1:$Q$2344,17,FALSE)</f>
        <v>60</v>
      </c>
      <c r="T1282" s="11" t="str">
        <f ca="1">VLOOKUP(A1282,'Hospitalisation Details'!$A$1:$Q$2336,16,FALSE)</f>
        <v>R1012</v>
      </c>
    </row>
    <row r="1283" ht="15.5" spans="1:20">
      <c r="A1283" s="10" t="s">
        <v>4699</v>
      </c>
      <c r="B1283" s="11" t="str">
        <f>VLOOKUP(A1283,'Customer Names'!$H$6:$K$2340,3,FALSE)</f>
        <v>  Jennifer D</v>
      </c>
      <c r="C1283" s="11">
        <f>VLOOKUP(A1283,'Medical Examinations'!$A$1:$L$2336,2,FALSE)</f>
        <v>45.32</v>
      </c>
      <c r="D1283" s="11">
        <f>VLOOKUP(A1283,'Medical Examinations'!$A$1:$L$2336,3,FALSE)</f>
        <v>6.53</v>
      </c>
      <c r="E1283" s="11" t="str">
        <f>VLOOKUP(A1283,'Medical Examinations'!$A$1:$L$2336,4,FALSE)</f>
        <v>yes</v>
      </c>
      <c r="F1283" s="11" t="str">
        <f>VLOOKUP(A1283,'Medical Examinations'!$A$1:$L$2336,5,FALSE)</f>
        <v>No</v>
      </c>
      <c r="G1283" s="11" t="str">
        <f>VLOOKUP(A1283,'Medical Examinations'!$A$1:$L$2336,6,FALSE)</f>
        <v>No</v>
      </c>
      <c r="H1283" s="11">
        <f>VLOOKUP(A1283,'Medical Examinations'!$A$1:$L$2336,8,FALSE)</f>
        <v>1</v>
      </c>
      <c r="I1283" s="11" t="str">
        <f>VLOOKUP(A1283,'Medical Examinations'!$A$1:$L$2336,10,FALSE)</f>
        <v>No</v>
      </c>
      <c r="J1283" s="11" t="str">
        <f>VLOOKUP(A1283,'Medical Examinations'!$A$1:$L$2336,11,FALSE)</f>
        <v>Obesity</v>
      </c>
      <c r="K1283" s="11" t="str">
        <f>VLOOKUP(A1283,'Medical Examinations'!$A$1:$L$2336,12,FALSE)</f>
        <v>Diabetes</v>
      </c>
      <c r="L1283" s="10">
        <f ca="1">VLOOKUP(A1283,'Hospitalisation Details'!$A$1:$Q$2344,3,FALSE)</f>
        <v>1992</v>
      </c>
      <c r="M1283" s="10" t="str">
        <f ca="1">VLOOKUP(A1283,'Hospitalisation Details'!$A$1:$Q$2344,5,FALSE)</f>
        <v>Jul</v>
      </c>
      <c r="N1283" s="11">
        <f ca="1">VLOOKUP(A1283,'Hospitalisation Details'!$A$1:$Q$2344,6,FALSE)</f>
        <v>23</v>
      </c>
      <c r="O1283" s="17">
        <f ca="1">VLOOKUP(A1283,'Hospitalisation Details'!$A$1:$Q$2344,7,FALSE)</f>
        <v>33808</v>
      </c>
      <c r="P1283" s="11">
        <f ca="1">VLOOKUP(A1283,'Hospitalisation Details'!$A$1:$Q$2344,10,FALSE)</f>
        <v>10617.04</v>
      </c>
      <c r="Q1283" s="11" t="str">
        <f ca="1">VLOOKUP(A1283,'Hospitalisation Details'!$A$1:$Q$2344,12,FALSE)</f>
        <v>tier - 3</v>
      </c>
      <c r="R1283" s="11" t="str">
        <f ca="1">VLOOKUP(A1283,'Hospitalisation Details'!$A$1:$Q$2344,14,FALSE)</f>
        <v>tier - 3</v>
      </c>
      <c r="S1283" s="11">
        <f ca="1">VLOOKUP(A1283,'Hospitalisation Details'!$A$1:$Q$2344,17,FALSE)</f>
        <v>33</v>
      </c>
      <c r="T1283" s="11" t="str">
        <f ca="1">VLOOKUP(A1283,'Hospitalisation Details'!$A$1:$Q$2336,16,FALSE)</f>
        <v>R1026</v>
      </c>
    </row>
    <row r="1284" ht="15.5" spans="1:20">
      <c r="A1284" s="10" t="s">
        <v>4703</v>
      </c>
      <c r="B1284" s="11" t="str">
        <f>VLOOKUP(A1284,'Customer Names'!$H$6:$K$2340,3,FALSE)</f>
        <v>  Erik</v>
      </c>
      <c r="C1284" s="11">
        <f>VLOOKUP(A1284,'Medical Examinations'!$A$1:$L$2336,2,FALSE)</f>
        <v>31.93</v>
      </c>
      <c r="D1284" s="11">
        <f>VLOOKUP(A1284,'Medical Examinations'!$A$1:$L$2336,3,FALSE)</f>
        <v>4.82</v>
      </c>
      <c r="E1284" s="11" t="str">
        <f>VLOOKUP(A1284,'Medical Examinations'!$A$1:$L$2336,4,FALSE)</f>
        <v>yes</v>
      </c>
      <c r="F1284" s="11" t="str">
        <f>VLOOKUP(A1284,'Medical Examinations'!$A$1:$L$2336,5,FALSE)</f>
        <v>No</v>
      </c>
      <c r="G1284" s="11" t="str">
        <f>VLOOKUP(A1284,'Medical Examinations'!$A$1:$L$2336,6,FALSE)</f>
        <v>No</v>
      </c>
      <c r="H1284" s="11">
        <f>VLOOKUP(A1284,'Medical Examinations'!$A$1:$L$2336,8,FALSE)</f>
        <v>1</v>
      </c>
      <c r="I1284" s="11" t="str">
        <f>VLOOKUP(A1284,'Medical Examinations'!$A$1:$L$2336,10,FALSE)</f>
        <v>No</v>
      </c>
      <c r="J1284" s="11" t="str">
        <f>VLOOKUP(A1284,'Medical Examinations'!$A$1:$L$2336,11,FALSE)</f>
        <v>Obesity</v>
      </c>
      <c r="K1284" s="11" t="str">
        <f>VLOOKUP(A1284,'Medical Examinations'!$A$1:$L$2336,12,FALSE)</f>
        <v>Normal</v>
      </c>
      <c r="L1284" s="10">
        <f ca="1">VLOOKUP(A1284,'Hospitalisation Details'!$A$1:$Q$2344,3,FALSE)</f>
        <v>1990</v>
      </c>
      <c r="M1284" s="10" t="str">
        <f ca="1">VLOOKUP(A1284,'Hospitalisation Details'!$A$1:$Q$2344,5,FALSE)</f>
        <v>Jul</v>
      </c>
      <c r="N1284" s="11">
        <f ca="1">VLOOKUP(A1284,'Hospitalisation Details'!$A$1:$Q$2344,6,FALSE)</f>
        <v>6</v>
      </c>
      <c r="O1284" s="17">
        <f ca="1">VLOOKUP(A1284,'Hospitalisation Details'!$A$1:$Q$2344,7,FALSE)</f>
        <v>33060</v>
      </c>
      <c r="P1284" s="11">
        <f ca="1">VLOOKUP(A1284,'Hospitalisation Details'!$A$1:$Q$2344,10,FALSE)</f>
        <v>10620.26</v>
      </c>
      <c r="Q1284" s="11" t="str">
        <f ca="1">VLOOKUP(A1284,'Hospitalisation Details'!$A$1:$Q$2344,12,FALSE)</f>
        <v>tier - 3</v>
      </c>
      <c r="R1284" s="11" t="str">
        <f ca="1">VLOOKUP(A1284,'Hospitalisation Details'!$A$1:$Q$2344,14,FALSE)</f>
        <v>tier - 3</v>
      </c>
      <c r="S1284" s="11">
        <f ca="1">VLOOKUP(A1284,'Hospitalisation Details'!$A$1:$Q$2344,17,FALSE)</f>
        <v>35</v>
      </c>
      <c r="T1284" s="11" t="str">
        <f ca="1">VLOOKUP(A1284,'Hospitalisation Details'!$A$1:$Q$2336,16,FALSE)</f>
        <v>R1012</v>
      </c>
    </row>
    <row r="1285" ht="15.5" spans="1:20">
      <c r="A1285" s="10" t="s">
        <v>4706</v>
      </c>
      <c r="B1285" s="11" t="str">
        <f>VLOOKUP(A1285,'Customer Names'!$H$6:$K$2340,3,FALSE)</f>
        <v>  Lana J</v>
      </c>
      <c r="C1285" s="11">
        <f>VLOOKUP(A1285,'Medical Examinations'!$A$1:$L$2336,2,FALSE)</f>
        <v>36</v>
      </c>
      <c r="D1285" s="11">
        <f>VLOOKUP(A1285,'Medical Examinations'!$A$1:$L$2336,3,FALSE)</f>
        <v>11.94</v>
      </c>
      <c r="E1285" s="11" t="str">
        <f>VLOOKUP(A1285,'Medical Examinations'!$A$1:$L$2336,4,FALSE)</f>
        <v>yes</v>
      </c>
      <c r="F1285" s="11" t="str">
        <f>VLOOKUP(A1285,'Medical Examinations'!$A$1:$L$2336,5,FALSE)</f>
        <v>No</v>
      </c>
      <c r="G1285" s="11" t="str">
        <f>VLOOKUP(A1285,'Medical Examinations'!$A$1:$L$2336,6,FALSE)</f>
        <v>No</v>
      </c>
      <c r="H1285" s="11">
        <f>VLOOKUP(A1285,'Medical Examinations'!$A$1:$L$2336,8,FALSE)</f>
        <v>1</v>
      </c>
      <c r="I1285" s="11" t="str">
        <f>VLOOKUP(A1285,'Medical Examinations'!$A$1:$L$2336,10,FALSE)</f>
        <v>No</v>
      </c>
      <c r="J1285" s="11" t="str">
        <f>VLOOKUP(A1285,'Medical Examinations'!$A$1:$L$2336,11,FALSE)</f>
        <v>Obesity</v>
      </c>
      <c r="K1285" s="11" t="str">
        <f>VLOOKUP(A1285,'Medical Examinations'!$A$1:$L$2336,12,FALSE)</f>
        <v>Diabetes</v>
      </c>
      <c r="L1285" s="10">
        <f ca="1">VLOOKUP(A1285,'Hospitalisation Details'!$A$1:$Q$2344,3,FALSE)</f>
        <v>1964</v>
      </c>
      <c r="M1285" s="10" t="str">
        <f ca="1">VLOOKUP(A1285,'Hospitalisation Details'!$A$1:$Q$2344,5,FALSE)</f>
        <v>Aug</v>
      </c>
      <c r="N1285" s="11">
        <f ca="1">VLOOKUP(A1285,'Hospitalisation Details'!$A$1:$Q$2344,6,FALSE)</f>
        <v>8</v>
      </c>
      <c r="O1285" s="17">
        <f ca="1">VLOOKUP(A1285,'Hospitalisation Details'!$A$1:$Q$2344,7,FALSE)</f>
        <v>23597</v>
      </c>
      <c r="P1285" s="11">
        <f ca="1">VLOOKUP(A1285,'Hospitalisation Details'!$A$1:$Q$2344,10,FALSE)</f>
        <v>10627.81</v>
      </c>
      <c r="Q1285" s="11" t="str">
        <f ca="1">VLOOKUP(A1285,'Hospitalisation Details'!$A$1:$Q$2344,12,FALSE)</f>
        <v>tier - 3</v>
      </c>
      <c r="R1285" s="11" t="str">
        <f ca="1">VLOOKUP(A1285,'Hospitalisation Details'!$A$1:$Q$2344,14,FALSE)</f>
        <v>tier - 3</v>
      </c>
      <c r="S1285" s="11">
        <f ca="1">VLOOKUP(A1285,'Hospitalisation Details'!$A$1:$Q$2344,17,FALSE)</f>
        <v>61</v>
      </c>
      <c r="T1285" s="11" t="str">
        <f ca="1">VLOOKUP(A1285,'Hospitalisation Details'!$A$1:$Q$2336,16,FALSE)</f>
        <v>R1013</v>
      </c>
    </row>
    <row r="1286" ht="15.5" spans="1:20">
      <c r="A1286" s="10" t="s">
        <v>4710</v>
      </c>
      <c r="B1286" s="11" t="str">
        <f>VLOOKUP(A1286,'Customer Names'!$H$6:$K$2340,3,FALSE)</f>
        <v>  Rebecca E</v>
      </c>
      <c r="C1286" s="11">
        <f>VLOOKUP(A1286,'Medical Examinations'!$A$1:$L$2336,2,FALSE)</f>
        <v>32</v>
      </c>
      <c r="D1286" s="11">
        <f>VLOOKUP(A1286,'Medical Examinations'!$A$1:$L$2336,3,FALSE)</f>
        <v>7.85</v>
      </c>
      <c r="E1286" s="11" t="str">
        <f>VLOOKUP(A1286,'Medical Examinations'!$A$1:$L$2336,4,FALSE)</f>
        <v>yes</v>
      </c>
      <c r="F1286" s="11" t="str">
        <f>VLOOKUP(A1286,'Medical Examinations'!$A$1:$L$2336,5,FALSE)</f>
        <v>No</v>
      </c>
      <c r="G1286" s="11" t="str">
        <f>VLOOKUP(A1286,'Medical Examinations'!$A$1:$L$2336,6,FALSE)</f>
        <v>No</v>
      </c>
      <c r="H1286" s="11">
        <f>VLOOKUP(A1286,'Medical Examinations'!$A$1:$L$2336,8,FALSE)</f>
        <v>1</v>
      </c>
      <c r="I1286" s="11" t="str">
        <f>VLOOKUP(A1286,'Medical Examinations'!$A$1:$L$2336,10,FALSE)</f>
        <v>No</v>
      </c>
      <c r="J1286" s="11" t="str">
        <f>VLOOKUP(A1286,'Medical Examinations'!$A$1:$L$2336,11,FALSE)</f>
        <v>Obesity</v>
      </c>
      <c r="K1286" s="11" t="str">
        <f>VLOOKUP(A1286,'Medical Examinations'!$A$1:$L$2336,12,FALSE)</f>
        <v>Diabetes</v>
      </c>
      <c r="L1286" s="10">
        <f ca="1">VLOOKUP(A1286,'Hospitalisation Details'!$A$1:$Q$2344,3,FALSE)</f>
        <v>1976</v>
      </c>
      <c r="M1286" s="10" t="str">
        <f ca="1">VLOOKUP(A1286,'Hospitalisation Details'!$A$1:$Q$2344,5,FALSE)</f>
        <v>Nov</v>
      </c>
      <c r="N1286" s="11">
        <f ca="1">VLOOKUP(A1286,'Hospitalisation Details'!$A$1:$Q$2344,6,FALSE)</f>
        <v>22</v>
      </c>
      <c r="O1286" s="17">
        <f ca="1">VLOOKUP(A1286,'Hospitalisation Details'!$A$1:$Q$2344,7,FALSE)</f>
        <v>28086</v>
      </c>
      <c r="P1286" s="11">
        <f ca="1">VLOOKUP(A1286,'Hospitalisation Details'!$A$1:$Q$2344,10,FALSE)</f>
        <v>10665.44</v>
      </c>
      <c r="Q1286" s="11" t="str">
        <f ca="1">VLOOKUP(A1286,'Hospitalisation Details'!$A$1:$Q$2344,12,FALSE)</f>
        <v>tier - 3</v>
      </c>
      <c r="R1286" s="11" t="str">
        <f ca="1">VLOOKUP(A1286,'Hospitalisation Details'!$A$1:$Q$2344,14,FALSE)</f>
        <v>tier - 2</v>
      </c>
      <c r="S1286" s="11">
        <f ca="1">VLOOKUP(A1286,'Hospitalisation Details'!$A$1:$Q$2344,17,FALSE)</f>
        <v>48</v>
      </c>
      <c r="T1286" s="11" t="str">
        <f ca="1">VLOOKUP(A1286,'Hospitalisation Details'!$A$1:$Q$2336,16,FALSE)</f>
        <v>R1021</v>
      </c>
    </row>
    <row r="1287" ht="15.5" spans="1:20">
      <c r="A1287" s="10" t="s">
        <v>4713</v>
      </c>
      <c r="B1287" s="11" t="str">
        <f>VLOOKUP(A1287,'Customer Names'!$H$6:$K$2340,3,FALSE)</f>
        <v>  Katie M</v>
      </c>
      <c r="C1287" s="11">
        <f>VLOOKUP(A1287,'Medical Examinations'!$A$1:$L$2336,2,FALSE)</f>
        <v>29.37</v>
      </c>
      <c r="D1287" s="11">
        <f>VLOOKUP(A1287,'Medical Examinations'!$A$1:$L$2336,3,FALSE)</f>
        <v>8.01</v>
      </c>
      <c r="E1287" s="11" t="str">
        <f>VLOOKUP(A1287,'Medical Examinations'!$A$1:$L$2336,4,FALSE)</f>
        <v>yes</v>
      </c>
      <c r="F1287" s="11" t="str">
        <f>VLOOKUP(A1287,'Medical Examinations'!$A$1:$L$2336,5,FALSE)</f>
        <v>No</v>
      </c>
      <c r="G1287" s="11" t="str">
        <f>VLOOKUP(A1287,'Medical Examinations'!$A$1:$L$2336,6,FALSE)</f>
        <v>No</v>
      </c>
      <c r="H1287" s="11">
        <f>VLOOKUP(A1287,'Medical Examinations'!$A$1:$L$2336,8,FALSE)</f>
        <v>1</v>
      </c>
      <c r="I1287" s="11" t="str">
        <f>VLOOKUP(A1287,'Medical Examinations'!$A$1:$L$2336,10,FALSE)</f>
        <v>No</v>
      </c>
      <c r="J1287" s="11" t="str">
        <f>VLOOKUP(A1287,'Medical Examinations'!$A$1:$L$2336,11,FALSE)</f>
        <v>Over Weight</v>
      </c>
      <c r="K1287" s="11" t="str">
        <f>VLOOKUP(A1287,'Medical Examinations'!$A$1:$L$2336,12,FALSE)</f>
        <v>Diabetes</v>
      </c>
      <c r="L1287" s="10">
        <f ca="1">VLOOKUP(A1287,'Hospitalisation Details'!$A$1:$Q$2344,3,FALSE)</f>
        <v>1962</v>
      </c>
      <c r="M1287" s="10" t="str">
        <f ca="1">VLOOKUP(A1287,'Hospitalisation Details'!$A$1:$Q$2344,5,FALSE)</f>
        <v>Sep</v>
      </c>
      <c r="N1287" s="11">
        <f ca="1">VLOOKUP(A1287,'Hospitalisation Details'!$A$1:$Q$2344,6,FALSE)</f>
        <v>7</v>
      </c>
      <c r="O1287" s="17">
        <f ca="1">VLOOKUP(A1287,'Hospitalisation Details'!$A$1:$Q$2344,7,FALSE)</f>
        <v>22896</v>
      </c>
      <c r="P1287" s="11">
        <f ca="1">VLOOKUP(A1287,'Hospitalisation Details'!$A$1:$Q$2344,10,FALSE)</f>
        <v>10676.83</v>
      </c>
      <c r="Q1287" s="11" t="str">
        <f ca="1">VLOOKUP(A1287,'Hospitalisation Details'!$A$1:$Q$2344,12,FALSE)</f>
        <v>tier - 3</v>
      </c>
      <c r="R1287" s="11" t="str">
        <f ca="1">VLOOKUP(A1287,'Hospitalisation Details'!$A$1:$Q$2344,14,FALSE)</f>
        <v>tier - 3</v>
      </c>
      <c r="S1287" s="11">
        <f ca="1">VLOOKUP(A1287,'Hospitalisation Details'!$A$1:$Q$2344,17,FALSE)</f>
        <v>63</v>
      </c>
      <c r="T1287" s="11" t="str">
        <f ca="1">VLOOKUP(A1287,'Hospitalisation Details'!$A$1:$Q$2336,16,FALSE)</f>
        <v>R1013</v>
      </c>
    </row>
    <row r="1288" ht="15.5" spans="1:20">
      <c r="A1288" s="10" t="s">
        <v>4716</v>
      </c>
      <c r="B1288" s="11" t="str">
        <f>VLOOKUP(A1288,'Customer Names'!$H$6:$K$2340,3,FALSE)</f>
        <v>  Elizabeth A</v>
      </c>
      <c r="C1288" s="11">
        <f>VLOOKUP(A1288,'Medical Examinations'!$A$1:$L$2336,2,FALSE)</f>
        <v>23.6</v>
      </c>
      <c r="D1288" s="11">
        <f>VLOOKUP(A1288,'Medical Examinations'!$A$1:$L$2336,3,FALSE)</f>
        <v>7.4</v>
      </c>
      <c r="E1288" s="11" t="str">
        <f>VLOOKUP(A1288,'Medical Examinations'!$A$1:$L$2336,4,FALSE)</f>
        <v>yes</v>
      </c>
      <c r="F1288" s="11" t="str">
        <f>VLOOKUP(A1288,'Medical Examinations'!$A$1:$L$2336,5,FALSE)</f>
        <v>No</v>
      </c>
      <c r="G1288" s="11" t="str">
        <f>VLOOKUP(A1288,'Medical Examinations'!$A$1:$L$2336,6,FALSE)</f>
        <v>No</v>
      </c>
      <c r="H1288" s="11">
        <f>VLOOKUP(A1288,'Medical Examinations'!$A$1:$L$2336,8,FALSE)</f>
        <v>1</v>
      </c>
      <c r="I1288" s="11" t="str">
        <f>VLOOKUP(A1288,'Medical Examinations'!$A$1:$L$2336,10,FALSE)</f>
        <v>No</v>
      </c>
      <c r="J1288" s="11" t="str">
        <f>VLOOKUP(A1288,'Medical Examinations'!$A$1:$L$2336,11,FALSE)</f>
        <v>Normal Weight</v>
      </c>
      <c r="K1288" s="11" t="str">
        <f>VLOOKUP(A1288,'Medical Examinations'!$A$1:$L$2336,12,FALSE)</f>
        <v>Diabetes</v>
      </c>
      <c r="L1288" s="10">
        <f ca="1">VLOOKUP(A1288,'Hospitalisation Details'!$A$1:$Q$2344,3,FALSE)</f>
        <v>1977</v>
      </c>
      <c r="M1288" s="10" t="str">
        <f ca="1">VLOOKUP(A1288,'Hospitalisation Details'!$A$1:$Q$2344,5,FALSE)</f>
        <v>Aug</v>
      </c>
      <c r="N1288" s="11">
        <f ca="1">VLOOKUP(A1288,'Hospitalisation Details'!$A$1:$Q$2344,6,FALSE)</f>
        <v>2</v>
      </c>
      <c r="O1288" s="17">
        <f ca="1">VLOOKUP(A1288,'Hospitalisation Details'!$A$1:$Q$2344,7,FALSE)</f>
        <v>28339</v>
      </c>
      <c r="P1288" s="11">
        <f ca="1">VLOOKUP(A1288,'Hospitalisation Details'!$A$1:$Q$2344,10,FALSE)</f>
        <v>10690.11</v>
      </c>
      <c r="Q1288" s="11" t="str">
        <f ca="1">VLOOKUP(A1288,'Hospitalisation Details'!$A$1:$Q$2344,12,FALSE)</f>
        <v>tier - 3</v>
      </c>
      <c r="R1288" s="11" t="str">
        <f ca="1">VLOOKUP(A1288,'Hospitalisation Details'!$A$1:$Q$2344,14,FALSE)</f>
        <v>tier - 2</v>
      </c>
      <c r="S1288" s="11">
        <f ca="1">VLOOKUP(A1288,'Hospitalisation Details'!$A$1:$Q$2344,17,FALSE)</f>
        <v>48</v>
      </c>
      <c r="T1288" s="11" t="str">
        <f ca="1">VLOOKUP(A1288,'Hospitalisation Details'!$A$1:$Q$2336,16,FALSE)</f>
        <v>R1021</v>
      </c>
    </row>
    <row r="1289" ht="15.5" spans="1:20">
      <c r="A1289" s="10" t="s">
        <v>4718</v>
      </c>
      <c r="B1289" s="11" t="str">
        <f>VLOOKUP(A1289,'Customer Names'!$H$6:$K$2340,3,FALSE)</f>
        <v>  Sarah</v>
      </c>
      <c r="C1289" s="11">
        <f>VLOOKUP(A1289,'Medical Examinations'!$A$1:$L$2336,2,FALSE)</f>
        <v>33.155</v>
      </c>
      <c r="D1289" s="11">
        <f>VLOOKUP(A1289,'Medical Examinations'!$A$1:$L$2336,3,FALSE)</f>
        <v>8.38</v>
      </c>
      <c r="E1289" s="11" t="str">
        <f>VLOOKUP(A1289,'Medical Examinations'!$A$1:$L$2336,4,FALSE)</f>
        <v>yes</v>
      </c>
      <c r="F1289" s="11" t="str">
        <f>VLOOKUP(A1289,'Medical Examinations'!$A$1:$L$2336,5,FALSE)</f>
        <v>No</v>
      </c>
      <c r="G1289" s="11" t="str">
        <f>VLOOKUP(A1289,'Medical Examinations'!$A$1:$L$2336,6,FALSE)</f>
        <v>No</v>
      </c>
      <c r="H1289" s="11">
        <f>VLOOKUP(A1289,'Medical Examinations'!$A$1:$L$2336,8,FALSE)</f>
        <v>0</v>
      </c>
      <c r="I1289" s="11" t="str">
        <f>VLOOKUP(A1289,'Medical Examinations'!$A$1:$L$2336,10,FALSE)</f>
        <v>No</v>
      </c>
      <c r="J1289" s="11" t="str">
        <f>VLOOKUP(A1289,'Medical Examinations'!$A$1:$L$2336,11,FALSE)</f>
        <v>Obesity</v>
      </c>
      <c r="K1289" s="11" t="str">
        <f>VLOOKUP(A1289,'Medical Examinations'!$A$1:$L$2336,12,FALSE)</f>
        <v>Diabetes</v>
      </c>
      <c r="L1289" s="10">
        <f ca="1">VLOOKUP(A1289,'Hospitalisation Details'!$A$1:$Q$2344,3,FALSE)</f>
        <v>1976</v>
      </c>
      <c r="M1289" s="10" t="str">
        <f ca="1">VLOOKUP(A1289,'Hospitalisation Details'!$A$1:$Q$2344,5,FALSE)</f>
        <v>Sep</v>
      </c>
      <c r="N1289" s="11">
        <f ca="1">VLOOKUP(A1289,'Hospitalisation Details'!$A$1:$Q$2344,6,FALSE)</f>
        <v>30</v>
      </c>
      <c r="O1289" s="17">
        <f ca="1">VLOOKUP(A1289,'Hospitalisation Details'!$A$1:$Q$2344,7,FALSE)</f>
        <v>28033</v>
      </c>
      <c r="P1289" s="11">
        <f ca="1">VLOOKUP(A1289,'Hospitalisation Details'!$A$1:$Q$2344,10,FALSE)</f>
        <v>10698.38</v>
      </c>
      <c r="Q1289" s="11" t="str">
        <f ca="1">VLOOKUP(A1289,'Hospitalisation Details'!$A$1:$Q$2344,12,FALSE)</f>
        <v>tier - 3</v>
      </c>
      <c r="R1289" s="11" t="str">
        <f ca="1">VLOOKUP(A1289,'Hospitalisation Details'!$A$1:$Q$2344,14,FALSE)</f>
        <v>tier - 1</v>
      </c>
      <c r="S1289" s="11">
        <f ca="1">VLOOKUP(A1289,'Hospitalisation Details'!$A$1:$Q$2344,17,FALSE)</f>
        <v>49</v>
      </c>
      <c r="T1289" s="11" t="str">
        <f ca="1">VLOOKUP(A1289,'Hospitalisation Details'!$A$1:$Q$2336,16,FALSE)</f>
        <v>R1025</v>
      </c>
    </row>
    <row r="1290" ht="15.5" spans="1:20">
      <c r="A1290" s="10" t="s">
        <v>4722</v>
      </c>
      <c r="B1290" s="11" t="str">
        <f>VLOOKUP(A1290,'Customer Names'!$H$6:$K$2340,3,FALSE)</f>
        <v>  Annie J</v>
      </c>
      <c r="C1290" s="11">
        <f>VLOOKUP(A1290,'Medical Examinations'!$A$1:$L$2336,2,FALSE)</f>
        <v>24.32</v>
      </c>
      <c r="D1290" s="11">
        <f>VLOOKUP(A1290,'Medical Examinations'!$A$1:$L$2336,3,FALSE)</f>
        <v>11.56</v>
      </c>
      <c r="E1290" s="11" t="str">
        <f>VLOOKUP(A1290,'Medical Examinations'!$A$1:$L$2336,4,FALSE)</f>
        <v>yes</v>
      </c>
      <c r="F1290" s="11" t="str">
        <f>VLOOKUP(A1290,'Medical Examinations'!$A$1:$L$2336,5,FALSE)</f>
        <v>No</v>
      </c>
      <c r="G1290" s="11" t="str">
        <f>VLOOKUP(A1290,'Medical Examinations'!$A$1:$L$2336,6,FALSE)</f>
        <v>No</v>
      </c>
      <c r="H1290" s="11">
        <f>VLOOKUP(A1290,'Medical Examinations'!$A$1:$L$2336,8,FALSE)</f>
        <v>1</v>
      </c>
      <c r="I1290" s="11" t="str">
        <f>VLOOKUP(A1290,'Medical Examinations'!$A$1:$L$2336,10,FALSE)</f>
        <v>No</v>
      </c>
      <c r="J1290" s="11" t="str">
        <f>VLOOKUP(A1290,'Medical Examinations'!$A$1:$L$2336,11,FALSE)</f>
        <v>Normal Weight</v>
      </c>
      <c r="K1290" s="11" t="str">
        <f>VLOOKUP(A1290,'Medical Examinations'!$A$1:$L$2336,12,FALSE)</f>
        <v>Diabetes</v>
      </c>
      <c r="L1290" s="10">
        <f ca="1">VLOOKUP(A1290,'Hospitalisation Details'!$A$1:$Q$2344,3,FALSE)</f>
        <v>1972</v>
      </c>
      <c r="M1290" s="10" t="str">
        <f ca="1">VLOOKUP(A1290,'Hospitalisation Details'!$A$1:$Q$2344,5,FALSE)</f>
        <v>Oct</v>
      </c>
      <c r="N1290" s="11">
        <f ca="1">VLOOKUP(A1290,'Hospitalisation Details'!$A$1:$Q$2344,6,FALSE)</f>
        <v>24</v>
      </c>
      <c r="O1290" s="17">
        <f ca="1">VLOOKUP(A1290,'Hospitalisation Details'!$A$1:$Q$2344,7,FALSE)</f>
        <v>26596</v>
      </c>
      <c r="P1290" s="11">
        <f ca="1">VLOOKUP(A1290,'Hospitalisation Details'!$A$1:$Q$2344,10,FALSE)</f>
        <v>10702.64</v>
      </c>
      <c r="Q1290" s="11" t="str">
        <f ca="1">VLOOKUP(A1290,'Hospitalisation Details'!$A$1:$Q$2344,12,FALSE)</f>
        <v>tier - 3</v>
      </c>
      <c r="R1290" s="11" t="str">
        <f ca="1">VLOOKUP(A1290,'Hospitalisation Details'!$A$1:$Q$2344,14,FALSE)</f>
        <v>tier - 3</v>
      </c>
      <c r="S1290" s="11">
        <f ca="1">VLOOKUP(A1290,'Hospitalisation Details'!$A$1:$Q$2344,17,FALSE)</f>
        <v>53</v>
      </c>
      <c r="T1290" s="11" t="str">
        <f ca="1">VLOOKUP(A1290,'Hospitalisation Details'!$A$1:$Q$2336,16,FALSE)</f>
        <v>R1013</v>
      </c>
    </row>
    <row r="1291" ht="15.5" spans="1:20">
      <c r="A1291" s="10" t="s">
        <v>4726</v>
      </c>
      <c r="B1291" s="11" t="str">
        <f>VLOOKUP(A1291,'Customer Names'!$H$6:$K$2340,3,FALSE)</f>
        <v>  Annie</v>
      </c>
      <c r="C1291" s="11">
        <f>VLOOKUP(A1291,'Medical Examinations'!$A$1:$L$2336,2,FALSE)</f>
        <v>36.3</v>
      </c>
      <c r="D1291" s="11">
        <f>VLOOKUP(A1291,'Medical Examinations'!$A$1:$L$2336,3,FALSE)</f>
        <v>4.61</v>
      </c>
      <c r="E1291" s="11" t="str">
        <f>VLOOKUP(A1291,'Medical Examinations'!$A$1:$L$2336,4,FALSE)</f>
        <v>No</v>
      </c>
      <c r="F1291" s="11" t="str">
        <f>VLOOKUP(A1291,'Medical Examinations'!$A$1:$L$2336,5,FALSE)</f>
        <v>No</v>
      </c>
      <c r="G1291" s="11" t="str">
        <f>VLOOKUP(A1291,'Medical Examinations'!$A$1:$L$2336,6,FALSE)</f>
        <v>No</v>
      </c>
      <c r="H1291" s="11">
        <f>VLOOKUP(A1291,'Medical Examinations'!$A$1:$L$2336,8,FALSE)</f>
        <v>0</v>
      </c>
      <c r="I1291" s="11" t="str">
        <f>VLOOKUP(A1291,'Medical Examinations'!$A$1:$L$2336,10,FALSE)</f>
        <v>No</v>
      </c>
      <c r="J1291" s="11" t="str">
        <f>VLOOKUP(A1291,'Medical Examinations'!$A$1:$L$2336,11,FALSE)</f>
        <v>Obesity</v>
      </c>
      <c r="K1291" s="11" t="str">
        <f>VLOOKUP(A1291,'Medical Examinations'!$A$1:$L$2336,12,FALSE)</f>
        <v>Normal</v>
      </c>
      <c r="L1291" s="10">
        <f ca="1">VLOOKUP(A1291,'Hospitalisation Details'!$A$1:$Q$2344,3,FALSE)</f>
        <v>1967</v>
      </c>
      <c r="M1291" s="10" t="str">
        <f ca="1">VLOOKUP(A1291,'Hospitalisation Details'!$A$1:$Q$2344,5,FALSE)</f>
        <v>Jul</v>
      </c>
      <c r="N1291" s="11">
        <f ca="1">VLOOKUP(A1291,'Hospitalisation Details'!$A$1:$Q$2344,6,FALSE)</f>
        <v>30</v>
      </c>
      <c r="O1291" s="17">
        <f ca="1">VLOOKUP(A1291,'Hospitalisation Details'!$A$1:$Q$2344,7,FALSE)</f>
        <v>24683</v>
      </c>
      <c r="P1291" s="11">
        <f ca="1">VLOOKUP(A1291,'Hospitalisation Details'!$A$1:$Q$2344,10,FALSE)</f>
        <v>10704.47</v>
      </c>
      <c r="Q1291" s="11" t="str">
        <f ca="1">VLOOKUP(A1291,'Hospitalisation Details'!$A$1:$Q$2344,12,FALSE)</f>
        <v>tier - 3</v>
      </c>
      <c r="R1291" s="11" t="str">
        <f ca="1">VLOOKUP(A1291,'Hospitalisation Details'!$A$1:$Q$2344,14,FALSE)</f>
        <v>tier - 2</v>
      </c>
      <c r="S1291" s="11">
        <f ca="1">VLOOKUP(A1291,'Hospitalisation Details'!$A$1:$Q$2344,17,FALSE)</f>
        <v>58</v>
      </c>
      <c r="T1291" s="11" t="str">
        <f ca="1">VLOOKUP(A1291,'Hospitalisation Details'!$A$1:$Q$2336,16,FALSE)</f>
        <v>R1011</v>
      </c>
    </row>
    <row r="1292" ht="15.5" spans="1:20">
      <c r="A1292" s="10" t="s">
        <v>4730</v>
      </c>
      <c r="B1292" s="11" t="str">
        <f>VLOOKUP(A1292,'Customer Names'!$H$6:$K$2340,3,FALSE)</f>
        <v>  Lindsey</v>
      </c>
      <c r="C1292" s="11">
        <f>VLOOKUP(A1292,'Medical Examinations'!$A$1:$L$2336,2,FALSE)</f>
        <v>34.4</v>
      </c>
      <c r="D1292" s="11">
        <f>VLOOKUP(A1292,'Medical Examinations'!$A$1:$L$2336,3,FALSE)</f>
        <v>4.95</v>
      </c>
      <c r="E1292" s="11" t="str">
        <f>VLOOKUP(A1292,'Medical Examinations'!$A$1:$L$2336,4,FALSE)</f>
        <v>No</v>
      </c>
      <c r="F1292" s="11" t="str">
        <f>VLOOKUP(A1292,'Medical Examinations'!$A$1:$L$2336,5,FALSE)</f>
        <v>No</v>
      </c>
      <c r="G1292" s="11" t="str">
        <f>VLOOKUP(A1292,'Medical Examinations'!$A$1:$L$2336,6,FALSE)</f>
        <v>Yes</v>
      </c>
      <c r="H1292" s="11">
        <f>VLOOKUP(A1292,'Medical Examinations'!$A$1:$L$2336,8,FALSE)</f>
        <v>1</v>
      </c>
      <c r="I1292" s="11" t="str">
        <f>VLOOKUP(A1292,'Medical Examinations'!$A$1:$L$2336,10,FALSE)</f>
        <v>No</v>
      </c>
      <c r="J1292" s="11" t="str">
        <f>VLOOKUP(A1292,'Medical Examinations'!$A$1:$L$2336,11,FALSE)</f>
        <v>Obesity</v>
      </c>
      <c r="K1292" s="11" t="str">
        <f>VLOOKUP(A1292,'Medical Examinations'!$A$1:$L$2336,12,FALSE)</f>
        <v>Normal</v>
      </c>
      <c r="L1292" s="10">
        <f ca="1">VLOOKUP(A1292,'Hospitalisation Details'!$A$1:$Q$2344,3,FALSE)</f>
        <v>1967</v>
      </c>
      <c r="M1292" s="10" t="str">
        <f ca="1">VLOOKUP(A1292,'Hospitalisation Details'!$A$1:$Q$2344,5,FALSE)</f>
        <v>Oct</v>
      </c>
      <c r="N1292" s="11">
        <f ca="1">VLOOKUP(A1292,'Hospitalisation Details'!$A$1:$Q$2344,6,FALSE)</f>
        <v>5</v>
      </c>
      <c r="O1292" s="17">
        <f ca="1">VLOOKUP(A1292,'Hospitalisation Details'!$A$1:$Q$2344,7,FALSE)</f>
        <v>24750</v>
      </c>
      <c r="P1292" s="11">
        <f ca="1">VLOOKUP(A1292,'Hospitalisation Details'!$A$1:$Q$2344,10,FALSE)</f>
        <v>10713.64</v>
      </c>
      <c r="Q1292" s="11" t="str">
        <f ca="1">VLOOKUP(A1292,'Hospitalisation Details'!$A$1:$Q$2344,12,FALSE)</f>
        <v>tier - 3</v>
      </c>
      <c r="R1292" s="11" t="str">
        <f ca="1">VLOOKUP(A1292,'Hospitalisation Details'!$A$1:$Q$2344,14,FALSE)</f>
        <v>tier - 3</v>
      </c>
      <c r="S1292" s="11">
        <f ca="1">VLOOKUP(A1292,'Hospitalisation Details'!$A$1:$Q$2344,17,FALSE)</f>
        <v>58</v>
      </c>
      <c r="T1292" s="11" t="str">
        <f ca="1">VLOOKUP(A1292,'Hospitalisation Details'!$A$1:$Q$2336,16,FALSE)</f>
        <v>R1011</v>
      </c>
    </row>
    <row r="1293" ht="15.5" spans="1:20">
      <c r="A1293" s="10" t="s">
        <v>4733</v>
      </c>
      <c r="B1293" s="11" t="str">
        <f>VLOOKUP(A1293,'Customer Names'!$H$6:$K$2340,3,FALSE)</f>
        <v>  Laura</v>
      </c>
      <c r="C1293" s="11">
        <f>VLOOKUP(A1293,'Medical Examinations'!$A$1:$L$2336,2,FALSE)</f>
        <v>30.9</v>
      </c>
      <c r="D1293" s="11">
        <f>VLOOKUP(A1293,'Medical Examinations'!$A$1:$L$2336,3,FALSE)</f>
        <v>5.04</v>
      </c>
      <c r="E1293" s="11" t="str">
        <f>VLOOKUP(A1293,'Medical Examinations'!$A$1:$L$2336,4,FALSE)</f>
        <v>No</v>
      </c>
      <c r="F1293" s="11" t="str">
        <f>VLOOKUP(A1293,'Medical Examinations'!$A$1:$L$2336,5,FALSE)</f>
        <v>No</v>
      </c>
      <c r="G1293" s="11" t="str">
        <f>VLOOKUP(A1293,'Medical Examinations'!$A$1:$L$2336,6,FALSE)</f>
        <v>No</v>
      </c>
      <c r="H1293" s="11">
        <f>VLOOKUP(A1293,'Medical Examinations'!$A$1:$L$2336,8,FALSE)</f>
        <v>0</v>
      </c>
      <c r="I1293" s="11" t="str">
        <f>VLOOKUP(A1293,'Medical Examinations'!$A$1:$L$2336,10,FALSE)</f>
        <v>No</v>
      </c>
      <c r="J1293" s="11" t="str">
        <f>VLOOKUP(A1293,'Medical Examinations'!$A$1:$L$2336,11,FALSE)</f>
        <v>Obesity</v>
      </c>
      <c r="K1293" s="11" t="str">
        <f>VLOOKUP(A1293,'Medical Examinations'!$A$1:$L$2336,12,FALSE)</f>
        <v>Normal</v>
      </c>
      <c r="L1293" s="10">
        <f ca="1">VLOOKUP(A1293,'Hospitalisation Details'!$A$1:$Q$2344,3,FALSE)</f>
        <v>1992</v>
      </c>
      <c r="M1293" s="10" t="str">
        <f ca="1">VLOOKUP(A1293,'Hospitalisation Details'!$A$1:$Q$2344,5,FALSE)</f>
        <v>Jun</v>
      </c>
      <c r="N1293" s="11">
        <f ca="1">VLOOKUP(A1293,'Hospitalisation Details'!$A$1:$Q$2344,6,FALSE)</f>
        <v>25</v>
      </c>
      <c r="O1293" s="17">
        <f ca="1">VLOOKUP(A1293,'Hospitalisation Details'!$A$1:$Q$2344,7,FALSE)</f>
        <v>33780</v>
      </c>
      <c r="P1293" s="11">
        <f ca="1">VLOOKUP(A1293,'Hospitalisation Details'!$A$1:$Q$2344,10,FALSE)</f>
        <v>10719.57</v>
      </c>
      <c r="Q1293" s="11" t="str">
        <f ca="1">VLOOKUP(A1293,'Hospitalisation Details'!$A$1:$Q$2344,12,FALSE)</f>
        <v>tier - 3</v>
      </c>
      <c r="R1293" s="11" t="str">
        <f ca="1">VLOOKUP(A1293,'Hospitalisation Details'!$A$1:$Q$2344,14,FALSE)</f>
        <v>tier - 1</v>
      </c>
      <c r="S1293" s="11">
        <f ca="1">VLOOKUP(A1293,'Hospitalisation Details'!$A$1:$Q$2344,17,FALSE)</f>
        <v>33</v>
      </c>
      <c r="T1293" s="11" t="str">
        <f ca="1">VLOOKUP(A1293,'Hospitalisation Details'!$A$1:$Q$2336,16,FALSE)</f>
        <v>R1012</v>
      </c>
    </row>
    <row r="1294" ht="15.5" spans="1:20">
      <c r="A1294" s="10" t="s">
        <v>4736</v>
      </c>
      <c r="B1294" s="11" t="str">
        <f>VLOOKUP(A1294,'Customer Names'!$H$6:$K$2340,3,FALSE)</f>
        <v>  Amy T</v>
      </c>
      <c r="C1294" s="11">
        <f>VLOOKUP(A1294,'Medical Examinations'!$A$1:$L$2336,2,FALSE)</f>
        <v>28.6</v>
      </c>
      <c r="D1294" s="11">
        <f>VLOOKUP(A1294,'Medical Examinations'!$A$1:$L$2336,3,FALSE)</f>
        <v>5.42</v>
      </c>
      <c r="E1294" s="11" t="str">
        <f>VLOOKUP(A1294,'Medical Examinations'!$A$1:$L$2336,4,FALSE)</f>
        <v>No</v>
      </c>
      <c r="F1294" s="11" t="str">
        <f>VLOOKUP(A1294,'Medical Examinations'!$A$1:$L$2336,5,FALSE)</f>
        <v>No</v>
      </c>
      <c r="G1294" s="11" t="str">
        <f>VLOOKUP(A1294,'Medical Examinations'!$A$1:$L$2336,6,FALSE)</f>
        <v>No</v>
      </c>
      <c r="H1294" s="11">
        <f>VLOOKUP(A1294,'Medical Examinations'!$A$1:$L$2336,8,FALSE)</f>
        <v>0</v>
      </c>
      <c r="I1294" s="11" t="str">
        <f>VLOOKUP(A1294,'Medical Examinations'!$A$1:$L$2336,10,FALSE)</f>
        <v>No</v>
      </c>
      <c r="J1294" s="11" t="str">
        <f>VLOOKUP(A1294,'Medical Examinations'!$A$1:$L$2336,11,FALSE)</f>
        <v>Over Weight</v>
      </c>
      <c r="K1294" s="11" t="str">
        <f>VLOOKUP(A1294,'Medical Examinations'!$A$1:$L$2336,12,FALSE)</f>
        <v>Normal</v>
      </c>
      <c r="L1294" s="10">
        <f ca="1">VLOOKUP(A1294,'Hospitalisation Details'!$A$1:$Q$2344,3,FALSE)</f>
        <v>1974</v>
      </c>
      <c r="M1294" s="10" t="str">
        <f ca="1">VLOOKUP(A1294,'Hospitalisation Details'!$A$1:$Q$2344,5,FALSE)</f>
        <v>Dec</v>
      </c>
      <c r="N1294" s="11">
        <f ca="1">VLOOKUP(A1294,'Hospitalisation Details'!$A$1:$Q$2344,6,FALSE)</f>
        <v>9</v>
      </c>
      <c r="O1294" s="17">
        <f ca="1">VLOOKUP(A1294,'Hospitalisation Details'!$A$1:$Q$2344,7,FALSE)</f>
        <v>27372</v>
      </c>
      <c r="P1294" s="11">
        <f ca="1">VLOOKUP(A1294,'Hospitalisation Details'!$A$1:$Q$2344,10,FALSE)</f>
        <v>10736.87</v>
      </c>
      <c r="Q1294" s="11" t="str">
        <f ca="1">VLOOKUP(A1294,'Hospitalisation Details'!$A$1:$Q$2344,12,FALSE)</f>
        <v>tier - 3</v>
      </c>
      <c r="R1294" s="11" t="str">
        <f ca="1">VLOOKUP(A1294,'Hospitalisation Details'!$A$1:$Q$2344,14,FALSE)</f>
        <v>tier - 1</v>
      </c>
      <c r="S1294" s="11">
        <f ca="1">VLOOKUP(A1294,'Hospitalisation Details'!$A$1:$Q$2344,17,FALSE)</f>
        <v>50</v>
      </c>
      <c r="T1294" s="11" t="str">
        <f ca="1">VLOOKUP(A1294,'Hospitalisation Details'!$A$1:$Q$2336,16,FALSE)</f>
        <v>R1016</v>
      </c>
    </row>
    <row r="1295" ht="15.5" spans="1:20">
      <c r="A1295" s="10" t="s">
        <v>4740</v>
      </c>
      <c r="B1295" s="11" t="str">
        <f>VLOOKUP(A1295,'Customer Names'!$H$6:$K$2340,3,FALSE)</f>
        <v>  Katarina D</v>
      </c>
      <c r="C1295" s="11">
        <f>VLOOKUP(A1295,'Medical Examinations'!$A$1:$L$2336,2,FALSE)</f>
        <v>27.83</v>
      </c>
      <c r="D1295" s="11">
        <f>VLOOKUP(A1295,'Medical Examinations'!$A$1:$L$2336,3,FALSE)</f>
        <v>5.39</v>
      </c>
      <c r="E1295" s="11" t="str">
        <f>VLOOKUP(A1295,'Medical Examinations'!$A$1:$L$2336,4,FALSE)</f>
        <v>No</v>
      </c>
      <c r="F1295" s="11" t="str">
        <f>VLOOKUP(A1295,'Medical Examinations'!$A$1:$L$2336,5,FALSE)</f>
        <v>No</v>
      </c>
      <c r="G1295" s="11" t="str">
        <f>VLOOKUP(A1295,'Medical Examinations'!$A$1:$L$2336,6,FALSE)</f>
        <v>No</v>
      </c>
      <c r="H1295" s="11">
        <f>VLOOKUP(A1295,'Medical Examinations'!$A$1:$L$2336,8,FALSE)</f>
        <v>0</v>
      </c>
      <c r="I1295" s="11" t="str">
        <f>VLOOKUP(A1295,'Medical Examinations'!$A$1:$L$2336,10,FALSE)</f>
        <v>No</v>
      </c>
      <c r="J1295" s="11" t="str">
        <f>VLOOKUP(A1295,'Medical Examinations'!$A$1:$L$2336,11,FALSE)</f>
        <v>Over Weight</v>
      </c>
      <c r="K1295" s="11" t="str">
        <f>VLOOKUP(A1295,'Medical Examinations'!$A$1:$L$2336,12,FALSE)</f>
        <v>Normal</v>
      </c>
      <c r="L1295" s="10">
        <f ca="1">VLOOKUP(A1295,'Hospitalisation Details'!$A$1:$Q$2344,3,FALSE)</f>
        <v>1986</v>
      </c>
      <c r="M1295" s="10" t="str">
        <f ca="1">VLOOKUP(A1295,'Hospitalisation Details'!$A$1:$Q$2344,5,FALSE)</f>
        <v>Aug</v>
      </c>
      <c r="N1295" s="11">
        <f ca="1">VLOOKUP(A1295,'Hospitalisation Details'!$A$1:$Q$2344,6,FALSE)</f>
        <v>29</v>
      </c>
      <c r="O1295" s="17">
        <f ca="1">VLOOKUP(A1295,'Hospitalisation Details'!$A$1:$Q$2344,7,FALSE)</f>
        <v>31653</v>
      </c>
      <c r="P1295" s="11">
        <f ca="1">VLOOKUP(A1295,'Hospitalisation Details'!$A$1:$Q$2344,10,FALSE)</f>
        <v>10749.02</v>
      </c>
      <c r="Q1295" s="11" t="str">
        <f ca="1">VLOOKUP(A1295,'Hospitalisation Details'!$A$1:$Q$2344,12,FALSE)</f>
        <v>tier - 3</v>
      </c>
      <c r="R1295" s="11" t="str">
        <f ca="1">VLOOKUP(A1295,'Hospitalisation Details'!$A$1:$Q$2344,14,FALSE)</f>
        <v>tier - 1</v>
      </c>
      <c r="S1295" s="11">
        <f ca="1">VLOOKUP(A1295,'Hospitalisation Details'!$A$1:$Q$2344,17,FALSE)</f>
        <v>39</v>
      </c>
      <c r="T1295" s="11" t="str">
        <f ca="1">VLOOKUP(A1295,'Hospitalisation Details'!$A$1:$Q$2336,16,FALSE)</f>
        <v>R1026</v>
      </c>
    </row>
    <row r="1296" ht="15.5" spans="1:20">
      <c r="A1296" s="10" t="s">
        <v>4744</v>
      </c>
      <c r="B1296" s="11" t="str">
        <f>VLOOKUP(A1296,'Customer Names'!$H$6:$K$2340,3,FALSE)</f>
        <v>  B</v>
      </c>
      <c r="C1296" s="11">
        <f>VLOOKUP(A1296,'Medical Examinations'!$A$1:$L$2336,2,FALSE)</f>
        <v>39.64</v>
      </c>
      <c r="D1296" s="11">
        <f>VLOOKUP(A1296,'Medical Examinations'!$A$1:$L$2336,3,FALSE)</f>
        <v>6</v>
      </c>
      <c r="E1296" s="11" t="str">
        <f>VLOOKUP(A1296,'Medical Examinations'!$A$1:$L$2336,4,FALSE)</f>
        <v>No</v>
      </c>
      <c r="F1296" s="11" t="str">
        <f>VLOOKUP(A1296,'Medical Examinations'!$A$1:$L$2336,5,FALSE)</f>
        <v>No</v>
      </c>
      <c r="G1296" s="11" t="str">
        <f>VLOOKUP(A1296,'Medical Examinations'!$A$1:$L$2336,6,FALSE)</f>
        <v>Yes</v>
      </c>
      <c r="H1296" s="11">
        <f>VLOOKUP(A1296,'Medical Examinations'!$A$1:$L$2336,8,FALSE)</f>
        <v>1</v>
      </c>
      <c r="I1296" s="11" t="str">
        <f>VLOOKUP(A1296,'Medical Examinations'!$A$1:$L$2336,10,FALSE)</f>
        <v>No</v>
      </c>
      <c r="J1296" s="11" t="str">
        <f>VLOOKUP(A1296,'Medical Examinations'!$A$1:$L$2336,11,FALSE)</f>
        <v>Obesity</v>
      </c>
      <c r="K1296" s="11" t="str">
        <f>VLOOKUP(A1296,'Medical Examinations'!$A$1:$L$2336,12,FALSE)</f>
        <v>Prediabetes</v>
      </c>
      <c r="L1296" s="10">
        <f ca="1">VLOOKUP(A1296,'Hospitalisation Details'!$A$1:$Q$2344,3,FALSE)</f>
        <v>1989</v>
      </c>
      <c r="M1296" s="10" t="str">
        <f ca="1">VLOOKUP(A1296,'Hospitalisation Details'!$A$1:$Q$2344,5,FALSE)</f>
        <v>Nov</v>
      </c>
      <c r="N1296" s="11">
        <f ca="1">VLOOKUP(A1296,'Hospitalisation Details'!$A$1:$Q$2344,6,FALSE)</f>
        <v>25</v>
      </c>
      <c r="O1296" s="17">
        <f ca="1">VLOOKUP(A1296,'Hospitalisation Details'!$A$1:$Q$2344,7,FALSE)</f>
        <v>32837</v>
      </c>
      <c r="P1296" s="11">
        <f ca="1">VLOOKUP(A1296,'Hospitalisation Details'!$A$1:$Q$2344,10,FALSE)</f>
        <v>10769.75</v>
      </c>
      <c r="Q1296" s="11" t="str">
        <f ca="1">VLOOKUP(A1296,'Hospitalisation Details'!$A$1:$Q$2344,12,FALSE)</f>
        <v>tier - 3</v>
      </c>
      <c r="R1296" s="11" t="str">
        <f ca="1">VLOOKUP(A1296,'Hospitalisation Details'!$A$1:$Q$2344,14,FALSE)</f>
        <v>tier - 2</v>
      </c>
      <c r="S1296" s="11">
        <f ca="1">VLOOKUP(A1296,'Hospitalisation Details'!$A$1:$Q$2344,17,FALSE)</f>
        <v>35</v>
      </c>
      <c r="T1296" s="11" t="str">
        <f ca="1">VLOOKUP(A1296,'Hospitalisation Details'!$A$1:$Q$2336,16,FALSE)</f>
        <v>R1022</v>
      </c>
    </row>
    <row r="1297" ht="15.5" spans="1:20">
      <c r="A1297" s="10" t="s">
        <v>4747</v>
      </c>
      <c r="B1297" s="11" t="str">
        <f>VLOOKUP(A1297,'Customer Names'!$H$6:$K$2340,3,FALSE)</f>
        <v>  Alison</v>
      </c>
      <c r="C1297" s="11">
        <f>VLOOKUP(A1297,'Medical Examinations'!$A$1:$L$2336,2,FALSE)</f>
        <v>38.48</v>
      </c>
      <c r="D1297" s="11">
        <f>VLOOKUP(A1297,'Medical Examinations'!$A$1:$L$2336,3,FALSE)</f>
        <v>6.02</v>
      </c>
      <c r="E1297" s="11" t="str">
        <f>VLOOKUP(A1297,'Medical Examinations'!$A$1:$L$2336,4,FALSE)</f>
        <v>No</v>
      </c>
      <c r="F1297" s="11" t="str">
        <f>VLOOKUP(A1297,'Medical Examinations'!$A$1:$L$2336,5,FALSE)</f>
        <v>No</v>
      </c>
      <c r="G1297" s="11" t="str">
        <f>VLOOKUP(A1297,'Medical Examinations'!$A$1:$L$2336,6,FALSE)</f>
        <v>No</v>
      </c>
      <c r="H1297" s="11">
        <f>VLOOKUP(A1297,'Medical Examinations'!$A$1:$L$2336,8,FALSE)</f>
        <v>1</v>
      </c>
      <c r="I1297" s="11" t="str">
        <f>VLOOKUP(A1297,'Medical Examinations'!$A$1:$L$2336,10,FALSE)</f>
        <v>No</v>
      </c>
      <c r="J1297" s="11" t="str">
        <f>VLOOKUP(A1297,'Medical Examinations'!$A$1:$L$2336,11,FALSE)</f>
        <v>Obesity</v>
      </c>
      <c r="K1297" s="11" t="str">
        <f>VLOOKUP(A1297,'Medical Examinations'!$A$1:$L$2336,12,FALSE)</f>
        <v>Prediabetes</v>
      </c>
      <c r="L1297" s="10">
        <f ca="1">VLOOKUP(A1297,'Hospitalisation Details'!$A$1:$Q$2344,3,FALSE)</f>
        <v>1967</v>
      </c>
      <c r="M1297" s="10" t="str">
        <f ca="1">VLOOKUP(A1297,'Hospitalisation Details'!$A$1:$Q$2344,5,FALSE)</f>
        <v>Nov</v>
      </c>
      <c r="N1297" s="11">
        <f ca="1">VLOOKUP(A1297,'Hospitalisation Details'!$A$1:$Q$2344,6,FALSE)</f>
        <v>11</v>
      </c>
      <c r="O1297" s="17">
        <f ca="1">VLOOKUP(A1297,'Hospitalisation Details'!$A$1:$Q$2344,7,FALSE)</f>
        <v>24787</v>
      </c>
      <c r="P1297" s="11">
        <f ca="1">VLOOKUP(A1297,'Hospitalisation Details'!$A$1:$Q$2344,10,FALSE)</f>
        <v>10791.96</v>
      </c>
      <c r="Q1297" s="11" t="str">
        <f ca="1">VLOOKUP(A1297,'Hospitalisation Details'!$A$1:$Q$2344,12,FALSE)</f>
        <v>tier - 3</v>
      </c>
      <c r="R1297" s="11" t="str">
        <f ca="1">VLOOKUP(A1297,'Hospitalisation Details'!$A$1:$Q$2344,14,FALSE)</f>
        <v>tier - 2</v>
      </c>
      <c r="S1297" s="11">
        <f ca="1">VLOOKUP(A1297,'Hospitalisation Details'!$A$1:$Q$2344,17,FALSE)</f>
        <v>57</v>
      </c>
      <c r="T1297" s="11" t="str">
        <f ca="1">VLOOKUP(A1297,'Hospitalisation Details'!$A$1:$Q$2336,16,FALSE)</f>
        <v>R1011</v>
      </c>
    </row>
    <row r="1298" ht="15.5" spans="1:20">
      <c r="A1298" s="10" t="s">
        <v>4750</v>
      </c>
      <c r="B1298" s="11" t="str">
        <f>VLOOKUP(A1298,'Customer Names'!$H$6:$K$2340,3,FALSE)</f>
        <v>  Neil K</v>
      </c>
      <c r="C1298" s="11">
        <f>VLOOKUP(A1298,'Medical Examinations'!$A$1:$L$2336,2,FALSE)</f>
        <v>36.2</v>
      </c>
      <c r="D1298" s="11">
        <f>VLOOKUP(A1298,'Medical Examinations'!$A$1:$L$2336,3,FALSE)</f>
        <v>4.62</v>
      </c>
      <c r="E1298" s="11" t="str">
        <f>VLOOKUP(A1298,'Medical Examinations'!$A$1:$L$2336,4,FALSE)</f>
        <v>No</v>
      </c>
      <c r="F1298" s="11" t="str">
        <f>VLOOKUP(A1298,'Medical Examinations'!$A$1:$L$2336,5,FALSE)</f>
        <v>No</v>
      </c>
      <c r="G1298" s="11" t="str">
        <f>VLOOKUP(A1298,'Medical Examinations'!$A$1:$L$2336,6,FALSE)</f>
        <v>No</v>
      </c>
      <c r="H1298" s="11">
        <f>VLOOKUP(A1298,'Medical Examinations'!$A$1:$L$2336,8,FALSE)</f>
        <v>2</v>
      </c>
      <c r="I1298" s="11" t="str">
        <f>VLOOKUP(A1298,'Medical Examinations'!$A$1:$L$2336,10,FALSE)</f>
        <v>No</v>
      </c>
      <c r="J1298" s="11" t="str">
        <f>VLOOKUP(A1298,'Medical Examinations'!$A$1:$L$2336,11,FALSE)</f>
        <v>Obesity</v>
      </c>
      <c r="K1298" s="11" t="str">
        <f>VLOOKUP(A1298,'Medical Examinations'!$A$1:$L$2336,12,FALSE)</f>
        <v>Normal</v>
      </c>
      <c r="L1298" s="10">
        <f ca="1">VLOOKUP(A1298,'Hospitalisation Details'!$A$1:$Q$2344,3,FALSE)</f>
        <v>1999</v>
      </c>
      <c r="M1298" s="10" t="str">
        <f ca="1">VLOOKUP(A1298,'Hospitalisation Details'!$A$1:$Q$2344,5,FALSE)</f>
        <v>Dec</v>
      </c>
      <c r="N1298" s="11">
        <f ca="1">VLOOKUP(A1298,'Hospitalisation Details'!$A$1:$Q$2344,6,FALSE)</f>
        <v>24</v>
      </c>
      <c r="O1298" s="17">
        <f ca="1">VLOOKUP(A1298,'Hospitalisation Details'!$A$1:$Q$2344,7,FALSE)</f>
        <v>36518</v>
      </c>
      <c r="P1298" s="11">
        <f ca="1">VLOOKUP(A1298,'Hospitalisation Details'!$A$1:$Q$2344,10,FALSE)</f>
        <v>10795.94</v>
      </c>
      <c r="Q1298" s="11" t="str">
        <f ca="1">VLOOKUP(A1298,'Hospitalisation Details'!$A$1:$Q$2344,12,FALSE)</f>
        <v>tier - 3</v>
      </c>
      <c r="R1298" s="11" t="str">
        <f ca="1">VLOOKUP(A1298,'Hospitalisation Details'!$A$1:$Q$2344,14,FALSE)</f>
        <v>tier - 1</v>
      </c>
      <c r="S1298" s="11">
        <f ca="1">VLOOKUP(A1298,'Hospitalisation Details'!$A$1:$Q$2344,17,FALSE)</f>
        <v>25</v>
      </c>
      <c r="T1298" s="11" t="str">
        <f ca="1">VLOOKUP(A1298,'Hospitalisation Details'!$A$1:$Q$2336,16,FALSE)</f>
        <v>R1011</v>
      </c>
    </row>
    <row r="1299" ht="15.5" spans="1:20">
      <c r="A1299" s="10" t="s">
        <v>4754</v>
      </c>
      <c r="B1299" s="11" t="str">
        <f>VLOOKUP(A1299,'Customer Names'!$H$6:$K$2340,3,FALSE)</f>
        <v>  Anne Hunter</v>
      </c>
      <c r="C1299" s="11">
        <f>VLOOKUP(A1299,'Medical Examinations'!$A$1:$L$2336,2,FALSE)</f>
        <v>27.13</v>
      </c>
      <c r="D1299" s="11">
        <f>VLOOKUP(A1299,'Medical Examinations'!$A$1:$L$2336,3,FALSE)</f>
        <v>5.59</v>
      </c>
      <c r="E1299" s="11" t="str">
        <f>VLOOKUP(A1299,'Medical Examinations'!$A$1:$L$2336,4,FALSE)</f>
        <v>No</v>
      </c>
      <c r="F1299" s="11" t="str">
        <f>VLOOKUP(A1299,'Medical Examinations'!$A$1:$L$2336,5,FALSE)</f>
        <v>No</v>
      </c>
      <c r="G1299" s="11" t="str">
        <f>VLOOKUP(A1299,'Medical Examinations'!$A$1:$L$2336,6,FALSE)</f>
        <v>No</v>
      </c>
      <c r="H1299" s="11">
        <f>VLOOKUP(A1299,'Medical Examinations'!$A$1:$L$2336,8,FALSE)</f>
        <v>1</v>
      </c>
      <c r="I1299" s="11" t="str">
        <f>VLOOKUP(A1299,'Medical Examinations'!$A$1:$L$2336,10,FALSE)</f>
        <v>No</v>
      </c>
      <c r="J1299" s="11" t="str">
        <f>VLOOKUP(A1299,'Medical Examinations'!$A$1:$L$2336,11,FALSE)</f>
        <v>Over Weight</v>
      </c>
      <c r="K1299" s="11" t="str">
        <f>VLOOKUP(A1299,'Medical Examinations'!$A$1:$L$2336,12,FALSE)</f>
        <v>Normal</v>
      </c>
      <c r="L1299" s="10">
        <f ca="1">VLOOKUP(A1299,'Hospitalisation Details'!$A$1:$Q$2344,3,FALSE)</f>
        <v>1967</v>
      </c>
      <c r="M1299" s="10" t="str">
        <f ca="1">VLOOKUP(A1299,'Hospitalisation Details'!$A$1:$Q$2344,5,FALSE)</f>
        <v>Oct</v>
      </c>
      <c r="N1299" s="11">
        <f ca="1">VLOOKUP(A1299,'Hospitalisation Details'!$A$1:$Q$2344,6,FALSE)</f>
        <v>23</v>
      </c>
      <c r="O1299" s="17">
        <f ca="1">VLOOKUP(A1299,'Hospitalisation Details'!$A$1:$Q$2344,7,FALSE)</f>
        <v>24768</v>
      </c>
      <c r="P1299" s="11">
        <f ca="1">VLOOKUP(A1299,'Hospitalisation Details'!$A$1:$Q$2344,10,FALSE)</f>
        <v>10796.35</v>
      </c>
      <c r="Q1299" s="11" t="str">
        <f ca="1">VLOOKUP(A1299,'Hospitalisation Details'!$A$1:$Q$2344,12,FALSE)</f>
        <v>tier - 3</v>
      </c>
      <c r="R1299" s="11" t="str">
        <f ca="1">VLOOKUP(A1299,'Hospitalisation Details'!$A$1:$Q$2344,14,FALSE)</f>
        <v>tier - 1</v>
      </c>
      <c r="S1299" s="11">
        <f ca="1">VLOOKUP(A1299,'Hospitalisation Details'!$A$1:$Q$2344,17,FALSE)</f>
        <v>58</v>
      </c>
      <c r="T1299" s="11" t="str">
        <f ca="1">VLOOKUP(A1299,'Hospitalisation Details'!$A$1:$Q$2336,16,FALSE)</f>
        <v>R1019</v>
      </c>
    </row>
    <row r="1300" ht="15.5" spans="1:20">
      <c r="A1300" s="10" t="s">
        <v>4758</v>
      </c>
      <c r="B1300" s="11" t="str">
        <f>VLOOKUP(A1300,'Customer Names'!$H$6:$K$2340,3,FALSE)</f>
        <v>  Sandra</v>
      </c>
      <c r="C1300" s="11">
        <f>VLOOKUP(A1300,'Medical Examinations'!$A$1:$L$2336,2,FALSE)</f>
        <v>20.75</v>
      </c>
      <c r="D1300" s="11">
        <f>VLOOKUP(A1300,'Medical Examinations'!$A$1:$L$2336,3,FALSE)</f>
        <v>5.18</v>
      </c>
      <c r="E1300" s="11" t="str">
        <f>VLOOKUP(A1300,'Medical Examinations'!$A$1:$L$2336,4,FALSE)</f>
        <v>yes</v>
      </c>
      <c r="F1300" s="11" t="str">
        <f>VLOOKUP(A1300,'Medical Examinations'!$A$1:$L$2336,5,FALSE)</f>
        <v>No</v>
      </c>
      <c r="G1300" s="11" t="str">
        <f>VLOOKUP(A1300,'Medical Examinations'!$A$1:$L$2336,6,FALSE)</f>
        <v>No</v>
      </c>
      <c r="H1300" s="11">
        <f>VLOOKUP(A1300,'Medical Examinations'!$A$1:$L$2336,8,FALSE)</f>
        <v>2</v>
      </c>
      <c r="I1300" s="11" t="str">
        <f>VLOOKUP(A1300,'Medical Examinations'!$A$1:$L$2336,10,FALSE)</f>
        <v>No</v>
      </c>
      <c r="J1300" s="11" t="str">
        <f>VLOOKUP(A1300,'Medical Examinations'!$A$1:$L$2336,11,FALSE)</f>
        <v>Normal Weight</v>
      </c>
      <c r="K1300" s="11" t="str">
        <f>VLOOKUP(A1300,'Medical Examinations'!$A$1:$L$2336,12,FALSE)</f>
        <v>Normal</v>
      </c>
      <c r="L1300" s="10">
        <f ca="1">VLOOKUP(A1300,'Hospitalisation Details'!$A$1:$Q$2344,3,FALSE)</f>
        <v>1970</v>
      </c>
      <c r="M1300" s="10" t="str">
        <f ca="1">VLOOKUP(A1300,'Hospitalisation Details'!$A$1:$Q$2344,5,FALSE)</f>
        <v>Oct</v>
      </c>
      <c r="N1300" s="11">
        <f ca="1">VLOOKUP(A1300,'Hospitalisation Details'!$A$1:$Q$2344,6,FALSE)</f>
        <v>28</v>
      </c>
      <c r="O1300" s="17">
        <f ca="1">VLOOKUP(A1300,'Hospitalisation Details'!$A$1:$Q$2344,7,FALSE)</f>
        <v>25869</v>
      </c>
      <c r="P1300" s="11">
        <f ca="1">VLOOKUP(A1300,'Hospitalisation Details'!$A$1:$Q$2344,10,FALSE)</f>
        <v>10797.34</v>
      </c>
      <c r="Q1300" s="11" t="str">
        <f ca="1">VLOOKUP(A1300,'Hospitalisation Details'!$A$1:$Q$2344,12,FALSE)</f>
        <v>tier - 3</v>
      </c>
      <c r="R1300" s="11" t="str">
        <f ca="1">VLOOKUP(A1300,'Hospitalisation Details'!$A$1:$Q$2344,14,FALSE)</f>
        <v>tier - 2</v>
      </c>
      <c r="S1300" s="11">
        <f ca="1">VLOOKUP(A1300,'Hospitalisation Details'!$A$1:$Q$2344,17,FALSE)</f>
        <v>55</v>
      </c>
      <c r="T1300" s="11" t="str">
        <f ca="1">VLOOKUP(A1300,'Hospitalisation Details'!$A$1:$Q$2336,16,FALSE)</f>
        <v>R1023</v>
      </c>
    </row>
    <row r="1301" ht="15.5" spans="1:20">
      <c r="A1301" s="10" t="s">
        <v>4762</v>
      </c>
      <c r="B1301" s="11" t="str">
        <f>VLOOKUP(A1301,'Customer Names'!$H$6:$K$2340,3,FALSE)</f>
        <v>  Robert</v>
      </c>
      <c r="C1301" s="11">
        <f>VLOOKUP(A1301,'Medical Examinations'!$A$1:$L$2336,2,FALSE)</f>
        <v>26.6</v>
      </c>
      <c r="D1301" s="11">
        <f>VLOOKUP(A1301,'Medical Examinations'!$A$1:$L$2336,3,FALSE)</f>
        <v>6.29</v>
      </c>
      <c r="E1301" s="11" t="str">
        <f>VLOOKUP(A1301,'Medical Examinations'!$A$1:$L$2336,4,FALSE)</f>
        <v>No</v>
      </c>
      <c r="F1301" s="11" t="str">
        <f>VLOOKUP(A1301,'Medical Examinations'!$A$1:$L$2336,5,FALSE)</f>
        <v>No</v>
      </c>
      <c r="G1301" s="11" t="str">
        <f>VLOOKUP(A1301,'Medical Examinations'!$A$1:$L$2336,6,FALSE)</f>
        <v>No</v>
      </c>
      <c r="H1301" s="11">
        <f>VLOOKUP(A1301,'Medical Examinations'!$A$1:$L$2336,8,FALSE)</f>
        <v>2</v>
      </c>
      <c r="I1301" s="11" t="str">
        <f>VLOOKUP(A1301,'Medical Examinations'!$A$1:$L$2336,10,FALSE)</f>
        <v>No</v>
      </c>
      <c r="J1301" s="11" t="str">
        <f>VLOOKUP(A1301,'Medical Examinations'!$A$1:$L$2336,11,FALSE)</f>
        <v>Over Weight</v>
      </c>
      <c r="K1301" s="11" t="str">
        <f>VLOOKUP(A1301,'Medical Examinations'!$A$1:$L$2336,12,FALSE)</f>
        <v>Prediabetes</v>
      </c>
      <c r="L1301" s="10">
        <f ca="1">VLOOKUP(A1301,'Hospitalisation Details'!$A$1:$Q$2344,3,FALSE)</f>
        <v>1970</v>
      </c>
      <c r="M1301" s="10" t="str">
        <f ca="1">VLOOKUP(A1301,'Hospitalisation Details'!$A$1:$Q$2344,5,FALSE)</f>
        <v>Dec</v>
      </c>
      <c r="N1301" s="11">
        <f ca="1">VLOOKUP(A1301,'Hospitalisation Details'!$A$1:$Q$2344,6,FALSE)</f>
        <v>18</v>
      </c>
      <c r="O1301" s="17">
        <f ca="1">VLOOKUP(A1301,'Hospitalisation Details'!$A$1:$Q$2344,7,FALSE)</f>
        <v>25920</v>
      </c>
      <c r="P1301" s="11">
        <f ca="1">VLOOKUP(A1301,'Hospitalisation Details'!$A$1:$Q$2344,10,FALSE)</f>
        <v>10806.84</v>
      </c>
      <c r="Q1301" s="11" t="str">
        <f ca="1">VLOOKUP(A1301,'Hospitalisation Details'!$A$1:$Q$2344,12,FALSE)</f>
        <v>tier - 3</v>
      </c>
      <c r="R1301" s="11" t="str">
        <f ca="1">VLOOKUP(A1301,'Hospitalisation Details'!$A$1:$Q$2344,14,FALSE)</f>
        <v>tier - 2</v>
      </c>
      <c r="S1301" s="11">
        <f ca="1">VLOOKUP(A1301,'Hospitalisation Details'!$A$1:$Q$2344,17,FALSE)</f>
        <v>54</v>
      </c>
      <c r="T1301" s="11" t="str">
        <f ca="1">VLOOKUP(A1301,'Hospitalisation Details'!$A$1:$Q$2336,16,FALSE)</f>
        <v>R1011</v>
      </c>
    </row>
    <row r="1302" ht="15.5" spans="1:20">
      <c r="A1302" s="10" t="s">
        <v>4766</v>
      </c>
      <c r="B1302" s="11" t="str">
        <f>VLOOKUP(A1302,'Customer Names'!$H$6:$K$2340,3,FALSE)</f>
        <v>  Rodney</v>
      </c>
      <c r="C1302" s="11">
        <f>VLOOKUP(A1302,'Medical Examinations'!$A$1:$L$2336,2,FALSE)</f>
        <v>25.3</v>
      </c>
      <c r="D1302" s="11">
        <f>VLOOKUP(A1302,'Medical Examinations'!$A$1:$L$2336,3,FALSE)</f>
        <v>4.49</v>
      </c>
      <c r="E1302" s="11" t="str">
        <f>VLOOKUP(A1302,'Medical Examinations'!$A$1:$L$2336,4,FALSE)</f>
        <v>No</v>
      </c>
      <c r="F1302" s="11" t="str">
        <f>VLOOKUP(A1302,'Medical Examinations'!$A$1:$L$2336,5,FALSE)</f>
        <v>No</v>
      </c>
      <c r="G1302" s="11" t="str">
        <f>VLOOKUP(A1302,'Medical Examinations'!$A$1:$L$2336,6,FALSE)</f>
        <v>No</v>
      </c>
      <c r="H1302" s="11">
        <f>VLOOKUP(A1302,'Medical Examinations'!$A$1:$L$2336,8,FALSE)</f>
        <v>2</v>
      </c>
      <c r="I1302" s="11" t="str">
        <f>VLOOKUP(A1302,'Medical Examinations'!$A$1:$L$2336,10,FALSE)</f>
        <v>No</v>
      </c>
      <c r="J1302" s="11" t="str">
        <f>VLOOKUP(A1302,'Medical Examinations'!$A$1:$L$2336,11,FALSE)</f>
        <v>Over Weight</v>
      </c>
      <c r="K1302" s="11" t="str">
        <f>VLOOKUP(A1302,'Medical Examinations'!$A$1:$L$2336,12,FALSE)</f>
        <v>Normal</v>
      </c>
      <c r="L1302" s="10">
        <f ca="1">VLOOKUP(A1302,'Hospitalisation Details'!$A$1:$Q$2344,3,FALSE)</f>
        <v>1967</v>
      </c>
      <c r="M1302" s="10" t="str">
        <f ca="1">VLOOKUP(A1302,'Hospitalisation Details'!$A$1:$Q$2344,5,FALSE)</f>
        <v>Oct</v>
      </c>
      <c r="N1302" s="11">
        <f ca="1">VLOOKUP(A1302,'Hospitalisation Details'!$A$1:$Q$2344,6,FALSE)</f>
        <v>2</v>
      </c>
      <c r="O1302" s="17">
        <f ca="1">VLOOKUP(A1302,'Hospitalisation Details'!$A$1:$Q$2344,7,FALSE)</f>
        <v>24747</v>
      </c>
      <c r="P1302" s="11">
        <f ca="1">VLOOKUP(A1302,'Hospitalisation Details'!$A$1:$Q$2344,10,FALSE)</f>
        <v>10807.49</v>
      </c>
      <c r="Q1302" s="11" t="str">
        <f ca="1">VLOOKUP(A1302,'Hospitalisation Details'!$A$1:$Q$2344,12,FALSE)</f>
        <v>tier - 3</v>
      </c>
      <c r="R1302" s="11" t="str">
        <f ca="1">VLOOKUP(A1302,'Hospitalisation Details'!$A$1:$Q$2344,14,FALSE)</f>
        <v>tier - 2</v>
      </c>
      <c r="S1302" s="11">
        <f ca="1">VLOOKUP(A1302,'Hospitalisation Details'!$A$1:$Q$2344,17,FALSE)</f>
        <v>58</v>
      </c>
      <c r="T1302" s="11" t="str">
        <f ca="1">VLOOKUP(A1302,'Hospitalisation Details'!$A$1:$Q$2336,16,FALSE)</f>
        <v>R1013</v>
      </c>
    </row>
    <row r="1303" ht="15.5" spans="1:20">
      <c r="A1303" s="10" t="s">
        <v>4770</v>
      </c>
      <c r="B1303" s="11" t="str">
        <f>VLOOKUP(A1303,'Customer Names'!$H$6:$K$2340,3,FALSE)</f>
        <v>  Carl R</v>
      </c>
      <c r="C1303" s="11">
        <f>VLOOKUP(A1303,'Medical Examinations'!$A$1:$L$2336,2,FALSE)</f>
        <v>18.84</v>
      </c>
      <c r="D1303" s="11">
        <f>VLOOKUP(A1303,'Medical Examinations'!$A$1:$L$2336,3,FALSE)</f>
        <v>11.82</v>
      </c>
      <c r="E1303" s="11" t="str">
        <f>VLOOKUP(A1303,'Medical Examinations'!$A$1:$L$2336,4,FALSE)</f>
        <v>yes</v>
      </c>
      <c r="F1303" s="11" t="str">
        <f>VLOOKUP(A1303,'Medical Examinations'!$A$1:$L$2336,5,FALSE)</f>
        <v>No</v>
      </c>
      <c r="G1303" s="11" t="str">
        <f>VLOOKUP(A1303,'Medical Examinations'!$A$1:$L$2336,6,FALSE)</f>
        <v>Yes</v>
      </c>
      <c r="H1303" s="11">
        <f>VLOOKUP(A1303,'Medical Examinations'!$A$1:$L$2336,8,FALSE)</f>
        <v>1</v>
      </c>
      <c r="I1303" s="11" t="str">
        <f>VLOOKUP(A1303,'Medical Examinations'!$A$1:$L$2336,10,FALSE)</f>
        <v>No</v>
      </c>
      <c r="J1303" s="11" t="str">
        <f>VLOOKUP(A1303,'Medical Examinations'!$A$1:$L$2336,11,FALSE)</f>
        <v>Normal Weight</v>
      </c>
      <c r="K1303" s="11" t="str">
        <f>VLOOKUP(A1303,'Medical Examinations'!$A$1:$L$2336,12,FALSE)</f>
        <v>Diabetes</v>
      </c>
      <c r="L1303" s="10">
        <f ca="1">VLOOKUP(A1303,'Hospitalisation Details'!$A$1:$Q$2344,3,FALSE)</f>
        <v>1968</v>
      </c>
      <c r="M1303" s="10" t="str">
        <f ca="1">VLOOKUP(A1303,'Hospitalisation Details'!$A$1:$Q$2344,5,FALSE)</f>
        <v>Jul</v>
      </c>
      <c r="N1303" s="11">
        <f ca="1">VLOOKUP(A1303,'Hospitalisation Details'!$A$1:$Q$2344,6,FALSE)</f>
        <v>28</v>
      </c>
      <c r="O1303" s="17">
        <f ca="1">VLOOKUP(A1303,'Hospitalisation Details'!$A$1:$Q$2344,7,FALSE)</f>
        <v>25047</v>
      </c>
      <c r="P1303" s="11">
        <f ca="1">VLOOKUP(A1303,'Hospitalisation Details'!$A$1:$Q$2344,10,FALSE)</f>
        <v>10825.25</v>
      </c>
      <c r="Q1303" s="11" t="str">
        <f ca="1">VLOOKUP(A1303,'Hospitalisation Details'!$A$1:$Q$2344,12,FALSE)</f>
        <v>tier - 3</v>
      </c>
      <c r="R1303" s="11" t="str">
        <f ca="1">VLOOKUP(A1303,'Hospitalisation Details'!$A$1:$Q$2344,14,FALSE)</f>
        <v>tier - 3</v>
      </c>
      <c r="S1303" s="11">
        <f ca="1">VLOOKUP(A1303,'Hospitalisation Details'!$A$1:$Q$2344,17,FALSE)</f>
        <v>57</v>
      </c>
      <c r="T1303" s="11" t="str">
        <f ca="1">VLOOKUP(A1303,'Hospitalisation Details'!$A$1:$Q$2336,16,FALSE)</f>
        <v>R1012</v>
      </c>
    </row>
    <row r="1304" ht="15.5" spans="1:20">
      <c r="A1304" s="10" t="s">
        <v>4773</v>
      </c>
      <c r="B1304" s="11" t="str">
        <f>VLOOKUP(A1304,'Customer Names'!$H$6:$K$2340,3,FALSE)</f>
        <v>  Maximilian</v>
      </c>
      <c r="C1304" s="11">
        <f>VLOOKUP(A1304,'Medical Examinations'!$A$1:$L$2336,2,FALSE)</f>
        <v>19.57</v>
      </c>
      <c r="D1304" s="11">
        <f>VLOOKUP(A1304,'Medical Examinations'!$A$1:$L$2336,3,FALSE)</f>
        <v>7.41</v>
      </c>
      <c r="E1304" s="11" t="str">
        <f>VLOOKUP(A1304,'Medical Examinations'!$A$1:$L$2336,4,FALSE)</f>
        <v>yes</v>
      </c>
      <c r="F1304" s="11" t="str">
        <f>VLOOKUP(A1304,'Medical Examinations'!$A$1:$L$2336,5,FALSE)</f>
        <v>No</v>
      </c>
      <c r="G1304" s="11" t="str">
        <f>VLOOKUP(A1304,'Medical Examinations'!$A$1:$L$2336,6,FALSE)</f>
        <v>No</v>
      </c>
      <c r="H1304" s="11">
        <f>VLOOKUP(A1304,'Medical Examinations'!$A$1:$L$2336,8,FALSE)</f>
        <v>1</v>
      </c>
      <c r="I1304" s="11" t="str">
        <f>VLOOKUP(A1304,'Medical Examinations'!$A$1:$L$2336,10,FALSE)</f>
        <v>No</v>
      </c>
      <c r="J1304" s="11" t="str">
        <f>VLOOKUP(A1304,'Medical Examinations'!$A$1:$L$2336,11,FALSE)</f>
        <v>Normal Weight</v>
      </c>
      <c r="K1304" s="11" t="str">
        <f>VLOOKUP(A1304,'Medical Examinations'!$A$1:$L$2336,12,FALSE)</f>
        <v>Diabetes</v>
      </c>
      <c r="L1304" s="10">
        <f ca="1">VLOOKUP(A1304,'Hospitalisation Details'!$A$1:$Q$2344,3,FALSE)</f>
        <v>1971</v>
      </c>
      <c r="M1304" s="10" t="str">
        <f ca="1">VLOOKUP(A1304,'Hospitalisation Details'!$A$1:$Q$2344,5,FALSE)</f>
        <v>Dec</v>
      </c>
      <c r="N1304" s="11">
        <f ca="1">VLOOKUP(A1304,'Hospitalisation Details'!$A$1:$Q$2344,6,FALSE)</f>
        <v>20</v>
      </c>
      <c r="O1304" s="17">
        <f ca="1">VLOOKUP(A1304,'Hospitalisation Details'!$A$1:$Q$2344,7,FALSE)</f>
        <v>26287</v>
      </c>
      <c r="P1304" s="11">
        <f ca="1">VLOOKUP(A1304,'Hospitalisation Details'!$A$1:$Q$2344,10,FALSE)</f>
        <v>10848.13</v>
      </c>
      <c r="Q1304" s="11" t="str">
        <f ca="1">VLOOKUP(A1304,'Hospitalisation Details'!$A$1:$Q$2344,12,FALSE)</f>
        <v>tier - 3</v>
      </c>
      <c r="R1304" s="11" t="str">
        <f ca="1">VLOOKUP(A1304,'Hospitalisation Details'!$A$1:$Q$2344,14,FALSE)</f>
        <v>tier - 3</v>
      </c>
      <c r="S1304" s="11">
        <f ca="1">VLOOKUP(A1304,'Hospitalisation Details'!$A$1:$Q$2344,17,FALSE)</f>
        <v>53</v>
      </c>
      <c r="T1304" s="11" t="str">
        <f ca="1">VLOOKUP(A1304,'Hospitalisation Details'!$A$1:$Q$2336,16,FALSE)</f>
        <v>R1012</v>
      </c>
    </row>
    <row r="1305" ht="15.5" spans="1:20">
      <c r="A1305" s="10" t="s">
        <v>4776</v>
      </c>
      <c r="B1305" s="11" t="str">
        <f>VLOOKUP(A1305,'Customer Names'!$H$6:$K$2340,3,FALSE)</f>
        <v>  Erik</v>
      </c>
      <c r="C1305" s="11">
        <f>VLOOKUP(A1305,'Medical Examinations'!$A$1:$L$2336,2,FALSE)</f>
        <v>30.495</v>
      </c>
      <c r="D1305" s="11">
        <f>VLOOKUP(A1305,'Medical Examinations'!$A$1:$L$2336,3,FALSE)</f>
        <v>5.97</v>
      </c>
      <c r="E1305" s="11" t="str">
        <f>VLOOKUP(A1305,'Medical Examinations'!$A$1:$L$2336,4,FALSE)</f>
        <v>No</v>
      </c>
      <c r="F1305" s="11" t="str">
        <f>VLOOKUP(A1305,'Medical Examinations'!$A$1:$L$2336,5,FALSE)</f>
        <v>No</v>
      </c>
      <c r="G1305" s="11" t="str">
        <f>VLOOKUP(A1305,'Medical Examinations'!$A$1:$L$2336,6,FALSE)</f>
        <v>No</v>
      </c>
      <c r="H1305" s="11">
        <f>VLOOKUP(A1305,'Medical Examinations'!$A$1:$L$2336,8,FALSE)</f>
        <v>0</v>
      </c>
      <c r="I1305" s="11" t="str">
        <f>VLOOKUP(A1305,'Medical Examinations'!$A$1:$L$2336,10,FALSE)</f>
        <v>No</v>
      </c>
      <c r="J1305" s="11" t="str">
        <f>VLOOKUP(A1305,'Medical Examinations'!$A$1:$L$2336,11,FALSE)</f>
        <v>Obesity</v>
      </c>
      <c r="K1305" s="11" t="str">
        <f>VLOOKUP(A1305,'Medical Examinations'!$A$1:$L$2336,12,FALSE)</f>
        <v>Prediabetes</v>
      </c>
      <c r="L1305" s="10">
        <f ca="1">VLOOKUP(A1305,'Hospitalisation Details'!$A$1:$Q$2344,3,FALSE)</f>
        <v>1994</v>
      </c>
      <c r="M1305" s="10" t="str">
        <f ca="1">VLOOKUP(A1305,'Hospitalisation Details'!$A$1:$Q$2344,5,FALSE)</f>
        <v>Sep</v>
      </c>
      <c r="N1305" s="11">
        <f ca="1">VLOOKUP(A1305,'Hospitalisation Details'!$A$1:$Q$2344,6,FALSE)</f>
        <v>6</v>
      </c>
      <c r="O1305" s="17">
        <f ca="1">VLOOKUP(A1305,'Hospitalisation Details'!$A$1:$Q$2344,7,FALSE)</f>
        <v>34583</v>
      </c>
      <c r="P1305" s="11">
        <f ca="1">VLOOKUP(A1305,'Hospitalisation Details'!$A$1:$Q$2344,10,FALSE)</f>
        <v>10886.66</v>
      </c>
      <c r="Q1305" s="11" t="str">
        <f ca="1">VLOOKUP(A1305,'Hospitalisation Details'!$A$1:$Q$2344,12,FALSE)</f>
        <v>tier - 3</v>
      </c>
      <c r="R1305" s="11" t="str">
        <f ca="1">VLOOKUP(A1305,'Hospitalisation Details'!$A$1:$Q$2344,14,FALSE)</f>
        <v>tier - 3</v>
      </c>
      <c r="S1305" s="11">
        <f ca="1">VLOOKUP(A1305,'Hospitalisation Details'!$A$1:$Q$2344,17,FALSE)</f>
        <v>31</v>
      </c>
      <c r="T1305" s="11" t="str">
        <f ca="1">VLOOKUP(A1305,'Hospitalisation Details'!$A$1:$Q$2336,16,FALSE)</f>
        <v>R1012</v>
      </c>
    </row>
    <row r="1306" ht="15.5" spans="1:20">
      <c r="A1306" s="10" t="s">
        <v>4779</v>
      </c>
      <c r="B1306" s="11" t="str">
        <f>VLOOKUP(A1306,'Customer Names'!$H$6:$K$2340,3,FALSE)</f>
        <v>  Christopher</v>
      </c>
      <c r="C1306" s="11">
        <f>VLOOKUP(A1306,'Medical Examinations'!$A$1:$L$2336,2,FALSE)</f>
        <v>30.115</v>
      </c>
      <c r="D1306" s="11">
        <f>VLOOKUP(A1306,'Medical Examinations'!$A$1:$L$2336,3,FALSE)</f>
        <v>5.74</v>
      </c>
      <c r="E1306" s="11" t="str">
        <f>VLOOKUP(A1306,'Medical Examinations'!$A$1:$L$2336,4,FALSE)</f>
        <v>No</v>
      </c>
      <c r="F1306" s="11" t="str">
        <f>VLOOKUP(A1306,'Medical Examinations'!$A$1:$L$2336,5,FALSE)</f>
        <v>No</v>
      </c>
      <c r="G1306" s="11" t="str">
        <f>VLOOKUP(A1306,'Medical Examinations'!$A$1:$L$2336,6,FALSE)</f>
        <v>Yes</v>
      </c>
      <c r="H1306" s="11">
        <f>VLOOKUP(A1306,'Medical Examinations'!$A$1:$L$2336,8,FALSE)</f>
        <v>1</v>
      </c>
      <c r="I1306" s="11" t="str">
        <f>VLOOKUP(A1306,'Medical Examinations'!$A$1:$L$2336,10,FALSE)</f>
        <v>No</v>
      </c>
      <c r="J1306" s="11" t="str">
        <f>VLOOKUP(A1306,'Medical Examinations'!$A$1:$L$2336,11,FALSE)</f>
        <v>Obesity</v>
      </c>
      <c r="K1306" s="11" t="str">
        <f>VLOOKUP(A1306,'Medical Examinations'!$A$1:$L$2336,12,FALSE)</f>
        <v>Prediabetes</v>
      </c>
      <c r="L1306" s="10">
        <f ca="1">VLOOKUP(A1306,'Hospitalisation Details'!$A$1:$Q$2344,3,FALSE)</f>
        <v>1968</v>
      </c>
      <c r="M1306" s="10" t="str">
        <f ca="1">VLOOKUP(A1306,'Hospitalisation Details'!$A$1:$Q$2344,5,FALSE)</f>
        <v>Nov</v>
      </c>
      <c r="N1306" s="11">
        <f ca="1">VLOOKUP(A1306,'Hospitalisation Details'!$A$1:$Q$2344,6,FALSE)</f>
        <v>13</v>
      </c>
      <c r="O1306" s="17">
        <f ca="1">VLOOKUP(A1306,'Hospitalisation Details'!$A$1:$Q$2344,7,FALSE)</f>
        <v>25155</v>
      </c>
      <c r="P1306" s="11">
        <f ca="1">VLOOKUP(A1306,'Hospitalisation Details'!$A$1:$Q$2344,10,FALSE)</f>
        <v>10923.93</v>
      </c>
      <c r="Q1306" s="11" t="str">
        <f ca="1">VLOOKUP(A1306,'Hospitalisation Details'!$A$1:$Q$2344,12,FALSE)</f>
        <v>tier - 3</v>
      </c>
      <c r="R1306" s="11" t="str">
        <f ca="1">VLOOKUP(A1306,'Hospitalisation Details'!$A$1:$Q$2344,14,FALSE)</f>
        <v>tier - 1</v>
      </c>
      <c r="S1306" s="11">
        <f ca="1">VLOOKUP(A1306,'Hospitalisation Details'!$A$1:$Q$2344,17,FALSE)</f>
        <v>56</v>
      </c>
      <c r="T1306" s="11" t="str">
        <f ca="1">VLOOKUP(A1306,'Hospitalisation Details'!$A$1:$Q$2336,16,FALSE)</f>
        <v>R1024</v>
      </c>
    </row>
    <row r="1307" ht="15.5" spans="1:20">
      <c r="A1307" s="10" t="s">
        <v>4783</v>
      </c>
      <c r="B1307" s="11" t="str">
        <f>VLOOKUP(A1307,'Customer Names'!$H$6:$K$2340,3,FALSE)</f>
        <v>  Eirik</v>
      </c>
      <c r="C1307" s="11">
        <f>VLOOKUP(A1307,'Medical Examinations'!$A$1:$L$2336,2,FALSE)</f>
        <v>24.78</v>
      </c>
      <c r="D1307" s="11">
        <f>VLOOKUP(A1307,'Medical Examinations'!$A$1:$L$2336,3,FALSE)</f>
        <v>9.85</v>
      </c>
      <c r="E1307" s="11" t="str">
        <f>VLOOKUP(A1307,'Medical Examinations'!$A$1:$L$2336,4,FALSE)</f>
        <v>No</v>
      </c>
      <c r="F1307" s="11" t="str">
        <f>VLOOKUP(A1307,'Medical Examinations'!$A$1:$L$2336,5,FALSE)</f>
        <v>No</v>
      </c>
      <c r="G1307" s="11" t="str">
        <f>VLOOKUP(A1307,'Medical Examinations'!$A$1:$L$2336,6,FALSE)</f>
        <v>No</v>
      </c>
      <c r="H1307" s="11">
        <f>VLOOKUP(A1307,'Medical Examinations'!$A$1:$L$2336,8,FALSE)</f>
        <v>0</v>
      </c>
      <c r="I1307" s="11" t="str">
        <f>VLOOKUP(A1307,'Medical Examinations'!$A$1:$L$2336,10,FALSE)</f>
        <v>No</v>
      </c>
      <c r="J1307" s="11" t="str">
        <f>VLOOKUP(A1307,'Medical Examinations'!$A$1:$L$2336,11,FALSE)</f>
        <v>Normal Weight</v>
      </c>
      <c r="K1307" s="11" t="str">
        <f>VLOOKUP(A1307,'Medical Examinations'!$A$1:$L$2336,12,FALSE)</f>
        <v>Diabetes</v>
      </c>
      <c r="L1307" s="10">
        <f ca="1">VLOOKUP(A1307,'Hospitalisation Details'!$A$1:$Q$2344,3,FALSE)</f>
        <v>1968</v>
      </c>
      <c r="M1307" s="10" t="str">
        <f ca="1">VLOOKUP(A1307,'Hospitalisation Details'!$A$1:$Q$2344,5,FALSE)</f>
        <v>Nov</v>
      </c>
      <c r="N1307" s="11">
        <f ca="1">VLOOKUP(A1307,'Hospitalisation Details'!$A$1:$Q$2344,6,FALSE)</f>
        <v>12</v>
      </c>
      <c r="O1307" s="17">
        <f ca="1">VLOOKUP(A1307,'Hospitalisation Details'!$A$1:$Q$2344,7,FALSE)</f>
        <v>25154</v>
      </c>
      <c r="P1307" s="11">
        <f ca="1">VLOOKUP(A1307,'Hospitalisation Details'!$A$1:$Q$2344,10,FALSE)</f>
        <v>10928.85</v>
      </c>
      <c r="Q1307" s="11" t="str">
        <f ca="1">VLOOKUP(A1307,'Hospitalisation Details'!$A$1:$Q$2344,12,FALSE)</f>
        <v>tier - 3</v>
      </c>
      <c r="R1307" s="11" t="str">
        <f ca="1">VLOOKUP(A1307,'Hospitalisation Details'!$A$1:$Q$2344,14,FALSE)</f>
        <v>tier - 3</v>
      </c>
      <c r="S1307" s="11">
        <f ca="1">VLOOKUP(A1307,'Hospitalisation Details'!$A$1:$Q$2344,17,FALSE)</f>
        <v>56</v>
      </c>
      <c r="T1307" s="11" t="str">
        <f ca="1">VLOOKUP(A1307,'Hospitalisation Details'!$A$1:$Q$2336,16,FALSE)</f>
        <v>R1013</v>
      </c>
    </row>
    <row r="1308" ht="15.5" spans="1:20">
      <c r="A1308" s="10" t="s">
        <v>4787</v>
      </c>
      <c r="B1308" s="11" t="str">
        <f>VLOOKUP(A1308,'Customer Names'!$H$6:$K$2340,3,FALSE)</f>
        <v>  Rik</v>
      </c>
      <c r="C1308" s="11">
        <f>VLOOKUP(A1308,'Medical Examinations'!$A$1:$L$2336,2,FALSE)</f>
        <v>24.77</v>
      </c>
      <c r="D1308" s="11">
        <f>VLOOKUP(A1308,'Medical Examinations'!$A$1:$L$2336,3,FALSE)</f>
        <v>7.59</v>
      </c>
      <c r="E1308" s="11" t="str">
        <f>VLOOKUP(A1308,'Medical Examinations'!$A$1:$L$2336,4,FALSE)</f>
        <v>No</v>
      </c>
      <c r="F1308" s="11" t="str">
        <f>VLOOKUP(A1308,'Medical Examinations'!$A$1:$L$2336,5,FALSE)</f>
        <v>No</v>
      </c>
      <c r="G1308" s="11" t="str">
        <f>VLOOKUP(A1308,'Medical Examinations'!$A$1:$L$2336,6,FALSE)</f>
        <v>No</v>
      </c>
      <c r="H1308" s="11">
        <f>VLOOKUP(A1308,'Medical Examinations'!$A$1:$L$2336,8,FALSE)</f>
        <v>0</v>
      </c>
      <c r="I1308" s="11" t="str">
        <f>VLOOKUP(A1308,'Medical Examinations'!$A$1:$L$2336,10,FALSE)</f>
        <v>No</v>
      </c>
      <c r="J1308" s="11" t="str">
        <f>VLOOKUP(A1308,'Medical Examinations'!$A$1:$L$2336,11,FALSE)</f>
        <v>Normal Weight</v>
      </c>
      <c r="K1308" s="11" t="str">
        <f>VLOOKUP(A1308,'Medical Examinations'!$A$1:$L$2336,12,FALSE)</f>
        <v>Diabetes</v>
      </c>
      <c r="L1308" s="10">
        <f ca="1">VLOOKUP(A1308,'Hospitalisation Details'!$A$1:$Q$2344,3,FALSE)</f>
        <v>1969</v>
      </c>
      <c r="M1308" s="10" t="str">
        <f ca="1">VLOOKUP(A1308,'Hospitalisation Details'!$A$1:$Q$2344,5,FALSE)</f>
        <v>Nov</v>
      </c>
      <c r="N1308" s="11">
        <f ca="1">VLOOKUP(A1308,'Hospitalisation Details'!$A$1:$Q$2344,6,FALSE)</f>
        <v>10</v>
      </c>
      <c r="O1308" s="17">
        <f ca="1">VLOOKUP(A1308,'Hospitalisation Details'!$A$1:$Q$2344,7,FALSE)</f>
        <v>25517</v>
      </c>
      <c r="P1308" s="11">
        <f ca="1">VLOOKUP(A1308,'Hospitalisation Details'!$A$1:$Q$2344,10,FALSE)</f>
        <v>10942.13</v>
      </c>
      <c r="Q1308" s="11" t="str">
        <f ca="1">VLOOKUP(A1308,'Hospitalisation Details'!$A$1:$Q$2344,12,FALSE)</f>
        <v>tier - 3</v>
      </c>
      <c r="R1308" s="11" t="str">
        <f ca="1">VLOOKUP(A1308,'Hospitalisation Details'!$A$1:$Q$2344,14,FALSE)</f>
        <v>tier - 3</v>
      </c>
      <c r="S1308" s="11">
        <f ca="1">VLOOKUP(A1308,'Hospitalisation Details'!$A$1:$Q$2344,17,FALSE)</f>
        <v>55</v>
      </c>
      <c r="T1308" s="11" t="str">
        <f ca="1">VLOOKUP(A1308,'Hospitalisation Details'!$A$1:$Q$2336,16,FALSE)</f>
        <v>R1012</v>
      </c>
    </row>
    <row r="1309" ht="15.5" spans="1:20">
      <c r="A1309" s="10" t="s">
        <v>4791</v>
      </c>
      <c r="B1309" s="11" t="str">
        <f>VLOOKUP(A1309,'Customer Names'!$H$6:$K$2340,3,FALSE)</f>
        <v>  Matthew R</v>
      </c>
      <c r="C1309" s="11">
        <f>VLOOKUP(A1309,'Medical Examinations'!$A$1:$L$2336,2,FALSE)</f>
        <v>16.58</v>
      </c>
      <c r="D1309" s="11">
        <f>VLOOKUP(A1309,'Medical Examinations'!$A$1:$L$2336,3,FALSE)</f>
        <v>6.98</v>
      </c>
      <c r="E1309" s="11" t="str">
        <f>VLOOKUP(A1309,'Medical Examinations'!$A$1:$L$2336,4,FALSE)</f>
        <v>yes</v>
      </c>
      <c r="F1309" s="11" t="str">
        <f>VLOOKUP(A1309,'Medical Examinations'!$A$1:$L$2336,5,FALSE)</f>
        <v>No</v>
      </c>
      <c r="G1309" s="11" t="str">
        <f>VLOOKUP(A1309,'Medical Examinations'!$A$1:$L$2336,6,FALSE)</f>
        <v>Yes</v>
      </c>
      <c r="H1309" s="11">
        <f>VLOOKUP(A1309,'Medical Examinations'!$A$1:$L$2336,8,FALSE)</f>
        <v>1</v>
      </c>
      <c r="I1309" s="11" t="str">
        <f>VLOOKUP(A1309,'Medical Examinations'!$A$1:$L$2336,10,FALSE)</f>
        <v>No</v>
      </c>
      <c r="J1309" s="11" t="str">
        <f>VLOOKUP(A1309,'Medical Examinations'!$A$1:$L$2336,11,FALSE)</f>
        <v>Under Weight</v>
      </c>
      <c r="K1309" s="11" t="str">
        <f>VLOOKUP(A1309,'Medical Examinations'!$A$1:$L$2336,12,FALSE)</f>
        <v>Diabetes</v>
      </c>
      <c r="L1309" s="10">
        <f ca="1">VLOOKUP(A1309,'Hospitalisation Details'!$A$1:$Q$2344,3,FALSE)</f>
        <v>1965</v>
      </c>
      <c r="M1309" s="10" t="str">
        <f ca="1">VLOOKUP(A1309,'Hospitalisation Details'!$A$1:$Q$2344,5,FALSE)</f>
        <v>Dec</v>
      </c>
      <c r="N1309" s="11">
        <f ca="1">VLOOKUP(A1309,'Hospitalisation Details'!$A$1:$Q$2344,6,FALSE)</f>
        <v>4</v>
      </c>
      <c r="O1309" s="17">
        <f ca="1">VLOOKUP(A1309,'Hospitalisation Details'!$A$1:$Q$2344,7,FALSE)</f>
        <v>24080</v>
      </c>
      <c r="P1309" s="11">
        <f ca="1">VLOOKUP(A1309,'Hospitalisation Details'!$A$1:$Q$2344,10,FALSE)</f>
        <v>10959.33</v>
      </c>
      <c r="Q1309" s="11" t="str">
        <f ca="1">VLOOKUP(A1309,'Hospitalisation Details'!$A$1:$Q$2344,12,FALSE)</f>
        <v>tier - 3</v>
      </c>
      <c r="R1309" s="11" t="str">
        <f ca="1">VLOOKUP(A1309,'Hospitalisation Details'!$A$1:$Q$2344,14,FALSE)</f>
        <v>tier - 3</v>
      </c>
      <c r="S1309" s="11">
        <f ca="1">VLOOKUP(A1309,'Hospitalisation Details'!$A$1:$Q$2344,17,FALSE)</f>
        <v>59</v>
      </c>
      <c r="T1309" s="11" t="str">
        <f ca="1">VLOOKUP(A1309,'Hospitalisation Details'!$A$1:$Q$2336,16,FALSE)</f>
        <v>R1011</v>
      </c>
    </row>
    <row r="1310" ht="15.5" spans="1:20">
      <c r="A1310" s="10" t="s">
        <v>4794</v>
      </c>
      <c r="B1310" s="11" t="str">
        <f>VLOOKUP(A1310,'Customer Names'!$H$6:$K$2340,3,FALSE)</f>
        <v>  Daniel G</v>
      </c>
      <c r="C1310" s="11">
        <f>VLOOKUP(A1310,'Medical Examinations'!$A$1:$L$2336,2,FALSE)</f>
        <v>38.17</v>
      </c>
      <c r="D1310" s="11">
        <f>VLOOKUP(A1310,'Medical Examinations'!$A$1:$L$2336,3,FALSE)</f>
        <v>4.73</v>
      </c>
      <c r="E1310" s="11" t="str">
        <f>VLOOKUP(A1310,'Medical Examinations'!$A$1:$L$2336,4,FALSE)</f>
        <v>yes</v>
      </c>
      <c r="F1310" s="11" t="str">
        <f>VLOOKUP(A1310,'Medical Examinations'!$A$1:$L$2336,5,FALSE)</f>
        <v>No</v>
      </c>
      <c r="G1310" s="11" t="str">
        <f>VLOOKUP(A1310,'Medical Examinations'!$A$1:$L$2336,6,FALSE)</f>
        <v>No</v>
      </c>
      <c r="H1310" s="11">
        <f>VLOOKUP(A1310,'Medical Examinations'!$A$1:$L$2336,8,FALSE)</f>
        <v>0</v>
      </c>
      <c r="I1310" s="11" t="str">
        <f>VLOOKUP(A1310,'Medical Examinations'!$A$1:$L$2336,10,FALSE)</f>
        <v>No</v>
      </c>
      <c r="J1310" s="11" t="str">
        <f>VLOOKUP(A1310,'Medical Examinations'!$A$1:$L$2336,11,FALSE)</f>
        <v>Obesity</v>
      </c>
      <c r="K1310" s="11" t="str">
        <f>VLOOKUP(A1310,'Medical Examinations'!$A$1:$L$2336,12,FALSE)</f>
        <v>Normal</v>
      </c>
      <c r="L1310" s="10">
        <f ca="1">VLOOKUP(A1310,'Hospitalisation Details'!$A$1:$Q$2344,3,FALSE)</f>
        <v>1969</v>
      </c>
      <c r="M1310" s="10" t="str">
        <f ca="1">VLOOKUP(A1310,'Hospitalisation Details'!$A$1:$Q$2344,5,FALSE)</f>
        <v>Aug</v>
      </c>
      <c r="N1310" s="11">
        <f ca="1">VLOOKUP(A1310,'Hospitalisation Details'!$A$1:$Q$2344,6,FALSE)</f>
        <v>14</v>
      </c>
      <c r="O1310" s="17">
        <f ca="1">VLOOKUP(A1310,'Hospitalisation Details'!$A$1:$Q$2344,7,FALSE)</f>
        <v>25429</v>
      </c>
      <c r="P1310" s="11">
        <f ca="1">VLOOKUP(A1310,'Hospitalisation Details'!$A$1:$Q$2344,10,FALSE)</f>
        <v>10959.69</v>
      </c>
      <c r="Q1310" s="11" t="str">
        <f ca="1">VLOOKUP(A1310,'Hospitalisation Details'!$A$1:$Q$2344,12,FALSE)</f>
        <v>tier - 3</v>
      </c>
      <c r="R1310" s="11" t="str">
        <f ca="1">VLOOKUP(A1310,'Hospitalisation Details'!$A$1:$Q$2344,14,FALSE)</f>
        <v>tier - 3</v>
      </c>
      <c r="S1310" s="11">
        <f ca="1">VLOOKUP(A1310,'Hospitalisation Details'!$A$1:$Q$2344,17,FALSE)</f>
        <v>56</v>
      </c>
      <c r="T1310" s="11" t="str">
        <f ca="1">VLOOKUP(A1310,'Hospitalisation Details'!$A$1:$Q$2336,16,FALSE)</f>
        <v>R1012</v>
      </c>
    </row>
    <row r="1311" ht="15.5" spans="1:20">
      <c r="A1311" s="10" t="s">
        <v>4797</v>
      </c>
      <c r="B1311" s="11" t="str">
        <f>VLOOKUP(A1311,'Customer Names'!$H$6:$K$2340,3,FALSE)</f>
        <v>  Yannick</v>
      </c>
      <c r="C1311" s="11">
        <f>VLOOKUP(A1311,'Medical Examinations'!$A$1:$L$2336,2,FALSE)</f>
        <v>39.425</v>
      </c>
      <c r="D1311" s="11">
        <f>VLOOKUP(A1311,'Medical Examinations'!$A$1:$L$2336,3,FALSE)</f>
        <v>4.76</v>
      </c>
      <c r="E1311" s="11" t="str">
        <f>VLOOKUP(A1311,'Medical Examinations'!$A$1:$L$2336,4,FALSE)</f>
        <v>yes</v>
      </c>
      <c r="F1311" s="11" t="str">
        <f>VLOOKUP(A1311,'Medical Examinations'!$A$1:$L$2336,5,FALSE)</f>
        <v>No</v>
      </c>
      <c r="G1311" s="11" t="str">
        <f>VLOOKUP(A1311,'Medical Examinations'!$A$1:$L$2336,6,FALSE)</f>
        <v>No</v>
      </c>
      <c r="H1311" s="11">
        <f>VLOOKUP(A1311,'Medical Examinations'!$A$1:$L$2336,8,FALSE)</f>
        <v>0</v>
      </c>
      <c r="I1311" s="11" t="str">
        <f>VLOOKUP(A1311,'Medical Examinations'!$A$1:$L$2336,10,FALSE)</f>
        <v>No</v>
      </c>
      <c r="J1311" s="11" t="str">
        <f>VLOOKUP(A1311,'Medical Examinations'!$A$1:$L$2336,11,FALSE)</f>
        <v>Obesity</v>
      </c>
      <c r="K1311" s="11" t="str">
        <f>VLOOKUP(A1311,'Medical Examinations'!$A$1:$L$2336,12,FALSE)</f>
        <v>Normal</v>
      </c>
      <c r="L1311" s="10">
        <f ca="1">VLOOKUP(A1311,'Hospitalisation Details'!$A$1:$Q$2344,3,FALSE)</f>
        <v>1965</v>
      </c>
      <c r="M1311" s="10" t="str">
        <f ca="1">VLOOKUP(A1311,'Hospitalisation Details'!$A$1:$Q$2344,5,FALSE)</f>
        <v>Jun</v>
      </c>
      <c r="N1311" s="11">
        <f ca="1">VLOOKUP(A1311,'Hospitalisation Details'!$A$1:$Q$2344,6,FALSE)</f>
        <v>19</v>
      </c>
      <c r="O1311" s="17">
        <f ca="1">VLOOKUP(A1311,'Hospitalisation Details'!$A$1:$Q$2344,7,FALSE)</f>
        <v>23912</v>
      </c>
      <c r="P1311" s="11">
        <f ca="1">VLOOKUP(A1311,'Hospitalisation Details'!$A$1:$Q$2344,10,FALSE)</f>
        <v>10965.45</v>
      </c>
      <c r="Q1311" s="11" t="str">
        <f ca="1">VLOOKUP(A1311,'Hospitalisation Details'!$A$1:$Q$2344,12,FALSE)</f>
        <v>tier - 3</v>
      </c>
      <c r="R1311" s="11" t="str">
        <f ca="1">VLOOKUP(A1311,'Hospitalisation Details'!$A$1:$Q$2344,14,FALSE)</f>
        <v>tier - 2</v>
      </c>
      <c r="S1311" s="11">
        <f ca="1">VLOOKUP(A1311,'Hospitalisation Details'!$A$1:$Q$2344,17,FALSE)</f>
        <v>60</v>
      </c>
      <c r="T1311" s="11" t="str">
        <f ca="1">VLOOKUP(A1311,'Hospitalisation Details'!$A$1:$Q$2336,16,FALSE)</f>
        <v>R1011</v>
      </c>
    </row>
    <row r="1312" ht="15.5" spans="1:20">
      <c r="A1312" s="10" t="s">
        <v>4801</v>
      </c>
      <c r="B1312" s="11" t="str">
        <f>VLOOKUP(A1312,'Customer Names'!$H$6:$K$2340,3,FALSE)</f>
        <v>  Sean R</v>
      </c>
      <c r="C1312" s="11">
        <f>VLOOKUP(A1312,'Medical Examinations'!$A$1:$L$2336,2,FALSE)</f>
        <v>33.44</v>
      </c>
      <c r="D1312" s="11">
        <f>VLOOKUP(A1312,'Medical Examinations'!$A$1:$L$2336,3,FALSE)</f>
        <v>6.24</v>
      </c>
      <c r="E1312" s="11" t="str">
        <f>VLOOKUP(A1312,'Medical Examinations'!$A$1:$L$2336,4,FALSE)</f>
        <v>yes</v>
      </c>
      <c r="F1312" s="11" t="str">
        <f>VLOOKUP(A1312,'Medical Examinations'!$A$1:$L$2336,5,FALSE)</f>
        <v>No</v>
      </c>
      <c r="G1312" s="11" t="str">
        <f>VLOOKUP(A1312,'Medical Examinations'!$A$1:$L$2336,6,FALSE)</f>
        <v>No</v>
      </c>
      <c r="H1312" s="11">
        <f>VLOOKUP(A1312,'Medical Examinations'!$A$1:$L$2336,8,FALSE)</f>
        <v>0</v>
      </c>
      <c r="I1312" s="11" t="str">
        <f>VLOOKUP(A1312,'Medical Examinations'!$A$1:$L$2336,10,FALSE)</f>
        <v>No</v>
      </c>
      <c r="J1312" s="11" t="str">
        <f>VLOOKUP(A1312,'Medical Examinations'!$A$1:$L$2336,11,FALSE)</f>
        <v>Obesity</v>
      </c>
      <c r="K1312" s="11" t="str">
        <f>VLOOKUP(A1312,'Medical Examinations'!$A$1:$L$2336,12,FALSE)</f>
        <v>Prediabetes</v>
      </c>
      <c r="L1312" s="10">
        <f ca="1">VLOOKUP(A1312,'Hospitalisation Details'!$A$1:$Q$2344,3,FALSE)</f>
        <v>1966</v>
      </c>
      <c r="M1312" s="10" t="str">
        <f ca="1">VLOOKUP(A1312,'Hospitalisation Details'!$A$1:$Q$2344,5,FALSE)</f>
        <v>Jul</v>
      </c>
      <c r="N1312" s="11">
        <f ca="1">VLOOKUP(A1312,'Hospitalisation Details'!$A$1:$Q$2344,6,FALSE)</f>
        <v>9</v>
      </c>
      <c r="O1312" s="17">
        <f ca="1">VLOOKUP(A1312,'Hospitalisation Details'!$A$1:$Q$2344,7,FALSE)</f>
        <v>24297</v>
      </c>
      <c r="P1312" s="11">
        <f ca="1">VLOOKUP(A1312,'Hospitalisation Details'!$A$1:$Q$2344,10,FALSE)</f>
        <v>10976.25</v>
      </c>
      <c r="Q1312" s="11" t="str">
        <f ca="1">VLOOKUP(A1312,'Hospitalisation Details'!$A$1:$Q$2344,12,FALSE)</f>
        <v>tier - 3</v>
      </c>
      <c r="R1312" s="11" t="str">
        <f ca="1">VLOOKUP(A1312,'Hospitalisation Details'!$A$1:$Q$2344,14,FALSE)</f>
        <v>tier - 2</v>
      </c>
      <c r="S1312" s="11">
        <f ca="1">VLOOKUP(A1312,'Hospitalisation Details'!$A$1:$Q$2344,17,FALSE)</f>
        <v>59</v>
      </c>
      <c r="T1312" s="11" t="str">
        <f ca="1">VLOOKUP(A1312,'Hospitalisation Details'!$A$1:$Q$2336,16,FALSE)</f>
        <v>R1012</v>
      </c>
    </row>
    <row r="1313" ht="15.5" spans="1:20">
      <c r="A1313" s="10" t="s">
        <v>4805</v>
      </c>
      <c r="B1313" s="11" t="str">
        <f>VLOOKUP(A1313,'Customer Names'!$H$6:$K$2340,3,FALSE)</f>
        <v>  Peter</v>
      </c>
      <c r="C1313" s="11">
        <f>VLOOKUP(A1313,'Medical Examinations'!$A$1:$L$2336,2,FALSE)</f>
        <v>33.345</v>
      </c>
      <c r="D1313" s="11">
        <f>VLOOKUP(A1313,'Medical Examinations'!$A$1:$L$2336,3,FALSE)</f>
        <v>5.44</v>
      </c>
      <c r="E1313" s="11" t="str">
        <f>VLOOKUP(A1313,'Medical Examinations'!$A$1:$L$2336,4,FALSE)</f>
        <v>yes</v>
      </c>
      <c r="F1313" s="11" t="str">
        <f>VLOOKUP(A1313,'Medical Examinations'!$A$1:$L$2336,5,FALSE)</f>
        <v>No</v>
      </c>
      <c r="G1313" s="11" t="str">
        <f>VLOOKUP(A1313,'Medical Examinations'!$A$1:$L$2336,6,FALSE)</f>
        <v>No</v>
      </c>
      <c r="H1313" s="11">
        <f>VLOOKUP(A1313,'Medical Examinations'!$A$1:$L$2336,8,FALSE)</f>
        <v>0</v>
      </c>
      <c r="I1313" s="11" t="str">
        <f>VLOOKUP(A1313,'Medical Examinations'!$A$1:$L$2336,10,FALSE)</f>
        <v>No</v>
      </c>
      <c r="J1313" s="11" t="str">
        <f>VLOOKUP(A1313,'Medical Examinations'!$A$1:$L$2336,11,FALSE)</f>
        <v>Obesity</v>
      </c>
      <c r="K1313" s="11" t="str">
        <f>VLOOKUP(A1313,'Medical Examinations'!$A$1:$L$2336,12,FALSE)</f>
        <v>Normal</v>
      </c>
      <c r="L1313" s="10">
        <f ca="1">VLOOKUP(A1313,'Hospitalisation Details'!$A$1:$Q$2344,3,FALSE)</f>
        <v>1973</v>
      </c>
      <c r="M1313" s="10" t="str">
        <f ca="1">VLOOKUP(A1313,'Hospitalisation Details'!$A$1:$Q$2344,5,FALSE)</f>
        <v>Oct</v>
      </c>
      <c r="N1313" s="11">
        <f ca="1">VLOOKUP(A1313,'Hospitalisation Details'!$A$1:$Q$2344,6,FALSE)</f>
        <v>21</v>
      </c>
      <c r="O1313" s="17">
        <f ca="1">VLOOKUP(A1313,'Hospitalisation Details'!$A$1:$Q$2344,7,FALSE)</f>
        <v>26958</v>
      </c>
      <c r="P1313" s="11">
        <f ca="1">VLOOKUP(A1313,'Hospitalisation Details'!$A$1:$Q$2344,10,FALSE)</f>
        <v>10977.21</v>
      </c>
      <c r="Q1313" s="11" t="str">
        <f ca="1">VLOOKUP(A1313,'Hospitalisation Details'!$A$1:$Q$2344,12,FALSE)</f>
        <v>tier - 3</v>
      </c>
      <c r="R1313" s="11" t="str">
        <f ca="1">VLOOKUP(A1313,'Hospitalisation Details'!$A$1:$Q$2344,14,FALSE)</f>
        <v>tier - 1</v>
      </c>
      <c r="S1313" s="11">
        <f ca="1">VLOOKUP(A1313,'Hospitalisation Details'!$A$1:$Q$2344,17,FALSE)</f>
        <v>52</v>
      </c>
      <c r="T1313" s="11" t="str">
        <f ca="1">VLOOKUP(A1313,'Hospitalisation Details'!$A$1:$Q$2336,16,FALSE)</f>
        <v>R1013</v>
      </c>
    </row>
    <row r="1314" ht="15.5" spans="1:20">
      <c r="A1314" s="10" t="s">
        <v>4808</v>
      </c>
      <c r="B1314" s="11" t="str">
        <f>VLOOKUP(A1314,'Customer Names'!$H$6:$K$2340,3,FALSE)</f>
        <v>  Sara A</v>
      </c>
      <c r="C1314" s="11">
        <f>VLOOKUP(A1314,'Medical Examinations'!$A$1:$L$2336,2,FALSE)</f>
        <v>38.79</v>
      </c>
      <c r="D1314" s="11">
        <f>VLOOKUP(A1314,'Medical Examinations'!$A$1:$L$2336,3,FALSE)</f>
        <v>5.08</v>
      </c>
      <c r="E1314" s="11" t="str">
        <f>VLOOKUP(A1314,'Medical Examinations'!$A$1:$L$2336,4,FALSE)</f>
        <v>No</v>
      </c>
      <c r="F1314" s="11" t="str">
        <f>VLOOKUP(A1314,'Medical Examinations'!$A$1:$L$2336,5,FALSE)</f>
        <v>No</v>
      </c>
      <c r="G1314" s="11" t="str">
        <f>VLOOKUP(A1314,'Medical Examinations'!$A$1:$L$2336,6,FALSE)</f>
        <v>Yes</v>
      </c>
      <c r="H1314" s="11">
        <f>VLOOKUP(A1314,'Medical Examinations'!$A$1:$L$2336,8,FALSE)</f>
        <v>1</v>
      </c>
      <c r="I1314" s="11" t="str">
        <f>VLOOKUP(A1314,'Medical Examinations'!$A$1:$L$2336,10,FALSE)</f>
        <v>No</v>
      </c>
      <c r="J1314" s="11" t="str">
        <f>VLOOKUP(A1314,'Medical Examinations'!$A$1:$L$2336,11,FALSE)</f>
        <v>Obesity</v>
      </c>
      <c r="K1314" s="11" t="str">
        <f>VLOOKUP(A1314,'Medical Examinations'!$A$1:$L$2336,12,FALSE)</f>
        <v>Normal</v>
      </c>
      <c r="L1314" s="10">
        <f ca="1">VLOOKUP(A1314,'Hospitalisation Details'!$A$1:$Q$2344,3,FALSE)</f>
        <v>1965</v>
      </c>
      <c r="M1314" s="10" t="str">
        <f ca="1">VLOOKUP(A1314,'Hospitalisation Details'!$A$1:$Q$2344,5,FALSE)</f>
        <v>Dec</v>
      </c>
      <c r="N1314" s="11">
        <f ca="1">VLOOKUP(A1314,'Hospitalisation Details'!$A$1:$Q$2344,6,FALSE)</f>
        <v>18</v>
      </c>
      <c r="O1314" s="17">
        <f ca="1">VLOOKUP(A1314,'Hospitalisation Details'!$A$1:$Q$2344,7,FALSE)</f>
        <v>24094</v>
      </c>
      <c r="P1314" s="11">
        <f ca="1">VLOOKUP(A1314,'Hospitalisation Details'!$A$1:$Q$2344,10,FALSE)</f>
        <v>10982.5</v>
      </c>
      <c r="Q1314" s="11" t="str">
        <f ca="1">VLOOKUP(A1314,'Hospitalisation Details'!$A$1:$Q$2344,12,FALSE)</f>
        <v>tier - 3</v>
      </c>
      <c r="R1314" s="11" t="str">
        <f ca="1">VLOOKUP(A1314,'Hospitalisation Details'!$A$1:$Q$2344,14,FALSE)</f>
        <v>tier - 3</v>
      </c>
      <c r="S1314" s="11">
        <f ca="1">VLOOKUP(A1314,'Hospitalisation Details'!$A$1:$Q$2344,17,FALSE)</f>
        <v>59</v>
      </c>
      <c r="T1314" s="11" t="str">
        <f ca="1">VLOOKUP(A1314,'Hospitalisation Details'!$A$1:$Q$2336,16,FALSE)</f>
        <v>R1013</v>
      </c>
    </row>
    <row r="1315" ht="15.5" spans="1:20">
      <c r="A1315" s="10" t="s">
        <v>4810</v>
      </c>
      <c r="B1315" s="11" t="str">
        <f>VLOOKUP(A1315,'Customer Names'!$H$6:$K$2340,3,FALSE)</f>
        <v>  Erin C</v>
      </c>
      <c r="C1315" s="11">
        <f>VLOOKUP(A1315,'Medical Examinations'!$A$1:$L$2336,2,FALSE)</f>
        <v>30.685</v>
      </c>
      <c r="D1315" s="11">
        <f>VLOOKUP(A1315,'Medical Examinations'!$A$1:$L$2336,3,FALSE)</f>
        <v>4.87</v>
      </c>
      <c r="E1315" s="11" t="str">
        <f>VLOOKUP(A1315,'Medical Examinations'!$A$1:$L$2336,4,FALSE)</f>
        <v>No</v>
      </c>
      <c r="F1315" s="11" t="str">
        <f>VLOOKUP(A1315,'Medical Examinations'!$A$1:$L$2336,5,FALSE)</f>
        <v>No</v>
      </c>
      <c r="G1315" s="11" t="str">
        <f>VLOOKUP(A1315,'Medical Examinations'!$A$1:$L$2336,6,FALSE)</f>
        <v>Yes</v>
      </c>
      <c r="H1315" s="11">
        <f>VLOOKUP(A1315,'Medical Examinations'!$A$1:$L$2336,8,FALSE)</f>
        <v>1</v>
      </c>
      <c r="I1315" s="11" t="str">
        <f>VLOOKUP(A1315,'Medical Examinations'!$A$1:$L$2336,10,FALSE)</f>
        <v>No</v>
      </c>
      <c r="J1315" s="11" t="str">
        <f>VLOOKUP(A1315,'Medical Examinations'!$A$1:$L$2336,11,FALSE)</f>
        <v>Obesity</v>
      </c>
      <c r="K1315" s="11" t="str">
        <f>VLOOKUP(A1315,'Medical Examinations'!$A$1:$L$2336,12,FALSE)</f>
        <v>Normal</v>
      </c>
      <c r="L1315" s="10">
        <f ca="1">VLOOKUP(A1315,'Hospitalisation Details'!$A$1:$Q$2344,3,FALSE)</f>
        <v>2000</v>
      </c>
      <c r="M1315" s="10" t="str">
        <f ca="1">VLOOKUP(A1315,'Hospitalisation Details'!$A$1:$Q$2344,5,FALSE)</f>
        <v>Sep</v>
      </c>
      <c r="N1315" s="11">
        <f ca="1">VLOOKUP(A1315,'Hospitalisation Details'!$A$1:$Q$2344,6,FALSE)</f>
        <v>17</v>
      </c>
      <c r="O1315" s="17">
        <f ca="1">VLOOKUP(A1315,'Hospitalisation Details'!$A$1:$Q$2344,7,FALSE)</f>
        <v>36786</v>
      </c>
      <c r="P1315" s="11">
        <f ca="1">VLOOKUP(A1315,'Hospitalisation Details'!$A$1:$Q$2344,10,FALSE)</f>
        <v>10991.58</v>
      </c>
      <c r="Q1315" s="11" t="str">
        <f ca="1">VLOOKUP(A1315,'Hospitalisation Details'!$A$1:$Q$2344,12,FALSE)</f>
        <v>tier - 3</v>
      </c>
      <c r="R1315" s="11" t="str">
        <f ca="1">VLOOKUP(A1315,'Hospitalisation Details'!$A$1:$Q$2344,14,FALSE)</f>
        <v>tier - 3</v>
      </c>
      <c r="S1315" s="11">
        <f ca="1">VLOOKUP(A1315,'Hospitalisation Details'!$A$1:$Q$2344,17,FALSE)</f>
        <v>25</v>
      </c>
      <c r="T1315" s="11" t="str">
        <f ca="1">VLOOKUP(A1315,'Hospitalisation Details'!$A$1:$Q$2336,16,FALSE)</f>
        <v>R1012</v>
      </c>
    </row>
    <row r="1316" ht="15.5" spans="1:20">
      <c r="A1316" s="10" t="s">
        <v>4814</v>
      </c>
      <c r="B1316" s="11" t="str">
        <f>VLOOKUP(A1316,'Customer Names'!$H$6:$K$2340,3,FALSE)</f>
        <v>  Thibaud</v>
      </c>
      <c r="C1316" s="11">
        <f>VLOOKUP(A1316,'Medical Examinations'!$A$1:$L$2336,2,FALSE)</f>
        <v>22.135</v>
      </c>
      <c r="D1316" s="11">
        <f>VLOOKUP(A1316,'Medical Examinations'!$A$1:$L$2336,3,FALSE)</f>
        <v>8.17</v>
      </c>
      <c r="E1316" s="11" t="str">
        <f>VLOOKUP(A1316,'Medical Examinations'!$A$1:$L$2336,4,FALSE)</f>
        <v>No</v>
      </c>
      <c r="F1316" s="11" t="str">
        <f>VLOOKUP(A1316,'Medical Examinations'!$A$1:$L$2336,5,FALSE)</f>
        <v>No</v>
      </c>
      <c r="G1316" s="11" t="str">
        <f>VLOOKUP(A1316,'Medical Examinations'!$A$1:$L$2336,6,FALSE)</f>
        <v>No</v>
      </c>
      <c r="H1316" s="11">
        <f>VLOOKUP(A1316,'Medical Examinations'!$A$1:$L$2336,8,FALSE)</f>
        <v>0</v>
      </c>
      <c r="I1316" s="11" t="str">
        <f>VLOOKUP(A1316,'Medical Examinations'!$A$1:$L$2336,10,FALSE)</f>
        <v>No</v>
      </c>
      <c r="J1316" s="11" t="str">
        <f>VLOOKUP(A1316,'Medical Examinations'!$A$1:$L$2336,11,FALSE)</f>
        <v>Normal Weight</v>
      </c>
      <c r="K1316" s="11" t="str">
        <f>VLOOKUP(A1316,'Medical Examinations'!$A$1:$L$2336,12,FALSE)</f>
        <v>Diabetes</v>
      </c>
      <c r="L1316" s="10">
        <f ca="1">VLOOKUP(A1316,'Hospitalisation Details'!$A$1:$Q$2344,3,FALSE)</f>
        <v>1968</v>
      </c>
      <c r="M1316" s="10" t="str">
        <f ca="1">VLOOKUP(A1316,'Hospitalisation Details'!$A$1:$Q$2344,5,FALSE)</f>
        <v>Oct</v>
      </c>
      <c r="N1316" s="11">
        <f ca="1">VLOOKUP(A1316,'Hospitalisation Details'!$A$1:$Q$2344,6,FALSE)</f>
        <v>24</v>
      </c>
      <c r="O1316" s="17">
        <f ca="1">VLOOKUP(A1316,'Hospitalisation Details'!$A$1:$Q$2344,7,FALSE)</f>
        <v>25135</v>
      </c>
      <c r="P1316" s="11">
        <f ca="1">VLOOKUP(A1316,'Hospitalisation Details'!$A$1:$Q$2344,10,FALSE)</f>
        <v>11013.71</v>
      </c>
      <c r="Q1316" s="11" t="str">
        <f ca="1">VLOOKUP(A1316,'Hospitalisation Details'!$A$1:$Q$2344,12,FALSE)</f>
        <v>tier - 3</v>
      </c>
      <c r="R1316" s="11" t="str">
        <f ca="1">VLOOKUP(A1316,'Hospitalisation Details'!$A$1:$Q$2344,14,FALSE)</f>
        <v>tier - 1</v>
      </c>
      <c r="S1316" s="11">
        <f ca="1">VLOOKUP(A1316,'Hospitalisation Details'!$A$1:$Q$2344,17,FALSE)</f>
        <v>57</v>
      </c>
      <c r="T1316" s="11" t="str">
        <f ca="1">VLOOKUP(A1316,'Hospitalisation Details'!$A$1:$Q$2336,16,FALSE)</f>
        <v>R1013</v>
      </c>
    </row>
    <row r="1317" ht="15.5" spans="1:20">
      <c r="A1317" s="10" t="s">
        <v>4818</v>
      </c>
      <c r="B1317" s="11" t="str">
        <f>VLOOKUP(A1317,'Customer Names'!$H$6:$K$2340,3,FALSE)</f>
        <v>  Lisa</v>
      </c>
      <c r="C1317" s="11">
        <f>VLOOKUP(A1317,'Medical Examinations'!$A$1:$L$2336,2,FALSE)</f>
        <v>33.33</v>
      </c>
      <c r="D1317" s="11">
        <f>VLOOKUP(A1317,'Medical Examinations'!$A$1:$L$2336,3,FALSE)</f>
        <v>7.61</v>
      </c>
      <c r="E1317" s="11" t="str">
        <f>VLOOKUP(A1317,'Medical Examinations'!$A$1:$L$2336,4,FALSE)</f>
        <v>No</v>
      </c>
      <c r="F1317" s="11" t="str">
        <f>VLOOKUP(A1317,'Medical Examinations'!$A$1:$L$2336,5,FALSE)</f>
        <v>No</v>
      </c>
      <c r="G1317" s="11" t="str">
        <f>VLOOKUP(A1317,'Medical Examinations'!$A$1:$L$2336,6,FALSE)</f>
        <v>No</v>
      </c>
      <c r="H1317" s="11">
        <f>VLOOKUP(A1317,'Medical Examinations'!$A$1:$L$2336,8,FALSE)</f>
        <v>0</v>
      </c>
      <c r="I1317" s="11" t="str">
        <f>VLOOKUP(A1317,'Medical Examinations'!$A$1:$L$2336,10,FALSE)</f>
        <v>No</v>
      </c>
      <c r="J1317" s="11" t="str">
        <f>VLOOKUP(A1317,'Medical Examinations'!$A$1:$L$2336,11,FALSE)</f>
        <v>Obesity</v>
      </c>
      <c r="K1317" s="11" t="str">
        <f>VLOOKUP(A1317,'Medical Examinations'!$A$1:$L$2336,12,FALSE)</f>
        <v>Diabetes</v>
      </c>
      <c r="L1317" s="10">
        <f ca="1">VLOOKUP(A1317,'Hospitalisation Details'!$A$1:$Q$2344,3,FALSE)</f>
        <v>1974</v>
      </c>
      <c r="M1317" s="10" t="str">
        <f ca="1">VLOOKUP(A1317,'Hospitalisation Details'!$A$1:$Q$2344,5,FALSE)</f>
        <v>Dec</v>
      </c>
      <c r="N1317" s="11">
        <f ca="1">VLOOKUP(A1317,'Hospitalisation Details'!$A$1:$Q$2344,6,FALSE)</f>
        <v>15</v>
      </c>
      <c r="O1317" s="17">
        <f ca="1">VLOOKUP(A1317,'Hospitalisation Details'!$A$1:$Q$2344,7,FALSE)</f>
        <v>27378</v>
      </c>
      <c r="P1317" s="11">
        <f ca="1">VLOOKUP(A1317,'Hospitalisation Details'!$A$1:$Q$2344,10,FALSE)</f>
        <v>11015.17</v>
      </c>
      <c r="Q1317" s="11" t="str">
        <f ca="1">VLOOKUP(A1317,'Hospitalisation Details'!$A$1:$Q$2344,12,FALSE)</f>
        <v>tier - 3</v>
      </c>
      <c r="R1317" s="11" t="str">
        <f ca="1">VLOOKUP(A1317,'Hospitalisation Details'!$A$1:$Q$2344,14,FALSE)</f>
        <v>tier - 1</v>
      </c>
      <c r="S1317" s="11">
        <f ca="1">VLOOKUP(A1317,'Hospitalisation Details'!$A$1:$Q$2344,17,FALSE)</f>
        <v>50</v>
      </c>
      <c r="T1317" s="11" t="str">
        <f ca="1">VLOOKUP(A1317,'Hospitalisation Details'!$A$1:$Q$2336,16,FALSE)</f>
        <v>R1012</v>
      </c>
    </row>
    <row r="1318" ht="15.5" spans="1:20">
      <c r="A1318" s="10" t="s">
        <v>4821</v>
      </c>
      <c r="B1318" s="11" t="str">
        <f>VLOOKUP(A1318,'Customer Names'!$H$6:$K$2340,3,FALSE)</f>
        <v>  Gretchen K</v>
      </c>
      <c r="C1318" s="11">
        <f>VLOOKUP(A1318,'Medical Examinations'!$A$1:$L$2336,2,FALSE)</f>
        <v>31.13</v>
      </c>
      <c r="D1318" s="11">
        <f>VLOOKUP(A1318,'Medical Examinations'!$A$1:$L$2336,3,FALSE)</f>
        <v>10.1</v>
      </c>
      <c r="E1318" s="11" t="str">
        <f>VLOOKUP(A1318,'Medical Examinations'!$A$1:$L$2336,4,FALSE)</f>
        <v>No</v>
      </c>
      <c r="F1318" s="11" t="str">
        <f>VLOOKUP(A1318,'Medical Examinations'!$A$1:$L$2336,5,FALSE)</f>
        <v>No</v>
      </c>
      <c r="G1318" s="11" t="str">
        <f>VLOOKUP(A1318,'Medical Examinations'!$A$1:$L$2336,6,FALSE)</f>
        <v>No</v>
      </c>
      <c r="H1318" s="11">
        <f>VLOOKUP(A1318,'Medical Examinations'!$A$1:$L$2336,8,FALSE)</f>
        <v>0</v>
      </c>
      <c r="I1318" s="11" t="str">
        <f>VLOOKUP(A1318,'Medical Examinations'!$A$1:$L$2336,10,FALSE)</f>
        <v>No</v>
      </c>
      <c r="J1318" s="11" t="str">
        <f>VLOOKUP(A1318,'Medical Examinations'!$A$1:$L$2336,11,FALSE)</f>
        <v>Obesity</v>
      </c>
      <c r="K1318" s="11" t="str">
        <f>VLOOKUP(A1318,'Medical Examinations'!$A$1:$L$2336,12,FALSE)</f>
        <v>Diabetes</v>
      </c>
      <c r="L1318" s="10">
        <f ca="1">VLOOKUP(A1318,'Hospitalisation Details'!$A$1:$Q$2344,3,FALSE)</f>
        <v>1991</v>
      </c>
      <c r="M1318" s="10" t="str">
        <f ca="1">VLOOKUP(A1318,'Hospitalisation Details'!$A$1:$Q$2344,5,FALSE)</f>
        <v>Jun</v>
      </c>
      <c r="N1318" s="11">
        <f ca="1">VLOOKUP(A1318,'Hospitalisation Details'!$A$1:$Q$2344,6,FALSE)</f>
        <v>26</v>
      </c>
      <c r="O1318" s="17">
        <f ca="1">VLOOKUP(A1318,'Hospitalisation Details'!$A$1:$Q$2344,7,FALSE)</f>
        <v>33415</v>
      </c>
      <c r="P1318" s="11">
        <f ca="1">VLOOKUP(A1318,'Hospitalisation Details'!$A$1:$Q$2344,10,FALSE)</f>
        <v>11018.05</v>
      </c>
      <c r="Q1318" s="11" t="str">
        <f ca="1">VLOOKUP(A1318,'Hospitalisation Details'!$A$1:$Q$2344,12,FALSE)</f>
        <v>tier - 3</v>
      </c>
      <c r="R1318" s="11" t="str">
        <f ca="1">VLOOKUP(A1318,'Hospitalisation Details'!$A$1:$Q$2344,14,FALSE)</f>
        <v>tier - 2</v>
      </c>
      <c r="S1318" s="11">
        <f ca="1">VLOOKUP(A1318,'Hospitalisation Details'!$A$1:$Q$2344,17,FALSE)</f>
        <v>34</v>
      </c>
      <c r="T1318" s="11" t="str">
        <f ca="1">VLOOKUP(A1318,'Hospitalisation Details'!$A$1:$Q$2336,16,FALSE)</f>
        <v>R1012</v>
      </c>
    </row>
    <row r="1319" ht="15.5" spans="1:20">
      <c r="A1319" s="10" t="s">
        <v>4825</v>
      </c>
      <c r="B1319" s="11" t="str">
        <f>VLOOKUP(A1319,'Customer Names'!$H$6:$K$2340,3,FALSE)</f>
        <v>  Martina</v>
      </c>
      <c r="C1319" s="11">
        <f>VLOOKUP(A1319,'Medical Examinations'!$A$1:$L$2336,2,FALSE)</f>
        <v>28.9</v>
      </c>
      <c r="D1319" s="11">
        <f>VLOOKUP(A1319,'Medical Examinations'!$A$1:$L$2336,3,FALSE)</f>
        <v>11.24</v>
      </c>
      <c r="E1319" s="11" t="str">
        <f>VLOOKUP(A1319,'Medical Examinations'!$A$1:$L$2336,4,FALSE)</f>
        <v>No</v>
      </c>
      <c r="F1319" s="11" t="str">
        <f>VLOOKUP(A1319,'Medical Examinations'!$A$1:$L$2336,5,FALSE)</f>
        <v>No</v>
      </c>
      <c r="G1319" s="11" t="str">
        <f>VLOOKUP(A1319,'Medical Examinations'!$A$1:$L$2336,6,FALSE)</f>
        <v>No</v>
      </c>
      <c r="H1319" s="11">
        <f>VLOOKUP(A1319,'Medical Examinations'!$A$1:$L$2336,8,FALSE)</f>
        <v>0</v>
      </c>
      <c r="I1319" s="11" t="str">
        <f>VLOOKUP(A1319,'Medical Examinations'!$A$1:$L$2336,10,FALSE)</f>
        <v>No</v>
      </c>
      <c r="J1319" s="11" t="str">
        <f>VLOOKUP(A1319,'Medical Examinations'!$A$1:$L$2336,11,FALSE)</f>
        <v>Over Weight</v>
      </c>
      <c r="K1319" s="11" t="str">
        <f>VLOOKUP(A1319,'Medical Examinations'!$A$1:$L$2336,12,FALSE)</f>
        <v>Diabetes</v>
      </c>
      <c r="L1319" s="10">
        <f ca="1">VLOOKUP(A1319,'Hospitalisation Details'!$A$1:$Q$2344,3,FALSE)</f>
        <v>1996</v>
      </c>
      <c r="M1319" s="10" t="str">
        <f ca="1">VLOOKUP(A1319,'Hospitalisation Details'!$A$1:$Q$2344,5,FALSE)</f>
        <v>Jul</v>
      </c>
      <c r="N1319" s="11">
        <f ca="1">VLOOKUP(A1319,'Hospitalisation Details'!$A$1:$Q$2344,6,FALSE)</f>
        <v>21</v>
      </c>
      <c r="O1319" s="17">
        <f ca="1">VLOOKUP(A1319,'Hospitalisation Details'!$A$1:$Q$2344,7,FALSE)</f>
        <v>35267</v>
      </c>
      <c r="P1319" s="11">
        <f ca="1">VLOOKUP(A1319,'Hospitalisation Details'!$A$1:$Q$2344,10,FALSE)</f>
        <v>11028.56</v>
      </c>
      <c r="Q1319" s="11" t="str">
        <f ca="1">VLOOKUP(A1319,'Hospitalisation Details'!$A$1:$Q$2344,12,FALSE)</f>
        <v>tier - 3</v>
      </c>
      <c r="R1319" s="11" t="str">
        <f ca="1">VLOOKUP(A1319,'Hospitalisation Details'!$A$1:$Q$2344,14,FALSE)</f>
        <v>tier - 3</v>
      </c>
      <c r="S1319" s="11">
        <f ca="1">VLOOKUP(A1319,'Hospitalisation Details'!$A$1:$Q$2344,17,FALSE)</f>
        <v>29</v>
      </c>
      <c r="T1319" s="11" t="str">
        <f ca="1">VLOOKUP(A1319,'Hospitalisation Details'!$A$1:$Q$2336,16,FALSE)</f>
        <v>R1012</v>
      </c>
    </row>
    <row r="1320" ht="15.5" spans="1:20">
      <c r="A1320" s="10" t="s">
        <v>4828</v>
      </c>
      <c r="B1320" s="11" t="str">
        <f>VLOOKUP(A1320,'Customer Names'!$H$6:$K$2340,3,FALSE)</f>
        <v>  Dustin J</v>
      </c>
      <c r="C1320" s="11">
        <f>VLOOKUP(A1320,'Medical Examinations'!$A$1:$L$2336,2,FALSE)</f>
        <v>43.31</v>
      </c>
      <c r="D1320" s="11">
        <f>VLOOKUP(A1320,'Medical Examinations'!$A$1:$L$2336,3,FALSE)</f>
        <v>6.1</v>
      </c>
      <c r="E1320" s="11" t="str">
        <f>VLOOKUP(A1320,'Medical Examinations'!$A$1:$L$2336,4,FALSE)</f>
        <v>yes</v>
      </c>
      <c r="F1320" s="11" t="str">
        <f>VLOOKUP(A1320,'Medical Examinations'!$A$1:$L$2336,5,FALSE)</f>
        <v>yes</v>
      </c>
      <c r="G1320" s="11" t="str">
        <f>VLOOKUP(A1320,'Medical Examinations'!$A$1:$L$2336,6,FALSE)</f>
        <v>No</v>
      </c>
      <c r="H1320" s="11">
        <f>VLOOKUP(A1320,'Medical Examinations'!$A$1:$L$2336,8,FALSE)</f>
        <v>1</v>
      </c>
      <c r="I1320" s="11" t="str">
        <f>VLOOKUP(A1320,'Medical Examinations'!$A$1:$L$2336,10,FALSE)</f>
        <v>No</v>
      </c>
      <c r="J1320" s="11" t="str">
        <f>VLOOKUP(A1320,'Medical Examinations'!$A$1:$L$2336,11,FALSE)</f>
        <v>Obesity</v>
      </c>
      <c r="K1320" s="11" t="str">
        <f>VLOOKUP(A1320,'Medical Examinations'!$A$1:$L$2336,12,FALSE)</f>
        <v>Prediabetes</v>
      </c>
      <c r="L1320" s="10">
        <f ca="1">VLOOKUP(A1320,'Hospitalisation Details'!$A$1:$Q$2344,3,FALSE)</f>
        <v>1974</v>
      </c>
      <c r="M1320" s="10" t="str">
        <f ca="1">VLOOKUP(A1320,'Hospitalisation Details'!$A$1:$Q$2344,5,FALSE)</f>
        <v>Dec</v>
      </c>
      <c r="N1320" s="11">
        <f ca="1">VLOOKUP(A1320,'Hospitalisation Details'!$A$1:$Q$2344,6,FALSE)</f>
        <v>10</v>
      </c>
      <c r="O1320" s="17">
        <f ca="1">VLOOKUP(A1320,'Hospitalisation Details'!$A$1:$Q$2344,7,FALSE)</f>
        <v>27373</v>
      </c>
      <c r="P1320" s="11">
        <f ca="1">VLOOKUP(A1320,'Hospitalisation Details'!$A$1:$Q$2344,10,FALSE)</f>
        <v>11033.66</v>
      </c>
      <c r="Q1320" s="11" t="str">
        <f ca="1">VLOOKUP(A1320,'Hospitalisation Details'!$A$1:$Q$2344,12,FALSE)</f>
        <v>tier - 3</v>
      </c>
      <c r="R1320" s="11" t="str">
        <f ca="1">VLOOKUP(A1320,'Hospitalisation Details'!$A$1:$Q$2344,14,FALSE)</f>
        <v>tier - 3</v>
      </c>
      <c r="S1320" s="11">
        <f ca="1">VLOOKUP(A1320,'Hospitalisation Details'!$A$1:$Q$2344,17,FALSE)</f>
        <v>50</v>
      </c>
      <c r="T1320" s="11" t="str">
        <f ca="1">VLOOKUP(A1320,'Hospitalisation Details'!$A$1:$Q$2336,16,FALSE)</f>
        <v>R1012</v>
      </c>
    </row>
    <row r="1321" ht="15.5" spans="1:20">
      <c r="A1321" s="10" t="s">
        <v>4832</v>
      </c>
      <c r="B1321" s="11" t="str">
        <f>VLOOKUP(A1321,'Customer Names'!$H$6:$K$2340,3,FALSE)</f>
        <v>  Kelsey</v>
      </c>
      <c r="C1321" s="11">
        <f>VLOOKUP(A1321,'Medical Examinations'!$A$1:$L$2336,2,FALSE)</f>
        <v>22.8</v>
      </c>
      <c r="D1321" s="11">
        <f>VLOOKUP(A1321,'Medical Examinations'!$A$1:$L$2336,3,FALSE)</f>
        <v>6.98</v>
      </c>
      <c r="E1321" s="11" t="str">
        <f>VLOOKUP(A1321,'Medical Examinations'!$A$1:$L$2336,4,FALSE)</f>
        <v>No</v>
      </c>
      <c r="F1321" s="11" t="str">
        <f>VLOOKUP(A1321,'Medical Examinations'!$A$1:$L$2336,5,FALSE)</f>
        <v>No</v>
      </c>
      <c r="G1321" s="11" t="str">
        <f>VLOOKUP(A1321,'Medical Examinations'!$A$1:$L$2336,6,FALSE)</f>
        <v>No</v>
      </c>
      <c r="H1321" s="11">
        <f>VLOOKUP(A1321,'Medical Examinations'!$A$1:$L$2336,8,FALSE)</f>
        <v>0</v>
      </c>
      <c r="I1321" s="11" t="str">
        <f>VLOOKUP(A1321,'Medical Examinations'!$A$1:$L$2336,10,FALSE)</f>
        <v>No</v>
      </c>
      <c r="J1321" s="11" t="str">
        <f>VLOOKUP(A1321,'Medical Examinations'!$A$1:$L$2336,11,FALSE)</f>
        <v>Normal Weight</v>
      </c>
      <c r="K1321" s="11" t="str">
        <f>VLOOKUP(A1321,'Medical Examinations'!$A$1:$L$2336,12,FALSE)</f>
        <v>Diabetes</v>
      </c>
      <c r="L1321" s="10">
        <f ca="1">VLOOKUP(A1321,'Hospitalisation Details'!$A$1:$Q$2344,3,FALSE)</f>
        <v>1989</v>
      </c>
      <c r="M1321" s="10" t="str">
        <f ca="1">VLOOKUP(A1321,'Hospitalisation Details'!$A$1:$Q$2344,5,FALSE)</f>
        <v>Oct</v>
      </c>
      <c r="N1321" s="11">
        <f ca="1">VLOOKUP(A1321,'Hospitalisation Details'!$A$1:$Q$2344,6,FALSE)</f>
        <v>25</v>
      </c>
      <c r="O1321" s="17">
        <f ca="1">VLOOKUP(A1321,'Hospitalisation Details'!$A$1:$Q$2344,7,FALSE)</f>
        <v>32806</v>
      </c>
      <c r="P1321" s="11">
        <f ca="1">VLOOKUP(A1321,'Hospitalisation Details'!$A$1:$Q$2344,10,FALSE)</f>
        <v>11037.51</v>
      </c>
      <c r="Q1321" s="11" t="str">
        <f ca="1">VLOOKUP(A1321,'Hospitalisation Details'!$A$1:$Q$2344,12,FALSE)</f>
        <v>tier - 3</v>
      </c>
      <c r="R1321" s="11" t="str">
        <f ca="1">VLOOKUP(A1321,'Hospitalisation Details'!$A$1:$Q$2344,14,FALSE)</f>
        <v>tier - 1</v>
      </c>
      <c r="S1321" s="11">
        <f ca="1">VLOOKUP(A1321,'Hospitalisation Details'!$A$1:$Q$2344,17,FALSE)</f>
        <v>36</v>
      </c>
      <c r="T1321" s="11" t="str">
        <f ca="1">VLOOKUP(A1321,'Hospitalisation Details'!$A$1:$Q$2336,16,FALSE)</f>
        <v>R1012</v>
      </c>
    </row>
    <row r="1322" ht="15.5" spans="1:20">
      <c r="A1322" s="10" t="s">
        <v>4835</v>
      </c>
      <c r="B1322" s="11" t="str">
        <f>VLOOKUP(A1322,'Customer Names'!$H$6:$K$2340,3,FALSE)</f>
        <v>  Daniel V</v>
      </c>
      <c r="C1322" s="11">
        <f>VLOOKUP(A1322,'Medical Examinations'!$A$1:$L$2336,2,FALSE)</f>
        <v>19.09</v>
      </c>
      <c r="D1322" s="11">
        <f>VLOOKUP(A1322,'Medical Examinations'!$A$1:$L$2336,3,FALSE)</f>
        <v>4</v>
      </c>
      <c r="E1322" s="11" t="str">
        <f>VLOOKUP(A1322,'Medical Examinations'!$A$1:$L$2336,4,FALSE)</f>
        <v>yes</v>
      </c>
      <c r="F1322" s="11" t="str">
        <f>VLOOKUP(A1322,'Medical Examinations'!$A$1:$L$2336,5,FALSE)</f>
        <v>No</v>
      </c>
      <c r="G1322" s="11" t="str">
        <f>VLOOKUP(A1322,'Medical Examinations'!$A$1:$L$2336,6,FALSE)</f>
        <v>No</v>
      </c>
      <c r="H1322" s="11">
        <f>VLOOKUP(A1322,'Medical Examinations'!$A$1:$L$2336,8,FALSE)</f>
        <v>1</v>
      </c>
      <c r="I1322" s="11" t="str">
        <f>VLOOKUP(A1322,'Medical Examinations'!$A$1:$L$2336,10,FALSE)</f>
        <v>No</v>
      </c>
      <c r="J1322" s="11" t="str">
        <f>VLOOKUP(A1322,'Medical Examinations'!$A$1:$L$2336,11,FALSE)</f>
        <v>Normal Weight</v>
      </c>
      <c r="K1322" s="11" t="str">
        <f>VLOOKUP(A1322,'Medical Examinations'!$A$1:$L$2336,12,FALSE)</f>
        <v>Normal</v>
      </c>
      <c r="L1322" s="10">
        <f ca="1">VLOOKUP(A1322,'Hospitalisation Details'!$A$1:$Q$2344,3,FALSE)</f>
        <v>1974</v>
      </c>
      <c r="M1322" s="10" t="str">
        <f ca="1">VLOOKUP(A1322,'Hospitalisation Details'!$A$1:$Q$2344,5,FALSE)</f>
        <v>Aug</v>
      </c>
      <c r="N1322" s="11">
        <f ca="1">VLOOKUP(A1322,'Hospitalisation Details'!$A$1:$Q$2344,6,FALSE)</f>
        <v>30</v>
      </c>
      <c r="O1322" s="17">
        <f ca="1">VLOOKUP(A1322,'Hospitalisation Details'!$A$1:$Q$2344,7,FALSE)</f>
        <v>27271</v>
      </c>
      <c r="P1322" s="11">
        <f ca="1">VLOOKUP(A1322,'Hospitalisation Details'!$A$1:$Q$2344,10,FALSE)</f>
        <v>11037.85</v>
      </c>
      <c r="Q1322" s="11" t="str">
        <f ca="1">VLOOKUP(A1322,'Hospitalisation Details'!$A$1:$Q$2344,12,FALSE)</f>
        <v>tier - 3</v>
      </c>
      <c r="R1322" s="11" t="str">
        <f ca="1">VLOOKUP(A1322,'Hospitalisation Details'!$A$1:$Q$2344,14,FALSE)</f>
        <v>tier - 2</v>
      </c>
      <c r="S1322" s="11">
        <f ca="1">VLOOKUP(A1322,'Hospitalisation Details'!$A$1:$Q$2344,17,FALSE)</f>
        <v>51</v>
      </c>
      <c r="T1322" s="11" t="str">
        <f ca="1">VLOOKUP(A1322,'Hospitalisation Details'!$A$1:$Q$2336,16,FALSE)</f>
        <v>R1025</v>
      </c>
    </row>
    <row r="1323" ht="15.5" spans="1:20">
      <c r="A1323" s="10" t="s">
        <v>4839</v>
      </c>
      <c r="B1323" s="11" t="str">
        <f>VLOOKUP(A1323,'Customer Names'!$H$6:$K$2340,3,FALSE)</f>
        <v>  Saeger</v>
      </c>
      <c r="C1323" s="11">
        <f>VLOOKUP(A1323,'Medical Examinations'!$A$1:$L$2336,2,FALSE)</f>
        <v>23.37</v>
      </c>
      <c r="D1323" s="11">
        <f>VLOOKUP(A1323,'Medical Examinations'!$A$1:$L$2336,3,FALSE)</f>
        <v>4.23</v>
      </c>
      <c r="E1323" s="11" t="str">
        <f>VLOOKUP(A1323,'Medical Examinations'!$A$1:$L$2336,4,FALSE)</f>
        <v>No</v>
      </c>
      <c r="F1323" s="11" t="str">
        <f>VLOOKUP(A1323,'Medical Examinations'!$A$1:$L$2336,5,FALSE)</f>
        <v>No</v>
      </c>
      <c r="G1323" s="11" t="str">
        <f>VLOOKUP(A1323,'Medical Examinations'!$A$1:$L$2336,6,FALSE)</f>
        <v>No</v>
      </c>
      <c r="H1323" s="11">
        <f>VLOOKUP(A1323,'Medical Examinations'!$A$1:$L$2336,8,FALSE)</f>
        <v>0</v>
      </c>
      <c r="I1323" s="11" t="str">
        <f>VLOOKUP(A1323,'Medical Examinations'!$A$1:$L$2336,10,FALSE)</f>
        <v>No</v>
      </c>
      <c r="J1323" s="11" t="str">
        <f>VLOOKUP(A1323,'Medical Examinations'!$A$1:$L$2336,11,FALSE)</f>
        <v>Normal Weight</v>
      </c>
      <c r="K1323" s="11" t="str">
        <f>VLOOKUP(A1323,'Medical Examinations'!$A$1:$L$2336,12,FALSE)</f>
        <v>Normal</v>
      </c>
      <c r="L1323" s="10">
        <f ca="1">VLOOKUP(A1323,'Hospitalisation Details'!$A$1:$Q$2344,3,FALSE)</f>
        <v>2001</v>
      </c>
      <c r="M1323" s="10" t="str">
        <f ca="1">VLOOKUP(A1323,'Hospitalisation Details'!$A$1:$Q$2344,5,FALSE)</f>
        <v>Dec</v>
      </c>
      <c r="N1323" s="11">
        <f ca="1">VLOOKUP(A1323,'Hospitalisation Details'!$A$1:$Q$2344,6,FALSE)</f>
        <v>17</v>
      </c>
      <c r="O1323" s="17">
        <f ca="1">VLOOKUP(A1323,'Hospitalisation Details'!$A$1:$Q$2344,7,FALSE)</f>
        <v>37242</v>
      </c>
      <c r="P1323" s="11">
        <f ca="1">VLOOKUP(A1323,'Hospitalisation Details'!$A$1:$Q$2344,10,FALSE)</f>
        <v>11046.02</v>
      </c>
      <c r="Q1323" s="11" t="str">
        <f ca="1">VLOOKUP(A1323,'Hospitalisation Details'!$A$1:$Q$2344,12,FALSE)</f>
        <v>tier - 3</v>
      </c>
      <c r="R1323" s="11" t="str">
        <f ca="1">VLOOKUP(A1323,'Hospitalisation Details'!$A$1:$Q$2344,14,FALSE)</f>
        <v>tier - 1</v>
      </c>
      <c r="S1323" s="11">
        <f ca="1">VLOOKUP(A1323,'Hospitalisation Details'!$A$1:$Q$2344,17,FALSE)</f>
        <v>23</v>
      </c>
      <c r="T1323" s="11" t="str">
        <f ca="1">VLOOKUP(A1323,'Hospitalisation Details'!$A$1:$Q$2336,16,FALSE)</f>
        <v>R1026</v>
      </c>
    </row>
    <row r="1324" ht="15.5" spans="1:20">
      <c r="A1324" s="10" t="s">
        <v>4843</v>
      </c>
      <c r="B1324" s="11" t="str">
        <f>VLOOKUP(A1324,'Customer Names'!$H$6:$K$2340,3,FALSE)</f>
        <v>  Buzunesh</v>
      </c>
      <c r="C1324" s="11">
        <f>VLOOKUP(A1324,'Medical Examinations'!$A$1:$L$2336,2,FALSE)</f>
        <v>33.44</v>
      </c>
      <c r="D1324" s="11">
        <f>VLOOKUP(A1324,'Medical Examinations'!$A$1:$L$2336,3,FALSE)</f>
        <v>4.72</v>
      </c>
      <c r="E1324" s="11" t="str">
        <f>VLOOKUP(A1324,'Medical Examinations'!$A$1:$L$2336,4,FALSE)</f>
        <v>yes</v>
      </c>
      <c r="F1324" s="11" t="str">
        <f>VLOOKUP(A1324,'Medical Examinations'!$A$1:$L$2336,5,FALSE)</f>
        <v>No</v>
      </c>
      <c r="G1324" s="11" t="str">
        <f>VLOOKUP(A1324,'Medical Examinations'!$A$1:$L$2336,6,FALSE)</f>
        <v>No</v>
      </c>
      <c r="H1324" s="11">
        <f>VLOOKUP(A1324,'Medical Examinations'!$A$1:$L$2336,8,FALSE)</f>
        <v>0</v>
      </c>
      <c r="I1324" s="11" t="str">
        <f>VLOOKUP(A1324,'Medical Examinations'!$A$1:$L$2336,10,FALSE)</f>
        <v>No</v>
      </c>
      <c r="J1324" s="11" t="str">
        <f>VLOOKUP(A1324,'Medical Examinations'!$A$1:$L$2336,11,FALSE)</f>
        <v>Obesity</v>
      </c>
      <c r="K1324" s="11" t="str">
        <f>VLOOKUP(A1324,'Medical Examinations'!$A$1:$L$2336,12,FALSE)</f>
        <v>Normal</v>
      </c>
      <c r="L1324" s="10">
        <f ca="1">VLOOKUP(A1324,'Hospitalisation Details'!$A$1:$Q$2344,3,FALSE)</f>
        <v>2000</v>
      </c>
      <c r="M1324" s="10" t="str">
        <f ca="1">VLOOKUP(A1324,'Hospitalisation Details'!$A$1:$Q$2344,5,FALSE)</f>
        <v>Sep</v>
      </c>
      <c r="N1324" s="11">
        <f ca="1">VLOOKUP(A1324,'Hospitalisation Details'!$A$1:$Q$2344,6,FALSE)</f>
        <v>18</v>
      </c>
      <c r="O1324" s="17">
        <f ca="1">VLOOKUP(A1324,'Hospitalisation Details'!$A$1:$Q$2344,7,FALSE)</f>
        <v>36787</v>
      </c>
      <c r="P1324" s="11">
        <f ca="1">VLOOKUP(A1324,'Hospitalisation Details'!$A$1:$Q$2344,10,FALSE)</f>
        <v>11068.7</v>
      </c>
      <c r="Q1324" s="11" t="str">
        <f ca="1">VLOOKUP(A1324,'Hospitalisation Details'!$A$1:$Q$2344,12,FALSE)</f>
        <v>tier - 3</v>
      </c>
      <c r="R1324" s="11" t="str">
        <f ca="1">VLOOKUP(A1324,'Hospitalisation Details'!$A$1:$Q$2344,14,FALSE)</f>
        <v>tier - 1</v>
      </c>
      <c r="S1324" s="11">
        <f ca="1">VLOOKUP(A1324,'Hospitalisation Details'!$A$1:$Q$2344,17,FALSE)</f>
        <v>25</v>
      </c>
      <c r="T1324" s="11" t="str">
        <f ca="1">VLOOKUP(A1324,'Hospitalisation Details'!$A$1:$Q$2336,16,FALSE)</f>
        <v>R1011</v>
      </c>
    </row>
    <row r="1325" ht="15.5" spans="1:20">
      <c r="A1325" s="10" t="s">
        <v>4847</v>
      </c>
      <c r="B1325" s="11" t="str">
        <f>VLOOKUP(A1325,'Customer Names'!$H$6:$K$2340,3,FALSE)</f>
        <v>  Mirte</v>
      </c>
      <c r="C1325" s="11">
        <f>VLOOKUP(A1325,'Medical Examinations'!$A$1:$L$2336,2,FALSE)</f>
        <v>28.05</v>
      </c>
      <c r="D1325" s="11">
        <f>VLOOKUP(A1325,'Medical Examinations'!$A$1:$L$2336,3,FALSE)</f>
        <v>5.63</v>
      </c>
      <c r="E1325" s="11" t="str">
        <f>VLOOKUP(A1325,'Medical Examinations'!$A$1:$L$2336,4,FALSE)</f>
        <v>yes</v>
      </c>
      <c r="F1325" s="11" t="str">
        <f>VLOOKUP(A1325,'Medical Examinations'!$A$1:$L$2336,5,FALSE)</f>
        <v>No</v>
      </c>
      <c r="G1325" s="11" t="str">
        <f>VLOOKUP(A1325,'Medical Examinations'!$A$1:$L$2336,6,FALSE)</f>
        <v>No</v>
      </c>
      <c r="H1325" s="11">
        <f>VLOOKUP(A1325,'Medical Examinations'!$A$1:$L$2336,8,FALSE)</f>
        <v>0</v>
      </c>
      <c r="I1325" s="11" t="str">
        <f>VLOOKUP(A1325,'Medical Examinations'!$A$1:$L$2336,10,FALSE)</f>
        <v>No</v>
      </c>
      <c r="J1325" s="11" t="str">
        <f>VLOOKUP(A1325,'Medical Examinations'!$A$1:$L$2336,11,FALSE)</f>
        <v>Over Weight</v>
      </c>
      <c r="K1325" s="11" t="str">
        <f>VLOOKUP(A1325,'Medical Examinations'!$A$1:$L$2336,12,FALSE)</f>
        <v>Normal</v>
      </c>
      <c r="L1325" s="10">
        <f ca="1">VLOOKUP(A1325,'Hospitalisation Details'!$A$1:$Q$2344,3,FALSE)</f>
        <v>1971</v>
      </c>
      <c r="M1325" s="10" t="str">
        <f ca="1">VLOOKUP(A1325,'Hospitalisation Details'!$A$1:$Q$2344,5,FALSE)</f>
        <v>Nov</v>
      </c>
      <c r="N1325" s="11">
        <f ca="1">VLOOKUP(A1325,'Hospitalisation Details'!$A$1:$Q$2344,6,FALSE)</f>
        <v>9</v>
      </c>
      <c r="O1325" s="17">
        <f ca="1">VLOOKUP(A1325,'Hospitalisation Details'!$A$1:$Q$2344,7,FALSE)</f>
        <v>26246</v>
      </c>
      <c r="P1325" s="11">
        <f ca="1">VLOOKUP(A1325,'Hospitalisation Details'!$A$1:$Q$2344,10,FALSE)</f>
        <v>11068.77</v>
      </c>
      <c r="Q1325" s="11" t="str">
        <f ca="1">VLOOKUP(A1325,'Hospitalisation Details'!$A$1:$Q$2344,12,FALSE)</f>
        <v>tier - 3</v>
      </c>
      <c r="R1325" s="11" t="str">
        <f ca="1">VLOOKUP(A1325,'Hospitalisation Details'!$A$1:$Q$2344,14,FALSE)</f>
        <v>tier - 2</v>
      </c>
      <c r="S1325" s="11">
        <f ca="1">VLOOKUP(A1325,'Hospitalisation Details'!$A$1:$Q$2344,17,FALSE)</f>
        <v>53</v>
      </c>
      <c r="T1325" s="11" t="str">
        <f ca="1">VLOOKUP(A1325,'Hospitalisation Details'!$A$1:$Q$2336,16,FALSE)</f>
        <v>R1012</v>
      </c>
    </row>
    <row r="1326" ht="15.5" spans="1:20">
      <c r="A1326" s="10" t="s">
        <v>4850</v>
      </c>
      <c r="B1326" s="11" t="str">
        <f>VLOOKUP(A1326,'Customer Names'!$H$6:$K$2340,3,FALSE)</f>
        <v>  Megan</v>
      </c>
      <c r="C1326" s="11">
        <f>VLOOKUP(A1326,'Medical Examinations'!$A$1:$L$2336,2,FALSE)</f>
        <v>27.72</v>
      </c>
      <c r="D1326" s="11">
        <f>VLOOKUP(A1326,'Medical Examinations'!$A$1:$L$2336,3,FALSE)</f>
        <v>5.83</v>
      </c>
      <c r="E1326" s="11" t="str">
        <f>VLOOKUP(A1326,'Medical Examinations'!$A$1:$L$2336,4,FALSE)</f>
        <v>yes</v>
      </c>
      <c r="F1326" s="11" t="str">
        <f>VLOOKUP(A1326,'Medical Examinations'!$A$1:$L$2336,5,FALSE)</f>
        <v>No</v>
      </c>
      <c r="G1326" s="11" t="str">
        <f>VLOOKUP(A1326,'Medical Examinations'!$A$1:$L$2336,6,FALSE)</f>
        <v>No</v>
      </c>
      <c r="H1326" s="11">
        <f>VLOOKUP(A1326,'Medical Examinations'!$A$1:$L$2336,8,FALSE)</f>
        <v>0</v>
      </c>
      <c r="I1326" s="11" t="str">
        <f>VLOOKUP(A1326,'Medical Examinations'!$A$1:$L$2336,10,FALSE)</f>
        <v>No</v>
      </c>
      <c r="J1326" s="11" t="str">
        <f>VLOOKUP(A1326,'Medical Examinations'!$A$1:$L$2336,11,FALSE)</f>
        <v>Over Weight</v>
      </c>
      <c r="K1326" s="11" t="str">
        <f>VLOOKUP(A1326,'Medical Examinations'!$A$1:$L$2336,12,FALSE)</f>
        <v>Prediabetes</v>
      </c>
      <c r="L1326" s="10">
        <f ca="1">VLOOKUP(A1326,'Hospitalisation Details'!$A$1:$Q$2344,3,FALSE)</f>
        <v>1966</v>
      </c>
      <c r="M1326" s="10" t="str">
        <f ca="1">VLOOKUP(A1326,'Hospitalisation Details'!$A$1:$Q$2344,5,FALSE)</f>
        <v>Nov</v>
      </c>
      <c r="N1326" s="11">
        <f ca="1">VLOOKUP(A1326,'Hospitalisation Details'!$A$1:$Q$2344,6,FALSE)</f>
        <v>7</v>
      </c>
      <c r="O1326" s="17">
        <f ca="1">VLOOKUP(A1326,'Hospitalisation Details'!$A$1:$Q$2344,7,FALSE)</f>
        <v>24418</v>
      </c>
      <c r="P1326" s="11">
        <f ca="1">VLOOKUP(A1326,'Hospitalisation Details'!$A$1:$Q$2344,10,FALSE)</f>
        <v>11070.54</v>
      </c>
      <c r="Q1326" s="11" t="str">
        <f ca="1">VLOOKUP(A1326,'Hospitalisation Details'!$A$1:$Q$2344,12,FALSE)</f>
        <v>tier - 3</v>
      </c>
      <c r="R1326" s="11" t="str">
        <f ca="1">VLOOKUP(A1326,'Hospitalisation Details'!$A$1:$Q$2344,14,FALSE)</f>
        <v>tier - 3</v>
      </c>
      <c r="S1326" s="11">
        <f ca="1">VLOOKUP(A1326,'Hospitalisation Details'!$A$1:$Q$2344,17,FALSE)</f>
        <v>58</v>
      </c>
      <c r="T1326" s="11" t="str">
        <f ca="1">VLOOKUP(A1326,'Hospitalisation Details'!$A$1:$Q$2336,16,FALSE)</f>
        <v>R1011</v>
      </c>
    </row>
    <row r="1327" ht="15.5" spans="1:20">
      <c r="A1327" s="10" t="s">
        <v>4854</v>
      </c>
      <c r="B1327" s="11" t="str">
        <f>VLOOKUP(A1327,'Customer Names'!$H$6:$K$2340,3,FALSE)</f>
        <v>  Kerry A</v>
      </c>
      <c r="C1327" s="11">
        <f>VLOOKUP(A1327,'Medical Examinations'!$A$1:$L$2336,2,FALSE)</f>
        <v>29.81</v>
      </c>
      <c r="D1327" s="11">
        <f>VLOOKUP(A1327,'Medical Examinations'!$A$1:$L$2336,3,FALSE)</f>
        <v>9.23</v>
      </c>
      <c r="E1327" s="11" t="str">
        <f>VLOOKUP(A1327,'Medical Examinations'!$A$1:$L$2336,4,FALSE)</f>
        <v>No</v>
      </c>
      <c r="F1327" s="11" t="str">
        <f>VLOOKUP(A1327,'Medical Examinations'!$A$1:$L$2336,5,FALSE)</f>
        <v>No</v>
      </c>
      <c r="G1327" s="11" t="str">
        <f>VLOOKUP(A1327,'Medical Examinations'!$A$1:$L$2336,6,FALSE)</f>
        <v>No</v>
      </c>
      <c r="H1327" s="11">
        <f>VLOOKUP(A1327,'Medical Examinations'!$A$1:$L$2336,8,FALSE)</f>
        <v>0</v>
      </c>
      <c r="I1327" s="11" t="str">
        <f>VLOOKUP(A1327,'Medical Examinations'!$A$1:$L$2336,10,FALSE)</f>
        <v>No</v>
      </c>
      <c r="J1327" s="11" t="str">
        <f>VLOOKUP(A1327,'Medical Examinations'!$A$1:$L$2336,11,FALSE)</f>
        <v>Over Weight</v>
      </c>
      <c r="K1327" s="11" t="str">
        <f>VLOOKUP(A1327,'Medical Examinations'!$A$1:$L$2336,12,FALSE)</f>
        <v>Diabetes</v>
      </c>
      <c r="L1327" s="10">
        <f ca="1">VLOOKUP(A1327,'Hospitalisation Details'!$A$1:$Q$2344,3,FALSE)</f>
        <v>1966</v>
      </c>
      <c r="M1327" s="10" t="str">
        <f ca="1">VLOOKUP(A1327,'Hospitalisation Details'!$A$1:$Q$2344,5,FALSE)</f>
        <v>Nov</v>
      </c>
      <c r="N1327" s="11">
        <f ca="1">VLOOKUP(A1327,'Hospitalisation Details'!$A$1:$Q$2344,6,FALSE)</f>
        <v>20</v>
      </c>
      <c r="O1327" s="17">
        <f ca="1">VLOOKUP(A1327,'Hospitalisation Details'!$A$1:$Q$2344,7,FALSE)</f>
        <v>24431</v>
      </c>
      <c r="P1327" s="11">
        <f ca="1">VLOOKUP(A1327,'Hospitalisation Details'!$A$1:$Q$2344,10,FALSE)</f>
        <v>11073.18</v>
      </c>
      <c r="Q1327" s="11" t="str">
        <f ca="1">VLOOKUP(A1327,'Hospitalisation Details'!$A$1:$Q$2344,12,FALSE)</f>
        <v>tier - 3</v>
      </c>
      <c r="R1327" s="11" t="str">
        <f ca="1">VLOOKUP(A1327,'Hospitalisation Details'!$A$1:$Q$2344,14,FALSE)</f>
        <v>tier - 3</v>
      </c>
      <c r="S1327" s="11">
        <f ca="1">VLOOKUP(A1327,'Hospitalisation Details'!$A$1:$Q$2344,17,FALSE)</f>
        <v>58</v>
      </c>
      <c r="T1327" s="11" t="str">
        <f ca="1">VLOOKUP(A1327,'Hospitalisation Details'!$A$1:$Q$2336,16,FALSE)</f>
        <v>R1011</v>
      </c>
    </row>
    <row r="1328" ht="15.5" spans="1:20">
      <c r="A1328" s="10" t="s">
        <v>4858</v>
      </c>
      <c r="B1328" s="11" t="str">
        <f>VLOOKUP(A1328,'Customer Names'!$H$6:$K$2340,3,FALSE)</f>
        <v>  Kristin</v>
      </c>
      <c r="C1328" s="11">
        <f>VLOOKUP(A1328,'Medical Examinations'!$A$1:$L$2336,2,FALSE)</f>
        <v>23.98</v>
      </c>
      <c r="D1328" s="11">
        <f>VLOOKUP(A1328,'Medical Examinations'!$A$1:$L$2336,3,FALSE)</f>
        <v>9.89</v>
      </c>
      <c r="E1328" s="11" t="str">
        <f>VLOOKUP(A1328,'Medical Examinations'!$A$1:$L$2336,4,FALSE)</f>
        <v>No</v>
      </c>
      <c r="F1328" s="11" t="str">
        <f>VLOOKUP(A1328,'Medical Examinations'!$A$1:$L$2336,5,FALSE)</f>
        <v>No</v>
      </c>
      <c r="G1328" s="11" t="str">
        <f>VLOOKUP(A1328,'Medical Examinations'!$A$1:$L$2336,6,FALSE)</f>
        <v>No</v>
      </c>
      <c r="H1328" s="11">
        <f>VLOOKUP(A1328,'Medical Examinations'!$A$1:$L$2336,8,FALSE)</f>
        <v>0</v>
      </c>
      <c r="I1328" s="11" t="str">
        <f>VLOOKUP(A1328,'Medical Examinations'!$A$1:$L$2336,10,FALSE)</f>
        <v>No</v>
      </c>
      <c r="J1328" s="11" t="str">
        <f>VLOOKUP(A1328,'Medical Examinations'!$A$1:$L$2336,11,FALSE)</f>
        <v>Normal Weight</v>
      </c>
      <c r="K1328" s="11" t="str">
        <f>VLOOKUP(A1328,'Medical Examinations'!$A$1:$L$2336,12,FALSE)</f>
        <v>Diabetes</v>
      </c>
      <c r="L1328" s="10">
        <f ca="1">VLOOKUP(A1328,'Hospitalisation Details'!$A$1:$Q$2344,3,FALSE)</f>
        <v>1967</v>
      </c>
      <c r="M1328" s="10" t="str">
        <f ca="1">VLOOKUP(A1328,'Hospitalisation Details'!$A$1:$Q$2344,5,FALSE)</f>
        <v>Sep</v>
      </c>
      <c r="N1328" s="11">
        <f ca="1">VLOOKUP(A1328,'Hospitalisation Details'!$A$1:$Q$2344,6,FALSE)</f>
        <v>4</v>
      </c>
      <c r="O1328" s="17">
        <f ca="1">VLOOKUP(A1328,'Hospitalisation Details'!$A$1:$Q$2344,7,FALSE)</f>
        <v>24719</v>
      </c>
      <c r="P1328" s="11">
        <f ca="1">VLOOKUP(A1328,'Hospitalisation Details'!$A$1:$Q$2344,10,FALSE)</f>
        <v>11082.58</v>
      </c>
      <c r="Q1328" s="11" t="str">
        <f ca="1">VLOOKUP(A1328,'Hospitalisation Details'!$A$1:$Q$2344,12,FALSE)</f>
        <v>tier - 3</v>
      </c>
      <c r="R1328" s="11" t="str">
        <f ca="1">VLOOKUP(A1328,'Hospitalisation Details'!$A$1:$Q$2344,14,FALSE)</f>
        <v>tier - 2</v>
      </c>
      <c r="S1328" s="11">
        <f ca="1">VLOOKUP(A1328,'Hospitalisation Details'!$A$1:$Q$2344,17,FALSE)</f>
        <v>58</v>
      </c>
      <c r="T1328" s="11" t="str">
        <f ca="1">VLOOKUP(A1328,'Hospitalisation Details'!$A$1:$Q$2336,16,FALSE)</f>
        <v>R1012</v>
      </c>
    </row>
    <row r="1329" ht="15.5" spans="1:20">
      <c r="A1329" s="10" t="s">
        <v>4862</v>
      </c>
      <c r="B1329" s="11" t="str">
        <f>VLOOKUP(A1329,'Customer Names'!$H$6:$K$2340,3,FALSE)</f>
        <v>  Christopher R</v>
      </c>
      <c r="C1329" s="11">
        <f>VLOOKUP(A1329,'Medical Examinations'!$A$1:$L$2336,2,FALSE)</f>
        <v>17.34</v>
      </c>
      <c r="D1329" s="11">
        <f>VLOOKUP(A1329,'Medical Examinations'!$A$1:$L$2336,3,FALSE)</f>
        <v>12</v>
      </c>
      <c r="E1329" s="11" t="str">
        <f>VLOOKUP(A1329,'Medical Examinations'!$A$1:$L$2336,4,FALSE)</f>
        <v>No</v>
      </c>
      <c r="F1329" s="11" t="str">
        <f>VLOOKUP(A1329,'Medical Examinations'!$A$1:$L$2336,5,FALSE)</f>
        <v>No</v>
      </c>
      <c r="G1329" s="11" t="str">
        <f>VLOOKUP(A1329,'Medical Examinations'!$A$1:$L$2336,6,FALSE)</f>
        <v>No</v>
      </c>
      <c r="H1329" s="11">
        <f>VLOOKUP(A1329,'Medical Examinations'!$A$1:$L$2336,8,FALSE)</f>
        <v>0</v>
      </c>
      <c r="I1329" s="11" t="str">
        <f>VLOOKUP(A1329,'Medical Examinations'!$A$1:$L$2336,10,FALSE)</f>
        <v>No</v>
      </c>
      <c r="J1329" s="11" t="str">
        <f>VLOOKUP(A1329,'Medical Examinations'!$A$1:$L$2336,11,FALSE)</f>
        <v>Under Weight</v>
      </c>
      <c r="K1329" s="11" t="str">
        <f>VLOOKUP(A1329,'Medical Examinations'!$A$1:$L$2336,12,FALSE)</f>
        <v>Diabetes</v>
      </c>
      <c r="L1329" s="10">
        <f ca="1">VLOOKUP(A1329,'Hospitalisation Details'!$A$1:$Q$2344,3,FALSE)</f>
        <v>1972</v>
      </c>
      <c r="M1329" s="10" t="str">
        <f ca="1">VLOOKUP(A1329,'Hospitalisation Details'!$A$1:$Q$2344,5,FALSE)</f>
        <v>Oct</v>
      </c>
      <c r="N1329" s="11">
        <f ca="1">VLOOKUP(A1329,'Hospitalisation Details'!$A$1:$Q$2344,6,FALSE)</f>
        <v>7</v>
      </c>
      <c r="O1329" s="17">
        <f ca="1">VLOOKUP(A1329,'Hospitalisation Details'!$A$1:$Q$2344,7,FALSE)</f>
        <v>26579</v>
      </c>
      <c r="P1329" s="11">
        <f ca="1">VLOOKUP(A1329,'Hospitalisation Details'!$A$1:$Q$2344,10,FALSE)</f>
        <v>11085.59</v>
      </c>
      <c r="Q1329" s="11" t="str">
        <f ca="1">VLOOKUP(A1329,'Hospitalisation Details'!$A$1:$Q$2344,12,FALSE)</f>
        <v>tier - 3</v>
      </c>
      <c r="R1329" s="11" t="str">
        <f ca="1">VLOOKUP(A1329,'Hospitalisation Details'!$A$1:$Q$2344,14,FALSE)</f>
        <v>tier - 2</v>
      </c>
      <c r="S1329" s="11">
        <f ca="1">VLOOKUP(A1329,'Hospitalisation Details'!$A$1:$Q$2344,17,FALSE)</f>
        <v>53</v>
      </c>
      <c r="T1329" s="11" t="str">
        <f ca="1">VLOOKUP(A1329,'Hospitalisation Details'!$A$1:$Q$2336,16,FALSE)</f>
        <v>R1012</v>
      </c>
    </row>
    <row r="1330" ht="15.5" spans="1:20">
      <c r="A1330" s="10" t="s">
        <v>4866</v>
      </c>
      <c r="B1330" s="11" t="str">
        <f>VLOOKUP(A1330,'Customer Names'!$H$6:$K$2340,3,FALSE)</f>
        <v>  Elizabeth A</v>
      </c>
      <c r="C1330" s="11">
        <f>VLOOKUP(A1330,'Medical Examinations'!$A$1:$L$2336,2,FALSE)</f>
        <v>40.39</v>
      </c>
      <c r="D1330" s="11">
        <f>VLOOKUP(A1330,'Medical Examinations'!$A$1:$L$2336,3,FALSE)</f>
        <v>4.24</v>
      </c>
      <c r="E1330" s="11" t="str">
        <f>VLOOKUP(A1330,'Medical Examinations'!$A$1:$L$2336,4,FALSE)</f>
        <v>yes</v>
      </c>
      <c r="F1330" s="11" t="str">
        <f>VLOOKUP(A1330,'Medical Examinations'!$A$1:$L$2336,5,FALSE)</f>
        <v>No</v>
      </c>
      <c r="G1330" s="11" t="str">
        <f>VLOOKUP(A1330,'Medical Examinations'!$A$1:$L$2336,6,FALSE)</f>
        <v>Yes</v>
      </c>
      <c r="H1330" s="11">
        <f>VLOOKUP(A1330,'Medical Examinations'!$A$1:$L$2336,8,FALSE)</f>
        <v>1</v>
      </c>
      <c r="I1330" s="11" t="str">
        <f>VLOOKUP(A1330,'Medical Examinations'!$A$1:$L$2336,10,FALSE)</f>
        <v>No</v>
      </c>
      <c r="J1330" s="11" t="str">
        <f>VLOOKUP(A1330,'Medical Examinations'!$A$1:$L$2336,11,FALSE)</f>
        <v>Obesity</v>
      </c>
      <c r="K1330" s="11" t="str">
        <f>VLOOKUP(A1330,'Medical Examinations'!$A$1:$L$2336,12,FALSE)</f>
        <v>Normal</v>
      </c>
      <c r="L1330" s="10">
        <f ca="1">VLOOKUP(A1330,'Hospitalisation Details'!$A$1:$Q$2344,3,FALSE)</f>
        <v>1966</v>
      </c>
      <c r="M1330" s="10" t="str">
        <f ca="1">VLOOKUP(A1330,'Hospitalisation Details'!$A$1:$Q$2344,5,FALSE)</f>
        <v>Sep</v>
      </c>
      <c r="N1330" s="11">
        <f ca="1">VLOOKUP(A1330,'Hospitalisation Details'!$A$1:$Q$2344,6,FALSE)</f>
        <v>9</v>
      </c>
      <c r="O1330" s="17">
        <f ca="1">VLOOKUP(A1330,'Hospitalisation Details'!$A$1:$Q$2344,7,FALSE)</f>
        <v>24359</v>
      </c>
      <c r="P1330" s="11">
        <f ca="1">VLOOKUP(A1330,'Hospitalisation Details'!$A$1:$Q$2344,10,FALSE)</f>
        <v>11090.72</v>
      </c>
      <c r="Q1330" s="11" t="str">
        <f ca="1">VLOOKUP(A1330,'Hospitalisation Details'!$A$1:$Q$2344,12,FALSE)</f>
        <v>tier - 3</v>
      </c>
      <c r="R1330" s="11" t="str">
        <f ca="1">VLOOKUP(A1330,'Hospitalisation Details'!$A$1:$Q$2344,14,FALSE)</f>
        <v>tier - 1</v>
      </c>
      <c r="S1330" s="11">
        <f ca="1">VLOOKUP(A1330,'Hospitalisation Details'!$A$1:$Q$2344,17,FALSE)</f>
        <v>59</v>
      </c>
      <c r="T1330" s="11" t="str">
        <f ca="1">VLOOKUP(A1330,'Hospitalisation Details'!$A$1:$Q$2336,16,FALSE)</f>
        <v>R1013</v>
      </c>
    </row>
    <row r="1331" ht="15.5" spans="1:20">
      <c r="A1331" s="10" t="s">
        <v>4869</v>
      </c>
      <c r="B1331" s="11" t="str">
        <f>VLOOKUP(A1331,'Customer Names'!$H$6:$K$2340,3,FALSE)</f>
        <v>  Andrew</v>
      </c>
      <c r="C1331" s="11">
        <f>VLOOKUP(A1331,'Medical Examinations'!$A$1:$L$2336,2,FALSE)</f>
        <v>25.96</v>
      </c>
      <c r="D1331" s="11">
        <f>VLOOKUP(A1331,'Medical Examinations'!$A$1:$L$2336,3,FALSE)</f>
        <v>4.68</v>
      </c>
      <c r="E1331" s="11" t="str">
        <f>VLOOKUP(A1331,'Medical Examinations'!$A$1:$L$2336,4,FALSE)</f>
        <v>yes</v>
      </c>
      <c r="F1331" s="11" t="str">
        <f>VLOOKUP(A1331,'Medical Examinations'!$A$1:$L$2336,5,FALSE)</f>
        <v>No</v>
      </c>
      <c r="G1331" s="11" t="str">
        <f>VLOOKUP(A1331,'Medical Examinations'!$A$1:$L$2336,6,FALSE)</f>
        <v>Yes</v>
      </c>
      <c r="H1331" s="11">
        <f>VLOOKUP(A1331,'Medical Examinations'!$A$1:$L$2336,8,FALSE)</f>
        <v>1</v>
      </c>
      <c r="I1331" s="11" t="str">
        <f>VLOOKUP(A1331,'Medical Examinations'!$A$1:$L$2336,10,FALSE)</f>
        <v>No</v>
      </c>
      <c r="J1331" s="11" t="str">
        <f>VLOOKUP(A1331,'Medical Examinations'!$A$1:$L$2336,11,FALSE)</f>
        <v>Over Weight</v>
      </c>
      <c r="K1331" s="11" t="str">
        <f>VLOOKUP(A1331,'Medical Examinations'!$A$1:$L$2336,12,FALSE)</f>
        <v>Normal</v>
      </c>
      <c r="L1331" s="10">
        <f ca="1">VLOOKUP(A1331,'Hospitalisation Details'!$A$1:$Q$2344,3,FALSE)</f>
        <v>1966</v>
      </c>
      <c r="M1331" s="10" t="str">
        <f ca="1">VLOOKUP(A1331,'Hospitalisation Details'!$A$1:$Q$2344,5,FALSE)</f>
        <v>Jul</v>
      </c>
      <c r="N1331" s="11">
        <f ca="1">VLOOKUP(A1331,'Hospitalisation Details'!$A$1:$Q$2344,6,FALSE)</f>
        <v>5</v>
      </c>
      <c r="O1331" s="17">
        <f ca="1">VLOOKUP(A1331,'Hospitalisation Details'!$A$1:$Q$2344,7,FALSE)</f>
        <v>24293</v>
      </c>
      <c r="P1331" s="11">
        <f ca="1">VLOOKUP(A1331,'Hospitalisation Details'!$A$1:$Q$2344,10,FALSE)</f>
        <v>11093.62</v>
      </c>
      <c r="Q1331" s="11" t="str">
        <f ca="1">VLOOKUP(A1331,'Hospitalisation Details'!$A$1:$Q$2344,12,FALSE)</f>
        <v>tier - 3</v>
      </c>
      <c r="R1331" s="11" t="str">
        <f ca="1">VLOOKUP(A1331,'Hospitalisation Details'!$A$1:$Q$2344,14,FALSE)</f>
        <v>tier - 1</v>
      </c>
      <c r="S1331" s="11">
        <f ca="1">VLOOKUP(A1331,'Hospitalisation Details'!$A$1:$Q$2344,17,FALSE)</f>
        <v>59</v>
      </c>
      <c r="T1331" s="11" t="str">
        <f ca="1">VLOOKUP(A1331,'Hospitalisation Details'!$A$1:$Q$2336,16,FALSE)</f>
        <v>R1013</v>
      </c>
    </row>
    <row r="1332" ht="15.5" spans="1:20">
      <c r="A1332" s="10" t="s">
        <v>4873</v>
      </c>
      <c r="B1332" s="11" t="str">
        <f>VLOOKUP(A1332,'Customer Names'!$H$6:$K$2340,3,FALSE)</f>
        <v>  Dawn M</v>
      </c>
      <c r="C1332" s="11">
        <f>VLOOKUP(A1332,'Medical Examinations'!$A$1:$L$2336,2,FALSE)</f>
        <v>17.68</v>
      </c>
      <c r="D1332" s="11">
        <f>VLOOKUP(A1332,'Medical Examinations'!$A$1:$L$2336,3,FALSE)</f>
        <v>8.57</v>
      </c>
      <c r="E1332" s="11" t="str">
        <f>VLOOKUP(A1332,'Medical Examinations'!$A$1:$L$2336,4,FALSE)</f>
        <v>yes</v>
      </c>
      <c r="F1332" s="11" t="str">
        <f>VLOOKUP(A1332,'Medical Examinations'!$A$1:$L$2336,5,FALSE)</f>
        <v>No</v>
      </c>
      <c r="G1332" s="11" t="str">
        <f>VLOOKUP(A1332,'Medical Examinations'!$A$1:$L$2336,6,FALSE)</f>
        <v>Yes</v>
      </c>
      <c r="H1332" s="11">
        <f>VLOOKUP(A1332,'Medical Examinations'!$A$1:$L$2336,8,FALSE)</f>
        <v>1</v>
      </c>
      <c r="I1332" s="11" t="str">
        <f>VLOOKUP(A1332,'Medical Examinations'!$A$1:$L$2336,10,FALSE)</f>
        <v>No</v>
      </c>
      <c r="J1332" s="11" t="str">
        <f>VLOOKUP(A1332,'Medical Examinations'!$A$1:$L$2336,11,FALSE)</f>
        <v>Under Weight</v>
      </c>
      <c r="K1332" s="11" t="str">
        <f>VLOOKUP(A1332,'Medical Examinations'!$A$1:$L$2336,12,FALSE)</f>
        <v>Diabetes</v>
      </c>
      <c r="L1332" s="10">
        <f ca="1">VLOOKUP(A1332,'Hospitalisation Details'!$A$1:$Q$2344,3,FALSE)</f>
        <v>1980</v>
      </c>
      <c r="M1332" s="10" t="str">
        <f ca="1">VLOOKUP(A1332,'Hospitalisation Details'!$A$1:$Q$2344,5,FALSE)</f>
        <v>Aug</v>
      </c>
      <c r="N1332" s="11">
        <f ca="1">VLOOKUP(A1332,'Hospitalisation Details'!$A$1:$Q$2344,6,FALSE)</f>
        <v>20</v>
      </c>
      <c r="O1332" s="17">
        <f ca="1">VLOOKUP(A1332,'Hospitalisation Details'!$A$1:$Q$2344,7,FALSE)</f>
        <v>29453</v>
      </c>
      <c r="P1332" s="11">
        <f ca="1">VLOOKUP(A1332,'Hospitalisation Details'!$A$1:$Q$2344,10,FALSE)</f>
        <v>11103.33</v>
      </c>
      <c r="Q1332" s="11" t="str">
        <f ca="1">VLOOKUP(A1332,'Hospitalisation Details'!$A$1:$Q$2344,12,FALSE)</f>
        <v>tier - 3</v>
      </c>
      <c r="R1332" s="11" t="str">
        <f ca="1">VLOOKUP(A1332,'Hospitalisation Details'!$A$1:$Q$2344,14,FALSE)</f>
        <v>tier - 1</v>
      </c>
      <c r="S1332" s="11">
        <f ca="1">VLOOKUP(A1332,'Hospitalisation Details'!$A$1:$Q$2344,17,FALSE)</f>
        <v>45</v>
      </c>
      <c r="T1332" s="11" t="str">
        <f ca="1">VLOOKUP(A1332,'Hospitalisation Details'!$A$1:$Q$2336,16,FALSE)</f>
        <v>R1021</v>
      </c>
    </row>
    <row r="1333" ht="15.5" spans="1:20">
      <c r="A1333" s="10" t="s">
        <v>4876</v>
      </c>
      <c r="B1333" s="11" t="str">
        <f>VLOOKUP(A1333,'Customer Names'!$H$6:$K$2340,3,FALSE)</f>
        <v>  Jonathan P</v>
      </c>
      <c r="C1333" s="11">
        <f>VLOOKUP(A1333,'Medical Examinations'!$A$1:$L$2336,2,FALSE)</f>
        <v>30.875</v>
      </c>
      <c r="D1333" s="11">
        <f>VLOOKUP(A1333,'Medical Examinations'!$A$1:$L$2336,3,FALSE)</f>
        <v>4.1</v>
      </c>
      <c r="E1333" s="11" t="str">
        <f>VLOOKUP(A1333,'Medical Examinations'!$A$1:$L$2336,4,FALSE)</f>
        <v>No</v>
      </c>
      <c r="F1333" s="11" t="str">
        <f>VLOOKUP(A1333,'Medical Examinations'!$A$1:$L$2336,5,FALSE)</f>
        <v>No</v>
      </c>
      <c r="G1333" s="11" t="str">
        <f>VLOOKUP(A1333,'Medical Examinations'!$A$1:$L$2336,6,FALSE)</f>
        <v>No</v>
      </c>
      <c r="H1333" s="11">
        <f>VLOOKUP(A1333,'Medical Examinations'!$A$1:$L$2336,8,FALSE)</f>
        <v>0</v>
      </c>
      <c r="I1333" s="11" t="str">
        <f>VLOOKUP(A1333,'Medical Examinations'!$A$1:$L$2336,10,FALSE)</f>
        <v>No</v>
      </c>
      <c r="J1333" s="11" t="str">
        <f>VLOOKUP(A1333,'Medical Examinations'!$A$1:$L$2336,11,FALSE)</f>
        <v>Obesity</v>
      </c>
      <c r="K1333" s="11" t="str">
        <f>VLOOKUP(A1333,'Medical Examinations'!$A$1:$L$2336,12,FALSE)</f>
        <v>Normal</v>
      </c>
      <c r="L1333" s="10">
        <f ca="1">VLOOKUP(A1333,'Hospitalisation Details'!$A$1:$Q$2344,3,FALSE)</f>
        <v>1969</v>
      </c>
      <c r="M1333" s="10" t="str">
        <f ca="1">VLOOKUP(A1333,'Hospitalisation Details'!$A$1:$Q$2344,5,FALSE)</f>
        <v>Nov</v>
      </c>
      <c r="N1333" s="11">
        <f ca="1">VLOOKUP(A1333,'Hospitalisation Details'!$A$1:$Q$2344,6,FALSE)</f>
        <v>30</v>
      </c>
      <c r="O1333" s="17">
        <f ca="1">VLOOKUP(A1333,'Hospitalisation Details'!$A$1:$Q$2344,7,FALSE)</f>
        <v>25537</v>
      </c>
      <c r="P1333" s="11">
        <f ca="1">VLOOKUP(A1333,'Hospitalisation Details'!$A$1:$Q$2344,10,FALSE)</f>
        <v>11150.78</v>
      </c>
      <c r="Q1333" s="11" t="str">
        <f ca="1">VLOOKUP(A1333,'Hospitalisation Details'!$A$1:$Q$2344,12,FALSE)</f>
        <v>tier - 3</v>
      </c>
      <c r="R1333" s="11" t="str">
        <f ca="1">VLOOKUP(A1333,'Hospitalisation Details'!$A$1:$Q$2344,14,FALSE)</f>
        <v>tier - 2</v>
      </c>
      <c r="S1333" s="11">
        <f ca="1">VLOOKUP(A1333,'Hospitalisation Details'!$A$1:$Q$2344,17,FALSE)</f>
        <v>55</v>
      </c>
      <c r="T1333" s="11" t="str">
        <f ca="1">VLOOKUP(A1333,'Hospitalisation Details'!$A$1:$Q$2336,16,FALSE)</f>
        <v>R1011</v>
      </c>
    </row>
    <row r="1334" ht="15.5" spans="1:20">
      <c r="A1334" s="10" t="s">
        <v>4879</v>
      </c>
      <c r="B1334" s="11" t="str">
        <f>VLOOKUP(A1334,'Customer Names'!$H$6:$K$2340,3,FALSE)</f>
        <v>  Gina</v>
      </c>
      <c r="C1334" s="11">
        <f>VLOOKUP(A1334,'Medical Examinations'!$A$1:$L$2336,2,FALSE)</f>
        <v>30.81</v>
      </c>
      <c r="D1334" s="11">
        <f>VLOOKUP(A1334,'Medical Examinations'!$A$1:$L$2336,3,FALSE)</f>
        <v>4.49</v>
      </c>
      <c r="E1334" s="11" t="str">
        <f>VLOOKUP(A1334,'Medical Examinations'!$A$1:$L$2336,4,FALSE)</f>
        <v>No</v>
      </c>
      <c r="F1334" s="11" t="str">
        <f>VLOOKUP(A1334,'Medical Examinations'!$A$1:$L$2336,5,FALSE)</f>
        <v>No</v>
      </c>
      <c r="G1334" s="11" t="str">
        <f>VLOOKUP(A1334,'Medical Examinations'!$A$1:$L$2336,6,FALSE)</f>
        <v>No</v>
      </c>
      <c r="H1334" s="11">
        <f>VLOOKUP(A1334,'Medical Examinations'!$A$1:$L$2336,8,FALSE)</f>
        <v>0</v>
      </c>
      <c r="I1334" s="11" t="str">
        <f>VLOOKUP(A1334,'Medical Examinations'!$A$1:$L$2336,10,FALSE)</f>
        <v>No</v>
      </c>
      <c r="J1334" s="11" t="str">
        <f>VLOOKUP(A1334,'Medical Examinations'!$A$1:$L$2336,11,FALSE)</f>
        <v>Obesity</v>
      </c>
      <c r="K1334" s="11" t="str">
        <f>VLOOKUP(A1334,'Medical Examinations'!$A$1:$L$2336,12,FALSE)</f>
        <v>Normal</v>
      </c>
      <c r="L1334" s="10">
        <f ca="1">VLOOKUP(A1334,'Hospitalisation Details'!$A$1:$Q$2344,3,FALSE)</f>
        <v>1969</v>
      </c>
      <c r="M1334" s="10" t="str">
        <f ca="1">VLOOKUP(A1334,'Hospitalisation Details'!$A$1:$Q$2344,5,FALSE)</f>
        <v>Jun</v>
      </c>
      <c r="N1334" s="11">
        <f ca="1">VLOOKUP(A1334,'Hospitalisation Details'!$A$1:$Q$2344,6,FALSE)</f>
        <v>25</v>
      </c>
      <c r="O1334" s="17">
        <f ca="1">VLOOKUP(A1334,'Hospitalisation Details'!$A$1:$Q$2344,7,FALSE)</f>
        <v>25379</v>
      </c>
      <c r="P1334" s="11">
        <f ca="1">VLOOKUP(A1334,'Hospitalisation Details'!$A$1:$Q$2344,10,FALSE)</f>
        <v>11163.57</v>
      </c>
      <c r="Q1334" s="11" t="str">
        <f ca="1">VLOOKUP(A1334,'Hospitalisation Details'!$A$1:$Q$2344,12,FALSE)</f>
        <v>tier - 3</v>
      </c>
      <c r="R1334" s="11" t="str">
        <f ca="1">VLOOKUP(A1334,'Hospitalisation Details'!$A$1:$Q$2344,14,FALSE)</f>
        <v>tier - 2</v>
      </c>
      <c r="S1334" s="11">
        <f ca="1">VLOOKUP(A1334,'Hospitalisation Details'!$A$1:$Q$2344,17,FALSE)</f>
        <v>56</v>
      </c>
      <c r="T1334" s="11" t="str">
        <f ca="1">VLOOKUP(A1334,'Hospitalisation Details'!$A$1:$Q$2336,16,FALSE)</f>
        <v>R1011</v>
      </c>
    </row>
    <row r="1335" ht="15.5" spans="1:20">
      <c r="A1335" s="10" t="s">
        <v>4882</v>
      </c>
      <c r="B1335" s="11" t="str">
        <f>VLOOKUP(A1335,'Customer Names'!$H$6:$K$2340,3,FALSE)</f>
        <v>  Dino</v>
      </c>
      <c r="C1335" s="11">
        <f>VLOOKUP(A1335,'Medical Examinations'!$A$1:$L$2336,2,FALSE)</f>
        <v>36.85</v>
      </c>
      <c r="D1335" s="11">
        <f>VLOOKUP(A1335,'Medical Examinations'!$A$1:$L$2336,3,FALSE)</f>
        <v>8.8</v>
      </c>
      <c r="E1335" s="11" t="str">
        <f>VLOOKUP(A1335,'Medical Examinations'!$A$1:$L$2336,4,FALSE)</f>
        <v>No</v>
      </c>
      <c r="F1335" s="11" t="str">
        <f>VLOOKUP(A1335,'Medical Examinations'!$A$1:$L$2336,5,FALSE)</f>
        <v>No</v>
      </c>
      <c r="G1335" s="11" t="str">
        <f>VLOOKUP(A1335,'Medical Examinations'!$A$1:$L$2336,6,FALSE)</f>
        <v>No</v>
      </c>
      <c r="H1335" s="11">
        <f>VLOOKUP(A1335,'Medical Examinations'!$A$1:$L$2336,8,FALSE)</f>
        <v>2</v>
      </c>
      <c r="I1335" s="11" t="str">
        <f>VLOOKUP(A1335,'Medical Examinations'!$A$1:$L$2336,10,FALSE)</f>
        <v>No</v>
      </c>
      <c r="J1335" s="11" t="str">
        <f>VLOOKUP(A1335,'Medical Examinations'!$A$1:$L$2336,11,FALSE)</f>
        <v>Obesity</v>
      </c>
      <c r="K1335" s="11" t="str">
        <f>VLOOKUP(A1335,'Medical Examinations'!$A$1:$L$2336,12,FALSE)</f>
        <v>Diabetes</v>
      </c>
      <c r="L1335" s="10">
        <f ca="1">VLOOKUP(A1335,'Hospitalisation Details'!$A$1:$Q$2344,3,FALSE)</f>
        <v>1966</v>
      </c>
      <c r="M1335" s="10" t="str">
        <f ca="1">VLOOKUP(A1335,'Hospitalisation Details'!$A$1:$Q$2344,5,FALSE)</f>
        <v>Aug</v>
      </c>
      <c r="N1335" s="11">
        <f ca="1">VLOOKUP(A1335,'Hospitalisation Details'!$A$1:$Q$2344,6,FALSE)</f>
        <v>6</v>
      </c>
      <c r="O1335" s="17">
        <f ca="1">VLOOKUP(A1335,'Hospitalisation Details'!$A$1:$Q$2344,7,FALSE)</f>
        <v>24325</v>
      </c>
      <c r="P1335" s="11">
        <f ca="1">VLOOKUP(A1335,'Hospitalisation Details'!$A$1:$Q$2344,10,FALSE)</f>
        <v>11165.42</v>
      </c>
      <c r="Q1335" s="11" t="str">
        <f ca="1">VLOOKUP(A1335,'Hospitalisation Details'!$A$1:$Q$2344,12,FALSE)</f>
        <v>tier - 3</v>
      </c>
      <c r="R1335" s="11" t="str">
        <f ca="1">VLOOKUP(A1335,'Hospitalisation Details'!$A$1:$Q$2344,14,FALSE)</f>
        <v>tier - 1</v>
      </c>
      <c r="S1335" s="11">
        <f ca="1">VLOOKUP(A1335,'Hospitalisation Details'!$A$1:$Q$2344,17,FALSE)</f>
        <v>59</v>
      </c>
      <c r="T1335" s="11" t="str">
        <f ca="1">VLOOKUP(A1335,'Hospitalisation Details'!$A$1:$Q$2336,16,FALSE)</f>
        <v>R1016</v>
      </c>
    </row>
    <row r="1336" ht="15.5" spans="1:20">
      <c r="A1336" s="10" t="s">
        <v>4885</v>
      </c>
      <c r="B1336" s="11" t="str">
        <f>VLOOKUP(A1336,'Customer Names'!$H$6:$K$2340,3,FALSE)</f>
        <v>  Jan</v>
      </c>
      <c r="C1336" s="11">
        <f>VLOOKUP(A1336,'Medical Examinations'!$A$1:$L$2336,2,FALSE)</f>
        <v>35.86</v>
      </c>
      <c r="D1336" s="11">
        <f>VLOOKUP(A1336,'Medical Examinations'!$A$1:$L$2336,3,FALSE)</f>
        <v>7.93</v>
      </c>
      <c r="E1336" s="11" t="str">
        <f>VLOOKUP(A1336,'Medical Examinations'!$A$1:$L$2336,4,FALSE)</f>
        <v>No</v>
      </c>
      <c r="F1336" s="11" t="str">
        <f>VLOOKUP(A1336,'Medical Examinations'!$A$1:$L$2336,5,FALSE)</f>
        <v>No</v>
      </c>
      <c r="G1336" s="11" t="str">
        <f>VLOOKUP(A1336,'Medical Examinations'!$A$1:$L$2336,6,FALSE)</f>
        <v>No</v>
      </c>
      <c r="H1336" s="11">
        <f>VLOOKUP(A1336,'Medical Examinations'!$A$1:$L$2336,8,FALSE)</f>
        <v>2</v>
      </c>
      <c r="I1336" s="11" t="str">
        <f>VLOOKUP(A1336,'Medical Examinations'!$A$1:$L$2336,10,FALSE)</f>
        <v>No</v>
      </c>
      <c r="J1336" s="11" t="str">
        <f>VLOOKUP(A1336,'Medical Examinations'!$A$1:$L$2336,11,FALSE)</f>
        <v>Obesity</v>
      </c>
      <c r="K1336" s="11" t="str">
        <f>VLOOKUP(A1336,'Medical Examinations'!$A$1:$L$2336,12,FALSE)</f>
        <v>Diabetes</v>
      </c>
      <c r="L1336" s="10">
        <f ca="1">VLOOKUP(A1336,'Hospitalisation Details'!$A$1:$Q$2344,3,FALSE)</f>
        <v>1972</v>
      </c>
      <c r="M1336" s="10" t="str">
        <f ca="1">VLOOKUP(A1336,'Hospitalisation Details'!$A$1:$Q$2344,5,FALSE)</f>
        <v>Sep</v>
      </c>
      <c r="N1336" s="11">
        <f ca="1">VLOOKUP(A1336,'Hospitalisation Details'!$A$1:$Q$2344,6,FALSE)</f>
        <v>3</v>
      </c>
      <c r="O1336" s="17">
        <f ca="1">VLOOKUP(A1336,'Hospitalisation Details'!$A$1:$Q$2344,7,FALSE)</f>
        <v>26545</v>
      </c>
      <c r="P1336" s="11">
        <f ca="1">VLOOKUP(A1336,'Hospitalisation Details'!$A$1:$Q$2344,10,FALSE)</f>
        <v>11186.2</v>
      </c>
      <c r="Q1336" s="11" t="str">
        <f ca="1">VLOOKUP(A1336,'Hospitalisation Details'!$A$1:$Q$2344,12,FALSE)</f>
        <v>tier - 3</v>
      </c>
      <c r="R1336" s="11" t="str">
        <f ca="1">VLOOKUP(A1336,'Hospitalisation Details'!$A$1:$Q$2344,14,FALSE)</f>
        <v>tier - 2</v>
      </c>
      <c r="S1336" s="11">
        <f ca="1">VLOOKUP(A1336,'Hospitalisation Details'!$A$1:$Q$2344,17,FALSE)</f>
        <v>53</v>
      </c>
      <c r="T1336" s="11" t="str">
        <f ca="1">VLOOKUP(A1336,'Hospitalisation Details'!$A$1:$Q$2336,16,FALSE)</f>
        <v>R1021</v>
      </c>
    </row>
    <row r="1337" ht="15.5" spans="1:20">
      <c r="A1337" s="10" t="s">
        <v>4888</v>
      </c>
      <c r="B1337" s="11" t="str">
        <f>VLOOKUP(A1337,'Customer Names'!$H$6:$K$2340,3,FALSE)</f>
        <v>  Jonathan E</v>
      </c>
      <c r="C1337" s="11">
        <f>VLOOKUP(A1337,'Medical Examinations'!$A$1:$L$2336,2,FALSE)</f>
        <v>30.3</v>
      </c>
      <c r="D1337" s="11">
        <f>VLOOKUP(A1337,'Medical Examinations'!$A$1:$L$2336,3,FALSE)</f>
        <v>9.45</v>
      </c>
      <c r="E1337" s="11" t="str">
        <f>VLOOKUP(A1337,'Medical Examinations'!$A$1:$L$2336,4,FALSE)</f>
        <v>No</v>
      </c>
      <c r="F1337" s="11" t="str">
        <f>VLOOKUP(A1337,'Medical Examinations'!$A$1:$L$2336,5,FALSE)</f>
        <v>No</v>
      </c>
      <c r="G1337" s="11" t="str">
        <f>VLOOKUP(A1337,'Medical Examinations'!$A$1:$L$2336,6,FALSE)</f>
        <v>No</v>
      </c>
      <c r="H1337" s="11">
        <f>VLOOKUP(A1337,'Medical Examinations'!$A$1:$L$2336,8,FALSE)</f>
        <v>2</v>
      </c>
      <c r="I1337" s="11" t="str">
        <f>VLOOKUP(A1337,'Medical Examinations'!$A$1:$L$2336,10,FALSE)</f>
        <v>No</v>
      </c>
      <c r="J1337" s="11" t="str">
        <f>VLOOKUP(A1337,'Medical Examinations'!$A$1:$L$2336,11,FALSE)</f>
        <v>Obesity</v>
      </c>
      <c r="K1337" s="11" t="str">
        <f>VLOOKUP(A1337,'Medical Examinations'!$A$1:$L$2336,12,FALSE)</f>
        <v>Diabetes</v>
      </c>
      <c r="L1337" s="10">
        <f ca="1">VLOOKUP(A1337,'Hospitalisation Details'!$A$1:$Q$2344,3,FALSE)</f>
        <v>1970</v>
      </c>
      <c r="M1337" s="10" t="str">
        <f ca="1">VLOOKUP(A1337,'Hospitalisation Details'!$A$1:$Q$2344,5,FALSE)</f>
        <v>Jun</v>
      </c>
      <c r="N1337" s="11">
        <f ca="1">VLOOKUP(A1337,'Hospitalisation Details'!$A$1:$Q$2344,6,FALSE)</f>
        <v>14</v>
      </c>
      <c r="O1337" s="17">
        <f ca="1">VLOOKUP(A1337,'Hospitalisation Details'!$A$1:$Q$2344,7,FALSE)</f>
        <v>25733</v>
      </c>
      <c r="P1337" s="11">
        <f ca="1">VLOOKUP(A1337,'Hospitalisation Details'!$A$1:$Q$2344,10,FALSE)</f>
        <v>11187.66</v>
      </c>
      <c r="Q1337" s="11" t="str">
        <f ca="1">VLOOKUP(A1337,'Hospitalisation Details'!$A$1:$Q$2344,12,FALSE)</f>
        <v>tier - 3</v>
      </c>
      <c r="R1337" s="11" t="str">
        <f ca="1">VLOOKUP(A1337,'Hospitalisation Details'!$A$1:$Q$2344,14,FALSE)</f>
        <v>tier - 2</v>
      </c>
      <c r="S1337" s="11">
        <f ca="1">VLOOKUP(A1337,'Hospitalisation Details'!$A$1:$Q$2344,17,FALSE)</f>
        <v>55</v>
      </c>
      <c r="T1337" s="11" t="str">
        <f ca="1">VLOOKUP(A1337,'Hospitalisation Details'!$A$1:$Q$2336,16,FALSE)</f>
        <v>R1012</v>
      </c>
    </row>
    <row r="1338" ht="15.5" spans="1:20">
      <c r="A1338" s="10" t="s">
        <v>4892</v>
      </c>
      <c r="B1338" s="11" t="str">
        <f>VLOOKUP(A1338,'Customer Names'!$H$6:$K$2340,3,FALSE)</f>
        <v>  Mark A</v>
      </c>
      <c r="C1338" s="11">
        <f>VLOOKUP(A1338,'Medical Examinations'!$A$1:$L$2336,2,FALSE)</f>
        <v>32.015</v>
      </c>
      <c r="D1338" s="11">
        <f>VLOOKUP(A1338,'Medical Examinations'!$A$1:$L$2336,3,FALSE)</f>
        <v>7.67</v>
      </c>
      <c r="E1338" s="11" t="str">
        <f>VLOOKUP(A1338,'Medical Examinations'!$A$1:$L$2336,4,FALSE)</f>
        <v>No</v>
      </c>
      <c r="F1338" s="11" t="str">
        <f>VLOOKUP(A1338,'Medical Examinations'!$A$1:$L$2336,5,FALSE)</f>
        <v>No</v>
      </c>
      <c r="G1338" s="11" t="str">
        <f>VLOOKUP(A1338,'Medical Examinations'!$A$1:$L$2336,6,FALSE)</f>
        <v>No</v>
      </c>
      <c r="H1338" s="11">
        <f>VLOOKUP(A1338,'Medical Examinations'!$A$1:$L$2336,8,FALSE)</f>
        <v>0</v>
      </c>
      <c r="I1338" s="11" t="str">
        <f>VLOOKUP(A1338,'Medical Examinations'!$A$1:$L$2336,10,FALSE)</f>
        <v>No</v>
      </c>
      <c r="J1338" s="11" t="str">
        <f>VLOOKUP(A1338,'Medical Examinations'!$A$1:$L$2336,11,FALSE)</f>
        <v>Obesity</v>
      </c>
      <c r="K1338" s="11" t="str">
        <f>VLOOKUP(A1338,'Medical Examinations'!$A$1:$L$2336,12,FALSE)</f>
        <v>Diabetes</v>
      </c>
      <c r="L1338" s="10">
        <f ca="1">VLOOKUP(A1338,'Hospitalisation Details'!$A$1:$Q$2344,3,FALSE)</f>
        <v>1976</v>
      </c>
      <c r="M1338" s="10" t="str">
        <f ca="1">VLOOKUP(A1338,'Hospitalisation Details'!$A$1:$Q$2344,5,FALSE)</f>
        <v>Jun</v>
      </c>
      <c r="N1338" s="11">
        <f ca="1">VLOOKUP(A1338,'Hospitalisation Details'!$A$1:$Q$2344,6,FALSE)</f>
        <v>28</v>
      </c>
      <c r="O1338" s="17">
        <f ca="1">VLOOKUP(A1338,'Hospitalisation Details'!$A$1:$Q$2344,7,FALSE)</f>
        <v>27939</v>
      </c>
      <c r="P1338" s="11">
        <f ca="1">VLOOKUP(A1338,'Hospitalisation Details'!$A$1:$Q$2344,10,FALSE)</f>
        <v>11217.35</v>
      </c>
      <c r="Q1338" s="11" t="str">
        <f ca="1">VLOOKUP(A1338,'Hospitalisation Details'!$A$1:$Q$2344,12,FALSE)</f>
        <v>tier - 3</v>
      </c>
      <c r="R1338" s="11" t="str">
        <f ca="1">VLOOKUP(A1338,'Hospitalisation Details'!$A$1:$Q$2344,14,FALSE)</f>
        <v>tier - 2</v>
      </c>
      <c r="S1338" s="11">
        <f ca="1">VLOOKUP(A1338,'Hospitalisation Details'!$A$1:$Q$2344,17,FALSE)</f>
        <v>49</v>
      </c>
      <c r="T1338" s="11" t="str">
        <f ca="1">VLOOKUP(A1338,'Hospitalisation Details'!$A$1:$Q$2336,16,FALSE)</f>
        <v>R1025</v>
      </c>
    </row>
    <row r="1339" ht="15.5" spans="1:20">
      <c r="A1339" s="10" t="s">
        <v>4896</v>
      </c>
      <c r="B1339" s="11" t="str">
        <f>VLOOKUP(A1339,'Customer Names'!$H$6:$K$2340,3,FALSE)</f>
        <v>  Mary</v>
      </c>
      <c r="C1339" s="11">
        <f>VLOOKUP(A1339,'Medical Examinations'!$A$1:$L$2336,2,FALSE)</f>
        <v>25.06</v>
      </c>
      <c r="D1339" s="11">
        <f>VLOOKUP(A1339,'Medical Examinations'!$A$1:$L$2336,3,FALSE)</f>
        <v>10.53</v>
      </c>
      <c r="E1339" s="11" t="str">
        <f>VLOOKUP(A1339,'Medical Examinations'!$A$1:$L$2336,4,FALSE)</f>
        <v>No</v>
      </c>
      <c r="F1339" s="11" t="str">
        <f>VLOOKUP(A1339,'Medical Examinations'!$A$1:$L$2336,5,FALSE)</f>
        <v>No</v>
      </c>
      <c r="G1339" s="11" t="str">
        <f>VLOOKUP(A1339,'Medical Examinations'!$A$1:$L$2336,6,FALSE)</f>
        <v>No</v>
      </c>
      <c r="H1339" s="11">
        <f>VLOOKUP(A1339,'Medical Examinations'!$A$1:$L$2336,8,FALSE)</f>
        <v>2</v>
      </c>
      <c r="I1339" s="11" t="str">
        <f>VLOOKUP(A1339,'Medical Examinations'!$A$1:$L$2336,10,FALSE)</f>
        <v>No</v>
      </c>
      <c r="J1339" s="11" t="str">
        <f>VLOOKUP(A1339,'Medical Examinations'!$A$1:$L$2336,11,FALSE)</f>
        <v>Over Weight</v>
      </c>
      <c r="K1339" s="11" t="str">
        <f>VLOOKUP(A1339,'Medical Examinations'!$A$1:$L$2336,12,FALSE)</f>
        <v>Diabetes</v>
      </c>
      <c r="L1339" s="10">
        <f ca="1">VLOOKUP(A1339,'Hospitalisation Details'!$A$1:$Q$2344,3,FALSE)</f>
        <v>1969</v>
      </c>
      <c r="M1339" s="10" t="str">
        <f ca="1">VLOOKUP(A1339,'Hospitalisation Details'!$A$1:$Q$2344,5,FALSE)</f>
        <v>Dec</v>
      </c>
      <c r="N1339" s="11">
        <f ca="1">VLOOKUP(A1339,'Hospitalisation Details'!$A$1:$Q$2344,6,FALSE)</f>
        <v>30</v>
      </c>
      <c r="O1339" s="17">
        <f ca="1">VLOOKUP(A1339,'Hospitalisation Details'!$A$1:$Q$2344,7,FALSE)</f>
        <v>25567</v>
      </c>
      <c r="P1339" s="11">
        <f ca="1">VLOOKUP(A1339,'Hospitalisation Details'!$A$1:$Q$2344,10,FALSE)</f>
        <v>11244.38</v>
      </c>
      <c r="Q1339" s="11" t="str">
        <f ca="1">VLOOKUP(A1339,'Hospitalisation Details'!$A$1:$Q$2344,12,FALSE)</f>
        <v>tier - 3</v>
      </c>
      <c r="R1339" s="11" t="str">
        <f ca="1">VLOOKUP(A1339,'Hospitalisation Details'!$A$1:$Q$2344,14,FALSE)</f>
        <v>tier - 1</v>
      </c>
      <c r="S1339" s="11">
        <f ca="1">VLOOKUP(A1339,'Hospitalisation Details'!$A$1:$Q$2344,17,FALSE)</f>
        <v>55</v>
      </c>
      <c r="T1339" s="11" t="str">
        <f ca="1">VLOOKUP(A1339,'Hospitalisation Details'!$A$1:$Q$2336,16,FALSE)</f>
        <v>R1016</v>
      </c>
    </row>
    <row r="1340" ht="15.5" spans="1:20">
      <c r="A1340" s="10" t="s">
        <v>4900</v>
      </c>
      <c r="B1340" s="11" t="str">
        <f>VLOOKUP(A1340,'Customer Names'!$H$6:$K$2340,3,FALSE)</f>
        <v>  Samuel</v>
      </c>
      <c r="C1340" s="11">
        <f>VLOOKUP(A1340,'Medical Examinations'!$A$1:$L$2336,2,FALSE)</f>
        <v>18.83</v>
      </c>
      <c r="D1340" s="11">
        <f>VLOOKUP(A1340,'Medical Examinations'!$A$1:$L$2336,3,FALSE)</f>
        <v>10.08</v>
      </c>
      <c r="E1340" s="11" t="str">
        <f>VLOOKUP(A1340,'Medical Examinations'!$A$1:$L$2336,4,FALSE)</f>
        <v>yes</v>
      </c>
      <c r="F1340" s="11" t="str">
        <f>VLOOKUP(A1340,'Medical Examinations'!$A$1:$L$2336,5,FALSE)</f>
        <v>No</v>
      </c>
      <c r="G1340" s="11" t="str">
        <f>VLOOKUP(A1340,'Medical Examinations'!$A$1:$L$2336,6,FALSE)</f>
        <v>No</v>
      </c>
      <c r="H1340" s="11">
        <f>VLOOKUP(A1340,'Medical Examinations'!$A$1:$L$2336,8,FALSE)</f>
        <v>0</v>
      </c>
      <c r="I1340" s="11" t="str">
        <f>VLOOKUP(A1340,'Medical Examinations'!$A$1:$L$2336,10,FALSE)</f>
        <v>No</v>
      </c>
      <c r="J1340" s="11" t="str">
        <f>VLOOKUP(A1340,'Medical Examinations'!$A$1:$L$2336,11,FALSE)</f>
        <v>Normal Weight</v>
      </c>
      <c r="K1340" s="11" t="str">
        <f>VLOOKUP(A1340,'Medical Examinations'!$A$1:$L$2336,12,FALSE)</f>
        <v>Diabetes</v>
      </c>
      <c r="L1340" s="10">
        <f ca="1">VLOOKUP(A1340,'Hospitalisation Details'!$A$1:$Q$2344,3,FALSE)</f>
        <v>1989</v>
      </c>
      <c r="M1340" s="10" t="str">
        <f ca="1">VLOOKUP(A1340,'Hospitalisation Details'!$A$1:$Q$2344,5,FALSE)</f>
        <v>Dec</v>
      </c>
      <c r="N1340" s="11">
        <f ca="1">VLOOKUP(A1340,'Hospitalisation Details'!$A$1:$Q$2344,6,FALSE)</f>
        <v>17</v>
      </c>
      <c r="O1340" s="17">
        <f ca="1">VLOOKUP(A1340,'Hospitalisation Details'!$A$1:$Q$2344,7,FALSE)</f>
        <v>32859</v>
      </c>
      <c r="P1340" s="11">
        <f ca="1">VLOOKUP(A1340,'Hospitalisation Details'!$A$1:$Q$2344,10,FALSE)</f>
        <v>11250.43</v>
      </c>
      <c r="Q1340" s="11" t="str">
        <f ca="1">VLOOKUP(A1340,'Hospitalisation Details'!$A$1:$Q$2344,12,FALSE)</f>
        <v>tier - 3</v>
      </c>
      <c r="R1340" s="11" t="str">
        <f ca="1">VLOOKUP(A1340,'Hospitalisation Details'!$A$1:$Q$2344,14,FALSE)</f>
        <v>tier - 2</v>
      </c>
      <c r="S1340" s="11">
        <f ca="1">VLOOKUP(A1340,'Hospitalisation Details'!$A$1:$Q$2344,17,FALSE)</f>
        <v>35</v>
      </c>
      <c r="T1340" s="11" t="str">
        <f ca="1">VLOOKUP(A1340,'Hospitalisation Details'!$A$1:$Q$2336,16,FALSE)</f>
        <v>R1026</v>
      </c>
    </row>
    <row r="1341" ht="15.5" spans="1:20">
      <c r="A1341" s="10" t="s">
        <v>4904</v>
      </c>
      <c r="B1341" s="11" t="str">
        <f>VLOOKUP(A1341,'Customer Names'!$H$6:$K$2340,3,FALSE)</f>
        <v>  Stan J</v>
      </c>
      <c r="C1341" s="11">
        <f>VLOOKUP(A1341,'Medical Examinations'!$A$1:$L$2336,2,FALSE)</f>
        <v>47.52</v>
      </c>
      <c r="D1341" s="11">
        <f>VLOOKUP(A1341,'Medical Examinations'!$A$1:$L$2336,3,FALSE)</f>
        <v>11.39</v>
      </c>
      <c r="E1341" s="11" t="str">
        <f>VLOOKUP(A1341,'Medical Examinations'!$A$1:$L$2336,4,FALSE)</f>
        <v>yes</v>
      </c>
      <c r="F1341" s="11" t="str">
        <f>VLOOKUP(A1341,'Medical Examinations'!$A$1:$L$2336,5,FALSE)</f>
        <v>No</v>
      </c>
      <c r="G1341" s="11" t="str">
        <f>VLOOKUP(A1341,'Medical Examinations'!$A$1:$L$2336,6,FALSE)</f>
        <v>No</v>
      </c>
      <c r="H1341" s="11">
        <f>VLOOKUP(A1341,'Medical Examinations'!$A$1:$L$2336,8,FALSE)</f>
        <v>1</v>
      </c>
      <c r="I1341" s="11" t="str">
        <f>VLOOKUP(A1341,'Medical Examinations'!$A$1:$L$2336,10,FALSE)</f>
        <v>No</v>
      </c>
      <c r="J1341" s="11" t="str">
        <f>VLOOKUP(A1341,'Medical Examinations'!$A$1:$L$2336,11,FALSE)</f>
        <v>Obesity</v>
      </c>
      <c r="K1341" s="11" t="str">
        <f>VLOOKUP(A1341,'Medical Examinations'!$A$1:$L$2336,12,FALSE)</f>
        <v>Diabetes</v>
      </c>
      <c r="L1341" s="10">
        <f ca="1">VLOOKUP(A1341,'Hospitalisation Details'!$A$1:$Q$2344,3,FALSE)</f>
        <v>1969</v>
      </c>
      <c r="M1341" s="10" t="str">
        <f ca="1">VLOOKUP(A1341,'Hospitalisation Details'!$A$1:$Q$2344,5,FALSE)</f>
        <v>Aug</v>
      </c>
      <c r="N1341" s="11">
        <f ca="1">VLOOKUP(A1341,'Hospitalisation Details'!$A$1:$Q$2344,6,FALSE)</f>
        <v>20</v>
      </c>
      <c r="O1341" s="17">
        <f ca="1">VLOOKUP(A1341,'Hospitalisation Details'!$A$1:$Q$2344,7,FALSE)</f>
        <v>25435</v>
      </c>
      <c r="P1341" s="11">
        <f ca="1">VLOOKUP(A1341,'Hospitalisation Details'!$A$1:$Q$2344,10,FALSE)</f>
        <v>11253.42</v>
      </c>
      <c r="Q1341" s="11" t="str">
        <f ca="1">VLOOKUP(A1341,'Hospitalisation Details'!$A$1:$Q$2344,12,FALSE)</f>
        <v>tier - 3</v>
      </c>
      <c r="R1341" s="11" t="str">
        <f ca="1">VLOOKUP(A1341,'Hospitalisation Details'!$A$1:$Q$2344,14,FALSE)</f>
        <v>tier - 1</v>
      </c>
      <c r="S1341" s="11">
        <f ca="1">VLOOKUP(A1341,'Hospitalisation Details'!$A$1:$Q$2344,17,FALSE)</f>
        <v>56</v>
      </c>
      <c r="T1341" s="11" t="str">
        <f ca="1">VLOOKUP(A1341,'Hospitalisation Details'!$A$1:$Q$2336,16,FALSE)</f>
        <v>R1011</v>
      </c>
    </row>
    <row r="1342" ht="15.5" spans="1:20">
      <c r="A1342" s="10" t="s">
        <v>4907</v>
      </c>
      <c r="B1342" s="11" t="str">
        <f>VLOOKUP(A1342,'Customer Names'!$H$6:$K$2340,3,FALSE)</f>
        <v>  Jessica L</v>
      </c>
      <c r="C1342" s="11">
        <f>VLOOKUP(A1342,'Medical Examinations'!$A$1:$L$2336,2,FALSE)</f>
        <v>37.82</v>
      </c>
      <c r="D1342" s="11">
        <f>VLOOKUP(A1342,'Medical Examinations'!$A$1:$L$2336,3,FALSE)</f>
        <v>6.36</v>
      </c>
      <c r="E1342" s="11" t="str">
        <f>VLOOKUP(A1342,'Medical Examinations'!$A$1:$L$2336,4,FALSE)</f>
        <v>No</v>
      </c>
      <c r="F1342" s="11" t="str">
        <f>VLOOKUP(A1342,'Medical Examinations'!$A$1:$L$2336,5,FALSE)</f>
        <v>No</v>
      </c>
      <c r="G1342" s="11" t="str">
        <f>VLOOKUP(A1342,'Medical Examinations'!$A$1:$L$2336,6,FALSE)</f>
        <v>No</v>
      </c>
      <c r="H1342" s="11">
        <f>VLOOKUP(A1342,'Medical Examinations'!$A$1:$L$2336,8,FALSE)</f>
        <v>0</v>
      </c>
      <c r="I1342" s="11" t="str">
        <f>VLOOKUP(A1342,'Medical Examinations'!$A$1:$L$2336,10,FALSE)</f>
        <v>No</v>
      </c>
      <c r="J1342" s="11" t="str">
        <f>VLOOKUP(A1342,'Medical Examinations'!$A$1:$L$2336,11,FALSE)</f>
        <v>Obesity</v>
      </c>
      <c r="K1342" s="11" t="str">
        <f>VLOOKUP(A1342,'Medical Examinations'!$A$1:$L$2336,12,FALSE)</f>
        <v>Prediabetes</v>
      </c>
      <c r="L1342" s="10">
        <f ca="1">VLOOKUP(A1342,'Hospitalisation Details'!$A$1:$Q$2344,3,FALSE)</f>
        <v>1981</v>
      </c>
      <c r="M1342" s="10" t="str">
        <f ca="1">VLOOKUP(A1342,'Hospitalisation Details'!$A$1:$Q$2344,5,FALSE)</f>
        <v>Oct</v>
      </c>
      <c r="N1342" s="11">
        <f ca="1">VLOOKUP(A1342,'Hospitalisation Details'!$A$1:$Q$2344,6,FALSE)</f>
        <v>2</v>
      </c>
      <c r="O1342" s="17">
        <f ca="1">VLOOKUP(A1342,'Hospitalisation Details'!$A$1:$Q$2344,7,FALSE)</f>
        <v>29861</v>
      </c>
      <c r="P1342" s="11">
        <f ca="1">VLOOKUP(A1342,'Hospitalisation Details'!$A$1:$Q$2344,10,FALSE)</f>
        <v>11255.29</v>
      </c>
      <c r="Q1342" s="11" t="str">
        <f ca="1">VLOOKUP(A1342,'Hospitalisation Details'!$A$1:$Q$2344,12,FALSE)</f>
        <v>tier - 3</v>
      </c>
      <c r="R1342" s="11" t="str">
        <f ca="1">VLOOKUP(A1342,'Hospitalisation Details'!$A$1:$Q$2344,14,FALSE)</f>
        <v>tier - 1</v>
      </c>
      <c r="S1342" s="11">
        <f ca="1">VLOOKUP(A1342,'Hospitalisation Details'!$A$1:$Q$2344,17,FALSE)</f>
        <v>44</v>
      </c>
      <c r="T1342" s="11" t="str">
        <f ca="1">VLOOKUP(A1342,'Hospitalisation Details'!$A$1:$Q$2336,16,FALSE)</f>
        <v>R1026</v>
      </c>
    </row>
    <row r="1343" ht="15.5" spans="1:20">
      <c r="A1343" s="10" t="s">
        <v>4911</v>
      </c>
      <c r="B1343" s="11" t="str">
        <f>VLOOKUP(A1343,'Customer Names'!$H$6:$K$2340,3,FALSE)</f>
        <v>  Krysta</v>
      </c>
      <c r="C1343" s="11">
        <f>VLOOKUP(A1343,'Medical Examinations'!$A$1:$L$2336,2,FALSE)</f>
        <v>44.16</v>
      </c>
      <c r="D1343" s="11">
        <f>VLOOKUP(A1343,'Medical Examinations'!$A$1:$L$2336,3,FALSE)</f>
        <v>5.31</v>
      </c>
      <c r="E1343" s="11" t="str">
        <f>VLOOKUP(A1343,'Medical Examinations'!$A$1:$L$2336,4,FALSE)</f>
        <v>yes</v>
      </c>
      <c r="F1343" s="11" t="str">
        <f>VLOOKUP(A1343,'Medical Examinations'!$A$1:$L$2336,5,FALSE)</f>
        <v>No</v>
      </c>
      <c r="G1343" s="11" t="str">
        <f>VLOOKUP(A1343,'Medical Examinations'!$A$1:$L$2336,6,FALSE)</f>
        <v>No</v>
      </c>
      <c r="H1343" s="11">
        <f>VLOOKUP(A1343,'Medical Examinations'!$A$1:$L$2336,8,FALSE)</f>
        <v>0</v>
      </c>
      <c r="I1343" s="11" t="str">
        <f>VLOOKUP(A1343,'Medical Examinations'!$A$1:$L$2336,10,FALSE)</f>
        <v>No</v>
      </c>
      <c r="J1343" s="11" t="str">
        <f>VLOOKUP(A1343,'Medical Examinations'!$A$1:$L$2336,11,FALSE)</f>
        <v>Obesity</v>
      </c>
      <c r="K1343" s="11" t="str">
        <f>VLOOKUP(A1343,'Medical Examinations'!$A$1:$L$2336,12,FALSE)</f>
        <v>Normal</v>
      </c>
      <c r="L1343" s="10">
        <f ca="1">VLOOKUP(A1343,'Hospitalisation Details'!$A$1:$Q$2344,3,FALSE)</f>
        <v>1969</v>
      </c>
      <c r="M1343" s="10" t="str">
        <f ca="1">VLOOKUP(A1343,'Hospitalisation Details'!$A$1:$Q$2344,5,FALSE)</f>
        <v>Oct</v>
      </c>
      <c r="N1343" s="11">
        <f ca="1">VLOOKUP(A1343,'Hospitalisation Details'!$A$1:$Q$2344,6,FALSE)</f>
        <v>11</v>
      </c>
      <c r="O1343" s="17">
        <f ca="1">VLOOKUP(A1343,'Hospitalisation Details'!$A$1:$Q$2344,7,FALSE)</f>
        <v>25487</v>
      </c>
      <c r="P1343" s="11">
        <f ca="1">VLOOKUP(A1343,'Hospitalisation Details'!$A$1:$Q$2344,10,FALSE)</f>
        <v>11264.54</v>
      </c>
      <c r="Q1343" s="11" t="str">
        <f ca="1">VLOOKUP(A1343,'Hospitalisation Details'!$A$1:$Q$2344,12,FALSE)</f>
        <v>tier - 3</v>
      </c>
      <c r="R1343" s="11" t="str">
        <f ca="1">VLOOKUP(A1343,'Hospitalisation Details'!$A$1:$Q$2344,14,FALSE)</f>
        <v>tier - 2</v>
      </c>
      <c r="S1343" s="11">
        <f ca="1">VLOOKUP(A1343,'Hospitalisation Details'!$A$1:$Q$2344,17,FALSE)</f>
        <v>56</v>
      </c>
      <c r="T1343" s="11" t="str">
        <f ca="1">VLOOKUP(A1343,'Hospitalisation Details'!$A$1:$Q$2336,16,FALSE)</f>
        <v>R1011</v>
      </c>
    </row>
    <row r="1344" ht="15.5" spans="1:20">
      <c r="A1344" s="10" t="s">
        <v>4913</v>
      </c>
      <c r="B1344" s="11" t="str">
        <f>VLOOKUP(A1344,'Customer Names'!$H$6:$K$2340,3,FALSE)</f>
        <v>  Natascia</v>
      </c>
      <c r="C1344" s="11">
        <f>VLOOKUP(A1344,'Medical Examinations'!$A$1:$L$2336,2,FALSE)</f>
        <v>37.05</v>
      </c>
      <c r="D1344" s="11">
        <f>VLOOKUP(A1344,'Medical Examinations'!$A$1:$L$2336,3,FALSE)</f>
        <v>4.74</v>
      </c>
      <c r="E1344" s="11" t="str">
        <f>VLOOKUP(A1344,'Medical Examinations'!$A$1:$L$2336,4,FALSE)</f>
        <v>No</v>
      </c>
      <c r="F1344" s="11" t="str">
        <f>VLOOKUP(A1344,'Medical Examinations'!$A$1:$L$2336,5,FALSE)</f>
        <v>No</v>
      </c>
      <c r="G1344" s="11" t="str">
        <f>VLOOKUP(A1344,'Medical Examinations'!$A$1:$L$2336,6,FALSE)</f>
        <v>Yes</v>
      </c>
      <c r="H1344" s="11">
        <f>VLOOKUP(A1344,'Medical Examinations'!$A$1:$L$2336,8,FALSE)</f>
        <v>1</v>
      </c>
      <c r="I1344" s="11" t="str">
        <f>VLOOKUP(A1344,'Medical Examinations'!$A$1:$L$2336,10,FALSE)</f>
        <v>No</v>
      </c>
      <c r="J1344" s="11" t="str">
        <f>VLOOKUP(A1344,'Medical Examinations'!$A$1:$L$2336,11,FALSE)</f>
        <v>Obesity</v>
      </c>
      <c r="K1344" s="11" t="str">
        <f>VLOOKUP(A1344,'Medical Examinations'!$A$1:$L$2336,12,FALSE)</f>
        <v>Normal</v>
      </c>
      <c r="L1344" s="10">
        <f ca="1">VLOOKUP(A1344,'Hospitalisation Details'!$A$1:$Q$2344,3,FALSE)</f>
        <v>1971</v>
      </c>
      <c r="M1344" s="10" t="str">
        <f ca="1">VLOOKUP(A1344,'Hospitalisation Details'!$A$1:$Q$2344,5,FALSE)</f>
        <v>Dec</v>
      </c>
      <c r="N1344" s="11">
        <f ca="1">VLOOKUP(A1344,'Hospitalisation Details'!$A$1:$Q$2344,6,FALSE)</f>
        <v>26</v>
      </c>
      <c r="O1344" s="17">
        <f ca="1">VLOOKUP(A1344,'Hospitalisation Details'!$A$1:$Q$2344,7,FALSE)</f>
        <v>26293</v>
      </c>
      <c r="P1344" s="11">
        <f ca="1">VLOOKUP(A1344,'Hospitalisation Details'!$A$1:$Q$2344,10,FALSE)</f>
        <v>11265.71</v>
      </c>
      <c r="Q1344" s="11" t="str">
        <f ca="1">VLOOKUP(A1344,'Hospitalisation Details'!$A$1:$Q$2344,12,FALSE)</f>
        <v>tier - 3</v>
      </c>
      <c r="R1344" s="11" t="str">
        <f ca="1">VLOOKUP(A1344,'Hospitalisation Details'!$A$1:$Q$2344,14,FALSE)</f>
        <v>tier - 1</v>
      </c>
      <c r="S1344" s="11">
        <f ca="1">VLOOKUP(A1344,'Hospitalisation Details'!$A$1:$Q$2344,17,FALSE)</f>
        <v>53</v>
      </c>
      <c r="T1344" s="11" t="str">
        <f ca="1">VLOOKUP(A1344,'Hospitalisation Details'!$A$1:$Q$2336,16,FALSE)</f>
        <v>R1025</v>
      </c>
    </row>
    <row r="1345" ht="15.5" spans="1:20">
      <c r="A1345" s="10" t="s">
        <v>4916</v>
      </c>
      <c r="B1345" s="11" t="str">
        <f>VLOOKUP(A1345,'Customer Names'!$H$6:$K$2340,3,FALSE)</f>
        <v>  Jenny</v>
      </c>
      <c r="C1345" s="11">
        <f>VLOOKUP(A1345,'Medical Examinations'!$A$1:$L$2336,2,FALSE)</f>
        <v>18.66</v>
      </c>
      <c r="D1345" s="11">
        <f>VLOOKUP(A1345,'Medical Examinations'!$A$1:$L$2336,3,FALSE)</f>
        <v>11.35</v>
      </c>
      <c r="E1345" s="11" t="str">
        <f>VLOOKUP(A1345,'Medical Examinations'!$A$1:$L$2336,4,FALSE)</f>
        <v>No</v>
      </c>
      <c r="F1345" s="11" t="str">
        <f>VLOOKUP(A1345,'Medical Examinations'!$A$1:$L$2336,5,FALSE)</f>
        <v>No</v>
      </c>
      <c r="G1345" s="11" t="str">
        <f>VLOOKUP(A1345,'Medical Examinations'!$A$1:$L$2336,6,FALSE)</f>
        <v>No</v>
      </c>
      <c r="H1345" s="11">
        <f>VLOOKUP(A1345,'Medical Examinations'!$A$1:$L$2336,8,FALSE)</f>
        <v>0</v>
      </c>
      <c r="I1345" s="11" t="str">
        <f>VLOOKUP(A1345,'Medical Examinations'!$A$1:$L$2336,10,FALSE)</f>
        <v>No</v>
      </c>
      <c r="J1345" s="11" t="str">
        <f>VLOOKUP(A1345,'Medical Examinations'!$A$1:$L$2336,11,FALSE)</f>
        <v>Normal Weight</v>
      </c>
      <c r="K1345" s="11" t="str">
        <f>VLOOKUP(A1345,'Medical Examinations'!$A$1:$L$2336,12,FALSE)</f>
        <v>Diabetes</v>
      </c>
      <c r="L1345" s="10">
        <f ca="1">VLOOKUP(A1345,'Hospitalisation Details'!$A$1:$Q$2344,3,FALSE)</f>
        <v>2004</v>
      </c>
      <c r="M1345" s="10" t="str">
        <f ca="1">VLOOKUP(A1345,'Hospitalisation Details'!$A$1:$Q$2344,5,FALSE)</f>
        <v>Oct</v>
      </c>
      <c r="N1345" s="11">
        <f ca="1">VLOOKUP(A1345,'Hospitalisation Details'!$A$1:$Q$2344,6,FALSE)</f>
        <v>4</v>
      </c>
      <c r="O1345" s="17">
        <f ca="1">VLOOKUP(A1345,'Hospitalisation Details'!$A$1:$Q$2344,7,FALSE)</f>
        <v>38264</v>
      </c>
      <c r="P1345" s="11">
        <f ca="1">VLOOKUP(A1345,'Hospitalisation Details'!$A$1:$Q$2344,10,FALSE)</f>
        <v>11272.33</v>
      </c>
      <c r="Q1345" s="11" t="str">
        <f ca="1">VLOOKUP(A1345,'Hospitalisation Details'!$A$1:$Q$2344,12,FALSE)</f>
        <v>tier - 3</v>
      </c>
      <c r="R1345" s="11" t="str">
        <f ca="1">VLOOKUP(A1345,'Hospitalisation Details'!$A$1:$Q$2344,14,FALSE)</f>
        <v>tier - 2</v>
      </c>
      <c r="S1345" s="11">
        <f ca="1">VLOOKUP(A1345,'Hospitalisation Details'!$A$1:$Q$2344,17,FALSE)</f>
        <v>21</v>
      </c>
      <c r="T1345" s="11" t="str">
        <f ca="1">VLOOKUP(A1345,'Hospitalisation Details'!$A$1:$Q$2336,16,FALSE)</f>
        <v>R1019</v>
      </c>
    </row>
    <row r="1346" ht="15.5" spans="1:20">
      <c r="A1346" s="10" t="s">
        <v>4920</v>
      </c>
      <c r="B1346" s="11" t="str">
        <f>VLOOKUP(A1346,'Customer Names'!$H$6:$K$2340,3,FALSE)</f>
        <v>  Brian</v>
      </c>
      <c r="C1346" s="11">
        <f>VLOOKUP(A1346,'Medical Examinations'!$A$1:$L$2336,2,FALSE)</f>
        <v>36.2</v>
      </c>
      <c r="D1346" s="11">
        <f>VLOOKUP(A1346,'Medical Examinations'!$A$1:$L$2336,3,FALSE)</f>
        <v>6.81</v>
      </c>
      <c r="E1346" s="11" t="str">
        <f>VLOOKUP(A1346,'Medical Examinations'!$A$1:$L$2336,4,FALSE)</f>
        <v>yes</v>
      </c>
      <c r="F1346" s="11" t="str">
        <f>VLOOKUP(A1346,'Medical Examinations'!$A$1:$L$2336,5,FALSE)</f>
        <v>No</v>
      </c>
      <c r="G1346" s="11" t="str">
        <f>VLOOKUP(A1346,'Medical Examinations'!$A$1:$L$2336,6,FALSE)</f>
        <v>No</v>
      </c>
      <c r="H1346" s="11">
        <f>VLOOKUP(A1346,'Medical Examinations'!$A$1:$L$2336,8,FALSE)</f>
        <v>1</v>
      </c>
      <c r="I1346" s="11" t="str">
        <f>VLOOKUP(A1346,'Medical Examinations'!$A$1:$L$2336,10,FALSE)</f>
        <v>No</v>
      </c>
      <c r="J1346" s="11" t="str">
        <f>VLOOKUP(A1346,'Medical Examinations'!$A$1:$L$2336,11,FALSE)</f>
        <v>Obesity</v>
      </c>
      <c r="K1346" s="11" t="str">
        <f>VLOOKUP(A1346,'Medical Examinations'!$A$1:$L$2336,12,FALSE)</f>
        <v>Diabetes</v>
      </c>
      <c r="L1346" s="10">
        <f ca="1">VLOOKUP(A1346,'Hospitalisation Details'!$A$1:$Q$2344,3,FALSE)</f>
        <v>1967</v>
      </c>
      <c r="M1346" s="10" t="str">
        <f ca="1">VLOOKUP(A1346,'Hospitalisation Details'!$A$1:$Q$2344,5,FALSE)</f>
        <v>Jun</v>
      </c>
      <c r="N1346" s="11">
        <f ca="1">VLOOKUP(A1346,'Hospitalisation Details'!$A$1:$Q$2344,6,FALSE)</f>
        <v>14</v>
      </c>
      <c r="O1346" s="17">
        <f ca="1">VLOOKUP(A1346,'Hospitalisation Details'!$A$1:$Q$2344,7,FALSE)</f>
        <v>24637</v>
      </c>
      <c r="P1346" s="11">
        <f ca="1">VLOOKUP(A1346,'Hospitalisation Details'!$A$1:$Q$2344,10,FALSE)</f>
        <v>11286.54</v>
      </c>
      <c r="Q1346" s="11" t="str">
        <f ca="1">VLOOKUP(A1346,'Hospitalisation Details'!$A$1:$Q$2344,12,FALSE)</f>
        <v>tier - 3</v>
      </c>
      <c r="R1346" s="11" t="str">
        <f ca="1">VLOOKUP(A1346,'Hospitalisation Details'!$A$1:$Q$2344,14,FALSE)</f>
        <v>tier - 3</v>
      </c>
      <c r="S1346" s="11">
        <f ca="1">VLOOKUP(A1346,'Hospitalisation Details'!$A$1:$Q$2344,17,FALSE)</f>
        <v>58</v>
      </c>
      <c r="T1346" s="11" t="str">
        <f ca="1">VLOOKUP(A1346,'Hospitalisation Details'!$A$1:$Q$2336,16,FALSE)</f>
        <v>R1024</v>
      </c>
    </row>
    <row r="1347" ht="15.5" spans="1:20">
      <c r="A1347" s="10" t="s">
        <v>4923</v>
      </c>
      <c r="B1347" s="11" t="str">
        <f>VLOOKUP(A1347,'Customer Names'!$H$6:$K$2340,3,FALSE)</f>
        <v>  Monica</v>
      </c>
      <c r="C1347" s="11">
        <f>VLOOKUP(A1347,'Medical Examinations'!$A$1:$L$2336,2,FALSE)</f>
        <v>18.87</v>
      </c>
      <c r="D1347" s="11">
        <f>VLOOKUP(A1347,'Medical Examinations'!$A$1:$L$2336,3,FALSE)</f>
        <v>8.06</v>
      </c>
      <c r="E1347" s="11" t="str">
        <f>VLOOKUP(A1347,'Medical Examinations'!$A$1:$L$2336,4,FALSE)</f>
        <v>No</v>
      </c>
      <c r="F1347" s="11" t="str">
        <f>VLOOKUP(A1347,'Medical Examinations'!$A$1:$L$2336,5,FALSE)</f>
        <v>No</v>
      </c>
      <c r="G1347" s="11" t="str">
        <f>VLOOKUP(A1347,'Medical Examinations'!$A$1:$L$2336,6,FALSE)</f>
        <v>No</v>
      </c>
      <c r="H1347" s="11">
        <f>VLOOKUP(A1347,'Medical Examinations'!$A$1:$L$2336,8,FALSE)</f>
        <v>0</v>
      </c>
      <c r="I1347" s="11" t="str">
        <f>VLOOKUP(A1347,'Medical Examinations'!$A$1:$L$2336,10,FALSE)</f>
        <v>No</v>
      </c>
      <c r="J1347" s="11" t="str">
        <f>VLOOKUP(A1347,'Medical Examinations'!$A$1:$L$2336,11,FALSE)</f>
        <v>Normal Weight</v>
      </c>
      <c r="K1347" s="11" t="str">
        <f>VLOOKUP(A1347,'Medical Examinations'!$A$1:$L$2336,12,FALSE)</f>
        <v>Diabetes</v>
      </c>
      <c r="L1347" s="10">
        <f ca="1">VLOOKUP(A1347,'Hospitalisation Details'!$A$1:$Q$2344,3,FALSE)</f>
        <v>1970</v>
      </c>
      <c r="M1347" s="10" t="str">
        <f ca="1">VLOOKUP(A1347,'Hospitalisation Details'!$A$1:$Q$2344,5,FALSE)</f>
        <v>Jun</v>
      </c>
      <c r="N1347" s="11">
        <f ca="1">VLOOKUP(A1347,'Hospitalisation Details'!$A$1:$Q$2344,6,FALSE)</f>
        <v>22</v>
      </c>
      <c r="O1347" s="17">
        <f ca="1">VLOOKUP(A1347,'Hospitalisation Details'!$A$1:$Q$2344,7,FALSE)</f>
        <v>25741</v>
      </c>
      <c r="P1347" s="11">
        <f ca="1">VLOOKUP(A1347,'Hospitalisation Details'!$A$1:$Q$2344,10,FALSE)</f>
        <v>11289.11</v>
      </c>
      <c r="Q1347" s="11" t="str">
        <f ca="1">VLOOKUP(A1347,'Hospitalisation Details'!$A$1:$Q$2344,12,FALSE)</f>
        <v>tier - 3</v>
      </c>
      <c r="R1347" s="11" t="str">
        <f ca="1">VLOOKUP(A1347,'Hospitalisation Details'!$A$1:$Q$2344,14,FALSE)</f>
        <v>tier - 1</v>
      </c>
      <c r="S1347" s="11">
        <f ca="1">VLOOKUP(A1347,'Hospitalisation Details'!$A$1:$Q$2344,17,FALSE)</f>
        <v>55</v>
      </c>
      <c r="T1347" s="11" t="str">
        <f ca="1">VLOOKUP(A1347,'Hospitalisation Details'!$A$1:$Q$2336,16,FALSE)</f>
        <v>R1012</v>
      </c>
    </row>
    <row r="1348" ht="15.5" spans="1:20">
      <c r="A1348" s="10" t="s">
        <v>4927</v>
      </c>
      <c r="B1348" s="11" t="str">
        <f>VLOOKUP(A1348,'Customer Names'!$H$6:$K$2340,3,FALSE)</f>
        <v>  Tyler</v>
      </c>
      <c r="C1348" s="11">
        <f>VLOOKUP(A1348,'Medical Examinations'!$A$1:$L$2336,2,FALSE)</f>
        <v>32.3</v>
      </c>
      <c r="D1348" s="11">
        <f>VLOOKUP(A1348,'Medical Examinations'!$A$1:$L$2336,3,FALSE)</f>
        <v>6.74</v>
      </c>
      <c r="E1348" s="11" t="str">
        <f>VLOOKUP(A1348,'Medical Examinations'!$A$1:$L$2336,4,FALSE)</f>
        <v>yes</v>
      </c>
      <c r="F1348" s="11" t="str">
        <f>VLOOKUP(A1348,'Medical Examinations'!$A$1:$L$2336,5,FALSE)</f>
        <v>No</v>
      </c>
      <c r="G1348" s="11" t="str">
        <f>VLOOKUP(A1348,'Medical Examinations'!$A$1:$L$2336,6,FALSE)</f>
        <v>No</v>
      </c>
      <c r="H1348" s="11">
        <f>VLOOKUP(A1348,'Medical Examinations'!$A$1:$L$2336,8,FALSE)</f>
        <v>1</v>
      </c>
      <c r="I1348" s="11" t="str">
        <f>VLOOKUP(A1348,'Medical Examinations'!$A$1:$L$2336,10,FALSE)</f>
        <v>No</v>
      </c>
      <c r="J1348" s="11" t="str">
        <f>VLOOKUP(A1348,'Medical Examinations'!$A$1:$L$2336,11,FALSE)</f>
        <v>Obesity</v>
      </c>
      <c r="K1348" s="11" t="str">
        <f>VLOOKUP(A1348,'Medical Examinations'!$A$1:$L$2336,12,FALSE)</f>
        <v>Diabetes</v>
      </c>
      <c r="L1348" s="10">
        <f ca="1">VLOOKUP(A1348,'Hospitalisation Details'!$A$1:$Q$2344,3,FALSE)</f>
        <v>1988</v>
      </c>
      <c r="M1348" s="10" t="str">
        <f ca="1">VLOOKUP(A1348,'Hospitalisation Details'!$A$1:$Q$2344,5,FALSE)</f>
        <v>Nov</v>
      </c>
      <c r="N1348" s="11">
        <f ca="1">VLOOKUP(A1348,'Hospitalisation Details'!$A$1:$Q$2344,6,FALSE)</f>
        <v>14</v>
      </c>
      <c r="O1348" s="17">
        <f ca="1">VLOOKUP(A1348,'Hospitalisation Details'!$A$1:$Q$2344,7,FALSE)</f>
        <v>32461</v>
      </c>
      <c r="P1348" s="11">
        <f ca="1">VLOOKUP(A1348,'Hospitalisation Details'!$A$1:$Q$2344,10,FALSE)</f>
        <v>11294.57</v>
      </c>
      <c r="Q1348" s="11" t="str">
        <f ca="1">VLOOKUP(A1348,'Hospitalisation Details'!$A$1:$Q$2344,12,FALSE)</f>
        <v>tier - 3</v>
      </c>
      <c r="R1348" s="11" t="str">
        <f ca="1">VLOOKUP(A1348,'Hospitalisation Details'!$A$1:$Q$2344,14,FALSE)</f>
        <v>tier - 1</v>
      </c>
      <c r="S1348" s="11">
        <f ca="1">VLOOKUP(A1348,'Hospitalisation Details'!$A$1:$Q$2344,17,FALSE)</f>
        <v>36</v>
      </c>
      <c r="T1348" s="11" t="str">
        <f ca="1">VLOOKUP(A1348,'Hospitalisation Details'!$A$1:$Q$2336,16,FALSE)</f>
        <v>R1022</v>
      </c>
    </row>
    <row r="1349" ht="15.5" spans="1:20">
      <c r="A1349" s="10" t="s">
        <v>4931</v>
      </c>
      <c r="B1349" s="11" t="str">
        <f>VLOOKUP(A1349,'Customer Names'!$H$6:$K$2340,3,FALSE)</f>
        <v>  Kelly C</v>
      </c>
      <c r="C1349" s="11">
        <f>VLOOKUP(A1349,'Medical Examinations'!$A$1:$L$2336,2,FALSE)</f>
        <v>22.64</v>
      </c>
      <c r="D1349" s="11">
        <f>VLOOKUP(A1349,'Medical Examinations'!$A$1:$L$2336,3,FALSE)</f>
        <v>6.54</v>
      </c>
      <c r="E1349" s="11" t="str">
        <f>VLOOKUP(A1349,'Medical Examinations'!$A$1:$L$2336,4,FALSE)</f>
        <v>yes</v>
      </c>
      <c r="F1349" s="11" t="str">
        <f>VLOOKUP(A1349,'Medical Examinations'!$A$1:$L$2336,5,FALSE)</f>
        <v>No</v>
      </c>
      <c r="G1349" s="11" t="str">
        <f>VLOOKUP(A1349,'Medical Examinations'!$A$1:$L$2336,6,FALSE)</f>
        <v>No</v>
      </c>
      <c r="H1349" s="11">
        <f>VLOOKUP(A1349,'Medical Examinations'!$A$1:$L$2336,8,FALSE)</f>
        <v>2</v>
      </c>
      <c r="I1349" s="11" t="str">
        <f>VLOOKUP(A1349,'Medical Examinations'!$A$1:$L$2336,10,FALSE)</f>
        <v>No</v>
      </c>
      <c r="J1349" s="11" t="str">
        <f>VLOOKUP(A1349,'Medical Examinations'!$A$1:$L$2336,11,FALSE)</f>
        <v>Normal Weight</v>
      </c>
      <c r="K1349" s="11" t="str">
        <f>VLOOKUP(A1349,'Medical Examinations'!$A$1:$L$2336,12,FALSE)</f>
        <v>Diabetes</v>
      </c>
      <c r="L1349" s="10">
        <f ca="1">VLOOKUP(A1349,'Hospitalisation Details'!$A$1:$Q$2344,3,FALSE)</f>
        <v>1972</v>
      </c>
      <c r="M1349" s="10" t="str">
        <f ca="1">VLOOKUP(A1349,'Hospitalisation Details'!$A$1:$Q$2344,5,FALSE)</f>
        <v>Sep</v>
      </c>
      <c r="N1349" s="11">
        <f ca="1">VLOOKUP(A1349,'Hospitalisation Details'!$A$1:$Q$2344,6,FALSE)</f>
        <v>25</v>
      </c>
      <c r="O1349" s="17">
        <f ca="1">VLOOKUP(A1349,'Hospitalisation Details'!$A$1:$Q$2344,7,FALSE)</f>
        <v>26567</v>
      </c>
      <c r="P1349" s="11">
        <f ca="1">VLOOKUP(A1349,'Hospitalisation Details'!$A$1:$Q$2344,10,FALSE)</f>
        <v>11299.34</v>
      </c>
      <c r="Q1349" s="11" t="str">
        <f ca="1">VLOOKUP(A1349,'Hospitalisation Details'!$A$1:$Q$2344,12,FALSE)</f>
        <v>tier - 3</v>
      </c>
      <c r="R1349" s="11" t="str">
        <f ca="1">VLOOKUP(A1349,'Hospitalisation Details'!$A$1:$Q$2344,14,FALSE)</f>
        <v>tier - 2</v>
      </c>
      <c r="S1349" s="11">
        <f ca="1">VLOOKUP(A1349,'Hospitalisation Details'!$A$1:$Q$2344,17,FALSE)</f>
        <v>53</v>
      </c>
      <c r="T1349" s="11" t="str">
        <f ca="1">VLOOKUP(A1349,'Hospitalisation Details'!$A$1:$Q$2336,16,FALSE)</f>
        <v>R1011</v>
      </c>
    </row>
    <row r="1350" ht="15.5" spans="1:20">
      <c r="A1350" s="10" t="s">
        <v>4934</v>
      </c>
      <c r="B1350" s="11" t="str">
        <f>VLOOKUP(A1350,'Customer Names'!$H$6:$K$2340,3,FALSE)</f>
        <v>  Emily</v>
      </c>
      <c r="C1350" s="11">
        <f>VLOOKUP(A1350,'Medical Examinations'!$A$1:$L$2336,2,FALSE)</f>
        <v>28.69</v>
      </c>
      <c r="D1350" s="11">
        <f>VLOOKUP(A1350,'Medical Examinations'!$A$1:$L$2336,3,FALSE)</f>
        <v>5.4</v>
      </c>
      <c r="E1350" s="11" t="str">
        <f>VLOOKUP(A1350,'Medical Examinations'!$A$1:$L$2336,4,FALSE)</f>
        <v>No</v>
      </c>
      <c r="F1350" s="11" t="str">
        <f>VLOOKUP(A1350,'Medical Examinations'!$A$1:$L$2336,5,FALSE)</f>
        <v>No</v>
      </c>
      <c r="G1350" s="11" t="str">
        <f>VLOOKUP(A1350,'Medical Examinations'!$A$1:$L$2336,6,FALSE)</f>
        <v>No</v>
      </c>
      <c r="H1350" s="11">
        <f>VLOOKUP(A1350,'Medical Examinations'!$A$1:$L$2336,8,FALSE)</f>
        <v>0</v>
      </c>
      <c r="I1350" s="11" t="str">
        <f>VLOOKUP(A1350,'Medical Examinations'!$A$1:$L$2336,10,FALSE)</f>
        <v>No</v>
      </c>
      <c r="J1350" s="11" t="str">
        <f>VLOOKUP(A1350,'Medical Examinations'!$A$1:$L$2336,11,FALSE)</f>
        <v>Over Weight</v>
      </c>
      <c r="K1350" s="11" t="str">
        <f>VLOOKUP(A1350,'Medical Examinations'!$A$1:$L$2336,12,FALSE)</f>
        <v>Normal</v>
      </c>
      <c r="L1350" s="10">
        <f ca="1">VLOOKUP(A1350,'Hospitalisation Details'!$A$1:$Q$2344,3,FALSE)</f>
        <v>1968</v>
      </c>
      <c r="M1350" s="10" t="str">
        <f ca="1">VLOOKUP(A1350,'Hospitalisation Details'!$A$1:$Q$2344,5,FALSE)</f>
        <v>Oct</v>
      </c>
      <c r="N1350" s="11">
        <f ca="1">VLOOKUP(A1350,'Hospitalisation Details'!$A$1:$Q$2344,6,FALSE)</f>
        <v>6</v>
      </c>
      <c r="O1350" s="17">
        <f ca="1">VLOOKUP(A1350,'Hospitalisation Details'!$A$1:$Q$2344,7,FALSE)</f>
        <v>25117</v>
      </c>
      <c r="P1350" s="11">
        <f ca="1">VLOOKUP(A1350,'Hospitalisation Details'!$A$1:$Q$2344,10,FALSE)</f>
        <v>11305.93</v>
      </c>
      <c r="Q1350" s="11" t="str">
        <f ca="1">VLOOKUP(A1350,'Hospitalisation Details'!$A$1:$Q$2344,12,FALSE)</f>
        <v>tier - 3</v>
      </c>
      <c r="R1350" s="11" t="str">
        <f ca="1">VLOOKUP(A1350,'Hospitalisation Details'!$A$1:$Q$2344,14,FALSE)</f>
        <v>tier - 1</v>
      </c>
      <c r="S1350" s="11">
        <f ca="1">VLOOKUP(A1350,'Hospitalisation Details'!$A$1:$Q$2344,17,FALSE)</f>
        <v>57</v>
      </c>
      <c r="T1350" s="11" t="str">
        <f ca="1">VLOOKUP(A1350,'Hospitalisation Details'!$A$1:$Q$2336,16,FALSE)</f>
        <v>R1012</v>
      </c>
    </row>
    <row r="1351" ht="15.5" spans="1:20">
      <c r="A1351" s="10" t="s">
        <v>4937</v>
      </c>
      <c r="B1351" s="11" t="str">
        <f>VLOOKUP(A1351,'Customer Names'!$H$6:$K$2340,3,FALSE)</f>
        <v>  James V</v>
      </c>
      <c r="C1351" s="11">
        <f>VLOOKUP(A1351,'Medical Examinations'!$A$1:$L$2336,2,FALSE)</f>
        <v>28.16</v>
      </c>
      <c r="D1351" s="11">
        <f>VLOOKUP(A1351,'Medical Examinations'!$A$1:$L$2336,3,FALSE)</f>
        <v>5.58</v>
      </c>
      <c r="E1351" s="11" t="str">
        <f>VLOOKUP(A1351,'Medical Examinations'!$A$1:$L$2336,4,FALSE)</f>
        <v>yes</v>
      </c>
      <c r="F1351" s="11" t="str">
        <f>VLOOKUP(A1351,'Medical Examinations'!$A$1:$L$2336,5,FALSE)</f>
        <v>No</v>
      </c>
      <c r="G1351" s="11" t="str">
        <f>VLOOKUP(A1351,'Medical Examinations'!$A$1:$L$2336,6,FALSE)</f>
        <v>No</v>
      </c>
      <c r="H1351" s="11">
        <f>VLOOKUP(A1351,'Medical Examinations'!$A$1:$L$2336,8,FALSE)</f>
        <v>0</v>
      </c>
      <c r="I1351" s="11" t="str">
        <f>VLOOKUP(A1351,'Medical Examinations'!$A$1:$L$2336,10,FALSE)</f>
        <v>No</v>
      </c>
      <c r="J1351" s="11" t="str">
        <f>VLOOKUP(A1351,'Medical Examinations'!$A$1:$L$2336,11,FALSE)</f>
        <v>Over Weight</v>
      </c>
      <c r="K1351" s="11" t="str">
        <f>VLOOKUP(A1351,'Medical Examinations'!$A$1:$L$2336,12,FALSE)</f>
        <v>Normal</v>
      </c>
      <c r="L1351" s="10">
        <f ca="1">VLOOKUP(A1351,'Hospitalisation Details'!$A$1:$Q$2344,3,FALSE)</f>
        <v>1963</v>
      </c>
      <c r="M1351" s="10" t="str">
        <f ca="1">VLOOKUP(A1351,'Hospitalisation Details'!$A$1:$Q$2344,5,FALSE)</f>
        <v>Nov</v>
      </c>
      <c r="N1351" s="11">
        <f ca="1">VLOOKUP(A1351,'Hospitalisation Details'!$A$1:$Q$2344,6,FALSE)</f>
        <v>22</v>
      </c>
      <c r="O1351" s="17">
        <f ca="1">VLOOKUP(A1351,'Hospitalisation Details'!$A$1:$Q$2344,7,FALSE)</f>
        <v>23337</v>
      </c>
      <c r="P1351" s="11">
        <f ca="1">VLOOKUP(A1351,'Hospitalisation Details'!$A$1:$Q$2344,10,FALSE)</f>
        <v>11312.33</v>
      </c>
      <c r="Q1351" s="11" t="str">
        <f ca="1">VLOOKUP(A1351,'Hospitalisation Details'!$A$1:$Q$2344,12,FALSE)</f>
        <v>tier - 3</v>
      </c>
      <c r="R1351" s="11" t="str">
        <f ca="1">VLOOKUP(A1351,'Hospitalisation Details'!$A$1:$Q$2344,14,FALSE)</f>
        <v>tier - 3</v>
      </c>
      <c r="S1351" s="11">
        <f ca="1">VLOOKUP(A1351,'Hospitalisation Details'!$A$1:$Q$2344,17,FALSE)</f>
        <v>61</v>
      </c>
      <c r="T1351" s="11" t="str">
        <f ca="1">VLOOKUP(A1351,'Hospitalisation Details'!$A$1:$Q$2336,16,FALSE)</f>
        <v>R1012</v>
      </c>
    </row>
    <row r="1352" ht="15.5" spans="1:20">
      <c r="A1352" s="10" t="s">
        <v>4941</v>
      </c>
      <c r="B1352" s="11" t="str">
        <f>VLOOKUP(A1352,'Customer Names'!$H$6:$K$2340,3,FALSE)</f>
        <v>  Angie</v>
      </c>
      <c r="C1352" s="11">
        <f>VLOOKUP(A1352,'Medical Examinations'!$A$1:$L$2336,2,FALSE)</f>
        <v>45.54</v>
      </c>
      <c r="D1352" s="11">
        <f>VLOOKUP(A1352,'Medical Examinations'!$A$1:$L$2336,3,FALSE)</f>
        <v>5.84</v>
      </c>
      <c r="E1352" s="11" t="str">
        <f>VLOOKUP(A1352,'Medical Examinations'!$A$1:$L$2336,4,FALSE)</f>
        <v>No</v>
      </c>
      <c r="F1352" s="11" t="str">
        <f>VLOOKUP(A1352,'Medical Examinations'!$A$1:$L$2336,5,FALSE)</f>
        <v>No</v>
      </c>
      <c r="G1352" s="11" t="str">
        <f>VLOOKUP(A1352,'Medical Examinations'!$A$1:$L$2336,6,FALSE)</f>
        <v>Yes</v>
      </c>
      <c r="H1352" s="11">
        <f>VLOOKUP(A1352,'Medical Examinations'!$A$1:$L$2336,8,FALSE)</f>
        <v>1</v>
      </c>
      <c r="I1352" s="11" t="str">
        <f>VLOOKUP(A1352,'Medical Examinations'!$A$1:$L$2336,10,FALSE)</f>
        <v>No</v>
      </c>
      <c r="J1352" s="11" t="str">
        <f>VLOOKUP(A1352,'Medical Examinations'!$A$1:$L$2336,11,FALSE)</f>
        <v>Obesity</v>
      </c>
      <c r="K1352" s="11" t="str">
        <f>VLOOKUP(A1352,'Medical Examinations'!$A$1:$L$2336,12,FALSE)</f>
        <v>Prediabetes</v>
      </c>
      <c r="L1352" s="10">
        <f ca="1">VLOOKUP(A1352,'Hospitalisation Details'!$A$1:$Q$2344,3,FALSE)</f>
        <v>1995</v>
      </c>
      <c r="M1352" s="10" t="str">
        <f ca="1">VLOOKUP(A1352,'Hospitalisation Details'!$A$1:$Q$2344,5,FALSE)</f>
        <v>Dec</v>
      </c>
      <c r="N1352" s="11">
        <f ca="1">VLOOKUP(A1352,'Hospitalisation Details'!$A$1:$Q$2344,6,FALSE)</f>
        <v>10</v>
      </c>
      <c r="O1352" s="17">
        <f ca="1">VLOOKUP(A1352,'Hospitalisation Details'!$A$1:$Q$2344,7,FALSE)</f>
        <v>35043</v>
      </c>
      <c r="P1352" s="11">
        <f ca="1">VLOOKUP(A1352,'Hospitalisation Details'!$A$1:$Q$2344,10,FALSE)</f>
        <v>11318.57</v>
      </c>
      <c r="Q1352" s="11" t="str">
        <f ca="1">VLOOKUP(A1352,'Hospitalisation Details'!$A$1:$Q$2344,12,FALSE)</f>
        <v>tier - 3</v>
      </c>
      <c r="R1352" s="11" t="str">
        <f ca="1">VLOOKUP(A1352,'Hospitalisation Details'!$A$1:$Q$2344,14,FALSE)</f>
        <v>tier - 2</v>
      </c>
      <c r="S1352" s="11">
        <f ca="1">VLOOKUP(A1352,'Hospitalisation Details'!$A$1:$Q$2344,17,FALSE)</f>
        <v>29</v>
      </c>
      <c r="T1352" s="11" t="str">
        <f ca="1">VLOOKUP(A1352,'Hospitalisation Details'!$A$1:$Q$2336,16,FALSE)</f>
        <v>R1026</v>
      </c>
    </row>
    <row r="1353" ht="15.5" spans="1:20">
      <c r="A1353" s="10" t="s">
        <v>4944</v>
      </c>
      <c r="B1353" s="11" t="str">
        <f>VLOOKUP(A1353,'Customer Names'!$H$6:$K$2340,3,FALSE)</f>
        <v>  Michael J</v>
      </c>
      <c r="C1353" s="11">
        <f>VLOOKUP(A1353,'Medical Examinations'!$A$1:$L$2336,2,FALSE)</f>
        <v>28.7</v>
      </c>
      <c r="D1353" s="11">
        <f>VLOOKUP(A1353,'Medical Examinations'!$A$1:$L$2336,3,FALSE)</f>
        <v>4.2</v>
      </c>
      <c r="E1353" s="11" t="str">
        <f>VLOOKUP(A1353,'Medical Examinations'!$A$1:$L$2336,4,FALSE)</f>
        <v>No</v>
      </c>
      <c r="F1353" s="11" t="str">
        <f>VLOOKUP(A1353,'Medical Examinations'!$A$1:$L$2336,5,FALSE)</f>
        <v>No</v>
      </c>
      <c r="G1353" s="11" t="str">
        <f>VLOOKUP(A1353,'Medical Examinations'!$A$1:$L$2336,6,FALSE)</f>
        <v>No</v>
      </c>
      <c r="H1353" s="11">
        <f>VLOOKUP(A1353,'Medical Examinations'!$A$1:$L$2336,8,FALSE)</f>
        <v>0</v>
      </c>
      <c r="I1353" s="11" t="str">
        <f>VLOOKUP(A1353,'Medical Examinations'!$A$1:$L$2336,10,FALSE)</f>
        <v>No</v>
      </c>
      <c r="J1353" s="11" t="str">
        <f>VLOOKUP(A1353,'Medical Examinations'!$A$1:$L$2336,11,FALSE)</f>
        <v>Over Weight</v>
      </c>
      <c r="K1353" s="11" t="str">
        <f>VLOOKUP(A1353,'Medical Examinations'!$A$1:$L$2336,12,FALSE)</f>
        <v>Normal</v>
      </c>
      <c r="L1353" s="10">
        <f ca="1">VLOOKUP(A1353,'Hospitalisation Details'!$A$1:$Q$2344,3,FALSE)</f>
        <v>1963</v>
      </c>
      <c r="M1353" s="10" t="str">
        <f ca="1">VLOOKUP(A1353,'Hospitalisation Details'!$A$1:$Q$2344,5,FALSE)</f>
        <v>Jul</v>
      </c>
      <c r="N1353" s="11">
        <f ca="1">VLOOKUP(A1353,'Hospitalisation Details'!$A$1:$Q$2344,6,FALSE)</f>
        <v>11</v>
      </c>
      <c r="O1353" s="17">
        <f ca="1">VLOOKUP(A1353,'Hospitalisation Details'!$A$1:$Q$2344,7,FALSE)</f>
        <v>23203</v>
      </c>
      <c r="P1353" s="11">
        <f ca="1">VLOOKUP(A1353,'Hospitalisation Details'!$A$1:$Q$2344,10,FALSE)</f>
        <v>11319.12</v>
      </c>
      <c r="Q1353" s="11" t="str">
        <f ca="1">VLOOKUP(A1353,'Hospitalisation Details'!$A$1:$Q$2344,12,FALSE)</f>
        <v>tier - 3</v>
      </c>
      <c r="R1353" s="11" t="str">
        <f ca="1">VLOOKUP(A1353,'Hospitalisation Details'!$A$1:$Q$2344,14,FALSE)</f>
        <v>tier - 1</v>
      </c>
      <c r="S1353" s="11">
        <f ca="1">VLOOKUP(A1353,'Hospitalisation Details'!$A$1:$Q$2344,17,FALSE)</f>
        <v>62</v>
      </c>
      <c r="T1353" s="11" t="str">
        <f ca="1">VLOOKUP(A1353,'Hospitalisation Details'!$A$1:$Q$2336,16,FALSE)</f>
        <v>R1012</v>
      </c>
    </row>
    <row r="1354" ht="15.5" spans="1:20">
      <c r="A1354" s="10" t="s">
        <v>4948</v>
      </c>
      <c r="B1354" s="11" t="str">
        <f>VLOOKUP(A1354,'Customer Names'!$H$6:$K$2340,3,FALSE)</f>
        <v>  Sabina</v>
      </c>
      <c r="C1354" s="11">
        <f>VLOOKUP(A1354,'Medical Examinations'!$A$1:$L$2336,2,FALSE)</f>
        <v>27.74</v>
      </c>
      <c r="D1354" s="11">
        <f>VLOOKUP(A1354,'Medical Examinations'!$A$1:$L$2336,3,FALSE)</f>
        <v>6.06</v>
      </c>
      <c r="E1354" s="11" t="str">
        <f>VLOOKUP(A1354,'Medical Examinations'!$A$1:$L$2336,4,FALSE)</f>
        <v>yes</v>
      </c>
      <c r="F1354" s="11" t="str">
        <f>VLOOKUP(A1354,'Medical Examinations'!$A$1:$L$2336,5,FALSE)</f>
        <v>No</v>
      </c>
      <c r="G1354" s="11" t="str">
        <f>VLOOKUP(A1354,'Medical Examinations'!$A$1:$L$2336,6,FALSE)</f>
        <v>No</v>
      </c>
      <c r="H1354" s="11">
        <f>VLOOKUP(A1354,'Medical Examinations'!$A$1:$L$2336,8,FALSE)</f>
        <v>0</v>
      </c>
      <c r="I1354" s="11" t="str">
        <f>VLOOKUP(A1354,'Medical Examinations'!$A$1:$L$2336,10,FALSE)</f>
        <v>No</v>
      </c>
      <c r="J1354" s="11" t="str">
        <f>VLOOKUP(A1354,'Medical Examinations'!$A$1:$L$2336,11,FALSE)</f>
        <v>Over Weight</v>
      </c>
      <c r="K1354" s="11" t="str">
        <f>VLOOKUP(A1354,'Medical Examinations'!$A$1:$L$2336,12,FALSE)</f>
        <v>Prediabetes</v>
      </c>
      <c r="L1354" s="10">
        <f ca="1">VLOOKUP(A1354,'Hospitalisation Details'!$A$1:$Q$2344,3,FALSE)</f>
        <v>2002</v>
      </c>
      <c r="M1354" s="10" t="str">
        <f ca="1">VLOOKUP(A1354,'Hospitalisation Details'!$A$1:$Q$2344,5,FALSE)</f>
        <v>Sep</v>
      </c>
      <c r="N1354" s="11">
        <f ca="1">VLOOKUP(A1354,'Hospitalisation Details'!$A$1:$Q$2344,6,FALSE)</f>
        <v>20</v>
      </c>
      <c r="O1354" s="17">
        <f ca="1">VLOOKUP(A1354,'Hospitalisation Details'!$A$1:$Q$2344,7,FALSE)</f>
        <v>37519</v>
      </c>
      <c r="P1354" s="11">
        <f ca="1">VLOOKUP(A1354,'Hospitalisation Details'!$A$1:$Q$2344,10,FALSE)</f>
        <v>11321.49</v>
      </c>
      <c r="Q1354" s="11" t="str">
        <f ca="1">VLOOKUP(A1354,'Hospitalisation Details'!$A$1:$Q$2344,12,FALSE)</f>
        <v>tier - 3</v>
      </c>
      <c r="R1354" s="11" t="str">
        <f ca="1">VLOOKUP(A1354,'Hospitalisation Details'!$A$1:$Q$2344,14,FALSE)</f>
        <v>tier - 3</v>
      </c>
      <c r="S1354" s="11">
        <f ca="1">VLOOKUP(A1354,'Hospitalisation Details'!$A$1:$Q$2344,17,FALSE)</f>
        <v>23</v>
      </c>
      <c r="T1354" s="11" t="str">
        <f ca="1">VLOOKUP(A1354,'Hospitalisation Details'!$A$1:$Q$2336,16,FALSE)</f>
        <v>R1012</v>
      </c>
    </row>
    <row r="1355" ht="15.5" spans="1:20">
      <c r="A1355" s="10" t="s">
        <v>4951</v>
      </c>
      <c r="B1355" s="11" t="str">
        <f>VLOOKUP(A1355,'Customer Names'!$H$6:$K$2340,3,FALSE)</f>
        <v>  Amy C</v>
      </c>
      <c r="C1355" s="11">
        <f>VLOOKUP(A1355,'Medical Examinations'!$A$1:$L$2336,2,FALSE)</f>
        <v>36.955</v>
      </c>
      <c r="D1355" s="11">
        <f>VLOOKUP(A1355,'Medical Examinations'!$A$1:$L$2336,3,FALSE)</f>
        <v>7.57</v>
      </c>
      <c r="E1355" s="11" t="str">
        <f>VLOOKUP(A1355,'Medical Examinations'!$A$1:$L$2336,4,FALSE)</f>
        <v>No</v>
      </c>
      <c r="F1355" s="11" t="str">
        <f>VLOOKUP(A1355,'Medical Examinations'!$A$1:$L$2336,5,FALSE)</f>
        <v>No</v>
      </c>
      <c r="G1355" s="11" t="str">
        <f>VLOOKUP(A1355,'Medical Examinations'!$A$1:$L$2336,6,FALSE)</f>
        <v>No</v>
      </c>
      <c r="H1355" s="11">
        <f>VLOOKUP(A1355,'Medical Examinations'!$A$1:$L$2336,8,FALSE)</f>
        <v>0</v>
      </c>
      <c r="I1355" s="11" t="str">
        <f>VLOOKUP(A1355,'Medical Examinations'!$A$1:$L$2336,10,FALSE)</f>
        <v>No</v>
      </c>
      <c r="J1355" s="11" t="str">
        <f>VLOOKUP(A1355,'Medical Examinations'!$A$1:$L$2336,11,FALSE)</f>
        <v>Obesity</v>
      </c>
      <c r="K1355" s="11" t="str">
        <f>VLOOKUP(A1355,'Medical Examinations'!$A$1:$L$2336,12,FALSE)</f>
        <v>Diabetes</v>
      </c>
      <c r="L1355" s="10">
        <f ca="1">VLOOKUP(A1355,'Hospitalisation Details'!$A$1:$Q$2344,3,FALSE)</f>
        <v>1989</v>
      </c>
      <c r="M1355" s="10" t="str">
        <f ca="1">VLOOKUP(A1355,'Hospitalisation Details'!$A$1:$Q$2344,5,FALSE)</f>
        <v>Aug</v>
      </c>
      <c r="N1355" s="11">
        <f ca="1">VLOOKUP(A1355,'Hospitalisation Details'!$A$1:$Q$2344,6,FALSE)</f>
        <v>19</v>
      </c>
      <c r="O1355" s="17">
        <f ca="1">VLOOKUP(A1355,'Hospitalisation Details'!$A$1:$Q$2344,7,FALSE)</f>
        <v>32739</v>
      </c>
      <c r="P1355" s="11">
        <f ca="1">VLOOKUP(A1355,'Hospitalisation Details'!$A$1:$Q$2344,10,FALSE)</f>
        <v>11326.71</v>
      </c>
      <c r="Q1355" s="11" t="str">
        <f ca="1">VLOOKUP(A1355,'Hospitalisation Details'!$A$1:$Q$2344,12,FALSE)</f>
        <v>tier - 3</v>
      </c>
      <c r="R1355" s="11" t="str">
        <f ca="1">VLOOKUP(A1355,'Hospitalisation Details'!$A$1:$Q$2344,14,FALSE)</f>
        <v>tier - 3</v>
      </c>
      <c r="S1355" s="11">
        <f ca="1">VLOOKUP(A1355,'Hospitalisation Details'!$A$1:$Q$2344,17,FALSE)</f>
        <v>36</v>
      </c>
      <c r="T1355" s="11" t="str">
        <f ca="1">VLOOKUP(A1355,'Hospitalisation Details'!$A$1:$Q$2336,16,FALSE)</f>
        <v>R1013</v>
      </c>
    </row>
    <row r="1356" ht="15.5" spans="1:20">
      <c r="A1356" s="10" t="s">
        <v>4955</v>
      </c>
      <c r="B1356" s="11" t="str">
        <f>VLOOKUP(A1356,'Customer Names'!$H$6:$K$2340,3,FALSE)</f>
        <v>  Victoria U</v>
      </c>
      <c r="C1356" s="11">
        <f>VLOOKUP(A1356,'Medical Examinations'!$A$1:$L$2336,2,FALSE)</f>
        <v>30.69</v>
      </c>
      <c r="D1356" s="11">
        <f>VLOOKUP(A1356,'Medical Examinations'!$A$1:$L$2336,3,FALSE)</f>
        <v>6.15</v>
      </c>
      <c r="E1356" s="11" t="str">
        <f>VLOOKUP(A1356,'Medical Examinations'!$A$1:$L$2336,4,FALSE)</f>
        <v>No</v>
      </c>
      <c r="F1356" s="11" t="str">
        <f>VLOOKUP(A1356,'Medical Examinations'!$A$1:$L$2336,5,FALSE)</f>
        <v>No</v>
      </c>
      <c r="G1356" s="11" t="str">
        <f>VLOOKUP(A1356,'Medical Examinations'!$A$1:$L$2336,6,FALSE)</f>
        <v>No</v>
      </c>
      <c r="H1356" s="11">
        <f>VLOOKUP(A1356,'Medical Examinations'!$A$1:$L$2336,8,FALSE)</f>
        <v>0</v>
      </c>
      <c r="I1356" s="11" t="str">
        <f>VLOOKUP(A1356,'Medical Examinations'!$A$1:$L$2336,10,FALSE)</f>
        <v>No</v>
      </c>
      <c r="J1356" s="11" t="str">
        <f>VLOOKUP(A1356,'Medical Examinations'!$A$1:$L$2336,11,FALSE)</f>
        <v>Obesity</v>
      </c>
      <c r="K1356" s="11" t="str">
        <f>VLOOKUP(A1356,'Medical Examinations'!$A$1:$L$2336,12,FALSE)</f>
        <v>Prediabetes</v>
      </c>
      <c r="L1356" s="10">
        <f ca="1">VLOOKUP(A1356,'Hospitalisation Details'!$A$1:$Q$2344,3,FALSE)</f>
        <v>1968</v>
      </c>
      <c r="M1356" s="10" t="str">
        <f ca="1">VLOOKUP(A1356,'Hospitalisation Details'!$A$1:$Q$2344,5,FALSE)</f>
        <v>Nov</v>
      </c>
      <c r="N1356" s="11">
        <f ca="1">VLOOKUP(A1356,'Hospitalisation Details'!$A$1:$Q$2344,6,FALSE)</f>
        <v>2</v>
      </c>
      <c r="O1356" s="17">
        <f ca="1">VLOOKUP(A1356,'Hospitalisation Details'!$A$1:$Q$2344,7,FALSE)</f>
        <v>25144</v>
      </c>
      <c r="P1356" s="11">
        <f ca="1">VLOOKUP(A1356,'Hospitalisation Details'!$A$1:$Q$2344,10,FALSE)</f>
        <v>11344.32</v>
      </c>
      <c r="Q1356" s="11" t="str">
        <f ca="1">VLOOKUP(A1356,'Hospitalisation Details'!$A$1:$Q$2344,12,FALSE)</f>
        <v>tier - 3</v>
      </c>
      <c r="R1356" s="11" t="str">
        <f ca="1">VLOOKUP(A1356,'Hospitalisation Details'!$A$1:$Q$2344,14,FALSE)</f>
        <v>tier - 2</v>
      </c>
      <c r="S1356" s="11">
        <f ca="1">VLOOKUP(A1356,'Hospitalisation Details'!$A$1:$Q$2344,17,FALSE)</f>
        <v>57</v>
      </c>
      <c r="T1356" s="11" t="str">
        <f ca="1">VLOOKUP(A1356,'Hospitalisation Details'!$A$1:$Q$2336,16,FALSE)</f>
        <v>R1025</v>
      </c>
    </row>
    <row r="1357" ht="15.5" spans="1:20">
      <c r="A1357" s="10" t="s">
        <v>4958</v>
      </c>
      <c r="B1357" s="11" t="str">
        <f>VLOOKUP(A1357,'Customer Names'!$H$6:$K$2340,3,FALSE)</f>
        <v>  Amelia B</v>
      </c>
      <c r="C1357" s="11">
        <f>VLOOKUP(A1357,'Medical Examinations'!$A$1:$L$2336,2,FALSE)</f>
        <v>24.985</v>
      </c>
      <c r="D1357" s="11">
        <f>VLOOKUP(A1357,'Medical Examinations'!$A$1:$L$2336,3,FALSE)</f>
        <v>4.56</v>
      </c>
      <c r="E1357" s="11" t="str">
        <f>VLOOKUP(A1357,'Medical Examinations'!$A$1:$L$2336,4,FALSE)</f>
        <v>No</v>
      </c>
      <c r="F1357" s="11" t="str">
        <f>VLOOKUP(A1357,'Medical Examinations'!$A$1:$L$2336,5,FALSE)</f>
        <v>No</v>
      </c>
      <c r="G1357" s="11" t="str">
        <f>VLOOKUP(A1357,'Medical Examinations'!$A$1:$L$2336,6,FALSE)</f>
        <v>No</v>
      </c>
      <c r="H1357" s="11">
        <f>VLOOKUP(A1357,'Medical Examinations'!$A$1:$L$2336,8,FALSE)</f>
        <v>0</v>
      </c>
      <c r="I1357" s="11" t="str">
        <f>VLOOKUP(A1357,'Medical Examinations'!$A$1:$L$2336,10,FALSE)</f>
        <v>No</v>
      </c>
      <c r="J1357" s="11" t="str">
        <f>VLOOKUP(A1357,'Medical Examinations'!$A$1:$L$2336,11,FALSE)</f>
        <v>Over Weight</v>
      </c>
      <c r="K1357" s="11" t="str">
        <f>VLOOKUP(A1357,'Medical Examinations'!$A$1:$L$2336,12,FALSE)</f>
        <v>Normal</v>
      </c>
      <c r="L1357" s="10">
        <f ca="1">VLOOKUP(A1357,'Hospitalisation Details'!$A$1:$Q$2344,3,FALSE)</f>
        <v>1964</v>
      </c>
      <c r="M1357" s="10" t="str">
        <f ca="1">VLOOKUP(A1357,'Hospitalisation Details'!$A$1:$Q$2344,5,FALSE)</f>
        <v>Jul</v>
      </c>
      <c r="N1357" s="11">
        <f ca="1">VLOOKUP(A1357,'Hospitalisation Details'!$A$1:$Q$2344,6,FALSE)</f>
        <v>12</v>
      </c>
      <c r="O1357" s="17">
        <f ca="1">VLOOKUP(A1357,'Hospitalisation Details'!$A$1:$Q$2344,7,FALSE)</f>
        <v>23570</v>
      </c>
      <c r="P1357" s="11">
        <f ca="1">VLOOKUP(A1357,'Hospitalisation Details'!$A$1:$Q$2344,10,FALSE)</f>
        <v>11345.52</v>
      </c>
      <c r="Q1357" s="11" t="str">
        <f ca="1">VLOOKUP(A1357,'Hospitalisation Details'!$A$1:$Q$2344,12,FALSE)</f>
        <v>tier - 3</v>
      </c>
      <c r="R1357" s="11" t="str">
        <f ca="1">VLOOKUP(A1357,'Hospitalisation Details'!$A$1:$Q$2344,14,FALSE)</f>
        <v>tier - 3</v>
      </c>
      <c r="S1357" s="11">
        <f ca="1">VLOOKUP(A1357,'Hospitalisation Details'!$A$1:$Q$2344,17,FALSE)</f>
        <v>61</v>
      </c>
      <c r="T1357" s="11" t="str">
        <f ca="1">VLOOKUP(A1357,'Hospitalisation Details'!$A$1:$Q$2336,16,FALSE)</f>
        <v>R1011</v>
      </c>
    </row>
    <row r="1358" ht="15.5" spans="1:20">
      <c r="A1358" s="10" t="s">
        <v>4961</v>
      </c>
      <c r="B1358" s="11" t="str">
        <f>VLOOKUP(A1358,'Customer Names'!$H$6:$K$2340,3,FALSE)</f>
        <v>  Jackie J</v>
      </c>
      <c r="C1358" s="11">
        <f>VLOOKUP(A1358,'Medical Examinations'!$A$1:$L$2336,2,FALSE)</f>
        <v>39.42</v>
      </c>
      <c r="D1358" s="11">
        <f>VLOOKUP(A1358,'Medical Examinations'!$A$1:$L$2336,3,FALSE)</f>
        <v>4.72</v>
      </c>
      <c r="E1358" s="11" t="str">
        <f>VLOOKUP(A1358,'Medical Examinations'!$A$1:$L$2336,4,FALSE)</f>
        <v>yes</v>
      </c>
      <c r="F1358" s="11" t="str">
        <f>VLOOKUP(A1358,'Medical Examinations'!$A$1:$L$2336,5,FALSE)</f>
        <v>No</v>
      </c>
      <c r="G1358" s="11" t="str">
        <f>VLOOKUP(A1358,'Medical Examinations'!$A$1:$L$2336,6,FALSE)</f>
        <v>No</v>
      </c>
      <c r="H1358" s="11">
        <f>VLOOKUP(A1358,'Medical Examinations'!$A$1:$L$2336,8,FALSE)</f>
        <v>1</v>
      </c>
      <c r="I1358" s="11" t="str">
        <f>VLOOKUP(A1358,'Medical Examinations'!$A$1:$L$2336,10,FALSE)</f>
        <v>No</v>
      </c>
      <c r="J1358" s="11" t="str">
        <f>VLOOKUP(A1358,'Medical Examinations'!$A$1:$L$2336,11,FALSE)</f>
        <v>Obesity</v>
      </c>
      <c r="K1358" s="11" t="str">
        <f>VLOOKUP(A1358,'Medical Examinations'!$A$1:$L$2336,12,FALSE)</f>
        <v>Normal</v>
      </c>
      <c r="L1358" s="10">
        <f ca="1">VLOOKUP(A1358,'Hospitalisation Details'!$A$1:$Q$2344,3,FALSE)</f>
        <v>1965</v>
      </c>
      <c r="M1358" s="10" t="str">
        <f ca="1">VLOOKUP(A1358,'Hospitalisation Details'!$A$1:$Q$2344,5,FALSE)</f>
        <v>Nov</v>
      </c>
      <c r="N1358" s="11">
        <f ca="1">VLOOKUP(A1358,'Hospitalisation Details'!$A$1:$Q$2344,6,FALSE)</f>
        <v>29</v>
      </c>
      <c r="O1358" s="17">
        <f ca="1">VLOOKUP(A1358,'Hospitalisation Details'!$A$1:$Q$2344,7,FALSE)</f>
        <v>24075</v>
      </c>
      <c r="P1358" s="11">
        <f ca="1">VLOOKUP(A1358,'Hospitalisation Details'!$A$1:$Q$2344,10,FALSE)</f>
        <v>11353.23</v>
      </c>
      <c r="Q1358" s="11" t="str">
        <f ca="1">VLOOKUP(A1358,'Hospitalisation Details'!$A$1:$Q$2344,12,FALSE)</f>
        <v>tier - 3</v>
      </c>
      <c r="R1358" s="11" t="str">
        <f ca="1">VLOOKUP(A1358,'Hospitalisation Details'!$A$1:$Q$2344,14,FALSE)</f>
        <v>tier - 1</v>
      </c>
      <c r="S1358" s="11">
        <f ca="1">VLOOKUP(A1358,'Hospitalisation Details'!$A$1:$Q$2344,17,FALSE)</f>
        <v>59</v>
      </c>
      <c r="T1358" s="11" t="str">
        <f ca="1">VLOOKUP(A1358,'Hospitalisation Details'!$A$1:$Q$2336,16,FALSE)</f>
        <v>R1012</v>
      </c>
    </row>
    <row r="1359" ht="15.5" spans="1:20">
      <c r="A1359" s="10" t="s">
        <v>4965</v>
      </c>
      <c r="B1359" s="11" t="str">
        <f>VLOOKUP(A1359,'Customer Names'!$H$6:$K$2340,3,FALSE)</f>
        <v>  Justin</v>
      </c>
      <c r="C1359" s="11">
        <f>VLOOKUP(A1359,'Medical Examinations'!$A$1:$L$2336,2,FALSE)</f>
        <v>16.8</v>
      </c>
      <c r="D1359" s="11">
        <f>VLOOKUP(A1359,'Medical Examinations'!$A$1:$L$2336,3,FALSE)</f>
        <v>7.98</v>
      </c>
      <c r="E1359" s="11" t="str">
        <f>VLOOKUP(A1359,'Medical Examinations'!$A$1:$L$2336,4,FALSE)</f>
        <v>No</v>
      </c>
      <c r="F1359" s="11" t="str">
        <f>VLOOKUP(A1359,'Medical Examinations'!$A$1:$L$2336,5,FALSE)</f>
        <v>No</v>
      </c>
      <c r="G1359" s="11" t="str">
        <f>VLOOKUP(A1359,'Medical Examinations'!$A$1:$L$2336,6,FALSE)</f>
        <v>No</v>
      </c>
      <c r="H1359" s="11">
        <f>VLOOKUP(A1359,'Medical Examinations'!$A$1:$L$2336,8,FALSE)</f>
        <v>0</v>
      </c>
      <c r="I1359" s="11" t="str">
        <f>VLOOKUP(A1359,'Medical Examinations'!$A$1:$L$2336,10,FALSE)</f>
        <v>No</v>
      </c>
      <c r="J1359" s="11" t="str">
        <f>VLOOKUP(A1359,'Medical Examinations'!$A$1:$L$2336,11,FALSE)</f>
        <v>Under Weight</v>
      </c>
      <c r="K1359" s="11" t="str">
        <f>VLOOKUP(A1359,'Medical Examinations'!$A$1:$L$2336,12,FALSE)</f>
        <v>Diabetes</v>
      </c>
      <c r="L1359" s="10">
        <f ca="1">VLOOKUP(A1359,'Hospitalisation Details'!$A$1:$Q$2344,3,FALSE)</f>
        <v>1965</v>
      </c>
      <c r="M1359" s="10" t="str">
        <f ca="1">VLOOKUP(A1359,'Hospitalisation Details'!$A$1:$Q$2344,5,FALSE)</f>
        <v>Sep</v>
      </c>
      <c r="N1359" s="11">
        <f ca="1">VLOOKUP(A1359,'Hospitalisation Details'!$A$1:$Q$2344,6,FALSE)</f>
        <v>26</v>
      </c>
      <c r="O1359" s="17">
        <f ca="1">VLOOKUP(A1359,'Hospitalisation Details'!$A$1:$Q$2344,7,FALSE)</f>
        <v>24011</v>
      </c>
      <c r="P1359" s="11">
        <f ca="1">VLOOKUP(A1359,'Hospitalisation Details'!$A$1:$Q$2344,10,FALSE)</f>
        <v>11356.66</v>
      </c>
      <c r="Q1359" s="11" t="str">
        <f ca="1">VLOOKUP(A1359,'Hospitalisation Details'!$A$1:$Q$2344,12,FALSE)</f>
        <v>tier - 3</v>
      </c>
      <c r="R1359" s="11" t="str">
        <f ca="1">VLOOKUP(A1359,'Hospitalisation Details'!$A$1:$Q$2344,14,FALSE)</f>
        <v>tier - 3</v>
      </c>
      <c r="S1359" s="11">
        <f ca="1">VLOOKUP(A1359,'Hospitalisation Details'!$A$1:$Q$2344,17,FALSE)</f>
        <v>60</v>
      </c>
      <c r="T1359" s="11" t="str">
        <f ca="1">VLOOKUP(A1359,'Hospitalisation Details'!$A$1:$Q$2336,16,FALSE)</f>
        <v>R1012</v>
      </c>
    </row>
    <row r="1360" ht="15.5" spans="1:20">
      <c r="A1360" s="10" t="s">
        <v>4968</v>
      </c>
      <c r="B1360" s="11" t="str">
        <f>VLOOKUP(A1360,'Customer Names'!$H$6:$K$2340,3,FALSE)</f>
        <v>  Kerry</v>
      </c>
      <c r="C1360" s="11">
        <f>VLOOKUP(A1360,'Medical Examinations'!$A$1:$L$2336,2,FALSE)</f>
        <v>23.275</v>
      </c>
      <c r="D1360" s="11">
        <f>VLOOKUP(A1360,'Medical Examinations'!$A$1:$L$2336,3,FALSE)</f>
        <v>6.26</v>
      </c>
      <c r="E1360" s="11" t="str">
        <f>VLOOKUP(A1360,'Medical Examinations'!$A$1:$L$2336,4,FALSE)</f>
        <v>yes</v>
      </c>
      <c r="F1360" s="11" t="str">
        <f>VLOOKUP(A1360,'Medical Examinations'!$A$1:$L$2336,5,FALSE)</f>
        <v>No</v>
      </c>
      <c r="G1360" s="11" t="str">
        <f>VLOOKUP(A1360,'Medical Examinations'!$A$1:$L$2336,6,FALSE)</f>
        <v>Yes</v>
      </c>
      <c r="H1360" s="11">
        <f>VLOOKUP(A1360,'Medical Examinations'!$A$1:$L$2336,8,FALSE)</f>
        <v>1</v>
      </c>
      <c r="I1360" s="11" t="str">
        <f>VLOOKUP(A1360,'Medical Examinations'!$A$1:$L$2336,10,FALSE)</f>
        <v>No</v>
      </c>
      <c r="J1360" s="11" t="str">
        <f>VLOOKUP(A1360,'Medical Examinations'!$A$1:$L$2336,11,FALSE)</f>
        <v>Normal Weight</v>
      </c>
      <c r="K1360" s="11" t="str">
        <f>VLOOKUP(A1360,'Medical Examinations'!$A$1:$L$2336,12,FALSE)</f>
        <v>Prediabetes</v>
      </c>
      <c r="L1360" s="10">
        <f ca="1">VLOOKUP(A1360,'Hospitalisation Details'!$A$1:$Q$2344,3,FALSE)</f>
        <v>1964</v>
      </c>
      <c r="M1360" s="10" t="str">
        <f ca="1">VLOOKUP(A1360,'Hospitalisation Details'!$A$1:$Q$2344,5,FALSE)</f>
        <v>Jul</v>
      </c>
      <c r="N1360" s="11">
        <f ca="1">VLOOKUP(A1360,'Hospitalisation Details'!$A$1:$Q$2344,6,FALSE)</f>
        <v>4</v>
      </c>
      <c r="O1360" s="17">
        <f ca="1">VLOOKUP(A1360,'Hospitalisation Details'!$A$1:$Q$2344,7,FALSE)</f>
        <v>23562</v>
      </c>
      <c r="P1360" s="11">
        <f ca="1">VLOOKUP(A1360,'Hospitalisation Details'!$A$1:$Q$2344,10,FALSE)</f>
        <v>11362.76</v>
      </c>
      <c r="Q1360" s="11" t="str">
        <f ca="1">VLOOKUP(A1360,'Hospitalisation Details'!$A$1:$Q$2344,12,FALSE)</f>
        <v>tier - 3</v>
      </c>
      <c r="R1360" s="11" t="str">
        <f ca="1">VLOOKUP(A1360,'Hospitalisation Details'!$A$1:$Q$2344,14,FALSE)</f>
        <v>tier - 1</v>
      </c>
      <c r="S1360" s="11">
        <f ca="1">VLOOKUP(A1360,'Hospitalisation Details'!$A$1:$Q$2344,17,FALSE)</f>
        <v>61</v>
      </c>
      <c r="T1360" s="11" t="str">
        <f ca="1">VLOOKUP(A1360,'Hospitalisation Details'!$A$1:$Q$2336,16,FALSE)</f>
        <v>R1011</v>
      </c>
    </row>
    <row r="1361" ht="15.5" spans="1:20">
      <c r="A1361" s="10" t="s">
        <v>4971</v>
      </c>
      <c r="B1361" s="11" t="str">
        <f>VLOOKUP(A1361,'Customer Names'!$H$6:$K$2340,3,FALSE)</f>
        <v>  Cindy G</v>
      </c>
      <c r="C1361" s="11">
        <f>VLOOKUP(A1361,'Medical Examinations'!$A$1:$L$2336,2,FALSE)</f>
        <v>22.8</v>
      </c>
      <c r="D1361" s="11">
        <f>VLOOKUP(A1361,'Medical Examinations'!$A$1:$L$2336,3,FALSE)</f>
        <v>4.29</v>
      </c>
      <c r="E1361" s="11" t="str">
        <f>VLOOKUP(A1361,'Medical Examinations'!$A$1:$L$2336,4,FALSE)</f>
        <v>yes</v>
      </c>
      <c r="F1361" s="11" t="str">
        <f>VLOOKUP(A1361,'Medical Examinations'!$A$1:$L$2336,5,FALSE)</f>
        <v>No</v>
      </c>
      <c r="G1361" s="11" t="str">
        <f>VLOOKUP(A1361,'Medical Examinations'!$A$1:$L$2336,6,FALSE)</f>
        <v>Yes</v>
      </c>
      <c r="H1361" s="11">
        <f>VLOOKUP(A1361,'Medical Examinations'!$A$1:$L$2336,8,FALSE)</f>
        <v>1</v>
      </c>
      <c r="I1361" s="11" t="str">
        <f>VLOOKUP(A1361,'Medical Examinations'!$A$1:$L$2336,10,FALSE)</f>
        <v>No</v>
      </c>
      <c r="J1361" s="11" t="str">
        <f>VLOOKUP(A1361,'Medical Examinations'!$A$1:$L$2336,11,FALSE)</f>
        <v>Normal Weight</v>
      </c>
      <c r="K1361" s="11" t="str">
        <f>VLOOKUP(A1361,'Medical Examinations'!$A$1:$L$2336,12,FALSE)</f>
        <v>Normal</v>
      </c>
      <c r="L1361" s="10">
        <f ca="1">VLOOKUP(A1361,'Hospitalisation Details'!$A$1:$Q$2344,3,FALSE)</f>
        <v>1964</v>
      </c>
      <c r="M1361" s="10" t="str">
        <f ca="1">VLOOKUP(A1361,'Hospitalisation Details'!$A$1:$Q$2344,5,FALSE)</f>
        <v>Jul</v>
      </c>
      <c r="N1361" s="11">
        <f ca="1">VLOOKUP(A1361,'Hospitalisation Details'!$A$1:$Q$2344,6,FALSE)</f>
        <v>3</v>
      </c>
      <c r="O1361" s="17">
        <f ca="1">VLOOKUP(A1361,'Hospitalisation Details'!$A$1:$Q$2344,7,FALSE)</f>
        <v>23561</v>
      </c>
      <c r="P1361" s="11">
        <f ca="1">VLOOKUP(A1361,'Hospitalisation Details'!$A$1:$Q$2344,10,FALSE)</f>
        <v>11363.28</v>
      </c>
      <c r="Q1361" s="11" t="str">
        <f ca="1">VLOOKUP(A1361,'Hospitalisation Details'!$A$1:$Q$2344,12,FALSE)</f>
        <v>tier - 3</v>
      </c>
      <c r="R1361" s="11" t="str">
        <f ca="1">VLOOKUP(A1361,'Hospitalisation Details'!$A$1:$Q$2344,14,FALSE)</f>
        <v>tier - 1</v>
      </c>
      <c r="S1361" s="11">
        <f ca="1">VLOOKUP(A1361,'Hospitalisation Details'!$A$1:$Q$2344,17,FALSE)</f>
        <v>61</v>
      </c>
      <c r="T1361" s="11" t="str">
        <f ca="1">VLOOKUP(A1361,'Hospitalisation Details'!$A$1:$Q$2336,16,FALSE)</f>
        <v>R1013</v>
      </c>
    </row>
    <row r="1362" ht="15.5" spans="1:20">
      <c r="A1362" s="10" t="s">
        <v>4975</v>
      </c>
      <c r="B1362" s="11" t="str">
        <f>VLOOKUP(A1362,'Customer Names'!$H$6:$K$2340,3,FALSE)</f>
        <v>  Gennaro</v>
      </c>
      <c r="C1362" s="11">
        <f>VLOOKUP(A1362,'Medical Examinations'!$A$1:$L$2336,2,FALSE)</f>
        <v>24.3</v>
      </c>
      <c r="D1362" s="11">
        <f>VLOOKUP(A1362,'Medical Examinations'!$A$1:$L$2336,3,FALSE)</f>
        <v>5.43</v>
      </c>
      <c r="E1362" s="11" t="str">
        <f>VLOOKUP(A1362,'Medical Examinations'!$A$1:$L$2336,4,FALSE)</f>
        <v>No</v>
      </c>
      <c r="F1362" s="11" t="str">
        <f>VLOOKUP(A1362,'Medical Examinations'!$A$1:$L$2336,5,FALSE)</f>
        <v>No</v>
      </c>
      <c r="G1362" s="11" t="str">
        <f>VLOOKUP(A1362,'Medical Examinations'!$A$1:$L$2336,6,FALSE)</f>
        <v>No</v>
      </c>
      <c r="H1362" s="11">
        <f>VLOOKUP(A1362,'Medical Examinations'!$A$1:$L$2336,8,FALSE)</f>
        <v>2</v>
      </c>
      <c r="I1362" s="11" t="str">
        <f>VLOOKUP(A1362,'Medical Examinations'!$A$1:$L$2336,10,FALSE)</f>
        <v>No</v>
      </c>
      <c r="J1362" s="11" t="str">
        <f>VLOOKUP(A1362,'Medical Examinations'!$A$1:$L$2336,11,FALSE)</f>
        <v>Normal Weight</v>
      </c>
      <c r="K1362" s="11" t="str">
        <f>VLOOKUP(A1362,'Medical Examinations'!$A$1:$L$2336,12,FALSE)</f>
        <v>Normal</v>
      </c>
      <c r="L1362" s="10">
        <f ca="1">VLOOKUP(A1362,'Hospitalisation Details'!$A$1:$Q$2344,3,FALSE)</f>
        <v>1964</v>
      </c>
      <c r="M1362" s="10" t="str">
        <f ca="1">VLOOKUP(A1362,'Hospitalisation Details'!$A$1:$Q$2344,5,FALSE)</f>
        <v>Dec</v>
      </c>
      <c r="N1362" s="11">
        <f ca="1">VLOOKUP(A1362,'Hospitalisation Details'!$A$1:$Q$2344,6,FALSE)</f>
        <v>13</v>
      </c>
      <c r="O1362" s="17">
        <f ca="1">VLOOKUP(A1362,'Hospitalisation Details'!$A$1:$Q$2344,7,FALSE)</f>
        <v>23724</v>
      </c>
      <c r="P1362" s="11">
        <f ca="1">VLOOKUP(A1362,'Hospitalisation Details'!$A$1:$Q$2344,10,FALSE)</f>
        <v>11365.95</v>
      </c>
      <c r="Q1362" s="11" t="str">
        <f ca="1">VLOOKUP(A1362,'Hospitalisation Details'!$A$1:$Q$2344,12,FALSE)</f>
        <v>tier - 3</v>
      </c>
      <c r="R1362" s="11" t="str">
        <f ca="1">VLOOKUP(A1362,'Hospitalisation Details'!$A$1:$Q$2344,14,FALSE)</f>
        <v>tier - 2</v>
      </c>
      <c r="S1362" s="11">
        <f ca="1">VLOOKUP(A1362,'Hospitalisation Details'!$A$1:$Q$2344,17,FALSE)</f>
        <v>60</v>
      </c>
      <c r="T1362" s="11" t="str">
        <f ca="1">VLOOKUP(A1362,'Hospitalisation Details'!$A$1:$Q$2336,16,FALSE)</f>
        <v>R1011</v>
      </c>
    </row>
    <row r="1363" ht="15.5" spans="1:20">
      <c r="A1363" s="10" t="s">
        <v>4979</v>
      </c>
      <c r="B1363" s="11" t="str">
        <f>VLOOKUP(A1363,'Customer Names'!$H$6:$K$2340,3,FALSE)</f>
        <v>  Terry</v>
      </c>
      <c r="C1363" s="11">
        <f>VLOOKUP(A1363,'Medical Examinations'!$A$1:$L$2336,2,FALSE)</f>
        <v>25.13</v>
      </c>
      <c r="D1363" s="11">
        <f>VLOOKUP(A1363,'Medical Examinations'!$A$1:$L$2336,3,FALSE)</f>
        <v>8</v>
      </c>
      <c r="E1363" s="11" t="str">
        <f>VLOOKUP(A1363,'Medical Examinations'!$A$1:$L$2336,4,FALSE)</f>
        <v>yes</v>
      </c>
      <c r="F1363" s="11" t="str">
        <f>VLOOKUP(A1363,'Medical Examinations'!$A$1:$L$2336,5,FALSE)</f>
        <v>No</v>
      </c>
      <c r="G1363" s="11" t="str">
        <f>VLOOKUP(A1363,'Medical Examinations'!$A$1:$L$2336,6,FALSE)</f>
        <v>No</v>
      </c>
      <c r="H1363" s="11">
        <f>VLOOKUP(A1363,'Medical Examinations'!$A$1:$L$2336,8,FALSE)</f>
        <v>1</v>
      </c>
      <c r="I1363" s="11" t="str">
        <f>VLOOKUP(A1363,'Medical Examinations'!$A$1:$L$2336,10,FALSE)</f>
        <v>No</v>
      </c>
      <c r="J1363" s="11" t="str">
        <f>VLOOKUP(A1363,'Medical Examinations'!$A$1:$L$2336,11,FALSE)</f>
        <v>Over Weight</v>
      </c>
      <c r="K1363" s="11" t="str">
        <f>VLOOKUP(A1363,'Medical Examinations'!$A$1:$L$2336,12,FALSE)</f>
        <v>Diabetes</v>
      </c>
      <c r="L1363" s="10">
        <f ca="1">VLOOKUP(A1363,'Hospitalisation Details'!$A$1:$Q$2344,3,FALSE)</f>
        <v>1979</v>
      </c>
      <c r="M1363" s="10" t="str">
        <f ca="1">VLOOKUP(A1363,'Hospitalisation Details'!$A$1:$Q$2344,5,FALSE)</f>
        <v>Jun</v>
      </c>
      <c r="N1363" s="11">
        <f ca="1">VLOOKUP(A1363,'Hospitalisation Details'!$A$1:$Q$2344,6,FALSE)</f>
        <v>7</v>
      </c>
      <c r="O1363" s="17">
        <f ca="1">VLOOKUP(A1363,'Hospitalisation Details'!$A$1:$Q$2344,7,FALSE)</f>
        <v>29013</v>
      </c>
      <c r="P1363" s="11">
        <f ca="1">VLOOKUP(A1363,'Hospitalisation Details'!$A$1:$Q$2344,10,FALSE)</f>
        <v>11369.39</v>
      </c>
      <c r="Q1363" s="11" t="str">
        <f ca="1">VLOOKUP(A1363,'Hospitalisation Details'!$A$1:$Q$2344,12,FALSE)</f>
        <v>tier - 3</v>
      </c>
      <c r="R1363" s="11" t="str">
        <f ca="1">VLOOKUP(A1363,'Hospitalisation Details'!$A$1:$Q$2344,14,FALSE)</f>
        <v>tier - 1</v>
      </c>
      <c r="S1363" s="11">
        <f ca="1">VLOOKUP(A1363,'Hospitalisation Details'!$A$1:$Q$2344,17,FALSE)</f>
        <v>46</v>
      </c>
      <c r="T1363" s="11" t="str">
        <f ca="1">VLOOKUP(A1363,'Hospitalisation Details'!$A$1:$Q$2336,16,FALSE)</f>
        <v>R1026</v>
      </c>
    </row>
    <row r="1364" ht="15.5" spans="1:20">
      <c r="A1364" s="10" t="s">
        <v>4982</v>
      </c>
      <c r="B1364" s="11" t="str">
        <f>VLOOKUP(A1364,'Customer Names'!$H$6:$K$2340,3,FALSE)</f>
        <v>  Patrick J</v>
      </c>
      <c r="C1364" s="11">
        <f>VLOOKUP(A1364,'Medical Examinations'!$A$1:$L$2336,2,FALSE)</f>
        <v>22.72</v>
      </c>
      <c r="D1364" s="11">
        <f>VLOOKUP(A1364,'Medical Examinations'!$A$1:$L$2336,3,FALSE)</f>
        <v>9.96</v>
      </c>
      <c r="E1364" s="11" t="str">
        <f>VLOOKUP(A1364,'Medical Examinations'!$A$1:$L$2336,4,FALSE)</f>
        <v>yes</v>
      </c>
      <c r="F1364" s="11" t="str">
        <f>VLOOKUP(A1364,'Medical Examinations'!$A$1:$L$2336,5,FALSE)</f>
        <v>No</v>
      </c>
      <c r="G1364" s="11" t="str">
        <f>VLOOKUP(A1364,'Medical Examinations'!$A$1:$L$2336,6,FALSE)</f>
        <v>No</v>
      </c>
      <c r="H1364" s="11">
        <f>VLOOKUP(A1364,'Medical Examinations'!$A$1:$L$2336,8,FALSE)</f>
        <v>2</v>
      </c>
      <c r="I1364" s="11" t="str">
        <f>VLOOKUP(A1364,'Medical Examinations'!$A$1:$L$2336,10,FALSE)</f>
        <v>No</v>
      </c>
      <c r="J1364" s="11" t="str">
        <f>VLOOKUP(A1364,'Medical Examinations'!$A$1:$L$2336,11,FALSE)</f>
        <v>Normal Weight</v>
      </c>
      <c r="K1364" s="11" t="str">
        <f>VLOOKUP(A1364,'Medical Examinations'!$A$1:$L$2336,12,FALSE)</f>
        <v>Diabetes</v>
      </c>
      <c r="L1364" s="10">
        <f ca="1">VLOOKUP(A1364,'Hospitalisation Details'!$A$1:$Q$2344,3,FALSE)</f>
        <v>1972</v>
      </c>
      <c r="M1364" s="10" t="str">
        <f ca="1">VLOOKUP(A1364,'Hospitalisation Details'!$A$1:$Q$2344,5,FALSE)</f>
        <v>Dec</v>
      </c>
      <c r="N1364" s="11">
        <f ca="1">VLOOKUP(A1364,'Hospitalisation Details'!$A$1:$Q$2344,6,FALSE)</f>
        <v>6</v>
      </c>
      <c r="O1364" s="17">
        <f ca="1">VLOOKUP(A1364,'Hospitalisation Details'!$A$1:$Q$2344,7,FALSE)</f>
        <v>26639</v>
      </c>
      <c r="P1364" s="11">
        <f ca="1">VLOOKUP(A1364,'Hospitalisation Details'!$A$1:$Q$2344,10,FALSE)</f>
        <v>11378.57</v>
      </c>
      <c r="Q1364" s="11" t="str">
        <f ca="1">VLOOKUP(A1364,'Hospitalisation Details'!$A$1:$Q$2344,12,FALSE)</f>
        <v>tier - 3</v>
      </c>
      <c r="R1364" s="11" t="str">
        <f ca="1">VLOOKUP(A1364,'Hospitalisation Details'!$A$1:$Q$2344,14,FALSE)</f>
        <v>tier - 2</v>
      </c>
      <c r="S1364" s="11">
        <f ca="1">VLOOKUP(A1364,'Hospitalisation Details'!$A$1:$Q$2344,17,FALSE)</f>
        <v>52</v>
      </c>
      <c r="T1364" s="11" t="str">
        <f ca="1">VLOOKUP(A1364,'Hospitalisation Details'!$A$1:$Q$2336,16,FALSE)</f>
        <v>R1025</v>
      </c>
    </row>
    <row r="1365" ht="15.5" spans="1:20">
      <c r="A1365" s="10" t="s">
        <v>4986</v>
      </c>
      <c r="B1365" s="11" t="str">
        <f>VLOOKUP(A1365,'Customer Names'!$H$6:$K$2340,3,FALSE)</f>
        <v>  Keara</v>
      </c>
      <c r="C1365" s="11">
        <f>VLOOKUP(A1365,'Medical Examinations'!$A$1:$L$2336,2,FALSE)</f>
        <v>32.6</v>
      </c>
      <c r="D1365" s="11">
        <f>VLOOKUP(A1365,'Medical Examinations'!$A$1:$L$2336,3,FALSE)</f>
        <v>6.8</v>
      </c>
      <c r="E1365" s="11" t="str">
        <f>VLOOKUP(A1365,'Medical Examinations'!$A$1:$L$2336,4,FALSE)</f>
        <v>yes</v>
      </c>
      <c r="F1365" s="11" t="str">
        <f>VLOOKUP(A1365,'Medical Examinations'!$A$1:$L$2336,5,FALSE)</f>
        <v>No</v>
      </c>
      <c r="G1365" s="11" t="str">
        <f>VLOOKUP(A1365,'Medical Examinations'!$A$1:$L$2336,6,FALSE)</f>
        <v>No</v>
      </c>
      <c r="H1365" s="11">
        <f>VLOOKUP(A1365,'Medical Examinations'!$A$1:$L$2336,8,FALSE)</f>
        <v>0</v>
      </c>
      <c r="I1365" s="11" t="str">
        <f>VLOOKUP(A1365,'Medical Examinations'!$A$1:$L$2336,10,FALSE)</f>
        <v>No</v>
      </c>
      <c r="J1365" s="11" t="str">
        <f>VLOOKUP(A1365,'Medical Examinations'!$A$1:$L$2336,11,FALSE)</f>
        <v>Obesity</v>
      </c>
      <c r="K1365" s="11" t="str">
        <f>VLOOKUP(A1365,'Medical Examinations'!$A$1:$L$2336,12,FALSE)</f>
        <v>Diabetes</v>
      </c>
      <c r="L1365" s="10">
        <f ca="1">VLOOKUP(A1365,'Hospitalisation Details'!$A$1:$Q$2344,3,FALSE)</f>
        <v>1964</v>
      </c>
      <c r="M1365" s="10" t="str">
        <f ca="1">VLOOKUP(A1365,'Hospitalisation Details'!$A$1:$Q$2344,5,FALSE)</f>
        <v>Jun</v>
      </c>
      <c r="N1365" s="11">
        <f ca="1">VLOOKUP(A1365,'Hospitalisation Details'!$A$1:$Q$2344,6,FALSE)</f>
        <v>13</v>
      </c>
      <c r="O1365" s="17">
        <f ca="1">VLOOKUP(A1365,'Hospitalisation Details'!$A$1:$Q$2344,7,FALSE)</f>
        <v>23541</v>
      </c>
      <c r="P1365" s="11">
        <f ca="1">VLOOKUP(A1365,'Hospitalisation Details'!$A$1:$Q$2344,10,FALSE)</f>
        <v>11381.33</v>
      </c>
      <c r="Q1365" s="11" t="str">
        <f ca="1">VLOOKUP(A1365,'Hospitalisation Details'!$A$1:$Q$2344,12,FALSE)</f>
        <v>tier - 3</v>
      </c>
      <c r="R1365" s="11" t="str">
        <f ca="1">VLOOKUP(A1365,'Hospitalisation Details'!$A$1:$Q$2344,14,FALSE)</f>
        <v>tier - 2</v>
      </c>
      <c r="S1365" s="11">
        <f ca="1">VLOOKUP(A1365,'Hospitalisation Details'!$A$1:$Q$2344,17,FALSE)</f>
        <v>61</v>
      </c>
      <c r="T1365" s="11" t="str">
        <f ca="1">VLOOKUP(A1365,'Hospitalisation Details'!$A$1:$Q$2336,16,FALSE)</f>
        <v>R1013</v>
      </c>
    </row>
    <row r="1366" ht="15.5" spans="1:20">
      <c r="A1366" s="10" t="s">
        <v>4989</v>
      </c>
      <c r="B1366" s="11" t="str">
        <f>VLOOKUP(A1366,'Customer Names'!$H$6:$K$2340,3,FALSE)</f>
        <v>  Nicole</v>
      </c>
      <c r="C1366" s="11">
        <f>VLOOKUP(A1366,'Medical Examinations'!$A$1:$L$2336,2,FALSE)</f>
        <v>17.28</v>
      </c>
      <c r="D1366" s="11">
        <f>VLOOKUP(A1366,'Medical Examinations'!$A$1:$L$2336,3,FALSE)</f>
        <v>6.22</v>
      </c>
      <c r="E1366" s="11" t="str">
        <f>VLOOKUP(A1366,'Medical Examinations'!$A$1:$L$2336,4,FALSE)</f>
        <v>yes</v>
      </c>
      <c r="F1366" s="11" t="str">
        <f>VLOOKUP(A1366,'Medical Examinations'!$A$1:$L$2336,5,FALSE)</f>
        <v>No</v>
      </c>
      <c r="G1366" s="11" t="str">
        <f>VLOOKUP(A1366,'Medical Examinations'!$A$1:$L$2336,6,FALSE)</f>
        <v>No</v>
      </c>
      <c r="H1366" s="11">
        <f>VLOOKUP(A1366,'Medical Examinations'!$A$1:$L$2336,8,FALSE)</f>
        <v>2</v>
      </c>
      <c r="I1366" s="11" t="str">
        <f>VLOOKUP(A1366,'Medical Examinations'!$A$1:$L$2336,10,FALSE)</f>
        <v>No</v>
      </c>
      <c r="J1366" s="11" t="str">
        <f>VLOOKUP(A1366,'Medical Examinations'!$A$1:$L$2336,11,FALSE)</f>
        <v>Under Weight</v>
      </c>
      <c r="K1366" s="11" t="str">
        <f>VLOOKUP(A1366,'Medical Examinations'!$A$1:$L$2336,12,FALSE)</f>
        <v>Prediabetes</v>
      </c>
      <c r="L1366" s="10">
        <f ca="1">VLOOKUP(A1366,'Hospitalisation Details'!$A$1:$Q$2344,3,FALSE)</f>
        <v>1997</v>
      </c>
      <c r="M1366" s="10" t="str">
        <f ca="1">VLOOKUP(A1366,'Hospitalisation Details'!$A$1:$Q$2344,5,FALSE)</f>
        <v>Jul</v>
      </c>
      <c r="N1366" s="11">
        <f ca="1">VLOOKUP(A1366,'Hospitalisation Details'!$A$1:$Q$2344,6,FALSE)</f>
        <v>28</v>
      </c>
      <c r="O1366" s="17">
        <f ca="1">VLOOKUP(A1366,'Hospitalisation Details'!$A$1:$Q$2344,7,FALSE)</f>
        <v>35639</v>
      </c>
      <c r="P1366" s="11">
        <f ca="1">VLOOKUP(A1366,'Hospitalisation Details'!$A$1:$Q$2344,10,FALSE)</f>
        <v>11388.27</v>
      </c>
      <c r="Q1366" s="11" t="str">
        <f ca="1">VLOOKUP(A1366,'Hospitalisation Details'!$A$1:$Q$2344,12,FALSE)</f>
        <v>tier - 3</v>
      </c>
      <c r="R1366" s="11" t="str">
        <f ca="1">VLOOKUP(A1366,'Hospitalisation Details'!$A$1:$Q$2344,14,FALSE)</f>
        <v>tier - 2</v>
      </c>
      <c r="S1366" s="11">
        <f ca="1">VLOOKUP(A1366,'Hospitalisation Details'!$A$1:$Q$2344,17,FALSE)</f>
        <v>28</v>
      </c>
      <c r="T1366" s="11" t="str">
        <f ca="1">VLOOKUP(A1366,'Hospitalisation Details'!$A$1:$Q$2336,16,FALSE)</f>
        <v>R1026</v>
      </c>
    </row>
    <row r="1367" ht="15.5" spans="1:20">
      <c r="A1367" s="10" t="s">
        <v>4993</v>
      </c>
      <c r="B1367" s="11" t="str">
        <f>VLOOKUP(A1367,'Customer Names'!$H$6:$K$2340,3,FALSE)</f>
        <v>  Katena</v>
      </c>
      <c r="C1367" s="11">
        <f>VLOOKUP(A1367,'Medical Examinations'!$A$1:$L$2336,2,FALSE)</f>
        <v>27.92</v>
      </c>
      <c r="D1367" s="11">
        <f>VLOOKUP(A1367,'Medical Examinations'!$A$1:$L$2336,3,FALSE)</f>
        <v>5.79</v>
      </c>
      <c r="E1367" s="11" t="str">
        <f>VLOOKUP(A1367,'Medical Examinations'!$A$1:$L$2336,4,FALSE)</f>
        <v>No</v>
      </c>
      <c r="F1367" s="11" t="str">
        <f>VLOOKUP(A1367,'Medical Examinations'!$A$1:$L$2336,5,FALSE)</f>
        <v>No</v>
      </c>
      <c r="G1367" s="11" t="str">
        <f>VLOOKUP(A1367,'Medical Examinations'!$A$1:$L$2336,6,FALSE)</f>
        <v>No</v>
      </c>
      <c r="H1367" s="11">
        <f>VLOOKUP(A1367,'Medical Examinations'!$A$1:$L$2336,8,FALSE)</f>
        <v>1</v>
      </c>
      <c r="I1367" s="11" t="str">
        <f>VLOOKUP(A1367,'Medical Examinations'!$A$1:$L$2336,10,FALSE)</f>
        <v>No</v>
      </c>
      <c r="J1367" s="11" t="str">
        <f>VLOOKUP(A1367,'Medical Examinations'!$A$1:$L$2336,11,FALSE)</f>
        <v>Over Weight</v>
      </c>
      <c r="K1367" s="11" t="str">
        <f>VLOOKUP(A1367,'Medical Examinations'!$A$1:$L$2336,12,FALSE)</f>
        <v>Prediabetes</v>
      </c>
      <c r="L1367" s="10">
        <f ca="1">VLOOKUP(A1367,'Hospitalisation Details'!$A$1:$Q$2344,3,FALSE)</f>
        <v>1967</v>
      </c>
      <c r="M1367" s="10" t="str">
        <f ca="1">VLOOKUP(A1367,'Hospitalisation Details'!$A$1:$Q$2344,5,FALSE)</f>
        <v>Dec</v>
      </c>
      <c r="N1367" s="11">
        <f ca="1">VLOOKUP(A1367,'Hospitalisation Details'!$A$1:$Q$2344,6,FALSE)</f>
        <v>19</v>
      </c>
      <c r="O1367" s="17">
        <f ca="1">VLOOKUP(A1367,'Hospitalisation Details'!$A$1:$Q$2344,7,FALSE)</f>
        <v>24825</v>
      </c>
      <c r="P1367" s="11">
        <f ca="1">VLOOKUP(A1367,'Hospitalisation Details'!$A$1:$Q$2344,10,FALSE)</f>
        <v>11394.07</v>
      </c>
      <c r="Q1367" s="11" t="str">
        <f ca="1">VLOOKUP(A1367,'Hospitalisation Details'!$A$1:$Q$2344,12,FALSE)</f>
        <v>tier - 3</v>
      </c>
      <c r="R1367" s="11" t="str">
        <f ca="1">VLOOKUP(A1367,'Hospitalisation Details'!$A$1:$Q$2344,14,FALSE)</f>
        <v>tier - 1</v>
      </c>
      <c r="S1367" s="11">
        <f ca="1">VLOOKUP(A1367,'Hospitalisation Details'!$A$1:$Q$2344,17,FALSE)</f>
        <v>57</v>
      </c>
      <c r="T1367" s="11" t="str">
        <f ca="1">VLOOKUP(A1367,'Hospitalisation Details'!$A$1:$Q$2336,16,FALSE)</f>
        <v>R1018</v>
      </c>
    </row>
    <row r="1368" ht="15.5" spans="1:20">
      <c r="A1368" s="10" t="s">
        <v>4997</v>
      </c>
      <c r="B1368" s="11" t="str">
        <f>VLOOKUP(A1368,'Customer Names'!$H$6:$K$2340,3,FALSE)</f>
        <v>  Bean K</v>
      </c>
      <c r="C1368" s="11">
        <f>VLOOKUP(A1368,'Medical Examinations'!$A$1:$L$2336,2,FALSE)</f>
        <v>38.285</v>
      </c>
      <c r="D1368" s="11">
        <f>VLOOKUP(A1368,'Medical Examinations'!$A$1:$L$2336,3,FALSE)</f>
        <v>5.41</v>
      </c>
      <c r="E1368" s="11" t="str">
        <f>VLOOKUP(A1368,'Medical Examinations'!$A$1:$L$2336,4,FALSE)</f>
        <v>No</v>
      </c>
      <c r="F1368" s="11" t="str">
        <f>VLOOKUP(A1368,'Medical Examinations'!$A$1:$L$2336,5,FALSE)</f>
        <v>No</v>
      </c>
      <c r="G1368" s="11" t="str">
        <f>VLOOKUP(A1368,'Medical Examinations'!$A$1:$L$2336,6,FALSE)</f>
        <v>No</v>
      </c>
      <c r="H1368" s="11">
        <f>VLOOKUP(A1368,'Medical Examinations'!$A$1:$L$2336,8,FALSE)</f>
        <v>0</v>
      </c>
      <c r="I1368" s="11" t="str">
        <f>VLOOKUP(A1368,'Medical Examinations'!$A$1:$L$2336,10,FALSE)</f>
        <v>No</v>
      </c>
      <c r="J1368" s="11" t="str">
        <f>VLOOKUP(A1368,'Medical Examinations'!$A$1:$L$2336,11,FALSE)</f>
        <v>Obesity</v>
      </c>
      <c r="K1368" s="11" t="str">
        <f>VLOOKUP(A1368,'Medical Examinations'!$A$1:$L$2336,12,FALSE)</f>
        <v>Normal</v>
      </c>
      <c r="L1368" s="10">
        <f ca="1">VLOOKUP(A1368,'Hospitalisation Details'!$A$1:$Q$2344,3,FALSE)</f>
        <v>1970</v>
      </c>
      <c r="M1368" s="10" t="str">
        <f ca="1">VLOOKUP(A1368,'Hospitalisation Details'!$A$1:$Q$2344,5,FALSE)</f>
        <v>Oct</v>
      </c>
      <c r="N1368" s="11">
        <f ca="1">VLOOKUP(A1368,'Hospitalisation Details'!$A$1:$Q$2344,6,FALSE)</f>
        <v>2</v>
      </c>
      <c r="O1368" s="17">
        <f ca="1">VLOOKUP(A1368,'Hospitalisation Details'!$A$1:$Q$2344,7,FALSE)</f>
        <v>25843</v>
      </c>
      <c r="P1368" s="11">
        <f ca="1">VLOOKUP(A1368,'Hospitalisation Details'!$A$1:$Q$2344,10,FALSE)</f>
        <v>11396.9</v>
      </c>
      <c r="Q1368" s="11" t="str">
        <f ca="1">VLOOKUP(A1368,'Hospitalisation Details'!$A$1:$Q$2344,12,FALSE)</f>
        <v>tier - 3</v>
      </c>
      <c r="R1368" s="11" t="str">
        <f ca="1">VLOOKUP(A1368,'Hospitalisation Details'!$A$1:$Q$2344,14,FALSE)</f>
        <v>tier - 3</v>
      </c>
      <c r="S1368" s="11">
        <f ca="1">VLOOKUP(A1368,'Hospitalisation Details'!$A$1:$Q$2344,17,FALSE)</f>
        <v>55</v>
      </c>
      <c r="T1368" s="11" t="str">
        <f ca="1">VLOOKUP(A1368,'Hospitalisation Details'!$A$1:$Q$2336,16,FALSE)</f>
        <v>R1024</v>
      </c>
    </row>
    <row r="1369" ht="15.5" spans="1:20">
      <c r="A1369" s="10" t="s">
        <v>4999</v>
      </c>
      <c r="B1369" s="11" t="str">
        <f>VLOOKUP(A1369,'Customer Names'!$H$6:$K$2340,3,FALSE)</f>
        <v>  Brian</v>
      </c>
      <c r="C1369" s="11">
        <f>VLOOKUP(A1369,'Medical Examinations'!$A$1:$L$2336,2,FALSE)</f>
        <v>16.48</v>
      </c>
      <c r="D1369" s="11">
        <f>VLOOKUP(A1369,'Medical Examinations'!$A$1:$L$2336,3,FALSE)</f>
        <v>11.05</v>
      </c>
      <c r="E1369" s="11" t="str">
        <f>VLOOKUP(A1369,'Medical Examinations'!$A$1:$L$2336,4,FALSE)</f>
        <v>No</v>
      </c>
      <c r="F1369" s="11" t="str">
        <f>VLOOKUP(A1369,'Medical Examinations'!$A$1:$L$2336,5,FALSE)</f>
        <v>No</v>
      </c>
      <c r="G1369" s="11" t="str">
        <f>VLOOKUP(A1369,'Medical Examinations'!$A$1:$L$2336,6,FALSE)</f>
        <v>No</v>
      </c>
      <c r="H1369" s="11">
        <f>VLOOKUP(A1369,'Medical Examinations'!$A$1:$L$2336,8,FALSE)</f>
        <v>0</v>
      </c>
      <c r="I1369" s="11" t="str">
        <f>VLOOKUP(A1369,'Medical Examinations'!$A$1:$L$2336,10,FALSE)</f>
        <v>No</v>
      </c>
      <c r="J1369" s="11" t="str">
        <f>VLOOKUP(A1369,'Medical Examinations'!$A$1:$L$2336,11,FALSE)</f>
        <v>Under Weight</v>
      </c>
      <c r="K1369" s="11" t="str">
        <f>VLOOKUP(A1369,'Medical Examinations'!$A$1:$L$2336,12,FALSE)</f>
        <v>Diabetes</v>
      </c>
      <c r="L1369" s="10">
        <f ca="1">VLOOKUP(A1369,'Hospitalisation Details'!$A$1:$Q$2344,3,FALSE)</f>
        <v>1970</v>
      </c>
      <c r="M1369" s="10" t="str">
        <f ca="1">VLOOKUP(A1369,'Hospitalisation Details'!$A$1:$Q$2344,5,FALSE)</f>
        <v>Oct</v>
      </c>
      <c r="N1369" s="11">
        <f ca="1">VLOOKUP(A1369,'Hospitalisation Details'!$A$1:$Q$2344,6,FALSE)</f>
        <v>7</v>
      </c>
      <c r="O1369" s="17">
        <f ca="1">VLOOKUP(A1369,'Hospitalisation Details'!$A$1:$Q$2344,7,FALSE)</f>
        <v>25848</v>
      </c>
      <c r="P1369" s="11">
        <f ca="1">VLOOKUP(A1369,'Hospitalisation Details'!$A$1:$Q$2344,10,FALSE)</f>
        <v>11411.69</v>
      </c>
      <c r="Q1369" s="11" t="str">
        <f ca="1">VLOOKUP(A1369,'Hospitalisation Details'!$A$1:$Q$2344,12,FALSE)</f>
        <v>tier - 3</v>
      </c>
      <c r="R1369" s="11" t="str">
        <f ca="1">VLOOKUP(A1369,'Hospitalisation Details'!$A$1:$Q$2344,14,FALSE)</f>
        <v>tier - 2</v>
      </c>
      <c r="S1369" s="11">
        <f ca="1">VLOOKUP(A1369,'Hospitalisation Details'!$A$1:$Q$2344,17,FALSE)</f>
        <v>55</v>
      </c>
      <c r="T1369" s="11" t="str">
        <f ca="1">VLOOKUP(A1369,'Hospitalisation Details'!$A$1:$Q$2336,16,FALSE)</f>
        <v>R1011</v>
      </c>
    </row>
    <row r="1370" ht="15.5" spans="1:20">
      <c r="A1370" s="10" t="s">
        <v>5003</v>
      </c>
      <c r="B1370" s="11" t="str">
        <f>VLOOKUP(A1370,'Customer Names'!$H$6:$K$2340,3,FALSE)</f>
        <v>  Jan-Patrick</v>
      </c>
      <c r="C1370" s="11">
        <f>VLOOKUP(A1370,'Medical Examinations'!$A$1:$L$2336,2,FALSE)</f>
        <v>38.57</v>
      </c>
      <c r="D1370" s="11">
        <f>VLOOKUP(A1370,'Medical Examinations'!$A$1:$L$2336,3,FALSE)</f>
        <v>6.27</v>
      </c>
      <c r="E1370" s="11" t="str">
        <f>VLOOKUP(A1370,'Medical Examinations'!$A$1:$L$2336,4,FALSE)</f>
        <v>No</v>
      </c>
      <c r="F1370" s="11" t="str">
        <f>VLOOKUP(A1370,'Medical Examinations'!$A$1:$L$2336,5,FALSE)</f>
        <v>No</v>
      </c>
      <c r="G1370" s="11" t="str">
        <f>VLOOKUP(A1370,'Medical Examinations'!$A$1:$L$2336,6,FALSE)</f>
        <v>No</v>
      </c>
      <c r="H1370" s="11">
        <f>VLOOKUP(A1370,'Medical Examinations'!$A$1:$L$2336,8,FALSE)</f>
        <v>0</v>
      </c>
      <c r="I1370" s="11" t="str">
        <f>VLOOKUP(A1370,'Medical Examinations'!$A$1:$L$2336,10,FALSE)</f>
        <v>No</v>
      </c>
      <c r="J1370" s="11" t="str">
        <f>VLOOKUP(A1370,'Medical Examinations'!$A$1:$L$2336,11,FALSE)</f>
        <v>Obesity</v>
      </c>
      <c r="K1370" s="11" t="str">
        <f>VLOOKUP(A1370,'Medical Examinations'!$A$1:$L$2336,12,FALSE)</f>
        <v>Prediabetes</v>
      </c>
      <c r="L1370" s="10">
        <f ca="1">VLOOKUP(A1370,'Hospitalisation Details'!$A$1:$Q$2344,3,FALSE)</f>
        <v>1983</v>
      </c>
      <c r="M1370" s="10" t="str">
        <f ca="1">VLOOKUP(A1370,'Hospitalisation Details'!$A$1:$Q$2344,5,FALSE)</f>
        <v>Oct</v>
      </c>
      <c r="N1370" s="11">
        <f ca="1">VLOOKUP(A1370,'Hospitalisation Details'!$A$1:$Q$2344,6,FALSE)</f>
        <v>23</v>
      </c>
      <c r="O1370" s="17">
        <f ca="1">VLOOKUP(A1370,'Hospitalisation Details'!$A$1:$Q$2344,7,FALSE)</f>
        <v>30612</v>
      </c>
      <c r="P1370" s="11">
        <f ca="1">VLOOKUP(A1370,'Hospitalisation Details'!$A$1:$Q$2344,10,FALSE)</f>
        <v>11412.02</v>
      </c>
      <c r="Q1370" s="11" t="str">
        <f ca="1">VLOOKUP(A1370,'Hospitalisation Details'!$A$1:$Q$2344,12,FALSE)</f>
        <v>tier - 3</v>
      </c>
      <c r="R1370" s="11" t="str">
        <f ca="1">VLOOKUP(A1370,'Hospitalisation Details'!$A$1:$Q$2344,14,FALSE)</f>
        <v>tier - 1</v>
      </c>
      <c r="S1370" s="11">
        <f ca="1">VLOOKUP(A1370,'Hospitalisation Details'!$A$1:$Q$2344,17,FALSE)</f>
        <v>42</v>
      </c>
      <c r="T1370" s="11" t="str">
        <f ca="1">VLOOKUP(A1370,'Hospitalisation Details'!$A$1:$Q$2336,16,FALSE)</f>
        <v>R1021</v>
      </c>
    </row>
    <row r="1371" ht="15.5" spans="1:20">
      <c r="A1371" s="10" t="s">
        <v>5006</v>
      </c>
      <c r="B1371" s="11" t="str">
        <f>VLOOKUP(A1371,'Customer Names'!$H$6:$K$2340,3,FALSE)</f>
        <v>  Jesse J</v>
      </c>
      <c r="C1371" s="11">
        <f>VLOOKUP(A1371,'Medical Examinations'!$A$1:$L$2336,2,FALSE)</f>
        <v>43.85</v>
      </c>
      <c r="D1371" s="11">
        <f>VLOOKUP(A1371,'Medical Examinations'!$A$1:$L$2336,3,FALSE)</f>
        <v>4.77</v>
      </c>
      <c r="E1371" s="11" t="str">
        <f>VLOOKUP(A1371,'Medical Examinations'!$A$1:$L$2336,4,FALSE)</f>
        <v>yes</v>
      </c>
      <c r="F1371" s="11" t="str">
        <f>VLOOKUP(A1371,'Medical Examinations'!$A$1:$L$2336,5,FALSE)</f>
        <v>No</v>
      </c>
      <c r="G1371" s="11" t="str">
        <f>VLOOKUP(A1371,'Medical Examinations'!$A$1:$L$2336,6,FALSE)</f>
        <v>No</v>
      </c>
      <c r="H1371" s="11">
        <f>VLOOKUP(A1371,'Medical Examinations'!$A$1:$L$2336,8,FALSE)</f>
        <v>0</v>
      </c>
      <c r="I1371" s="11" t="str">
        <f>VLOOKUP(A1371,'Medical Examinations'!$A$1:$L$2336,10,FALSE)</f>
        <v>No</v>
      </c>
      <c r="J1371" s="11" t="str">
        <f>VLOOKUP(A1371,'Medical Examinations'!$A$1:$L$2336,11,FALSE)</f>
        <v>Obesity</v>
      </c>
      <c r="K1371" s="11" t="str">
        <f>VLOOKUP(A1371,'Medical Examinations'!$A$1:$L$2336,12,FALSE)</f>
        <v>Normal</v>
      </c>
      <c r="L1371" s="10">
        <f ca="1">VLOOKUP(A1371,'Hospitalisation Details'!$A$1:$Q$2344,3,FALSE)</f>
        <v>1985</v>
      </c>
      <c r="M1371" s="10" t="str">
        <f ca="1">VLOOKUP(A1371,'Hospitalisation Details'!$A$1:$Q$2344,5,FALSE)</f>
        <v>Jun</v>
      </c>
      <c r="N1371" s="11">
        <f ca="1">VLOOKUP(A1371,'Hospitalisation Details'!$A$1:$Q$2344,6,FALSE)</f>
        <v>9</v>
      </c>
      <c r="O1371" s="17">
        <f ca="1">VLOOKUP(A1371,'Hospitalisation Details'!$A$1:$Q$2344,7,FALSE)</f>
        <v>31207</v>
      </c>
      <c r="P1371" s="11">
        <f ca="1">VLOOKUP(A1371,'Hospitalisation Details'!$A$1:$Q$2344,10,FALSE)</f>
        <v>11419.49</v>
      </c>
      <c r="Q1371" s="11" t="str">
        <f ca="1">VLOOKUP(A1371,'Hospitalisation Details'!$A$1:$Q$2344,12,FALSE)</f>
        <v>tier - 3</v>
      </c>
      <c r="R1371" s="11" t="str">
        <f ca="1">VLOOKUP(A1371,'Hospitalisation Details'!$A$1:$Q$2344,14,FALSE)</f>
        <v>tier - 1</v>
      </c>
      <c r="S1371" s="11">
        <f ca="1">VLOOKUP(A1371,'Hospitalisation Details'!$A$1:$Q$2344,17,FALSE)</f>
        <v>40</v>
      </c>
      <c r="T1371" s="11" t="str">
        <f ca="1">VLOOKUP(A1371,'Hospitalisation Details'!$A$1:$Q$2336,16,FALSE)</f>
        <v>R1012</v>
      </c>
    </row>
    <row r="1372" ht="15.5" spans="1:20">
      <c r="A1372" s="10" t="s">
        <v>5010</v>
      </c>
      <c r="B1372" s="11" t="str">
        <f>VLOOKUP(A1372,'Customer Names'!$H$6:$K$2340,3,FALSE)</f>
        <v>  Lindsey M</v>
      </c>
      <c r="C1372" s="11">
        <f>VLOOKUP(A1372,'Medical Examinations'!$A$1:$L$2336,2,FALSE)</f>
        <v>30.11</v>
      </c>
      <c r="D1372" s="11">
        <f>VLOOKUP(A1372,'Medical Examinations'!$A$1:$L$2336,3,FALSE)</f>
        <v>4.08</v>
      </c>
      <c r="E1372" s="11" t="str">
        <f>VLOOKUP(A1372,'Medical Examinations'!$A$1:$L$2336,4,FALSE)</f>
        <v>No</v>
      </c>
      <c r="F1372" s="11" t="str">
        <f>VLOOKUP(A1372,'Medical Examinations'!$A$1:$L$2336,5,FALSE)</f>
        <v>No</v>
      </c>
      <c r="G1372" s="11" t="str">
        <f>VLOOKUP(A1372,'Medical Examinations'!$A$1:$L$2336,6,FALSE)</f>
        <v>No</v>
      </c>
      <c r="H1372" s="11">
        <f>VLOOKUP(A1372,'Medical Examinations'!$A$1:$L$2336,8,FALSE)</f>
        <v>0</v>
      </c>
      <c r="I1372" s="11" t="str">
        <f>VLOOKUP(A1372,'Medical Examinations'!$A$1:$L$2336,10,FALSE)</f>
        <v>No</v>
      </c>
      <c r="J1372" s="11" t="str">
        <f>VLOOKUP(A1372,'Medical Examinations'!$A$1:$L$2336,11,FALSE)</f>
        <v>Obesity</v>
      </c>
      <c r="K1372" s="11" t="str">
        <f>VLOOKUP(A1372,'Medical Examinations'!$A$1:$L$2336,12,FALSE)</f>
        <v>Normal</v>
      </c>
      <c r="L1372" s="10">
        <f ca="1">VLOOKUP(A1372,'Hospitalisation Details'!$A$1:$Q$2344,3,FALSE)</f>
        <v>1980</v>
      </c>
      <c r="M1372" s="10" t="str">
        <f ca="1">VLOOKUP(A1372,'Hospitalisation Details'!$A$1:$Q$2344,5,FALSE)</f>
        <v>Jul</v>
      </c>
      <c r="N1372" s="11">
        <f ca="1">VLOOKUP(A1372,'Hospitalisation Details'!$A$1:$Q$2344,6,FALSE)</f>
        <v>17</v>
      </c>
      <c r="O1372" s="17">
        <f ca="1">VLOOKUP(A1372,'Hospitalisation Details'!$A$1:$Q$2344,7,FALSE)</f>
        <v>29419</v>
      </c>
      <c r="P1372" s="11">
        <f ca="1">VLOOKUP(A1372,'Hospitalisation Details'!$A$1:$Q$2344,10,FALSE)</f>
        <v>11435.74</v>
      </c>
      <c r="Q1372" s="11" t="str">
        <f ca="1">VLOOKUP(A1372,'Hospitalisation Details'!$A$1:$Q$2344,12,FALSE)</f>
        <v>tier - 3</v>
      </c>
      <c r="R1372" s="11" t="str">
        <f ca="1">VLOOKUP(A1372,'Hospitalisation Details'!$A$1:$Q$2344,14,FALSE)</f>
        <v>tier - 3</v>
      </c>
      <c r="S1372" s="11">
        <f ca="1">VLOOKUP(A1372,'Hospitalisation Details'!$A$1:$Q$2344,17,FALSE)</f>
        <v>45</v>
      </c>
      <c r="T1372" s="11" t="str">
        <f ca="1">VLOOKUP(A1372,'Hospitalisation Details'!$A$1:$Q$2336,16,FALSE)</f>
        <v>R1021</v>
      </c>
    </row>
    <row r="1373" ht="15.5" spans="1:20">
      <c r="A1373" s="10" t="s">
        <v>5014</v>
      </c>
      <c r="B1373" s="11" t="str">
        <f>VLOOKUP(A1373,'Customer Names'!$H$6:$K$2340,3,FALSE)</f>
        <v>  Marguerite K</v>
      </c>
      <c r="C1373" s="11">
        <f>VLOOKUP(A1373,'Medical Examinations'!$A$1:$L$2336,2,FALSE)</f>
        <v>31.59</v>
      </c>
      <c r="D1373" s="11">
        <f>VLOOKUP(A1373,'Medical Examinations'!$A$1:$L$2336,3,FALSE)</f>
        <v>6.01</v>
      </c>
      <c r="E1373" s="11" t="str">
        <f>VLOOKUP(A1373,'Medical Examinations'!$A$1:$L$2336,4,FALSE)</f>
        <v>No</v>
      </c>
      <c r="F1373" s="11" t="str">
        <f>VLOOKUP(A1373,'Medical Examinations'!$A$1:$L$2336,5,FALSE)</f>
        <v>No</v>
      </c>
      <c r="G1373" s="11" t="str">
        <f>VLOOKUP(A1373,'Medical Examinations'!$A$1:$L$2336,6,FALSE)</f>
        <v>No</v>
      </c>
      <c r="H1373" s="11">
        <f>VLOOKUP(A1373,'Medical Examinations'!$A$1:$L$2336,8,FALSE)</f>
        <v>0</v>
      </c>
      <c r="I1373" s="11" t="str">
        <f>VLOOKUP(A1373,'Medical Examinations'!$A$1:$L$2336,10,FALSE)</f>
        <v>No</v>
      </c>
      <c r="J1373" s="11" t="str">
        <f>VLOOKUP(A1373,'Medical Examinations'!$A$1:$L$2336,11,FALSE)</f>
        <v>Obesity</v>
      </c>
      <c r="K1373" s="11" t="str">
        <f>VLOOKUP(A1373,'Medical Examinations'!$A$1:$L$2336,12,FALSE)</f>
        <v>Prediabetes</v>
      </c>
      <c r="L1373" s="10">
        <f ca="1">VLOOKUP(A1373,'Hospitalisation Details'!$A$1:$Q$2344,3,FALSE)</f>
        <v>1971</v>
      </c>
      <c r="M1373" s="10" t="str">
        <f ca="1">VLOOKUP(A1373,'Hospitalisation Details'!$A$1:$Q$2344,5,FALSE)</f>
        <v>Sep</v>
      </c>
      <c r="N1373" s="11">
        <f ca="1">VLOOKUP(A1373,'Hospitalisation Details'!$A$1:$Q$2344,6,FALSE)</f>
        <v>12</v>
      </c>
      <c r="O1373" s="17">
        <f ca="1">VLOOKUP(A1373,'Hospitalisation Details'!$A$1:$Q$2344,7,FALSE)</f>
        <v>26188</v>
      </c>
      <c r="P1373" s="11">
        <f ca="1">VLOOKUP(A1373,'Hospitalisation Details'!$A$1:$Q$2344,10,FALSE)</f>
        <v>11436.74</v>
      </c>
      <c r="Q1373" s="11" t="str">
        <f ca="1">VLOOKUP(A1373,'Hospitalisation Details'!$A$1:$Q$2344,12,FALSE)</f>
        <v>tier - 3</v>
      </c>
      <c r="R1373" s="11" t="str">
        <f ca="1">VLOOKUP(A1373,'Hospitalisation Details'!$A$1:$Q$2344,14,FALSE)</f>
        <v>tier - 3</v>
      </c>
      <c r="S1373" s="11">
        <f ca="1">VLOOKUP(A1373,'Hospitalisation Details'!$A$1:$Q$2344,17,FALSE)</f>
        <v>54</v>
      </c>
      <c r="T1373" s="11" t="str">
        <f ca="1">VLOOKUP(A1373,'Hospitalisation Details'!$A$1:$Q$2336,16,FALSE)</f>
        <v>R1012</v>
      </c>
    </row>
    <row r="1374" ht="15.5" spans="1:20">
      <c r="A1374" s="10" t="s">
        <v>5017</v>
      </c>
      <c r="B1374" s="11" t="str">
        <f>VLOOKUP(A1374,'Customer Names'!$H$6:$K$2340,3,FALSE)</f>
        <v>  Travis</v>
      </c>
      <c r="C1374" s="11">
        <f>VLOOKUP(A1374,'Medical Examinations'!$A$1:$L$2336,2,FALSE)</f>
        <v>40.15</v>
      </c>
      <c r="D1374" s="11">
        <f>VLOOKUP(A1374,'Medical Examinations'!$A$1:$L$2336,3,FALSE)</f>
        <v>11.84</v>
      </c>
      <c r="E1374" s="11" t="str">
        <f>VLOOKUP(A1374,'Medical Examinations'!$A$1:$L$2336,4,FALSE)</f>
        <v>No</v>
      </c>
      <c r="F1374" s="11" t="str">
        <f>VLOOKUP(A1374,'Medical Examinations'!$A$1:$L$2336,5,FALSE)</f>
        <v>No</v>
      </c>
      <c r="G1374" s="11" t="str">
        <f>VLOOKUP(A1374,'Medical Examinations'!$A$1:$L$2336,6,FALSE)</f>
        <v>No</v>
      </c>
      <c r="H1374" s="11">
        <f>VLOOKUP(A1374,'Medical Examinations'!$A$1:$L$2336,8,FALSE)</f>
        <v>0</v>
      </c>
      <c r="I1374" s="11" t="str">
        <f>VLOOKUP(A1374,'Medical Examinations'!$A$1:$L$2336,10,FALSE)</f>
        <v>No</v>
      </c>
      <c r="J1374" s="11" t="str">
        <f>VLOOKUP(A1374,'Medical Examinations'!$A$1:$L$2336,11,FALSE)</f>
        <v>Obesity</v>
      </c>
      <c r="K1374" s="11" t="str">
        <f>VLOOKUP(A1374,'Medical Examinations'!$A$1:$L$2336,12,FALSE)</f>
        <v>Diabetes</v>
      </c>
      <c r="L1374" s="10">
        <f ca="1">VLOOKUP(A1374,'Hospitalisation Details'!$A$1:$Q$2344,3,FALSE)</f>
        <v>1966</v>
      </c>
      <c r="M1374" s="10" t="str">
        <f ca="1">VLOOKUP(A1374,'Hospitalisation Details'!$A$1:$Q$2344,5,FALSE)</f>
        <v>Jun</v>
      </c>
      <c r="N1374" s="11">
        <f ca="1">VLOOKUP(A1374,'Hospitalisation Details'!$A$1:$Q$2344,6,FALSE)</f>
        <v>14</v>
      </c>
      <c r="O1374" s="17">
        <f ca="1">VLOOKUP(A1374,'Hospitalisation Details'!$A$1:$Q$2344,7,FALSE)</f>
        <v>24272</v>
      </c>
      <c r="P1374" s="11">
        <f ca="1">VLOOKUP(A1374,'Hospitalisation Details'!$A$1:$Q$2344,10,FALSE)</f>
        <v>11454.02</v>
      </c>
      <c r="Q1374" s="11" t="str">
        <f ca="1">VLOOKUP(A1374,'Hospitalisation Details'!$A$1:$Q$2344,12,FALSE)</f>
        <v>tier - 3</v>
      </c>
      <c r="R1374" s="11" t="str">
        <f ca="1">VLOOKUP(A1374,'Hospitalisation Details'!$A$1:$Q$2344,14,FALSE)</f>
        <v>tier - 1</v>
      </c>
      <c r="S1374" s="11">
        <f ca="1">VLOOKUP(A1374,'Hospitalisation Details'!$A$1:$Q$2344,17,FALSE)</f>
        <v>59</v>
      </c>
      <c r="T1374" s="11" t="str">
        <f ca="1">VLOOKUP(A1374,'Hospitalisation Details'!$A$1:$Q$2336,16,FALSE)</f>
        <v>R1012</v>
      </c>
    </row>
    <row r="1375" ht="15.5" spans="1:20">
      <c r="A1375" s="10" t="s">
        <v>5021</v>
      </c>
      <c r="B1375" s="11" t="str">
        <f>VLOOKUP(A1375,'Customer Names'!$H$6:$K$2340,3,FALSE)</f>
        <v>  Ricky</v>
      </c>
      <c r="C1375" s="11">
        <f>VLOOKUP(A1375,'Medical Examinations'!$A$1:$L$2336,2,FALSE)</f>
        <v>40.7</v>
      </c>
      <c r="D1375" s="11">
        <f>VLOOKUP(A1375,'Medical Examinations'!$A$1:$L$2336,3,FALSE)</f>
        <v>6.27</v>
      </c>
      <c r="E1375" s="11" t="str">
        <f>VLOOKUP(A1375,'Medical Examinations'!$A$1:$L$2336,4,FALSE)</f>
        <v>yes</v>
      </c>
      <c r="F1375" s="11" t="str">
        <f>VLOOKUP(A1375,'Medical Examinations'!$A$1:$L$2336,5,FALSE)</f>
        <v>No</v>
      </c>
      <c r="G1375" s="11" t="str">
        <f>VLOOKUP(A1375,'Medical Examinations'!$A$1:$L$2336,6,FALSE)</f>
        <v>Yes</v>
      </c>
      <c r="H1375" s="11">
        <f>VLOOKUP(A1375,'Medical Examinations'!$A$1:$L$2336,8,FALSE)</f>
        <v>1</v>
      </c>
      <c r="I1375" s="11" t="str">
        <f>VLOOKUP(A1375,'Medical Examinations'!$A$1:$L$2336,10,FALSE)</f>
        <v>No</v>
      </c>
      <c r="J1375" s="11" t="str">
        <f>VLOOKUP(A1375,'Medical Examinations'!$A$1:$L$2336,11,FALSE)</f>
        <v>Obesity</v>
      </c>
      <c r="K1375" s="11" t="str">
        <f>VLOOKUP(A1375,'Medical Examinations'!$A$1:$L$2336,12,FALSE)</f>
        <v>Prediabetes</v>
      </c>
      <c r="L1375" s="10">
        <f ca="1">VLOOKUP(A1375,'Hospitalisation Details'!$A$1:$Q$2344,3,FALSE)</f>
        <v>1965</v>
      </c>
      <c r="M1375" s="10" t="str">
        <f ca="1">VLOOKUP(A1375,'Hospitalisation Details'!$A$1:$Q$2344,5,FALSE)</f>
        <v>Jun</v>
      </c>
      <c r="N1375" s="11">
        <f ca="1">VLOOKUP(A1375,'Hospitalisation Details'!$A$1:$Q$2344,6,FALSE)</f>
        <v>23</v>
      </c>
      <c r="O1375" s="17">
        <f ca="1">VLOOKUP(A1375,'Hospitalisation Details'!$A$1:$Q$2344,7,FALSE)</f>
        <v>23916</v>
      </c>
      <c r="P1375" s="11">
        <f ca="1">VLOOKUP(A1375,'Hospitalisation Details'!$A$1:$Q$2344,10,FALSE)</f>
        <v>11455.28</v>
      </c>
      <c r="Q1375" s="11" t="str">
        <f ca="1">VLOOKUP(A1375,'Hospitalisation Details'!$A$1:$Q$2344,12,FALSE)</f>
        <v>tier - 3</v>
      </c>
      <c r="R1375" s="11" t="str">
        <f ca="1">VLOOKUP(A1375,'Hospitalisation Details'!$A$1:$Q$2344,14,FALSE)</f>
        <v>tier - 2</v>
      </c>
      <c r="S1375" s="11">
        <f ca="1">VLOOKUP(A1375,'Hospitalisation Details'!$A$1:$Q$2344,17,FALSE)</f>
        <v>60</v>
      </c>
      <c r="T1375" s="11" t="str">
        <f ca="1">VLOOKUP(A1375,'Hospitalisation Details'!$A$1:$Q$2336,16,FALSE)</f>
        <v>R1011</v>
      </c>
    </row>
    <row r="1376" ht="15.5" spans="1:20">
      <c r="A1376" s="10" t="s">
        <v>5025</v>
      </c>
      <c r="B1376" s="11" t="str">
        <f>VLOOKUP(A1376,'Customer Names'!$H$6:$K$2340,3,FALSE)</f>
        <v>  Colleen L</v>
      </c>
      <c r="C1376" s="11">
        <f>VLOOKUP(A1376,'Medical Examinations'!$A$1:$L$2336,2,FALSE)</f>
        <v>40.76</v>
      </c>
      <c r="D1376" s="11">
        <f>VLOOKUP(A1376,'Medical Examinations'!$A$1:$L$2336,3,FALSE)</f>
        <v>5.28</v>
      </c>
      <c r="E1376" s="11" t="str">
        <f>VLOOKUP(A1376,'Medical Examinations'!$A$1:$L$2336,4,FALSE)</f>
        <v>No</v>
      </c>
      <c r="F1376" s="11" t="str">
        <f>VLOOKUP(A1376,'Medical Examinations'!$A$1:$L$2336,5,FALSE)</f>
        <v>No</v>
      </c>
      <c r="G1376" s="11" t="str">
        <f>VLOOKUP(A1376,'Medical Examinations'!$A$1:$L$2336,6,FALSE)</f>
        <v>No</v>
      </c>
      <c r="H1376" s="11">
        <f>VLOOKUP(A1376,'Medical Examinations'!$A$1:$L$2336,8,FALSE)</f>
        <v>0</v>
      </c>
      <c r="I1376" s="11" t="str">
        <f>VLOOKUP(A1376,'Medical Examinations'!$A$1:$L$2336,10,FALSE)</f>
        <v>No</v>
      </c>
      <c r="J1376" s="11" t="str">
        <f>VLOOKUP(A1376,'Medical Examinations'!$A$1:$L$2336,11,FALSE)</f>
        <v>Obesity</v>
      </c>
      <c r="K1376" s="11" t="str">
        <f>VLOOKUP(A1376,'Medical Examinations'!$A$1:$L$2336,12,FALSE)</f>
        <v>Normal</v>
      </c>
      <c r="L1376" s="10">
        <f ca="1">VLOOKUP(A1376,'Hospitalisation Details'!$A$1:$Q$2344,3,FALSE)</f>
        <v>1966</v>
      </c>
      <c r="M1376" s="10" t="str">
        <f ca="1">VLOOKUP(A1376,'Hospitalisation Details'!$A$1:$Q$2344,5,FALSE)</f>
        <v>Sep</v>
      </c>
      <c r="N1376" s="11">
        <f ca="1">VLOOKUP(A1376,'Hospitalisation Details'!$A$1:$Q$2344,6,FALSE)</f>
        <v>7</v>
      </c>
      <c r="O1376" s="17">
        <f ca="1">VLOOKUP(A1376,'Hospitalisation Details'!$A$1:$Q$2344,7,FALSE)</f>
        <v>24357</v>
      </c>
      <c r="P1376" s="11">
        <f ca="1">VLOOKUP(A1376,'Hospitalisation Details'!$A$1:$Q$2344,10,FALSE)</f>
        <v>11478.14</v>
      </c>
      <c r="Q1376" s="11" t="str">
        <f ca="1">VLOOKUP(A1376,'Hospitalisation Details'!$A$1:$Q$2344,12,FALSE)</f>
        <v>tier - 3</v>
      </c>
      <c r="R1376" s="11" t="str">
        <f ca="1">VLOOKUP(A1376,'Hospitalisation Details'!$A$1:$Q$2344,14,FALSE)</f>
        <v>tier - 2</v>
      </c>
      <c r="S1376" s="11">
        <f ca="1">VLOOKUP(A1376,'Hospitalisation Details'!$A$1:$Q$2344,17,FALSE)</f>
        <v>59</v>
      </c>
      <c r="T1376" s="11" t="str">
        <f ca="1">VLOOKUP(A1376,'Hospitalisation Details'!$A$1:$Q$2336,16,FALSE)</f>
        <v>R1025</v>
      </c>
    </row>
    <row r="1377" ht="15.5" spans="1:20">
      <c r="A1377" s="10" t="s">
        <v>5029</v>
      </c>
      <c r="B1377" s="11" t="str">
        <f>VLOOKUP(A1377,'Customer Names'!$H$6:$K$2340,3,FALSE)</f>
        <v>  Charlie A</v>
      </c>
      <c r="C1377" s="11">
        <f>VLOOKUP(A1377,'Medical Examinations'!$A$1:$L$2336,2,FALSE)</f>
        <v>29.7</v>
      </c>
      <c r="D1377" s="11">
        <f>VLOOKUP(A1377,'Medical Examinations'!$A$1:$L$2336,3,FALSE)</f>
        <v>7.03</v>
      </c>
      <c r="E1377" s="11" t="str">
        <f>VLOOKUP(A1377,'Medical Examinations'!$A$1:$L$2336,4,FALSE)</f>
        <v>No</v>
      </c>
      <c r="F1377" s="11" t="str">
        <f>VLOOKUP(A1377,'Medical Examinations'!$A$1:$L$2336,5,FALSE)</f>
        <v>No</v>
      </c>
      <c r="G1377" s="11" t="str">
        <f>VLOOKUP(A1377,'Medical Examinations'!$A$1:$L$2336,6,FALSE)</f>
        <v>No</v>
      </c>
      <c r="H1377" s="11">
        <f>VLOOKUP(A1377,'Medical Examinations'!$A$1:$L$2336,8,FALSE)</f>
        <v>0</v>
      </c>
      <c r="I1377" s="11" t="str">
        <f>VLOOKUP(A1377,'Medical Examinations'!$A$1:$L$2336,10,FALSE)</f>
        <v>No</v>
      </c>
      <c r="J1377" s="11" t="str">
        <f>VLOOKUP(A1377,'Medical Examinations'!$A$1:$L$2336,11,FALSE)</f>
        <v>Over Weight</v>
      </c>
      <c r="K1377" s="11" t="str">
        <f>VLOOKUP(A1377,'Medical Examinations'!$A$1:$L$2336,12,FALSE)</f>
        <v>Diabetes</v>
      </c>
      <c r="L1377" s="10">
        <f ca="1">VLOOKUP(A1377,'Hospitalisation Details'!$A$1:$Q$2344,3,FALSE)</f>
        <v>2004</v>
      </c>
      <c r="M1377" s="10" t="str">
        <f ca="1">VLOOKUP(A1377,'Hospitalisation Details'!$A$1:$Q$2344,5,FALSE)</f>
        <v>Sep</v>
      </c>
      <c r="N1377" s="11">
        <f ca="1">VLOOKUP(A1377,'Hospitalisation Details'!$A$1:$Q$2344,6,FALSE)</f>
        <v>10</v>
      </c>
      <c r="O1377" s="17">
        <f ca="1">VLOOKUP(A1377,'Hospitalisation Details'!$A$1:$Q$2344,7,FALSE)</f>
        <v>38240</v>
      </c>
      <c r="P1377" s="11">
        <f ca="1">VLOOKUP(A1377,'Hospitalisation Details'!$A$1:$Q$2344,10,FALSE)</f>
        <v>11482.63</v>
      </c>
      <c r="Q1377" s="11" t="str">
        <f ca="1">VLOOKUP(A1377,'Hospitalisation Details'!$A$1:$Q$2344,12,FALSE)</f>
        <v>tier - 3</v>
      </c>
      <c r="R1377" s="11" t="str">
        <f ca="1">VLOOKUP(A1377,'Hospitalisation Details'!$A$1:$Q$2344,14,FALSE)</f>
        <v>tier - 2</v>
      </c>
      <c r="S1377" s="11">
        <f ca="1">VLOOKUP(A1377,'Hospitalisation Details'!$A$1:$Q$2344,17,FALSE)</f>
        <v>21</v>
      </c>
      <c r="T1377" s="11" t="str">
        <f ca="1">VLOOKUP(A1377,'Hospitalisation Details'!$A$1:$Q$2336,16,FALSE)</f>
        <v>R1013</v>
      </c>
    </row>
    <row r="1378" ht="15.5" spans="1:20">
      <c r="A1378" s="10" t="s">
        <v>5033</v>
      </c>
      <c r="B1378" s="11" t="str">
        <f>VLOOKUP(A1378,'Customer Names'!$H$6:$K$2340,3,FALSE)</f>
        <v>  Rick</v>
      </c>
      <c r="C1378" s="11">
        <f>VLOOKUP(A1378,'Medical Examinations'!$A$1:$L$2336,2,FALSE)</f>
        <v>40.58</v>
      </c>
      <c r="D1378" s="11">
        <f>VLOOKUP(A1378,'Medical Examinations'!$A$1:$L$2336,3,FALSE)</f>
        <v>5.32</v>
      </c>
      <c r="E1378" s="11" t="str">
        <f>VLOOKUP(A1378,'Medical Examinations'!$A$1:$L$2336,4,FALSE)</f>
        <v>yes</v>
      </c>
      <c r="F1378" s="11" t="str">
        <f>VLOOKUP(A1378,'Medical Examinations'!$A$1:$L$2336,5,FALSE)</f>
        <v>No</v>
      </c>
      <c r="G1378" s="11" t="str">
        <f>VLOOKUP(A1378,'Medical Examinations'!$A$1:$L$2336,6,FALSE)</f>
        <v>Yes</v>
      </c>
      <c r="H1378" s="11">
        <f>VLOOKUP(A1378,'Medical Examinations'!$A$1:$L$2336,8,FALSE)</f>
        <v>1</v>
      </c>
      <c r="I1378" s="11" t="str">
        <f>VLOOKUP(A1378,'Medical Examinations'!$A$1:$L$2336,10,FALSE)</f>
        <v>No</v>
      </c>
      <c r="J1378" s="11" t="str">
        <f>VLOOKUP(A1378,'Medical Examinations'!$A$1:$L$2336,11,FALSE)</f>
        <v>Obesity</v>
      </c>
      <c r="K1378" s="11" t="str">
        <f>VLOOKUP(A1378,'Medical Examinations'!$A$1:$L$2336,12,FALSE)</f>
        <v>Normal</v>
      </c>
      <c r="L1378" s="10">
        <f ca="1">VLOOKUP(A1378,'Hospitalisation Details'!$A$1:$Q$2344,3,FALSE)</f>
        <v>1970</v>
      </c>
      <c r="M1378" s="10" t="str">
        <f ca="1">VLOOKUP(A1378,'Hospitalisation Details'!$A$1:$Q$2344,5,FALSE)</f>
        <v>Oct</v>
      </c>
      <c r="N1378" s="11">
        <f ca="1">VLOOKUP(A1378,'Hospitalisation Details'!$A$1:$Q$2344,6,FALSE)</f>
        <v>13</v>
      </c>
      <c r="O1378" s="17">
        <f ca="1">VLOOKUP(A1378,'Hospitalisation Details'!$A$1:$Q$2344,7,FALSE)</f>
        <v>25854</v>
      </c>
      <c r="P1378" s="11">
        <f ca="1">VLOOKUP(A1378,'Hospitalisation Details'!$A$1:$Q$2344,10,FALSE)</f>
        <v>11488.32</v>
      </c>
      <c r="Q1378" s="11" t="str">
        <f ca="1">VLOOKUP(A1378,'Hospitalisation Details'!$A$1:$Q$2344,12,FALSE)</f>
        <v>tier - 3</v>
      </c>
      <c r="R1378" s="11" t="str">
        <f ca="1">VLOOKUP(A1378,'Hospitalisation Details'!$A$1:$Q$2344,14,FALSE)</f>
        <v>tier - 1</v>
      </c>
      <c r="S1378" s="11">
        <f ca="1">VLOOKUP(A1378,'Hospitalisation Details'!$A$1:$Q$2344,17,FALSE)</f>
        <v>55</v>
      </c>
      <c r="T1378" s="11" t="str">
        <f ca="1">VLOOKUP(A1378,'Hospitalisation Details'!$A$1:$Q$2336,16,FALSE)</f>
        <v>R1014</v>
      </c>
    </row>
    <row r="1379" ht="15.5" spans="1:20">
      <c r="A1379" s="10" t="s">
        <v>5036</v>
      </c>
      <c r="B1379" s="11" t="str">
        <f>VLOOKUP(A1379,'Customer Names'!$H$6:$K$2340,3,FALSE)</f>
        <v>  Lauren C</v>
      </c>
      <c r="C1379" s="11">
        <f>VLOOKUP(A1379,'Medical Examinations'!$A$1:$L$2336,2,FALSE)</f>
        <v>33.06</v>
      </c>
      <c r="D1379" s="11">
        <f>VLOOKUP(A1379,'Medical Examinations'!$A$1:$L$2336,3,FALSE)</f>
        <v>9.59</v>
      </c>
      <c r="E1379" s="11" t="str">
        <f>VLOOKUP(A1379,'Medical Examinations'!$A$1:$L$2336,4,FALSE)</f>
        <v>yes</v>
      </c>
      <c r="F1379" s="11" t="str">
        <f>VLOOKUP(A1379,'Medical Examinations'!$A$1:$L$2336,5,FALSE)</f>
        <v>No</v>
      </c>
      <c r="G1379" s="11" t="str">
        <f>VLOOKUP(A1379,'Medical Examinations'!$A$1:$L$2336,6,FALSE)</f>
        <v>No</v>
      </c>
      <c r="H1379" s="11">
        <f>VLOOKUP(A1379,'Medical Examinations'!$A$1:$L$2336,8,FALSE)</f>
        <v>0</v>
      </c>
      <c r="I1379" s="11" t="str">
        <f>VLOOKUP(A1379,'Medical Examinations'!$A$1:$L$2336,10,FALSE)</f>
        <v>No</v>
      </c>
      <c r="J1379" s="11" t="str">
        <f>VLOOKUP(A1379,'Medical Examinations'!$A$1:$L$2336,11,FALSE)</f>
        <v>Obesity</v>
      </c>
      <c r="K1379" s="11" t="str">
        <f>VLOOKUP(A1379,'Medical Examinations'!$A$1:$L$2336,12,FALSE)</f>
        <v>Diabetes</v>
      </c>
      <c r="L1379" s="10">
        <f ca="1">VLOOKUP(A1379,'Hospitalisation Details'!$A$1:$Q$2344,3,FALSE)</f>
        <v>1983</v>
      </c>
      <c r="M1379" s="10" t="str">
        <f ca="1">VLOOKUP(A1379,'Hospitalisation Details'!$A$1:$Q$2344,5,FALSE)</f>
        <v>Jun</v>
      </c>
      <c r="N1379" s="11">
        <f ca="1">VLOOKUP(A1379,'Hospitalisation Details'!$A$1:$Q$2344,6,FALSE)</f>
        <v>7</v>
      </c>
      <c r="O1379" s="17">
        <f ca="1">VLOOKUP(A1379,'Hospitalisation Details'!$A$1:$Q$2344,7,FALSE)</f>
        <v>30474</v>
      </c>
      <c r="P1379" s="11">
        <f ca="1">VLOOKUP(A1379,'Hospitalisation Details'!$A$1:$Q$2344,10,FALSE)</f>
        <v>11492.46</v>
      </c>
      <c r="Q1379" s="11" t="str">
        <f ca="1">VLOOKUP(A1379,'Hospitalisation Details'!$A$1:$Q$2344,12,FALSE)</f>
        <v>tier - 3</v>
      </c>
      <c r="R1379" s="11" t="str">
        <f ca="1">VLOOKUP(A1379,'Hospitalisation Details'!$A$1:$Q$2344,14,FALSE)</f>
        <v>tier - 3</v>
      </c>
      <c r="S1379" s="11">
        <f ca="1">VLOOKUP(A1379,'Hospitalisation Details'!$A$1:$Q$2344,17,FALSE)</f>
        <v>42</v>
      </c>
      <c r="T1379" s="11" t="str">
        <f ca="1">VLOOKUP(A1379,'Hospitalisation Details'!$A$1:$Q$2336,16,FALSE)</f>
        <v>R1026</v>
      </c>
    </row>
    <row r="1380" ht="15.5" spans="1:20">
      <c r="A1380" s="10" t="s">
        <v>5040</v>
      </c>
      <c r="B1380" s="11" t="str">
        <f>VLOOKUP(A1380,'Customer Names'!$H$6:$K$2340,3,FALSE)</f>
        <v>  Daniel</v>
      </c>
      <c r="C1380" s="11">
        <f>VLOOKUP(A1380,'Medical Examinations'!$A$1:$L$2336,2,FALSE)</f>
        <v>26.62</v>
      </c>
      <c r="D1380" s="11">
        <f>VLOOKUP(A1380,'Medical Examinations'!$A$1:$L$2336,3,FALSE)</f>
        <v>6.15</v>
      </c>
      <c r="E1380" s="11" t="str">
        <f>VLOOKUP(A1380,'Medical Examinations'!$A$1:$L$2336,4,FALSE)</f>
        <v>yes</v>
      </c>
      <c r="F1380" s="11" t="str">
        <f>VLOOKUP(A1380,'Medical Examinations'!$A$1:$L$2336,5,FALSE)</f>
        <v>No</v>
      </c>
      <c r="G1380" s="11" t="str">
        <f>VLOOKUP(A1380,'Medical Examinations'!$A$1:$L$2336,6,FALSE)</f>
        <v>No</v>
      </c>
      <c r="H1380" s="11">
        <f>VLOOKUP(A1380,'Medical Examinations'!$A$1:$L$2336,8,FALSE)</f>
        <v>0</v>
      </c>
      <c r="I1380" s="11" t="str">
        <f>VLOOKUP(A1380,'Medical Examinations'!$A$1:$L$2336,10,FALSE)</f>
        <v>No</v>
      </c>
      <c r="J1380" s="11" t="str">
        <f>VLOOKUP(A1380,'Medical Examinations'!$A$1:$L$2336,11,FALSE)</f>
        <v>Over Weight</v>
      </c>
      <c r="K1380" s="11" t="str">
        <f>VLOOKUP(A1380,'Medical Examinations'!$A$1:$L$2336,12,FALSE)</f>
        <v>Prediabetes</v>
      </c>
      <c r="L1380" s="10">
        <f ca="1">VLOOKUP(A1380,'Hospitalisation Details'!$A$1:$Q$2344,3,FALSE)</f>
        <v>1969</v>
      </c>
      <c r="M1380" s="10" t="str">
        <f ca="1">VLOOKUP(A1380,'Hospitalisation Details'!$A$1:$Q$2344,5,FALSE)</f>
        <v>Aug</v>
      </c>
      <c r="N1380" s="11">
        <f ca="1">VLOOKUP(A1380,'Hospitalisation Details'!$A$1:$Q$2344,6,FALSE)</f>
        <v>11</v>
      </c>
      <c r="O1380" s="17">
        <f ca="1">VLOOKUP(A1380,'Hospitalisation Details'!$A$1:$Q$2344,7,FALSE)</f>
        <v>25426</v>
      </c>
      <c r="P1380" s="11">
        <f ca="1">VLOOKUP(A1380,'Hospitalisation Details'!$A$1:$Q$2344,10,FALSE)</f>
        <v>11497.69</v>
      </c>
      <c r="Q1380" s="11" t="str">
        <f ca="1">VLOOKUP(A1380,'Hospitalisation Details'!$A$1:$Q$2344,12,FALSE)</f>
        <v>tier - 3</v>
      </c>
      <c r="R1380" s="11" t="str">
        <f ca="1">VLOOKUP(A1380,'Hospitalisation Details'!$A$1:$Q$2344,14,FALSE)</f>
        <v>tier - 1</v>
      </c>
      <c r="S1380" s="11">
        <f ca="1">VLOOKUP(A1380,'Hospitalisation Details'!$A$1:$Q$2344,17,FALSE)</f>
        <v>56</v>
      </c>
      <c r="T1380" s="11" t="str">
        <f ca="1">VLOOKUP(A1380,'Hospitalisation Details'!$A$1:$Q$2336,16,FALSE)</f>
        <v>R1012</v>
      </c>
    </row>
    <row r="1381" ht="15.5" spans="1:20">
      <c r="A1381" s="10" t="s">
        <v>5043</v>
      </c>
      <c r="B1381" s="11" t="str">
        <f>VLOOKUP(A1381,'Customer Names'!$H$6:$K$2340,3,FALSE)</f>
        <v>  Jaime</v>
      </c>
      <c r="C1381" s="11">
        <f>VLOOKUP(A1381,'Medical Examinations'!$A$1:$L$2336,2,FALSE)</f>
        <v>37.1</v>
      </c>
      <c r="D1381" s="11">
        <f>VLOOKUP(A1381,'Medical Examinations'!$A$1:$L$2336,3,FALSE)</f>
        <v>11.08</v>
      </c>
      <c r="E1381" s="11" t="str">
        <f>VLOOKUP(A1381,'Medical Examinations'!$A$1:$L$2336,4,FALSE)</f>
        <v>No</v>
      </c>
      <c r="F1381" s="11" t="str">
        <f>VLOOKUP(A1381,'Medical Examinations'!$A$1:$L$2336,5,FALSE)</f>
        <v>No</v>
      </c>
      <c r="G1381" s="11" t="str">
        <f>VLOOKUP(A1381,'Medical Examinations'!$A$1:$L$2336,6,FALSE)</f>
        <v>No</v>
      </c>
      <c r="H1381" s="11">
        <f>VLOOKUP(A1381,'Medical Examinations'!$A$1:$L$2336,8,FALSE)</f>
        <v>0</v>
      </c>
      <c r="I1381" s="11" t="str">
        <f>VLOOKUP(A1381,'Medical Examinations'!$A$1:$L$2336,10,FALSE)</f>
        <v>No</v>
      </c>
      <c r="J1381" s="11" t="str">
        <f>VLOOKUP(A1381,'Medical Examinations'!$A$1:$L$2336,11,FALSE)</f>
        <v>Obesity</v>
      </c>
      <c r="K1381" s="11" t="str">
        <f>VLOOKUP(A1381,'Medical Examinations'!$A$1:$L$2336,12,FALSE)</f>
        <v>Diabetes</v>
      </c>
      <c r="L1381" s="10">
        <f ca="1">VLOOKUP(A1381,'Hospitalisation Details'!$A$1:$Q$2344,3,FALSE)</f>
        <v>1989</v>
      </c>
      <c r="M1381" s="10" t="str">
        <f ca="1">VLOOKUP(A1381,'Hospitalisation Details'!$A$1:$Q$2344,5,FALSE)</f>
        <v>Oct</v>
      </c>
      <c r="N1381" s="11">
        <f ca="1">VLOOKUP(A1381,'Hospitalisation Details'!$A$1:$Q$2344,6,FALSE)</f>
        <v>6</v>
      </c>
      <c r="O1381" s="17">
        <f ca="1">VLOOKUP(A1381,'Hospitalisation Details'!$A$1:$Q$2344,7,FALSE)</f>
        <v>32787</v>
      </c>
      <c r="P1381" s="11">
        <f ca="1">VLOOKUP(A1381,'Hospitalisation Details'!$A$1:$Q$2344,10,FALSE)</f>
        <v>11511.61</v>
      </c>
      <c r="Q1381" s="11" t="str">
        <f ca="1">VLOOKUP(A1381,'Hospitalisation Details'!$A$1:$Q$2344,12,FALSE)</f>
        <v>tier - 3</v>
      </c>
      <c r="R1381" s="11" t="str">
        <f ca="1">VLOOKUP(A1381,'Hospitalisation Details'!$A$1:$Q$2344,14,FALSE)</f>
        <v>tier - 3</v>
      </c>
      <c r="S1381" s="11">
        <f ca="1">VLOOKUP(A1381,'Hospitalisation Details'!$A$1:$Q$2344,17,FALSE)</f>
        <v>36</v>
      </c>
      <c r="T1381" s="11" t="str">
        <f ca="1">VLOOKUP(A1381,'Hospitalisation Details'!$A$1:$Q$2336,16,FALSE)</f>
        <v>R1026</v>
      </c>
    </row>
    <row r="1382" ht="15.5" spans="1:20">
      <c r="A1382" s="10" t="s">
        <v>5047</v>
      </c>
      <c r="B1382" s="11" t="str">
        <f>VLOOKUP(A1382,'Customer Names'!$H$6:$K$2340,3,FALSE)</f>
        <v>  Erik R</v>
      </c>
      <c r="C1382" s="11">
        <f>VLOOKUP(A1382,'Medical Examinations'!$A$1:$L$2336,2,FALSE)</f>
        <v>18.28</v>
      </c>
      <c r="D1382" s="11">
        <f>VLOOKUP(A1382,'Medical Examinations'!$A$1:$L$2336,3,FALSE)</f>
        <v>7.95</v>
      </c>
      <c r="E1382" s="11" t="str">
        <f>VLOOKUP(A1382,'Medical Examinations'!$A$1:$L$2336,4,FALSE)</f>
        <v>No</v>
      </c>
      <c r="F1382" s="11" t="str">
        <f>VLOOKUP(A1382,'Medical Examinations'!$A$1:$L$2336,5,FALSE)</f>
        <v>No</v>
      </c>
      <c r="G1382" s="11" t="str">
        <f>VLOOKUP(A1382,'Medical Examinations'!$A$1:$L$2336,6,FALSE)</f>
        <v>No</v>
      </c>
      <c r="H1382" s="11">
        <f>VLOOKUP(A1382,'Medical Examinations'!$A$1:$L$2336,8,FALSE)</f>
        <v>0</v>
      </c>
      <c r="I1382" s="11" t="str">
        <f>VLOOKUP(A1382,'Medical Examinations'!$A$1:$L$2336,10,FALSE)</f>
        <v>No</v>
      </c>
      <c r="J1382" s="11" t="str">
        <f>VLOOKUP(A1382,'Medical Examinations'!$A$1:$L$2336,11,FALSE)</f>
        <v>Under Weight</v>
      </c>
      <c r="K1382" s="11" t="str">
        <f>VLOOKUP(A1382,'Medical Examinations'!$A$1:$L$2336,12,FALSE)</f>
        <v>Diabetes</v>
      </c>
      <c r="L1382" s="10">
        <f ca="1">VLOOKUP(A1382,'Hospitalisation Details'!$A$1:$Q$2344,3,FALSE)</f>
        <v>1968</v>
      </c>
      <c r="M1382" s="10" t="str">
        <f ca="1">VLOOKUP(A1382,'Hospitalisation Details'!$A$1:$Q$2344,5,FALSE)</f>
        <v>Jun</v>
      </c>
      <c r="N1382" s="11">
        <f ca="1">VLOOKUP(A1382,'Hospitalisation Details'!$A$1:$Q$2344,6,FALSE)</f>
        <v>24</v>
      </c>
      <c r="O1382" s="17">
        <f ca="1">VLOOKUP(A1382,'Hospitalisation Details'!$A$1:$Q$2344,7,FALSE)</f>
        <v>25013</v>
      </c>
      <c r="P1382" s="11">
        <f ca="1">VLOOKUP(A1382,'Hospitalisation Details'!$A$1:$Q$2344,10,FALSE)</f>
        <v>11512.41</v>
      </c>
      <c r="Q1382" s="11" t="str">
        <f ca="1">VLOOKUP(A1382,'Hospitalisation Details'!$A$1:$Q$2344,12,FALSE)</f>
        <v>tier - 3</v>
      </c>
      <c r="R1382" s="11" t="str">
        <f ca="1">VLOOKUP(A1382,'Hospitalisation Details'!$A$1:$Q$2344,14,FALSE)</f>
        <v>tier - 1</v>
      </c>
      <c r="S1382" s="11">
        <f ca="1">VLOOKUP(A1382,'Hospitalisation Details'!$A$1:$Q$2344,17,FALSE)</f>
        <v>57</v>
      </c>
      <c r="T1382" s="11" t="str">
        <f ca="1">VLOOKUP(A1382,'Hospitalisation Details'!$A$1:$Q$2336,16,FALSE)</f>
        <v>R1024</v>
      </c>
    </row>
    <row r="1383" ht="15.5" spans="1:20">
      <c r="A1383" s="10" t="s">
        <v>5050</v>
      </c>
      <c r="B1383" s="11" t="str">
        <f>VLOOKUP(A1383,'Customer Names'!$H$6:$K$2340,3,FALSE)</f>
        <v>  Katie</v>
      </c>
      <c r="C1383" s="11">
        <f>VLOOKUP(A1383,'Medical Examinations'!$A$1:$L$2336,2,FALSE)</f>
        <v>35.815</v>
      </c>
      <c r="D1383" s="11">
        <f>VLOOKUP(A1383,'Medical Examinations'!$A$1:$L$2336,3,FALSE)</f>
        <v>6.23</v>
      </c>
      <c r="E1383" s="11" t="str">
        <f>VLOOKUP(A1383,'Medical Examinations'!$A$1:$L$2336,4,FALSE)</f>
        <v>No</v>
      </c>
      <c r="F1383" s="11" t="str">
        <f>VLOOKUP(A1383,'Medical Examinations'!$A$1:$L$2336,5,FALSE)</f>
        <v>No</v>
      </c>
      <c r="G1383" s="11" t="str">
        <f>VLOOKUP(A1383,'Medical Examinations'!$A$1:$L$2336,6,FALSE)</f>
        <v>No</v>
      </c>
      <c r="H1383" s="11">
        <f>VLOOKUP(A1383,'Medical Examinations'!$A$1:$L$2336,8,FALSE)</f>
        <v>0</v>
      </c>
      <c r="I1383" s="11" t="str">
        <f>VLOOKUP(A1383,'Medical Examinations'!$A$1:$L$2336,10,FALSE)</f>
        <v>No</v>
      </c>
      <c r="J1383" s="11" t="str">
        <f>VLOOKUP(A1383,'Medical Examinations'!$A$1:$L$2336,11,FALSE)</f>
        <v>Obesity</v>
      </c>
      <c r="K1383" s="11" t="str">
        <f>VLOOKUP(A1383,'Medical Examinations'!$A$1:$L$2336,12,FALSE)</f>
        <v>Prediabetes</v>
      </c>
      <c r="L1383" s="10">
        <f ca="1">VLOOKUP(A1383,'Hospitalisation Details'!$A$1:$Q$2344,3,FALSE)</f>
        <v>1971</v>
      </c>
      <c r="M1383" s="10" t="str">
        <f ca="1">VLOOKUP(A1383,'Hospitalisation Details'!$A$1:$Q$2344,5,FALSE)</f>
        <v>Dec</v>
      </c>
      <c r="N1383" s="11">
        <f ca="1">VLOOKUP(A1383,'Hospitalisation Details'!$A$1:$Q$2344,6,FALSE)</f>
        <v>19</v>
      </c>
      <c r="O1383" s="17">
        <f ca="1">VLOOKUP(A1383,'Hospitalisation Details'!$A$1:$Q$2344,7,FALSE)</f>
        <v>26286</v>
      </c>
      <c r="P1383" s="11">
        <f ca="1">VLOOKUP(A1383,'Hospitalisation Details'!$A$1:$Q$2344,10,FALSE)</f>
        <v>11520.1</v>
      </c>
      <c r="Q1383" s="11" t="str">
        <f ca="1">VLOOKUP(A1383,'Hospitalisation Details'!$A$1:$Q$2344,12,FALSE)</f>
        <v>tier - 3</v>
      </c>
      <c r="R1383" s="11" t="str">
        <f ca="1">VLOOKUP(A1383,'Hospitalisation Details'!$A$1:$Q$2344,14,FALSE)</f>
        <v>tier - 1</v>
      </c>
      <c r="S1383" s="11">
        <f ca="1">VLOOKUP(A1383,'Hospitalisation Details'!$A$1:$Q$2344,17,FALSE)</f>
        <v>53</v>
      </c>
      <c r="T1383" s="11" t="str">
        <f ca="1">VLOOKUP(A1383,'Hospitalisation Details'!$A$1:$Q$2336,16,FALSE)</f>
        <v>R1012</v>
      </c>
    </row>
    <row r="1384" ht="15.5" spans="1:20">
      <c r="A1384" s="10" t="s">
        <v>5054</v>
      </c>
      <c r="B1384" s="11" t="str">
        <f>VLOOKUP(A1384,'Customer Names'!$H$6:$K$2340,3,FALSE)</f>
        <v>  Thomas A</v>
      </c>
      <c r="C1384" s="11">
        <f>VLOOKUP(A1384,'Medical Examinations'!$A$1:$L$2336,2,FALSE)</f>
        <v>30.69</v>
      </c>
      <c r="D1384" s="11">
        <f>VLOOKUP(A1384,'Medical Examinations'!$A$1:$L$2336,3,FALSE)</f>
        <v>6.5</v>
      </c>
      <c r="E1384" s="11" t="str">
        <f>VLOOKUP(A1384,'Medical Examinations'!$A$1:$L$2336,4,FALSE)</f>
        <v>No</v>
      </c>
      <c r="F1384" s="11" t="str">
        <f>VLOOKUP(A1384,'Medical Examinations'!$A$1:$L$2336,5,FALSE)</f>
        <v>No</v>
      </c>
      <c r="G1384" s="11" t="str">
        <f>VLOOKUP(A1384,'Medical Examinations'!$A$1:$L$2336,6,FALSE)</f>
        <v>No</v>
      </c>
      <c r="H1384" s="11">
        <f>VLOOKUP(A1384,'Medical Examinations'!$A$1:$L$2336,8,FALSE)</f>
        <v>0</v>
      </c>
      <c r="I1384" s="11" t="str">
        <f>VLOOKUP(A1384,'Medical Examinations'!$A$1:$L$2336,10,FALSE)</f>
        <v>No</v>
      </c>
      <c r="J1384" s="11" t="str">
        <f>VLOOKUP(A1384,'Medical Examinations'!$A$1:$L$2336,11,FALSE)</f>
        <v>Obesity</v>
      </c>
      <c r="K1384" s="11" t="str">
        <f>VLOOKUP(A1384,'Medical Examinations'!$A$1:$L$2336,12,FALSE)</f>
        <v>Diabetes</v>
      </c>
      <c r="L1384" s="10">
        <f ca="1">VLOOKUP(A1384,'Hospitalisation Details'!$A$1:$Q$2344,3,FALSE)</f>
        <v>1988</v>
      </c>
      <c r="M1384" s="10" t="str">
        <f ca="1">VLOOKUP(A1384,'Hospitalisation Details'!$A$1:$Q$2344,5,FALSE)</f>
        <v>Jun</v>
      </c>
      <c r="N1384" s="11">
        <f ca="1">VLOOKUP(A1384,'Hospitalisation Details'!$A$1:$Q$2344,6,FALSE)</f>
        <v>12</v>
      </c>
      <c r="O1384" s="17">
        <f ca="1">VLOOKUP(A1384,'Hospitalisation Details'!$A$1:$Q$2344,7,FALSE)</f>
        <v>32306</v>
      </c>
      <c r="P1384" s="11">
        <f ca="1">VLOOKUP(A1384,'Hospitalisation Details'!$A$1:$Q$2344,10,FALSE)</f>
        <v>11524.25</v>
      </c>
      <c r="Q1384" s="11" t="str">
        <f ca="1">VLOOKUP(A1384,'Hospitalisation Details'!$A$1:$Q$2344,12,FALSE)</f>
        <v>tier - 3</v>
      </c>
      <c r="R1384" s="11" t="str">
        <f ca="1">VLOOKUP(A1384,'Hospitalisation Details'!$A$1:$Q$2344,14,FALSE)</f>
        <v>tier - 1</v>
      </c>
      <c r="S1384" s="11">
        <f ca="1">VLOOKUP(A1384,'Hospitalisation Details'!$A$1:$Q$2344,17,FALSE)</f>
        <v>37</v>
      </c>
      <c r="T1384" s="11" t="str">
        <f ca="1">VLOOKUP(A1384,'Hospitalisation Details'!$A$1:$Q$2336,16,FALSE)</f>
        <v>R1026</v>
      </c>
    </row>
    <row r="1385" ht="15.5" spans="1:20">
      <c r="A1385" s="10" t="s">
        <v>5057</v>
      </c>
      <c r="B1385" s="11" t="str">
        <f>VLOOKUP(A1385,'Customer Names'!$H$6:$K$2340,3,FALSE)</f>
        <v>  Jean-Marc</v>
      </c>
      <c r="C1385" s="11">
        <f>VLOOKUP(A1385,'Medical Examinations'!$A$1:$L$2336,2,FALSE)</f>
        <v>26.125</v>
      </c>
      <c r="D1385" s="11">
        <f>VLOOKUP(A1385,'Medical Examinations'!$A$1:$L$2336,3,FALSE)</f>
        <v>5.22</v>
      </c>
      <c r="E1385" s="11" t="str">
        <f>VLOOKUP(A1385,'Medical Examinations'!$A$1:$L$2336,4,FALSE)</f>
        <v>No</v>
      </c>
      <c r="F1385" s="11" t="str">
        <f>VLOOKUP(A1385,'Medical Examinations'!$A$1:$L$2336,5,FALSE)</f>
        <v>No</v>
      </c>
      <c r="G1385" s="11" t="str">
        <f>VLOOKUP(A1385,'Medical Examinations'!$A$1:$L$2336,6,FALSE)</f>
        <v>No</v>
      </c>
      <c r="H1385" s="11">
        <f>VLOOKUP(A1385,'Medical Examinations'!$A$1:$L$2336,8,FALSE)</f>
        <v>0</v>
      </c>
      <c r="I1385" s="11" t="str">
        <f>VLOOKUP(A1385,'Medical Examinations'!$A$1:$L$2336,10,FALSE)</f>
        <v>No</v>
      </c>
      <c r="J1385" s="11" t="str">
        <f>VLOOKUP(A1385,'Medical Examinations'!$A$1:$L$2336,11,FALSE)</f>
        <v>Over Weight</v>
      </c>
      <c r="K1385" s="11" t="str">
        <f>VLOOKUP(A1385,'Medical Examinations'!$A$1:$L$2336,12,FALSE)</f>
        <v>Normal</v>
      </c>
      <c r="L1385" s="10">
        <f ca="1">VLOOKUP(A1385,'Hospitalisation Details'!$A$1:$Q$2344,3,FALSE)</f>
        <v>1970</v>
      </c>
      <c r="M1385" s="10" t="str">
        <f ca="1">VLOOKUP(A1385,'Hospitalisation Details'!$A$1:$Q$2344,5,FALSE)</f>
        <v>Jul</v>
      </c>
      <c r="N1385" s="11">
        <f ca="1">VLOOKUP(A1385,'Hospitalisation Details'!$A$1:$Q$2344,6,FALSE)</f>
        <v>23</v>
      </c>
      <c r="O1385" s="17">
        <f ca="1">VLOOKUP(A1385,'Hospitalisation Details'!$A$1:$Q$2344,7,FALSE)</f>
        <v>25772</v>
      </c>
      <c r="P1385" s="11">
        <f ca="1">VLOOKUP(A1385,'Hospitalisation Details'!$A$1:$Q$2344,10,FALSE)</f>
        <v>11530.12</v>
      </c>
      <c r="Q1385" s="11" t="str">
        <f ca="1">VLOOKUP(A1385,'Hospitalisation Details'!$A$1:$Q$2344,12,FALSE)</f>
        <v>tier - 3</v>
      </c>
      <c r="R1385" s="11" t="str">
        <f ca="1">VLOOKUP(A1385,'Hospitalisation Details'!$A$1:$Q$2344,14,FALSE)</f>
        <v>tier - 1</v>
      </c>
      <c r="S1385" s="11">
        <f ca="1">VLOOKUP(A1385,'Hospitalisation Details'!$A$1:$Q$2344,17,FALSE)</f>
        <v>55</v>
      </c>
      <c r="T1385" s="11" t="str">
        <f ca="1">VLOOKUP(A1385,'Hospitalisation Details'!$A$1:$Q$2336,16,FALSE)</f>
        <v>R1012</v>
      </c>
    </row>
    <row r="1386" ht="15.5" spans="1:20">
      <c r="A1386" s="10" t="s">
        <v>5060</v>
      </c>
      <c r="B1386" s="11" t="str">
        <f>VLOOKUP(A1386,'Customer Names'!$H$6:$K$2340,3,FALSE)</f>
        <v>  Kerry L</v>
      </c>
      <c r="C1386" s="11">
        <f>VLOOKUP(A1386,'Medical Examinations'!$A$1:$L$2336,2,FALSE)</f>
        <v>34.58</v>
      </c>
      <c r="D1386" s="11">
        <f>VLOOKUP(A1386,'Medical Examinations'!$A$1:$L$2336,3,FALSE)</f>
        <v>6.3</v>
      </c>
      <c r="E1386" s="11" t="str">
        <f>VLOOKUP(A1386,'Medical Examinations'!$A$1:$L$2336,4,FALSE)</f>
        <v>No</v>
      </c>
      <c r="F1386" s="11" t="str">
        <f>VLOOKUP(A1386,'Medical Examinations'!$A$1:$L$2336,5,FALSE)</f>
        <v>No</v>
      </c>
      <c r="G1386" s="11" t="str">
        <f>VLOOKUP(A1386,'Medical Examinations'!$A$1:$L$2336,6,FALSE)</f>
        <v>Yes</v>
      </c>
      <c r="H1386" s="11">
        <f>VLOOKUP(A1386,'Medical Examinations'!$A$1:$L$2336,8,FALSE)</f>
        <v>1</v>
      </c>
      <c r="I1386" s="11" t="str">
        <f>VLOOKUP(A1386,'Medical Examinations'!$A$1:$L$2336,10,FALSE)</f>
        <v>No</v>
      </c>
      <c r="J1386" s="11" t="str">
        <f>VLOOKUP(A1386,'Medical Examinations'!$A$1:$L$2336,11,FALSE)</f>
        <v>Obesity</v>
      </c>
      <c r="K1386" s="11" t="str">
        <f>VLOOKUP(A1386,'Medical Examinations'!$A$1:$L$2336,12,FALSE)</f>
        <v>Prediabetes</v>
      </c>
      <c r="L1386" s="10">
        <f ca="1">VLOOKUP(A1386,'Hospitalisation Details'!$A$1:$Q$2344,3,FALSE)</f>
        <v>1965</v>
      </c>
      <c r="M1386" s="10" t="str">
        <f ca="1">VLOOKUP(A1386,'Hospitalisation Details'!$A$1:$Q$2344,5,FALSE)</f>
        <v>Oct</v>
      </c>
      <c r="N1386" s="11">
        <f ca="1">VLOOKUP(A1386,'Hospitalisation Details'!$A$1:$Q$2344,6,FALSE)</f>
        <v>3</v>
      </c>
      <c r="O1386" s="17">
        <f ca="1">VLOOKUP(A1386,'Hospitalisation Details'!$A$1:$Q$2344,7,FALSE)</f>
        <v>24018</v>
      </c>
      <c r="P1386" s="11">
        <f ca="1">VLOOKUP(A1386,'Hospitalisation Details'!$A$1:$Q$2344,10,FALSE)</f>
        <v>11534.87</v>
      </c>
      <c r="Q1386" s="11" t="str">
        <f ca="1">VLOOKUP(A1386,'Hospitalisation Details'!$A$1:$Q$2344,12,FALSE)</f>
        <v>tier - 3</v>
      </c>
      <c r="R1386" s="11" t="str">
        <f ca="1">VLOOKUP(A1386,'Hospitalisation Details'!$A$1:$Q$2344,14,FALSE)</f>
        <v>tier - 1</v>
      </c>
      <c r="S1386" s="11">
        <f ca="1">VLOOKUP(A1386,'Hospitalisation Details'!$A$1:$Q$2344,17,FALSE)</f>
        <v>60</v>
      </c>
      <c r="T1386" s="11" t="str">
        <f ca="1">VLOOKUP(A1386,'Hospitalisation Details'!$A$1:$Q$2336,16,FALSE)</f>
        <v>R1017</v>
      </c>
    </row>
    <row r="1387" ht="15.5" spans="1:20">
      <c r="A1387" s="10" t="s">
        <v>5064</v>
      </c>
      <c r="B1387" s="11" t="str">
        <f>VLOOKUP(A1387,'Customer Names'!$H$6:$K$2340,3,FALSE)</f>
        <v>  Ulrich</v>
      </c>
      <c r="C1387" s="11">
        <f>VLOOKUP(A1387,'Medical Examinations'!$A$1:$L$2336,2,FALSE)</f>
        <v>27.4</v>
      </c>
      <c r="D1387" s="11">
        <f>VLOOKUP(A1387,'Medical Examinations'!$A$1:$L$2336,3,FALSE)</f>
        <v>8.84</v>
      </c>
      <c r="E1387" s="11" t="str">
        <f>VLOOKUP(A1387,'Medical Examinations'!$A$1:$L$2336,4,FALSE)</f>
        <v>No</v>
      </c>
      <c r="F1387" s="11" t="str">
        <f>VLOOKUP(A1387,'Medical Examinations'!$A$1:$L$2336,5,FALSE)</f>
        <v>No</v>
      </c>
      <c r="G1387" s="11" t="str">
        <f>VLOOKUP(A1387,'Medical Examinations'!$A$1:$L$2336,6,FALSE)</f>
        <v>No</v>
      </c>
      <c r="H1387" s="11">
        <f>VLOOKUP(A1387,'Medical Examinations'!$A$1:$L$2336,8,FALSE)</f>
        <v>0</v>
      </c>
      <c r="I1387" s="11" t="str">
        <f>VLOOKUP(A1387,'Medical Examinations'!$A$1:$L$2336,10,FALSE)</f>
        <v>No</v>
      </c>
      <c r="J1387" s="11" t="str">
        <f>VLOOKUP(A1387,'Medical Examinations'!$A$1:$L$2336,11,FALSE)</f>
        <v>Over Weight</v>
      </c>
      <c r="K1387" s="11" t="str">
        <f>VLOOKUP(A1387,'Medical Examinations'!$A$1:$L$2336,12,FALSE)</f>
        <v>Diabetes</v>
      </c>
      <c r="L1387" s="10">
        <f ca="1">VLOOKUP(A1387,'Hospitalisation Details'!$A$1:$Q$2344,3,FALSE)</f>
        <v>1968</v>
      </c>
      <c r="M1387" s="10" t="str">
        <f ca="1">VLOOKUP(A1387,'Hospitalisation Details'!$A$1:$Q$2344,5,FALSE)</f>
        <v>Nov</v>
      </c>
      <c r="N1387" s="11">
        <f ca="1">VLOOKUP(A1387,'Hospitalisation Details'!$A$1:$Q$2344,6,FALSE)</f>
        <v>14</v>
      </c>
      <c r="O1387" s="17">
        <f ca="1">VLOOKUP(A1387,'Hospitalisation Details'!$A$1:$Q$2344,7,FALSE)</f>
        <v>25156</v>
      </c>
      <c r="P1387" s="11">
        <f ca="1">VLOOKUP(A1387,'Hospitalisation Details'!$A$1:$Q$2344,10,FALSE)</f>
        <v>11538.42</v>
      </c>
      <c r="Q1387" s="11" t="str">
        <f ca="1">VLOOKUP(A1387,'Hospitalisation Details'!$A$1:$Q$2344,12,FALSE)</f>
        <v>tier - 3</v>
      </c>
      <c r="R1387" s="11" t="str">
        <f ca="1">VLOOKUP(A1387,'Hospitalisation Details'!$A$1:$Q$2344,14,FALSE)</f>
        <v>tier - 1</v>
      </c>
      <c r="S1387" s="11">
        <f ca="1">VLOOKUP(A1387,'Hospitalisation Details'!$A$1:$Q$2344,17,FALSE)</f>
        <v>56</v>
      </c>
      <c r="T1387" s="11" t="str">
        <f ca="1">VLOOKUP(A1387,'Hospitalisation Details'!$A$1:$Q$2336,16,FALSE)</f>
        <v>R1011</v>
      </c>
    </row>
    <row r="1388" ht="15.5" spans="1:20">
      <c r="A1388" s="10" t="s">
        <v>5067</v>
      </c>
      <c r="B1388" s="11" t="str">
        <f>VLOOKUP(A1388,'Customer Names'!$H$6:$K$2340,3,FALSE)</f>
        <v>  Justin P</v>
      </c>
      <c r="C1388" s="11">
        <f>VLOOKUP(A1388,'Medical Examinations'!$A$1:$L$2336,2,FALSE)</f>
        <v>27.53</v>
      </c>
      <c r="D1388" s="11">
        <f>VLOOKUP(A1388,'Medical Examinations'!$A$1:$L$2336,3,FALSE)</f>
        <v>4.11</v>
      </c>
      <c r="E1388" s="11" t="str">
        <f>VLOOKUP(A1388,'Medical Examinations'!$A$1:$L$2336,4,FALSE)</f>
        <v>No</v>
      </c>
      <c r="F1388" s="11" t="str">
        <f>VLOOKUP(A1388,'Medical Examinations'!$A$1:$L$2336,5,FALSE)</f>
        <v>No</v>
      </c>
      <c r="G1388" s="11" t="str">
        <f>VLOOKUP(A1388,'Medical Examinations'!$A$1:$L$2336,6,FALSE)</f>
        <v>No</v>
      </c>
      <c r="H1388" s="11">
        <f>VLOOKUP(A1388,'Medical Examinations'!$A$1:$L$2336,8,FALSE)</f>
        <v>1</v>
      </c>
      <c r="I1388" s="11" t="str">
        <f>VLOOKUP(A1388,'Medical Examinations'!$A$1:$L$2336,10,FALSE)</f>
        <v>No</v>
      </c>
      <c r="J1388" s="11" t="str">
        <f>VLOOKUP(A1388,'Medical Examinations'!$A$1:$L$2336,11,FALSE)</f>
        <v>Over Weight</v>
      </c>
      <c r="K1388" s="11" t="str">
        <f>VLOOKUP(A1388,'Medical Examinations'!$A$1:$L$2336,12,FALSE)</f>
        <v>Normal</v>
      </c>
      <c r="L1388" s="10">
        <f ca="1">VLOOKUP(A1388,'Hospitalisation Details'!$A$1:$Q$2344,3,FALSE)</f>
        <v>1971</v>
      </c>
      <c r="M1388" s="10" t="str">
        <f ca="1">VLOOKUP(A1388,'Hospitalisation Details'!$A$1:$Q$2344,5,FALSE)</f>
        <v>Dec</v>
      </c>
      <c r="N1388" s="11">
        <f ca="1">VLOOKUP(A1388,'Hospitalisation Details'!$A$1:$Q$2344,6,FALSE)</f>
        <v>1</v>
      </c>
      <c r="O1388" s="17">
        <f ca="1">VLOOKUP(A1388,'Hospitalisation Details'!$A$1:$Q$2344,7,FALSE)</f>
        <v>26268</v>
      </c>
      <c r="P1388" s="11">
        <f ca="1">VLOOKUP(A1388,'Hospitalisation Details'!$A$1:$Q$2344,10,FALSE)</f>
        <v>11540.25</v>
      </c>
      <c r="Q1388" s="11" t="str">
        <f ca="1">VLOOKUP(A1388,'Hospitalisation Details'!$A$1:$Q$2344,12,FALSE)</f>
        <v>tier - 3</v>
      </c>
      <c r="R1388" s="11" t="str">
        <f ca="1">VLOOKUP(A1388,'Hospitalisation Details'!$A$1:$Q$2344,14,FALSE)</f>
        <v>tier - 1</v>
      </c>
      <c r="S1388" s="11">
        <f ca="1">VLOOKUP(A1388,'Hospitalisation Details'!$A$1:$Q$2344,17,FALSE)</f>
        <v>53</v>
      </c>
      <c r="T1388" s="11" t="str">
        <f ca="1">VLOOKUP(A1388,'Hospitalisation Details'!$A$1:$Q$2336,16,FALSE)</f>
        <v>R1012</v>
      </c>
    </row>
    <row r="1389" ht="15.5" spans="1:20">
      <c r="A1389" s="10" t="s">
        <v>5069</v>
      </c>
      <c r="B1389" s="11" t="str">
        <f>VLOOKUP(A1389,'Customer Names'!$H$6:$K$2340,3,FALSE)</f>
        <v>  Hannah E</v>
      </c>
      <c r="C1389" s="11">
        <f>VLOOKUP(A1389,'Medical Examinations'!$A$1:$L$2336,2,FALSE)</f>
        <v>33</v>
      </c>
      <c r="D1389" s="11">
        <f>VLOOKUP(A1389,'Medical Examinations'!$A$1:$L$2336,3,FALSE)</f>
        <v>4.57</v>
      </c>
      <c r="E1389" s="11" t="str">
        <f>VLOOKUP(A1389,'Medical Examinations'!$A$1:$L$2336,4,FALSE)</f>
        <v>No</v>
      </c>
      <c r="F1389" s="11" t="str">
        <f>VLOOKUP(A1389,'Medical Examinations'!$A$1:$L$2336,5,FALSE)</f>
        <v>No</v>
      </c>
      <c r="G1389" s="11" t="str">
        <f>VLOOKUP(A1389,'Medical Examinations'!$A$1:$L$2336,6,FALSE)</f>
        <v>No</v>
      </c>
      <c r="H1389" s="11">
        <f>VLOOKUP(A1389,'Medical Examinations'!$A$1:$L$2336,8,FALSE)</f>
        <v>0</v>
      </c>
      <c r="I1389" s="11" t="str">
        <f>VLOOKUP(A1389,'Medical Examinations'!$A$1:$L$2336,10,FALSE)</f>
        <v>No</v>
      </c>
      <c r="J1389" s="11" t="str">
        <f>VLOOKUP(A1389,'Medical Examinations'!$A$1:$L$2336,11,FALSE)</f>
        <v>Obesity</v>
      </c>
      <c r="K1389" s="11" t="str">
        <f>VLOOKUP(A1389,'Medical Examinations'!$A$1:$L$2336,12,FALSE)</f>
        <v>Normal</v>
      </c>
      <c r="L1389" s="10">
        <f ca="1">VLOOKUP(A1389,'Hospitalisation Details'!$A$1:$Q$2344,3,FALSE)</f>
        <v>1973</v>
      </c>
      <c r="M1389" s="10" t="str">
        <f ca="1">VLOOKUP(A1389,'Hospitalisation Details'!$A$1:$Q$2344,5,FALSE)</f>
        <v>Jul</v>
      </c>
      <c r="N1389" s="11">
        <f ca="1">VLOOKUP(A1389,'Hospitalisation Details'!$A$1:$Q$2344,6,FALSE)</f>
        <v>23</v>
      </c>
      <c r="O1389" s="17">
        <f ca="1">VLOOKUP(A1389,'Hospitalisation Details'!$A$1:$Q$2344,7,FALSE)</f>
        <v>26868</v>
      </c>
      <c r="P1389" s="11">
        <f ca="1">VLOOKUP(A1389,'Hospitalisation Details'!$A$1:$Q$2344,10,FALSE)</f>
        <v>11552.9</v>
      </c>
      <c r="Q1389" s="11" t="str">
        <f ca="1">VLOOKUP(A1389,'Hospitalisation Details'!$A$1:$Q$2344,12,FALSE)</f>
        <v>tier - 3</v>
      </c>
      <c r="R1389" s="11" t="str">
        <f ca="1">VLOOKUP(A1389,'Hospitalisation Details'!$A$1:$Q$2344,14,FALSE)</f>
        <v>tier - 2</v>
      </c>
      <c r="S1389" s="11">
        <f ca="1">VLOOKUP(A1389,'Hospitalisation Details'!$A$1:$Q$2344,17,FALSE)</f>
        <v>52</v>
      </c>
      <c r="T1389" s="11" t="str">
        <f ca="1">VLOOKUP(A1389,'Hospitalisation Details'!$A$1:$Q$2336,16,FALSE)</f>
        <v>R1011</v>
      </c>
    </row>
    <row r="1390" ht="15.5" spans="1:20">
      <c r="A1390" s="10" t="s">
        <v>5073</v>
      </c>
      <c r="B1390" s="11" t="str">
        <f>VLOOKUP(A1390,'Customer Names'!$H$6:$K$2340,3,FALSE)</f>
        <v>  David</v>
      </c>
      <c r="C1390" s="11">
        <f>VLOOKUP(A1390,'Medical Examinations'!$A$1:$L$2336,2,FALSE)</f>
        <v>25.78</v>
      </c>
      <c r="D1390" s="11">
        <f>VLOOKUP(A1390,'Medical Examinations'!$A$1:$L$2336,3,FALSE)</f>
        <v>11.06</v>
      </c>
      <c r="E1390" s="11" t="str">
        <f>VLOOKUP(A1390,'Medical Examinations'!$A$1:$L$2336,4,FALSE)</f>
        <v>yes</v>
      </c>
      <c r="F1390" s="11" t="str">
        <f>VLOOKUP(A1390,'Medical Examinations'!$A$1:$L$2336,5,FALSE)</f>
        <v>No</v>
      </c>
      <c r="G1390" s="11" t="str">
        <f>VLOOKUP(A1390,'Medical Examinations'!$A$1:$L$2336,6,FALSE)</f>
        <v>No</v>
      </c>
      <c r="H1390" s="11">
        <f>VLOOKUP(A1390,'Medical Examinations'!$A$1:$L$2336,8,FALSE)</f>
        <v>0</v>
      </c>
      <c r="I1390" s="11" t="str">
        <f>VLOOKUP(A1390,'Medical Examinations'!$A$1:$L$2336,10,FALSE)</f>
        <v>No</v>
      </c>
      <c r="J1390" s="11" t="str">
        <f>VLOOKUP(A1390,'Medical Examinations'!$A$1:$L$2336,11,FALSE)</f>
        <v>Over Weight</v>
      </c>
      <c r="K1390" s="11" t="str">
        <f>VLOOKUP(A1390,'Medical Examinations'!$A$1:$L$2336,12,FALSE)</f>
        <v>Diabetes</v>
      </c>
      <c r="L1390" s="10">
        <f ca="1">VLOOKUP(A1390,'Hospitalisation Details'!$A$1:$Q$2344,3,FALSE)</f>
        <v>1965</v>
      </c>
      <c r="M1390" s="10" t="str">
        <f ca="1">VLOOKUP(A1390,'Hospitalisation Details'!$A$1:$Q$2344,5,FALSE)</f>
        <v>Oct</v>
      </c>
      <c r="N1390" s="11">
        <f ca="1">VLOOKUP(A1390,'Hospitalisation Details'!$A$1:$Q$2344,6,FALSE)</f>
        <v>27</v>
      </c>
      <c r="O1390" s="17">
        <f ca="1">VLOOKUP(A1390,'Hospitalisation Details'!$A$1:$Q$2344,7,FALSE)</f>
        <v>24042</v>
      </c>
      <c r="P1390" s="11">
        <f ca="1">VLOOKUP(A1390,'Hospitalisation Details'!$A$1:$Q$2344,10,FALSE)</f>
        <v>11554.22</v>
      </c>
      <c r="Q1390" s="11" t="str">
        <f ca="1">VLOOKUP(A1390,'Hospitalisation Details'!$A$1:$Q$2344,12,FALSE)</f>
        <v>tier - 3</v>
      </c>
      <c r="R1390" s="11" t="str">
        <f ca="1">VLOOKUP(A1390,'Hospitalisation Details'!$A$1:$Q$2344,14,FALSE)</f>
        <v>tier - 1</v>
      </c>
      <c r="S1390" s="11">
        <f ca="1">VLOOKUP(A1390,'Hospitalisation Details'!$A$1:$Q$2344,17,FALSE)</f>
        <v>60</v>
      </c>
      <c r="T1390" s="11" t="str">
        <f ca="1">VLOOKUP(A1390,'Hospitalisation Details'!$A$1:$Q$2336,16,FALSE)</f>
        <v>R1013</v>
      </c>
    </row>
    <row r="1391" ht="15.5" spans="1:20">
      <c r="A1391" s="10" t="s">
        <v>5076</v>
      </c>
      <c r="B1391" s="11" t="str">
        <f>VLOOKUP(A1391,'Customer Names'!$H$6:$K$2340,3,FALSE)</f>
        <v>  Jim</v>
      </c>
      <c r="C1391" s="11">
        <f>VLOOKUP(A1391,'Medical Examinations'!$A$1:$L$2336,2,FALSE)</f>
        <v>22.66</v>
      </c>
      <c r="D1391" s="11">
        <f>VLOOKUP(A1391,'Medical Examinations'!$A$1:$L$2336,3,FALSE)</f>
        <v>10.68</v>
      </c>
      <c r="E1391" s="11" t="str">
        <f>VLOOKUP(A1391,'Medical Examinations'!$A$1:$L$2336,4,FALSE)</f>
        <v>No</v>
      </c>
      <c r="F1391" s="11" t="str">
        <f>VLOOKUP(A1391,'Medical Examinations'!$A$1:$L$2336,5,FALSE)</f>
        <v>No</v>
      </c>
      <c r="G1391" s="11" t="str">
        <f>VLOOKUP(A1391,'Medical Examinations'!$A$1:$L$2336,6,FALSE)</f>
        <v>No</v>
      </c>
      <c r="H1391" s="11">
        <f>VLOOKUP(A1391,'Medical Examinations'!$A$1:$L$2336,8,FALSE)</f>
        <v>0</v>
      </c>
      <c r="I1391" s="11" t="str">
        <f>VLOOKUP(A1391,'Medical Examinations'!$A$1:$L$2336,10,FALSE)</f>
        <v>No</v>
      </c>
      <c r="J1391" s="11" t="str">
        <f>VLOOKUP(A1391,'Medical Examinations'!$A$1:$L$2336,11,FALSE)</f>
        <v>Normal Weight</v>
      </c>
      <c r="K1391" s="11" t="str">
        <f>VLOOKUP(A1391,'Medical Examinations'!$A$1:$L$2336,12,FALSE)</f>
        <v>Diabetes</v>
      </c>
      <c r="L1391" s="10">
        <f ca="1">VLOOKUP(A1391,'Hospitalisation Details'!$A$1:$Q$2344,3,FALSE)</f>
        <v>1965</v>
      </c>
      <c r="M1391" s="10" t="str">
        <f ca="1">VLOOKUP(A1391,'Hospitalisation Details'!$A$1:$Q$2344,5,FALSE)</f>
        <v>Dec</v>
      </c>
      <c r="N1391" s="11">
        <f ca="1">VLOOKUP(A1391,'Hospitalisation Details'!$A$1:$Q$2344,6,FALSE)</f>
        <v>25</v>
      </c>
      <c r="O1391" s="17">
        <f ca="1">VLOOKUP(A1391,'Hospitalisation Details'!$A$1:$Q$2344,7,FALSE)</f>
        <v>24101</v>
      </c>
      <c r="P1391" s="11">
        <f ca="1">VLOOKUP(A1391,'Hospitalisation Details'!$A$1:$Q$2344,10,FALSE)</f>
        <v>11566.3</v>
      </c>
      <c r="Q1391" s="11" t="str">
        <f ca="1">VLOOKUP(A1391,'Hospitalisation Details'!$A$1:$Q$2344,12,FALSE)</f>
        <v>tier - 3</v>
      </c>
      <c r="R1391" s="11" t="str">
        <f ca="1">VLOOKUP(A1391,'Hospitalisation Details'!$A$1:$Q$2344,14,FALSE)</f>
        <v>tier - 3</v>
      </c>
      <c r="S1391" s="11">
        <f ca="1">VLOOKUP(A1391,'Hospitalisation Details'!$A$1:$Q$2344,17,FALSE)</f>
        <v>59</v>
      </c>
      <c r="T1391" s="11" t="str">
        <f ca="1">VLOOKUP(A1391,'Hospitalisation Details'!$A$1:$Q$2336,16,FALSE)</f>
        <v>R1016</v>
      </c>
    </row>
    <row r="1392" ht="15.5" spans="1:20">
      <c r="A1392" s="10" t="s">
        <v>5080</v>
      </c>
      <c r="B1392" s="11" t="str">
        <f>VLOOKUP(A1392,'Customer Names'!$H$6:$K$2340,3,FALSE)</f>
        <v>  Joseph P</v>
      </c>
      <c r="C1392" s="11">
        <f>VLOOKUP(A1392,'Medical Examinations'!$A$1:$L$2336,2,FALSE)</f>
        <v>38.81</v>
      </c>
      <c r="D1392" s="11">
        <f>VLOOKUP(A1392,'Medical Examinations'!$A$1:$L$2336,3,FALSE)</f>
        <v>6.14</v>
      </c>
      <c r="E1392" s="11" t="str">
        <f>VLOOKUP(A1392,'Medical Examinations'!$A$1:$L$2336,4,FALSE)</f>
        <v>yes</v>
      </c>
      <c r="F1392" s="11" t="str">
        <f>VLOOKUP(A1392,'Medical Examinations'!$A$1:$L$2336,5,FALSE)</f>
        <v>No</v>
      </c>
      <c r="G1392" s="11" t="str">
        <f>VLOOKUP(A1392,'Medical Examinations'!$A$1:$L$2336,6,FALSE)</f>
        <v>No</v>
      </c>
      <c r="H1392" s="11">
        <f>VLOOKUP(A1392,'Medical Examinations'!$A$1:$L$2336,8,FALSE)</f>
        <v>1</v>
      </c>
      <c r="I1392" s="11" t="str">
        <f>VLOOKUP(A1392,'Medical Examinations'!$A$1:$L$2336,10,FALSE)</f>
        <v>No</v>
      </c>
      <c r="J1392" s="11" t="str">
        <f>VLOOKUP(A1392,'Medical Examinations'!$A$1:$L$2336,11,FALSE)</f>
        <v>Obesity</v>
      </c>
      <c r="K1392" s="11" t="str">
        <f>VLOOKUP(A1392,'Medical Examinations'!$A$1:$L$2336,12,FALSE)</f>
        <v>Prediabetes</v>
      </c>
      <c r="L1392" s="10">
        <f ca="1">VLOOKUP(A1392,'Hospitalisation Details'!$A$1:$Q$2344,3,FALSE)</f>
        <v>1965</v>
      </c>
      <c r="M1392" s="10" t="str">
        <f ca="1">VLOOKUP(A1392,'Hospitalisation Details'!$A$1:$Q$2344,5,FALSE)</f>
        <v>Nov</v>
      </c>
      <c r="N1392" s="11">
        <f ca="1">VLOOKUP(A1392,'Hospitalisation Details'!$A$1:$Q$2344,6,FALSE)</f>
        <v>6</v>
      </c>
      <c r="O1392" s="17">
        <f ca="1">VLOOKUP(A1392,'Hospitalisation Details'!$A$1:$Q$2344,7,FALSE)</f>
        <v>24052</v>
      </c>
      <c r="P1392" s="11">
        <f ca="1">VLOOKUP(A1392,'Hospitalisation Details'!$A$1:$Q$2344,10,FALSE)</f>
        <v>11576.13</v>
      </c>
      <c r="Q1392" s="11" t="str">
        <f ca="1">VLOOKUP(A1392,'Hospitalisation Details'!$A$1:$Q$2344,12,FALSE)</f>
        <v>tier - 3</v>
      </c>
      <c r="R1392" s="11" t="str">
        <f ca="1">VLOOKUP(A1392,'Hospitalisation Details'!$A$1:$Q$2344,14,FALSE)</f>
        <v>tier - 3</v>
      </c>
      <c r="S1392" s="11">
        <f ca="1">VLOOKUP(A1392,'Hospitalisation Details'!$A$1:$Q$2344,17,FALSE)</f>
        <v>59</v>
      </c>
      <c r="T1392" s="11" t="str">
        <f ca="1">VLOOKUP(A1392,'Hospitalisation Details'!$A$1:$Q$2336,16,FALSE)</f>
        <v>R1011</v>
      </c>
    </row>
    <row r="1393" ht="15.5" spans="1:20">
      <c r="A1393" s="10" t="s">
        <v>5083</v>
      </c>
      <c r="B1393" s="11" t="str">
        <f>VLOOKUP(A1393,'Customer Names'!$H$6:$K$2340,3,FALSE)</f>
        <v>  Michael</v>
      </c>
      <c r="C1393" s="11">
        <f>VLOOKUP(A1393,'Medical Examinations'!$A$1:$L$2336,2,FALSE)</f>
        <v>38.51</v>
      </c>
      <c r="D1393" s="11">
        <f>VLOOKUP(A1393,'Medical Examinations'!$A$1:$L$2336,3,FALSE)</f>
        <v>5.45</v>
      </c>
      <c r="E1393" s="11" t="str">
        <f>VLOOKUP(A1393,'Medical Examinations'!$A$1:$L$2336,4,FALSE)</f>
        <v>yes</v>
      </c>
      <c r="F1393" s="11" t="str">
        <f>VLOOKUP(A1393,'Medical Examinations'!$A$1:$L$2336,5,FALSE)</f>
        <v>No</v>
      </c>
      <c r="G1393" s="11" t="str">
        <f>VLOOKUP(A1393,'Medical Examinations'!$A$1:$L$2336,6,FALSE)</f>
        <v>No</v>
      </c>
      <c r="H1393" s="11">
        <f>VLOOKUP(A1393,'Medical Examinations'!$A$1:$L$2336,8,FALSE)</f>
        <v>0</v>
      </c>
      <c r="I1393" s="11" t="str">
        <f>VLOOKUP(A1393,'Medical Examinations'!$A$1:$L$2336,10,FALSE)</f>
        <v>No</v>
      </c>
      <c r="J1393" s="11" t="str">
        <f>VLOOKUP(A1393,'Medical Examinations'!$A$1:$L$2336,11,FALSE)</f>
        <v>Obesity</v>
      </c>
      <c r="K1393" s="11" t="str">
        <f>VLOOKUP(A1393,'Medical Examinations'!$A$1:$L$2336,12,FALSE)</f>
        <v>Normal</v>
      </c>
      <c r="L1393" s="10">
        <f ca="1">VLOOKUP(A1393,'Hospitalisation Details'!$A$1:$Q$2344,3,FALSE)</f>
        <v>1964</v>
      </c>
      <c r="M1393" s="10" t="str">
        <f ca="1">VLOOKUP(A1393,'Hospitalisation Details'!$A$1:$Q$2344,5,FALSE)</f>
        <v>Jun</v>
      </c>
      <c r="N1393" s="11">
        <f ca="1">VLOOKUP(A1393,'Hospitalisation Details'!$A$1:$Q$2344,6,FALSE)</f>
        <v>20</v>
      </c>
      <c r="O1393" s="17">
        <f ca="1">VLOOKUP(A1393,'Hospitalisation Details'!$A$1:$Q$2344,7,FALSE)</f>
        <v>23548</v>
      </c>
      <c r="P1393" s="11">
        <f ca="1">VLOOKUP(A1393,'Hospitalisation Details'!$A$1:$Q$2344,10,FALSE)</f>
        <v>11602.75</v>
      </c>
      <c r="Q1393" s="11" t="str">
        <f ca="1">VLOOKUP(A1393,'Hospitalisation Details'!$A$1:$Q$2344,12,FALSE)</f>
        <v>tier - 3</v>
      </c>
      <c r="R1393" s="11" t="str">
        <f ca="1">VLOOKUP(A1393,'Hospitalisation Details'!$A$1:$Q$2344,14,FALSE)</f>
        <v>tier - 1</v>
      </c>
      <c r="S1393" s="11">
        <f ca="1">VLOOKUP(A1393,'Hospitalisation Details'!$A$1:$Q$2344,17,FALSE)</f>
        <v>61</v>
      </c>
      <c r="T1393" s="11" t="str">
        <f ca="1">VLOOKUP(A1393,'Hospitalisation Details'!$A$1:$Q$2336,16,FALSE)</f>
        <v>R1020</v>
      </c>
    </row>
    <row r="1394" ht="15.5" spans="1:20">
      <c r="A1394" s="10" t="s">
        <v>5087</v>
      </c>
      <c r="B1394" s="11" t="str">
        <f>VLOOKUP(A1394,'Customer Names'!$H$6:$K$2340,3,FALSE)</f>
        <v>  Gina M</v>
      </c>
      <c r="C1394" s="11">
        <f>VLOOKUP(A1394,'Medical Examinations'!$A$1:$L$2336,2,FALSE)</f>
        <v>22.98</v>
      </c>
      <c r="D1394" s="11">
        <f>VLOOKUP(A1394,'Medical Examinations'!$A$1:$L$2336,3,FALSE)</f>
        <v>6.14</v>
      </c>
      <c r="E1394" s="11" t="str">
        <f>VLOOKUP(A1394,'Medical Examinations'!$A$1:$L$2336,4,FALSE)</f>
        <v>yes</v>
      </c>
      <c r="F1394" s="11" t="str">
        <f>VLOOKUP(A1394,'Medical Examinations'!$A$1:$L$2336,5,FALSE)</f>
        <v>No</v>
      </c>
      <c r="G1394" s="11" t="str">
        <f>VLOOKUP(A1394,'Medical Examinations'!$A$1:$L$2336,6,FALSE)</f>
        <v>No</v>
      </c>
      <c r="H1394" s="11">
        <f>VLOOKUP(A1394,'Medical Examinations'!$A$1:$L$2336,8,FALSE)</f>
        <v>0</v>
      </c>
      <c r="I1394" s="11" t="str">
        <f>VLOOKUP(A1394,'Medical Examinations'!$A$1:$L$2336,10,FALSE)</f>
        <v>No</v>
      </c>
      <c r="J1394" s="11" t="str">
        <f>VLOOKUP(A1394,'Medical Examinations'!$A$1:$L$2336,11,FALSE)</f>
        <v>Normal Weight</v>
      </c>
      <c r="K1394" s="11" t="str">
        <f>VLOOKUP(A1394,'Medical Examinations'!$A$1:$L$2336,12,FALSE)</f>
        <v>Prediabetes</v>
      </c>
      <c r="L1394" s="10">
        <f ca="1">VLOOKUP(A1394,'Hospitalisation Details'!$A$1:$Q$2344,3,FALSE)</f>
        <v>1986</v>
      </c>
      <c r="M1394" s="10" t="str">
        <f ca="1">VLOOKUP(A1394,'Hospitalisation Details'!$A$1:$Q$2344,5,FALSE)</f>
        <v>Jul</v>
      </c>
      <c r="N1394" s="11">
        <f ca="1">VLOOKUP(A1394,'Hospitalisation Details'!$A$1:$Q$2344,6,FALSE)</f>
        <v>17</v>
      </c>
      <c r="O1394" s="17">
        <f ca="1">VLOOKUP(A1394,'Hospitalisation Details'!$A$1:$Q$2344,7,FALSE)</f>
        <v>31610</v>
      </c>
      <c r="P1394" s="11">
        <f ca="1">VLOOKUP(A1394,'Hospitalisation Details'!$A$1:$Q$2344,10,FALSE)</f>
        <v>11625.11</v>
      </c>
      <c r="Q1394" s="11" t="str">
        <f ca="1">VLOOKUP(A1394,'Hospitalisation Details'!$A$1:$Q$2344,12,FALSE)</f>
        <v>tier - 3</v>
      </c>
      <c r="R1394" s="11" t="str">
        <f ca="1">VLOOKUP(A1394,'Hospitalisation Details'!$A$1:$Q$2344,14,FALSE)</f>
        <v>tier - 3</v>
      </c>
      <c r="S1394" s="11">
        <f ca="1">VLOOKUP(A1394,'Hospitalisation Details'!$A$1:$Q$2344,17,FALSE)</f>
        <v>39</v>
      </c>
      <c r="T1394" s="11" t="str">
        <f ca="1">VLOOKUP(A1394,'Hospitalisation Details'!$A$1:$Q$2336,16,FALSE)</f>
        <v>R1022</v>
      </c>
    </row>
    <row r="1395" ht="15.5" spans="1:20">
      <c r="A1395" s="10" t="s">
        <v>5090</v>
      </c>
      <c r="B1395" s="11" t="str">
        <f>VLOOKUP(A1395,'Customer Names'!$H$6:$K$2340,3,FALSE)</f>
        <v>  Shantel C</v>
      </c>
      <c r="C1395" s="11">
        <f>VLOOKUP(A1395,'Medical Examinations'!$A$1:$L$2336,2,FALSE)</f>
        <v>15.65</v>
      </c>
      <c r="D1395" s="11">
        <f>VLOOKUP(A1395,'Medical Examinations'!$A$1:$L$2336,3,FALSE)</f>
        <v>7.85</v>
      </c>
      <c r="E1395" s="11" t="str">
        <f>VLOOKUP(A1395,'Medical Examinations'!$A$1:$L$2336,4,FALSE)</f>
        <v>No</v>
      </c>
      <c r="F1395" s="11" t="str">
        <f>VLOOKUP(A1395,'Medical Examinations'!$A$1:$L$2336,5,FALSE)</f>
        <v>No</v>
      </c>
      <c r="G1395" s="11" t="str">
        <f>VLOOKUP(A1395,'Medical Examinations'!$A$1:$L$2336,6,FALSE)</f>
        <v>No</v>
      </c>
      <c r="H1395" s="11">
        <f>VLOOKUP(A1395,'Medical Examinations'!$A$1:$L$2336,8,FALSE)</f>
        <v>0</v>
      </c>
      <c r="I1395" s="11" t="str">
        <f>VLOOKUP(A1395,'Medical Examinations'!$A$1:$L$2336,10,FALSE)</f>
        <v>No</v>
      </c>
      <c r="J1395" s="11" t="str">
        <f>VLOOKUP(A1395,'Medical Examinations'!$A$1:$L$2336,11,FALSE)</f>
        <v>Under Weight</v>
      </c>
      <c r="K1395" s="11" t="str">
        <f>VLOOKUP(A1395,'Medical Examinations'!$A$1:$L$2336,12,FALSE)</f>
        <v>Diabetes</v>
      </c>
      <c r="L1395" s="10">
        <f ca="1">VLOOKUP(A1395,'Hospitalisation Details'!$A$1:$Q$2344,3,FALSE)</f>
        <v>1966</v>
      </c>
      <c r="M1395" s="10" t="str">
        <f ca="1">VLOOKUP(A1395,'Hospitalisation Details'!$A$1:$Q$2344,5,FALSE)</f>
        <v>Oct</v>
      </c>
      <c r="N1395" s="11">
        <f ca="1">VLOOKUP(A1395,'Hospitalisation Details'!$A$1:$Q$2344,6,FALSE)</f>
        <v>4</v>
      </c>
      <c r="O1395" s="17">
        <f ca="1">VLOOKUP(A1395,'Hospitalisation Details'!$A$1:$Q$2344,7,FALSE)</f>
        <v>24384</v>
      </c>
      <c r="P1395" s="11">
        <f ca="1">VLOOKUP(A1395,'Hospitalisation Details'!$A$1:$Q$2344,10,FALSE)</f>
        <v>11657.72</v>
      </c>
      <c r="Q1395" s="11" t="str">
        <f ca="1">VLOOKUP(A1395,'Hospitalisation Details'!$A$1:$Q$2344,12,FALSE)</f>
        <v>tier - 3</v>
      </c>
      <c r="R1395" s="11" t="str">
        <f ca="1">VLOOKUP(A1395,'Hospitalisation Details'!$A$1:$Q$2344,14,FALSE)</f>
        <v>tier - 2</v>
      </c>
      <c r="S1395" s="11">
        <f ca="1">VLOOKUP(A1395,'Hospitalisation Details'!$A$1:$Q$2344,17,FALSE)</f>
        <v>59</v>
      </c>
      <c r="T1395" s="11" t="str">
        <f ca="1">VLOOKUP(A1395,'Hospitalisation Details'!$A$1:$Q$2336,16,FALSE)</f>
        <v>R1024</v>
      </c>
    </row>
    <row r="1396" ht="15.5" spans="1:20">
      <c r="A1396" s="10" t="s">
        <v>5093</v>
      </c>
      <c r="B1396" s="11" t="str">
        <f>VLOOKUP(A1396,'Customer Names'!$H$6:$K$2340,3,FALSE)</f>
        <v>  Brian</v>
      </c>
      <c r="C1396" s="11">
        <f>VLOOKUP(A1396,'Medical Examinations'!$A$1:$L$2336,2,FALSE)</f>
        <v>39.97</v>
      </c>
      <c r="D1396" s="11">
        <f>VLOOKUP(A1396,'Medical Examinations'!$A$1:$L$2336,3,FALSE)</f>
        <v>4.09</v>
      </c>
      <c r="E1396" s="11" t="str">
        <f>VLOOKUP(A1396,'Medical Examinations'!$A$1:$L$2336,4,FALSE)</f>
        <v>No</v>
      </c>
      <c r="F1396" s="11" t="str">
        <f>VLOOKUP(A1396,'Medical Examinations'!$A$1:$L$2336,5,FALSE)</f>
        <v>No</v>
      </c>
      <c r="G1396" s="11" t="str">
        <f>VLOOKUP(A1396,'Medical Examinations'!$A$1:$L$2336,6,FALSE)</f>
        <v>No</v>
      </c>
      <c r="H1396" s="11">
        <f>VLOOKUP(A1396,'Medical Examinations'!$A$1:$L$2336,8,FALSE)</f>
        <v>1</v>
      </c>
      <c r="I1396" s="11" t="str">
        <f>VLOOKUP(A1396,'Medical Examinations'!$A$1:$L$2336,10,FALSE)</f>
        <v>No</v>
      </c>
      <c r="J1396" s="11" t="str">
        <f>VLOOKUP(A1396,'Medical Examinations'!$A$1:$L$2336,11,FALSE)</f>
        <v>Obesity</v>
      </c>
      <c r="K1396" s="11" t="str">
        <f>VLOOKUP(A1396,'Medical Examinations'!$A$1:$L$2336,12,FALSE)</f>
        <v>Normal</v>
      </c>
      <c r="L1396" s="10">
        <f ca="1">VLOOKUP(A1396,'Hospitalisation Details'!$A$1:$Q$2344,3,FALSE)</f>
        <v>1994</v>
      </c>
      <c r="M1396" s="10" t="str">
        <f ca="1">VLOOKUP(A1396,'Hospitalisation Details'!$A$1:$Q$2344,5,FALSE)</f>
        <v>Jul</v>
      </c>
      <c r="N1396" s="11">
        <f ca="1">VLOOKUP(A1396,'Hospitalisation Details'!$A$1:$Q$2344,6,FALSE)</f>
        <v>20</v>
      </c>
      <c r="O1396" s="17">
        <f ca="1">VLOOKUP(A1396,'Hospitalisation Details'!$A$1:$Q$2344,7,FALSE)</f>
        <v>34535</v>
      </c>
      <c r="P1396" s="11">
        <f ca="1">VLOOKUP(A1396,'Hospitalisation Details'!$A$1:$Q$2344,10,FALSE)</f>
        <v>11657.81</v>
      </c>
      <c r="Q1396" s="11" t="str">
        <f ca="1">VLOOKUP(A1396,'Hospitalisation Details'!$A$1:$Q$2344,12,FALSE)</f>
        <v>tier - 3</v>
      </c>
      <c r="R1396" s="11" t="str">
        <f ca="1">VLOOKUP(A1396,'Hospitalisation Details'!$A$1:$Q$2344,14,FALSE)</f>
        <v>tier - 2</v>
      </c>
      <c r="S1396" s="11">
        <f ca="1">VLOOKUP(A1396,'Hospitalisation Details'!$A$1:$Q$2344,17,FALSE)</f>
        <v>31</v>
      </c>
      <c r="T1396" s="11" t="str">
        <f ca="1">VLOOKUP(A1396,'Hospitalisation Details'!$A$1:$Q$2336,16,FALSE)</f>
        <v>R1023</v>
      </c>
    </row>
    <row r="1397" ht="15.5" spans="1:20">
      <c r="A1397" s="10" t="s">
        <v>5096</v>
      </c>
      <c r="B1397" s="11" t="str">
        <f>VLOOKUP(A1397,'Customer Names'!$H$6:$K$2340,3,FALSE)</f>
        <v>  Brian</v>
      </c>
      <c r="C1397" s="11">
        <f>VLOOKUP(A1397,'Medical Examinations'!$A$1:$L$2336,2,FALSE)</f>
        <v>37.22</v>
      </c>
      <c r="D1397" s="11">
        <f>VLOOKUP(A1397,'Medical Examinations'!$A$1:$L$2336,3,FALSE)</f>
        <v>4.62</v>
      </c>
      <c r="E1397" s="11" t="str">
        <f>VLOOKUP(A1397,'Medical Examinations'!$A$1:$L$2336,4,FALSE)</f>
        <v>No</v>
      </c>
      <c r="F1397" s="11" t="str">
        <f>VLOOKUP(A1397,'Medical Examinations'!$A$1:$L$2336,5,FALSE)</f>
        <v>No</v>
      </c>
      <c r="G1397" s="11" t="str">
        <f>VLOOKUP(A1397,'Medical Examinations'!$A$1:$L$2336,6,FALSE)</f>
        <v>Yes</v>
      </c>
      <c r="H1397" s="11">
        <f>VLOOKUP(A1397,'Medical Examinations'!$A$1:$L$2336,8,FALSE)</f>
        <v>1</v>
      </c>
      <c r="I1397" s="11" t="str">
        <f>VLOOKUP(A1397,'Medical Examinations'!$A$1:$L$2336,10,FALSE)</f>
        <v>No</v>
      </c>
      <c r="J1397" s="11" t="str">
        <f>VLOOKUP(A1397,'Medical Examinations'!$A$1:$L$2336,11,FALSE)</f>
        <v>Obesity</v>
      </c>
      <c r="K1397" s="11" t="str">
        <f>VLOOKUP(A1397,'Medical Examinations'!$A$1:$L$2336,12,FALSE)</f>
        <v>Normal</v>
      </c>
      <c r="L1397" s="10">
        <f ca="1">VLOOKUP(A1397,'Hospitalisation Details'!$A$1:$Q$2344,3,FALSE)</f>
        <v>1966</v>
      </c>
      <c r="M1397" s="10" t="str">
        <f ca="1">VLOOKUP(A1397,'Hospitalisation Details'!$A$1:$Q$2344,5,FALSE)</f>
        <v>Jul</v>
      </c>
      <c r="N1397" s="11">
        <f ca="1">VLOOKUP(A1397,'Hospitalisation Details'!$A$1:$Q$2344,6,FALSE)</f>
        <v>6</v>
      </c>
      <c r="O1397" s="17">
        <f ca="1">VLOOKUP(A1397,'Hospitalisation Details'!$A$1:$Q$2344,7,FALSE)</f>
        <v>24294</v>
      </c>
      <c r="P1397" s="11">
        <f ca="1">VLOOKUP(A1397,'Hospitalisation Details'!$A$1:$Q$2344,10,FALSE)</f>
        <v>11658.12</v>
      </c>
      <c r="Q1397" s="11" t="str">
        <f ca="1">VLOOKUP(A1397,'Hospitalisation Details'!$A$1:$Q$2344,12,FALSE)</f>
        <v>tier - 3</v>
      </c>
      <c r="R1397" s="11" t="str">
        <f ca="1">VLOOKUP(A1397,'Hospitalisation Details'!$A$1:$Q$2344,14,FALSE)</f>
        <v>tier - 1</v>
      </c>
      <c r="S1397" s="11">
        <f ca="1">VLOOKUP(A1397,'Hospitalisation Details'!$A$1:$Q$2344,17,FALSE)</f>
        <v>59</v>
      </c>
      <c r="T1397" s="11" t="str">
        <f ca="1">VLOOKUP(A1397,'Hospitalisation Details'!$A$1:$Q$2336,16,FALSE)</f>
        <v>R1024</v>
      </c>
    </row>
    <row r="1398" ht="15.5" spans="1:20">
      <c r="A1398" s="10" t="s">
        <v>5099</v>
      </c>
      <c r="B1398" s="11" t="str">
        <f>VLOOKUP(A1398,'Customer Names'!$H$6:$K$2340,3,FALSE)</f>
        <v>  Jessica R</v>
      </c>
      <c r="C1398" s="11">
        <f>VLOOKUP(A1398,'Medical Examinations'!$A$1:$L$2336,2,FALSE)</f>
        <v>41.325</v>
      </c>
      <c r="D1398" s="11">
        <f>VLOOKUP(A1398,'Medical Examinations'!$A$1:$L$2336,3,FALSE)</f>
        <v>5.77</v>
      </c>
      <c r="E1398" s="11" t="str">
        <f>VLOOKUP(A1398,'Medical Examinations'!$A$1:$L$2336,4,FALSE)</f>
        <v>No</v>
      </c>
      <c r="F1398" s="11" t="str">
        <f>VLOOKUP(A1398,'Medical Examinations'!$A$1:$L$2336,5,FALSE)</f>
        <v>No</v>
      </c>
      <c r="G1398" s="11" t="str">
        <f>VLOOKUP(A1398,'Medical Examinations'!$A$1:$L$2336,6,FALSE)</f>
        <v>No</v>
      </c>
      <c r="H1398" s="11">
        <f>VLOOKUP(A1398,'Medical Examinations'!$A$1:$L$2336,8,FALSE)</f>
        <v>0</v>
      </c>
      <c r="I1398" s="11" t="str">
        <f>VLOOKUP(A1398,'Medical Examinations'!$A$1:$L$2336,10,FALSE)</f>
        <v>No</v>
      </c>
      <c r="J1398" s="11" t="str">
        <f>VLOOKUP(A1398,'Medical Examinations'!$A$1:$L$2336,11,FALSE)</f>
        <v>Obesity</v>
      </c>
      <c r="K1398" s="11" t="str">
        <f>VLOOKUP(A1398,'Medical Examinations'!$A$1:$L$2336,12,FALSE)</f>
        <v>Prediabetes</v>
      </c>
      <c r="L1398" s="10">
        <f ca="1">VLOOKUP(A1398,'Hospitalisation Details'!$A$1:$Q$2344,3,FALSE)</f>
        <v>1966</v>
      </c>
      <c r="M1398" s="10" t="str">
        <f ca="1">VLOOKUP(A1398,'Hospitalisation Details'!$A$1:$Q$2344,5,FALSE)</f>
        <v>Aug</v>
      </c>
      <c r="N1398" s="11">
        <f ca="1">VLOOKUP(A1398,'Hospitalisation Details'!$A$1:$Q$2344,6,FALSE)</f>
        <v>23</v>
      </c>
      <c r="O1398" s="17">
        <f ca="1">VLOOKUP(A1398,'Hospitalisation Details'!$A$1:$Q$2344,7,FALSE)</f>
        <v>24342</v>
      </c>
      <c r="P1398" s="11">
        <f ca="1">VLOOKUP(A1398,'Hospitalisation Details'!$A$1:$Q$2344,10,FALSE)</f>
        <v>11658.38</v>
      </c>
      <c r="Q1398" s="11" t="str">
        <f ca="1">VLOOKUP(A1398,'Hospitalisation Details'!$A$1:$Q$2344,12,FALSE)</f>
        <v>tier - 3</v>
      </c>
      <c r="R1398" s="11" t="str">
        <f ca="1">VLOOKUP(A1398,'Hospitalisation Details'!$A$1:$Q$2344,14,FALSE)</f>
        <v>tier - 3</v>
      </c>
      <c r="S1398" s="11">
        <f ca="1">VLOOKUP(A1398,'Hospitalisation Details'!$A$1:$Q$2344,17,FALSE)</f>
        <v>59</v>
      </c>
      <c r="T1398" s="11" t="str">
        <f ca="1">VLOOKUP(A1398,'Hospitalisation Details'!$A$1:$Q$2336,16,FALSE)</f>
        <v>R1024</v>
      </c>
    </row>
    <row r="1399" ht="15.5" spans="1:20">
      <c r="A1399" s="10" t="s">
        <v>5103</v>
      </c>
      <c r="B1399" s="11" t="str">
        <f>VLOOKUP(A1399,'Customer Names'!$H$6:$K$2340,3,FALSE)</f>
        <v>  Robyn</v>
      </c>
      <c r="C1399" s="11">
        <f>VLOOKUP(A1399,'Medical Examinations'!$A$1:$L$2336,2,FALSE)</f>
        <v>40.31</v>
      </c>
      <c r="D1399" s="11">
        <f>VLOOKUP(A1399,'Medical Examinations'!$A$1:$L$2336,3,FALSE)</f>
        <v>5.84</v>
      </c>
      <c r="E1399" s="11" t="str">
        <f>VLOOKUP(A1399,'Medical Examinations'!$A$1:$L$2336,4,FALSE)</f>
        <v>No</v>
      </c>
      <c r="F1399" s="11" t="str">
        <f>VLOOKUP(A1399,'Medical Examinations'!$A$1:$L$2336,5,FALSE)</f>
        <v>No</v>
      </c>
      <c r="G1399" s="11" t="str">
        <f>VLOOKUP(A1399,'Medical Examinations'!$A$1:$L$2336,6,FALSE)</f>
        <v>No</v>
      </c>
      <c r="H1399" s="11">
        <f>VLOOKUP(A1399,'Medical Examinations'!$A$1:$L$2336,8,FALSE)</f>
        <v>0</v>
      </c>
      <c r="I1399" s="11" t="str">
        <f>VLOOKUP(A1399,'Medical Examinations'!$A$1:$L$2336,10,FALSE)</f>
        <v>No</v>
      </c>
      <c r="J1399" s="11" t="str">
        <f>VLOOKUP(A1399,'Medical Examinations'!$A$1:$L$2336,11,FALSE)</f>
        <v>Obesity</v>
      </c>
      <c r="K1399" s="11" t="str">
        <f>VLOOKUP(A1399,'Medical Examinations'!$A$1:$L$2336,12,FALSE)</f>
        <v>Prediabetes</v>
      </c>
      <c r="L1399" s="10">
        <f ca="1">VLOOKUP(A1399,'Hospitalisation Details'!$A$1:$Q$2344,3,FALSE)</f>
        <v>1966</v>
      </c>
      <c r="M1399" s="10" t="str">
        <f ca="1">VLOOKUP(A1399,'Hospitalisation Details'!$A$1:$Q$2344,5,FALSE)</f>
        <v>Nov</v>
      </c>
      <c r="N1399" s="11">
        <f ca="1">VLOOKUP(A1399,'Hospitalisation Details'!$A$1:$Q$2344,6,FALSE)</f>
        <v>9</v>
      </c>
      <c r="O1399" s="17">
        <f ca="1">VLOOKUP(A1399,'Hospitalisation Details'!$A$1:$Q$2344,7,FALSE)</f>
        <v>24420</v>
      </c>
      <c r="P1399" s="11">
        <f ca="1">VLOOKUP(A1399,'Hospitalisation Details'!$A$1:$Q$2344,10,FALSE)</f>
        <v>11674.13</v>
      </c>
      <c r="Q1399" s="11" t="str">
        <f ca="1">VLOOKUP(A1399,'Hospitalisation Details'!$A$1:$Q$2344,12,FALSE)</f>
        <v>tier - 3</v>
      </c>
      <c r="R1399" s="11" t="str">
        <f ca="1">VLOOKUP(A1399,'Hospitalisation Details'!$A$1:$Q$2344,14,FALSE)</f>
        <v>tier - 1</v>
      </c>
      <c r="S1399" s="11">
        <f ca="1">VLOOKUP(A1399,'Hospitalisation Details'!$A$1:$Q$2344,17,FALSE)</f>
        <v>58</v>
      </c>
      <c r="T1399" s="11" t="str">
        <f ca="1">VLOOKUP(A1399,'Hospitalisation Details'!$A$1:$Q$2336,16,FALSE)</f>
        <v>R1011</v>
      </c>
    </row>
    <row r="1400" ht="15.5" spans="1:20">
      <c r="A1400" s="10" t="s">
        <v>5107</v>
      </c>
      <c r="B1400" s="11" t="str">
        <f>VLOOKUP(A1400,'Customer Names'!$H$6:$K$2340,3,FALSE)</f>
        <v>  Ashley</v>
      </c>
      <c r="C1400" s="11">
        <f>VLOOKUP(A1400,'Medical Examinations'!$A$1:$L$2336,2,FALSE)</f>
        <v>29.48</v>
      </c>
      <c r="D1400" s="11">
        <f>VLOOKUP(A1400,'Medical Examinations'!$A$1:$L$2336,3,FALSE)</f>
        <v>4.91</v>
      </c>
      <c r="E1400" s="11" t="str">
        <f>VLOOKUP(A1400,'Medical Examinations'!$A$1:$L$2336,4,FALSE)</f>
        <v>No</v>
      </c>
      <c r="F1400" s="11" t="str">
        <f>VLOOKUP(A1400,'Medical Examinations'!$A$1:$L$2336,5,FALSE)</f>
        <v>No</v>
      </c>
      <c r="G1400" s="11" t="str">
        <f>VLOOKUP(A1400,'Medical Examinations'!$A$1:$L$2336,6,FALSE)</f>
        <v>No</v>
      </c>
      <c r="H1400" s="11">
        <f>VLOOKUP(A1400,'Medical Examinations'!$A$1:$L$2336,8,FALSE)</f>
        <v>0</v>
      </c>
      <c r="I1400" s="11" t="str">
        <f>VLOOKUP(A1400,'Medical Examinations'!$A$1:$L$2336,10,FALSE)</f>
        <v>No</v>
      </c>
      <c r="J1400" s="11" t="str">
        <f>VLOOKUP(A1400,'Medical Examinations'!$A$1:$L$2336,11,FALSE)</f>
        <v>Over Weight</v>
      </c>
      <c r="K1400" s="11" t="str">
        <f>VLOOKUP(A1400,'Medical Examinations'!$A$1:$L$2336,12,FALSE)</f>
        <v>Normal</v>
      </c>
      <c r="L1400" s="10">
        <f ca="1">VLOOKUP(A1400,'Hospitalisation Details'!$A$1:$Q$2344,3,FALSE)</f>
        <v>1970</v>
      </c>
      <c r="M1400" s="10" t="str">
        <f ca="1">VLOOKUP(A1400,'Hospitalisation Details'!$A$1:$Q$2344,5,FALSE)</f>
        <v>Dec</v>
      </c>
      <c r="N1400" s="11">
        <f ca="1">VLOOKUP(A1400,'Hospitalisation Details'!$A$1:$Q$2344,6,FALSE)</f>
        <v>1</v>
      </c>
      <c r="O1400" s="17">
        <f ca="1">VLOOKUP(A1400,'Hospitalisation Details'!$A$1:$Q$2344,7,FALSE)</f>
        <v>25903</v>
      </c>
      <c r="P1400" s="11">
        <f ca="1">VLOOKUP(A1400,'Hospitalisation Details'!$A$1:$Q$2344,10,FALSE)</f>
        <v>11696.52</v>
      </c>
      <c r="Q1400" s="11" t="str">
        <f ca="1">VLOOKUP(A1400,'Hospitalisation Details'!$A$1:$Q$2344,12,FALSE)</f>
        <v>tier - 3</v>
      </c>
      <c r="R1400" s="11" t="str">
        <f ca="1">VLOOKUP(A1400,'Hospitalisation Details'!$A$1:$Q$2344,14,FALSE)</f>
        <v>tier - 1</v>
      </c>
      <c r="S1400" s="11">
        <f ca="1">VLOOKUP(A1400,'Hospitalisation Details'!$A$1:$Q$2344,17,FALSE)</f>
        <v>54</v>
      </c>
      <c r="T1400" s="11" t="str">
        <f ca="1">VLOOKUP(A1400,'Hospitalisation Details'!$A$1:$Q$2336,16,FALSE)</f>
        <v>R1021</v>
      </c>
    </row>
    <row r="1401" ht="15.5" spans="1:20">
      <c r="A1401" s="10" t="s">
        <v>5110</v>
      </c>
      <c r="B1401" s="11" t="str">
        <f>VLOOKUP(A1401,'Customer Names'!$H$6:$K$2340,3,FALSE)</f>
        <v>  Dana</v>
      </c>
      <c r="C1401" s="11">
        <f>VLOOKUP(A1401,'Medical Examinations'!$A$1:$L$2336,2,FALSE)</f>
        <v>33.155</v>
      </c>
      <c r="D1401" s="11">
        <f>VLOOKUP(A1401,'Medical Examinations'!$A$1:$L$2336,3,FALSE)</f>
        <v>5.07</v>
      </c>
      <c r="E1401" s="11" t="str">
        <f>VLOOKUP(A1401,'Medical Examinations'!$A$1:$L$2336,4,FALSE)</f>
        <v>No</v>
      </c>
      <c r="F1401" s="11" t="str">
        <f>VLOOKUP(A1401,'Medical Examinations'!$A$1:$L$2336,5,FALSE)</f>
        <v>No</v>
      </c>
      <c r="G1401" s="11" t="str">
        <f>VLOOKUP(A1401,'Medical Examinations'!$A$1:$L$2336,6,FALSE)</f>
        <v>No</v>
      </c>
      <c r="H1401" s="11">
        <f>VLOOKUP(A1401,'Medical Examinations'!$A$1:$L$2336,8,FALSE)</f>
        <v>0</v>
      </c>
      <c r="I1401" s="11" t="str">
        <f>VLOOKUP(A1401,'Medical Examinations'!$A$1:$L$2336,10,FALSE)</f>
        <v>No</v>
      </c>
      <c r="J1401" s="11" t="str">
        <f>VLOOKUP(A1401,'Medical Examinations'!$A$1:$L$2336,11,FALSE)</f>
        <v>Obesity</v>
      </c>
      <c r="K1401" s="11" t="str">
        <f>VLOOKUP(A1401,'Medical Examinations'!$A$1:$L$2336,12,FALSE)</f>
        <v>Normal</v>
      </c>
      <c r="L1401" s="10">
        <f ca="1">VLOOKUP(A1401,'Hospitalisation Details'!$A$1:$Q$2344,3,FALSE)</f>
        <v>1982</v>
      </c>
      <c r="M1401" s="10" t="str">
        <f ca="1">VLOOKUP(A1401,'Hospitalisation Details'!$A$1:$Q$2344,5,FALSE)</f>
        <v>Oct</v>
      </c>
      <c r="N1401" s="11">
        <f ca="1">VLOOKUP(A1401,'Hospitalisation Details'!$A$1:$Q$2344,6,FALSE)</f>
        <v>21</v>
      </c>
      <c r="O1401" s="17">
        <f ca="1">VLOOKUP(A1401,'Hospitalisation Details'!$A$1:$Q$2344,7,FALSE)</f>
        <v>30245</v>
      </c>
      <c r="P1401" s="11">
        <f ca="1">VLOOKUP(A1401,'Hospitalisation Details'!$A$1:$Q$2344,10,FALSE)</f>
        <v>11712.97</v>
      </c>
      <c r="Q1401" s="11" t="str">
        <f ca="1">VLOOKUP(A1401,'Hospitalisation Details'!$A$1:$Q$2344,12,FALSE)</f>
        <v>tier - 3</v>
      </c>
      <c r="R1401" s="11" t="str">
        <f ca="1">VLOOKUP(A1401,'Hospitalisation Details'!$A$1:$Q$2344,14,FALSE)</f>
        <v>tier - 2</v>
      </c>
      <c r="S1401" s="11">
        <f ca="1">VLOOKUP(A1401,'Hospitalisation Details'!$A$1:$Q$2344,17,FALSE)</f>
        <v>43</v>
      </c>
      <c r="T1401" s="11" t="str">
        <f ca="1">VLOOKUP(A1401,'Hospitalisation Details'!$A$1:$Q$2336,16,FALSE)</f>
        <v>R1021</v>
      </c>
    </row>
    <row r="1402" ht="15.5" spans="1:20">
      <c r="A1402" s="10" t="s">
        <v>5113</v>
      </c>
      <c r="B1402" s="11" t="str">
        <f>VLOOKUP(A1402,'Customer Names'!$H$6:$K$2340,3,FALSE)</f>
        <v>  Jessica F</v>
      </c>
      <c r="C1402" s="11">
        <f>VLOOKUP(A1402,'Medical Examinations'!$A$1:$L$2336,2,FALSE)</f>
        <v>42.85</v>
      </c>
      <c r="D1402" s="11">
        <f>VLOOKUP(A1402,'Medical Examinations'!$A$1:$L$2336,3,FALSE)</f>
        <v>5.81</v>
      </c>
      <c r="E1402" s="11" t="str">
        <f>VLOOKUP(A1402,'Medical Examinations'!$A$1:$L$2336,4,FALSE)</f>
        <v>yes</v>
      </c>
      <c r="F1402" s="11" t="str">
        <f>VLOOKUP(A1402,'Medical Examinations'!$A$1:$L$2336,5,FALSE)</f>
        <v>No</v>
      </c>
      <c r="G1402" s="11" t="str">
        <f>VLOOKUP(A1402,'Medical Examinations'!$A$1:$L$2336,6,FALSE)</f>
        <v>No</v>
      </c>
      <c r="H1402" s="11">
        <f>VLOOKUP(A1402,'Medical Examinations'!$A$1:$L$2336,8,FALSE)</f>
        <v>0</v>
      </c>
      <c r="I1402" s="11" t="str">
        <f>VLOOKUP(A1402,'Medical Examinations'!$A$1:$L$2336,10,FALSE)</f>
        <v>No</v>
      </c>
      <c r="J1402" s="11" t="str">
        <f>VLOOKUP(A1402,'Medical Examinations'!$A$1:$L$2336,11,FALSE)</f>
        <v>Obesity</v>
      </c>
      <c r="K1402" s="11" t="str">
        <f>VLOOKUP(A1402,'Medical Examinations'!$A$1:$L$2336,12,FALSE)</f>
        <v>Prediabetes</v>
      </c>
      <c r="L1402" s="10">
        <f ca="1">VLOOKUP(A1402,'Hospitalisation Details'!$A$1:$Q$2344,3,FALSE)</f>
        <v>1969</v>
      </c>
      <c r="M1402" s="10" t="str">
        <f ca="1">VLOOKUP(A1402,'Hospitalisation Details'!$A$1:$Q$2344,5,FALSE)</f>
        <v>Oct</v>
      </c>
      <c r="N1402" s="11">
        <f ca="1">VLOOKUP(A1402,'Hospitalisation Details'!$A$1:$Q$2344,6,FALSE)</f>
        <v>12</v>
      </c>
      <c r="O1402" s="17">
        <f ca="1">VLOOKUP(A1402,'Hospitalisation Details'!$A$1:$Q$2344,7,FALSE)</f>
        <v>25488</v>
      </c>
      <c r="P1402" s="11">
        <f ca="1">VLOOKUP(A1402,'Hospitalisation Details'!$A$1:$Q$2344,10,FALSE)</f>
        <v>11729.68</v>
      </c>
      <c r="Q1402" s="11" t="str">
        <f ca="1">VLOOKUP(A1402,'Hospitalisation Details'!$A$1:$Q$2344,12,FALSE)</f>
        <v>tier - 3</v>
      </c>
      <c r="R1402" s="11" t="str">
        <f ca="1">VLOOKUP(A1402,'Hospitalisation Details'!$A$1:$Q$2344,14,FALSE)</f>
        <v>tier - 1</v>
      </c>
      <c r="S1402" s="11">
        <f ca="1">VLOOKUP(A1402,'Hospitalisation Details'!$A$1:$Q$2344,17,FALSE)</f>
        <v>56</v>
      </c>
      <c r="T1402" s="11" t="str">
        <f ca="1">VLOOKUP(A1402,'Hospitalisation Details'!$A$1:$Q$2336,16,FALSE)</f>
        <v>R1024</v>
      </c>
    </row>
    <row r="1403" ht="15.5" spans="1:20">
      <c r="A1403" s="10" t="s">
        <v>5117</v>
      </c>
      <c r="B1403" s="11" t="str">
        <f>VLOOKUP(A1403,'Customer Names'!$H$6:$K$2340,3,FALSE)</f>
        <v>  Lindsey</v>
      </c>
      <c r="C1403" s="11">
        <f>VLOOKUP(A1403,'Medical Examinations'!$A$1:$L$2336,2,FALSE)</f>
        <v>32.34</v>
      </c>
      <c r="D1403" s="11">
        <f>VLOOKUP(A1403,'Medical Examinations'!$A$1:$L$2336,3,FALSE)</f>
        <v>11.2</v>
      </c>
      <c r="E1403" s="11" t="str">
        <f>VLOOKUP(A1403,'Medical Examinations'!$A$1:$L$2336,4,FALSE)</f>
        <v>No</v>
      </c>
      <c r="F1403" s="11" t="str">
        <f>VLOOKUP(A1403,'Medical Examinations'!$A$1:$L$2336,5,FALSE)</f>
        <v>No</v>
      </c>
      <c r="G1403" s="11" t="str">
        <f>VLOOKUP(A1403,'Medical Examinations'!$A$1:$L$2336,6,FALSE)</f>
        <v>No</v>
      </c>
      <c r="H1403" s="11">
        <f>VLOOKUP(A1403,'Medical Examinations'!$A$1:$L$2336,8,FALSE)</f>
        <v>0</v>
      </c>
      <c r="I1403" s="11" t="str">
        <f>VLOOKUP(A1403,'Medical Examinations'!$A$1:$L$2336,10,FALSE)</f>
        <v>No</v>
      </c>
      <c r="J1403" s="11" t="str">
        <f>VLOOKUP(A1403,'Medical Examinations'!$A$1:$L$2336,11,FALSE)</f>
        <v>Obesity</v>
      </c>
      <c r="K1403" s="11" t="str">
        <f>VLOOKUP(A1403,'Medical Examinations'!$A$1:$L$2336,12,FALSE)</f>
        <v>Diabetes</v>
      </c>
      <c r="L1403" s="10">
        <f ca="1">VLOOKUP(A1403,'Hospitalisation Details'!$A$1:$Q$2344,3,FALSE)</f>
        <v>1984</v>
      </c>
      <c r="M1403" s="10" t="str">
        <f ca="1">VLOOKUP(A1403,'Hospitalisation Details'!$A$1:$Q$2344,5,FALSE)</f>
        <v>Nov</v>
      </c>
      <c r="N1403" s="11">
        <f ca="1">VLOOKUP(A1403,'Hospitalisation Details'!$A$1:$Q$2344,6,FALSE)</f>
        <v>26</v>
      </c>
      <c r="O1403" s="17">
        <f ca="1">VLOOKUP(A1403,'Hospitalisation Details'!$A$1:$Q$2344,7,FALSE)</f>
        <v>31012</v>
      </c>
      <c r="P1403" s="11">
        <f ca="1">VLOOKUP(A1403,'Hospitalisation Details'!$A$1:$Q$2344,10,FALSE)</f>
        <v>11730.82</v>
      </c>
      <c r="Q1403" s="11" t="str">
        <f ca="1">VLOOKUP(A1403,'Hospitalisation Details'!$A$1:$Q$2344,12,FALSE)</f>
        <v>tier - 3</v>
      </c>
      <c r="R1403" s="11" t="str">
        <f ca="1">VLOOKUP(A1403,'Hospitalisation Details'!$A$1:$Q$2344,14,FALSE)</f>
        <v>tier - 3</v>
      </c>
      <c r="S1403" s="11">
        <f ca="1">VLOOKUP(A1403,'Hospitalisation Details'!$A$1:$Q$2344,17,FALSE)</f>
        <v>40</v>
      </c>
      <c r="T1403" s="11" t="str">
        <f ca="1">VLOOKUP(A1403,'Hospitalisation Details'!$A$1:$Q$2336,16,FALSE)</f>
        <v>R1026</v>
      </c>
    </row>
    <row r="1404" ht="15.5" spans="1:20">
      <c r="A1404" s="10" t="s">
        <v>5121</v>
      </c>
      <c r="B1404" s="11" t="str">
        <f>VLOOKUP(A1404,'Customer Names'!$H$6:$K$2340,3,FALSE)</f>
        <v>  Kelly A</v>
      </c>
      <c r="C1404" s="11">
        <f>VLOOKUP(A1404,'Medical Examinations'!$A$1:$L$2336,2,FALSE)</f>
        <v>27.5</v>
      </c>
      <c r="D1404" s="11">
        <f>VLOOKUP(A1404,'Medical Examinations'!$A$1:$L$2336,3,FALSE)</f>
        <v>10.75</v>
      </c>
      <c r="E1404" s="11" t="str">
        <f>VLOOKUP(A1404,'Medical Examinations'!$A$1:$L$2336,4,FALSE)</f>
        <v>No</v>
      </c>
      <c r="F1404" s="11" t="str">
        <f>VLOOKUP(A1404,'Medical Examinations'!$A$1:$L$2336,5,FALSE)</f>
        <v>No</v>
      </c>
      <c r="G1404" s="11" t="str">
        <f>VLOOKUP(A1404,'Medical Examinations'!$A$1:$L$2336,6,FALSE)</f>
        <v>No</v>
      </c>
      <c r="H1404" s="11">
        <f>VLOOKUP(A1404,'Medical Examinations'!$A$1:$L$2336,8,FALSE)</f>
        <v>0</v>
      </c>
      <c r="I1404" s="11" t="str">
        <f>VLOOKUP(A1404,'Medical Examinations'!$A$1:$L$2336,10,FALSE)</f>
        <v>No</v>
      </c>
      <c r="J1404" s="11" t="str">
        <f>VLOOKUP(A1404,'Medical Examinations'!$A$1:$L$2336,11,FALSE)</f>
        <v>Over Weight</v>
      </c>
      <c r="K1404" s="11" t="str">
        <f>VLOOKUP(A1404,'Medical Examinations'!$A$1:$L$2336,12,FALSE)</f>
        <v>Diabetes</v>
      </c>
      <c r="L1404" s="10">
        <f ca="1">VLOOKUP(A1404,'Hospitalisation Details'!$A$1:$Q$2344,3,FALSE)</f>
        <v>1964</v>
      </c>
      <c r="M1404" s="10" t="str">
        <f ca="1">VLOOKUP(A1404,'Hospitalisation Details'!$A$1:$Q$2344,5,FALSE)</f>
        <v>Nov</v>
      </c>
      <c r="N1404" s="11">
        <f ca="1">VLOOKUP(A1404,'Hospitalisation Details'!$A$1:$Q$2344,6,FALSE)</f>
        <v>9</v>
      </c>
      <c r="O1404" s="17">
        <f ca="1">VLOOKUP(A1404,'Hospitalisation Details'!$A$1:$Q$2344,7,FALSE)</f>
        <v>23690</v>
      </c>
      <c r="P1404" s="11">
        <f ca="1">VLOOKUP(A1404,'Hospitalisation Details'!$A$1:$Q$2344,10,FALSE)</f>
        <v>11735.88</v>
      </c>
      <c r="Q1404" s="11" t="str">
        <f ca="1">VLOOKUP(A1404,'Hospitalisation Details'!$A$1:$Q$2344,12,FALSE)</f>
        <v>tier - 3</v>
      </c>
      <c r="R1404" s="11" t="str">
        <f ca="1">VLOOKUP(A1404,'Hospitalisation Details'!$A$1:$Q$2344,14,FALSE)</f>
        <v>tier - 1</v>
      </c>
      <c r="S1404" s="11">
        <f ca="1">VLOOKUP(A1404,'Hospitalisation Details'!$A$1:$Q$2344,17,FALSE)</f>
        <v>60</v>
      </c>
      <c r="T1404" s="11" t="str">
        <f ca="1">VLOOKUP(A1404,'Hospitalisation Details'!$A$1:$Q$2336,16,FALSE)</f>
        <v>R1012</v>
      </c>
    </row>
    <row r="1405" ht="15.5" spans="1:20">
      <c r="A1405" s="10" t="s">
        <v>5124</v>
      </c>
      <c r="B1405" s="11" t="str">
        <f>VLOOKUP(A1405,'Customer Names'!$H$6:$K$2340,3,FALSE)</f>
        <v>  Brooke E</v>
      </c>
      <c r="C1405" s="11">
        <f>VLOOKUP(A1405,'Medical Examinations'!$A$1:$L$2336,2,FALSE)</f>
        <v>25.8</v>
      </c>
      <c r="D1405" s="11">
        <f>VLOOKUP(A1405,'Medical Examinations'!$A$1:$L$2336,3,FALSE)</f>
        <v>7.8</v>
      </c>
      <c r="E1405" s="11" t="str">
        <f>VLOOKUP(A1405,'Medical Examinations'!$A$1:$L$2336,4,FALSE)</f>
        <v>No</v>
      </c>
      <c r="F1405" s="11" t="str">
        <f>VLOOKUP(A1405,'Medical Examinations'!$A$1:$L$2336,5,FALSE)</f>
        <v>No</v>
      </c>
      <c r="G1405" s="11" t="str">
        <f>VLOOKUP(A1405,'Medical Examinations'!$A$1:$L$2336,6,FALSE)</f>
        <v>No</v>
      </c>
      <c r="H1405" s="11">
        <f>VLOOKUP(A1405,'Medical Examinations'!$A$1:$L$2336,8,FALSE)</f>
        <v>0</v>
      </c>
      <c r="I1405" s="11" t="str">
        <f>VLOOKUP(A1405,'Medical Examinations'!$A$1:$L$2336,10,FALSE)</f>
        <v>No</v>
      </c>
      <c r="J1405" s="11" t="str">
        <f>VLOOKUP(A1405,'Medical Examinations'!$A$1:$L$2336,11,FALSE)</f>
        <v>Over Weight</v>
      </c>
      <c r="K1405" s="11" t="str">
        <f>VLOOKUP(A1405,'Medical Examinations'!$A$1:$L$2336,12,FALSE)</f>
        <v>Diabetes</v>
      </c>
      <c r="L1405" s="10">
        <f ca="1">VLOOKUP(A1405,'Hospitalisation Details'!$A$1:$Q$2344,3,FALSE)</f>
        <v>1988</v>
      </c>
      <c r="M1405" s="10" t="str">
        <f ca="1">VLOOKUP(A1405,'Hospitalisation Details'!$A$1:$Q$2344,5,FALSE)</f>
        <v>Sep</v>
      </c>
      <c r="N1405" s="11">
        <f ca="1">VLOOKUP(A1405,'Hospitalisation Details'!$A$1:$Q$2344,6,FALSE)</f>
        <v>5</v>
      </c>
      <c r="O1405" s="17">
        <f ca="1">VLOOKUP(A1405,'Hospitalisation Details'!$A$1:$Q$2344,7,FALSE)</f>
        <v>32391</v>
      </c>
      <c r="P1405" s="11">
        <f ca="1">VLOOKUP(A1405,'Hospitalisation Details'!$A$1:$Q$2344,10,FALSE)</f>
        <v>11737.85</v>
      </c>
      <c r="Q1405" s="11" t="str">
        <f ca="1">VLOOKUP(A1405,'Hospitalisation Details'!$A$1:$Q$2344,12,FALSE)</f>
        <v>tier - 3</v>
      </c>
      <c r="R1405" s="11" t="str">
        <f ca="1">VLOOKUP(A1405,'Hospitalisation Details'!$A$1:$Q$2344,14,FALSE)</f>
        <v>tier - 1</v>
      </c>
      <c r="S1405" s="11">
        <f ca="1">VLOOKUP(A1405,'Hospitalisation Details'!$A$1:$Q$2344,17,FALSE)</f>
        <v>37</v>
      </c>
      <c r="T1405" s="11" t="str">
        <f ca="1">VLOOKUP(A1405,'Hospitalisation Details'!$A$1:$Q$2336,16,FALSE)</f>
        <v>R1011</v>
      </c>
    </row>
    <row r="1406" ht="15.5" spans="1:20">
      <c r="A1406" s="10" t="s">
        <v>5127</v>
      </c>
      <c r="B1406" s="11" t="str">
        <f>VLOOKUP(A1406,'Customer Names'!$H$6:$K$2340,3,FALSE)</f>
        <v>  Katelyn E</v>
      </c>
      <c r="C1406" s="11">
        <f>VLOOKUP(A1406,'Medical Examinations'!$A$1:$L$2336,2,FALSE)</f>
        <v>25</v>
      </c>
      <c r="D1406" s="11">
        <f>VLOOKUP(A1406,'Medical Examinations'!$A$1:$L$2336,3,FALSE)</f>
        <v>7.04</v>
      </c>
      <c r="E1406" s="11" t="str">
        <f>VLOOKUP(A1406,'Medical Examinations'!$A$1:$L$2336,4,FALSE)</f>
        <v>No</v>
      </c>
      <c r="F1406" s="11" t="str">
        <f>VLOOKUP(A1406,'Medical Examinations'!$A$1:$L$2336,5,FALSE)</f>
        <v>No</v>
      </c>
      <c r="G1406" s="11" t="str">
        <f>VLOOKUP(A1406,'Medical Examinations'!$A$1:$L$2336,6,FALSE)</f>
        <v>No</v>
      </c>
      <c r="H1406" s="11">
        <f>VLOOKUP(A1406,'Medical Examinations'!$A$1:$L$2336,8,FALSE)</f>
        <v>0</v>
      </c>
      <c r="I1406" s="11" t="str">
        <f>VLOOKUP(A1406,'Medical Examinations'!$A$1:$L$2336,10,FALSE)</f>
        <v>No</v>
      </c>
      <c r="J1406" s="11" t="str">
        <f>VLOOKUP(A1406,'Medical Examinations'!$A$1:$L$2336,11,FALSE)</f>
        <v>Over Weight</v>
      </c>
      <c r="K1406" s="11" t="str">
        <f>VLOOKUP(A1406,'Medical Examinations'!$A$1:$L$2336,12,FALSE)</f>
        <v>Diabetes</v>
      </c>
      <c r="L1406" s="10">
        <f ca="1">VLOOKUP(A1406,'Hospitalisation Details'!$A$1:$Q$2344,3,FALSE)</f>
        <v>1969</v>
      </c>
      <c r="M1406" s="10" t="str">
        <f ca="1">VLOOKUP(A1406,'Hospitalisation Details'!$A$1:$Q$2344,5,FALSE)</f>
        <v>Nov</v>
      </c>
      <c r="N1406" s="11">
        <f ca="1">VLOOKUP(A1406,'Hospitalisation Details'!$A$1:$Q$2344,6,FALSE)</f>
        <v>12</v>
      </c>
      <c r="O1406" s="17">
        <f ca="1">VLOOKUP(A1406,'Hospitalisation Details'!$A$1:$Q$2344,7,FALSE)</f>
        <v>25519</v>
      </c>
      <c r="P1406" s="11">
        <f ca="1">VLOOKUP(A1406,'Hospitalisation Details'!$A$1:$Q$2344,10,FALSE)</f>
        <v>11741.73</v>
      </c>
      <c r="Q1406" s="11" t="str">
        <f ca="1">VLOOKUP(A1406,'Hospitalisation Details'!$A$1:$Q$2344,12,FALSE)</f>
        <v>tier - 3</v>
      </c>
      <c r="R1406" s="11" t="str">
        <f ca="1">VLOOKUP(A1406,'Hospitalisation Details'!$A$1:$Q$2344,14,FALSE)</f>
        <v>tier - 1</v>
      </c>
      <c r="S1406" s="11">
        <f ca="1">VLOOKUP(A1406,'Hospitalisation Details'!$A$1:$Q$2344,17,FALSE)</f>
        <v>55</v>
      </c>
      <c r="T1406" s="11" t="str">
        <f ca="1">VLOOKUP(A1406,'Hospitalisation Details'!$A$1:$Q$2336,16,FALSE)</f>
        <v>R1011</v>
      </c>
    </row>
    <row r="1407" ht="15.5" spans="1:20">
      <c r="A1407" s="10" t="s">
        <v>5130</v>
      </c>
      <c r="B1407" s="11" t="str">
        <f>VLOOKUP(A1407,'Customer Names'!$H$6:$K$2340,3,FALSE)</f>
        <v>  Adam</v>
      </c>
      <c r="C1407" s="11">
        <f>VLOOKUP(A1407,'Medical Examinations'!$A$1:$L$2336,2,FALSE)</f>
        <v>41.2</v>
      </c>
      <c r="D1407" s="11">
        <f>VLOOKUP(A1407,'Medical Examinations'!$A$1:$L$2336,3,FALSE)</f>
        <v>4.18</v>
      </c>
      <c r="E1407" s="11" t="str">
        <f>VLOOKUP(A1407,'Medical Examinations'!$A$1:$L$2336,4,FALSE)</f>
        <v>yes</v>
      </c>
      <c r="F1407" s="11" t="str">
        <f>VLOOKUP(A1407,'Medical Examinations'!$A$1:$L$2336,5,FALSE)</f>
        <v>No</v>
      </c>
      <c r="G1407" s="11" t="str">
        <f>VLOOKUP(A1407,'Medical Examinations'!$A$1:$L$2336,6,FALSE)</f>
        <v>No</v>
      </c>
      <c r="H1407" s="11">
        <f>VLOOKUP(A1407,'Medical Examinations'!$A$1:$L$2336,8,FALSE)</f>
        <v>0</v>
      </c>
      <c r="I1407" s="11" t="str">
        <f>VLOOKUP(A1407,'Medical Examinations'!$A$1:$L$2336,10,FALSE)</f>
        <v>No</v>
      </c>
      <c r="J1407" s="11" t="str">
        <f>VLOOKUP(A1407,'Medical Examinations'!$A$1:$L$2336,11,FALSE)</f>
        <v>Obesity</v>
      </c>
      <c r="K1407" s="11" t="str">
        <f>VLOOKUP(A1407,'Medical Examinations'!$A$1:$L$2336,12,FALSE)</f>
        <v>Normal</v>
      </c>
      <c r="L1407" s="10">
        <f ca="1">VLOOKUP(A1407,'Hospitalisation Details'!$A$1:$Q$2344,3,FALSE)</f>
        <v>1963</v>
      </c>
      <c r="M1407" s="10" t="str">
        <f ca="1">VLOOKUP(A1407,'Hospitalisation Details'!$A$1:$Q$2344,5,FALSE)</f>
        <v>Jun</v>
      </c>
      <c r="N1407" s="11">
        <f ca="1">VLOOKUP(A1407,'Hospitalisation Details'!$A$1:$Q$2344,6,FALSE)</f>
        <v>9</v>
      </c>
      <c r="O1407" s="17">
        <f ca="1">VLOOKUP(A1407,'Hospitalisation Details'!$A$1:$Q$2344,7,FALSE)</f>
        <v>23171</v>
      </c>
      <c r="P1407" s="11">
        <f ca="1">VLOOKUP(A1407,'Hospitalisation Details'!$A$1:$Q$2344,10,FALSE)</f>
        <v>11743.3</v>
      </c>
      <c r="Q1407" s="11" t="str">
        <f ca="1">VLOOKUP(A1407,'Hospitalisation Details'!$A$1:$Q$2344,12,FALSE)</f>
        <v>tier - 3</v>
      </c>
      <c r="R1407" s="11" t="str">
        <f ca="1">VLOOKUP(A1407,'Hospitalisation Details'!$A$1:$Q$2344,14,FALSE)</f>
        <v>tier - 3</v>
      </c>
      <c r="S1407" s="11">
        <f ca="1">VLOOKUP(A1407,'Hospitalisation Details'!$A$1:$Q$2344,17,FALSE)</f>
        <v>62</v>
      </c>
      <c r="T1407" s="11" t="str">
        <f ca="1">VLOOKUP(A1407,'Hospitalisation Details'!$A$1:$Q$2336,16,FALSE)</f>
        <v>R1013</v>
      </c>
    </row>
    <row r="1408" ht="15.5" spans="1:20">
      <c r="A1408" s="10" t="s">
        <v>5133</v>
      </c>
      <c r="B1408" s="11" t="str">
        <f>VLOOKUP(A1408,'Customer Names'!$H$6:$K$2340,3,FALSE)</f>
        <v>  Dana</v>
      </c>
      <c r="C1408" s="11">
        <f>VLOOKUP(A1408,'Medical Examinations'!$A$1:$L$2336,2,FALSE)</f>
        <v>17.78</v>
      </c>
      <c r="D1408" s="11">
        <f>VLOOKUP(A1408,'Medical Examinations'!$A$1:$L$2336,3,FALSE)</f>
        <v>8.19</v>
      </c>
      <c r="E1408" s="11" t="str">
        <f>VLOOKUP(A1408,'Medical Examinations'!$A$1:$L$2336,4,FALSE)</f>
        <v>No</v>
      </c>
      <c r="F1408" s="11" t="str">
        <f>VLOOKUP(A1408,'Medical Examinations'!$A$1:$L$2336,5,FALSE)</f>
        <v>No</v>
      </c>
      <c r="G1408" s="11" t="str">
        <f>VLOOKUP(A1408,'Medical Examinations'!$A$1:$L$2336,6,FALSE)</f>
        <v>No</v>
      </c>
      <c r="H1408" s="11">
        <f>VLOOKUP(A1408,'Medical Examinations'!$A$1:$L$2336,8,FALSE)</f>
        <v>0</v>
      </c>
      <c r="I1408" s="11" t="str">
        <f>VLOOKUP(A1408,'Medical Examinations'!$A$1:$L$2336,10,FALSE)</f>
        <v>No</v>
      </c>
      <c r="J1408" s="11" t="str">
        <f>VLOOKUP(A1408,'Medical Examinations'!$A$1:$L$2336,11,FALSE)</f>
        <v>Under Weight</v>
      </c>
      <c r="K1408" s="11" t="str">
        <f>VLOOKUP(A1408,'Medical Examinations'!$A$1:$L$2336,12,FALSE)</f>
        <v>Diabetes</v>
      </c>
      <c r="L1408" s="10">
        <f ca="1">VLOOKUP(A1408,'Hospitalisation Details'!$A$1:$Q$2344,3,FALSE)</f>
        <v>1964</v>
      </c>
      <c r="M1408" s="10" t="str">
        <f ca="1">VLOOKUP(A1408,'Hospitalisation Details'!$A$1:$Q$2344,5,FALSE)</f>
        <v>Dec</v>
      </c>
      <c r="N1408" s="11">
        <f ca="1">VLOOKUP(A1408,'Hospitalisation Details'!$A$1:$Q$2344,6,FALSE)</f>
        <v>2</v>
      </c>
      <c r="O1408" s="17">
        <f ca="1">VLOOKUP(A1408,'Hospitalisation Details'!$A$1:$Q$2344,7,FALSE)</f>
        <v>23713</v>
      </c>
      <c r="P1408" s="11">
        <f ca="1">VLOOKUP(A1408,'Hospitalisation Details'!$A$1:$Q$2344,10,FALSE)</f>
        <v>11743.93</v>
      </c>
      <c r="Q1408" s="11" t="str">
        <f ca="1">VLOOKUP(A1408,'Hospitalisation Details'!$A$1:$Q$2344,12,FALSE)</f>
        <v>tier - 3</v>
      </c>
      <c r="R1408" s="11" t="str">
        <f ca="1">VLOOKUP(A1408,'Hospitalisation Details'!$A$1:$Q$2344,14,FALSE)</f>
        <v>tier - 1</v>
      </c>
      <c r="S1408" s="11">
        <f ca="1">VLOOKUP(A1408,'Hospitalisation Details'!$A$1:$Q$2344,17,FALSE)</f>
        <v>60</v>
      </c>
      <c r="T1408" s="11" t="str">
        <f ca="1">VLOOKUP(A1408,'Hospitalisation Details'!$A$1:$Q$2336,16,FALSE)</f>
        <v>R1012</v>
      </c>
    </row>
    <row r="1409" ht="15.5" spans="1:20">
      <c r="A1409" s="10" t="s">
        <v>5136</v>
      </c>
      <c r="B1409" s="11" t="str">
        <f>VLOOKUP(A1409,'Customer Names'!$H$6:$K$2340,3,FALSE)</f>
        <v>  Eric W</v>
      </c>
      <c r="C1409" s="11">
        <f>VLOOKUP(A1409,'Medical Examinations'!$A$1:$L$2336,2,FALSE)</f>
        <v>40.12</v>
      </c>
      <c r="D1409" s="11">
        <f>VLOOKUP(A1409,'Medical Examinations'!$A$1:$L$2336,3,FALSE)</f>
        <v>6.22</v>
      </c>
      <c r="E1409" s="11" t="str">
        <f>VLOOKUP(A1409,'Medical Examinations'!$A$1:$L$2336,4,FALSE)</f>
        <v>yes</v>
      </c>
      <c r="F1409" s="11" t="str">
        <f>VLOOKUP(A1409,'Medical Examinations'!$A$1:$L$2336,5,FALSE)</f>
        <v>No</v>
      </c>
      <c r="G1409" s="11" t="str">
        <f>VLOOKUP(A1409,'Medical Examinations'!$A$1:$L$2336,6,FALSE)</f>
        <v>Yes</v>
      </c>
      <c r="H1409" s="11">
        <f>VLOOKUP(A1409,'Medical Examinations'!$A$1:$L$2336,8,FALSE)</f>
        <v>1</v>
      </c>
      <c r="I1409" s="11" t="str">
        <f>VLOOKUP(A1409,'Medical Examinations'!$A$1:$L$2336,10,FALSE)</f>
        <v>No</v>
      </c>
      <c r="J1409" s="11" t="str">
        <f>VLOOKUP(A1409,'Medical Examinations'!$A$1:$L$2336,11,FALSE)</f>
        <v>Obesity</v>
      </c>
      <c r="K1409" s="11" t="str">
        <f>VLOOKUP(A1409,'Medical Examinations'!$A$1:$L$2336,12,FALSE)</f>
        <v>Prediabetes</v>
      </c>
      <c r="L1409" s="10">
        <f ca="1">VLOOKUP(A1409,'Hospitalisation Details'!$A$1:$Q$2344,3,FALSE)</f>
        <v>1979</v>
      </c>
      <c r="M1409" s="10" t="str">
        <f ca="1">VLOOKUP(A1409,'Hospitalisation Details'!$A$1:$Q$2344,5,FALSE)</f>
        <v>Nov</v>
      </c>
      <c r="N1409" s="11">
        <f ca="1">VLOOKUP(A1409,'Hospitalisation Details'!$A$1:$Q$2344,6,FALSE)</f>
        <v>6</v>
      </c>
      <c r="O1409" s="17">
        <f ca="1">VLOOKUP(A1409,'Hospitalisation Details'!$A$1:$Q$2344,7,FALSE)</f>
        <v>29165</v>
      </c>
      <c r="P1409" s="11">
        <f ca="1">VLOOKUP(A1409,'Hospitalisation Details'!$A$1:$Q$2344,10,FALSE)</f>
        <v>11752.68</v>
      </c>
      <c r="Q1409" s="11" t="str">
        <f ca="1">VLOOKUP(A1409,'Hospitalisation Details'!$A$1:$Q$2344,12,FALSE)</f>
        <v>tier - 3</v>
      </c>
      <c r="R1409" s="11" t="str">
        <f ca="1">VLOOKUP(A1409,'Hospitalisation Details'!$A$1:$Q$2344,14,FALSE)</f>
        <v>tier - 1</v>
      </c>
      <c r="S1409" s="11">
        <f ca="1">VLOOKUP(A1409,'Hospitalisation Details'!$A$1:$Q$2344,17,FALSE)</f>
        <v>45</v>
      </c>
      <c r="T1409" s="11" t="str">
        <f ca="1">VLOOKUP(A1409,'Hospitalisation Details'!$A$1:$Q$2336,16,FALSE)</f>
        <v>R1026</v>
      </c>
    </row>
    <row r="1410" ht="15.5" spans="1:20">
      <c r="A1410" s="10" t="s">
        <v>5140</v>
      </c>
      <c r="B1410" s="11" t="str">
        <f>VLOOKUP(A1410,'Customer Names'!$H$6:$K$2340,3,FALSE)</f>
        <v>  Matthew D</v>
      </c>
      <c r="C1410" s="11">
        <f>VLOOKUP(A1410,'Medical Examinations'!$A$1:$L$2336,2,FALSE)</f>
        <v>19.35</v>
      </c>
      <c r="D1410" s="11">
        <f>VLOOKUP(A1410,'Medical Examinations'!$A$1:$L$2336,3,FALSE)</f>
        <v>8.22</v>
      </c>
      <c r="E1410" s="11" t="str">
        <f>VLOOKUP(A1410,'Medical Examinations'!$A$1:$L$2336,4,FALSE)</f>
        <v>yes</v>
      </c>
      <c r="F1410" s="11" t="str">
        <f>VLOOKUP(A1410,'Medical Examinations'!$A$1:$L$2336,5,FALSE)</f>
        <v>No</v>
      </c>
      <c r="G1410" s="11" t="str">
        <f>VLOOKUP(A1410,'Medical Examinations'!$A$1:$L$2336,6,FALSE)</f>
        <v>No</v>
      </c>
      <c r="H1410" s="11">
        <f>VLOOKUP(A1410,'Medical Examinations'!$A$1:$L$2336,8,FALSE)</f>
        <v>0</v>
      </c>
      <c r="I1410" s="11" t="str">
        <f>VLOOKUP(A1410,'Medical Examinations'!$A$1:$L$2336,10,FALSE)</f>
        <v>No</v>
      </c>
      <c r="J1410" s="11" t="str">
        <f>VLOOKUP(A1410,'Medical Examinations'!$A$1:$L$2336,11,FALSE)</f>
        <v>Normal Weight</v>
      </c>
      <c r="K1410" s="11" t="str">
        <f>VLOOKUP(A1410,'Medical Examinations'!$A$1:$L$2336,12,FALSE)</f>
        <v>Diabetes</v>
      </c>
      <c r="L1410" s="10">
        <f ca="1">VLOOKUP(A1410,'Hospitalisation Details'!$A$1:$Q$2344,3,FALSE)</f>
        <v>1966</v>
      </c>
      <c r="M1410" s="10" t="str">
        <f ca="1">VLOOKUP(A1410,'Hospitalisation Details'!$A$1:$Q$2344,5,FALSE)</f>
        <v>Jul</v>
      </c>
      <c r="N1410" s="11">
        <f ca="1">VLOOKUP(A1410,'Hospitalisation Details'!$A$1:$Q$2344,6,FALSE)</f>
        <v>25</v>
      </c>
      <c r="O1410" s="17">
        <f ca="1">VLOOKUP(A1410,'Hospitalisation Details'!$A$1:$Q$2344,7,FALSE)</f>
        <v>24313</v>
      </c>
      <c r="P1410" s="11">
        <f ca="1">VLOOKUP(A1410,'Hospitalisation Details'!$A$1:$Q$2344,10,FALSE)</f>
        <v>11763</v>
      </c>
      <c r="Q1410" s="11" t="str">
        <f ca="1">VLOOKUP(A1410,'Hospitalisation Details'!$A$1:$Q$2344,12,FALSE)</f>
        <v>tier - 3</v>
      </c>
      <c r="R1410" s="11" t="str">
        <f ca="1">VLOOKUP(A1410,'Hospitalisation Details'!$A$1:$Q$2344,14,FALSE)</f>
        <v>tier - 3</v>
      </c>
      <c r="S1410" s="11">
        <f ca="1">VLOOKUP(A1410,'Hospitalisation Details'!$A$1:$Q$2344,17,FALSE)</f>
        <v>59</v>
      </c>
      <c r="T1410" s="11" t="str">
        <f ca="1">VLOOKUP(A1410,'Hospitalisation Details'!$A$1:$Q$2336,16,FALSE)</f>
        <v>R1016</v>
      </c>
    </row>
    <row r="1411" ht="15.5" spans="1:20">
      <c r="A1411" s="10" t="s">
        <v>5144</v>
      </c>
      <c r="B1411" s="11" t="str">
        <f>VLOOKUP(A1411,'Customer Names'!$H$6:$K$2340,3,FALSE)</f>
        <v>  Eoghan</v>
      </c>
      <c r="C1411" s="11">
        <f>VLOOKUP(A1411,'Medical Examinations'!$A$1:$L$2336,2,FALSE)</f>
        <v>36.69</v>
      </c>
      <c r="D1411" s="11">
        <f>VLOOKUP(A1411,'Medical Examinations'!$A$1:$L$2336,3,FALSE)</f>
        <v>6.15</v>
      </c>
      <c r="E1411" s="11" t="str">
        <f>VLOOKUP(A1411,'Medical Examinations'!$A$1:$L$2336,4,FALSE)</f>
        <v>No</v>
      </c>
      <c r="F1411" s="11" t="str">
        <f>VLOOKUP(A1411,'Medical Examinations'!$A$1:$L$2336,5,FALSE)</f>
        <v>No</v>
      </c>
      <c r="G1411" s="11" t="str">
        <f>VLOOKUP(A1411,'Medical Examinations'!$A$1:$L$2336,6,FALSE)</f>
        <v>No</v>
      </c>
      <c r="H1411" s="11">
        <f>VLOOKUP(A1411,'Medical Examinations'!$A$1:$L$2336,8,FALSE)</f>
        <v>0</v>
      </c>
      <c r="I1411" s="11" t="str">
        <f>VLOOKUP(A1411,'Medical Examinations'!$A$1:$L$2336,10,FALSE)</f>
        <v>No</v>
      </c>
      <c r="J1411" s="11" t="str">
        <f>VLOOKUP(A1411,'Medical Examinations'!$A$1:$L$2336,11,FALSE)</f>
        <v>Obesity</v>
      </c>
      <c r="K1411" s="11" t="str">
        <f>VLOOKUP(A1411,'Medical Examinations'!$A$1:$L$2336,12,FALSE)</f>
        <v>Prediabetes</v>
      </c>
      <c r="L1411" s="10">
        <f ca="1">VLOOKUP(A1411,'Hospitalisation Details'!$A$1:$Q$2344,3,FALSE)</f>
        <v>1982</v>
      </c>
      <c r="M1411" s="10" t="str">
        <f ca="1">VLOOKUP(A1411,'Hospitalisation Details'!$A$1:$Q$2344,5,FALSE)</f>
        <v>Nov</v>
      </c>
      <c r="N1411" s="11">
        <f ca="1">VLOOKUP(A1411,'Hospitalisation Details'!$A$1:$Q$2344,6,FALSE)</f>
        <v>20</v>
      </c>
      <c r="O1411" s="17">
        <f ca="1">VLOOKUP(A1411,'Hospitalisation Details'!$A$1:$Q$2344,7,FALSE)</f>
        <v>30275</v>
      </c>
      <c r="P1411" s="11">
        <f ca="1">VLOOKUP(A1411,'Hospitalisation Details'!$A$1:$Q$2344,10,FALSE)</f>
        <v>11773.06</v>
      </c>
      <c r="Q1411" s="11" t="str">
        <f ca="1">VLOOKUP(A1411,'Hospitalisation Details'!$A$1:$Q$2344,12,FALSE)</f>
        <v>tier - 3</v>
      </c>
      <c r="R1411" s="11" t="str">
        <f ca="1">VLOOKUP(A1411,'Hospitalisation Details'!$A$1:$Q$2344,14,FALSE)</f>
        <v>tier - 3</v>
      </c>
      <c r="S1411" s="11">
        <f ca="1">VLOOKUP(A1411,'Hospitalisation Details'!$A$1:$Q$2344,17,FALSE)</f>
        <v>42</v>
      </c>
      <c r="T1411" s="11" t="str">
        <f ca="1">VLOOKUP(A1411,'Hospitalisation Details'!$A$1:$Q$2336,16,FALSE)</f>
        <v>R1026</v>
      </c>
    </row>
    <row r="1412" ht="15.5" spans="1:20">
      <c r="A1412" s="10" t="s">
        <v>5147</v>
      </c>
      <c r="B1412" s="11" t="str">
        <f>VLOOKUP(A1412,'Customer Names'!$H$6:$K$2340,3,FALSE)</f>
        <v>  Pamela W</v>
      </c>
      <c r="C1412" s="11">
        <f>VLOOKUP(A1412,'Medical Examinations'!$A$1:$L$2336,2,FALSE)</f>
        <v>28.51</v>
      </c>
      <c r="D1412" s="11">
        <f>VLOOKUP(A1412,'Medical Examinations'!$A$1:$L$2336,3,FALSE)</f>
        <v>5.65</v>
      </c>
      <c r="E1412" s="11" t="str">
        <f>VLOOKUP(A1412,'Medical Examinations'!$A$1:$L$2336,4,FALSE)</f>
        <v>yes</v>
      </c>
      <c r="F1412" s="11" t="str">
        <f>VLOOKUP(A1412,'Medical Examinations'!$A$1:$L$2336,5,FALSE)</f>
        <v>No</v>
      </c>
      <c r="G1412" s="11" t="str">
        <f>VLOOKUP(A1412,'Medical Examinations'!$A$1:$L$2336,6,FALSE)</f>
        <v>No</v>
      </c>
      <c r="H1412" s="11">
        <f>VLOOKUP(A1412,'Medical Examinations'!$A$1:$L$2336,8,FALSE)</f>
        <v>1</v>
      </c>
      <c r="I1412" s="11" t="str">
        <f>VLOOKUP(A1412,'Medical Examinations'!$A$1:$L$2336,10,FALSE)</f>
        <v>No</v>
      </c>
      <c r="J1412" s="11" t="str">
        <f>VLOOKUP(A1412,'Medical Examinations'!$A$1:$L$2336,11,FALSE)</f>
        <v>Over Weight</v>
      </c>
      <c r="K1412" s="11" t="str">
        <f>VLOOKUP(A1412,'Medical Examinations'!$A$1:$L$2336,12,FALSE)</f>
        <v>Normal</v>
      </c>
      <c r="L1412" s="10">
        <f ca="1">VLOOKUP(A1412,'Hospitalisation Details'!$A$1:$Q$2344,3,FALSE)</f>
        <v>1965</v>
      </c>
      <c r="M1412" s="10" t="str">
        <f ca="1">VLOOKUP(A1412,'Hospitalisation Details'!$A$1:$Q$2344,5,FALSE)</f>
        <v>Oct</v>
      </c>
      <c r="N1412" s="11">
        <f ca="1">VLOOKUP(A1412,'Hospitalisation Details'!$A$1:$Q$2344,6,FALSE)</f>
        <v>3</v>
      </c>
      <c r="O1412" s="17">
        <f ca="1">VLOOKUP(A1412,'Hospitalisation Details'!$A$1:$Q$2344,7,FALSE)</f>
        <v>24018</v>
      </c>
      <c r="P1412" s="11">
        <f ca="1">VLOOKUP(A1412,'Hospitalisation Details'!$A$1:$Q$2344,10,FALSE)</f>
        <v>11830.61</v>
      </c>
      <c r="Q1412" s="11" t="str">
        <f ca="1">VLOOKUP(A1412,'Hospitalisation Details'!$A$1:$Q$2344,12,FALSE)</f>
        <v>tier - 3</v>
      </c>
      <c r="R1412" s="11" t="str">
        <f ca="1">VLOOKUP(A1412,'Hospitalisation Details'!$A$1:$Q$2344,14,FALSE)</f>
        <v>tier - 1</v>
      </c>
      <c r="S1412" s="11">
        <f ca="1">VLOOKUP(A1412,'Hospitalisation Details'!$A$1:$Q$2344,17,FALSE)</f>
        <v>60</v>
      </c>
      <c r="T1412" s="11" t="str">
        <f ca="1">VLOOKUP(A1412,'Hospitalisation Details'!$A$1:$Q$2336,16,FALSE)</f>
        <v>R1012</v>
      </c>
    </row>
    <row r="1413" ht="15.5" spans="1:20">
      <c r="A1413" s="10" t="s">
        <v>5150</v>
      </c>
      <c r="B1413" s="11" t="str">
        <f>VLOOKUP(A1413,'Customer Names'!$H$6:$K$2340,3,FALSE)</f>
        <v>  Lindsey M</v>
      </c>
      <c r="C1413" s="11">
        <f>VLOOKUP(A1413,'Medical Examinations'!$A$1:$L$2336,2,FALSE)</f>
        <v>30.21</v>
      </c>
      <c r="D1413" s="11">
        <f>VLOOKUP(A1413,'Medical Examinations'!$A$1:$L$2336,3,FALSE)</f>
        <v>5.5</v>
      </c>
      <c r="E1413" s="11" t="str">
        <f>VLOOKUP(A1413,'Medical Examinations'!$A$1:$L$2336,4,FALSE)</f>
        <v>No</v>
      </c>
      <c r="F1413" s="11" t="str">
        <f>VLOOKUP(A1413,'Medical Examinations'!$A$1:$L$2336,5,FALSE)</f>
        <v>No</v>
      </c>
      <c r="G1413" s="11" t="str">
        <f>VLOOKUP(A1413,'Medical Examinations'!$A$1:$L$2336,6,FALSE)</f>
        <v>No</v>
      </c>
      <c r="H1413" s="11">
        <f>VLOOKUP(A1413,'Medical Examinations'!$A$1:$L$2336,8,FALSE)</f>
        <v>1</v>
      </c>
      <c r="I1413" s="11" t="str">
        <f>VLOOKUP(A1413,'Medical Examinations'!$A$1:$L$2336,10,FALSE)</f>
        <v>No</v>
      </c>
      <c r="J1413" s="11" t="str">
        <f>VLOOKUP(A1413,'Medical Examinations'!$A$1:$L$2336,11,FALSE)</f>
        <v>Obesity</v>
      </c>
      <c r="K1413" s="11" t="str">
        <f>VLOOKUP(A1413,'Medical Examinations'!$A$1:$L$2336,12,FALSE)</f>
        <v>Normal</v>
      </c>
      <c r="L1413" s="10">
        <f ca="1">VLOOKUP(A1413,'Hospitalisation Details'!$A$1:$Q$2344,3,FALSE)</f>
        <v>1964</v>
      </c>
      <c r="M1413" s="10" t="str">
        <f ca="1">VLOOKUP(A1413,'Hospitalisation Details'!$A$1:$Q$2344,5,FALSE)</f>
        <v>Jun</v>
      </c>
      <c r="N1413" s="11">
        <f ca="1">VLOOKUP(A1413,'Hospitalisation Details'!$A$1:$Q$2344,6,FALSE)</f>
        <v>27</v>
      </c>
      <c r="O1413" s="17">
        <f ca="1">VLOOKUP(A1413,'Hospitalisation Details'!$A$1:$Q$2344,7,FALSE)</f>
        <v>23555</v>
      </c>
      <c r="P1413" s="11">
        <f ca="1">VLOOKUP(A1413,'Hospitalisation Details'!$A$1:$Q$2344,10,FALSE)</f>
        <v>11833.78</v>
      </c>
      <c r="Q1413" s="11" t="str">
        <f ca="1">VLOOKUP(A1413,'Hospitalisation Details'!$A$1:$Q$2344,12,FALSE)</f>
        <v>tier - 3</v>
      </c>
      <c r="R1413" s="11" t="str">
        <f ca="1">VLOOKUP(A1413,'Hospitalisation Details'!$A$1:$Q$2344,14,FALSE)</f>
        <v>tier - 3</v>
      </c>
      <c r="S1413" s="11">
        <f ca="1">VLOOKUP(A1413,'Hospitalisation Details'!$A$1:$Q$2344,17,FALSE)</f>
        <v>61</v>
      </c>
      <c r="T1413" s="11" t="str">
        <f ca="1">VLOOKUP(A1413,'Hospitalisation Details'!$A$1:$Q$2336,16,FALSE)</f>
        <v>R1013</v>
      </c>
    </row>
    <row r="1414" ht="15.5" spans="1:20">
      <c r="A1414" s="10" t="s">
        <v>5153</v>
      </c>
      <c r="B1414" s="11" t="str">
        <f>VLOOKUP(A1414,'Customer Names'!$H$6:$K$2340,3,FALSE)</f>
        <v>  Kassie</v>
      </c>
      <c r="C1414" s="11">
        <f>VLOOKUP(A1414,'Medical Examinations'!$A$1:$L$2336,2,FALSE)</f>
        <v>24.33</v>
      </c>
      <c r="D1414" s="11">
        <f>VLOOKUP(A1414,'Medical Examinations'!$A$1:$L$2336,3,FALSE)</f>
        <v>8</v>
      </c>
      <c r="E1414" s="11" t="str">
        <f>VLOOKUP(A1414,'Medical Examinations'!$A$1:$L$2336,4,FALSE)</f>
        <v>No</v>
      </c>
      <c r="F1414" s="11" t="str">
        <f>VLOOKUP(A1414,'Medical Examinations'!$A$1:$L$2336,5,FALSE)</f>
        <v>No</v>
      </c>
      <c r="G1414" s="11" t="str">
        <f>VLOOKUP(A1414,'Medical Examinations'!$A$1:$L$2336,6,FALSE)</f>
        <v>No</v>
      </c>
      <c r="H1414" s="11">
        <f>VLOOKUP(A1414,'Medical Examinations'!$A$1:$L$2336,8,FALSE)</f>
        <v>0</v>
      </c>
      <c r="I1414" s="11" t="str">
        <f>VLOOKUP(A1414,'Medical Examinations'!$A$1:$L$2336,10,FALSE)</f>
        <v>No</v>
      </c>
      <c r="J1414" s="11" t="str">
        <f>VLOOKUP(A1414,'Medical Examinations'!$A$1:$L$2336,11,FALSE)</f>
        <v>Normal Weight</v>
      </c>
      <c r="K1414" s="11" t="str">
        <f>VLOOKUP(A1414,'Medical Examinations'!$A$1:$L$2336,12,FALSE)</f>
        <v>Diabetes</v>
      </c>
      <c r="L1414" s="10">
        <f ca="1">VLOOKUP(A1414,'Hospitalisation Details'!$A$1:$Q$2344,3,FALSE)</f>
        <v>1964</v>
      </c>
      <c r="M1414" s="10" t="str">
        <f ca="1">VLOOKUP(A1414,'Hospitalisation Details'!$A$1:$Q$2344,5,FALSE)</f>
        <v>Sep</v>
      </c>
      <c r="N1414" s="11">
        <f ca="1">VLOOKUP(A1414,'Hospitalisation Details'!$A$1:$Q$2344,6,FALSE)</f>
        <v>11</v>
      </c>
      <c r="O1414" s="17">
        <f ca="1">VLOOKUP(A1414,'Hospitalisation Details'!$A$1:$Q$2344,7,FALSE)</f>
        <v>23631</v>
      </c>
      <c r="P1414" s="11">
        <f ca="1">VLOOKUP(A1414,'Hospitalisation Details'!$A$1:$Q$2344,10,FALSE)</f>
        <v>11837.16</v>
      </c>
      <c r="Q1414" s="11" t="str">
        <f ca="1">VLOOKUP(A1414,'Hospitalisation Details'!$A$1:$Q$2344,12,FALSE)</f>
        <v>tier - 3</v>
      </c>
      <c r="R1414" s="11" t="str">
        <f ca="1">VLOOKUP(A1414,'Hospitalisation Details'!$A$1:$Q$2344,14,FALSE)</f>
        <v>tier - 3</v>
      </c>
      <c r="S1414" s="11">
        <f ca="1">VLOOKUP(A1414,'Hospitalisation Details'!$A$1:$Q$2344,17,FALSE)</f>
        <v>61</v>
      </c>
      <c r="T1414" s="11" t="str">
        <f ca="1">VLOOKUP(A1414,'Hospitalisation Details'!$A$1:$Q$2336,16,FALSE)</f>
        <v>R1011</v>
      </c>
    </row>
    <row r="1415" ht="15.5" spans="1:20">
      <c r="A1415" s="10" t="s">
        <v>5156</v>
      </c>
      <c r="B1415" s="11" t="str">
        <f>VLOOKUP(A1415,'Customer Names'!$H$6:$K$2340,3,FALSE)</f>
        <v>  Matthew</v>
      </c>
      <c r="C1415" s="11">
        <f>VLOOKUP(A1415,'Medical Examinations'!$A$1:$L$2336,2,FALSE)</f>
        <v>19.855</v>
      </c>
      <c r="D1415" s="11">
        <f>VLOOKUP(A1415,'Medical Examinations'!$A$1:$L$2336,3,FALSE)</f>
        <v>5.71</v>
      </c>
      <c r="E1415" s="11" t="str">
        <f>VLOOKUP(A1415,'Medical Examinations'!$A$1:$L$2336,4,FALSE)</f>
        <v>yes</v>
      </c>
      <c r="F1415" s="11" t="str">
        <f>VLOOKUP(A1415,'Medical Examinations'!$A$1:$L$2336,5,FALSE)</f>
        <v>No</v>
      </c>
      <c r="G1415" s="11" t="str">
        <f>VLOOKUP(A1415,'Medical Examinations'!$A$1:$L$2336,6,FALSE)</f>
        <v>No</v>
      </c>
      <c r="H1415" s="11">
        <f>VLOOKUP(A1415,'Medical Examinations'!$A$1:$L$2336,8,FALSE)</f>
        <v>0</v>
      </c>
      <c r="I1415" s="11" t="str">
        <f>VLOOKUP(A1415,'Medical Examinations'!$A$1:$L$2336,10,FALSE)</f>
        <v>No</v>
      </c>
      <c r="J1415" s="11" t="str">
        <f>VLOOKUP(A1415,'Medical Examinations'!$A$1:$L$2336,11,FALSE)</f>
        <v>Normal Weight</v>
      </c>
      <c r="K1415" s="11" t="str">
        <f>VLOOKUP(A1415,'Medical Examinations'!$A$1:$L$2336,12,FALSE)</f>
        <v>Prediabetes</v>
      </c>
      <c r="L1415" s="10">
        <f ca="1">VLOOKUP(A1415,'Hospitalisation Details'!$A$1:$Q$2344,3,FALSE)</f>
        <v>1965</v>
      </c>
      <c r="M1415" s="10" t="str">
        <f ca="1">VLOOKUP(A1415,'Hospitalisation Details'!$A$1:$Q$2344,5,FALSE)</f>
        <v>Sep</v>
      </c>
      <c r="N1415" s="11">
        <f ca="1">VLOOKUP(A1415,'Hospitalisation Details'!$A$1:$Q$2344,6,FALSE)</f>
        <v>25</v>
      </c>
      <c r="O1415" s="17">
        <f ca="1">VLOOKUP(A1415,'Hospitalisation Details'!$A$1:$Q$2344,7,FALSE)</f>
        <v>24010</v>
      </c>
      <c r="P1415" s="11">
        <f ca="1">VLOOKUP(A1415,'Hospitalisation Details'!$A$1:$Q$2344,10,FALSE)</f>
        <v>11840.78</v>
      </c>
      <c r="Q1415" s="11" t="str">
        <f ca="1">VLOOKUP(A1415,'Hospitalisation Details'!$A$1:$Q$2344,12,FALSE)</f>
        <v>tier - 3</v>
      </c>
      <c r="R1415" s="11" t="str">
        <f ca="1">VLOOKUP(A1415,'Hospitalisation Details'!$A$1:$Q$2344,14,FALSE)</f>
        <v>tier - 2</v>
      </c>
      <c r="S1415" s="11">
        <f ca="1">VLOOKUP(A1415,'Hospitalisation Details'!$A$1:$Q$2344,17,FALSE)</f>
        <v>60</v>
      </c>
      <c r="T1415" s="11" t="str">
        <f ca="1">VLOOKUP(A1415,'Hospitalisation Details'!$A$1:$Q$2336,16,FALSE)</f>
        <v>R1012</v>
      </c>
    </row>
    <row r="1416" ht="15.5" spans="1:20">
      <c r="A1416" s="10" t="s">
        <v>5160</v>
      </c>
      <c r="B1416" s="11" t="str">
        <f>VLOOKUP(A1416,'Customer Names'!$H$6:$K$2340,3,FALSE)</f>
        <v>  Ruben Dario</v>
      </c>
      <c r="C1416" s="11">
        <f>VLOOKUP(A1416,'Medical Examinations'!$A$1:$L$2336,2,FALSE)</f>
        <v>25.365</v>
      </c>
      <c r="D1416" s="11">
        <f>VLOOKUP(A1416,'Medical Examinations'!$A$1:$L$2336,3,FALSE)</f>
        <v>11.71</v>
      </c>
      <c r="E1416" s="11" t="str">
        <f>VLOOKUP(A1416,'Medical Examinations'!$A$1:$L$2336,4,FALSE)</f>
        <v>No</v>
      </c>
      <c r="F1416" s="11" t="str">
        <f>VLOOKUP(A1416,'Medical Examinations'!$A$1:$L$2336,5,FALSE)</f>
        <v>No</v>
      </c>
      <c r="G1416" s="11" t="str">
        <f>VLOOKUP(A1416,'Medical Examinations'!$A$1:$L$2336,6,FALSE)</f>
        <v>No</v>
      </c>
      <c r="H1416" s="11">
        <f>VLOOKUP(A1416,'Medical Examinations'!$A$1:$L$2336,8,FALSE)</f>
        <v>0</v>
      </c>
      <c r="I1416" s="11" t="str">
        <f>VLOOKUP(A1416,'Medical Examinations'!$A$1:$L$2336,10,FALSE)</f>
        <v>No</v>
      </c>
      <c r="J1416" s="11" t="str">
        <f>VLOOKUP(A1416,'Medical Examinations'!$A$1:$L$2336,11,FALSE)</f>
        <v>Over Weight</v>
      </c>
      <c r="K1416" s="11" t="str">
        <f>VLOOKUP(A1416,'Medical Examinations'!$A$1:$L$2336,12,FALSE)</f>
        <v>Diabetes</v>
      </c>
      <c r="L1416" s="10">
        <f ca="1">VLOOKUP(A1416,'Hospitalisation Details'!$A$1:$Q$2344,3,FALSE)</f>
        <v>1964</v>
      </c>
      <c r="M1416" s="10" t="str">
        <f ca="1">VLOOKUP(A1416,'Hospitalisation Details'!$A$1:$Q$2344,5,FALSE)</f>
        <v>Jul</v>
      </c>
      <c r="N1416" s="11">
        <f ca="1">VLOOKUP(A1416,'Hospitalisation Details'!$A$1:$Q$2344,6,FALSE)</f>
        <v>11</v>
      </c>
      <c r="O1416" s="17">
        <f ca="1">VLOOKUP(A1416,'Hospitalisation Details'!$A$1:$Q$2344,7,FALSE)</f>
        <v>23569</v>
      </c>
      <c r="P1416" s="11">
        <f ca="1">VLOOKUP(A1416,'Hospitalisation Details'!$A$1:$Q$2344,10,FALSE)</f>
        <v>11842.44</v>
      </c>
      <c r="Q1416" s="11" t="str">
        <f ca="1">VLOOKUP(A1416,'Hospitalisation Details'!$A$1:$Q$2344,12,FALSE)</f>
        <v>tier - 3</v>
      </c>
      <c r="R1416" s="11" t="str">
        <f ca="1">VLOOKUP(A1416,'Hospitalisation Details'!$A$1:$Q$2344,14,FALSE)</f>
        <v>tier - 2</v>
      </c>
      <c r="S1416" s="11">
        <f ca="1">VLOOKUP(A1416,'Hospitalisation Details'!$A$1:$Q$2344,17,FALSE)</f>
        <v>61</v>
      </c>
      <c r="T1416" s="11" t="str">
        <f ca="1">VLOOKUP(A1416,'Hospitalisation Details'!$A$1:$Q$2336,16,FALSE)</f>
        <v>R1011</v>
      </c>
    </row>
    <row r="1417" ht="15.5" spans="1:20">
      <c r="A1417" s="10" t="s">
        <v>5163</v>
      </c>
      <c r="B1417" s="11" t="str">
        <f>VLOOKUP(A1417,'Customer Names'!$H$6:$K$2340,3,FALSE)</f>
        <v>  Kevin</v>
      </c>
      <c r="C1417" s="11">
        <f>VLOOKUP(A1417,'Medical Examinations'!$A$1:$L$2336,2,FALSE)</f>
        <v>29.6</v>
      </c>
      <c r="D1417" s="11">
        <f>VLOOKUP(A1417,'Medical Examinations'!$A$1:$L$2336,3,FALSE)</f>
        <v>6.17</v>
      </c>
      <c r="E1417" s="11" t="str">
        <f>VLOOKUP(A1417,'Medical Examinations'!$A$1:$L$2336,4,FALSE)</f>
        <v>yes</v>
      </c>
      <c r="F1417" s="11" t="str">
        <f>VLOOKUP(A1417,'Medical Examinations'!$A$1:$L$2336,5,FALSE)</f>
        <v>No</v>
      </c>
      <c r="G1417" s="11" t="str">
        <f>VLOOKUP(A1417,'Medical Examinations'!$A$1:$L$2336,6,FALSE)</f>
        <v>Yes</v>
      </c>
      <c r="H1417" s="11">
        <f>VLOOKUP(A1417,'Medical Examinations'!$A$1:$L$2336,8,FALSE)</f>
        <v>1</v>
      </c>
      <c r="I1417" s="11" t="str">
        <f>VLOOKUP(A1417,'Medical Examinations'!$A$1:$L$2336,10,FALSE)</f>
        <v>No</v>
      </c>
      <c r="J1417" s="11" t="str">
        <f>VLOOKUP(A1417,'Medical Examinations'!$A$1:$L$2336,11,FALSE)</f>
        <v>Over Weight</v>
      </c>
      <c r="K1417" s="11" t="str">
        <f>VLOOKUP(A1417,'Medical Examinations'!$A$1:$L$2336,12,FALSE)</f>
        <v>Prediabetes</v>
      </c>
      <c r="L1417" s="10">
        <f ca="1">VLOOKUP(A1417,'Hospitalisation Details'!$A$1:$Q$2344,3,FALSE)</f>
        <v>1965</v>
      </c>
      <c r="M1417" s="10" t="str">
        <f ca="1">VLOOKUP(A1417,'Hospitalisation Details'!$A$1:$Q$2344,5,FALSE)</f>
        <v>Nov</v>
      </c>
      <c r="N1417" s="11">
        <f ca="1">VLOOKUP(A1417,'Hospitalisation Details'!$A$1:$Q$2344,6,FALSE)</f>
        <v>10</v>
      </c>
      <c r="O1417" s="17">
        <f ca="1">VLOOKUP(A1417,'Hospitalisation Details'!$A$1:$Q$2344,7,FALSE)</f>
        <v>24056</v>
      </c>
      <c r="P1417" s="11">
        <f ca="1">VLOOKUP(A1417,'Hospitalisation Details'!$A$1:$Q$2344,10,FALSE)</f>
        <v>11842.62</v>
      </c>
      <c r="Q1417" s="11" t="str">
        <f ca="1">VLOOKUP(A1417,'Hospitalisation Details'!$A$1:$Q$2344,12,FALSE)</f>
        <v>tier - 3</v>
      </c>
      <c r="R1417" s="11" t="str">
        <f ca="1">VLOOKUP(A1417,'Hospitalisation Details'!$A$1:$Q$2344,14,FALSE)</f>
        <v>tier - 3</v>
      </c>
      <c r="S1417" s="11">
        <f ca="1">VLOOKUP(A1417,'Hospitalisation Details'!$A$1:$Q$2344,17,FALSE)</f>
        <v>59</v>
      </c>
      <c r="T1417" s="11" t="str">
        <f ca="1">VLOOKUP(A1417,'Hospitalisation Details'!$A$1:$Q$2336,16,FALSE)</f>
        <v>R1012</v>
      </c>
    </row>
    <row r="1418" ht="15.5" spans="1:20">
      <c r="A1418" s="10" t="s">
        <v>5166</v>
      </c>
      <c r="B1418" s="11" t="str">
        <f>VLOOKUP(A1418,'Customer Names'!$H$6:$K$2340,3,FALSE)</f>
        <v>  Lindsay M</v>
      </c>
      <c r="C1418" s="11">
        <f>VLOOKUP(A1418,'Medical Examinations'!$A$1:$L$2336,2,FALSE)</f>
        <v>39.43</v>
      </c>
      <c r="D1418" s="11">
        <f>VLOOKUP(A1418,'Medical Examinations'!$A$1:$L$2336,3,FALSE)</f>
        <v>6.1</v>
      </c>
      <c r="E1418" s="11" t="str">
        <f>VLOOKUP(A1418,'Medical Examinations'!$A$1:$L$2336,4,FALSE)</f>
        <v>yes</v>
      </c>
      <c r="F1418" s="11" t="str">
        <f>VLOOKUP(A1418,'Medical Examinations'!$A$1:$L$2336,5,FALSE)</f>
        <v>No</v>
      </c>
      <c r="G1418" s="11" t="str">
        <f>VLOOKUP(A1418,'Medical Examinations'!$A$1:$L$2336,6,FALSE)</f>
        <v>Yes</v>
      </c>
      <c r="H1418" s="11">
        <f>VLOOKUP(A1418,'Medical Examinations'!$A$1:$L$2336,8,FALSE)</f>
        <v>1</v>
      </c>
      <c r="I1418" s="11" t="str">
        <f>VLOOKUP(A1418,'Medical Examinations'!$A$1:$L$2336,10,FALSE)</f>
        <v>No</v>
      </c>
      <c r="J1418" s="11" t="str">
        <f>VLOOKUP(A1418,'Medical Examinations'!$A$1:$L$2336,11,FALSE)</f>
        <v>Obesity</v>
      </c>
      <c r="K1418" s="11" t="str">
        <f>VLOOKUP(A1418,'Medical Examinations'!$A$1:$L$2336,12,FALSE)</f>
        <v>Prediabetes</v>
      </c>
      <c r="L1418" s="10">
        <f ca="1">VLOOKUP(A1418,'Hospitalisation Details'!$A$1:$Q$2344,3,FALSE)</f>
        <v>1964</v>
      </c>
      <c r="M1418" s="10" t="str">
        <f ca="1">VLOOKUP(A1418,'Hospitalisation Details'!$A$1:$Q$2344,5,FALSE)</f>
        <v>Jun</v>
      </c>
      <c r="N1418" s="11">
        <f ca="1">VLOOKUP(A1418,'Hospitalisation Details'!$A$1:$Q$2344,6,FALSE)</f>
        <v>27</v>
      </c>
      <c r="O1418" s="17">
        <f ca="1">VLOOKUP(A1418,'Hospitalisation Details'!$A$1:$Q$2344,7,FALSE)</f>
        <v>23555</v>
      </c>
      <c r="P1418" s="11">
        <f ca="1">VLOOKUP(A1418,'Hospitalisation Details'!$A$1:$Q$2344,10,FALSE)</f>
        <v>11848.14</v>
      </c>
      <c r="Q1418" s="11" t="str">
        <f ca="1">VLOOKUP(A1418,'Hospitalisation Details'!$A$1:$Q$2344,12,FALSE)</f>
        <v>tier - 3</v>
      </c>
      <c r="R1418" s="11" t="str">
        <f ca="1">VLOOKUP(A1418,'Hospitalisation Details'!$A$1:$Q$2344,14,FALSE)</f>
        <v>tier - 2</v>
      </c>
      <c r="S1418" s="11">
        <f ca="1">VLOOKUP(A1418,'Hospitalisation Details'!$A$1:$Q$2344,17,FALSE)</f>
        <v>61</v>
      </c>
      <c r="T1418" s="11" t="str">
        <f ca="1">VLOOKUP(A1418,'Hospitalisation Details'!$A$1:$Q$2336,16,FALSE)</f>
        <v>R1011</v>
      </c>
    </row>
    <row r="1419" ht="15.5" spans="1:20">
      <c r="A1419" s="10" t="s">
        <v>5169</v>
      </c>
      <c r="B1419" s="11" t="str">
        <f>VLOOKUP(A1419,'Customer Names'!$H$6:$K$2340,3,FALSE)</f>
        <v>  Amanda</v>
      </c>
      <c r="C1419" s="11">
        <f>VLOOKUP(A1419,'Medical Examinations'!$A$1:$L$2336,2,FALSE)</f>
        <v>27.34</v>
      </c>
      <c r="D1419" s="11">
        <f>VLOOKUP(A1419,'Medical Examinations'!$A$1:$L$2336,3,FALSE)</f>
        <v>5.19</v>
      </c>
      <c r="E1419" s="11" t="str">
        <f>VLOOKUP(A1419,'Medical Examinations'!$A$1:$L$2336,4,FALSE)</f>
        <v>yes</v>
      </c>
      <c r="F1419" s="11" t="str">
        <f>VLOOKUP(A1419,'Medical Examinations'!$A$1:$L$2336,5,FALSE)</f>
        <v>No</v>
      </c>
      <c r="G1419" s="11" t="str">
        <f>VLOOKUP(A1419,'Medical Examinations'!$A$1:$L$2336,6,FALSE)</f>
        <v>No</v>
      </c>
      <c r="H1419" s="11">
        <f>VLOOKUP(A1419,'Medical Examinations'!$A$1:$L$2336,8,FALSE)</f>
        <v>1</v>
      </c>
      <c r="I1419" s="11" t="str">
        <f>VLOOKUP(A1419,'Medical Examinations'!$A$1:$L$2336,10,FALSE)</f>
        <v>No</v>
      </c>
      <c r="J1419" s="11" t="str">
        <f>VLOOKUP(A1419,'Medical Examinations'!$A$1:$L$2336,11,FALSE)</f>
        <v>Over Weight</v>
      </c>
      <c r="K1419" s="11" t="str">
        <f>VLOOKUP(A1419,'Medical Examinations'!$A$1:$L$2336,12,FALSE)</f>
        <v>Normal</v>
      </c>
      <c r="L1419" s="10">
        <f ca="1">VLOOKUP(A1419,'Hospitalisation Details'!$A$1:$Q$2344,3,FALSE)</f>
        <v>1964</v>
      </c>
      <c r="M1419" s="10" t="str">
        <f ca="1">VLOOKUP(A1419,'Hospitalisation Details'!$A$1:$Q$2344,5,FALSE)</f>
        <v>Sep</v>
      </c>
      <c r="N1419" s="11">
        <f ca="1">VLOOKUP(A1419,'Hospitalisation Details'!$A$1:$Q$2344,6,FALSE)</f>
        <v>29</v>
      </c>
      <c r="O1419" s="17">
        <f ca="1">VLOOKUP(A1419,'Hospitalisation Details'!$A$1:$Q$2344,7,FALSE)</f>
        <v>23649</v>
      </c>
      <c r="P1419" s="11">
        <f ca="1">VLOOKUP(A1419,'Hospitalisation Details'!$A$1:$Q$2344,10,FALSE)</f>
        <v>11856.41</v>
      </c>
      <c r="Q1419" s="11" t="str">
        <f ca="1">VLOOKUP(A1419,'Hospitalisation Details'!$A$1:$Q$2344,12,FALSE)</f>
        <v>tier - 3</v>
      </c>
      <c r="R1419" s="11" t="str">
        <f ca="1">VLOOKUP(A1419,'Hospitalisation Details'!$A$1:$Q$2344,14,FALSE)</f>
        <v>tier - 2</v>
      </c>
      <c r="S1419" s="11">
        <f ca="1">VLOOKUP(A1419,'Hospitalisation Details'!$A$1:$Q$2344,17,FALSE)</f>
        <v>61</v>
      </c>
      <c r="T1419" s="11" t="str">
        <f ca="1">VLOOKUP(A1419,'Hospitalisation Details'!$A$1:$Q$2336,16,FALSE)</f>
        <v>R1013</v>
      </c>
    </row>
    <row r="1420" ht="15.5" spans="1:20">
      <c r="A1420" s="10" t="s">
        <v>5172</v>
      </c>
      <c r="B1420" s="11" t="str">
        <f>VLOOKUP(A1420,'Customer Names'!$H$6:$K$2340,3,FALSE)</f>
        <v>  James</v>
      </c>
      <c r="C1420" s="11">
        <f>VLOOKUP(A1420,'Medical Examinations'!$A$1:$L$2336,2,FALSE)</f>
        <v>39.01</v>
      </c>
      <c r="D1420" s="11">
        <f>VLOOKUP(A1420,'Medical Examinations'!$A$1:$L$2336,3,FALSE)</f>
        <v>5.37</v>
      </c>
      <c r="E1420" s="11" t="str">
        <f>VLOOKUP(A1420,'Medical Examinations'!$A$1:$L$2336,4,FALSE)</f>
        <v>yes</v>
      </c>
      <c r="F1420" s="11" t="str">
        <f>VLOOKUP(A1420,'Medical Examinations'!$A$1:$L$2336,5,FALSE)</f>
        <v>No</v>
      </c>
      <c r="G1420" s="11" t="str">
        <f>VLOOKUP(A1420,'Medical Examinations'!$A$1:$L$2336,6,FALSE)</f>
        <v>No</v>
      </c>
      <c r="H1420" s="11">
        <f>VLOOKUP(A1420,'Medical Examinations'!$A$1:$L$2336,8,FALSE)</f>
        <v>0</v>
      </c>
      <c r="I1420" s="11" t="str">
        <f>VLOOKUP(A1420,'Medical Examinations'!$A$1:$L$2336,10,FALSE)</f>
        <v>No</v>
      </c>
      <c r="J1420" s="11" t="str">
        <f>VLOOKUP(A1420,'Medical Examinations'!$A$1:$L$2336,11,FALSE)</f>
        <v>Obesity</v>
      </c>
      <c r="K1420" s="11" t="str">
        <f>VLOOKUP(A1420,'Medical Examinations'!$A$1:$L$2336,12,FALSE)</f>
        <v>Normal</v>
      </c>
      <c r="L1420" s="10">
        <f ca="1">VLOOKUP(A1420,'Hospitalisation Details'!$A$1:$Q$2344,3,FALSE)</f>
        <v>1974</v>
      </c>
      <c r="M1420" s="10" t="str">
        <f ca="1">VLOOKUP(A1420,'Hospitalisation Details'!$A$1:$Q$2344,5,FALSE)</f>
        <v>Jul</v>
      </c>
      <c r="N1420" s="11">
        <f ca="1">VLOOKUP(A1420,'Hospitalisation Details'!$A$1:$Q$2344,6,FALSE)</f>
        <v>7</v>
      </c>
      <c r="O1420" s="17">
        <f ca="1">VLOOKUP(A1420,'Hospitalisation Details'!$A$1:$Q$2344,7,FALSE)</f>
        <v>27217</v>
      </c>
      <c r="P1420" s="11">
        <f ca="1">VLOOKUP(A1420,'Hospitalisation Details'!$A$1:$Q$2344,10,FALSE)</f>
        <v>11858.56</v>
      </c>
      <c r="Q1420" s="11" t="str">
        <f ca="1">VLOOKUP(A1420,'Hospitalisation Details'!$A$1:$Q$2344,12,FALSE)</f>
        <v>tier - 3</v>
      </c>
      <c r="R1420" s="11" t="str">
        <f ca="1">VLOOKUP(A1420,'Hospitalisation Details'!$A$1:$Q$2344,14,FALSE)</f>
        <v>tier - 3</v>
      </c>
      <c r="S1420" s="11">
        <f ca="1">VLOOKUP(A1420,'Hospitalisation Details'!$A$1:$Q$2344,17,FALSE)</f>
        <v>51</v>
      </c>
      <c r="T1420" s="11" t="str">
        <f ca="1">VLOOKUP(A1420,'Hospitalisation Details'!$A$1:$Q$2336,16,FALSE)</f>
        <v>R1011</v>
      </c>
    </row>
    <row r="1421" ht="15.5" spans="1:20">
      <c r="A1421" s="10" t="s">
        <v>5176</v>
      </c>
      <c r="B1421" s="11" t="str">
        <f>VLOOKUP(A1421,'Customer Names'!$H$6:$K$2340,3,FALSE)</f>
        <v>  Samuel H</v>
      </c>
      <c r="C1421" s="11">
        <f>VLOOKUP(A1421,'Medical Examinations'!$A$1:$L$2336,2,FALSE)</f>
        <v>18.99</v>
      </c>
      <c r="D1421" s="11">
        <f>VLOOKUP(A1421,'Medical Examinations'!$A$1:$L$2336,3,FALSE)</f>
        <v>10.82</v>
      </c>
      <c r="E1421" s="11" t="str">
        <f>VLOOKUP(A1421,'Medical Examinations'!$A$1:$L$2336,4,FALSE)</f>
        <v>yes</v>
      </c>
      <c r="F1421" s="11" t="str">
        <f>VLOOKUP(A1421,'Medical Examinations'!$A$1:$L$2336,5,FALSE)</f>
        <v>No</v>
      </c>
      <c r="G1421" s="11" t="str">
        <f>VLOOKUP(A1421,'Medical Examinations'!$A$1:$L$2336,6,FALSE)</f>
        <v>No</v>
      </c>
      <c r="H1421" s="11">
        <f>VLOOKUP(A1421,'Medical Examinations'!$A$1:$L$2336,8,FALSE)</f>
        <v>0</v>
      </c>
      <c r="I1421" s="11" t="str">
        <f>VLOOKUP(A1421,'Medical Examinations'!$A$1:$L$2336,10,FALSE)</f>
        <v>No</v>
      </c>
      <c r="J1421" s="11" t="str">
        <f>VLOOKUP(A1421,'Medical Examinations'!$A$1:$L$2336,11,FALSE)</f>
        <v>Normal Weight</v>
      </c>
      <c r="K1421" s="11" t="str">
        <f>VLOOKUP(A1421,'Medical Examinations'!$A$1:$L$2336,12,FALSE)</f>
        <v>Diabetes</v>
      </c>
      <c r="L1421" s="10">
        <f ca="1">VLOOKUP(A1421,'Hospitalisation Details'!$A$1:$Q$2344,3,FALSE)</f>
        <v>1967</v>
      </c>
      <c r="M1421" s="10" t="str">
        <f ca="1">VLOOKUP(A1421,'Hospitalisation Details'!$A$1:$Q$2344,5,FALSE)</f>
        <v>Aug</v>
      </c>
      <c r="N1421" s="11">
        <f ca="1">VLOOKUP(A1421,'Hospitalisation Details'!$A$1:$Q$2344,6,FALSE)</f>
        <v>24</v>
      </c>
      <c r="O1421" s="17">
        <f ca="1">VLOOKUP(A1421,'Hospitalisation Details'!$A$1:$Q$2344,7,FALSE)</f>
        <v>24708</v>
      </c>
      <c r="P1421" s="11">
        <f ca="1">VLOOKUP(A1421,'Hospitalisation Details'!$A$1:$Q$2344,10,FALSE)</f>
        <v>11879.1</v>
      </c>
      <c r="Q1421" s="11" t="str">
        <f ca="1">VLOOKUP(A1421,'Hospitalisation Details'!$A$1:$Q$2344,12,FALSE)</f>
        <v>tier - 3</v>
      </c>
      <c r="R1421" s="11" t="str">
        <f ca="1">VLOOKUP(A1421,'Hospitalisation Details'!$A$1:$Q$2344,14,FALSE)</f>
        <v>tier - 3</v>
      </c>
      <c r="S1421" s="11">
        <f ca="1">VLOOKUP(A1421,'Hospitalisation Details'!$A$1:$Q$2344,17,FALSE)</f>
        <v>58</v>
      </c>
      <c r="T1421" s="11" t="str">
        <f ca="1">VLOOKUP(A1421,'Hospitalisation Details'!$A$1:$Q$2336,16,FALSE)</f>
        <v>R1024</v>
      </c>
    </row>
    <row r="1422" ht="15.5" spans="1:20">
      <c r="A1422" s="10" t="s">
        <v>5179</v>
      </c>
      <c r="B1422" s="11" t="str">
        <f>VLOOKUP(A1422,'Customer Names'!$H$6:$K$2340,3,FALSE)</f>
        <v>  Jenni</v>
      </c>
      <c r="C1422" s="11">
        <f>VLOOKUP(A1422,'Medical Examinations'!$A$1:$L$2336,2,FALSE)</f>
        <v>42.3</v>
      </c>
      <c r="D1422" s="11">
        <f>VLOOKUP(A1422,'Medical Examinations'!$A$1:$L$2336,3,FALSE)</f>
        <v>6.06</v>
      </c>
      <c r="E1422" s="11" t="str">
        <f>VLOOKUP(A1422,'Medical Examinations'!$A$1:$L$2336,4,FALSE)</f>
        <v>yes</v>
      </c>
      <c r="F1422" s="11" t="str">
        <f>VLOOKUP(A1422,'Medical Examinations'!$A$1:$L$2336,5,FALSE)</f>
        <v>No</v>
      </c>
      <c r="G1422" s="11" t="str">
        <f>VLOOKUP(A1422,'Medical Examinations'!$A$1:$L$2336,6,FALSE)</f>
        <v>No</v>
      </c>
      <c r="H1422" s="11">
        <f>VLOOKUP(A1422,'Medical Examinations'!$A$1:$L$2336,8,FALSE)</f>
        <v>0</v>
      </c>
      <c r="I1422" s="11" t="str">
        <f>VLOOKUP(A1422,'Medical Examinations'!$A$1:$L$2336,10,FALSE)</f>
        <v>No</v>
      </c>
      <c r="J1422" s="11" t="str">
        <f>VLOOKUP(A1422,'Medical Examinations'!$A$1:$L$2336,11,FALSE)</f>
        <v>Obesity</v>
      </c>
      <c r="K1422" s="11" t="str">
        <f>VLOOKUP(A1422,'Medical Examinations'!$A$1:$L$2336,12,FALSE)</f>
        <v>Prediabetes</v>
      </c>
      <c r="L1422" s="10">
        <f ca="1">VLOOKUP(A1422,'Hospitalisation Details'!$A$1:$Q$2344,3,FALSE)</f>
        <v>1967</v>
      </c>
      <c r="M1422" s="10" t="str">
        <f ca="1">VLOOKUP(A1422,'Hospitalisation Details'!$A$1:$Q$2344,5,FALSE)</f>
        <v>Jul</v>
      </c>
      <c r="N1422" s="11">
        <f ca="1">VLOOKUP(A1422,'Hospitalisation Details'!$A$1:$Q$2344,6,FALSE)</f>
        <v>14</v>
      </c>
      <c r="O1422" s="17">
        <f ca="1">VLOOKUP(A1422,'Hospitalisation Details'!$A$1:$Q$2344,7,FALSE)</f>
        <v>24667</v>
      </c>
      <c r="P1422" s="11">
        <f ca="1">VLOOKUP(A1422,'Hospitalisation Details'!$A$1:$Q$2344,10,FALSE)</f>
        <v>11881.36</v>
      </c>
      <c r="Q1422" s="11" t="str">
        <f ca="1">VLOOKUP(A1422,'Hospitalisation Details'!$A$1:$Q$2344,12,FALSE)</f>
        <v>tier - 3</v>
      </c>
      <c r="R1422" s="11" t="str">
        <f ca="1">VLOOKUP(A1422,'Hospitalisation Details'!$A$1:$Q$2344,14,FALSE)</f>
        <v>tier - 2</v>
      </c>
      <c r="S1422" s="11">
        <f ca="1">VLOOKUP(A1422,'Hospitalisation Details'!$A$1:$Q$2344,17,FALSE)</f>
        <v>58</v>
      </c>
      <c r="T1422" s="11" t="str">
        <f ca="1">VLOOKUP(A1422,'Hospitalisation Details'!$A$1:$Q$2336,16,FALSE)</f>
        <v>R1011</v>
      </c>
    </row>
    <row r="1423" ht="15.5" spans="1:20">
      <c r="A1423" s="10" t="s">
        <v>5183</v>
      </c>
      <c r="B1423" s="11" t="str">
        <f>VLOOKUP(A1423,'Customer Names'!$H$6:$K$2340,3,FALSE)</f>
        <v>  Estuardo F</v>
      </c>
      <c r="C1423" s="11">
        <f>VLOOKUP(A1423,'Medical Examinations'!$A$1:$L$2336,2,FALSE)</f>
        <v>39.805</v>
      </c>
      <c r="D1423" s="11">
        <f>VLOOKUP(A1423,'Medical Examinations'!$A$1:$L$2336,3,FALSE)</f>
        <v>5.91</v>
      </c>
      <c r="E1423" s="11" t="str">
        <f>VLOOKUP(A1423,'Medical Examinations'!$A$1:$L$2336,4,FALSE)</f>
        <v>No</v>
      </c>
      <c r="F1423" s="11" t="str">
        <f>VLOOKUP(A1423,'Medical Examinations'!$A$1:$L$2336,5,FALSE)</f>
        <v>No</v>
      </c>
      <c r="G1423" s="11" t="str">
        <f>VLOOKUP(A1423,'Medical Examinations'!$A$1:$L$2336,6,FALSE)</f>
        <v>No</v>
      </c>
      <c r="H1423" s="11">
        <f>VLOOKUP(A1423,'Medical Examinations'!$A$1:$L$2336,8,FALSE)</f>
        <v>0</v>
      </c>
      <c r="I1423" s="11" t="str">
        <f>VLOOKUP(A1423,'Medical Examinations'!$A$1:$L$2336,10,FALSE)</f>
        <v>No</v>
      </c>
      <c r="J1423" s="11" t="str">
        <f>VLOOKUP(A1423,'Medical Examinations'!$A$1:$L$2336,11,FALSE)</f>
        <v>Obesity</v>
      </c>
      <c r="K1423" s="11" t="str">
        <f>VLOOKUP(A1423,'Medical Examinations'!$A$1:$L$2336,12,FALSE)</f>
        <v>Prediabetes</v>
      </c>
      <c r="L1423" s="10">
        <f ca="1">VLOOKUP(A1423,'Hospitalisation Details'!$A$1:$Q$2344,3,FALSE)</f>
        <v>1967</v>
      </c>
      <c r="M1423" s="10" t="str">
        <f ca="1">VLOOKUP(A1423,'Hospitalisation Details'!$A$1:$Q$2344,5,FALSE)</f>
        <v>Oct</v>
      </c>
      <c r="N1423" s="11">
        <f ca="1">VLOOKUP(A1423,'Hospitalisation Details'!$A$1:$Q$2344,6,FALSE)</f>
        <v>29</v>
      </c>
      <c r="O1423" s="17">
        <f ca="1">VLOOKUP(A1423,'Hospitalisation Details'!$A$1:$Q$2344,7,FALSE)</f>
        <v>24774</v>
      </c>
      <c r="P1423" s="11">
        <f ca="1">VLOOKUP(A1423,'Hospitalisation Details'!$A$1:$Q$2344,10,FALSE)</f>
        <v>11881.97</v>
      </c>
      <c r="Q1423" s="11" t="str">
        <f ca="1">VLOOKUP(A1423,'Hospitalisation Details'!$A$1:$Q$2344,12,FALSE)</f>
        <v>tier - 3</v>
      </c>
      <c r="R1423" s="11" t="str">
        <f ca="1">VLOOKUP(A1423,'Hospitalisation Details'!$A$1:$Q$2344,14,FALSE)</f>
        <v>tier - 1</v>
      </c>
      <c r="S1423" s="11">
        <f ca="1">VLOOKUP(A1423,'Hospitalisation Details'!$A$1:$Q$2344,17,FALSE)</f>
        <v>58</v>
      </c>
      <c r="T1423" s="11" t="str">
        <f ca="1">VLOOKUP(A1423,'Hospitalisation Details'!$A$1:$Q$2336,16,FALSE)</f>
        <v>R1013</v>
      </c>
    </row>
    <row r="1424" ht="15.5" spans="1:20">
      <c r="A1424" s="10" t="s">
        <v>5186</v>
      </c>
      <c r="B1424" s="11" t="str">
        <f>VLOOKUP(A1424,'Customer Names'!$H$6:$K$2340,3,FALSE)</f>
        <v>  Brett</v>
      </c>
      <c r="C1424" s="11">
        <f>VLOOKUP(A1424,'Medical Examinations'!$A$1:$L$2336,2,FALSE)</f>
        <v>33.7</v>
      </c>
      <c r="D1424" s="11">
        <f>VLOOKUP(A1424,'Medical Examinations'!$A$1:$L$2336,3,FALSE)</f>
        <v>5.87</v>
      </c>
      <c r="E1424" s="11" t="str">
        <f>VLOOKUP(A1424,'Medical Examinations'!$A$1:$L$2336,4,FALSE)</f>
        <v>No</v>
      </c>
      <c r="F1424" s="11" t="str">
        <f>VLOOKUP(A1424,'Medical Examinations'!$A$1:$L$2336,5,FALSE)</f>
        <v>No</v>
      </c>
      <c r="G1424" s="11" t="str">
        <f>VLOOKUP(A1424,'Medical Examinations'!$A$1:$L$2336,6,FALSE)</f>
        <v>No</v>
      </c>
      <c r="H1424" s="11">
        <f>VLOOKUP(A1424,'Medical Examinations'!$A$1:$L$2336,8,FALSE)</f>
        <v>0</v>
      </c>
      <c r="I1424" s="11" t="str">
        <f>VLOOKUP(A1424,'Medical Examinations'!$A$1:$L$2336,10,FALSE)</f>
        <v>No</v>
      </c>
      <c r="J1424" s="11" t="str">
        <f>VLOOKUP(A1424,'Medical Examinations'!$A$1:$L$2336,11,FALSE)</f>
        <v>Obesity</v>
      </c>
      <c r="K1424" s="11" t="str">
        <f>VLOOKUP(A1424,'Medical Examinations'!$A$1:$L$2336,12,FALSE)</f>
        <v>Prediabetes</v>
      </c>
      <c r="L1424" s="10">
        <f ca="1">VLOOKUP(A1424,'Hospitalisation Details'!$A$1:$Q$2344,3,FALSE)</f>
        <v>2004</v>
      </c>
      <c r="M1424" s="10" t="str">
        <f ca="1">VLOOKUP(A1424,'Hospitalisation Details'!$A$1:$Q$2344,5,FALSE)</f>
        <v>Jun</v>
      </c>
      <c r="N1424" s="11">
        <f ca="1">VLOOKUP(A1424,'Hospitalisation Details'!$A$1:$Q$2344,6,FALSE)</f>
        <v>2</v>
      </c>
      <c r="O1424" s="17">
        <f ca="1">VLOOKUP(A1424,'Hospitalisation Details'!$A$1:$Q$2344,7,FALSE)</f>
        <v>38140</v>
      </c>
      <c r="P1424" s="11">
        <f ca="1">VLOOKUP(A1424,'Hospitalisation Details'!$A$1:$Q$2344,10,FALSE)</f>
        <v>11884.05</v>
      </c>
      <c r="Q1424" s="11" t="str">
        <f ca="1">VLOOKUP(A1424,'Hospitalisation Details'!$A$1:$Q$2344,12,FALSE)</f>
        <v>tier - 3</v>
      </c>
      <c r="R1424" s="11" t="str">
        <f ca="1">VLOOKUP(A1424,'Hospitalisation Details'!$A$1:$Q$2344,14,FALSE)</f>
        <v>tier - 3</v>
      </c>
      <c r="S1424" s="11">
        <f ca="1">VLOOKUP(A1424,'Hospitalisation Details'!$A$1:$Q$2344,17,FALSE)</f>
        <v>21</v>
      </c>
      <c r="T1424" s="11" t="str">
        <f ca="1">VLOOKUP(A1424,'Hospitalisation Details'!$A$1:$Q$2336,16,FALSE)</f>
        <v>R1013</v>
      </c>
    </row>
    <row r="1425" ht="15.5" spans="1:20">
      <c r="A1425" s="10" t="s">
        <v>5189</v>
      </c>
      <c r="B1425" s="11" t="str">
        <f>VLOOKUP(A1425,'Customer Names'!$H$6:$K$2340,3,FALSE)</f>
        <v>  Sharon E</v>
      </c>
      <c r="C1425" s="11">
        <f>VLOOKUP(A1425,'Medical Examinations'!$A$1:$L$2336,2,FALSE)</f>
        <v>36.195</v>
      </c>
      <c r="D1425" s="11">
        <f>VLOOKUP(A1425,'Medical Examinations'!$A$1:$L$2336,3,FALSE)</f>
        <v>6.22</v>
      </c>
      <c r="E1425" s="11" t="str">
        <f>VLOOKUP(A1425,'Medical Examinations'!$A$1:$L$2336,4,FALSE)</f>
        <v>No</v>
      </c>
      <c r="F1425" s="11" t="str">
        <f>VLOOKUP(A1425,'Medical Examinations'!$A$1:$L$2336,5,FALSE)</f>
        <v>No</v>
      </c>
      <c r="G1425" s="11" t="str">
        <f>VLOOKUP(A1425,'Medical Examinations'!$A$1:$L$2336,6,FALSE)</f>
        <v>No</v>
      </c>
      <c r="H1425" s="11">
        <f>VLOOKUP(A1425,'Medical Examinations'!$A$1:$L$2336,8,FALSE)</f>
        <v>0</v>
      </c>
      <c r="I1425" s="11" t="str">
        <f>VLOOKUP(A1425,'Medical Examinations'!$A$1:$L$2336,10,FALSE)</f>
        <v>No</v>
      </c>
      <c r="J1425" s="11" t="str">
        <f>VLOOKUP(A1425,'Medical Examinations'!$A$1:$L$2336,11,FALSE)</f>
        <v>Obesity</v>
      </c>
      <c r="K1425" s="11" t="str">
        <f>VLOOKUP(A1425,'Medical Examinations'!$A$1:$L$2336,12,FALSE)</f>
        <v>Prediabetes</v>
      </c>
      <c r="L1425" s="10">
        <f ca="1">VLOOKUP(A1425,'Hospitalisation Details'!$A$1:$Q$2344,3,FALSE)</f>
        <v>1964</v>
      </c>
      <c r="M1425" s="10" t="str">
        <f ca="1">VLOOKUP(A1425,'Hospitalisation Details'!$A$1:$Q$2344,5,FALSE)</f>
        <v>Nov</v>
      </c>
      <c r="N1425" s="11">
        <f ca="1">VLOOKUP(A1425,'Hospitalisation Details'!$A$1:$Q$2344,6,FALSE)</f>
        <v>19</v>
      </c>
      <c r="O1425" s="17">
        <f ca="1">VLOOKUP(A1425,'Hospitalisation Details'!$A$1:$Q$2344,7,FALSE)</f>
        <v>23700</v>
      </c>
      <c r="P1425" s="11">
        <f ca="1">VLOOKUP(A1425,'Hospitalisation Details'!$A$1:$Q$2344,10,FALSE)</f>
        <v>11918.2</v>
      </c>
      <c r="Q1425" s="11" t="str">
        <f ca="1">VLOOKUP(A1425,'Hospitalisation Details'!$A$1:$Q$2344,12,FALSE)</f>
        <v>tier - 3</v>
      </c>
      <c r="R1425" s="11" t="str">
        <f ca="1">VLOOKUP(A1425,'Hospitalisation Details'!$A$1:$Q$2344,14,FALSE)</f>
        <v>tier - 1</v>
      </c>
      <c r="S1425" s="11">
        <f ca="1">VLOOKUP(A1425,'Hospitalisation Details'!$A$1:$Q$2344,17,FALSE)</f>
        <v>60</v>
      </c>
      <c r="T1425" s="11" t="str">
        <f ca="1">VLOOKUP(A1425,'Hospitalisation Details'!$A$1:$Q$2336,16,FALSE)</f>
        <v>R1021</v>
      </c>
    </row>
    <row r="1426" ht="15.5" spans="1:20">
      <c r="A1426" s="10" t="s">
        <v>5193</v>
      </c>
      <c r="B1426" s="11" t="str">
        <f>VLOOKUP(A1426,'Customer Names'!$H$6:$K$2340,3,FALSE)</f>
        <v>  Jacob W√¶ver</v>
      </c>
      <c r="C1426" s="11">
        <f>VLOOKUP(A1426,'Medical Examinations'!$A$1:$L$2336,2,FALSE)</f>
        <v>32.6</v>
      </c>
      <c r="D1426" s="11">
        <f>VLOOKUP(A1426,'Medical Examinations'!$A$1:$L$2336,3,FALSE)</f>
        <v>5.73</v>
      </c>
      <c r="E1426" s="11" t="str">
        <f>VLOOKUP(A1426,'Medical Examinations'!$A$1:$L$2336,4,FALSE)</f>
        <v>No</v>
      </c>
      <c r="F1426" s="11" t="str">
        <f>VLOOKUP(A1426,'Medical Examinations'!$A$1:$L$2336,5,FALSE)</f>
        <v>No</v>
      </c>
      <c r="G1426" s="11" t="str">
        <f>VLOOKUP(A1426,'Medical Examinations'!$A$1:$L$2336,6,FALSE)</f>
        <v>Yes</v>
      </c>
      <c r="H1426" s="11">
        <f>VLOOKUP(A1426,'Medical Examinations'!$A$1:$L$2336,8,FALSE)</f>
        <v>1</v>
      </c>
      <c r="I1426" s="11" t="str">
        <f>VLOOKUP(A1426,'Medical Examinations'!$A$1:$L$2336,10,FALSE)</f>
        <v>No</v>
      </c>
      <c r="J1426" s="11" t="str">
        <f>VLOOKUP(A1426,'Medical Examinations'!$A$1:$L$2336,11,FALSE)</f>
        <v>Obesity</v>
      </c>
      <c r="K1426" s="11" t="str">
        <f>VLOOKUP(A1426,'Medical Examinations'!$A$1:$L$2336,12,FALSE)</f>
        <v>Prediabetes</v>
      </c>
      <c r="L1426" s="10">
        <f ca="1">VLOOKUP(A1426,'Hospitalisation Details'!$A$1:$Q$2344,3,FALSE)</f>
        <v>1964</v>
      </c>
      <c r="M1426" s="10" t="str">
        <f ca="1">VLOOKUP(A1426,'Hospitalisation Details'!$A$1:$Q$2344,5,FALSE)</f>
        <v>Dec</v>
      </c>
      <c r="N1426" s="11">
        <f ca="1">VLOOKUP(A1426,'Hospitalisation Details'!$A$1:$Q$2344,6,FALSE)</f>
        <v>20</v>
      </c>
      <c r="O1426" s="17">
        <f ca="1">VLOOKUP(A1426,'Hospitalisation Details'!$A$1:$Q$2344,7,FALSE)</f>
        <v>23731</v>
      </c>
      <c r="P1426" s="11">
        <f ca="1">VLOOKUP(A1426,'Hospitalisation Details'!$A$1:$Q$2344,10,FALSE)</f>
        <v>11931.13</v>
      </c>
      <c r="Q1426" s="11" t="str">
        <f ca="1">VLOOKUP(A1426,'Hospitalisation Details'!$A$1:$Q$2344,12,FALSE)</f>
        <v>tier - 3</v>
      </c>
      <c r="R1426" s="11" t="str">
        <f ca="1">VLOOKUP(A1426,'Hospitalisation Details'!$A$1:$Q$2344,14,FALSE)</f>
        <v>tier - 1</v>
      </c>
      <c r="S1426" s="11">
        <f ca="1">VLOOKUP(A1426,'Hospitalisation Details'!$A$1:$Q$2344,17,FALSE)</f>
        <v>60</v>
      </c>
      <c r="T1426" s="11" t="str">
        <f ca="1">VLOOKUP(A1426,'Hospitalisation Details'!$A$1:$Q$2336,16,FALSE)</f>
        <v>R1019</v>
      </c>
    </row>
    <row r="1427" ht="15.5" spans="1:20">
      <c r="A1427" s="10" t="s">
        <v>5197</v>
      </c>
      <c r="B1427" s="11" t="str">
        <f>VLOOKUP(A1427,'Customer Names'!$H$6:$K$2340,3,FALSE)</f>
        <v>  Scott</v>
      </c>
      <c r="C1427" s="11">
        <f>VLOOKUP(A1427,'Medical Examinations'!$A$1:$L$2336,2,FALSE)</f>
        <v>30.2</v>
      </c>
      <c r="D1427" s="11">
        <f>VLOOKUP(A1427,'Medical Examinations'!$A$1:$L$2336,3,FALSE)</f>
        <v>5.7</v>
      </c>
      <c r="E1427" s="11" t="str">
        <f>VLOOKUP(A1427,'Medical Examinations'!$A$1:$L$2336,4,FALSE)</f>
        <v>No</v>
      </c>
      <c r="F1427" s="11" t="str">
        <f>VLOOKUP(A1427,'Medical Examinations'!$A$1:$L$2336,5,FALSE)</f>
        <v>No</v>
      </c>
      <c r="G1427" s="11" t="str">
        <f>VLOOKUP(A1427,'Medical Examinations'!$A$1:$L$2336,6,FALSE)</f>
        <v>No</v>
      </c>
      <c r="H1427" s="11">
        <f>VLOOKUP(A1427,'Medical Examinations'!$A$1:$L$2336,8,FALSE)</f>
        <v>0</v>
      </c>
      <c r="I1427" s="11" t="str">
        <f>VLOOKUP(A1427,'Medical Examinations'!$A$1:$L$2336,10,FALSE)</f>
        <v>No</v>
      </c>
      <c r="J1427" s="11" t="str">
        <f>VLOOKUP(A1427,'Medical Examinations'!$A$1:$L$2336,11,FALSE)</f>
        <v>Obesity</v>
      </c>
      <c r="K1427" s="11" t="str">
        <f>VLOOKUP(A1427,'Medical Examinations'!$A$1:$L$2336,12,FALSE)</f>
        <v>Prediabetes</v>
      </c>
      <c r="L1427" s="10">
        <f ca="1">VLOOKUP(A1427,'Hospitalisation Details'!$A$1:$Q$2344,3,FALSE)</f>
        <v>1964</v>
      </c>
      <c r="M1427" s="10" t="str">
        <f ca="1">VLOOKUP(A1427,'Hospitalisation Details'!$A$1:$Q$2344,5,FALSE)</f>
        <v>Aug</v>
      </c>
      <c r="N1427" s="11">
        <f ca="1">VLOOKUP(A1427,'Hospitalisation Details'!$A$1:$Q$2344,6,FALSE)</f>
        <v>2</v>
      </c>
      <c r="O1427" s="17">
        <f ca="1">VLOOKUP(A1427,'Hospitalisation Details'!$A$1:$Q$2344,7,FALSE)</f>
        <v>23591</v>
      </c>
      <c r="P1427" s="11">
        <f ca="1">VLOOKUP(A1427,'Hospitalisation Details'!$A$1:$Q$2344,10,FALSE)</f>
        <v>11938.26</v>
      </c>
      <c r="Q1427" s="11" t="str">
        <f ca="1">VLOOKUP(A1427,'Hospitalisation Details'!$A$1:$Q$2344,12,FALSE)</f>
        <v>tier - 3</v>
      </c>
      <c r="R1427" s="11" t="str">
        <f ca="1">VLOOKUP(A1427,'Hospitalisation Details'!$A$1:$Q$2344,14,FALSE)</f>
        <v>tier - 3</v>
      </c>
      <c r="S1427" s="11">
        <f ca="1">VLOOKUP(A1427,'Hospitalisation Details'!$A$1:$Q$2344,17,FALSE)</f>
        <v>61</v>
      </c>
      <c r="T1427" s="11" t="str">
        <f ca="1">VLOOKUP(A1427,'Hospitalisation Details'!$A$1:$Q$2336,16,FALSE)</f>
        <v>R1019</v>
      </c>
    </row>
    <row r="1428" ht="15.5" spans="1:20">
      <c r="A1428" s="10" t="s">
        <v>5201</v>
      </c>
      <c r="B1428" s="11" t="str">
        <f>VLOOKUP(A1428,'Customer Names'!$H$6:$K$2340,3,FALSE)</f>
        <v>  Brooke S</v>
      </c>
      <c r="C1428" s="11">
        <f>VLOOKUP(A1428,'Medical Examinations'!$A$1:$L$2336,2,FALSE)</f>
        <v>27.645</v>
      </c>
      <c r="D1428" s="11">
        <f>VLOOKUP(A1428,'Medical Examinations'!$A$1:$L$2336,3,FALSE)</f>
        <v>9.91</v>
      </c>
      <c r="E1428" s="11" t="str">
        <f>VLOOKUP(A1428,'Medical Examinations'!$A$1:$L$2336,4,FALSE)</f>
        <v>No</v>
      </c>
      <c r="F1428" s="11" t="str">
        <f>VLOOKUP(A1428,'Medical Examinations'!$A$1:$L$2336,5,FALSE)</f>
        <v>No</v>
      </c>
      <c r="G1428" s="11" t="str">
        <f>VLOOKUP(A1428,'Medical Examinations'!$A$1:$L$2336,6,FALSE)</f>
        <v>No</v>
      </c>
      <c r="H1428" s="11">
        <f>VLOOKUP(A1428,'Medical Examinations'!$A$1:$L$2336,8,FALSE)</f>
        <v>0</v>
      </c>
      <c r="I1428" s="11" t="str">
        <f>VLOOKUP(A1428,'Medical Examinations'!$A$1:$L$2336,10,FALSE)</f>
        <v>No</v>
      </c>
      <c r="J1428" s="11" t="str">
        <f>VLOOKUP(A1428,'Medical Examinations'!$A$1:$L$2336,11,FALSE)</f>
        <v>Over Weight</v>
      </c>
      <c r="K1428" s="11" t="str">
        <f>VLOOKUP(A1428,'Medical Examinations'!$A$1:$L$2336,12,FALSE)</f>
        <v>Diabetes</v>
      </c>
      <c r="L1428" s="10">
        <f ca="1">VLOOKUP(A1428,'Hospitalisation Details'!$A$1:$Q$2344,3,FALSE)</f>
        <v>1991</v>
      </c>
      <c r="M1428" s="10" t="str">
        <f ca="1">VLOOKUP(A1428,'Hospitalisation Details'!$A$1:$Q$2344,5,FALSE)</f>
        <v>Oct</v>
      </c>
      <c r="N1428" s="11">
        <f ca="1">VLOOKUP(A1428,'Hospitalisation Details'!$A$1:$Q$2344,6,FALSE)</f>
        <v>19</v>
      </c>
      <c r="O1428" s="17">
        <f ca="1">VLOOKUP(A1428,'Hospitalisation Details'!$A$1:$Q$2344,7,FALSE)</f>
        <v>33530</v>
      </c>
      <c r="P1428" s="11">
        <f ca="1">VLOOKUP(A1428,'Hospitalisation Details'!$A$1:$Q$2344,10,FALSE)</f>
        <v>11941.83</v>
      </c>
      <c r="Q1428" s="11" t="str">
        <f ca="1">VLOOKUP(A1428,'Hospitalisation Details'!$A$1:$Q$2344,12,FALSE)</f>
        <v>tier - 3</v>
      </c>
      <c r="R1428" s="11" t="str">
        <f ca="1">VLOOKUP(A1428,'Hospitalisation Details'!$A$1:$Q$2344,14,FALSE)</f>
        <v>tier - 1</v>
      </c>
      <c r="S1428" s="11">
        <f ca="1">VLOOKUP(A1428,'Hospitalisation Details'!$A$1:$Q$2344,17,FALSE)</f>
        <v>34</v>
      </c>
      <c r="T1428" s="11" t="str">
        <f ca="1">VLOOKUP(A1428,'Hospitalisation Details'!$A$1:$Q$2336,16,FALSE)</f>
        <v>R1023</v>
      </c>
    </row>
    <row r="1429" ht="15.5" spans="1:20">
      <c r="A1429" s="10" t="s">
        <v>5205</v>
      </c>
      <c r="B1429" s="11" t="str">
        <f>VLOOKUP(A1429,'Customer Names'!$H$6:$K$2340,3,FALSE)</f>
        <v>  Kaye A</v>
      </c>
      <c r="C1429" s="11">
        <f>VLOOKUP(A1429,'Medical Examinations'!$A$1:$L$2336,2,FALSE)</f>
        <v>26.41</v>
      </c>
      <c r="D1429" s="11">
        <f>VLOOKUP(A1429,'Medical Examinations'!$A$1:$L$2336,3,FALSE)</f>
        <v>11.4</v>
      </c>
      <c r="E1429" s="11" t="str">
        <f>VLOOKUP(A1429,'Medical Examinations'!$A$1:$L$2336,4,FALSE)</f>
        <v>No</v>
      </c>
      <c r="F1429" s="11" t="str">
        <f>VLOOKUP(A1429,'Medical Examinations'!$A$1:$L$2336,5,FALSE)</f>
        <v>No</v>
      </c>
      <c r="G1429" s="11" t="str">
        <f>VLOOKUP(A1429,'Medical Examinations'!$A$1:$L$2336,6,FALSE)</f>
        <v>No</v>
      </c>
      <c r="H1429" s="11">
        <f>VLOOKUP(A1429,'Medical Examinations'!$A$1:$L$2336,8,FALSE)</f>
        <v>0</v>
      </c>
      <c r="I1429" s="11" t="str">
        <f>VLOOKUP(A1429,'Medical Examinations'!$A$1:$L$2336,10,FALSE)</f>
        <v>No</v>
      </c>
      <c r="J1429" s="11" t="str">
        <f>VLOOKUP(A1429,'Medical Examinations'!$A$1:$L$2336,11,FALSE)</f>
        <v>Over Weight</v>
      </c>
      <c r="K1429" s="11" t="str">
        <f>VLOOKUP(A1429,'Medical Examinations'!$A$1:$L$2336,12,FALSE)</f>
        <v>Diabetes</v>
      </c>
      <c r="L1429" s="10">
        <f ca="1">VLOOKUP(A1429,'Hospitalisation Details'!$A$1:$Q$2344,3,FALSE)</f>
        <v>1964</v>
      </c>
      <c r="M1429" s="10" t="str">
        <f ca="1">VLOOKUP(A1429,'Hospitalisation Details'!$A$1:$Q$2344,5,FALSE)</f>
        <v>Dec</v>
      </c>
      <c r="N1429" s="11">
        <f ca="1">VLOOKUP(A1429,'Hospitalisation Details'!$A$1:$Q$2344,6,FALSE)</f>
        <v>25</v>
      </c>
      <c r="O1429" s="17">
        <f ca="1">VLOOKUP(A1429,'Hospitalisation Details'!$A$1:$Q$2344,7,FALSE)</f>
        <v>23736</v>
      </c>
      <c r="P1429" s="11">
        <f ca="1">VLOOKUP(A1429,'Hospitalisation Details'!$A$1:$Q$2344,10,FALSE)</f>
        <v>11944.59</v>
      </c>
      <c r="Q1429" s="11" t="str">
        <f ca="1">VLOOKUP(A1429,'Hospitalisation Details'!$A$1:$Q$2344,12,FALSE)</f>
        <v>tier - 3</v>
      </c>
      <c r="R1429" s="11" t="str">
        <f ca="1">VLOOKUP(A1429,'Hospitalisation Details'!$A$1:$Q$2344,14,FALSE)</f>
        <v>tier - 2</v>
      </c>
      <c r="S1429" s="11">
        <f ca="1">VLOOKUP(A1429,'Hospitalisation Details'!$A$1:$Q$2344,17,FALSE)</f>
        <v>60</v>
      </c>
      <c r="T1429" s="11" t="str">
        <f ca="1">VLOOKUP(A1429,'Hospitalisation Details'!$A$1:$Q$2336,16,FALSE)</f>
        <v>R1016</v>
      </c>
    </row>
    <row r="1430" ht="15.5" spans="1:20">
      <c r="A1430" s="10" t="s">
        <v>5209</v>
      </c>
      <c r="B1430" s="11" t="str">
        <f>VLOOKUP(A1430,'Customer Names'!$H$6:$K$2340,3,FALSE)</f>
        <v>  Carolyn</v>
      </c>
      <c r="C1430" s="11">
        <f>VLOOKUP(A1430,'Medical Examinations'!$A$1:$L$2336,2,FALSE)</f>
        <v>34.1</v>
      </c>
      <c r="D1430" s="11">
        <f>VLOOKUP(A1430,'Medical Examinations'!$A$1:$L$2336,3,FALSE)</f>
        <v>6.29</v>
      </c>
      <c r="E1430" s="11" t="str">
        <f>VLOOKUP(A1430,'Medical Examinations'!$A$1:$L$2336,4,FALSE)</f>
        <v>yes</v>
      </c>
      <c r="F1430" s="11" t="str">
        <f>VLOOKUP(A1430,'Medical Examinations'!$A$1:$L$2336,5,FALSE)</f>
        <v>No</v>
      </c>
      <c r="G1430" s="11" t="str">
        <f>VLOOKUP(A1430,'Medical Examinations'!$A$1:$L$2336,6,FALSE)</f>
        <v>Yes</v>
      </c>
      <c r="H1430" s="11">
        <f>VLOOKUP(A1430,'Medical Examinations'!$A$1:$L$2336,8,FALSE)</f>
        <v>1</v>
      </c>
      <c r="I1430" s="11" t="str">
        <f>VLOOKUP(A1430,'Medical Examinations'!$A$1:$L$2336,10,FALSE)</f>
        <v>No</v>
      </c>
      <c r="J1430" s="11" t="str">
        <f>VLOOKUP(A1430,'Medical Examinations'!$A$1:$L$2336,11,FALSE)</f>
        <v>Obesity</v>
      </c>
      <c r="K1430" s="11" t="str">
        <f>VLOOKUP(A1430,'Medical Examinations'!$A$1:$L$2336,12,FALSE)</f>
        <v>Prediabetes</v>
      </c>
      <c r="L1430" s="10">
        <f ca="1">VLOOKUP(A1430,'Hospitalisation Details'!$A$1:$Q$2344,3,FALSE)</f>
        <v>1965</v>
      </c>
      <c r="M1430" s="10" t="str">
        <f ca="1">VLOOKUP(A1430,'Hospitalisation Details'!$A$1:$Q$2344,5,FALSE)</f>
        <v>Nov</v>
      </c>
      <c r="N1430" s="11">
        <f ca="1">VLOOKUP(A1430,'Hospitalisation Details'!$A$1:$Q$2344,6,FALSE)</f>
        <v>1</v>
      </c>
      <c r="O1430" s="17">
        <f ca="1">VLOOKUP(A1430,'Hospitalisation Details'!$A$1:$Q$2344,7,FALSE)</f>
        <v>24047</v>
      </c>
      <c r="P1430" s="11">
        <f ca="1">VLOOKUP(A1430,'Hospitalisation Details'!$A$1:$Q$2344,10,FALSE)</f>
        <v>11945.13</v>
      </c>
      <c r="Q1430" s="11" t="str">
        <f ca="1">VLOOKUP(A1430,'Hospitalisation Details'!$A$1:$Q$2344,12,FALSE)</f>
        <v>tier - 3</v>
      </c>
      <c r="R1430" s="11" t="str">
        <f ca="1">VLOOKUP(A1430,'Hospitalisation Details'!$A$1:$Q$2344,14,FALSE)</f>
        <v>tier - 2</v>
      </c>
      <c r="S1430" s="11">
        <f ca="1">VLOOKUP(A1430,'Hospitalisation Details'!$A$1:$Q$2344,17,FALSE)</f>
        <v>60</v>
      </c>
      <c r="T1430" s="11" t="str">
        <f ca="1">VLOOKUP(A1430,'Hospitalisation Details'!$A$1:$Q$2336,16,FALSE)</f>
        <v>R1012</v>
      </c>
    </row>
    <row r="1431" ht="15.5" spans="1:20">
      <c r="A1431" s="10" t="s">
        <v>5213</v>
      </c>
      <c r="B1431" s="11" t="str">
        <f>VLOOKUP(A1431,'Customer Names'!$H$6:$K$2340,3,FALSE)</f>
        <v>  Daniel C</v>
      </c>
      <c r="C1431" s="11">
        <f>VLOOKUP(A1431,'Medical Examinations'!$A$1:$L$2336,2,FALSE)</f>
        <v>17.3</v>
      </c>
      <c r="D1431" s="11">
        <f>VLOOKUP(A1431,'Medical Examinations'!$A$1:$L$2336,3,FALSE)</f>
        <v>9.28</v>
      </c>
      <c r="E1431" s="11" t="str">
        <f>VLOOKUP(A1431,'Medical Examinations'!$A$1:$L$2336,4,FALSE)</f>
        <v>No</v>
      </c>
      <c r="F1431" s="11" t="str">
        <f>VLOOKUP(A1431,'Medical Examinations'!$A$1:$L$2336,5,FALSE)</f>
        <v>No</v>
      </c>
      <c r="G1431" s="11" t="str">
        <f>VLOOKUP(A1431,'Medical Examinations'!$A$1:$L$2336,6,FALSE)</f>
        <v>No</v>
      </c>
      <c r="H1431" s="11">
        <f>VLOOKUP(A1431,'Medical Examinations'!$A$1:$L$2336,8,FALSE)</f>
        <v>0</v>
      </c>
      <c r="I1431" s="11" t="str">
        <f>VLOOKUP(A1431,'Medical Examinations'!$A$1:$L$2336,10,FALSE)</f>
        <v>No</v>
      </c>
      <c r="J1431" s="11" t="str">
        <f>VLOOKUP(A1431,'Medical Examinations'!$A$1:$L$2336,11,FALSE)</f>
        <v>Under Weight</v>
      </c>
      <c r="K1431" s="11" t="str">
        <f>VLOOKUP(A1431,'Medical Examinations'!$A$1:$L$2336,12,FALSE)</f>
        <v>Diabetes</v>
      </c>
      <c r="L1431" s="10">
        <f ca="1">VLOOKUP(A1431,'Hospitalisation Details'!$A$1:$Q$2344,3,FALSE)</f>
        <v>1964</v>
      </c>
      <c r="M1431" s="10" t="str">
        <f ca="1">VLOOKUP(A1431,'Hospitalisation Details'!$A$1:$Q$2344,5,FALSE)</f>
        <v>Sep</v>
      </c>
      <c r="N1431" s="11">
        <f ca="1">VLOOKUP(A1431,'Hospitalisation Details'!$A$1:$Q$2344,6,FALSE)</f>
        <v>29</v>
      </c>
      <c r="O1431" s="17">
        <f ca="1">VLOOKUP(A1431,'Hospitalisation Details'!$A$1:$Q$2344,7,FALSE)</f>
        <v>23649</v>
      </c>
      <c r="P1431" s="11">
        <f ca="1">VLOOKUP(A1431,'Hospitalisation Details'!$A$1:$Q$2344,10,FALSE)</f>
        <v>11946.63</v>
      </c>
      <c r="Q1431" s="11" t="str">
        <f ca="1">VLOOKUP(A1431,'Hospitalisation Details'!$A$1:$Q$2344,12,FALSE)</f>
        <v>tier - 3</v>
      </c>
      <c r="R1431" s="11" t="str">
        <f ca="1">VLOOKUP(A1431,'Hospitalisation Details'!$A$1:$Q$2344,14,FALSE)</f>
        <v>tier - 2</v>
      </c>
      <c r="S1431" s="11">
        <f ca="1">VLOOKUP(A1431,'Hospitalisation Details'!$A$1:$Q$2344,17,FALSE)</f>
        <v>61</v>
      </c>
      <c r="T1431" s="11" t="str">
        <f ca="1">VLOOKUP(A1431,'Hospitalisation Details'!$A$1:$Q$2336,16,FALSE)</f>
        <v>R1013</v>
      </c>
    </row>
    <row r="1432" ht="15.5" spans="1:20">
      <c r="A1432" s="10" t="s">
        <v>5216</v>
      </c>
      <c r="B1432" s="11" t="str">
        <f>VLOOKUP(A1432,'Customer Names'!$H$6:$K$2340,3,FALSE)</f>
        <v>  Laurie A</v>
      </c>
      <c r="C1432" s="11">
        <f>VLOOKUP(A1432,'Medical Examinations'!$A$1:$L$2336,2,FALSE)</f>
        <v>35.02</v>
      </c>
      <c r="D1432" s="11">
        <f>VLOOKUP(A1432,'Medical Examinations'!$A$1:$L$2336,3,FALSE)</f>
        <v>4.78</v>
      </c>
      <c r="E1432" s="11" t="str">
        <f>VLOOKUP(A1432,'Medical Examinations'!$A$1:$L$2336,4,FALSE)</f>
        <v>No</v>
      </c>
      <c r="F1432" s="11" t="str">
        <f>VLOOKUP(A1432,'Medical Examinations'!$A$1:$L$2336,5,FALSE)</f>
        <v>No</v>
      </c>
      <c r="G1432" s="11" t="str">
        <f>VLOOKUP(A1432,'Medical Examinations'!$A$1:$L$2336,6,FALSE)</f>
        <v>Yes</v>
      </c>
      <c r="H1432" s="11">
        <f>VLOOKUP(A1432,'Medical Examinations'!$A$1:$L$2336,8,FALSE)</f>
        <v>1</v>
      </c>
      <c r="I1432" s="11" t="str">
        <f>VLOOKUP(A1432,'Medical Examinations'!$A$1:$L$2336,10,FALSE)</f>
        <v>No</v>
      </c>
      <c r="J1432" s="11" t="str">
        <f>VLOOKUP(A1432,'Medical Examinations'!$A$1:$L$2336,11,FALSE)</f>
        <v>Obesity</v>
      </c>
      <c r="K1432" s="11" t="str">
        <f>VLOOKUP(A1432,'Medical Examinations'!$A$1:$L$2336,12,FALSE)</f>
        <v>Normal</v>
      </c>
      <c r="L1432" s="10">
        <f ca="1">VLOOKUP(A1432,'Hospitalisation Details'!$A$1:$Q$2344,3,FALSE)</f>
        <v>1967</v>
      </c>
      <c r="M1432" s="10" t="str">
        <f ca="1">VLOOKUP(A1432,'Hospitalisation Details'!$A$1:$Q$2344,5,FALSE)</f>
        <v>Dec</v>
      </c>
      <c r="N1432" s="11">
        <f ca="1">VLOOKUP(A1432,'Hospitalisation Details'!$A$1:$Q$2344,6,FALSE)</f>
        <v>22</v>
      </c>
      <c r="O1432" s="17">
        <f ca="1">VLOOKUP(A1432,'Hospitalisation Details'!$A$1:$Q$2344,7,FALSE)</f>
        <v>24828</v>
      </c>
      <c r="P1432" s="11">
        <f ca="1">VLOOKUP(A1432,'Hospitalisation Details'!$A$1:$Q$2344,10,FALSE)</f>
        <v>11987.17</v>
      </c>
      <c r="Q1432" s="11" t="str">
        <f ca="1">VLOOKUP(A1432,'Hospitalisation Details'!$A$1:$Q$2344,12,FALSE)</f>
        <v>tier - 3</v>
      </c>
      <c r="R1432" s="11" t="str">
        <f ca="1">VLOOKUP(A1432,'Hospitalisation Details'!$A$1:$Q$2344,14,FALSE)</f>
        <v>tier - 3</v>
      </c>
      <c r="S1432" s="11">
        <f ca="1">VLOOKUP(A1432,'Hospitalisation Details'!$A$1:$Q$2344,17,FALSE)</f>
        <v>57</v>
      </c>
      <c r="T1432" s="11" t="str">
        <f ca="1">VLOOKUP(A1432,'Hospitalisation Details'!$A$1:$Q$2336,16,FALSE)</f>
        <v>R1013</v>
      </c>
    </row>
    <row r="1433" ht="15.5" spans="1:20">
      <c r="A1433" s="10" t="s">
        <v>5219</v>
      </c>
      <c r="B1433" s="11" t="str">
        <f>VLOOKUP(A1433,'Customer Names'!$H$6:$K$2340,3,FALSE)</f>
        <v>  Nicole</v>
      </c>
      <c r="C1433" s="11">
        <f>VLOOKUP(A1433,'Medical Examinations'!$A$1:$L$2336,2,FALSE)</f>
        <v>37.1</v>
      </c>
      <c r="D1433" s="11">
        <f>VLOOKUP(A1433,'Medical Examinations'!$A$1:$L$2336,3,FALSE)</f>
        <v>8.87</v>
      </c>
      <c r="E1433" s="11" t="str">
        <f>VLOOKUP(A1433,'Medical Examinations'!$A$1:$L$2336,4,FALSE)</f>
        <v>yes</v>
      </c>
      <c r="F1433" s="11" t="str">
        <f>VLOOKUP(A1433,'Medical Examinations'!$A$1:$L$2336,5,FALSE)</f>
        <v>No</v>
      </c>
      <c r="G1433" s="11" t="str">
        <f>VLOOKUP(A1433,'Medical Examinations'!$A$1:$L$2336,6,FALSE)</f>
        <v>No</v>
      </c>
      <c r="H1433" s="11">
        <f>VLOOKUP(A1433,'Medical Examinations'!$A$1:$L$2336,8,FALSE)</f>
        <v>0</v>
      </c>
      <c r="I1433" s="11" t="str">
        <f>VLOOKUP(A1433,'Medical Examinations'!$A$1:$L$2336,10,FALSE)</f>
        <v>No</v>
      </c>
      <c r="J1433" s="11" t="str">
        <f>VLOOKUP(A1433,'Medical Examinations'!$A$1:$L$2336,11,FALSE)</f>
        <v>Obesity</v>
      </c>
      <c r="K1433" s="11" t="str">
        <f>VLOOKUP(A1433,'Medical Examinations'!$A$1:$L$2336,12,FALSE)</f>
        <v>Diabetes</v>
      </c>
      <c r="L1433" s="10">
        <f ca="1">VLOOKUP(A1433,'Hospitalisation Details'!$A$1:$Q$2344,3,FALSE)</f>
        <v>1983</v>
      </c>
      <c r="M1433" s="10" t="str">
        <f ca="1">VLOOKUP(A1433,'Hospitalisation Details'!$A$1:$Q$2344,5,FALSE)</f>
        <v>Jul</v>
      </c>
      <c r="N1433" s="11">
        <f ca="1">VLOOKUP(A1433,'Hospitalisation Details'!$A$1:$Q$2344,6,FALSE)</f>
        <v>4</v>
      </c>
      <c r="O1433" s="17">
        <f ca="1">VLOOKUP(A1433,'Hospitalisation Details'!$A$1:$Q$2344,7,FALSE)</f>
        <v>30501</v>
      </c>
      <c r="P1433" s="11">
        <f ca="1">VLOOKUP(A1433,'Hospitalisation Details'!$A$1:$Q$2344,10,FALSE)</f>
        <v>11987.68</v>
      </c>
      <c r="Q1433" s="11" t="str">
        <f ca="1">VLOOKUP(A1433,'Hospitalisation Details'!$A$1:$Q$2344,12,FALSE)</f>
        <v>tier - 3</v>
      </c>
      <c r="R1433" s="11" t="str">
        <f ca="1">VLOOKUP(A1433,'Hospitalisation Details'!$A$1:$Q$2344,14,FALSE)</f>
        <v>tier - 2</v>
      </c>
      <c r="S1433" s="11">
        <f ca="1">VLOOKUP(A1433,'Hospitalisation Details'!$A$1:$Q$2344,17,FALSE)</f>
        <v>42</v>
      </c>
      <c r="T1433" s="11" t="str">
        <f ca="1">VLOOKUP(A1433,'Hospitalisation Details'!$A$1:$Q$2336,16,FALSE)</f>
        <v>R1026</v>
      </c>
    </row>
    <row r="1434" ht="15.5" spans="1:20">
      <c r="A1434" s="10" t="s">
        <v>5223</v>
      </c>
      <c r="B1434" s="11" t="str">
        <f>VLOOKUP(A1434,'Customer Names'!$H$6:$K$2340,3,FALSE)</f>
        <v>  Shelby</v>
      </c>
      <c r="C1434" s="11">
        <f>VLOOKUP(A1434,'Medical Examinations'!$A$1:$L$2336,2,FALSE)</f>
        <v>16.79</v>
      </c>
      <c r="D1434" s="11">
        <f>VLOOKUP(A1434,'Medical Examinations'!$A$1:$L$2336,3,FALSE)</f>
        <v>11.4</v>
      </c>
      <c r="E1434" s="11" t="str">
        <f>VLOOKUP(A1434,'Medical Examinations'!$A$1:$L$2336,4,FALSE)</f>
        <v>No</v>
      </c>
      <c r="F1434" s="11" t="str">
        <f>VLOOKUP(A1434,'Medical Examinations'!$A$1:$L$2336,5,FALSE)</f>
        <v>No</v>
      </c>
      <c r="G1434" s="11" t="str">
        <f>VLOOKUP(A1434,'Medical Examinations'!$A$1:$L$2336,6,FALSE)</f>
        <v>No</v>
      </c>
      <c r="H1434" s="11">
        <f>VLOOKUP(A1434,'Medical Examinations'!$A$1:$L$2336,8,FALSE)</f>
        <v>0</v>
      </c>
      <c r="I1434" s="11" t="str">
        <f>VLOOKUP(A1434,'Medical Examinations'!$A$1:$L$2336,10,FALSE)</f>
        <v>No</v>
      </c>
      <c r="J1434" s="11" t="str">
        <f>VLOOKUP(A1434,'Medical Examinations'!$A$1:$L$2336,11,FALSE)</f>
        <v>Under Weight</v>
      </c>
      <c r="K1434" s="11" t="str">
        <f>VLOOKUP(A1434,'Medical Examinations'!$A$1:$L$2336,12,FALSE)</f>
        <v>Diabetes</v>
      </c>
      <c r="L1434" s="10">
        <f ca="1">VLOOKUP(A1434,'Hospitalisation Details'!$A$1:$Q$2344,3,FALSE)</f>
        <v>1993</v>
      </c>
      <c r="M1434" s="10" t="str">
        <f ca="1">VLOOKUP(A1434,'Hospitalisation Details'!$A$1:$Q$2344,5,FALSE)</f>
        <v>Dec</v>
      </c>
      <c r="N1434" s="11">
        <f ca="1">VLOOKUP(A1434,'Hospitalisation Details'!$A$1:$Q$2344,6,FALSE)</f>
        <v>12</v>
      </c>
      <c r="O1434" s="17">
        <f ca="1">VLOOKUP(A1434,'Hospitalisation Details'!$A$1:$Q$2344,7,FALSE)</f>
        <v>34315</v>
      </c>
      <c r="P1434" s="11">
        <f ca="1">VLOOKUP(A1434,'Hospitalisation Details'!$A$1:$Q$2344,10,FALSE)</f>
        <v>11994.89</v>
      </c>
      <c r="Q1434" s="11" t="str">
        <f ca="1">VLOOKUP(A1434,'Hospitalisation Details'!$A$1:$Q$2344,12,FALSE)</f>
        <v>tier - 3</v>
      </c>
      <c r="R1434" s="11" t="str">
        <f ca="1">VLOOKUP(A1434,'Hospitalisation Details'!$A$1:$Q$2344,14,FALSE)</f>
        <v>tier - 2</v>
      </c>
      <c r="S1434" s="11">
        <f ca="1">VLOOKUP(A1434,'Hospitalisation Details'!$A$1:$Q$2344,17,FALSE)</f>
        <v>31</v>
      </c>
      <c r="T1434" s="11" t="str">
        <f ca="1">VLOOKUP(A1434,'Hospitalisation Details'!$A$1:$Q$2336,16,FALSE)</f>
        <v>R1012</v>
      </c>
    </row>
    <row r="1435" ht="15.5" spans="1:20">
      <c r="A1435" s="10" t="s">
        <v>5225</v>
      </c>
      <c r="B1435" s="11" t="str">
        <f>VLOOKUP(A1435,'Customer Names'!$H$6:$K$2340,3,FALSE)</f>
        <v>  Allison</v>
      </c>
      <c r="C1435" s="11">
        <f>VLOOKUP(A1435,'Medical Examinations'!$A$1:$L$2336,2,FALSE)</f>
        <v>31.635</v>
      </c>
      <c r="D1435" s="11">
        <f>VLOOKUP(A1435,'Medical Examinations'!$A$1:$L$2336,3,FALSE)</f>
        <v>9.13</v>
      </c>
      <c r="E1435" s="11" t="str">
        <f>VLOOKUP(A1435,'Medical Examinations'!$A$1:$L$2336,4,FALSE)</f>
        <v>yes</v>
      </c>
      <c r="F1435" s="11" t="str">
        <f>VLOOKUP(A1435,'Medical Examinations'!$A$1:$L$2336,5,FALSE)</f>
        <v>No</v>
      </c>
      <c r="G1435" s="11" t="str">
        <f>VLOOKUP(A1435,'Medical Examinations'!$A$1:$L$2336,6,FALSE)</f>
        <v>No</v>
      </c>
      <c r="H1435" s="11">
        <f>VLOOKUP(A1435,'Medical Examinations'!$A$1:$L$2336,8,FALSE)</f>
        <v>0</v>
      </c>
      <c r="I1435" s="11" t="str">
        <f>VLOOKUP(A1435,'Medical Examinations'!$A$1:$L$2336,10,FALSE)</f>
        <v>No</v>
      </c>
      <c r="J1435" s="11" t="str">
        <f>VLOOKUP(A1435,'Medical Examinations'!$A$1:$L$2336,11,FALSE)</f>
        <v>Obesity</v>
      </c>
      <c r="K1435" s="11" t="str">
        <f>VLOOKUP(A1435,'Medical Examinations'!$A$1:$L$2336,12,FALSE)</f>
        <v>Diabetes</v>
      </c>
      <c r="L1435" s="10">
        <f ca="1">VLOOKUP(A1435,'Hospitalisation Details'!$A$1:$Q$2344,3,FALSE)</f>
        <v>1982</v>
      </c>
      <c r="M1435" s="10" t="str">
        <f ca="1">VLOOKUP(A1435,'Hospitalisation Details'!$A$1:$Q$2344,5,FALSE)</f>
        <v>Oct</v>
      </c>
      <c r="N1435" s="11">
        <f ca="1">VLOOKUP(A1435,'Hospitalisation Details'!$A$1:$Q$2344,6,FALSE)</f>
        <v>17</v>
      </c>
      <c r="O1435" s="17">
        <f ca="1">VLOOKUP(A1435,'Hospitalisation Details'!$A$1:$Q$2344,7,FALSE)</f>
        <v>30241</v>
      </c>
      <c r="P1435" s="11">
        <f ca="1">VLOOKUP(A1435,'Hospitalisation Details'!$A$1:$Q$2344,10,FALSE)</f>
        <v>12001.29</v>
      </c>
      <c r="Q1435" s="11" t="str">
        <f ca="1">VLOOKUP(A1435,'Hospitalisation Details'!$A$1:$Q$2344,12,FALSE)</f>
        <v>tier - 3</v>
      </c>
      <c r="R1435" s="11" t="str">
        <f ca="1">VLOOKUP(A1435,'Hospitalisation Details'!$A$1:$Q$2344,14,FALSE)</f>
        <v>tier - 3</v>
      </c>
      <c r="S1435" s="11">
        <f ca="1">VLOOKUP(A1435,'Hospitalisation Details'!$A$1:$Q$2344,17,FALSE)</f>
        <v>43</v>
      </c>
      <c r="T1435" s="11" t="str">
        <f ca="1">VLOOKUP(A1435,'Hospitalisation Details'!$A$1:$Q$2336,16,FALSE)</f>
        <v>R1021</v>
      </c>
    </row>
    <row r="1436" ht="15.5" spans="1:20">
      <c r="A1436" s="10" t="s">
        <v>5229</v>
      </c>
      <c r="B1436" s="11" t="str">
        <f>VLOOKUP(A1436,'Customer Names'!$H$6:$K$2340,3,FALSE)</f>
        <v>  Leticia</v>
      </c>
      <c r="C1436" s="11">
        <f>VLOOKUP(A1436,'Medical Examinations'!$A$1:$L$2336,2,FALSE)</f>
        <v>24.19</v>
      </c>
      <c r="D1436" s="11">
        <f>VLOOKUP(A1436,'Medical Examinations'!$A$1:$L$2336,3,FALSE)</f>
        <v>6.22</v>
      </c>
      <c r="E1436" s="11" t="str">
        <f>VLOOKUP(A1436,'Medical Examinations'!$A$1:$L$2336,4,FALSE)</f>
        <v>yes</v>
      </c>
      <c r="F1436" s="11" t="str">
        <f>VLOOKUP(A1436,'Medical Examinations'!$A$1:$L$2336,5,FALSE)</f>
        <v>No</v>
      </c>
      <c r="G1436" s="11" t="str">
        <f>VLOOKUP(A1436,'Medical Examinations'!$A$1:$L$2336,6,FALSE)</f>
        <v>Yes</v>
      </c>
      <c r="H1436" s="11">
        <f>VLOOKUP(A1436,'Medical Examinations'!$A$1:$L$2336,8,FALSE)</f>
        <v>1</v>
      </c>
      <c r="I1436" s="11" t="str">
        <f>VLOOKUP(A1436,'Medical Examinations'!$A$1:$L$2336,10,FALSE)</f>
        <v>No</v>
      </c>
      <c r="J1436" s="11" t="str">
        <f>VLOOKUP(A1436,'Medical Examinations'!$A$1:$L$2336,11,FALSE)</f>
        <v>Normal Weight</v>
      </c>
      <c r="K1436" s="11" t="str">
        <f>VLOOKUP(A1436,'Medical Examinations'!$A$1:$L$2336,12,FALSE)</f>
        <v>Prediabetes</v>
      </c>
      <c r="L1436" s="10">
        <f ca="1">VLOOKUP(A1436,'Hospitalisation Details'!$A$1:$Q$2344,3,FALSE)</f>
        <v>1965</v>
      </c>
      <c r="M1436" s="10" t="str">
        <f ca="1">VLOOKUP(A1436,'Hospitalisation Details'!$A$1:$Q$2344,5,FALSE)</f>
        <v>Jun</v>
      </c>
      <c r="N1436" s="11">
        <f ca="1">VLOOKUP(A1436,'Hospitalisation Details'!$A$1:$Q$2344,6,FALSE)</f>
        <v>9</v>
      </c>
      <c r="O1436" s="17">
        <f ca="1">VLOOKUP(A1436,'Hospitalisation Details'!$A$1:$Q$2344,7,FALSE)</f>
        <v>23902</v>
      </c>
      <c r="P1436" s="11">
        <f ca="1">VLOOKUP(A1436,'Hospitalisation Details'!$A$1:$Q$2344,10,FALSE)</f>
        <v>12029.29</v>
      </c>
      <c r="Q1436" s="11" t="str">
        <f ca="1">VLOOKUP(A1436,'Hospitalisation Details'!$A$1:$Q$2344,12,FALSE)</f>
        <v>tier - 3</v>
      </c>
      <c r="R1436" s="11" t="str">
        <f ca="1">VLOOKUP(A1436,'Hospitalisation Details'!$A$1:$Q$2344,14,FALSE)</f>
        <v>tier - 2</v>
      </c>
      <c r="S1436" s="11">
        <f ca="1">VLOOKUP(A1436,'Hospitalisation Details'!$A$1:$Q$2344,17,FALSE)</f>
        <v>60</v>
      </c>
      <c r="T1436" s="11" t="str">
        <f ca="1">VLOOKUP(A1436,'Hospitalisation Details'!$A$1:$Q$2336,16,FALSE)</f>
        <v>R1024</v>
      </c>
    </row>
    <row r="1437" ht="15.5" spans="1:20">
      <c r="A1437" s="10" t="s">
        <v>5233</v>
      </c>
      <c r="B1437" s="11" t="str">
        <f>VLOOKUP(A1437,'Customer Names'!$H$6:$K$2340,3,FALSE)</f>
        <v>  John S</v>
      </c>
      <c r="C1437" s="11">
        <f>VLOOKUP(A1437,'Medical Examinations'!$A$1:$L$2336,2,FALSE)</f>
        <v>35.29</v>
      </c>
      <c r="D1437" s="11">
        <f>VLOOKUP(A1437,'Medical Examinations'!$A$1:$L$2336,3,FALSE)</f>
        <v>5.9</v>
      </c>
      <c r="E1437" s="11" t="str">
        <f>VLOOKUP(A1437,'Medical Examinations'!$A$1:$L$2336,4,FALSE)</f>
        <v>No</v>
      </c>
      <c r="F1437" s="11" t="str">
        <f>VLOOKUP(A1437,'Medical Examinations'!$A$1:$L$2336,5,FALSE)</f>
        <v>No</v>
      </c>
      <c r="G1437" s="11" t="str">
        <f>VLOOKUP(A1437,'Medical Examinations'!$A$1:$L$2336,6,FALSE)</f>
        <v>Yes</v>
      </c>
      <c r="H1437" s="11">
        <f>VLOOKUP(A1437,'Medical Examinations'!$A$1:$L$2336,8,FALSE)</f>
        <v>1</v>
      </c>
      <c r="I1437" s="11" t="str">
        <f>VLOOKUP(A1437,'Medical Examinations'!$A$1:$L$2336,10,FALSE)</f>
        <v>No</v>
      </c>
      <c r="J1437" s="11" t="str">
        <f>VLOOKUP(A1437,'Medical Examinations'!$A$1:$L$2336,11,FALSE)</f>
        <v>Obesity</v>
      </c>
      <c r="K1437" s="11" t="str">
        <f>VLOOKUP(A1437,'Medical Examinations'!$A$1:$L$2336,12,FALSE)</f>
        <v>Prediabetes</v>
      </c>
      <c r="L1437" s="10">
        <f ca="1">VLOOKUP(A1437,'Hospitalisation Details'!$A$1:$Q$2344,3,FALSE)</f>
        <v>1965</v>
      </c>
      <c r="M1437" s="10" t="str">
        <f ca="1">VLOOKUP(A1437,'Hospitalisation Details'!$A$1:$Q$2344,5,FALSE)</f>
        <v>Oct</v>
      </c>
      <c r="N1437" s="11">
        <f ca="1">VLOOKUP(A1437,'Hospitalisation Details'!$A$1:$Q$2344,6,FALSE)</f>
        <v>29</v>
      </c>
      <c r="O1437" s="17">
        <f ca="1">VLOOKUP(A1437,'Hospitalisation Details'!$A$1:$Q$2344,7,FALSE)</f>
        <v>24044</v>
      </c>
      <c r="P1437" s="11">
        <f ca="1">VLOOKUP(A1437,'Hospitalisation Details'!$A$1:$Q$2344,10,FALSE)</f>
        <v>12032.33</v>
      </c>
      <c r="Q1437" s="11" t="str">
        <f ca="1">VLOOKUP(A1437,'Hospitalisation Details'!$A$1:$Q$2344,12,FALSE)</f>
        <v>tier - 3</v>
      </c>
      <c r="R1437" s="11" t="str">
        <f ca="1">VLOOKUP(A1437,'Hospitalisation Details'!$A$1:$Q$2344,14,FALSE)</f>
        <v>tier - 1</v>
      </c>
      <c r="S1437" s="11">
        <f ca="1">VLOOKUP(A1437,'Hospitalisation Details'!$A$1:$Q$2344,17,FALSE)</f>
        <v>60</v>
      </c>
      <c r="T1437" s="11" t="str">
        <f ca="1">VLOOKUP(A1437,'Hospitalisation Details'!$A$1:$Q$2336,16,FALSE)</f>
        <v>R1011</v>
      </c>
    </row>
    <row r="1438" ht="15.5" spans="1:20">
      <c r="A1438" s="10" t="s">
        <v>5236</v>
      </c>
      <c r="B1438" s="11" t="str">
        <f>VLOOKUP(A1438,'Customer Names'!$H$6:$K$2340,3,FALSE)</f>
        <v>  April</v>
      </c>
      <c r="C1438" s="11">
        <f>VLOOKUP(A1438,'Medical Examinations'!$A$1:$L$2336,2,FALSE)</f>
        <v>35.3</v>
      </c>
      <c r="D1438" s="11">
        <f>VLOOKUP(A1438,'Medical Examinations'!$A$1:$L$2336,3,FALSE)</f>
        <v>4.45</v>
      </c>
      <c r="E1438" s="11" t="str">
        <f>VLOOKUP(A1438,'Medical Examinations'!$A$1:$L$2336,4,FALSE)</f>
        <v>No</v>
      </c>
      <c r="F1438" s="11" t="str">
        <f>VLOOKUP(A1438,'Medical Examinations'!$A$1:$L$2336,5,FALSE)</f>
        <v>No</v>
      </c>
      <c r="G1438" s="11" t="str">
        <f>VLOOKUP(A1438,'Medical Examinations'!$A$1:$L$2336,6,FALSE)</f>
        <v>No</v>
      </c>
      <c r="H1438" s="11">
        <f>VLOOKUP(A1438,'Medical Examinations'!$A$1:$L$2336,8,FALSE)</f>
        <v>0</v>
      </c>
      <c r="I1438" s="11" t="str">
        <f>VLOOKUP(A1438,'Medical Examinations'!$A$1:$L$2336,10,FALSE)</f>
        <v>No</v>
      </c>
      <c r="J1438" s="11" t="str">
        <f>VLOOKUP(A1438,'Medical Examinations'!$A$1:$L$2336,11,FALSE)</f>
        <v>Obesity</v>
      </c>
      <c r="K1438" s="11" t="str">
        <f>VLOOKUP(A1438,'Medical Examinations'!$A$1:$L$2336,12,FALSE)</f>
        <v>Normal</v>
      </c>
      <c r="L1438" s="10">
        <f ca="1">VLOOKUP(A1438,'Hospitalisation Details'!$A$1:$Q$2344,3,FALSE)</f>
        <v>1979</v>
      </c>
      <c r="M1438" s="10" t="str">
        <f ca="1">VLOOKUP(A1438,'Hospitalisation Details'!$A$1:$Q$2344,5,FALSE)</f>
        <v>Oct</v>
      </c>
      <c r="N1438" s="11">
        <f ca="1">VLOOKUP(A1438,'Hospitalisation Details'!$A$1:$Q$2344,6,FALSE)</f>
        <v>16</v>
      </c>
      <c r="O1438" s="17">
        <f ca="1">VLOOKUP(A1438,'Hospitalisation Details'!$A$1:$Q$2344,7,FALSE)</f>
        <v>29144</v>
      </c>
      <c r="P1438" s="11">
        <f ca="1">VLOOKUP(A1438,'Hospitalisation Details'!$A$1:$Q$2344,10,FALSE)</f>
        <v>12035.18</v>
      </c>
      <c r="Q1438" s="11" t="str">
        <f ca="1">VLOOKUP(A1438,'Hospitalisation Details'!$A$1:$Q$2344,12,FALSE)</f>
        <v>tier - 3</v>
      </c>
      <c r="R1438" s="11" t="str">
        <f ca="1">VLOOKUP(A1438,'Hospitalisation Details'!$A$1:$Q$2344,14,FALSE)</f>
        <v>tier - 3</v>
      </c>
      <c r="S1438" s="11">
        <f ca="1">VLOOKUP(A1438,'Hospitalisation Details'!$A$1:$Q$2344,17,FALSE)</f>
        <v>46</v>
      </c>
      <c r="T1438" s="11" t="str">
        <f ca="1">VLOOKUP(A1438,'Hospitalisation Details'!$A$1:$Q$2336,16,FALSE)</f>
        <v>R1021</v>
      </c>
    </row>
    <row r="1439" ht="15.5" spans="1:20">
      <c r="A1439" s="10" t="s">
        <v>5240</v>
      </c>
      <c r="B1439" s="11" t="str">
        <f>VLOOKUP(A1439,'Customer Names'!$H$6:$K$2340,3,FALSE)</f>
        <v>  Ashley N</v>
      </c>
      <c r="C1439" s="11">
        <f>VLOOKUP(A1439,'Medical Examinations'!$A$1:$L$2336,2,FALSE)</f>
        <v>35.64</v>
      </c>
      <c r="D1439" s="11">
        <f>VLOOKUP(A1439,'Medical Examinations'!$A$1:$L$2336,3,FALSE)</f>
        <v>6.17</v>
      </c>
      <c r="E1439" s="11" t="str">
        <f>VLOOKUP(A1439,'Medical Examinations'!$A$1:$L$2336,4,FALSE)</f>
        <v>No</v>
      </c>
      <c r="F1439" s="11" t="str">
        <f>VLOOKUP(A1439,'Medical Examinations'!$A$1:$L$2336,5,FALSE)</f>
        <v>No</v>
      </c>
      <c r="G1439" s="11" t="str">
        <f>VLOOKUP(A1439,'Medical Examinations'!$A$1:$L$2336,6,FALSE)</f>
        <v>Yes</v>
      </c>
      <c r="H1439" s="11">
        <f>VLOOKUP(A1439,'Medical Examinations'!$A$1:$L$2336,8,FALSE)</f>
        <v>1</v>
      </c>
      <c r="I1439" s="11" t="str">
        <f>VLOOKUP(A1439,'Medical Examinations'!$A$1:$L$2336,10,FALSE)</f>
        <v>No</v>
      </c>
      <c r="J1439" s="11" t="str">
        <f>VLOOKUP(A1439,'Medical Examinations'!$A$1:$L$2336,11,FALSE)</f>
        <v>Obesity</v>
      </c>
      <c r="K1439" s="11" t="str">
        <f>VLOOKUP(A1439,'Medical Examinations'!$A$1:$L$2336,12,FALSE)</f>
        <v>Prediabetes</v>
      </c>
      <c r="L1439" s="10">
        <f ca="1">VLOOKUP(A1439,'Hospitalisation Details'!$A$1:$Q$2344,3,FALSE)</f>
        <v>1966</v>
      </c>
      <c r="M1439" s="10" t="str">
        <f ca="1">VLOOKUP(A1439,'Hospitalisation Details'!$A$1:$Q$2344,5,FALSE)</f>
        <v>Nov</v>
      </c>
      <c r="N1439" s="11">
        <f ca="1">VLOOKUP(A1439,'Hospitalisation Details'!$A$1:$Q$2344,6,FALSE)</f>
        <v>24</v>
      </c>
      <c r="O1439" s="17">
        <f ca="1">VLOOKUP(A1439,'Hospitalisation Details'!$A$1:$Q$2344,7,FALSE)</f>
        <v>24435</v>
      </c>
      <c r="P1439" s="11">
        <f ca="1">VLOOKUP(A1439,'Hospitalisation Details'!$A$1:$Q$2344,10,FALSE)</f>
        <v>12044.34</v>
      </c>
      <c r="Q1439" s="11" t="str">
        <f ca="1">VLOOKUP(A1439,'Hospitalisation Details'!$A$1:$Q$2344,12,FALSE)</f>
        <v>tier - 3</v>
      </c>
      <c r="R1439" s="11" t="str">
        <f ca="1">VLOOKUP(A1439,'Hospitalisation Details'!$A$1:$Q$2344,14,FALSE)</f>
        <v>tier - 1</v>
      </c>
      <c r="S1439" s="11">
        <f ca="1">VLOOKUP(A1439,'Hospitalisation Details'!$A$1:$Q$2344,17,FALSE)</f>
        <v>58</v>
      </c>
      <c r="T1439" s="11" t="str">
        <f ca="1">VLOOKUP(A1439,'Hospitalisation Details'!$A$1:$Q$2336,16,FALSE)</f>
        <v>R1012</v>
      </c>
    </row>
    <row r="1440" ht="15.5" spans="1:20">
      <c r="A1440" s="10" t="s">
        <v>5243</v>
      </c>
      <c r="B1440" s="11" t="str">
        <f>VLOOKUP(A1440,'Customer Names'!$H$6:$K$2340,3,FALSE)</f>
        <v>  Madeleine</v>
      </c>
      <c r="C1440" s="11">
        <f>VLOOKUP(A1440,'Medical Examinations'!$A$1:$L$2336,2,FALSE)</f>
        <v>33.1</v>
      </c>
      <c r="D1440" s="11">
        <f>VLOOKUP(A1440,'Medical Examinations'!$A$1:$L$2336,3,FALSE)</f>
        <v>4.93</v>
      </c>
      <c r="E1440" s="11" t="str">
        <f>VLOOKUP(A1440,'Medical Examinations'!$A$1:$L$2336,4,FALSE)</f>
        <v>No</v>
      </c>
      <c r="F1440" s="11" t="str">
        <f>VLOOKUP(A1440,'Medical Examinations'!$A$1:$L$2336,5,FALSE)</f>
        <v>No</v>
      </c>
      <c r="G1440" s="11" t="str">
        <f>VLOOKUP(A1440,'Medical Examinations'!$A$1:$L$2336,6,FALSE)</f>
        <v>No</v>
      </c>
      <c r="H1440" s="11">
        <f>VLOOKUP(A1440,'Medical Examinations'!$A$1:$L$2336,8,FALSE)</f>
        <v>0</v>
      </c>
      <c r="I1440" s="11" t="str">
        <f>VLOOKUP(A1440,'Medical Examinations'!$A$1:$L$2336,10,FALSE)</f>
        <v>No</v>
      </c>
      <c r="J1440" s="11" t="str">
        <f>VLOOKUP(A1440,'Medical Examinations'!$A$1:$L$2336,11,FALSE)</f>
        <v>Obesity</v>
      </c>
      <c r="K1440" s="11" t="str">
        <f>VLOOKUP(A1440,'Medical Examinations'!$A$1:$L$2336,12,FALSE)</f>
        <v>Normal</v>
      </c>
      <c r="L1440" s="10">
        <f ca="1">VLOOKUP(A1440,'Hospitalisation Details'!$A$1:$Q$2344,3,FALSE)</f>
        <v>1986</v>
      </c>
      <c r="M1440" s="10" t="str">
        <f ca="1">VLOOKUP(A1440,'Hospitalisation Details'!$A$1:$Q$2344,5,FALSE)</f>
        <v>Sep</v>
      </c>
      <c r="N1440" s="11">
        <f ca="1">VLOOKUP(A1440,'Hospitalisation Details'!$A$1:$Q$2344,6,FALSE)</f>
        <v>7</v>
      </c>
      <c r="O1440" s="17">
        <f ca="1">VLOOKUP(A1440,'Hospitalisation Details'!$A$1:$Q$2344,7,FALSE)</f>
        <v>31662</v>
      </c>
      <c r="P1440" s="11">
        <f ca="1">VLOOKUP(A1440,'Hospitalisation Details'!$A$1:$Q$2344,10,FALSE)</f>
        <v>12048.13</v>
      </c>
      <c r="Q1440" s="11" t="str">
        <f ca="1">VLOOKUP(A1440,'Hospitalisation Details'!$A$1:$Q$2344,12,FALSE)</f>
        <v>tier - 3</v>
      </c>
      <c r="R1440" s="11" t="str">
        <f ca="1">VLOOKUP(A1440,'Hospitalisation Details'!$A$1:$Q$2344,14,FALSE)</f>
        <v>tier - 2</v>
      </c>
      <c r="S1440" s="11">
        <f ca="1">VLOOKUP(A1440,'Hospitalisation Details'!$A$1:$Q$2344,17,FALSE)</f>
        <v>39</v>
      </c>
      <c r="T1440" s="11" t="str">
        <f ca="1">VLOOKUP(A1440,'Hospitalisation Details'!$A$1:$Q$2336,16,FALSE)</f>
        <v>R1026</v>
      </c>
    </row>
    <row r="1441" ht="15.5" spans="1:20">
      <c r="A1441" s="10" t="s">
        <v>5246</v>
      </c>
      <c r="B1441" s="11" t="str">
        <f>VLOOKUP(A1441,'Customer Names'!$H$6:$K$2340,3,FALSE)</f>
        <v>  Nelly S</v>
      </c>
      <c r="C1441" s="11">
        <f>VLOOKUP(A1441,'Medical Examinations'!$A$1:$L$2336,2,FALSE)</f>
        <v>26.41</v>
      </c>
      <c r="D1441" s="11">
        <f>VLOOKUP(A1441,'Medical Examinations'!$A$1:$L$2336,3,FALSE)</f>
        <v>7.32</v>
      </c>
      <c r="E1441" s="11" t="str">
        <f>VLOOKUP(A1441,'Medical Examinations'!$A$1:$L$2336,4,FALSE)</f>
        <v>yes</v>
      </c>
      <c r="F1441" s="11" t="str">
        <f>VLOOKUP(A1441,'Medical Examinations'!$A$1:$L$2336,5,FALSE)</f>
        <v>No</v>
      </c>
      <c r="G1441" s="11" t="str">
        <f>VLOOKUP(A1441,'Medical Examinations'!$A$1:$L$2336,6,FALSE)</f>
        <v>No</v>
      </c>
      <c r="H1441" s="11">
        <f>VLOOKUP(A1441,'Medical Examinations'!$A$1:$L$2336,8,FALSE)</f>
        <v>1</v>
      </c>
      <c r="I1441" s="11" t="str">
        <f>VLOOKUP(A1441,'Medical Examinations'!$A$1:$L$2336,10,FALSE)</f>
        <v>No</v>
      </c>
      <c r="J1441" s="11" t="str">
        <f>VLOOKUP(A1441,'Medical Examinations'!$A$1:$L$2336,11,FALSE)</f>
        <v>Over Weight</v>
      </c>
      <c r="K1441" s="11" t="str">
        <f>VLOOKUP(A1441,'Medical Examinations'!$A$1:$L$2336,12,FALSE)</f>
        <v>Diabetes</v>
      </c>
      <c r="L1441" s="10">
        <f ca="1">VLOOKUP(A1441,'Hospitalisation Details'!$A$1:$Q$2344,3,FALSE)</f>
        <v>1984</v>
      </c>
      <c r="M1441" s="10" t="str">
        <f ca="1">VLOOKUP(A1441,'Hospitalisation Details'!$A$1:$Q$2344,5,FALSE)</f>
        <v>Sep</v>
      </c>
      <c r="N1441" s="11">
        <f ca="1">VLOOKUP(A1441,'Hospitalisation Details'!$A$1:$Q$2344,6,FALSE)</f>
        <v>2</v>
      </c>
      <c r="O1441" s="17">
        <f ca="1">VLOOKUP(A1441,'Hospitalisation Details'!$A$1:$Q$2344,7,FALSE)</f>
        <v>30927</v>
      </c>
      <c r="P1441" s="11">
        <f ca="1">VLOOKUP(A1441,'Hospitalisation Details'!$A$1:$Q$2344,10,FALSE)</f>
        <v>12091.34</v>
      </c>
      <c r="Q1441" s="11" t="str">
        <f ca="1">VLOOKUP(A1441,'Hospitalisation Details'!$A$1:$Q$2344,12,FALSE)</f>
        <v>tier - 3</v>
      </c>
      <c r="R1441" s="11" t="str">
        <f ca="1">VLOOKUP(A1441,'Hospitalisation Details'!$A$1:$Q$2344,14,FALSE)</f>
        <v>tier - 2</v>
      </c>
      <c r="S1441" s="11">
        <f ca="1">VLOOKUP(A1441,'Hospitalisation Details'!$A$1:$Q$2344,17,FALSE)</f>
        <v>41</v>
      </c>
      <c r="T1441" s="11" t="str">
        <f ca="1">VLOOKUP(A1441,'Hospitalisation Details'!$A$1:$Q$2336,16,FALSE)</f>
        <v>R1022</v>
      </c>
    </row>
    <row r="1442" ht="15.5" spans="1:20">
      <c r="A1442" s="10" t="s">
        <v>5250</v>
      </c>
      <c r="B1442" s="11" t="str">
        <f>VLOOKUP(A1442,'Customer Names'!$H$6:$K$2340,3,FALSE)</f>
        <v>  Meredith S</v>
      </c>
      <c r="C1442" s="11">
        <f>VLOOKUP(A1442,'Medical Examinations'!$A$1:$L$2336,2,FALSE)</f>
        <v>29.9</v>
      </c>
      <c r="D1442" s="11">
        <f>VLOOKUP(A1442,'Medical Examinations'!$A$1:$L$2336,3,FALSE)</f>
        <v>5.27</v>
      </c>
      <c r="E1442" s="11" t="str">
        <f>VLOOKUP(A1442,'Medical Examinations'!$A$1:$L$2336,4,FALSE)</f>
        <v>No</v>
      </c>
      <c r="F1442" s="11" t="str">
        <f>VLOOKUP(A1442,'Medical Examinations'!$A$1:$L$2336,5,FALSE)</f>
        <v>No</v>
      </c>
      <c r="G1442" s="11" t="str">
        <f>VLOOKUP(A1442,'Medical Examinations'!$A$1:$L$2336,6,FALSE)</f>
        <v>Yes</v>
      </c>
      <c r="H1442" s="11">
        <f>VLOOKUP(A1442,'Medical Examinations'!$A$1:$L$2336,8,FALSE)</f>
        <v>1</v>
      </c>
      <c r="I1442" s="11" t="str">
        <f>VLOOKUP(A1442,'Medical Examinations'!$A$1:$L$2336,10,FALSE)</f>
        <v>No</v>
      </c>
      <c r="J1442" s="11" t="str">
        <f>VLOOKUP(A1442,'Medical Examinations'!$A$1:$L$2336,11,FALSE)</f>
        <v>Over Weight</v>
      </c>
      <c r="K1442" s="11" t="str">
        <f>VLOOKUP(A1442,'Medical Examinations'!$A$1:$L$2336,12,FALSE)</f>
        <v>Normal</v>
      </c>
      <c r="L1442" s="10">
        <f ca="1">VLOOKUP(A1442,'Hospitalisation Details'!$A$1:$Q$2344,3,FALSE)</f>
        <v>1968</v>
      </c>
      <c r="M1442" s="10" t="str">
        <f ca="1">VLOOKUP(A1442,'Hospitalisation Details'!$A$1:$Q$2344,5,FALSE)</f>
        <v>Jun</v>
      </c>
      <c r="N1442" s="11">
        <f ca="1">VLOOKUP(A1442,'Hospitalisation Details'!$A$1:$Q$2344,6,FALSE)</f>
        <v>21</v>
      </c>
      <c r="O1442" s="17">
        <f ca="1">VLOOKUP(A1442,'Hospitalisation Details'!$A$1:$Q$2344,7,FALSE)</f>
        <v>25010</v>
      </c>
      <c r="P1442" s="11">
        <f ca="1">VLOOKUP(A1442,'Hospitalisation Details'!$A$1:$Q$2344,10,FALSE)</f>
        <v>12094.48</v>
      </c>
      <c r="Q1442" s="11" t="str">
        <f ca="1">VLOOKUP(A1442,'Hospitalisation Details'!$A$1:$Q$2344,12,FALSE)</f>
        <v>tier - 3</v>
      </c>
      <c r="R1442" s="11" t="str">
        <f ca="1">VLOOKUP(A1442,'Hospitalisation Details'!$A$1:$Q$2344,14,FALSE)</f>
        <v>tier - 3</v>
      </c>
      <c r="S1442" s="11">
        <f ca="1">VLOOKUP(A1442,'Hospitalisation Details'!$A$1:$Q$2344,17,FALSE)</f>
        <v>57</v>
      </c>
      <c r="T1442" s="11" t="str">
        <f ca="1">VLOOKUP(A1442,'Hospitalisation Details'!$A$1:$Q$2336,16,FALSE)</f>
        <v>R1011</v>
      </c>
    </row>
    <row r="1443" ht="15.5" spans="1:20">
      <c r="A1443" s="10" t="s">
        <v>5253</v>
      </c>
      <c r="B1443" s="11" t="str">
        <f>VLOOKUP(A1443,'Customer Names'!$H$6:$K$2340,3,FALSE)</f>
        <v>  Kevin</v>
      </c>
      <c r="C1443" s="11">
        <f>VLOOKUP(A1443,'Medical Examinations'!$A$1:$L$2336,2,FALSE)</f>
        <v>25.24</v>
      </c>
      <c r="D1443" s="11">
        <f>VLOOKUP(A1443,'Medical Examinations'!$A$1:$L$2336,3,FALSE)</f>
        <v>5.82</v>
      </c>
      <c r="E1443" s="11" t="str">
        <f>VLOOKUP(A1443,'Medical Examinations'!$A$1:$L$2336,4,FALSE)</f>
        <v>No</v>
      </c>
      <c r="F1443" s="11" t="str">
        <f>VLOOKUP(A1443,'Medical Examinations'!$A$1:$L$2336,5,FALSE)</f>
        <v>No</v>
      </c>
      <c r="G1443" s="11" t="str">
        <f>VLOOKUP(A1443,'Medical Examinations'!$A$1:$L$2336,6,FALSE)</f>
        <v>No</v>
      </c>
      <c r="H1443" s="11">
        <f>VLOOKUP(A1443,'Medical Examinations'!$A$1:$L$2336,8,FALSE)</f>
        <v>1</v>
      </c>
      <c r="I1443" s="11" t="str">
        <f>VLOOKUP(A1443,'Medical Examinations'!$A$1:$L$2336,10,FALSE)</f>
        <v>No</v>
      </c>
      <c r="J1443" s="11" t="str">
        <f>VLOOKUP(A1443,'Medical Examinations'!$A$1:$L$2336,11,FALSE)</f>
        <v>Over Weight</v>
      </c>
      <c r="K1443" s="11" t="str">
        <f>VLOOKUP(A1443,'Medical Examinations'!$A$1:$L$2336,12,FALSE)</f>
        <v>Prediabetes</v>
      </c>
      <c r="L1443" s="10">
        <f ca="1">VLOOKUP(A1443,'Hospitalisation Details'!$A$1:$Q$2344,3,FALSE)</f>
        <v>1968</v>
      </c>
      <c r="M1443" s="10" t="str">
        <f ca="1">VLOOKUP(A1443,'Hospitalisation Details'!$A$1:$Q$2344,5,FALSE)</f>
        <v>Dec</v>
      </c>
      <c r="N1443" s="11">
        <f ca="1">VLOOKUP(A1443,'Hospitalisation Details'!$A$1:$Q$2344,6,FALSE)</f>
        <v>9</v>
      </c>
      <c r="O1443" s="17">
        <f ca="1">VLOOKUP(A1443,'Hospitalisation Details'!$A$1:$Q$2344,7,FALSE)</f>
        <v>25181</v>
      </c>
      <c r="P1443" s="11">
        <f ca="1">VLOOKUP(A1443,'Hospitalisation Details'!$A$1:$Q$2344,10,FALSE)</f>
        <v>12096.65</v>
      </c>
      <c r="Q1443" s="11" t="str">
        <f ca="1">VLOOKUP(A1443,'Hospitalisation Details'!$A$1:$Q$2344,12,FALSE)</f>
        <v>tier - 3</v>
      </c>
      <c r="R1443" s="11" t="str">
        <f ca="1">VLOOKUP(A1443,'Hospitalisation Details'!$A$1:$Q$2344,14,FALSE)</f>
        <v>tier - 1</v>
      </c>
      <c r="S1443" s="11">
        <f ca="1">VLOOKUP(A1443,'Hospitalisation Details'!$A$1:$Q$2344,17,FALSE)</f>
        <v>56</v>
      </c>
      <c r="T1443" s="11" t="str">
        <f ca="1">VLOOKUP(A1443,'Hospitalisation Details'!$A$1:$Q$2336,16,FALSE)</f>
        <v>R1024</v>
      </c>
    </row>
    <row r="1444" ht="15.5" spans="1:20">
      <c r="A1444" s="10" t="s">
        <v>5256</v>
      </c>
      <c r="B1444" s="11" t="str">
        <f>VLOOKUP(A1444,'Customer Names'!$H$6:$K$2340,3,FALSE)</f>
        <v>  Lisa</v>
      </c>
      <c r="C1444" s="11">
        <f>VLOOKUP(A1444,'Medical Examinations'!$A$1:$L$2336,2,FALSE)</f>
        <v>25.08</v>
      </c>
      <c r="D1444" s="11">
        <f>VLOOKUP(A1444,'Medical Examinations'!$A$1:$L$2336,3,FALSE)</f>
        <v>5.8</v>
      </c>
      <c r="E1444" s="11" t="str">
        <f>VLOOKUP(A1444,'Medical Examinations'!$A$1:$L$2336,4,FALSE)</f>
        <v>No</v>
      </c>
      <c r="F1444" s="11" t="str">
        <f>VLOOKUP(A1444,'Medical Examinations'!$A$1:$L$2336,5,FALSE)</f>
        <v>No</v>
      </c>
      <c r="G1444" s="11" t="str">
        <f>VLOOKUP(A1444,'Medical Examinations'!$A$1:$L$2336,6,FALSE)</f>
        <v>Yes</v>
      </c>
      <c r="H1444" s="11">
        <f>VLOOKUP(A1444,'Medical Examinations'!$A$1:$L$2336,8,FALSE)</f>
        <v>1</v>
      </c>
      <c r="I1444" s="11" t="str">
        <f>VLOOKUP(A1444,'Medical Examinations'!$A$1:$L$2336,10,FALSE)</f>
        <v>No</v>
      </c>
      <c r="J1444" s="11" t="str">
        <f>VLOOKUP(A1444,'Medical Examinations'!$A$1:$L$2336,11,FALSE)</f>
        <v>Over Weight</v>
      </c>
      <c r="K1444" s="11" t="str">
        <f>VLOOKUP(A1444,'Medical Examinations'!$A$1:$L$2336,12,FALSE)</f>
        <v>Prediabetes</v>
      </c>
      <c r="L1444" s="10">
        <f ca="1">VLOOKUP(A1444,'Hospitalisation Details'!$A$1:$Q$2344,3,FALSE)</f>
        <v>1968</v>
      </c>
      <c r="M1444" s="10" t="str">
        <f ca="1">VLOOKUP(A1444,'Hospitalisation Details'!$A$1:$Q$2344,5,FALSE)</f>
        <v>Oct</v>
      </c>
      <c r="N1444" s="11">
        <f ca="1">VLOOKUP(A1444,'Hospitalisation Details'!$A$1:$Q$2344,6,FALSE)</f>
        <v>25</v>
      </c>
      <c r="O1444" s="17">
        <f ca="1">VLOOKUP(A1444,'Hospitalisation Details'!$A$1:$Q$2344,7,FALSE)</f>
        <v>25136</v>
      </c>
      <c r="P1444" s="11">
        <f ca="1">VLOOKUP(A1444,'Hospitalisation Details'!$A$1:$Q$2344,10,FALSE)</f>
        <v>12105.32</v>
      </c>
      <c r="Q1444" s="11" t="str">
        <f ca="1">VLOOKUP(A1444,'Hospitalisation Details'!$A$1:$Q$2344,12,FALSE)</f>
        <v>tier - 3</v>
      </c>
      <c r="R1444" s="11" t="str">
        <f ca="1">VLOOKUP(A1444,'Hospitalisation Details'!$A$1:$Q$2344,14,FALSE)</f>
        <v>tier - 3</v>
      </c>
      <c r="S1444" s="11">
        <f ca="1">VLOOKUP(A1444,'Hospitalisation Details'!$A$1:$Q$2344,17,FALSE)</f>
        <v>57</v>
      </c>
      <c r="T1444" s="11" t="str">
        <f ca="1">VLOOKUP(A1444,'Hospitalisation Details'!$A$1:$Q$2336,16,FALSE)</f>
        <v>R1011</v>
      </c>
    </row>
    <row r="1445" ht="15.5" spans="1:20">
      <c r="A1445" s="10" t="s">
        <v>5259</v>
      </c>
      <c r="B1445" s="11" t="str">
        <f>VLOOKUP(A1445,'Customer Names'!$H$6:$K$2340,3,FALSE)</f>
        <v>  Katherine A</v>
      </c>
      <c r="C1445" s="11">
        <f>VLOOKUP(A1445,'Medical Examinations'!$A$1:$L$2336,2,FALSE)</f>
        <v>29.165</v>
      </c>
      <c r="D1445" s="11">
        <f>VLOOKUP(A1445,'Medical Examinations'!$A$1:$L$2336,3,FALSE)</f>
        <v>4.87</v>
      </c>
      <c r="E1445" s="11" t="str">
        <f>VLOOKUP(A1445,'Medical Examinations'!$A$1:$L$2336,4,FALSE)</f>
        <v>No</v>
      </c>
      <c r="F1445" s="11" t="str">
        <f>VLOOKUP(A1445,'Medical Examinations'!$A$1:$L$2336,5,FALSE)</f>
        <v>yes</v>
      </c>
      <c r="G1445" s="11" t="str">
        <f>VLOOKUP(A1445,'Medical Examinations'!$A$1:$L$2336,6,FALSE)</f>
        <v>No</v>
      </c>
      <c r="H1445" s="11">
        <f>VLOOKUP(A1445,'Medical Examinations'!$A$1:$L$2336,8,FALSE)</f>
        <v>1</v>
      </c>
      <c r="I1445" s="11" t="str">
        <f>VLOOKUP(A1445,'Medical Examinations'!$A$1:$L$2336,10,FALSE)</f>
        <v>No</v>
      </c>
      <c r="J1445" s="11" t="str">
        <f>VLOOKUP(A1445,'Medical Examinations'!$A$1:$L$2336,11,FALSE)</f>
        <v>Over Weight</v>
      </c>
      <c r="K1445" s="11" t="str">
        <f>VLOOKUP(A1445,'Medical Examinations'!$A$1:$L$2336,12,FALSE)</f>
        <v>Normal</v>
      </c>
      <c r="L1445" s="10">
        <f ca="1">VLOOKUP(A1445,'Hospitalisation Details'!$A$1:$Q$2344,3,FALSE)</f>
        <v>1963</v>
      </c>
      <c r="M1445" s="10" t="str">
        <f ca="1">VLOOKUP(A1445,'Hospitalisation Details'!$A$1:$Q$2344,5,FALSE)</f>
        <v>Jul</v>
      </c>
      <c r="N1445" s="11">
        <f ca="1">VLOOKUP(A1445,'Hospitalisation Details'!$A$1:$Q$2344,6,FALSE)</f>
        <v>20</v>
      </c>
      <c r="O1445" s="17">
        <f ca="1">VLOOKUP(A1445,'Hospitalisation Details'!$A$1:$Q$2344,7,FALSE)</f>
        <v>23212</v>
      </c>
      <c r="P1445" s="11">
        <f ca="1">VLOOKUP(A1445,'Hospitalisation Details'!$A$1:$Q$2344,10,FALSE)</f>
        <v>12124.99</v>
      </c>
      <c r="Q1445" s="11" t="str">
        <f ca="1">VLOOKUP(A1445,'Hospitalisation Details'!$A$1:$Q$2344,12,FALSE)</f>
        <v>tier - 3</v>
      </c>
      <c r="R1445" s="11" t="str">
        <f ca="1">VLOOKUP(A1445,'Hospitalisation Details'!$A$1:$Q$2344,14,FALSE)</f>
        <v>tier - 1</v>
      </c>
      <c r="S1445" s="11">
        <f ca="1">VLOOKUP(A1445,'Hospitalisation Details'!$A$1:$Q$2344,17,FALSE)</f>
        <v>62</v>
      </c>
      <c r="T1445" s="11" t="str">
        <f ca="1">VLOOKUP(A1445,'Hospitalisation Details'!$A$1:$Q$2336,16,FALSE)</f>
        <v>R1012</v>
      </c>
    </row>
    <row r="1446" ht="15.5" spans="1:20">
      <c r="A1446" s="10" t="s">
        <v>5263</v>
      </c>
      <c r="B1446" s="11" t="str">
        <f>VLOOKUP(A1446,'Customer Names'!$H$6:$K$2340,3,FALSE)</f>
        <v>  Steve</v>
      </c>
      <c r="C1446" s="11">
        <f>VLOOKUP(A1446,'Medical Examinations'!$A$1:$L$2336,2,FALSE)</f>
        <v>15.05</v>
      </c>
      <c r="D1446" s="11">
        <f>VLOOKUP(A1446,'Medical Examinations'!$A$1:$L$2336,3,FALSE)</f>
        <v>8.12</v>
      </c>
      <c r="E1446" s="11" t="str">
        <f>VLOOKUP(A1446,'Medical Examinations'!$A$1:$L$2336,4,FALSE)</f>
        <v>No</v>
      </c>
      <c r="F1446" s="11" t="str">
        <f>VLOOKUP(A1446,'Medical Examinations'!$A$1:$L$2336,5,FALSE)</f>
        <v>No</v>
      </c>
      <c r="G1446" s="11" t="str">
        <f>VLOOKUP(A1446,'Medical Examinations'!$A$1:$L$2336,6,FALSE)</f>
        <v>No</v>
      </c>
      <c r="H1446" s="11">
        <f>VLOOKUP(A1446,'Medical Examinations'!$A$1:$L$2336,8,FALSE)</f>
        <v>0</v>
      </c>
      <c r="I1446" s="11" t="str">
        <f>VLOOKUP(A1446,'Medical Examinations'!$A$1:$L$2336,10,FALSE)</f>
        <v>No</v>
      </c>
      <c r="J1446" s="11" t="str">
        <f>VLOOKUP(A1446,'Medical Examinations'!$A$1:$L$2336,11,FALSE)</f>
        <v>Under Weight</v>
      </c>
      <c r="K1446" s="11" t="str">
        <f>VLOOKUP(A1446,'Medical Examinations'!$A$1:$L$2336,12,FALSE)</f>
        <v>Diabetes</v>
      </c>
      <c r="L1446" s="10">
        <f ca="1">VLOOKUP(A1446,'Hospitalisation Details'!$A$1:$Q$2344,3,FALSE)</f>
        <v>1963</v>
      </c>
      <c r="M1446" s="10" t="str">
        <f ca="1">VLOOKUP(A1446,'Hospitalisation Details'!$A$1:$Q$2344,5,FALSE)</f>
        <v>Jun</v>
      </c>
      <c r="N1446" s="11">
        <f ca="1">VLOOKUP(A1446,'Hospitalisation Details'!$A$1:$Q$2344,6,FALSE)</f>
        <v>4</v>
      </c>
      <c r="O1446" s="17">
        <f ca="1">VLOOKUP(A1446,'Hospitalisation Details'!$A$1:$Q$2344,7,FALSE)</f>
        <v>23166</v>
      </c>
      <c r="P1446" s="11">
        <f ca="1">VLOOKUP(A1446,'Hospitalisation Details'!$A$1:$Q$2344,10,FALSE)</f>
        <v>12129.61</v>
      </c>
      <c r="Q1446" s="11" t="str">
        <f ca="1">VLOOKUP(A1446,'Hospitalisation Details'!$A$1:$Q$2344,12,FALSE)</f>
        <v>tier - 3</v>
      </c>
      <c r="R1446" s="11" t="str">
        <f ca="1">VLOOKUP(A1446,'Hospitalisation Details'!$A$1:$Q$2344,14,FALSE)</f>
        <v>tier - 1</v>
      </c>
      <c r="S1446" s="11">
        <f ca="1">VLOOKUP(A1446,'Hospitalisation Details'!$A$1:$Q$2344,17,FALSE)</f>
        <v>62</v>
      </c>
      <c r="T1446" s="11" t="str">
        <f ca="1">VLOOKUP(A1446,'Hospitalisation Details'!$A$1:$Q$2336,16,FALSE)</f>
        <v>R1012</v>
      </c>
    </row>
    <row r="1447" ht="15.5" spans="1:20">
      <c r="A1447" s="10" t="s">
        <v>5266</v>
      </c>
      <c r="B1447" s="11" t="str">
        <f>VLOOKUP(A1447,'Customer Names'!$H$6:$K$2340,3,FALSE)</f>
        <v>  Kate L</v>
      </c>
      <c r="C1447" s="11">
        <f>VLOOKUP(A1447,'Medical Examinations'!$A$1:$L$2336,2,FALSE)</f>
        <v>19.95</v>
      </c>
      <c r="D1447" s="11">
        <f>VLOOKUP(A1447,'Medical Examinations'!$A$1:$L$2336,3,FALSE)</f>
        <v>4.36</v>
      </c>
      <c r="E1447" s="11" t="str">
        <f>VLOOKUP(A1447,'Medical Examinations'!$A$1:$L$2336,4,FALSE)</f>
        <v>No</v>
      </c>
      <c r="F1447" s="11" t="str">
        <f>VLOOKUP(A1447,'Medical Examinations'!$A$1:$L$2336,5,FALSE)</f>
        <v>No</v>
      </c>
      <c r="G1447" s="11" t="str">
        <f>VLOOKUP(A1447,'Medical Examinations'!$A$1:$L$2336,6,FALSE)</f>
        <v>No</v>
      </c>
      <c r="H1447" s="11">
        <f>VLOOKUP(A1447,'Medical Examinations'!$A$1:$L$2336,8,FALSE)</f>
        <v>2</v>
      </c>
      <c r="I1447" s="11" t="str">
        <f>VLOOKUP(A1447,'Medical Examinations'!$A$1:$L$2336,10,FALSE)</f>
        <v>No</v>
      </c>
      <c r="J1447" s="11" t="str">
        <f>VLOOKUP(A1447,'Medical Examinations'!$A$1:$L$2336,11,FALSE)</f>
        <v>Normal Weight</v>
      </c>
      <c r="K1447" s="11" t="str">
        <f>VLOOKUP(A1447,'Medical Examinations'!$A$1:$L$2336,12,FALSE)</f>
        <v>Normal</v>
      </c>
      <c r="L1447" s="10">
        <f ca="1">VLOOKUP(A1447,'Hospitalisation Details'!$A$1:$Q$2344,3,FALSE)</f>
        <v>1991</v>
      </c>
      <c r="M1447" s="10" t="str">
        <f ca="1">VLOOKUP(A1447,'Hospitalisation Details'!$A$1:$Q$2344,5,FALSE)</f>
        <v>Nov</v>
      </c>
      <c r="N1447" s="11">
        <f ca="1">VLOOKUP(A1447,'Hospitalisation Details'!$A$1:$Q$2344,6,FALSE)</f>
        <v>6</v>
      </c>
      <c r="O1447" s="17">
        <f ca="1">VLOOKUP(A1447,'Hospitalisation Details'!$A$1:$Q$2344,7,FALSE)</f>
        <v>33548</v>
      </c>
      <c r="P1447" s="11">
        <f ca="1">VLOOKUP(A1447,'Hospitalisation Details'!$A$1:$Q$2344,10,FALSE)</f>
        <v>12130.8</v>
      </c>
      <c r="Q1447" s="11" t="str">
        <f ca="1">VLOOKUP(A1447,'Hospitalisation Details'!$A$1:$Q$2344,12,FALSE)</f>
        <v>tier - 3</v>
      </c>
      <c r="R1447" s="11" t="str">
        <f ca="1">VLOOKUP(A1447,'Hospitalisation Details'!$A$1:$Q$2344,14,FALSE)</f>
        <v>tier - 3</v>
      </c>
      <c r="S1447" s="11">
        <f ca="1">VLOOKUP(A1447,'Hospitalisation Details'!$A$1:$Q$2344,17,FALSE)</f>
        <v>33</v>
      </c>
      <c r="T1447" s="11" t="str">
        <f ca="1">VLOOKUP(A1447,'Hospitalisation Details'!$A$1:$Q$2336,16,FALSE)</f>
        <v>R1026</v>
      </c>
    </row>
    <row r="1448" ht="15.5" spans="1:20">
      <c r="A1448" s="10" t="s">
        <v>5269</v>
      </c>
      <c r="B1448" s="11" t="str">
        <f>VLOOKUP(A1448,'Customer Names'!$H$6:$K$2340,3,FALSE)</f>
        <v>  Beth</v>
      </c>
      <c r="C1448" s="11">
        <f>VLOOKUP(A1448,'Medical Examinations'!$A$1:$L$2336,2,FALSE)</f>
        <v>16.66</v>
      </c>
      <c r="D1448" s="11">
        <f>VLOOKUP(A1448,'Medical Examinations'!$A$1:$L$2336,3,FALSE)</f>
        <v>9.16</v>
      </c>
      <c r="E1448" s="11" t="str">
        <f>VLOOKUP(A1448,'Medical Examinations'!$A$1:$L$2336,4,FALSE)</f>
        <v>No</v>
      </c>
      <c r="F1448" s="11" t="str">
        <f>VLOOKUP(A1448,'Medical Examinations'!$A$1:$L$2336,5,FALSE)</f>
        <v>No</v>
      </c>
      <c r="G1448" s="11" t="str">
        <f>VLOOKUP(A1448,'Medical Examinations'!$A$1:$L$2336,6,FALSE)</f>
        <v>No</v>
      </c>
      <c r="H1448" s="11">
        <f>VLOOKUP(A1448,'Medical Examinations'!$A$1:$L$2336,8,FALSE)</f>
        <v>0</v>
      </c>
      <c r="I1448" s="11" t="str">
        <f>VLOOKUP(A1448,'Medical Examinations'!$A$1:$L$2336,10,FALSE)</f>
        <v>No</v>
      </c>
      <c r="J1448" s="11" t="str">
        <f>VLOOKUP(A1448,'Medical Examinations'!$A$1:$L$2336,11,FALSE)</f>
        <v>Under Weight</v>
      </c>
      <c r="K1448" s="11" t="str">
        <f>VLOOKUP(A1448,'Medical Examinations'!$A$1:$L$2336,12,FALSE)</f>
        <v>Diabetes</v>
      </c>
      <c r="L1448" s="10">
        <f ca="1">VLOOKUP(A1448,'Hospitalisation Details'!$A$1:$Q$2344,3,FALSE)</f>
        <v>1974</v>
      </c>
      <c r="M1448" s="10" t="str">
        <f ca="1">VLOOKUP(A1448,'Hospitalisation Details'!$A$1:$Q$2344,5,FALSE)</f>
        <v>Sep</v>
      </c>
      <c r="N1448" s="11">
        <f ca="1">VLOOKUP(A1448,'Hospitalisation Details'!$A$1:$Q$2344,6,FALSE)</f>
        <v>16</v>
      </c>
      <c r="O1448" s="17">
        <f ca="1">VLOOKUP(A1448,'Hospitalisation Details'!$A$1:$Q$2344,7,FALSE)</f>
        <v>27288</v>
      </c>
      <c r="P1448" s="11">
        <f ca="1">VLOOKUP(A1448,'Hospitalisation Details'!$A$1:$Q$2344,10,FALSE)</f>
        <v>12137.6</v>
      </c>
      <c r="Q1448" s="11" t="str">
        <f ca="1">VLOOKUP(A1448,'Hospitalisation Details'!$A$1:$Q$2344,12,FALSE)</f>
        <v>tier - 3</v>
      </c>
      <c r="R1448" s="11" t="str">
        <f ca="1">VLOOKUP(A1448,'Hospitalisation Details'!$A$1:$Q$2344,14,FALSE)</f>
        <v>tier - 3</v>
      </c>
      <c r="S1448" s="11">
        <f ca="1">VLOOKUP(A1448,'Hospitalisation Details'!$A$1:$Q$2344,17,FALSE)</f>
        <v>51</v>
      </c>
      <c r="T1448" s="11" t="str">
        <f ca="1">VLOOKUP(A1448,'Hospitalisation Details'!$A$1:$Q$2336,16,FALSE)</f>
        <v>R1012</v>
      </c>
    </row>
    <row r="1449" ht="15.5" spans="1:20">
      <c r="A1449" s="10" t="s">
        <v>5272</v>
      </c>
      <c r="B1449" s="11" t="str">
        <f>VLOOKUP(A1449,'Customer Names'!$H$6:$K$2340,3,FALSE)</f>
        <v>  Katharine</v>
      </c>
      <c r="C1449" s="11">
        <f>VLOOKUP(A1449,'Medical Examinations'!$A$1:$L$2336,2,FALSE)</f>
        <v>16.62</v>
      </c>
      <c r="D1449" s="11">
        <f>VLOOKUP(A1449,'Medical Examinations'!$A$1:$L$2336,3,FALSE)</f>
        <v>9.14</v>
      </c>
      <c r="E1449" s="11" t="str">
        <f>VLOOKUP(A1449,'Medical Examinations'!$A$1:$L$2336,4,FALSE)</f>
        <v>No</v>
      </c>
      <c r="F1449" s="11" t="str">
        <f>VLOOKUP(A1449,'Medical Examinations'!$A$1:$L$2336,5,FALSE)</f>
        <v>No</v>
      </c>
      <c r="G1449" s="11" t="str">
        <f>VLOOKUP(A1449,'Medical Examinations'!$A$1:$L$2336,6,FALSE)</f>
        <v>No</v>
      </c>
      <c r="H1449" s="11">
        <f>VLOOKUP(A1449,'Medical Examinations'!$A$1:$L$2336,8,FALSE)</f>
        <v>0</v>
      </c>
      <c r="I1449" s="11" t="str">
        <f>VLOOKUP(A1449,'Medical Examinations'!$A$1:$L$2336,10,FALSE)</f>
        <v>No</v>
      </c>
      <c r="J1449" s="11" t="str">
        <f>VLOOKUP(A1449,'Medical Examinations'!$A$1:$L$2336,11,FALSE)</f>
        <v>Under Weight</v>
      </c>
      <c r="K1449" s="11" t="str">
        <f>VLOOKUP(A1449,'Medical Examinations'!$A$1:$L$2336,12,FALSE)</f>
        <v>Diabetes</v>
      </c>
      <c r="L1449" s="10">
        <f ca="1">VLOOKUP(A1449,'Hospitalisation Details'!$A$1:$Q$2344,3,FALSE)</f>
        <v>1962</v>
      </c>
      <c r="M1449" s="10" t="str">
        <f ca="1">VLOOKUP(A1449,'Hospitalisation Details'!$A$1:$Q$2344,5,FALSE)</f>
        <v>Nov</v>
      </c>
      <c r="N1449" s="11">
        <f ca="1">VLOOKUP(A1449,'Hospitalisation Details'!$A$1:$Q$2344,6,FALSE)</f>
        <v>4</v>
      </c>
      <c r="O1449" s="17">
        <f ca="1">VLOOKUP(A1449,'Hospitalisation Details'!$A$1:$Q$2344,7,FALSE)</f>
        <v>22954</v>
      </c>
      <c r="P1449" s="11">
        <f ca="1">VLOOKUP(A1449,'Hospitalisation Details'!$A$1:$Q$2344,10,FALSE)</f>
        <v>12142.58</v>
      </c>
      <c r="Q1449" s="11" t="str">
        <f ca="1">VLOOKUP(A1449,'Hospitalisation Details'!$A$1:$Q$2344,12,FALSE)</f>
        <v>tier - 3</v>
      </c>
      <c r="R1449" s="11" t="str">
        <f ca="1">VLOOKUP(A1449,'Hospitalisation Details'!$A$1:$Q$2344,14,FALSE)</f>
        <v>tier - 2</v>
      </c>
      <c r="S1449" s="11">
        <f ca="1">VLOOKUP(A1449,'Hospitalisation Details'!$A$1:$Q$2344,17,FALSE)</f>
        <v>63</v>
      </c>
      <c r="T1449" s="11" t="str">
        <f ca="1">VLOOKUP(A1449,'Hospitalisation Details'!$A$1:$Q$2336,16,FALSE)</f>
        <v>R1013</v>
      </c>
    </row>
    <row r="1450" ht="15.5" spans="1:20">
      <c r="A1450" s="10" t="s">
        <v>5275</v>
      </c>
      <c r="B1450" s="11" t="str">
        <f>VLOOKUP(A1450,'Customer Names'!$H$6:$K$2340,3,FALSE)</f>
        <v>  Heather L</v>
      </c>
      <c r="C1450" s="11">
        <f>VLOOKUP(A1450,'Medical Examinations'!$A$1:$L$2336,2,FALSE)</f>
        <v>15.36</v>
      </c>
      <c r="D1450" s="11">
        <f>VLOOKUP(A1450,'Medical Examinations'!$A$1:$L$2336,3,FALSE)</f>
        <v>5.49</v>
      </c>
      <c r="E1450" s="11" t="str">
        <f>VLOOKUP(A1450,'Medical Examinations'!$A$1:$L$2336,4,FALSE)</f>
        <v>yes</v>
      </c>
      <c r="F1450" s="11" t="str">
        <f>VLOOKUP(A1450,'Medical Examinations'!$A$1:$L$2336,5,FALSE)</f>
        <v>No</v>
      </c>
      <c r="G1450" s="11" t="str">
        <f>VLOOKUP(A1450,'Medical Examinations'!$A$1:$L$2336,6,FALSE)</f>
        <v>No</v>
      </c>
      <c r="H1450" s="11">
        <f>VLOOKUP(A1450,'Medical Examinations'!$A$1:$L$2336,8,FALSE)</f>
        <v>2</v>
      </c>
      <c r="I1450" s="11" t="str">
        <f>VLOOKUP(A1450,'Medical Examinations'!$A$1:$L$2336,10,FALSE)</f>
        <v>No</v>
      </c>
      <c r="J1450" s="11" t="str">
        <f>VLOOKUP(A1450,'Medical Examinations'!$A$1:$L$2336,11,FALSE)</f>
        <v>Under Weight</v>
      </c>
      <c r="K1450" s="11" t="str">
        <f>VLOOKUP(A1450,'Medical Examinations'!$A$1:$L$2336,12,FALSE)</f>
        <v>Normal</v>
      </c>
      <c r="L1450" s="10">
        <f ca="1">VLOOKUP(A1450,'Hospitalisation Details'!$A$1:$Q$2344,3,FALSE)</f>
        <v>1962</v>
      </c>
      <c r="M1450" s="10" t="str">
        <f ca="1">VLOOKUP(A1450,'Hospitalisation Details'!$A$1:$Q$2344,5,FALSE)</f>
        <v>Sep</v>
      </c>
      <c r="N1450" s="11">
        <f ca="1">VLOOKUP(A1450,'Hospitalisation Details'!$A$1:$Q$2344,6,FALSE)</f>
        <v>15</v>
      </c>
      <c r="O1450" s="17">
        <f ca="1">VLOOKUP(A1450,'Hospitalisation Details'!$A$1:$Q$2344,7,FALSE)</f>
        <v>22904</v>
      </c>
      <c r="P1450" s="11">
        <f ca="1">VLOOKUP(A1450,'Hospitalisation Details'!$A$1:$Q$2344,10,FALSE)</f>
        <v>12146.97</v>
      </c>
      <c r="Q1450" s="11" t="str">
        <f ca="1">VLOOKUP(A1450,'Hospitalisation Details'!$A$1:$Q$2344,12,FALSE)</f>
        <v>tier - 3</v>
      </c>
      <c r="R1450" s="11" t="str">
        <f ca="1">VLOOKUP(A1450,'Hospitalisation Details'!$A$1:$Q$2344,14,FALSE)</f>
        <v>tier - 3</v>
      </c>
      <c r="S1450" s="11">
        <f ca="1">VLOOKUP(A1450,'Hospitalisation Details'!$A$1:$Q$2344,17,FALSE)</f>
        <v>63</v>
      </c>
      <c r="T1450" s="11" t="str">
        <f ca="1">VLOOKUP(A1450,'Hospitalisation Details'!$A$1:$Q$2336,16,FALSE)</f>
        <v>R1011</v>
      </c>
    </row>
    <row r="1451" ht="15.5" spans="1:20">
      <c r="A1451" s="10" t="s">
        <v>5279</v>
      </c>
      <c r="B1451" s="11" t="str">
        <f>VLOOKUP(A1451,'Customer Names'!$H$6:$K$2340,3,FALSE)</f>
        <v>  Desiree</v>
      </c>
      <c r="C1451" s="11">
        <f>VLOOKUP(A1451,'Medical Examinations'!$A$1:$L$2336,2,FALSE)</f>
        <v>27.74</v>
      </c>
      <c r="D1451" s="11">
        <f>VLOOKUP(A1451,'Medical Examinations'!$A$1:$L$2336,3,FALSE)</f>
        <v>5.96</v>
      </c>
      <c r="E1451" s="11" t="str">
        <f>VLOOKUP(A1451,'Medical Examinations'!$A$1:$L$2336,4,FALSE)</f>
        <v>yes</v>
      </c>
      <c r="F1451" s="11" t="str">
        <f>VLOOKUP(A1451,'Medical Examinations'!$A$1:$L$2336,5,FALSE)</f>
        <v>No</v>
      </c>
      <c r="G1451" s="11" t="str">
        <f>VLOOKUP(A1451,'Medical Examinations'!$A$1:$L$2336,6,FALSE)</f>
        <v>No</v>
      </c>
      <c r="H1451" s="11">
        <f>VLOOKUP(A1451,'Medical Examinations'!$A$1:$L$2336,8,FALSE)</f>
        <v>0</v>
      </c>
      <c r="I1451" s="11" t="str">
        <f>VLOOKUP(A1451,'Medical Examinations'!$A$1:$L$2336,10,FALSE)</f>
        <v>No</v>
      </c>
      <c r="J1451" s="11" t="str">
        <f>VLOOKUP(A1451,'Medical Examinations'!$A$1:$L$2336,11,FALSE)</f>
        <v>Over Weight</v>
      </c>
      <c r="K1451" s="11" t="str">
        <f>VLOOKUP(A1451,'Medical Examinations'!$A$1:$L$2336,12,FALSE)</f>
        <v>Prediabetes</v>
      </c>
      <c r="L1451" s="10">
        <f ca="1">VLOOKUP(A1451,'Hospitalisation Details'!$A$1:$Q$2344,3,FALSE)</f>
        <v>1987</v>
      </c>
      <c r="M1451" s="10" t="str">
        <f ca="1">VLOOKUP(A1451,'Hospitalisation Details'!$A$1:$Q$2344,5,FALSE)</f>
        <v>Oct</v>
      </c>
      <c r="N1451" s="11">
        <f ca="1">VLOOKUP(A1451,'Hospitalisation Details'!$A$1:$Q$2344,6,FALSE)</f>
        <v>5</v>
      </c>
      <c r="O1451" s="17">
        <f ca="1">VLOOKUP(A1451,'Hospitalisation Details'!$A$1:$Q$2344,7,FALSE)</f>
        <v>32055</v>
      </c>
      <c r="P1451" s="11">
        <f ca="1">VLOOKUP(A1451,'Hospitalisation Details'!$A$1:$Q$2344,10,FALSE)</f>
        <v>12148.2</v>
      </c>
      <c r="Q1451" s="11" t="str">
        <f ca="1">VLOOKUP(A1451,'Hospitalisation Details'!$A$1:$Q$2344,12,FALSE)</f>
        <v>tier - 3</v>
      </c>
      <c r="R1451" s="11" t="str">
        <f ca="1">VLOOKUP(A1451,'Hospitalisation Details'!$A$1:$Q$2344,14,FALSE)</f>
        <v>tier - 3</v>
      </c>
      <c r="S1451" s="11">
        <f ca="1">VLOOKUP(A1451,'Hospitalisation Details'!$A$1:$Q$2344,17,FALSE)</f>
        <v>38</v>
      </c>
      <c r="T1451" s="11" t="str">
        <f ca="1">VLOOKUP(A1451,'Hospitalisation Details'!$A$1:$Q$2336,16,FALSE)</f>
        <v>R1012</v>
      </c>
    </row>
    <row r="1452" ht="15.5" spans="1:20">
      <c r="A1452" s="10" t="s">
        <v>5281</v>
      </c>
      <c r="B1452" s="11" t="str">
        <f>VLOOKUP(A1452,'Customer Names'!$H$6:$K$2340,3,FALSE)</f>
        <v>  Peter B</v>
      </c>
      <c r="C1452" s="11">
        <f>VLOOKUP(A1452,'Medical Examinations'!$A$1:$L$2336,2,FALSE)</f>
        <v>22.44</v>
      </c>
      <c r="D1452" s="11">
        <f>VLOOKUP(A1452,'Medical Examinations'!$A$1:$L$2336,3,FALSE)</f>
        <v>4.62</v>
      </c>
      <c r="E1452" s="11" t="str">
        <f>VLOOKUP(A1452,'Medical Examinations'!$A$1:$L$2336,4,FALSE)</f>
        <v>yes</v>
      </c>
      <c r="F1452" s="11" t="str">
        <f>VLOOKUP(A1452,'Medical Examinations'!$A$1:$L$2336,5,FALSE)</f>
        <v>No</v>
      </c>
      <c r="G1452" s="11" t="str">
        <f>VLOOKUP(A1452,'Medical Examinations'!$A$1:$L$2336,6,FALSE)</f>
        <v>No</v>
      </c>
      <c r="H1452" s="11">
        <f>VLOOKUP(A1452,'Medical Examinations'!$A$1:$L$2336,8,FALSE)</f>
        <v>0</v>
      </c>
      <c r="I1452" s="11" t="str">
        <f>VLOOKUP(A1452,'Medical Examinations'!$A$1:$L$2336,10,FALSE)</f>
        <v>No</v>
      </c>
      <c r="J1452" s="11" t="str">
        <f>VLOOKUP(A1452,'Medical Examinations'!$A$1:$L$2336,11,FALSE)</f>
        <v>Normal Weight</v>
      </c>
      <c r="K1452" s="11" t="str">
        <f>VLOOKUP(A1452,'Medical Examinations'!$A$1:$L$2336,12,FALSE)</f>
        <v>Normal</v>
      </c>
      <c r="L1452" s="10">
        <f ca="1">VLOOKUP(A1452,'Hospitalisation Details'!$A$1:$Q$2344,3,FALSE)</f>
        <v>1991</v>
      </c>
      <c r="M1452" s="10" t="str">
        <f ca="1">VLOOKUP(A1452,'Hospitalisation Details'!$A$1:$Q$2344,5,FALSE)</f>
        <v>Aug</v>
      </c>
      <c r="N1452" s="11">
        <f ca="1">VLOOKUP(A1452,'Hospitalisation Details'!$A$1:$Q$2344,6,FALSE)</f>
        <v>29</v>
      </c>
      <c r="O1452" s="17">
        <f ca="1">VLOOKUP(A1452,'Hospitalisation Details'!$A$1:$Q$2344,7,FALSE)</f>
        <v>33479</v>
      </c>
      <c r="P1452" s="11">
        <f ca="1">VLOOKUP(A1452,'Hospitalisation Details'!$A$1:$Q$2344,10,FALSE)</f>
        <v>12198.64</v>
      </c>
      <c r="Q1452" s="11" t="str">
        <f ca="1">VLOOKUP(A1452,'Hospitalisation Details'!$A$1:$Q$2344,12,FALSE)</f>
        <v>tier - 3</v>
      </c>
      <c r="R1452" s="11" t="str">
        <f ca="1">VLOOKUP(A1452,'Hospitalisation Details'!$A$1:$Q$2344,14,FALSE)</f>
        <v>tier - 3</v>
      </c>
      <c r="S1452" s="11">
        <f ca="1">VLOOKUP(A1452,'Hospitalisation Details'!$A$1:$Q$2344,17,FALSE)</f>
        <v>34</v>
      </c>
      <c r="T1452" s="11" t="str">
        <f ca="1">VLOOKUP(A1452,'Hospitalisation Details'!$A$1:$Q$2336,16,FALSE)</f>
        <v>R1026</v>
      </c>
    </row>
    <row r="1453" ht="15.5" spans="1:20">
      <c r="A1453" s="10" t="s">
        <v>5284</v>
      </c>
      <c r="B1453" s="11" t="str">
        <f>VLOOKUP(A1453,'Customer Names'!$H$6:$K$2340,3,FALSE)</f>
        <v>  Adam</v>
      </c>
      <c r="C1453" s="11">
        <f>VLOOKUP(A1453,'Medical Examinations'!$A$1:$L$2336,2,FALSE)</f>
        <v>37.05</v>
      </c>
      <c r="D1453" s="11">
        <f>VLOOKUP(A1453,'Medical Examinations'!$A$1:$L$2336,3,FALSE)</f>
        <v>9.96</v>
      </c>
      <c r="E1453" s="11" t="str">
        <f>VLOOKUP(A1453,'Medical Examinations'!$A$1:$L$2336,4,FALSE)</f>
        <v>yes</v>
      </c>
      <c r="F1453" s="11" t="str">
        <f>VLOOKUP(A1453,'Medical Examinations'!$A$1:$L$2336,5,FALSE)</f>
        <v>No</v>
      </c>
      <c r="G1453" s="11" t="str">
        <f>VLOOKUP(A1453,'Medical Examinations'!$A$1:$L$2336,6,FALSE)</f>
        <v>No</v>
      </c>
      <c r="H1453" s="11">
        <f>VLOOKUP(A1453,'Medical Examinations'!$A$1:$L$2336,8,FALSE)</f>
        <v>0</v>
      </c>
      <c r="I1453" s="11" t="str">
        <f>VLOOKUP(A1453,'Medical Examinations'!$A$1:$L$2336,10,FALSE)</f>
        <v>No</v>
      </c>
      <c r="J1453" s="11" t="str">
        <f>VLOOKUP(A1453,'Medical Examinations'!$A$1:$L$2336,11,FALSE)</f>
        <v>Obesity</v>
      </c>
      <c r="K1453" s="11" t="str">
        <f>VLOOKUP(A1453,'Medical Examinations'!$A$1:$L$2336,12,FALSE)</f>
        <v>Diabetes</v>
      </c>
      <c r="L1453" s="10">
        <f ca="1">VLOOKUP(A1453,'Hospitalisation Details'!$A$1:$Q$2344,3,FALSE)</f>
        <v>1977</v>
      </c>
      <c r="M1453" s="10" t="str">
        <f ca="1">VLOOKUP(A1453,'Hospitalisation Details'!$A$1:$Q$2344,5,FALSE)</f>
        <v>Aug</v>
      </c>
      <c r="N1453" s="11">
        <f ca="1">VLOOKUP(A1453,'Hospitalisation Details'!$A$1:$Q$2344,6,FALSE)</f>
        <v>14</v>
      </c>
      <c r="O1453" s="17">
        <f ca="1">VLOOKUP(A1453,'Hospitalisation Details'!$A$1:$Q$2344,7,FALSE)</f>
        <v>28351</v>
      </c>
      <c r="P1453" s="11">
        <f ca="1">VLOOKUP(A1453,'Hospitalisation Details'!$A$1:$Q$2344,10,FALSE)</f>
        <v>12218.7</v>
      </c>
      <c r="Q1453" s="11" t="str">
        <f ca="1">VLOOKUP(A1453,'Hospitalisation Details'!$A$1:$Q$2344,12,FALSE)</f>
        <v>tier - 3</v>
      </c>
      <c r="R1453" s="11" t="str">
        <f ca="1">VLOOKUP(A1453,'Hospitalisation Details'!$A$1:$Q$2344,14,FALSE)</f>
        <v>tier - 1</v>
      </c>
      <c r="S1453" s="11">
        <f ca="1">VLOOKUP(A1453,'Hospitalisation Details'!$A$1:$Q$2344,17,FALSE)</f>
        <v>48</v>
      </c>
      <c r="T1453" s="11" t="str">
        <f ca="1">VLOOKUP(A1453,'Hospitalisation Details'!$A$1:$Q$2336,16,FALSE)</f>
        <v>R1012</v>
      </c>
    </row>
    <row r="1454" ht="15.5" spans="1:20">
      <c r="A1454" s="10" t="s">
        <v>5288</v>
      </c>
      <c r="B1454" s="11" t="str">
        <f>VLOOKUP(A1454,'Customer Names'!$H$6:$K$2340,3,FALSE)</f>
        <v>  Jeremy J</v>
      </c>
      <c r="C1454" s="11">
        <f>VLOOKUP(A1454,'Medical Examinations'!$A$1:$L$2336,2,FALSE)</f>
        <v>22.95</v>
      </c>
      <c r="D1454" s="11">
        <f>VLOOKUP(A1454,'Medical Examinations'!$A$1:$L$2336,3,FALSE)</f>
        <v>10.53</v>
      </c>
      <c r="E1454" s="11" t="str">
        <f>VLOOKUP(A1454,'Medical Examinations'!$A$1:$L$2336,4,FALSE)</f>
        <v>No</v>
      </c>
      <c r="F1454" s="11" t="str">
        <f>VLOOKUP(A1454,'Medical Examinations'!$A$1:$L$2336,5,FALSE)</f>
        <v>No</v>
      </c>
      <c r="G1454" s="11" t="str">
        <f>VLOOKUP(A1454,'Medical Examinations'!$A$1:$L$2336,6,FALSE)</f>
        <v>No</v>
      </c>
      <c r="H1454" s="11">
        <f>VLOOKUP(A1454,'Medical Examinations'!$A$1:$L$2336,8,FALSE)</f>
        <v>2</v>
      </c>
      <c r="I1454" s="11" t="str">
        <f>VLOOKUP(A1454,'Medical Examinations'!$A$1:$L$2336,10,FALSE)</f>
        <v>No</v>
      </c>
      <c r="J1454" s="11" t="str">
        <f>VLOOKUP(A1454,'Medical Examinations'!$A$1:$L$2336,11,FALSE)</f>
        <v>Normal Weight</v>
      </c>
      <c r="K1454" s="11" t="str">
        <f>VLOOKUP(A1454,'Medical Examinations'!$A$1:$L$2336,12,FALSE)</f>
        <v>Diabetes</v>
      </c>
      <c r="L1454" s="10">
        <f ca="1">VLOOKUP(A1454,'Hospitalisation Details'!$A$1:$Q$2344,3,FALSE)</f>
        <v>1964</v>
      </c>
      <c r="M1454" s="10" t="str">
        <f ca="1">VLOOKUP(A1454,'Hospitalisation Details'!$A$1:$Q$2344,5,FALSE)</f>
        <v>Jul</v>
      </c>
      <c r="N1454" s="11">
        <f ca="1">VLOOKUP(A1454,'Hospitalisation Details'!$A$1:$Q$2344,6,FALSE)</f>
        <v>20</v>
      </c>
      <c r="O1454" s="17">
        <f ca="1">VLOOKUP(A1454,'Hospitalisation Details'!$A$1:$Q$2344,7,FALSE)</f>
        <v>23578</v>
      </c>
      <c r="P1454" s="11">
        <f ca="1">VLOOKUP(A1454,'Hospitalisation Details'!$A$1:$Q$2344,10,FALSE)</f>
        <v>12222.9</v>
      </c>
      <c r="Q1454" s="11" t="str">
        <f ca="1">VLOOKUP(A1454,'Hospitalisation Details'!$A$1:$Q$2344,12,FALSE)</f>
        <v>tier - 3</v>
      </c>
      <c r="R1454" s="11" t="str">
        <f ca="1">VLOOKUP(A1454,'Hospitalisation Details'!$A$1:$Q$2344,14,FALSE)</f>
        <v>tier - 2</v>
      </c>
      <c r="S1454" s="11">
        <f ca="1">VLOOKUP(A1454,'Hospitalisation Details'!$A$1:$Q$2344,17,FALSE)</f>
        <v>61</v>
      </c>
      <c r="T1454" s="11" t="str">
        <f ca="1">VLOOKUP(A1454,'Hospitalisation Details'!$A$1:$Q$2336,16,FALSE)</f>
        <v>R1012</v>
      </c>
    </row>
    <row r="1455" ht="15.5" spans="1:20">
      <c r="A1455" s="10" t="s">
        <v>5292</v>
      </c>
      <c r="B1455" s="11" t="str">
        <f>VLOOKUP(A1455,'Customer Names'!$H$6:$K$2340,3,FALSE)</f>
        <v>  Adam C</v>
      </c>
      <c r="C1455" s="11">
        <f>VLOOKUP(A1455,'Medical Examinations'!$A$1:$L$2336,2,FALSE)</f>
        <v>34.2</v>
      </c>
      <c r="D1455" s="11">
        <f>VLOOKUP(A1455,'Medical Examinations'!$A$1:$L$2336,3,FALSE)</f>
        <v>6.69</v>
      </c>
      <c r="E1455" s="11" t="str">
        <f>VLOOKUP(A1455,'Medical Examinations'!$A$1:$L$2336,4,FALSE)</f>
        <v>yes</v>
      </c>
      <c r="F1455" s="11" t="str">
        <f>VLOOKUP(A1455,'Medical Examinations'!$A$1:$L$2336,5,FALSE)</f>
        <v>No</v>
      </c>
      <c r="G1455" s="11" t="str">
        <f>VLOOKUP(A1455,'Medical Examinations'!$A$1:$L$2336,6,FALSE)</f>
        <v>No</v>
      </c>
      <c r="H1455" s="11">
        <f>VLOOKUP(A1455,'Medical Examinations'!$A$1:$L$2336,8,FALSE)</f>
        <v>0</v>
      </c>
      <c r="I1455" s="11" t="str">
        <f>VLOOKUP(A1455,'Medical Examinations'!$A$1:$L$2336,10,FALSE)</f>
        <v>No</v>
      </c>
      <c r="J1455" s="11" t="str">
        <f>VLOOKUP(A1455,'Medical Examinations'!$A$1:$L$2336,11,FALSE)</f>
        <v>Obesity</v>
      </c>
      <c r="K1455" s="11" t="str">
        <f>VLOOKUP(A1455,'Medical Examinations'!$A$1:$L$2336,12,FALSE)</f>
        <v>Diabetes</v>
      </c>
      <c r="L1455" s="10">
        <f ca="1">VLOOKUP(A1455,'Hospitalisation Details'!$A$1:$Q$2344,3,FALSE)</f>
        <v>1964</v>
      </c>
      <c r="M1455" s="10" t="str">
        <f ca="1">VLOOKUP(A1455,'Hospitalisation Details'!$A$1:$Q$2344,5,FALSE)</f>
        <v>Jul</v>
      </c>
      <c r="N1455" s="11">
        <f ca="1">VLOOKUP(A1455,'Hospitalisation Details'!$A$1:$Q$2344,6,FALSE)</f>
        <v>2</v>
      </c>
      <c r="O1455" s="17">
        <f ca="1">VLOOKUP(A1455,'Hospitalisation Details'!$A$1:$Q$2344,7,FALSE)</f>
        <v>23560</v>
      </c>
      <c r="P1455" s="11">
        <f ca="1">VLOOKUP(A1455,'Hospitalisation Details'!$A$1:$Q$2344,10,FALSE)</f>
        <v>12224.35</v>
      </c>
      <c r="Q1455" s="11" t="str">
        <f ca="1">VLOOKUP(A1455,'Hospitalisation Details'!$A$1:$Q$2344,12,FALSE)</f>
        <v>tier - 3</v>
      </c>
      <c r="R1455" s="11" t="str">
        <f ca="1">VLOOKUP(A1455,'Hospitalisation Details'!$A$1:$Q$2344,14,FALSE)</f>
        <v>tier - 1</v>
      </c>
      <c r="S1455" s="11">
        <f ca="1">VLOOKUP(A1455,'Hospitalisation Details'!$A$1:$Q$2344,17,FALSE)</f>
        <v>61</v>
      </c>
      <c r="T1455" s="11" t="str">
        <f ca="1">VLOOKUP(A1455,'Hospitalisation Details'!$A$1:$Q$2336,16,FALSE)</f>
        <v>R1012</v>
      </c>
    </row>
    <row r="1456" ht="15.5" spans="1:20">
      <c r="A1456" s="10" t="s">
        <v>5296</v>
      </c>
      <c r="B1456" s="11" t="str">
        <f>VLOOKUP(A1456,'Customer Names'!$H$6:$K$2340,3,FALSE)</f>
        <v>  Jon</v>
      </c>
      <c r="C1456" s="11">
        <f>VLOOKUP(A1456,'Medical Examinations'!$A$1:$L$2336,2,FALSE)</f>
        <v>30.59</v>
      </c>
      <c r="D1456" s="11">
        <f>VLOOKUP(A1456,'Medical Examinations'!$A$1:$L$2336,3,FALSE)</f>
        <v>9.55</v>
      </c>
      <c r="E1456" s="11" t="str">
        <f>VLOOKUP(A1456,'Medical Examinations'!$A$1:$L$2336,4,FALSE)</f>
        <v>yes</v>
      </c>
      <c r="F1456" s="11" t="str">
        <f>VLOOKUP(A1456,'Medical Examinations'!$A$1:$L$2336,5,FALSE)</f>
        <v>No</v>
      </c>
      <c r="G1456" s="11" t="str">
        <f>VLOOKUP(A1456,'Medical Examinations'!$A$1:$L$2336,6,FALSE)</f>
        <v>No</v>
      </c>
      <c r="H1456" s="11">
        <f>VLOOKUP(A1456,'Medical Examinations'!$A$1:$L$2336,8,FALSE)</f>
        <v>0</v>
      </c>
      <c r="I1456" s="11" t="str">
        <f>VLOOKUP(A1456,'Medical Examinations'!$A$1:$L$2336,10,FALSE)</f>
        <v>No</v>
      </c>
      <c r="J1456" s="11" t="str">
        <f>VLOOKUP(A1456,'Medical Examinations'!$A$1:$L$2336,11,FALSE)</f>
        <v>Obesity</v>
      </c>
      <c r="K1456" s="11" t="str">
        <f>VLOOKUP(A1456,'Medical Examinations'!$A$1:$L$2336,12,FALSE)</f>
        <v>Diabetes</v>
      </c>
      <c r="L1456" s="10">
        <f ca="1">VLOOKUP(A1456,'Hospitalisation Details'!$A$1:$Q$2344,3,FALSE)</f>
        <v>1964</v>
      </c>
      <c r="M1456" s="10" t="str">
        <f ca="1">VLOOKUP(A1456,'Hospitalisation Details'!$A$1:$Q$2344,5,FALSE)</f>
        <v>Jun</v>
      </c>
      <c r="N1456" s="11">
        <f ca="1">VLOOKUP(A1456,'Hospitalisation Details'!$A$1:$Q$2344,6,FALSE)</f>
        <v>24</v>
      </c>
      <c r="O1456" s="17">
        <f ca="1">VLOOKUP(A1456,'Hospitalisation Details'!$A$1:$Q$2344,7,FALSE)</f>
        <v>23552</v>
      </c>
      <c r="P1456" s="11">
        <f ca="1">VLOOKUP(A1456,'Hospitalisation Details'!$A$1:$Q$2344,10,FALSE)</f>
        <v>12231.61</v>
      </c>
      <c r="Q1456" s="11" t="str">
        <f ca="1">VLOOKUP(A1456,'Hospitalisation Details'!$A$1:$Q$2344,12,FALSE)</f>
        <v>tier - 3</v>
      </c>
      <c r="R1456" s="11" t="str">
        <f ca="1">VLOOKUP(A1456,'Hospitalisation Details'!$A$1:$Q$2344,14,FALSE)</f>
        <v>tier - 3</v>
      </c>
      <c r="S1456" s="11">
        <f ca="1">VLOOKUP(A1456,'Hospitalisation Details'!$A$1:$Q$2344,17,FALSE)</f>
        <v>61</v>
      </c>
      <c r="T1456" s="11" t="str">
        <f ca="1">VLOOKUP(A1456,'Hospitalisation Details'!$A$1:$Q$2336,16,FALSE)</f>
        <v>R1012</v>
      </c>
    </row>
    <row r="1457" ht="15.5" spans="1:20">
      <c r="A1457" s="10" t="s">
        <v>5300</v>
      </c>
      <c r="B1457" s="11" t="str">
        <f>VLOOKUP(A1457,'Customer Names'!$H$6:$K$2340,3,FALSE)</f>
        <v>  Steven J</v>
      </c>
      <c r="C1457" s="11">
        <f>VLOOKUP(A1457,'Medical Examinations'!$A$1:$L$2336,2,FALSE)</f>
        <v>25.51</v>
      </c>
      <c r="D1457" s="11">
        <f>VLOOKUP(A1457,'Medical Examinations'!$A$1:$L$2336,3,FALSE)</f>
        <v>6.05</v>
      </c>
      <c r="E1457" s="11" t="str">
        <f>VLOOKUP(A1457,'Medical Examinations'!$A$1:$L$2336,4,FALSE)</f>
        <v>No</v>
      </c>
      <c r="F1457" s="11" t="str">
        <f>VLOOKUP(A1457,'Medical Examinations'!$A$1:$L$2336,5,FALSE)</f>
        <v>No</v>
      </c>
      <c r="G1457" s="11" t="str">
        <f>VLOOKUP(A1457,'Medical Examinations'!$A$1:$L$2336,6,FALSE)</f>
        <v>No</v>
      </c>
      <c r="H1457" s="11">
        <f>VLOOKUP(A1457,'Medical Examinations'!$A$1:$L$2336,8,FALSE)</f>
        <v>0</v>
      </c>
      <c r="I1457" s="11" t="str">
        <f>VLOOKUP(A1457,'Medical Examinations'!$A$1:$L$2336,10,FALSE)</f>
        <v>No</v>
      </c>
      <c r="J1457" s="11" t="str">
        <f>VLOOKUP(A1457,'Medical Examinations'!$A$1:$L$2336,11,FALSE)</f>
        <v>Over Weight</v>
      </c>
      <c r="K1457" s="11" t="str">
        <f>VLOOKUP(A1457,'Medical Examinations'!$A$1:$L$2336,12,FALSE)</f>
        <v>Prediabetes</v>
      </c>
      <c r="L1457" s="10">
        <f ca="1">VLOOKUP(A1457,'Hospitalisation Details'!$A$1:$Q$2344,3,FALSE)</f>
        <v>1963</v>
      </c>
      <c r="M1457" s="10" t="str">
        <f ca="1">VLOOKUP(A1457,'Hospitalisation Details'!$A$1:$Q$2344,5,FALSE)</f>
        <v>Jul</v>
      </c>
      <c r="N1457" s="11">
        <f ca="1">VLOOKUP(A1457,'Hospitalisation Details'!$A$1:$Q$2344,6,FALSE)</f>
        <v>19</v>
      </c>
      <c r="O1457" s="17">
        <f ca="1">VLOOKUP(A1457,'Hospitalisation Details'!$A$1:$Q$2344,7,FALSE)</f>
        <v>23211</v>
      </c>
      <c r="P1457" s="11">
        <f ca="1">VLOOKUP(A1457,'Hospitalisation Details'!$A$1:$Q$2344,10,FALSE)</f>
        <v>12233.83</v>
      </c>
      <c r="Q1457" s="11" t="str">
        <f ca="1">VLOOKUP(A1457,'Hospitalisation Details'!$A$1:$Q$2344,12,FALSE)</f>
        <v>tier - 3</v>
      </c>
      <c r="R1457" s="11" t="str">
        <f ca="1">VLOOKUP(A1457,'Hospitalisation Details'!$A$1:$Q$2344,14,FALSE)</f>
        <v>tier - 1</v>
      </c>
      <c r="S1457" s="11">
        <f ca="1">VLOOKUP(A1457,'Hospitalisation Details'!$A$1:$Q$2344,17,FALSE)</f>
        <v>62</v>
      </c>
      <c r="T1457" s="11" t="str">
        <f ca="1">VLOOKUP(A1457,'Hospitalisation Details'!$A$1:$Q$2336,16,FALSE)</f>
        <v>R1011</v>
      </c>
    </row>
    <row r="1458" ht="15.5" spans="1:20">
      <c r="A1458" s="10" t="s">
        <v>5303</v>
      </c>
      <c r="B1458" s="11" t="str">
        <f>VLOOKUP(A1458,'Customer Names'!$H$6:$K$2340,3,FALSE)</f>
        <v>  Jessica P</v>
      </c>
      <c r="C1458" s="11">
        <f>VLOOKUP(A1458,'Medical Examinations'!$A$1:$L$2336,2,FALSE)</f>
        <v>29.04</v>
      </c>
      <c r="D1458" s="11">
        <f>VLOOKUP(A1458,'Medical Examinations'!$A$1:$L$2336,3,FALSE)</f>
        <v>10.56</v>
      </c>
      <c r="E1458" s="11" t="str">
        <f>VLOOKUP(A1458,'Medical Examinations'!$A$1:$L$2336,4,FALSE)</f>
        <v>yes</v>
      </c>
      <c r="F1458" s="11" t="str">
        <f>VLOOKUP(A1458,'Medical Examinations'!$A$1:$L$2336,5,FALSE)</f>
        <v>No</v>
      </c>
      <c r="G1458" s="11" t="str">
        <f>VLOOKUP(A1458,'Medical Examinations'!$A$1:$L$2336,6,FALSE)</f>
        <v>No</v>
      </c>
      <c r="H1458" s="11">
        <f>VLOOKUP(A1458,'Medical Examinations'!$A$1:$L$2336,8,FALSE)</f>
        <v>1</v>
      </c>
      <c r="I1458" s="11" t="str">
        <f>VLOOKUP(A1458,'Medical Examinations'!$A$1:$L$2336,10,FALSE)</f>
        <v>No</v>
      </c>
      <c r="J1458" s="11" t="str">
        <f>VLOOKUP(A1458,'Medical Examinations'!$A$1:$L$2336,11,FALSE)</f>
        <v>Over Weight</v>
      </c>
      <c r="K1458" s="11" t="str">
        <f>VLOOKUP(A1458,'Medical Examinations'!$A$1:$L$2336,12,FALSE)</f>
        <v>Diabetes</v>
      </c>
      <c r="L1458" s="10">
        <f ca="1">VLOOKUP(A1458,'Hospitalisation Details'!$A$1:$Q$2344,3,FALSE)</f>
        <v>1964</v>
      </c>
      <c r="M1458" s="10" t="str">
        <f ca="1">VLOOKUP(A1458,'Hospitalisation Details'!$A$1:$Q$2344,5,FALSE)</f>
        <v>Oct</v>
      </c>
      <c r="N1458" s="11">
        <f ca="1">VLOOKUP(A1458,'Hospitalisation Details'!$A$1:$Q$2344,6,FALSE)</f>
        <v>15</v>
      </c>
      <c r="O1458" s="17">
        <f ca="1">VLOOKUP(A1458,'Hospitalisation Details'!$A$1:$Q$2344,7,FALSE)</f>
        <v>23665</v>
      </c>
      <c r="P1458" s="11">
        <f ca="1">VLOOKUP(A1458,'Hospitalisation Details'!$A$1:$Q$2344,10,FALSE)</f>
        <v>12235.84</v>
      </c>
      <c r="Q1458" s="11" t="str">
        <f ca="1">VLOOKUP(A1458,'Hospitalisation Details'!$A$1:$Q$2344,12,FALSE)</f>
        <v>tier - 3</v>
      </c>
      <c r="R1458" s="11" t="str">
        <f ca="1">VLOOKUP(A1458,'Hospitalisation Details'!$A$1:$Q$2344,14,FALSE)</f>
        <v>tier - 3</v>
      </c>
      <c r="S1458" s="11">
        <f ca="1">VLOOKUP(A1458,'Hospitalisation Details'!$A$1:$Q$2344,17,FALSE)</f>
        <v>61</v>
      </c>
      <c r="T1458" s="11" t="str">
        <f ca="1">VLOOKUP(A1458,'Hospitalisation Details'!$A$1:$Q$2336,16,FALSE)</f>
        <v>R1012</v>
      </c>
    </row>
    <row r="1459" ht="15.5" spans="1:20">
      <c r="A1459" s="10" t="s">
        <v>5306</v>
      </c>
      <c r="B1459" s="11" t="str">
        <f>VLOOKUP(A1459,'Customer Names'!$H$6:$K$2340,3,FALSE)</f>
        <v>  Ashley</v>
      </c>
      <c r="C1459" s="11">
        <f>VLOOKUP(A1459,'Medical Examinations'!$A$1:$L$2336,2,FALSE)</f>
        <v>22.135</v>
      </c>
      <c r="D1459" s="11">
        <f>VLOOKUP(A1459,'Medical Examinations'!$A$1:$L$2336,3,FALSE)</f>
        <v>10.81</v>
      </c>
      <c r="E1459" s="11" t="str">
        <f>VLOOKUP(A1459,'Medical Examinations'!$A$1:$L$2336,4,FALSE)</f>
        <v>yes</v>
      </c>
      <c r="F1459" s="11" t="str">
        <f>VLOOKUP(A1459,'Medical Examinations'!$A$1:$L$2336,5,FALSE)</f>
        <v>No</v>
      </c>
      <c r="G1459" s="11" t="str">
        <f>VLOOKUP(A1459,'Medical Examinations'!$A$1:$L$2336,6,FALSE)</f>
        <v>No</v>
      </c>
      <c r="H1459" s="11">
        <f>VLOOKUP(A1459,'Medical Examinations'!$A$1:$L$2336,8,FALSE)</f>
        <v>1</v>
      </c>
      <c r="I1459" s="11" t="str">
        <f>VLOOKUP(A1459,'Medical Examinations'!$A$1:$L$2336,10,FALSE)</f>
        <v>No</v>
      </c>
      <c r="J1459" s="11" t="str">
        <f>VLOOKUP(A1459,'Medical Examinations'!$A$1:$L$2336,11,FALSE)</f>
        <v>Normal Weight</v>
      </c>
      <c r="K1459" s="11" t="str">
        <f>VLOOKUP(A1459,'Medical Examinations'!$A$1:$L$2336,12,FALSE)</f>
        <v>Diabetes</v>
      </c>
      <c r="L1459" s="10">
        <f ca="1">VLOOKUP(A1459,'Hospitalisation Details'!$A$1:$Q$2344,3,FALSE)</f>
        <v>1966</v>
      </c>
      <c r="M1459" s="10" t="str">
        <f ca="1">VLOOKUP(A1459,'Hospitalisation Details'!$A$1:$Q$2344,5,FALSE)</f>
        <v>Jul</v>
      </c>
      <c r="N1459" s="11">
        <f ca="1">VLOOKUP(A1459,'Hospitalisation Details'!$A$1:$Q$2344,6,FALSE)</f>
        <v>29</v>
      </c>
      <c r="O1459" s="17">
        <f ca="1">VLOOKUP(A1459,'Hospitalisation Details'!$A$1:$Q$2344,7,FALSE)</f>
        <v>24317</v>
      </c>
      <c r="P1459" s="11">
        <f ca="1">VLOOKUP(A1459,'Hospitalisation Details'!$A$1:$Q$2344,10,FALSE)</f>
        <v>12237.73</v>
      </c>
      <c r="Q1459" s="11" t="str">
        <f ca="1">VLOOKUP(A1459,'Hospitalisation Details'!$A$1:$Q$2344,12,FALSE)</f>
        <v>tier - 3</v>
      </c>
      <c r="R1459" s="11" t="str">
        <f ca="1">VLOOKUP(A1459,'Hospitalisation Details'!$A$1:$Q$2344,14,FALSE)</f>
        <v>tier - 3</v>
      </c>
      <c r="S1459" s="11">
        <f ca="1">VLOOKUP(A1459,'Hospitalisation Details'!$A$1:$Q$2344,17,FALSE)</f>
        <v>59</v>
      </c>
      <c r="T1459" s="11" t="str">
        <f ca="1">VLOOKUP(A1459,'Hospitalisation Details'!$A$1:$Q$2336,16,FALSE)</f>
        <v>R1012</v>
      </c>
    </row>
    <row r="1460" ht="15.5" spans="1:20">
      <c r="A1460" s="10" t="s">
        <v>5310</v>
      </c>
      <c r="B1460" s="11" t="str">
        <f>VLOOKUP(A1460,'Customer Names'!$H$6:$K$2340,3,FALSE)</f>
        <v>  Arturo H</v>
      </c>
      <c r="C1460" s="11">
        <f>VLOOKUP(A1460,'Medical Examinations'!$A$1:$L$2336,2,FALSE)</f>
        <v>21.375</v>
      </c>
      <c r="D1460" s="11">
        <f>VLOOKUP(A1460,'Medical Examinations'!$A$1:$L$2336,3,FALSE)</f>
        <v>4.32</v>
      </c>
      <c r="E1460" s="11" t="str">
        <f>VLOOKUP(A1460,'Medical Examinations'!$A$1:$L$2336,4,FALSE)</f>
        <v>No</v>
      </c>
      <c r="F1460" s="11" t="str">
        <f>VLOOKUP(A1460,'Medical Examinations'!$A$1:$L$2336,5,FALSE)</f>
        <v>No</v>
      </c>
      <c r="G1460" s="11" t="str">
        <f>VLOOKUP(A1460,'Medical Examinations'!$A$1:$L$2336,6,FALSE)</f>
        <v>No</v>
      </c>
      <c r="H1460" s="11">
        <f>VLOOKUP(A1460,'Medical Examinations'!$A$1:$L$2336,8,FALSE)</f>
        <v>0</v>
      </c>
      <c r="I1460" s="11" t="str">
        <f>VLOOKUP(A1460,'Medical Examinations'!$A$1:$L$2336,10,FALSE)</f>
        <v>No</v>
      </c>
      <c r="J1460" s="11" t="str">
        <f>VLOOKUP(A1460,'Medical Examinations'!$A$1:$L$2336,11,FALSE)</f>
        <v>Normal Weight</v>
      </c>
      <c r="K1460" s="11" t="str">
        <f>VLOOKUP(A1460,'Medical Examinations'!$A$1:$L$2336,12,FALSE)</f>
        <v>Normal</v>
      </c>
      <c r="L1460" s="10">
        <f ca="1">VLOOKUP(A1460,'Hospitalisation Details'!$A$1:$Q$2344,3,FALSE)</f>
        <v>1963</v>
      </c>
      <c r="M1460" s="10" t="str">
        <f ca="1">VLOOKUP(A1460,'Hospitalisation Details'!$A$1:$Q$2344,5,FALSE)</f>
        <v>Jul</v>
      </c>
      <c r="N1460" s="11">
        <f ca="1">VLOOKUP(A1460,'Hospitalisation Details'!$A$1:$Q$2344,6,FALSE)</f>
        <v>17</v>
      </c>
      <c r="O1460" s="17">
        <f ca="1">VLOOKUP(A1460,'Hospitalisation Details'!$A$1:$Q$2344,7,FALSE)</f>
        <v>23209</v>
      </c>
      <c r="P1460" s="11">
        <f ca="1">VLOOKUP(A1460,'Hospitalisation Details'!$A$1:$Q$2344,10,FALSE)</f>
        <v>12244.53</v>
      </c>
      <c r="Q1460" s="11" t="str">
        <f ca="1">VLOOKUP(A1460,'Hospitalisation Details'!$A$1:$Q$2344,12,FALSE)</f>
        <v>tier - 3</v>
      </c>
      <c r="R1460" s="11" t="str">
        <f ca="1">VLOOKUP(A1460,'Hospitalisation Details'!$A$1:$Q$2344,14,FALSE)</f>
        <v>tier - 1</v>
      </c>
      <c r="S1460" s="11">
        <f ca="1">VLOOKUP(A1460,'Hospitalisation Details'!$A$1:$Q$2344,17,FALSE)</f>
        <v>62</v>
      </c>
      <c r="T1460" s="11" t="str">
        <f ca="1">VLOOKUP(A1460,'Hospitalisation Details'!$A$1:$Q$2336,16,FALSE)</f>
        <v>R1013</v>
      </c>
    </row>
    <row r="1461" ht="15.5" spans="1:20">
      <c r="A1461" s="10" t="s">
        <v>5314</v>
      </c>
      <c r="B1461" s="11" t="str">
        <f>VLOOKUP(A1461,'Customer Names'!$H$6:$K$2340,3,FALSE)</f>
        <v>  Ketil</v>
      </c>
      <c r="C1461" s="11">
        <f>VLOOKUP(A1461,'Medical Examinations'!$A$1:$L$2336,2,FALSE)</f>
        <v>29.19</v>
      </c>
      <c r="D1461" s="11">
        <f>VLOOKUP(A1461,'Medical Examinations'!$A$1:$L$2336,3,FALSE)</f>
        <v>4.37</v>
      </c>
      <c r="E1461" s="11" t="str">
        <f>VLOOKUP(A1461,'Medical Examinations'!$A$1:$L$2336,4,FALSE)</f>
        <v>No</v>
      </c>
      <c r="F1461" s="11" t="str">
        <f>VLOOKUP(A1461,'Medical Examinations'!$A$1:$L$2336,5,FALSE)</f>
        <v>No</v>
      </c>
      <c r="G1461" s="11" t="str">
        <f>VLOOKUP(A1461,'Medical Examinations'!$A$1:$L$2336,6,FALSE)</f>
        <v>No</v>
      </c>
      <c r="H1461" s="11">
        <f>VLOOKUP(A1461,'Medical Examinations'!$A$1:$L$2336,8,FALSE)</f>
        <v>0</v>
      </c>
      <c r="I1461" s="11" t="str">
        <f>VLOOKUP(A1461,'Medical Examinations'!$A$1:$L$2336,10,FALSE)</f>
        <v>No</v>
      </c>
      <c r="J1461" s="11" t="str">
        <f>VLOOKUP(A1461,'Medical Examinations'!$A$1:$L$2336,11,FALSE)</f>
        <v>Over Weight</v>
      </c>
      <c r="K1461" s="11" t="str">
        <f>VLOOKUP(A1461,'Medical Examinations'!$A$1:$L$2336,12,FALSE)</f>
        <v>Normal</v>
      </c>
      <c r="L1461" s="10">
        <f ca="1">VLOOKUP(A1461,'Hospitalisation Details'!$A$1:$Q$2344,3,FALSE)</f>
        <v>1974</v>
      </c>
      <c r="M1461" s="10" t="str">
        <f ca="1">VLOOKUP(A1461,'Hospitalisation Details'!$A$1:$Q$2344,5,FALSE)</f>
        <v>Jun</v>
      </c>
      <c r="N1461" s="11">
        <f ca="1">VLOOKUP(A1461,'Hospitalisation Details'!$A$1:$Q$2344,6,FALSE)</f>
        <v>23</v>
      </c>
      <c r="O1461" s="17">
        <f ca="1">VLOOKUP(A1461,'Hospitalisation Details'!$A$1:$Q$2344,7,FALSE)</f>
        <v>27203</v>
      </c>
      <c r="P1461" s="11">
        <f ca="1">VLOOKUP(A1461,'Hospitalisation Details'!$A$1:$Q$2344,10,FALSE)</f>
        <v>12245.17</v>
      </c>
      <c r="Q1461" s="11" t="str">
        <f ca="1">VLOOKUP(A1461,'Hospitalisation Details'!$A$1:$Q$2344,12,FALSE)</f>
        <v>tier - 3</v>
      </c>
      <c r="R1461" s="11" t="str">
        <f ca="1">VLOOKUP(A1461,'Hospitalisation Details'!$A$1:$Q$2344,14,FALSE)</f>
        <v>tier - 1</v>
      </c>
      <c r="S1461" s="11">
        <f ca="1">VLOOKUP(A1461,'Hospitalisation Details'!$A$1:$Q$2344,17,FALSE)</f>
        <v>51</v>
      </c>
      <c r="T1461" s="11" t="str">
        <f ca="1">VLOOKUP(A1461,'Hospitalisation Details'!$A$1:$Q$2336,16,FALSE)</f>
        <v>R1012</v>
      </c>
    </row>
    <row r="1462" ht="15.5" spans="1:20">
      <c r="A1462" s="10" t="s">
        <v>5317</v>
      </c>
      <c r="B1462" s="11" t="str">
        <f>VLOOKUP(A1462,'Customer Names'!$H$6:$K$2340,3,FALSE)</f>
        <v>  Katie</v>
      </c>
      <c r="C1462" s="11">
        <f>VLOOKUP(A1462,'Medical Examinations'!$A$1:$L$2336,2,FALSE)</f>
        <v>31.92</v>
      </c>
      <c r="D1462" s="11">
        <f>VLOOKUP(A1462,'Medical Examinations'!$A$1:$L$2336,3,FALSE)</f>
        <v>4.81</v>
      </c>
      <c r="E1462" s="11" t="str">
        <f>VLOOKUP(A1462,'Medical Examinations'!$A$1:$L$2336,4,FALSE)</f>
        <v>yes</v>
      </c>
      <c r="F1462" s="11" t="str">
        <f>VLOOKUP(A1462,'Medical Examinations'!$A$1:$L$2336,5,FALSE)</f>
        <v>No</v>
      </c>
      <c r="G1462" s="11" t="str">
        <f>VLOOKUP(A1462,'Medical Examinations'!$A$1:$L$2336,6,FALSE)</f>
        <v>Yes</v>
      </c>
      <c r="H1462" s="11">
        <f>VLOOKUP(A1462,'Medical Examinations'!$A$1:$L$2336,8,FALSE)</f>
        <v>1</v>
      </c>
      <c r="I1462" s="11" t="str">
        <f>VLOOKUP(A1462,'Medical Examinations'!$A$1:$L$2336,10,FALSE)</f>
        <v>No</v>
      </c>
      <c r="J1462" s="11" t="str">
        <f>VLOOKUP(A1462,'Medical Examinations'!$A$1:$L$2336,11,FALSE)</f>
        <v>Obesity</v>
      </c>
      <c r="K1462" s="11" t="str">
        <f>VLOOKUP(A1462,'Medical Examinations'!$A$1:$L$2336,12,FALSE)</f>
        <v>Normal</v>
      </c>
      <c r="L1462" s="10">
        <f ca="1">VLOOKUP(A1462,'Hospitalisation Details'!$A$1:$Q$2344,3,FALSE)</f>
        <v>1989</v>
      </c>
      <c r="M1462" s="10" t="str">
        <f ca="1">VLOOKUP(A1462,'Hospitalisation Details'!$A$1:$Q$2344,5,FALSE)</f>
        <v>Nov</v>
      </c>
      <c r="N1462" s="11">
        <f ca="1">VLOOKUP(A1462,'Hospitalisation Details'!$A$1:$Q$2344,6,FALSE)</f>
        <v>23</v>
      </c>
      <c r="O1462" s="17">
        <f ca="1">VLOOKUP(A1462,'Hospitalisation Details'!$A$1:$Q$2344,7,FALSE)</f>
        <v>32835</v>
      </c>
      <c r="P1462" s="11">
        <f ca="1">VLOOKUP(A1462,'Hospitalisation Details'!$A$1:$Q$2344,10,FALSE)</f>
        <v>12254.44</v>
      </c>
      <c r="Q1462" s="11" t="str">
        <f ca="1">VLOOKUP(A1462,'Hospitalisation Details'!$A$1:$Q$2344,12,FALSE)</f>
        <v>tier - 3</v>
      </c>
      <c r="R1462" s="11" t="str">
        <f ca="1">VLOOKUP(A1462,'Hospitalisation Details'!$A$1:$Q$2344,14,FALSE)</f>
        <v>tier - 3</v>
      </c>
      <c r="S1462" s="11">
        <f ca="1">VLOOKUP(A1462,'Hospitalisation Details'!$A$1:$Q$2344,17,FALSE)</f>
        <v>35</v>
      </c>
      <c r="T1462" s="11" t="str">
        <f ca="1">VLOOKUP(A1462,'Hospitalisation Details'!$A$1:$Q$2336,16,FALSE)</f>
        <v>R1026</v>
      </c>
    </row>
    <row r="1463" ht="15.5" spans="1:20">
      <c r="A1463" s="10" t="s">
        <v>5321</v>
      </c>
      <c r="B1463" s="11" t="str">
        <f>VLOOKUP(A1463,'Customer Names'!$H$6:$K$2340,3,FALSE)</f>
        <v>  Christi</v>
      </c>
      <c r="C1463" s="11">
        <f>VLOOKUP(A1463,'Medical Examinations'!$A$1:$L$2336,2,FALSE)</f>
        <v>26.315</v>
      </c>
      <c r="D1463" s="11">
        <f>VLOOKUP(A1463,'Medical Examinations'!$A$1:$L$2336,3,FALSE)</f>
        <v>4.56</v>
      </c>
      <c r="E1463" s="11" t="str">
        <f>VLOOKUP(A1463,'Medical Examinations'!$A$1:$L$2336,4,FALSE)</f>
        <v>yes</v>
      </c>
      <c r="F1463" s="11" t="str">
        <f>VLOOKUP(A1463,'Medical Examinations'!$A$1:$L$2336,5,FALSE)</f>
        <v>No</v>
      </c>
      <c r="G1463" s="11" t="str">
        <f>VLOOKUP(A1463,'Medical Examinations'!$A$1:$L$2336,6,FALSE)</f>
        <v>Yes</v>
      </c>
      <c r="H1463" s="11">
        <f>VLOOKUP(A1463,'Medical Examinations'!$A$1:$L$2336,8,FALSE)</f>
        <v>1</v>
      </c>
      <c r="I1463" s="11" t="str">
        <f>VLOOKUP(A1463,'Medical Examinations'!$A$1:$L$2336,10,FALSE)</f>
        <v>No</v>
      </c>
      <c r="J1463" s="11" t="str">
        <f>VLOOKUP(A1463,'Medical Examinations'!$A$1:$L$2336,11,FALSE)</f>
        <v>Over Weight</v>
      </c>
      <c r="K1463" s="11" t="str">
        <f>VLOOKUP(A1463,'Medical Examinations'!$A$1:$L$2336,12,FALSE)</f>
        <v>Normal</v>
      </c>
      <c r="L1463" s="10">
        <f ca="1">VLOOKUP(A1463,'Hospitalisation Details'!$A$1:$Q$2344,3,FALSE)</f>
        <v>1986</v>
      </c>
      <c r="M1463" s="10" t="str">
        <f ca="1">VLOOKUP(A1463,'Hospitalisation Details'!$A$1:$Q$2344,5,FALSE)</f>
        <v>Aug</v>
      </c>
      <c r="N1463" s="11">
        <f ca="1">VLOOKUP(A1463,'Hospitalisation Details'!$A$1:$Q$2344,6,FALSE)</f>
        <v>13</v>
      </c>
      <c r="O1463" s="17">
        <f ca="1">VLOOKUP(A1463,'Hospitalisation Details'!$A$1:$Q$2344,7,FALSE)</f>
        <v>31637</v>
      </c>
      <c r="P1463" s="11">
        <f ca="1">VLOOKUP(A1463,'Hospitalisation Details'!$A$1:$Q$2344,10,FALSE)</f>
        <v>12255.04</v>
      </c>
      <c r="Q1463" s="11" t="str">
        <f ca="1">VLOOKUP(A1463,'Hospitalisation Details'!$A$1:$Q$2344,12,FALSE)</f>
        <v>tier - 3</v>
      </c>
      <c r="R1463" s="11" t="str">
        <f ca="1">VLOOKUP(A1463,'Hospitalisation Details'!$A$1:$Q$2344,14,FALSE)</f>
        <v>tier - 2</v>
      </c>
      <c r="S1463" s="11">
        <f ca="1">VLOOKUP(A1463,'Hospitalisation Details'!$A$1:$Q$2344,17,FALSE)</f>
        <v>39</v>
      </c>
      <c r="T1463" s="11" t="str">
        <f ca="1">VLOOKUP(A1463,'Hospitalisation Details'!$A$1:$Q$2336,16,FALSE)</f>
        <v>R1026</v>
      </c>
    </row>
    <row r="1464" ht="15.5" spans="1:20">
      <c r="A1464" s="10" t="s">
        <v>5324</v>
      </c>
      <c r="B1464" s="11" t="str">
        <f>VLOOKUP(A1464,'Customer Names'!$H$6:$K$2340,3,FALSE)</f>
        <v>  Alan</v>
      </c>
      <c r="C1464" s="11">
        <f>VLOOKUP(A1464,'Medical Examinations'!$A$1:$L$2336,2,FALSE)</f>
        <v>35.3</v>
      </c>
      <c r="D1464" s="11">
        <f>VLOOKUP(A1464,'Medical Examinations'!$A$1:$L$2336,3,FALSE)</f>
        <v>4.39</v>
      </c>
      <c r="E1464" s="11" t="str">
        <f>VLOOKUP(A1464,'Medical Examinations'!$A$1:$L$2336,4,FALSE)</f>
        <v>No</v>
      </c>
      <c r="F1464" s="11" t="str">
        <f>VLOOKUP(A1464,'Medical Examinations'!$A$1:$L$2336,5,FALSE)</f>
        <v>No</v>
      </c>
      <c r="G1464" s="11" t="str">
        <f>VLOOKUP(A1464,'Medical Examinations'!$A$1:$L$2336,6,FALSE)</f>
        <v>No</v>
      </c>
      <c r="H1464" s="11">
        <f>VLOOKUP(A1464,'Medical Examinations'!$A$1:$L$2336,8,FALSE)</f>
        <v>0</v>
      </c>
      <c r="I1464" s="11" t="str">
        <f>VLOOKUP(A1464,'Medical Examinations'!$A$1:$L$2336,10,FALSE)</f>
        <v>No</v>
      </c>
      <c r="J1464" s="11" t="str">
        <f>VLOOKUP(A1464,'Medical Examinations'!$A$1:$L$2336,11,FALSE)</f>
        <v>Obesity</v>
      </c>
      <c r="K1464" s="11" t="str">
        <f>VLOOKUP(A1464,'Medical Examinations'!$A$1:$L$2336,12,FALSE)</f>
        <v>Normal</v>
      </c>
      <c r="L1464" s="10">
        <f ca="1">VLOOKUP(A1464,'Hospitalisation Details'!$A$1:$Q$2344,3,FALSE)</f>
        <v>1966</v>
      </c>
      <c r="M1464" s="10" t="str">
        <f ca="1">VLOOKUP(A1464,'Hospitalisation Details'!$A$1:$Q$2344,5,FALSE)</f>
        <v>Dec</v>
      </c>
      <c r="N1464" s="11">
        <f ca="1">VLOOKUP(A1464,'Hospitalisation Details'!$A$1:$Q$2344,6,FALSE)</f>
        <v>6</v>
      </c>
      <c r="O1464" s="17">
        <f ca="1">VLOOKUP(A1464,'Hospitalisation Details'!$A$1:$Q$2344,7,FALSE)</f>
        <v>24447</v>
      </c>
      <c r="P1464" s="11">
        <f ca="1">VLOOKUP(A1464,'Hospitalisation Details'!$A$1:$Q$2344,10,FALSE)</f>
        <v>12265.51</v>
      </c>
      <c r="Q1464" s="11" t="str">
        <f ca="1">VLOOKUP(A1464,'Hospitalisation Details'!$A$1:$Q$2344,12,FALSE)</f>
        <v>tier - 3</v>
      </c>
      <c r="R1464" s="11" t="str">
        <f ca="1">VLOOKUP(A1464,'Hospitalisation Details'!$A$1:$Q$2344,14,FALSE)</f>
        <v>tier - 3</v>
      </c>
      <c r="S1464" s="11">
        <f ca="1">VLOOKUP(A1464,'Hospitalisation Details'!$A$1:$Q$2344,17,FALSE)</f>
        <v>58</v>
      </c>
      <c r="T1464" s="11" t="str">
        <f ca="1">VLOOKUP(A1464,'Hospitalisation Details'!$A$1:$Q$2336,16,FALSE)</f>
        <v>R1013</v>
      </c>
    </row>
    <row r="1465" ht="15.5" spans="1:20">
      <c r="A1465" s="10" t="s">
        <v>5328</v>
      </c>
      <c r="B1465" s="11" t="str">
        <f>VLOOKUP(A1465,'Customer Names'!$H$6:$K$2340,3,FALSE)</f>
        <v>  Edivaldo B</v>
      </c>
      <c r="C1465" s="11">
        <f>VLOOKUP(A1465,'Medical Examinations'!$A$1:$L$2336,2,FALSE)</f>
        <v>18.91</v>
      </c>
      <c r="D1465" s="11">
        <f>VLOOKUP(A1465,'Medical Examinations'!$A$1:$L$2336,3,FALSE)</f>
        <v>11.44</v>
      </c>
      <c r="E1465" s="11" t="str">
        <f>VLOOKUP(A1465,'Medical Examinations'!$A$1:$L$2336,4,FALSE)</f>
        <v>No</v>
      </c>
      <c r="F1465" s="11" t="str">
        <f>VLOOKUP(A1465,'Medical Examinations'!$A$1:$L$2336,5,FALSE)</f>
        <v>No</v>
      </c>
      <c r="G1465" s="11" t="str">
        <f>VLOOKUP(A1465,'Medical Examinations'!$A$1:$L$2336,6,FALSE)</f>
        <v>No</v>
      </c>
      <c r="H1465" s="11">
        <f>VLOOKUP(A1465,'Medical Examinations'!$A$1:$L$2336,8,FALSE)</f>
        <v>0</v>
      </c>
      <c r="I1465" s="11" t="str">
        <f>VLOOKUP(A1465,'Medical Examinations'!$A$1:$L$2336,10,FALSE)</f>
        <v>No</v>
      </c>
      <c r="J1465" s="11" t="str">
        <f>VLOOKUP(A1465,'Medical Examinations'!$A$1:$L$2336,11,FALSE)</f>
        <v>Normal Weight</v>
      </c>
      <c r="K1465" s="11" t="str">
        <f>VLOOKUP(A1465,'Medical Examinations'!$A$1:$L$2336,12,FALSE)</f>
        <v>Diabetes</v>
      </c>
      <c r="L1465" s="10">
        <f ca="1">VLOOKUP(A1465,'Hospitalisation Details'!$A$1:$Q$2344,3,FALSE)</f>
        <v>1967</v>
      </c>
      <c r="M1465" s="10" t="str">
        <f ca="1">VLOOKUP(A1465,'Hospitalisation Details'!$A$1:$Q$2344,5,FALSE)</f>
        <v>Dec</v>
      </c>
      <c r="N1465" s="11">
        <f ca="1">VLOOKUP(A1465,'Hospitalisation Details'!$A$1:$Q$2344,6,FALSE)</f>
        <v>30</v>
      </c>
      <c r="O1465" s="17">
        <f ca="1">VLOOKUP(A1465,'Hospitalisation Details'!$A$1:$Q$2344,7,FALSE)</f>
        <v>24836</v>
      </c>
      <c r="P1465" s="11">
        <f ca="1">VLOOKUP(A1465,'Hospitalisation Details'!$A$1:$Q$2344,10,FALSE)</f>
        <v>12268.63</v>
      </c>
      <c r="Q1465" s="11" t="str">
        <f ca="1">VLOOKUP(A1465,'Hospitalisation Details'!$A$1:$Q$2344,12,FALSE)</f>
        <v>tier - 3</v>
      </c>
      <c r="R1465" s="11" t="str">
        <f ca="1">VLOOKUP(A1465,'Hospitalisation Details'!$A$1:$Q$2344,14,FALSE)</f>
        <v>tier - 1</v>
      </c>
      <c r="S1465" s="11">
        <f ca="1">VLOOKUP(A1465,'Hospitalisation Details'!$A$1:$Q$2344,17,FALSE)</f>
        <v>57</v>
      </c>
      <c r="T1465" s="11" t="str">
        <f ca="1">VLOOKUP(A1465,'Hospitalisation Details'!$A$1:$Q$2336,16,FALSE)</f>
        <v>R1012</v>
      </c>
    </row>
    <row r="1466" ht="15.5" spans="1:20">
      <c r="A1466" s="10" t="s">
        <v>5331</v>
      </c>
      <c r="B1466" s="11" t="str">
        <f>VLOOKUP(A1466,'Customer Names'!$H$6:$K$2340,3,FALSE)</f>
        <v>  Eve</v>
      </c>
      <c r="C1466" s="11">
        <f>VLOOKUP(A1466,'Medical Examinations'!$A$1:$L$2336,2,FALSE)</f>
        <v>22.41</v>
      </c>
      <c r="D1466" s="11">
        <f>VLOOKUP(A1466,'Medical Examinations'!$A$1:$L$2336,3,FALSE)</f>
        <v>11.37</v>
      </c>
      <c r="E1466" s="11" t="str">
        <f>VLOOKUP(A1466,'Medical Examinations'!$A$1:$L$2336,4,FALSE)</f>
        <v>yes</v>
      </c>
      <c r="F1466" s="11" t="str">
        <f>VLOOKUP(A1466,'Medical Examinations'!$A$1:$L$2336,5,FALSE)</f>
        <v>No</v>
      </c>
      <c r="G1466" s="11" t="str">
        <f>VLOOKUP(A1466,'Medical Examinations'!$A$1:$L$2336,6,FALSE)</f>
        <v>No</v>
      </c>
      <c r="H1466" s="11">
        <f>VLOOKUP(A1466,'Medical Examinations'!$A$1:$L$2336,8,FALSE)</f>
        <v>1</v>
      </c>
      <c r="I1466" s="11" t="str">
        <f>VLOOKUP(A1466,'Medical Examinations'!$A$1:$L$2336,10,FALSE)</f>
        <v>No</v>
      </c>
      <c r="J1466" s="11" t="str">
        <f>VLOOKUP(A1466,'Medical Examinations'!$A$1:$L$2336,11,FALSE)</f>
        <v>Normal Weight</v>
      </c>
      <c r="K1466" s="11" t="str">
        <f>VLOOKUP(A1466,'Medical Examinations'!$A$1:$L$2336,12,FALSE)</f>
        <v>Diabetes</v>
      </c>
      <c r="L1466" s="10">
        <f ca="1">VLOOKUP(A1466,'Hospitalisation Details'!$A$1:$Q$2344,3,FALSE)</f>
        <v>1967</v>
      </c>
      <c r="M1466" s="10" t="str">
        <f ca="1">VLOOKUP(A1466,'Hospitalisation Details'!$A$1:$Q$2344,5,FALSE)</f>
        <v>Aug</v>
      </c>
      <c r="N1466" s="11">
        <f ca="1">VLOOKUP(A1466,'Hospitalisation Details'!$A$1:$Q$2344,6,FALSE)</f>
        <v>28</v>
      </c>
      <c r="O1466" s="17">
        <f ca="1">VLOOKUP(A1466,'Hospitalisation Details'!$A$1:$Q$2344,7,FALSE)</f>
        <v>24712</v>
      </c>
      <c r="P1466" s="11">
        <f ca="1">VLOOKUP(A1466,'Hospitalisation Details'!$A$1:$Q$2344,10,FALSE)</f>
        <v>12269.69</v>
      </c>
      <c r="Q1466" s="11" t="str">
        <f ca="1">VLOOKUP(A1466,'Hospitalisation Details'!$A$1:$Q$2344,12,FALSE)</f>
        <v>tier - 3</v>
      </c>
      <c r="R1466" s="11" t="str">
        <f ca="1">VLOOKUP(A1466,'Hospitalisation Details'!$A$1:$Q$2344,14,FALSE)</f>
        <v>tier - 2</v>
      </c>
      <c r="S1466" s="11">
        <f ca="1">VLOOKUP(A1466,'Hospitalisation Details'!$A$1:$Q$2344,17,FALSE)</f>
        <v>58</v>
      </c>
      <c r="T1466" s="11" t="str">
        <f ca="1">VLOOKUP(A1466,'Hospitalisation Details'!$A$1:$Q$2336,16,FALSE)</f>
        <v>R1012</v>
      </c>
    </row>
    <row r="1467" ht="15.5" spans="1:20">
      <c r="A1467" s="10" t="s">
        <v>5333</v>
      </c>
      <c r="B1467" s="11" t="str">
        <f>VLOOKUP(A1467,'Customer Names'!$H$6:$K$2340,3,FALSE)</f>
        <v>  Devin</v>
      </c>
      <c r="C1467" s="11">
        <f>VLOOKUP(A1467,'Medical Examinations'!$A$1:$L$2336,2,FALSE)</f>
        <v>22.705</v>
      </c>
      <c r="D1467" s="11">
        <f>VLOOKUP(A1467,'Medical Examinations'!$A$1:$L$2336,3,FALSE)</f>
        <v>6.14</v>
      </c>
      <c r="E1467" s="11" t="str">
        <f>VLOOKUP(A1467,'Medical Examinations'!$A$1:$L$2336,4,FALSE)</f>
        <v>No</v>
      </c>
      <c r="F1467" s="11" t="str">
        <f>VLOOKUP(A1467,'Medical Examinations'!$A$1:$L$2336,5,FALSE)</f>
        <v>No</v>
      </c>
      <c r="G1467" s="11" t="str">
        <f>VLOOKUP(A1467,'Medical Examinations'!$A$1:$L$2336,6,FALSE)</f>
        <v>No</v>
      </c>
      <c r="H1467" s="11">
        <f>VLOOKUP(A1467,'Medical Examinations'!$A$1:$L$2336,8,FALSE)</f>
        <v>0</v>
      </c>
      <c r="I1467" s="11" t="str">
        <f>VLOOKUP(A1467,'Medical Examinations'!$A$1:$L$2336,10,FALSE)</f>
        <v>No</v>
      </c>
      <c r="J1467" s="11" t="str">
        <f>VLOOKUP(A1467,'Medical Examinations'!$A$1:$L$2336,11,FALSE)</f>
        <v>Normal Weight</v>
      </c>
      <c r="K1467" s="11" t="str">
        <f>VLOOKUP(A1467,'Medical Examinations'!$A$1:$L$2336,12,FALSE)</f>
        <v>Prediabetes</v>
      </c>
      <c r="L1467" s="10">
        <f ca="1">VLOOKUP(A1467,'Hospitalisation Details'!$A$1:$Q$2344,3,FALSE)</f>
        <v>1966</v>
      </c>
      <c r="M1467" s="10" t="str">
        <f ca="1">VLOOKUP(A1467,'Hospitalisation Details'!$A$1:$Q$2344,5,FALSE)</f>
        <v>Nov</v>
      </c>
      <c r="N1467" s="11">
        <f ca="1">VLOOKUP(A1467,'Hospitalisation Details'!$A$1:$Q$2344,6,FALSE)</f>
        <v>16</v>
      </c>
      <c r="O1467" s="17">
        <f ca="1">VLOOKUP(A1467,'Hospitalisation Details'!$A$1:$Q$2344,7,FALSE)</f>
        <v>24427</v>
      </c>
      <c r="P1467" s="11">
        <f ca="1">VLOOKUP(A1467,'Hospitalisation Details'!$A$1:$Q$2344,10,FALSE)</f>
        <v>12282.03</v>
      </c>
      <c r="Q1467" s="11" t="str">
        <f ca="1">VLOOKUP(A1467,'Hospitalisation Details'!$A$1:$Q$2344,12,FALSE)</f>
        <v>tier - 3</v>
      </c>
      <c r="R1467" s="11" t="str">
        <f ca="1">VLOOKUP(A1467,'Hospitalisation Details'!$A$1:$Q$2344,14,FALSE)</f>
        <v>tier - 1</v>
      </c>
      <c r="S1467" s="11">
        <f ca="1">VLOOKUP(A1467,'Hospitalisation Details'!$A$1:$Q$2344,17,FALSE)</f>
        <v>58</v>
      </c>
      <c r="T1467" s="11" t="str">
        <f ca="1">VLOOKUP(A1467,'Hospitalisation Details'!$A$1:$Q$2336,16,FALSE)</f>
        <v>R1025</v>
      </c>
    </row>
    <row r="1468" ht="15.5" spans="1:20">
      <c r="A1468" s="10" t="s">
        <v>5336</v>
      </c>
      <c r="B1468" s="11" t="str">
        <f>VLOOKUP(A1468,'Customer Names'!$H$6:$K$2340,3,FALSE)</f>
        <v>  Shaun R</v>
      </c>
      <c r="C1468" s="11">
        <f>VLOOKUP(A1468,'Medical Examinations'!$A$1:$L$2336,2,FALSE)</f>
        <v>37.18</v>
      </c>
      <c r="D1468" s="11">
        <f>VLOOKUP(A1468,'Medical Examinations'!$A$1:$L$2336,3,FALSE)</f>
        <v>4.89</v>
      </c>
      <c r="E1468" s="11" t="str">
        <f>VLOOKUP(A1468,'Medical Examinations'!$A$1:$L$2336,4,FALSE)</f>
        <v>No</v>
      </c>
      <c r="F1468" s="11" t="str">
        <f>VLOOKUP(A1468,'Medical Examinations'!$A$1:$L$2336,5,FALSE)</f>
        <v>No</v>
      </c>
      <c r="G1468" s="11" t="str">
        <f>VLOOKUP(A1468,'Medical Examinations'!$A$1:$L$2336,6,FALSE)</f>
        <v>No</v>
      </c>
      <c r="H1468" s="11">
        <f>VLOOKUP(A1468,'Medical Examinations'!$A$1:$L$2336,8,FALSE)</f>
        <v>0</v>
      </c>
      <c r="I1468" s="11" t="str">
        <f>VLOOKUP(A1468,'Medical Examinations'!$A$1:$L$2336,10,FALSE)</f>
        <v>No</v>
      </c>
      <c r="J1468" s="11" t="str">
        <f>VLOOKUP(A1468,'Medical Examinations'!$A$1:$L$2336,11,FALSE)</f>
        <v>Obesity</v>
      </c>
      <c r="K1468" s="11" t="str">
        <f>VLOOKUP(A1468,'Medical Examinations'!$A$1:$L$2336,12,FALSE)</f>
        <v>Normal</v>
      </c>
      <c r="L1468" s="10">
        <f ca="1">VLOOKUP(A1468,'Hospitalisation Details'!$A$1:$Q$2344,3,FALSE)</f>
        <v>1990</v>
      </c>
      <c r="M1468" s="10" t="str">
        <f ca="1">VLOOKUP(A1468,'Hospitalisation Details'!$A$1:$Q$2344,5,FALSE)</f>
        <v>Oct</v>
      </c>
      <c r="N1468" s="11">
        <f ca="1">VLOOKUP(A1468,'Hospitalisation Details'!$A$1:$Q$2344,6,FALSE)</f>
        <v>29</v>
      </c>
      <c r="O1468" s="17">
        <f ca="1">VLOOKUP(A1468,'Hospitalisation Details'!$A$1:$Q$2344,7,FALSE)</f>
        <v>33175</v>
      </c>
      <c r="P1468" s="11">
        <f ca="1">VLOOKUP(A1468,'Hospitalisation Details'!$A$1:$Q$2344,10,FALSE)</f>
        <v>12282.38</v>
      </c>
      <c r="Q1468" s="11" t="str">
        <f ca="1">VLOOKUP(A1468,'Hospitalisation Details'!$A$1:$Q$2344,12,FALSE)</f>
        <v>tier - 3</v>
      </c>
      <c r="R1468" s="11" t="str">
        <f ca="1">VLOOKUP(A1468,'Hospitalisation Details'!$A$1:$Q$2344,14,FALSE)</f>
        <v>tier - 1</v>
      </c>
      <c r="S1468" s="11">
        <f ca="1">VLOOKUP(A1468,'Hospitalisation Details'!$A$1:$Q$2344,17,FALSE)</f>
        <v>35</v>
      </c>
      <c r="T1468" s="11" t="str">
        <f ca="1">VLOOKUP(A1468,'Hospitalisation Details'!$A$1:$Q$2336,16,FALSE)</f>
        <v>R1011</v>
      </c>
    </row>
    <row r="1469" ht="15.5" spans="1:20">
      <c r="A1469" s="10" t="s">
        <v>5339</v>
      </c>
      <c r="B1469" s="11" t="str">
        <f>VLOOKUP(A1469,'Customer Names'!$H$6:$K$2340,3,FALSE)</f>
        <v>  Adrian</v>
      </c>
      <c r="C1469" s="11">
        <f>VLOOKUP(A1469,'Medical Examinations'!$A$1:$L$2336,2,FALSE)</f>
        <v>35.97</v>
      </c>
      <c r="D1469" s="11">
        <f>VLOOKUP(A1469,'Medical Examinations'!$A$1:$L$2336,3,FALSE)</f>
        <v>4.6</v>
      </c>
      <c r="E1469" s="11" t="str">
        <f>VLOOKUP(A1469,'Medical Examinations'!$A$1:$L$2336,4,FALSE)</f>
        <v>No</v>
      </c>
      <c r="F1469" s="11" t="str">
        <f>VLOOKUP(A1469,'Medical Examinations'!$A$1:$L$2336,5,FALSE)</f>
        <v>No</v>
      </c>
      <c r="G1469" s="11" t="str">
        <f>VLOOKUP(A1469,'Medical Examinations'!$A$1:$L$2336,6,FALSE)</f>
        <v>No</v>
      </c>
      <c r="H1469" s="11">
        <f>VLOOKUP(A1469,'Medical Examinations'!$A$1:$L$2336,8,FALSE)</f>
        <v>0</v>
      </c>
      <c r="I1469" s="11" t="str">
        <f>VLOOKUP(A1469,'Medical Examinations'!$A$1:$L$2336,10,FALSE)</f>
        <v>No</v>
      </c>
      <c r="J1469" s="11" t="str">
        <f>VLOOKUP(A1469,'Medical Examinations'!$A$1:$L$2336,11,FALSE)</f>
        <v>Obesity</v>
      </c>
      <c r="K1469" s="11" t="str">
        <f>VLOOKUP(A1469,'Medical Examinations'!$A$1:$L$2336,12,FALSE)</f>
        <v>Normal</v>
      </c>
      <c r="L1469" s="10">
        <f ca="1">VLOOKUP(A1469,'Hospitalisation Details'!$A$1:$Q$2344,3,FALSE)</f>
        <v>1963</v>
      </c>
      <c r="M1469" s="10" t="str">
        <f ca="1">VLOOKUP(A1469,'Hospitalisation Details'!$A$1:$Q$2344,5,FALSE)</f>
        <v>Oct</v>
      </c>
      <c r="N1469" s="11">
        <f ca="1">VLOOKUP(A1469,'Hospitalisation Details'!$A$1:$Q$2344,6,FALSE)</f>
        <v>28</v>
      </c>
      <c r="O1469" s="17">
        <f ca="1">VLOOKUP(A1469,'Hospitalisation Details'!$A$1:$Q$2344,7,FALSE)</f>
        <v>23312</v>
      </c>
      <c r="P1469" s="11">
        <f ca="1">VLOOKUP(A1469,'Hospitalisation Details'!$A$1:$Q$2344,10,FALSE)</f>
        <v>12299.59</v>
      </c>
      <c r="Q1469" s="11" t="str">
        <f ca="1">VLOOKUP(A1469,'Hospitalisation Details'!$A$1:$Q$2344,12,FALSE)</f>
        <v>tier - 3</v>
      </c>
      <c r="R1469" s="11" t="str">
        <f ca="1">VLOOKUP(A1469,'Hospitalisation Details'!$A$1:$Q$2344,14,FALSE)</f>
        <v>tier - 1</v>
      </c>
      <c r="S1469" s="11">
        <f ca="1">VLOOKUP(A1469,'Hospitalisation Details'!$A$1:$Q$2344,17,FALSE)</f>
        <v>62</v>
      </c>
      <c r="T1469" s="11" t="str">
        <f ca="1">VLOOKUP(A1469,'Hospitalisation Details'!$A$1:$Q$2336,16,FALSE)</f>
        <v>R1025</v>
      </c>
    </row>
    <row r="1470" ht="15.5" spans="1:20">
      <c r="A1470" s="10" t="s">
        <v>5343</v>
      </c>
      <c r="B1470" s="11" t="str">
        <f>VLOOKUP(A1470,'Customer Names'!$H$6:$K$2340,3,FALSE)</f>
        <v>  Andrew</v>
      </c>
      <c r="C1470" s="11">
        <f>VLOOKUP(A1470,'Medical Examinations'!$A$1:$L$2336,2,FALSE)</f>
        <v>35.8</v>
      </c>
      <c r="D1470" s="11">
        <f>VLOOKUP(A1470,'Medical Examinations'!$A$1:$L$2336,3,FALSE)</f>
        <v>4.42</v>
      </c>
      <c r="E1470" s="11" t="str">
        <f>VLOOKUP(A1470,'Medical Examinations'!$A$1:$L$2336,4,FALSE)</f>
        <v>No</v>
      </c>
      <c r="F1470" s="11" t="str">
        <f>VLOOKUP(A1470,'Medical Examinations'!$A$1:$L$2336,5,FALSE)</f>
        <v>No</v>
      </c>
      <c r="G1470" s="11" t="str">
        <f>VLOOKUP(A1470,'Medical Examinations'!$A$1:$L$2336,6,FALSE)</f>
        <v>No</v>
      </c>
      <c r="H1470" s="11">
        <f>VLOOKUP(A1470,'Medical Examinations'!$A$1:$L$2336,8,FALSE)</f>
        <v>0</v>
      </c>
      <c r="I1470" s="11" t="str">
        <f>VLOOKUP(A1470,'Medical Examinations'!$A$1:$L$2336,10,FALSE)</f>
        <v>No</v>
      </c>
      <c r="J1470" s="11" t="str">
        <f>VLOOKUP(A1470,'Medical Examinations'!$A$1:$L$2336,11,FALSE)</f>
        <v>Obesity</v>
      </c>
      <c r="K1470" s="11" t="str">
        <f>VLOOKUP(A1470,'Medical Examinations'!$A$1:$L$2336,12,FALSE)</f>
        <v>Normal</v>
      </c>
      <c r="L1470" s="10">
        <f ca="1">VLOOKUP(A1470,'Hospitalisation Details'!$A$1:$Q$2344,3,FALSE)</f>
        <v>1963</v>
      </c>
      <c r="M1470" s="10" t="str">
        <f ca="1">VLOOKUP(A1470,'Hospitalisation Details'!$A$1:$Q$2344,5,FALSE)</f>
        <v>Aug</v>
      </c>
      <c r="N1470" s="11">
        <f ca="1">VLOOKUP(A1470,'Hospitalisation Details'!$A$1:$Q$2344,6,FALSE)</f>
        <v>29</v>
      </c>
      <c r="O1470" s="17">
        <f ca="1">VLOOKUP(A1470,'Hospitalisation Details'!$A$1:$Q$2344,7,FALSE)</f>
        <v>23252</v>
      </c>
      <c r="P1470" s="11">
        <f ca="1">VLOOKUP(A1470,'Hospitalisation Details'!$A$1:$Q$2344,10,FALSE)</f>
        <v>12323.94</v>
      </c>
      <c r="Q1470" s="11" t="str">
        <f ca="1">VLOOKUP(A1470,'Hospitalisation Details'!$A$1:$Q$2344,12,FALSE)</f>
        <v>tier - 3</v>
      </c>
      <c r="R1470" s="11" t="str">
        <f ca="1">VLOOKUP(A1470,'Hospitalisation Details'!$A$1:$Q$2344,14,FALSE)</f>
        <v>tier - 3</v>
      </c>
      <c r="S1470" s="11">
        <f ca="1">VLOOKUP(A1470,'Hospitalisation Details'!$A$1:$Q$2344,17,FALSE)</f>
        <v>62</v>
      </c>
      <c r="T1470" s="11" t="str">
        <f ca="1">VLOOKUP(A1470,'Hospitalisation Details'!$A$1:$Q$2336,16,FALSE)</f>
        <v>R1017</v>
      </c>
    </row>
    <row r="1471" ht="15.5" spans="1:20">
      <c r="A1471" s="10" t="s">
        <v>5346</v>
      </c>
      <c r="B1471" s="11" t="str">
        <f>VLOOKUP(A1471,'Customer Names'!$H$6:$K$2340,3,FALSE)</f>
        <v>  Mallory</v>
      </c>
      <c r="C1471" s="11">
        <f>VLOOKUP(A1471,'Medical Examinations'!$A$1:$L$2336,2,FALSE)</f>
        <v>28.31</v>
      </c>
      <c r="D1471" s="11">
        <f>VLOOKUP(A1471,'Medical Examinations'!$A$1:$L$2336,3,FALSE)</f>
        <v>7.48</v>
      </c>
      <c r="E1471" s="11" t="str">
        <f>VLOOKUP(A1471,'Medical Examinations'!$A$1:$L$2336,4,FALSE)</f>
        <v>yes</v>
      </c>
      <c r="F1471" s="11" t="str">
        <f>VLOOKUP(A1471,'Medical Examinations'!$A$1:$L$2336,5,FALSE)</f>
        <v>No</v>
      </c>
      <c r="G1471" s="11" t="str">
        <f>VLOOKUP(A1471,'Medical Examinations'!$A$1:$L$2336,6,FALSE)</f>
        <v>No</v>
      </c>
      <c r="H1471" s="11">
        <f>VLOOKUP(A1471,'Medical Examinations'!$A$1:$L$2336,8,FALSE)</f>
        <v>0</v>
      </c>
      <c r="I1471" s="11" t="str">
        <f>VLOOKUP(A1471,'Medical Examinations'!$A$1:$L$2336,10,FALSE)</f>
        <v>No</v>
      </c>
      <c r="J1471" s="11" t="str">
        <f>VLOOKUP(A1471,'Medical Examinations'!$A$1:$L$2336,11,FALSE)</f>
        <v>Over Weight</v>
      </c>
      <c r="K1471" s="11" t="str">
        <f>VLOOKUP(A1471,'Medical Examinations'!$A$1:$L$2336,12,FALSE)</f>
        <v>Diabetes</v>
      </c>
      <c r="L1471" s="10">
        <f ca="1">VLOOKUP(A1471,'Hospitalisation Details'!$A$1:$Q$2344,3,FALSE)</f>
        <v>1963</v>
      </c>
      <c r="M1471" s="10" t="str">
        <f ca="1">VLOOKUP(A1471,'Hospitalisation Details'!$A$1:$Q$2344,5,FALSE)</f>
        <v>Aug</v>
      </c>
      <c r="N1471" s="11">
        <f ca="1">VLOOKUP(A1471,'Hospitalisation Details'!$A$1:$Q$2344,6,FALSE)</f>
        <v>2</v>
      </c>
      <c r="O1471" s="17">
        <f ca="1">VLOOKUP(A1471,'Hospitalisation Details'!$A$1:$Q$2344,7,FALSE)</f>
        <v>23225</v>
      </c>
      <c r="P1471" s="11">
        <f ca="1">VLOOKUP(A1471,'Hospitalisation Details'!$A$1:$Q$2344,10,FALSE)</f>
        <v>12333.83</v>
      </c>
      <c r="Q1471" s="11" t="str">
        <f ca="1">VLOOKUP(A1471,'Hospitalisation Details'!$A$1:$Q$2344,12,FALSE)</f>
        <v>tier - 3</v>
      </c>
      <c r="R1471" s="11" t="str">
        <f ca="1">VLOOKUP(A1471,'Hospitalisation Details'!$A$1:$Q$2344,14,FALSE)</f>
        <v>tier - 2</v>
      </c>
      <c r="S1471" s="11">
        <f ca="1">VLOOKUP(A1471,'Hospitalisation Details'!$A$1:$Q$2344,17,FALSE)</f>
        <v>62</v>
      </c>
      <c r="T1471" s="11" t="str">
        <f ca="1">VLOOKUP(A1471,'Hospitalisation Details'!$A$1:$Q$2336,16,FALSE)</f>
        <v>R1011</v>
      </c>
    </row>
    <row r="1472" ht="15.5" spans="1:20">
      <c r="A1472" s="10" t="s">
        <v>5349</v>
      </c>
      <c r="B1472" s="11" t="str">
        <f>VLOOKUP(A1472,'Customer Names'!$H$6:$K$2340,3,FALSE)</f>
        <v>  Shawn E</v>
      </c>
      <c r="C1472" s="11">
        <f>VLOOKUP(A1472,'Medical Examinations'!$A$1:$L$2336,2,FALSE)</f>
        <v>38.06</v>
      </c>
      <c r="D1472" s="11">
        <f>VLOOKUP(A1472,'Medical Examinations'!$A$1:$L$2336,3,FALSE)</f>
        <v>10.74</v>
      </c>
      <c r="E1472" s="11" t="str">
        <f>VLOOKUP(A1472,'Medical Examinations'!$A$1:$L$2336,4,FALSE)</f>
        <v>No</v>
      </c>
      <c r="F1472" s="11" t="str">
        <f>VLOOKUP(A1472,'Medical Examinations'!$A$1:$L$2336,5,FALSE)</f>
        <v>No</v>
      </c>
      <c r="G1472" s="11" t="str">
        <f>VLOOKUP(A1472,'Medical Examinations'!$A$1:$L$2336,6,FALSE)</f>
        <v>No</v>
      </c>
      <c r="H1472" s="11">
        <f>VLOOKUP(A1472,'Medical Examinations'!$A$1:$L$2336,8,FALSE)</f>
        <v>0</v>
      </c>
      <c r="I1472" s="11" t="str">
        <f>VLOOKUP(A1472,'Medical Examinations'!$A$1:$L$2336,10,FALSE)</f>
        <v>No</v>
      </c>
      <c r="J1472" s="11" t="str">
        <f>VLOOKUP(A1472,'Medical Examinations'!$A$1:$L$2336,11,FALSE)</f>
        <v>Obesity</v>
      </c>
      <c r="K1472" s="11" t="str">
        <f>VLOOKUP(A1472,'Medical Examinations'!$A$1:$L$2336,12,FALSE)</f>
        <v>Diabetes</v>
      </c>
      <c r="L1472" s="10">
        <f ca="1">VLOOKUP(A1472,'Hospitalisation Details'!$A$1:$Q$2344,3,FALSE)</f>
        <v>1963</v>
      </c>
      <c r="M1472" s="10" t="str">
        <f ca="1">VLOOKUP(A1472,'Hospitalisation Details'!$A$1:$Q$2344,5,FALSE)</f>
        <v>Sep</v>
      </c>
      <c r="N1472" s="11">
        <f ca="1">VLOOKUP(A1472,'Hospitalisation Details'!$A$1:$Q$2344,6,FALSE)</f>
        <v>22</v>
      </c>
      <c r="O1472" s="17">
        <f ca="1">VLOOKUP(A1472,'Hospitalisation Details'!$A$1:$Q$2344,7,FALSE)</f>
        <v>23276</v>
      </c>
      <c r="P1472" s="11">
        <f ca="1">VLOOKUP(A1472,'Hospitalisation Details'!$A$1:$Q$2344,10,FALSE)</f>
        <v>12347.17</v>
      </c>
      <c r="Q1472" s="11" t="str">
        <f ca="1">VLOOKUP(A1472,'Hospitalisation Details'!$A$1:$Q$2344,12,FALSE)</f>
        <v>tier - 3</v>
      </c>
      <c r="R1472" s="11" t="str">
        <f ca="1">VLOOKUP(A1472,'Hospitalisation Details'!$A$1:$Q$2344,14,FALSE)</f>
        <v>tier - 3</v>
      </c>
      <c r="S1472" s="11">
        <f ca="1">VLOOKUP(A1472,'Hospitalisation Details'!$A$1:$Q$2344,17,FALSE)</f>
        <v>62</v>
      </c>
      <c r="T1472" s="11" t="str">
        <f ca="1">VLOOKUP(A1472,'Hospitalisation Details'!$A$1:$Q$2336,16,FALSE)</f>
        <v>R1011</v>
      </c>
    </row>
    <row r="1473" ht="15.5" spans="1:20">
      <c r="A1473" s="10" t="s">
        <v>5353</v>
      </c>
      <c r="B1473" s="11" t="str">
        <f>VLOOKUP(A1473,'Customer Names'!$H$6:$K$2340,3,FALSE)</f>
        <v>  Sarah E</v>
      </c>
      <c r="C1473" s="11">
        <f>VLOOKUP(A1473,'Medical Examinations'!$A$1:$L$2336,2,FALSE)</f>
        <v>28</v>
      </c>
      <c r="D1473" s="11">
        <f>VLOOKUP(A1473,'Medical Examinations'!$A$1:$L$2336,3,FALSE)</f>
        <v>5.19</v>
      </c>
      <c r="E1473" s="11" t="str">
        <f>VLOOKUP(A1473,'Medical Examinations'!$A$1:$L$2336,4,FALSE)</f>
        <v>No</v>
      </c>
      <c r="F1473" s="11" t="str">
        <f>VLOOKUP(A1473,'Medical Examinations'!$A$1:$L$2336,5,FALSE)</f>
        <v>No</v>
      </c>
      <c r="G1473" s="11" t="str">
        <f>VLOOKUP(A1473,'Medical Examinations'!$A$1:$L$2336,6,FALSE)</f>
        <v>No</v>
      </c>
      <c r="H1473" s="11">
        <f>VLOOKUP(A1473,'Medical Examinations'!$A$1:$L$2336,8,FALSE)</f>
        <v>1</v>
      </c>
      <c r="I1473" s="11" t="str">
        <f>VLOOKUP(A1473,'Medical Examinations'!$A$1:$L$2336,10,FALSE)</f>
        <v>No</v>
      </c>
      <c r="J1473" s="11" t="str">
        <f>VLOOKUP(A1473,'Medical Examinations'!$A$1:$L$2336,11,FALSE)</f>
        <v>Over Weight</v>
      </c>
      <c r="K1473" s="11" t="str">
        <f>VLOOKUP(A1473,'Medical Examinations'!$A$1:$L$2336,12,FALSE)</f>
        <v>Normal</v>
      </c>
      <c r="L1473" s="10">
        <f ca="1">VLOOKUP(A1473,'Hospitalisation Details'!$A$1:$Q$2344,3,FALSE)</f>
        <v>1966</v>
      </c>
      <c r="M1473" s="10" t="str">
        <f ca="1">VLOOKUP(A1473,'Hospitalisation Details'!$A$1:$Q$2344,5,FALSE)</f>
        <v>Dec</v>
      </c>
      <c r="N1473" s="11">
        <f ca="1">VLOOKUP(A1473,'Hospitalisation Details'!$A$1:$Q$2344,6,FALSE)</f>
        <v>29</v>
      </c>
      <c r="O1473" s="17">
        <f ca="1">VLOOKUP(A1473,'Hospitalisation Details'!$A$1:$Q$2344,7,FALSE)</f>
        <v>24470</v>
      </c>
      <c r="P1473" s="11">
        <f ca="1">VLOOKUP(A1473,'Hospitalisation Details'!$A$1:$Q$2344,10,FALSE)</f>
        <v>12363.55</v>
      </c>
      <c r="Q1473" s="11" t="str">
        <f ca="1">VLOOKUP(A1473,'Hospitalisation Details'!$A$1:$Q$2344,12,FALSE)</f>
        <v>tier - 3</v>
      </c>
      <c r="R1473" s="11" t="str">
        <f ca="1">VLOOKUP(A1473,'Hospitalisation Details'!$A$1:$Q$2344,14,FALSE)</f>
        <v>tier - 3</v>
      </c>
      <c r="S1473" s="11">
        <f ca="1">VLOOKUP(A1473,'Hospitalisation Details'!$A$1:$Q$2344,17,FALSE)</f>
        <v>58</v>
      </c>
      <c r="T1473" s="11" t="str">
        <f ca="1">VLOOKUP(A1473,'Hospitalisation Details'!$A$1:$Q$2336,16,FALSE)</f>
        <v>R1011</v>
      </c>
    </row>
    <row r="1474" ht="15.5" spans="1:20">
      <c r="A1474" s="10" t="s">
        <v>5357</v>
      </c>
      <c r="B1474" s="11" t="str">
        <f>VLOOKUP(A1474,'Customer Names'!$H$6:$K$2340,3,FALSE)</f>
        <v>  Josh</v>
      </c>
      <c r="C1474" s="11">
        <f>VLOOKUP(A1474,'Medical Examinations'!$A$1:$L$2336,2,FALSE)</f>
        <v>34.32</v>
      </c>
      <c r="D1474" s="11">
        <f>VLOOKUP(A1474,'Medical Examinations'!$A$1:$L$2336,3,FALSE)</f>
        <v>9.17</v>
      </c>
      <c r="E1474" s="11" t="str">
        <f>VLOOKUP(A1474,'Medical Examinations'!$A$1:$L$2336,4,FALSE)</f>
        <v>No</v>
      </c>
      <c r="F1474" s="11" t="str">
        <f>VLOOKUP(A1474,'Medical Examinations'!$A$1:$L$2336,5,FALSE)</f>
        <v>No</v>
      </c>
      <c r="G1474" s="11" t="str">
        <f>VLOOKUP(A1474,'Medical Examinations'!$A$1:$L$2336,6,FALSE)</f>
        <v>No</v>
      </c>
      <c r="H1474" s="11">
        <f>VLOOKUP(A1474,'Medical Examinations'!$A$1:$L$2336,8,FALSE)</f>
        <v>0</v>
      </c>
      <c r="I1474" s="11" t="str">
        <f>VLOOKUP(A1474,'Medical Examinations'!$A$1:$L$2336,10,FALSE)</f>
        <v>No</v>
      </c>
      <c r="J1474" s="11" t="str">
        <f>VLOOKUP(A1474,'Medical Examinations'!$A$1:$L$2336,11,FALSE)</f>
        <v>Obesity</v>
      </c>
      <c r="K1474" s="11" t="str">
        <f>VLOOKUP(A1474,'Medical Examinations'!$A$1:$L$2336,12,FALSE)</f>
        <v>Diabetes</v>
      </c>
      <c r="L1474" s="10">
        <f ca="1">VLOOKUP(A1474,'Hospitalisation Details'!$A$1:$Q$2344,3,FALSE)</f>
        <v>1962</v>
      </c>
      <c r="M1474" s="10" t="str">
        <f ca="1">VLOOKUP(A1474,'Hospitalisation Details'!$A$1:$Q$2344,5,FALSE)</f>
        <v>Sep</v>
      </c>
      <c r="N1474" s="11">
        <f ca="1">VLOOKUP(A1474,'Hospitalisation Details'!$A$1:$Q$2344,6,FALSE)</f>
        <v>26</v>
      </c>
      <c r="O1474" s="17">
        <f ca="1">VLOOKUP(A1474,'Hospitalisation Details'!$A$1:$Q$2344,7,FALSE)</f>
        <v>22915</v>
      </c>
      <c r="P1474" s="11">
        <f ca="1">VLOOKUP(A1474,'Hospitalisation Details'!$A$1:$Q$2344,10,FALSE)</f>
        <v>12369.89</v>
      </c>
      <c r="Q1474" s="11" t="str">
        <f ca="1">VLOOKUP(A1474,'Hospitalisation Details'!$A$1:$Q$2344,12,FALSE)</f>
        <v>tier - 3</v>
      </c>
      <c r="R1474" s="11" t="str">
        <f ca="1">VLOOKUP(A1474,'Hospitalisation Details'!$A$1:$Q$2344,14,FALSE)</f>
        <v>tier - 2</v>
      </c>
      <c r="S1474" s="11">
        <f ca="1">VLOOKUP(A1474,'Hospitalisation Details'!$A$1:$Q$2344,17,FALSE)</f>
        <v>63</v>
      </c>
      <c r="T1474" s="11" t="str">
        <f ca="1">VLOOKUP(A1474,'Hospitalisation Details'!$A$1:$Q$2336,16,FALSE)</f>
        <v>R1024</v>
      </c>
    </row>
    <row r="1475" ht="15.5" spans="1:20">
      <c r="A1475" s="10" t="s">
        <v>5360</v>
      </c>
      <c r="B1475" s="11" t="str">
        <f>VLOOKUP(A1475,'Customer Names'!$H$6:$K$2340,3,FALSE)</f>
        <v>  Johann A</v>
      </c>
      <c r="C1475" s="11">
        <f>VLOOKUP(A1475,'Medical Examinations'!$A$1:$L$2336,2,FALSE)</f>
        <v>22.3</v>
      </c>
      <c r="D1475" s="11">
        <f>VLOOKUP(A1475,'Medical Examinations'!$A$1:$L$2336,3,FALSE)</f>
        <v>4.95</v>
      </c>
      <c r="E1475" s="11" t="str">
        <f>VLOOKUP(A1475,'Medical Examinations'!$A$1:$L$2336,4,FALSE)</f>
        <v>yes</v>
      </c>
      <c r="F1475" s="11" t="str">
        <f>VLOOKUP(A1475,'Medical Examinations'!$A$1:$L$2336,5,FALSE)</f>
        <v>No</v>
      </c>
      <c r="G1475" s="11" t="str">
        <f>VLOOKUP(A1475,'Medical Examinations'!$A$1:$L$2336,6,FALSE)</f>
        <v>No</v>
      </c>
      <c r="H1475" s="11">
        <f>VLOOKUP(A1475,'Medical Examinations'!$A$1:$L$2336,8,FALSE)</f>
        <v>0</v>
      </c>
      <c r="I1475" s="11" t="str">
        <f>VLOOKUP(A1475,'Medical Examinations'!$A$1:$L$2336,10,FALSE)</f>
        <v>No</v>
      </c>
      <c r="J1475" s="11" t="str">
        <f>VLOOKUP(A1475,'Medical Examinations'!$A$1:$L$2336,11,FALSE)</f>
        <v>Normal Weight</v>
      </c>
      <c r="K1475" s="11" t="str">
        <f>VLOOKUP(A1475,'Medical Examinations'!$A$1:$L$2336,12,FALSE)</f>
        <v>Normal</v>
      </c>
      <c r="L1475" s="10">
        <f ca="1">VLOOKUP(A1475,'Hospitalisation Details'!$A$1:$Q$2344,3,FALSE)</f>
        <v>1989</v>
      </c>
      <c r="M1475" s="10" t="str">
        <f ca="1">VLOOKUP(A1475,'Hospitalisation Details'!$A$1:$Q$2344,5,FALSE)</f>
        <v>Dec</v>
      </c>
      <c r="N1475" s="11">
        <f ca="1">VLOOKUP(A1475,'Hospitalisation Details'!$A$1:$Q$2344,6,FALSE)</f>
        <v>29</v>
      </c>
      <c r="O1475" s="17">
        <f ca="1">VLOOKUP(A1475,'Hospitalisation Details'!$A$1:$Q$2344,7,FALSE)</f>
        <v>32871</v>
      </c>
      <c r="P1475" s="11">
        <f ca="1">VLOOKUP(A1475,'Hospitalisation Details'!$A$1:$Q$2344,10,FALSE)</f>
        <v>12404.88</v>
      </c>
      <c r="Q1475" s="11" t="str">
        <f ca="1">VLOOKUP(A1475,'Hospitalisation Details'!$A$1:$Q$2344,12,FALSE)</f>
        <v>tier - 3</v>
      </c>
      <c r="R1475" s="11" t="str">
        <f ca="1">VLOOKUP(A1475,'Hospitalisation Details'!$A$1:$Q$2344,14,FALSE)</f>
        <v>tier - 3</v>
      </c>
      <c r="S1475" s="11">
        <f ca="1">VLOOKUP(A1475,'Hospitalisation Details'!$A$1:$Q$2344,17,FALSE)</f>
        <v>35</v>
      </c>
      <c r="T1475" s="11" t="str">
        <f ca="1">VLOOKUP(A1475,'Hospitalisation Details'!$A$1:$Q$2336,16,FALSE)</f>
        <v>R1016</v>
      </c>
    </row>
    <row r="1476" ht="15.5" spans="1:20">
      <c r="A1476" s="10" t="s">
        <v>5364</v>
      </c>
      <c r="B1476" s="11" t="str">
        <f>VLOOKUP(A1476,'Customer Names'!$H$6:$K$2340,3,FALSE)</f>
        <v>  Robin M</v>
      </c>
      <c r="C1476" s="11">
        <f>VLOOKUP(A1476,'Medical Examinations'!$A$1:$L$2336,2,FALSE)</f>
        <v>27.835</v>
      </c>
      <c r="D1476" s="11">
        <f>VLOOKUP(A1476,'Medical Examinations'!$A$1:$L$2336,3,FALSE)</f>
        <v>6.03</v>
      </c>
      <c r="E1476" s="11" t="str">
        <f>VLOOKUP(A1476,'Medical Examinations'!$A$1:$L$2336,4,FALSE)</f>
        <v>No</v>
      </c>
      <c r="F1476" s="11" t="str">
        <f>VLOOKUP(A1476,'Medical Examinations'!$A$1:$L$2336,5,FALSE)</f>
        <v>No</v>
      </c>
      <c r="G1476" s="11" t="str">
        <f>VLOOKUP(A1476,'Medical Examinations'!$A$1:$L$2336,6,FALSE)</f>
        <v>No</v>
      </c>
      <c r="H1476" s="11">
        <f>VLOOKUP(A1476,'Medical Examinations'!$A$1:$L$2336,8,FALSE)</f>
        <v>1</v>
      </c>
      <c r="I1476" s="11" t="str">
        <f>VLOOKUP(A1476,'Medical Examinations'!$A$1:$L$2336,10,FALSE)</f>
        <v>No</v>
      </c>
      <c r="J1476" s="11" t="str">
        <f>VLOOKUP(A1476,'Medical Examinations'!$A$1:$L$2336,11,FALSE)</f>
        <v>Over Weight</v>
      </c>
      <c r="K1476" s="11" t="str">
        <f>VLOOKUP(A1476,'Medical Examinations'!$A$1:$L$2336,12,FALSE)</f>
        <v>Prediabetes</v>
      </c>
      <c r="L1476" s="10">
        <f ca="1">VLOOKUP(A1476,'Hospitalisation Details'!$A$1:$Q$2344,3,FALSE)</f>
        <v>1972</v>
      </c>
      <c r="M1476" s="10" t="str">
        <f ca="1">VLOOKUP(A1476,'Hospitalisation Details'!$A$1:$Q$2344,5,FALSE)</f>
        <v>Aug</v>
      </c>
      <c r="N1476" s="11">
        <f ca="1">VLOOKUP(A1476,'Hospitalisation Details'!$A$1:$Q$2344,6,FALSE)</f>
        <v>21</v>
      </c>
      <c r="O1476" s="17">
        <f ca="1">VLOOKUP(A1476,'Hospitalisation Details'!$A$1:$Q$2344,7,FALSE)</f>
        <v>26532</v>
      </c>
      <c r="P1476" s="11">
        <f ca="1">VLOOKUP(A1476,'Hospitalisation Details'!$A$1:$Q$2344,10,FALSE)</f>
        <v>12407.3</v>
      </c>
      <c r="Q1476" s="11" t="str">
        <f ca="1">VLOOKUP(A1476,'Hospitalisation Details'!$A$1:$Q$2344,12,FALSE)</f>
        <v>tier - 3</v>
      </c>
      <c r="R1476" s="11" t="str">
        <f ca="1">VLOOKUP(A1476,'Hospitalisation Details'!$A$1:$Q$2344,14,FALSE)</f>
        <v>tier - 2</v>
      </c>
      <c r="S1476" s="11">
        <f ca="1">VLOOKUP(A1476,'Hospitalisation Details'!$A$1:$Q$2344,17,FALSE)</f>
        <v>53</v>
      </c>
      <c r="T1476" s="11" t="str">
        <f ca="1">VLOOKUP(A1476,'Hospitalisation Details'!$A$1:$Q$2336,16,FALSE)</f>
        <v>R1021</v>
      </c>
    </row>
    <row r="1477" ht="15.5" spans="1:20">
      <c r="A1477" s="10" t="s">
        <v>5368</v>
      </c>
      <c r="B1477" s="11" t="str">
        <f>VLOOKUP(A1477,'Customer Names'!$H$6:$K$2340,3,FALSE)</f>
        <v>  Kyle K</v>
      </c>
      <c r="C1477" s="11">
        <f>VLOOKUP(A1477,'Medical Examinations'!$A$1:$L$2336,2,FALSE)</f>
        <v>39.23</v>
      </c>
      <c r="D1477" s="11">
        <f>VLOOKUP(A1477,'Medical Examinations'!$A$1:$L$2336,3,FALSE)</f>
        <v>5.36</v>
      </c>
      <c r="E1477" s="11" t="str">
        <f>VLOOKUP(A1477,'Medical Examinations'!$A$1:$L$2336,4,FALSE)</f>
        <v>No</v>
      </c>
      <c r="F1477" s="11" t="str">
        <f>VLOOKUP(A1477,'Medical Examinations'!$A$1:$L$2336,5,FALSE)</f>
        <v>No</v>
      </c>
      <c r="G1477" s="11" t="str">
        <f>VLOOKUP(A1477,'Medical Examinations'!$A$1:$L$2336,6,FALSE)</f>
        <v>No</v>
      </c>
      <c r="H1477" s="11">
        <f>VLOOKUP(A1477,'Medical Examinations'!$A$1:$L$2336,8,FALSE)</f>
        <v>0</v>
      </c>
      <c r="I1477" s="11" t="str">
        <f>VLOOKUP(A1477,'Medical Examinations'!$A$1:$L$2336,10,FALSE)</f>
        <v>No</v>
      </c>
      <c r="J1477" s="11" t="str">
        <f>VLOOKUP(A1477,'Medical Examinations'!$A$1:$L$2336,11,FALSE)</f>
        <v>Obesity</v>
      </c>
      <c r="K1477" s="11" t="str">
        <f>VLOOKUP(A1477,'Medical Examinations'!$A$1:$L$2336,12,FALSE)</f>
        <v>Normal</v>
      </c>
      <c r="L1477" s="10">
        <f ca="1">VLOOKUP(A1477,'Hospitalisation Details'!$A$1:$Q$2344,3,FALSE)</f>
        <v>1979</v>
      </c>
      <c r="M1477" s="10" t="str">
        <f ca="1">VLOOKUP(A1477,'Hospitalisation Details'!$A$1:$Q$2344,5,FALSE)</f>
        <v>Jul</v>
      </c>
      <c r="N1477" s="11">
        <f ca="1">VLOOKUP(A1477,'Hospitalisation Details'!$A$1:$Q$2344,6,FALSE)</f>
        <v>14</v>
      </c>
      <c r="O1477" s="17">
        <f ca="1">VLOOKUP(A1477,'Hospitalisation Details'!$A$1:$Q$2344,7,FALSE)</f>
        <v>29050</v>
      </c>
      <c r="P1477" s="11">
        <f ca="1">VLOOKUP(A1477,'Hospitalisation Details'!$A$1:$Q$2344,10,FALSE)</f>
        <v>12408.29</v>
      </c>
      <c r="Q1477" s="11" t="str">
        <f ca="1">VLOOKUP(A1477,'Hospitalisation Details'!$A$1:$Q$2344,12,FALSE)</f>
        <v>tier - 3</v>
      </c>
      <c r="R1477" s="11" t="str">
        <f ca="1">VLOOKUP(A1477,'Hospitalisation Details'!$A$1:$Q$2344,14,FALSE)</f>
        <v>tier - 1</v>
      </c>
      <c r="S1477" s="11">
        <f ca="1">VLOOKUP(A1477,'Hospitalisation Details'!$A$1:$Q$2344,17,FALSE)</f>
        <v>46</v>
      </c>
      <c r="T1477" s="11" t="str">
        <f ca="1">VLOOKUP(A1477,'Hospitalisation Details'!$A$1:$Q$2336,16,FALSE)</f>
        <v>R1022</v>
      </c>
    </row>
    <row r="1478" ht="15.5" spans="1:20">
      <c r="A1478" s="10" t="s">
        <v>5371</v>
      </c>
      <c r="B1478" s="11" t="str">
        <f>VLOOKUP(A1478,'Customer Names'!$H$6:$K$2340,3,FALSE)</f>
        <v>  Alison</v>
      </c>
      <c r="C1478" s="11">
        <f>VLOOKUP(A1478,'Medical Examinations'!$A$1:$L$2336,2,FALSE)</f>
        <v>19.95</v>
      </c>
      <c r="D1478" s="11">
        <f>VLOOKUP(A1478,'Medical Examinations'!$A$1:$L$2336,3,FALSE)</f>
        <v>6.11</v>
      </c>
      <c r="E1478" s="11" t="str">
        <f>VLOOKUP(A1478,'Medical Examinations'!$A$1:$L$2336,4,FALSE)</f>
        <v>No</v>
      </c>
      <c r="F1478" s="11" t="str">
        <f>VLOOKUP(A1478,'Medical Examinations'!$A$1:$L$2336,5,FALSE)</f>
        <v>No</v>
      </c>
      <c r="G1478" s="11" t="str">
        <f>VLOOKUP(A1478,'Medical Examinations'!$A$1:$L$2336,6,FALSE)</f>
        <v>No</v>
      </c>
      <c r="H1478" s="11">
        <f>VLOOKUP(A1478,'Medical Examinations'!$A$1:$L$2336,8,FALSE)</f>
        <v>1</v>
      </c>
      <c r="I1478" s="11" t="str">
        <f>VLOOKUP(A1478,'Medical Examinations'!$A$1:$L$2336,10,FALSE)</f>
        <v>No</v>
      </c>
      <c r="J1478" s="11" t="str">
        <f>VLOOKUP(A1478,'Medical Examinations'!$A$1:$L$2336,11,FALSE)</f>
        <v>Normal Weight</v>
      </c>
      <c r="K1478" s="11" t="str">
        <f>VLOOKUP(A1478,'Medical Examinations'!$A$1:$L$2336,12,FALSE)</f>
        <v>Prediabetes</v>
      </c>
      <c r="L1478" s="10">
        <f ca="1">VLOOKUP(A1478,'Hospitalisation Details'!$A$1:$Q$2344,3,FALSE)</f>
        <v>1964</v>
      </c>
      <c r="M1478" s="10" t="str">
        <f ca="1">VLOOKUP(A1478,'Hospitalisation Details'!$A$1:$Q$2344,5,FALSE)</f>
        <v>Aug</v>
      </c>
      <c r="N1478" s="11">
        <f ca="1">VLOOKUP(A1478,'Hospitalisation Details'!$A$1:$Q$2344,6,FALSE)</f>
        <v>4</v>
      </c>
      <c r="O1478" s="17">
        <f ca="1">VLOOKUP(A1478,'Hospitalisation Details'!$A$1:$Q$2344,7,FALSE)</f>
        <v>23593</v>
      </c>
      <c r="P1478" s="11">
        <f ca="1">VLOOKUP(A1478,'Hospitalisation Details'!$A$1:$Q$2344,10,FALSE)</f>
        <v>12430.95</v>
      </c>
      <c r="Q1478" s="11" t="str">
        <f ca="1">VLOOKUP(A1478,'Hospitalisation Details'!$A$1:$Q$2344,12,FALSE)</f>
        <v>tier - 3</v>
      </c>
      <c r="R1478" s="11" t="str">
        <f ca="1">VLOOKUP(A1478,'Hospitalisation Details'!$A$1:$Q$2344,14,FALSE)</f>
        <v>tier - 3</v>
      </c>
      <c r="S1478" s="11">
        <f ca="1">VLOOKUP(A1478,'Hospitalisation Details'!$A$1:$Q$2344,17,FALSE)</f>
        <v>61</v>
      </c>
      <c r="T1478" s="11" t="str">
        <f ca="1">VLOOKUP(A1478,'Hospitalisation Details'!$A$1:$Q$2336,16,FALSE)</f>
        <v>R1024</v>
      </c>
    </row>
    <row r="1479" ht="15.5" spans="1:20">
      <c r="A1479" s="10" t="s">
        <v>5374</v>
      </c>
      <c r="B1479" s="11" t="str">
        <f>VLOOKUP(A1479,'Customer Names'!$H$6:$K$2340,3,FALSE)</f>
        <v>  Michael A</v>
      </c>
      <c r="C1479" s="11">
        <f>VLOOKUP(A1479,'Medical Examinations'!$A$1:$L$2336,2,FALSE)</f>
        <v>34.64</v>
      </c>
      <c r="D1479" s="11">
        <f>VLOOKUP(A1479,'Medical Examinations'!$A$1:$L$2336,3,FALSE)</f>
        <v>4.88</v>
      </c>
      <c r="E1479" s="11" t="str">
        <f>VLOOKUP(A1479,'Medical Examinations'!$A$1:$L$2336,4,FALSE)</f>
        <v>No</v>
      </c>
      <c r="F1479" s="11" t="str">
        <f>VLOOKUP(A1479,'Medical Examinations'!$A$1:$L$2336,5,FALSE)</f>
        <v>No</v>
      </c>
      <c r="G1479" s="11" t="str">
        <f>VLOOKUP(A1479,'Medical Examinations'!$A$1:$L$2336,6,FALSE)</f>
        <v>Yes</v>
      </c>
      <c r="H1479" s="11">
        <f>VLOOKUP(A1479,'Medical Examinations'!$A$1:$L$2336,8,FALSE)</f>
        <v>1</v>
      </c>
      <c r="I1479" s="11" t="str">
        <f>VLOOKUP(A1479,'Medical Examinations'!$A$1:$L$2336,10,FALSE)</f>
        <v>No</v>
      </c>
      <c r="J1479" s="11" t="str">
        <f>VLOOKUP(A1479,'Medical Examinations'!$A$1:$L$2336,11,FALSE)</f>
        <v>Obesity</v>
      </c>
      <c r="K1479" s="11" t="str">
        <f>VLOOKUP(A1479,'Medical Examinations'!$A$1:$L$2336,12,FALSE)</f>
        <v>Normal</v>
      </c>
      <c r="L1479" s="10">
        <f ca="1">VLOOKUP(A1479,'Hospitalisation Details'!$A$1:$Q$2344,3,FALSE)</f>
        <v>1995</v>
      </c>
      <c r="M1479" s="10" t="str">
        <f ca="1">VLOOKUP(A1479,'Hospitalisation Details'!$A$1:$Q$2344,5,FALSE)</f>
        <v>Aug</v>
      </c>
      <c r="N1479" s="11">
        <f ca="1">VLOOKUP(A1479,'Hospitalisation Details'!$A$1:$Q$2344,6,FALSE)</f>
        <v>9</v>
      </c>
      <c r="O1479" s="17">
        <f ca="1">VLOOKUP(A1479,'Hospitalisation Details'!$A$1:$Q$2344,7,FALSE)</f>
        <v>34920</v>
      </c>
      <c r="P1479" s="11">
        <f ca="1">VLOOKUP(A1479,'Hospitalisation Details'!$A$1:$Q$2344,10,FALSE)</f>
        <v>12452.25</v>
      </c>
      <c r="Q1479" s="11" t="str">
        <f ca="1">VLOOKUP(A1479,'Hospitalisation Details'!$A$1:$Q$2344,12,FALSE)</f>
        <v>tier - 3</v>
      </c>
      <c r="R1479" s="11" t="str">
        <f ca="1">VLOOKUP(A1479,'Hospitalisation Details'!$A$1:$Q$2344,14,FALSE)</f>
        <v>tier - 3</v>
      </c>
      <c r="S1479" s="11">
        <f ca="1">VLOOKUP(A1479,'Hospitalisation Details'!$A$1:$Q$2344,17,FALSE)</f>
        <v>30</v>
      </c>
      <c r="T1479" s="11" t="str">
        <f ca="1">VLOOKUP(A1479,'Hospitalisation Details'!$A$1:$Q$2336,16,FALSE)</f>
        <v>R1012</v>
      </c>
    </row>
    <row r="1480" ht="15.5" spans="1:20">
      <c r="A1480" s="10" t="s">
        <v>5378</v>
      </c>
      <c r="B1480" s="11" t="str">
        <f>VLOOKUP(A1480,'Customer Names'!$H$6:$K$2340,3,FALSE)</f>
        <v>  Byron A</v>
      </c>
      <c r="C1480" s="11">
        <f>VLOOKUP(A1480,'Medical Examinations'!$A$1:$L$2336,2,FALSE)</f>
        <v>18.75</v>
      </c>
      <c r="D1480" s="11">
        <f>VLOOKUP(A1480,'Medical Examinations'!$A$1:$L$2336,3,FALSE)</f>
        <v>6.72</v>
      </c>
      <c r="E1480" s="11" t="str">
        <f>VLOOKUP(A1480,'Medical Examinations'!$A$1:$L$2336,4,FALSE)</f>
        <v>No</v>
      </c>
      <c r="F1480" s="11" t="str">
        <f>VLOOKUP(A1480,'Medical Examinations'!$A$1:$L$2336,5,FALSE)</f>
        <v>No</v>
      </c>
      <c r="G1480" s="11" t="str">
        <f>VLOOKUP(A1480,'Medical Examinations'!$A$1:$L$2336,6,FALSE)</f>
        <v>No</v>
      </c>
      <c r="H1480" s="11">
        <f>VLOOKUP(A1480,'Medical Examinations'!$A$1:$L$2336,8,FALSE)</f>
        <v>0</v>
      </c>
      <c r="I1480" s="11" t="str">
        <f>VLOOKUP(A1480,'Medical Examinations'!$A$1:$L$2336,10,FALSE)</f>
        <v>No</v>
      </c>
      <c r="J1480" s="11" t="str">
        <f>VLOOKUP(A1480,'Medical Examinations'!$A$1:$L$2336,11,FALSE)</f>
        <v>Normal Weight</v>
      </c>
      <c r="K1480" s="11" t="str">
        <f>VLOOKUP(A1480,'Medical Examinations'!$A$1:$L$2336,12,FALSE)</f>
        <v>Diabetes</v>
      </c>
      <c r="L1480" s="10">
        <f ca="1">VLOOKUP(A1480,'Hospitalisation Details'!$A$1:$Q$2344,3,FALSE)</f>
        <v>1968</v>
      </c>
      <c r="M1480" s="10" t="str">
        <f ca="1">VLOOKUP(A1480,'Hospitalisation Details'!$A$1:$Q$2344,5,FALSE)</f>
        <v>Nov</v>
      </c>
      <c r="N1480" s="11">
        <f ca="1">VLOOKUP(A1480,'Hospitalisation Details'!$A$1:$Q$2344,6,FALSE)</f>
        <v>26</v>
      </c>
      <c r="O1480" s="17">
        <f ca="1">VLOOKUP(A1480,'Hospitalisation Details'!$A$1:$Q$2344,7,FALSE)</f>
        <v>25168</v>
      </c>
      <c r="P1480" s="11">
        <f ca="1">VLOOKUP(A1480,'Hospitalisation Details'!$A$1:$Q$2344,10,FALSE)</f>
        <v>12475.35</v>
      </c>
      <c r="Q1480" s="11" t="str">
        <f ca="1">VLOOKUP(A1480,'Hospitalisation Details'!$A$1:$Q$2344,12,FALSE)</f>
        <v>tier - 3</v>
      </c>
      <c r="R1480" s="11" t="str">
        <f ca="1">VLOOKUP(A1480,'Hospitalisation Details'!$A$1:$Q$2344,14,FALSE)</f>
        <v>tier - 1</v>
      </c>
      <c r="S1480" s="11">
        <f ca="1">VLOOKUP(A1480,'Hospitalisation Details'!$A$1:$Q$2344,17,FALSE)</f>
        <v>56</v>
      </c>
      <c r="T1480" s="11" t="str">
        <f ca="1">VLOOKUP(A1480,'Hospitalisation Details'!$A$1:$Q$2336,16,FALSE)</f>
        <v>R1012</v>
      </c>
    </row>
    <row r="1481" ht="15.5" spans="1:20">
      <c r="A1481" s="10" t="s">
        <v>5382</v>
      </c>
      <c r="B1481" s="11" t="str">
        <f>VLOOKUP(A1481,'Customer Names'!$H$6:$K$2340,3,FALSE)</f>
        <v>  Carine A</v>
      </c>
      <c r="C1481" s="11">
        <f>VLOOKUP(A1481,'Medical Examinations'!$A$1:$L$2336,2,FALSE)</f>
        <v>26.48</v>
      </c>
      <c r="D1481" s="11">
        <f>VLOOKUP(A1481,'Medical Examinations'!$A$1:$L$2336,3,FALSE)</f>
        <v>4.2</v>
      </c>
      <c r="E1481" s="11" t="str">
        <f>VLOOKUP(A1481,'Medical Examinations'!$A$1:$L$2336,4,FALSE)</f>
        <v>No</v>
      </c>
      <c r="F1481" s="11" t="str">
        <f>VLOOKUP(A1481,'Medical Examinations'!$A$1:$L$2336,5,FALSE)</f>
        <v>No</v>
      </c>
      <c r="G1481" s="11" t="str">
        <f>VLOOKUP(A1481,'Medical Examinations'!$A$1:$L$2336,6,FALSE)</f>
        <v>No</v>
      </c>
      <c r="H1481" s="11">
        <f>VLOOKUP(A1481,'Medical Examinations'!$A$1:$L$2336,8,FALSE)</f>
        <v>1</v>
      </c>
      <c r="I1481" s="11" t="str">
        <f>VLOOKUP(A1481,'Medical Examinations'!$A$1:$L$2336,10,FALSE)</f>
        <v>No</v>
      </c>
      <c r="J1481" s="11" t="str">
        <f>VLOOKUP(A1481,'Medical Examinations'!$A$1:$L$2336,11,FALSE)</f>
        <v>Over Weight</v>
      </c>
      <c r="K1481" s="11" t="str">
        <f>VLOOKUP(A1481,'Medical Examinations'!$A$1:$L$2336,12,FALSE)</f>
        <v>Normal</v>
      </c>
      <c r="L1481" s="10">
        <f ca="1">VLOOKUP(A1481,'Hospitalisation Details'!$A$1:$Q$2344,3,FALSE)</f>
        <v>1968</v>
      </c>
      <c r="M1481" s="10" t="str">
        <f ca="1">VLOOKUP(A1481,'Hospitalisation Details'!$A$1:$Q$2344,5,FALSE)</f>
        <v>Nov</v>
      </c>
      <c r="N1481" s="11">
        <f ca="1">VLOOKUP(A1481,'Hospitalisation Details'!$A$1:$Q$2344,6,FALSE)</f>
        <v>12</v>
      </c>
      <c r="O1481" s="17">
        <f ca="1">VLOOKUP(A1481,'Hospitalisation Details'!$A$1:$Q$2344,7,FALSE)</f>
        <v>25154</v>
      </c>
      <c r="P1481" s="11">
        <f ca="1">VLOOKUP(A1481,'Hospitalisation Details'!$A$1:$Q$2344,10,FALSE)</f>
        <v>12479.71</v>
      </c>
      <c r="Q1481" s="11" t="str">
        <f ca="1">VLOOKUP(A1481,'Hospitalisation Details'!$A$1:$Q$2344,12,FALSE)</f>
        <v>tier - 3</v>
      </c>
      <c r="R1481" s="11" t="str">
        <f ca="1">VLOOKUP(A1481,'Hospitalisation Details'!$A$1:$Q$2344,14,FALSE)</f>
        <v>tier - 3</v>
      </c>
      <c r="S1481" s="11">
        <f ca="1">VLOOKUP(A1481,'Hospitalisation Details'!$A$1:$Q$2344,17,FALSE)</f>
        <v>56</v>
      </c>
      <c r="T1481" s="11" t="str">
        <f ca="1">VLOOKUP(A1481,'Hospitalisation Details'!$A$1:$Q$2336,16,FALSE)</f>
        <v>R1012</v>
      </c>
    </row>
    <row r="1482" ht="15.5" spans="1:20">
      <c r="A1482" s="10" t="s">
        <v>5386</v>
      </c>
      <c r="B1482" s="11" t="str">
        <f>VLOOKUP(A1482,'Customer Names'!$H$6:$K$2340,3,FALSE)</f>
        <v>  Nathaniel</v>
      </c>
      <c r="C1482" s="11">
        <f>VLOOKUP(A1482,'Medical Examinations'!$A$1:$L$2336,2,FALSE)</f>
        <v>34.83</v>
      </c>
      <c r="D1482" s="11">
        <f>VLOOKUP(A1482,'Medical Examinations'!$A$1:$L$2336,3,FALSE)</f>
        <v>5.79</v>
      </c>
      <c r="E1482" s="11" t="str">
        <f>VLOOKUP(A1482,'Medical Examinations'!$A$1:$L$2336,4,FALSE)</f>
        <v>No</v>
      </c>
      <c r="F1482" s="11" t="str">
        <f>VLOOKUP(A1482,'Medical Examinations'!$A$1:$L$2336,5,FALSE)</f>
        <v>No</v>
      </c>
      <c r="G1482" s="11" t="str">
        <f>VLOOKUP(A1482,'Medical Examinations'!$A$1:$L$2336,6,FALSE)</f>
        <v>No</v>
      </c>
      <c r="H1482" s="11">
        <f>VLOOKUP(A1482,'Medical Examinations'!$A$1:$L$2336,8,FALSE)</f>
        <v>1</v>
      </c>
      <c r="I1482" s="11" t="str">
        <f>VLOOKUP(A1482,'Medical Examinations'!$A$1:$L$2336,10,FALSE)</f>
        <v>No</v>
      </c>
      <c r="J1482" s="11" t="str">
        <f>VLOOKUP(A1482,'Medical Examinations'!$A$1:$L$2336,11,FALSE)</f>
        <v>Obesity</v>
      </c>
      <c r="K1482" s="11" t="str">
        <f>VLOOKUP(A1482,'Medical Examinations'!$A$1:$L$2336,12,FALSE)</f>
        <v>Prediabetes</v>
      </c>
      <c r="L1482" s="10">
        <f ca="1">VLOOKUP(A1482,'Hospitalisation Details'!$A$1:$Q$2344,3,FALSE)</f>
        <v>1967</v>
      </c>
      <c r="M1482" s="10" t="str">
        <f ca="1">VLOOKUP(A1482,'Hospitalisation Details'!$A$1:$Q$2344,5,FALSE)</f>
        <v>Sep</v>
      </c>
      <c r="N1482" s="11">
        <f ca="1">VLOOKUP(A1482,'Hospitalisation Details'!$A$1:$Q$2344,6,FALSE)</f>
        <v>1</v>
      </c>
      <c r="O1482" s="17">
        <f ca="1">VLOOKUP(A1482,'Hospitalisation Details'!$A$1:$Q$2344,7,FALSE)</f>
        <v>24716</v>
      </c>
      <c r="P1482" s="11">
        <f ca="1">VLOOKUP(A1482,'Hospitalisation Details'!$A$1:$Q$2344,10,FALSE)</f>
        <v>12485.8</v>
      </c>
      <c r="Q1482" s="11" t="str">
        <f ca="1">VLOOKUP(A1482,'Hospitalisation Details'!$A$1:$Q$2344,12,FALSE)</f>
        <v>tier - 3</v>
      </c>
      <c r="R1482" s="11" t="str">
        <f ca="1">VLOOKUP(A1482,'Hospitalisation Details'!$A$1:$Q$2344,14,FALSE)</f>
        <v>tier - 3</v>
      </c>
      <c r="S1482" s="11">
        <f ca="1">VLOOKUP(A1482,'Hospitalisation Details'!$A$1:$Q$2344,17,FALSE)</f>
        <v>58</v>
      </c>
      <c r="T1482" s="11" t="str">
        <f ca="1">VLOOKUP(A1482,'Hospitalisation Details'!$A$1:$Q$2336,16,FALSE)</f>
        <v>R1013</v>
      </c>
    </row>
    <row r="1483" ht="15.5" spans="1:20">
      <c r="A1483" s="10" t="s">
        <v>5389</v>
      </c>
      <c r="B1483" s="11" t="str">
        <f>VLOOKUP(A1483,'Customer Names'!$H$6:$K$2340,3,FALSE)</f>
        <v>  Lindsay A</v>
      </c>
      <c r="C1483" s="11">
        <f>VLOOKUP(A1483,'Medical Examinations'!$A$1:$L$2336,2,FALSE)</f>
        <v>25.46</v>
      </c>
      <c r="D1483" s="11">
        <f>VLOOKUP(A1483,'Medical Examinations'!$A$1:$L$2336,3,FALSE)</f>
        <v>4.29</v>
      </c>
      <c r="E1483" s="11" t="str">
        <f>VLOOKUP(A1483,'Medical Examinations'!$A$1:$L$2336,4,FALSE)</f>
        <v>No</v>
      </c>
      <c r="F1483" s="11" t="str">
        <f>VLOOKUP(A1483,'Medical Examinations'!$A$1:$L$2336,5,FALSE)</f>
        <v>No</v>
      </c>
      <c r="G1483" s="11" t="str">
        <f>VLOOKUP(A1483,'Medical Examinations'!$A$1:$L$2336,6,FALSE)</f>
        <v>No</v>
      </c>
      <c r="H1483" s="11">
        <f>VLOOKUP(A1483,'Medical Examinations'!$A$1:$L$2336,8,FALSE)</f>
        <v>0</v>
      </c>
      <c r="I1483" s="11" t="str">
        <f>VLOOKUP(A1483,'Medical Examinations'!$A$1:$L$2336,10,FALSE)</f>
        <v>No</v>
      </c>
      <c r="J1483" s="11" t="str">
        <f>VLOOKUP(A1483,'Medical Examinations'!$A$1:$L$2336,11,FALSE)</f>
        <v>Over Weight</v>
      </c>
      <c r="K1483" s="11" t="str">
        <f>VLOOKUP(A1483,'Medical Examinations'!$A$1:$L$2336,12,FALSE)</f>
        <v>Normal</v>
      </c>
      <c r="L1483" s="10">
        <f ca="1">VLOOKUP(A1483,'Hospitalisation Details'!$A$1:$Q$2344,3,FALSE)</f>
        <v>1968</v>
      </c>
      <c r="M1483" s="10" t="str">
        <f ca="1">VLOOKUP(A1483,'Hospitalisation Details'!$A$1:$Q$2344,5,FALSE)</f>
        <v>Dec</v>
      </c>
      <c r="N1483" s="11">
        <f ca="1">VLOOKUP(A1483,'Hospitalisation Details'!$A$1:$Q$2344,6,FALSE)</f>
        <v>3</v>
      </c>
      <c r="O1483" s="17">
        <f ca="1">VLOOKUP(A1483,'Hospitalisation Details'!$A$1:$Q$2344,7,FALSE)</f>
        <v>25175</v>
      </c>
      <c r="P1483" s="11">
        <f ca="1">VLOOKUP(A1483,'Hospitalisation Details'!$A$1:$Q$2344,10,FALSE)</f>
        <v>12495.29</v>
      </c>
      <c r="Q1483" s="11" t="str">
        <f ca="1">VLOOKUP(A1483,'Hospitalisation Details'!$A$1:$Q$2344,12,FALSE)</f>
        <v>tier - 3</v>
      </c>
      <c r="R1483" s="11" t="str">
        <f ca="1">VLOOKUP(A1483,'Hospitalisation Details'!$A$1:$Q$2344,14,FALSE)</f>
        <v>tier - 3</v>
      </c>
      <c r="S1483" s="11">
        <f ca="1">VLOOKUP(A1483,'Hospitalisation Details'!$A$1:$Q$2344,17,FALSE)</f>
        <v>56</v>
      </c>
      <c r="T1483" s="11" t="str">
        <f ca="1">VLOOKUP(A1483,'Hospitalisation Details'!$A$1:$Q$2336,16,FALSE)</f>
        <v>R1012</v>
      </c>
    </row>
    <row r="1484" ht="15.5" spans="1:20">
      <c r="A1484" s="10" t="s">
        <v>5393</v>
      </c>
      <c r="B1484" s="11" t="str">
        <f>VLOOKUP(A1484,'Customer Names'!$H$6:$K$2340,3,FALSE)</f>
        <v>  Justin R</v>
      </c>
      <c r="C1484" s="11">
        <f>VLOOKUP(A1484,'Medical Examinations'!$A$1:$L$2336,2,FALSE)</f>
        <v>23.31</v>
      </c>
      <c r="D1484" s="11">
        <f>VLOOKUP(A1484,'Medical Examinations'!$A$1:$L$2336,3,FALSE)</f>
        <v>8.27</v>
      </c>
      <c r="E1484" s="11" t="str">
        <f>VLOOKUP(A1484,'Medical Examinations'!$A$1:$L$2336,4,FALSE)</f>
        <v>No</v>
      </c>
      <c r="F1484" s="11" t="str">
        <f>VLOOKUP(A1484,'Medical Examinations'!$A$1:$L$2336,5,FALSE)</f>
        <v>No</v>
      </c>
      <c r="G1484" s="11" t="str">
        <f>VLOOKUP(A1484,'Medical Examinations'!$A$1:$L$2336,6,FALSE)</f>
        <v>No</v>
      </c>
      <c r="H1484" s="11">
        <f>VLOOKUP(A1484,'Medical Examinations'!$A$1:$L$2336,8,FALSE)</f>
        <v>0</v>
      </c>
      <c r="I1484" s="11" t="str">
        <f>VLOOKUP(A1484,'Medical Examinations'!$A$1:$L$2336,10,FALSE)</f>
        <v>No</v>
      </c>
      <c r="J1484" s="11" t="str">
        <f>VLOOKUP(A1484,'Medical Examinations'!$A$1:$L$2336,11,FALSE)</f>
        <v>Normal Weight</v>
      </c>
      <c r="K1484" s="11" t="str">
        <f>VLOOKUP(A1484,'Medical Examinations'!$A$1:$L$2336,12,FALSE)</f>
        <v>Diabetes</v>
      </c>
      <c r="L1484" s="10">
        <f ca="1">VLOOKUP(A1484,'Hospitalisation Details'!$A$1:$Q$2344,3,FALSE)</f>
        <v>1966</v>
      </c>
      <c r="M1484" s="10" t="str">
        <f ca="1">VLOOKUP(A1484,'Hospitalisation Details'!$A$1:$Q$2344,5,FALSE)</f>
        <v>Jul</v>
      </c>
      <c r="N1484" s="11">
        <f ca="1">VLOOKUP(A1484,'Hospitalisation Details'!$A$1:$Q$2344,6,FALSE)</f>
        <v>12</v>
      </c>
      <c r="O1484" s="17">
        <f ca="1">VLOOKUP(A1484,'Hospitalisation Details'!$A$1:$Q$2344,7,FALSE)</f>
        <v>24300</v>
      </c>
      <c r="P1484" s="11">
        <f ca="1">VLOOKUP(A1484,'Hospitalisation Details'!$A$1:$Q$2344,10,FALSE)</f>
        <v>12499.88</v>
      </c>
      <c r="Q1484" s="11" t="str">
        <f ca="1">VLOOKUP(A1484,'Hospitalisation Details'!$A$1:$Q$2344,12,FALSE)</f>
        <v>tier - 3</v>
      </c>
      <c r="R1484" s="11" t="str">
        <f ca="1">VLOOKUP(A1484,'Hospitalisation Details'!$A$1:$Q$2344,14,FALSE)</f>
        <v>tier - 2</v>
      </c>
      <c r="S1484" s="11">
        <f ca="1">VLOOKUP(A1484,'Hospitalisation Details'!$A$1:$Q$2344,17,FALSE)</f>
        <v>59</v>
      </c>
      <c r="T1484" s="11" t="str">
        <f ca="1">VLOOKUP(A1484,'Hospitalisation Details'!$A$1:$Q$2336,16,FALSE)</f>
        <v>R1012</v>
      </c>
    </row>
    <row r="1485" ht="15.5" spans="1:20">
      <c r="A1485" s="10" t="s">
        <v>5397</v>
      </c>
      <c r="B1485" s="11" t="str">
        <f>VLOOKUP(A1485,'Customer Names'!$H$6:$K$2340,3,FALSE)</f>
        <v>  Casey</v>
      </c>
      <c r="C1485" s="11">
        <f>VLOOKUP(A1485,'Medical Examinations'!$A$1:$L$2336,2,FALSE)</f>
        <v>29</v>
      </c>
      <c r="D1485" s="11">
        <f>VLOOKUP(A1485,'Medical Examinations'!$A$1:$L$2336,3,FALSE)</f>
        <v>4.56</v>
      </c>
      <c r="E1485" s="11" t="str">
        <f>VLOOKUP(A1485,'Medical Examinations'!$A$1:$L$2336,4,FALSE)</f>
        <v>No</v>
      </c>
      <c r="F1485" s="11" t="str">
        <f>VLOOKUP(A1485,'Medical Examinations'!$A$1:$L$2336,5,FALSE)</f>
        <v>No</v>
      </c>
      <c r="G1485" s="11" t="str">
        <f>VLOOKUP(A1485,'Medical Examinations'!$A$1:$L$2336,6,FALSE)</f>
        <v>No</v>
      </c>
      <c r="H1485" s="11">
        <f>VLOOKUP(A1485,'Medical Examinations'!$A$1:$L$2336,8,FALSE)</f>
        <v>0</v>
      </c>
      <c r="I1485" s="11" t="str">
        <f>VLOOKUP(A1485,'Medical Examinations'!$A$1:$L$2336,10,FALSE)</f>
        <v>No</v>
      </c>
      <c r="J1485" s="11" t="str">
        <f>VLOOKUP(A1485,'Medical Examinations'!$A$1:$L$2336,11,FALSE)</f>
        <v>Over Weight</v>
      </c>
      <c r="K1485" s="11" t="str">
        <f>VLOOKUP(A1485,'Medical Examinations'!$A$1:$L$2336,12,FALSE)</f>
        <v>Normal</v>
      </c>
      <c r="L1485" s="10">
        <f ca="1">VLOOKUP(A1485,'Hospitalisation Details'!$A$1:$Q$2344,3,FALSE)</f>
        <v>1962</v>
      </c>
      <c r="M1485" s="10" t="str">
        <f ca="1">VLOOKUP(A1485,'Hospitalisation Details'!$A$1:$Q$2344,5,FALSE)</f>
        <v>Oct</v>
      </c>
      <c r="N1485" s="11">
        <f ca="1">VLOOKUP(A1485,'Hospitalisation Details'!$A$1:$Q$2344,6,FALSE)</f>
        <v>16</v>
      </c>
      <c r="O1485" s="17">
        <f ca="1">VLOOKUP(A1485,'Hospitalisation Details'!$A$1:$Q$2344,7,FALSE)</f>
        <v>22935</v>
      </c>
      <c r="P1485" s="11">
        <f ca="1">VLOOKUP(A1485,'Hospitalisation Details'!$A$1:$Q$2344,10,FALSE)</f>
        <v>12523.6</v>
      </c>
      <c r="Q1485" s="11" t="str">
        <f ca="1">VLOOKUP(A1485,'Hospitalisation Details'!$A$1:$Q$2344,12,FALSE)</f>
        <v>tier - 3</v>
      </c>
      <c r="R1485" s="11" t="str">
        <f ca="1">VLOOKUP(A1485,'Hospitalisation Details'!$A$1:$Q$2344,14,FALSE)</f>
        <v>tier - 3</v>
      </c>
      <c r="S1485" s="11">
        <f ca="1">VLOOKUP(A1485,'Hospitalisation Details'!$A$1:$Q$2344,17,FALSE)</f>
        <v>63</v>
      </c>
      <c r="T1485" s="11" t="str">
        <f ca="1">VLOOKUP(A1485,'Hospitalisation Details'!$A$1:$Q$2336,16,FALSE)</f>
        <v>R1012</v>
      </c>
    </row>
    <row r="1486" ht="15.5" spans="1:20">
      <c r="A1486" s="10" t="s">
        <v>5401</v>
      </c>
      <c r="B1486" s="11" t="str">
        <f>VLOOKUP(A1486,'Customer Names'!$H$6:$K$2340,3,FALSE)</f>
        <v>  Amanda L</v>
      </c>
      <c r="C1486" s="11">
        <f>VLOOKUP(A1486,'Medical Examinations'!$A$1:$L$2336,2,FALSE)</f>
        <v>32.87</v>
      </c>
      <c r="D1486" s="11">
        <f>VLOOKUP(A1486,'Medical Examinations'!$A$1:$L$2336,3,FALSE)</f>
        <v>5.33</v>
      </c>
      <c r="E1486" s="11" t="str">
        <f>VLOOKUP(A1486,'Medical Examinations'!$A$1:$L$2336,4,FALSE)</f>
        <v>No</v>
      </c>
      <c r="F1486" s="11" t="str">
        <f>VLOOKUP(A1486,'Medical Examinations'!$A$1:$L$2336,5,FALSE)</f>
        <v>No</v>
      </c>
      <c r="G1486" s="11" t="str">
        <f>VLOOKUP(A1486,'Medical Examinations'!$A$1:$L$2336,6,FALSE)</f>
        <v>No</v>
      </c>
      <c r="H1486" s="11">
        <f>VLOOKUP(A1486,'Medical Examinations'!$A$1:$L$2336,8,FALSE)</f>
        <v>0</v>
      </c>
      <c r="I1486" s="11" t="str">
        <f>VLOOKUP(A1486,'Medical Examinations'!$A$1:$L$2336,10,FALSE)</f>
        <v>No</v>
      </c>
      <c r="J1486" s="11" t="str">
        <f>VLOOKUP(A1486,'Medical Examinations'!$A$1:$L$2336,11,FALSE)</f>
        <v>Obesity</v>
      </c>
      <c r="K1486" s="11" t="str">
        <f>VLOOKUP(A1486,'Medical Examinations'!$A$1:$L$2336,12,FALSE)</f>
        <v>Normal</v>
      </c>
      <c r="L1486" s="10">
        <f ca="1">VLOOKUP(A1486,'Hospitalisation Details'!$A$1:$Q$2344,3,FALSE)</f>
        <v>1961</v>
      </c>
      <c r="M1486" s="10" t="str">
        <f ca="1">VLOOKUP(A1486,'Hospitalisation Details'!$A$1:$Q$2344,5,FALSE)</f>
        <v>Nov</v>
      </c>
      <c r="N1486" s="11">
        <f ca="1">VLOOKUP(A1486,'Hospitalisation Details'!$A$1:$Q$2344,6,FALSE)</f>
        <v>28</v>
      </c>
      <c r="O1486" s="17">
        <f ca="1">VLOOKUP(A1486,'Hospitalisation Details'!$A$1:$Q$2344,7,FALSE)</f>
        <v>22613</v>
      </c>
      <c r="P1486" s="11">
        <f ca="1">VLOOKUP(A1486,'Hospitalisation Details'!$A$1:$Q$2344,10,FALSE)</f>
        <v>12557.61</v>
      </c>
      <c r="Q1486" s="11" t="str">
        <f ca="1">VLOOKUP(A1486,'Hospitalisation Details'!$A$1:$Q$2344,12,FALSE)</f>
        <v>tier - 3</v>
      </c>
      <c r="R1486" s="11" t="str">
        <f ca="1">VLOOKUP(A1486,'Hospitalisation Details'!$A$1:$Q$2344,14,FALSE)</f>
        <v>tier - 3</v>
      </c>
      <c r="S1486" s="11">
        <f ca="1">VLOOKUP(A1486,'Hospitalisation Details'!$A$1:$Q$2344,17,FALSE)</f>
        <v>63</v>
      </c>
      <c r="T1486" s="11" t="str">
        <f ca="1">VLOOKUP(A1486,'Hospitalisation Details'!$A$1:$Q$2336,16,FALSE)</f>
        <v>R1013</v>
      </c>
    </row>
    <row r="1487" ht="15.5" spans="1:20">
      <c r="A1487" s="10" t="s">
        <v>5404</v>
      </c>
      <c r="B1487" s="11" t="str">
        <f>VLOOKUP(A1487,'Customer Names'!$H$6:$K$2340,3,FALSE)</f>
        <v>  Ayako N</v>
      </c>
      <c r="C1487" s="11">
        <f>VLOOKUP(A1487,'Medical Examinations'!$A$1:$L$2336,2,FALSE)</f>
        <v>26.18</v>
      </c>
      <c r="D1487" s="11">
        <f>VLOOKUP(A1487,'Medical Examinations'!$A$1:$L$2336,3,FALSE)</f>
        <v>5.63</v>
      </c>
      <c r="E1487" s="11" t="str">
        <f>VLOOKUP(A1487,'Medical Examinations'!$A$1:$L$2336,4,FALSE)</f>
        <v>No</v>
      </c>
      <c r="F1487" s="11" t="str">
        <f>VLOOKUP(A1487,'Medical Examinations'!$A$1:$L$2336,5,FALSE)</f>
        <v>No</v>
      </c>
      <c r="G1487" s="11" t="str">
        <f>VLOOKUP(A1487,'Medical Examinations'!$A$1:$L$2336,6,FALSE)</f>
        <v>No</v>
      </c>
      <c r="H1487" s="11">
        <f>VLOOKUP(A1487,'Medical Examinations'!$A$1:$L$2336,8,FALSE)</f>
        <v>0</v>
      </c>
      <c r="I1487" s="11" t="str">
        <f>VLOOKUP(A1487,'Medical Examinations'!$A$1:$L$2336,10,FALSE)</f>
        <v>No</v>
      </c>
      <c r="J1487" s="11" t="str">
        <f>VLOOKUP(A1487,'Medical Examinations'!$A$1:$L$2336,11,FALSE)</f>
        <v>Over Weight</v>
      </c>
      <c r="K1487" s="11" t="str">
        <f>VLOOKUP(A1487,'Medical Examinations'!$A$1:$L$2336,12,FALSE)</f>
        <v>Normal</v>
      </c>
      <c r="L1487" s="10">
        <f ca="1">VLOOKUP(A1487,'Hospitalisation Details'!$A$1:$Q$2344,3,FALSE)</f>
        <v>1961</v>
      </c>
      <c r="M1487" s="10" t="str">
        <f ca="1">VLOOKUP(A1487,'Hospitalisation Details'!$A$1:$Q$2344,5,FALSE)</f>
        <v>Nov</v>
      </c>
      <c r="N1487" s="11">
        <f ca="1">VLOOKUP(A1487,'Hospitalisation Details'!$A$1:$Q$2344,6,FALSE)</f>
        <v>28</v>
      </c>
      <c r="O1487" s="17">
        <f ca="1">VLOOKUP(A1487,'Hospitalisation Details'!$A$1:$Q$2344,7,FALSE)</f>
        <v>22613</v>
      </c>
      <c r="P1487" s="11">
        <f ca="1">VLOOKUP(A1487,'Hospitalisation Details'!$A$1:$Q$2344,10,FALSE)</f>
        <v>12574.05</v>
      </c>
      <c r="Q1487" s="11" t="str">
        <f ca="1">VLOOKUP(A1487,'Hospitalisation Details'!$A$1:$Q$2344,12,FALSE)</f>
        <v>tier - 3</v>
      </c>
      <c r="R1487" s="11" t="str">
        <f ca="1">VLOOKUP(A1487,'Hospitalisation Details'!$A$1:$Q$2344,14,FALSE)</f>
        <v>tier - 1</v>
      </c>
      <c r="S1487" s="11">
        <f ca="1">VLOOKUP(A1487,'Hospitalisation Details'!$A$1:$Q$2344,17,FALSE)</f>
        <v>63</v>
      </c>
      <c r="T1487" s="11" t="str">
        <f ca="1">VLOOKUP(A1487,'Hospitalisation Details'!$A$1:$Q$2336,16,FALSE)</f>
        <v>R1011</v>
      </c>
    </row>
    <row r="1488" ht="15.5" spans="1:20">
      <c r="A1488" s="10" t="s">
        <v>5407</v>
      </c>
      <c r="B1488" s="11" t="str">
        <f>VLOOKUP(A1488,'Customer Names'!$H$6:$K$2340,3,FALSE)</f>
        <v>  Emilee</v>
      </c>
      <c r="C1488" s="11">
        <f>VLOOKUP(A1488,'Medical Examinations'!$A$1:$L$2336,2,FALSE)</f>
        <v>25.3</v>
      </c>
      <c r="D1488" s="11">
        <f>VLOOKUP(A1488,'Medical Examinations'!$A$1:$L$2336,3,FALSE)</f>
        <v>5.12</v>
      </c>
      <c r="E1488" s="11" t="str">
        <f>VLOOKUP(A1488,'Medical Examinations'!$A$1:$L$2336,4,FALSE)</f>
        <v>No</v>
      </c>
      <c r="F1488" s="11" t="str">
        <f>VLOOKUP(A1488,'Medical Examinations'!$A$1:$L$2336,5,FALSE)</f>
        <v>No</v>
      </c>
      <c r="G1488" s="11" t="str">
        <f>VLOOKUP(A1488,'Medical Examinations'!$A$1:$L$2336,6,FALSE)</f>
        <v>No</v>
      </c>
      <c r="H1488" s="11">
        <f>VLOOKUP(A1488,'Medical Examinations'!$A$1:$L$2336,8,FALSE)</f>
        <v>0</v>
      </c>
      <c r="I1488" s="11" t="str">
        <f>VLOOKUP(A1488,'Medical Examinations'!$A$1:$L$2336,10,FALSE)</f>
        <v>No</v>
      </c>
      <c r="J1488" s="11" t="str">
        <f>VLOOKUP(A1488,'Medical Examinations'!$A$1:$L$2336,11,FALSE)</f>
        <v>Over Weight</v>
      </c>
      <c r="K1488" s="11" t="str">
        <f>VLOOKUP(A1488,'Medical Examinations'!$A$1:$L$2336,12,FALSE)</f>
        <v>Normal</v>
      </c>
      <c r="L1488" s="10">
        <f ca="1">VLOOKUP(A1488,'Hospitalisation Details'!$A$1:$Q$2344,3,FALSE)</f>
        <v>1969</v>
      </c>
      <c r="M1488" s="10" t="str">
        <f ca="1">VLOOKUP(A1488,'Hospitalisation Details'!$A$1:$Q$2344,5,FALSE)</f>
        <v>Nov</v>
      </c>
      <c r="N1488" s="11">
        <f ca="1">VLOOKUP(A1488,'Hospitalisation Details'!$A$1:$Q$2344,6,FALSE)</f>
        <v>26</v>
      </c>
      <c r="O1488" s="17">
        <f ca="1">VLOOKUP(A1488,'Hospitalisation Details'!$A$1:$Q$2344,7,FALSE)</f>
        <v>25533</v>
      </c>
      <c r="P1488" s="11">
        <f ca="1">VLOOKUP(A1488,'Hospitalisation Details'!$A$1:$Q$2344,10,FALSE)</f>
        <v>12579.92</v>
      </c>
      <c r="Q1488" s="11" t="str">
        <f ca="1">VLOOKUP(A1488,'Hospitalisation Details'!$A$1:$Q$2344,12,FALSE)</f>
        <v>tier - 3</v>
      </c>
      <c r="R1488" s="11" t="str">
        <f ca="1">VLOOKUP(A1488,'Hospitalisation Details'!$A$1:$Q$2344,14,FALSE)</f>
        <v>tier - 1</v>
      </c>
      <c r="S1488" s="11">
        <f ca="1">VLOOKUP(A1488,'Hospitalisation Details'!$A$1:$Q$2344,17,FALSE)</f>
        <v>55</v>
      </c>
      <c r="T1488" s="11" t="str">
        <f ca="1">VLOOKUP(A1488,'Hospitalisation Details'!$A$1:$Q$2336,16,FALSE)</f>
        <v>R1025</v>
      </c>
    </row>
    <row r="1489" ht="15.5" spans="1:20">
      <c r="A1489" s="10" t="s">
        <v>5411</v>
      </c>
      <c r="B1489" s="11" t="str">
        <f>VLOOKUP(A1489,'Customer Names'!$H$6:$K$2340,3,FALSE)</f>
        <v>  Stephen M</v>
      </c>
      <c r="C1489" s="11">
        <f>VLOOKUP(A1489,'Medical Examinations'!$A$1:$L$2336,2,FALSE)</f>
        <v>36.94</v>
      </c>
      <c r="D1489" s="11">
        <f>VLOOKUP(A1489,'Medical Examinations'!$A$1:$L$2336,3,FALSE)</f>
        <v>5.15</v>
      </c>
      <c r="E1489" s="11" t="str">
        <f>VLOOKUP(A1489,'Medical Examinations'!$A$1:$L$2336,4,FALSE)</f>
        <v>yes</v>
      </c>
      <c r="F1489" s="11" t="str">
        <f>VLOOKUP(A1489,'Medical Examinations'!$A$1:$L$2336,5,FALSE)</f>
        <v>No</v>
      </c>
      <c r="G1489" s="11" t="str">
        <f>VLOOKUP(A1489,'Medical Examinations'!$A$1:$L$2336,6,FALSE)</f>
        <v>No</v>
      </c>
      <c r="H1489" s="11">
        <f>VLOOKUP(A1489,'Medical Examinations'!$A$1:$L$2336,8,FALSE)</f>
        <v>1</v>
      </c>
      <c r="I1489" s="11" t="str">
        <f>VLOOKUP(A1489,'Medical Examinations'!$A$1:$L$2336,10,FALSE)</f>
        <v>No</v>
      </c>
      <c r="J1489" s="11" t="str">
        <f>VLOOKUP(A1489,'Medical Examinations'!$A$1:$L$2336,11,FALSE)</f>
        <v>Obesity</v>
      </c>
      <c r="K1489" s="11" t="str">
        <f>VLOOKUP(A1489,'Medical Examinations'!$A$1:$L$2336,12,FALSE)</f>
        <v>Normal</v>
      </c>
      <c r="L1489" s="10">
        <f ca="1">VLOOKUP(A1489,'Hospitalisation Details'!$A$1:$Q$2344,3,FALSE)</f>
        <v>1970</v>
      </c>
      <c r="M1489" s="10" t="str">
        <f ca="1">VLOOKUP(A1489,'Hospitalisation Details'!$A$1:$Q$2344,5,FALSE)</f>
        <v>Jun</v>
      </c>
      <c r="N1489" s="11">
        <f ca="1">VLOOKUP(A1489,'Hospitalisation Details'!$A$1:$Q$2344,6,FALSE)</f>
        <v>18</v>
      </c>
      <c r="O1489" s="17">
        <f ca="1">VLOOKUP(A1489,'Hospitalisation Details'!$A$1:$Q$2344,7,FALSE)</f>
        <v>25737</v>
      </c>
      <c r="P1489" s="11">
        <f ca="1">VLOOKUP(A1489,'Hospitalisation Details'!$A$1:$Q$2344,10,FALSE)</f>
        <v>12592.53</v>
      </c>
      <c r="Q1489" s="11" t="str">
        <f ca="1">VLOOKUP(A1489,'Hospitalisation Details'!$A$1:$Q$2344,12,FALSE)</f>
        <v>tier - 3</v>
      </c>
      <c r="R1489" s="11" t="str">
        <f ca="1">VLOOKUP(A1489,'Hospitalisation Details'!$A$1:$Q$2344,14,FALSE)</f>
        <v>tier - 2</v>
      </c>
      <c r="S1489" s="11">
        <f ca="1">VLOOKUP(A1489,'Hospitalisation Details'!$A$1:$Q$2344,17,FALSE)</f>
        <v>55</v>
      </c>
      <c r="T1489" s="11" t="str">
        <f ca="1">VLOOKUP(A1489,'Hospitalisation Details'!$A$1:$Q$2336,16,FALSE)</f>
        <v>R1013</v>
      </c>
    </row>
    <row r="1490" ht="15.5" spans="1:20">
      <c r="A1490" s="10" t="s">
        <v>5414</v>
      </c>
      <c r="B1490" s="11" t="str">
        <f>VLOOKUP(A1490,'Customer Names'!$H$6:$K$2340,3,FALSE)</f>
        <v>  Annemarie A</v>
      </c>
      <c r="C1490" s="11">
        <f>VLOOKUP(A1490,'Medical Examinations'!$A$1:$L$2336,2,FALSE)</f>
        <v>22.86</v>
      </c>
      <c r="D1490" s="11">
        <f>VLOOKUP(A1490,'Medical Examinations'!$A$1:$L$2336,3,FALSE)</f>
        <v>7.5</v>
      </c>
      <c r="E1490" s="11" t="str">
        <f>VLOOKUP(A1490,'Medical Examinations'!$A$1:$L$2336,4,FALSE)</f>
        <v>No</v>
      </c>
      <c r="F1490" s="11" t="str">
        <f>VLOOKUP(A1490,'Medical Examinations'!$A$1:$L$2336,5,FALSE)</f>
        <v>No</v>
      </c>
      <c r="G1490" s="11" t="str">
        <f>VLOOKUP(A1490,'Medical Examinations'!$A$1:$L$2336,6,FALSE)</f>
        <v>No</v>
      </c>
      <c r="H1490" s="11">
        <f>VLOOKUP(A1490,'Medical Examinations'!$A$1:$L$2336,8,FALSE)</f>
        <v>0</v>
      </c>
      <c r="I1490" s="11" t="str">
        <f>VLOOKUP(A1490,'Medical Examinations'!$A$1:$L$2336,10,FALSE)</f>
        <v>No</v>
      </c>
      <c r="J1490" s="11" t="str">
        <f>VLOOKUP(A1490,'Medical Examinations'!$A$1:$L$2336,11,FALSE)</f>
        <v>Normal Weight</v>
      </c>
      <c r="K1490" s="11" t="str">
        <f>VLOOKUP(A1490,'Medical Examinations'!$A$1:$L$2336,12,FALSE)</f>
        <v>Diabetes</v>
      </c>
      <c r="L1490" s="10">
        <f ca="1">VLOOKUP(A1490,'Hospitalisation Details'!$A$1:$Q$2344,3,FALSE)</f>
        <v>1988</v>
      </c>
      <c r="M1490" s="10" t="str">
        <f ca="1">VLOOKUP(A1490,'Hospitalisation Details'!$A$1:$Q$2344,5,FALSE)</f>
        <v>Aug</v>
      </c>
      <c r="N1490" s="11">
        <f ca="1">VLOOKUP(A1490,'Hospitalisation Details'!$A$1:$Q$2344,6,FALSE)</f>
        <v>11</v>
      </c>
      <c r="O1490" s="17">
        <f ca="1">VLOOKUP(A1490,'Hospitalisation Details'!$A$1:$Q$2344,7,FALSE)</f>
        <v>32366</v>
      </c>
      <c r="P1490" s="11">
        <f ca="1">VLOOKUP(A1490,'Hospitalisation Details'!$A$1:$Q$2344,10,FALSE)</f>
        <v>12600.46</v>
      </c>
      <c r="Q1490" s="11" t="str">
        <f ca="1">VLOOKUP(A1490,'Hospitalisation Details'!$A$1:$Q$2344,12,FALSE)</f>
        <v>tier - 3</v>
      </c>
      <c r="R1490" s="11" t="str">
        <f ca="1">VLOOKUP(A1490,'Hospitalisation Details'!$A$1:$Q$2344,14,FALSE)</f>
        <v>tier - 1</v>
      </c>
      <c r="S1490" s="11">
        <f ca="1">VLOOKUP(A1490,'Hospitalisation Details'!$A$1:$Q$2344,17,FALSE)</f>
        <v>37</v>
      </c>
      <c r="T1490" s="11" t="str">
        <f ca="1">VLOOKUP(A1490,'Hospitalisation Details'!$A$1:$Q$2336,16,FALSE)</f>
        <v>R1023</v>
      </c>
    </row>
    <row r="1491" ht="15.5" spans="1:20">
      <c r="A1491" s="10" t="s">
        <v>5417</v>
      </c>
      <c r="B1491" s="11" t="str">
        <f>VLOOKUP(A1491,'Customer Names'!$H$6:$K$2340,3,FALSE)</f>
        <v>  Ashley R</v>
      </c>
      <c r="C1491" s="11">
        <f>VLOOKUP(A1491,'Medical Examinations'!$A$1:$L$2336,2,FALSE)</f>
        <v>18.76</v>
      </c>
      <c r="D1491" s="11">
        <f>VLOOKUP(A1491,'Medical Examinations'!$A$1:$L$2336,3,FALSE)</f>
        <v>4.88</v>
      </c>
      <c r="E1491" s="11" t="str">
        <f>VLOOKUP(A1491,'Medical Examinations'!$A$1:$L$2336,4,FALSE)</f>
        <v>yes</v>
      </c>
      <c r="F1491" s="11" t="str">
        <f>VLOOKUP(A1491,'Medical Examinations'!$A$1:$L$2336,5,FALSE)</f>
        <v>No</v>
      </c>
      <c r="G1491" s="11" t="str">
        <f>VLOOKUP(A1491,'Medical Examinations'!$A$1:$L$2336,6,FALSE)</f>
        <v>Yes</v>
      </c>
      <c r="H1491" s="11">
        <f>VLOOKUP(A1491,'Medical Examinations'!$A$1:$L$2336,8,FALSE)</f>
        <v>1</v>
      </c>
      <c r="I1491" s="11" t="str">
        <f>VLOOKUP(A1491,'Medical Examinations'!$A$1:$L$2336,10,FALSE)</f>
        <v>No</v>
      </c>
      <c r="J1491" s="11" t="str">
        <f>VLOOKUP(A1491,'Medical Examinations'!$A$1:$L$2336,11,FALSE)</f>
        <v>Normal Weight</v>
      </c>
      <c r="K1491" s="11" t="str">
        <f>VLOOKUP(A1491,'Medical Examinations'!$A$1:$L$2336,12,FALSE)</f>
        <v>Normal</v>
      </c>
      <c r="L1491" s="10">
        <f ca="1">VLOOKUP(A1491,'Hospitalisation Details'!$A$1:$Q$2344,3,FALSE)</f>
        <v>1998</v>
      </c>
      <c r="M1491" s="10" t="str">
        <f ca="1">VLOOKUP(A1491,'Hospitalisation Details'!$A$1:$Q$2344,5,FALSE)</f>
        <v>Nov</v>
      </c>
      <c r="N1491" s="11">
        <f ca="1">VLOOKUP(A1491,'Hospitalisation Details'!$A$1:$Q$2344,6,FALSE)</f>
        <v>18</v>
      </c>
      <c r="O1491" s="17">
        <f ca="1">VLOOKUP(A1491,'Hospitalisation Details'!$A$1:$Q$2344,7,FALSE)</f>
        <v>36117</v>
      </c>
      <c r="P1491" s="11">
        <f ca="1">VLOOKUP(A1491,'Hospitalisation Details'!$A$1:$Q$2344,10,FALSE)</f>
        <v>12609.89</v>
      </c>
      <c r="Q1491" s="11" t="str">
        <f ca="1">VLOOKUP(A1491,'Hospitalisation Details'!$A$1:$Q$2344,12,FALSE)</f>
        <v>tier - 3</v>
      </c>
      <c r="R1491" s="11" t="str">
        <f ca="1">VLOOKUP(A1491,'Hospitalisation Details'!$A$1:$Q$2344,14,FALSE)</f>
        <v>tier - 3</v>
      </c>
      <c r="S1491" s="11">
        <f ca="1">VLOOKUP(A1491,'Hospitalisation Details'!$A$1:$Q$2344,17,FALSE)</f>
        <v>26</v>
      </c>
      <c r="T1491" s="11" t="str">
        <f ca="1">VLOOKUP(A1491,'Hospitalisation Details'!$A$1:$Q$2336,16,FALSE)</f>
        <v>R1012</v>
      </c>
    </row>
    <row r="1492" ht="15.5" spans="1:20">
      <c r="A1492" s="10" t="s">
        <v>5421</v>
      </c>
      <c r="B1492" s="11" t="str">
        <f>VLOOKUP(A1492,'Customer Names'!$H$6:$K$2340,3,FALSE)</f>
        <v>  Leslie A</v>
      </c>
      <c r="C1492" s="11">
        <f>VLOOKUP(A1492,'Medical Examinations'!$A$1:$L$2336,2,FALSE)</f>
        <v>24.36</v>
      </c>
      <c r="D1492" s="11">
        <f>VLOOKUP(A1492,'Medical Examinations'!$A$1:$L$2336,3,FALSE)</f>
        <v>5.57</v>
      </c>
      <c r="E1492" s="11" t="str">
        <f>VLOOKUP(A1492,'Medical Examinations'!$A$1:$L$2336,4,FALSE)</f>
        <v>No</v>
      </c>
      <c r="F1492" s="11" t="str">
        <f>VLOOKUP(A1492,'Medical Examinations'!$A$1:$L$2336,5,FALSE)</f>
        <v>No</v>
      </c>
      <c r="G1492" s="11" t="str">
        <f>VLOOKUP(A1492,'Medical Examinations'!$A$1:$L$2336,6,FALSE)</f>
        <v>No</v>
      </c>
      <c r="H1492" s="11">
        <f>VLOOKUP(A1492,'Medical Examinations'!$A$1:$L$2336,8,FALSE)</f>
        <v>0</v>
      </c>
      <c r="I1492" s="11" t="str">
        <f>VLOOKUP(A1492,'Medical Examinations'!$A$1:$L$2336,10,FALSE)</f>
        <v>No</v>
      </c>
      <c r="J1492" s="11" t="str">
        <f>VLOOKUP(A1492,'Medical Examinations'!$A$1:$L$2336,11,FALSE)</f>
        <v>Normal Weight</v>
      </c>
      <c r="K1492" s="11" t="str">
        <f>VLOOKUP(A1492,'Medical Examinations'!$A$1:$L$2336,12,FALSE)</f>
        <v>Normal</v>
      </c>
      <c r="L1492" s="10">
        <f ca="1">VLOOKUP(A1492,'Hospitalisation Details'!$A$1:$Q$2344,3,FALSE)</f>
        <v>1963</v>
      </c>
      <c r="M1492" s="10" t="str">
        <f ca="1">VLOOKUP(A1492,'Hospitalisation Details'!$A$1:$Q$2344,5,FALSE)</f>
        <v>Aug</v>
      </c>
      <c r="N1492" s="11">
        <f ca="1">VLOOKUP(A1492,'Hospitalisation Details'!$A$1:$Q$2344,6,FALSE)</f>
        <v>19</v>
      </c>
      <c r="O1492" s="17">
        <f ca="1">VLOOKUP(A1492,'Hospitalisation Details'!$A$1:$Q$2344,7,FALSE)</f>
        <v>23242</v>
      </c>
      <c r="P1492" s="11">
        <f ca="1">VLOOKUP(A1492,'Hospitalisation Details'!$A$1:$Q$2344,10,FALSE)</f>
        <v>12622.18</v>
      </c>
      <c r="Q1492" s="11" t="str">
        <f ca="1">VLOOKUP(A1492,'Hospitalisation Details'!$A$1:$Q$2344,12,FALSE)</f>
        <v>tier - 3</v>
      </c>
      <c r="R1492" s="11" t="str">
        <f ca="1">VLOOKUP(A1492,'Hospitalisation Details'!$A$1:$Q$2344,14,FALSE)</f>
        <v>tier - 1</v>
      </c>
      <c r="S1492" s="11">
        <f ca="1">VLOOKUP(A1492,'Hospitalisation Details'!$A$1:$Q$2344,17,FALSE)</f>
        <v>62</v>
      </c>
      <c r="T1492" s="11" t="str">
        <f ca="1">VLOOKUP(A1492,'Hospitalisation Details'!$A$1:$Q$2336,16,FALSE)</f>
        <v>R1012</v>
      </c>
    </row>
    <row r="1493" ht="15.5" spans="1:20">
      <c r="A1493" s="10" t="s">
        <v>5425</v>
      </c>
      <c r="B1493" s="11" t="str">
        <f>VLOOKUP(A1493,'Customer Names'!$H$6:$K$2340,3,FALSE)</f>
        <v>  Mauricio J</v>
      </c>
      <c r="C1493" s="11">
        <f>VLOOKUP(A1493,'Medical Examinations'!$A$1:$L$2336,2,FALSE)</f>
        <v>32.3</v>
      </c>
      <c r="D1493" s="11">
        <f>VLOOKUP(A1493,'Medical Examinations'!$A$1:$L$2336,3,FALSE)</f>
        <v>5.31</v>
      </c>
      <c r="E1493" s="11" t="str">
        <f>VLOOKUP(A1493,'Medical Examinations'!$A$1:$L$2336,4,FALSE)</f>
        <v>No</v>
      </c>
      <c r="F1493" s="11" t="str">
        <f>VLOOKUP(A1493,'Medical Examinations'!$A$1:$L$2336,5,FALSE)</f>
        <v>No</v>
      </c>
      <c r="G1493" s="11" t="str">
        <f>VLOOKUP(A1493,'Medical Examinations'!$A$1:$L$2336,6,FALSE)</f>
        <v>No</v>
      </c>
      <c r="H1493" s="11">
        <f>VLOOKUP(A1493,'Medical Examinations'!$A$1:$L$2336,8,FALSE)</f>
        <v>0</v>
      </c>
      <c r="I1493" s="11" t="str">
        <f>VLOOKUP(A1493,'Medical Examinations'!$A$1:$L$2336,10,FALSE)</f>
        <v>No</v>
      </c>
      <c r="J1493" s="11" t="str">
        <f>VLOOKUP(A1493,'Medical Examinations'!$A$1:$L$2336,11,FALSE)</f>
        <v>Obesity</v>
      </c>
      <c r="K1493" s="11" t="str">
        <f>VLOOKUP(A1493,'Medical Examinations'!$A$1:$L$2336,12,FALSE)</f>
        <v>Normal</v>
      </c>
      <c r="L1493" s="10">
        <f ca="1">VLOOKUP(A1493,'Hospitalisation Details'!$A$1:$Q$2344,3,FALSE)</f>
        <v>1970</v>
      </c>
      <c r="M1493" s="10" t="str">
        <f ca="1">VLOOKUP(A1493,'Hospitalisation Details'!$A$1:$Q$2344,5,FALSE)</f>
        <v>Dec</v>
      </c>
      <c r="N1493" s="11">
        <f ca="1">VLOOKUP(A1493,'Hospitalisation Details'!$A$1:$Q$2344,6,FALSE)</f>
        <v>28</v>
      </c>
      <c r="O1493" s="17">
        <f ca="1">VLOOKUP(A1493,'Hospitalisation Details'!$A$1:$Q$2344,7,FALSE)</f>
        <v>25930</v>
      </c>
      <c r="P1493" s="11">
        <f ca="1">VLOOKUP(A1493,'Hospitalisation Details'!$A$1:$Q$2344,10,FALSE)</f>
        <v>12624.74</v>
      </c>
      <c r="Q1493" s="11" t="str">
        <f ca="1">VLOOKUP(A1493,'Hospitalisation Details'!$A$1:$Q$2344,12,FALSE)</f>
        <v>tier - 3</v>
      </c>
      <c r="R1493" s="11" t="str">
        <f ca="1">VLOOKUP(A1493,'Hospitalisation Details'!$A$1:$Q$2344,14,FALSE)</f>
        <v>tier - 1</v>
      </c>
      <c r="S1493" s="11">
        <f ca="1">VLOOKUP(A1493,'Hospitalisation Details'!$A$1:$Q$2344,17,FALSE)</f>
        <v>54</v>
      </c>
      <c r="T1493" s="11" t="str">
        <f ca="1">VLOOKUP(A1493,'Hospitalisation Details'!$A$1:$Q$2336,16,FALSE)</f>
        <v>R1012</v>
      </c>
    </row>
    <row r="1494" ht="15.5" spans="1:20">
      <c r="A1494" s="10" t="s">
        <v>5428</v>
      </c>
      <c r="B1494" s="11" t="str">
        <f>VLOOKUP(A1494,'Customer Names'!$H$6:$K$2340,3,FALSE)</f>
        <v>  Kieran</v>
      </c>
      <c r="C1494" s="11">
        <f>VLOOKUP(A1494,'Medical Examinations'!$A$1:$L$2336,2,FALSE)</f>
        <v>22.705</v>
      </c>
      <c r="D1494" s="11">
        <f>VLOOKUP(A1494,'Medical Examinations'!$A$1:$L$2336,3,FALSE)</f>
        <v>4.57</v>
      </c>
      <c r="E1494" s="11" t="str">
        <f>VLOOKUP(A1494,'Medical Examinations'!$A$1:$L$2336,4,FALSE)</f>
        <v>yes</v>
      </c>
      <c r="F1494" s="11" t="str">
        <f>VLOOKUP(A1494,'Medical Examinations'!$A$1:$L$2336,5,FALSE)</f>
        <v>No</v>
      </c>
      <c r="G1494" s="11" t="str">
        <f>VLOOKUP(A1494,'Medical Examinations'!$A$1:$L$2336,6,FALSE)</f>
        <v>No</v>
      </c>
      <c r="H1494" s="11">
        <f>VLOOKUP(A1494,'Medical Examinations'!$A$1:$L$2336,8,FALSE)</f>
        <v>0</v>
      </c>
      <c r="I1494" s="11" t="str">
        <f>VLOOKUP(A1494,'Medical Examinations'!$A$1:$L$2336,10,FALSE)</f>
        <v>No</v>
      </c>
      <c r="J1494" s="11" t="str">
        <f>VLOOKUP(A1494,'Medical Examinations'!$A$1:$L$2336,11,FALSE)</f>
        <v>Normal Weight</v>
      </c>
      <c r="K1494" s="11" t="str">
        <f>VLOOKUP(A1494,'Medical Examinations'!$A$1:$L$2336,12,FALSE)</f>
        <v>Normal</v>
      </c>
      <c r="L1494" s="10">
        <f ca="1">VLOOKUP(A1494,'Hospitalisation Details'!$A$1:$Q$2344,3,FALSE)</f>
        <v>1965</v>
      </c>
      <c r="M1494" s="10" t="str">
        <f ca="1">VLOOKUP(A1494,'Hospitalisation Details'!$A$1:$Q$2344,5,FALSE)</f>
        <v>Oct</v>
      </c>
      <c r="N1494" s="11">
        <f ca="1">VLOOKUP(A1494,'Hospitalisation Details'!$A$1:$Q$2344,6,FALSE)</f>
        <v>4</v>
      </c>
      <c r="O1494" s="17">
        <f ca="1">VLOOKUP(A1494,'Hospitalisation Details'!$A$1:$Q$2344,7,FALSE)</f>
        <v>24019</v>
      </c>
      <c r="P1494" s="11">
        <f ca="1">VLOOKUP(A1494,'Hospitalisation Details'!$A$1:$Q$2344,10,FALSE)</f>
        <v>12629.17</v>
      </c>
      <c r="Q1494" s="11" t="str">
        <f ca="1">VLOOKUP(A1494,'Hospitalisation Details'!$A$1:$Q$2344,12,FALSE)</f>
        <v>tier - 3</v>
      </c>
      <c r="R1494" s="11" t="str">
        <f ca="1">VLOOKUP(A1494,'Hospitalisation Details'!$A$1:$Q$2344,14,FALSE)</f>
        <v>tier - 1</v>
      </c>
      <c r="S1494" s="11">
        <f ca="1">VLOOKUP(A1494,'Hospitalisation Details'!$A$1:$Q$2344,17,FALSE)</f>
        <v>60</v>
      </c>
      <c r="T1494" s="11" t="str">
        <f ca="1">VLOOKUP(A1494,'Hospitalisation Details'!$A$1:$Q$2336,16,FALSE)</f>
        <v>R1013</v>
      </c>
    </row>
    <row r="1495" ht="15.5" spans="1:20">
      <c r="A1495" s="10" t="s">
        <v>5432</v>
      </c>
      <c r="B1495" s="11" t="str">
        <f>VLOOKUP(A1495,'Customer Names'!$H$6:$K$2340,3,FALSE)</f>
        <v>  Elizabeth A</v>
      </c>
      <c r="C1495" s="11">
        <f>VLOOKUP(A1495,'Medical Examinations'!$A$1:$L$2336,2,FALSE)</f>
        <v>21.79</v>
      </c>
      <c r="D1495" s="11">
        <f>VLOOKUP(A1495,'Medical Examinations'!$A$1:$L$2336,3,FALSE)</f>
        <v>8.7</v>
      </c>
      <c r="E1495" s="11" t="str">
        <f>VLOOKUP(A1495,'Medical Examinations'!$A$1:$L$2336,4,FALSE)</f>
        <v>yes</v>
      </c>
      <c r="F1495" s="11" t="str">
        <f>VLOOKUP(A1495,'Medical Examinations'!$A$1:$L$2336,5,FALSE)</f>
        <v>No</v>
      </c>
      <c r="G1495" s="11" t="str">
        <f>VLOOKUP(A1495,'Medical Examinations'!$A$1:$L$2336,6,FALSE)</f>
        <v>No</v>
      </c>
      <c r="H1495" s="11">
        <f>VLOOKUP(A1495,'Medical Examinations'!$A$1:$L$2336,8,FALSE)</f>
        <v>1</v>
      </c>
      <c r="I1495" s="11" t="str">
        <f>VLOOKUP(A1495,'Medical Examinations'!$A$1:$L$2336,10,FALSE)</f>
        <v>No</v>
      </c>
      <c r="J1495" s="11" t="str">
        <f>VLOOKUP(A1495,'Medical Examinations'!$A$1:$L$2336,11,FALSE)</f>
        <v>Normal Weight</v>
      </c>
      <c r="K1495" s="11" t="str">
        <f>VLOOKUP(A1495,'Medical Examinations'!$A$1:$L$2336,12,FALSE)</f>
        <v>Diabetes</v>
      </c>
      <c r="L1495" s="10">
        <f ca="1">VLOOKUP(A1495,'Hospitalisation Details'!$A$1:$Q$2344,3,FALSE)</f>
        <v>1962</v>
      </c>
      <c r="M1495" s="10" t="str">
        <f ca="1">VLOOKUP(A1495,'Hospitalisation Details'!$A$1:$Q$2344,5,FALSE)</f>
        <v>Nov</v>
      </c>
      <c r="N1495" s="11">
        <f ca="1">VLOOKUP(A1495,'Hospitalisation Details'!$A$1:$Q$2344,6,FALSE)</f>
        <v>22</v>
      </c>
      <c r="O1495" s="17">
        <f ca="1">VLOOKUP(A1495,'Hospitalisation Details'!$A$1:$Q$2344,7,FALSE)</f>
        <v>22972</v>
      </c>
      <c r="P1495" s="11">
        <f ca="1">VLOOKUP(A1495,'Hospitalisation Details'!$A$1:$Q$2344,10,FALSE)</f>
        <v>12629.9</v>
      </c>
      <c r="Q1495" s="11" t="str">
        <f ca="1">VLOOKUP(A1495,'Hospitalisation Details'!$A$1:$Q$2344,12,FALSE)</f>
        <v>tier - 3</v>
      </c>
      <c r="R1495" s="11" t="str">
        <f ca="1">VLOOKUP(A1495,'Hospitalisation Details'!$A$1:$Q$2344,14,FALSE)</f>
        <v>tier - 3</v>
      </c>
      <c r="S1495" s="11">
        <f ca="1">VLOOKUP(A1495,'Hospitalisation Details'!$A$1:$Q$2344,17,FALSE)</f>
        <v>62</v>
      </c>
      <c r="T1495" s="11" t="str">
        <f ca="1">VLOOKUP(A1495,'Hospitalisation Details'!$A$1:$Q$2336,16,FALSE)</f>
        <v>R1013</v>
      </c>
    </row>
    <row r="1496" ht="15.5" spans="1:20">
      <c r="A1496" s="10" t="s">
        <v>5436</v>
      </c>
      <c r="B1496" s="11" t="str">
        <f>VLOOKUP(A1496,'Customer Names'!$H$6:$K$2340,3,FALSE)</f>
        <v>  Zeke M</v>
      </c>
      <c r="C1496" s="11">
        <f>VLOOKUP(A1496,'Medical Examinations'!$A$1:$L$2336,2,FALSE)</f>
        <v>24.52</v>
      </c>
      <c r="D1496" s="11">
        <f>VLOOKUP(A1496,'Medical Examinations'!$A$1:$L$2336,3,FALSE)</f>
        <v>4.76</v>
      </c>
      <c r="E1496" s="11" t="str">
        <f>VLOOKUP(A1496,'Medical Examinations'!$A$1:$L$2336,4,FALSE)</f>
        <v>No</v>
      </c>
      <c r="F1496" s="11" t="str">
        <f>VLOOKUP(A1496,'Medical Examinations'!$A$1:$L$2336,5,FALSE)</f>
        <v>No</v>
      </c>
      <c r="G1496" s="11" t="str">
        <f>VLOOKUP(A1496,'Medical Examinations'!$A$1:$L$2336,6,FALSE)</f>
        <v>No</v>
      </c>
      <c r="H1496" s="11">
        <f>VLOOKUP(A1496,'Medical Examinations'!$A$1:$L$2336,8,FALSE)</f>
        <v>0</v>
      </c>
      <c r="I1496" s="11" t="str">
        <f>VLOOKUP(A1496,'Medical Examinations'!$A$1:$L$2336,10,FALSE)</f>
        <v>No</v>
      </c>
      <c r="J1496" s="11" t="str">
        <f>VLOOKUP(A1496,'Medical Examinations'!$A$1:$L$2336,11,FALSE)</f>
        <v>Normal Weight</v>
      </c>
      <c r="K1496" s="11" t="str">
        <f>VLOOKUP(A1496,'Medical Examinations'!$A$1:$L$2336,12,FALSE)</f>
        <v>Normal</v>
      </c>
      <c r="L1496" s="10">
        <f ca="1">VLOOKUP(A1496,'Hospitalisation Details'!$A$1:$Q$2344,3,FALSE)</f>
        <v>1962</v>
      </c>
      <c r="M1496" s="10" t="str">
        <f ca="1">VLOOKUP(A1496,'Hospitalisation Details'!$A$1:$Q$2344,5,FALSE)</f>
        <v>Jul</v>
      </c>
      <c r="N1496" s="11">
        <f ca="1">VLOOKUP(A1496,'Hospitalisation Details'!$A$1:$Q$2344,6,FALSE)</f>
        <v>22</v>
      </c>
      <c r="O1496" s="17">
        <f ca="1">VLOOKUP(A1496,'Hospitalisation Details'!$A$1:$Q$2344,7,FALSE)</f>
        <v>22849</v>
      </c>
      <c r="P1496" s="11">
        <f ca="1">VLOOKUP(A1496,'Hospitalisation Details'!$A$1:$Q$2344,10,FALSE)</f>
        <v>12638.2</v>
      </c>
      <c r="Q1496" s="11" t="str">
        <f ca="1">VLOOKUP(A1496,'Hospitalisation Details'!$A$1:$Q$2344,12,FALSE)</f>
        <v>tier - 3</v>
      </c>
      <c r="R1496" s="11" t="str">
        <f ca="1">VLOOKUP(A1496,'Hospitalisation Details'!$A$1:$Q$2344,14,FALSE)</f>
        <v>tier - 1</v>
      </c>
      <c r="S1496" s="11">
        <f ca="1">VLOOKUP(A1496,'Hospitalisation Details'!$A$1:$Q$2344,17,FALSE)</f>
        <v>63</v>
      </c>
      <c r="T1496" s="11" t="str">
        <f ca="1">VLOOKUP(A1496,'Hospitalisation Details'!$A$1:$Q$2336,16,FALSE)</f>
        <v>R1011</v>
      </c>
    </row>
    <row r="1497" ht="15.5" spans="1:20">
      <c r="A1497" s="10" t="s">
        <v>5440</v>
      </c>
      <c r="B1497" s="11" t="str">
        <f>VLOOKUP(A1497,'Customer Names'!$H$6:$K$2340,3,FALSE)</f>
        <v>  Chip</v>
      </c>
      <c r="C1497" s="11">
        <f>VLOOKUP(A1497,'Medical Examinations'!$A$1:$L$2336,2,FALSE)</f>
        <v>39.52</v>
      </c>
      <c r="D1497" s="11">
        <f>VLOOKUP(A1497,'Medical Examinations'!$A$1:$L$2336,3,FALSE)</f>
        <v>11.81</v>
      </c>
      <c r="E1497" s="11" t="str">
        <f>VLOOKUP(A1497,'Medical Examinations'!$A$1:$L$2336,4,FALSE)</f>
        <v>No</v>
      </c>
      <c r="F1497" s="11" t="str">
        <f>VLOOKUP(A1497,'Medical Examinations'!$A$1:$L$2336,5,FALSE)</f>
        <v>No</v>
      </c>
      <c r="G1497" s="11" t="str">
        <f>VLOOKUP(A1497,'Medical Examinations'!$A$1:$L$2336,6,FALSE)</f>
        <v>No</v>
      </c>
      <c r="H1497" s="11">
        <f>VLOOKUP(A1497,'Medical Examinations'!$A$1:$L$2336,8,FALSE)</f>
        <v>0</v>
      </c>
      <c r="I1497" s="11" t="str">
        <f>VLOOKUP(A1497,'Medical Examinations'!$A$1:$L$2336,10,FALSE)</f>
        <v>No</v>
      </c>
      <c r="J1497" s="11" t="str">
        <f>VLOOKUP(A1497,'Medical Examinations'!$A$1:$L$2336,11,FALSE)</f>
        <v>Obesity</v>
      </c>
      <c r="K1497" s="11" t="str">
        <f>VLOOKUP(A1497,'Medical Examinations'!$A$1:$L$2336,12,FALSE)</f>
        <v>Diabetes</v>
      </c>
      <c r="L1497" s="10">
        <f ca="1">VLOOKUP(A1497,'Hospitalisation Details'!$A$1:$Q$2344,3,FALSE)</f>
        <v>1972</v>
      </c>
      <c r="M1497" s="10" t="str">
        <f ca="1">VLOOKUP(A1497,'Hospitalisation Details'!$A$1:$Q$2344,5,FALSE)</f>
        <v>Sep</v>
      </c>
      <c r="N1497" s="11">
        <f ca="1">VLOOKUP(A1497,'Hospitalisation Details'!$A$1:$Q$2344,6,FALSE)</f>
        <v>5</v>
      </c>
      <c r="O1497" s="17">
        <f ca="1">VLOOKUP(A1497,'Hospitalisation Details'!$A$1:$Q$2344,7,FALSE)</f>
        <v>26547</v>
      </c>
      <c r="P1497" s="11">
        <f ca="1">VLOOKUP(A1497,'Hospitalisation Details'!$A$1:$Q$2344,10,FALSE)</f>
        <v>12640.24</v>
      </c>
      <c r="Q1497" s="11" t="str">
        <f ca="1">VLOOKUP(A1497,'Hospitalisation Details'!$A$1:$Q$2344,12,FALSE)</f>
        <v>tier - 3</v>
      </c>
      <c r="R1497" s="11" t="str">
        <f ca="1">VLOOKUP(A1497,'Hospitalisation Details'!$A$1:$Q$2344,14,FALSE)</f>
        <v>tier - 1</v>
      </c>
      <c r="S1497" s="11">
        <f ca="1">VLOOKUP(A1497,'Hospitalisation Details'!$A$1:$Q$2344,17,FALSE)</f>
        <v>53</v>
      </c>
      <c r="T1497" s="11" t="str">
        <f ca="1">VLOOKUP(A1497,'Hospitalisation Details'!$A$1:$Q$2336,16,FALSE)</f>
        <v>R1011</v>
      </c>
    </row>
    <row r="1498" ht="15.5" spans="1:20">
      <c r="A1498" s="10" t="s">
        <v>5445</v>
      </c>
      <c r="B1498" s="11" t="str">
        <f>VLOOKUP(A1498,'Customer Names'!$H$6:$K$2340,3,FALSE)</f>
        <v>  Miguel Angel Sr</v>
      </c>
      <c r="C1498" s="11">
        <f>VLOOKUP(A1498,'Medical Examinations'!$A$1:$L$2336,2,FALSE)</f>
        <v>24.49</v>
      </c>
      <c r="D1498" s="11">
        <f>VLOOKUP(A1498,'Medical Examinations'!$A$1:$L$2336,3,FALSE)</f>
        <v>4.67</v>
      </c>
      <c r="E1498" s="11" t="str">
        <f>VLOOKUP(A1498,'Medical Examinations'!$A$1:$L$2336,4,FALSE)</f>
        <v>No</v>
      </c>
      <c r="F1498" s="11" t="str">
        <f>VLOOKUP(A1498,'Medical Examinations'!$A$1:$L$2336,5,FALSE)</f>
        <v>No</v>
      </c>
      <c r="G1498" s="11" t="str">
        <f>VLOOKUP(A1498,'Medical Examinations'!$A$1:$L$2336,6,FALSE)</f>
        <v>No</v>
      </c>
      <c r="H1498" s="11">
        <f>VLOOKUP(A1498,'Medical Examinations'!$A$1:$L$2336,8,FALSE)</f>
        <v>0</v>
      </c>
      <c r="I1498" s="11" t="str">
        <f>VLOOKUP(A1498,'Medical Examinations'!$A$1:$L$2336,10,FALSE)</f>
        <v>No</v>
      </c>
      <c r="J1498" s="11" t="str">
        <f>VLOOKUP(A1498,'Medical Examinations'!$A$1:$L$2336,11,FALSE)</f>
        <v>Normal Weight</v>
      </c>
      <c r="K1498" s="11" t="str">
        <f>VLOOKUP(A1498,'Medical Examinations'!$A$1:$L$2336,12,FALSE)</f>
        <v>Normal</v>
      </c>
      <c r="L1498" s="10">
        <f ca="1">VLOOKUP(A1498,'Hospitalisation Details'!$A$1:$Q$2344,3,FALSE)</f>
        <v>1966</v>
      </c>
      <c r="M1498" s="10" t="str">
        <f ca="1">VLOOKUP(A1498,'Hospitalisation Details'!$A$1:$Q$2344,5,FALSE)</f>
        <v>Dec</v>
      </c>
      <c r="N1498" s="11">
        <f ca="1">VLOOKUP(A1498,'Hospitalisation Details'!$A$1:$Q$2344,6,FALSE)</f>
        <v>17</v>
      </c>
      <c r="O1498" s="17">
        <f ca="1">VLOOKUP(A1498,'Hospitalisation Details'!$A$1:$Q$2344,7,FALSE)</f>
        <v>24458</v>
      </c>
      <c r="P1498" s="11">
        <f ca="1">VLOOKUP(A1498,'Hospitalisation Details'!$A$1:$Q$2344,10,FALSE)</f>
        <v>12643.38</v>
      </c>
      <c r="Q1498" s="11" t="str">
        <f ca="1">VLOOKUP(A1498,'Hospitalisation Details'!$A$1:$Q$2344,12,FALSE)</f>
        <v>tier - 3</v>
      </c>
      <c r="R1498" s="11" t="str">
        <f ca="1">VLOOKUP(A1498,'Hospitalisation Details'!$A$1:$Q$2344,14,FALSE)</f>
        <v>tier - 1</v>
      </c>
      <c r="S1498" s="11">
        <f ca="1">VLOOKUP(A1498,'Hospitalisation Details'!$A$1:$Q$2344,17,FALSE)</f>
        <v>58</v>
      </c>
      <c r="T1498" s="11" t="str">
        <f ca="1">VLOOKUP(A1498,'Hospitalisation Details'!$A$1:$Q$2336,16,FALSE)</f>
        <v>R1012</v>
      </c>
    </row>
    <row r="1499" ht="15.5" spans="1:20">
      <c r="A1499" s="10" t="s">
        <v>5449</v>
      </c>
      <c r="B1499" s="11" t="str">
        <f>VLOOKUP(A1499,'Customer Names'!$H$6:$K$2340,3,FALSE)</f>
        <v>  Brian</v>
      </c>
      <c r="C1499" s="11">
        <f>VLOOKUP(A1499,'Medical Examinations'!$A$1:$L$2336,2,FALSE)</f>
        <v>26.315</v>
      </c>
      <c r="D1499" s="11">
        <f>VLOOKUP(A1499,'Medical Examinations'!$A$1:$L$2336,3,FALSE)</f>
        <v>6.02</v>
      </c>
      <c r="E1499" s="11" t="str">
        <f>VLOOKUP(A1499,'Medical Examinations'!$A$1:$L$2336,4,FALSE)</f>
        <v>No</v>
      </c>
      <c r="F1499" s="11" t="str">
        <f>VLOOKUP(A1499,'Medical Examinations'!$A$1:$L$2336,5,FALSE)</f>
        <v>No</v>
      </c>
      <c r="G1499" s="11" t="str">
        <f>VLOOKUP(A1499,'Medical Examinations'!$A$1:$L$2336,6,FALSE)</f>
        <v>No</v>
      </c>
      <c r="H1499" s="11">
        <f>VLOOKUP(A1499,'Medical Examinations'!$A$1:$L$2336,8,FALSE)</f>
        <v>0</v>
      </c>
      <c r="I1499" s="11" t="str">
        <f>VLOOKUP(A1499,'Medical Examinations'!$A$1:$L$2336,10,FALSE)</f>
        <v>No</v>
      </c>
      <c r="J1499" s="11" t="str">
        <f>VLOOKUP(A1499,'Medical Examinations'!$A$1:$L$2336,11,FALSE)</f>
        <v>Over Weight</v>
      </c>
      <c r="K1499" s="11" t="str">
        <f>VLOOKUP(A1499,'Medical Examinations'!$A$1:$L$2336,12,FALSE)</f>
        <v>Prediabetes</v>
      </c>
      <c r="L1499" s="10">
        <f ca="1">VLOOKUP(A1499,'Hospitalisation Details'!$A$1:$Q$2344,3,FALSE)</f>
        <v>1962</v>
      </c>
      <c r="M1499" s="10" t="str">
        <f ca="1">VLOOKUP(A1499,'Hospitalisation Details'!$A$1:$Q$2344,5,FALSE)</f>
        <v>Jul</v>
      </c>
      <c r="N1499" s="11">
        <f ca="1">VLOOKUP(A1499,'Hospitalisation Details'!$A$1:$Q$2344,6,FALSE)</f>
        <v>11</v>
      </c>
      <c r="O1499" s="17">
        <f ca="1">VLOOKUP(A1499,'Hospitalisation Details'!$A$1:$Q$2344,7,FALSE)</f>
        <v>22838</v>
      </c>
      <c r="P1499" s="11">
        <f ca="1">VLOOKUP(A1499,'Hospitalisation Details'!$A$1:$Q$2344,10,FALSE)</f>
        <v>12644.59</v>
      </c>
      <c r="Q1499" s="11" t="str">
        <f ca="1">VLOOKUP(A1499,'Hospitalisation Details'!$A$1:$Q$2344,12,FALSE)</f>
        <v>tier - 3</v>
      </c>
      <c r="R1499" s="11" t="str">
        <f ca="1">VLOOKUP(A1499,'Hospitalisation Details'!$A$1:$Q$2344,14,FALSE)</f>
        <v>tier - 2</v>
      </c>
      <c r="S1499" s="11">
        <f ca="1">VLOOKUP(A1499,'Hospitalisation Details'!$A$1:$Q$2344,17,FALSE)</f>
        <v>63</v>
      </c>
      <c r="T1499" s="11" t="str">
        <f ca="1">VLOOKUP(A1499,'Hospitalisation Details'!$A$1:$Q$2336,16,FALSE)</f>
        <v>R1011</v>
      </c>
    </row>
    <row r="1500" ht="15.5" spans="1:20">
      <c r="A1500" s="10" t="s">
        <v>5452</v>
      </c>
      <c r="B1500" s="11" t="str">
        <f>VLOOKUP(A1500,'Customer Names'!$H$6:$K$2340,3,FALSE)</f>
        <v>  Meghan</v>
      </c>
      <c r="C1500" s="11">
        <f>VLOOKUP(A1500,'Medical Examinations'!$A$1:$L$2336,2,FALSE)</f>
        <v>22.58</v>
      </c>
      <c r="D1500" s="11">
        <f>VLOOKUP(A1500,'Medical Examinations'!$A$1:$L$2336,3,FALSE)</f>
        <v>7.46</v>
      </c>
      <c r="E1500" s="11" t="str">
        <f>VLOOKUP(A1500,'Medical Examinations'!$A$1:$L$2336,4,FALSE)</f>
        <v>No</v>
      </c>
      <c r="F1500" s="11" t="str">
        <f>VLOOKUP(A1500,'Medical Examinations'!$A$1:$L$2336,5,FALSE)</f>
        <v>No</v>
      </c>
      <c r="G1500" s="11" t="str">
        <f>VLOOKUP(A1500,'Medical Examinations'!$A$1:$L$2336,6,FALSE)</f>
        <v>No</v>
      </c>
      <c r="H1500" s="11">
        <f>VLOOKUP(A1500,'Medical Examinations'!$A$1:$L$2336,8,FALSE)</f>
        <v>0</v>
      </c>
      <c r="I1500" s="11" t="str">
        <f>VLOOKUP(A1500,'Medical Examinations'!$A$1:$L$2336,10,FALSE)</f>
        <v>No</v>
      </c>
      <c r="J1500" s="11" t="str">
        <f>VLOOKUP(A1500,'Medical Examinations'!$A$1:$L$2336,11,FALSE)</f>
        <v>Normal Weight</v>
      </c>
      <c r="K1500" s="11" t="str">
        <f>VLOOKUP(A1500,'Medical Examinations'!$A$1:$L$2336,12,FALSE)</f>
        <v>Diabetes</v>
      </c>
      <c r="L1500" s="10">
        <f ca="1">VLOOKUP(A1500,'Hospitalisation Details'!$A$1:$Q$2344,3,FALSE)</f>
        <v>1965</v>
      </c>
      <c r="M1500" s="10" t="str">
        <f ca="1">VLOOKUP(A1500,'Hospitalisation Details'!$A$1:$Q$2344,5,FALSE)</f>
        <v>Sep</v>
      </c>
      <c r="N1500" s="11">
        <f ca="1">VLOOKUP(A1500,'Hospitalisation Details'!$A$1:$Q$2344,6,FALSE)</f>
        <v>14</v>
      </c>
      <c r="O1500" s="17">
        <f ca="1">VLOOKUP(A1500,'Hospitalisation Details'!$A$1:$Q$2344,7,FALSE)</f>
        <v>23999</v>
      </c>
      <c r="P1500" s="11">
        <f ca="1">VLOOKUP(A1500,'Hospitalisation Details'!$A$1:$Q$2344,10,FALSE)</f>
        <v>12646.21</v>
      </c>
      <c r="Q1500" s="11" t="str">
        <f ca="1">VLOOKUP(A1500,'Hospitalisation Details'!$A$1:$Q$2344,12,FALSE)</f>
        <v>tier - 3</v>
      </c>
      <c r="R1500" s="11" t="str">
        <f ca="1">VLOOKUP(A1500,'Hospitalisation Details'!$A$1:$Q$2344,14,FALSE)</f>
        <v>tier - 2</v>
      </c>
      <c r="S1500" s="11">
        <f ca="1">VLOOKUP(A1500,'Hospitalisation Details'!$A$1:$Q$2344,17,FALSE)</f>
        <v>60</v>
      </c>
      <c r="T1500" s="11" t="str">
        <f ca="1">VLOOKUP(A1500,'Hospitalisation Details'!$A$1:$Q$2336,16,FALSE)</f>
        <v>R1011</v>
      </c>
    </row>
    <row r="1501" ht="15.5" spans="1:20">
      <c r="A1501" s="10" t="s">
        <v>5456</v>
      </c>
      <c r="B1501" s="11" t="str">
        <f>VLOOKUP(A1501,'Customer Names'!$H$6:$K$2340,3,FALSE)</f>
        <v>  Meredith L</v>
      </c>
      <c r="C1501" s="11">
        <f>VLOOKUP(A1501,'Medical Examinations'!$A$1:$L$2336,2,FALSE)</f>
        <v>19.475</v>
      </c>
      <c r="D1501" s="11">
        <f>VLOOKUP(A1501,'Medical Examinations'!$A$1:$L$2336,3,FALSE)</f>
        <v>4.74</v>
      </c>
      <c r="E1501" s="11" t="str">
        <f>VLOOKUP(A1501,'Medical Examinations'!$A$1:$L$2336,4,FALSE)</f>
        <v>No</v>
      </c>
      <c r="F1501" s="11" t="str">
        <f>VLOOKUP(A1501,'Medical Examinations'!$A$1:$L$2336,5,FALSE)</f>
        <v>No</v>
      </c>
      <c r="G1501" s="11" t="str">
        <f>VLOOKUP(A1501,'Medical Examinations'!$A$1:$L$2336,6,FALSE)</f>
        <v>No</v>
      </c>
      <c r="H1501" s="11">
        <f>VLOOKUP(A1501,'Medical Examinations'!$A$1:$L$2336,8,FALSE)</f>
        <v>1</v>
      </c>
      <c r="I1501" s="11" t="str">
        <f>VLOOKUP(A1501,'Medical Examinations'!$A$1:$L$2336,10,FALSE)</f>
        <v>No</v>
      </c>
      <c r="J1501" s="11" t="str">
        <f>VLOOKUP(A1501,'Medical Examinations'!$A$1:$L$2336,11,FALSE)</f>
        <v>Normal Weight</v>
      </c>
      <c r="K1501" s="11" t="str">
        <f>VLOOKUP(A1501,'Medical Examinations'!$A$1:$L$2336,12,FALSE)</f>
        <v>Normal</v>
      </c>
      <c r="L1501" s="10">
        <f ca="1">VLOOKUP(A1501,'Hospitalisation Details'!$A$1:$Q$2344,3,FALSE)</f>
        <v>1962</v>
      </c>
      <c r="M1501" s="10" t="str">
        <f ca="1">VLOOKUP(A1501,'Hospitalisation Details'!$A$1:$Q$2344,5,FALSE)</f>
        <v>Aug</v>
      </c>
      <c r="N1501" s="11">
        <f ca="1">VLOOKUP(A1501,'Hospitalisation Details'!$A$1:$Q$2344,6,FALSE)</f>
        <v>27</v>
      </c>
      <c r="O1501" s="17">
        <f ca="1">VLOOKUP(A1501,'Hospitalisation Details'!$A$1:$Q$2344,7,FALSE)</f>
        <v>22885</v>
      </c>
      <c r="P1501" s="11">
        <f ca="1">VLOOKUP(A1501,'Hospitalisation Details'!$A$1:$Q$2344,10,FALSE)</f>
        <v>12648.7</v>
      </c>
      <c r="Q1501" s="11" t="str">
        <f ca="1">VLOOKUP(A1501,'Hospitalisation Details'!$A$1:$Q$2344,12,FALSE)</f>
        <v>tier - 3</v>
      </c>
      <c r="R1501" s="11" t="str">
        <f ca="1">VLOOKUP(A1501,'Hospitalisation Details'!$A$1:$Q$2344,14,FALSE)</f>
        <v>tier - 2</v>
      </c>
      <c r="S1501" s="11">
        <f ca="1">VLOOKUP(A1501,'Hospitalisation Details'!$A$1:$Q$2344,17,FALSE)</f>
        <v>63</v>
      </c>
      <c r="T1501" s="11" t="str">
        <f ca="1">VLOOKUP(A1501,'Hospitalisation Details'!$A$1:$Q$2336,16,FALSE)</f>
        <v>R1013</v>
      </c>
    </row>
    <row r="1502" ht="15.5" spans="1:20">
      <c r="A1502" s="10" t="s">
        <v>5460</v>
      </c>
      <c r="B1502" s="11" t="str">
        <f>VLOOKUP(A1502,'Customer Names'!$H$6:$K$2340,3,FALSE)</f>
        <v>  Millicent M</v>
      </c>
      <c r="C1502" s="11">
        <f>VLOOKUP(A1502,'Medical Examinations'!$A$1:$L$2336,2,FALSE)</f>
        <v>26.33</v>
      </c>
      <c r="D1502" s="11">
        <f>VLOOKUP(A1502,'Medical Examinations'!$A$1:$L$2336,3,FALSE)</f>
        <v>4.79</v>
      </c>
      <c r="E1502" s="11" t="str">
        <f>VLOOKUP(A1502,'Medical Examinations'!$A$1:$L$2336,4,FALSE)</f>
        <v>No</v>
      </c>
      <c r="F1502" s="11" t="str">
        <f>VLOOKUP(A1502,'Medical Examinations'!$A$1:$L$2336,5,FALSE)</f>
        <v>No</v>
      </c>
      <c r="G1502" s="11" t="str">
        <f>VLOOKUP(A1502,'Medical Examinations'!$A$1:$L$2336,6,FALSE)</f>
        <v>No</v>
      </c>
      <c r="H1502" s="11">
        <f>VLOOKUP(A1502,'Medical Examinations'!$A$1:$L$2336,8,FALSE)</f>
        <v>0</v>
      </c>
      <c r="I1502" s="11" t="str">
        <f>VLOOKUP(A1502,'Medical Examinations'!$A$1:$L$2336,10,FALSE)</f>
        <v>No</v>
      </c>
      <c r="J1502" s="11" t="str">
        <f>VLOOKUP(A1502,'Medical Examinations'!$A$1:$L$2336,11,FALSE)</f>
        <v>Over Weight</v>
      </c>
      <c r="K1502" s="11" t="str">
        <f>VLOOKUP(A1502,'Medical Examinations'!$A$1:$L$2336,12,FALSE)</f>
        <v>Normal</v>
      </c>
      <c r="L1502" s="10">
        <f ca="1">VLOOKUP(A1502,'Hospitalisation Details'!$A$1:$Q$2344,3,FALSE)</f>
        <v>1974</v>
      </c>
      <c r="M1502" s="10" t="str">
        <f ca="1">VLOOKUP(A1502,'Hospitalisation Details'!$A$1:$Q$2344,5,FALSE)</f>
        <v>Sep</v>
      </c>
      <c r="N1502" s="11">
        <f ca="1">VLOOKUP(A1502,'Hospitalisation Details'!$A$1:$Q$2344,6,FALSE)</f>
        <v>24</v>
      </c>
      <c r="O1502" s="17">
        <f ca="1">VLOOKUP(A1502,'Hospitalisation Details'!$A$1:$Q$2344,7,FALSE)</f>
        <v>27296</v>
      </c>
      <c r="P1502" s="11">
        <f ca="1">VLOOKUP(A1502,'Hospitalisation Details'!$A$1:$Q$2344,10,FALSE)</f>
        <v>12697.48</v>
      </c>
      <c r="Q1502" s="11" t="str">
        <f ca="1">VLOOKUP(A1502,'Hospitalisation Details'!$A$1:$Q$2344,12,FALSE)</f>
        <v>tier - 3</v>
      </c>
      <c r="R1502" s="11" t="str">
        <f ca="1">VLOOKUP(A1502,'Hospitalisation Details'!$A$1:$Q$2344,14,FALSE)</f>
        <v>tier - 3</v>
      </c>
      <c r="S1502" s="11">
        <f ca="1">VLOOKUP(A1502,'Hospitalisation Details'!$A$1:$Q$2344,17,FALSE)</f>
        <v>51</v>
      </c>
      <c r="T1502" s="11" t="str">
        <f ca="1">VLOOKUP(A1502,'Hospitalisation Details'!$A$1:$Q$2336,16,FALSE)</f>
        <v>R1021</v>
      </c>
    </row>
    <row r="1503" ht="15.5" spans="1:20">
      <c r="A1503" s="10" t="s">
        <v>5464</v>
      </c>
      <c r="B1503" s="11" t="str">
        <f>VLOOKUP(A1503,'Customer Names'!$H$6:$K$2340,3,FALSE)</f>
        <v>  Kathleen</v>
      </c>
      <c r="C1503" s="11">
        <f>VLOOKUP(A1503,'Medical Examinations'!$A$1:$L$2336,2,FALSE)</f>
        <v>17.29</v>
      </c>
      <c r="D1503" s="11">
        <f>VLOOKUP(A1503,'Medical Examinations'!$A$1:$L$2336,3,FALSE)</f>
        <v>5.35</v>
      </c>
      <c r="E1503" s="11" t="str">
        <f>VLOOKUP(A1503,'Medical Examinations'!$A$1:$L$2336,4,FALSE)</f>
        <v>yes</v>
      </c>
      <c r="F1503" s="11" t="str">
        <f>VLOOKUP(A1503,'Medical Examinations'!$A$1:$L$2336,5,FALSE)</f>
        <v>No</v>
      </c>
      <c r="G1503" s="11" t="str">
        <f>VLOOKUP(A1503,'Medical Examinations'!$A$1:$L$2336,6,FALSE)</f>
        <v>No</v>
      </c>
      <c r="H1503" s="11">
        <f>VLOOKUP(A1503,'Medical Examinations'!$A$1:$L$2336,8,FALSE)</f>
        <v>0</v>
      </c>
      <c r="I1503" s="11" t="str">
        <f>VLOOKUP(A1503,'Medical Examinations'!$A$1:$L$2336,10,FALSE)</f>
        <v>No</v>
      </c>
      <c r="J1503" s="11" t="str">
        <f>VLOOKUP(A1503,'Medical Examinations'!$A$1:$L$2336,11,FALSE)</f>
        <v>Under Weight</v>
      </c>
      <c r="K1503" s="11" t="str">
        <f>VLOOKUP(A1503,'Medical Examinations'!$A$1:$L$2336,12,FALSE)</f>
        <v>Normal</v>
      </c>
      <c r="L1503" s="10">
        <f ca="1">VLOOKUP(A1503,'Hospitalisation Details'!$A$1:$Q$2344,3,FALSE)</f>
        <v>1992</v>
      </c>
      <c r="M1503" s="10" t="str">
        <f ca="1">VLOOKUP(A1503,'Hospitalisation Details'!$A$1:$Q$2344,5,FALSE)</f>
        <v>Jul</v>
      </c>
      <c r="N1503" s="11">
        <f ca="1">VLOOKUP(A1503,'Hospitalisation Details'!$A$1:$Q$2344,6,FALSE)</f>
        <v>7</v>
      </c>
      <c r="O1503" s="17">
        <f ca="1">VLOOKUP(A1503,'Hospitalisation Details'!$A$1:$Q$2344,7,FALSE)</f>
        <v>33792</v>
      </c>
      <c r="P1503" s="11">
        <f ca="1">VLOOKUP(A1503,'Hospitalisation Details'!$A$1:$Q$2344,10,FALSE)</f>
        <v>12699.56</v>
      </c>
      <c r="Q1503" s="11" t="str">
        <f ca="1">VLOOKUP(A1503,'Hospitalisation Details'!$A$1:$Q$2344,12,FALSE)</f>
        <v>tier - 3</v>
      </c>
      <c r="R1503" s="11" t="str">
        <f ca="1">VLOOKUP(A1503,'Hospitalisation Details'!$A$1:$Q$2344,14,FALSE)</f>
        <v>tier - 2</v>
      </c>
      <c r="S1503" s="11">
        <f ca="1">VLOOKUP(A1503,'Hospitalisation Details'!$A$1:$Q$2344,17,FALSE)</f>
        <v>33</v>
      </c>
      <c r="T1503" s="11" t="str">
        <f ca="1">VLOOKUP(A1503,'Hospitalisation Details'!$A$1:$Q$2336,16,FALSE)</f>
        <v>R1011</v>
      </c>
    </row>
    <row r="1504" ht="15.5" spans="1:20">
      <c r="A1504" s="10" t="s">
        <v>5467</v>
      </c>
      <c r="B1504" s="11" t="str">
        <f>VLOOKUP(A1504,'Customer Names'!$H$6:$K$2340,3,FALSE)</f>
        <v>  Kimberly K</v>
      </c>
      <c r="C1504" s="11">
        <f>VLOOKUP(A1504,'Medical Examinations'!$A$1:$L$2336,2,FALSE)</f>
        <v>42.88</v>
      </c>
      <c r="D1504" s="11">
        <f>VLOOKUP(A1504,'Medical Examinations'!$A$1:$L$2336,3,FALSE)</f>
        <v>4.87</v>
      </c>
      <c r="E1504" s="11" t="str">
        <f>VLOOKUP(A1504,'Medical Examinations'!$A$1:$L$2336,4,FALSE)</f>
        <v>No</v>
      </c>
      <c r="F1504" s="11" t="str">
        <f>VLOOKUP(A1504,'Medical Examinations'!$A$1:$L$2336,5,FALSE)</f>
        <v>yes</v>
      </c>
      <c r="G1504" s="11" t="str">
        <f>VLOOKUP(A1504,'Medical Examinations'!$A$1:$L$2336,6,FALSE)</f>
        <v>No</v>
      </c>
      <c r="H1504" s="11">
        <f>VLOOKUP(A1504,'Medical Examinations'!$A$1:$L$2336,8,FALSE)</f>
        <v>1</v>
      </c>
      <c r="I1504" s="11" t="str">
        <f>VLOOKUP(A1504,'Medical Examinations'!$A$1:$L$2336,10,FALSE)</f>
        <v>No</v>
      </c>
      <c r="J1504" s="11" t="str">
        <f>VLOOKUP(A1504,'Medical Examinations'!$A$1:$L$2336,11,FALSE)</f>
        <v>Obesity</v>
      </c>
      <c r="K1504" s="11" t="str">
        <f>VLOOKUP(A1504,'Medical Examinations'!$A$1:$L$2336,12,FALSE)</f>
        <v>Normal</v>
      </c>
      <c r="L1504" s="10">
        <f ca="1">VLOOKUP(A1504,'Hospitalisation Details'!$A$1:$Q$2344,3,FALSE)</f>
        <v>1964</v>
      </c>
      <c r="M1504" s="10" t="str">
        <f ca="1">VLOOKUP(A1504,'Hospitalisation Details'!$A$1:$Q$2344,5,FALSE)</f>
        <v>Nov</v>
      </c>
      <c r="N1504" s="11">
        <f ca="1">VLOOKUP(A1504,'Hospitalisation Details'!$A$1:$Q$2344,6,FALSE)</f>
        <v>28</v>
      </c>
      <c r="O1504" s="17">
        <f ca="1">VLOOKUP(A1504,'Hospitalisation Details'!$A$1:$Q$2344,7,FALSE)</f>
        <v>23709</v>
      </c>
      <c r="P1504" s="11">
        <f ca="1">VLOOKUP(A1504,'Hospitalisation Details'!$A$1:$Q$2344,10,FALSE)</f>
        <v>12700.63</v>
      </c>
      <c r="Q1504" s="11" t="str">
        <f ca="1">VLOOKUP(A1504,'Hospitalisation Details'!$A$1:$Q$2344,12,FALSE)</f>
        <v>tier - 3</v>
      </c>
      <c r="R1504" s="11" t="str">
        <f ca="1">VLOOKUP(A1504,'Hospitalisation Details'!$A$1:$Q$2344,14,FALSE)</f>
        <v>tier - 3</v>
      </c>
      <c r="S1504" s="11">
        <f ca="1">VLOOKUP(A1504,'Hospitalisation Details'!$A$1:$Q$2344,17,FALSE)</f>
        <v>60</v>
      </c>
      <c r="T1504" s="11" t="str">
        <f ca="1">VLOOKUP(A1504,'Hospitalisation Details'!$A$1:$Q$2336,16,FALSE)</f>
        <v>R1011</v>
      </c>
    </row>
    <row r="1505" ht="15.5" spans="1:20">
      <c r="A1505" s="10" t="s">
        <v>5471</v>
      </c>
      <c r="B1505" s="11" t="str">
        <f>VLOOKUP(A1505,'Customer Names'!$H$6:$K$2340,3,FALSE)</f>
        <v>  Justin C</v>
      </c>
      <c r="C1505" s="11">
        <f>VLOOKUP(A1505,'Medical Examinations'!$A$1:$L$2336,2,FALSE)</f>
        <v>32.2</v>
      </c>
      <c r="D1505" s="11">
        <f>VLOOKUP(A1505,'Medical Examinations'!$A$1:$L$2336,3,FALSE)</f>
        <v>10.09</v>
      </c>
      <c r="E1505" s="11" t="str">
        <f>VLOOKUP(A1505,'Medical Examinations'!$A$1:$L$2336,4,FALSE)</f>
        <v>yes</v>
      </c>
      <c r="F1505" s="11" t="str">
        <f>VLOOKUP(A1505,'Medical Examinations'!$A$1:$L$2336,5,FALSE)</f>
        <v>No</v>
      </c>
      <c r="G1505" s="11" t="str">
        <f>VLOOKUP(A1505,'Medical Examinations'!$A$1:$L$2336,6,FALSE)</f>
        <v>No</v>
      </c>
      <c r="H1505" s="11">
        <f>VLOOKUP(A1505,'Medical Examinations'!$A$1:$L$2336,8,FALSE)</f>
        <v>0</v>
      </c>
      <c r="I1505" s="11" t="str">
        <f>VLOOKUP(A1505,'Medical Examinations'!$A$1:$L$2336,10,FALSE)</f>
        <v>No</v>
      </c>
      <c r="J1505" s="11" t="str">
        <f>VLOOKUP(A1505,'Medical Examinations'!$A$1:$L$2336,11,FALSE)</f>
        <v>Obesity</v>
      </c>
      <c r="K1505" s="11" t="str">
        <f>VLOOKUP(A1505,'Medical Examinations'!$A$1:$L$2336,12,FALSE)</f>
        <v>Diabetes</v>
      </c>
      <c r="L1505" s="10">
        <f ca="1">VLOOKUP(A1505,'Hospitalisation Details'!$A$1:$Q$2344,3,FALSE)</f>
        <v>1970</v>
      </c>
      <c r="M1505" s="10" t="str">
        <f ca="1">VLOOKUP(A1505,'Hospitalisation Details'!$A$1:$Q$2344,5,FALSE)</f>
        <v>Jul</v>
      </c>
      <c r="N1505" s="11">
        <f ca="1">VLOOKUP(A1505,'Hospitalisation Details'!$A$1:$Q$2344,6,FALSE)</f>
        <v>8</v>
      </c>
      <c r="O1505" s="17">
        <f ca="1">VLOOKUP(A1505,'Hospitalisation Details'!$A$1:$Q$2344,7,FALSE)</f>
        <v>25757</v>
      </c>
      <c r="P1505" s="11">
        <f ca="1">VLOOKUP(A1505,'Hospitalisation Details'!$A$1:$Q$2344,10,FALSE)</f>
        <v>12713</v>
      </c>
      <c r="Q1505" s="11" t="str">
        <f ca="1">VLOOKUP(A1505,'Hospitalisation Details'!$A$1:$Q$2344,12,FALSE)</f>
        <v>tier - 3</v>
      </c>
      <c r="R1505" s="11" t="str">
        <f ca="1">VLOOKUP(A1505,'Hospitalisation Details'!$A$1:$Q$2344,14,FALSE)</f>
        <v>tier - 1</v>
      </c>
      <c r="S1505" s="11">
        <f ca="1">VLOOKUP(A1505,'Hospitalisation Details'!$A$1:$Q$2344,17,FALSE)</f>
        <v>55</v>
      </c>
      <c r="T1505" s="11" t="str">
        <f ca="1">VLOOKUP(A1505,'Hospitalisation Details'!$A$1:$Q$2336,16,FALSE)</f>
        <v>R1011</v>
      </c>
    </row>
    <row r="1506" ht="15.5" spans="1:20">
      <c r="A1506" s="10" t="s">
        <v>5474</v>
      </c>
      <c r="B1506" s="11" t="str">
        <f>VLOOKUP(A1506,'Customer Names'!$H$6:$K$2340,3,FALSE)</f>
        <v>  Tristan P</v>
      </c>
      <c r="C1506" s="11">
        <f>VLOOKUP(A1506,'Medical Examinations'!$A$1:$L$2336,2,FALSE)</f>
        <v>18.75</v>
      </c>
      <c r="D1506" s="11">
        <f>VLOOKUP(A1506,'Medical Examinations'!$A$1:$L$2336,3,FALSE)</f>
        <v>5.47</v>
      </c>
      <c r="E1506" s="11" t="str">
        <f>VLOOKUP(A1506,'Medical Examinations'!$A$1:$L$2336,4,FALSE)</f>
        <v>yes</v>
      </c>
      <c r="F1506" s="11" t="str">
        <f>VLOOKUP(A1506,'Medical Examinations'!$A$1:$L$2336,5,FALSE)</f>
        <v>No</v>
      </c>
      <c r="G1506" s="11" t="str">
        <f>VLOOKUP(A1506,'Medical Examinations'!$A$1:$L$2336,6,FALSE)</f>
        <v>Yes</v>
      </c>
      <c r="H1506" s="11">
        <f>VLOOKUP(A1506,'Medical Examinations'!$A$1:$L$2336,8,FALSE)</f>
        <v>1</v>
      </c>
      <c r="I1506" s="11" t="str">
        <f>VLOOKUP(A1506,'Medical Examinations'!$A$1:$L$2336,10,FALSE)</f>
        <v>No</v>
      </c>
      <c r="J1506" s="11" t="str">
        <f>VLOOKUP(A1506,'Medical Examinations'!$A$1:$L$2336,11,FALSE)</f>
        <v>Normal Weight</v>
      </c>
      <c r="K1506" s="11" t="str">
        <f>VLOOKUP(A1506,'Medical Examinations'!$A$1:$L$2336,12,FALSE)</f>
        <v>Normal</v>
      </c>
      <c r="L1506" s="10">
        <f ca="1">VLOOKUP(A1506,'Hospitalisation Details'!$A$1:$Q$2344,3,FALSE)</f>
        <v>1988</v>
      </c>
      <c r="M1506" s="10" t="str">
        <f ca="1">VLOOKUP(A1506,'Hospitalisation Details'!$A$1:$Q$2344,5,FALSE)</f>
        <v>Jul</v>
      </c>
      <c r="N1506" s="11">
        <f ca="1">VLOOKUP(A1506,'Hospitalisation Details'!$A$1:$Q$2344,6,FALSE)</f>
        <v>17</v>
      </c>
      <c r="O1506" s="17">
        <f ca="1">VLOOKUP(A1506,'Hospitalisation Details'!$A$1:$Q$2344,7,FALSE)</f>
        <v>32341</v>
      </c>
      <c r="P1506" s="11">
        <f ca="1">VLOOKUP(A1506,'Hospitalisation Details'!$A$1:$Q$2344,10,FALSE)</f>
        <v>12718.21</v>
      </c>
      <c r="Q1506" s="11" t="str">
        <f ca="1">VLOOKUP(A1506,'Hospitalisation Details'!$A$1:$Q$2344,12,FALSE)</f>
        <v>tier - 3</v>
      </c>
      <c r="R1506" s="11" t="str">
        <f ca="1">VLOOKUP(A1506,'Hospitalisation Details'!$A$1:$Q$2344,14,FALSE)</f>
        <v>tier - 1</v>
      </c>
      <c r="S1506" s="11">
        <f ca="1">VLOOKUP(A1506,'Hospitalisation Details'!$A$1:$Q$2344,17,FALSE)</f>
        <v>37</v>
      </c>
      <c r="T1506" s="11" t="str">
        <f ca="1">VLOOKUP(A1506,'Hospitalisation Details'!$A$1:$Q$2336,16,FALSE)</f>
        <v>R1026</v>
      </c>
    </row>
    <row r="1507" ht="15.5" spans="1:20">
      <c r="A1507" s="10" t="s">
        <v>5478</v>
      </c>
      <c r="B1507" s="11" t="str">
        <f>VLOOKUP(A1507,'Customer Names'!$H$6:$K$2340,3,FALSE)</f>
        <v>  Traci A</v>
      </c>
      <c r="C1507" s="11">
        <f>VLOOKUP(A1507,'Medical Examinations'!$A$1:$L$2336,2,FALSE)</f>
        <v>22.36</v>
      </c>
      <c r="D1507" s="11">
        <f>VLOOKUP(A1507,'Medical Examinations'!$A$1:$L$2336,3,FALSE)</f>
        <v>8.6</v>
      </c>
      <c r="E1507" s="11" t="str">
        <f>VLOOKUP(A1507,'Medical Examinations'!$A$1:$L$2336,4,FALSE)</f>
        <v>No</v>
      </c>
      <c r="F1507" s="11" t="str">
        <f>VLOOKUP(A1507,'Medical Examinations'!$A$1:$L$2336,5,FALSE)</f>
        <v>No</v>
      </c>
      <c r="G1507" s="11" t="str">
        <f>VLOOKUP(A1507,'Medical Examinations'!$A$1:$L$2336,6,FALSE)</f>
        <v>No</v>
      </c>
      <c r="H1507" s="11">
        <f>VLOOKUP(A1507,'Medical Examinations'!$A$1:$L$2336,8,FALSE)</f>
        <v>0</v>
      </c>
      <c r="I1507" s="11" t="str">
        <f>VLOOKUP(A1507,'Medical Examinations'!$A$1:$L$2336,10,FALSE)</f>
        <v>No</v>
      </c>
      <c r="J1507" s="11" t="str">
        <f>VLOOKUP(A1507,'Medical Examinations'!$A$1:$L$2336,11,FALSE)</f>
        <v>Normal Weight</v>
      </c>
      <c r="K1507" s="11" t="str">
        <f>VLOOKUP(A1507,'Medical Examinations'!$A$1:$L$2336,12,FALSE)</f>
        <v>Diabetes</v>
      </c>
      <c r="L1507" s="10">
        <f ca="1">VLOOKUP(A1507,'Hospitalisation Details'!$A$1:$Q$2344,3,FALSE)</f>
        <v>1962</v>
      </c>
      <c r="M1507" s="10" t="str">
        <f ca="1">VLOOKUP(A1507,'Hospitalisation Details'!$A$1:$Q$2344,5,FALSE)</f>
        <v>Sep</v>
      </c>
      <c r="N1507" s="11">
        <f ca="1">VLOOKUP(A1507,'Hospitalisation Details'!$A$1:$Q$2344,6,FALSE)</f>
        <v>2</v>
      </c>
      <c r="O1507" s="17">
        <f ca="1">VLOOKUP(A1507,'Hospitalisation Details'!$A$1:$Q$2344,7,FALSE)</f>
        <v>22891</v>
      </c>
      <c r="P1507" s="11">
        <f ca="1">VLOOKUP(A1507,'Hospitalisation Details'!$A$1:$Q$2344,10,FALSE)</f>
        <v>12731</v>
      </c>
      <c r="Q1507" s="11" t="str">
        <f ca="1">VLOOKUP(A1507,'Hospitalisation Details'!$A$1:$Q$2344,12,FALSE)</f>
        <v>tier - 3</v>
      </c>
      <c r="R1507" s="11" t="str">
        <f ca="1">VLOOKUP(A1507,'Hospitalisation Details'!$A$1:$Q$2344,14,FALSE)</f>
        <v>tier - 3</v>
      </c>
      <c r="S1507" s="11">
        <f ca="1">VLOOKUP(A1507,'Hospitalisation Details'!$A$1:$Q$2344,17,FALSE)</f>
        <v>63</v>
      </c>
      <c r="T1507" s="11" t="str">
        <f ca="1">VLOOKUP(A1507,'Hospitalisation Details'!$A$1:$Q$2336,16,FALSE)</f>
        <v>R1016</v>
      </c>
    </row>
    <row r="1508" ht="15.5" spans="1:20">
      <c r="A1508" s="10" t="s">
        <v>5481</v>
      </c>
      <c r="B1508" s="11" t="str">
        <f>VLOOKUP(A1508,'Customer Names'!$H$6:$K$2340,3,FALSE)</f>
        <v>  Justin P</v>
      </c>
      <c r="C1508" s="11">
        <f>VLOOKUP(A1508,'Medical Examinations'!$A$1:$L$2336,2,FALSE)</f>
        <v>23.94</v>
      </c>
      <c r="D1508" s="11">
        <f>VLOOKUP(A1508,'Medical Examinations'!$A$1:$L$2336,3,FALSE)</f>
        <v>10.74</v>
      </c>
      <c r="E1508" s="11" t="str">
        <f>VLOOKUP(A1508,'Medical Examinations'!$A$1:$L$2336,4,FALSE)</f>
        <v>yes</v>
      </c>
      <c r="F1508" s="11" t="str">
        <f>VLOOKUP(A1508,'Medical Examinations'!$A$1:$L$2336,5,FALSE)</f>
        <v>No</v>
      </c>
      <c r="G1508" s="11" t="str">
        <f>VLOOKUP(A1508,'Medical Examinations'!$A$1:$L$2336,6,FALSE)</f>
        <v>No</v>
      </c>
      <c r="H1508" s="11">
        <f>VLOOKUP(A1508,'Medical Examinations'!$A$1:$L$2336,8,FALSE)</f>
        <v>0</v>
      </c>
      <c r="I1508" s="11" t="str">
        <f>VLOOKUP(A1508,'Medical Examinations'!$A$1:$L$2336,10,FALSE)</f>
        <v>No</v>
      </c>
      <c r="J1508" s="11" t="str">
        <f>VLOOKUP(A1508,'Medical Examinations'!$A$1:$L$2336,11,FALSE)</f>
        <v>Normal Weight</v>
      </c>
      <c r="K1508" s="11" t="str">
        <f>VLOOKUP(A1508,'Medical Examinations'!$A$1:$L$2336,12,FALSE)</f>
        <v>Diabetes</v>
      </c>
      <c r="L1508" s="10">
        <f ca="1">VLOOKUP(A1508,'Hospitalisation Details'!$A$1:$Q$2344,3,FALSE)</f>
        <v>1962</v>
      </c>
      <c r="M1508" s="10" t="str">
        <f ca="1">VLOOKUP(A1508,'Hospitalisation Details'!$A$1:$Q$2344,5,FALSE)</f>
        <v>Oct</v>
      </c>
      <c r="N1508" s="11">
        <f ca="1">VLOOKUP(A1508,'Hospitalisation Details'!$A$1:$Q$2344,6,FALSE)</f>
        <v>1</v>
      </c>
      <c r="O1508" s="17">
        <f ca="1">VLOOKUP(A1508,'Hospitalisation Details'!$A$1:$Q$2344,7,FALSE)</f>
        <v>22920</v>
      </c>
      <c r="P1508" s="11">
        <f ca="1">VLOOKUP(A1508,'Hospitalisation Details'!$A$1:$Q$2344,10,FALSE)</f>
        <v>12741.17</v>
      </c>
      <c r="Q1508" s="11" t="str">
        <f ca="1">VLOOKUP(A1508,'Hospitalisation Details'!$A$1:$Q$2344,12,FALSE)</f>
        <v>tier - 3</v>
      </c>
      <c r="R1508" s="11" t="str">
        <f ca="1">VLOOKUP(A1508,'Hospitalisation Details'!$A$1:$Q$2344,14,FALSE)</f>
        <v>tier - 1</v>
      </c>
      <c r="S1508" s="11">
        <f ca="1">VLOOKUP(A1508,'Hospitalisation Details'!$A$1:$Q$2344,17,FALSE)</f>
        <v>63</v>
      </c>
      <c r="T1508" s="11" t="str">
        <f ca="1">VLOOKUP(A1508,'Hospitalisation Details'!$A$1:$Q$2336,16,FALSE)</f>
        <v>R1017</v>
      </c>
    </row>
    <row r="1509" ht="15.5" spans="1:20">
      <c r="A1509" s="10" t="s">
        <v>5485</v>
      </c>
      <c r="B1509" s="11" t="str">
        <f>VLOOKUP(A1509,'Customer Names'!$H$6:$K$2340,3,FALSE)</f>
        <v>  Logan M</v>
      </c>
      <c r="C1509" s="11">
        <f>VLOOKUP(A1509,'Medical Examinations'!$A$1:$L$2336,2,FALSE)</f>
        <v>30.1</v>
      </c>
      <c r="D1509" s="11">
        <f>VLOOKUP(A1509,'Medical Examinations'!$A$1:$L$2336,3,FALSE)</f>
        <v>4.39</v>
      </c>
      <c r="E1509" s="11" t="str">
        <f>VLOOKUP(A1509,'Medical Examinations'!$A$1:$L$2336,4,FALSE)</f>
        <v>No</v>
      </c>
      <c r="F1509" s="11" t="str">
        <f>VLOOKUP(A1509,'Medical Examinations'!$A$1:$L$2336,5,FALSE)</f>
        <v>No</v>
      </c>
      <c r="G1509" s="11" t="str">
        <f>VLOOKUP(A1509,'Medical Examinations'!$A$1:$L$2336,6,FALSE)</f>
        <v>Yes</v>
      </c>
      <c r="H1509" s="11">
        <f>VLOOKUP(A1509,'Medical Examinations'!$A$1:$L$2336,8,FALSE)</f>
        <v>1</v>
      </c>
      <c r="I1509" s="11" t="str">
        <f>VLOOKUP(A1509,'Medical Examinations'!$A$1:$L$2336,10,FALSE)</f>
        <v>No</v>
      </c>
      <c r="J1509" s="11" t="str">
        <f>VLOOKUP(A1509,'Medical Examinations'!$A$1:$L$2336,11,FALSE)</f>
        <v>Obesity</v>
      </c>
      <c r="K1509" s="11" t="str">
        <f>VLOOKUP(A1509,'Medical Examinations'!$A$1:$L$2336,12,FALSE)</f>
        <v>Normal</v>
      </c>
      <c r="L1509" s="10">
        <f ca="1">VLOOKUP(A1509,'Hospitalisation Details'!$A$1:$Q$2344,3,FALSE)</f>
        <v>1975</v>
      </c>
      <c r="M1509" s="10" t="str">
        <f ca="1">VLOOKUP(A1509,'Hospitalisation Details'!$A$1:$Q$2344,5,FALSE)</f>
        <v>Sep</v>
      </c>
      <c r="N1509" s="11">
        <f ca="1">VLOOKUP(A1509,'Hospitalisation Details'!$A$1:$Q$2344,6,FALSE)</f>
        <v>25</v>
      </c>
      <c r="O1509" s="17">
        <f ca="1">VLOOKUP(A1509,'Hospitalisation Details'!$A$1:$Q$2344,7,FALSE)</f>
        <v>27662</v>
      </c>
      <c r="P1509" s="11">
        <f ca="1">VLOOKUP(A1509,'Hospitalisation Details'!$A$1:$Q$2344,10,FALSE)</f>
        <v>12770.27</v>
      </c>
      <c r="Q1509" s="11" t="str">
        <f ca="1">VLOOKUP(A1509,'Hospitalisation Details'!$A$1:$Q$2344,12,FALSE)</f>
        <v>tier - 3</v>
      </c>
      <c r="R1509" s="11" t="str">
        <f ca="1">VLOOKUP(A1509,'Hospitalisation Details'!$A$1:$Q$2344,14,FALSE)</f>
        <v>tier - 3</v>
      </c>
      <c r="S1509" s="11">
        <f ca="1">VLOOKUP(A1509,'Hospitalisation Details'!$A$1:$Q$2344,17,FALSE)</f>
        <v>50</v>
      </c>
      <c r="T1509" s="11" t="str">
        <f ca="1">VLOOKUP(A1509,'Hospitalisation Details'!$A$1:$Q$2336,16,FALSE)</f>
        <v>R1021</v>
      </c>
    </row>
    <row r="1510" ht="15.5" spans="1:20">
      <c r="A1510" s="10" t="s">
        <v>5488</v>
      </c>
      <c r="B1510" s="11" t="str">
        <f>VLOOKUP(A1510,'Customer Names'!$H$6:$K$2340,3,FALSE)</f>
        <v>  Sebastien</v>
      </c>
      <c r="C1510" s="11">
        <f>VLOOKUP(A1510,'Medical Examinations'!$A$1:$L$2336,2,FALSE)</f>
        <v>21.93</v>
      </c>
      <c r="D1510" s="11">
        <f>VLOOKUP(A1510,'Medical Examinations'!$A$1:$L$2336,3,FALSE)</f>
        <v>6.3</v>
      </c>
      <c r="E1510" s="11" t="str">
        <f>VLOOKUP(A1510,'Medical Examinations'!$A$1:$L$2336,4,FALSE)</f>
        <v>No</v>
      </c>
      <c r="F1510" s="11" t="str">
        <f>VLOOKUP(A1510,'Medical Examinations'!$A$1:$L$2336,5,FALSE)</f>
        <v>No</v>
      </c>
      <c r="G1510" s="11" t="str">
        <f>VLOOKUP(A1510,'Medical Examinations'!$A$1:$L$2336,6,FALSE)</f>
        <v>No</v>
      </c>
      <c r="H1510" s="11">
        <f>VLOOKUP(A1510,'Medical Examinations'!$A$1:$L$2336,8,FALSE)</f>
        <v>0</v>
      </c>
      <c r="I1510" s="11" t="str">
        <f>VLOOKUP(A1510,'Medical Examinations'!$A$1:$L$2336,10,FALSE)</f>
        <v>No</v>
      </c>
      <c r="J1510" s="11" t="str">
        <f>VLOOKUP(A1510,'Medical Examinations'!$A$1:$L$2336,11,FALSE)</f>
        <v>Normal Weight</v>
      </c>
      <c r="K1510" s="11" t="str">
        <f>VLOOKUP(A1510,'Medical Examinations'!$A$1:$L$2336,12,FALSE)</f>
        <v>Prediabetes</v>
      </c>
      <c r="L1510" s="10">
        <f ca="1">VLOOKUP(A1510,'Hospitalisation Details'!$A$1:$Q$2344,3,FALSE)</f>
        <v>1972</v>
      </c>
      <c r="M1510" s="10" t="str">
        <f ca="1">VLOOKUP(A1510,'Hospitalisation Details'!$A$1:$Q$2344,5,FALSE)</f>
        <v>Oct</v>
      </c>
      <c r="N1510" s="11">
        <f ca="1">VLOOKUP(A1510,'Hospitalisation Details'!$A$1:$Q$2344,6,FALSE)</f>
        <v>7</v>
      </c>
      <c r="O1510" s="17">
        <f ca="1">VLOOKUP(A1510,'Hospitalisation Details'!$A$1:$Q$2344,7,FALSE)</f>
        <v>26579</v>
      </c>
      <c r="P1510" s="11">
        <f ca="1">VLOOKUP(A1510,'Hospitalisation Details'!$A$1:$Q$2344,10,FALSE)</f>
        <v>12776.05</v>
      </c>
      <c r="Q1510" s="11" t="str">
        <f ca="1">VLOOKUP(A1510,'Hospitalisation Details'!$A$1:$Q$2344,12,FALSE)</f>
        <v>tier - 3</v>
      </c>
      <c r="R1510" s="11" t="str">
        <f ca="1">VLOOKUP(A1510,'Hospitalisation Details'!$A$1:$Q$2344,14,FALSE)</f>
        <v>tier - 3</v>
      </c>
      <c r="S1510" s="11">
        <f ca="1">VLOOKUP(A1510,'Hospitalisation Details'!$A$1:$Q$2344,17,FALSE)</f>
        <v>53</v>
      </c>
      <c r="T1510" s="11" t="str">
        <f ca="1">VLOOKUP(A1510,'Hospitalisation Details'!$A$1:$Q$2336,16,FALSE)</f>
        <v>R1026</v>
      </c>
    </row>
    <row r="1511" ht="15.5" spans="1:20">
      <c r="A1511" s="10" t="s">
        <v>5492</v>
      </c>
      <c r="B1511" s="11" t="str">
        <f>VLOOKUP(A1511,'Customer Names'!$H$6:$K$2340,3,FALSE)</f>
        <v>  Tiffany A</v>
      </c>
      <c r="C1511" s="11">
        <f>VLOOKUP(A1511,'Medical Examinations'!$A$1:$L$2336,2,FALSE)</f>
        <v>39.75</v>
      </c>
      <c r="D1511" s="11">
        <f>VLOOKUP(A1511,'Medical Examinations'!$A$1:$L$2336,3,FALSE)</f>
        <v>5.41</v>
      </c>
      <c r="E1511" s="11" t="str">
        <f>VLOOKUP(A1511,'Medical Examinations'!$A$1:$L$2336,4,FALSE)</f>
        <v>No</v>
      </c>
      <c r="F1511" s="11" t="str">
        <f>VLOOKUP(A1511,'Medical Examinations'!$A$1:$L$2336,5,FALSE)</f>
        <v>yes</v>
      </c>
      <c r="G1511" s="11" t="str">
        <f>VLOOKUP(A1511,'Medical Examinations'!$A$1:$L$2336,6,FALSE)</f>
        <v>No</v>
      </c>
      <c r="H1511" s="11">
        <f>VLOOKUP(A1511,'Medical Examinations'!$A$1:$L$2336,8,FALSE)</f>
        <v>1</v>
      </c>
      <c r="I1511" s="11" t="str">
        <f>VLOOKUP(A1511,'Medical Examinations'!$A$1:$L$2336,10,FALSE)</f>
        <v>No</v>
      </c>
      <c r="J1511" s="11" t="str">
        <f>VLOOKUP(A1511,'Medical Examinations'!$A$1:$L$2336,11,FALSE)</f>
        <v>Obesity</v>
      </c>
      <c r="K1511" s="11" t="str">
        <f>VLOOKUP(A1511,'Medical Examinations'!$A$1:$L$2336,12,FALSE)</f>
        <v>Normal</v>
      </c>
      <c r="L1511" s="10">
        <f ca="1">VLOOKUP(A1511,'Hospitalisation Details'!$A$1:$Q$2344,3,FALSE)</f>
        <v>1963</v>
      </c>
      <c r="M1511" s="10" t="str">
        <f ca="1">VLOOKUP(A1511,'Hospitalisation Details'!$A$1:$Q$2344,5,FALSE)</f>
        <v>Dec</v>
      </c>
      <c r="N1511" s="11">
        <f ca="1">VLOOKUP(A1511,'Hospitalisation Details'!$A$1:$Q$2344,6,FALSE)</f>
        <v>5</v>
      </c>
      <c r="O1511" s="17">
        <f ca="1">VLOOKUP(A1511,'Hospitalisation Details'!$A$1:$Q$2344,7,FALSE)</f>
        <v>23350</v>
      </c>
      <c r="P1511" s="11">
        <f ca="1">VLOOKUP(A1511,'Hospitalisation Details'!$A$1:$Q$2344,10,FALSE)</f>
        <v>12788.03</v>
      </c>
      <c r="Q1511" s="11" t="str">
        <f ca="1">VLOOKUP(A1511,'Hospitalisation Details'!$A$1:$Q$2344,12,FALSE)</f>
        <v>tier - 3</v>
      </c>
      <c r="R1511" s="11" t="str">
        <f ca="1">VLOOKUP(A1511,'Hospitalisation Details'!$A$1:$Q$2344,14,FALSE)</f>
        <v>tier - 3</v>
      </c>
      <c r="S1511" s="11">
        <f ca="1">VLOOKUP(A1511,'Hospitalisation Details'!$A$1:$Q$2344,17,FALSE)</f>
        <v>61</v>
      </c>
      <c r="T1511" s="11" t="str">
        <f ca="1">VLOOKUP(A1511,'Hospitalisation Details'!$A$1:$Q$2336,16,FALSE)</f>
        <v>R1025</v>
      </c>
    </row>
    <row r="1512" ht="15.5" spans="1:20">
      <c r="A1512" s="10" t="s">
        <v>5496</v>
      </c>
      <c r="B1512" s="11" t="str">
        <f>VLOOKUP(A1512,'Customer Names'!$H$6:$K$2340,3,FALSE)</f>
        <v>  Matthew</v>
      </c>
      <c r="C1512" s="11">
        <f>VLOOKUP(A1512,'Medical Examinations'!$A$1:$L$2336,2,FALSE)</f>
        <v>26.03</v>
      </c>
      <c r="D1512" s="11">
        <f>VLOOKUP(A1512,'Medical Examinations'!$A$1:$L$2336,3,FALSE)</f>
        <v>4.47</v>
      </c>
      <c r="E1512" s="11" t="str">
        <f>VLOOKUP(A1512,'Medical Examinations'!$A$1:$L$2336,4,FALSE)</f>
        <v>No</v>
      </c>
      <c r="F1512" s="11" t="str">
        <f>VLOOKUP(A1512,'Medical Examinations'!$A$1:$L$2336,5,FALSE)</f>
        <v>No</v>
      </c>
      <c r="G1512" s="11" t="str">
        <f>VLOOKUP(A1512,'Medical Examinations'!$A$1:$L$2336,6,FALSE)</f>
        <v>Yes</v>
      </c>
      <c r="H1512" s="11">
        <f>VLOOKUP(A1512,'Medical Examinations'!$A$1:$L$2336,8,FALSE)</f>
        <v>1</v>
      </c>
      <c r="I1512" s="11" t="str">
        <f>VLOOKUP(A1512,'Medical Examinations'!$A$1:$L$2336,10,FALSE)</f>
        <v>No</v>
      </c>
      <c r="J1512" s="11" t="str">
        <f>VLOOKUP(A1512,'Medical Examinations'!$A$1:$L$2336,11,FALSE)</f>
        <v>Over Weight</v>
      </c>
      <c r="K1512" s="11" t="str">
        <f>VLOOKUP(A1512,'Medical Examinations'!$A$1:$L$2336,12,FALSE)</f>
        <v>Normal</v>
      </c>
      <c r="L1512" s="10">
        <f ca="1">VLOOKUP(A1512,'Hospitalisation Details'!$A$1:$Q$2344,3,FALSE)</f>
        <v>1983</v>
      </c>
      <c r="M1512" s="10" t="str">
        <f ca="1">VLOOKUP(A1512,'Hospitalisation Details'!$A$1:$Q$2344,5,FALSE)</f>
        <v>Oct</v>
      </c>
      <c r="N1512" s="11">
        <f ca="1">VLOOKUP(A1512,'Hospitalisation Details'!$A$1:$Q$2344,6,FALSE)</f>
        <v>29</v>
      </c>
      <c r="O1512" s="17">
        <f ca="1">VLOOKUP(A1512,'Hospitalisation Details'!$A$1:$Q$2344,7,FALSE)</f>
        <v>30618</v>
      </c>
      <c r="P1512" s="11">
        <f ca="1">VLOOKUP(A1512,'Hospitalisation Details'!$A$1:$Q$2344,10,FALSE)</f>
        <v>12788.18</v>
      </c>
      <c r="Q1512" s="11" t="str">
        <f ca="1">VLOOKUP(A1512,'Hospitalisation Details'!$A$1:$Q$2344,12,FALSE)</f>
        <v>tier - 3</v>
      </c>
      <c r="R1512" s="11" t="str">
        <f ca="1">VLOOKUP(A1512,'Hospitalisation Details'!$A$1:$Q$2344,14,FALSE)</f>
        <v>tier - 1</v>
      </c>
      <c r="S1512" s="11">
        <f ca="1">VLOOKUP(A1512,'Hospitalisation Details'!$A$1:$Q$2344,17,FALSE)</f>
        <v>42</v>
      </c>
      <c r="T1512" s="11" t="str">
        <f ca="1">VLOOKUP(A1512,'Hospitalisation Details'!$A$1:$Q$2336,16,FALSE)</f>
        <v>R1026</v>
      </c>
    </row>
    <row r="1513" ht="15.5" spans="1:20">
      <c r="A1513" s="10" t="s">
        <v>5499</v>
      </c>
      <c r="B1513" s="11" t="str">
        <f>VLOOKUP(A1513,'Customer Names'!$H$6:$K$2340,3,FALSE)</f>
        <v>  Luke</v>
      </c>
      <c r="C1513" s="11">
        <f>VLOOKUP(A1513,'Medical Examinations'!$A$1:$L$2336,2,FALSE)</f>
        <v>34.51</v>
      </c>
      <c r="D1513" s="11">
        <f>VLOOKUP(A1513,'Medical Examinations'!$A$1:$L$2336,3,FALSE)</f>
        <v>6.26</v>
      </c>
      <c r="E1513" s="11" t="str">
        <f>VLOOKUP(A1513,'Medical Examinations'!$A$1:$L$2336,4,FALSE)</f>
        <v>No</v>
      </c>
      <c r="F1513" s="11" t="str">
        <f>VLOOKUP(A1513,'Medical Examinations'!$A$1:$L$2336,5,FALSE)</f>
        <v>No</v>
      </c>
      <c r="G1513" s="11" t="str">
        <f>VLOOKUP(A1513,'Medical Examinations'!$A$1:$L$2336,6,FALSE)</f>
        <v>No</v>
      </c>
      <c r="H1513" s="11">
        <f>VLOOKUP(A1513,'Medical Examinations'!$A$1:$L$2336,8,FALSE)</f>
        <v>0</v>
      </c>
      <c r="I1513" s="11" t="str">
        <f>VLOOKUP(A1513,'Medical Examinations'!$A$1:$L$2336,10,FALSE)</f>
        <v>No</v>
      </c>
      <c r="J1513" s="11" t="str">
        <f>VLOOKUP(A1513,'Medical Examinations'!$A$1:$L$2336,11,FALSE)</f>
        <v>Obesity</v>
      </c>
      <c r="K1513" s="11" t="str">
        <f>VLOOKUP(A1513,'Medical Examinations'!$A$1:$L$2336,12,FALSE)</f>
        <v>Prediabetes</v>
      </c>
      <c r="L1513" s="10">
        <f ca="1">VLOOKUP(A1513,'Hospitalisation Details'!$A$1:$Q$2344,3,FALSE)</f>
        <v>1978</v>
      </c>
      <c r="M1513" s="10" t="str">
        <f ca="1">VLOOKUP(A1513,'Hospitalisation Details'!$A$1:$Q$2344,5,FALSE)</f>
        <v>Jul</v>
      </c>
      <c r="N1513" s="11">
        <f ca="1">VLOOKUP(A1513,'Hospitalisation Details'!$A$1:$Q$2344,6,FALSE)</f>
        <v>24</v>
      </c>
      <c r="O1513" s="17">
        <f ca="1">VLOOKUP(A1513,'Hospitalisation Details'!$A$1:$Q$2344,7,FALSE)</f>
        <v>28695</v>
      </c>
      <c r="P1513" s="11">
        <f ca="1">VLOOKUP(A1513,'Hospitalisation Details'!$A$1:$Q$2344,10,FALSE)</f>
        <v>12797.21</v>
      </c>
      <c r="Q1513" s="11" t="str">
        <f ca="1">VLOOKUP(A1513,'Hospitalisation Details'!$A$1:$Q$2344,12,FALSE)</f>
        <v>tier - 3</v>
      </c>
      <c r="R1513" s="11" t="str">
        <f ca="1">VLOOKUP(A1513,'Hospitalisation Details'!$A$1:$Q$2344,14,FALSE)</f>
        <v>tier - 1</v>
      </c>
      <c r="S1513" s="11">
        <f ca="1">VLOOKUP(A1513,'Hospitalisation Details'!$A$1:$Q$2344,17,FALSE)</f>
        <v>47</v>
      </c>
      <c r="T1513" s="11" t="str">
        <f ca="1">VLOOKUP(A1513,'Hospitalisation Details'!$A$1:$Q$2336,16,FALSE)</f>
        <v>R1024</v>
      </c>
    </row>
    <row r="1514" ht="15.5" spans="1:20">
      <c r="A1514" s="10" t="s">
        <v>5502</v>
      </c>
      <c r="B1514" s="11" t="str">
        <f>VLOOKUP(A1514,'Customer Names'!$H$6:$K$2340,3,FALSE)</f>
        <v>  Leigh</v>
      </c>
      <c r="C1514" s="11">
        <f>VLOOKUP(A1514,'Medical Examinations'!$A$1:$L$2336,2,FALSE)</f>
        <v>19.32</v>
      </c>
      <c r="D1514" s="11">
        <f>VLOOKUP(A1514,'Medical Examinations'!$A$1:$L$2336,3,FALSE)</f>
        <v>11.58</v>
      </c>
      <c r="E1514" s="11" t="str">
        <f>VLOOKUP(A1514,'Medical Examinations'!$A$1:$L$2336,4,FALSE)</f>
        <v>yes</v>
      </c>
      <c r="F1514" s="11" t="str">
        <f>VLOOKUP(A1514,'Medical Examinations'!$A$1:$L$2336,5,FALSE)</f>
        <v>No</v>
      </c>
      <c r="G1514" s="11" t="str">
        <f>VLOOKUP(A1514,'Medical Examinations'!$A$1:$L$2336,6,FALSE)</f>
        <v>No</v>
      </c>
      <c r="H1514" s="11">
        <f>VLOOKUP(A1514,'Medical Examinations'!$A$1:$L$2336,8,FALSE)</f>
        <v>1</v>
      </c>
      <c r="I1514" s="11" t="str">
        <f>VLOOKUP(A1514,'Medical Examinations'!$A$1:$L$2336,10,FALSE)</f>
        <v>No</v>
      </c>
      <c r="J1514" s="11" t="str">
        <f>VLOOKUP(A1514,'Medical Examinations'!$A$1:$L$2336,11,FALSE)</f>
        <v>Normal Weight</v>
      </c>
      <c r="K1514" s="11" t="str">
        <f>VLOOKUP(A1514,'Medical Examinations'!$A$1:$L$2336,12,FALSE)</f>
        <v>Diabetes</v>
      </c>
      <c r="L1514" s="10">
        <f ca="1">VLOOKUP(A1514,'Hospitalisation Details'!$A$1:$Q$2344,3,FALSE)</f>
        <v>1963</v>
      </c>
      <c r="M1514" s="10" t="str">
        <f ca="1">VLOOKUP(A1514,'Hospitalisation Details'!$A$1:$Q$2344,5,FALSE)</f>
        <v>Jul</v>
      </c>
      <c r="N1514" s="11">
        <f ca="1">VLOOKUP(A1514,'Hospitalisation Details'!$A$1:$Q$2344,6,FALSE)</f>
        <v>20</v>
      </c>
      <c r="O1514" s="17">
        <f ca="1">VLOOKUP(A1514,'Hospitalisation Details'!$A$1:$Q$2344,7,FALSE)</f>
        <v>23212</v>
      </c>
      <c r="P1514" s="11">
        <f ca="1">VLOOKUP(A1514,'Hospitalisation Details'!$A$1:$Q$2344,10,FALSE)</f>
        <v>12815.44</v>
      </c>
      <c r="Q1514" s="11" t="str">
        <f ca="1">VLOOKUP(A1514,'Hospitalisation Details'!$A$1:$Q$2344,12,FALSE)</f>
        <v>tier - 3</v>
      </c>
      <c r="R1514" s="11" t="str">
        <f ca="1">VLOOKUP(A1514,'Hospitalisation Details'!$A$1:$Q$2344,14,FALSE)</f>
        <v>tier - 3</v>
      </c>
      <c r="S1514" s="11">
        <f ca="1">VLOOKUP(A1514,'Hospitalisation Details'!$A$1:$Q$2344,17,FALSE)</f>
        <v>62</v>
      </c>
      <c r="T1514" s="11" t="str">
        <f ca="1">VLOOKUP(A1514,'Hospitalisation Details'!$A$1:$Q$2336,16,FALSE)</f>
        <v>R1024</v>
      </c>
    </row>
    <row r="1515" ht="15.5" spans="1:20">
      <c r="A1515" s="10" t="s">
        <v>5504</v>
      </c>
      <c r="B1515" s="11" t="str">
        <f>VLOOKUP(A1515,'Customer Names'!$H$6:$K$2340,3,FALSE)</f>
        <v>  Yosuke</v>
      </c>
      <c r="C1515" s="11">
        <f>VLOOKUP(A1515,'Medical Examinations'!$A$1:$L$2336,2,FALSE)</f>
        <v>28.5</v>
      </c>
      <c r="D1515" s="11">
        <f>VLOOKUP(A1515,'Medical Examinations'!$A$1:$L$2336,3,FALSE)</f>
        <v>4.36</v>
      </c>
      <c r="E1515" s="11" t="str">
        <f>VLOOKUP(A1515,'Medical Examinations'!$A$1:$L$2336,4,FALSE)</f>
        <v>No</v>
      </c>
      <c r="F1515" s="11" t="str">
        <f>VLOOKUP(A1515,'Medical Examinations'!$A$1:$L$2336,5,FALSE)</f>
        <v>No</v>
      </c>
      <c r="G1515" s="11" t="str">
        <f>VLOOKUP(A1515,'Medical Examinations'!$A$1:$L$2336,6,FALSE)</f>
        <v>No</v>
      </c>
      <c r="H1515" s="11">
        <f>VLOOKUP(A1515,'Medical Examinations'!$A$1:$L$2336,8,FALSE)</f>
        <v>0</v>
      </c>
      <c r="I1515" s="11" t="str">
        <f>VLOOKUP(A1515,'Medical Examinations'!$A$1:$L$2336,10,FALSE)</f>
        <v>No</v>
      </c>
      <c r="J1515" s="11" t="str">
        <f>VLOOKUP(A1515,'Medical Examinations'!$A$1:$L$2336,11,FALSE)</f>
        <v>Over Weight</v>
      </c>
      <c r="K1515" s="11" t="str">
        <f>VLOOKUP(A1515,'Medical Examinations'!$A$1:$L$2336,12,FALSE)</f>
        <v>Normal</v>
      </c>
      <c r="L1515" s="10">
        <f ca="1">VLOOKUP(A1515,'Hospitalisation Details'!$A$1:$Q$2344,3,FALSE)</f>
        <v>1967</v>
      </c>
      <c r="M1515" s="10" t="str">
        <f ca="1">VLOOKUP(A1515,'Hospitalisation Details'!$A$1:$Q$2344,5,FALSE)</f>
        <v>Sep</v>
      </c>
      <c r="N1515" s="11">
        <f ca="1">VLOOKUP(A1515,'Hospitalisation Details'!$A$1:$Q$2344,6,FALSE)</f>
        <v>25</v>
      </c>
      <c r="O1515" s="17">
        <f ca="1">VLOOKUP(A1515,'Hospitalisation Details'!$A$1:$Q$2344,7,FALSE)</f>
        <v>24740</v>
      </c>
      <c r="P1515" s="11">
        <f ca="1">VLOOKUP(A1515,'Hospitalisation Details'!$A$1:$Q$2344,10,FALSE)</f>
        <v>12823.25</v>
      </c>
      <c r="Q1515" s="11" t="str">
        <f ca="1">VLOOKUP(A1515,'Hospitalisation Details'!$A$1:$Q$2344,12,FALSE)</f>
        <v>tier - 3</v>
      </c>
      <c r="R1515" s="11" t="str">
        <f ca="1">VLOOKUP(A1515,'Hospitalisation Details'!$A$1:$Q$2344,14,FALSE)</f>
        <v>tier - 3</v>
      </c>
      <c r="S1515" s="11">
        <f ca="1">VLOOKUP(A1515,'Hospitalisation Details'!$A$1:$Q$2344,17,FALSE)</f>
        <v>58</v>
      </c>
      <c r="T1515" s="11" t="str">
        <f ca="1">VLOOKUP(A1515,'Hospitalisation Details'!$A$1:$Q$2336,16,FALSE)</f>
        <v>R1021</v>
      </c>
    </row>
    <row r="1516" ht="15.5" spans="1:20">
      <c r="A1516" s="10" t="s">
        <v>5508</v>
      </c>
      <c r="B1516" s="11" t="str">
        <f>VLOOKUP(A1516,'Customer Names'!$H$6:$K$2340,3,FALSE)</f>
        <v>  Matthew</v>
      </c>
      <c r="C1516" s="11">
        <f>VLOOKUP(A1516,'Medical Examinations'!$A$1:$L$2336,2,FALSE)</f>
        <v>30.875</v>
      </c>
      <c r="D1516" s="11">
        <f>VLOOKUP(A1516,'Medical Examinations'!$A$1:$L$2336,3,FALSE)</f>
        <v>4.14</v>
      </c>
      <c r="E1516" s="11" t="str">
        <f>VLOOKUP(A1516,'Medical Examinations'!$A$1:$L$2336,4,FALSE)</f>
        <v>yes</v>
      </c>
      <c r="F1516" s="11" t="str">
        <f>VLOOKUP(A1516,'Medical Examinations'!$A$1:$L$2336,5,FALSE)</f>
        <v>No</v>
      </c>
      <c r="G1516" s="11" t="str">
        <f>VLOOKUP(A1516,'Medical Examinations'!$A$1:$L$2336,6,FALSE)</f>
        <v>No</v>
      </c>
      <c r="H1516" s="11">
        <f>VLOOKUP(A1516,'Medical Examinations'!$A$1:$L$2336,8,FALSE)</f>
        <v>0</v>
      </c>
      <c r="I1516" s="11" t="str">
        <f>VLOOKUP(A1516,'Medical Examinations'!$A$1:$L$2336,10,FALSE)</f>
        <v>No</v>
      </c>
      <c r="J1516" s="11" t="str">
        <f>VLOOKUP(A1516,'Medical Examinations'!$A$1:$L$2336,11,FALSE)</f>
        <v>Obesity</v>
      </c>
      <c r="K1516" s="11" t="str">
        <f>VLOOKUP(A1516,'Medical Examinations'!$A$1:$L$2336,12,FALSE)</f>
        <v>Normal</v>
      </c>
      <c r="L1516" s="10">
        <f ca="1">VLOOKUP(A1516,'Hospitalisation Details'!$A$1:$Q$2344,3,FALSE)</f>
        <v>2004</v>
      </c>
      <c r="M1516" s="10" t="str">
        <f ca="1">VLOOKUP(A1516,'Hospitalisation Details'!$A$1:$Q$2344,5,FALSE)</f>
        <v>Nov</v>
      </c>
      <c r="N1516" s="11">
        <f ca="1">VLOOKUP(A1516,'Hospitalisation Details'!$A$1:$Q$2344,6,FALSE)</f>
        <v>9</v>
      </c>
      <c r="O1516" s="17">
        <f ca="1">VLOOKUP(A1516,'Hospitalisation Details'!$A$1:$Q$2344,7,FALSE)</f>
        <v>38300</v>
      </c>
      <c r="P1516" s="11">
        <f ca="1">VLOOKUP(A1516,'Hospitalisation Details'!$A$1:$Q$2344,10,FALSE)</f>
        <v>12829.46</v>
      </c>
      <c r="Q1516" s="11" t="str">
        <f ca="1">VLOOKUP(A1516,'Hospitalisation Details'!$A$1:$Q$2344,12,FALSE)</f>
        <v>tier - 3</v>
      </c>
      <c r="R1516" s="11" t="str">
        <f ca="1">VLOOKUP(A1516,'Hospitalisation Details'!$A$1:$Q$2344,14,FALSE)</f>
        <v>tier - 3</v>
      </c>
      <c r="S1516" s="11">
        <f ca="1">VLOOKUP(A1516,'Hospitalisation Details'!$A$1:$Q$2344,17,FALSE)</f>
        <v>20</v>
      </c>
      <c r="T1516" s="11" t="str">
        <f ca="1">VLOOKUP(A1516,'Hospitalisation Details'!$A$1:$Q$2336,16,FALSE)</f>
        <v>R1016</v>
      </c>
    </row>
    <row r="1517" ht="15.5" spans="1:20">
      <c r="A1517" s="10" t="s">
        <v>5511</v>
      </c>
      <c r="B1517" s="11" t="str">
        <f>VLOOKUP(A1517,'Customer Names'!$H$6:$K$2340,3,FALSE)</f>
        <v>  Jacob</v>
      </c>
      <c r="C1517" s="11">
        <f>VLOOKUP(A1517,'Medical Examinations'!$A$1:$L$2336,2,FALSE)</f>
        <v>24.02</v>
      </c>
      <c r="D1517" s="11">
        <f>VLOOKUP(A1517,'Medical Examinations'!$A$1:$L$2336,3,FALSE)</f>
        <v>4.38</v>
      </c>
      <c r="E1517" s="11" t="str">
        <f>VLOOKUP(A1517,'Medical Examinations'!$A$1:$L$2336,4,FALSE)</f>
        <v>No</v>
      </c>
      <c r="F1517" s="11" t="str">
        <f>VLOOKUP(A1517,'Medical Examinations'!$A$1:$L$2336,5,FALSE)</f>
        <v>No</v>
      </c>
      <c r="G1517" s="11" t="str">
        <f>VLOOKUP(A1517,'Medical Examinations'!$A$1:$L$2336,6,FALSE)</f>
        <v>No</v>
      </c>
      <c r="H1517" s="11">
        <f>VLOOKUP(A1517,'Medical Examinations'!$A$1:$L$2336,8,FALSE)</f>
        <v>0</v>
      </c>
      <c r="I1517" s="11" t="str">
        <f>VLOOKUP(A1517,'Medical Examinations'!$A$1:$L$2336,10,FALSE)</f>
        <v>No</v>
      </c>
      <c r="J1517" s="11" t="str">
        <f>VLOOKUP(A1517,'Medical Examinations'!$A$1:$L$2336,11,FALSE)</f>
        <v>Normal Weight</v>
      </c>
      <c r="K1517" s="11" t="str">
        <f>VLOOKUP(A1517,'Medical Examinations'!$A$1:$L$2336,12,FALSE)</f>
        <v>Normal</v>
      </c>
      <c r="L1517" s="10">
        <f ca="1">VLOOKUP(A1517,'Hospitalisation Details'!$A$1:$Q$2344,3,FALSE)</f>
        <v>1993</v>
      </c>
      <c r="M1517" s="10" t="str">
        <f ca="1">VLOOKUP(A1517,'Hospitalisation Details'!$A$1:$Q$2344,5,FALSE)</f>
        <v>Sep</v>
      </c>
      <c r="N1517" s="11">
        <f ca="1">VLOOKUP(A1517,'Hospitalisation Details'!$A$1:$Q$2344,6,FALSE)</f>
        <v>27</v>
      </c>
      <c r="O1517" s="17">
        <f ca="1">VLOOKUP(A1517,'Hospitalisation Details'!$A$1:$Q$2344,7,FALSE)</f>
        <v>34239</v>
      </c>
      <c r="P1517" s="11">
        <f ca="1">VLOOKUP(A1517,'Hospitalisation Details'!$A$1:$Q$2344,10,FALSE)</f>
        <v>12847.24</v>
      </c>
      <c r="Q1517" s="11" t="str">
        <f ca="1">VLOOKUP(A1517,'Hospitalisation Details'!$A$1:$Q$2344,12,FALSE)</f>
        <v>tier - 3</v>
      </c>
      <c r="R1517" s="11" t="str">
        <f ca="1">VLOOKUP(A1517,'Hospitalisation Details'!$A$1:$Q$2344,14,FALSE)</f>
        <v>tier - 2</v>
      </c>
      <c r="S1517" s="11">
        <f ca="1">VLOOKUP(A1517,'Hospitalisation Details'!$A$1:$Q$2344,17,FALSE)</f>
        <v>32</v>
      </c>
      <c r="T1517" s="11" t="str">
        <f ca="1">VLOOKUP(A1517,'Hospitalisation Details'!$A$1:$Q$2336,16,FALSE)</f>
        <v>R1012</v>
      </c>
    </row>
    <row r="1518" ht="15.5" spans="1:20">
      <c r="A1518" s="10" t="s">
        <v>5515</v>
      </c>
      <c r="B1518" s="11" t="str">
        <f>VLOOKUP(A1518,'Customer Names'!$H$6:$K$2340,3,FALSE)</f>
        <v>  Jodi</v>
      </c>
      <c r="C1518" s="11">
        <f>VLOOKUP(A1518,'Medical Examinations'!$A$1:$L$2336,2,FALSE)</f>
        <v>36.08</v>
      </c>
      <c r="D1518" s="11">
        <f>VLOOKUP(A1518,'Medical Examinations'!$A$1:$L$2336,3,FALSE)</f>
        <v>11.61</v>
      </c>
      <c r="E1518" s="11" t="str">
        <f>VLOOKUP(A1518,'Medical Examinations'!$A$1:$L$2336,4,FALSE)</f>
        <v>yes</v>
      </c>
      <c r="F1518" s="11" t="str">
        <f>VLOOKUP(A1518,'Medical Examinations'!$A$1:$L$2336,5,FALSE)</f>
        <v>No</v>
      </c>
      <c r="G1518" s="11" t="str">
        <f>VLOOKUP(A1518,'Medical Examinations'!$A$1:$L$2336,6,FALSE)</f>
        <v>No</v>
      </c>
      <c r="H1518" s="11">
        <f>VLOOKUP(A1518,'Medical Examinations'!$A$1:$L$2336,8,FALSE)</f>
        <v>0</v>
      </c>
      <c r="I1518" s="11" t="str">
        <f>VLOOKUP(A1518,'Medical Examinations'!$A$1:$L$2336,10,FALSE)</f>
        <v>No</v>
      </c>
      <c r="J1518" s="11" t="str">
        <f>VLOOKUP(A1518,'Medical Examinations'!$A$1:$L$2336,11,FALSE)</f>
        <v>Obesity</v>
      </c>
      <c r="K1518" s="11" t="str">
        <f>VLOOKUP(A1518,'Medical Examinations'!$A$1:$L$2336,12,FALSE)</f>
        <v>Diabetes</v>
      </c>
      <c r="L1518" s="10">
        <f ca="1">VLOOKUP(A1518,'Hospitalisation Details'!$A$1:$Q$2344,3,FALSE)</f>
        <v>1973</v>
      </c>
      <c r="M1518" s="10" t="str">
        <f ca="1">VLOOKUP(A1518,'Hospitalisation Details'!$A$1:$Q$2344,5,FALSE)</f>
        <v>Sep</v>
      </c>
      <c r="N1518" s="11">
        <f ca="1">VLOOKUP(A1518,'Hospitalisation Details'!$A$1:$Q$2344,6,FALSE)</f>
        <v>22</v>
      </c>
      <c r="O1518" s="17">
        <f ca="1">VLOOKUP(A1518,'Hospitalisation Details'!$A$1:$Q$2344,7,FALSE)</f>
        <v>26929</v>
      </c>
      <c r="P1518" s="11">
        <f ca="1">VLOOKUP(A1518,'Hospitalisation Details'!$A$1:$Q$2344,10,FALSE)</f>
        <v>12852.37</v>
      </c>
      <c r="Q1518" s="11" t="str">
        <f ca="1">VLOOKUP(A1518,'Hospitalisation Details'!$A$1:$Q$2344,12,FALSE)</f>
        <v>tier - 3</v>
      </c>
      <c r="R1518" s="11" t="str">
        <f ca="1">VLOOKUP(A1518,'Hospitalisation Details'!$A$1:$Q$2344,14,FALSE)</f>
        <v>tier - 1</v>
      </c>
      <c r="S1518" s="11">
        <f ca="1">VLOOKUP(A1518,'Hospitalisation Details'!$A$1:$Q$2344,17,FALSE)</f>
        <v>52</v>
      </c>
      <c r="T1518" s="11" t="str">
        <f ca="1">VLOOKUP(A1518,'Hospitalisation Details'!$A$1:$Q$2336,16,FALSE)</f>
        <v>R1012</v>
      </c>
    </row>
    <row r="1519" ht="15.5" spans="1:20">
      <c r="A1519" s="10" t="s">
        <v>5519</v>
      </c>
      <c r="B1519" s="11" t="str">
        <f>VLOOKUP(A1519,'Customer Names'!$H$6:$K$2340,3,FALSE)</f>
        <v>  Lauren</v>
      </c>
      <c r="C1519" s="11">
        <f>VLOOKUP(A1519,'Medical Examinations'!$A$1:$L$2336,2,FALSE)</f>
        <v>32.2</v>
      </c>
      <c r="D1519" s="11">
        <f>VLOOKUP(A1519,'Medical Examinations'!$A$1:$L$2336,3,FALSE)</f>
        <v>10.59</v>
      </c>
      <c r="E1519" s="11" t="str">
        <f>VLOOKUP(A1519,'Medical Examinations'!$A$1:$L$2336,4,FALSE)</f>
        <v>yes</v>
      </c>
      <c r="F1519" s="11" t="str">
        <f>VLOOKUP(A1519,'Medical Examinations'!$A$1:$L$2336,5,FALSE)</f>
        <v>No</v>
      </c>
      <c r="G1519" s="11" t="str">
        <f>VLOOKUP(A1519,'Medical Examinations'!$A$1:$L$2336,6,FALSE)</f>
        <v>No</v>
      </c>
      <c r="H1519" s="11">
        <f>VLOOKUP(A1519,'Medical Examinations'!$A$1:$L$2336,8,FALSE)</f>
        <v>0</v>
      </c>
      <c r="I1519" s="11" t="str">
        <f>VLOOKUP(A1519,'Medical Examinations'!$A$1:$L$2336,10,FALSE)</f>
        <v>No</v>
      </c>
      <c r="J1519" s="11" t="str">
        <f>VLOOKUP(A1519,'Medical Examinations'!$A$1:$L$2336,11,FALSE)</f>
        <v>Obesity</v>
      </c>
      <c r="K1519" s="11" t="str">
        <f>VLOOKUP(A1519,'Medical Examinations'!$A$1:$L$2336,12,FALSE)</f>
        <v>Diabetes</v>
      </c>
      <c r="L1519" s="10">
        <f ca="1">VLOOKUP(A1519,'Hospitalisation Details'!$A$1:$Q$2344,3,FALSE)</f>
        <v>1963</v>
      </c>
      <c r="M1519" s="10" t="str">
        <f ca="1">VLOOKUP(A1519,'Hospitalisation Details'!$A$1:$Q$2344,5,FALSE)</f>
        <v>Sep</v>
      </c>
      <c r="N1519" s="11">
        <f ca="1">VLOOKUP(A1519,'Hospitalisation Details'!$A$1:$Q$2344,6,FALSE)</f>
        <v>27</v>
      </c>
      <c r="O1519" s="17">
        <f ca="1">VLOOKUP(A1519,'Hospitalisation Details'!$A$1:$Q$2344,7,FALSE)</f>
        <v>23281</v>
      </c>
      <c r="P1519" s="11">
        <f ca="1">VLOOKUP(A1519,'Hospitalisation Details'!$A$1:$Q$2344,10,FALSE)</f>
        <v>12856.84</v>
      </c>
      <c r="Q1519" s="11" t="str">
        <f ca="1">VLOOKUP(A1519,'Hospitalisation Details'!$A$1:$Q$2344,12,FALSE)</f>
        <v>tier - 3</v>
      </c>
      <c r="R1519" s="11" t="str">
        <f ca="1">VLOOKUP(A1519,'Hospitalisation Details'!$A$1:$Q$2344,14,FALSE)</f>
        <v>tier - 3</v>
      </c>
      <c r="S1519" s="11">
        <f ca="1">VLOOKUP(A1519,'Hospitalisation Details'!$A$1:$Q$2344,17,FALSE)</f>
        <v>62</v>
      </c>
      <c r="T1519" s="11" t="str">
        <f ca="1">VLOOKUP(A1519,'Hospitalisation Details'!$A$1:$Q$2336,16,FALSE)</f>
        <v>R1021</v>
      </c>
    </row>
    <row r="1520" ht="15.5" spans="1:20">
      <c r="A1520" s="10" t="s">
        <v>5523</v>
      </c>
      <c r="B1520" s="11" t="str">
        <f>VLOOKUP(A1520,'Customer Names'!$H$6:$K$2340,3,FALSE)</f>
        <v>  Misti C</v>
      </c>
      <c r="C1520" s="11">
        <f>VLOOKUP(A1520,'Medical Examinations'!$A$1:$L$2336,2,FALSE)</f>
        <v>28.05</v>
      </c>
      <c r="D1520" s="11">
        <f>VLOOKUP(A1520,'Medical Examinations'!$A$1:$L$2336,3,FALSE)</f>
        <v>11.85</v>
      </c>
      <c r="E1520" s="11" t="str">
        <f>VLOOKUP(A1520,'Medical Examinations'!$A$1:$L$2336,4,FALSE)</f>
        <v>yes</v>
      </c>
      <c r="F1520" s="11" t="str">
        <f>VLOOKUP(A1520,'Medical Examinations'!$A$1:$L$2336,5,FALSE)</f>
        <v>No</v>
      </c>
      <c r="G1520" s="11" t="str">
        <f>VLOOKUP(A1520,'Medical Examinations'!$A$1:$L$2336,6,FALSE)</f>
        <v>No</v>
      </c>
      <c r="H1520" s="11">
        <f>VLOOKUP(A1520,'Medical Examinations'!$A$1:$L$2336,8,FALSE)</f>
        <v>0</v>
      </c>
      <c r="I1520" s="11" t="str">
        <f>VLOOKUP(A1520,'Medical Examinations'!$A$1:$L$2336,10,FALSE)</f>
        <v>No</v>
      </c>
      <c r="J1520" s="11" t="str">
        <f>VLOOKUP(A1520,'Medical Examinations'!$A$1:$L$2336,11,FALSE)</f>
        <v>Over Weight</v>
      </c>
      <c r="K1520" s="11" t="str">
        <f>VLOOKUP(A1520,'Medical Examinations'!$A$1:$L$2336,12,FALSE)</f>
        <v>Diabetes</v>
      </c>
      <c r="L1520" s="10">
        <f ca="1">VLOOKUP(A1520,'Hospitalisation Details'!$A$1:$Q$2344,3,FALSE)</f>
        <v>1984</v>
      </c>
      <c r="M1520" s="10" t="str">
        <f ca="1">VLOOKUP(A1520,'Hospitalisation Details'!$A$1:$Q$2344,5,FALSE)</f>
        <v>Aug</v>
      </c>
      <c r="N1520" s="11">
        <f ca="1">VLOOKUP(A1520,'Hospitalisation Details'!$A$1:$Q$2344,6,FALSE)</f>
        <v>6</v>
      </c>
      <c r="O1520" s="17">
        <f ca="1">VLOOKUP(A1520,'Hospitalisation Details'!$A$1:$Q$2344,7,FALSE)</f>
        <v>30900</v>
      </c>
      <c r="P1520" s="11">
        <f ca="1">VLOOKUP(A1520,'Hospitalisation Details'!$A$1:$Q$2344,10,FALSE)</f>
        <v>12870.31</v>
      </c>
      <c r="Q1520" s="11" t="str">
        <f ca="1">VLOOKUP(A1520,'Hospitalisation Details'!$A$1:$Q$2344,12,FALSE)</f>
        <v>tier - 3</v>
      </c>
      <c r="R1520" s="11" t="str">
        <f ca="1">VLOOKUP(A1520,'Hospitalisation Details'!$A$1:$Q$2344,14,FALSE)</f>
        <v>tier - 3</v>
      </c>
      <c r="S1520" s="11">
        <f ca="1">VLOOKUP(A1520,'Hospitalisation Details'!$A$1:$Q$2344,17,FALSE)</f>
        <v>41</v>
      </c>
      <c r="T1520" s="11" t="str">
        <f ca="1">VLOOKUP(A1520,'Hospitalisation Details'!$A$1:$Q$2336,16,FALSE)</f>
        <v>R1012</v>
      </c>
    </row>
    <row r="1521" ht="15.5" spans="1:20">
      <c r="A1521" s="10" t="s">
        <v>5526</v>
      </c>
      <c r="B1521" s="11" t="str">
        <f>VLOOKUP(A1521,'Customer Names'!$H$6:$K$2340,3,FALSE)</f>
        <v>  Angela J</v>
      </c>
      <c r="C1521" s="11">
        <f>VLOOKUP(A1521,'Medical Examinations'!$A$1:$L$2336,2,FALSE)</f>
        <v>19</v>
      </c>
      <c r="D1521" s="11">
        <f>VLOOKUP(A1521,'Medical Examinations'!$A$1:$L$2336,3,FALSE)</f>
        <v>5.46</v>
      </c>
      <c r="E1521" s="11" t="str">
        <f>VLOOKUP(A1521,'Medical Examinations'!$A$1:$L$2336,4,FALSE)</f>
        <v>yes</v>
      </c>
      <c r="F1521" s="11" t="str">
        <f>VLOOKUP(A1521,'Medical Examinations'!$A$1:$L$2336,5,FALSE)</f>
        <v>No</v>
      </c>
      <c r="G1521" s="11" t="str">
        <f>VLOOKUP(A1521,'Medical Examinations'!$A$1:$L$2336,6,FALSE)</f>
        <v>No</v>
      </c>
      <c r="H1521" s="11">
        <f>VLOOKUP(A1521,'Medical Examinations'!$A$1:$L$2336,8,FALSE)</f>
        <v>1</v>
      </c>
      <c r="I1521" s="11" t="str">
        <f>VLOOKUP(A1521,'Medical Examinations'!$A$1:$L$2336,10,FALSE)</f>
        <v>No</v>
      </c>
      <c r="J1521" s="11" t="str">
        <f>VLOOKUP(A1521,'Medical Examinations'!$A$1:$L$2336,11,FALSE)</f>
        <v>Normal Weight</v>
      </c>
      <c r="K1521" s="11" t="str">
        <f>VLOOKUP(A1521,'Medical Examinations'!$A$1:$L$2336,12,FALSE)</f>
        <v>Normal</v>
      </c>
      <c r="L1521" s="10">
        <f ca="1">VLOOKUP(A1521,'Hospitalisation Details'!$A$1:$Q$2344,3,FALSE)</f>
        <v>2004</v>
      </c>
      <c r="M1521" s="10" t="str">
        <f ca="1">VLOOKUP(A1521,'Hospitalisation Details'!$A$1:$Q$2344,5,FALSE)</f>
        <v>Jul</v>
      </c>
      <c r="N1521" s="11">
        <f ca="1">VLOOKUP(A1521,'Hospitalisation Details'!$A$1:$Q$2344,6,FALSE)</f>
        <v>9</v>
      </c>
      <c r="O1521" s="17">
        <f ca="1">VLOOKUP(A1521,'Hospitalisation Details'!$A$1:$Q$2344,7,FALSE)</f>
        <v>38177</v>
      </c>
      <c r="P1521" s="11">
        <f ca="1">VLOOKUP(A1521,'Hospitalisation Details'!$A$1:$Q$2344,10,FALSE)</f>
        <v>12890.06</v>
      </c>
      <c r="Q1521" s="11" t="str">
        <f ca="1">VLOOKUP(A1521,'Hospitalisation Details'!$A$1:$Q$2344,12,FALSE)</f>
        <v>tier - 3</v>
      </c>
      <c r="R1521" s="11" t="str">
        <f ca="1">VLOOKUP(A1521,'Hospitalisation Details'!$A$1:$Q$2344,14,FALSE)</f>
        <v>tier - 1</v>
      </c>
      <c r="S1521" s="11">
        <f ca="1">VLOOKUP(A1521,'Hospitalisation Details'!$A$1:$Q$2344,17,FALSE)</f>
        <v>21</v>
      </c>
      <c r="T1521" s="11" t="str">
        <f ca="1">VLOOKUP(A1521,'Hospitalisation Details'!$A$1:$Q$2336,16,FALSE)</f>
        <v>R1019</v>
      </c>
    </row>
    <row r="1522" ht="15.5" spans="1:20">
      <c r="A1522" s="10" t="s">
        <v>5529</v>
      </c>
      <c r="B1522" s="11" t="str">
        <f>VLOOKUP(A1522,'Customer Names'!$H$6:$K$2340,3,FALSE)</f>
        <v>  Jonathan D</v>
      </c>
      <c r="C1522" s="11">
        <f>VLOOKUP(A1522,'Medical Examinations'!$A$1:$L$2336,2,FALSE)</f>
        <v>16.13</v>
      </c>
      <c r="D1522" s="11">
        <f>VLOOKUP(A1522,'Medical Examinations'!$A$1:$L$2336,3,FALSE)</f>
        <v>4.54</v>
      </c>
      <c r="E1522" s="11" t="str">
        <f>VLOOKUP(A1522,'Medical Examinations'!$A$1:$L$2336,4,FALSE)</f>
        <v>yes</v>
      </c>
      <c r="F1522" s="11" t="str">
        <f>VLOOKUP(A1522,'Medical Examinations'!$A$1:$L$2336,5,FALSE)</f>
        <v>No</v>
      </c>
      <c r="G1522" s="11" t="str">
        <f>VLOOKUP(A1522,'Medical Examinations'!$A$1:$L$2336,6,FALSE)</f>
        <v>No</v>
      </c>
      <c r="H1522" s="11">
        <f>VLOOKUP(A1522,'Medical Examinations'!$A$1:$L$2336,8,FALSE)</f>
        <v>2</v>
      </c>
      <c r="I1522" s="11" t="str">
        <f>VLOOKUP(A1522,'Medical Examinations'!$A$1:$L$2336,10,FALSE)</f>
        <v>No</v>
      </c>
      <c r="J1522" s="11" t="str">
        <f>VLOOKUP(A1522,'Medical Examinations'!$A$1:$L$2336,11,FALSE)</f>
        <v>Under Weight</v>
      </c>
      <c r="K1522" s="11" t="str">
        <f>VLOOKUP(A1522,'Medical Examinations'!$A$1:$L$2336,12,FALSE)</f>
        <v>Normal</v>
      </c>
      <c r="L1522" s="10">
        <f ca="1">VLOOKUP(A1522,'Hospitalisation Details'!$A$1:$Q$2344,3,FALSE)</f>
        <v>1963</v>
      </c>
      <c r="M1522" s="10" t="str">
        <f ca="1">VLOOKUP(A1522,'Hospitalisation Details'!$A$1:$Q$2344,5,FALSE)</f>
        <v>Aug</v>
      </c>
      <c r="N1522" s="11">
        <f ca="1">VLOOKUP(A1522,'Hospitalisation Details'!$A$1:$Q$2344,6,FALSE)</f>
        <v>16</v>
      </c>
      <c r="O1522" s="17">
        <f ca="1">VLOOKUP(A1522,'Hospitalisation Details'!$A$1:$Q$2344,7,FALSE)</f>
        <v>23239</v>
      </c>
      <c r="P1522" s="11">
        <f ca="1">VLOOKUP(A1522,'Hospitalisation Details'!$A$1:$Q$2344,10,FALSE)</f>
        <v>12913.99</v>
      </c>
      <c r="Q1522" s="11" t="str">
        <f ca="1">VLOOKUP(A1522,'Hospitalisation Details'!$A$1:$Q$2344,12,FALSE)</f>
        <v>tier - 3</v>
      </c>
      <c r="R1522" s="11" t="str">
        <f ca="1">VLOOKUP(A1522,'Hospitalisation Details'!$A$1:$Q$2344,14,FALSE)</f>
        <v>tier - 2</v>
      </c>
      <c r="S1522" s="11">
        <f ca="1">VLOOKUP(A1522,'Hospitalisation Details'!$A$1:$Q$2344,17,FALSE)</f>
        <v>62</v>
      </c>
      <c r="T1522" s="11" t="str">
        <f ca="1">VLOOKUP(A1522,'Hospitalisation Details'!$A$1:$Q$2336,16,FALSE)</f>
        <v>R1016</v>
      </c>
    </row>
    <row r="1523" ht="15.5" spans="1:20">
      <c r="A1523" s="10" t="s">
        <v>5533</v>
      </c>
      <c r="B1523" s="11" t="str">
        <f>VLOOKUP(A1523,'Customer Names'!$H$6:$K$2340,3,FALSE)</f>
        <v>  Victoria</v>
      </c>
      <c r="C1523" s="11">
        <f>VLOOKUP(A1523,'Medical Examinations'!$A$1:$L$2336,2,FALSE)</f>
        <v>18.77</v>
      </c>
      <c r="D1523" s="11">
        <f>VLOOKUP(A1523,'Medical Examinations'!$A$1:$L$2336,3,FALSE)</f>
        <v>11.98</v>
      </c>
      <c r="E1523" s="11" t="str">
        <f>VLOOKUP(A1523,'Medical Examinations'!$A$1:$L$2336,4,FALSE)</f>
        <v>yes</v>
      </c>
      <c r="F1523" s="11" t="str">
        <f>VLOOKUP(A1523,'Medical Examinations'!$A$1:$L$2336,5,FALSE)</f>
        <v>No</v>
      </c>
      <c r="G1523" s="11" t="str">
        <f>VLOOKUP(A1523,'Medical Examinations'!$A$1:$L$2336,6,FALSE)</f>
        <v>No</v>
      </c>
      <c r="H1523" s="11">
        <f>VLOOKUP(A1523,'Medical Examinations'!$A$1:$L$2336,8,FALSE)</f>
        <v>2</v>
      </c>
      <c r="I1523" s="11" t="str">
        <f>VLOOKUP(A1523,'Medical Examinations'!$A$1:$L$2336,10,FALSE)</f>
        <v>No</v>
      </c>
      <c r="J1523" s="11" t="str">
        <f>VLOOKUP(A1523,'Medical Examinations'!$A$1:$L$2336,11,FALSE)</f>
        <v>Normal Weight</v>
      </c>
      <c r="K1523" s="11" t="str">
        <f>VLOOKUP(A1523,'Medical Examinations'!$A$1:$L$2336,12,FALSE)</f>
        <v>Diabetes</v>
      </c>
      <c r="L1523" s="10">
        <f ca="1">VLOOKUP(A1523,'Hospitalisation Details'!$A$1:$Q$2344,3,FALSE)</f>
        <v>1963</v>
      </c>
      <c r="M1523" s="10" t="str">
        <f ca="1">VLOOKUP(A1523,'Hospitalisation Details'!$A$1:$Q$2344,5,FALSE)</f>
        <v>Sep</v>
      </c>
      <c r="N1523" s="11">
        <f ca="1">VLOOKUP(A1523,'Hospitalisation Details'!$A$1:$Q$2344,6,FALSE)</f>
        <v>1</v>
      </c>
      <c r="O1523" s="17">
        <f ca="1">VLOOKUP(A1523,'Hospitalisation Details'!$A$1:$Q$2344,7,FALSE)</f>
        <v>23255</v>
      </c>
      <c r="P1523" s="11">
        <f ca="1">VLOOKUP(A1523,'Hospitalisation Details'!$A$1:$Q$2344,10,FALSE)</f>
        <v>12925.89</v>
      </c>
      <c r="Q1523" s="11" t="str">
        <f ca="1">VLOOKUP(A1523,'Hospitalisation Details'!$A$1:$Q$2344,12,FALSE)</f>
        <v>tier - 3</v>
      </c>
      <c r="R1523" s="11" t="str">
        <f ca="1">VLOOKUP(A1523,'Hospitalisation Details'!$A$1:$Q$2344,14,FALSE)</f>
        <v>tier - 2</v>
      </c>
      <c r="S1523" s="11">
        <f ca="1">VLOOKUP(A1523,'Hospitalisation Details'!$A$1:$Q$2344,17,FALSE)</f>
        <v>62</v>
      </c>
      <c r="T1523" s="11" t="str">
        <f ca="1">VLOOKUP(A1523,'Hospitalisation Details'!$A$1:$Q$2336,16,FALSE)</f>
        <v>R1013</v>
      </c>
    </row>
    <row r="1524" ht="15.5" spans="1:20">
      <c r="A1524" s="10" t="s">
        <v>5536</v>
      </c>
      <c r="B1524" s="11" t="str">
        <f>VLOOKUP(A1524,'Customer Names'!$H$6:$K$2340,3,FALSE)</f>
        <v>  Adrian R</v>
      </c>
      <c r="C1524" s="11">
        <f>VLOOKUP(A1524,'Medical Examinations'!$A$1:$L$2336,2,FALSE)</f>
        <v>28.88</v>
      </c>
      <c r="D1524" s="11">
        <f>VLOOKUP(A1524,'Medical Examinations'!$A$1:$L$2336,3,FALSE)</f>
        <v>6.59</v>
      </c>
      <c r="E1524" s="11" t="str">
        <f>VLOOKUP(A1524,'Medical Examinations'!$A$1:$L$2336,4,FALSE)</f>
        <v>yes</v>
      </c>
      <c r="F1524" s="11" t="str">
        <f>VLOOKUP(A1524,'Medical Examinations'!$A$1:$L$2336,5,FALSE)</f>
        <v>No</v>
      </c>
      <c r="G1524" s="11" t="str">
        <f>VLOOKUP(A1524,'Medical Examinations'!$A$1:$L$2336,6,FALSE)</f>
        <v>No</v>
      </c>
      <c r="H1524" s="11">
        <f>VLOOKUP(A1524,'Medical Examinations'!$A$1:$L$2336,8,FALSE)</f>
        <v>1</v>
      </c>
      <c r="I1524" s="11" t="str">
        <f>VLOOKUP(A1524,'Medical Examinations'!$A$1:$L$2336,10,FALSE)</f>
        <v>No</v>
      </c>
      <c r="J1524" s="11" t="str">
        <f>VLOOKUP(A1524,'Medical Examinations'!$A$1:$L$2336,11,FALSE)</f>
        <v>Over Weight</v>
      </c>
      <c r="K1524" s="11" t="str">
        <f>VLOOKUP(A1524,'Medical Examinations'!$A$1:$L$2336,12,FALSE)</f>
        <v>Diabetes</v>
      </c>
      <c r="L1524" s="10">
        <f ca="1">VLOOKUP(A1524,'Hospitalisation Details'!$A$1:$Q$2344,3,FALSE)</f>
        <v>1963</v>
      </c>
      <c r="M1524" s="10" t="str">
        <f ca="1">VLOOKUP(A1524,'Hospitalisation Details'!$A$1:$Q$2344,5,FALSE)</f>
        <v>Aug</v>
      </c>
      <c r="N1524" s="11">
        <f ca="1">VLOOKUP(A1524,'Hospitalisation Details'!$A$1:$Q$2344,6,FALSE)</f>
        <v>14</v>
      </c>
      <c r="O1524" s="17">
        <f ca="1">VLOOKUP(A1524,'Hospitalisation Details'!$A$1:$Q$2344,7,FALSE)</f>
        <v>23237</v>
      </c>
      <c r="P1524" s="11">
        <f ca="1">VLOOKUP(A1524,'Hospitalisation Details'!$A$1:$Q$2344,10,FALSE)</f>
        <v>12928.79</v>
      </c>
      <c r="Q1524" s="11" t="str">
        <f ca="1">VLOOKUP(A1524,'Hospitalisation Details'!$A$1:$Q$2344,12,FALSE)</f>
        <v>tier - 3</v>
      </c>
      <c r="R1524" s="11" t="str">
        <f ca="1">VLOOKUP(A1524,'Hospitalisation Details'!$A$1:$Q$2344,14,FALSE)</f>
        <v>tier - 2</v>
      </c>
      <c r="S1524" s="11">
        <f ca="1">VLOOKUP(A1524,'Hospitalisation Details'!$A$1:$Q$2344,17,FALSE)</f>
        <v>62</v>
      </c>
      <c r="T1524" s="11" t="str">
        <f ca="1">VLOOKUP(A1524,'Hospitalisation Details'!$A$1:$Q$2336,16,FALSE)</f>
        <v>R1013</v>
      </c>
    </row>
    <row r="1525" ht="15.5" spans="1:20">
      <c r="A1525" s="10" t="s">
        <v>5540</v>
      </c>
      <c r="B1525" s="11" t="str">
        <f>VLOOKUP(A1525,'Customer Names'!$H$6:$K$2340,3,FALSE)</f>
        <v>  Andrew</v>
      </c>
      <c r="C1525" s="11">
        <f>VLOOKUP(A1525,'Medical Examinations'!$A$1:$L$2336,2,FALSE)</f>
        <v>27.55</v>
      </c>
      <c r="D1525" s="11">
        <f>VLOOKUP(A1525,'Medical Examinations'!$A$1:$L$2336,3,FALSE)</f>
        <v>10.83</v>
      </c>
      <c r="E1525" s="11" t="str">
        <f>VLOOKUP(A1525,'Medical Examinations'!$A$1:$L$2336,4,FALSE)</f>
        <v>yes</v>
      </c>
      <c r="F1525" s="11" t="str">
        <f>VLOOKUP(A1525,'Medical Examinations'!$A$1:$L$2336,5,FALSE)</f>
        <v>No</v>
      </c>
      <c r="G1525" s="11" t="str">
        <f>VLOOKUP(A1525,'Medical Examinations'!$A$1:$L$2336,6,FALSE)</f>
        <v>No</v>
      </c>
      <c r="H1525" s="11">
        <f>VLOOKUP(A1525,'Medical Examinations'!$A$1:$L$2336,8,FALSE)</f>
        <v>1</v>
      </c>
      <c r="I1525" s="11" t="str">
        <f>VLOOKUP(A1525,'Medical Examinations'!$A$1:$L$2336,10,FALSE)</f>
        <v>No</v>
      </c>
      <c r="J1525" s="11" t="str">
        <f>VLOOKUP(A1525,'Medical Examinations'!$A$1:$L$2336,11,FALSE)</f>
        <v>Over Weight</v>
      </c>
      <c r="K1525" s="11" t="str">
        <f>VLOOKUP(A1525,'Medical Examinations'!$A$1:$L$2336,12,FALSE)</f>
        <v>Diabetes</v>
      </c>
      <c r="L1525" s="10">
        <f ca="1">VLOOKUP(A1525,'Hospitalisation Details'!$A$1:$Q$2344,3,FALSE)</f>
        <v>1966</v>
      </c>
      <c r="M1525" s="10" t="str">
        <f ca="1">VLOOKUP(A1525,'Hospitalisation Details'!$A$1:$Q$2344,5,FALSE)</f>
        <v>Dec</v>
      </c>
      <c r="N1525" s="11">
        <f ca="1">VLOOKUP(A1525,'Hospitalisation Details'!$A$1:$Q$2344,6,FALSE)</f>
        <v>22</v>
      </c>
      <c r="O1525" s="17">
        <f ca="1">VLOOKUP(A1525,'Hospitalisation Details'!$A$1:$Q$2344,7,FALSE)</f>
        <v>24463</v>
      </c>
      <c r="P1525" s="11">
        <f ca="1">VLOOKUP(A1525,'Hospitalisation Details'!$A$1:$Q$2344,10,FALSE)</f>
        <v>12949.16</v>
      </c>
      <c r="Q1525" s="11" t="str">
        <f ca="1">VLOOKUP(A1525,'Hospitalisation Details'!$A$1:$Q$2344,12,FALSE)</f>
        <v>tier - 3</v>
      </c>
      <c r="R1525" s="11" t="str">
        <f ca="1">VLOOKUP(A1525,'Hospitalisation Details'!$A$1:$Q$2344,14,FALSE)</f>
        <v>tier - 3</v>
      </c>
      <c r="S1525" s="11">
        <f ca="1">VLOOKUP(A1525,'Hospitalisation Details'!$A$1:$Q$2344,17,FALSE)</f>
        <v>58</v>
      </c>
      <c r="T1525" s="11" t="str">
        <f ca="1">VLOOKUP(A1525,'Hospitalisation Details'!$A$1:$Q$2336,16,FALSE)</f>
        <v>R1013</v>
      </c>
    </row>
    <row r="1526" ht="15.5" spans="1:20">
      <c r="A1526" s="10" t="s">
        <v>5544</v>
      </c>
      <c r="B1526" s="11" t="str">
        <f>VLOOKUP(A1526,'Customer Names'!$H$6:$K$2340,3,FALSE)</f>
        <v>  Jason A</v>
      </c>
      <c r="C1526" s="11">
        <f>VLOOKUP(A1526,'Medical Examinations'!$A$1:$L$2336,2,FALSE)</f>
        <v>15.6</v>
      </c>
      <c r="D1526" s="11">
        <f>VLOOKUP(A1526,'Medical Examinations'!$A$1:$L$2336,3,FALSE)</f>
        <v>8.6</v>
      </c>
      <c r="E1526" s="11" t="str">
        <f>VLOOKUP(A1526,'Medical Examinations'!$A$1:$L$2336,4,FALSE)</f>
        <v>No</v>
      </c>
      <c r="F1526" s="11" t="str">
        <f>VLOOKUP(A1526,'Medical Examinations'!$A$1:$L$2336,5,FALSE)</f>
        <v>No</v>
      </c>
      <c r="G1526" s="11" t="str">
        <f>VLOOKUP(A1526,'Medical Examinations'!$A$1:$L$2336,6,FALSE)</f>
        <v>No</v>
      </c>
      <c r="H1526" s="11">
        <f>VLOOKUP(A1526,'Medical Examinations'!$A$1:$L$2336,8,FALSE)</f>
        <v>0</v>
      </c>
      <c r="I1526" s="11" t="str">
        <f>VLOOKUP(A1526,'Medical Examinations'!$A$1:$L$2336,10,FALSE)</f>
        <v>No</v>
      </c>
      <c r="J1526" s="11" t="str">
        <f>VLOOKUP(A1526,'Medical Examinations'!$A$1:$L$2336,11,FALSE)</f>
        <v>Under Weight</v>
      </c>
      <c r="K1526" s="11" t="str">
        <f>VLOOKUP(A1526,'Medical Examinations'!$A$1:$L$2336,12,FALSE)</f>
        <v>Diabetes</v>
      </c>
      <c r="L1526" s="10">
        <f ca="1">VLOOKUP(A1526,'Hospitalisation Details'!$A$1:$Q$2344,3,FALSE)</f>
        <v>1961</v>
      </c>
      <c r="M1526" s="10" t="str">
        <f ca="1">VLOOKUP(A1526,'Hospitalisation Details'!$A$1:$Q$2344,5,FALSE)</f>
        <v>Aug</v>
      </c>
      <c r="N1526" s="11">
        <f ca="1">VLOOKUP(A1526,'Hospitalisation Details'!$A$1:$Q$2344,6,FALSE)</f>
        <v>20</v>
      </c>
      <c r="O1526" s="17">
        <f ca="1">VLOOKUP(A1526,'Hospitalisation Details'!$A$1:$Q$2344,7,FALSE)</f>
        <v>22513</v>
      </c>
      <c r="P1526" s="11">
        <f ca="1">VLOOKUP(A1526,'Hospitalisation Details'!$A$1:$Q$2344,10,FALSE)</f>
        <v>12950.07</v>
      </c>
      <c r="Q1526" s="11" t="str">
        <f ca="1">VLOOKUP(A1526,'Hospitalisation Details'!$A$1:$Q$2344,12,FALSE)</f>
        <v>tier - 3</v>
      </c>
      <c r="R1526" s="11" t="str">
        <f ca="1">VLOOKUP(A1526,'Hospitalisation Details'!$A$1:$Q$2344,14,FALSE)</f>
        <v>tier - 1</v>
      </c>
      <c r="S1526" s="11">
        <f ca="1">VLOOKUP(A1526,'Hospitalisation Details'!$A$1:$Q$2344,17,FALSE)</f>
        <v>64</v>
      </c>
      <c r="T1526" s="11" t="str">
        <f ca="1">VLOOKUP(A1526,'Hospitalisation Details'!$A$1:$Q$2336,16,FALSE)</f>
        <v>R1012</v>
      </c>
    </row>
    <row r="1527" ht="15.5" spans="1:20">
      <c r="A1527" s="10" t="s">
        <v>5548</v>
      </c>
      <c r="B1527" s="11" t="str">
        <f>VLOOKUP(A1527,'Customer Names'!$H$6:$K$2340,3,FALSE)</f>
        <v>  Rachel</v>
      </c>
      <c r="C1527" s="11">
        <f>VLOOKUP(A1527,'Medical Examinations'!$A$1:$L$2336,2,FALSE)</f>
        <v>21.99</v>
      </c>
      <c r="D1527" s="11">
        <f>VLOOKUP(A1527,'Medical Examinations'!$A$1:$L$2336,3,FALSE)</f>
        <v>11.17</v>
      </c>
      <c r="E1527" s="11" t="str">
        <f>VLOOKUP(A1527,'Medical Examinations'!$A$1:$L$2336,4,FALSE)</f>
        <v>No</v>
      </c>
      <c r="F1527" s="11" t="str">
        <f>VLOOKUP(A1527,'Medical Examinations'!$A$1:$L$2336,5,FALSE)</f>
        <v>No</v>
      </c>
      <c r="G1527" s="11" t="str">
        <f>VLOOKUP(A1527,'Medical Examinations'!$A$1:$L$2336,6,FALSE)</f>
        <v>No</v>
      </c>
      <c r="H1527" s="11">
        <f>VLOOKUP(A1527,'Medical Examinations'!$A$1:$L$2336,8,FALSE)</f>
        <v>0</v>
      </c>
      <c r="I1527" s="11" t="str">
        <f>VLOOKUP(A1527,'Medical Examinations'!$A$1:$L$2336,10,FALSE)</f>
        <v>No</v>
      </c>
      <c r="J1527" s="11" t="str">
        <f>VLOOKUP(A1527,'Medical Examinations'!$A$1:$L$2336,11,FALSE)</f>
        <v>Normal Weight</v>
      </c>
      <c r="K1527" s="11" t="str">
        <f>VLOOKUP(A1527,'Medical Examinations'!$A$1:$L$2336,12,FALSE)</f>
        <v>Diabetes</v>
      </c>
      <c r="L1527" s="10">
        <f ca="1">VLOOKUP(A1527,'Hospitalisation Details'!$A$1:$Q$2344,3,FALSE)</f>
        <v>1960</v>
      </c>
      <c r="M1527" s="10" t="str">
        <f ca="1">VLOOKUP(A1527,'Hospitalisation Details'!$A$1:$Q$2344,5,FALSE)</f>
        <v>Nov</v>
      </c>
      <c r="N1527" s="11">
        <f ca="1">VLOOKUP(A1527,'Hospitalisation Details'!$A$1:$Q$2344,6,FALSE)</f>
        <v>4</v>
      </c>
      <c r="O1527" s="17">
        <f ca="1">VLOOKUP(A1527,'Hospitalisation Details'!$A$1:$Q$2344,7,FALSE)</f>
        <v>22224</v>
      </c>
      <c r="P1527" s="11">
        <f ca="1">VLOOKUP(A1527,'Hospitalisation Details'!$A$1:$Q$2344,10,FALSE)</f>
        <v>12957.12</v>
      </c>
      <c r="Q1527" s="11" t="str">
        <f ca="1">VLOOKUP(A1527,'Hospitalisation Details'!$A$1:$Q$2344,12,FALSE)</f>
        <v>tier - 3</v>
      </c>
      <c r="R1527" s="11" t="str">
        <f ca="1">VLOOKUP(A1527,'Hospitalisation Details'!$A$1:$Q$2344,14,FALSE)</f>
        <v>tier - 1</v>
      </c>
      <c r="S1527" s="11">
        <f ca="1">VLOOKUP(A1527,'Hospitalisation Details'!$A$1:$Q$2344,17,FALSE)</f>
        <v>64</v>
      </c>
      <c r="T1527" s="11" t="str">
        <f ca="1">VLOOKUP(A1527,'Hospitalisation Details'!$A$1:$Q$2336,16,FALSE)</f>
        <v>R1011</v>
      </c>
    </row>
    <row r="1528" ht="15.5" spans="1:20">
      <c r="A1528" s="10" t="s">
        <v>5551</v>
      </c>
      <c r="B1528" s="11" t="str">
        <f>VLOOKUP(A1528,'Customer Names'!$H$6:$K$2340,3,FALSE)</f>
        <v>  Susan</v>
      </c>
      <c r="C1528" s="11">
        <f>VLOOKUP(A1528,'Medical Examinations'!$A$1:$L$2336,2,FALSE)</f>
        <v>34.85</v>
      </c>
      <c r="D1528" s="11">
        <f>VLOOKUP(A1528,'Medical Examinations'!$A$1:$L$2336,3,FALSE)</f>
        <v>5.75</v>
      </c>
      <c r="E1528" s="11" t="str">
        <f>VLOOKUP(A1528,'Medical Examinations'!$A$1:$L$2336,4,FALSE)</f>
        <v>No</v>
      </c>
      <c r="F1528" s="11" t="str">
        <f>VLOOKUP(A1528,'Medical Examinations'!$A$1:$L$2336,5,FALSE)</f>
        <v>No</v>
      </c>
      <c r="G1528" s="11" t="str">
        <f>VLOOKUP(A1528,'Medical Examinations'!$A$1:$L$2336,6,FALSE)</f>
        <v>No</v>
      </c>
      <c r="H1528" s="11">
        <f>VLOOKUP(A1528,'Medical Examinations'!$A$1:$L$2336,8,FALSE)</f>
        <v>0</v>
      </c>
      <c r="I1528" s="11" t="str">
        <f>VLOOKUP(A1528,'Medical Examinations'!$A$1:$L$2336,10,FALSE)</f>
        <v>No</v>
      </c>
      <c r="J1528" s="11" t="str">
        <f>VLOOKUP(A1528,'Medical Examinations'!$A$1:$L$2336,11,FALSE)</f>
        <v>Obesity</v>
      </c>
      <c r="K1528" s="11" t="str">
        <f>VLOOKUP(A1528,'Medical Examinations'!$A$1:$L$2336,12,FALSE)</f>
        <v>Prediabetes</v>
      </c>
      <c r="L1528" s="10">
        <f ca="1">VLOOKUP(A1528,'Hospitalisation Details'!$A$1:$Q$2344,3,FALSE)</f>
        <v>1960</v>
      </c>
      <c r="M1528" s="10" t="str">
        <f ca="1">VLOOKUP(A1528,'Hospitalisation Details'!$A$1:$Q$2344,5,FALSE)</f>
        <v>Jun</v>
      </c>
      <c r="N1528" s="11">
        <f ca="1">VLOOKUP(A1528,'Hospitalisation Details'!$A$1:$Q$2344,6,FALSE)</f>
        <v>22</v>
      </c>
      <c r="O1528" s="17">
        <f ca="1">VLOOKUP(A1528,'Hospitalisation Details'!$A$1:$Q$2344,7,FALSE)</f>
        <v>22089</v>
      </c>
      <c r="P1528" s="11">
        <f ca="1">VLOOKUP(A1528,'Hospitalisation Details'!$A$1:$Q$2344,10,FALSE)</f>
        <v>12979.36</v>
      </c>
      <c r="Q1528" s="11" t="str">
        <f ca="1">VLOOKUP(A1528,'Hospitalisation Details'!$A$1:$Q$2344,12,FALSE)</f>
        <v>tier - 3</v>
      </c>
      <c r="R1528" s="11" t="str">
        <f ca="1">VLOOKUP(A1528,'Hospitalisation Details'!$A$1:$Q$2344,14,FALSE)</f>
        <v>tier - 1</v>
      </c>
      <c r="S1528" s="11">
        <f ca="1">VLOOKUP(A1528,'Hospitalisation Details'!$A$1:$Q$2344,17,FALSE)</f>
        <v>65</v>
      </c>
      <c r="T1528" s="11" t="str">
        <f ca="1">VLOOKUP(A1528,'Hospitalisation Details'!$A$1:$Q$2336,16,FALSE)</f>
        <v>R1011</v>
      </c>
    </row>
    <row r="1529" ht="15.5" spans="1:20">
      <c r="A1529" s="10" t="s">
        <v>5555</v>
      </c>
      <c r="B1529" s="11" t="str">
        <f>VLOOKUP(A1529,'Customer Names'!$H$6:$K$2340,3,FALSE)</f>
        <v>  Cameron M</v>
      </c>
      <c r="C1529" s="11">
        <f>VLOOKUP(A1529,'Medical Examinations'!$A$1:$L$2336,2,FALSE)</f>
        <v>24.51</v>
      </c>
      <c r="D1529" s="11">
        <f>VLOOKUP(A1529,'Medical Examinations'!$A$1:$L$2336,3,FALSE)</f>
        <v>4.83</v>
      </c>
      <c r="E1529" s="11" t="str">
        <f>VLOOKUP(A1529,'Medical Examinations'!$A$1:$L$2336,4,FALSE)</f>
        <v>yes</v>
      </c>
      <c r="F1529" s="11" t="str">
        <f>VLOOKUP(A1529,'Medical Examinations'!$A$1:$L$2336,5,FALSE)</f>
        <v>No</v>
      </c>
      <c r="G1529" s="11" t="str">
        <f>VLOOKUP(A1529,'Medical Examinations'!$A$1:$L$2336,6,FALSE)</f>
        <v>Yes</v>
      </c>
      <c r="H1529" s="11">
        <f>VLOOKUP(A1529,'Medical Examinations'!$A$1:$L$2336,8,FALSE)</f>
        <v>1</v>
      </c>
      <c r="I1529" s="11" t="str">
        <f>VLOOKUP(A1529,'Medical Examinations'!$A$1:$L$2336,10,FALSE)</f>
        <v>No</v>
      </c>
      <c r="J1529" s="11" t="str">
        <f>VLOOKUP(A1529,'Medical Examinations'!$A$1:$L$2336,11,FALSE)</f>
        <v>Normal Weight</v>
      </c>
      <c r="K1529" s="11" t="str">
        <f>VLOOKUP(A1529,'Medical Examinations'!$A$1:$L$2336,12,FALSE)</f>
        <v>Normal</v>
      </c>
      <c r="L1529" s="10">
        <f ca="1">VLOOKUP(A1529,'Hospitalisation Details'!$A$1:$Q$2344,3,FALSE)</f>
        <v>1960</v>
      </c>
      <c r="M1529" s="10" t="str">
        <f ca="1">VLOOKUP(A1529,'Hospitalisation Details'!$A$1:$Q$2344,5,FALSE)</f>
        <v>Sep</v>
      </c>
      <c r="N1529" s="11">
        <f ca="1">VLOOKUP(A1529,'Hospitalisation Details'!$A$1:$Q$2344,6,FALSE)</f>
        <v>23</v>
      </c>
      <c r="O1529" s="17">
        <f ca="1">VLOOKUP(A1529,'Hospitalisation Details'!$A$1:$Q$2344,7,FALSE)</f>
        <v>22182</v>
      </c>
      <c r="P1529" s="11">
        <f ca="1">VLOOKUP(A1529,'Hospitalisation Details'!$A$1:$Q$2344,10,FALSE)</f>
        <v>12981.35</v>
      </c>
      <c r="Q1529" s="11" t="str">
        <f ca="1">VLOOKUP(A1529,'Hospitalisation Details'!$A$1:$Q$2344,12,FALSE)</f>
        <v>tier - 3</v>
      </c>
      <c r="R1529" s="11" t="str">
        <f ca="1">VLOOKUP(A1529,'Hospitalisation Details'!$A$1:$Q$2344,14,FALSE)</f>
        <v>tier - 3</v>
      </c>
      <c r="S1529" s="11">
        <f ca="1">VLOOKUP(A1529,'Hospitalisation Details'!$A$1:$Q$2344,17,FALSE)</f>
        <v>65</v>
      </c>
      <c r="T1529" s="11" t="str">
        <f ca="1">VLOOKUP(A1529,'Hospitalisation Details'!$A$1:$Q$2336,16,FALSE)</f>
        <v>R1013</v>
      </c>
    </row>
    <row r="1530" ht="15.5" spans="1:20">
      <c r="A1530" s="10" t="s">
        <v>5558</v>
      </c>
      <c r="B1530" s="11" t="str">
        <f>VLOOKUP(A1530,'Customer Names'!$H$6:$K$2340,3,FALSE)</f>
        <v>  Claudia A</v>
      </c>
      <c r="C1530" s="11">
        <f>VLOOKUP(A1530,'Medical Examinations'!$A$1:$L$2336,2,FALSE)</f>
        <v>19.4</v>
      </c>
      <c r="D1530" s="11">
        <f>VLOOKUP(A1530,'Medical Examinations'!$A$1:$L$2336,3,FALSE)</f>
        <v>11.93</v>
      </c>
      <c r="E1530" s="11" t="str">
        <f>VLOOKUP(A1530,'Medical Examinations'!$A$1:$L$2336,4,FALSE)</f>
        <v>No</v>
      </c>
      <c r="F1530" s="11" t="str">
        <f>VLOOKUP(A1530,'Medical Examinations'!$A$1:$L$2336,5,FALSE)</f>
        <v>No</v>
      </c>
      <c r="G1530" s="11" t="str">
        <f>VLOOKUP(A1530,'Medical Examinations'!$A$1:$L$2336,6,FALSE)</f>
        <v>No</v>
      </c>
      <c r="H1530" s="11">
        <f>VLOOKUP(A1530,'Medical Examinations'!$A$1:$L$2336,8,FALSE)</f>
        <v>0</v>
      </c>
      <c r="I1530" s="11" t="str">
        <f>VLOOKUP(A1530,'Medical Examinations'!$A$1:$L$2336,10,FALSE)</f>
        <v>No</v>
      </c>
      <c r="J1530" s="11" t="str">
        <f>VLOOKUP(A1530,'Medical Examinations'!$A$1:$L$2336,11,FALSE)</f>
        <v>Normal Weight</v>
      </c>
      <c r="K1530" s="11" t="str">
        <f>VLOOKUP(A1530,'Medical Examinations'!$A$1:$L$2336,12,FALSE)</f>
        <v>Diabetes</v>
      </c>
      <c r="L1530" s="10">
        <f ca="1">VLOOKUP(A1530,'Hospitalisation Details'!$A$1:$Q$2344,3,FALSE)</f>
        <v>1960</v>
      </c>
      <c r="M1530" s="10" t="str">
        <f ca="1">VLOOKUP(A1530,'Hospitalisation Details'!$A$1:$Q$2344,5,FALSE)</f>
        <v>Nov</v>
      </c>
      <c r="N1530" s="11">
        <f ca="1">VLOOKUP(A1530,'Hospitalisation Details'!$A$1:$Q$2344,6,FALSE)</f>
        <v>28</v>
      </c>
      <c r="O1530" s="17">
        <f ca="1">VLOOKUP(A1530,'Hospitalisation Details'!$A$1:$Q$2344,7,FALSE)</f>
        <v>22248</v>
      </c>
      <c r="P1530" s="11">
        <f ca="1">VLOOKUP(A1530,'Hospitalisation Details'!$A$1:$Q$2344,10,FALSE)</f>
        <v>12982.87</v>
      </c>
      <c r="Q1530" s="11" t="str">
        <f ca="1">VLOOKUP(A1530,'Hospitalisation Details'!$A$1:$Q$2344,12,FALSE)</f>
        <v>tier - 3</v>
      </c>
      <c r="R1530" s="11" t="str">
        <f ca="1">VLOOKUP(A1530,'Hospitalisation Details'!$A$1:$Q$2344,14,FALSE)</f>
        <v>tier - 1</v>
      </c>
      <c r="S1530" s="11">
        <f ca="1">VLOOKUP(A1530,'Hospitalisation Details'!$A$1:$Q$2344,17,FALSE)</f>
        <v>64</v>
      </c>
      <c r="T1530" s="11" t="str">
        <f ca="1">VLOOKUP(A1530,'Hospitalisation Details'!$A$1:$Q$2336,16,FALSE)</f>
        <v>R1013</v>
      </c>
    </row>
    <row r="1531" ht="15.5" spans="1:20">
      <c r="A1531" s="10" t="s">
        <v>5560</v>
      </c>
      <c r="B1531" s="11" t="str">
        <f>VLOOKUP(A1531,'Customer Names'!$H$6:$K$2340,3,FALSE)</f>
        <v>  Kate</v>
      </c>
      <c r="C1531" s="11">
        <f>VLOOKUP(A1531,'Medical Examinations'!$A$1:$L$2336,2,FALSE)</f>
        <v>15.1</v>
      </c>
      <c r="D1531" s="11">
        <f>VLOOKUP(A1531,'Medical Examinations'!$A$1:$L$2336,3,FALSE)</f>
        <v>8.41</v>
      </c>
      <c r="E1531" s="11" t="str">
        <f>VLOOKUP(A1531,'Medical Examinations'!$A$1:$L$2336,4,FALSE)</f>
        <v>No</v>
      </c>
      <c r="F1531" s="11" t="str">
        <f>VLOOKUP(A1531,'Medical Examinations'!$A$1:$L$2336,5,FALSE)</f>
        <v>No</v>
      </c>
      <c r="G1531" s="11" t="str">
        <f>VLOOKUP(A1531,'Medical Examinations'!$A$1:$L$2336,6,FALSE)</f>
        <v>No</v>
      </c>
      <c r="H1531" s="11">
        <f>VLOOKUP(A1531,'Medical Examinations'!$A$1:$L$2336,8,FALSE)</f>
        <v>0</v>
      </c>
      <c r="I1531" s="11" t="str">
        <f>VLOOKUP(A1531,'Medical Examinations'!$A$1:$L$2336,10,FALSE)</f>
        <v>No</v>
      </c>
      <c r="J1531" s="11" t="str">
        <f>VLOOKUP(A1531,'Medical Examinations'!$A$1:$L$2336,11,FALSE)</f>
        <v>Under Weight</v>
      </c>
      <c r="K1531" s="11" t="str">
        <f>VLOOKUP(A1531,'Medical Examinations'!$A$1:$L$2336,12,FALSE)</f>
        <v>Diabetes</v>
      </c>
      <c r="L1531" s="10">
        <f ca="1">VLOOKUP(A1531,'Hospitalisation Details'!$A$1:$Q$2344,3,FALSE)</f>
        <v>1979</v>
      </c>
      <c r="M1531" s="10" t="str">
        <f ca="1">VLOOKUP(A1531,'Hospitalisation Details'!$A$1:$Q$2344,5,FALSE)</f>
        <v>Nov</v>
      </c>
      <c r="N1531" s="11">
        <f ca="1">VLOOKUP(A1531,'Hospitalisation Details'!$A$1:$Q$2344,6,FALSE)</f>
        <v>27</v>
      </c>
      <c r="O1531" s="17">
        <f ca="1">VLOOKUP(A1531,'Hospitalisation Details'!$A$1:$Q$2344,7,FALSE)</f>
        <v>29186</v>
      </c>
      <c r="P1531" s="11">
        <f ca="1">VLOOKUP(A1531,'Hospitalisation Details'!$A$1:$Q$2344,10,FALSE)</f>
        <v>12994.12</v>
      </c>
      <c r="Q1531" s="11" t="str">
        <f ca="1">VLOOKUP(A1531,'Hospitalisation Details'!$A$1:$Q$2344,12,FALSE)</f>
        <v>tier - 3</v>
      </c>
      <c r="R1531" s="11" t="str">
        <f ca="1">VLOOKUP(A1531,'Hospitalisation Details'!$A$1:$Q$2344,14,FALSE)</f>
        <v>tier - 2</v>
      </c>
      <c r="S1531" s="11">
        <f ca="1">VLOOKUP(A1531,'Hospitalisation Details'!$A$1:$Q$2344,17,FALSE)</f>
        <v>45</v>
      </c>
      <c r="T1531" s="11" t="str">
        <f ca="1">VLOOKUP(A1531,'Hospitalisation Details'!$A$1:$Q$2336,16,FALSE)</f>
        <v>R1026</v>
      </c>
    </row>
    <row r="1532" ht="15.5" spans="1:20">
      <c r="A1532" s="10" t="s">
        <v>5564</v>
      </c>
      <c r="B1532" s="11" t="str">
        <f>VLOOKUP(A1532,'Customer Names'!$H$6:$K$2340,3,FALSE)</f>
        <v>  Nicole M</v>
      </c>
      <c r="C1532" s="11">
        <f>VLOOKUP(A1532,'Medical Examinations'!$A$1:$L$2336,2,FALSE)</f>
        <v>23.37</v>
      </c>
      <c r="D1532" s="11">
        <f>VLOOKUP(A1532,'Medical Examinations'!$A$1:$L$2336,3,FALSE)</f>
        <v>5.59</v>
      </c>
      <c r="E1532" s="11" t="str">
        <f>VLOOKUP(A1532,'Medical Examinations'!$A$1:$L$2336,4,FALSE)</f>
        <v>yes</v>
      </c>
      <c r="F1532" s="11" t="str">
        <f>VLOOKUP(A1532,'Medical Examinations'!$A$1:$L$2336,5,FALSE)</f>
        <v>No</v>
      </c>
      <c r="G1532" s="11" t="str">
        <f>VLOOKUP(A1532,'Medical Examinations'!$A$1:$L$2336,6,FALSE)</f>
        <v>No</v>
      </c>
      <c r="H1532" s="11">
        <f>VLOOKUP(A1532,'Medical Examinations'!$A$1:$L$2336,8,FALSE)</f>
        <v>0</v>
      </c>
      <c r="I1532" s="11" t="str">
        <f>VLOOKUP(A1532,'Medical Examinations'!$A$1:$L$2336,10,FALSE)</f>
        <v>No</v>
      </c>
      <c r="J1532" s="11" t="str">
        <f>VLOOKUP(A1532,'Medical Examinations'!$A$1:$L$2336,11,FALSE)</f>
        <v>Normal Weight</v>
      </c>
      <c r="K1532" s="11" t="str">
        <f>VLOOKUP(A1532,'Medical Examinations'!$A$1:$L$2336,12,FALSE)</f>
        <v>Normal</v>
      </c>
      <c r="L1532" s="10">
        <f ca="1">VLOOKUP(A1532,'Hospitalisation Details'!$A$1:$Q$2344,3,FALSE)</f>
        <v>1981</v>
      </c>
      <c r="M1532" s="10" t="str">
        <f ca="1">VLOOKUP(A1532,'Hospitalisation Details'!$A$1:$Q$2344,5,FALSE)</f>
        <v>Oct</v>
      </c>
      <c r="N1532" s="11">
        <f ca="1">VLOOKUP(A1532,'Hospitalisation Details'!$A$1:$Q$2344,6,FALSE)</f>
        <v>30</v>
      </c>
      <c r="O1532" s="17">
        <f ca="1">VLOOKUP(A1532,'Hospitalisation Details'!$A$1:$Q$2344,7,FALSE)</f>
        <v>29889</v>
      </c>
      <c r="P1532" s="11">
        <f ca="1">VLOOKUP(A1532,'Hospitalisation Details'!$A$1:$Q$2344,10,FALSE)</f>
        <v>13002.91</v>
      </c>
      <c r="Q1532" s="11" t="str">
        <f ca="1">VLOOKUP(A1532,'Hospitalisation Details'!$A$1:$Q$2344,12,FALSE)</f>
        <v>tier - 3</v>
      </c>
      <c r="R1532" s="11" t="str">
        <f ca="1">VLOOKUP(A1532,'Hospitalisation Details'!$A$1:$Q$2344,14,FALSE)</f>
        <v>tier - 1</v>
      </c>
      <c r="S1532" s="11">
        <f ca="1">VLOOKUP(A1532,'Hospitalisation Details'!$A$1:$Q$2344,17,FALSE)</f>
        <v>44</v>
      </c>
      <c r="T1532" s="11" t="str">
        <f ca="1">VLOOKUP(A1532,'Hospitalisation Details'!$A$1:$Q$2336,16,FALSE)</f>
        <v>R1012</v>
      </c>
    </row>
    <row r="1533" ht="15.5" spans="1:20">
      <c r="A1533" s="10" t="s">
        <v>5568</v>
      </c>
      <c r="B1533" s="11" t="str">
        <f>VLOOKUP(A1533,'Customer Names'!$H$6:$K$2340,3,FALSE)</f>
        <v>  Jack</v>
      </c>
      <c r="C1533" s="11">
        <f>VLOOKUP(A1533,'Medical Examinations'!$A$1:$L$2336,2,FALSE)</f>
        <v>42.4</v>
      </c>
      <c r="D1533" s="11">
        <f>VLOOKUP(A1533,'Medical Examinations'!$A$1:$L$2336,3,FALSE)</f>
        <v>4.06</v>
      </c>
      <c r="E1533" s="11" t="str">
        <f>VLOOKUP(A1533,'Medical Examinations'!$A$1:$L$2336,4,FALSE)</f>
        <v>No</v>
      </c>
      <c r="F1533" s="11" t="str">
        <f>VLOOKUP(A1533,'Medical Examinations'!$A$1:$L$2336,5,FALSE)</f>
        <v>No</v>
      </c>
      <c r="G1533" s="11" t="str">
        <f>VLOOKUP(A1533,'Medical Examinations'!$A$1:$L$2336,6,FALSE)</f>
        <v>No</v>
      </c>
      <c r="H1533" s="11">
        <f>VLOOKUP(A1533,'Medical Examinations'!$A$1:$L$2336,8,FALSE)</f>
        <v>0</v>
      </c>
      <c r="I1533" s="11" t="str">
        <f>VLOOKUP(A1533,'Medical Examinations'!$A$1:$L$2336,10,FALSE)</f>
        <v>No</v>
      </c>
      <c r="J1533" s="11" t="str">
        <f>VLOOKUP(A1533,'Medical Examinations'!$A$1:$L$2336,11,FALSE)</f>
        <v>Obesity</v>
      </c>
      <c r="K1533" s="11" t="str">
        <f>VLOOKUP(A1533,'Medical Examinations'!$A$1:$L$2336,12,FALSE)</f>
        <v>Normal</v>
      </c>
      <c r="L1533" s="10">
        <f ca="1">VLOOKUP(A1533,'Hospitalisation Details'!$A$1:$Q$2344,3,FALSE)</f>
        <v>1962</v>
      </c>
      <c r="M1533" s="10" t="str">
        <f ca="1">VLOOKUP(A1533,'Hospitalisation Details'!$A$1:$Q$2344,5,FALSE)</f>
        <v>Jun</v>
      </c>
      <c r="N1533" s="11">
        <f ca="1">VLOOKUP(A1533,'Hospitalisation Details'!$A$1:$Q$2344,6,FALSE)</f>
        <v>24</v>
      </c>
      <c r="O1533" s="17">
        <f ca="1">VLOOKUP(A1533,'Hospitalisation Details'!$A$1:$Q$2344,7,FALSE)</f>
        <v>22821</v>
      </c>
      <c r="P1533" s="11">
        <f ca="1">VLOOKUP(A1533,'Hospitalisation Details'!$A$1:$Q$2344,10,FALSE)</f>
        <v>13004.95</v>
      </c>
      <c r="Q1533" s="11" t="str">
        <f ca="1">VLOOKUP(A1533,'Hospitalisation Details'!$A$1:$Q$2344,12,FALSE)</f>
        <v>tier - 3</v>
      </c>
      <c r="R1533" s="11" t="str">
        <f ca="1">VLOOKUP(A1533,'Hospitalisation Details'!$A$1:$Q$2344,14,FALSE)</f>
        <v>tier - 1</v>
      </c>
      <c r="S1533" s="11">
        <f ca="1">VLOOKUP(A1533,'Hospitalisation Details'!$A$1:$Q$2344,17,FALSE)</f>
        <v>63</v>
      </c>
      <c r="T1533" s="11" t="str">
        <f ca="1">VLOOKUP(A1533,'Hospitalisation Details'!$A$1:$Q$2336,16,FALSE)</f>
        <v>R1012</v>
      </c>
    </row>
    <row r="1534" ht="15.5" spans="1:20">
      <c r="A1534" s="10" t="s">
        <v>5572</v>
      </c>
      <c r="B1534" s="11" t="str">
        <f>VLOOKUP(A1534,'Customer Names'!$H$6:$K$2340,3,FALSE)</f>
        <v>  Gregory</v>
      </c>
      <c r="C1534" s="11">
        <f>VLOOKUP(A1534,'Medical Examinations'!$A$1:$L$2336,2,FALSE)</f>
        <v>28.405</v>
      </c>
      <c r="D1534" s="11">
        <f>VLOOKUP(A1534,'Medical Examinations'!$A$1:$L$2336,3,FALSE)</f>
        <v>7.02</v>
      </c>
      <c r="E1534" s="11" t="str">
        <f>VLOOKUP(A1534,'Medical Examinations'!$A$1:$L$2336,4,FALSE)</f>
        <v>yes</v>
      </c>
      <c r="F1534" s="11" t="str">
        <f>VLOOKUP(A1534,'Medical Examinations'!$A$1:$L$2336,5,FALSE)</f>
        <v>No</v>
      </c>
      <c r="G1534" s="11" t="str">
        <f>VLOOKUP(A1534,'Medical Examinations'!$A$1:$L$2336,6,FALSE)</f>
        <v>No</v>
      </c>
      <c r="H1534" s="11">
        <f>VLOOKUP(A1534,'Medical Examinations'!$A$1:$L$2336,8,FALSE)</f>
        <v>0</v>
      </c>
      <c r="I1534" s="11" t="str">
        <f>VLOOKUP(A1534,'Medical Examinations'!$A$1:$L$2336,10,FALSE)</f>
        <v>No</v>
      </c>
      <c r="J1534" s="11" t="str">
        <f>VLOOKUP(A1534,'Medical Examinations'!$A$1:$L$2336,11,FALSE)</f>
        <v>Over Weight</v>
      </c>
      <c r="K1534" s="11" t="str">
        <f>VLOOKUP(A1534,'Medical Examinations'!$A$1:$L$2336,12,FALSE)</f>
        <v>Diabetes</v>
      </c>
      <c r="L1534" s="10">
        <f ca="1">VLOOKUP(A1534,'Hospitalisation Details'!$A$1:$Q$2344,3,FALSE)</f>
        <v>1969</v>
      </c>
      <c r="M1534" s="10" t="str">
        <f ca="1">VLOOKUP(A1534,'Hospitalisation Details'!$A$1:$Q$2344,5,FALSE)</f>
        <v>Dec</v>
      </c>
      <c r="N1534" s="11">
        <f ca="1">VLOOKUP(A1534,'Hospitalisation Details'!$A$1:$Q$2344,6,FALSE)</f>
        <v>13</v>
      </c>
      <c r="O1534" s="17">
        <f ca="1">VLOOKUP(A1534,'Hospitalisation Details'!$A$1:$Q$2344,7,FALSE)</f>
        <v>25550</v>
      </c>
      <c r="P1534" s="11">
        <f ca="1">VLOOKUP(A1534,'Hospitalisation Details'!$A$1:$Q$2344,10,FALSE)</f>
        <v>13008.07</v>
      </c>
      <c r="Q1534" s="11" t="str">
        <f ca="1">VLOOKUP(A1534,'Hospitalisation Details'!$A$1:$Q$2344,12,FALSE)</f>
        <v>tier - 3</v>
      </c>
      <c r="R1534" s="11" t="str">
        <f ca="1">VLOOKUP(A1534,'Hospitalisation Details'!$A$1:$Q$2344,14,FALSE)</f>
        <v>tier - 3</v>
      </c>
      <c r="S1534" s="11">
        <f ca="1">VLOOKUP(A1534,'Hospitalisation Details'!$A$1:$Q$2344,17,FALSE)</f>
        <v>55</v>
      </c>
      <c r="T1534" s="11" t="str">
        <f ca="1">VLOOKUP(A1534,'Hospitalisation Details'!$A$1:$Q$2336,16,FALSE)</f>
        <v>R1012</v>
      </c>
    </row>
    <row r="1535" ht="15.5" spans="1:20">
      <c r="A1535" s="10" t="s">
        <v>5576</v>
      </c>
      <c r="B1535" s="11" t="str">
        <f>VLOOKUP(A1535,'Customer Names'!$H$6:$K$2340,3,FALSE)</f>
        <v>  Rebecca</v>
      </c>
      <c r="C1535" s="11">
        <f>VLOOKUP(A1535,'Medical Examinations'!$A$1:$L$2336,2,FALSE)</f>
        <v>23.4</v>
      </c>
      <c r="D1535" s="11">
        <f>VLOOKUP(A1535,'Medical Examinations'!$A$1:$L$2336,3,FALSE)</f>
        <v>4.47</v>
      </c>
      <c r="E1535" s="11" t="str">
        <f>VLOOKUP(A1535,'Medical Examinations'!$A$1:$L$2336,4,FALSE)</f>
        <v>No</v>
      </c>
      <c r="F1535" s="11" t="str">
        <f>VLOOKUP(A1535,'Medical Examinations'!$A$1:$L$2336,5,FALSE)</f>
        <v>No</v>
      </c>
      <c r="G1535" s="11" t="str">
        <f>VLOOKUP(A1535,'Medical Examinations'!$A$1:$L$2336,6,FALSE)</f>
        <v>No</v>
      </c>
      <c r="H1535" s="11">
        <f>VLOOKUP(A1535,'Medical Examinations'!$A$1:$L$2336,8,FALSE)</f>
        <v>0</v>
      </c>
      <c r="I1535" s="11" t="str">
        <f>VLOOKUP(A1535,'Medical Examinations'!$A$1:$L$2336,10,FALSE)</f>
        <v>No</v>
      </c>
      <c r="J1535" s="11" t="str">
        <f>VLOOKUP(A1535,'Medical Examinations'!$A$1:$L$2336,11,FALSE)</f>
        <v>Normal Weight</v>
      </c>
      <c r="K1535" s="11" t="str">
        <f>VLOOKUP(A1535,'Medical Examinations'!$A$1:$L$2336,12,FALSE)</f>
        <v>Normal</v>
      </c>
      <c r="L1535" s="10">
        <f ca="1">VLOOKUP(A1535,'Hospitalisation Details'!$A$1:$Q$2344,3,FALSE)</f>
        <v>1972</v>
      </c>
      <c r="M1535" s="10" t="str">
        <f ca="1">VLOOKUP(A1535,'Hospitalisation Details'!$A$1:$Q$2344,5,FALSE)</f>
        <v>Sep</v>
      </c>
      <c r="N1535" s="11">
        <f ca="1">VLOOKUP(A1535,'Hospitalisation Details'!$A$1:$Q$2344,6,FALSE)</f>
        <v>27</v>
      </c>
      <c r="O1535" s="17">
        <f ca="1">VLOOKUP(A1535,'Hospitalisation Details'!$A$1:$Q$2344,7,FALSE)</f>
        <v>26569</v>
      </c>
      <c r="P1535" s="11">
        <f ca="1">VLOOKUP(A1535,'Hospitalisation Details'!$A$1:$Q$2344,10,FALSE)</f>
        <v>13010.86</v>
      </c>
      <c r="Q1535" s="11" t="str">
        <f ca="1">VLOOKUP(A1535,'Hospitalisation Details'!$A$1:$Q$2344,12,FALSE)</f>
        <v>tier - 3</v>
      </c>
      <c r="R1535" s="11" t="str">
        <f ca="1">VLOOKUP(A1535,'Hospitalisation Details'!$A$1:$Q$2344,14,FALSE)</f>
        <v>tier - 2</v>
      </c>
      <c r="S1535" s="11">
        <f ca="1">VLOOKUP(A1535,'Hospitalisation Details'!$A$1:$Q$2344,17,FALSE)</f>
        <v>53</v>
      </c>
      <c r="T1535" s="11" t="str">
        <f ca="1">VLOOKUP(A1535,'Hospitalisation Details'!$A$1:$Q$2336,16,FALSE)</f>
        <v>R1012</v>
      </c>
    </row>
    <row r="1536" ht="15.5" spans="1:20">
      <c r="A1536" s="10" t="s">
        <v>5578</v>
      </c>
      <c r="B1536" s="11" t="str">
        <f>VLOOKUP(A1536,'Customer Names'!$H$6:$K$2340,3,FALSE)</f>
        <v>  Adam</v>
      </c>
      <c r="C1536" s="11">
        <f>VLOOKUP(A1536,'Medical Examinations'!$A$1:$L$2336,2,FALSE)</f>
        <v>33.44</v>
      </c>
      <c r="D1536" s="11">
        <f>VLOOKUP(A1536,'Medical Examinations'!$A$1:$L$2336,3,FALSE)</f>
        <v>4.54</v>
      </c>
      <c r="E1536" s="11" t="str">
        <f>VLOOKUP(A1536,'Medical Examinations'!$A$1:$L$2336,4,FALSE)</f>
        <v>No</v>
      </c>
      <c r="F1536" s="11" t="str">
        <f>VLOOKUP(A1536,'Medical Examinations'!$A$1:$L$2336,5,FALSE)</f>
        <v>No</v>
      </c>
      <c r="G1536" s="11" t="str">
        <f>VLOOKUP(A1536,'Medical Examinations'!$A$1:$L$2336,6,FALSE)</f>
        <v>No</v>
      </c>
      <c r="H1536" s="11">
        <f>VLOOKUP(A1536,'Medical Examinations'!$A$1:$L$2336,8,FALSE)</f>
        <v>0</v>
      </c>
      <c r="I1536" s="11" t="str">
        <f>VLOOKUP(A1536,'Medical Examinations'!$A$1:$L$2336,10,FALSE)</f>
        <v>No</v>
      </c>
      <c r="J1536" s="11" t="str">
        <f>VLOOKUP(A1536,'Medical Examinations'!$A$1:$L$2336,11,FALSE)</f>
        <v>Obesity</v>
      </c>
      <c r="K1536" s="11" t="str">
        <f>VLOOKUP(A1536,'Medical Examinations'!$A$1:$L$2336,12,FALSE)</f>
        <v>Normal</v>
      </c>
      <c r="L1536" s="10">
        <f ca="1">VLOOKUP(A1536,'Hospitalisation Details'!$A$1:$Q$2344,3,FALSE)</f>
        <v>1962</v>
      </c>
      <c r="M1536" s="10" t="str">
        <f ca="1">VLOOKUP(A1536,'Hospitalisation Details'!$A$1:$Q$2344,5,FALSE)</f>
        <v>Jul</v>
      </c>
      <c r="N1536" s="11">
        <f ca="1">VLOOKUP(A1536,'Hospitalisation Details'!$A$1:$Q$2344,6,FALSE)</f>
        <v>20</v>
      </c>
      <c r="O1536" s="17">
        <f ca="1">VLOOKUP(A1536,'Hospitalisation Details'!$A$1:$Q$2344,7,FALSE)</f>
        <v>22847</v>
      </c>
      <c r="P1536" s="11">
        <f ca="1">VLOOKUP(A1536,'Hospitalisation Details'!$A$1:$Q$2344,10,FALSE)</f>
        <v>13012.21</v>
      </c>
      <c r="Q1536" s="11" t="str">
        <f ca="1">VLOOKUP(A1536,'Hospitalisation Details'!$A$1:$Q$2344,12,FALSE)</f>
        <v>tier - 3</v>
      </c>
      <c r="R1536" s="11" t="str">
        <f ca="1">VLOOKUP(A1536,'Hospitalisation Details'!$A$1:$Q$2344,14,FALSE)</f>
        <v>tier - 1</v>
      </c>
      <c r="S1536" s="11">
        <f ca="1">VLOOKUP(A1536,'Hospitalisation Details'!$A$1:$Q$2344,17,FALSE)</f>
        <v>63</v>
      </c>
      <c r="T1536" s="11" t="str">
        <f ca="1">VLOOKUP(A1536,'Hospitalisation Details'!$A$1:$Q$2336,16,FALSE)</f>
        <v>R1012</v>
      </c>
    </row>
    <row r="1537" ht="15.5" spans="1:20">
      <c r="A1537" s="10" t="s">
        <v>5582</v>
      </c>
      <c r="B1537" s="11" t="str">
        <f>VLOOKUP(A1537,'Customer Names'!$H$6:$K$2340,3,FALSE)</f>
        <v>  Ryan</v>
      </c>
      <c r="C1537" s="11">
        <f>VLOOKUP(A1537,'Medical Examinations'!$A$1:$L$2336,2,FALSE)</f>
        <v>21.12</v>
      </c>
      <c r="D1537" s="11">
        <f>VLOOKUP(A1537,'Medical Examinations'!$A$1:$L$2336,3,FALSE)</f>
        <v>4.99</v>
      </c>
      <c r="E1537" s="11" t="str">
        <f>VLOOKUP(A1537,'Medical Examinations'!$A$1:$L$2336,4,FALSE)</f>
        <v>No</v>
      </c>
      <c r="F1537" s="11" t="str">
        <f>VLOOKUP(A1537,'Medical Examinations'!$A$1:$L$2336,5,FALSE)</f>
        <v>No</v>
      </c>
      <c r="G1537" s="11" t="str">
        <f>VLOOKUP(A1537,'Medical Examinations'!$A$1:$L$2336,6,FALSE)</f>
        <v>No</v>
      </c>
      <c r="H1537" s="11">
        <f>VLOOKUP(A1537,'Medical Examinations'!$A$1:$L$2336,8,FALSE)</f>
        <v>1</v>
      </c>
      <c r="I1537" s="11" t="str">
        <f>VLOOKUP(A1537,'Medical Examinations'!$A$1:$L$2336,10,FALSE)</f>
        <v>No</v>
      </c>
      <c r="J1537" s="11" t="str">
        <f>VLOOKUP(A1537,'Medical Examinations'!$A$1:$L$2336,11,FALSE)</f>
        <v>Normal Weight</v>
      </c>
      <c r="K1537" s="11" t="str">
        <f>VLOOKUP(A1537,'Medical Examinations'!$A$1:$L$2336,12,FALSE)</f>
        <v>Normal</v>
      </c>
      <c r="L1537" s="10">
        <f ca="1">VLOOKUP(A1537,'Hospitalisation Details'!$A$1:$Q$2344,3,FALSE)</f>
        <v>1964</v>
      </c>
      <c r="M1537" s="10" t="str">
        <f ca="1">VLOOKUP(A1537,'Hospitalisation Details'!$A$1:$Q$2344,5,FALSE)</f>
        <v>Sep</v>
      </c>
      <c r="N1537" s="11">
        <f ca="1">VLOOKUP(A1537,'Hospitalisation Details'!$A$1:$Q$2344,6,FALSE)</f>
        <v>23</v>
      </c>
      <c r="O1537" s="17">
        <f ca="1">VLOOKUP(A1537,'Hospitalisation Details'!$A$1:$Q$2344,7,FALSE)</f>
        <v>23643</v>
      </c>
      <c r="P1537" s="11">
        <f ca="1">VLOOKUP(A1537,'Hospitalisation Details'!$A$1:$Q$2344,10,FALSE)</f>
        <v>13019.16</v>
      </c>
      <c r="Q1537" s="11" t="str">
        <f ca="1">VLOOKUP(A1537,'Hospitalisation Details'!$A$1:$Q$2344,12,FALSE)</f>
        <v>tier - 3</v>
      </c>
      <c r="R1537" s="11" t="str">
        <f ca="1">VLOOKUP(A1537,'Hospitalisation Details'!$A$1:$Q$2344,14,FALSE)</f>
        <v>tier - 1</v>
      </c>
      <c r="S1537" s="11">
        <f ca="1">VLOOKUP(A1537,'Hospitalisation Details'!$A$1:$Q$2344,17,FALSE)</f>
        <v>61</v>
      </c>
      <c r="T1537" s="11" t="str">
        <f ca="1">VLOOKUP(A1537,'Hospitalisation Details'!$A$1:$Q$2336,16,FALSE)</f>
        <v>R1024</v>
      </c>
    </row>
    <row r="1538" ht="15.5" spans="1:20">
      <c r="A1538" s="10" t="s">
        <v>5586</v>
      </c>
      <c r="B1538" s="11" t="str">
        <f>VLOOKUP(A1538,'Customer Names'!$H$6:$K$2340,3,FALSE)</f>
        <v>  Jackie K</v>
      </c>
      <c r="C1538" s="11">
        <f>VLOOKUP(A1538,'Medical Examinations'!$A$1:$L$2336,2,FALSE)</f>
        <v>18.48</v>
      </c>
      <c r="D1538" s="11">
        <f>VLOOKUP(A1538,'Medical Examinations'!$A$1:$L$2336,3,FALSE)</f>
        <v>10.84</v>
      </c>
      <c r="E1538" s="11" t="str">
        <f>VLOOKUP(A1538,'Medical Examinations'!$A$1:$L$2336,4,FALSE)</f>
        <v>yes</v>
      </c>
      <c r="F1538" s="11" t="str">
        <f>VLOOKUP(A1538,'Medical Examinations'!$A$1:$L$2336,5,FALSE)</f>
        <v>No</v>
      </c>
      <c r="G1538" s="11" t="str">
        <f>VLOOKUP(A1538,'Medical Examinations'!$A$1:$L$2336,6,FALSE)</f>
        <v>No</v>
      </c>
      <c r="H1538" s="11">
        <f>VLOOKUP(A1538,'Medical Examinations'!$A$1:$L$2336,8,FALSE)</f>
        <v>2</v>
      </c>
      <c r="I1538" s="11" t="str">
        <f>VLOOKUP(A1538,'Medical Examinations'!$A$1:$L$2336,10,FALSE)</f>
        <v>No</v>
      </c>
      <c r="J1538" s="11" t="str">
        <f>VLOOKUP(A1538,'Medical Examinations'!$A$1:$L$2336,11,FALSE)</f>
        <v>Under Weight</v>
      </c>
      <c r="K1538" s="11" t="str">
        <f>VLOOKUP(A1538,'Medical Examinations'!$A$1:$L$2336,12,FALSE)</f>
        <v>Diabetes</v>
      </c>
      <c r="L1538" s="10">
        <f ca="1">VLOOKUP(A1538,'Hospitalisation Details'!$A$1:$Q$2344,3,FALSE)</f>
        <v>1965</v>
      </c>
      <c r="M1538" s="10" t="str">
        <f ca="1">VLOOKUP(A1538,'Hospitalisation Details'!$A$1:$Q$2344,5,FALSE)</f>
        <v>Nov</v>
      </c>
      <c r="N1538" s="11">
        <f ca="1">VLOOKUP(A1538,'Hospitalisation Details'!$A$1:$Q$2344,6,FALSE)</f>
        <v>4</v>
      </c>
      <c r="O1538" s="17">
        <f ca="1">VLOOKUP(A1538,'Hospitalisation Details'!$A$1:$Q$2344,7,FALSE)</f>
        <v>24050</v>
      </c>
      <c r="P1538" s="11">
        <f ca="1">VLOOKUP(A1538,'Hospitalisation Details'!$A$1:$Q$2344,10,FALSE)</f>
        <v>13023.93</v>
      </c>
      <c r="Q1538" s="11" t="str">
        <f ca="1">VLOOKUP(A1538,'Hospitalisation Details'!$A$1:$Q$2344,12,FALSE)</f>
        <v>tier - 3</v>
      </c>
      <c r="R1538" s="11" t="str">
        <f ca="1">VLOOKUP(A1538,'Hospitalisation Details'!$A$1:$Q$2344,14,FALSE)</f>
        <v>tier - 2</v>
      </c>
      <c r="S1538" s="11">
        <f ca="1">VLOOKUP(A1538,'Hospitalisation Details'!$A$1:$Q$2344,17,FALSE)</f>
        <v>60</v>
      </c>
      <c r="T1538" s="11" t="str">
        <f ca="1">VLOOKUP(A1538,'Hospitalisation Details'!$A$1:$Q$2336,16,FALSE)</f>
        <v>R1025</v>
      </c>
    </row>
    <row r="1539" ht="15.5" spans="1:20">
      <c r="A1539" s="10" t="s">
        <v>5589</v>
      </c>
      <c r="B1539" s="11" t="str">
        <f>VLOOKUP(A1539,'Customer Names'!$H$6:$K$2340,3,FALSE)</f>
        <v>  Chris</v>
      </c>
      <c r="C1539" s="11">
        <f>VLOOKUP(A1539,'Medical Examinations'!$A$1:$L$2336,2,FALSE)</f>
        <v>16.815</v>
      </c>
      <c r="D1539" s="11">
        <f>VLOOKUP(A1539,'Medical Examinations'!$A$1:$L$2336,3,FALSE)</f>
        <v>5.63</v>
      </c>
      <c r="E1539" s="11" t="str">
        <f>VLOOKUP(A1539,'Medical Examinations'!$A$1:$L$2336,4,FALSE)</f>
        <v>No</v>
      </c>
      <c r="F1539" s="11" t="str">
        <f>VLOOKUP(A1539,'Medical Examinations'!$A$1:$L$2336,5,FALSE)</f>
        <v>No</v>
      </c>
      <c r="G1539" s="11" t="str">
        <f>VLOOKUP(A1539,'Medical Examinations'!$A$1:$L$2336,6,FALSE)</f>
        <v>No</v>
      </c>
      <c r="H1539" s="11">
        <f>VLOOKUP(A1539,'Medical Examinations'!$A$1:$L$2336,8,FALSE)</f>
        <v>1</v>
      </c>
      <c r="I1539" s="11" t="str">
        <f>VLOOKUP(A1539,'Medical Examinations'!$A$1:$L$2336,10,FALSE)</f>
        <v>No</v>
      </c>
      <c r="J1539" s="11" t="str">
        <f>VLOOKUP(A1539,'Medical Examinations'!$A$1:$L$2336,11,FALSE)</f>
        <v>Under Weight</v>
      </c>
      <c r="K1539" s="11" t="str">
        <f>VLOOKUP(A1539,'Medical Examinations'!$A$1:$L$2336,12,FALSE)</f>
        <v>Normal</v>
      </c>
      <c r="L1539" s="10">
        <f ca="1">VLOOKUP(A1539,'Hospitalisation Details'!$A$1:$Q$2344,3,FALSE)</f>
        <v>1961</v>
      </c>
      <c r="M1539" s="10" t="str">
        <f ca="1">VLOOKUP(A1539,'Hospitalisation Details'!$A$1:$Q$2344,5,FALSE)</f>
        <v>Nov</v>
      </c>
      <c r="N1539" s="11">
        <f ca="1">VLOOKUP(A1539,'Hospitalisation Details'!$A$1:$Q$2344,6,FALSE)</f>
        <v>9</v>
      </c>
      <c r="O1539" s="17">
        <f ca="1">VLOOKUP(A1539,'Hospitalisation Details'!$A$1:$Q$2344,7,FALSE)</f>
        <v>22594</v>
      </c>
      <c r="P1539" s="11">
        <f ca="1">VLOOKUP(A1539,'Hospitalisation Details'!$A$1:$Q$2344,10,FALSE)</f>
        <v>13041.92</v>
      </c>
      <c r="Q1539" s="11" t="str">
        <f ca="1">VLOOKUP(A1539,'Hospitalisation Details'!$A$1:$Q$2344,12,FALSE)</f>
        <v>tier - 3</v>
      </c>
      <c r="R1539" s="11" t="str">
        <f ca="1">VLOOKUP(A1539,'Hospitalisation Details'!$A$1:$Q$2344,14,FALSE)</f>
        <v>tier - 1</v>
      </c>
      <c r="S1539" s="11">
        <f ca="1">VLOOKUP(A1539,'Hospitalisation Details'!$A$1:$Q$2344,17,FALSE)</f>
        <v>63</v>
      </c>
      <c r="T1539" s="11" t="str">
        <f ca="1">VLOOKUP(A1539,'Hospitalisation Details'!$A$1:$Q$2336,16,FALSE)</f>
        <v>R1011</v>
      </c>
    </row>
    <row r="1540" ht="15.5" spans="1:20">
      <c r="A1540" s="10" t="s">
        <v>5592</v>
      </c>
      <c r="B1540" s="11" t="str">
        <f>VLOOKUP(A1540,'Customer Names'!$H$6:$K$2340,3,FALSE)</f>
        <v>  Tyler C</v>
      </c>
      <c r="C1540" s="11">
        <f>VLOOKUP(A1540,'Medical Examinations'!$A$1:$L$2336,2,FALSE)</f>
        <v>26.72</v>
      </c>
      <c r="D1540" s="11">
        <f>VLOOKUP(A1540,'Medical Examinations'!$A$1:$L$2336,3,FALSE)</f>
        <v>4.14</v>
      </c>
      <c r="E1540" s="11" t="str">
        <f>VLOOKUP(A1540,'Medical Examinations'!$A$1:$L$2336,4,FALSE)</f>
        <v>No</v>
      </c>
      <c r="F1540" s="11" t="str">
        <f>VLOOKUP(A1540,'Medical Examinations'!$A$1:$L$2336,5,FALSE)</f>
        <v>No</v>
      </c>
      <c r="G1540" s="11" t="str">
        <f>VLOOKUP(A1540,'Medical Examinations'!$A$1:$L$2336,6,FALSE)</f>
        <v>No</v>
      </c>
      <c r="H1540" s="11">
        <f>VLOOKUP(A1540,'Medical Examinations'!$A$1:$L$2336,8,FALSE)</f>
        <v>0</v>
      </c>
      <c r="I1540" s="11" t="str">
        <f>VLOOKUP(A1540,'Medical Examinations'!$A$1:$L$2336,10,FALSE)</f>
        <v>No</v>
      </c>
      <c r="J1540" s="11" t="str">
        <f>VLOOKUP(A1540,'Medical Examinations'!$A$1:$L$2336,11,FALSE)</f>
        <v>Over Weight</v>
      </c>
      <c r="K1540" s="11" t="str">
        <f>VLOOKUP(A1540,'Medical Examinations'!$A$1:$L$2336,12,FALSE)</f>
        <v>Normal</v>
      </c>
      <c r="L1540" s="10">
        <f ca="1">VLOOKUP(A1540,'Hospitalisation Details'!$A$1:$Q$2344,3,FALSE)</f>
        <v>1969</v>
      </c>
      <c r="M1540" s="10" t="str">
        <f ca="1">VLOOKUP(A1540,'Hospitalisation Details'!$A$1:$Q$2344,5,FALSE)</f>
        <v>Sep</v>
      </c>
      <c r="N1540" s="11">
        <f ca="1">VLOOKUP(A1540,'Hospitalisation Details'!$A$1:$Q$2344,6,FALSE)</f>
        <v>23</v>
      </c>
      <c r="O1540" s="17">
        <f ca="1">VLOOKUP(A1540,'Hospitalisation Details'!$A$1:$Q$2344,7,FALSE)</f>
        <v>25469</v>
      </c>
      <c r="P1540" s="11">
        <f ca="1">VLOOKUP(A1540,'Hospitalisation Details'!$A$1:$Q$2344,10,FALSE)</f>
        <v>13044.41</v>
      </c>
      <c r="Q1540" s="11" t="str">
        <f ca="1">VLOOKUP(A1540,'Hospitalisation Details'!$A$1:$Q$2344,12,FALSE)</f>
        <v>tier - 3</v>
      </c>
      <c r="R1540" s="11" t="str">
        <f ca="1">VLOOKUP(A1540,'Hospitalisation Details'!$A$1:$Q$2344,14,FALSE)</f>
        <v>tier - 1</v>
      </c>
      <c r="S1540" s="11">
        <f ca="1">VLOOKUP(A1540,'Hospitalisation Details'!$A$1:$Q$2344,17,FALSE)</f>
        <v>56</v>
      </c>
      <c r="T1540" s="11" t="str">
        <f ca="1">VLOOKUP(A1540,'Hospitalisation Details'!$A$1:$Q$2336,16,FALSE)</f>
        <v>R1012</v>
      </c>
    </row>
    <row r="1541" ht="15.5" spans="1:20">
      <c r="A1541" s="10" t="s">
        <v>5595</v>
      </c>
      <c r="B1541" s="11" t="str">
        <f>VLOOKUP(A1541,'Customer Names'!$H$6:$K$2340,3,FALSE)</f>
        <v>  Yoshie</v>
      </c>
      <c r="C1541" s="11">
        <f>VLOOKUP(A1541,'Medical Examinations'!$A$1:$L$2336,2,FALSE)</f>
        <v>41.42</v>
      </c>
      <c r="D1541" s="11">
        <f>VLOOKUP(A1541,'Medical Examinations'!$A$1:$L$2336,3,FALSE)</f>
        <v>5.17</v>
      </c>
      <c r="E1541" s="11" t="str">
        <f>VLOOKUP(A1541,'Medical Examinations'!$A$1:$L$2336,4,FALSE)</f>
        <v>No</v>
      </c>
      <c r="F1541" s="11" t="str">
        <f>VLOOKUP(A1541,'Medical Examinations'!$A$1:$L$2336,5,FALSE)</f>
        <v>No</v>
      </c>
      <c r="G1541" s="11" t="str">
        <f>VLOOKUP(A1541,'Medical Examinations'!$A$1:$L$2336,6,FALSE)</f>
        <v>Yes</v>
      </c>
      <c r="H1541" s="11">
        <f>VLOOKUP(A1541,'Medical Examinations'!$A$1:$L$2336,8,FALSE)</f>
        <v>1</v>
      </c>
      <c r="I1541" s="11" t="str">
        <f>VLOOKUP(A1541,'Medical Examinations'!$A$1:$L$2336,10,FALSE)</f>
        <v>No</v>
      </c>
      <c r="J1541" s="11" t="str">
        <f>VLOOKUP(A1541,'Medical Examinations'!$A$1:$L$2336,11,FALSE)</f>
        <v>Obesity</v>
      </c>
      <c r="K1541" s="11" t="str">
        <f>VLOOKUP(A1541,'Medical Examinations'!$A$1:$L$2336,12,FALSE)</f>
        <v>Normal</v>
      </c>
      <c r="L1541" s="10">
        <f ca="1">VLOOKUP(A1541,'Hospitalisation Details'!$A$1:$Q$2344,3,FALSE)</f>
        <v>1967</v>
      </c>
      <c r="M1541" s="10" t="str">
        <f ca="1">VLOOKUP(A1541,'Hospitalisation Details'!$A$1:$Q$2344,5,FALSE)</f>
        <v>Aug</v>
      </c>
      <c r="N1541" s="11">
        <f ca="1">VLOOKUP(A1541,'Hospitalisation Details'!$A$1:$Q$2344,6,FALSE)</f>
        <v>6</v>
      </c>
      <c r="O1541" s="17">
        <f ca="1">VLOOKUP(A1541,'Hospitalisation Details'!$A$1:$Q$2344,7,FALSE)</f>
        <v>24690</v>
      </c>
      <c r="P1541" s="11">
        <f ca="1">VLOOKUP(A1541,'Hospitalisation Details'!$A$1:$Q$2344,10,FALSE)</f>
        <v>13047.33</v>
      </c>
      <c r="Q1541" s="11" t="str">
        <f ca="1">VLOOKUP(A1541,'Hospitalisation Details'!$A$1:$Q$2344,12,FALSE)</f>
        <v>tier - 3</v>
      </c>
      <c r="R1541" s="11" t="str">
        <f ca="1">VLOOKUP(A1541,'Hospitalisation Details'!$A$1:$Q$2344,14,FALSE)</f>
        <v>tier - 3</v>
      </c>
      <c r="S1541" s="11">
        <f ca="1">VLOOKUP(A1541,'Hospitalisation Details'!$A$1:$Q$2344,17,FALSE)</f>
        <v>58</v>
      </c>
      <c r="T1541" s="11" t="str">
        <f ca="1">VLOOKUP(A1541,'Hospitalisation Details'!$A$1:$Q$2336,16,FALSE)</f>
        <v>R1024</v>
      </c>
    </row>
    <row r="1542" ht="15.5" spans="1:20">
      <c r="A1542" s="10" t="s">
        <v>5598</v>
      </c>
      <c r="B1542" s="11" t="str">
        <f>VLOOKUP(A1542,'Customer Names'!$H$6:$K$2340,3,FALSE)</f>
        <v>  Lauren A</v>
      </c>
      <c r="C1542" s="11">
        <f>VLOOKUP(A1542,'Medical Examinations'!$A$1:$L$2336,2,FALSE)</f>
        <v>20.69</v>
      </c>
      <c r="D1542" s="11">
        <f>VLOOKUP(A1542,'Medical Examinations'!$A$1:$L$2336,3,FALSE)</f>
        <v>6.93</v>
      </c>
      <c r="E1542" s="11" t="str">
        <f>VLOOKUP(A1542,'Medical Examinations'!$A$1:$L$2336,4,FALSE)</f>
        <v>No</v>
      </c>
      <c r="F1542" s="11" t="str">
        <f>VLOOKUP(A1542,'Medical Examinations'!$A$1:$L$2336,5,FALSE)</f>
        <v>No</v>
      </c>
      <c r="G1542" s="11" t="str">
        <f>VLOOKUP(A1542,'Medical Examinations'!$A$1:$L$2336,6,FALSE)</f>
        <v>No</v>
      </c>
      <c r="H1542" s="11">
        <f>VLOOKUP(A1542,'Medical Examinations'!$A$1:$L$2336,8,FALSE)</f>
        <v>2</v>
      </c>
      <c r="I1542" s="11" t="str">
        <f>VLOOKUP(A1542,'Medical Examinations'!$A$1:$L$2336,10,FALSE)</f>
        <v>No</v>
      </c>
      <c r="J1542" s="11" t="str">
        <f>VLOOKUP(A1542,'Medical Examinations'!$A$1:$L$2336,11,FALSE)</f>
        <v>Normal Weight</v>
      </c>
      <c r="K1542" s="11" t="str">
        <f>VLOOKUP(A1542,'Medical Examinations'!$A$1:$L$2336,12,FALSE)</f>
        <v>Diabetes</v>
      </c>
      <c r="L1542" s="10">
        <f ca="1">VLOOKUP(A1542,'Hospitalisation Details'!$A$1:$Q$2344,3,FALSE)</f>
        <v>1985</v>
      </c>
      <c r="M1542" s="10" t="str">
        <f ca="1">VLOOKUP(A1542,'Hospitalisation Details'!$A$1:$Q$2344,5,FALSE)</f>
        <v>Oct</v>
      </c>
      <c r="N1542" s="11">
        <f ca="1">VLOOKUP(A1542,'Hospitalisation Details'!$A$1:$Q$2344,6,FALSE)</f>
        <v>26</v>
      </c>
      <c r="O1542" s="17">
        <f ca="1">VLOOKUP(A1542,'Hospitalisation Details'!$A$1:$Q$2344,7,FALSE)</f>
        <v>31346</v>
      </c>
      <c r="P1542" s="11">
        <f ca="1">VLOOKUP(A1542,'Hospitalisation Details'!$A$1:$Q$2344,10,FALSE)</f>
        <v>13051.22</v>
      </c>
      <c r="Q1542" s="11" t="str">
        <f ca="1">VLOOKUP(A1542,'Hospitalisation Details'!$A$1:$Q$2344,12,FALSE)</f>
        <v>tier - 3</v>
      </c>
      <c r="R1542" s="11" t="str">
        <f ca="1">VLOOKUP(A1542,'Hospitalisation Details'!$A$1:$Q$2344,14,FALSE)</f>
        <v>tier - 1</v>
      </c>
      <c r="S1542" s="11">
        <f ca="1">VLOOKUP(A1542,'Hospitalisation Details'!$A$1:$Q$2344,17,FALSE)</f>
        <v>40</v>
      </c>
      <c r="T1542" s="11" t="str">
        <f ca="1">VLOOKUP(A1542,'Hospitalisation Details'!$A$1:$Q$2336,16,FALSE)</f>
        <v>R1026</v>
      </c>
    </row>
    <row r="1543" ht="15.5" spans="1:20">
      <c r="A1543" s="10" t="s">
        <v>5602</v>
      </c>
      <c r="B1543" s="11" t="str">
        <f>VLOOKUP(A1543,'Customer Names'!$H$6:$K$2340,3,FALSE)</f>
        <v>  Mason D</v>
      </c>
      <c r="C1543" s="11">
        <f>VLOOKUP(A1543,'Medical Examinations'!$A$1:$L$2336,2,FALSE)</f>
        <v>41.23</v>
      </c>
      <c r="D1543" s="11">
        <f>VLOOKUP(A1543,'Medical Examinations'!$A$1:$L$2336,3,FALSE)</f>
        <v>4.24</v>
      </c>
      <c r="E1543" s="11" t="str">
        <f>VLOOKUP(A1543,'Medical Examinations'!$A$1:$L$2336,4,FALSE)</f>
        <v>No</v>
      </c>
      <c r="F1543" s="11" t="str">
        <f>VLOOKUP(A1543,'Medical Examinations'!$A$1:$L$2336,5,FALSE)</f>
        <v>No</v>
      </c>
      <c r="G1543" s="11" t="str">
        <f>VLOOKUP(A1543,'Medical Examinations'!$A$1:$L$2336,6,FALSE)</f>
        <v>No</v>
      </c>
      <c r="H1543" s="11">
        <f>VLOOKUP(A1543,'Medical Examinations'!$A$1:$L$2336,8,FALSE)</f>
        <v>0</v>
      </c>
      <c r="I1543" s="11" t="str">
        <f>VLOOKUP(A1543,'Medical Examinations'!$A$1:$L$2336,10,FALSE)</f>
        <v>No</v>
      </c>
      <c r="J1543" s="11" t="str">
        <f>VLOOKUP(A1543,'Medical Examinations'!$A$1:$L$2336,11,FALSE)</f>
        <v>Obesity</v>
      </c>
      <c r="K1543" s="11" t="str">
        <f>VLOOKUP(A1543,'Medical Examinations'!$A$1:$L$2336,12,FALSE)</f>
        <v>Normal</v>
      </c>
      <c r="L1543" s="10">
        <f ca="1">VLOOKUP(A1543,'Hospitalisation Details'!$A$1:$Q$2344,3,FALSE)</f>
        <v>1961</v>
      </c>
      <c r="M1543" s="10" t="str">
        <f ca="1">VLOOKUP(A1543,'Hospitalisation Details'!$A$1:$Q$2344,5,FALSE)</f>
        <v>Nov</v>
      </c>
      <c r="N1543" s="11">
        <f ca="1">VLOOKUP(A1543,'Hospitalisation Details'!$A$1:$Q$2344,6,FALSE)</f>
        <v>6</v>
      </c>
      <c r="O1543" s="17">
        <f ca="1">VLOOKUP(A1543,'Hospitalisation Details'!$A$1:$Q$2344,7,FALSE)</f>
        <v>22591</v>
      </c>
      <c r="P1543" s="11">
        <f ca="1">VLOOKUP(A1543,'Hospitalisation Details'!$A$1:$Q$2344,10,FALSE)</f>
        <v>13063.88</v>
      </c>
      <c r="Q1543" s="11" t="str">
        <f ca="1">VLOOKUP(A1543,'Hospitalisation Details'!$A$1:$Q$2344,12,FALSE)</f>
        <v>tier - 3</v>
      </c>
      <c r="R1543" s="11" t="str">
        <f ca="1">VLOOKUP(A1543,'Hospitalisation Details'!$A$1:$Q$2344,14,FALSE)</f>
        <v>tier - 2</v>
      </c>
      <c r="S1543" s="11">
        <f ca="1">VLOOKUP(A1543,'Hospitalisation Details'!$A$1:$Q$2344,17,FALSE)</f>
        <v>63</v>
      </c>
      <c r="T1543" s="11" t="str">
        <f ca="1">VLOOKUP(A1543,'Hospitalisation Details'!$A$1:$Q$2336,16,FALSE)</f>
        <v>R1011</v>
      </c>
    </row>
    <row r="1544" ht="15.5" spans="1:20">
      <c r="A1544" s="10" t="s">
        <v>5605</v>
      </c>
      <c r="B1544" s="11" t="str">
        <f>VLOOKUP(A1544,'Customer Names'!$H$6:$K$2340,3,FALSE)</f>
        <v>  Ryan</v>
      </c>
      <c r="C1544" s="11">
        <f>VLOOKUP(A1544,'Medical Examinations'!$A$1:$L$2336,2,FALSE)</f>
        <v>29.9</v>
      </c>
      <c r="D1544" s="11">
        <f>VLOOKUP(A1544,'Medical Examinations'!$A$1:$L$2336,3,FALSE)</f>
        <v>5.91</v>
      </c>
      <c r="E1544" s="11" t="str">
        <f>VLOOKUP(A1544,'Medical Examinations'!$A$1:$L$2336,4,FALSE)</f>
        <v>No</v>
      </c>
      <c r="F1544" s="11" t="str">
        <f>VLOOKUP(A1544,'Medical Examinations'!$A$1:$L$2336,5,FALSE)</f>
        <v>No</v>
      </c>
      <c r="G1544" s="11" t="str">
        <f>VLOOKUP(A1544,'Medical Examinations'!$A$1:$L$2336,6,FALSE)</f>
        <v>No</v>
      </c>
      <c r="H1544" s="11">
        <f>VLOOKUP(A1544,'Medical Examinations'!$A$1:$L$2336,8,FALSE)</f>
        <v>0</v>
      </c>
      <c r="I1544" s="11" t="str">
        <f>VLOOKUP(A1544,'Medical Examinations'!$A$1:$L$2336,10,FALSE)</f>
        <v>No</v>
      </c>
      <c r="J1544" s="11" t="str">
        <f>VLOOKUP(A1544,'Medical Examinations'!$A$1:$L$2336,11,FALSE)</f>
        <v>Over Weight</v>
      </c>
      <c r="K1544" s="11" t="str">
        <f>VLOOKUP(A1544,'Medical Examinations'!$A$1:$L$2336,12,FALSE)</f>
        <v>Prediabetes</v>
      </c>
      <c r="L1544" s="10">
        <f ca="1">VLOOKUP(A1544,'Hospitalisation Details'!$A$1:$Q$2344,3,FALSE)</f>
        <v>1978</v>
      </c>
      <c r="M1544" s="10" t="str">
        <f ca="1">VLOOKUP(A1544,'Hospitalisation Details'!$A$1:$Q$2344,5,FALSE)</f>
        <v>Jul</v>
      </c>
      <c r="N1544" s="11">
        <f ca="1">VLOOKUP(A1544,'Hospitalisation Details'!$A$1:$Q$2344,6,FALSE)</f>
        <v>17</v>
      </c>
      <c r="O1544" s="17">
        <f ca="1">VLOOKUP(A1544,'Hospitalisation Details'!$A$1:$Q$2344,7,FALSE)</f>
        <v>28688</v>
      </c>
      <c r="P1544" s="11">
        <f ca="1">VLOOKUP(A1544,'Hospitalisation Details'!$A$1:$Q$2344,10,FALSE)</f>
        <v>13101.74</v>
      </c>
      <c r="Q1544" s="11" t="str">
        <f ca="1">VLOOKUP(A1544,'Hospitalisation Details'!$A$1:$Q$2344,12,FALSE)</f>
        <v>tier - 3</v>
      </c>
      <c r="R1544" s="11" t="str">
        <f ca="1">VLOOKUP(A1544,'Hospitalisation Details'!$A$1:$Q$2344,14,FALSE)</f>
        <v>tier - 2</v>
      </c>
      <c r="S1544" s="11">
        <f ca="1">VLOOKUP(A1544,'Hospitalisation Details'!$A$1:$Q$2344,17,FALSE)</f>
        <v>47</v>
      </c>
      <c r="T1544" s="11" t="str">
        <f ca="1">VLOOKUP(A1544,'Hospitalisation Details'!$A$1:$Q$2336,16,FALSE)</f>
        <v>R1026</v>
      </c>
    </row>
    <row r="1545" ht="15.5" spans="1:20">
      <c r="A1545" s="10" t="s">
        <v>5609</v>
      </c>
      <c r="B1545" s="11" t="str">
        <f>VLOOKUP(A1545,'Customer Names'!$H$6:$K$2340,3,FALSE)</f>
        <v>  Arturo</v>
      </c>
      <c r="C1545" s="11">
        <f>VLOOKUP(A1545,'Medical Examinations'!$A$1:$L$2336,2,FALSE)</f>
        <v>34.105</v>
      </c>
      <c r="D1545" s="11">
        <f>VLOOKUP(A1545,'Medical Examinations'!$A$1:$L$2336,3,FALSE)</f>
        <v>5.93</v>
      </c>
      <c r="E1545" s="11" t="str">
        <f>VLOOKUP(A1545,'Medical Examinations'!$A$1:$L$2336,4,FALSE)</f>
        <v>No</v>
      </c>
      <c r="F1545" s="11" t="str">
        <f>VLOOKUP(A1545,'Medical Examinations'!$A$1:$L$2336,5,FALSE)</f>
        <v>No</v>
      </c>
      <c r="G1545" s="11" t="str">
        <f>VLOOKUP(A1545,'Medical Examinations'!$A$1:$L$2336,6,FALSE)</f>
        <v>No</v>
      </c>
      <c r="H1545" s="11">
        <f>VLOOKUP(A1545,'Medical Examinations'!$A$1:$L$2336,8,FALSE)</f>
        <v>0</v>
      </c>
      <c r="I1545" s="11" t="str">
        <f>VLOOKUP(A1545,'Medical Examinations'!$A$1:$L$2336,10,FALSE)</f>
        <v>No</v>
      </c>
      <c r="J1545" s="11" t="str">
        <f>VLOOKUP(A1545,'Medical Examinations'!$A$1:$L$2336,11,FALSE)</f>
        <v>Obesity</v>
      </c>
      <c r="K1545" s="11" t="str">
        <f>VLOOKUP(A1545,'Medical Examinations'!$A$1:$L$2336,12,FALSE)</f>
        <v>Prediabetes</v>
      </c>
      <c r="L1545" s="10">
        <f ca="1">VLOOKUP(A1545,'Hospitalisation Details'!$A$1:$Q$2344,3,FALSE)</f>
        <v>1971</v>
      </c>
      <c r="M1545" s="10" t="str">
        <f ca="1">VLOOKUP(A1545,'Hospitalisation Details'!$A$1:$Q$2344,5,FALSE)</f>
        <v>Oct</v>
      </c>
      <c r="N1545" s="11">
        <f ca="1">VLOOKUP(A1545,'Hospitalisation Details'!$A$1:$Q$2344,6,FALSE)</f>
        <v>30</v>
      </c>
      <c r="O1545" s="17">
        <f ca="1">VLOOKUP(A1545,'Hospitalisation Details'!$A$1:$Q$2344,7,FALSE)</f>
        <v>26236</v>
      </c>
      <c r="P1545" s="11">
        <f ca="1">VLOOKUP(A1545,'Hospitalisation Details'!$A$1:$Q$2344,10,FALSE)</f>
        <v>13110.79</v>
      </c>
      <c r="Q1545" s="11" t="str">
        <f ca="1">VLOOKUP(A1545,'Hospitalisation Details'!$A$1:$Q$2344,12,FALSE)</f>
        <v>tier - 3</v>
      </c>
      <c r="R1545" s="11" t="str">
        <f ca="1">VLOOKUP(A1545,'Hospitalisation Details'!$A$1:$Q$2344,14,FALSE)</f>
        <v>tier - 2</v>
      </c>
      <c r="S1545" s="11">
        <f ca="1">VLOOKUP(A1545,'Hospitalisation Details'!$A$1:$Q$2344,17,FALSE)</f>
        <v>54</v>
      </c>
      <c r="T1545" s="11" t="str">
        <f ca="1">VLOOKUP(A1545,'Hospitalisation Details'!$A$1:$Q$2336,16,FALSE)</f>
        <v>R1011</v>
      </c>
    </row>
    <row r="1546" ht="15.5" spans="1:20">
      <c r="A1546" s="10" t="s">
        <v>5613</v>
      </c>
      <c r="B1546" s="11" t="str">
        <f>VLOOKUP(A1546,'Customer Names'!$H$6:$K$2340,3,FALSE)</f>
        <v>  Jake</v>
      </c>
      <c r="C1546" s="11">
        <f>VLOOKUP(A1546,'Medical Examinations'!$A$1:$L$2336,2,FALSE)</f>
        <v>24.97</v>
      </c>
      <c r="D1546" s="11">
        <f>VLOOKUP(A1546,'Medical Examinations'!$A$1:$L$2336,3,FALSE)</f>
        <v>5.66</v>
      </c>
      <c r="E1546" s="11" t="str">
        <f>VLOOKUP(A1546,'Medical Examinations'!$A$1:$L$2336,4,FALSE)</f>
        <v>No</v>
      </c>
      <c r="F1546" s="11" t="str">
        <f>VLOOKUP(A1546,'Medical Examinations'!$A$1:$L$2336,5,FALSE)</f>
        <v>No</v>
      </c>
      <c r="G1546" s="11" t="str">
        <f>VLOOKUP(A1546,'Medical Examinations'!$A$1:$L$2336,6,FALSE)</f>
        <v>No</v>
      </c>
      <c r="H1546" s="11">
        <f>VLOOKUP(A1546,'Medical Examinations'!$A$1:$L$2336,8,FALSE)</f>
        <v>0</v>
      </c>
      <c r="I1546" s="11" t="str">
        <f>VLOOKUP(A1546,'Medical Examinations'!$A$1:$L$2336,10,FALSE)</f>
        <v>No</v>
      </c>
      <c r="J1546" s="11" t="str">
        <f>VLOOKUP(A1546,'Medical Examinations'!$A$1:$L$2336,11,FALSE)</f>
        <v>Over Weight</v>
      </c>
      <c r="K1546" s="11" t="str">
        <f>VLOOKUP(A1546,'Medical Examinations'!$A$1:$L$2336,12,FALSE)</f>
        <v>Normal</v>
      </c>
      <c r="L1546" s="10">
        <f ca="1">VLOOKUP(A1546,'Hospitalisation Details'!$A$1:$Q$2344,3,FALSE)</f>
        <v>1962</v>
      </c>
      <c r="M1546" s="10" t="str">
        <f ca="1">VLOOKUP(A1546,'Hospitalisation Details'!$A$1:$Q$2344,5,FALSE)</f>
        <v>Aug</v>
      </c>
      <c r="N1546" s="11">
        <f ca="1">VLOOKUP(A1546,'Hospitalisation Details'!$A$1:$Q$2344,6,FALSE)</f>
        <v>2</v>
      </c>
      <c r="O1546" s="17">
        <f ca="1">VLOOKUP(A1546,'Hospitalisation Details'!$A$1:$Q$2344,7,FALSE)</f>
        <v>22860</v>
      </c>
      <c r="P1546" s="11">
        <f ca="1">VLOOKUP(A1546,'Hospitalisation Details'!$A$1:$Q$2344,10,FALSE)</f>
        <v>13112.6</v>
      </c>
      <c r="Q1546" s="11" t="str">
        <f ca="1">VLOOKUP(A1546,'Hospitalisation Details'!$A$1:$Q$2344,12,FALSE)</f>
        <v>tier - 3</v>
      </c>
      <c r="R1546" s="11" t="str">
        <f ca="1">VLOOKUP(A1546,'Hospitalisation Details'!$A$1:$Q$2344,14,FALSE)</f>
        <v>tier - 3</v>
      </c>
      <c r="S1546" s="11">
        <f ca="1">VLOOKUP(A1546,'Hospitalisation Details'!$A$1:$Q$2344,17,FALSE)</f>
        <v>63</v>
      </c>
      <c r="T1546" s="11" t="str">
        <f ca="1">VLOOKUP(A1546,'Hospitalisation Details'!$A$1:$Q$2336,16,FALSE)</f>
        <v>R1012</v>
      </c>
    </row>
    <row r="1547" ht="15.5" spans="1:20">
      <c r="A1547" s="10" t="s">
        <v>5617</v>
      </c>
      <c r="B1547" s="11" t="str">
        <f>VLOOKUP(A1547,'Customer Names'!$H$6:$K$2340,3,FALSE)</f>
        <v>  Sarah E</v>
      </c>
      <c r="C1547" s="11">
        <f>VLOOKUP(A1547,'Medical Examinations'!$A$1:$L$2336,2,FALSE)</f>
        <v>34.8</v>
      </c>
      <c r="D1547" s="11">
        <f>VLOOKUP(A1547,'Medical Examinations'!$A$1:$L$2336,3,FALSE)</f>
        <v>4.19</v>
      </c>
      <c r="E1547" s="11" t="str">
        <f>VLOOKUP(A1547,'Medical Examinations'!$A$1:$L$2336,4,FALSE)</f>
        <v>No</v>
      </c>
      <c r="F1547" s="11" t="str">
        <f>VLOOKUP(A1547,'Medical Examinations'!$A$1:$L$2336,5,FALSE)</f>
        <v>No</v>
      </c>
      <c r="G1547" s="11" t="str">
        <f>VLOOKUP(A1547,'Medical Examinations'!$A$1:$L$2336,6,FALSE)</f>
        <v>No</v>
      </c>
      <c r="H1547" s="11">
        <f>VLOOKUP(A1547,'Medical Examinations'!$A$1:$L$2336,8,FALSE)</f>
        <v>1</v>
      </c>
      <c r="I1547" s="11" t="str">
        <f>VLOOKUP(A1547,'Medical Examinations'!$A$1:$L$2336,10,FALSE)</f>
        <v>No</v>
      </c>
      <c r="J1547" s="11" t="str">
        <f>VLOOKUP(A1547,'Medical Examinations'!$A$1:$L$2336,11,FALSE)</f>
        <v>Obesity</v>
      </c>
      <c r="K1547" s="11" t="str">
        <f>VLOOKUP(A1547,'Medical Examinations'!$A$1:$L$2336,12,FALSE)</f>
        <v>Normal</v>
      </c>
      <c r="L1547" s="10">
        <f ca="1">VLOOKUP(A1547,'Hospitalisation Details'!$A$1:$Q$2344,3,FALSE)</f>
        <v>1992</v>
      </c>
      <c r="M1547" s="10" t="str">
        <f ca="1">VLOOKUP(A1547,'Hospitalisation Details'!$A$1:$Q$2344,5,FALSE)</f>
        <v>Aug</v>
      </c>
      <c r="N1547" s="11">
        <f ca="1">VLOOKUP(A1547,'Hospitalisation Details'!$A$1:$Q$2344,6,FALSE)</f>
        <v>12</v>
      </c>
      <c r="O1547" s="17">
        <f ca="1">VLOOKUP(A1547,'Hospitalisation Details'!$A$1:$Q$2344,7,FALSE)</f>
        <v>33828</v>
      </c>
      <c r="P1547" s="11">
        <f ca="1">VLOOKUP(A1547,'Hospitalisation Details'!$A$1:$Q$2344,10,FALSE)</f>
        <v>13113.51</v>
      </c>
      <c r="Q1547" s="11" t="str">
        <f ca="1">VLOOKUP(A1547,'Hospitalisation Details'!$A$1:$Q$2344,12,FALSE)</f>
        <v>tier - 3</v>
      </c>
      <c r="R1547" s="11" t="str">
        <f ca="1">VLOOKUP(A1547,'Hospitalisation Details'!$A$1:$Q$2344,14,FALSE)</f>
        <v>tier - 2</v>
      </c>
      <c r="S1547" s="11">
        <f ca="1">VLOOKUP(A1547,'Hospitalisation Details'!$A$1:$Q$2344,17,FALSE)</f>
        <v>33</v>
      </c>
      <c r="T1547" s="11" t="str">
        <f ca="1">VLOOKUP(A1547,'Hospitalisation Details'!$A$1:$Q$2336,16,FALSE)</f>
        <v>R1026</v>
      </c>
    </row>
    <row r="1548" ht="15.5" spans="1:20">
      <c r="A1548" s="10" t="s">
        <v>5621</v>
      </c>
      <c r="B1548" s="11" t="str">
        <f>VLOOKUP(A1548,'Customer Names'!$H$6:$K$2340,3,FALSE)</f>
        <v>  Alison L</v>
      </c>
      <c r="C1548" s="11">
        <f>VLOOKUP(A1548,'Medical Examinations'!$A$1:$L$2336,2,FALSE)</f>
        <v>32.965</v>
      </c>
      <c r="D1548" s="11">
        <f>VLOOKUP(A1548,'Medical Examinations'!$A$1:$L$2336,3,FALSE)</f>
        <v>9.21</v>
      </c>
      <c r="E1548" s="11" t="str">
        <f>VLOOKUP(A1548,'Medical Examinations'!$A$1:$L$2336,4,FALSE)</f>
        <v>yes</v>
      </c>
      <c r="F1548" s="11" t="str">
        <f>VLOOKUP(A1548,'Medical Examinations'!$A$1:$L$2336,5,FALSE)</f>
        <v>No</v>
      </c>
      <c r="G1548" s="11" t="str">
        <f>VLOOKUP(A1548,'Medical Examinations'!$A$1:$L$2336,6,FALSE)</f>
        <v>No</v>
      </c>
      <c r="H1548" s="11">
        <f>VLOOKUP(A1548,'Medical Examinations'!$A$1:$L$2336,8,FALSE)</f>
        <v>0</v>
      </c>
      <c r="I1548" s="11" t="str">
        <f>VLOOKUP(A1548,'Medical Examinations'!$A$1:$L$2336,10,FALSE)</f>
        <v>No</v>
      </c>
      <c r="J1548" s="11" t="str">
        <f>VLOOKUP(A1548,'Medical Examinations'!$A$1:$L$2336,11,FALSE)</f>
        <v>Obesity</v>
      </c>
      <c r="K1548" s="11" t="str">
        <f>VLOOKUP(A1548,'Medical Examinations'!$A$1:$L$2336,12,FALSE)</f>
        <v>Diabetes</v>
      </c>
      <c r="L1548" s="10">
        <f ca="1">VLOOKUP(A1548,'Hospitalisation Details'!$A$1:$Q$2344,3,FALSE)</f>
        <v>1963</v>
      </c>
      <c r="M1548" s="10" t="str">
        <f ca="1">VLOOKUP(A1548,'Hospitalisation Details'!$A$1:$Q$2344,5,FALSE)</f>
        <v>Sep</v>
      </c>
      <c r="N1548" s="11">
        <f ca="1">VLOOKUP(A1548,'Hospitalisation Details'!$A$1:$Q$2344,6,FALSE)</f>
        <v>14</v>
      </c>
      <c r="O1548" s="17">
        <f ca="1">VLOOKUP(A1548,'Hospitalisation Details'!$A$1:$Q$2344,7,FALSE)</f>
        <v>23268</v>
      </c>
      <c r="P1548" s="11">
        <f ca="1">VLOOKUP(A1548,'Hospitalisation Details'!$A$1:$Q$2344,10,FALSE)</f>
        <v>13116.84</v>
      </c>
      <c r="Q1548" s="11" t="str">
        <f ca="1">VLOOKUP(A1548,'Hospitalisation Details'!$A$1:$Q$2344,12,FALSE)</f>
        <v>tier - 3</v>
      </c>
      <c r="R1548" s="11" t="str">
        <f ca="1">VLOOKUP(A1548,'Hospitalisation Details'!$A$1:$Q$2344,14,FALSE)</f>
        <v>tier - 1</v>
      </c>
      <c r="S1548" s="11">
        <f ca="1">VLOOKUP(A1548,'Hospitalisation Details'!$A$1:$Q$2344,17,FALSE)</f>
        <v>62</v>
      </c>
      <c r="T1548" s="11" t="str">
        <f ca="1">VLOOKUP(A1548,'Hospitalisation Details'!$A$1:$Q$2336,16,FALSE)</f>
        <v>R1012</v>
      </c>
    </row>
    <row r="1549" ht="15.5" spans="1:20">
      <c r="A1549" s="10" t="s">
        <v>5624</v>
      </c>
      <c r="B1549" s="11" t="str">
        <f>VLOOKUP(A1549,'Customer Names'!$H$6:$K$2340,3,FALSE)</f>
        <v>  Karen A</v>
      </c>
      <c r="C1549" s="11">
        <f>VLOOKUP(A1549,'Medical Examinations'!$A$1:$L$2336,2,FALSE)</f>
        <v>27.265</v>
      </c>
      <c r="D1549" s="11">
        <f>VLOOKUP(A1549,'Medical Examinations'!$A$1:$L$2336,3,FALSE)</f>
        <v>5.51</v>
      </c>
      <c r="E1549" s="11" t="str">
        <f>VLOOKUP(A1549,'Medical Examinations'!$A$1:$L$2336,4,FALSE)</f>
        <v>No</v>
      </c>
      <c r="F1549" s="11" t="str">
        <f>VLOOKUP(A1549,'Medical Examinations'!$A$1:$L$2336,5,FALSE)</f>
        <v>No</v>
      </c>
      <c r="G1549" s="11" t="str">
        <f>VLOOKUP(A1549,'Medical Examinations'!$A$1:$L$2336,6,FALSE)</f>
        <v>No</v>
      </c>
      <c r="H1549" s="11">
        <f>VLOOKUP(A1549,'Medical Examinations'!$A$1:$L$2336,8,FALSE)</f>
        <v>1</v>
      </c>
      <c r="I1549" s="11" t="str">
        <f>VLOOKUP(A1549,'Medical Examinations'!$A$1:$L$2336,10,FALSE)</f>
        <v>No</v>
      </c>
      <c r="J1549" s="11" t="str">
        <f>VLOOKUP(A1549,'Medical Examinations'!$A$1:$L$2336,11,FALSE)</f>
        <v>Over Weight</v>
      </c>
      <c r="K1549" s="11" t="str">
        <f>VLOOKUP(A1549,'Medical Examinations'!$A$1:$L$2336,12,FALSE)</f>
        <v>Normal</v>
      </c>
      <c r="L1549" s="10">
        <f ca="1">VLOOKUP(A1549,'Hospitalisation Details'!$A$1:$Q$2344,3,FALSE)</f>
        <v>1999</v>
      </c>
      <c r="M1549" s="10" t="str">
        <f ca="1">VLOOKUP(A1549,'Hospitalisation Details'!$A$1:$Q$2344,5,FALSE)</f>
        <v>Aug</v>
      </c>
      <c r="N1549" s="11">
        <f ca="1">VLOOKUP(A1549,'Hospitalisation Details'!$A$1:$Q$2344,6,FALSE)</f>
        <v>16</v>
      </c>
      <c r="O1549" s="17">
        <f ca="1">VLOOKUP(A1549,'Hospitalisation Details'!$A$1:$Q$2344,7,FALSE)</f>
        <v>36388</v>
      </c>
      <c r="P1549" s="11">
        <f ca="1">VLOOKUP(A1549,'Hospitalisation Details'!$A$1:$Q$2344,10,FALSE)</f>
        <v>13126.68</v>
      </c>
      <c r="Q1549" s="11" t="str">
        <f ca="1">VLOOKUP(A1549,'Hospitalisation Details'!$A$1:$Q$2344,12,FALSE)</f>
        <v>tier - 3</v>
      </c>
      <c r="R1549" s="11" t="str">
        <f ca="1">VLOOKUP(A1549,'Hospitalisation Details'!$A$1:$Q$2344,14,FALSE)</f>
        <v>tier - 3</v>
      </c>
      <c r="S1549" s="11">
        <f ca="1">VLOOKUP(A1549,'Hospitalisation Details'!$A$1:$Q$2344,17,FALSE)</f>
        <v>26</v>
      </c>
      <c r="T1549" s="11" t="str">
        <f ca="1">VLOOKUP(A1549,'Hospitalisation Details'!$A$1:$Q$2336,16,FALSE)</f>
        <v>R1011</v>
      </c>
    </row>
    <row r="1550" ht="15.5" spans="1:20">
      <c r="A1550" s="10" t="s">
        <v>5628</v>
      </c>
      <c r="B1550" s="11" t="str">
        <f>VLOOKUP(A1550,'Customer Names'!$H$6:$K$2340,3,FALSE)</f>
        <v>  Thomas R</v>
      </c>
      <c r="C1550" s="11">
        <f>VLOOKUP(A1550,'Medical Examinations'!$A$1:$L$2336,2,FALSE)</f>
        <v>17.06</v>
      </c>
      <c r="D1550" s="11">
        <f>VLOOKUP(A1550,'Medical Examinations'!$A$1:$L$2336,3,FALSE)</f>
        <v>8.5</v>
      </c>
      <c r="E1550" s="11" t="str">
        <f>VLOOKUP(A1550,'Medical Examinations'!$A$1:$L$2336,4,FALSE)</f>
        <v>No</v>
      </c>
      <c r="F1550" s="11" t="str">
        <f>VLOOKUP(A1550,'Medical Examinations'!$A$1:$L$2336,5,FALSE)</f>
        <v>No</v>
      </c>
      <c r="G1550" s="11" t="str">
        <f>VLOOKUP(A1550,'Medical Examinations'!$A$1:$L$2336,6,FALSE)</f>
        <v>No</v>
      </c>
      <c r="H1550" s="11">
        <f>VLOOKUP(A1550,'Medical Examinations'!$A$1:$L$2336,8,FALSE)</f>
        <v>0</v>
      </c>
      <c r="I1550" s="11" t="str">
        <f>VLOOKUP(A1550,'Medical Examinations'!$A$1:$L$2336,10,FALSE)</f>
        <v>No</v>
      </c>
      <c r="J1550" s="11" t="str">
        <f>VLOOKUP(A1550,'Medical Examinations'!$A$1:$L$2336,11,FALSE)</f>
        <v>Under Weight</v>
      </c>
      <c r="K1550" s="11" t="str">
        <f>VLOOKUP(A1550,'Medical Examinations'!$A$1:$L$2336,12,FALSE)</f>
        <v>Diabetes</v>
      </c>
      <c r="L1550" s="10">
        <f ca="1">VLOOKUP(A1550,'Hospitalisation Details'!$A$1:$Q$2344,3,FALSE)</f>
        <v>1961</v>
      </c>
      <c r="M1550" s="10" t="str">
        <f ca="1">VLOOKUP(A1550,'Hospitalisation Details'!$A$1:$Q$2344,5,FALSE)</f>
        <v>Sep</v>
      </c>
      <c r="N1550" s="11">
        <f ca="1">VLOOKUP(A1550,'Hospitalisation Details'!$A$1:$Q$2344,6,FALSE)</f>
        <v>7</v>
      </c>
      <c r="O1550" s="17">
        <f ca="1">VLOOKUP(A1550,'Hospitalisation Details'!$A$1:$Q$2344,7,FALSE)</f>
        <v>22531</v>
      </c>
      <c r="P1550" s="11">
        <f ca="1">VLOOKUP(A1550,'Hospitalisation Details'!$A$1:$Q$2344,10,FALSE)</f>
        <v>13129.6</v>
      </c>
      <c r="Q1550" s="11" t="str">
        <f ca="1">VLOOKUP(A1550,'Hospitalisation Details'!$A$1:$Q$2344,12,FALSE)</f>
        <v>tier - 3</v>
      </c>
      <c r="R1550" s="11" t="str">
        <f ca="1">VLOOKUP(A1550,'Hospitalisation Details'!$A$1:$Q$2344,14,FALSE)</f>
        <v>tier - 2</v>
      </c>
      <c r="S1550" s="11">
        <f ca="1">VLOOKUP(A1550,'Hospitalisation Details'!$A$1:$Q$2344,17,FALSE)</f>
        <v>64</v>
      </c>
      <c r="T1550" s="11" t="str">
        <f ca="1">VLOOKUP(A1550,'Hospitalisation Details'!$A$1:$Q$2336,16,FALSE)</f>
        <v>R1017</v>
      </c>
    </row>
    <row r="1551" ht="15.5" spans="1:20">
      <c r="A1551" s="10" t="s">
        <v>5632</v>
      </c>
      <c r="B1551" s="11" t="str">
        <f>VLOOKUP(A1551,'Customer Names'!$H$6:$K$2340,3,FALSE)</f>
        <v>  Stephanie W</v>
      </c>
      <c r="C1551" s="11">
        <f>VLOOKUP(A1551,'Medical Examinations'!$A$1:$L$2336,2,FALSE)</f>
        <v>36.29</v>
      </c>
      <c r="D1551" s="11">
        <f>VLOOKUP(A1551,'Medical Examinations'!$A$1:$L$2336,3,FALSE)</f>
        <v>6.23</v>
      </c>
      <c r="E1551" s="11" t="str">
        <f>VLOOKUP(A1551,'Medical Examinations'!$A$1:$L$2336,4,FALSE)</f>
        <v>No</v>
      </c>
      <c r="F1551" s="11" t="str">
        <f>VLOOKUP(A1551,'Medical Examinations'!$A$1:$L$2336,5,FALSE)</f>
        <v>No</v>
      </c>
      <c r="G1551" s="11" t="str">
        <f>VLOOKUP(A1551,'Medical Examinations'!$A$1:$L$2336,6,FALSE)</f>
        <v>No</v>
      </c>
      <c r="H1551" s="11">
        <f>VLOOKUP(A1551,'Medical Examinations'!$A$1:$L$2336,8,FALSE)</f>
        <v>0</v>
      </c>
      <c r="I1551" s="11" t="str">
        <f>VLOOKUP(A1551,'Medical Examinations'!$A$1:$L$2336,10,FALSE)</f>
        <v>No</v>
      </c>
      <c r="J1551" s="11" t="str">
        <f>VLOOKUP(A1551,'Medical Examinations'!$A$1:$L$2336,11,FALSE)</f>
        <v>Obesity</v>
      </c>
      <c r="K1551" s="11" t="str">
        <f>VLOOKUP(A1551,'Medical Examinations'!$A$1:$L$2336,12,FALSE)</f>
        <v>Prediabetes</v>
      </c>
      <c r="L1551" s="10">
        <f ca="1">VLOOKUP(A1551,'Hospitalisation Details'!$A$1:$Q$2344,3,FALSE)</f>
        <v>1961</v>
      </c>
      <c r="M1551" s="10" t="str">
        <f ca="1">VLOOKUP(A1551,'Hospitalisation Details'!$A$1:$Q$2344,5,FALSE)</f>
        <v>Dec</v>
      </c>
      <c r="N1551" s="11">
        <f ca="1">VLOOKUP(A1551,'Hospitalisation Details'!$A$1:$Q$2344,6,FALSE)</f>
        <v>6</v>
      </c>
      <c r="O1551" s="17">
        <f ca="1">VLOOKUP(A1551,'Hospitalisation Details'!$A$1:$Q$2344,7,FALSE)</f>
        <v>22621</v>
      </c>
      <c r="P1551" s="11">
        <f ca="1">VLOOKUP(A1551,'Hospitalisation Details'!$A$1:$Q$2344,10,FALSE)</f>
        <v>13143.34</v>
      </c>
      <c r="Q1551" s="11" t="str">
        <f ca="1">VLOOKUP(A1551,'Hospitalisation Details'!$A$1:$Q$2344,12,FALSE)</f>
        <v>tier - 3</v>
      </c>
      <c r="R1551" s="11" t="str">
        <f ca="1">VLOOKUP(A1551,'Hospitalisation Details'!$A$1:$Q$2344,14,FALSE)</f>
        <v>tier - 2</v>
      </c>
      <c r="S1551" s="11">
        <f ca="1">VLOOKUP(A1551,'Hospitalisation Details'!$A$1:$Q$2344,17,FALSE)</f>
        <v>63</v>
      </c>
      <c r="T1551" s="11" t="str">
        <f ca="1">VLOOKUP(A1551,'Hospitalisation Details'!$A$1:$Q$2336,16,FALSE)</f>
        <v>R1020</v>
      </c>
    </row>
    <row r="1552" ht="15.5" spans="1:20">
      <c r="A1552" s="10" t="s">
        <v>5635</v>
      </c>
      <c r="B1552" s="11" t="str">
        <f>VLOOKUP(A1552,'Customer Names'!$H$6:$K$2340,3,FALSE)</f>
        <v>  Ezra</v>
      </c>
      <c r="C1552" s="11">
        <f>VLOOKUP(A1552,'Medical Examinations'!$A$1:$L$2336,2,FALSE)</f>
        <v>28.595</v>
      </c>
      <c r="D1552" s="11">
        <f>VLOOKUP(A1552,'Medical Examinations'!$A$1:$L$2336,3,FALSE)</f>
        <v>8.53</v>
      </c>
      <c r="E1552" s="11" t="str">
        <f>VLOOKUP(A1552,'Medical Examinations'!$A$1:$L$2336,4,FALSE)</f>
        <v>yes</v>
      </c>
      <c r="F1552" s="11" t="str">
        <f>VLOOKUP(A1552,'Medical Examinations'!$A$1:$L$2336,5,FALSE)</f>
        <v>No</v>
      </c>
      <c r="G1552" s="11" t="str">
        <f>VLOOKUP(A1552,'Medical Examinations'!$A$1:$L$2336,6,FALSE)</f>
        <v>No</v>
      </c>
      <c r="H1552" s="11">
        <f>VLOOKUP(A1552,'Medical Examinations'!$A$1:$L$2336,8,FALSE)</f>
        <v>1</v>
      </c>
      <c r="I1552" s="11" t="str">
        <f>VLOOKUP(A1552,'Medical Examinations'!$A$1:$L$2336,10,FALSE)</f>
        <v>No</v>
      </c>
      <c r="J1552" s="11" t="str">
        <f>VLOOKUP(A1552,'Medical Examinations'!$A$1:$L$2336,11,FALSE)</f>
        <v>Over Weight</v>
      </c>
      <c r="K1552" s="11" t="str">
        <f>VLOOKUP(A1552,'Medical Examinations'!$A$1:$L$2336,12,FALSE)</f>
        <v>Diabetes</v>
      </c>
      <c r="L1552" s="10">
        <f ca="1">VLOOKUP(A1552,'Hospitalisation Details'!$A$1:$Q$2344,3,FALSE)</f>
        <v>1961</v>
      </c>
      <c r="M1552" s="10" t="str">
        <f ca="1">VLOOKUP(A1552,'Hospitalisation Details'!$A$1:$Q$2344,5,FALSE)</f>
        <v>Dec</v>
      </c>
      <c r="N1552" s="11">
        <f ca="1">VLOOKUP(A1552,'Hospitalisation Details'!$A$1:$Q$2344,6,FALSE)</f>
        <v>6</v>
      </c>
      <c r="O1552" s="17">
        <f ca="1">VLOOKUP(A1552,'Hospitalisation Details'!$A$1:$Q$2344,7,FALSE)</f>
        <v>22621</v>
      </c>
      <c r="P1552" s="11">
        <f ca="1">VLOOKUP(A1552,'Hospitalisation Details'!$A$1:$Q$2344,10,FALSE)</f>
        <v>13143.86</v>
      </c>
      <c r="Q1552" s="11" t="str">
        <f ca="1">VLOOKUP(A1552,'Hospitalisation Details'!$A$1:$Q$2344,12,FALSE)</f>
        <v>tier - 3</v>
      </c>
      <c r="R1552" s="11" t="str">
        <f ca="1">VLOOKUP(A1552,'Hospitalisation Details'!$A$1:$Q$2344,14,FALSE)</f>
        <v>tier - 2</v>
      </c>
      <c r="S1552" s="11">
        <f ca="1">VLOOKUP(A1552,'Hospitalisation Details'!$A$1:$Q$2344,17,FALSE)</f>
        <v>63</v>
      </c>
      <c r="T1552" s="11" t="str">
        <f ca="1">VLOOKUP(A1552,'Hospitalisation Details'!$A$1:$Q$2336,16,FALSE)</f>
        <v>R1016</v>
      </c>
    </row>
    <row r="1553" ht="15.5" spans="1:20">
      <c r="A1553" s="10" t="s">
        <v>5639</v>
      </c>
      <c r="B1553" s="11" t="str">
        <f>VLOOKUP(A1553,'Customer Names'!$H$6:$K$2340,3,FALSE)</f>
        <v>  Jim</v>
      </c>
      <c r="C1553" s="11">
        <f>VLOOKUP(A1553,'Medical Examinations'!$A$1:$L$2336,2,FALSE)</f>
        <v>17.8</v>
      </c>
      <c r="D1553" s="11">
        <f>VLOOKUP(A1553,'Medical Examinations'!$A$1:$L$2336,3,FALSE)</f>
        <v>5.75</v>
      </c>
      <c r="E1553" s="11" t="str">
        <f>VLOOKUP(A1553,'Medical Examinations'!$A$1:$L$2336,4,FALSE)</f>
        <v>yes</v>
      </c>
      <c r="F1553" s="11" t="str">
        <f>VLOOKUP(A1553,'Medical Examinations'!$A$1:$L$2336,5,FALSE)</f>
        <v>No</v>
      </c>
      <c r="G1553" s="11" t="str">
        <f>VLOOKUP(A1553,'Medical Examinations'!$A$1:$L$2336,6,FALSE)</f>
        <v>Yes</v>
      </c>
      <c r="H1553" s="11">
        <f>VLOOKUP(A1553,'Medical Examinations'!$A$1:$L$2336,8,FALSE)</f>
        <v>1</v>
      </c>
      <c r="I1553" s="11" t="str">
        <f>VLOOKUP(A1553,'Medical Examinations'!$A$1:$L$2336,10,FALSE)</f>
        <v>No</v>
      </c>
      <c r="J1553" s="11" t="str">
        <f>VLOOKUP(A1553,'Medical Examinations'!$A$1:$L$2336,11,FALSE)</f>
        <v>Under Weight</v>
      </c>
      <c r="K1553" s="11" t="str">
        <f>VLOOKUP(A1553,'Medical Examinations'!$A$1:$L$2336,12,FALSE)</f>
        <v>Prediabetes</v>
      </c>
      <c r="L1553" s="10">
        <f ca="1">VLOOKUP(A1553,'Hospitalisation Details'!$A$1:$Q$2344,3,FALSE)</f>
        <v>1962</v>
      </c>
      <c r="M1553" s="10" t="str">
        <f ca="1">VLOOKUP(A1553,'Hospitalisation Details'!$A$1:$Q$2344,5,FALSE)</f>
        <v>Aug</v>
      </c>
      <c r="N1553" s="11">
        <f ca="1">VLOOKUP(A1553,'Hospitalisation Details'!$A$1:$Q$2344,6,FALSE)</f>
        <v>5</v>
      </c>
      <c r="O1553" s="17">
        <f ca="1">VLOOKUP(A1553,'Hospitalisation Details'!$A$1:$Q$2344,7,FALSE)</f>
        <v>22863</v>
      </c>
      <c r="P1553" s="11">
        <f ca="1">VLOOKUP(A1553,'Hospitalisation Details'!$A$1:$Q$2344,10,FALSE)</f>
        <v>13204.29</v>
      </c>
      <c r="Q1553" s="11" t="str">
        <f ca="1">VLOOKUP(A1553,'Hospitalisation Details'!$A$1:$Q$2344,12,FALSE)</f>
        <v>tier - 3</v>
      </c>
      <c r="R1553" s="11" t="str">
        <f ca="1">VLOOKUP(A1553,'Hospitalisation Details'!$A$1:$Q$2344,14,FALSE)</f>
        <v>tier - 1</v>
      </c>
      <c r="S1553" s="11">
        <f ca="1">VLOOKUP(A1553,'Hospitalisation Details'!$A$1:$Q$2344,17,FALSE)</f>
        <v>63</v>
      </c>
      <c r="T1553" s="11" t="str">
        <f ca="1">VLOOKUP(A1553,'Hospitalisation Details'!$A$1:$Q$2336,16,FALSE)</f>
        <v>R1024</v>
      </c>
    </row>
    <row r="1554" ht="15.5" spans="1:20">
      <c r="A1554" s="10" t="s">
        <v>5643</v>
      </c>
      <c r="B1554" s="11" t="str">
        <f>VLOOKUP(A1554,'Customer Names'!$H$6:$K$2340,3,FALSE)</f>
        <v>  Ari L</v>
      </c>
      <c r="C1554" s="11">
        <f>VLOOKUP(A1554,'Medical Examinations'!$A$1:$L$2336,2,FALSE)</f>
        <v>21.4</v>
      </c>
      <c r="D1554" s="11">
        <f>VLOOKUP(A1554,'Medical Examinations'!$A$1:$L$2336,3,FALSE)</f>
        <v>5.6</v>
      </c>
      <c r="E1554" s="11" t="str">
        <f>VLOOKUP(A1554,'Medical Examinations'!$A$1:$L$2336,4,FALSE)</f>
        <v>No</v>
      </c>
      <c r="F1554" s="11" t="str">
        <f>VLOOKUP(A1554,'Medical Examinations'!$A$1:$L$2336,5,FALSE)</f>
        <v>No</v>
      </c>
      <c r="G1554" s="11" t="str">
        <f>VLOOKUP(A1554,'Medical Examinations'!$A$1:$L$2336,6,FALSE)</f>
        <v>No</v>
      </c>
      <c r="H1554" s="11">
        <f>VLOOKUP(A1554,'Medical Examinations'!$A$1:$L$2336,8,FALSE)</f>
        <v>0</v>
      </c>
      <c r="I1554" s="11" t="str">
        <f>VLOOKUP(A1554,'Medical Examinations'!$A$1:$L$2336,10,FALSE)</f>
        <v>No</v>
      </c>
      <c r="J1554" s="11" t="str">
        <f>VLOOKUP(A1554,'Medical Examinations'!$A$1:$L$2336,11,FALSE)</f>
        <v>Normal Weight</v>
      </c>
      <c r="K1554" s="11" t="str">
        <f>VLOOKUP(A1554,'Medical Examinations'!$A$1:$L$2336,12,FALSE)</f>
        <v>Normal</v>
      </c>
      <c r="L1554" s="10">
        <f ca="1">VLOOKUP(A1554,'Hospitalisation Details'!$A$1:$Q$2344,3,FALSE)</f>
        <v>1982</v>
      </c>
      <c r="M1554" s="10" t="str">
        <f ca="1">VLOOKUP(A1554,'Hospitalisation Details'!$A$1:$Q$2344,5,FALSE)</f>
        <v>Oct</v>
      </c>
      <c r="N1554" s="11">
        <f ca="1">VLOOKUP(A1554,'Hospitalisation Details'!$A$1:$Q$2344,6,FALSE)</f>
        <v>15</v>
      </c>
      <c r="O1554" s="17">
        <f ca="1">VLOOKUP(A1554,'Hospitalisation Details'!$A$1:$Q$2344,7,FALSE)</f>
        <v>30239</v>
      </c>
      <c r="P1554" s="11">
        <f ca="1">VLOOKUP(A1554,'Hospitalisation Details'!$A$1:$Q$2344,10,FALSE)</f>
        <v>13214.43</v>
      </c>
      <c r="Q1554" s="11" t="str">
        <f ca="1">VLOOKUP(A1554,'Hospitalisation Details'!$A$1:$Q$2344,12,FALSE)</f>
        <v>tier - 3</v>
      </c>
      <c r="R1554" s="11" t="str">
        <f ca="1">VLOOKUP(A1554,'Hospitalisation Details'!$A$1:$Q$2344,14,FALSE)</f>
        <v>tier - 2</v>
      </c>
      <c r="S1554" s="11">
        <f ca="1">VLOOKUP(A1554,'Hospitalisation Details'!$A$1:$Q$2344,17,FALSE)</f>
        <v>43</v>
      </c>
      <c r="T1554" s="11" t="str">
        <f ca="1">VLOOKUP(A1554,'Hospitalisation Details'!$A$1:$Q$2336,16,FALSE)</f>
        <v>R1012</v>
      </c>
    </row>
    <row r="1555" ht="15.5" spans="1:20">
      <c r="A1555" s="10" t="s">
        <v>5647</v>
      </c>
      <c r="B1555" s="11" t="str">
        <f>VLOOKUP(A1555,'Customer Names'!$H$6:$K$2340,3,FALSE)</f>
        <v>  Fanny</v>
      </c>
      <c r="C1555" s="11">
        <f>VLOOKUP(A1555,'Medical Examinations'!$A$1:$L$2336,2,FALSE)</f>
        <v>23.01</v>
      </c>
      <c r="D1555" s="11">
        <f>VLOOKUP(A1555,'Medical Examinations'!$A$1:$L$2336,3,FALSE)</f>
        <v>4.68</v>
      </c>
      <c r="E1555" s="11" t="str">
        <f>VLOOKUP(A1555,'Medical Examinations'!$A$1:$L$2336,4,FALSE)</f>
        <v>No</v>
      </c>
      <c r="F1555" s="11" t="str">
        <f>VLOOKUP(A1555,'Medical Examinations'!$A$1:$L$2336,5,FALSE)</f>
        <v>No</v>
      </c>
      <c r="G1555" s="11" t="str">
        <f>VLOOKUP(A1555,'Medical Examinations'!$A$1:$L$2336,6,FALSE)</f>
        <v>No</v>
      </c>
      <c r="H1555" s="11">
        <f>VLOOKUP(A1555,'Medical Examinations'!$A$1:$L$2336,8,FALSE)</f>
        <v>0</v>
      </c>
      <c r="I1555" s="11" t="str">
        <f>VLOOKUP(A1555,'Medical Examinations'!$A$1:$L$2336,10,FALSE)</f>
        <v>No</v>
      </c>
      <c r="J1555" s="11" t="str">
        <f>VLOOKUP(A1555,'Medical Examinations'!$A$1:$L$2336,11,FALSE)</f>
        <v>Normal Weight</v>
      </c>
      <c r="K1555" s="11" t="str">
        <f>VLOOKUP(A1555,'Medical Examinations'!$A$1:$L$2336,12,FALSE)</f>
        <v>Normal</v>
      </c>
      <c r="L1555" s="10">
        <f ca="1">VLOOKUP(A1555,'Hospitalisation Details'!$A$1:$Q$2344,3,FALSE)</f>
        <v>1962</v>
      </c>
      <c r="M1555" s="10" t="str">
        <f ca="1">VLOOKUP(A1555,'Hospitalisation Details'!$A$1:$Q$2344,5,FALSE)</f>
        <v>Dec</v>
      </c>
      <c r="N1555" s="11">
        <f ca="1">VLOOKUP(A1555,'Hospitalisation Details'!$A$1:$Q$2344,6,FALSE)</f>
        <v>7</v>
      </c>
      <c r="O1555" s="17">
        <f ca="1">VLOOKUP(A1555,'Hospitalisation Details'!$A$1:$Q$2344,7,FALSE)</f>
        <v>22987</v>
      </c>
      <c r="P1555" s="11">
        <f ca="1">VLOOKUP(A1555,'Hospitalisation Details'!$A$1:$Q$2344,10,FALSE)</f>
        <v>13217.09</v>
      </c>
      <c r="Q1555" s="11" t="str">
        <f ca="1">VLOOKUP(A1555,'Hospitalisation Details'!$A$1:$Q$2344,12,FALSE)</f>
        <v>tier - 3</v>
      </c>
      <c r="R1555" s="11" t="str">
        <f ca="1">VLOOKUP(A1555,'Hospitalisation Details'!$A$1:$Q$2344,14,FALSE)</f>
        <v>tier - 1</v>
      </c>
      <c r="S1555" s="11">
        <f ca="1">VLOOKUP(A1555,'Hospitalisation Details'!$A$1:$Q$2344,17,FALSE)</f>
        <v>62</v>
      </c>
      <c r="T1555" s="11" t="str">
        <f ca="1">VLOOKUP(A1555,'Hospitalisation Details'!$A$1:$Q$2336,16,FALSE)</f>
        <v>R1024</v>
      </c>
    </row>
    <row r="1556" ht="15.5" spans="1:20">
      <c r="A1556" s="10" t="s">
        <v>5650</v>
      </c>
      <c r="B1556" s="11" t="str">
        <f>VLOOKUP(A1556,'Customer Names'!$H$6:$K$2340,3,FALSE)</f>
        <v>  Heather</v>
      </c>
      <c r="C1556" s="11">
        <f>VLOOKUP(A1556,'Medical Examinations'!$A$1:$L$2336,2,FALSE)</f>
        <v>19.86</v>
      </c>
      <c r="D1556" s="11">
        <f>VLOOKUP(A1556,'Medical Examinations'!$A$1:$L$2336,3,FALSE)</f>
        <v>5.62</v>
      </c>
      <c r="E1556" s="11" t="str">
        <f>VLOOKUP(A1556,'Medical Examinations'!$A$1:$L$2336,4,FALSE)</f>
        <v>yes</v>
      </c>
      <c r="F1556" s="11" t="str">
        <f>VLOOKUP(A1556,'Medical Examinations'!$A$1:$L$2336,5,FALSE)</f>
        <v>No</v>
      </c>
      <c r="G1556" s="11" t="str">
        <f>VLOOKUP(A1556,'Medical Examinations'!$A$1:$L$2336,6,FALSE)</f>
        <v>No</v>
      </c>
      <c r="H1556" s="11">
        <f>VLOOKUP(A1556,'Medical Examinations'!$A$1:$L$2336,8,FALSE)</f>
        <v>0</v>
      </c>
      <c r="I1556" s="11" t="str">
        <f>VLOOKUP(A1556,'Medical Examinations'!$A$1:$L$2336,10,FALSE)</f>
        <v>No</v>
      </c>
      <c r="J1556" s="11" t="str">
        <f>VLOOKUP(A1556,'Medical Examinations'!$A$1:$L$2336,11,FALSE)</f>
        <v>Normal Weight</v>
      </c>
      <c r="K1556" s="11" t="str">
        <f>VLOOKUP(A1556,'Medical Examinations'!$A$1:$L$2336,12,FALSE)</f>
        <v>Normal</v>
      </c>
      <c r="L1556" s="10">
        <f ca="1">VLOOKUP(A1556,'Hospitalisation Details'!$A$1:$Q$2344,3,FALSE)</f>
        <v>1965</v>
      </c>
      <c r="M1556" s="10" t="str">
        <f ca="1">VLOOKUP(A1556,'Hospitalisation Details'!$A$1:$Q$2344,5,FALSE)</f>
        <v>Nov</v>
      </c>
      <c r="N1556" s="11">
        <f ca="1">VLOOKUP(A1556,'Hospitalisation Details'!$A$1:$Q$2344,6,FALSE)</f>
        <v>13</v>
      </c>
      <c r="O1556" s="17">
        <f ca="1">VLOOKUP(A1556,'Hospitalisation Details'!$A$1:$Q$2344,7,FALSE)</f>
        <v>24059</v>
      </c>
      <c r="P1556" s="11">
        <f ca="1">VLOOKUP(A1556,'Hospitalisation Details'!$A$1:$Q$2344,10,FALSE)</f>
        <v>13224.06</v>
      </c>
      <c r="Q1556" s="11" t="str">
        <f ca="1">VLOOKUP(A1556,'Hospitalisation Details'!$A$1:$Q$2344,12,FALSE)</f>
        <v>tier - 3</v>
      </c>
      <c r="R1556" s="11" t="str">
        <f ca="1">VLOOKUP(A1556,'Hospitalisation Details'!$A$1:$Q$2344,14,FALSE)</f>
        <v>tier - 3</v>
      </c>
      <c r="S1556" s="11">
        <f ca="1">VLOOKUP(A1556,'Hospitalisation Details'!$A$1:$Q$2344,17,FALSE)</f>
        <v>59</v>
      </c>
      <c r="T1556" s="11" t="str">
        <f ca="1">VLOOKUP(A1556,'Hospitalisation Details'!$A$1:$Q$2336,16,FALSE)</f>
        <v>R1024</v>
      </c>
    </row>
    <row r="1557" ht="15.5" spans="1:20">
      <c r="A1557" s="10" t="s">
        <v>5654</v>
      </c>
      <c r="B1557" s="11" t="str">
        <f>VLOOKUP(A1557,'Customer Names'!$H$6:$K$2340,3,FALSE)</f>
        <v>  Peter W</v>
      </c>
      <c r="C1557" s="11">
        <f>VLOOKUP(A1557,'Medical Examinations'!$A$1:$L$2336,2,FALSE)</f>
        <v>33.58</v>
      </c>
      <c r="D1557" s="11">
        <f>VLOOKUP(A1557,'Medical Examinations'!$A$1:$L$2336,3,FALSE)</f>
        <v>5.08</v>
      </c>
      <c r="E1557" s="11" t="str">
        <f>VLOOKUP(A1557,'Medical Examinations'!$A$1:$L$2336,4,FALSE)</f>
        <v>No</v>
      </c>
      <c r="F1557" s="11" t="str">
        <f>VLOOKUP(A1557,'Medical Examinations'!$A$1:$L$2336,5,FALSE)</f>
        <v>No</v>
      </c>
      <c r="G1557" s="11" t="str">
        <f>VLOOKUP(A1557,'Medical Examinations'!$A$1:$L$2336,6,FALSE)</f>
        <v>No</v>
      </c>
      <c r="H1557" s="11">
        <f>VLOOKUP(A1557,'Medical Examinations'!$A$1:$L$2336,8,FALSE)</f>
        <v>0</v>
      </c>
      <c r="I1557" s="11" t="str">
        <f>VLOOKUP(A1557,'Medical Examinations'!$A$1:$L$2336,10,FALSE)</f>
        <v>No</v>
      </c>
      <c r="J1557" s="11" t="str">
        <f>VLOOKUP(A1557,'Medical Examinations'!$A$1:$L$2336,11,FALSE)</f>
        <v>Obesity</v>
      </c>
      <c r="K1557" s="11" t="str">
        <f>VLOOKUP(A1557,'Medical Examinations'!$A$1:$L$2336,12,FALSE)</f>
        <v>Normal</v>
      </c>
      <c r="L1557" s="10">
        <f ca="1">VLOOKUP(A1557,'Hospitalisation Details'!$A$1:$Q$2344,3,FALSE)</f>
        <v>1962</v>
      </c>
      <c r="M1557" s="10" t="str">
        <f ca="1">VLOOKUP(A1557,'Hospitalisation Details'!$A$1:$Q$2344,5,FALSE)</f>
        <v>Nov</v>
      </c>
      <c r="N1557" s="11">
        <f ca="1">VLOOKUP(A1557,'Hospitalisation Details'!$A$1:$Q$2344,6,FALSE)</f>
        <v>24</v>
      </c>
      <c r="O1557" s="17">
        <f ca="1">VLOOKUP(A1557,'Hospitalisation Details'!$A$1:$Q$2344,7,FALSE)</f>
        <v>22974</v>
      </c>
      <c r="P1557" s="11">
        <f ca="1">VLOOKUP(A1557,'Hospitalisation Details'!$A$1:$Q$2344,10,FALSE)</f>
        <v>13224.69</v>
      </c>
      <c r="Q1557" s="11" t="str">
        <f ca="1">VLOOKUP(A1557,'Hospitalisation Details'!$A$1:$Q$2344,12,FALSE)</f>
        <v>tier - 3</v>
      </c>
      <c r="R1557" s="11" t="str">
        <f ca="1">VLOOKUP(A1557,'Hospitalisation Details'!$A$1:$Q$2344,14,FALSE)</f>
        <v>tier - 2</v>
      </c>
      <c r="S1557" s="11">
        <f ca="1">VLOOKUP(A1557,'Hospitalisation Details'!$A$1:$Q$2344,17,FALSE)</f>
        <v>62</v>
      </c>
      <c r="T1557" s="11" t="str">
        <f ca="1">VLOOKUP(A1557,'Hospitalisation Details'!$A$1:$Q$2336,16,FALSE)</f>
        <v>R1011</v>
      </c>
    </row>
    <row r="1558" ht="15.5" spans="1:20">
      <c r="A1558" s="10" t="s">
        <v>5656</v>
      </c>
      <c r="B1558" s="11" t="str">
        <f>VLOOKUP(A1558,'Customer Names'!$H$6:$K$2340,3,FALSE)</f>
        <v>  Catherine A</v>
      </c>
      <c r="C1558" s="11">
        <f>VLOOKUP(A1558,'Medical Examinations'!$A$1:$L$2336,2,FALSE)</f>
        <v>29.81</v>
      </c>
      <c r="D1558" s="11">
        <f>VLOOKUP(A1558,'Medical Examinations'!$A$1:$L$2336,3,FALSE)</f>
        <v>5.28</v>
      </c>
      <c r="E1558" s="11" t="str">
        <f>VLOOKUP(A1558,'Medical Examinations'!$A$1:$L$2336,4,FALSE)</f>
        <v>No</v>
      </c>
      <c r="F1558" s="11" t="str">
        <f>VLOOKUP(A1558,'Medical Examinations'!$A$1:$L$2336,5,FALSE)</f>
        <v>No</v>
      </c>
      <c r="G1558" s="11" t="str">
        <f>VLOOKUP(A1558,'Medical Examinations'!$A$1:$L$2336,6,FALSE)</f>
        <v>No</v>
      </c>
      <c r="H1558" s="11">
        <f>VLOOKUP(A1558,'Medical Examinations'!$A$1:$L$2336,8,FALSE)</f>
        <v>0</v>
      </c>
      <c r="I1558" s="11" t="str">
        <f>VLOOKUP(A1558,'Medical Examinations'!$A$1:$L$2336,10,FALSE)</f>
        <v>No</v>
      </c>
      <c r="J1558" s="11" t="str">
        <f>VLOOKUP(A1558,'Medical Examinations'!$A$1:$L$2336,11,FALSE)</f>
        <v>Over Weight</v>
      </c>
      <c r="K1558" s="11" t="str">
        <f>VLOOKUP(A1558,'Medical Examinations'!$A$1:$L$2336,12,FALSE)</f>
        <v>Normal</v>
      </c>
      <c r="L1558" s="10">
        <f ca="1">VLOOKUP(A1558,'Hospitalisation Details'!$A$1:$Q$2344,3,FALSE)</f>
        <v>1962</v>
      </c>
      <c r="M1558" s="10" t="str">
        <f ca="1">VLOOKUP(A1558,'Hospitalisation Details'!$A$1:$Q$2344,5,FALSE)</f>
        <v>Oct</v>
      </c>
      <c r="N1558" s="11">
        <f ca="1">VLOOKUP(A1558,'Hospitalisation Details'!$A$1:$Q$2344,6,FALSE)</f>
        <v>11</v>
      </c>
      <c r="O1558" s="17">
        <f ca="1">VLOOKUP(A1558,'Hospitalisation Details'!$A$1:$Q$2344,7,FALSE)</f>
        <v>22930</v>
      </c>
      <c r="P1558" s="11">
        <f ca="1">VLOOKUP(A1558,'Hospitalisation Details'!$A$1:$Q$2344,10,FALSE)</f>
        <v>13228.85</v>
      </c>
      <c r="Q1558" s="11" t="str">
        <f ca="1">VLOOKUP(A1558,'Hospitalisation Details'!$A$1:$Q$2344,12,FALSE)</f>
        <v>tier - 3</v>
      </c>
      <c r="R1558" s="11" t="str">
        <f ca="1">VLOOKUP(A1558,'Hospitalisation Details'!$A$1:$Q$2344,14,FALSE)</f>
        <v>tier - 3</v>
      </c>
      <c r="S1558" s="11">
        <f ca="1">VLOOKUP(A1558,'Hospitalisation Details'!$A$1:$Q$2344,17,FALSE)</f>
        <v>63</v>
      </c>
      <c r="T1558" s="11" t="str">
        <f ca="1">VLOOKUP(A1558,'Hospitalisation Details'!$A$1:$Q$2336,16,FALSE)</f>
        <v>R1023</v>
      </c>
    </row>
    <row r="1559" ht="15.5" spans="1:20">
      <c r="A1559" s="10" t="s">
        <v>5660</v>
      </c>
      <c r="B1559" s="11" t="str">
        <f>VLOOKUP(A1559,'Customer Names'!$H$6:$K$2340,3,FALSE)</f>
        <v>  Kelly A</v>
      </c>
      <c r="C1559" s="11">
        <f>VLOOKUP(A1559,'Medical Examinations'!$A$1:$L$2336,2,FALSE)</f>
        <v>27.4</v>
      </c>
      <c r="D1559" s="11">
        <f>VLOOKUP(A1559,'Medical Examinations'!$A$1:$L$2336,3,FALSE)</f>
        <v>4.61</v>
      </c>
      <c r="E1559" s="11" t="str">
        <f>VLOOKUP(A1559,'Medical Examinations'!$A$1:$L$2336,4,FALSE)</f>
        <v>No</v>
      </c>
      <c r="F1559" s="11" t="str">
        <f>VLOOKUP(A1559,'Medical Examinations'!$A$1:$L$2336,5,FALSE)</f>
        <v>No</v>
      </c>
      <c r="G1559" s="11" t="str">
        <f>VLOOKUP(A1559,'Medical Examinations'!$A$1:$L$2336,6,FALSE)</f>
        <v>No</v>
      </c>
      <c r="H1559" s="11">
        <f>VLOOKUP(A1559,'Medical Examinations'!$A$1:$L$2336,8,FALSE)</f>
        <v>0</v>
      </c>
      <c r="I1559" s="11" t="str">
        <f>VLOOKUP(A1559,'Medical Examinations'!$A$1:$L$2336,10,FALSE)</f>
        <v>No</v>
      </c>
      <c r="J1559" s="11" t="str">
        <f>VLOOKUP(A1559,'Medical Examinations'!$A$1:$L$2336,11,FALSE)</f>
        <v>Over Weight</v>
      </c>
      <c r="K1559" s="11" t="str">
        <f>VLOOKUP(A1559,'Medical Examinations'!$A$1:$L$2336,12,FALSE)</f>
        <v>Normal</v>
      </c>
      <c r="L1559" s="10">
        <f ca="1">VLOOKUP(A1559,'Hospitalisation Details'!$A$1:$Q$2344,3,FALSE)</f>
        <v>1994</v>
      </c>
      <c r="M1559" s="10" t="str">
        <f ca="1">VLOOKUP(A1559,'Hospitalisation Details'!$A$1:$Q$2344,5,FALSE)</f>
        <v>Jul</v>
      </c>
      <c r="N1559" s="11">
        <f ca="1">VLOOKUP(A1559,'Hospitalisation Details'!$A$1:$Q$2344,6,FALSE)</f>
        <v>1</v>
      </c>
      <c r="O1559" s="17">
        <f ca="1">VLOOKUP(A1559,'Hospitalisation Details'!$A$1:$Q$2344,7,FALSE)</f>
        <v>34516</v>
      </c>
      <c r="P1559" s="11">
        <f ca="1">VLOOKUP(A1559,'Hospitalisation Details'!$A$1:$Q$2344,10,FALSE)</f>
        <v>13292.52</v>
      </c>
      <c r="Q1559" s="11" t="str">
        <f ca="1">VLOOKUP(A1559,'Hospitalisation Details'!$A$1:$Q$2344,12,FALSE)</f>
        <v>tier - 3</v>
      </c>
      <c r="R1559" s="11" t="str">
        <f ca="1">VLOOKUP(A1559,'Hospitalisation Details'!$A$1:$Q$2344,14,FALSE)</f>
        <v>tier - 3</v>
      </c>
      <c r="S1559" s="11">
        <f ca="1">VLOOKUP(A1559,'Hospitalisation Details'!$A$1:$Q$2344,17,FALSE)</f>
        <v>31</v>
      </c>
      <c r="T1559" s="11" t="str">
        <f ca="1">VLOOKUP(A1559,'Hospitalisation Details'!$A$1:$Q$2336,16,FALSE)</f>
        <v>R1012</v>
      </c>
    </row>
    <row r="1560" ht="15.5" spans="1:20">
      <c r="A1560" s="10" t="s">
        <v>5664</v>
      </c>
      <c r="B1560" s="11" t="str">
        <f>VLOOKUP(A1560,'Customer Names'!$H$6:$K$2340,3,FALSE)</f>
        <v>  Janel N</v>
      </c>
      <c r="C1560" s="11">
        <f>VLOOKUP(A1560,'Medical Examinations'!$A$1:$L$2336,2,FALSE)</f>
        <v>17.98</v>
      </c>
      <c r="D1560" s="11">
        <f>VLOOKUP(A1560,'Medical Examinations'!$A$1:$L$2336,3,FALSE)</f>
        <v>6.57</v>
      </c>
      <c r="E1560" s="11" t="str">
        <f>VLOOKUP(A1560,'Medical Examinations'!$A$1:$L$2336,4,FALSE)</f>
        <v>yes</v>
      </c>
      <c r="F1560" s="11" t="str">
        <f>VLOOKUP(A1560,'Medical Examinations'!$A$1:$L$2336,5,FALSE)</f>
        <v>No</v>
      </c>
      <c r="G1560" s="11" t="str">
        <f>VLOOKUP(A1560,'Medical Examinations'!$A$1:$L$2336,6,FALSE)</f>
        <v>No</v>
      </c>
      <c r="H1560" s="11">
        <f>VLOOKUP(A1560,'Medical Examinations'!$A$1:$L$2336,8,FALSE)</f>
        <v>2</v>
      </c>
      <c r="I1560" s="11" t="str">
        <f>VLOOKUP(A1560,'Medical Examinations'!$A$1:$L$2336,10,FALSE)</f>
        <v>No</v>
      </c>
      <c r="J1560" s="11" t="str">
        <f>VLOOKUP(A1560,'Medical Examinations'!$A$1:$L$2336,11,FALSE)</f>
        <v>Under Weight</v>
      </c>
      <c r="K1560" s="11" t="str">
        <f>VLOOKUP(A1560,'Medical Examinations'!$A$1:$L$2336,12,FALSE)</f>
        <v>Diabetes</v>
      </c>
      <c r="L1560" s="10">
        <f ca="1">VLOOKUP(A1560,'Hospitalisation Details'!$A$1:$Q$2344,3,FALSE)</f>
        <v>1976</v>
      </c>
      <c r="M1560" s="10" t="str">
        <f ca="1">VLOOKUP(A1560,'Hospitalisation Details'!$A$1:$Q$2344,5,FALSE)</f>
        <v>Aug</v>
      </c>
      <c r="N1560" s="11">
        <f ca="1">VLOOKUP(A1560,'Hospitalisation Details'!$A$1:$Q$2344,6,FALSE)</f>
        <v>23</v>
      </c>
      <c r="O1560" s="17">
        <f ca="1">VLOOKUP(A1560,'Hospitalisation Details'!$A$1:$Q$2344,7,FALSE)</f>
        <v>27995</v>
      </c>
      <c r="P1560" s="11">
        <f ca="1">VLOOKUP(A1560,'Hospitalisation Details'!$A$1:$Q$2344,10,FALSE)</f>
        <v>13333.71</v>
      </c>
      <c r="Q1560" s="11" t="str">
        <f ca="1">VLOOKUP(A1560,'Hospitalisation Details'!$A$1:$Q$2344,12,FALSE)</f>
        <v>tier - 3</v>
      </c>
      <c r="R1560" s="11" t="str">
        <f ca="1">VLOOKUP(A1560,'Hospitalisation Details'!$A$1:$Q$2344,14,FALSE)</f>
        <v>tier - 2</v>
      </c>
      <c r="S1560" s="11">
        <f ca="1">VLOOKUP(A1560,'Hospitalisation Details'!$A$1:$Q$2344,17,FALSE)</f>
        <v>49</v>
      </c>
      <c r="T1560" s="11" t="str">
        <f ca="1">VLOOKUP(A1560,'Hospitalisation Details'!$A$1:$Q$2336,16,FALSE)</f>
        <v>R1012</v>
      </c>
    </row>
    <row r="1561" ht="15.5" spans="1:20">
      <c r="A1561" s="10" t="s">
        <v>5667</v>
      </c>
      <c r="B1561" s="11" t="str">
        <f>VLOOKUP(A1561,'Customer Names'!$H$6:$K$2340,3,FALSE)</f>
        <v>  Yann Kai</v>
      </c>
      <c r="C1561" s="11">
        <f>VLOOKUP(A1561,'Medical Examinations'!$A$1:$L$2336,2,FALSE)</f>
        <v>37.9</v>
      </c>
      <c r="D1561" s="11">
        <f>VLOOKUP(A1561,'Medical Examinations'!$A$1:$L$2336,3,FALSE)</f>
        <v>5.83</v>
      </c>
      <c r="E1561" s="11" t="str">
        <f>VLOOKUP(A1561,'Medical Examinations'!$A$1:$L$2336,4,FALSE)</f>
        <v>No</v>
      </c>
      <c r="F1561" s="11" t="str">
        <f>VLOOKUP(A1561,'Medical Examinations'!$A$1:$L$2336,5,FALSE)</f>
        <v>No</v>
      </c>
      <c r="G1561" s="11" t="str">
        <f>VLOOKUP(A1561,'Medical Examinations'!$A$1:$L$2336,6,FALSE)</f>
        <v>No</v>
      </c>
      <c r="H1561" s="11">
        <f>VLOOKUP(A1561,'Medical Examinations'!$A$1:$L$2336,8,FALSE)</f>
        <v>0</v>
      </c>
      <c r="I1561" s="11" t="str">
        <f>VLOOKUP(A1561,'Medical Examinations'!$A$1:$L$2336,10,FALSE)</f>
        <v>No</v>
      </c>
      <c r="J1561" s="11" t="str">
        <f>VLOOKUP(A1561,'Medical Examinations'!$A$1:$L$2336,11,FALSE)</f>
        <v>Obesity</v>
      </c>
      <c r="K1561" s="11" t="str">
        <f>VLOOKUP(A1561,'Medical Examinations'!$A$1:$L$2336,12,FALSE)</f>
        <v>Prediabetes</v>
      </c>
      <c r="L1561" s="10">
        <f ca="1">VLOOKUP(A1561,'Hospitalisation Details'!$A$1:$Q$2344,3,FALSE)</f>
        <v>1960</v>
      </c>
      <c r="M1561" s="10" t="str">
        <f ca="1">VLOOKUP(A1561,'Hospitalisation Details'!$A$1:$Q$2344,5,FALSE)</f>
        <v>Nov</v>
      </c>
      <c r="N1561" s="11">
        <f ca="1">VLOOKUP(A1561,'Hospitalisation Details'!$A$1:$Q$2344,6,FALSE)</f>
        <v>11</v>
      </c>
      <c r="O1561" s="17">
        <f ca="1">VLOOKUP(A1561,'Hospitalisation Details'!$A$1:$Q$2344,7,FALSE)</f>
        <v>22231</v>
      </c>
      <c r="P1561" s="11">
        <f ca="1">VLOOKUP(A1561,'Hospitalisation Details'!$A$1:$Q$2344,10,FALSE)</f>
        <v>13352.1</v>
      </c>
      <c r="Q1561" s="11" t="str">
        <f ca="1">VLOOKUP(A1561,'Hospitalisation Details'!$A$1:$Q$2344,12,FALSE)</f>
        <v>tier - 3</v>
      </c>
      <c r="R1561" s="11" t="str">
        <f ca="1">VLOOKUP(A1561,'Hospitalisation Details'!$A$1:$Q$2344,14,FALSE)</f>
        <v>tier - 1</v>
      </c>
      <c r="S1561" s="11">
        <f ca="1">VLOOKUP(A1561,'Hospitalisation Details'!$A$1:$Q$2344,17,FALSE)</f>
        <v>64</v>
      </c>
      <c r="T1561" s="11" t="str">
        <f ca="1">VLOOKUP(A1561,'Hospitalisation Details'!$A$1:$Q$2336,16,FALSE)</f>
        <v>R1012</v>
      </c>
    </row>
    <row r="1562" ht="15.5" spans="1:20">
      <c r="A1562" s="10" t="s">
        <v>5669</v>
      </c>
      <c r="B1562" s="11" t="str">
        <f>VLOOKUP(A1562,'Customer Names'!$H$6:$K$2340,3,FALSE)</f>
        <v>  Zachary R</v>
      </c>
      <c r="C1562" s="11">
        <f>VLOOKUP(A1562,'Medical Examinations'!$A$1:$L$2336,2,FALSE)</f>
        <v>25.27</v>
      </c>
      <c r="D1562" s="11">
        <f>VLOOKUP(A1562,'Medical Examinations'!$A$1:$L$2336,3,FALSE)</f>
        <v>6.98</v>
      </c>
      <c r="E1562" s="11" t="str">
        <f>VLOOKUP(A1562,'Medical Examinations'!$A$1:$L$2336,4,FALSE)</f>
        <v>yes</v>
      </c>
      <c r="F1562" s="11" t="str">
        <f>VLOOKUP(A1562,'Medical Examinations'!$A$1:$L$2336,5,FALSE)</f>
        <v>No</v>
      </c>
      <c r="G1562" s="11" t="str">
        <f>VLOOKUP(A1562,'Medical Examinations'!$A$1:$L$2336,6,FALSE)</f>
        <v>No</v>
      </c>
      <c r="H1562" s="11">
        <f>VLOOKUP(A1562,'Medical Examinations'!$A$1:$L$2336,8,FALSE)</f>
        <v>0</v>
      </c>
      <c r="I1562" s="11" t="str">
        <f>VLOOKUP(A1562,'Medical Examinations'!$A$1:$L$2336,10,FALSE)</f>
        <v>No</v>
      </c>
      <c r="J1562" s="11" t="str">
        <f>VLOOKUP(A1562,'Medical Examinations'!$A$1:$L$2336,11,FALSE)</f>
        <v>Over Weight</v>
      </c>
      <c r="K1562" s="11" t="str">
        <f>VLOOKUP(A1562,'Medical Examinations'!$A$1:$L$2336,12,FALSE)</f>
        <v>Diabetes</v>
      </c>
      <c r="L1562" s="10">
        <f ca="1">VLOOKUP(A1562,'Hospitalisation Details'!$A$1:$Q$2344,3,FALSE)</f>
        <v>1990</v>
      </c>
      <c r="M1562" s="10" t="str">
        <f ca="1">VLOOKUP(A1562,'Hospitalisation Details'!$A$1:$Q$2344,5,FALSE)</f>
        <v>Oct</v>
      </c>
      <c r="N1562" s="11">
        <f ca="1">VLOOKUP(A1562,'Hospitalisation Details'!$A$1:$Q$2344,6,FALSE)</f>
        <v>2</v>
      </c>
      <c r="O1562" s="17">
        <f ca="1">VLOOKUP(A1562,'Hospitalisation Details'!$A$1:$Q$2344,7,FALSE)</f>
        <v>33148</v>
      </c>
      <c r="P1562" s="11">
        <f ca="1">VLOOKUP(A1562,'Hospitalisation Details'!$A$1:$Q$2344,10,FALSE)</f>
        <v>13360.94</v>
      </c>
      <c r="Q1562" s="11" t="str">
        <f ca="1">VLOOKUP(A1562,'Hospitalisation Details'!$A$1:$Q$2344,12,FALSE)</f>
        <v>tier - 3</v>
      </c>
      <c r="R1562" s="11" t="str">
        <f ca="1">VLOOKUP(A1562,'Hospitalisation Details'!$A$1:$Q$2344,14,FALSE)</f>
        <v>tier - 1</v>
      </c>
      <c r="S1562" s="11">
        <f ca="1">VLOOKUP(A1562,'Hospitalisation Details'!$A$1:$Q$2344,17,FALSE)</f>
        <v>35</v>
      </c>
      <c r="T1562" s="11" t="str">
        <f ca="1">VLOOKUP(A1562,'Hospitalisation Details'!$A$1:$Q$2336,16,FALSE)</f>
        <v>R1012</v>
      </c>
    </row>
    <row r="1563" ht="15.5" spans="1:20">
      <c r="A1563" s="10" t="s">
        <v>5673</v>
      </c>
      <c r="B1563" s="11" t="str">
        <f>VLOOKUP(A1563,'Customer Names'!$H$6:$K$2340,3,FALSE)</f>
        <v>  Alejandro Sr</v>
      </c>
      <c r="C1563" s="11">
        <f>VLOOKUP(A1563,'Medical Examinations'!$A$1:$L$2336,2,FALSE)</f>
        <v>29.26</v>
      </c>
      <c r="D1563" s="11">
        <f>VLOOKUP(A1563,'Medical Examinations'!$A$1:$L$2336,3,FALSE)</f>
        <v>4.03</v>
      </c>
      <c r="E1563" s="11" t="str">
        <f>VLOOKUP(A1563,'Medical Examinations'!$A$1:$L$2336,4,FALSE)</f>
        <v>No</v>
      </c>
      <c r="F1563" s="11" t="str">
        <f>VLOOKUP(A1563,'Medical Examinations'!$A$1:$L$2336,5,FALSE)</f>
        <v>No</v>
      </c>
      <c r="G1563" s="11" t="str">
        <f>VLOOKUP(A1563,'Medical Examinations'!$A$1:$L$2336,6,FALSE)</f>
        <v>No</v>
      </c>
      <c r="H1563" s="11">
        <f>VLOOKUP(A1563,'Medical Examinations'!$A$1:$L$2336,8,FALSE)</f>
        <v>1</v>
      </c>
      <c r="I1563" s="11" t="str">
        <f>VLOOKUP(A1563,'Medical Examinations'!$A$1:$L$2336,10,FALSE)</f>
        <v>No</v>
      </c>
      <c r="J1563" s="11" t="str">
        <f>VLOOKUP(A1563,'Medical Examinations'!$A$1:$L$2336,11,FALSE)</f>
        <v>Over Weight</v>
      </c>
      <c r="K1563" s="11" t="str">
        <f>VLOOKUP(A1563,'Medical Examinations'!$A$1:$L$2336,12,FALSE)</f>
        <v>Normal</v>
      </c>
      <c r="L1563" s="10">
        <f ca="1">VLOOKUP(A1563,'Hospitalisation Details'!$A$1:$Q$2344,3,FALSE)</f>
        <v>1964</v>
      </c>
      <c r="M1563" s="10" t="str">
        <f ca="1">VLOOKUP(A1563,'Hospitalisation Details'!$A$1:$Q$2344,5,FALSE)</f>
        <v>Sep</v>
      </c>
      <c r="N1563" s="11">
        <f ca="1">VLOOKUP(A1563,'Hospitalisation Details'!$A$1:$Q$2344,6,FALSE)</f>
        <v>24</v>
      </c>
      <c r="O1563" s="17">
        <f ca="1">VLOOKUP(A1563,'Hospitalisation Details'!$A$1:$Q$2344,7,FALSE)</f>
        <v>23644</v>
      </c>
      <c r="P1563" s="11">
        <f ca="1">VLOOKUP(A1563,'Hospitalisation Details'!$A$1:$Q$2344,10,FALSE)</f>
        <v>13375.76</v>
      </c>
      <c r="Q1563" s="11" t="str">
        <f ca="1">VLOOKUP(A1563,'Hospitalisation Details'!$A$1:$Q$2344,12,FALSE)</f>
        <v>tier - 3</v>
      </c>
      <c r="R1563" s="11" t="str">
        <f ca="1">VLOOKUP(A1563,'Hospitalisation Details'!$A$1:$Q$2344,14,FALSE)</f>
        <v>tier - 2</v>
      </c>
      <c r="S1563" s="11">
        <f ca="1">VLOOKUP(A1563,'Hospitalisation Details'!$A$1:$Q$2344,17,FALSE)</f>
        <v>61</v>
      </c>
      <c r="T1563" s="11" t="str">
        <f ca="1">VLOOKUP(A1563,'Hospitalisation Details'!$A$1:$Q$2336,16,FALSE)</f>
        <v>R1025</v>
      </c>
    </row>
    <row r="1564" ht="15.5" spans="1:20">
      <c r="A1564" s="10" t="s">
        <v>5676</v>
      </c>
      <c r="B1564" s="11" t="str">
        <f>VLOOKUP(A1564,'Customer Names'!$H$6:$K$2340,3,FALSE)</f>
        <v>  Nicholas R</v>
      </c>
      <c r="C1564" s="11">
        <f>VLOOKUP(A1564,'Medical Examinations'!$A$1:$L$2336,2,FALSE)</f>
        <v>27.835</v>
      </c>
      <c r="D1564" s="11">
        <f>VLOOKUP(A1564,'Medical Examinations'!$A$1:$L$2336,3,FALSE)</f>
        <v>4.56</v>
      </c>
      <c r="E1564" s="11" t="str">
        <f>VLOOKUP(A1564,'Medical Examinations'!$A$1:$L$2336,4,FALSE)</f>
        <v>No</v>
      </c>
      <c r="F1564" s="11" t="str">
        <f>VLOOKUP(A1564,'Medical Examinations'!$A$1:$L$2336,5,FALSE)</f>
        <v>No</v>
      </c>
      <c r="G1564" s="11" t="str">
        <f>VLOOKUP(A1564,'Medical Examinations'!$A$1:$L$2336,6,FALSE)</f>
        <v>No</v>
      </c>
      <c r="H1564" s="11">
        <f>VLOOKUP(A1564,'Medical Examinations'!$A$1:$L$2336,8,FALSE)</f>
        <v>1</v>
      </c>
      <c r="I1564" s="11" t="str">
        <f>VLOOKUP(A1564,'Medical Examinations'!$A$1:$L$2336,10,FALSE)</f>
        <v>No</v>
      </c>
      <c r="J1564" s="11" t="str">
        <f>VLOOKUP(A1564,'Medical Examinations'!$A$1:$L$2336,11,FALSE)</f>
        <v>Over Weight</v>
      </c>
      <c r="K1564" s="11" t="str">
        <f>VLOOKUP(A1564,'Medical Examinations'!$A$1:$L$2336,12,FALSE)</f>
        <v>Normal</v>
      </c>
      <c r="L1564" s="10">
        <f ca="1">VLOOKUP(A1564,'Hospitalisation Details'!$A$1:$Q$2344,3,FALSE)</f>
        <v>1979</v>
      </c>
      <c r="M1564" s="10" t="str">
        <f ca="1">VLOOKUP(A1564,'Hospitalisation Details'!$A$1:$Q$2344,5,FALSE)</f>
        <v>Sep</v>
      </c>
      <c r="N1564" s="11">
        <f ca="1">VLOOKUP(A1564,'Hospitalisation Details'!$A$1:$Q$2344,6,FALSE)</f>
        <v>30</v>
      </c>
      <c r="O1564" s="17">
        <f ca="1">VLOOKUP(A1564,'Hospitalisation Details'!$A$1:$Q$2344,7,FALSE)</f>
        <v>29128</v>
      </c>
      <c r="P1564" s="11">
        <f ca="1">VLOOKUP(A1564,'Hospitalisation Details'!$A$1:$Q$2344,10,FALSE)</f>
        <v>13377.41</v>
      </c>
      <c r="Q1564" s="11" t="str">
        <f ca="1">VLOOKUP(A1564,'Hospitalisation Details'!$A$1:$Q$2344,12,FALSE)</f>
        <v>tier - 3</v>
      </c>
      <c r="R1564" s="11" t="str">
        <f ca="1">VLOOKUP(A1564,'Hospitalisation Details'!$A$1:$Q$2344,14,FALSE)</f>
        <v>tier - 3</v>
      </c>
      <c r="S1564" s="11">
        <f ca="1">VLOOKUP(A1564,'Hospitalisation Details'!$A$1:$Q$2344,17,FALSE)</f>
        <v>46</v>
      </c>
      <c r="T1564" s="11" t="str">
        <f ca="1">VLOOKUP(A1564,'Hospitalisation Details'!$A$1:$Q$2336,16,FALSE)</f>
        <v>R1026</v>
      </c>
    </row>
    <row r="1565" ht="15.5" spans="1:20">
      <c r="A1565" s="10" t="s">
        <v>5680</v>
      </c>
      <c r="B1565" s="11" t="str">
        <f>VLOOKUP(A1565,'Customer Names'!$H$6:$K$2340,3,FALSE)</f>
        <v>  Paul</v>
      </c>
      <c r="C1565" s="11">
        <f>VLOOKUP(A1565,'Medical Examinations'!$A$1:$L$2336,2,FALSE)</f>
        <v>46.53</v>
      </c>
      <c r="D1565" s="11">
        <f>VLOOKUP(A1565,'Medical Examinations'!$A$1:$L$2336,3,FALSE)</f>
        <v>5.38</v>
      </c>
      <c r="E1565" s="11" t="str">
        <f>VLOOKUP(A1565,'Medical Examinations'!$A$1:$L$2336,4,FALSE)</f>
        <v>yes</v>
      </c>
      <c r="F1565" s="11" t="str">
        <f>VLOOKUP(A1565,'Medical Examinations'!$A$1:$L$2336,5,FALSE)</f>
        <v>No</v>
      </c>
      <c r="G1565" s="11" t="str">
        <f>VLOOKUP(A1565,'Medical Examinations'!$A$1:$L$2336,6,FALSE)</f>
        <v>No</v>
      </c>
      <c r="H1565" s="11">
        <f>VLOOKUP(A1565,'Medical Examinations'!$A$1:$L$2336,8,FALSE)</f>
        <v>0</v>
      </c>
      <c r="I1565" s="11" t="str">
        <f>VLOOKUP(A1565,'Medical Examinations'!$A$1:$L$2336,10,FALSE)</f>
        <v>No</v>
      </c>
      <c r="J1565" s="11" t="str">
        <f>VLOOKUP(A1565,'Medical Examinations'!$A$1:$L$2336,11,FALSE)</f>
        <v>Obesity</v>
      </c>
      <c r="K1565" s="11" t="str">
        <f>VLOOKUP(A1565,'Medical Examinations'!$A$1:$L$2336,12,FALSE)</f>
        <v>Normal</v>
      </c>
      <c r="L1565" s="10">
        <f ca="1">VLOOKUP(A1565,'Hospitalisation Details'!$A$1:$Q$2344,3,FALSE)</f>
        <v>1984</v>
      </c>
      <c r="M1565" s="10" t="str">
        <f ca="1">VLOOKUP(A1565,'Hospitalisation Details'!$A$1:$Q$2344,5,FALSE)</f>
        <v>Jun</v>
      </c>
      <c r="N1565" s="11">
        <f ca="1">VLOOKUP(A1565,'Hospitalisation Details'!$A$1:$Q$2344,6,FALSE)</f>
        <v>6</v>
      </c>
      <c r="O1565" s="17">
        <f ca="1">VLOOKUP(A1565,'Hospitalisation Details'!$A$1:$Q$2344,7,FALSE)</f>
        <v>30839</v>
      </c>
      <c r="P1565" s="11">
        <f ca="1">VLOOKUP(A1565,'Hospitalisation Details'!$A$1:$Q$2344,10,FALSE)</f>
        <v>13383.67</v>
      </c>
      <c r="Q1565" s="11" t="str">
        <f ca="1">VLOOKUP(A1565,'Hospitalisation Details'!$A$1:$Q$2344,12,FALSE)</f>
        <v>tier - 3</v>
      </c>
      <c r="R1565" s="11" t="str">
        <f ca="1">VLOOKUP(A1565,'Hospitalisation Details'!$A$1:$Q$2344,14,FALSE)</f>
        <v>tier - 2</v>
      </c>
      <c r="S1565" s="11">
        <f ca="1">VLOOKUP(A1565,'Hospitalisation Details'!$A$1:$Q$2344,17,FALSE)</f>
        <v>41</v>
      </c>
      <c r="T1565" s="11" t="str">
        <f ca="1">VLOOKUP(A1565,'Hospitalisation Details'!$A$1:$Q$2336,16,FALSE)</f>
        <v>R1023</v>
      </c>
    </row>
    <row r="1566" ht="15.5" spans="1:20">
      <c r="A1566" s="10" t="s">
        <v>5684</v>
      </c>
      <c r="B1566" s="11" t="str">
        <f>VLOOKUP(A1566,'Customer Names'!$H$6:$K$2340,3,FALSE)</f>
        <v>  Michael D</v>
      </c>
      <c r="C1566" s="11">
        <f>VLOOKUP(A1566,'Medical Examinations'!$A$1:$L$2336,2,FALSE)</f>
        <v>20.58</v>
      </c>
      <c r="D1566" s="11">
        <f>VLOOKUP(A1566,'Medical Examinations'!$A$1:$L$2336,3,FALSE)</f>
        <v>11.04</v>
      </c>
      <c r="E1566" s="11" t="str">
        <f>VLOOKUP(A1566,'Medical Examinations'!$A$1:$L$2336,4,FALSE)</f>
        <v>yes</v>
      </c>
      <c r="F1566" s="11" t="str">
        <f>VLOOKUP(A1566,'Medical Examinations'!$A$1:$L$2336,5,FALSE)</f>
        <v>No</v>
      </c>
      <c r="G1566" s="11" t="str">
        <f>VLOOKUP(A1566,'Medical Examinations'!$A$1:$L$2336,6,FALSE)</f>
        <v>No</v>
      </c>
      <c r="H1566" s="11">
        <f>VLOOKUP(A1566,'Medical Examinations'!$A$1:$L$2336,8,FALSE)</f>
        <v>1</v>
      </c>
      <c r="I1566" s="11" t="str">
        <f>VLOOKUP(A1566,'Medical Examinations'!$A$1:$L$2336,10,FALSE)</f>
        <v>No</v>
      </c>
      <c r="J1566" s="11" t="str">
        <f>VLOOKUP(A1566,'Medical Examinations'!$A$1:$L$2336,11,FALSE)</f>
        <v>Normal Weight</v>
      </c>
      <c r="K1566" s="11" t="str">
        <f>VLOOKUP(A1566,'Medical Examinations'!$A$1:$L$2336,12,FALSE)</f>
        <v>Diabetes</v>
      </c>
      <c r="L1566" s="10">
        <f ca="1">VLOOKUP(A1566,'Hospitalisation Details'!$A$1:$Q$2344,3,FALSE)</f>
        <v>1959</v>
      </c>
      <c r="M1566" s="10" t="str">
        <f ca="1">VLOOKUP(A1566,'Hospitalisation Details'!$A$1:$Q$2344,5,FALSE)</f>
        <v>Dec</v>
      </c>
      <c r="N1566" s="11">
        <f ca="1">VLOOKUP(A1566,'Hospitalisation Details'!$A$1:$Q$2344,6,FALSE)</f>
        <v>9</v>
      </c>
      <c r="O1566" s="17">
        <f ca="1">VLOOKUP(A1566,'Hospitalisation Details'!$A$1:$Q$2344,7,FALSE)</f>
        <v>21893</v>
      </c>
      <c r="P1566" s="11">
        <f ca="1">VLOOKUP(A1566,'Hospitalisation Details'!$A$1:$Q$2344,10,FALSE)</f>
        <v>13390.56</v>
      </c>
      <c r="Q1566" s="11" t="str">
        <f ca="1">VLOOKUP(A1566,'Hospitalisation Details'!$A$1:$Q$2344,12,FALSE)</f>
        <v>tier - 3</v>
      </c>
      <c r="R1566" s="11" t="str">
        <f ca="1">VLOOKUP(A1566,'Hospitalisation Details'!$A$1:$Q$2344,14,FALSE)</f>
        <v>tier - 3</v>
      </c>
      <c r="S1566" s="11">
        <f ca="1">VLOOKUP(A1566,'Hospitalisation Details'!$A$1:$Q$2344,17,FALSE)</f>
        <v>65</v>
      </c>
      <c r="T1566" s="11" t="str">
        <f ca="1">VLOOKUP(A1566,'Hospitalisation Details'!$A$1:$Q$2336,16,FALSE)</f>
        <v>R1011</v>
      </c>
    </row>
    <row r="1567" ht="15.5" spans="1:20">
      <c r="A1567" s="10" t="s">
        <v>5688</v>
      </c>
      <c r="B1567" s="11" t="str">
        <f>VLOOKUP(A1567,'Customer Names'!$H$6:$K$2340,3,FALSE)</f>
        <v>  Marina</v>
      </c>
      <c r="C1567" s="11">
        <f>VLOOKUP(A1567,'Medical Examinations'!$A$1:$L$2336,2,FALSE)</f>
        <v>19.53</v>
      </c>
      <c r="D1567" s="11">
        <f>VLOOKUP(A1567,'Medical Examinations'!$A$1:$L$2336,3,FALSE)</f>
        <v>6.09</v>
      </c>
      <c r="E1567" s="11" t="str">
        <f>VLOOKUP(A1567,'Medical Examinations'!$A$1:$L$2336,4,FALSE)</f>
        <v>yes</v>
      </c>
      <c r="F1567" s="11" t="str">
        <f>VLOOKUP(A1567,'Medical Examinations'!$A$1:$L$2336,5,FALSE)</f>
        <v>No</v>
      </c>
      <c r="G1567" s="11" t="str">
        <f>VLOOKUP(A1567,'Medical Examinations'!$A$1:$L$2336,6,FALSE)</f>
        <v>No</v>
      </c>
      <c r="H1567" s="11">
        <f>VLOOKUP(A1567,'Medical Examinations'!$A$1:$L$2336,8,FALSE)</f>
        <v>0</v>
      </c>
      <c r="I1567" s="11" t="str">
        <f>VLOOKUP(A1567,'Medical Examinations'!$A$1:$L$2336,10,FALSE)</f>
        <v>No</v>
      </c>
      <c r="J1567" s="11" t="str">
        <f>VLOOKUP(A1567,'Medical Examinations'!$A$1:$L$2336,11,FALSE)</f>
        <v>Normal Weight</v>
      </c>
      <c r="K1567" s="11" t="str">
        <f>VLOOKUP(A1567,'Medical Examinations'!$A$1:$L$2336,12,FALSE)</f>
        <v>Prediabetes</v>
      </c>
      <c r="L1567" s="10">
        <f ca="1">VLOOKUP(A1567,'Hospitalisation Details'!$A$1:$Q$2344,3,FALSE)</f>
        <v>1959</v>
      </c>
      <c r="M1567" s="10" t="str">
        <f ca="1">VLOOKUP(A1567,'Hospitalisation Details'!$A$1:$Q$2344,5,FALSE)</f>
        <v>Nov</v>
      </c>
      <c r="N1567" s="11">
        <f ca="1">VLOOKUP(A1567,'Hospitalisation Details'!$A$1:$Q$2344,6,FALSE)</f>
        <v>25</v>
      </c>
      <c r="O1567" s="17">
        <f ca="1">VLOOKUP(A1567,'Hospitalisation Details'!$A$1:$Q$2344,7,FALSE)</f>
        <v>21879</v>
      </c>
      <c r="P1567" s="11">
        <f ca="1">VLOOKUP(A1567,'Hospitalisation Details'!$A$1:$Q$2344,10,FALSE)</f>
        <v>13393.76</v>
      </c>
      <c r="Q1567" s="11" t="str">
        <f ca="1">VLOOKUP(A1567,'Hospitalisation Details'!$A$1:$Q$2344,12,FALSE)</f>
        <v>tier - 3</v>
      </c>
      <c r="R1567" s="11" t="str">
        <f ca="1">VLOOKUP(A1567,'Hospitalisation Details'!$A$1:$Q$2344,14,FALSE)</f>
        <v>tier - 1</v>
      </c>
      <c r="S1567" s="11">
        <f ca="1">VLOOKUP(A1567,'Hospitalisation Details'!$A$1:$Q$2344,17,FALSE)</f>
        <v>65</v>
      </c>
      <c r="T1567" s="11" t="str">
        <f ca="1">VLOOKUP(A1567,'Hospitalisation Details'!$A$1:$Q$2336,16,FALSE)</f>
        <v>R1011</v>
      </c>
    </row>
    <row r="1568" ht="15.5" spans="1:20">
      <c r="A1568" s="10" t="s">
        <v>5692</v>
      </c>
      <c r="B1568" s="11" t="str">
        <f>VLOOKUP(A1568,'Customer Names'!$H$6:$K$2340,3,FALSE)</f>
        <v>  Caroline</v>
      </c>
      <c r="C1568" s="11">
        <f>VLOOKUP(A1568,'Medical Examinations'!$A$1:$L$2336,2,FALSE)</f>
        <v>27.7</v>
      </c>
      <c r="D1568" s="11">
        <f>VLOOKUP(A1568,'Medical Examinations'!$A$1:$L$2336,3,FALSE)</f>
        <v>4.71</v>
      </c>
      <c r="E1568" s="11" t="str">
        <f>VLOOKUP(A1568,'Medical Examinations'!$A$1:$L$2336,4,FALSE)</f>
        <v>No</v>
      </c>
      <c r="F1568" s="11" t="str">
        <f>VLOOKUP(A1568,'Medical Examinations'!$A$1:$L$2336,5,FALSE)</f>
        <v>No</v>
      </c>
      <c r="G1568" s="11" t="str">
        <f>VLOOKUP(A1568,'Medical Examinations'!$A$1:$L$2336,6,FALSE)</f>
        <v>No</v>
      </c>
      <c r="H1568" s="11">
        <f>VLOOKUP(A1568,'Medical Examinations'!$A$1:$L$2336,8,FALSE)</f>
        <v>1</v>
      </c>
      <c r="I1568" s="11" t="str">
        <f>VLOOKUP(A1568,'Medical Examinations'!$A$1:$L$2336,10,FALSE)</f>
        <v>No</v>
      </c>
      <c r="J1568" s="11" t="str">
        <f>VLOOKUP(A1568,'Medical Examinations'!$A$1:$L$2336,11,FALSE)</f>
        <v>Over Weight</v>
      </c>
      <c r="K1568" s="11" t="str">
        <f>VLOOKUP(A1568,'Medical Examinations'!$A$1:$L$2336,12,FALSE)</f>
        <v>Normal</v>
      </c>
      <c r="L1568" s="10">
        <f ca="1">VLOOKUP(A1568,'Hospitalisation Details'!$A$1:$Q$2344,3,FALSE)</f>
        <v>1959</v>
      </c>
      <c r="M1568" s="10" t="str">
        <f ca="1">VLOOKUP(A1568,'Hospitalisation Details'!$A$1:$Q$2344,5,FALSE)</f>
        <v>Dec</v>
      </c>
      <c r="N1568" s="11">
        <f ca="1">VLOOKUP(A1568,'Hospitalisation Details'!$A$1:$Q$2344,6,FALSE)</f>
        <v>20</v>
      </c>
      <c r="O1568" s="17">
        <f ca="1">VLOOKUP(A1568,'Hospitalisation Details'!$A$1:$Q$2344,7,FALSE)</f>
        <v>21904</v>
      </c>
      <c r="P1568" s="11">
        <f ca="1">VLOOKUP(A1568,'Hospitalisation Details'!$A$1:$Q$2344,10,FALSE)</f>
        <v>13405.39</v>
      </c>
      <c r="Q1568" s="11" t="str">
        <f ca="1">VLOOKUP(A1568,'Hospitalisation Details'!$A$1:$Q$2344,12,FALSE)</f>
        <v>tier - 3</v>
      </c>
      <c r="R1568" s="11" t="str">
        <f ca="1">VLOOKUP(A1568,'Hospitalisation Details'!$A$1:$Q$2344,14,FALSE)</f>
        <v>tier - 3</v>
      </c>
      <c r="S1568" s="11">
        <f ca="1">VLOOKUP(A1568,'Hospitalisation Details'!$A$1:$Q$2344,17,FALSE)</f>
        <v>65</v>
      </c>
      <c r="T1568" s="11" t="str">
        <f ca="1">VLOOKUP(A1568,'Hospitalisation Details'!$A$1:$Q$2336,16,FALSE)</f>
        <v>R1013</v>
      </c>
    </row>
    <row r="1569" ht="15.5" spans="1:20">
      <c r="A1569" s="10" t="s">
        <v>5696</v>
      </c>
      <c r="B1569" s="11" t="str">
        <f>VLOOKUP(A1569,'Customer Names'!$H$6:$K$2340,3,FALSE)</f>
        <v>  Ross P</v>
      </c>
      <c r="C1569" s="11">
        <f>VLOOKUP(A1569,'Medical Examinations'!$A$1:$L$2336,2,FALSE)</f>
        <v>18.92</v>
      </c>
      <c r="D1569" s="11">
        <f>VLOOKUP(A1569,'Medical Examinations'!$A$1:$L$2336,3,FALSE)</f>
        <v>8.18</v>
      </c>
      <c r="E1569" s="11" t="str">
        <f>VLOOKUP(A1569,'Medical Examinations'!$A$1:$L$2336,4,FALSE)</f>
        <v>No</v>
      </c>
      <c r="F1569" s="11" t="str">
        <f>VLOOKUP(A1569,'Medical Examinations'!$A$1:$L$2336,5,FALSE)</f>
        <v>No</v>
      </c>
      <c r="G1569" s="11" t="str">
        <f>VLOOKUP(A1569,'Medical Examinations'!$A$1:$L$2336,6,FALSE)</f>
        <v>No</v>
      </c>
      <c r="H1569" s="11">
        <f>VLOOKUP(A1569,'Medical Examinations'!$A$1:$L$2336,8,FALSE)</f>
        <v>0</v>
      </c>
      <c r="I1569" s="11" t="str">
        <f>VLOOKUP(A1569,'Medical Examinations'!$A$1:$L$2336,10,FALSE)</f>
        <v>No</v>
      </c>
      <c r="J1569" s="11" t="str">
        <f>VLOOKUP(A1569,'Medical Examinations'!$A$1:$L$2336,11,FALSE)</f>
        <v>Normal Weight</v>
      </c>
      <c r="K1569" s="11" t="str">
        <f>VLOOKUP(A1569,'Medical Examinations'!$A$1:$L$2336,12,FALSE)</f>
        <v>Diabetes</v>
      </c>
      <c r="L1569" s="10">
        <f ca="1">VLOOKUP(A1569,'Hospitalisation Details'!$A$1:$Q$2344,3,FALSE)</f>
        <v>1992</v>
      </c>
      <c r="M1569" s="10" t="str">
        <f ca="1">VLOOKUP(A1569,'Hospitalisation Details'!$A$1:$Q$2344,5,FALSE)</f>
        <v>Dec</v>
      </c>
      <c r="N1569" s="11">
        <f ca="1">VLOOKUP(A1569,'Hospitalisation Details'!$A$1:$Q$2344,6,FALSE)</f>
        <v>19</v>
      </c>
      <c r="O1569" s="17">
        <f ca="1">VLOOKUP(A1569,'Hospitalisation Details'!$A$1:$Q$2344,7,FALSE)</f>
        <v>33957</v>
      </c>
      <c r="P1569" s="11">
        <f ca="1">VLOOKUP(A1569,'Hospitalisation Details'!$A$1:$Q$2344,10,FALSE)</f>
        <v>13412.97</v>
      </c>
      <c r="Q1569" s="11" t="str">
        <f ca="1">VLOOKUP(A1569,'Hospitalisation Details'!$A$1:$Q$2344,12,FALSE)</f>
        <v>tier - 3</v>
      </c>
      <c r="R1569" s="11" t="str">
        <f ca="1">VLOOKUP(A1569,'Hospitalisation Details'!$A$1:$Q$2344,14,FALSE)</f>
        <v>tier - 3</v>
      </c>
      <c r="S1569" s="11">
        <f ca="1">VLOOKUP(A1569,'Hospitalisation Details'!$A$1:$Q$2344,17,FALSE)</f>
        <v>32</v>
      </c>
      <c r="T1569" s="11" t="str">
        <f ca="1">VLOOKUP(A1569,'Hospitalisation Details'!$A$1:$Q$2336,16,FALSE)</f>
        <v>R1023</v>
      </c>
    </row>
    <row r="1570" ht="15.5" spans="1:20">
      <c r="A1570" s="10" t="s">
        <v>5698</v>
      </c>
      <c r="B1570" s="11" t="str">
        <f>VLOOKUP(A1570,'Customer Names'!$H$6:$K$2340,3,FALSE)</f>
        <v>  Aoife</v>
      </c>
      <c r="C1570" s="11">
        <f>VLOOKUP(A1570,'Medical Examinations'!$A$1:$L$2336,2,FALSE)</f>
        <v>17.76</v>
      </c>
      <c r="D1570" s="11">
        <f>VLOOKUP(A1570,'Medical Examinations'!$A$1:$L$2336,3,FALSE)</f>
        <v>11.18</v>
      </c>
      <c r="E1570" s="11" t="str">
        <f>VLOOKUP(A1570,'Medical Examinations'!$A$1:$L$2336,4,FALSE)</f>
        <v>yes</v>
      </c>
      <c r="F1570" s="11" t="str">
        <f>VLOOKUP(A1570,'Medical Examinations'!$A$1:$L$2336,5,FALSE)</f>
        <v>No</v>
      </c>
      <c r="G1570" s="11" t="str">
        <f>VLOOKUP(A1570,'Medical Examinations'!$A$1:$L$2336,6,FALSE)</f>
        <v>No</v>
      </c>
      <c r="H1570" s="11">
        <f>VLOOKUP(A1570,'Medical Examinations'!$A$1:$L$2336,8,FALSE)</f>
        <v>2</v>
      </c>
      <c r="I1570" s="11" t="str">
        <f>VLOOKUP(A1570,'Medical Examinations'!$A$1:$L$2336,10,FALSE)</f>
        <v>No</v>
      </c>
      <c r="J1570" s="11" t="str">
        <f>VLOOKUP(A1570,'Medical Examinations'!$A$1:$L$2336,11,FALSE)</f>
        <v>Under Weight</v>
      </c>
      <c r="K1570" s="11" t="str">
        <f>VLOOKUP(A1570,'Medical Examinations'!$A$1:$L$2336,12,FALSE)</f>
        <v>Diabetes</v>
      </c>
      <c r="L1570" s="10">
        <f ca="1">VLOOKUP(A1570,'Hospitalisation Details'!$A$1:$Q$2344,3,FALSE)</f>
        <v>1961</v>
      </c>
      <c r="M1570" s="10" t="str">
        <f ca="1">VLOOKUP(A1570,'Hospitalisation Details'!$A$1:$Q$2344,5,FALSE)</f>
        <v>Jul</v>
      </c>
      <c r="N1570" s="11">
        <f ca="1">VLOOKUP(A1570,'Hospitalisation Details'!$A$1:$Q$2344,6,FALSE)</f>
        <v>22</v>
      </c>
      <c r="O1570" s="17">
        <f ca="1">VLOOKUP(A1570,'Hospitalisation Details'!$A$1:$Q$2344,7,FALSE)</f>
        <v>22484</v>
      </c>
      <c r="P1570" s="11">
        <f ca="1">VLOOKUP(A1570,'Hospitalisation Details'!$A$1:$Q$2344,10,FALSE)</f>
        <v>13415.04</v>
      </c>
      <c r="Q1570" s="11" t="str">
        <f ca="1">VLOOKUP(A1570,'Hospitalisation Details'!$A$1:$Q$2344,12,FALSE)</f>
        <v>tier - 3</v>
      </c>
      <c r="R1570" s="11" t="str">
        <f ca="1">VLOOKUP(A1570,'Hospitalisation Details'!$A$1:$Q$2344,14,FALSE)</f>
        <v>tier - 2</v>
      </c>
      <c r="S1570" s="11">
        <f ca="1">VLOOKUP(A1570,'Hospitalisation Details'!$A$1:$Q$2344,17,FALSE)</f>
        <v>64</v>
      </c>
      <c r="T1570" s="11" t="str">
        <f ca="1">VLOOKUP(A1570,'Hospitalisation Details'!$A$1:$Q$2336,16,FALSE)</f>
        <v>R1012</v>
      </c>
    </row>
    <row r="1571" ht="15.5" spans="1:20">
      <c r="A1571" s="10" t="s">
        <v>5701</v>
      </c>
      <c r="B1571" s="11" t="str">
        <f>VLOOKUP(A1571,'Customer Names'!$H$6:$K$2340,3,FALSE)</f>
        <v>  Wesley</v>
      </c>
      <c r="C1571" s="11">
        <f>VLOOKUP(A1571,'Medical Examinations'!$A$1:$L$2336,2,FALSE)</f>
        <v>29.83</v>
      </c>
      <c r="D1571" s="11">
        <f>VLOOKUP(A1571,'Medical Examinations'!$A$1:$L$2336,3,FALSE)</f>
        <v>5.03</v>
      </c>
      <c r="E1571" s="11" t="str">
        <f>VLOOKUP(A1571,'Medical Examinations'!$A$1:$L$2336,4,FALSE)</f>
        <v>yes</v>
      </c>
      <c r="F1571" s="11" t="str">
        <f>VLOOKUP(A1571,'Medical Examinations'!$A$1:$L$2336,5,FALSE)</f>
        <v>No</v>
      </c>
      <c r="G1571" s="11" t="str">
        <f>VLOOKUP(A1571,'Medical Examinations'!$A$1:$L$2336,6,FALSE)</f>
        <v>No</v>
      </c>
      <c r="H1571" s="11">
        <f>VLOOKUP(A1571,'Medical Examinations'!$A$1:$L$2336,8,FALSE)</f>
        <v>0</v>
      </c>
      <c r="I1571" s="11" t="str">
        <f>VLOOKUP(A1571,'Medical Examinations'!$A$1:$L$2336,10,FALSE)</f>
        <v>No</v>
      </c>
      <c r="J1571" s="11" t="str">
        <f>VLOOKUP(A1571,'Medical Examinations'!$A$1:$L$2336,11,FALSE)</f>
        <v>Over Weight</v>
      </c>
      <c r="K1571" s="11" t="str">
        <f>VLOOKUP(A1571,'Medical Examinations'!$A$1:$L$2336,12,FALSE)</f>
        <v>Normal</v>
      </c>
      <c r="L1571" s="10">
        <f ca="1">VLOOKUP(A1571,'Hospitalisation Details'!$A$1:$Q$2344,3,FALSE)</f>
        <v>1994</v>
      </c>
      <c r="M1571" s="10" t="str">
        <f ca="1">VLOOKUP(A1571,'Hospitalisation Details'!$A$1:$Q$2344,5,FALSE)</f>
        <v>Jun</v>
      </c>
      <c r="N1571" s="11">
        <f ca="1">VLOOKUP(A1571,'Hospitalisation Details'!$A$1:$Q$2344,6,FALSE)</f>
        <v>17</v>
      </c>
      <c r="O1571" s="17">
        <f ca="1">VLOOKUP(A1571,'Hospitalisation Details'!$A$1:$Q$2344,7,FALSE)</f>
        <v>34502</v>
      </c>
      <c r="P1571" s="11">
        <f ca="1">VLOOKUP(A1571,'Hospitalisation Details'!$A$1:$Q$2344,10,FALSE)</f>
        <v>13417.05</v>
      </c>
      <c r="Q1571" s="11" t="str">
        <f ca="1">VLOOKUP(A1571,'Hospitalisation Details'!$A$1:$Q$2344,12,FALSE)</f>
        <v>tier - 3</v>
      </c>
      <c r="R1571" s="11" t="str">
        <f ca="1">VLOOKUP(A1571,'Hospitalisation Details'!$A$1:$Q$2344,14,FALSE)</f>
        <v>tier - 3</v>
      </c>
      <c r="S1571" s="11">
        <f ca="1">VLOOKUP(A1571,'Hospitalisation Details'!$A$1:$Q$2344,17,FALSE)</f>
        <v>31</v>
      </c>
      <c r="T1571" s="11" t="str">
        <f ca="1">VLOOKUP(A1571,'Hospitalisation Details'!$A$1:$Q$2336,16,FALSE)</f>
        <v>R1012</v>
      </c>
    </row>
    <row r="1572" ht="15.5" spans="1:20">
      <c r="A1572" s="10" t="s">
        <v>5705</v>
      </c>
      <c r="B1572" s="11" t="str">
        <f>VLOOKUP(A1572,'Customer Names'!$H$6:$K$2340,3,FALSE)</f>
        <v>  Rebecca J</v>
      </c>
      <c r="C1572" s="11">
        <f>VLOOKUP(A1572,'Medical Examinations'!$A$1:$L$2336,2,FALSE)</f>
        <v>23.465</v>
      </c>
      <c r="D1572" s="11">
        <f>VLOOKUP(A1572,'Medical Examinations'!$A$1:$L$2336,3,FALSE)</f>
        <v>5.56</v>
      </c>
      <c r="E1572" s="11" t="str">
        <f>VLOOKUP(A1572,'Medical Examinations'!$A$1:$L$2336,4,FALSE)</f>
        <v>No</v>
      </c>
      <c r="F1572" s="11" t="str">
        <f>VLOOKUP(A1572,'Medical Examinations'!$A$1:$L$2336,5,FALSE)</f>
        <v>No</v>
      </c>
      <c r="G1572" s="11" t="str">
        <f>VLOOKUP(A1572,'Medical Examinations'!$A$1:$L$2336,6,FALSE)</f>
        <v>No</v>
      </c>
      <c r="H1572" s="11">
        <f>VLOOKUP(A1572,'Medical Examinations'!$A$1:$L$2336,8,FALSE)</f>
        <v>1</v>
      </c>
      <c r="I1572" s="11" t="str">
        <f>VLOOKUP(A1572,'Medical Examinations'!$A$1:$L$2336,10,FALSE)</f>
        <v>No</v>
      </c>
      <c r="J1572" s="11" t="str">
        <f>VLOOKUP(A1572,'Medical Examinations'!$A$1:$L$2336,11,FALSE)</f>
        <v>Normal Weight</v>
      </c>
      <c r="K1572" s="11" t="str">
        <f>VLOOKUP(A1572,'Medical Examinations'!$A$1:$L$2336,12,FALSE)</f>
        <v>Normal</v>
      </c>
      <c r="L1572" s="10">
        <f ca="1">VLOOKUP(A1572,'Hospitalisation Details'!$A$1:$Q$2344,3,FALSE)</f>
        <v>1961</v>
      </c>
      <c r="M1572" s="10" t="str">
        <f ca="1">VLOOKUP(A1572,'Hospitalisation Details'!$A$1:$Q$2344,5,FALSE)</f>
        <v>Nov</v>
      </c>
      <c r="N1572" s="11">
        <f ca="1">VLOOKUP(A1572,'Hospitalisation Details'!$A$1:$Q$2344,6,FALSE)</f>
        <v>3</v>
      </c>
      <c r="O1572" s="17">
        <f ca="1">VLOOKUP(A1572,'Hospitalisation Details'!$A$1:$Q$2344,7,FALSE)</f>
        <v>22588</v>
      </c>
      <c r="P1572" s="11">
        <f ca="1">VLOOKUP(A1572,'Hospitalisation Details'!$A$1:$Q$2344,10,FALSE)</f>
        <v>13429.04</v>
      </c>
      <c r="Q1572" s="11" t="str">
        <f ca="1">VLOOKUP(A1572,'Hospitalisation Details'!$A$1:$Q$2344,12,FALSE)</f>
        <v>tier - 3</v>
      </c>
      <c r="R1572" s="11" t="str">
        <f ca="1">VLOOKUP(A1572,'Hospitalisation Details'!$A$1:$Q$2344,14,FALSE)</f>
        <v>tier - 3</v>
      </c>
      <c r="S1572" s="11">
        <f ca="1">VLOOKUP(A1572,'Hospitalisation Details'!$A$1:$Q$2344,17,FALSE)</f>
        <v>64</v>
      </c>
      <c r="T1572" s="11" t="str">
        <f ca="1">VLOOKUP(A1572,'Hospitalisation Details'!$A$1:$Q$2336,16,FALSE)</f>
        <v>R1012</v>
      </c>
    </row>
    <row r="1573" ht="15.5" spans="1:20">
      <c r="A1573" s="10" t="s">
        <v>5708</v>
      </c>
      <c r="B1573" s="11" t="str">
        <f>VLOOKUP(A1573,'Customer Names'!$H$6:$K$2340,3,FALSE)</f>
        <v>  Barry P</v>
      </c>
      <c r="C1573" s="11">
        <f>VLOOKUP(A1573,'Medical Examinations'!$A$1:$L$2336,2,FALSE)</f>
        <v>29.355</v>
      </c>
      <c r="D1573" s="11">
        <f>VLOOKUP(A1573,'Medical Examinations'!$A$1:$L$2336,3,FALSE)</f>
        <v>4.33</v>
      </c>
      <c r="E1573" s="11" t="str">
        <f>VLOOKUP(A1573,'Medical Examinations'!$A$1:$L$2336,4,FALSE)</f>
        <v>No</v>
      </c>
      <c r="F1573" s="11" t="str">
        <f>VLOOKUP(A1573,'Medical Examinations'!$A$1:$L$2336,5,FALSE)</f>
        <v>No</v>
      </c>
      <c r="G1573" s="11" t="str">
        <f>VLOOKUP(A1573,'Medical Examinations'!$A$1:$L$2336,6,FALSE)</f>
        <v>No</v>
      </c>
      <c r="H1573" s="11">
        <f>VLOOKUP(A1573,'Medical Examinations'!$A$1:$L$2336,8,FALSE)</f>
        <v>0</v>
      </c>
      <c r="I1573" s="11" t="str">
        <f>VLOOKUP(A1573,'Medical Examinations'!$A$1:$L$2336,10,FALSE)</f>
        <v>No</v>
      </c>
      <c r="J1573" s="11" t="str">
        <f>VLOOKUP(A1573,'Medical Examinations'!$A$1:$L$2336,11,FALSE)</f>
        <v>Over Weight</v>
      </c>
      <c r="K1573" s="11" t="str">
        <f>VLOOKUP(A1573,'Medical Examinations'!$A$1:$L$2336,12,FALSE)</f>
        <v>Normal</v>
      </c>
      <c r="L1573" s="10">
        <f ca="1">VLOOKUP(A1573,'Hospitalisation Details'!$A$1:$Q$2344,3,FALSE)</f>
        <v>1966</v>
      </c>
      <c r="M1573" s="10" t="str">
        <f ca="1">VLOOKUP(A1573,'Hospitalisation Details'!$A$1:$Q$2344,5,FALSE)</f>
        <v>Nov</v>
      </c>
      <c r="N1573" s="11">
        <f ca="1">VLOOKUP(A1573,'Hospitalisation Details'!$A$1:$Q$2344,6,FALSE)</f>
        <v>14</v>
      </c>
      <c r="O1573" s="17">
        <f ca="1">VLOOKUP(A1573,'Hospitalisation Details'!$A$1:$Q$2344,7,FALSE)</f>
        <v>24425</v>
      </c>
      <c r="P1573" s="11">
        <f ca="1">VLOOKUP(A1573,'Hospitalisation Details'!$A$1:$Q$2344,10,FALSE)</f>
        <v>13430.27</v>
      </c>
      <c r="Q1573" s="11" t="str">
        <f ca="1">VLOOKUP(A1573,'Hospitalisation Details'!$A$1:$Q$2344,12,FALSE)</f>
        <v>tier - 3</v>
      </c>
      <c r="R1573" s="11" t="str">
        <f ca="1">VLOOKUP(A1573,'Hospitalisation Details'!$A$1:$Q$2344,14,FALSE)</f>
        <v>tier - 3</v>
      </c>
      <c r="S1573" s="11">
        <f ca="1">VLOOKUP(A1573,'Hospitalisation Details'!$A$1:$Q$2344,17,FALSE)</f>
        <v>58</v>
      </c>
      <c r="T1573" s="11" t="str">
        <f ca="1">VLOOKUP(A1573,'Hospitalisation Details'!$A$1:$Q$2336,16,FALSE)</f>
        <v>R1024</v>
      </c>
    </row>
    <row r="1574" ht="15.5" spans="1:20">
      <c r="A1574" s="10" t="s">
        <v>5711</v>
      </c>
      <c r="B1574" s="11" t="str">
        <f>VLOOKUP(A1574,'Customer Names'!$H$6:$K$2340,3,FALSE)</f>
        <v>  Maciej</v>
      </c>
      <c r="C1574" s="11">
        <f>VLOOKUP(A1574,'Medical Examinations'!$A$1:$L$2336,2,FALSE)</f>
        <v>35.49</v>
      </c>
      <c r="D1574" s="11">
        <f>VLOOKUP(A1574,'Medical Examinations'!$A$1:$L$2336,3,FALSE)</f>
        <v>5.21</v>
      </c>
      <c r="E1574" s="11" t="str">
        <f>VLOOKUP(A1574,'Medical Examinations'!$A$1:$L$2336,4,FALSE)</f>
        <v>yes</v>
      </c>
      <c r="F1574" s="11" t="str">
        <f>VLOOKUP(A1574,'Medical Examinations'!$A$1:$L$2336,5,FALSE)</f>
        <v>No</v>
      </c>
      <c r="G1574" s="11" t="str">
        <f>VLOOKUP(A1574,'Medical Examinations'!$A$1:$L$2336,6,FALSE)</f>
        <v>Yes</v>
      </c>
      <c r="H1574" s="11">
        <f>VLOOKUP(A1574,'Medical Examinations'!$A$1:$L$2336,8,FALSE)</f>
        <v>1</v>
      </c>
      <c r="I1574" s="11" t="str">
        <f>VLOOKUP(A1574,'Medical Examinations'!$A$1:$L$2336,10,FALSE)</f>
        <v>No</v>
      </c>
      <c r="J1574" s="11" t="str">
        <f>VLOOKUP(A1574,'Medical Examinations'!$A$1:$L$2336,11,FALSE)</f>
        <v>Obesity</v>
      </c>
      <c r="K1574" s="11" t="str">
        <f>VLOOKUP(A1574,'Medical Examinations'!$A$1:$L$2336,12,FALSE)</f>
        <v>Normal</v>
      </c>
      <c r="L1574" s="10">
        <f ca="1">VLOOKUP(A1574,'Hospitalisation Details'!$A$1:$Q$2344,3,FALSE)</f>
        <v>1975</v>
      </c>
      <c r="M1574" s="10" t="str">
        <f ca="1">VLOOKUP(A1574,'Hospitalisation Details'!$A$1:$Q$2344,5,FALSE)</f>
        <v>Jun</v>
      </c>
      <c r="N1574" s="11">
        <f ca="1">VLOOKUP(A1574,'Hospitalisation Details'!$A$1:$Q$2344,6,FALSE)</f>
        <v>29</v>
      </c>
      <c r="O1574" s="17">
        <f ca="1">VLOOKUP(A1574,'Hospitalisation Details'!$A$1:$Q$2344,7,FALSE)</f>
        <v>27574</v>
      </c>
      <c r="P1574" s="11">
        <f ca="1">VLOOKUP(A1574,'Hospitalisation Details'!$A$1:$Q$2344,10,FALSE)</f>
        <v>13440.7</v>
      </c>
      <c r="Q1574" s="11" t="str">
        <f ca="1">VLOOKUP(A1574,'Hospitalisation Details'!$A$1:$Q$2344,12,FALSE)</f>
        <v>tier - 3</v>
      </c>
      <c r="R1574" s="11" t="str">
        <f ca="1">VLOOKUP(A1574,'Hospitalisation Details'!$A$1:$Q$2344,14,FALSE)</f>
        <v>tier - 2</v>
      </c>
      <c r="S1574" s="11">
        <f ca="1">VLOOKUP(A1574,'Hospitalisation Details'!$A$1:$Q$2344,17,FALSE)</f>
        <v>50</v>
      </c>
      <c r="T1574" s="11" t="str">
        <f ca="1">VLOOKUP(A1574,'Hospitalisation Details'!$A$1:$Q$2336,16,FALSE)</f>
        <v>R1012</v>
      </c>
    </row>
    <row r="1575" ht="15.5" spans="1:20">
      <c r="A1575" s="10" t="s">
        <v>5715</v>
      </c>
      <c r="B1575" s="11" t="str">
        <f>VLOOKUP(A1575,'Customer Names'!$H$6:$K$2340,3,FALSE)</f>
        <v>  Jerry D</v>
      </c>
      <c r="C1575" s="11">
        <f>VLOOKUP(A1575,'Medical Examinations'!$A$1:$L$2336,2,FALSE)</f>
        <v>26.315</v>
      </c>
      <c r="D1575" s="11">
        <f>VLOOKUP(A1575,'Medical Examinations'!$A$1:$L$2336,3,FALSE)</f>
        <v>5.89</v>
      </c>
      <c r="E1575" s="11" t="str">
        <f>VLOOKUP(A1575,'Medical Examinations'!$A$1:$L$2336,4,FALSE)</f>
        <v>No</v>
      </c>
      <c r="F1575" s="11" t="str">
        <f>VLOOKUP(A1575,'Medical Examinations'!$A$1:$L$2336,5,FALSE)</f>
        <v>No</v>
      </c>
      <c r="G1575" s="11" t="str">
        <f>VLOOKUP(A1575,'Medical Examinations'!$A$1:$L$2336,6,FALSE)</f>
        <v>No</v>
      </c>
      <c r="H1575" s="11">
        <f>VLOOKUP(A1575,'Medical Examinations'!$A$1:$L$2336,8,FALSE)</f>
        <v>0</v>
      </c>
      <c r="I1575" s="11" t="str">
        <f>VLOOKUP(A1575,'Medical Examinations'!$A$1:$L$2336,10,FALSE)</f>
        <v>No</v>
      </c>
      <c r="J1575" s="11" t="str">
        <f>VLOOKUP(A1575,'Medical Examinations'!$A$1:$L$2336,11,FALSE)</f>
        <v>Over Weight</v>
      </c>
      <c r="K1575" s="11" t="str">
        <f>VLOOKUP(A1575,'Medical Examinations'!$A$1:$L$2336,12,FALSE)</f>
        <v>Prediabetes</v>
      </c>
      <c r="L1575" s="10">
        <f ca="1">VLOOKUP(A1575,'Hospitalisation Details'!$A$1:$Q$2344,3,FALSE)</f>
        <v>1960</v>
      </c>
      <c r="M1575" s="10" t="str">
        <f ca="1">VLOOKUP(A1575,'Hospitalisation Details'!$A$1:$Q$2344,5,FALSE)</f>
        <v>Aug</v>
      </c>
      <c r="N1575" s="11">
        <f ca="1">VLOOKUP(A1575,'Hospitalisation Details'!$A$1:$Q$2344,6,FALSE)</f>
        <v>13</v>
      </c>
      <c r="O1575" s="17">
        <f ca="1">VLOOKUP(A1575,'Hospitalisation Details'!$A$1:$Q$2344,7,FALSE)</f>
        <v>22141</v>
      </c>
      <c r="P1575" s="11">
        <f ca="1">VLOOKUP(A1575,'Hospitalisation Details'!$A$1:$Q$2344,10,FALSE)</f>
        <v>13451.12</v>
      </c>
      <c r="Q1575" s="11" t="str">
        <f ca="1">VLOOKUP(A1575,'Hospitalisation Details'!$A$1:$Q$2344,12,FALSE)</f>
        <v>tier - 3</v>
      </c>
      <c r="R1575" s="11" t="str">
        <f ca="1">VLOOKUP(A1575,'Hospitalisation Details'!$A$1:$Q$2344,14,FALSE)</f>
        <v>tier - 1</v>
      </c>
      <c r="S1575" s="11">
        <f ca="1">VLOOKUP(A1575,'Hospitalisation Details'!$A$1:$Q$2344,17,FALSE)</f>
        <v>65</v>
      </c>
      <c r="T1575" s="11" t="str">
        <f ca="1">VLOOKUP(A1575,'Hospitalisation Details'!$A$1:$Q$2336,16,FALSE)</f>
        <v>R1011</v>
      </c>
    </row>
    <row r="1576" ht="15.5" spans="1:20">
      <c r="A1576" s="10" t="s">
        <v>5718</v>
      </c>
      <c r="B1576" s="11" t="str">
        <f>VLOOKUP(A1576,'Customer Names'!$H$6:$K$2340,3,FALSE)</f>
        <v>  Eric A</v>
      </c>
      <c r="C1576" s="11">
        <f>VLOOKUP(A1576,'Medical Examinations'!$A$1:$L$2336,2,FALSE)</f>
        <v>19.79</v>
      </c>
      <c r="D1576" s="11">
        <f>VLOOKUP(A1576,'Medical Examinations'!$A$1:$L$2336,3,FALSE)</f>
        <v>4.81</v>
      </c>
      <c r="E1576" s="11" t="str">
        <f>VLOOKUP(A1576,'Medical Examinations'!$A$1:$L$2336,4,FALSE)</f>
        <v>yes</v>
      </c>
      <c r="F1576" s="11" t="str">
        <f>VLOOKUP(A1576,'Medical Examinations'!$A$1:$L$2336,5,FALSE)</f>
        <v>No</v>
      </c>
      <c r="G1576" s="11" t="str">
        <f>VLOOKUP(A1576,'Medical Examinations'!$A$1:$L$2336,6,FALSE)</f>
        <v>No</v>
      </c>
      <c r="H1576" s="11">
        <f>VLOOKUP(A1576,'Medical Examinations'!$A$1:$L$2336,8,FALSE)</f>
        <v>0</v>
      </c>
      <c r="I1576" s="11" t="str">
        <f>VLOOKUP(A1576,'Medical Examinations'!$A$1:$L$2336,10,FALSE)</f>
        <v>No</v>
      </c>
      <c r="J1576" s="11" t="str">
        <f>VLOOKUP(A1576,'Medical Examinations'!$A$1:$L$2336,11,FALSE)</f>
        <v>Normal Weight</v>
      </c>
      <c r="K1576" s="11" t="str">
        <f>VLOOKUP(A1576,'Medical Examinations'!$A$1:$L$2336,12,FALSE)</f>
        <v>Normal</v>
      </c>
      <c r="L1576" s="10">
        <f ca="1">VLOOKUP(A1576,'Hospitalisation Details'!$A$1:$Q$2344,3,FALSE)</f>
        <v>1960</v>
      </c>
      <c r="M1576" s="10" t="str">
        <f ca="1">VLOOKUP(A1576,'Hospitalisation Details'!$A$1:$Q$2344,5,FALSE)</f>
        <v>Jul</v>
      </c>
      <c r="N1576" s="11">
        <f ca="1">VLOOKUP(A1576,'Hospitalisation Details'!$A$1:$Q$2344,6,FALSE)</f>
        <v>11</v>
      </c>
      <c r="O1576" s="17">
        <f ca="1">VLOOKUP(A1576,'Hospitalisation Details'!$A$1:$Q$2344,7,FALSE)</f>
        <v>22108</v>
      </c>
      <c r="P1576" s="11">
        <f ca="1">VLOOKUP(A1576,'Hospitalisation Details'!$A$1:$Q$2344,10,FALSE)</f>
        <v>13457.96</v>
      </c>
      <c r="Q1576" s="11" t="str">
        <f ca="1">VLOOKUP(A1576,'Hospitalisation Details'!$A$1:$Q$2344,12,FALSE)</f>
        <v>tier - 3</v>
      </c>
      <c r="R1576" s="11" t="str">
        <f ca="1">VLOOKUP(A1576,'Hospitalisation Details'!$A$1:$Q$2344,14,FALSE)</f>
        <v>tier - 1</v>
      </c>
      <c r="S1576" s="11">
        <f ca="1">VLOOKUP(A1576,'Hospitalisation Details'!$A$1:$Q$2344,17,FALSE)</f>
        <v>65</v>
      </c>
      <c r="T1576" s="11" t="str">
        <f ca="1">VLOOKUP(A1576,'Hospitalisation Details'!$A$1:$Q$2336,16,FALSE)</f>
        <v>R1013</v>
      </c>
    </row>
    <row r="1577" ht="15.5" spans="1:20">
      <c r="A1577" s="10" t="s">
        <v>5721</v>
      </c>
      <c r="B1577" s="11" t="str">
        <f>VLOOKUP(A1577,'Customer Names'!$H$6:$K$2340,3,FALSE)</f>
        <v>  Cathi</v>
      </c>
      <c r="C1577" s="11">
        <f>VLOOKUP(A1577,'Medical Examinations'!$A$1:$L$2336,2,FALSE)</f>
        <v>40.565</v>
      </c>
      <c r="D1577" s="11">
        <f>VLOOKUP(A1577,'Medical Examinations'!$A$1:$L$2336,3,FALSE)</f>
        <v>5.66</v>
      </c>
      <c r="E1577" s="11" t="str">
        <f>VLOOKUP(A1577,'Medical Examinations'!$A$1:$L$2336,4,FALSE)</f>
        <v>No</v>
      </c>
      <c r="F1577" s="11" t="str">
        <f>VLOOKUP(A1577,'Medical Examinations'!$A$1:$L$2336,5,FALSE)</f>
        <v>No</v>
      </c>
      <c r="G1577" s="11" t="str">
        <f>VLOOKUP(A1577,'Medical Examinations'!$A$1:$L$2336,6,FALSE)</f>
        <v>No</v>
      </c>
      <c r="H1577" s="11">
        <f>VLOOKUP(A1577,'Medical Examinations'!$A$1:$L$2336,8,FALSE)</f>
        <v>1</v>
      </c>
      <c r="I1577" s="11" t="str">
        <f>VLOOKUP(A1577,'Medical Examinations'!$A$1:$L$2336,10,FALSE)</f>
        <v>No</v>
      </c>
      <c r="J1577" s="11" t="str">
        <f>VLOOKUP(A1577,'Medical Examinations'!$A$1:$L$2336,11,FALSE)</f>
        <v>Obesity</v>
      </c>
      <c r="K1577" s="11" t="str">
        <f>VLOOKUP(A1577,'Medical Examinations'!$A$1:$L$2336,12,FALSE)</f>
        <v>Normal</v>
      </c>
      <c r="L1577" s="10">
        <f ca="1">VLOOKUP(A1577,'Hospitalisation Details'!$A$1:$Q$2344,3,FALSE)</f>
        <v>1960</v>
      </c>
      <c r="M1577" s="10" t="str">
        <f ca="1">VLOOKUP(A1577,'Hospitalisation Details'!$A$1:$Q$2344,5,FALSE)</f>
        <v>Dec</v>
      </c>
      <c r="N1577" s="11">
        <f ca="1">VLOOKUP(A1577,'Hospitalisation Details'!$A$1:$Q$2344,6,FALSE)</f>
        <v>16</v>
      </c>
      <c r="O1577" s="17">
        <f ca="1">VLOOKUP(A1577,'Hospitalisation Details'!$A$1:$Q$2344,7,FALSE)</f>
        <v>22266</v>
      </c>
      <c r="P1577" s="11">
        <f ca="1">VLOOKUP(A1577,'Hospitalisation Details'!$A$1:$Q$2344,10,FALSE)</f>
        <v>13462.52</v>
      </c>
      <c r="Q1577" s="11" t="str">
        <f ca="1">VLOOKUP(A1577,'Hospitalisation Details'!$A$1:$Q$2344,12,FALSE)</f>
        <v>tier - 3</v>
      </c>
      <c r="R1577" s="11" t="str">
        <f ca="1">VLOOKUP(A1577,'Hospitalisation Details'!$A$1:$Q$2344,14,FALSE)</f>
        <v>tier - 2</v>
      </c>
      <c r="S1577" s="11">
        <f ca="1">VLOOKUP(A1577,'Hospitalisation Details'!$A$1:$Q$2344,17,FALSE)</f>
        <v>64</v>
      </c>
      <c r="T1577" s="11" t="str">
        <f ca="1">VLOOKUP(A1577,'Hospitalisation Details'!$A$1:$Q$2336,16,FALSE)</f>
        <v>R1011</v>
      </c>
    </row>
    <row r="1578" ht="15.5" spans="1:20">
      <c r="A1578" s="10" t="s">
        <v>5724</v>
      </c>
      <c r="B1578" s="11" t="str">
        <f>VLOOKUP(A1578,'Customer Names'!$H$6:$K$2340,3,FALSE)</f>
        <v>  Alex M</v>
      </c>
      <c r="C1578" s="11">
        <f>VLOOKUP(A1578,'Medical Examinations'!$A$1:$L$2336,2,FALSE)</f>
        <v>18.03</v>
      </c>
      <c r="D1578" s="11">
        <f>VLOOKUP(A1578,'Medical Examinations'!$A$1:$L$2336,3,FALSE)</f>
        <v>10.66</v>
      </c>
      <c r="E1578" s="11" t="str">
        <f>VLOOKUP(A1578,'Medical Examinations'!$A$1:$L$2336,4,FALSE)</f>
        <v>yes</v>
      </c>
      <c r="F1578" s="11" t="str">
        <f>VLOOKUP(A1578,'Medical Examinations'!$A$1:$L$2336,5,FALSE)</f>
        <v>No</v>
      </c>
      <c r="G1578" s="11" t="str">
        <f>VLOOKUP(A1578,'Medical Examinations'!$A$1:$L$2336,6,FALSE)</f>
        <v>No</v>
      </c>
      <c r="H1578" s="11">
        <f>VLOOKUP(A1578,'Medical Examinations'!$A$1:$L$2336,8,FALSE)</f>
        <v>2</v>
      </c>
      <c r="I1578" s="11" t="str">
        <f>VLOOKUP(A1578,'Medical Examinations'!$A$1:$L$2336,10,FALSE)</f>
        <v>No</v>
      </c>
      <c r="J1578" s="11" t="str">
        <f>VLOOKUP(A1578,'Medical Examinations'!$A$1:$L$2336,11,FALSE)</f>
        <v>Under Weight</v>
      </c>
      <c r="K1578" s="11" t="str">
        <f>VLOOKUP(A1578,'Medical Examinations'!$A$1:$L$2336,12,FALSE)</f>
        <v>Diabetes</v>
      </c>
      <c r="L1578" s="10">
        <f ca="1">VLOOKUP(A1578,'Hospitalisation Details'!$A$1:$Q$2344,3,FALSE)</f>
        <v>1985</v>
      </c>
      <c r="M1578" s="10" t="str">
        <f ca="1">VLOOKUP(A1578,'Hospitalisation Details'!$A$1:$Q$2344,5,FALSE)</f>
        <v>Aug</v>
      </c>
      <c r="N1578" s="11">
        <f ca="1">VLOOKUP(A1578,'Hospitalisation Details'!$A$1:$Q$2344,6,FALSE)</f>
        <v>19</v>
      </c>
      <c r="O1578" s="17">
        <f ca="1">VLOOKUP(A1578,'Hospitalisation Details'!$A$1:$Q$2344,7,FALSE)</f>
        <v>31278</v>
      </c>
      <c r="P1578" s="11">
        <f ca="1">VLOOKUP(A1578,'Hospitalisation Details'!$A$1:$Q$2344,10,FALSE)</f>
        <v>13465.8</v>
      </c>
      <c r="Q1578" s="11" t="str">
        <f ca="1">VLOOKUP(A1578,'Hospitalisation Details'!$A$1:$Q$2344,12,FALSE)</f>
        <v>tier - 3</v>
      </c>
      <c r="R1578" s="11" t="str">
        <f ca="1">VLOOKUP(A1578,'Hospitalisation Details'!$A$1:$Q$2344,14,FALSE)</f>
        <v>tier - 1</v>
      </c>
      <c r="S1578" s="11">
        <f ca="1">VLOOKUP(A1578,'Hospitalisation Details'!$A$1:$Q$2344,17,FALSE)</f>
        <v>40</v>
      </c>
      <c r="T1578" s="11" t="str">
        <f ca="1">VLOOKUP(A1578,'Hospitalisation Details'!$A$1:$Q$2336,16,FALSE)</f>
        <v>R1012</v>
      </c>
    </row>
    <row r="1579" ht="15.5" spans="1:20">
      <c r="A1579" s="10" t="s">
        <v>5728</v>
      </c>
      <c r="B1579" s="11" t="str">
        <f>VLOOKUP(A1579,'Customer Names'!$H$6:$K$2340,3,FALSE)</f>
        <v>  Liang</v>
      </c>
      <c r="C1579" s="11">
        <f>VLOOKUP(A1579,'Medical Examinations'!$A$1:$L$2336,2,FALSE)</f>
        <v>34.65</v>
      </c>
      <c r="D1579" s="11">
        <f>VLOOKUP(A1579,'Medical Examinations'!$A$1:$L$2336,3,FALSE)</f>
        <v>5.98</v>
      </c>
      <c r="E1579" s="11" t="str">
        <f>VLOOKUP(A1579,'Medical Examinations'!$A$1:$L$2336,4,FALSE)</f>
        <v>yes</v>
      </c>
      <c r="F1579" s="11" t="str">
        <f>VLOOKUP(A1579,'Medical Examinations'!$A$1:$L$2336,5,FALSE)</f>
        <v>No</v>
      </c>
      <c r="G1579" s="11" t="str">
        <f>VLOOKUP(A1579,'Medical Examinations'!$A$1:$L$2336,6,FALSE)</f>
        <v>No</v>
      </c>
      <c r="H1579" s="11">
        <f>VLOOKUP(A1579,'Medical Examinations'!$A$1:$L$2336,8,FALSE)</f>
        <v>0</v>
      </c>
      <c r="I1579" s="11" t="str">
        <f>VLOOKUP(A1579,'Medical Examinations'!$A$1:$L$2336,10,FALSE)</f>
        <v>No</v>
      </c>
      <c r="J1579" s="11" t="str">
        <f>VLOOKUP(A1579,'Medical Examinations'!$A$1:$L$2336,11,FALSE)</f>
        <v>Obesity</v>
      </c>
      <c r="K1579" s="11" t="str">
        <f>VLOOKUP(A1579,'Medical Examinations'!$A$1:$L$2336,12,FALSE)</f>
        <v>Prediabetes</v>
      </c>
      <c r="L1579" s="10">
        <f ca="1">VLOOKUP(A1579,'Hospitalisation Details'!$A$1:$Q$2344,3,FALSE)</f>
        <v>1960</v>
      </c>
      <c r="M1579" s="10" t="str">
        <f ca="1">VLOOKUP(A1579,'Hospitalisation Details'!$A$1:$Q$2344,5,FALSE)</f>
        <v>Jul</v>
      </c>
      <c r="N1579" s="11">
        <f ca="1">VLOOKUP(A1579,'Hospitalisation Details'!$A$1:$Q$2344,6,FALSE)</f>
        <v>28</v>
      </c>
      <c r="O1579" s="17">
        <f ca="1">VLOOKUP(A1579,'Hospitalisation Details'!$A$1:$Q$2344,7,FALSE)</f>
        <v>22125</v>
      </c>
      <c r="P1579" s="11">
        <f ca="1">VLOOKUP(A1579,'Hospitalisation Details'!$A$1:$Q$2344,10,FALSE)</f>
        <v>13470.8</v>
      </c>
      <c r="Q1579" s="11" t="str">
        <f ca="1">VLOOKUP(A1579,'Hospitalisation Details'!$A$1:$Q$2344,12,FALSE)</f>
        <v>tier - 3</v>
      </c>
      <c r="R1579" s="11" t="str">
        <f ca="1">VLOOKUP(A1579,'Hospitalisation Details'!$A$1:$Q$2344,14,FALSE)</f>
        <v>tier - 2</v>
      </c>
      <c r="S1579" s="11">
        <f ca="1">VLOOKUP(A1579,'Hospitalisation Details'!$A$1:$Q$2344,17,FALSE)</f>
        <v>65</v>
      </c>
      <c r="T1579" s="11" t="str">
        <f ca="1">VLOOKUP(A1579,'Hospitalisation Details'!$A$1:$Q$2336,16,FALSE)</f>
        <v>R1013</v>
      </c>
    </row>
    <row r="1580" ht="15.5" spans="1:20">
      <c r="A1580" s="10" t="s">
        <v>5732</v>
      </c>
      <c r="B1580" s="11" t="str">
        <f>VLOOKUP(A1580,'Customer Names'!$H$6:$K$2340,3,FALSE)</f>
        <v>  Lexy</v>
      </c>
      <c r="C1580" s="11">
        <f>VLOOKUP(A1580,'Medical Examinations'!$A$1:$L$2336,2,FALSE)</f>
        <v>42.94</v>
      </c>
      <c r="D1580" s="11">
        <f>VLOOKUP(A1580,'Medical Examinations'!$A$1:$L$2336,3,FALSE)</f>
        <v>4.34</v>
      </c>
      <c r="E1580" s="11" t="str">
        <f>VLOOKUP(A1580,'Medical Examinations'!$A$1:$L$2336,4,FALSE)</f>
        <v>No</v>
      </c>
      <c r="F1580" s="11" t="str">
        <f>VLOOKUP(A1580,'Medical Examinations'!$A$1:$L$2336,5,FALSE)</f>
        <v>No</v>
      </c>
      <c r="G1580" s="11" t="str">
        <f>VLOOKUP(A1580,'Medical Examinations'!$A$1:$L$2336,6,FALSE)</f>
        <v>No</v>
      </c>
      <c r="H1580" s="11">
        <f>VLOOKUP(A1580,'Medical Examinations'!$A$1:$L$2336,8,FALSE)</f>
        <v>0</v>
      </c>
      <c r="I1580" s="11" t="str">
        <f>VLOOKUP(A1580,'Medical Examinations'!$A$1:$L$2336,10,FALSE)</f>
        <v>No</v>
      </c>
      <c r="J1580" s="11" t="str">
        <f>VLOOKUP(A1580,'Medical Examinations'!$A$1:$L$2336,11,FALSE)</f>
        <v>Obesity</v>
      </c>
      <c r="K1580" s="11" t="str">
        <f>VLOOKUP(A1580,'Medical Examinations'!$A$1:$L$2336,12,FALSE)</f>
        <v>Normal</v>
      </c>
      <c r="L1580" s="10">
        <f ca="1">VLOOKUP(A1580,'Hospitalisation Details'!$A$1:$Q$2344,3,FALSE)</f>
        <v>1960</v>
      </c>
      <c r="M1580" s="10" t="str">
        <f ca="1">VLOOKUP(A1580,'Hospitalisation Details'!$A$1:$Q$2344,5,FALSE)</f>
        <v>Jul</v>
      </c>
      <c r="N1580" s="11">
        <f ca="1">VLOOKUP(A1580,'Hospitalisation Details'!$A$1:$Q$2344,6,FALSE)</f>
        <v>24</v>
      </c>
      <c r="O1580" s="17">
        <f ca="1">VLOOKUP(A1580,'Hospitalisation Details'!$A$1:$Q$2344,7,FALSE)</f>
        <v>22121</v>
      </c>
      <c r="P1580" s="11">
        <f ca="1">VLOOKUP(A1580,'Hospitalisation Details'!$A$1:$Q$2344,10,FALSE)</f>
        <v>13470.86</v>
      </c>
      <c r="Q1580" s="11" t="str">
        <f ca="1">VLOOKUP(A1580,'Hospitalisation Details'!$A$1:$Q$2344,12,FALSE)</f>
        <v>tier - 3</v>
      </c>
      <c r="R1580" s="11" t="str">
        <f ca="1">VLOOKUP(A1580,'Hospitalisation Details'!$A$1:$Q$2344,14,FALSE)</f>
        <v>tier - 3</v>
      </c>
      <c r="S1580" s="11">
        <f ca="1">VLOOKUP(A1580,'Hospitalisation Details'!$A$1:$Q$2344,17,FALSE)</f>
        <v>65</v>
      </c>
      <c r="T1580" s="11" t="str">
        <f ca="1">VLOOKUP(A1580,'Hospitalisation Details'!$A$1:$Q$2336,16,FALSE)</f>
        <v>R1011</v>
      </c>
    </row>
    <row r="1581" ht="15.5" spans="1:20">
      <c r="A1581" s="10" t="s">
        <v>5735</v>
      </c>
      <c r="B1581" s="11" t="str">
        <f>VLOOKUP(A1581,'Customer Names'!$H$6:$K$2340,3,FALSE)</f>
        <v>  Michael</v>
      </c>
      <c r="C1581" s="11">
        <f>VLOOKUP(A1581,'Medical Examinations'!$A$1:$L$2336,2,FALSE)</f>
        <v>31.255</v>
      </c>
      <c r="D1581" s="11">
        <f>VLOOKUP(A1581,'Medical Examinations'!$A$1:$L$2336,3,FALSE)</f>
        <v>5.17</v>
      </c>
      <c r="E1581" s="11" t="str">
        <f>VLOOKUP(A1581,'Medical Examinations'!$A$1:$L$2336,4,FALSE)</f>
        <v>No</v>
      </c>
      <c r="F1581" s="11" t="str">
        <f>VLOOKUP(A1581,'Medical Examinations'!$A$1:$L$2336,5,FALSE)</f>
        <v>No</v>
      </c>
      <c r="G1581" s="11" t="str">
        <f>VLOOKUP(A1581,'Medical Examinations'!$A$1:$L$2336,6,FALSE)</f>
        <v>No</v>
      </c>
      <c r="H1581" s="11">
        <f>VLOOKUP(A1581,'Medical Examinations'!$A$1:$L$2336,8,FALSE)</f>
        <v>0</v>
      </c>
      <c r="I1581" s="11" t="str">
        <f>VLOOKUP(A1581,'Medical Examinations'!$A$1:$L$2336,10,FALSE)</f>
        <v>No</v>
      </c>
      <c r="J1581" s="11" t="str">
        <f>VLOOKUP(A1581,'Medical Examinations'!$A$1:$L$2336,11,FALSE)</f>
        <v>Obesity</v>
      </c>
      <c r="K1581" s="11" t="str">
        <f>VLOOKUP(A1581,'Medical Examinations'!$A$1:$L$2336,12,FALSE)</f>
        <v>Normal</v>
      </c>
      <c r="L1581" s="10">
        <f ca="1">VLOOKUP(A1581,'Hospitalisation Details'!$A$1:$Q$2344,3,FALSE)</f>
        <v>1975</v>
      </c>
      <c r="M1581" s="10" t="str">
        <f ca="1">VLOOKUP(A1581,'Hospitalisation Details'!$A$1:$Q$2344,5,FALSE)</f>
        <v>Aug</v>
      </c>
      <c r="N1581" s="11">
        <f ca="1">VLOOKUP(A1581,'Hospitalisation Details'!$A$1:$Q$2344,6,FALSE)</f>
        <v>7</v>
      </c>
      <c r="O1581" s="17">
        <f ca="1">VLOOKUP(A1581,'Hospitalisation Details'!$A$1:$Q$2344,7,FALSE)</f>
        <v>27613</v>
      </c>
      <c r="P1581" s="11">
        <f ca="1">VLOOKUP(A1581,'Hospitalisation Details'!$A$1:$Q$2344,10,FALSE)</f>
        <v>13472.19</v>
      </c>
      <c r="Q1581" s="11" t="str">
        <f ca="1">VLOOKUP(A1581,'Hospitalisation Details'!$A$1:$Q$2344,12,FALSE)</f>
        <v>tier - 3</v>
      </c>
      <c r="R1581" s="11" t="str">
        <f ca="1">VLOOKUP(A1581,'Hospitalisation Details'!$A$1:$Q$2344,14,FALSE)</f>
        <v>tier - 2</v>
      </c>
      <c r="S1581" s="11">
        <f ca="1">VLOOKUP(A1581,'Hospitalisation Details'!$A$1:$Q$2344,17,FALSE)</f>
        <v>50</v>
      </c>
      <c r="T1581" s="11" t="str">
        <f ca="1">VLOOKUP(A1581,'Hospitalisation Details'!$A$1:$Q$2336,16,FALSE)</f>
        <v>R1012</v>
      </c>
    </row>
    <row r="1582" ht="15.5" spans="1:20">
      <c r="A1582" s="10" t="s">
        <v>5738</v>
      </c>
      <c r="B1582" s="11" t="str">
        <f>VLOOKUP(A1582,'Customer Names'!$H$6:$K$2340,3,FALSE)</f>
        <v>  Samuel L</v>
      </c>
      <c r="C1582" s="11">
        <f>VLOOKUP(A1582,'Medical Examinations'!$A$1:$L$2336,2,FALSE)</f>
        <v>45.43</v>
      </c>
      <c r="D1582" s="11">
        <f>VLOOKUP(A1582,'Medical Examinations'!$A$1:$L$2336,3,FALSE)</f>
        <v>4.23</v>
      </c>
      <c r="E1582" s="11" t="str">
        <f>VLOOKUP(A1582,'Medical Examinations'!$A$1:$L$2336,4,FALSE)</f>
        <v>yes</v>
      </c>
      <c r="F1582" s="11" t="str">
        <f>VLOOKUP(A1582,'Medical Examinations'!$A$1:$L$2336,5,FALSE)</f>
        <v>No</v>
      </c>
      <c r="G1582" s="11" t="str">
        <f>VLOOKUP(A1582,'Medical Examinations'!$A$1:$L$2336,6,FALSE)</f>
        <v>Yes</v>
      </c>
      <c r="H1582" s="11">
        <f>VLOOKUP(A1582,'Medical Examinations'!$A$1:$L$2336,8,FALSE)</f>
        <v>1</v>
      </c>
      <c r="I1582" s="11" t="str">
        <f>VLOOKUP(A1582,'Medical Examinations'!$A$1:$L$2336,10,FALSE)</f>
        <v>No</v>
      </c>
      <c r="J1582" s="11" t="str">
        <f>VLOOKUP(A1582,'Medical Examinations'!$A$1:$L$2336,11,FALSE)</f>
        <v>Obesity</v>
      </c>
      <c r="K1582" s="11" t="str">
        <f>VLOOKUP(A1582,'Medical Examinations'!$A$1:$L$2336,12,FALSE)</f>
        <v>Normal</v>
      </c>
      <c r="L1582" s="10">
        <f ca="1">VLOOKUP(A1582,'Hospitalisation Details'!$A$1:$Q$2344,3,FALSE)</f>
        <v>1990</v>
      </c>
      <c r="M1582" s="10" t="str">
        <f ca="1">VLOOKUP(A1582,'Hospitalisation Details'!$A$1:$Q$2344,5,FALSE)</f>
        <v>Aug</v>
      </c>
      <c r="N1582" s="11">
        <f ca="1">VLOOKUP(A1582,'Hospitalisation Details'!$A$1:$Q$2344,6,FALSE)</f>
        <v>30</v>
      </c>
      <c r="O1582" s="17">
        <f ca="1">VLOOKUP(A1582,'Hospitalisation Details'!$A$1:$Q$2344,7,FALSE)</f>
        <v>33115</v>
      </c>
      <c r="P1582" s="11">
        <f ca="1">VLOOKUP(A1582,'Hospitalisation Details'!$A$1:$Q$2344,10,FALSE)</f>
        <v>13480.83</v>
      </c>
      <c r="Q1582" s="11" t="str">
        <f ca="1">VLOOKUP(A1582,'Hospitalisation Details'!$A$1:$Q$2344,12,FALSE)</f>
        <v>tier - 3</v>
      </c>
      <c r="R1582" s="11" t="str">
        <f ca="1">VLOOKUP(A1582,'Hospitalisation Details'!$A$1:$Q$2344,14,FALSE)</f>
        <v>tier - 2</v>
      </c>
      <c r="S1582" s="11">
        <f ca="1">VLOOKUP(A1582,'Hospitalisation Details'!$A$1:$Q$2344,17,FALSE)</f>
        <v>35</v>
      </c>
      <c r="T1582" s="11" t="str">
        <f ca="1">VLOOKUP(A1582,'Hospitalisation Details'!$A$1:$Q$2336,16,FALSE)</f>
        <v>R1023</v>
      </c>
    </row>
    <row r="1583" ht="15.5" spans="1:20">
      <c r="A1583" s="10" t="s">
        <v>5742</v>
      </c>
      <c r="B1583" s="11" t="str">
        <f>VLOOKUP(A1583,'Customer Names'!$H$6:$K$2340,3,FALSE)</f>
        <v>  Spencer A</v>
      </c>
      <c r="C1583" s="11">
        <f>VLOOKUP(A1583,'Medical Examinations'!$A$1:$L$2336,2,FALSE)</f>
        <v>32.34</v>
      </c>
      <c r="D1583" s="11">
        <f>VLOOKUP(A1583,'Medical Examinations'!$A$1:$L$2336,3,FALSE)</f>
        <v>4.88</v>
      </c>
      <c r="E1583" s="11" t="str">
        <f>VLOOKUP(A1583,'Medical Examinations'!$A$1:$L$2336,4,FALSE)</f>
        <v>yes</v>
      </c>
      <c r="F1583" s="11" t="str">
        <f>VLOOKUP(A1583,'Medical Examinations'!$A$1:$L$2336,5,FALSE)</f>
        <v>No</v>
      </c>
      <c r="G1583" s="11" t="str">
        <f>VLOOKUP(A1583,'Medical Examinations'!$A$1:$L$2336,6,FALSE)</f>
        <v>Yes</v>
      </c>
      <c r="H1583" s="11">
        <f>VLOOKUP(A1583,'Medical Examinations'!$A$1:$L$2336,8,FALSE)</f>
        <v>1</v>
      </c>
      <c r="I1583" s="11" t="str">
        <f>VLOOKUP(A1583,'Medical Examinations'!$A$1:$L$2336,10,FALSE)</f>
        <v>No</v>
      </c>
      <c r="J1583" s="11" t="str">
        <f>VLOOKUP(A1583,'Medical Examinations'!$A$1:$L$2336,11,FALSE)</f>
        <v>Obesity</v>
      </c>
      <c r="K1583" s="11" t="str">
        <f>VLOOKUP(A1583,'Medical Examinations'!$A$1:$L$2336,12,FALSE)</f>
        <v>Normal</v>
      </c>
      <c r="L1583" s="10">
        <f ca="1">VLOOKUP(A1583,'Hospitalisation Details'!$A$1:$Q$2344,3,FALSE)</f>
        <v>1963</v>
      </c>
      <c r="M1583" s="10" t="str">
        <f ca="1">VLOOKUP(A1583,'Hospitalisation Details'!$A$1:$Q$2344,5,FALSE)</f>
        <v>Oct</v>
      </c>
      <c r="N1583" s="11">
        <f ca="1">VLOOKUP(A1583,'Hospitalisation Details'!$A$1:$Q$2344,6,FALSE)</f>
        <v>14</v>
      </c>
      <c r="O1583" s="17">
        <f ca="1">VLOOKUP(A1583,'Hospitalisation Details'!$A$1:$Q$2344,7,FALSE)</f>
        <v>23298</v>
      </c>
      <c r="P1583" s="11">
        <f ca="1">VLOOKUP(A1583,'Hospitalisation Details'!$A$1:$Q$2344,10,FALSE)</f>
        <v>13511.28</v>
      </c>
      <c r="Q1583" s="11" t="str">
        <f ca="1">VLOOKUP(A1583,'Hospitalisation Details'!$A$1:$Q$2344,12,FALSE)</f>
        <v>tier - 3</v>
      </c>
      <c r="R1583" s="11" t="str">
        <f ca="1">VLOOKUP(A1583,'Hospitalisation Details'!$A$1:$Q$2344,14,FALSE)</f>
        <v>tier - 1</v>
      </c>
      <c r="S1583" s="11">
        <f ca="1">VLOOKUP(A1583,'Hospitalisation Details'!$A$1:$Q$2344,17,FALSE)</f>
        <v>62</v>
      </c>
      <c r="T1583" s="11" t="str">
        <f ca="1">VLOOKUP(A1583,'Hospitalisation Details'!$A$1:$Q$2336,16,FALSE)</f>
        <v>R1012</v>
      </c>
    </row>
    <row r="1584" ht="15.5" spans="1:20">
      <c r="A1584" s="10" t="s">
        <v>5746</v>
      </c>
      <c r="B1584" s="11" t="str">
        <f>VLOOKUP(A1584,'Customer Names'!$H$6:$K$2340,3,FALSE)</f>
        <v>  Rochelle</v>
      </c>
      <c r="C1584" s="11">
        <f>VLOOKUP(A1584,'Medical Examinations'!$A$1:$L$2336,2,FALSE)</f>
        <v>25.46</v>
      </c>
      <c r="D1584" s="11">
        <f>VLOOKUP(A1584,'Medical Examinations'!$A$1:$L$2336,3,FALSE)</f>
        <v>9.71</v>
      </c>
      <c r="E1584" s="11" t="str">
        <f>VLOOKUP(A1584,'Medical Examinations'!$A$1:$L$2336,4,FALSE)</f>
        <v>yes</v>
      </c>
      <c r="F1584" s="11" t="str">
        <f>VLOOKUP(A1584,'Medical Examinations'!$A$1:$L$2336,5,FALSE)</f>
        <v>No</v>
      </c>
      <c r="G1584" s="11" t="str">
        <f>VLOOKUP(A1584,'Medical Examinations'!$A$1:$L$2336,6,FALSE)</f>
        <v>No</v>
      </c>
      <c r="H1584" s="11">
        <f>VLOOKUP(A1584,'Medical Examinations'!$A$1:$L$2336,8,FALSE)</f>
        <v>1</v>
      </c>
      <c r="I1584" s="11" t="str">
        <f>VLOOKUP(A1584,'Medical Examinations'!$A$1:$L$2336,10,FALSE)</f>
        <v>No</v>
      </c>
      <c r="J1584" s="11" t="str">
        <f>VLOOKUP(A1584,'Medical Examinations'!$A$1:$L$2336,11,FALSE)</f>
        <v>Over Weight</v>
      </c>
      <c r="K1584" s="11" t="str">
        <f>VLOOKUP(A1584,'Medical Examinations'!$A$1:$L$2336,12,FALSE)</f>
        <v>Diabetes</v>
      </c>
      <c r="L1584" s="10">
        <f ca="1">VLOOKUP(A1584,'Hospitalisation Details'!$A$1:$Q$2344,3,FALSE)</f>
        <v>1960</v>
      </c>
      <c r="M1584" s="10" t="str">
        <f ca="1">VLOOKUP(A1584,'Hospitalisation Details'!$A$1:$Q$2344,5,FALSE)</f>
        <v>Jul</v>
      </c>
      <c r="N1584" s="11">
        <f ca="1">VLOOKUP(A1584,'Hospitalisation Details'!$A$1:$Q$2344,6,FALSE)</f>
        <v>11</v>
      </c>
      <c r="O1584" s="17">
        <f ca="1">VLOOKUP(A1584,'Hospitalisation Details'!$A$1:$Q$2344,7,FALSE)</f>
        <v>22108</v>
      </c>
      <c r="P1584" s="11">
        <f ca="1">VLOOKUP(A1584,'Hospitalisation Details'!$A$1:$Q$2344,10,FALSE)</f>
        <v>13555</v>
      </c>
      <c r="Q1584" s="11" t="str">
        <f ca="1">VLOOKUP(A1584,'Hospitalisation Details'!$A$1:$Q$2344,12,FALSE)</f>
        <v>tier - 3</v>
      </c>
      <c r="R1584" s="11" t="str">
        <f ca="1">VLOOKUP(A1584,'Hospitalisation Details'!$A$1:$Q$2344,14,FALSE)</f>
        <v>tier - 3</v>
      </c>
      <c r="S1584" s="11">
        <f ca="1">VLOOKUP(A1584,'Hospitalisation Details'!$A$1:$Q$2344,17,FALSE)</f>
        <v>65</v>
      </c>
      <c r="T1584" s="11" t="str">
        <f ca="1">VLOOKUP(A1584,'Hospitalisation Details'!$A$1:$Q$2336,16,FALSE)</f>
        <v>R1017</v>
      </c>
    </row>
    <row r="1585" ht="15.5" spans="1:20">
      <c r="A1585" s="10" t="s">
        <v>5749</v>
      </c>
      <c r="B1585" s="11" t="str">
        <f>VLOOKUP(A1585,'Customer Names'!$H$6:$K$2340,3,FALSE)</f>
        <v>  Paula</v>
      </c>
      <c r="C1585" s="11">
        <f>VLOOKUP(A1585,'Medical Examinations'!$A$1:$L$2336,2,FALSE)</f>
        <v>37.145</v>
      </c>
      <c r="D1585" s="11">
        <f>VLOOKUP(A1585,'Medical Examinations'!$A$1:$L$2336,3,FALSE)</f>
        <v>5.32</v>
      </c>
      <c r="E1585" s="11" t="str">
        <f>VLOOKUP(A1585,'Medical Examinations'!$A$1:$L$2336,4,FALSE)</f>
        <v>No</v>
      </c>
      <c r="F1585" s="11" t="str">
        <f>VLOOKUP(A1585,'Medical Examinations'!$A$1:$L$2336,5,FALSE)</f>
        <v>No</v>
      </c>
      <c r="G1585" s="11" t="str">
        <f>VLOOKUP(A1585,'Medical Examinations'!$A$1:$L$2336,6,FALSE)</f>
        <v>No</v>
      </c>
      <c r="H1585" s="11">
        <f>VLOOKUP(A1585,'Medical Examinations'!$A$1:$L$2336,8,FALSE)</f>
        <v>0</v>
      </c>
      <c r="I1585" s="11" t="str">
        <f>VLOOKUP(A1585,'Medical Examinations'!$A$1:$L$2336,10,FALSE)</f>
        <v>No</v>
      </c>
      <c r="J1585" s="11" t="str">
        <f>VLOOKUP(A1585,'Medical Examinations'!$A$1:$L$2336,11,FALSE)</f>
        <v>Obesity</v>
      </c>
      <c r="K1585" s="11" t="str">
        <f>VLOOKUP(A1585,'Medical Examinations'!$A$1:$L$2336,12,FALSE)</f>
        <v>Normal</v>
      </c>
      <c r="L1585" s="10">
        <f ca="1">VLOOKUP(A1585,'Hospitalisation Details'!$A$1:$Q$2344,3,FALSE)</f>
        <v>1968</v>
      </c>
      <c r="M1585" s="10" t="str">
        <f ca="1">VLOOKUP(A1585,'Hospitalisation Details'!$A$1:$Q$2344,5,FALSE)</f>
        <v>Jul</v>
      </c>
      <c r="N1585" s="11">
        <f ca="1">VLOOKUP(A1585,'Hospitalisation Details'!$A$1:$Q$2344,6,FALSE)</f>
        <v>15</v>
      </c>
      <c r="O1585" s="17">
        <f ca="1">VLOOKUP(A1585,'Hospitalisation Details'!$A$1:$Q$2344,7,FALSE)</f>
        <v>25034</v>
      </c>
      <c r="P1585" s="11">
        <f ca="1">VLOOKUP(A1585,'Hospitalisation Details'!$A$1:$Q$2344,10,FALSE)</f>
        <v>13566.04</v>
      </c>
      <c r="Q1585" s="11" t="str">
        <f ca="1">VLOOKUP(A1585,'Hospitalisation Details'!$A$1:$Q$2344,12,FALSE)</f>
        <v>tier - 3</v>
      </c>
      <c r="R1585" s="11" t="str">
        <f ca="1">VLOOKUP(A1585,'Hospitalisation Details'!$A$1:$Q$2344,14,FALSE)</f>
        <v>tier - 3</v>
      </c>
      <c r="S1585" s="11">
        <f ca="1">VLOOKUP(A1585,'Hospitalisation Details'!$A$1:$Q$2344,17,FALSE)</f>
        <v>57</v>
      </c>
      <c r="T1585" s="11" t="str">
        <f ca="1">VLOOKUP(A1585,'Hospitalisation Details'!$A$1:$Q$2336,16,FALSE)</f>
        <v>R1026</v>
      </c>
    </row>
    <row r="1586" ht="15.5" spans="1:20">
      <c r="A1586" s="10" t="s">
        <v>5752</v>
      </c>
      <c r="B1586" s="11" t="str">
        <f>VLOOKUP(A1586,'Customer Names'!$H$6:$K$2340,3,FALSE)</f>
        <v>  Madeline E</v>
      </c>
      <c r="C1586" s="11">
        <f>VLOOKUP(A1586,'Medical Examinations'!$A$1:$L$2336,2,FALSE)</f>
        <v>30.8</v>
      </c>
      <c r="D1586" s="11">
        <f>VLOOKUP(A1586,'Medical Examinations'!$A$1:$L$2336,3,FALSE)</f>
        <v>5.83</v>
      </c>
      <c r="E1586" s="11" t="str">
        <f>VLOOKUP(A1586,'Medical Examinations'!$A$1:$L$2336,4,FALSE)</f>
        <v>yes</v>
      </c>
      <c r="F1586" s="11" t="str">
        <f>VLOOKUP(A1586,'Medical Examinations'!$A$1:$L$2336,5,FALSE)</f>
        <v>No</v>
      </c>
      <c r="G1586" s="11" t="str">
        <f>VLOOKUP(A1586,'Medical Examinations'!$A$1:$L$2336,6,FALSE)</f>
        <v>No</v>
      </c>
      <c r="H1586" s="11">
        <f>VLOOKUP(A1586,'Medical Examinations'!$A$1:$L$2336,8,FALSE)</f>
        <v>0</v>
      </c>
      <c r="I1586" s="11" t="str">
        <f>VLOOKUP(A1586,'Medical Examinations'!$A$1:$L$2336,10,FALSE)</f>
        <v>No</v>
      </c>
      <c r="J1586" s="11" t="str">
        <f>VLOOKUP(A1586,'Medical Examinations'!$A$1:$L$2336,11,FALSE)</f>
        <v>Obesity</v>
      </c>
      <c r="K1586" s="11" t="str">
        <f>VLOOKUP(A1586,'Medical Examinations'!$A$1:$L$2336,12,FALSE)</f>
        <v>Prediabetes</v>
      </c>
      <c r="L1586" s="10">
        <f ca="1">VLOOKUP(A1586,'Hospitalisation Details'!$A$1:$Q$2344,3,FALSE)</f>
        <v>1992</v>
      </c>
      <c r="M1586" s="10" t="str">
        <f ca="1">VLOOKUP(A1586,'Hospitalisation Details'!$A$1:$Q$2344,5,FALSE)</f>
        <v>Aug</v>
      </c>
      <c r="N1586" s="11">
        <f ca="1">VLOOKUP(A1586,'Hospitalisation Details'!$A$1:$Q$2344,6,FALSE)</f>
        <v>14</v>
      </c>
      <c r="O1586" s="17">
        <f ca="1">VLOOKUP(A1586,'Hospitalisation Details'!$A$1:$Q$2344,7,FALSE)</f>
        <v>33830</v>
      </c>
      <c r="P1586" s="11">
        <f ca="1">VLOOKUP(A1586,'Hospitalisation Details'!$A$1:$Q$2344,10,FALSE)</f>
        <v>13588.17</v>
      </c>
      <c r="Q1586" s="11" t="str">
        <f ca="1">VLOOKUP(A1586,'Hospitalisation Details'!$A$1:$Q$2344,12,FALSE)</f>
        <v>tier - 3</v>
      </c>
      <c r="R1586" s="11" t="str">
        <f ca="1">VLOOKUP(A1586,'Hospitalisation Details'!$A$1:$Q$2344,14,FALSE)</f>
        <v>tier - 1</v>
      </c>
      <c r="S1586" s="11">
        <f ca="1">VLOOKUP(A1586,'Hospitalisation Details'!$A$1:$Q$2344,17,FALSE)</f>
        <v>33</v>
      </c>
      <c r="T1586" s="11" t="str">
        <f ca="1">VLOOKUP(A1586,'Hospitalisation Details'!$A$1:$Q$2336,16,FALSE)</f>
        <v>R1012</v>
      </c>
    </row>
    <row r="1587" ht="15.5" spans="1:20">
      <c r="A1587" s="10" t="s">
        <v>5756</v>
      </c>
      <c r="B1587" s="11" t="str">
        <f>VLOOKUP(A1587,'Customer Names'!$H$6:$K$2340,3,FALSE)</f>
        <v>  Maria Isabel</v>
      </c>
      <c r="C1587" s="11">
        <f>VLOOKUP(A1587,'Medical Examinations'!$A$1:$L$2336,2,FALSE)</f>
        <v>29.5</v>
      </c>
      <c r="D1587" s="11">
        <f>VLOOKUP(A1587,'Medical Examinations'!$A$1:$L$2336,3,FALSE)</f>
        <v>5.54</v>
      </c>
      <c r="E1587" s="11" t="str">
        <f>VLOOKUP(A1587,'Medical Examinations'!$A$1:$L$2336,4,FALSE)</f>
        <v>yes</v>
      </c>
      <c r="F1587" s="11" t="str">
        <f>VLOOKUP(A1587,'Medical Examinations'!$A$1:$L$2336,5,FALSE)</f>
        <v>No</v>
      </c>
      <c r="G1587" s="11" t="str">
        <f>VLOOKUP(A1587,'Medical Examinations'!$A$1:$L$2336,6,FALSE)</f>
        <v>No</v>
      </c>
      <c r="H1587" s="11">
        <f>VLOOKUP(A1587,'Medical Examinations'!$A$1:$L$2336,8,FALSE)</f>
        <v>0</v>
      </c>
      <c r="I1587" s="11" t="str">
        <f>VLOOKUP(A1587,'Medical Examinations'!$A$1:$L$2336,10,FALSE)</f>
        <v>No</v>
      </c>
      <c r="J1587" s="11" t="str">
        <f>VLOOKUP(A1587,'Medical Examinations'!$A$1:$L$2336,11,FALSE)</f>
        <v>Over Weight</v>
      </c>
      <c r="K1587" s="11" t="str">
        <f>VLOOKUP(A1587,'Medical Examinations'!$A$1:$L$2336,12,FALSE)</f>
        <v>Normal</v>
      </c>
      <c r="L1587" s="10">
        <f ca="1">VLOOKUP(A1587,'Hospitalisation Details'!$A$1:$Q$2344,3,FALSE)</f>
        <v>1964</v>
      </c>
      <c r="M1587" s="10" t="str">
        <f ca="1">VLOOKUP(A1587,'Hospitalisation Details'!$A$1:$Q$2344,5,FALSE)</f>
        <v>Sep</v>
      </c>
      <c r="N1587" s="11">
        <f ca="1">VLOOKUP(A1587,'Hospitalisation Details'!$A$1:$Q$2344,6,FALSE)</f>
        <v>10</v>
      </c>
      <c r="O1587" s="17">
        <f ca="1">VLOOKUP(A1587,'Hospitalisation Details'!$A$1:$Q$2344,7,FALSE)</f>
        <v>23630</v>
      </c>
      <c r="P1587" s="11">
        <f ca="1">VLOOKUP(A1587,'Hospitalisation Details'!$A$1:$Q$2344,10,FALSE)</f>
        <v>13607.37</v>
      </c>
      <c r="Q1587" s="11" t="str">
        <f ca="1">VLOOKUP(A1587,'Hospitalisation Details'!$A$1:$Q$2344,12,FALSE)</f>
        <v>tier - 3</v>
      </c>
      <c r="R1587" s="11" t="str">
        <f ca="1">VLOOKUP(A1587,'Hospitalisation Details'!$A$1:$Q$2344,14,FALSE)</f>
        <v>tier - 1</v>
      </c>
      <c r="S1587" s="11">
        <f ca="1">VLOOKUP(A1587,'Hospitalisation Details'!$A$1:$Q$2344,17,FALSE)</f>
        <v>61</v>
      </c>
      <c r="T1587" s="11" t="str">
        <f ca="1">VLOOKUP(A1587,'Hospitalisation Details'!$A$1:$Q$2336,16,FALSE)</f>
        <v>R1024</v>
      </c>
    </row>
    <row r="1588" ht="15.5" spans="1:20">
      <c r="A1588" s="10" t="s">
        <v>5759</v>
      </c>
      <c r="B1588" s="11" t="str">
        <f>VLOOKUP(A1588,'Customer Names'!$H$6:$K$2340,3,FALSE)</f>
        <v>  Arthur M</v>
      </c>
      <c r="C1588" s="11">
        <f>VLOOKUP(A1588,'Medical Examinations'!$A$1:$L$2336,2,FALSE)</f>
        <v>43.39</v>
      </c>
      <c r="D1588" s="11">
        <f>VLOOKUP(A1588,'Medical Examinations'!$A$1:$L$2336,3,FALSE)</f>
        <v>5.85</v>
      </c>
      <c r="E1588" s="11" t="str">
        <f>VLOOKUP(A1588,'Medical Examinations'!$A$1:$L$2336,4,FALSE)</f>
        <v>No</v>
      </c>
      <c r="F1588" s="11" t="str">
        <f>VLOOKUP(A1588,'Medical Examinations'!$A$1:$L$2336,5,FALSE)</f>
        <v>yes</v>
      </c>
      <c r="G1588" s="11" t="str">
        <f>VLOOKUP(A1588,'Medical Examinations'!$A$1:$L$2336,6,FALSE)</f>
        <v>No</v>
      </c>
      <c r="H1588" s="11">
        <f>VLOOKUP(A1588,'Medical Examinations'!$A$1:$L$2336,8,FALSE)</f>
        <v>1</v>
      </c>
      <c r="I1588" s="11" t="str">
        <f>VLOOKUP(A1588,'Medical Examinations'!$A$1:$L$2336,10,FALSE)</f>
        <v>No</v>
      </c>
      <c r="J1588" s="11" t="str">
        <f>VLOOKUP(A1588,'Medical Examinations'!$A$1:$L$2336,11,FALSE)</f>
        <v>Obesity</v>
      </c>
      <c r="K1588" s="11" t="str">
        <f>VLOOKUP(A1588,'Medical Examinations'!$A$1:$L$2336,12,FALSE)</f>
        <v>Prediabetes</v>
      </c>
      <c r="L1588" s="10">
        <f ca="1">VLOOKUP(A1588,'Hospitalisation Details'!$A$1:$Q$2344,3,FALSE)</f>
        <v>1961</v>
      </c>
      <c r="M1588" s="10" t="str">
        <f ca="1">VLOOKUP(A1588,'Hospitalisation Details'!$A$1:$Q$2344,5,FALSE)</f>
        <v>Nov</v>
      </c>
      <c r="N1588" s="11">
        <f ca="1">VLOOKUP(A1588,'Hospitalisation Details'!$A$1:$Q$2344,6,FALSE)</f>
        <v>18</v>
      </c>
      <c r="O1588" s="17">
        <f ca="1">VLOOKUP(A1588,'Hospitalisation Details'!$A$1:$Q$2344,7,FALSE)</f>
        <v>22603</v>
      </c>
      <c r="P1588" s="11">
        <f ca="1">VLOOKUP(A1588,'Hospitalisation Details'!$A$1:$Q$2344,10,FALSE)</f>
        <v>13616.36</v>
      </c>
      <c r="Q1588" s="11" t="str">
        <f ca="1">VLOOKUP(A1588,'Hospitalisation Details'!$A$1:$Q$2344,12,FALSE)</f>
        <v>tier - 3</v>
      </c>
      <c r="R1588" s="11" t="str">
        <f ca="1">VLOOKUP(A1588,'Hospitalisation Details'!$A$1:$Q$2344,14,FALSE)</f>
        <v>tier - 3</v>
      </c>
      <c r="S1588" s="11">
        <f ca="1">VLOOKUP(A1588,'Hospitalisation Details'!$A$1:$Q$2344,17,FALSE)</f>
        <v>63</v>
      </c>
      <c r="T1588" s="11" t="str">
        <f ca="1">VLOOKUP(A1588,'Hospitalisation Details'!$A$1:$Q$2336,16,FALSE)</f>
        <v>R1024</v>
      </c>
    </row>
    <row r="1589" ht="15.5" spans="1:20">
      <c r="A1589" s="10" t="s">
        <v>5763</v>
      </c>
      <c r="B1589" s="11" t="str">
        <f>VLOOKUP(A1589,'Customer Names'!$H$6:$K$2340,3,FALSE)</f>
        <v>  Joseph R</v>
      </c>
      <c r="C1589" s="11">
        <f>VLOOKUP(A1589,'Medical Examinations'!$A$1:$L$2336,2,FALSE)</f>
        <v>15.08</v>
      </c>
      <c r="D1589" s="11">
        <f>VLOOKUP(A1589,'Medical Examinations'!$A$1:$L$2336,3,FALSE)</f>
        <v>4.85</v>
      </c>
      <c r="E1589" s="11" t="str">
        <f>VLOOKUP(A1589,'Medical Examinations'!$A$1:$L$2336,4,FALSE)</f>
        <v>yes</v>
      </c>
      <c r="F1589" s="11" t="str">
        <f>VLOOKUP(A1589,'Medical Examinations'!$A$1:$L$2336,5,FALSE)</f>
        <v>No</v>
      </c>
      <c r="G1589" s="11" t="str">
        <f>VLOOKUP(A1589,'Medical Examinations'!$A$1:$L$2336,6,FALSE)</f>
        <v>Yes</v>
      </c>
      <c r="H1589" s="11">
        <f>VLOOKUP(A1589,'Medical Examinations'!$A$1:$L$2336,8,FALSE)</f>
        <v>1</v>
      </c>
      <c r="I1589" s="11" t="str">
        <f>VLOOKUP(A1589,'Medical Examinations'!$A$1:$L$2336,10,FALSE)</f>
        <v>No</v>
      </c>
      <c r="J1589" s="11" t="str">
        <f>VLOOKUP(A1589,'Medical Examinations'!$A$1:$L$2336,11,FALSE)</f>
        <v>Under Weight</v>
      </c>
      <c r="K1589" s="11" t="str">
        <f>VLOOKUP(A1589,'Medical Examinations'!$A$1:$L$2336,12,FALSE)</f>
        <v>Normal</v>
      </c>
      <c r="L1589" s="10">
        <f ca="1">VLOOKUP(A1589,'Hospitalisation Details'!$A$1:$Q$2344,3,FALSE)</f>
        <v>1969</v>
      </c>
      <c r="M1589" s="10" t="str">
        <f ca="1">VLOOKUP(A1589,'Hospitalisation Details'!$A$1:$Q$2344,5,FALSE)</f>
        <v>Jul</v>
      </c>
      <c r="N1589" s="11">
        <f ca="1">VLOOKUP(A1589,'Hospitalisation Details'!$A$1:$Q$2344,6,FALSE)</f>
        <v>26</v>
      </c>
      <c r="O1589" s="17">
        <f ca="1">VLOOKUP(A1589,'Hospitalisation Details'!$A$1:$Q$2344,7,FALSE)</f>
        <v>25410</v>
      </c>
      <c r="P1589" s="11">
        <f ca="1">VLOOKUP(A1589,'Hospitalisation Details'!$A$1:$Q$2344,10,FALSE)</f>
        <v>13622.01</v>
      </c>
      <c r="Q1589" s="11" t="str">
        <f ca="1">VLOOKUP(A1589,'Hospitalisation Details'!$A$1:$Q$2344,12,FALSE)</f>
        <v>tier - 3</v>
      </c>
      <c r="R1589" s="11" t="str">
        <f ca="1">VLOOKUP(A1589,'Hospitalisation Details'!$A$1:$Q$2344,14,FALSE)</f>
        <v>tier - 3</v>
      </c>
      <c r="S1589" s="11">
        <f ca="1">VLOOKUP(A1589,'Hospitalisation Details'!$A$1:$Q$2344,17,FALSE)</f>
        <v>56</v>
      </c>
      <c r="T1589" s="11" t="str">
        <f ca="1">VLOOKUP(A1589,'Hospitalisation Details'!$A$1:$Q$2336,16,FALSE)</f>
        <v>R1012</v>
      </c>
    </row>
    <row r="1590" ht="15.5" spans="1:20">
      <c r="A1590" s="10" t="s">
        <v>5767</v>
      </c>
      <c r="B1590" s="11" t="str">
        <f>VLOOKUP(A1590,'Customer Names'!$H$6:$K$2340,3,FALSE)</f>
        <v>  Sachiko</v>
      </c>
      <c r="C1590" s="11">
        <f>VLOOKUP(A1590,'Medical Examinations'!$A$1:$L$2336,2,FALSE)</f>
        <v>20.48</v>
      </c>
      <c r="D1590" s="11">
        <f>VLOOKUP(A1590,'Medical Examinations'!$A$1:$L$2336,3,FALSE)</f>
        <v>11.09</v>
      </c>
      <c r="E1590" s="11" t="str">
        <f>VLOOKUP(A1590,'Medical Examinations'!$A$1:$L$2336,4,FALSE)</f>
        <v>No</v>
      </c>
      <c r="F1590" s="11" t="str">
        <f>VLOOKUP(A1590,'Medical Examinations'!$A$1:$L$2336,5,FALSE)</f>
        <v>No</v>
      </c>
      <c r="G1590" s="11" t="str">
        <f>VLOOKUP(A1590,'Medical Examinations'!$A$1:$L$2336,6,FALSE)</f>
        <v>No</v>
      </c>
      <c r="H1590" s="11">
        <f>VLOOKUP(A1590,'Medical Examinations'!$A$1:$L$2336,8,FALSE)</f>
        <v>0</v>
      </c>
      <c r="I1590" s="11" t="str">
        <f>VLOOKUP(A1590,'Medical Examinations'!$A$1:$L$2336,10,FALSE)</f>
        <v>No</v>
      </c>
      <c r="J1590" s="11" t="str">
        <f>VLOOKUP(A1590,'Medical Examinations'!$A$1:$L$2336,11,FALSE)</f>
        <v>Normal Weight</v>
      </c>
      <c r="K1590" s="11" t="str">
        <f>VLOOKUP(A1590,'Medical Examinations'!$A$1:$L$2336,12,FALSE)</f>
        <v>Diabetes</v>
      </c>
      <c r="L1590" s="10">
        <f ca="1">VLOOKUP(A1590,'Hospitalisation Details'!$A$1:$Q$2344,3,FALSE)</f>
        <v>1961</v>
      </c>
      <c r="M1590" s="10" t="str">
        <f ca="1">VLOOKUP(A1590,'Hospitalisation Details'!$A$1:$Q$2344,5,FALSE)</f>
        <v>Dec</v>
      </c>
      <c r="N1590" s="11">
        <f ca="1">VLOOKUP(A1590,'Hospitalisation Details'!$A$1:$Q$2344,6,FALSE)</f>
        <v>24</v>
      </c>
      <c r="O1590" s="17">
        <f ca="1">VLOOKUP(A1590,'Hospitalisation Details'!$A$1:$Q$2344,7,FALSE)</f>
        <v>22639</v>
      </c>
      <c r="P1590" s="11">
        <f ca="1">VLOOKUP(A1590,'Hospitalisation Details'!$A$1:$Q$2344,10,FALSE)</f>
        <v>13635.64</v>
      </c>
      <c r="Q1590" s="11" t="str">
        <f ca="1">VLOOKUP(A1590,'Hospitalisation Details'!$A$1:$Q$2344,12,FALSE)</f>
        <v>tier - 3</v>
      </c>
      <c r="R1590" s="11" t="str">
        <f ca="1">VLOOKUP(A1590,'Hospitalisation Details'!$A$1:$Q$2344,14,FALSE)</f>
        <v>tier - 3</v>
      </c>
      <c r="S1590" s="11">
        <f ca="1">VLOOKUP(A1590,'Hospitalisation Details'!$A$1:$Q$2344,17,FALSE)</f>
        <v>63</v>
      </c>
      <c r="T1590" s="11" t="str">
        <f ca="1">VLOOKUP(A1590,'Hospitalisation Details'!$A$1:$Q$2336,16,FALSE)</f>
        <v>R1024</v>
      </c>
    </row>
    <row r="1591" ht="15.5" spans="1:20">
      <c r="A1591" s="10" t="s">
        <v>5771</v>
      </c>
      <c r="B1591" s="11" t="str">
        <f>VLOOKUP(A1591,'Customer Names'!$H$6:$K$2340,3,FALSE)</f>
        <v>  Christopher</v>
      </c>
      <c r="C1591" s="11">
        <f>VLOOKUP(A1591,'Medical Examinations'!$A$1:$L$2336,2,FALSE)</f>
        <v>34.45</v>
      </c>
      <c r="D1591" s="11">
        <f>VLOOKUP(A1591,'Medical Examinations'!$A$1:$L$2336,3,FALSE)</f>
        <v>5.58</v>
      </c>
      <c r="E1591" s="11" t="str">
        <f>VLOOKUP(A1591,'Medical Examinations'!$A$1:$L$2336,4,FALSE)</f>
        <v>yes</v>
      </c>
      <c r="F1591" s="11" t="str">
        <f>VLOOKUP(A1591,'Medical Examinations'!$A$1:$L$2336,5,FALSE)</f>
        <v>No</v>
      </c>
      <c r="G1591" s="11" t="str">
        <f>VLOOKUP(A1591,'Medical Examinations'!$A$1:$L$2336,6,FALSE)</f>
        <v>No</v>
      </c>
      <c r="H1591" s="11">
        <f>VLOOKUP(A1591,'Medical Examinations'!$A$1:$L$2336,8,FALSE)</f>
        <v>0</v>
      </c>
      <c r="I1591" s="11" t="str">
        <f>VLOOKUP(A1591,'Medical Examinations'!$A$1:$L$2336,10,FALSE)</f>
        <v>No</v>
      </c>
      <c r="J1591" s="11" t="str">
        <f>VLOOKUP(A1591,'Medical Examinations'!$A$1:$L$2336,11,FALSE)</f>
        <v>Obesity</v>
      </c>
      <c r="K1591" s="11" t="str">
        <f>VLOOKUP(A1591,'Medical Examinations'!$A$1:$L$2336,12,FALSE)</f>
        <v>Normal</v>
      </c>
      <c r="L1591" s="10">
        <f ca="1">VLOOKUP(A1591,'Hospitalisation Details'!$A$1:$Q$2344,3,FALSE)</f>
        <v>1984</v>
      </c>
      <c r="M1591" s="10" t="str">
        <f ca="1">VLOOKUP(A1591,'Hospitalisation Details'!$A$1:$Q$2344,5,FALSE)</f>
        <v>Jul</v>
      </c>
      <c r="N1591" s="11">
        <f ca="1">VLOOKUP(A1591,'Hospitalisation Details'!$A$1:$Q$2344,6,FALSE)</f>
        <v>20</v>
      </c>
      <c r="O1591" s="17">
        <f ca="1">VLOOKUP(A1591,'Hospitalisation Details'!$A$1:$Q$2344,7,FALSE)</f>
        <v>30883</v>
      </c>
      <c r="P1591" s="11">
        <f ca="1">VLOOKUP(A1591,'Hospitalisation Details'!$A$1:$Q$2344,10,FALSE)</f>
        <v>13638.06</v>
      </c>
      <c r="Q1591" s="11" t="str">
        <f ca="1">VLOOKUP(A1591,'Hospitalisation Details'!$A$1:$Q$2344,12,FALSE)</f>
        <v>tier - 3</v>
      </c>
      <c r="R1591" s="11" t="str">
        <f ca="1">VLOOKUP(A1591,'Hospitalisation Details'!$A$1:$Q$2344,14,FALSE)</f>
        <v>tier - 3</v>
      </c>
      <c r="S1591" s="11">
        <f ca="1">VLOOKUP(A1591,'Hospitalisation Details'!$A$1:$Q$2344,17,FALSE)</f>
        <v>41</v>
      </c>
      <c r="T1591" s="11" t="str">
        <f ca="1">VLOOKUP(A1591,'Hospitalisation Details'!$A$1:$Q$2336,16,FALSE)</f>
        <v>R1023</v>
      </c>
    </row>
    <row r="1592" ht="15.5" spans="1:20">
      <c r="A1592" s="10" t="s">
        <v>5775</v>
      </c>
      <c r="B1592" s="11" t="str">
        <f>VLOOKUP(A1592,'Customer Names'!$H$6:$K$2340,3,FALSE)</f>
        <v>  Joseph</v>
      </c>
      <c r="C1592" s="11">
        <f>VLOOKUP(A1592,'Medical Examinations'!$A$1:$L$2336,2,FALSE)</f>
        <v>34.21</v>
      </c>
      <c r="D1592" s="11">
        <f>VLOOKUP(A1592,'Medical Examinations'!$A$1:$L$2336,3,FALSE)</f>
        <v>9.72</v>
      </c>
      <c r="E1592" s="11" t="str">
        <f>VLOOKUP(A1592,'Medical Examinations'!$A$1:$L$2336,4,FALSE)</f>
        <v>yes</v>
      </c>
      <c r="F1592" s="11" t="str">
        <f>VLOOKUP(A1592,'Medical Examinations'!$A$1:$L$2336,5,FALSE)</f>
        <v>No</v>
      </c>
      <c r="G1592" s="11" t="str">
        <f>VLOOKUP(A1592,'Medical Examinations'!$A$1:$L$2336,6,FALSE)</f>
        <v>No</v>
      </c>
      <c r="H1592" s="11">
        <f>VLOOKUP(A1592,'Medical Examinations'!$A$1:$L$2336,8,FALSE)</f>
        <v>0</v>
      </c>
      <c r="I1592" s="11" t="str">
        <f>VLOOKUP(A1592,'Medical Examinations'!$A$1:$L$2336,10,FALSE)</f>
        <v>No</v>
      </c>
      <c r="J1592" s="11" t="str">
        <f>VLOOKUP(A1592,'Medical Examinations'!$A$1:$L$2336,11,FALSE)</f>
        <v>Obesity</v>
      </c>
      <c r="K1592" s="11" t="str">
        <f>VLOOKUP(A1592,'Medical Examinations'!$A$1:$L$2336,12,FALSE)</f>
        <v>Diabetes</v>
      </c>
      <c r="L1592" s="10">
        <f ca="1">VLOOKUP(A1592,'Hospitalisation Details'!$A$1:$Q$2344,3,FALSE)</f>
        <v>1963</v>
      </c>
      <c r="M1592" s="10" t="str">
        <f ca="1">VLOOKUP(A1592,'Hospitalisation Details'!$A$1:$Q$2344,5,FALSE)</f>
        <v>Aug</v>
      </c>
      <c r="N1592" s="11">
        <f ca="1">VLOOKUP(A1592,'Hospitalisation Details'!$A$1:$Q$2344,6,FALSE)</f>
        <v>4</v>
      </c>
      <c r="O1592" s="17">
        <f ca="1">VLOOKUP(A1592,'Hospitalisation Details'!$A$1:$Q$2344,7,FALSE)</f>
        <v>23227</v>
      </c>
      <c r="P1592" s="11">
        <f ca="1">VLOOKUP(A1592,'Hospitalisation Details'!$A$1:$Q$2344,10,FALSE)</f>
        <v>13677.68</v>
      </c>
      <c r="Q1592" s="11" t="str">
        <f ca="1">VLOOKUP(A1592,'Hospitalisation Details'!$A$1:$Q$2344,12,FALSE)</f>
        <v>tier - 3</v>
      </c>
      <c r="R1592" s="11" t="str">
        <f ca="1">VLOOKUP(A1592,'Hospitalisation Details'!$A$1:$Q$2344,14,FALSE)</f>
        <v>tier - 2</v>
      </c>
      <c r="S1592" s="11">
        <f ca="1">VLOOKUP(A1592,'Hospitalisation Details'!$A$1:$Q$2344,17,FALSE)</f>
        <v>62</v>
      </c>
      <c r="T1592" s="11" t="str">
        <f ca="1">VLOOKUP(A1592,'Hospitalisation Details'!$A$1:$Q$2336,16,FALSE)</f>
        <v>R1021</v>
      </c>
    </row>
    <row r="1593" ht="15.5" spans="1:20">
      <c r="A1593" s="10" t="s">
        <v>5779</v>
      </c>
      <c r="B1593" s="11" t="str">
        <f>VLOOKUP(A1593,'Customer Names'!$H$6:$K$2340,3,FALSE)</f>
        <v>  Lawrence</v>
      </c>
      <c r="C1593" s="11">
        <f>VLOOKUP(A1593,'Medical Examinations'!$A$1:$L$2336,2,FALSE)</f>
        <v>28.8</v>
      </c>
      <c r="D1593" s="11">
        <f>VLOOKUP(A1593,'Medical Examinations'!$A$1:$L$2336,3,FALSE)</f>
        <v>11.41</v>
      </c>
      <c r="E1593" s="11" t="str">
        <f>VLOOKUP(A1593,'Medical Examinations'!$A$1:$L$2336,4,FALSE)</f>
        <v>yes</v>
      </c>
      <c r="F1593" s="11" t="str">
        <f>VLOOKUP(A1593,'Medical Examinations'!$A$1:$L$2336,5,FALSE)</f>
        <v>No</v>
      </c>
      <c r="G1593" s="11" t="str">
        <f>VLOOKUP(A1593,'Medical Examinations'!$A$1:$L$2336,6,FALSE)</f>
        <v>No</v>
      </c>
      <c r="H1593" s="11">
        <f>VLOOKUP(A1593,'Medical Examinations'!$A$1:$L$2336,8,FALSE)</f>
        <v>0</v>
      </c>
      <c r="I1593" s="11" t="str">
        <f>VLOOKUP(A1593,'Medical Examinations'!$A$1:$L$2336,10,FALSE)</f>
        <v>No</v>
      </c>
      <c r="J1593" s="11" t="str">
        <f>VLOOKUP(A1593,'Medical Examinations'!$A$1:$L$2336,11,FALSE)</f>
        <v>Over Weight</v>
      </c>
      <c r="K1593" s="11" t="str">
        <f>VLOOKUP(A1593,'Medical Examinations'!$A$1:$L$2336,12,FALSE)</f>
        <v>Diabetes</v>
      </c>
      <c r="L1593" s="10">
        <f ca="1">VLOOKUP(A1593,'Hospitalisation Details'!$A$1:$Q$2344,3,FALSE)</f>
        <v>1985</v>
      </c>
      <c r="M1593" s="10" t="str">
        <f ca="1">VLOOKUP(A1593,'Hospitalisation Details'!$A$1:$Q$2344,5,FALSE)</f>
        <v>Sep</v>
      </c>
      <c r="N1593" s="11">
        <f ca="1">VLOOKUP(A1593,'Hospitalisation Details'!$A$1:$Q$2344,6,FALSE)</f>
        <v>14</v>
      </c>
      <c r="O1593" s="17">
        <f ca="1">VLOOKUP(A1593,'Hospitalisation Details'!$A$1:$Q$2344,7,FALSE)</f>
        <v>31304</v>
      </c>
      <c r="P1593" s="11">
        <f ca="1">VLOOKUP(A1593,'Hospitalisation Details'!$A$1:$Q$2344,10,FALSE)</f>
        <v>13685.51</v>
      </c>
      <c r="Q1593" s="11" t="str">
        <f ca="1">VLOOKUP(A1593,'Hospitalisation Details'!$A$1:$Q$2344,12,FALSE)</f>
        <v>tier - 3</v>
      </c>
      <c r="R1593" s="11" t="str">
        <f ca="1">VLOOKUP(A1593,'Hospitalisation Details'!$A$1:$Q$2344,14,FALSE)</f>
        <v>tier - 1</v>
      </c>
      <c r="S1593" s="11">
        <f ca="1">VLOOKUP(A1593,'Hospitalisation Details'!$A$1:$Q$2344,17,FALSE)</f>
        <v>40</v>
      </c>
      <c r="T1593" s="11" t="str">
        <f ca="1">VLOOKUP(A1593,'Hospitalisation Details'!$A$1:$Q$2336,16,FALSE)</f>
        <v>R1026</v>
      </c>
    </row>
    <row r="1594" ht="15.5" spans="1:20">
      <c r="A1594" s="10" t="s">
        <v>5783</v>
      </c>
      <c r="B1594" s="11" t="str">
        <f>VLOOKUP(A1594,'Customer Names'!$H$6:$K$2340,3,FALSE)</f>
        <v>  Katie</v>
      </c>
      <c r="C1594" s="11">
        <f>VLOOKUP(A1594,'Medical Examinations'!$A$1:$L$2336,2,FALSE)</f>
        <v>31.74</v>
      </c>
      <c r="D1594" s="11">
        <f>VLOOKUP(A1594,'Medical Examinations'!$A$1:$L$2336,3,FALSE)</f>
        <v>4.46</v>
      </c>
      <c r="E1594" s="11" t="str">
        <f>VLOOKUP(A1594,'Medical Examinations'!$A$1:$L$2336,4,FALSE)</f>
        <v>No</v>
      </c>
      <c r="F1594" s="11" t="str">
        <f>VLOOKUP(A1594,'Medical Examinations'!$A$1:$L$2336,5,FALSE)</f>
        <v>No</v>
      </c>
      <c r="G1594" s="11" t="str">
        <f>VLOOKUP(A1594,'Medical Examinations'!$A$1:$L$2336,6,FALSE)</f>
        <v>Yes</v>
      </c>
      <c r="H1594" s="11">
        <f>VLOOKUP(A1594,'Medical Examinations'!$A$1:$L$2336,8,FALSE)</f>
        <v>1</v>
      </c>
      <c r="I1594" s="11" t="str">
        <f>VLOOKUP(A1594,'Medical Examinations'!$A$1:$L$2336,10,FALSE)</f>
        <v>No</v>
      </c>
      <c r="J1594" s="11" t="str">
        <f>VLOOKUP(A1594,'Medical Examinations'!$A$1:$L$2336,11,FALSE)</f>
        <v>Obesity</v>
      </c>
      <c r="K1594" s="11" t="str">
        <f>VLOOKUP(A1594,'Medical Examinations'!$A$1:$L$2336,12,FALSE)</f>
        <v>Normal</v>
      </c>
      <c r="L1594" s="10">
        <f ca="1">VLOOKUP(A1594,'Hospitalisation Details'!$A$1:$Q$2344,3,FALSE)</f>
        <v>1986</v>
      </c>
      <c r="M1594" s="10" t="str">
        <f ca="1">VLOOKUP(A1594,'Hospitalisation Details'!$A$1:$Q$2344,5,FALSE)</f>
        <v>Nov</v>
      </c>
      <c r="N1594" s="11">
        <f ca="1">VLOOKUP(A1594,'Hospitalisation Details'!$A$1:$Q$2344,6,FALSE)</f>
        <v>24</v>
      </c>
      <c r="O1594" s="17">
        <f ca="1">VLOOKUP(A1594,'Hospitalisation Details'!$A$1:$Q$2344,7,FALSE)</f>
        <v>31740</v>
      </c>
      <c r="P1594" s="11">
        <f ca="1">VLOOKUP(A1594,'Hospitalisation Details'!$A$1:$Q$2344,10,FALSE)</f>
        <v>13714.55</v>
      </c>
      <c r="Q1594" s="11" t="str">
        <f ca="1">VLOOKUP(A1594,'Hospitalisation Details'!$A$1:$Q$2344,12,FALSE)</f>
        <v>tier - 3</v>
      </c>
      <c r="R1594" s="11" t="str">
        <f ca="1">VLOOKUP(A1594,'Hospitalisation Details'!$A$1:$Q$2344,14,FALSE)</f>
        <v>tier - 2</v>
      </c>
      <c r="S1594" s="11">
        <f ca="1">VLOOKUP(A1594,'Hospitalisation Details'!$A$1:$Q$2344,17,FALSE)</f>
        <v>38</v>
      </c>
      <c r="T1594" s="11" t="str">
        <f ca="1">VLOOKUP(A1594,'Hospitalisation Details'!$A$1:$Q$2336,16,FALSE)</f>
        <v>R1023</v>
      </c>
    </row>
    <row r="1595" ht="15.5" spans="1:20">
      <c r="A1595" s="10" t="s">
        <v>5787</v>
      </c>
      <c r="B1595" s="11" t="str">
        <f>VLOOKUP(A1595,'Customer Names'!$H$6:$K$2340,3,FALSE)</f>
        <v>  Ruben</v>
      </c>
      <c r="C1595" s="11">
        <f>VLOOKUP(A1595,'Medical Examinations'!$A$1:$L$2336,2,FALSE)</f>
        <v>21.78</v>
      </c>
      <c r="D1595" s="11">
        <f>VLOOKUP(A1595,'Medical Examinations'!$A$1:$L$2336,3,FALSE)</f>
        <v>9.31</v>
      </c>
      <c r="E1595" s="11" t="str">
        <f>VLOOKUP(A1595,'Medical Examinations'!$A$1:$L$2336,4,FALSE)</f>
        <v>yes</v>
      </c>
      <c r="F1595" s="11" t="str">
        <f>VLOOKUP(A1595,'Medical Examinations'!$A$1:$L$2336,5,FALSE)</f>
        <v>No</v>
      </c>
      <c r="G1595" s="11" t="str">
        <f>VLOOKUP(A1595,'Medical Examinations'!$A$1:$L$2336,6,FALSE)</f>
        <v>No</v>
      </c>
      <c r="H1595" s="11">
        <f>VLOOKUP(A1595,'Medical Examinations'!$A$1:$L$2336,8,FALSE)</f>
        <v>0</v>
      </c>
      <c r="I1595" s="11" t="str">
        <f>VLOOKUP(A1595,'Medical Examinations'!$A$1:$L$2336,10,FALSE)</f>
        <v>No</v>
      </c>
      <c r="J1595" s="11" t="str">
        <f>VLOOKUP(A1595,'Medical Examinations'!$A$1:$L$2336,11,FALSE)</f>
        <v>Normal Weight</v>
      </c>
      <c r="K1595" s="11" t="str">
        <f>VLOOKUP(A1595,'Medical Examinations'!$A$1:$L$2336,12,FALSE)</f>
        <v>Diabetes</v>
      </c>
      <c r="L1595" s="10">
        <f ca="1">VLOOKUP(A1595,'Hospitalisation Details'!$A$1:$Q$2344,3,FALSE)</f>
        <v>1981</v>
      </c>
      <c r="M1595" s="10" t="str">
        <f ca="1">VLOOKUP(A1595,'Hospitalisation Details'!$A$1:$Q$2344,5,FALSE)</f>
        <v>Aug</v>
      </c>
      <c r="N1595" s="11">
        <f ca="1">VLOOKUP(A1595,'Hospitalisation Details'!$A$1:$Q$2344,6,FALSE)</f>
        <v>2</v>
      </c>
      <c r="O1595" s="17">
        <f ca="1">VLOOKUP(A1595,'Hospitalisation Details'!$A$1:$Q$2344,7,FALSE)</f>
        <v>29800</v>
      </c>
      <c r="P1595" s="11">
        <f ca="1">VLOOKUP(A1595,'Hospitalisation Details'!$A$1:$Q$2344,10,FALSE)</f>
        <v>13725.47</v>
      </c>
      <c r="Q1595" s="11" t="str">
        <f ca="1">VLOOKUP(A1595,'Hospitalisation Details'!$A$1:$Q$2344,12,FALSE)</f>
        <v>tier - 3</v>
      </c>
      <c r="R1595" s="11" t="str">
        <f ca="1">VLOOKUP(A1595,'Hospitalisation Details'!$A$1:$Q$2344,14,FALSE)</f>
        <v>tier - 2</v>
      </c>
      <c r="S1595" s="11">
        <f ca="1">VLOOKUP(A1595,'Hospitalisation Details'!$A$1:$Q$2344,17,FALSE)</f>
        <v>44</v>
      </c>
      <c r="T1595" s="11" t="str">
        <f ca="1">VLOOKUP(A1595,'Hospitalisation Details'!$A$1:$Q$2336,16,FALSE)</f>
        <v>R1024</v>
      </c>
    </row>
    <row r="1596" ht="15.5" spans="1:20">
      <c r="A1596" s="10" t="s">
        <v>5789</v>
      </c>
      <c r="B1596" s="11" t="str">
        <f>VLOOKUP(A1596,'Customer Names'!$H$6:$K$2340,3,FALSE)</f>
        <v>  Sarah</v>
      </c>
      <c r="C1596" s="11">
        <f>VLOOKUP(A1596,'Medical Examinations'!$A$1:$L$2336,2,FALSE)</f>
        <v>23.75</v>
      </c>
      <c r="D1596" s="11">
        <f>VLOOKUP(A1596,'Medical Examinations'!$A$1:$L$2336,3,FALSE)</f>
        <v>5.03</v>
      </c>
      <c r="E1596" s="11" t="str">
        <f>VLOOKUP(A1596,'Medical Examinations'!$A$1:$L$2336,4,FALSE)</f>
        <v>No</v>
      </c>
      <c r="F1596" s="11" t="str">
        <f>VLOOKUP(A1596,'Medical Examinations'!$A$1:$L$2336,5,FALSE)</f>
        <v>No</v>
      </c>
      <c r="G1596" s="11" t="str">
        <f>VLOOKUP(A1596,'Medical Examinations'!$A$1:$L$2336,6,FALSE)</f>
        <v>No</v>
      </c>
      <c r="H1596" s="11">
        <f>VLOOKUP(A1596,'Medical Examinations'!$A$1:$L$2336,8,FALSE)</f>
        <v>1</v>
      </c>
      <c r="I1596" s="11" t="str">
        <f>VLOOKUP(A1596,'Medical Examinations'!$A$1:$L$2336,10,FALSE)</f>
        <v>No</v>
      </c>
      <c r="J1596" s="11" t="str">
        <f>VLOOKUP(A1596,'Medical Examinations'!$A$1:$L$2336,11,FALSE)</f>
        <v>Normal Weight</v>
      </c>
      <c r="K1596" s="11" t="str">
        <f>VLOOKUP(A1596,'Medical Examinations'!$A$1:$L$2336,12,FALSE)</f>
        <v>Normal</v>
      </c>
      <c r="L1596" s="10">
        <f ca="1">VLOOKUP(A1596,'Hospitalisation Details'!$A$1:$Q$2344,3,FALSE)</f>
        <v>1985</v>
      </c>
      <c r="M1596" s="10" t="str">
        <f ca="1">VLOOKUP(A1596,'Hospitalisation Details'!$A$1:$Q$2344,5,FALSE)</f>
        <v>Aug</v>
      </c>
      <c r="N1596" s="11">
        <f ca="1">VLOOKUP(A1596,'Hospitalisation Details'!$A$1:$Q$2344,6,FALSE)</f>
        <v>29</v>
      </c>
      <c r="O1596" s="17">
        <f ca="1">VLOOKUP(A1596,'Hospitalisation Details'!$A$1:$Q$2344,7,FALSE)</f>
        <v>31288</v>
      </c>
      <c r="P1596" s="11">
        <f ca="1">VLOOKUP(A1596,'Hospitalisation Details'!$A$1:$Q$2344,10,FALSE)</f>
        <v>13726.21</v>
      </c>
      <c r="Q1596" s="11" t="str">
        <f ca="1">VLOOKUP(A1596,'Hospitalisation Details'!$A$1:$Q$2344,12,FALSE)</f>
        <v>tier - 3</v>
      </c>
      <c r="R1596" s="11" t="str">
        <f ca="1">VLOOKUP(A1596,'Hospitalisation Details'!$A$1:$Q$2344,14,FALSE)</f>
        <v>tier - 3</v>
      </c>
      <c r="S1596" s="11">
        <f ca="1">VLOOKUP(A1596,'Hospitalisation Details'!$A$1:$Q$2344,17,FALSE)</f>
        <v>40</v>
      </c>
      <c r="T1596" s="11" t="str">
        <f ca="1">VLOOKUP(A1596,'Hospitalisation Details'!$A$1:$Q$2336,16,FALSE)</f>
        <v>R1026</v>
      </c>
    </row>
    <row r="1597" ht="15.5" spans="1:20">
      <c r="A1597" s="10" t="s">
        <v>5792</v>
      </c>
      <c r="B1597" s="11" t="str">
        <f>VLOOKUP(A1597,'Customer Names'!$H$6:$K$2340,3,FALSE)</f>
        <v>  Angela R</v>
      </c>
      <c r="C1597" s="11">
        <f>VLOOKUP(A1597,'Medical Examinations'!$A$1:$L$2336,2,FALSE)</f>
        <v>33.21</v>
      </c>
      <c r="D1597" s="11">
        <f>VLOOKUP(A1597,'Medical Examinations'!$A$1:$L$2336,3,FALSE)</f>
        <v>5.07</v>
      </c>
      <c r="E1597" s="11" t="str">
        <f>VLOOKUP(A1597,'Medical Examinations'!$A$1:$L$2336,4,FALSE)</f>
        <v>yes</v>
      </c>
      <c r="F1597" s="11" t="str">
        <f>VLOOKUP(A1597,'Medical Examinations'!$A$1:$L$2336,5,FALSE)</f>
        <v>No</v>
      </c>
      <c r="G1597" s="11" t="str">
        <f>VLOOKUP(A1597,'Medical Examinations'!$A$1:$L$2336,6,FALSE)</f>
        <v>No</v>
      </c>
      <c r="H1597" s="11">
        <f>VLOOKUP(A1597,'Medical Examinations'!$A$1:$L$2336,8,FALSE)</f>
        <v>1</v>
      </c>
      <c r="I1597" s="11" t="str">
        <f>VLOOKUP(A1597,'Medical Examinations'!$A$1:$L$2336,10,FALSE)</f>
        <v>No</v>
      </c>
      <c r="J1597" s="11" t="str">
        <f>VLOOKUP(A1597,'Medical Examinations'!$A$1:$L$2336,11,FALSE)</f>
        <v>Obesity</v>
      </c>
      <c r="K1597" s="11" t="str">
        <f>VLOOKUP(A1597,'Medical Examinations'!$A$1:$L$2336,12,FALSE)</f>
        <v>Normal</v>
      </c>
      <c r="L1597" s="10">
        <f ca="1">VLOOKUP(A1597,'Hospitalisation Details'!$A$1:$Q$2344,3,FALSE)</f>
        <v>1969</v>
      </c>
      <c r="M1597" s="10" t="str">
        <f ca="1">VLOOKUP(A1597,'Hospitalisation Details'!$A$1:$Q$2344,5,FALSE)</f>
        <v>Oct</v>
      </c>
      <c r="N1597" s="11">
        <f ca="1">VLOOKUP(A1597,'Hospitalisation Details'!$A$1:$Q$2344,6,FALSE)</f>
        <v>23</v>
      </c>
      <c r="O1597" s="17">
        <f ca="1">VLOOKUP(A1597,'Hospitalisation Details'!$A$1:$Q$2344,7,FALSE)</f>
        <v>25499</v>
      </c>
      <c r="P1597" s="11">
        <f ca="1">VLOOKUP(A1597,'Hospitalisation Details'!$A$1:$Q$2344,10,FALSE)</f>
        <v>13746.74</v>
      </c>
      <c r="Q1597" s="11" t="str">
        <f ca="1">VLOOKUP(A1597,'Hospitalisation Details'!$A$1:$Q$2344,12,FALSE)</f>
        <v>tier - 3</v>
      </c>
      <c r="R1597" s="11" t="str">
        <f ca="1">VLOOKUP(A1597,'Hospitalisation Details'!$A$1:$Q$2344,14,FALSE)</f>
        <v>tier - 2</v>
      </c>
      <c r="S1597" s="11">
        <f ca="1">VLOOKUP(A1597,'Hospitalisation Details'!$A$1:$Q$2344,17,FALSE)</f>
        <v>56</v>
      </c>
      <c r="T1597" s="11" t="str">
        <f ca="1">VLOOKUP(A1597,'Hospitalisation Details'!$A$1:$Q$2336,16,FALSE)</f>
        <v>R1026</v>
      </c>
    </row>
    <row r="1598" ht="15.5" spans="1:20">
      <c r="A1598" s="10" t="s">
        <v>5795</v>
      </c>
      <c r="B1598" s="11" t="str">
        <f>VLOOKUP(A1598,'Customer Names'!$H$6:$K$2340,3,FALSE)</f>
        <v>  Chatham</v>
      </c>
      <c r="C1598" s="11">
        <f>VLOOKUP(A1598,'Medical Examinations'!$A$1:$L$2336,2,FALSE)</f>
        <v>17.7</v>
      </c>
      <c r="D1598" s="11">
        <f>VLOOKUP(A1598,'Medical Examinations'!$A$1:$L$2336,3,FALSE)</f>
        <v>10.42</v>
      </c>
      <c r="E1598" s="11" t="str">
        <f>VLOOKUP(A1598,'Medical Examinations'!$A$1:$L$2336,4,FALSE)</f>
        <v>yes</v>
      </c>
      <c r="F1598" s="11" t="str">
        <f>VLOOKUP(A1598,'Medical Examinations'!$A$1:$L$2336,5,FALSE)</f>
        <v>No</v>
      </c>
      <c r="G1598" s="11" t="str">
        <f>VLOOKUP(A1598,'Medical Examinations'!$A$1:$L$2336,6,FALSE)</f>
        <v>No</v>
      </c>
      <c r="H1598" s="11">
        <f>VLOOKUP(A1598,'Medical Examinations'!$A$1:$L$2336,8,FALSE)</f>
        <v>2</v>
      </c>
      <c r="I1598" s="11" t="str">
        <f>VLOOKUP(A1598,'Medical Examinations'!$A$1:$L$2336,10,FALSE)</f>
        <v>No</v>
      </c>
      <c r="J1598" s="11" t="str">
        <f>VLOOKUP(A1598,'Medical Examinations'!$A$1:$L$2336,11,FALSE)</f>
        <v>Under Weight</v>
      </c>
      <c r="K1598" s="11" t="str">
        <f>VLOOKUP(A1598,'Medical Examinations'!$A$1:$L$2336,12,FALSE)</f>
        <v>Diabetes</v>
      </c>
      <c r="L1598" s="10">
        <f ca="1">VLOOKUP(A1598,'Hospitalisation Details'!$A$1:$Q$2344,3,FALSE)</f>
        <v>2004</v>
      </c>
      <c r="M1598" s="10" t="str">
        <f ca="1">VLOOKUP(A1598,'Hospitalisation Details'!$A$1:$Q$2344,5,FALSE)</f>
        <v>Jul</v>
      </c>
      <c r="N1598" s="11">
        <f ca="1">VLOOKUP(A1598,'Hospitalisation Details'!$A$1:$Q$2344,6,FALSE)</f>
        <v>16</v>
      </c>
      <c r="O1598" s="17">
        <f ca="1">VLOOKUP(A1598,'Hospitalisation Details'!$A$1:$Q$2344,7,FALSE)</f>
        <v>38184</v>
      </c>
      <c r="P1598" s="11">
        <f ca="1">VLOOKUP(A1598,'Hospitalisation Details'!$A$1:$Q$2344,10,FALSE)</f>
        <v>13747.87</v>
      </c>
      <c r="Q1598" s="11" t="str">
        <f ca="1">VLOOKUP(A1598,'Hospitalisation Details'!$A$1:$Q$2344,12,FALSE)</f>
        <v>tier - 3</v>
      </c>
      <c r="R1598" s="11" t="str">
        <f ca="1">VLOOKUP(A1598,'Hospitalisation Details'!$A$1:$Q$2344,14,FALSE)</f>
        <v>tier - 2</v>
      </c>
      <c r="S1598" s="11">
        <f ca="1">VLOOKUP(A1598,'Hospitalisation Details'!$A$1:$Q$2344,17,FALSE)</f>
        <v>21</v>
      </c>
      <c r="T1598" s="11" t="str">
        <f ca="1">VLOOKUP(A1598,'Hospitalisation Details'!$A$1:$Q$2336,16,FALSE)</f>
        <v>R1018</v>
      </c>
    </row>
    <row r="1599" ht="15.5" spans="1:20">
      <c r="A1599" s="10" t="s">
        <v>5798</v>
      </c>
      <c r="B1599" s="11" t="str">
        <f>VLOOKUP(A1599,'Customer Names'!$H$6:$K$2340,3,FALSE)</f>
        <v>  Derek</v>
      </c>
      <c r="C1599" s="11">
        <f>VLOOKUP(A1599,'Medical Examinations'!$A$1:$L$2336,2,FALSE)</f>
        <v>17.2</v>
      </c>
      <c r="D1599" s="11">
        <f>VLOOKUP(A1599,'Medical Examinations'!$A$1:$L$2336,3,FALSE)</f>
        <v>6.45</v>
      </c>
      <c r="E1599" s="11" t="str">
        <f>VLOOKUP(A1599,'Medical Examinations'!$A$1:$L$2336,4,FALSE)</f>
        <v>No</v>
      </c>
      <c r="F1599" s="11" t="str">
        <f>VLOOKUP(A1599,'Medical Examinations'!$A$1:$L$2336,5,FALSE)</f>
        <v>No</v>
      </c>
      <c r="G1599" s="11" t="str">
        <f>VLOOKUP(A1599,'Medical Examinations'!$A$1:$L$2336,6,FALSE)</f>
        <v>No</v>
      </c>
      <c r="H1599" s="11">
        <f>VLOOKUP(A1599,'Medical Examinations'!$A$1:$L$2336,8,FALSE)</f>
        <v>2</v>
      </c>
      <c r="I1599" s="11" t="str">
        <f>VLOOKUP(A1599,'Medical Examinations'!$A$1:$L$2336,10,FALSE)</f>
        <v>No</v>
      </c>
      <c r="J1599" s="11" t="str">
        <f>VLOOKUP(A1599,'Medical Examinations'!$A$1:$L$2336,11,FALSE)</f>
        <v>Under Weight</v>
      </c>
      <c r="K1599" s="11" t="str">
        <f>VLOOKUP(A1599,'Medical Examinations'!$A$1:$L$2336,12,FALSE)</f>
        <v>Diabetes</v>
      </c>
      <c r="L1599" s="10">
        <f ca="1">VLOOKUP(A1599,'Hospitalisation Details'!$A$1:$Q$2344,3,FALSE)</f>
        <v>1959</v>
      </c>
      <c r="M1599" s="10" t="str">
        <f ca="1">VLOOKUP(A1599,'Hospitalisation Details'!$A$1:$Q$2344,5,FALSE)</f>
        <v>Aug</v>
      </c>
      <c r="N1599" s="11">
        <f ca="1">VLOOKUP(A1599,'Hospitalisation Details'!$A$1:$Q$2344,6,FALSE)</f>
        <v>6</v>
      </c>
      <c r="O1599" s="17">
        <f ca="1">VLOOKUP(A1599,'Hospitalisation Details'!$A$1:$Q$2344,7,FALSE)</f>
        <v>21768</v>
      </c>
      <c r="P1599" s="11">
        <f ca="1">VLOOKUP(A1599,'Hospitalisation Details'!$A$1:$Q$2344,10,FALSE)</f>
        <v>13770.1</v>
      </c>
      <c r="Q1599" s="11" t="str">
        <f ca="1">VLOOKUP(A1599,'Hospitalisation Details'!$A$1:$Q$2344,12,FALSE)</f>
        <v>tier - 3</v>
      </c>
      <c r="R1599" s="11" t="str">
        <f ca="1">VLOOKUP(A1599,'Hospitalisation Details'!$A$1:$Q$2344,14,FALSE)</f>
        <v>tier - 1</v>
      </c>
      <c r="S1599" s="11">
        <f ca="1">VLOOKUP(A1599,'Hospitalisation Details'!$A$1:$Q$2344,17,FALSE)</f>
        <v>66</v>
      </c>
      <c r="T1599" s="11" t="str">
        <f ca="1">VLOOKUP(A1599,'Hospitalisation Details'!$A$1:$Q$2336,16,FALSE)</f>
        <v>R1012</v>
      </c>
    </row>
    <row r="1600" ht="15.5" spans="1:20">
      <c r="A1600" s="10" t="s">
        <v>5802</v>
      </c>
      <c r="B1600" s="11" t="str">
        <f>VLOOKUP(A1600,'Customer Names'!$H$6:$K$2340,3,FALSE)</f>
        <v>  Kalvin J</v>
      </c>
      <c r="C1600" s="11">
        <f>VLOOKUP(A1600,'Medical Examinations'!$A$1:$L$2336,2,FALSE)</f>
        <v>19.21</v>
      </c>
      <c r="D1600" s="11">
        <f>VLOOKUP(A1600,'Medical Examinations'!$A$1:$L$2336,3,FALSE)</f>
        <v>5.52</v>
      </c>
      <c r="E1600" s="11" t="str">
        <f>VLOOKUP(A1600,'Medical Examinations'!$A$1:$L$2336,4,FALSE)</f>
        <v>No</v>
      </c>
      <c r="F1600" s="11" t="str">
        <f>VLOOKUP(A1600,'Medical Examinations'!$A$1:$L$2336,5,FALSE)</f>
        <v>No</v>
      </c>
      <c r="G1600" s="11" t="str">
        <f>VLOOKUP(A1600,'Medical Examinations'!$A$1:$L$2336,6,FALSE)</f>
        <v>No</v>
      </c>
      <c r="H1600" s="11">
        <f>VLOOKUP(A1600,'Medical Examinations'!$A$1:$L$2336,8,FALSE)</f>
        <v>2</v>
      </c>
      <c r="I1600" s="11" t="str">
        <f>VLOOKUP(A1600,'Medical Examinations'!$A$1:$L$2336,10,FALSE)</f>
        <v>No</v>
      </c>
      <c r="J1600" s="11" t="str">
        <f>VLOOKUP(A1600,'Medical Examinations'!$A$1:$L$2336,11,FALSE)</f>
        <v>Normal Weight</v>
      </c>
      <c r="K1600" s="11" t="str">
        <f>VLOOKUP(A1600,'Medical Examinations'!$A$1:$L$2336,12,FALSE)</f>
        <v>Normal</v>
      </c>
      <c r="L1600" s="10">
        <f ca="1">VLOOKUP(A1600,'Hospitalisation Details'!$A$1:$Q$2344,3,FALSE)</f>
        <v>1966</v>
      </c>
      <c r="M1600" s="10" t="str">
        <f ca="1">VLOOKUP(A1600,'Hospitalisation Details'!$A$1:$Q$2344,5,FALSE)</f>
        <v>Nov</v>
      </c>
      <c r="N1600" s="11">
        <f ca="1">VLOOKUP(A1600,'Hospitalisation Details'!$A$1:$Q$2344,6,FALSE)</f>
        <v>10</v>
      </c>
      <c r="O1600" s="17">
        <f ca="1">VLOOKUP(A1600,'Hospitalisation Details'!$A$1:$Q$2344,7,FALSE)</f>
        <v>24421</v>
      </c>
      <c r="P1600" s="11">
        <f ca="1">VLOOKUP(A1600,'Hospitalisation Details'!$A$1:$Q$2344,10,FALSE)</f>
        <v>13801.61</v>
      </c>
      <c r="Q1600" s="11" t="str">
        <f ca="1">VLOOKUP(A1600,'Hospitalisation Details'!$A$1:$Q$2344,12,FALSE)</f>
        <v>tier - 3</v>
      </c>
      <c r="R1600" s="11" t="str">
        <f ca="1">VLOOKUP(A1600,'Hospitalisation Details'!$A$1:$Q$2344,14,FALSE)</f>
        <v>tier - 3</v>
      </c>
      <c r="S1600" s="11">
        <f ca="1">VLOOKUP(A1600,'Hospitalisation Details'!$A$1:$Q$2344,17,FALSE)</f>
        <v>58</v>
      </c>
      <c r="T1600" s="11" t="str">
        <f ca="1">VLOOKUP(A1600,'Hospitalisation Details'!$A$1:$Q$2336,16,FALSE)</f>
        <v>R1026</v>
      </c>
    </row>
    <row r="1601" ht="15.5" spans="1:20">
      <c r="A1601" s="10" t="s">
        <v>5805</v>
      </c>
      <c r="B1601" s="11" t="str">
        <f>VLOOKUP(A1601,'Customer Names'!$H$6:$K$2340,3,FALSE)</f>
        <v>  Dave</v>
      </c>
      <c r="C1601" s="11">
        <f>VLOOKUP(A1601,'Medical Examinations'!$A$1:$L$2336,2,FALSE)</f>
        <v>23.2</v>
      </c>
      <c r="D1601" s="11">
        <f>VLOOKUP(A1601,'Medical Examinations'!$A$1:$L$2336,3,FALSE)</f>
        <v>4.41</v>
      </c>
      <c r="E1601" s="11" t="str">
        <f>VLOOKUP(A1601,'Medical Examinations'!$A$1:$L$2336,4,FALSE)</f>
        <v>No</v>
      </c>
      <c r="F1601" s="11" t="str">
        <f>VLOOKUP(A1601,'Medical Examinations'!$A$1:$L$2336,5,FALSE)</f>
        <v>No</v>
      </c>
      <c r="G1601" s="11" t="str">
        <f>VLOOKUP(A1601,'Medical Examinations'!$A$1:$L$2336,6,FALSE)</f>
        <v>Yes</v>
      </c>
      <c r="H1601" s="11">
        <f>VLOOKUP(A1601,'Medical Examinations'!$A$1:$L$2336,8,FALSE)</f>
        <v>1</v>
      </c>
      <c r="I1601" s="11" t="str">
        <f>VLOOKUP(A1601,'Medical Examinations'!$A$1:$L$2336,10,FALSE)</f>
        <v>No</v>
      </c>
      <c r="J1601" s="11" t="str">
        <f>VLOOKUP(A1601,'Medical Examinations'!$A$1:$L$2336,11,FALSE)</f>
        <v>Normal Weight</v>
      </c>
      <c r="K1601" s="11" t="str">
        <f>VLOOKUP(A1601,'Medical Examinations'!$A$1:$L$2336,12,FALSE)</f>
        <v>Normal</v>
      </c>
      <c r="L1601" s="10">
        <f ca="1">VLOOKUP(A1601,'Hospitalisation Details'!$A$1:$Q$2344,3,FALSE)</f>
        <v>1986</v>
      </c>
      <c r="M1601" s="10" t="str">
        <f ca="1">VLOOKUP(A1601,'Hospitalisation Details'!$A$1:$Q$2344,5,FALSE)</f>
        <v>Dec</v>
      </c>
      <c r="N1601" s="11">
        <f ca="1">VLOOKUP(A1601,'Hospitalisation Details'!$A$1:$Q$2344,6,FALSE)</f>
        <v>8</v>
      </c>
      <c r="O1601" s="17">
        <f ca="1">VLOOKUP(A1601,'Hospitalisation Details'!$A$1:$Q$2344,7,FALSE)</f>
        <v>31754</v>
      </c>
      <c r="P1601" s="11">
        <f ca="1">VLOOKUP(A1601,'Hospitalisation Details'!$A$1:$Q$2344,10,FALSE)</f>
        <v>13819.49</v>
      </c>
      <c r="Q1601" s="11" t="str">
        <f ca="1">VLOOKUP(A1601,'Hospitalisation Details'!$A$1:$Q$2344,12,FALSE)</f>
        <v>tier - 3</v>
      </c>
      <c r="R1601" s="11" t="str">
        <f ca="1">VLOOKUP(A1601,'Hospitalisation Details'!$A$1:$Q$2344,14,FALSE)</f>
        <v>tier - 2</v>
      </c>
      <c r="S1601" s="11">
        <f ca="1">VLOOKUP(A1601,'Hospitalisation Details'!$A$1:$Q$2344,17,FALSE)</f>
        <v>38</v>
      </c>
      <c r="T1601" s="11" t="str">
        <f ca="1">VLOOKUP(A1601,'Hospitalisation Details'!$A$1:$Q$2336,16,FALSE)</f>
        <v>R1012</v>
      </c>
    </row>
    <row r="1602" ht="15.5" spans="1:20">
      <c r="A1602" s="10" t="s">
        <v>5808</v>
      </c>
      <c r="B1602" s="11" t="str">
        <f>VLOOKUP(A1602,'Customer Names'!$H$6:$K$2340,3,FALSE)</f>
        <v>  Barbara G</v>
      </c>
      <c r="C1602" s="11">
        <f>VLOOKUP(A1602,'Medical Examinations'!$A$1:$L$2336,2,FALSE)</f>
        <v>32.5</v>
      </c>
      <c r="D1602" s="11">
        <f>VLOOKUP(A1602,'Medical Examinations'!$A$1:$L$2336,3,FALSE)</f>
        <v>4.69</v>
      </c>
      <c r="E1602" s="11" t="str">
        <f>VLOOKUP(A1602,'Medical Examinations'!$A$1:$L$2336,4,FALSE)</f>
        <v>yes</v>
      </c>
      <c r="F1602" s="11" t="str">
        <f>VLOOKUP(A1602,'Medical Examinations'!$A$1:$L$2336,5,FALSE)</f>
        <v>No</v>
      </c>
      <c r="G1602" s="11" t="str">
        <f>VLOOKUP(A1602,'Medical Examinations'!$A$1:$L$2336,6,FALSE)</f>
        <v>Yes</v>
      </c>
      <c r="H1602" s="11">
        <f>VLOOKUP(A1602,'Medical Examinations'!$A$1:$L$2336,8,FALSE)</f>
        <v>1</v>
      </c>
      <c r="I1602" s="11" t="str">
        <f>VLOOKUP(A1602,'Medical Examinations'!$A$1:$L$2336,10,FALSE)</f>
        <v>No</v>
      </c>
      <c r="J1602" s="11" t="str">
        <f>VLOOKUP(A1602,'Medical Examinations'!$A$1:$L$2336,11,FALSE)</f>
        <v>Obesity</v>
      </c>
      <c r="K1602" s="11" t="str">
        <f>VLOOKUP(A1602,'Medical Examinations'!$A$1:$L$2336,12,FALSE)</f>
        <v>Normal</v>
      </c>
      <c r="L1602" s="10">
        <f ca="1">VLOOKUP(A1602,'Hospitalisation Details'!$A$1:$Q$2344,3,FALSE)</f>
        <v>1958</v>
      </c>
      <c r="M1602" s="10" t="str">
        <f ca="1">VLOOKUP(A1602,'Hospitalisation Details'!$A$1:$Q$2344,5,FALSE)</f>
        <v>Nov</v>
      </c>
      <c r="N1602" s="11">
        <f ca="1">VLOOKUP(A1602,'Hospitalisation Details'!$A$1:$Q$2344,6,FALSE)</f>
        <v>25</v>
      </c>
      <c r="O1602" s="17">
        <f ca="1">VLOOKUP(A1602,'Hospitalisation Details'!$A$1:$Q$2344,7,FALSE)</f>
        <v>21514</v>
      </c>
      <c r="P1602" s="11">
        <f ca="1">VLOOKUP(A1602,'Hospitalisation Details'!$A$1:$Q$2344,10,FALSE)</f>
        <v>13822.8</v>
      </c>
      <c r="Q1602" s="11" t="str">
        <f ca="1">VLOOKUP(A1602,'Hospitalisation Details'!$A$1:$Q$2344,12,FALSE)</f>
        <v>tier - 3</v>
      </c>
      <c r="R1602" s="11" t="str">
        <f ca="1">VLOOKUP(A1602,'Hospitalisation Details'!$A$1:$Q$2344,14,FALSE)</f>
        <v>tier - 3</v>
      </c>
      <c r="S1602" s="11">
        <f ca="1">VLOOKUP(A1602,'Hospitalisation Details'!$A$1:$Q$2344,17,FALSE)</f>
        <v>66</v>
      </c>
      <c r="T1602" s="11" t="str">
        <f ca="1">VLOOKUP(A1602,'Hospitalisation Details'!$A$1:$Q$2336,16,FALSE)</f>
        <v>R1011</v>
      </c>
    </row>
    <row r="1603" ht="15.5" spans="1:20">
      <c r="A1603" s="10" t="s">
        <v>5812</v>
      </c>
      <c r="B1603" s="11" t="str">
        <f>VLOOKUP(A1603,'Customer Names'!$H$6:$K$2340,3,FALSE)</f>
        <v>  Skylar</v>
      </c>
      <c r="C1603" s="11">
        <f>VLOOKUP(A1603,'Medical Examinations'!$A$1:$L$2336,2,FALSE)</f>
        <v>20.9</v>
      </c>
      <c r="D1603" s="11">
        <f>VLOOKUP(A1603,'Medical Examinations'!$A$1:$L$2336,3,FALSE)</f>
        <v>6.94</v>
      </c>
      <c r="E1603" s="11" t="str">
        <f>VLOOKUP(A1603,'Medical Examinations'!$A$1:$L$2336,4,FALSE)</f>
        <v>No</v>
      </c>
      <c r="F1603" s="11" t="str">
        <f>VLOOKUP(A1603,'Medical Examinations'!$A$1:$L$2336,5,FALSE)</f>
        <v>No</v>
      </c>
      <c r="G1603" s="11" t="str">
        <f>VLOOKUP(A1603,'Medical Examinations'!$A$1:$L$2336,6,FALSE)</f>
        <v>No</v>
      </c>
      <c r="H1603" s="11">
        <f>VLOOKUP(A1603,'Medical Examinations'!$A$1:$L$2336,8,FALSE)</f>
        <v>0</v>
      </c>
      <c r="I1603" s="11" t="str">
        <f>VLOOKUP(A1603,'Medical Examinations'!$A$1:$L$2336,10,FALSE)</f>
        <v>No</v>
      </c>
      <c r="J1603" s="11" t="str">
        <f>VLOOKUP(A1603,'Medical Examinations'!$A$1:$L$2336,11,FALSE)</f>
        <v>Normal Weight</v>
      </c>
      <c r="K1603" s="11" t="str">
        <f>VLOOKUP(A1603,'Medical Examinations'!$A$1:$L$2336,12,FALSE)</f>
        <v>Diabetes</v>
      </c>
      <c r="L1603" s="10">
        <f ca="1">VLOOKUP(A1603,'Hospitalisation Details'!$A$1:$Q$2344,3,FALSE)</f>
        <v>1958</v>
      </c>
      <c r="M1603" s="10" t="str">
        <f ca="1">VLOOKUP(A1603,'Hospitalisation Details'!$A$1:$Q$2344,5,FALSE)</f>
        <v>Dec</v>
      </c>
      <c r="N1603" s="11">
        <f ca="1">VLOOKUP(A1603,'Hospitalisation Details'!$A$1:$Q$2344,6,FALSE)</f>
        <v>10</v>
      </c>
      <c r="O1603" s="17">
        <f ca="1">VLOOKUP(A1603,'Hospitalisation Details'!$A$1:$Q$2344,7,FALSE)</f>
        <v>21529</v>
      </c>
      <c r="P1603" s="11">
        <f ca="1">VLOOKUP(A1603,'Hospitalisation Details'!$A$1:$Q$2344,10,FALSE)</f>
        <v>13831.12</v>
      </c>
      <c r="Q1603" s="11" t="str">
        <f ca="1">VLOOKUP(A1603,'Hospitalisation Details'!$A$1:$Q$2344,12,FALSE)</f>
        <v>tier - 3</v>
      </c>
      <c r="R1603" s="11" t="str">
        <f ca="1">VLOOKUP(A1603,'Hospitalisation Details'!$A$1:$Q$2344,14,FALSE)</f>
        <v>tier - 1</v>
      </c>
      <c r="S1603" s="11">
        <f ca="1">VLOOKUP(A1603,'Hospitalisation Details'!$A$1:$Q$2344,17,FALSE)</f>
        <v>66</v>
      </c>
      <c r="T1603" s="11" t="str">
        <f ca="1">VLOOKUP(A1603,'Hospitalisation Details'!$A$1:$Q$2336,16,FALSE)</f>
        <v>R1013</v>
      </c>
    </row>
    <row r="1604" ht="15.5" spans="1:20">
      <c r="A1604" s="10" t="s">
        <v>5816</v>
      </c>
      <c r="B1604" s="11" t="str">
        <f>VLOOKUP(A1604,'Customer Names'!$H$6:$K$2340,3,FALSE)</f>
        <v>  Nick</v>
      </c>
      <c r="C1604" s="11">
        <f>VLOOKUP(A1604,'Medical Examinations'!$A$1:$L$2336,2,FALSE)</f>
        <v>19.11</v>
      </c>
      <c r="D1604" s="11">
        <f>VLOOKUP(A1604,'Medical Examinations'!$A$1:$L$2336,3,FALSE)</f>
        <v>4.35</v>
      </c>
      <c r="E1604" s="11" t="str">
        <f>VLOOKUP(A1604,'Medical Examinations'!$A$1:$L$2336,4,FALSE)</f>
        <v>No</v>
      </c>
      <c r="F1604" s="11" t="str">
        <f>VLOOKUP(A1604,'Medical Examinations'!$A$1:$L$2336,5,FALSE)</f>
        <v>No</v>
      </c>
      <c r="G1604" s="11" t="str">
        <f>VLOOKUP(A1604,'Medical Examinations'!$A$1:$L$2336,6,FALSE)</f>
        <v>No</v>
      </c>
      <c r="H1604" s="11">
        <f>VLOOKUP(A1604,'Medical Examinations'!$A$1:$L$2336,8,FALSE)</f>
        <v>2</v>
      </c>
      <c r="I1604" s="11" t="str">
        <f>VLOOKUP(A1604,'Medical Examinations'!$A$1:$L$2336,10,FALSE)</f>
        <v>No</v>
      </c>
      <c r="J1604" s="11" t="str">
        <f>VLOOKUP(A1604,'Medical Examinations'!$A$1:$L$2336,11,FALSE)</f>
        <v>Normal Weight</v>
      </c>
      <c r="K1604" s="11" t="str">
        <f>VLOOKUP(A1604,'Medical Examinations'!$A$1:$L$2336,12,FALSE)</f>
        <v>Normal</v>
      </c>
      <c r="L1604" s="10">
        <f ca="1">VLOOKUP(A1604,'Hospitalisation Details'!$A$1:$Q$2344,3,FALSE)</f>
        <v>2003</v>
      </c>
      <c r="M1604" s="10" t="str">
        <f ca="1">VLOOKUP(A1604,'Hospitalisation Details'!$A$1:$Q$2344,5,FALSE)</f>
        <v>Jun</v>
      </c>
      <c r="N1604" s="11">
        <f ca="1">VLOOKUP(A1604,'Hospitalisation Details'!$A$1:$Q$2344,6,FALSE)</f>
        <v>7</v>
      </c>
      <c r="O1604" s="17">
        <f ca="1">VLOOKUP(A1604,'Hospitalisation Details'!$A$1:$Q$2344,7,FALSE)</f>
        <v>37779</v>
      </c>
      <c r="P1604" s="11">
        <f ca="1">VLOOKUP(A1604,'Hospitalisation Details'!$A$1:$Q$2344,10,FALSE)</f>
        <v>13844.51</v>
      </c>
      <c r="Q1604" s="11" t="str">
        <f ca="1">VLOOKUP(A1604,'Hospitalisation Details'!$A$1:$Q$2344,12,FALSE)</f>
        <v>tier - 2</v>
      </c>
      <c r="R1604" s="11" t="str">
        <f ca="1">VLOOKUP(A1604,'Hospitalisation Details'!$A$1:$Q$2344,14,FALSE)</f>
        <v>tier - 1</v>
      </c>
      <c r="S1604" s="11">
        <f ca="1">VLOOKUP(A1604,'Hospitalisation Details'!$A$1:$Q$2344,17,FALSE)</f>
        <v>22</v>
      </c>
      <c r="T1604" s="11" t="str">
        <f ca="1">VLOOKUP(A1604,'Hospitalisation Details'!$A$1:$Q$2336,16,FALSE)</f>
        <v>R1011</v>
      </c>
    </row>
    <row r="1605" ht="15.5" spans="1:20">
      <c r="A1605" s="10" t="s">
        <v>5819</v>
      </c>
      <c r="B1605" s="11" t="str">
        <f>VLOOKUP(A1605,'Customer Names'!$H$6:$K$2340,3,FALSE)</f>
        <v>  Sunny S</v>
      </c>
      <c r="C1605" s="11">
        <f>VLOOKUP(A1605,'Medical Examinations'!$A$1:$L$2336,2,FALSE)</f>
        <v>31.17</v>
      </c>
      <c r="D1605" s="11">
        <f>VLOOKUP(A1605,'Medical Examinations'!$A$1:$L$2336,3,FALSE)</f>
        <v>5.28</v>
      </c>
      <c r="E1605" s="11" t="str">
        <f>VLOOKUP(A1605,'Medical Examinations'!$A$1:$L$2336,4,FALSE)</f>
        <v>No</v>
      </c>
      <c r="F1605" s="11" t="str">
        <f>VLOOKUP(A1605,'Medical Examinations'!$A$1:$L$2336,5,FALSE)</f>
        <v>No</v>
      </c>
      <c r="G1605" s="11" t="str">
        <f>VLOOKUP(A1605,'Medical Examinations'!$A$1:$L$2336,6,FALSE)</f>
        <v>No</v>
      </c>
      <c r="H1605" s="11">
        <f>VLOOKUP(A1605,'Medical Examinations'!$A$1:$L$2336,8,FALSE)</f>
        <v>1</v>
      </c>
      <c r="I1605" s="11" t="str">
        <f>VLOOKUP(A1605,'Medical Examinations'!$A$1:$L$2336,10,FALSE)</f>
        <v>No</v>
      </c>
      <c r="J1605" s="11" t="str">
        <f>VLOOKUP(A1605,'Medical Examinations'!$A$1:$L$2336,11,FALSE)</f>
        <v>Obesity</v>
      </c>
      <c r="K1605" s="11" t="str">
        <f>VLOOKUP(A1605,'Medical Examinations'!$A$1:$L$2336,12,FALSE)</f>
        <v>Normal</v>
      </c>
      <c r="L1605" s="10">
        <f ca="1">VLOOKUP(A1605,'Hospitalisation Details'!$A$1:$Q$2344,3,FALSE)</f>
        <v>1960</v>
      </c>
      <c r="M1605" s="10" t="str">
        <f ca="1">VLOOKUP(A1605,'Hospitalisation Details'!$A$1:$Q$2344,5,FALSE)</f>
        <v>Jul</v>
      </c>
      <c r="N1605" s="11">
        <f ca="1">VLOOKUP(A1605,'Hospitalisation Details'!$A$1:$Q$2344,6,FALSE)</f>
        <v>21</v>
      </c>
      <c r="O1605" s="17">
        <f ca="1">VLOOKUP(A1605,'Hospitalisation Details'!$A$1:$Q$2344,7,FALSE)</f>
        <v>22118</v>
      </c>
      <c r="P1605" s="11">
        <f ca="1">VLOOKUP(A1605,'Hospitalisation Details'!$A$1:$Q$2344,10,FALSE)</f>
        <v>13844.8</v>
      </c>
      <c r="Q1605" s="11" t="str">
        <f ca="1">VLOOKUP(A1605,'Hospitalisation Details'!$A$1:$Q$2344,12,FALSE)</f>
        <v>tier - 2</v>
      </c>
      <c r="R1605" s="11" t="str">
        <f ca="1">VLOOKUP(A1605,'Hospitalisation Details'!$A$1:$Q$2344,14,FALSE)</f>
        <v>tier - 2</v>
      </c>
      <c r="S1605" s="11">
        <f ca="1">VLOOKUP(A1605,'Hospitalisation Details'!$A$1:$Q$2344,17,FALSE)</f>
        <v>65</v>
      </c>
      <c r="T1605" s="11" t="str">
        <f ca="1">VLOOKUP(A1605,'Hospitalisation Details'!$A$1:$Q$2336,16,FALSE)</f>
        <v>R1012</v>
      </c>
    </row>
    <row r="1606" ht="15.5" spans="1:20">
      <c r="A1606" s="10" t="s">
        <v>5822</v>
      </c>
      <c r="B1606" s="11" t="str">
        <f>VLOOKUP(A1606,'Customer Names'!$H$6:$K$2340,3,FALSE)</f>
        <v>  Anne-Marie</v>
      </c>
      <c r="C1606" s="11">
        <f>VLOOKUP(A1606,'Medical Examinations'!$A$1:$L$2336,2,FALSE)</f>
        <v>36.08</v>
      </c>
      <c r="D1606" s="11">
        <f>VLOOKUP(A1606,'Medical Examinations'!$A$1:$L$2336,3,FALSE)</f>
        <v>4.29</v>
      </c>
      <c r="E1606" s="11" t="str">
        <f>VLOOKUP(A1606,'Medical Examinations'!$A$1:$L$2336,4,FALSE)</f>
        <v>No</v>
      </c>
      <c r="F1606" s="11" t="str">
        <f>VLOOKUP(A1606,'Medical Examinations'!$A$1:$L$2336,5,FALSE)</f>
        <v>No</v>
      </c>
      <c r="G1606" s="11" t="str">
        <f>VLOOKUP(A1606,'Medical Examinations'!$A$1:$L$2336,6,FALSE)</f>
        <v>No</v>
      </c>
      <c r="H1606" s="11">
        <f>VLOOKUP(A1606,'Medical Examinations'!$A$1:$L$2336,8,FALSE)</f>
        <v>0</v>
      </c>
      <c r="I1606" s="11" t="str">
        <f>VLOOKUP(A1606,'Medical Examinations'!$A$1:$L$2336,10,FALSE)</f>
        <v>No</v>
      </c>
      <c r="J1606" s="11" t="str">
        <f>VLOOKUP(A1606,'Medical Examinations'!$A$1:$L$2336,11,FALSE)</f>
        <v>Obesity</v>
      </c>
      <c r="K1606" s="11" t="str">
        <f>VLOOKUP(A1606,'Medical Examinations'!$A$1:$L$2336,12,FALSE)</f>
        <v>Normal</v>
      </c>
      <c r="L1606" s="10">
        <f ca="1">VLOOKUP(A1606,'Hospitalisation Details'!$A$1:$Q$2344,3,FALSE)</f>
        <v>1978</v>
      </c>
      <c r="M1606" s="10" t="str">
        <f ca="1">VLOOKUP(A1606,'Hospitalisation Details'!$A$1:$Q$2344,5,FALSE)</f>
        <v>Dec</v>
      </c>
      <c r="N1606" s="11">
        <f ca="1">VLOOKUP(A1606,'Hospitalisation Details'!$A$1:$Q$2344,6,FALSE)</f>
        <v>19</v>
      </c>
      <c r="O1606" s="17">
        <f ca="1">VLOOKUP(A1606,'Hospitalisation Details'!$A$1:$Q$2344,7,FALSE)</f>
        <v>28843</v>
      </c>
      <c r="P1606" s="11">
        <f ca="1">VLOOKUP(A1606,'Hospitalisation Details'!$A$1:$Q$2344,10,FALSE)</f>
        <v>13874.89</v>
      </c>
      <c r="Q1606" s="11" t="str">
        <f ca="1">VLOOKUP(A1606,'Hospitalisation Details'!$A$1:$Q$2344,12,FALSE)</f>
        <v>tier - 2</v>
      </c>
      <c r="R1606" s="11" t="str">
        <f ca="1">VLOOKUP(A1606,'Hospitalisation Details'!$A$1:$Q$2344,14,FALSE)</f>
        <v>tier - 1</v>
      </c>
      <c r="S1606" s="11">
        <f ca="1">VLOOKUP(A1606,'Hospitalisation Details'!$A$1:$Q$2344,17,FALSE)</f>
        <v>46</v>
      </c>
      <c r="T1606" s="11" t="str">
        <f ca="1">VLOOKUP(A1606,'Hospitalisation Details'!$A$1:$Q$2336,16,FALSE)</f>
        <v>R1012</v>
      </c>
    </row>
    <row r="1607" ht="15.5" spans="1:20">
      <c r="A1607" s="10" t="s">
        <v>5826</v>
      </c>
      <c r="B1607" s="11" t="str">
        <f>VLOOKUP(A1607,'Customer Names'!$H$6:$K$2340,3,FALSE)</f>
        <v>  Nicholas</v>
      </c>
      <c r="C1607" s="11">
        <f>VLOOKUP(A1607,'Medical Examinations'!$A$1:$L$2336,2,FALSE)</f>
        <v>28.025</v>
      </c>
      <c r="D1607" s="11">
        <f>VLOOKUP(A1607,'Medical Examinations'!$A$1:$L$2336,3,FALSE)</f>
        <v>5.69</v>
      </c>
      <c r="E1607" s="11" t="str">
        <f>VLOOKUP(A1607,'Medical Examinations'!$A$1:$L$2336,4,FALSE)</f>
        <v>yes</v>
      </c>
      <c r="F1607" s="11" t="str">
        <f>VLOOKUP(A1607,'Medical Examinations'!$A$1:$L$2336,5,FALSE)</f>
        <v>No</v>
      </c>
      <c r="G1607" s="11" t="str">
        <f>VLOOKUP(A1607,'Medical Examinations'!$A$1:$L$2336,6,FALSE)</f>
        <v>No</v>
      </c>
      <c r="H1607" s="11">
        <f>VLOOKUP(A1607,'Medical Examinations'!$A$1:$L$2336,8,FALSE)</f>
        <v>0</v>
      </c>
      <c r="I1607" s="11" t="str">
        <f>VLOOKUP(A1607,'Medical Examinations'!$A$1:$L$2336,10,FALSE)</f>
        <v>No</v>
      </c>
      <c r="J1607" s="11" t="str">
        <f>VLOOKUP(A1607,'Medical Examinations'!$A$1:$L$2336,11,FALSE)</f>
        <v>Over Weight</v>
      </c>
      <c r="K1607" s="11" t="str">
        <f>VLOOKUP(A1607,'Medical Examinations'!$A$1:$L$2336,12,FALSE)</f>
        <v>Normal</v>
      </c>
      <c r="L1607" s="10">
        <f ca="1">VLOOKUP(A1607,'Hospitalisation Details'!$A$1:$Q$2344,3,FALSE)</f>
        <v>1959</v>
      </c>
      <c r="M1607" s="10" t="str">
        <f ca="1">VLOOKUP(A1607,'Hospitalisation Details'!$A$1:$Q$2344,5,FALSE)</f>
        <v>Oct</v>
      </c>
      <c r="N1607" s="11">
        <f ca="1">VLOOKUP(A1607,'Hospitalisation Details'!$A$1:$Q$2344,6,FALSE)</f>
        <v>5</v>
      </c>
      <c r="O1607" s="17">
        <f ca="1">VLOOKUP(A1607,'Hospitalisation Details'!$A$1:$Q$2344,7,FALSE)</f>
        <v>21828</v>
      </c>
      <c r="P1607" s="11">
        <f ca="1">VLOOKUP(A1607,'Hospitalisation Details'!$A$1:$Q$2344,10,FALSE)</f>
        <v>13880.95</v>
      </c>
      <c r="Q1607" s="11" t="str">
        <f ca="1">VLOOKUP(A1607,'Hospitalisation Details'!$A$1:$Q$2344,12,FALSE)</f>
        <v>tier - 2</v>
      </c>
      <c r="R1607" s="11" t="str">
        <f ca="1">VLOOKUP(A1607,'Hospitalisation Details'!$A$1:$Q$2344,14,FALSE)</f>
        <v>tier - 2</v>
      </c>
      <c r="S1607" s="11">
        <f ca="1">VLOOKUP(A1607,'Hospitalisation Details'!$A$1:$Q$2344,17,FALSE)</f>
        <v>66</v>
      </c>
      <c r="T1607" s="11" t="str">
        <f ca="1">VLOOKUP(A1607,'Hospitalisation Details'!$A$1:$Q$2336,16,FALSE)</f>
        <v>R1011</v>
      </c>
    </row>
    <row r="1608" ht="15.5" spans="1:20">
      <c r="A1608" s="10" t="s">
        <v>5829</v>
      </c>
      <c r="B1608" s="11" t="str">
        <f>VLOOKUP(A1608,'Customer Names'!$H$6:$K$2340,3,FALSE)</f>
        <v>  Scott M</v>
      </c>
      <c r="C1608" s="11">
        <f>VLOOKUP(A1608,'Medical Examinations'!$A$1:$L$2336,2,FALSE)</f>
        <v>24.32</v>
      </c>
      <c r="D1608" s="11">
        <f>VLOOKUP(A1608,'Medical Examinations'!$A$1:$L$2336,3,FALSE)</f>
        <v>5.56</v>
      </c>
      <c r="E1608" s="11" t="str">
        <f>VLOOKUP(A1608,'Medical Examinations'!$A$1:$L$2336,4,FALSE)</f>
        <v>yes</v>
      </c>
      <c r="F1608" s="11" t="str">
        <f>VLOOKUP(A1608,'Medical Examinations'!$A$1:$L$2336,5,FALSE)</f>
        <v>No</v>
      </c>
      <c r="G1608" s="11" t="str">
        <f>VLOOKUP(A1608,'Medical Examinations'!$A$1:$L$2336,6,FALSE)</f>
        <v>No</v>
      </c>
      <c r="H1608" s="11">
        <f>VLOOKUP(A1608,'Medical Examinations'!$A$1:$L$2336,8,FALSE)</f>
        <v>0</v>
      </c>
      <c r="I1608" s="11" t="str">
        <f>VLOOKUP(A1608,'Medical Examinations'!$A$1:$L$2336,10,FALSE)</f>
        <v>No</v>
      </c>
      <c r="J1608" s="11" t="str">
        <f>VLOOKUP(A1608,'Medical Examinations'!$A$1:$L$2336,11,FALSE)</f>
        <v>Normal Weight</v>
      </c>
      <c r="K1608" s="11" t="str">
        <f>VLOOKUP(A1608,'Medical Examinations'!$A$1:$L$2336,12,FALSE)</f>
        <v>Normal</v>
      </c>
      <c r="L1608" s="10">
        <f ca="1">VLOOKUP(A1608,'Hospitalisation Details'!$A$1:$Q$2344,3,FALSE)</f>
        <v>1985</v>
      </c>
      <c r="M1608" s="10" t="str">
        <f ca="1">VLOOKUP(A1608,'Hospitalisation Details'!$A$1:$Q$2344,5,FALSE)</f>
        <v>Sep</v>
      </c>
      <c r="N1608" s="11">
        <f ca="1">VLOOKUP(A1608,'Hospitalisation Details'!$A$1:$Q$2344,6,FALSE)</f>
        <v>25</v>
      </c>
      <c r="O1608" s="17">
        <f ca="1">VLOOKUP(A1608,'Hospitalisation Details'!$A$1:$Q$2344,7,FALSE)</f>
        <v>31315</v>
      </c>
      <c r="P1608" s="11">
        <f ca="1">VLOOKUP(A1608,'Hospitalisation Details'!$A$1:$Q$2344,10,FALSE)</f>
        <v>13886.4</v>
      </c>
      <c r="Q1608" s="11" t="str">
        <f ca="1">VLOOKUP(A1608,'Hospitalisation Details'!$A$1:$Q$2344,12,FALSE)</f>
        <v>tier - 2</v>
      </c>
      <c r="R1608" s="11" t="str">
        <f ca="1">VLOOKUP(A1608,'Hospitalisation Details'!$A$1:$Q$2344,14,FALSE)</f>
        <v>tier - 2</v>
      </c>
      <c r="S1608" s="11">
        <f ca="1">VLOOKUP(A1608,'Hospitalisation Details'!$A$1:$Q$2344,17,FALSE)</f>
        <v>40</v>
      </c>
      <c r="T1608" s="11" t="str">
        <f ca="1">VLOOKUP(A1608,'Hospitalisation Details'!$A$1:$Q$2336,16,FALSE)</f>
        <v>R1012</v>
      </c>
    </row>
    <row r="1609" ht="15.5" spans="1:20">
      <c r="A1609" s="10" t="s">
        <v>5832</v>
      </c>
      <c r="B1609" s="11" t="str">
        <f>VLOOKUP(A1609,'Customer Names'!$H$6:$K$2340,3,FALSE)</f>
        <v>  Marisa A</v>
      </c>
      <c r="C1609" s="11">
        <f>VLOOKUP(A1609,'Medical Examinations'!$A$1:$L$2336,2,FALSE)</f>
        <v>38</v>
      </c>
      <c r="D1609" s="11">
        <f>VLOOKUP(A1609,'Medical Examinations'!$A$1:$L$2336,3,FALSE)</f>
        <v>5.41</v>
      </c>
      <c r="E1609" s="11" t="str">
        <f>VLOOKUP(A1609,'Medical Examinations'!$A$1:$L$2336,4,FALSE)</f>
        <v>yes</v>
      </c>
      <c r="F1609" s="11" t="str">
        <f>VLOOKUP(A1609,'Medical Examinations'!$A$1:$L$2336,5,FALSE)</f>
        <v>No</v>
      </c>
      <c r="G1609" s="11" t="str">
        <f>VLOOKUP(A1609,'Medical Examinations'!$A$1:$L$2336,6,FALSE)</f>
        <v>No</v>
      </c>
      <c r="H1609" s="11">
        <f>VLOOKUP(A1609,'Medical Examinations'!$A$1:$L$2336,8,FALSE)</f>
        <v>1</v>
      </c>
      <c r="I1609" s="11" t="str">
        <f>VLOOKUP(A1609,'Medical Examinations'!$A$1:$L$2336,10,FALSE)</f>
        <v>No</v>
      </c>
      <c r="J1609" s="11" t="str">
        <f>VLOOKUP(A1609,'Medical Examinations'!$A$1:$L$2336,11,FALSE)</f>
        <v>Obesity</v>
      </c>
      <c r="K1609" s="11" t="str">
        <f>VLOOKUP(A1609,'Medical Examinations'!$A$1:$L$2336,12,FALSE)</f>
        <v>Normal</v>
      </c>
      <c r="L1609" s="10">
        <f ca="1">VLOOKUP(A1609,'Hospitalisation Details'!$A$1:$Q$2344,3,FALSE)</f>
        <v>1959</v>
      </c>
      <c r="M1609" s="10" t="str">
        <f ca="1">VLOOKUP(A1609,'Hospitalisation Details'!$A$1:$Q$2344,5,FALSE)</f>
        <v>Dec</v>
      </c>
      <c r="N1609" s="11">
        <f ca="1">VLOOKUP(A1609,'Hospitalisation Details'!$A$1:$Q$2344,6,FALSE)</f>
        <v>29</v>
      </c>
      <c r="O1609" s="17">
        <f ca="1">VLOOKUP(A1609,'Hospitalisation Details'!$A$1:$Q$2344,7,FALSE)</f>
        <v>21913</v>
      </c>
      <c r="P1609" s="11">
        <f ca="1">VLOOKUP(A1609,'Hospitalisation Details'!$A$1:$Q$2344,10,FALSE)</f>
        <v>13887.2</v>
      </c>
      <c r="Q1609" s="11" t="str">
        <f ca="1">VLOOKUP(A1609,'Hospitalisation Details'!$A$1:$Q$2344,12,FALSE)</f>
        <v>tier - 2</v>
      </c>
      <c r="R1609" s="11" t="str">
        <f ca="1">VLOOKUP(A1609,'Hospitalisation Details'!$A$1:$Q$2344,14,FALSE)</f>
        <v>tier - 3</v>
      </c>
      <c r="S1609" s="11">
        <f ca="1">VLOOKUP(A1609,'Hospitalisation Details'!$A$1:$Q$2344,17,FALSE)</f>
        <v>65</v>
      </c>
      <c r="T1609" s="11" t="str">
        <f ca="1">VLOOKUP(A1609,'Hospitalisation Details'!$A$1:$Q$2336,16,FALSE)</f>
        <v>R1013</v>
      </c>
    </row>
    <row r="1610" ht="15.5" spans="1:20">
      <c r="A1610" s="10" t="s">
        <v>5835</v>
      </c>
      <c r="B1610" s="11" t="str">
        <f>VLOOKUP(A1610,'Customer Names'!$H$6:$K$2340,3,FALSE)</f>
        <v>  Katie</v>
      </c>
      <c r="C1610" s="11">
        <f>VLOOKUP(A1610,'Medical Examinations'!$A$1:$L$2336,2,FALSE)</f>
        <v>31.6</v>
      </c>
      <c r="D1610" s="11">
        <f>VLOOKUP(A1610,'Medical Examinations'!$A$1:$L$2336,3,FALSE)</f>
        <v>10.85</v>
      </c>
      <c r="E1610" s="11" t="str">
        <f>VLOOKUP(A1610,'Medical Examinations'!$A$1:$L$2336,4,FALSE)</f>
        <v>yes</v>
      </c>
      <c r="F1610" s="11" t="str">
        <f>VLOOKUP(A1610,'Medical Examinations'!$A$1:$L$2336,5,FALSE)</f>
        <v>No</v>
      </c>
      <c r="G1610" s="11" t="str">
        <f>VLOOKUP(A1610,'Medical Examinations'!$A$1:$L$2336,6,FALSE)</f>
        <v>No</v>
      </c>
      <c r="H1610" s="11">
        <f>VLOOKUP(A1610,'Medical Examinations'!$A$1:$L$2336,8,FALSE)</f>
        <v>0</v>
      </c>
      <c r="I1610" s="11" t="str">
        <f>VLOOKUP(A1610,'Medical Examinations'!$A$1:$L$2336,10,FALSE)</f>
        <v>No</v>
      </c>
      <c r="J1610" s="11" t="str">
        <f>VLOOKUP(A1610,'Medical Examinations'!$A$1:$L$2336,11,FALSE)</f>
        <v>Obesity</v>
      </c>
      <c r="K1610" s="11" t="str">
        <f>VLOOKUP(A1610,'Medical Examinations'!$A$1:$L$2336,12,FALSE)</f>
        <v>Diabetes</v>
      </c>
      <c r="L1610" s="10">
        <f ca="1">VLOOKUP(A1610,'Hospitalisation Details'!$A$1:$Q$2344,3,FALSE)</f>
        <v>1959</v>
      </c>
      <c r="M1610" s="10" t="str">
        <f ca="1">VLOOKUP(A1610,'Hospitalisation Details'!$A$1:$Q$2344,5,FALSE)</f>
        <v>Jul</v>
      </c>
      <c r="N1610" s="11">
        <f ca="1">VLOOKUP(A1610,'Hospitalisation Details'!$A$1:$Q$2344,6,FALSE)</f>
        <v>7</v>
      </c>
      <c r="O1610" s="17">
        <f ca="1">VLOOKUP(A1610,'Hospitalisation Details'!$A$1:$Q$2344,7,FALSE)</f>
        <v>21738</v>
      </c>
      <c r="P1610" s="11">
        <f ca="1">VLOOKUP(A1610,'Hospitalisation Details'!$A$1:$Q$2344,10,FALSE)</f>
        <v>13887.97</v>
      </c>
      <c r="Q1610" s="11" t="str">
        <f ca="1">VLOOKUP(A1610,'Hospitalisation Details'!$A$1:$Q$2344,12,FALSE)</f>
        <v>tier - 2</v>
      </c>
      <c r="R1610" s="11" t="str">
        <f ca="1">VLOOKUP(A1610,'Hospitalisation Details'!$A$1:$Q$2344,14,FALSE)</f>
        <v>tier - 2</v>
      </c>
      <c r="S1610" s="11">
        <f ca="1">VLOOKUP(A1610,'Hospitalisation Details'!$A$1:$Q$2344,17,FALSE)</f>
        <v>66</v>
      </c>
      <c r="T1610" s="11" t="str">
        <f ca="1">VLOOKUP(A1610,'Hospitalisation Details'!$A$1:$Q$2336,16,FALSE)</f>
        <v>R1013</v>
      </c>
    </row>
    <row r="1611" ht="15.5" spans="1:20">
      <c r="A1611" s="10" t="s">
        <v>5838</v>
      </c>
      <c r="B1611" s="11" t="str">
        <f>VLOOKUP(A1611,'Customer Names'!$H$6:$K$2340,3,FALSE)</f>
        <v>  Amy L</v>
      </c>
      <c r="C1611" s="11">
        <f>VLOOKUP(A1611,'Medical Examinations'!$A$1:$L$2336,2,FALSE)</f>
        <v>31.02</v>
      </c>
      <c r="D1611" s="11">
        <f>VLOOKUP(A1611,'Medical Examinations'!$A$1:$L$2336,3,FALSE)</f>
        <v>11.63</v>
      </c>
      <c r="E1611" s="11" t="str">
        <f>VLOOKUP(A1611,'Medical Examinations'!$A$1:$L$2336,4,FALSE)</f>
        <v>yes</v>
      </c>
      <c r="F1611" s="11" t="str">
        <f>VLOOKUP(A1611,'Medical Examinations'!$A$1:$L$2336,5,FALSE)</f>
        <v>No</v>
      </c>
      <c r="G1611" s="11" t="str">
        <f>VLOOKUP(A1611,'Medical Examinations'!$A$1:$L$2336,6,FALSE)</f>
        <v>No</v>
      </c>
      <c r="H1611" s="11">
        <f>VLOOKUP(A1611,'Medical Examinations'!$A$1:$L$2336,8,FALSE)</f>
        <v>0</v>
      </c>
      <c r="I1611" s="11" t="str">
        <f>VLOOKUP(A1611,'Medical Examinations'!$A$1:$L$2336,10,FALSE)</f>
        <v>No</v>
      </c>
      <c r="J1611" s="11" t="str">
        <f>VLOOKUP(A1611,'Medical Examinations'!$A$1:$L$2336,11,FALSE)</f>
        <v>Obesity</v>
      </c>
      <c r="K1611" s="11" t="str">
        <f>VLOOKUP(A1611,'Medical Examinations'!$A$1:$L$2336,12,FALSE)</f>
        <v>Diabetes</v>
      </c>
      <c r="L1611" s="10">
        <f ca="1">VLOOKUP(A1611,'Hospitalisation Details'!$A$1:$Q$2344,3,FALSE)</f>
        <v>1962</v>
      </c>
      <c r="M1611" s="10" t="str">
        <f ca="1">VLOOKUP(A1611,'Hospitalisation Details'!$A$1:$Q$2344,5,FALSE)</f>
        <v>Jul</v>
      </c>
      <c r="N1611" s="11">
        <f ca="1">VLOOKUP(A1611,'Hospitalisation Details'!$A$1:$Q$2344,6,FALSE)</f>
        <v>27</v>
      </c>
      <c r="O1611" s="17">
        <f ca="1">VLOOKUP(A1611,'Hospitalisation Details'!$A$1:$Q$2344,7,FALSE)</f>
        <v>22854</v>
      </c>
      <c r="P1611" s="11">
        <f ca="1">VLOOKUP(A1611,'Hospitalisation Details'!$A$1:$Q$2344,10,FALSE)</f>
        <v>13919.82</v>
      </c>
      <c r="Q1611" s="11" t="str">
        <f ca="1">VLOOKUP(A1611,'Hospitalisation Details'!$A$1:$Q$2344,12,FALSE)</f>
        <v>tier - 2</v>
      </c>
      <c r="R1611" s="11" t="str">
        <f ca="1">VLOOKUP(A1611,'Hospitalisation Details'!$A$1:$Q$2344,14,FALSE)</f>
        <v>tier - 2</v>
      </c>
      <c r="S1611" s="11">
        <f ca="1">VLOOKUP(A1611,'Hospitalisation Details'!$A$1:$Q$2344,17,FALSE)</f>
        <v>63</v>
      </c>
      <c r="T1611" s="11" t="str">
        <f ca="1">VLOOKUP(A1611,'Hospitalisation Details'!$A$1:$Q$2336,16,FALSE)</f>
        <v>R1013</v>
      </c>
    </row>
    <row r="1612" ht="15.5" spans="1:20">
      <c r="A1612" s="10" t="s">
        <v>5841</v>
      </c>
      <c r="B1612" s="11" t="str">
        <f>VLOOKUP(A1612,'Customer Names'!$H$6:$K$2340,3,FALSE)</f>
        <v>  Jenna M</v>
      </c>
      <c r="C1612" s="11">
        <f>VLOOKUP(A1612,'Medical Examinations'!$A$1:$L$2336,2,FALSE)</f>
        <v>29.26</v>
      </c>
      <c r="D1612" s="11">
        <f>VLOOKUP(A1612,'Medical Examinations'!$A$1:$L$2336,3,FALSE)</f>
        <v>5.68</v>
      </c>
      <c r="E1612" s="11" t="str">
        <f>VLOOKUP(A1612,'Medical Examinations'!$A$1:$L$2336,4,FALSE)</f>
        <v>yes</v>
      </c>
      <c r="F1612" s="11" t="str">
        <f>VLOOKUP(A1612,'Medical Examinations'!$A$1:$L$2336,5,FALSE)</f>
        <v>No</v>
      </c>
      <c r="G1612" s="11" t="str">
        <f>VLOOKUP(A1612,'Medical Examinations'!$A$1:$L$2336,6,FALSE)</f>
        <v>No</v>
      </c>
      <c r="H1612" s="11">
        <f>VLOOKUP(A1612,'Medical Examinations'!$A$1:$L$2336,8,FALSE)</f>
        <v>1</v>
      </c>
      <c r="I1612" s="11" t="str">
        <f>VLOOKUP(A1612,'Medical Examinations'!$A$1:$L$2336,10,FALSE)</f>
        <v>No</v>
      </c>
      <c r="J1612" s="11" t="str">
        <f>VLOOKUP(A1612,'Medical Examinations'!$A$1:$L$2336,11,FALSE)</f>
        <v>Over Weight</v>
      </c>
      <c r="K1612" s="11" t="str">
        <f>VLOOKUP(A1612,'Medical Examinations'!$A$1:$L$2336,12,FALSE)</f>
        <v>Normal</v>
      </c>
      <c r="L1612" s="10">
        <f ca="1">VLOOKUP(A1612,'Hospitalisation Details'!$A$1:$Q$2344,3,FALSE)</f>
        <v>1960</v>
      </c>
      <c r="M1612" s="10" t="str">
        <f ca="1">VLOOKUP(A1612,'Hospitalisation Details'!$A$1:$Q$2344,5,FALSE)</f>
        <v>Jun</v>
      </c>
      <c r="N1612" s="11">
        <f ca="1">VLOOKUP(A1612,'Hospitalisation Details'!$A$1:$Q$2344,6,FALSE)</f>
        <v>18</v>
      </c>
      <c r="O1612" s="17">
        <f ca="1">VLOOKUP(A1612,'Hospitalisation Details'!$A$1:$Q$2344,7,FALSE)</f>
        <v>22085</v>
      </c>
      <c r="P1612" s="11">
        <f ca="1">VLOOKUP(A1612,'Hospitalisation Details'!$A$1:$Q$2344,10,FALSE)</f>
        <v>13937.67</v>
      </c>
      <c r="Q1612" s="11" t="str">
        <f ca="1">VLOOKUP(A1612,'Hospitalisation Details'!$A$1:$Q$2344,12,FALSE)</f>
        <v>tier - 2</v>
      </c>
      <c r="R1612" s="11" t="str">
        <f ca="1">VLOOKUP(A1612,'Hospitalisation Details'!$A$1:$Q$2344,14,FALSE)</f>
        <v>tier - 1</v>
      </c>
      <c r="S1612" s="11">
        <f ca="1">VLOOKUP(A1612,'Hospitalisation Details'!$A$1:$Q$2344,17,FALSE)</f>
        <v>65</v>
      </c>
      <c r="T1612" s="11" t="str">
        <f ca="1">VLOOKUP(A1612,'Hospitalisation Details'!$A$1:$Q$2336,16,FALSE)</f>
        <v>R1012</v>
      </c>
    </row>
    <row r="1613" ht="15.5" spans="1:20">
      <c r="A1613" s="10" t="s">
        <v>5843</v>
      </c>
      <c r="B1613" s="11" t="str">
        <f>VLOOKUP(A1613,'Customer Names'!$H$6:$K$2340,3,FALSE)</f>
        <v>  Elizabeth M</v>
      </c>
      <c r="C1613" s="11">
        <f>VLOOKUP(A1613,'Medical Examinations'!$A$1:$L$2336,2,FALSE)</f>
        <v>15.09</v>
      </c>
      <c r="D1613" s="11">
        <f>VLOOKUP(A1613,'Medical Examinations'!$A$1:$L$2336,3,FALSE)</f>
        <v>7.59</v>
      </c>
      <c r="E1613" s="11" t="str">
        <f>VLOOKUP(A1613,'Medical Examinations'!$A$1:$L$2336,4,FALSE)</f>
        <v>yes</v>
      </c>
      <c r="F1613" s="11" t="str">
        <f>VLOOKUP(A1613,'Medical Examinations'!$A$1:$L$2336,5,FALSE)</f>
        <v>No</v>
      </c>
      <c r="G1613" s="11" t="str">
        <f>VLOOKUP(A1613,'Medical Examinations'!$A$1:$L$2336,6,FALSE)</f>
        <v>No</v>
      </c>
      <c r="H1613" s="11">
        <f>VLOOKUP(A1613,'Medical Examinations'!$A$1:$L$2336,8,FALSE)</f>
        <v>2</v>
      </c>
      <c r="I1613" s="11" t="str">
        <f>VLOOKUP(A1613,'Medical Examinations'!$A$1:$L$2336,10,FALSE)</f>
        <v>No</v>
      </c>
      <c r="J1613" s="11" t="str">
        <f>VLOOKUP(A1613,'Medical Examinations'!$A$1:$L$2336,11,FALSE)</f>
        <v>Under Weight</v>
      </c>
      <c r="K1613" s="11" t="str">
        <f>VLOOKUP(A1613,'Medical Examinations'!$A$1:$L$2336,12,FALSE)</f>
        <v>Diabetes</v>
      </c>
      <c r="L1613" s="10">
        <f ca="1">VLOOKUP(A1613,'Hospitalisation Details'!$A$1:$Q$2344,3,FALSE)</f>
        <v>1959</v>
      </c>
      <c r="M1613" s="10" t="str">
        <f ca="1">VLOOKUP(A1613,'Hospitalisation Details'!$A$1:$Q$2344,5,FALSE)</f>
        <v>Aug</v>
      </c>
      <c r="N1613" s="11">
        <f ca="1">VLOOKUP(A1613,'Hospitalisation Details'!$A$1:$Q$2344,6,FALSE)</f>
        <v>29</v>
      </c>
      <c r="O1613" s="17">
        <f ca="1">VLOOKUP(A1613,'Hospitalisation Details'!$A$1:$Q$2344,7,FALSE)</f>
        <v>21791</v>
      </c>
      <c r="P1613" s="11">
        <f ca="1">VLOOKUP(A1613,'Hospitalisation Details'!$A$1:$Q$2344,10,FALSE)</f>
        <v>13974.46</v>
      </c>
      <c r="Q1613" s="11" t="str">
        <f ca="1">VLOOKUP(A1613,'Hospitalisation Details'!$A$1:$Q$2344,12,FALSE)</f>
        <v>tier - 2</v>
      </c>
      <c r="R1613" s="11" t="str">
        <f ca="1">VLOOKUP(A1613,'Hospitalisation Details'!$A$1:$Q$2344,14,FALSE)</f>
        <v>tier - 2</v>
      </c>
      <c r="S1613" s="11">
        <f ca="1">VLOOKUP(A1613,'Hospitalisation Details'!$A$1:$Q$2344,17,FALSE)</f>
        <v>66</v>
      </c>
      <c r="T1613" s="11" t="str">
        <f ca="1">VLOOKUP(A1613,'Hospitalisation Details'!$A$1:$Q$2336,16,FALSE)</f>
        <v>R1019</v>
      </c>
    </row>
    <row r="1614" ht="15.5" spans="1:20">
      <c r="A1614" s="10" t="s">
        <v>5847</v>
      </c>
      <c r="B1614" s="11" t="str">
        <f>VLOOKUP(A1614,'Customer Names'!$H$6:$K$2340,3,FALSE)</f>
        <v>  Lyazid</v>
      </c>
      <c r="C1614" s="11">
        <f>VLOOKUP(A1614,'Medical Examinations'!$A$1:$L$2336,2,FALSE)</f>
        <v>22.63</v>
      </c>
      <c r="D1614" s="11">
        <f>VLOOKUP(A1614,'Medical Examinations'!$A$1:$L$2336,3,FALSE)</f>
        <v>5.09</v>
      </c>
      <c r="E1614" s="11" t="str">
        <f>VLOOKUP(A1614,'Medical Examinations'!$A$1:$L$2336,4,FALSE)</f>
        <v>yes</v>
      </c>
      <c r="F1614" s="11" t="str">
        <f>VLOOKUP(A1614,'Medical Examinations'!$A$1:$L$2336,5,FALSE)</f>
        <v>No</v>
      </c>
      <c r="G1614" s="11" t="str">
        <f>VLOOKUP(A1614,'Medical Examinations'!$A$1:$L$2336,6,FALSE)</f>
        <v>No</v>
      </c>
      <c r="H1614" s="11">
        <f>VLOOKUP(A1614,'Medical Examinations'!$A$1:$L$2336,8,FALSE)</f>
        <v>0</v>
      </c>
      <c r="I1614" s="11" t="str">
        <f>VLOOKUP(A1614,'Medical Examinations'!$A$1:$L$2336,10,FALSE)</f>
        <v>No</v>
      </c>
      <c r="J1614" s="11" t="str">
        <f>VLOOKUP(A1614,'Medical Examinations'!$A$1:$L$2336,11,FALSE)</f>
        <v>Normal Weight</v>
      </c>
      <c r="K1614" s="11" t="str">
        <f>VLOOKUP(A1614,'Medical Examinations'!$A$1:$L$2336,12,FALSE)</f>
        <v>Normal</v>
      </c>
      <c r="L1614" s="10">
        <f ca="1">VLOOKUP(A1614,'Hospitalisation Details'!$A$1:$Q$2344,3,FALSE)</f>
        <v>1990</v>
      </c>
      <c r="M1614" s="10" t="str">
        <f ca="1">VLOOKUP(A1614,'Hospitalisation Details'!$A$1:$Q$2344,5,FALSE)</f>
        <v>Jul</v>
      </c>
      <c r="N1614" s="11">
        <f ca="1">VLOOKUP(A1614,'Hospitalisation Details'!$A$1:$Q$2344,6,FALSE)</f>
        <v>13</v>
      </c>
      <c r="O1614" s="17">
        <f ca="1">VLOOKUP(A1614,'Hospitalisation Details'!$A$1:$Q$2344,7,FALSE)</f>
        <v>33067</v>
      </c>
      <c r="P1614" s="11">
        <f ca="1">VLOOKUP(A1614,'Hospitalisation Details'!$A$1:$Q$2344,10,FALSE)</f>
        <v>13979.45</v>
      </c>
      <c r="Q1614" s="11" t="str">
        <f ca="1">VLOOKUP(A1614,'Hospitalisation Details'!$A$1:$Q$2344,12,FALSE)</f>
        <v>tier - 2</v>
      </c>
      <c r="R1614" s="11" t="str">
        <f ca="1">VLOOKUP(A1614,'Hospitalisation Details'!$A$1:$Q$2344,14,FALSE)</f>
        <v>tier - 1</v>
      </c>
      <c r="S1614" s="11">
        <f ca="1">VLOOKUP(A1614,'Hospitalisation Details'!$A$1:$Q$2344,17,FALSE)</f>
        <v>35</v>
      </c>
      <c r="T1614" s="11" t="str">
        <f ca="1">VLOOKUP(A1614,'Hospitalisation Details'!$A$1:$Q$2336,16,FALSE)</f>
        <v>R1023</v>
      </c>
    </row>
    <row r="1615" ht="15.5" spans="1:20">
      <c r="A1615" s="10" t="s">
        <v>5850</v>
      </c>
      <c r="B1615" s="11" t="str">
        <f>VLOOKUP(A1615,'Customer Names'!$H$6:$K$2340,3,FALSE)</f>
        <v>  Lindsey A</v>
      </c>
      <c r="C1615" s="11">
        <f>VLOOKUP(A1615,'Medical Examinations'!$A$1:$L$2336,2,FALSE)</f>
        <v>23.46</v>
      </c>
      <c r="D1615" s="11">
        <f>VLOOKUP(A1615,'Medical Examinations'!$A$1:$L$2336,3,FALSE)</f>
        <v>4.21</v>
      </c>
      <c r="E1615" s="11" t="str">
        <f>VLOOKUP(A1615,'Medical Examinations'!$A$1:$L$2336,4,FALSE)</f>
        <v>No</v>
      </c>
      <c r="F1615" s="11" t="str">
        <f>VLOOKUP(A1615,'Medical Examinations'!$A$1:$L$2336,5,FALSE)</f>
        <v>No</v>
      </c>
      <c r="G1615" s="11" t="str">
        <f>VLOOKUP(A1615,'Medical Examinations'!$A$1:$L$2336,6,FALSE)</f>
        <v>No</v>
      </c>
      <c r="H1615" s="11">
        <f>VLOOKUP(A1615,'Medical Examinations'!$A$1:$L$2336,8,FALSE)</f>
        <v>1</v>
      </c>
      <c r="I1615" s="11" t="str">
        <f>VLOOKUP(A1615,'Medical Examinations'!$A$1:$L$2336,10,FALSE)</f>
        <v>No</v>
      </c>
      <c r="J1615" s="11" t="str">
        <f>VLOOKUP(A1615,'Medical Examinations'!$A$1:$L$2336,11,FALSE)</f>
        <v>Normal Weight</v>
      </c>
      <c r="K1615" s="11" t="str">
        <f>VLOOKUP(A1615,'Medical Examinations'!$A$1:$L$2336,12,FALSE)</f>
        <v>Normal</v>
      </c>
      <c r="L1615" s="10">
        <f ca="1">VLOOKUP(A1615,'Hospitalisation Details'!$A$1:$Q$2344,3,FALSE)</f>
        <v>1959</v>
      </c>
      <c r="M1615" s="10" t="str">
        <f ca="1">VLOOKUP(A1615,'Hospitalisation Details'!$A$1:$Q$2344,5,FALSE)</f>
        <v>Sep</v>
      </c>
      <c r="N1615" s="11">
        <f ca="1">VLOOKUP(A1615,'Hospitalisation Details'!$A$1:$Q$2344,6,FALSE)</f>
        <v>6</v>
      </c>
      <c r="O1615" s="17">
        <f ca="1">VLOOKUP(A1615,'Hospitalisation Details'!$A$1:$Q$2344,7,FALSE)</f>
        <v>21799</v>
      </c>
      <c r="P1615" s="11">
        <f ca="1">VLOOKUP(A1615,'Hospitalisation Details'!$A$1:$Q$2344,10,FALSE)</f>
        <v>13981.85</v>
      </c>
      <c r="Q1615" s="11" t="str">
        <f ca="1">VLOOKUP(A1615,'Hospitalisation Details'!$A$1:$Q$2344,12,FALSE)</f>
        <v>tier - 2</v>
      </c>
      <c r="R1615" s="11" t="str">
        <f ca="1">VLOOKUP(A1615,'Hospitalisation Details'!$A$1:$Q$2344,14,FALSE)</f>
        <v>tier - 1</v>
      </c>
      <c r="S1615" s="11">
        <f ca="1">VLOOKUP(A1615,'Hospitalisation Details'!$A$1:$Q$2344,17,FALSE)</f>
        <v>66</v>
      </c>
      <c r="T1615" s="11" t="str">
        <f ca="1">VLOOKUP(A1615,'Hospitalisation Details'!$A$1:$Q$2336,16,FALSE)</f>
        <v>R1016</v>
      </c>
    </row>
    <row r="1616" ht="15.5" spans="1:20">
      <c r="A1616" s="10" t="s">
        <v>5853</v>
      </c>
      <c r="B1616" s="11" t="str">
        <f>VLOOKUP(A1616,'Customer Names'!$H$6:$K$2340,3,FALSE)</f>
        <v>  Chris</v>
      </c>
      <c r="C1616" s="11">
        <f>VLOOKUP(A1616,'Medical Examinations'!$A$1:$L$2336,2,FALSE)</f>
        <v>22.56</v>
      </c>
      <c r="D1616" s="11">
        <f>VLOOKUP(A1616,'Medical Examinations'!$A$1:$L$2336,3,FALSE)</f>
        <v>4.34</v>
      </c>
      <c r="E1616" s="11" t="str">
        <f>VLOOKUP(A1616,'Medical Examinations'!$A$1:$L$2336,4,FALSE)</f>
        <v>yes</v>
      </c>
      <c r="F1616" s="11" t="str">
        <f>VLOOKUP(A1616,'Medical Examinations'!$A$1:$L$2336,5,FALSE)</f>
        <v>No</v>
      </c>
      <c r="G1616" s="11" t="str">
        <f>VLOOKUP(A1616,'Medical Examinations'!$A$1:$L$2336,6,FALSE)</f>
        <v>No</v>
      </c>
      <c r="H1616" s="11">
        <f>VLOOKUP(A1616,'Medical Examinations'!$A$1:$L$2336,8,FALSE)</f>
        <v>0</v>
      </c>
      <c r="I1616" s="11" t="str">
        <f>VLOOKUP(A1616,'Medical Examinations'!$A$1:$L$2336,10,FALSE)</f>
        <v>No</v>
      </c>
      <c r="J1616" s="11" t="str">
        <f>VLOOKUP(A1616,'Medical Examinations'!$A$1:$L$2336,11,FALSE)</f>
        <v>Normal Weight</v>
      </c>
      <c r="K1616" s="11" t="str">
        <f>VLOOKUP(A1616,'Medical Examinations'!$A$1:$L$2336,12,FALSE)</f>
        <v>Normal</v>
      </c>
      <c r="L1616" s="10">
        <f ca="1">VLOOKUP(A1616,'Hospitalisation Details'!$A$1:$Q$2344,3,FALSE)</f>
        <v>1963</v>
      </c>
      <c r="M1616" s="10" t="str">
        <f ca="1">VLOOKUP(A1616,'Hospitalisation Details'!$A$1:$Q$2344,5,FALSE)</f>
        <v>Dec</v>
      </c>
      <c r="N1616" s="11">
        <f ca="1">VLOOKUP(A1616,'Hospitalisation Details'!$A$1:$Q$2344,6,FALSE)</f>
        <v>23</v>
      </c>
      <c r="O1616" s="17">
        <f ca="1">VLOOKUP(A1616,'Hospitalisation Details'!$A$1:$Q$2344,7,FALSE)</f>
        <v>23368</v>
      </c>
      <c r="P1616" s="11">
        <f ca="1">VLOOKUP(A1616,'Hospitalisation Details'!$A$1:$Q$2344,10,FALSE)</f>
        <v>14001.13</v>
      </c>
      <c r="Q1616" s="11" t="str">
        <f ca="1">VLOOKUP(A1616,'Hospitalisation Details'!$A$1:$Q$2344,12,FALSE)</f>
        <v>tier - 2</v>
      </c>
      <c r="R1616" s="11" t="str">
        <f ca="1">VLOOKUP(A1616,'Hospitalisation Details'!$A$1:$Q$2344,14,FALSE)</f>
        <v>tier - 1</v>
      </c>
      <c r="S1616" s="11">
        <f ca="1">VLOOKUP(A1616,'Hospitalisation Details'!$A$1:$Q$2344,17,FALSE)</f>
        <v>61</v>
      </c>
      <c r="T1616" s="11" t="str">
        <f ca="1">VLOOKUP(A1616,'Hospitalisation Details'!$A$1:$Q$2336,16,FALSE)</f>
        <v>R1013</v>
      </c>
    </row>
    <row r="1617" ht="15.5" spans="1:20">
      <c r="A1617" s="10" t="s">
        <v>5857</v>
      </c>
      <c r="B1617" s="11" t="str">
        <f>VLOOKUP(A1617,'Customer Names'!$H$6:$K$2340,3,FALSE)</f>
        <v>  Jennifer A</v>
      </c>
      <c r="C1617" s="11">
        <f>VLOOKUP(A1617,'Medical Examinations'!$A$1:$L$2336,2,FALSE)</f>
        <v>19.28</v>
      </c>
      <c r="D1617" s="11">
        <f>VLOOKUP(A1617,'Medical Examinations'!$A$1:$L$2336,3,FALSE)</f>
        <v>11.85</v>
      </c>
      <c r="E1617" s="11" t="str">
        <f>VLOOKUP(A1617,'Medical Examinations'!$A$1:$L$2336,4,FALSE)</f>
        <v>No</v>
      </c>
      <c r="F1617" s="11" t="str">
        <f>VLOOKUP(A1617,'Medical Examinations'!$A$1:$L$2336,5,FALSE)</f>
        <v>No</v>
      </c>
      <c r="G1617" s="11" t="str">
        <f>VLOOKUP(A1617,'Medical Examinations'!$A$1:$L$2336,6,FALSE)</f>
        <v>No</v>
      </c>
      <c r="H1617" s="11">
        <f>VLOOKUP(A1617,'Medical Examinations'!$A$1:$L$2336,8,FALSE)</f>
        <v>2</v>
      </c>
      <c r="I1617" s="11" t="str">
        <f>VLOOKUP(A1617,'Medical Examinations'!$A$1:$L$2336,10,FALSE)</f>
        <v>No</v>
      </c>
      <c r="J1617" s="11" t="str">
        <f>VLOOKUP(A1617,'Medical Examinations'!$A$1:$L$2336,11,FALSE)</f>
        <v>Normal Weight</v>
      </c>
      <c r="K1617" s="11" t="str">
        <f>VLOOKUP(A1617,'Medical Examinations'!$A$1:$L$2336,12,FALSE)</f>
        <v>Diabetes</v>
      </c>
      <c r="L1617" s="10">
        <f ca="1">VLOOKUP(A1617,'Hospitalisation Details'!$A$1:$Q$2344,3,FALSE)</f>
        <v>1963</v>
      </c>
      <c r="M1617" s="10" t="str">
        <f ca="1">VLOOKUP(A1617,'Hospitalisation Details'!$A$1:$Q$2344,5,FALSE)</f>
        <v>Jul</v>
      </c>
      <c r="N1617" s="11">
        <f ca="1">VLOOKUP(A1617,'Hospitalisation Details'!$A$1:$Q$2344,6,FALSE)</f>
        <v>6</v>
      </c>
      <c r="O1617" s="17">
        <f ca="1">VLOOKUP(A1617,'Hospitalisation Details'!$A$1:$Q$2344,7,FALSE)</f>
        <v>23198</v>
      </c>
      <c r="P1617" s="11">
        <f ca="1">VLOOKUP(A1617,'Hospitalisation Details'!$A$1:$Q$2344,10,FALSE)</f>
        <v>14001.29</v>
      </c>
      <c r="Q1617" s="11" t="str">
        <f ca="1">VLOOKUP(A1617,'Hospitalisation Details'!$A$1:$Q$2344,12,FALSE)</f>
        <v>tier - 2</v>
      </c>
      <c r="R1617" s="11" t="str">
        <f ca="1">VLOOKUP(A1617,'Hospitalisation Details'!$A$1:$Q$2344,14,FALSE)</f>
        <v>tier - 2</v>
      </c>
      <c r="S1617" s="11">
        <f ca="1">VLOOKUP(A1617,'Hospitalisation Details'!$A$1:$Q$2344,17,FALSE)</f>
        <v>62</v>
      </c>
      <c r="T1617" s="11" t="str">
        <f ca="1">VLOOKUP(A1617,'Hospitalisation Details'!$A$1:$Q$2336,16,FALSE)</f>
        <v>R1013</v>
      </c>
    </row>
    <row r="1618" ht="15.5" spans="1:20">
      <c r="A1618" s="10" t="s">
        <v>5860</v>
      </c>
      <c r="B1618" s="11" t="str">
        <f>VLOOKUP(A1618,'Customer Names'!$H$6:$K$2340,3,FALSE)</f>
        <v>  Leif S</v>
      </c>
      <c r="C1618" s="11">
        <f>VLOOKUP(A1618,'Medical Examinations'!$A$1:$L$2336,2,FALSE)</f>
        <v>15.37</v>
      </c>
      <c r="D1618" s="11">
        <f>VLOOKUP(A1618,'Medical Examinations'!$A$1:$L$2336,3,FALSE)</f>
        <v>9.61</v>
      </c>
      <c r="E1618" s="11" t="str">
        <f>VLOOKUP(A1618,'Medical Examinations'!$A$1:$L$2336,4,FALSE)</f>
        <v>yes</v>
      </c>
      <c r="F1618" s="11" t="str">
        <f>VLOOKUP(A1618,'Medical Examinations'!$A$1:$L$2336,5,FALSE)</f>
        <v>No</v>
      </c>
      <c r="G1618" s="11" t="str">
        <f>VLOOKUP(A1618,'Medical Examinations'!$A$1:$L$2336,6,FALSE)</f>
        <v>No</v>
      </c>
      <c r="H1618" s="11">
        <f>VLOOKUP(A1618,'Medical Examinations'!$A$1:$L$2336,8,FALSE)</f>
        <v>2</v>
      </c>
      <c r="I1618" s="11" t="str">
        <f>VLOOKUP(A1618,'Medical Examinations'!$A$1:$L$2336,10,FALSE)</f>
        <v>No</v>
      </c>
      <c r="J1618" s="11" t="str">
        <f>VLOOKUP(A1618,'Medical Examinations'!$A$1:$L$2336,11,FALSE)</f>
        <v>Under Weight</v>
      </c>
      <c r="K1618" s="11" t="str">
        <f>VLOOKUP(A1618,'Medical Examinations'!$A$1:$L$2336,12,FALSE)</f>
        <v>Diabetes</v>
      </c>
      <c r="L1618" s="10">
        <f ca="1">VLOOKUP(A1618,'Hospitalisation Details'!$A$1:$Q$2344,3,FALSE)</f>
        <v>1963</v>
      </c>
      <c r="M1618" s="10" t="str">
        <f ca="1">VLOOKUP(A1618,'Hospitalisation Details'!$A$1:$Q$2344,5,FALSE)</f>
        <v>Jul</v>
      </c>
      <c r="N1618" s="11">
        <f ca="1">VLOOKUP(A1618,'Hospitalisation Details'!$A$1:$Q$2344,6,FALSE)</f>
        <v>8</v>
      </c>
      <c r="O1618" s="17">
        <f ca="1">VLOOKUP(A1618,'Hospitalisation Details'!$A$1:$Q$2344,7,FALSE)</f>
        <v>23200</v>
      </c>
      <c r="P1618" s="11">
        <f ca="1">VLOOKUP(A1618,'Hospitalisation Details'!$A$1:$Q$2344,10,FALSE)</f>
        <v>14007.22</v>
      </c>
      <c r="Q1618" s="11" t="str">
        <f ca="1">VLOOKUP(A1618,'Hospitalisation Details'!$A$1:$Q$2344,12,FALSE)</f>
        <v>tier - 2</v>
      </c>
      <c r="R1618" s="11" t="str">
        <f ca="1">VLOOKUP(A1618,'Hospitalisation Details'!$A$1:$Q$2344,14,FALSE)</f>
        <v>tier - 3</v>
      </c>
      <c r="S1618" s="11">
        <f ca="1">VLOOKUP(A1618,'Hospitalisation Details'!$A$1:$Q$2344,17,FALSE)</f>
        <v>62</v>
      </c>
      <c r="T1618" s="11" t="str">
        <f ca="1">VLOOKUP(A1618,'Hospitalisation Details'!$A$1:$Q$2336,16,FALSE)</f>
        <v>R1011</v>
      </c>
    </row>
    <row r="1619" ht="15.5" spans="1:20">
      <c r="A1619" s="10" t="s">
        <v>5864</v>
      </c>
      <c r="B1619" s="11" t="str">
        <f>VLOOKUP(A1619,'Customer Names'!$H$6:$K$2340,3,FALSE)</f>
        <v>  Stephanie A</v>
      </c>
      <c r="C1619" s="11">
        <f>VLOOKUP(A1619,'Medical Examinations'!$A$1:$L$2336,2,FALSE)</f>
        <v>18.71</v>
      </c>
      <c r="D1619" s="11">
        <f>VLOOKUP(A1619,'Medical Examinations'!$A$1:$L$2336,3,FALSE)</f>
        <v>5.29</v>
      </c>
      <c r="E1619" s="11" t="str">
        <f>VLOOKUP(A1619,'Medical Examinations'!$A$1:$L$2336,4,FALSE)</f>
        <v>yes</v>
      </c>
      <c r="F1619" s="11" t="str">
        <f>VLOOKUP(A1619,'Medical Examinations'!$A$1:$L$2336,5,FALSE)</f>
        <v>No</v>
      </c>
      <c r="G1619" s="11" t="str">
        <f>VLOOKUP(A1619,'Medical Examinations'!$A$1:$L$2336,6,FALSE)</f>
        <v>No</v>
      </c>
      <c r="H1619" s="11">
        <f>VLOOKUP(A1619,'Medical Examinations'!$A$1:$L$2336,8,FALSE)</f>
        <v>0</v>
      </c>
      <c r="I1619" s="11" t="str">
        <f>VLOOKUP(A1619,'Medical Examinations'!$A$1:$L$2336,10,FALSE)</f>
        <v>No</v>
      </c>
      <c r="J1619" s="11" t="str">
        <f>VLOOKUP(A1619,'Medical Examinations'!$A$1:$L$2336,11,FALSE)</f>
        <v>Normal Weight</v>
      </c>
      <c r="K1619" s="11" t="str">
        <f>VLOOKUP(A1619,'Medical Examinations'!$A$1:$L$2336,12,FALSE)</f>
        <v>Normal</v>
      </c>
      <c r="L1619" s="10">
        <f ca="1">VLOOKUP(A1619,'Hospitalisation Details'!$A$1:$Q$2344,3,FALSE)</f>
        <v>1960</v>
      </c>
      <c r="M1619" s="10" t="str">
        <f ca="1">VLOOKUP(A1619,'Hospitalisation Details'!$A$1:$Q$2344,5,FALSE)</f>
        <v>Nov</v>
      </c>
      <c r="N1619" s="11">
        <f ca="1">VLOOKUP(A1619,'Hospitalisation Details'!$A$1:$Q$2344,6,FALSE)</f>
        <v>8</v>
      </c>
      <c r="O1619" s="17">
        <f ca="1">VLOOKUP(A1619,'Hospitalisation Details'!$A$1:$Q$2344,7,FALSE)</f>
        <v>22228</v>
      </c>
      <c r="P1619" s="11">
        <f ca="1">VLOOKUP(A1619,'Hospitalisation Details'!$A$1:$Q$2344,10,FALSE)</f>
        <v>14043.48</v>
      </c>
      <c r="Q1619" s="11" t="str">
        <f ca="1">VLOOKUP(A1619,'Hospitalisation Details'!$A$1:$Q$2344,12,FALSE)</f>
        <v>tier - 2</v>
      </c>
      <c r="R1619" s="11" t="str">
        <f ca="1">VLOOKUP(A1619,'Hospitalisation Details'!$A$1:$Q$2344,14,FALSE)</f>
        <v>tier - 3</v>
      </c>
      <c r="S1619" s="11">
        <f ca="1">VLOOKUP(A1619,'Hospitalisation Details'!$A$1:$Q$2344,17,FALSE)</f>
        <v>64</v>
      </c>
      <c r="T1619" s="11" t="str">
        <f ca="1">VLOOKUP(A1619,'Hospitalisation Details'!$A$1:$Q$2336,16,FALSE)</f>
        <v>R1024</v>
      </c>
    </row>
    <row r="1620" ht="15.5" spans="1:20">
      <c r="A1620" s="10" t="s">
        <v>5868</v>
      </c>
      <c r="B1620" s="11" t="str">
        <f>VLOOKUP(A1620,'Customer Names'!$H$6:$K$2340,3,FALSE)</f>
        <v>  Bo</v>
      </c>
      <c r="C1620" s="11">
        <f>VLOOKUP(A1620,'Medical Examinations'!$A$1:$L$2336,2,FALSE)</f>
        <v>20.61</v>
      </c>
      <c r="D1620" s="11">
        <f>VLOOKUP(A1620,'Medical Examinations'!$A$1:$L$2336,3,FALSE)</f>
        <v>6.89</v>
      </c>
      <c r="E1620" s="11" t="str">
        <f>VLOOKUP(A1620,'Medical Examinations'!$A$1:$L$2336,4,FALSE)</f>
        <v>No</v>
      </c>
      <c r="F1620" s="11" t="str">
        <f>VLOOKUP(A1620,'Medical Examinations'!$A$1:$L$2336,5,FALSE)</f>
        <v>No</v>
      </c>
      <c r="G1620" s="11" t="str">
        <f>VLOOKUP(A1620,'Medical Examinations'!$A$1:$L$2336,6,FALSE)</f>
        <v>No</v>
      </c>
      <c r="H1620" s="11">
        <f>VLOOKUP(A1620,'Medical Examinations'!$A$1:$L$2336,8,FALSE)</f>
        <v>0</v>
      </c>
      <c r="I1620" s="11" t="str">
        <f>VLOOKUP(A1620,'Medical Examinations'!$A$1:$L$2336,10,FALSE)</f>
        <v>No</v>
      </c>
      <c r="J1620" s="11" t="str">
        <f>VLOOKUP(A1620,'Medical Examinations'!$A$1:$L$2336,11,FALSE)</f>
        <v>Normal Weight</v>
      </c>
      <c r="K1620" s="11" t="str">
        <f>VLOOKUP(A1620,'Medical Examinations'!$A$1:$L$2336,12,FALSE)</f>
        <v>Diabetes</v>
      </c>
      <c r="L1620" s="10">
        <f ca="1">VLOOKUP(A1620,'Hospitalisation Details'!$A$1:$Q$2344,3,FALSE)</f>
        <v>1991</v>
      </c>
      <c r="M1620" s="10" t="str">
        <f ca="1">VLOOKUP(A1620,'Hospitalisation Details'!$A$1:$Q$2344,5,FALSE)</f>
        <v>Sep</v>
      </c>
      <c r="N1620" s="11">
        <f ca="1">VLOOKUP(A1620,'Hospitalisation Details'!$A$1:$Q$2344,6,FALSE)</f>
        <v>12</v>
      </c>
      <c r="O1620" s="17">
        <f ca="1">VLOOKUP(A1620,'Hospitalisation Details'!$A$1:$Q$2344,7,FALSE)</f>
        <v>33493</v>
      </c>
      <c r="P1620" s="11">
        <f ca="1">VLOOKUP(A1620,'Hospitalisation Details'!$A$1:$Q$2344,10,FALSE)</f>
        <v>14081.93</v>
      </c>
      <c r="Q1620" s="11" t="str">
        <f ca="1">VLOOKUP(A1620,'Hospitalisation Details'!$A$1:$Q$2344,12,FALSE)</f>
        <v>tier - 2</v>
      </c>
      <c r="R1620" s="11" t="str">
        <f ca="1">VLOOKUP(A1620,'Hospitalisation Details'!$A$1:$Q$2344,14,FALSE)</f>
        <v>tier - 3</v>
      </c>
      <c r="S1620" s="11">
        <f ca="1">VLOOKUP(A1620,'Hospitalisation Details'!$A$1:$Q$2344,17,FALSE)</f>
        <v>34</v>
      </c>
      <c r="T1620" s="11" t="str">
        <f ca="1">VLOOKUP(A1620,'Hospitalisation Details'!$A$1:$Q$2336,16,FALSE)</f>
        <v>R1012</v>
      </c>
    </row>
    <row r="1621" ht="15.5" spans="1:20">
      <c r="A1621" s="10" t="s">
        <v>5871</v>
      </c>
      <c r="B1621" s="11" t="str">
        <f>VLOOKUP(A1621,'Customer Names'!$H$6:$K$2340,3,FALSE)</f>
        <v>  Leah</v>
      </c>
      <c r="C1621" s="11">
        <f>VLOOKUP(A1621,'Medical Examinations'!$A$1:$L$2336,2,FALSE)</f>
        <v>15.99</v>
      </c>
      <c r="D1621" s="11">
        <f>VLOOKUP(A1621,'Medical Examinations'!$A$1:$L$2336,3,FALSE)</f>
        <v>4.57</v>
      </c>
      <c r="E1621" s="11" t="str">
        <f>VLOOKUP(A1621,'Medical Examinations'!$A$1:$L$2336,4,FALSE)</f>
        <v>yes</v>
      </c>
      <c r="F1621" s="11" t="str">
        <f>VLOOKUP(A1621,'Medical Examinations'!$A$1:$L$2336,5,FALSE)</f>
        <v>No</v>
      </c>
      <c r="G1621" s="11" t="str">
        <f>VLOOKUP(A1621,'Medical Examinations'!$A$1:$L$2336,6,FALSE)</f>
        <v>Yes</v>
      </c>
      <c r="H1621" s="11">
        <f>VLOOKUP(A1621,'Medical Examinations'!$A$1:$L$2336,8,FALSE)</f>
        <v>1</v>
      </c>
      <c r="I1621" s="11" t="str">
        <f>VLOOKUP(A1621,'Medical Examinations'!$A$1:$L$2336,10,FALSE)</f>
        <v>No</v>
      </c>
      <c r="J1621" s="11" t="str">
        <f>VLOOKUP(A1621,'Medical Examinations'!$A$1:$L$2336,11,FALSE)</f>
        <v>Under Weight</v>
      </c>
      <c r="K1621" s="11" t="str">
        <f>VLOOKUP(A1621,'Medical Examinations'!$A$1:$L$2336,12,FALSE)</f>
        <v>Normal</v>
      </c>
      <c r="L1621" s="10">
        <f ca="1">VLOOKUP(A1621,'Hospitalisation Details'!$A$1:$Q$2344,3,FALSE)</f>
        <v>1976</v>
      </c>
      <c r="M1621" s="10" t="str">
        <f ca="1">VLOOKUP(A1621,'Hospitalisation Details'!$A$1:$Q$2344,5,FALSE)</f>
        <v>Sep</v>
      </c>
      <c r="N1621" s="11">
        <f ca="1">VLOOKUP(A1621,'Hospitalisation Details'!$A$1:$Q$2344,6,FALSE)</f>
        <v>26</v>
      </c>
      <c r="O1621" s="17">
        <f ca="1">VLOOKUP(A1621,'Hospitalisation Details'!$A$1:$Q$2344,7,FALSE)</f>
        <v>28029</v>
      </c>
      <c r="P1621" s="11">
        <f ca="1">VLOOKUP(A1621,'Hospitalisation Details'!$A$1:$Q$2344,10,FALSE)</f>
        <v>14098.07</v>
      </c>
      <c r="Q1621" s="11" t="str">
        <f ca="1">VLOOKUP(A1621,'Hospitalisation Details'!$A$1:$Q$2344,12,FALSE)</f>
        <v>tier - 2</v>
      </c>
      <c r="R1621" s="11" t="str">
        <f ca="1">VLOOKUP(A1621,'Hospitalisation Details'!$A$1:$Q$2344,14,FALSE)</f>
        <v>tier - 3</v>
      </c>
      <c r="S1621" s="11">
        <f ca="1">VLOOKUP(A1621,'Hospitalisation Details'!$A$1:$Q$2344,17,FALSE)</f>
        <v>49</v>
      </c>
      <c r="T1621" s="11" t="str">
        <f ca="1">VLOOKUP(A1621,'Hospitalisation Details'!$A$1:$Q$2336,16,FALSE)</f>
        <v>R1023</v>
      </c>
    </row>
    <row r="1622" ht="15.5" spans="1:20">
      <c r="A1622" s="10" t="s">
        <v>5874</v>
      </c>
      <c r="B1622" s="11" t="str">
        <f>VLOOKUP(A1622,'Customer Names'!$H$6:$K$2340,3,FALSE)</f>
        <v>  Kara Lynne</v>
      </c>
      <c r="C1622" s="11">
        <f>VLOOKUP(A1622,'Medical Examinations'!$A$1:$L$2336,2,FALSE)</f>
        <v>33.155</v>
      </c>
      <c r="D1622" s="11">
        <f>VLOOKUP(A1622,'Medical Examinations'!$A$1:$L$2336,3,FALSE)</f>
        <v>4.32</v>
      </c>
      <c r="E1622" s="11" t="str">
        <f>VLOOKUP(A1622,'Medical Examinations'!$A$1:$L$2336,4,FALSE)</f>
        <v>No</v>
      </c>
      <c r="F1622" s="11" t="str">
        <f>VLOOKUP(A1622,'Medical Examinations'!$A$1:$L$2336,5,FALSE)</f>
        <v>No</v>
      </c>
      <c r="G1622" s="11" t="str">
        <f>VLOOKUP(A1622,'Medical Examinations'!$A$1:$L$2336,6,FALSE)</f>
        <v>No</v>
      </c>
      <c r="H1622" s="11">
        <f>VLOOKUP(A1622,'Medical Examinations'!$A$1:$L$2336,8,FALSE)</f>
        <v>0</v>
      </c>
      <c r="I1622" s="11" t="str">
        <f>VLOOKUP(A1622,'Medical Examinations'!$A$1:$L$2336,10,FALSE)</f>
        <v>No</v>
      </c>
      <c r="J1622" s="11" t="str">
        <f>VLOOKUP(A1622,'Medical Examinations'!$A$1:$L$2336,11,FALSE)</f>
        <v>Obesity</v>
      </c>
      <c r="K1622" s="11" t="str">
        <f>VLOOKUP(A1622,'Medical Examinations'!$A$1:$L$2336,12,FALSE)</f>
        <v>Normal</v>
      </c>
      <c r="L1622" s="10">
        <f ca="1">VLOOKUP(A1622,'Hospitalisation Details'!$A$1:$Q$2344,3,FALSE)</f>
        <v>1961</v>
      </c>
      <c r="M1622" s="10" t="str">
        <f ca="1">VLOOKUP(A1622,'Hospitalisation Details'!$A$1:$Q$2344,5,FALSE)</f>
        <v>Jun</v>
      </c>
      <c r="N1622" s="11">
        <f ca="1">VLOOKUP(A1622,'Hospitalisation Details'!$A$1:$Q$2344,6,FALSE)</f>
        <v>14</v>
      </c>
      <c r="O1622" s="17">
        <f ca="1">VLOOKUP(A1622,'Hospitalisation Details'!$A$1:$Q$2344,7,FALSE)</f>
        <v>22446</v>
      </c>
      <c r="P1622" s="11">
        <f ca="1">VLOOKUP(A1622,'Hospitalisation Details'!$A$1:$Q$2344,10,FALSE)</f>
        <v>14119.62</v>
      </c>
      <c r="Q1622" s="11" t="str">
        <f ca="1">VLOOKUP(A1622,'Hospitalisation Details'!$A$1:$Q$2344,12,FALSE)</f>
        <v>tier - 2</v>
      </c>
      <c r="R1622" s="11" t="str">
        <f ca="1">VLOOKUP(A1622,'Hospitalisation Details'!$A$1:$Q$2344,14,FALSE)</f>
        <v>tier - 1</v>
      </c>
      <c r="S1622" s="11">
        <f ca="1">VLOOKUP(A1622,'Hospitalisation Details'!$A$1:$Q$2344,17,FALSE)</f>
        <v>64</v>
      </c>
      <c r="T1622" s="11" t="str">
        <f ca="1">VLOOKUP(A1622,'Hospitalisation Details'!$A$1:$Q$2336,16,FALSE)</f>
        <v>R1012</v>
      </c>
    </row>
    <row r="1623" ht="15.5" spans="1:20">
      <c r="A1623" s="10" t="s">
        <v>5878</v>
      </c>
      <c r="B1623" s="11" t="str">
        <f>VLOOKUP(A1623,'Customer Names'!$H$6:$K$2340,3,FALSE)</f>
        <v>  Jeffrey</v>
      </c>
      <c r="C1623" s="11">
        <f>VLOOKUP(A1623,'Medical Examinations'!$A$1:$L$2336,2,FALSE)</f>
        <v>26.22</v>
      </c>
      <c r="D1623" s="11">
        <f>VLOOKUP(A1623,'Medical Examinations'!$A$1:$L$2336,3,FALSE)</f>
        <v>5.57</v>
      </c>
      <c r="E1623" s="11" t="str">
        <f>VLOOKUP(A1623,'Medical Examinations'!$A$1:$L$2336,4,FALSE)</f>
        <v>yes</v>
      </c>
      <c r="F1623" s="11" t="str">
        <f>VLOOKUP(A1623,'Medical Examinations'!$A$1:$L$2336,5,FALSE)</f>
        <v>No</v>
      </c>
      <c r="G1623" s="11" t="str">
        <f>VLOOKUP(A1623,'Medical Examinations'!$A$1:$L$2336,6,FALSE)</f>
        <v>Yes</v>
      </c>
      <c r="H1623" s="11">
        <f>VLOOKUP(A1623,'Medical Examinations'!$A$1:$L$2336,8,FALSE)</f>
        <v>1</v>
      </c>
      <c r="I1623" s="11" t="str">
        <f>VLOOKUP(A1623,'Medical Examinations'!$A$1:$L$2336,10,FALSE)</f>
        <v>No</v>
      </c>
      <c r="J1623" s="11" t="str">
        <f>VLOOKUP(A1623,'Medical Examinations'!$A$1:$L$2336,11,FALSE)</f>
        <v>Over Weight</v>
      </c>
      <c r="K1623" s="11" t="str">
        <f>VLOOKUP(A1623,'Medical Examinations'!$A$1:$L$2336,12,FALSE)</f>
        <v>Normal</v>
      </c>
      <c r="L1623" s="10">
        <f ca="1">VLOOKUP(A1623,'Hospitalisation Details'!$A$1:$Q$2344,3,FALSE)</f>
        <v>2004</v>
      </c>
      <c r="M1623" s="10" t="str">
        <f ca="1">VLOOKUP(A1623,'Hospitalisation Details'!$A$1:$Q$2344,5,FALSE)</f>
        <v>Jul</v>
      </c>
      <c r="N1623" s="11">
        <f ca="1">VLOOKUP(A1623,'Hospitalisation Details'!$A$1:$Q$2344,6,FALSE)</f>
        <v>6</v>
      </c>
      <c r="O1623" s="17">
        <f ca="1">VLOOKUP(A1623,'Hospitalisation Details'!$A$1:$Q$2344,7,FALSE)</f>
        <v>38174</v>
      </c>
      <c r="P1623" s="11">
        <f ca="1">VLOOKUP(A1623,'Hospitalisation Details'!$A$1:$Q$2344,10,FALSE)</f>
        <v>14133.04</v>
      </c>
      <c r="Q1623" s="11" t="str">
        <f ca="1">VLOOKUP(A1623,'Hospitalisation Details'!$A$1:$Q$2344,12,FALSE)</f>
        <v>tier - 2</v>
      </c>
      <c r="R1623" s="11" t="str">
        <f ca="1">VLOOKUP(A1623,'Hospitalisation Details'!$A$1:$Q$2344,14,FALSE)</f>
        <v>tier - 3</v>
      </c>
      <c r="S1623" s="11">
        <f ca="1">VLOOKUP(A1623,'Hospitalisation Details'!$A$1:$Q$2344,17,FALSE)</f>
        <v>21</v>
      </c>
      <c r="T1623" s="11" t="str">
        <f ca="1">VLOOKUP(A1623,'Hospitalisation Details'!$A$1:$Q$2336,16,FALSE)</f>
        <v>R1013</v>
      </c>
    </row>
    <row r="1624" ht="15.5" spans="1:20">
      <c r="A1624" s="10" t="s">
        <v>5881</v>
      </c>
      <c r="B1624" s="11" t="str">
        <f>VLOOKUP(A1624,'Customer Names'!$H$6:$K$2340,3,FALSE)</f>
        <v>  Justin</v>
      </c>
      <c r="C1624" s="11">
        <f>VLOOKUP(A1624,'Medical Examinations'!$A$1:$L$2336,2,FALSE)</f>
        <v>21.85</v>
      </c>
      <c r="D1624" s="11">
        <f>VLOOKUP(A1624,'Medical Examinations'!$A$1:$L$2336,3,FALSE)</f>
        <v>5.26</v>
      </c>
      <c r="E1624" s="11" t="str">
        <f>VLOOKUP(A1624,'Medical Examinations'!$A$1:$L$2336,4,FALSE)</f>
        <v>yes</v>
      </c>
      <c r="F1624" s="11" t="str">
        <f>VLOOKUP(A1624,'Medical Examinations'!$A$1:$L$2336,5,FALSE)</f>
        <v>No</v>
      </c>
      <c r="G1624" s="11" t="str">
        <f>VLOOKUP(A1624,'Medical Examinations'!$A$1:$L$2336,6,FALSE)</f>
        <v>Yes</v>
      </c>
      <c r="H1624" s="11">
        <f>VLOOKUP(A1624,'Medical Examinations'!$A$1:$L$2336,8,FALSE)</f>
        <v>1</v>
      </c>
      <c r="I1624" s="11" t="str">
        <f>VLOOKUP(A1624,'Medical Examinations'!$A$1:$L$2336,10,FALSE)</f>
        <v>No</v>
      </c>
      <c r="J1624" s="11" t="str">
        <f>VLOOKUP(A1624,'Medical Examinations'!$A$1:$L$2336,11,FALSE)</f>
        <v>Normal Weight</v>
      </c>
      <c r="K1624" s="11" t="str">
        <f>VLOOKUP(A1624,'Medical Examinations'!$A$1:$L$2336,12,FALSE)</f>
        <v>Normal</v>
      </c>
      <c r="L1624" s="10">
        <f ca="1">VLOOKUP(A1624,'Hospitalisation Details'!$A$1:$Q$2344,3,FALSE)</f>
        <v>1984</v>
      </c>
      <c r="M1624" s="10" t="str">
        <f ca="1">VLOOKUP(A1624,'Hospitalisation Details'!$A$1:$Q$2344,5,FALSE)</f>
        <v>Jul</v>
      </c>
      <c r="N1624" s="11">
        <f ca="1">VLOOKUP(A1624,'Hospitalisation Details'!$A$1:$Q$2344,6,FALSE)</f>
        <v>7</v>
      </c>
      <c r="O1624" s="17">
        <f ca="1">VLOOKUP(A1624,'Hospitalisation Details'!$A$1:$Q$2344,7,FALSE)</f>
        <v>30870</v>
      </c>
      <c r="P1624" s="11">
        <f ca="1">VLOOKUP(A1624,'Hospitalisation Details'!$A$1:$Q$2344,10,FALSE)</f>
        <v>14152.46</v>
      </c>
      <c r="Q1624" s="11" t="str">
        <f ca="1">VLOOKUP(A1624,'Hospitalisation Details'!$A$1:$Q$2344,12,FALSE)</f>
        <v>tier - 2</v>
      </c>
      <c r="R1624" s="11" t="str">
        <f ca="1">VLOOKUP(A1624,'Hospitalisation Details'!$A$1:$Q$2344,14,FALSE)</f>
        <v>tier - 1</v>
      </c>
      <c r="S1624" s="11">
        <f ca="1">VLOOKUP(A1624,'Hospitalisation Details'!$A$1:$Q$2344,17,FALSE)</f>
        <v>41</v>
      </c>
      <c r="T1624" s="11" t="str">
        <f ca="1">VLOOKUP(A1624,'Hospitalisation Details'!$A$1:$Q$2336,16,FALSE)</f>
        <v>R1012</v>
      </c>
    </row>
    <row r="1625" ht="15.5" spans="1:20">
      <c r="A1625" s="10" t="s">
        <v>5884</v>
      </c>
      <c r="B1625" s="11" t="str">
        <f>VLOOKUP(A1625,'Customer Names'!$H$6:$K$2340,3,FALSE)</f>
        <v>  Emily</v>
      </c>
      <c r="C1625" s="11">
        <f>VLOOKUP(A1625,'Medical Examinations'!$A$1:$L$2336,2,FALSE)</f>
        <v>30.495</v>
      </c>
      <c r="D1625" s="11">
        <f>VLOOKUP(A1625,'Medical Examinations'!$A$1:$L$2336,3,FALSE)</f>
        <v>6.25</v>
      </c>
      <c r="E1625" s="11" t="str">
        <f>VLOOKUP(A1625,'Medical Examinations'!$A$1:$L$2336,4,FALSE)</f>
        <v>No</v>
      </c>
      <c r="F1625" s="11" t="str">
        <f>VLOOKUP(A1625,'Medical Examinations'!$A$1:$L$2336,5,FALSE)</f>
        <v>No</v>
      </c>
      <c r="G1625" s="11" t="str">
        <f>VLOOKUP(A1625,'Medical Examinations'!$A$1:$L$2336,6,FALSE)</f>
        <v>No</v>
      </c>
      <c r="H1625" s="11">
        <f>VLOOKUP(A1625,'Medical Examinations'!$A$1:$L$2336,8,FALSE)</f>
        <v>0</v>
      </c>
      <c r="I1625" s="11" t="str">
        <f>VLOOKUP(A1625,'Medical Examinations'!$A$1:$L$2336,10,FALSE)</f>
        <v>No</v>
      </c>
      <c r="J1625" s="11" t="str">
        <f>VLOOKUP(A1625,'Medical Examinations'!$A$1:$L$2336,11,FALSE)</f>
        <v>Obesity</v>
      </c>
      <c r="K1625" s="11" t="str">
        <f>VLOOKUP(A1625,'Medical Examinations'!$A$1:$L$2336,12,FALSE)</f>
        <v>Prediabetes</v>
      </c>
      <c r="L1625" s="10">
        <f ca="1">VLOOKUP(A1625,'Hospitalisation Details'!$A$1:$Q$2344,3,FALSE)</f>
        <v>1968</v>
      </c>
      <c r="M1625" s="10" t="str">
        <f ca="1">VLOOKUP(A1625,'Hospitalisation Details'!$A$1:$Q$2344,5,FALSE)</f>
        <v>Dec</v>
      </c>
      <c r="N1625" s="11">
        <f ca="1">VLOOKUP(A1625,'Hospitalisation Details'!$A$1:$Q$2344,6,FALSE)</f>
        <v>25</v>
      </c>
      <c r="O1625" s="17">
        <f ca="1">VLOOKUP(A1625,'Hospitalisation Details'!$A$1:$Q$2344,7,FALSE)</f>
        <v>25197</v>
      </c>
      <c r="P1625" s="11">
        <f ca="1">VLOOKUP(A1625,'Hospitalisation Details'!$A$1:$Q$2344,10,FALSE)</f>
        <v>14193.55</v>
      </c>
      <c r="Q1625" s="11" t="str">
        <f ca="1">VLOOKUP(A1625,'Hospitalisation Details'!$A$1:$Q$2344,12,FALSE)</f>
        <v>tier - 2</v>
      </c>
      <c r="R1625" s="11" t="str">
        <f ca="1">VLOOKUP(A1625,'Hospitalisation Details'!$A$1:$Q$2344,14,FALSE)</f>
        <v>tier - 1</v>
      </c>
      <c r="S1625" s="11">
        <f ca="1">VLOOKUP(A1625,'Hospitalisation Details'!$A$1:$Q$2344,17,FALSE)</f>
        <v>56</v>
      </c>
      <c r="T1625" s="11" t="str">
        <f ca="1">VLOOKUP(A1625,'Hospitalisation Details'!$A$1:$Q$2336,16,FALSE)</f>
        <v>R1026</v>
      </c>
    </row>
    <row r="1626" ht="15.5" spans="1:20">
      <c r="A1626" s="10" t="s">
        <v>5888</v>
      </c>
      <c r="B1626" s="11" t="str">
        <f>VLOOKUP(A1626,'Customer Names'!$H$6:$K$2340,3,FALSE)</f>
        <v>  Rebecca</v>
      </c>
      <c r="C1626" s="11">
        <f>VLOOKUP(A1626,'Medical Examinations'!$A$1:$L$2336,2,FALSE)</f>
        <v>34.105</v>
      </c>
      <c r="D1626" s="11">
        <f>VLOOKUP(A1626,'Medical Examinations'!$A$1:$L$2336,3,FALSE)</f>
        <v>5.67</v>
      </c>
      <c r="E1626" s="11" t="str">
        <f>VLOOKUP(A1626,'Medical Examinations'!$A$1:$L$2336,4,FALSE)</f>
        <v>yes</v>
      </c>
      <c r="F1626" s="11" t="str">
        <f>VLOOKUP(A1626,'Medical Examinations'!$A$1:$L$2336,5,FALSE)</f>
        <v>No</v>
      </c>
      <c r="G1626" s="11" t="str">
        <f>VLOOKUP(A1626,'Medical Examinations'!$A$1:$L$2336,6,FALSE)</f>
        <v>No</v>
      </c>
      <c r="H1626" s="11">
        <f>VLOOKUP(A1626,'Medical Examinations'!$A$1:$L$2336,8,FALSE)</f>
        <v>0</v>
      </c>
      <c r="I1626" s="11" t="str">
        <f>VLOOKUP(A1626,'Medical Examinations'!$A$1:$L$2336,10,FALSE)</f>
        <v>No</v>
      </c>
      <c r="J1626" s="11" t="str">
        <f>VLOOKUP(A1626,'Medical Examinations'!$A$1:$L$2336,11,FALSE)</f>
        <v>Obesity</v>
      </c>
      <c r="K1626" s="11" t="str">
        <f>VLOOKUP(A1626,'Medical Examinations'!$A$1:$L$2336,12,FALSE)</f>
        <v>Normal</v>
      </c>
      <c r="L1626" s="10">
        <f ca="1">VLOOKUP(A1626,'Hospitalisation Details'!$A$1:$Q$2344,3,FALSE)</f>
        <v>1983</v>
      </c>
      <c r="M1626" s="10" t="str">
        <f ca="1">VLOOKUP(A1626,'Hospitalisation Details'!$A$1:$Q$2344,5,FALSE)</f>
        <v>Nov</v>
      </c>
      <c r="N1626" s="11">
        <f ca="1">VLOOKUP(A1626,'Hospitalisation Details'!$A$1:$Q$2344,6,FALSE)</f>
        <v>17</v>
      </c>
      <c r="O1626" s="17">
        <f ca="1">VLOOKUP(A1626,'Hospitalisation Details'!$A$1:$Q$2344,7,FALSE)</f>
        <v>30637</v>
      </c>
      <c r="P1626" s="11">
        <f ca="1">VLOOKUP(A1626,'Hospitalisation Details'!$A$1:$Q$2344,10,FALSE)</f>
        <v>14209.4</v>
      </c>
      <c r="Q1626" s="11" t="str">
        <f ca="1">VLOOKUP(A1626,'Hospitalisation Details'!$A$1:$Q$2344,12,FALSE)</f>
        <v>tier - 2</v>
      </c>
      <c r="R1626" s="11" t="str">
        <f ca="1">VLOOKUP(A1626,'Hospitalisation Details'!$A$1:$Q$2344,14,FALSE)</f>
        <v>tier - 1</v>
      </c>
      <c r="S1626" s="11">
        <f ca="1">VLOOKUP(A1626,'Hospitalisation Details'!$A$1:$Q$2344,17,FALSE)</f>
        <v>41</v>
      </c>
      <c r="T1626" s="11" t="str">
        <f ca="1">VLOOKUP(A1626,'Hospitalisation Details'!$A$1:$Q$2336,16,FALSE)</f>
        <v>R1026</v>
      </c>
    </row>
    <row r="1627" ht="15.5" spans="1:20">
      <c r="A1627" s="10" t="s">
        <v>5892</v>
      </c>
      <c r="B1627" s="11" t="str">
        <f>VLOOKUP(A1627,'Customer Names'!$H$6:$K$2340,3,FALSE)</f>
        <v>  Allie</v>
      </c>
      <c r="C1627" s="11">
        <f>VLOOKUP(A1627,'Medical Examinations'!$A$1:$L$2336,2,FALSE)</f>
        <v>32.77</v>
      </c>
      <c r="D1627" s="11">
        <f>VLOOKUP(A1627,'Medical Examinations'!$A$1:$L$2336,3,FALSE)</f>
        <v>4.42</v>
      </c>
      <c r="E1627" s="11" t="str">
        <f>VLOOKUP(A1627,'Medical Examinations'!$A$1:$L$2336,4,FALSE)</f>
        <v>yes</v>
      </c>
      <c r="F1627" s="11" t="str">
        <f>VLOOKUP(A1627,'Medical Examinations'!$A$1:$L$2336,5,FALSE)</f>
        <v>No</v>
      </c>
      <c r="G1627" s="11" t="str">
        <f>VLOOKUP(A1627,'Medical Examinations'!$A$1:$L$2336,6,FALSE)</f>
        <v>No</v>
      </c>
      <c r="H1627" s="11">
        <f>VLOOKUP(A1627,'Medical Examinations'!$A$1:$L$2336,8,FALSE)</f>
        <v>1</v>
      </c>
      <c r="I1627" s="11" t="str">
        <f>VLOOKUP(A1627,'Medical Examinations'!$A$1:$L$2336,10,FALSE)</f>
        <v>No</v>
      </c>
      <c r="J1627" s="11" t="str">
        <f>VLOOKUP(A1627,'Medical Examinations'!$A$1:$L$2336,11,FALSE)</f>
        <v>Obesity</v>
      </c>
      <c r="K1627" s="11" t="str">
        <f>VLOOKUP(A1627,'Medical Examinations'!$A$1:$L$2336,12,FALSE)</f>
        <v>Normal</v>
      </c>
      <c r="L1627" s="10">
        <f ca="1">VLOOKUP(A1627,'Hospitalisation Details'!$A$1:$Q$2344,3,FALSE)</f>
        <v>1958</v>
      </c>
      <c r="M1627" s="10" t="str">
        <f ca="1">VLOOKUP(A1627,'Hospitalisation Details'!$A$1:$Q$2344,5,FALSE)</f>
        <v>Sep</v>
      </c>
      <c r="N1627" s="11">
        <f ca="1">VLOOKUP(A1627,'Hospitalisation Details'!$A$1:$Q$2344,6,FALSE)</f>
        <v>21</v>
      </c>
      <c r="O1627" s="17">
        <f ca="1">VLOOKUP(A1627,'Hospitalisation Details'!$A$1:$Q$2344,7,FALSE)</f>
        <v>21449</v>
      </c>
      <c r="P1627" s="11">
        <f ca="1">VLOOKUP(A1627,'Hospitalisation Details'!$A$1:$Q$2344,10,FALSE)</f>
        <v>14210.54</v>
      </c>
      <c r="Q1627" s="11" t="str">
        <f ca="1">VLOOKUP(A1627,'Hospitalisation Details'!$A$1:$Q$2344,12,FALSE)</f>
        <v>tier - 2</v>
      </c>
      <c r="R1627" s="11" t="str">
        <f ca="1">VLOOKUP(A1627,'Hospitalisation Details'!$A$1:$Q$2344,14,FALSE)</f>
        <v>tier - 2</v>
      </c>
      <c r="S1627" s="11">
        <f ca="1">VLOOKUP(A1627,'Hospitalisation Details'!$A$1:$Q$2344,17,FALSE)</f>
        <v>67</v>
      </c>
      <c r="T1627" s="11" t="str">
        <f ca="1">VLOOKUP(A1627,'Hospitalisation Details'!$A$1:$Q$2336,16,FALSE)</f>
        <v>R1012</v>
      </c>
    </row>
    <row r="1628" ht="15.5" spans="1:20">
      <c r="A1628" s="10" t="s">
        <v>5895</v>
      </c>
      <c r="B1628" s="11" t="str">
        <f>VLOOKUP(A1628,'Customer Names'!$H$6:$K$2340,3,FALSE)</f>
        <v>  Trasi</v>
      </c>
      <c r="C1628" s="11">
        <f>VLOOKUP(A1628,'Medical Examinations'!$A$1:$L$2336,2,FALSE)</f>
        <v>16.85</v>
      </c>
      <c r="D1628" s="11">
        <f>VLOOKUP(A1628,'Medical Examinations'!$A$1:$L$2336,3,FALSE)</f>
        <v>11.75</v>
      </c>
      <c r="E1628" s="11" t="str">
        <f>VLOOKUP(A1628,'Medical Examinations'!$A$1:$L$2336,4,FALSE)</f>
        <v>yes</v>
      </c>
      <c r="F1628" s="11" t="str">
        <f>VLOOKUP(A1628,'Medical Examinations'!$A$1:$L$2336,5,FALSE)</f>
        <v>No</v>
      </c>
      <c r="G1628" s="11" t="str">
        <f>VLOOKUP(A1628,'Medical Examinations'!$A$1:$L$2336,6,FALSE)</f>
        <v>No</v>
      </c>
      <c r="H1628" s="11">
        <f>VLOOKUP(A1628,'Medical Examinations'!$A$1:$L$2336,8,FALSE)</f>
        <v>2</v>
      </c>
      <c r="I1628" s="11" t="str">
        <f>VLOOKUP(A1628,'Medical Examinations'!$A$1:$L$2336,10,FALSE)</f>
        <v>No</v>
      </c>
      <c r="J1628" s="11" t="str">
        <f>VLOOKUP(A1628,'Medical Examinations'!$A$1:$L$2336,11,FALSE)</f>
        <v>Under Weight</v>
      </c>
      <c r="K1628" s="11" t="str">
        <f>VLOOKUP(A1628,'Medical Examinations'!$A$1:$L$2336,12,FALSE)</f>
        <v>Diabetes</v>
      </c>
      <c r="L1628" s="10">
        <f ca="1">VLOOKUP(A1628,'Hospitalisation Details'!$A$1:$Q$2344,3,FALSE)</f>
        <v>1961</v>
      </c>
      <c r="M1628" s="10" t="str">
        <f ca="1">VLOOKUP(A1628,'Hospitalisation Details'!$A$1:$Q$2344,5,FALSE)</f>
        <v>Sep</v>
      </c>
      <c r="N1628" s="11">
        <f ca="1">VLOOKUP(A1628,'Hospitalisation Details'!$A$1:$Q$2344,6,FALSE)</f>
        <v>25</v>
      </c>
      <c r="O1628" s="17">
        <f ca="1">VLOOKUP(A1628,'Hospitalisation Details'!$A$1:$Q$2344,7,FALSE)</f>
        <v>22549</v>
      </c>
      <c r="P1628" s="11">
        <f ca="1">VLOOKUP(A1628,'Hospitalisation Details'!$A$1:$Q$2344,10,FALSE)</f>
        <v>14235.07</v>
      </c>
      <c r="Q1628" s="11" t="str">
        <f ca="1">VLOOKUP(A1628,'Hospitalisation Details'!$A$1:$Q$2344,12,FALSE)</f>
        <v>tier - 2</v>
      </c>
      <c r="R1628" s="11" t="str">
        <f ca="1">VLOOKUP(A1628,'Hospitalisation Details'!$A$1:$Q$2344,14,FALSE)</f>
        <v>tier - 1</v>
      </c>
      <c r="S1628" s="11">
        <f ca="1">VLOOKUP(A1628,'Hospitalisation Details'!$A$1:$Q$2344,17,FALSE)</f>
        <v>64</v>
      </c>
      <c r="T1628" s="11" t="str">
        <f ca="1">VLOOKUP(A1628,'Hospitalisation Details'!$A$1:$Q$2336,16,FALSE)</f>
        <v>R1011</v>
      </c>
    </row>
    <row r="1629" ht="15.5" spans="1:20">
      <c r="A1629" s="10" t="s">
        <v>5898</v>
      </c>
      <c r="B1629" s="11" t="str">
        <f>VLOOKUP(A1629,'Customer Names'!$H$6:$K$2340,3,FALSE)</f>
        <v>  Kevin</v>
      </c>
      <c r="C1629" s="11">
        <f>VLOOKUP(A1629,'Medical Examinations'!$A$1:$L$2336,2,FALSE)</f>
        <v>34.7</v>
      </c>
      <c r="D1629" s="11">
        <f>VLOOKUP(A1629,'Medical Examinations'!$A$1:$L$2336,3,FALSE)</f>
        <v>6.06</v>
      </c>
      <c r="E1629" s="11" t="str">
        <f>VLOOKUP(A1629,'Medical Examinations'!$A$1:$L$2336,4,FALSE)</f>
        <v>No</v>
      </c>
      <c r="F1629" s="11" t="str">
        <f>VLOOKUP(A1629,'Medical Examinations'!$A$1:$L$2336,5,FALSE)</f>
        <v>No</v>
      </c>
      <c r="G1629" s="11" t="str">
        <f>VLOOKUP(A1629,'Medical Examinations'!$A$1:$L$2336,6,FALSE)</f>
        <v>No</v>
      </c>
      <c r="H1629" s="11">
        <f>VLOOKUP(A1629,'Medical Examinations'!$A$1:$L$2336,8,FALSE)</f>
        <v>1</v>
      </c>
      <c r="I1629" s="11" t="str">
        <f>VLOOKUP(A1629,'Medical Examinations'!$A$1:$L$2336,10,FALSE)</f>
        <v>No</v>
      </c>
      <c r="J1629" s="11" t="str">
        <f>VLOOKUP(A1629,'Medical Examinations'!$A$1:$L$2336,11,FALSE)</f>
        <v>Obesity</v>
      </c>
      <c r="K1629" s="11" t="str">
        <f>VLOOKUP(A1629,'Medical Examinations'!$A$1:$L$2336,12,FALSE)</f>
        <v>Prediabetes</v>
      </c>
      <c r="L1629" s="10">
        <f ca="1">VLOOKUP(A1629,'Hospitalisation Details'!$A$1:$Q$2344,3,FALSE)</f>
        <v>1959</v>
      </c>
      <c r="M1629" s="10" t="str">
        <f ca="1">VLOOKUP(A1629,'Hospitalisation Details'!$A$1:$Q$2344,5,FALSE)</f>
        <v>Oct</v>
      </c>
      <c r="N1629" s="11">
        <f ca="1">VLOOKUP(A1629,'Hospitalisation Details'!$A$1:$Q$2344,6,FALSE)</f>
        <v>10</v>
      </c>
      <c r="O1629" s="17">
        <f ca="1">VLOOKUP(A1629,'Hospitalisation Details'!$A$1:$Q$2344,7,FALSE)</f>
        <v>21833</v>
      </c>
      <c r="P1629" s="11">
        <f ca="1">VLOOKUP(A1629,'Hospitalisation Details'!$A$1:$Q$2344,10,FALSE)</f>
        <v>14254.61</v>
      </c>
      <c r="Q1629" s="11" t="str">
        <f ca="1">VLOOKUP(A1629,'Hospitalisation Details'!$A$1:$Q$2344,12,FALSE)</f>
        <v>tier - 2</v>
      </c>
      <c r="R1629" s="11" t="str">
        <f ca="1">VLOOKUP(A1629,'Hospitalisation Details'!$A$1:$Q$2344,14,FALSE)</f>
        <v>tier - 1</v>
      </c>
      <c r="S1629" s="11">
        <f ca="1">VLOOKUP(A1629,'Hospitalisation Details'!$A$1:$Q$2344,17,FALSE)</f>
        <v>66</v>
      </c>
      <c r="T1629" s="11" t="str">
        <f ca="1">VLOOKUP(A1629,'Hospitalisation Details'!$A$1:$Q$2336,16,FALSE)</f>
        <v>R1012</v>
      </c>
    </row>
    <row r="1630" ht="15.5" spans="1:20">
      <c r="A1630" s="10" t="s">
        <v>5901</v>
      </c>
      <c r="B1630" s="11" t="str">
        <f>VLOOKUP(A1630,'Customer Names'!$H$6:$K$2340,3,FALSE)</f>
        <v>  Fernando</v>
      </c>
      <c r="C1630" s="11">
        <f>VLOOKUP(A1630,'Medical Examinations'!$A$1:$L$2336,2,FALSE)</f>
        <v>37.05</v>
      </c>
      <c r="D1630" s="11">
        <f>VLOOKUP(A1630,'Medical Examinations'!$A$1:$L$2336,3,FALSE)</f>
        <v>5.48</v>
      </c>
      <c r="E1630" s="11" t="str">
        <f>VLOOKUP(A1630,'Medical Examinations'!$A$1:$L$2336,4,FALSE)</f>
        <v>No</v>
      </c>
      <c r="F1630" s="11" t="str">
        <f>VLOOKUP(A1630,'Medical Examinations'!$A$1:$L$2336,5,FALSE)</f>
        <v>No</v>
      </c>
      <c r="G1630" s="11" t="str">
        <f>VLOOKUP(A1630,'Medical Examinations'!$A$1:$L$2336,6,FALSE)</f>
        <v>No</v>
      </c>
      <c r="H1630" s="11">
        <f>VLOOKUP(A1630,'Medical Examinations'!$A$1:$L$2336,8,FALSE)</f>
        <v>1</v>
      </c>
      <c r="I1630" s="11" t="str">
        <f>VLOOKUP(A1630,'Medical Examinations'!$A$1:$L$2336,10,FALSE)</f>
        <v>No</v>
      </c>
      <c r="J1630" s="11" t="str">
        <f>VLOOKUP(A1630,'Medical Examinations'!$A$1:$L$2336,11,FALSE)</f>
        <v>Obesity</v>
      </c>
      <c r="K1630" s="11" t="str">
        <f>VLOOKUP(A1630,'Medical Examinations'!$A$1:$L$2336,12,FALSE)</f>
        <v>Normal</v>
      </c>
      <c r="L1630" s="10">
        <f ca="1">VLOOKUP(A1630,'Hospitalisation Details'!$A$1:$Q$2344,3,FALSE)</f>
        <v>1959</v>
      </c>
      <c r="M1630" s="10" t="str">
        <f ca="1">VLOOKUP(A1630,'Hospitalisation Details'!$A$1:$Q$2344,5,FALSE)</f>
        <v>Nov</v>
      </c>
      <c r="N1630" s="11">
        <f ca="1">VLOOKUP(A1630,'Hospitalisation Details'!$A$1:$Q$2344,6,FALSE)</f>
        <v>8</v>
      </c>
      <c r="O1630" s="17">
        <f ca="1">VLOOKUP(A1630,'Hospitalisation Details'!$A$1:$Q$2344,7,FALSE)</f>
        <v>21862</v>
      </c>
      <c r="P1630" s="11">
        <f ca="1">VLOOKUP(A1630,'Hospitalisation Details'!$A$1:$Q$2344,10,FALSE)</f>
        <v>14256.19</v>
      </c>
      <c r="Q1630" s="11" t="str">
        <f ca="1">VLOOKUP(A1630,'Hospitalisation Details'!$A$1:$Q$2344,12,FALSE)</f>
        <v>tier - 2</v>
      </c>
      <c r="R1630" s="11" t="str">
        <f ca="1">VLOOKUP(A1630,'Hospitalisation Details'!$A$1:$Q$2344,14,FALSE)</f>
        <v>tier - 3</v>
      </c>
      <c r="S1630" s="11">
        <f ca="1">VLOOKUP(A1630,'Hospitalisation Details'!$A$1:$Q$2344,17,FALSE)</f>
        <v>65</v>
      </c>
      <c r="T1630" s="11" t="str">
        <f ca="1">VLOOKUP(A1630,'Hospitalisation Details'!$A$1:$Q$2336,16,FALSE)</f>
        <v>R1012</v>
      </c>
    </row>
    <row r="1631" ht="15.5" spans="1:20">
      <c r="A1631" s="10" t="s">
        <v>5904</v>
      </c>
      <c r="B1631" s="11" t="str">
        <f>VLOOKUP(A1631,'Customer Names'!$H$6:$K$2340,3,FALSE)</f>
        <v>  Ieva</v>
      </c>
      <c r="C1631" s="11">
        <f>VLOOKUP(A1631,'Medical Examinations'!$A$1:$L$2336,2,FALSE)</f>
        <v>18.78</v>
      </c>
      <c r="D1631" s="11">
        <f>VLOOKUP(A1631,'Medical Examinations'!$A$1:$L$2336,3,FALSE)</f>
        <v>4.45</v>
      </c>
      <c r="E1631" s="11" t="str">
        <f>VLOOKUP(A1631,'Medical Examinations'!$A$1:$L$2336,4,FALSE)</f>
        <v>No</v>
      </c>
      <c r="F1631" s="11" t="str">
        <f>VLOOKUP(A1631,'Medical Examinations'!$A$1:$L$2336,5,FALSE)</f>
        <v>No</v>
      </c>
      <c r="G1631" s="11" t="str">
        <f>VLOOKUP(A1631,'Medical Examinations'!$A$1:$L$2336,6,FALSE)</f>
        <v>Yes</v>
      </c>
      <c r="H1631" s="11">
        <f>VLOOKUP(A1631,'Medical Examinations'!$A$1:$L$2336,8,FALSE)</f>
        <v>1</v>
      </c>
      <c r="I1631" s="11" t="str">
        <f>VLOOKUP(A1631,'Medical Examinations'!$A$1:$L$2336,10,FALSE)</f>
        <v>No</v>
      </c>
      <c r="J1631" s="11" t="str">
        <f>VLOOKUP(A1631,'Medical Examinations'!$A$1:$L$2336,11,FALSE)</f>
        <v>Normal Weight</v>
      </c>
      <c r="K1631" s="11" t="str">
        <f>VLOOKUP(A1631,'Medical Examinations'!$A$1:$L$2336,12,FALSE)</f>
        <v>Normal</v>
      </c>
      <c r="L1631" s="10">
        <f ca="1">VLOOKUP(A1631,'Hospitalisation Details'!$A$1:$Q$2344,3,FALSE)</f>
        <v>1974</v>
      </c>
      <c r="M1631" s="10" t="str">
        <f ca="1">VLOOKUP(A1631,'Hospitalisation Details'!$A$1:$Q$2344,5,FALSE)</f>
        <v>Dec</v>
      </c>
      <c r="N1631" s="11">
        <f ca="1">VLOOKUP(A1631,'Hospitalisation Details'!$A$1:$Q$2344,6,FALSE)</f>
        <v>26</v>
      </c>
      <c r="O1631" s="17">
        <f ca="1">VLOOKUP(A1631,'Hospitalisation Details'!$A$1:$Q$2344,7,FALSE)</f>
        <v>27389</v>
      </c>
      <c r="P1631" s="11">
        <f ca="1">VLOOKUP(A1631,'Hospitalisation Details'!$A$1:$Q$2344,10,FALSE)</f>
        <v>14256.79</v>
      </c>
      <c r="Q1631" s="11" t="str">
        <f ca="1">VLOOKUP(A1631,'Hospitalisation Details'!$A$1:$Q$2344,12,FALSE)</f>
        <v>tier - 2</v>
      </c>
      <c r="R1631" s="11" t="str">
        <f ca="1">VLOOKUP(A1631,'Hospitalisation Details'!$A$1:$Q$2344,14,FALSE)</f>
        <v>tier - 2</v>
      </c>
      <c r="S1631" s="11">
        <f ca="1">VLOOKUP(A1631,'Hospitalisation Details'!$A$1:$Q$2344,17,FALSE)</f>
        <v>50</v>
      </c>
      <c r="T1631" s="11" t="str">
        <f ca="1">VLOOKUP(A1631,'Hospitalisation Details'!$A$1:$Q$2336,16,FALSE)</f>
        <v>R1026</v>
      </c>
    </row>
    <row r="1632" ht="15.5" spans="1:20">
      <c r="A1632" s="10" t="s">
        <v>5907</v>
      </c>
      <c r="B1632" s="11" t="str">
        <f>VLOOKUP(A1632,'Customer Names'!$H$6:$K$2340,3,FALSE)</f>
        <v>  Chris</v>
      </c>
      <c r="C1632" s="11">
        <f>VLOOKUP(A1632,'Medical Examinations'!$A$1:$L$2336,2,FALSE)</f>
        <v>28.025</v>
      </c>
      <c r="D1632" s="11">
        <f>VLOOKUP(A1632,'Medical Examinations'!$A$1:$L$2336,3,FALSE)</f>
        <v>5</v>
      </c>
      <c r="E1632" s="11" t="str">
        <f>VLOOKUP(A1632,'Medical Examinations'!$A$1:$L$2336,4,FALSE)</f>
        <v>No</v>
      </c>
      <c r="F1632" s="11" t="str">
        <f>VLOOKUP(A1632,'Medical Examinations'!$A$1:$L$2336,5,FALSE)</f>
        <v>No</v>
      </c>
      <c r="G1632" s="11" t="str">
        <f>VLOOKUP(A1632,'Medical Examinations'!$A$1:$L$2336,6,FALSE)</f>
        <v>No</v>
      </c>
      <c r="H1632" s="11">
        <f>VLOOKUP(A1632,'Medical Examinations'!$A$1:$L$2336,8,FALSE)</f>
        <v>1</v>
      </c>
      <c r="I1632" s="11" t="str">
        <f>VLOOKUP(A1632,'Medical Examinations'!$A$1:$L$2336,10,FALSE)</f>
        <v>No</v>
      </c>
      <c r="J1632" s="11" t="str">
        <f>VLOOKUP(A1632,'Medical Examinations'!$A$1:$L$2336,11,FALSE)</f>
        <v>Over Weight</v>
      </c>
      <c r="K1632" s="11" t="str">
        <f>VLOOKUP(A1632,'Medical Examinations'!$A$1:$L$2336,12,FALSE)</f>
        <v>Normal</v>
      </c>
      <c r="L1632" s="10">
        <f ca="1">VLOOKUP(A1632,'Hospitalisation Details'!$A$1:$Q$2344,3,FALSE)</f>
        <v>1972</v>
      </c>
      <c r="M1632" s="10" t="str">
        <f ca="1">VLOOKUP(A1632,'Hospitalisation Details'!$A$1:$Q$2344,5,FALSE)</f>
        <v>Jul</v>
      </c>
      <c r="N1632" s="11">
        <f ca="1">VLOOKUP(A1632,'Hospitalisation Details'!$A$1:$Q$2344,6,FALSE)</f>
        <v>13</v>
      </c>
      <c r="O1632" s="17">
        <f ca="1">VLOOKUP(A1632,'Hospitalisation Details'!$A$1:$Q$2344,7,FALSE)</f>
        <v>26493</v>
      </c>
      <c r="P1632" s="11">
        <f ca="1">VLOOKUP(A1632,'Hospitalisation Details'!$A$1:$Q$2344,10,FALSE)</f>
        <v>14258.33</v>
      </c>
      <c r="Q1632" s="11" t="str">
        <f ca="1">VLOOKUP(A1632,'Hospitalisation Details'!$A$1:$Q$2344,12,FALSE)</f>
        <v>tier - 2</v>
      </c>
      <c r="R1632" s="11" t="str">
        <f ca="1">VLOOKUP(A1632,'Hospitalisation Details'!$A$1:$Q$2344,14,FALSE)</f>
        <v>tier - 2</v>
      </c>
      <c r="S1632" s="11">
        <f ca="1">VLOOKUP(A1632,'Hospitalisation Details'!$A$1:$Q$2344,17,FALSE)</f>
        <v>53</v>
      </c>
      <c r="T1632" s="11" t="str">
        <f ca="1">VLOOKUP(A1632,'Hospitalisation Details'!$A$1:$Q$2336,16,FALSE)</f>
        <v>R1026</v>
      </c>
    </row>
    <row r="1633" ht="15.5" spans="1:20">
      <c r="A1633" s="10" t="s">
        <v>5911</v>
      </c>
      <c r="B1633" s="11" t="str">
        <f>VLOOKUP(A1633,'Customer Names'!$H$6:$K$2340,3,FALSE)</f>
        <v>  Drew L</v>
      </c>
      <c r="C1633" s="11">
        <f>VLOOKUP(A1633,'Medical Examinations'!$A$1:$L$2336,2,FALSE)</f>
        <v>35.09</v>
      </c>
      <c r="D1633" s="11">
        <f>VLOOKUP(A1633,'Medical Examinations'!$A$1:$L$2336,3,FALSE)</f>
        <v>5.84</v>
      </c>
      <c r="E1633" s="11" t="str">
        <f>VLOOKUP(A1633,'Medical Examinations'!$A$1:$L$2336,4,FALSE)</f>
        <v>No</v>
      </c>
      <c r="F1633" s="11" t="str">
        <f>VLOOKUP(A1633,'Medical Examinations'!$A$1:$L$2336,5,FALSE)</f>
        <v>No</v>
      </c>
      <c r="G1633" s="11" t="str">
        <f>VLOOKUP(A1633,'Medical Examinations'!$A$1:$L$2336,6,FALSE)</f>
        <v>No</v>
      </c>
      <c r="H1633" s="11">
        <f>VLOOKUP(A1633,'Medical Examinations'!$A$1:$L$2336,8,FALSE)</f>
        <v>0</v>
      </c>
      <c r="I1633" s="11" t="str">
        <f>VLOOKUP(A1633,'Medical Examinations'!$A$1:$L$2336,10,FALSE)</f>
        <v>No</v>
      </c>
      <c r="J1633" s="11" t="str">
        <f>VLOOKUP(A1633,'Medical Examinations'!$A$1:$L$2336,11,FALSE)</f>
        <v>Obesity</v>
      </c>
      <c r="K1633" s="11" t="str">
        <f>VLOOKUP(A1633,'Medical Examinations'!$A$1:$L$2336,12,FALSE)</f>
        <v>Prediabetes</v>
      </c>
      <c r="L1633" s="10">
        <f ca="1">VLOOKUP(A1633,'Hospitalisation Details'!$A$1:$Q$2344,3,FALSE)</f>
        <v>2004</v>
      </c>
      <c r="M1633" s="10" t="str">
        <f ca="1">VLOOKUP(A1633,'Hospitalisation Details'!$A$1:$Q$2344,5,FALSE)</f>
        <v>Sep</v>
      </c>
      <c r="N1633" s="11">
        <f ca="1">VLOOKUP(A1633,'Hospitalisation Details'!$A$1:$Q$2344,6,FALSE)</f>
        <v>6</v>
      </c>
      <c r="O1633" s="17">
        <f ca="1">VLOOKUP(A1633,'Hospitalisation Details'!$A$1:$Q$2344,7,FALSE)</f>
        <v>38236</v>
      </c>
      <c r="P1633" s="11">
        <f ca="1">VLOOKUP(A1633,'Hospitalisation Details'!$A$1:$Q$2344,10,FALSE)</f>
        <v>14283.46</v>
      </c>
      <c r="Q1633" s="11" t="str">
        <f ca="1">VLOOKUP(A1633,'Hospitalisation Details'!$A$1:$Q$2344,12,FALSE)</f>
        <v>tier - 2</v>
      </c>
      <c r="R1633" s="11" t="str">
        <f ca="1">VLOOKUP(A1633,'Hospitalisation Details'!$A$1:$Q$2344,14,FALSE)</f>
        <v>tier - 2</v>
      </c>
      <c r="S1633" s="11">
        <f ca="1">VLOOKUP(A1633,'Hospitalisation Details'!$A$1:$Q$2344,17,FALSE)</f>
        <v>21</v>
      </c>
      <c r="T1633" s="11" t="str">
        <f ca="1">VLOOKUP(A1633,'Hospitalisation Details'!$A$1:$Q$2336,16,FALSE)</f>
        <v>R1024</v>
      </c>
    </row>
    <row r="1634" ht="15.5" spans="1:20">
      <c r="A1634" s="10" t="s">
        <v>5914</v>
      </c>
      <c r="B1634" s="11" t="str">
        <f>VLOOKUP(A1634,'Customer Names'!$H$6:$K$2340,3,FALSE)</f>
        <v>  Christina</v>
      </c>
      <c r="C1634" s="11">
        <f>VLOOKUP(A1634,'Medical Examinations'!$A$1:$L$2336,2,FALSE)</f>
        <v>34.42</v>
      </c>
      <c r="D1634" s="11">
        <f>VLOOKUP(A1634,'Medical Examinations'!$A$1:$L$2336,3,FALSE)</f>
        <v>5.21</v>
      </c>
      <c r="E1634" s="11" t="str">
        <f>VLOOKUP(A1634,'Medical Examinations'!$A$1:$L$2336,4,FALSE)</f>
        <v>yes</v>
      </c>
      <c r="F1634" s="11" t="str">
        <f>VLOOKUP(A1634,'Medical Examinations'!$A$1:$L$2336,5,FALSE)</f>
        <v>No</v>
      </c>
      <c r="G1634" s="11" t="str">
        <f>VLOOKUP(A1634,'Medical Examinations'!$A$1:$L$2336,6,FALSE)</f>
        <v>No</v>
      </c>
      <c r="H1634" s="11">
        <f>VLOOKUP(A1634,'Medical Examinations'!$A$1:$L$2336,8,FALSE)</f>
        <v>0</v>
      </c>
      <c r="I1634" s="11" t="str">
        <f>VLOOKUP(A1634,'Medical Examinations'!$A$1:$L$2336,10,FALSE)</f>
        <v>No</v>
      </c>
      <c r="J1634" s="11" t="str">
        <f>VLOOKUP(A1634,'Medical Examinations'!$A$1:$L$2336,11,FALSE)</f>
        <v>Obesity</v>
      </c>
      <c r="K1634" s="11" t="str">
        <f>VLOOKUP(A1634,'Medical Examinations'!$A$1:$L$2336,12,FALSE)</f>
        <v>Normal</v>
      </c>
      <c r="L1634" s="10">
        <f ca="1">VLOOKUP(A1634,'Hospitalisation Details'!$A$1:$Q$2344,3,FALSE)</f>
        <v>1968</v>
      </c>
      <c r="M1634" s="10" t="str">
        <f ca="1">VLOOKUP(A1634,'Hospitalisation Details'!$A$1:$Q$2344,5,FALSE)</f>
        <v>Dec</v>
      </c>
      <c r="N1634" s="11">
        <f ca="1">VLOOKUP(A1634,'Hospitalisation Details'!$A$1:$Q$2344,6,FALSE)</f>
        <v>15</v>
      </c>
      <c r="O1634" s="17">
        <f ca="1">VLOOKUP(A1634,'Hospitalisation Details'!$A$1:$Q$2344,7,FALSE)</f>
        <v>25187</v>
      </c>
      <c r="P1634" s="11">
        <f ca="1">VLOOKUP(A1634,'Hospitalisation Details'!$A$1:$Q$2344,10,FALSE)</f>
        <v>14285.9</v>
      </c>
      <c r="Q1634" s="11" t="str">
        <f ca="1">VLOOKUP(A1634,'Hospitalisation Details'!$A$1:$Q$2344,12,FALSE)</f>
        <v>tier - 2</v>
      </c>
      <c r="R1634" s="11" t="str">
        <f ca="1">VLOOKUP(A1634,'Hospitalisation Details'!$A$1:$Q$2344,14,FALSE)</f>
        <v>tier - 3</v>
      </c>
      <c r="S1634" s="11">
        <f ca="1">VLOOKUP(A1634,'Hospitalisation Details'!$A$1:$Q$2344,17,FALSE)</f>
        <v>56</v>
      </c>
      <c r="T1634" s="11" t="str">
        <f ca="1">VLOOKUP(A1634,'Hospitalisation Details'!$A$1:$Q$2336,16,FALSE)</f>
        <v>R1012</v>
      </c>
    </row>
    <row r="1635" ht="15.5" spans="1:20">
      <c r="A1635" s="10" t="s">
        <v>5918</v>
      </c>
      <c r="B1635" s="11" t="str">
        <f>VLOOKUP(A1635,'Customer Names'!$H$6:$K$2340,3,FALSE)</f>
        <v>  Alexander G</v>
      </c>
      <c r="C1635" s="11">
        <f>VLOOKUP(A1635,'Medical Examinations'!$A$1:$L$2336,2,FALSE)</f>
        <v>29.4</v>
      </c>
      <c r="D1635" s="11">
        <f>VLOOKUP(A1635,'Medical Examinations'!$A$1:$L$2336,3,FALSE)</f>
        <v>4.26</v>
      </c>
      <c r="E1635" s="11" t="str">
        <f>VLOOKUP(A1635,'Medical Examinations'!$A$1:$L$2336,4,FALSE)</f>
        <v>No</v>
      </c>
      <c r="F1635" s="11" t="str">
        <f>VLOOKUP(A1635,'Medical Examinations'!$A$1:$L$2336,5,FALSE)</f>
        <v>No</v>
      </c>
      <c r="G1635" s="11" t="str">
        <f>VLOOKUP(A1635,'Medical Examinations'!$A$1:$L$2336,6,FALSE)</f>
        <v>No</v>
      </c>
      <c r="H1635" s="11">
        <f>VLOOKUP(A1635,'Medical Examinations'!$A$1:$L$2336,8,FALSE)</f>
        <v>0</v>
      </c>
      <c r="I1635" s="11" t="str">
        <f>VLOOKUP(A1635,'Medical Examinations'!$A$1:$L$2336,10,FALSE)</f>
        <v>No</v>
      </c>
      <c r="J1635" s="11" t="str">
        <f>VLOOKUP(A1635,'Medical Examinations'!$A$1:$L$2336,11,FALSE)</f>
        <v>Over Weight</v>
      </c>
      <c r="K1635" s="11" t="str">
        <f>VLOOKUP(A1635,'Medical Examinations'!$A$1:$L$2336,12,FALSE)</f>
        <v>Normal</v>
      </c>
      <c r="L1635" s="10">
        <f ca="1">VLOOKUP(A1635,'Hospitalisation Details'!$A$1:$Q$2344,3,FALSE)</f>
        <v>1958</v>
      </c>
      <c r="M1635" s="10" t="str">
        <f ca="1">VLOOKUP(A1635,'Hospitalisation Details'!$A$1:$Q$2344,5,FALSE)</f>
        <v>Oct</v>
      </c>
      <c r="N1635" s="11">
        <f ca="1">VLOOKUP(A1635,'Hospitalisation Details'!$A$1:$Q$2344,6,FALSE)</f>
        <v>15</v>
      </c>
      <c r="O1635" s="17">
        <f ca="1">VLOOKUP(A1635,'Hospitalisation Details'!$A$1:$Q$2344,7,FALSE)</f>
        <v>21473</v>
      </c>
      <c r="P1635" s="11">
        <f ca="1">VLOOKUP(A1635,'Hospitalisation Details'!$A$1:$Q$2344,10,FALSE)</f>
        <v>14313.85</v>
      </c>
      <c r="Q1635" s="11" t="str">
        <f ca="1">VLOOKUP(A1635,'Hospitalisation Details'!$A$1:$Q$2344,12,FALSE)</f>
        <v>tier - 2</v>
      </c>
      <c r="R1635" s="11" t="str">
        <f ca="1">VLOOKUP(A1635,'Hospitalisation Details'!$A$1:$Q$2344,14,FALSE)</f>
        <v>tier - 3</v>
      </c>
      <c r="S1635" s="11">
        <f ca="1">VLOOKUP(A1635,'Hospitalisation Details'!$A$1:$Q$2344,17,FALSE)</f>
        <v>67</v>
      </c>
      <c r="T1635" s="11" t="str">
        <f ca="1">VLOOKUP(A1635,'Hospitalisation Details'!$A$1:$Q$2336,16,FALSE)</f>
        <v>R1013</v>
      </c>
    </row>
    <row r="1636" ht="15.5" spans="1:20">
      <c r="A1636" s="10" t="s">
        <v>5922</v>
      </c>
      <c r="B1636" s="11" t="str">
        <f>VLOOKUP(A1636,'Customer Names'!$H$6:$K$2340,3,FALSE)</f>
        <v>  Meaghan</v>
      </c>
      <c r="C1636" s="11">
        <f>VLOOKUP(A1636,'Medical Examinations'!$A$1:$L$2336,2,FALSE)</f>
        <v>21.31</v>
      </c>
      <c r="D1636" s="11">
        <f>VLOOKUP(A1636,'Medical Examinations'!$A$1:$L$2336,3,FALSE)</f>
        <v>4.17</v>
      </c>
      <c r="E1636" s="11" t="str">
        <f>VLOOKUP(A1636,'Medical Examinations'!$A$1:$L$2336,4,FALSE)</f>
        <v>No</v>
      </c>
      <c r="F1636" s="11" t="str">
        <f>VLOOKUP(A1636,'Medical Examinations'!$A$1:$L$2336,5,FALSE)</f>
        <v>No</v>
      </c>
      <c r="G1636" s="11" t="str">
        <f>VLOOKUP(A1636,'Medical Examinations'!$A$1:$L$2336,6,FALSE)</f>
        <v>No</v>
      </c>
      <c r="H1636" s="11">
        <f>VLOOKUP(A1636,'Medical Examinations'!$A$1:$L$2336,8,FALSE)</f>
        <v>0</v>
      </c>
      <c r="I1636" s="11" t="str">
        <f>VLOOKUP(A1636,'Medical Examinations'!$A$1:$L$2336,10,FALSE)</f>
        <v>No</v>
      </c>
      <c r="J1636" s="11" t="str">
        <f>VLOOKUP(A1636,'Medical Examinations'!$A$1:$L$2336,11,FALSE)</f>
        <v>Normal Weight</v>
      </c>
      <c r="K1636" s="11" t="str">
        <f>VLOOKUP(A1636,'Medical Examinations'!$A$1:$L$2336,12,FALSE)</f>
        <v>Normal</v>
      </c>
      <c r="L1636" s="10">
        <f ca="1">VLOOKUP(A1636,'Hospitalisation Details'!$A$1:$Q$2344,3,FALSE)</f>
        <v>1958</v>
      </c>
      <c r="M1636" s="10" t="str">
        <f ca="1">VLOOKUP(A1636,'Hospitalisation Details'!$A$1:$Q$2344,5,FALSE)</f>
        <v>Jul</v>
      </c>
      <c r="N1636" s="11">
        <f ca="1">VLOOKUP(A1636,'Hospitalisation Details'!$A$1:$Q$2344,6,FALSE)</f>
        <v>10</v>
      </c>
      <c r="O1636" s="17">
        <f ca="1">VLOOKUP(A1636,'Hospitalisation Details'!$A$1:$Q$2344,7,FALSE)</f>
        <v>21376</v>
      </c>
      <c r="P1636" s="11">
        <f ca="1">VLOOKUP(A1636,'Hospitalisation Details'!$A$1:$Q$2344,10,FALSE)</f>
        <v>14319.03</v>
      </c>
      <c r="Q1636" s="11" t="str">
        <f ca="1">VLOOKUP(A1636,'Hospitalisation Details'!$A$1:$Q$2344,12,FALSE)</f>
        <v>tier - 2</v>
      </c>
      <c r="R1636" s="11" t="str">
        <f ca="1">VLOOKUP(A1636,'Hospitalisation Details'!$A$1:$Q$2344,14,FALSE)</f>
        <v>tier - 2</v>
      </c>
      <c r="S1636" s="11">
        <f ca="1">VLOOKUP(A1636,'Hospitalisation Details'!$A$1:$Q$2344,17,FALSE)</f>
        <v>67</v>
      </c>
      <c r="T1636" s="11" t="str">
        <f ca="1">VLOOKUP(A1636,'Hospitalisation Details'!$A$1:$Q$2336,16,FALSE)</f>
        <v>R1011</v>
      </c>
    </row>
    <row r="1637" ht="15.5" spans="1:20">
      <c r="A1637" s="10" t="s">
        <v>5924</v>
      </c>
      <c r="B1637" s="11" t="str">
        <f>VLOOKUP(A1637,'Customer Names'!$H$6:$K$2340,3,FALSE)</f>
        <v>  Kristin</v>
      </c>
      <c r="C1637" s="11">
        <f>VLOOKUP(A1637,'Medical Examinations'!$A$1:$L$2336,2,FALSE)</f>
        <v>19.56</v>
      </c>
      <c r="D1637" s="11">
        <f>VLOOKUP(A1637,'Medical Examinations'!$A$1:$L$2336,3,FALSE)</f>
        <v>11.96</v>
      </c>
      <c r="E1637" s="11" t="str">
        <f>VLOOKUP(A1637,'Medical Examinations'!$A$1:$L$2336,4,FALSE)</f>
        <v>No</v>
      </c>
      <c r="F1637" s="11" t="str">
        <f>VLOOKUP(A1637,'Medical Examinations'!$A$1:$L$2336,5,FALSE)</f>
        <v>No</v>
      </c>
      <c r="G1637" s="11" t="str">
        <f>VLOOKUP(A1637,'Medical Examinations'!$A$1:$L$2336,6,FALSE)</f>
        <v>No</v>
      </c>
      <c r="H1637" s="11">
        <f>VLOOKUP(A1637,'Medical Examinations'!$A$1:$L$2336,8,FALSE)</f>
        <v>0</v>
      </c>
      <c r="I1637" s="11" t="str">
        <f>VLOOKUP(A1637,'Medical Examinations'!$A$1:$L$2336,10,FALSE)</f>
        <v>No</v>
      </c>
      <c r="J1637" s="11" t="str">
        <f>VLOOKUP(A1637,'Medical Examinations'!$A$1:$L$2336,11,FALSE)</f>
        <v>Normal Weight</v>
      </c>
      <c r="K1637" s="11" t="str">
        <f>VLOOKUP(A1637,'Medical Examinations'!$A$1:$L$2336,12,FALSE)</f>
        <v>Diabetes</v>
      </c>
      <c r="L1637" s="10">
        <f ca="1">VLOOKUP(A1637,'Hospitalisation Details'!$A$1:$Q$2344,3,FALSE)</f>
        <v>1969</v>
      </c>
      <c r="M1637" s="10" t="str">
        <f ca="1">VLOOKUP(A1637,'Hospitalisation Details'!$A$1:$Q$2344,5,FALSE)</f>
        <v>Sep</v>
      </c>
      <c r="N1637" s="11">
        <f ca="1">VLOOKUP(A1637,'Hospitalisation Details'!$A$1:$Q$2344,6,FALSE)</f>
        <v>26</v>
      </c>
      <c r="O1637" s="17">
        <f ca="1">VLOOKUP(A1637,'Hospitalisation Details'!$A$1:$Q$2344,7,FALSE)</f>
        <v>25472</v>
      </c>
      <c r="P1637" s="11">
        <f ca="1">VLOOKUP(A1637,'Hospitalisation Details'!$A$1:$Q$2344,10,FALSE)</f>
        <v>14337.91</v>
      </c>
      <c r="Q1637" s="11" t="str">
        <f ca="1">VLOOKUP(A1637,'Hospitalisation Details'!$A$1:$Q$2344,12,FALSE)</f>
        <v>tier - 2</v>
      </c>
      <c r="R1637" s="11" t="str">
        <f ca="1">VLOOKUP(A1637,'Hospitalisation Details'!$A$1:$Q$2344,14,FALSE)</f>
        <v>tier - 3</v>
      </c>
      <c r="S1637" s="11">
        <f ca="1">VLOOKUP(A1637,'Hospitalisation Details'!$A$1:$Q$2344,17,FALSE)</f>
        <v>56</v>
      </c>
      <c r="T1637" s="11" t="str">
        <f ca="1">VLOOKUP(A1637,'Hospitalisation Details'!$A$1:$Q$2336,16,FALSE)</f>
        <v>R1022</v>
      </c>
    </row>
    <row r="1638" ht="15.5" spans="1:20">
      <c r="A1638" s="10" t="s">
        <v>5927</v>
      </c>
      <c r="B1638" s="11" t="str">
        <f>VLOOKUP(A1638,'Customer Names'!$H$6:$K$2340,3,FALSE)</f>
        <v>  Andrea K</v>
      </c>
      <c r="C1638" s="11">
        <f>VLOOKUP(A1638,'Medical Examinations'!$A$1:$L$2336,2,FALSE)</f>
        <v>37.335</v>
      </c>
      <c r="D1638" s="11">
        <f>VLOOKUP(A1638,'Medical Examinations'!$A$1:$L$2336,3,FALSE)</f>
        <v>6.26</v>
      </c>
      <c r="E1638" s="11" t="str">
        <f>VLOOKUP(A1638,'Medical Examinations'!$A$1:$L$2336,4,FALSE)</f>
        <v>yes</v>
      </c>
      <c r="F1638" s="11" t="str">
        <f>VLOOKUP(A1638,'Medical Examinations'!$A$1:$L$2336,5,FALSE)</f>
        <v>No</v>
      </c>
      <c r="G1638" s="11" t="str">
        <f>VLOOKUP(A1638,'Medical Examinations'!$A$1:$L$2336,6,FALSE)</f>
        <v>No</v>
      </c>
      <c r="H1638" s="11">
        <f>VLOOKUP(A1638,'Medical Examinations'!$A$1:$L$2336,8,FALSE)</f>
        <v>1</v>
      </c>
      <c r="I1638" s="11" t="str">
        <f>VLOOKUP(A1638,'Medical Examinations'!$A$1:$L$2336,10,FALSE)</f>
        <v>No</v>
      </c>
      <c r="J1638" s="11" t="str">
        <f>VLOOKUP(A1638,'Medical Examinations'!$A$1:$L$2336,11,FALSE)</f>
        <v>Obesity</v>
      </c>
      <c r="K1638" s="11" t="str">
        <f>VLOOKUP(A1638,'Medical Examinations'!$A$1:$L$2336,12,FALSE)</f>
        <v>Prediabetes</v>
      </c>
      <c r="L1638" s="10">
        <f ca="1">VLOOKUP(A1638,'Hospitalisation Details'!$A$1:$Q$2344,3,FALSE)</f>
        <v>1959</v>
      </c>
      <c r="M1638" s="10" t="str">
        <f ca="1">VLOOKUP(A1638,'Hospitalisation Details'!$A$1:$Q$2344,5,FALSE)</f>
        <v>Dec</v>
      </c>
      <c r="N1638" s="11">
        <f ca="1">VLOOKUP(A1638,'Hospitalisation Details'!$A$1:$Q$2344,6,FALSE)</f>
        <v>24</v>
      </c>
      <c r="O1638" s="17">
        <f ca="1">VLOOKUP(A1638,'Hospitalisation Details'!$A$1:$Q$2344,7,FALSE)</f>
        <v>21908</v>
      </c>
      <c r="P1638" s="11">
        <f ca="1">VLOOKUP(A1638,'Hospitalisation Details'!$A$1:$Q$2344,10,FALSE)</f>
        <v>14349.85</v>
      </c>
      <c r="Q1638" s="11" t="str">
        <f ca="1">VLOOKUP(A1638,'Hospitalisation Details'!$A$1:$Q$2344,12,FALSE)</f>
        <v>tier - 2</v>
      </c>
      <c r="R1638" s="11" t="str">
        <f ca="1">VLOOKUP(A1638,'Hospitalisation Details'!$A$1:$Q$2344,14,FALSE)</f>
        <v>tier - 2</v>
      </c>
      <c r="S1638" s="11">
        <f ca="1">VLOOKUP(A1638,'Hospitalisation Details'!$A$1:$Q$2344,17,FALSE)</f>
        <v>65</v>
      </c>
      <c r="T1638" s="11" t="str">
        <f ca="1">VLOOKUP(A1638,'Hospitalisation Details'!$A$1:$Q$2336,16,FALSE)</f>
        <v>R1012</v>
      </c>
    </row>
    <row r="1639" ht="15.5" spans="1:20">
      <c r="A1639" s="10" t="s">
        <v>5930</v>
      </c>
      <c r="B1639" s="11" t="str">
        <f>VLOOKUP(A1639,'Customer Names'!$H$6:$K$2340,3,FALSE)</f>
        <v>  Kris</v>
      </c>
      <c r="C1639" s="11">
        <f>VLOOKUP(A1639,'Medical Examinations'!$A$1:$L$2336,2,FALSE)</f>
        <v>19.53</v>
      </c>
      <c r="D1639" s="11">
        <f>VLOOKUP(A1639,'Medical Examinations'!$A$1:$L$2336,3,FALSE)</f>
        <v>11.68</v>
      </c>
      <c r="E1639" s="11" t="str">
        <f>VLOOKUP(A1639,'Medical Examinations'!$A$1:$L$2336,4,FALSE)</f>
        <v>No</v>
      </c>
      <c r="F1639" s="11" t="str">
        <f>VLOOKUP(A1639,'Medical Examinations'!$A$1:$L$2336,5,FALSE)</f>
        <v>No</v>
      </c>
      <c r="G1639" s="11" t="str">
        <f>VLOOKUP(A1639,'Medical Examinations'!$A$1:$L$2336,6,FALSE)</f>
        <v>No</v>
      </c>
      <c r="H1639" s="11">
        <f>VLOOKUP(A1639,'Medical Examinations'!$A$1:$L$2336,8,FALSE)</f>
        <v>0</v>
      </c>
      <c r="I1639" s="11" t="str">
        <f>VLOOKUP(A1639,'Medical Examinations'!$A$1:$L$2336,10,FALSE)</f>
        <v>No</v>
      </c>
      <c r="J1639" s="11" t="str">
        <f>VLOOKUP(A1639,'Medical Examinations'!$A$1:$L$2336,11,FALSE)</f>
        <v>Normal Weight</v>
      </c>
      <c r="K1639" s="11" t="str">
        <f>VLOOKUP(A1639,'Medical Examinations'!$A$1:$L$2336,12,FALSE)</f>
        <v>Diabetes</v>
      </c>
      <c r="L1639" s="10">
        <f ca="1">VLOOKUP(A1639,'Hospitalisation Details'!$A$1:$Q$2344,3,FALSE)</f>
        <v>1967</v>
      </c>
      <c r="M1639" s="10" t="str">
        <f ca="1">VLOOKUP(A1639,'Hospitalisation Details'!$A$1:$Q$2344,5,FALSE)</f>
        <v>Oct</v>
      </c>
      <c r="N1639" s="11">
        <f ca="1">VLOOKUP(A1639,'Hospitalisation Details'!$A$1:$Q$2344,6,FALSE)</f>
        <v>10</v>
      </c>
      <c r="O1639" s="17">
        <f ca="1">VLOOKUP(A1639,'Hospitalisation Details'!$A$1:$Q$2344,7,FALSE)</f>
        <v>24755</v>
      </c>
      <c r="P1639" s="11">
        <f ca="1">VLOOKUP(A1639,'Hospitalisation Details'!$A$1:$Q$2344,10,FALSE)</f>
        <v>14355.43</v>
      </c>
      <c r="Q1639" s="11" t="str">
        <f ca="1">VLOOKUP(A1639,'Hospitalisation Details'!$A$1:$Q$2344,12,FALSE)</f>
        <v>tier - 2</v>
      </c>
      <c r="R1639" s="11" t="str">
        <f ca="1">VLOOKUP(A1639,'Hospitalisation Details'!$A$1:$Q$2344,14,FALSE)</f>
        <v>tier - 1</v>
      </c>
      <c r="S1639" s="11">
        <f ca="1">VLOOKUP(A1639,'Hospitalisation Details'!$A$1:$Q$2344,17,FALSE)</f>
        <v>58</v>
      </c>
      <c r="T1639" s="11" t="str">
        <f ca="1">VLOOKUP(A1639,'Hospitalisation Details'!$A$1:$Q$2336,16,FALSE)</f>
        <v>R1026</v>
      </c>
    </row>
    <row r="1640" ht="15.5" spans="1:20">
      <c r="A1640" s="10" t="s">
        <v>5934</v>
      </c>
      <c r="B1640" s="11" t="str">
        <f>VLOOKUP(A1640,'Customer Names'!$H$6:$K$2340,3,FALSE)</f>
        <v>  Alden W</v>
      </c>
      <c r="C1640" s="11">
        <f>VLOOKUP(A1640,'Medical Examinations'!$A$1:$L$2336,2,FALSE)</f>
        <v>34.1</v>
      </c>
      <c r="D1640" s="11">
        <f>VLOOKUP(A1640,'Medical Examinations'!$A$1:$L$2336,3,FALSE)</f>
        <v>5.16</v>
      </c>
      <c r="E1640" s="11" t="str">
        <f>VLOOKUP(A1640,'Medical Examinations'!$A$1:$L$2336,4,FALSE)</f>
        <v>No</v>
      </c>
      <c r="F1640" s="11" t="str">
        <f>VLOOKUP(A1640,'Medical Examinations'!$A$1:$L$2336,5,FALSE)</f>
        <v>No</v>
      </c>
      <c r="G1640" s="11" t="str">
        <f>VLOOKUP(A1640,'Medical Examinations'!$A$1:$L$2336,6,FALSE)</f>
        <v>No</v>
      </c>
      <c r="H1640" s="11">
        <f>VLOOKUP(A1640,'Medical Examinations'!$A$1:$L$2336,8,FALSE)</f>
        <v>0</v>
      </c>
      <c r="I1640" s="11" t="str">
        <f>VLOOKUP(A1640,'Medical Examinations'!$A$1:$L$2336,10,FALSE)</f>
        <v>No</v>
      </c>
      <c r="J1640" s="11" t="str">
        <f>VLOOKUP(A1640,'Medical Examinations'!$A$1:$L$2336,11,FALSE)</f>
        <v>Obesity</v>
      </c>
      <c r="K1640" s="11" t="str">
        <f>VLOOKUP(A1640,'Medical Examinations'!$A$1:$L$2336,12,FALSE)</f>
        <v>Normal</v>
      </c>
      <c r="L1640" s="10">
        <f ca="1">VLOOKUP(A1640,'Hospitalisation Details'!$A$1:$Q$2344,3,FALSE)</f>
        <v>1988</v>
      </c>
      <c r="M1640" s="10" t="str">
        <f ca="1">VLOOKUP(A1640,'Hospitalisation Details'!$A$1:$Q$2344,5,FALSE)</f>
        <v>Nov</v>
      </c>
      <c r="N1640" s="11">
        <f ca="1">VLOOKUP(A1640,'Hospitalisation Details'!$A$1:$Q$2344,6,FALSE)</f>
        <v>16</v>
      </c>
      <c r="O1640" s="17">
        <f ca="1">VLOOKUP(A1640,'Hospitalisation Details'!$A$1:$Q$2344,7,FALSE)</f>
        <v>32463</v>
      </c>
      <c r="P1640" s="11">
        <f ca="1">VLOOKUP(A1640,'Hospitalisation Details'!$A$1:$Q$2344,10,FALSE)</f>
        <v>14358.36</v>
      </c>
      <c r="Q1640" s="11" t="str">
        <f ca="1">VLOOKUP(A1640,'Hospitalisation Details'!$A$1:$Q$2344,12,FALSE)</f>
        <v>tier - 2</v>
      </c>
      <c r="R1640" s="11" t="str">
        <f ca="1">VLOOKUP(A1640,'Hospitalisation Details'!$A$1:$Q$2344,14,FALSE)</f>
        <v>tier - 2</v>
      </c>
      <c r="S1640" s="11">
        <f ca="1">VLOOKUP(A1640,'Hospitalisation Details'!$A$1:$Q$2344,17,FALSE)</f>
        <v>36</v>
      </c>
      <c r="T1640" s="11" t="str">
        <f ca="1">VLOOKUP(A1640,'Hospitalisation Details'!$A$1:$Q$2336,16,FALSE)</f>
        <v>R1011</v>
      </c>
    </row>
    <row r="1641" ht="15.5" spans="1:20">
      <c r="A1641" s="10" t="s">
        <v>5938</v>
      </c>
      <c r="B1641" s="11" t="str">
        <f>VLOOKUP(A1641,'Customer Names'!$H$6:$K$2340,3,FALSE)</f>
        <v>  Suzanne M</v>
      </c>
      <c r="C1641" s="11">
        <f>VLOOKUP(A1641,'Medical Examinations'!$A$1:$L$2336,2,FALSE)</f>
        <v>16.5</v>
      </c>
      <c r="D1641" s="11">
        <f>VLOOKUP(A1641,'Medical Examinations'!$A$1:$L$2336,3,FALSE)</f>
        <v>6.9</v>
      </c>
      <c r="E1641" s="11" t="str">
        <f>VLOOKUP(A1641,'Medical Examinations'!$A$1:$L$2336,4,FALSE)</f>
        <v>yes</v>
      </c>
      <c r="F1641" s="11" t="str">
        <f>VLOOKUP(A1641,'Medical Examinations'!$A$1:$L$2336,5,FALSE)</f>
        <v>No</v>
      </c>
      <c r="G1641" s="11" t="str">
        <f>VLOOKUP(A1641,'Medical Examinations'!$A$1:$L$2336,6,FALSE)</f>
        <v>No</v>
      </c>
      <c r="H1641" s="11">
        <f>VLOOKUP(A1641,'Medical Examinations'!$A$1:$L$2336,8,FALSE)</f>
        <v>2</v>
      </c>
      <c r="I1641" s="11" t="str">
        <f>VLOOKUP(A1641,'Medical Examinations'!$A$1:$L$2336,10,FALSE)</f>
        <v>No</v>
      </c>
      <c r="J1641" s="11" t="str">
        <f>VLOOKUP(A1641,'Medical Examinations'!$A$1:$L$2336,11,FALSE)</f>
        <v>Under Weight</v>
      </c>
      <c r="K1641" s="11" t="str">
        <f>VLOOKUP(A1641,'Medical Examinations'!$A$1:$L$2336,12,FALSE)</f>
        <v>Diabetes</v>
      </c>
      <c r="L1641" s="10">
        <f ca="1">VLOOKUP(A1641,'Hospitalisation Details'!$A$1:$Q$2344,3,FALSE)</f>
        <v>1963</v>
      </c>
      <c r="M1641" s="10" t="str">
        <f ca="1">VLOOKUP(A1641,'Hospitalisation Details'!$A$1:$Q$2344,5,FALSE)</f>
        <v>Jul</v>
      </c>
      <c r="N1641" s="11">
        <f ca="1">VLOOKUP(A1641,'Hospitalisation Details'!$A$1:$Q$2344,6,FALSE)</f>
        <v>16</v>
      </c>
      <c r="O1641" s="17">
        <f ca="1">VLOOKUP(A1641,'Hospitalisation Details'!$A$1:$Q$2344,7,FALSE)</f>
        <v>23208</v>
      </c>
      <c r="P1641" s="11">
        <f ca="1">VLOOKUP(A1641,'Hospitalisation Details'!$A$1:$Q$2344,10,FALSE)</f>
        <v>14382.71</v>
      </c>
      <c r="Q1641" s="11" t="str">
        <f ca="1">VLOOKUP(A1641,'Hospitalisation Details'!$A$1:$Q$2344,12,FALSE)</f>
        <v>tier - 2</v>
      </c>
      <c r="R1641" s="11" t="str">
        <f ca="1">VLOOKUP(A1641,'Hospitalisation Details'!$A$1:$Q$2344,14,FALSE)</f>
        <v>tier - 2</v>
      </c>
      <c r="S1641" s="11">
        <f ca="1">VLOOKUP(A1641,'Hospitalisation Details'!$A$1:$Q$2344,17,FALSE)</f>
        <v>62</v>
      </c>
      <c r="T1641" s="11" t="str">
        <f ca="1">VLOOKUP(A1641,'Hospitalisation Details'!$A$1:$Q$2336,16,FALSE)</f>
        <v>R1012</v>
      </c>
    </row>
    <row r="1642" ht="15.5" spans="1:20">
      <c r="A1642" s="10" t="s">
        <v>5941</v>
      </c>
      <c r="B1642" s="11" t="str">
        <f>VLOOKUP(A1642,'Customer Names'!$H$6:$K$2340,3,FALSE)</f>
        <v>  Heidi Z</v>
      </c>
      <c r="C1642" s="11">
        <f>VLOOKUP(A1642,'Medical Examinations'!$A$1:$L$2336,2,FALSE)</f>
        <v>30.69</v>
      </c>
      <c r="D1642" s="11">
        <f>VLOOKUP(A1642,'Medical Examinations'!$A$1:$L$2336,3,FALSE)</f>
        <v>4.83</v>
      </c>
      <c r="E1642" s="11" t="str">
        <f>VLOOKUP(A1642,'Medical Examinations'!$A$1:$L$2336,4,FALSE)</f>
        <v>No</v>
      </c>
      <c r="F1642" s="11" t="str">
        <f>VLOOKUP(A1642,'Medical Examinations'!$A$1:$L$2336,5,FALSE)</f>
        <v>No</v>
      </c>
      <c r="G1642" s="11" t="str">
        <f>VLOOKUP(A1642,'Medical Examinations'!$A$1:$L$2336,6,FALSE)</f>
        <v>No</v>
      </c>
      <c r="H1642" s="11">
        <f>VLOOKUP(A1642,'Medical Examinations'!$A$1:$L$2336,8,FALSE)</f>
        <v>1</v>
      </c>
      <c r="I1642" s="11" t="str">
        <f>VLOOKUP(A1642,'Medical Examinations'!$A$1:$L$2336,10,FALSE)</f>
        <v>No</v>
      </c>
      <c r="J1642" s="11" t="str">
        <f>VLOOKUP(A1642,'Medical Examinations'!$A$1:$L$2336,11,FALSE)</f>
        <v>Obesity</v>
      </c>
      <c r="K1642" s="11" t="str">
        <f>VLOOKUP(A1642,'Medical Examinations'!$A$1:$L$2336,12,FALSE)</f>
        <v>Normal</v>
      </c>
      <c r="L1642" s="10">
        <f ca="1">VLOOKUP(A1642,'Hospitalisation Details'!$A$1:$Q$2344,3,FALSE)</f>
        <v>1965</v>
      </c>
      <c r="M1642" s="10" t="str">
        <f ca="1">VLOOKUP(A1642,'Hospitalisation Details'!$A$1:$Q$2344,5,FALSE)</f>
        <v>Jun</v>
      </c>
      <c r="N1642" s="11">
        <f ca="1">VLOOKUP(A1642,'Hospitalisation Details'!$A$1:$Q$2344,6,FALSE)</f>
        <v>22</v>
      </c>
      <c r="O1642" s="17">
        <f ca="1">VLOOKUP(A1642,'Hospitalisation Details'!$A$1:$Q$2344,7,FALSE)</f>
        <v>23915</v>
      </c>
      <c r="P1642" s="11">
        <f ca="1">VLOOKUP(A1642,'Hospitalisation Details'!$A$1:$Q$2344,10,FALSE)</f>
        <v>14394.4</v>
      </c>
      <c r="Q1642" s="11" t="str">
        <f ca="1">VLOOKUP(A1642,'Hospitalisation Details'!$A$1:$Q$2344,12,FALSE)</f>
        <v>tier - 2</v>
      </c>
      <c r="R1642" s="11" t="str">
        <f ca="1">VLOOKUP(A1642,'Hospitalisation Details'!$A$1:$Q$2344,14,FALSE)</f>
        <v>tier - 3</v>
      </c>
      <c r="S1642" s="11">
        <f ca="1">VLOOKUP(A1642,'Hospitalisation Details'!$A$1:$Q$2344,17,FALSE)</f>
        <v>60</v>
      </c>
      <c r="T1642" s="11" t="str">
        <f ca="1">VLOOKUP(A1642,'Hospitalisation Details'!$A$1:$Q$2336,16,FALSE)</f>
        <v>R1024</v>
      </c>
    </row>
    <row r="1643" ht="15.5" spans="1:20">
      <c r="A1643" s="10" t="s">
        <v>5945</v>
      </c>
      <c r="B1643" s="11" t="str">
        <f>VLOOKUP(A1643,'Customer Names'!$H$6:$K$2340,3,FALSE)</f>
        <v>  Carolyn</v>
      </c>
      <c r="C1643" s="11">
        <f>VLOOKUP(A1643,'Medical Examinations'!$A$1:$L$2336,2,FALSE)</f>
        <v>28.93</v>
      </c>
      <c r="D1643" s="11">
        <f>VLOOKUP(A1643,'Medical Examinations'!$A$1:$L$2336,3,FALSE)</f>
        <v>4.87</v>
      </c>
      <c r="E1643" s="11" t="str">
        <f>VLOOKUP(A1643,'Medical Examinations'!$A$1:$L$2336,4,FALSE)</f>
        <v>No</v>
      </c>
      <c r="F1643" s="11" t="str">
        <f>VLOOKUP(A1643,'Medical Examinations'!$A$1:$L$2336,5,FALSE)</f>
        <v>No</v>
      </c>
      <c r="G1643" s="11" t="str">
        <f>VLOOKUP(A1643,'Medical Examinations'!$A$1:$L$2336,6,FALSE)</f>
        <v>No</v>
      </c>
      <c r="H1643" s="11">
        <f>VLOOKUP(A1643,'Medical Examinations'!$A$1:$L$2336,8,FALSE)</f>
        <v>1</v>
      </c>
      <c r="I1643" s="11" t="str">
        <f>VLOOKUP(A1643,'Medical Examinations'!$A$1:$L$2336,10,FALSE)</f>
        <v>No</v>
      </c>
      <c r="J1643" s="11" t="str">
        <f>VLOOKUP(A1643,'Medical Examinations'!$A$1:$L$2336,11,FALSE)</f>
        <v>Over Weight</v>
      </c>
      <c r="K1643" s="11" t="str">
        <f>VLOOKUP(A1643,'Medical Examinations'!$A$1:$L$2336,12,FALSE)</f>
        <v>Normal</v>
      </c>
      <c r="L1643" s="10">
        <f ca="1">VLOOKUP(A1643,'Hospitalisation Details'!$A$1:$Q$2344,3,FALSE)</f>
        <v>1958</v>
      </c>
      <c r="M1643" s="10" t="str">
        <f ca="1">VLOOKUP(A1643,'Hospitalisation Details'!$A$1:$Q$2344,5,FALSE)</f>
        <v>Sep</v>
      </c>
      <c r="N1643" s="11">
        <f ca="1">VLOOKUP(A1643,'Hospitalisation Details'!$A$1:$Q$2344,6,FALSE)</f>
        <v>14</v>
      </c>
      <c r="O1643" s="17">
        <f ca="1">VLOOKUP(A1643,'Hospitalisation Details'!$A$1:$Q$2344,7,FALSE)</f>
        <v>21442</v>
      </c>
      <c r="P1643" s="11">
        <f ca="1">VLOOKUP(A1643,'Hospitalisation Details'!$A$1:$Q$2344,10,FALSE)</f>
        <v>14394.56</v>
      </c>
      <c r="Q1643" s="11" t="str">
        <f ca="1">VLOOKUP(A1643,'Hospitalisation Details'!$A$1:$Q$2344,12,FALSE)</f>
        <v>tier - 2</v>
      </c>
      <c r="R1643" s="11" t="str">
        <f ca="1">VLOOKUP(A1643,'Hospitalisation Details'!$A$1:$Q$2344,14,FALSE)</f>
        <v>tier - 1</v>
      </c>
      <c r="S1643" s="11">
        <f ca="1">VLOOKUP(A1643,'Hospitalisation Details'!$A$1:$Q$2344,17,FALSE)</f>
        <v>67</v>
      </c>
      <c r="T1643" s="11" t="str">
        <f ca="1">VLOOKUP(A1643,'Hospitalisation Details'!$A$1:$Q$2336,16,FALSE)</f>
        <v>R1018</v>
      </c>
    </row>
    <row r="1644" ht="15.5" spans="1:20">
      <c r="A1644" s="10" t="s">
        <v>5948</v>
      </c>
      <c r="B1644" s="11" t="str">
        <f>VLOOKUP(A1644,'Customer Names'!$H$6:$K$2340,3,FALSE)</f>
        <v>  Sabine</v>
      </c>
      <c r="C1644" s="11">
        <f>VLOOKUP(A1644,'Medical Examinations'!$A$1:$L$2336,2,FALSE)</f>
        <v>38.9</v>
      </c>
      <c r="D1644" s="11">
        <f>VLOOKUP(A1644,'Medical Examinations'!$A$1:$L$2336,3,FALSE)</f>
        <v>4.28</v>
      </c>
      <c r="E1644" s="11" t="str">
        <f>VLOOKUP(A1644,'Medical Examinations'!$A$1:$L$2336,4,FALSE)</f>
        <v>No</v>
      </c>
      <c r="F1644" s="11" t="str">
        <f>VLOOKUP(A1644,'Medical Examinations'!$A$1:$L$2336,5,FALSE)</f>
        <v>No</v>
      </c>
      <c r="G1644" s="11" t="str">
        <f>VLOOKUP(A1644,'Medical Examinations'!$A$1:$L$2336,6,FALSE)</f>
        <v>No</v>
      </c>
      <c r="H1644" s="11">
        <f>VLOOKUP(A1644,'Medical Examinations'!$A$1:$L$2336,8,FALSE)</f>
        <v>0</v>
      </c>
      <c r="I1644" s="11" t="str">
        <f>VLOOKUP(A1644,'Medical Examinations'!$A$1:$L$2336,10,FALSE)</f>
        <v>No</v>
      </c>
      <c r="J1644" s="11" t="str">
        <f>VLOOKUP(A1644,'Medical Examinations'!$A$1:$L$2336,11,FALSE)</f>
        <v>Obesity</v>
      </c>
      <c r="K1644" s="11" t="str">
        <f>VLOOKUP(A1644,'Medical Examinations'!$A$1:$L$2336,12,FALSE)</f>
        <v>Normal</v>
      </c>
      <c r="L1644" s="10">
        <f ca="1">VLOOKUP(A1644,'Hospitalisation Details'!$A$1:$Q$2344,3,FALSE)</f>
        <v>1958</v>
      </c>
      <c r="M1644" s="10" t="str">
        <f ca="1">VLOOKUP(A1644,'Hospitalisation Details'!$A$1:$Q$2344,5,FALSE)</f>
        <v>Jul</v>
      </c>
      <c r="N1644" s="11">
        <f ca="1">VLOOKUP(A1644,'Hospitalisation Details'!$A$1:$Q$2344,6,FALSE)</f>
        <v>29</v>
      </c>
      <c r="O1644" s="17">
        <f ca="1">VLOOKUP(A1644,'Hospitalisation Details'!$A$1:$Q$2344,7,FALSE)</f>
        <v>21395</v>
      </c>
      <c r="P1644" s="11">
        <f ca="1">VLOOKUP(A1644,'Hospitalisation Details'!$A$1:$Q$2344,10,FALSE)</f>
        <v>14410.93</v>
      </c>
      <c r="Q1644" s="11" t="str">
        <f ca="1">VLOOKUP(A1644,'Hospitalisation Details'!$A$1:$Q$2344,12,FALSE)</f>
        <v>tier - 2</v>
      </c>
      <c r="R1644" s="11" t="str">
        <f ca="1">VLOOKUP(A1644,'Hospitalisation Details'!$A$1:$Q$2344,14,FALSE)</f>
        <v>tier - 2</v>
      </c>
      <c r="S1644" s="11">
        <f ca="1">VLOOKUP(A1644,'Hospitalisation Details'!$A$1:$Q$2344,17,FALSE)</f>
        <v>67</v>
      </c>
      <c r="T1644" s="11" t="str">
        <f ca="1">VLOOKUP(A1644,'Hospitalisation Details'!$A$1:$Q$2336,16,FALSE)</f>
        <v>R1016</v>
      </c>
    </row>
    <row r="1645" ht="15.5" spans="1:20">
      <c r="A1645" s="10" t="s">
        <v>5951</v>
      </c>
      <c r="B1645" s="11" t="str">
        <f>VLOOKUP(A1645,'Customer Names'!$H$6:$K$2340,3,FALSE)</f>
        <v>  Bobby</v>
      </c>
      <c r="C1645" s="11">
        <f>VLOOKUP(A1645,'Medical Examinations'!$A$1:$L$2336,2,FALSE)</f>
        <v>26.9</v>
      </c>
      <c r="D1645" s="11">
        <f>VLOOKUP(A1645,'Medical Examinations'!$A$1:$L$2336,3,FALSE)</f>
        <v>4.07</v>
      </c>
      <c r="E1645" s="11" t="str">
        <f>VLOOKUP(A1645,'Medical Examinations'!$A$1:$L$2336,4,FALSE)</f>
        <v>No</v>
      </c>
      <c r="F1645" s="11" t="str">
        <f>VLOOKUP(A1645,'Medical Examinations'!$A$1:$L$2336,5,FALSE)</f>
        <v>No</v>
      </c>
      <c r="G1645" s="11" t="str">
        <f>VLOOKUP(A1645,'Medical Examinations'!$A$1:$L$2336,6,FALSE)</f>
        <v>No</v>
      </c>
      <c r="H1645" s="11">
        <f>VLOOKUP(A1645,'Medical Examinations'!$A$1:$L$2336,8,FALSE)</f>
        <v>0</v>
      </c>
      <c r="I1645" s="11" t="str">
        <f>VLOOKUP(A1645,'Medical Examinations'!$A$1:$L$2336,10,FALSE)</f>
        <v>No</v>
      </c>
      <c r="J1645" s="11" t="str">
        <f>VLOOKUP(A1645,'Medical Examinations'!$A$1:$L$2336,11,FALSE)</f>
        <v>Over Weight</v>
      </c>
      <c r="K1645" s="11" t="str">
        <f>VLOOKUP(A1645,'Medical Examinations'!$A$1:$L$2336,12,FALSE)</f>
        <v>Normal</v>
      </c>
      <c r="L1645" s="10">
        <f ca="1">VLOOKUP(A1645,'Hospitalisation Details'!$A$1:$Q$2344,3,FALSE)</f>
        <v>1958</v>
      </c>
      <c r="M1645" s="10" t="str">
        <f ca="1">VLOOKUP(A1645,'Hospitalisation Details'!$A$1:$Q$2344,5,FALSE)</f>
        <v>Sep</v>
      </c>
      <c r="N1645" s="11">
        <f ca="1">VLOOKUP(A1645,'Hospitalisation Details'!$A$1:$Q$2344,6,FALSE)</f>
        <v>20</v>
      </c>
      <c r="O1645" s="17">
        <f ca="1">VLOOKUP(A1645,'Hospitalisation Details'!$A$1:$Q$2344,7,FALSE)</f>
        <v>21448</v>
      </c>
      <c r="P1645" s="11">
        <f ca="1">VLOOKUP(A1645,'Hospitalisation Details'!$A$1:$Q$2344,10,FALSE)</f>
        <v>14418.28</v>
      </c>
      <c r="Q1645" s="11" t="str">
        <f ca="1">VLOOKUP(A1645,'Hospitalisation Details'!$A$1:$Q$2344,12,FALSE)</f>
        <v>tier - 2</v>
      </c>
      <c r="R1645" s="11" t="str">
        <f ca="1">VLOOKUP(A1645,'Hospitalisation Details'!$A$1:$Q$2344,14,FALSE)</f>
        <v>tier - 3</v>
      </c>
      <c r="S1645" s="11">
        <f ca="1">VLOOKUP(A1645,'Hospitalisation Details'!$A$1:$Q$2344,17,FALSE)</f>
        <v>67</v>
      </c>
      <c r="T1645" s="11" t="str">
        <f ca="1">VLOOKUP(A1645,'Hospitalisation Details'!$A$1:$Q$2336,16,FALSE)</f>
        <v>R1013</v>
      </c>
    </row>
    <row r="1646" ht="15.5" spans="1:20">
      <c r="A1646" s="10" t="s">
        <v>5955</v>
      </c>
      <c r="B1646" s="11" t="str">
        <f>VLOOKUP(A1646,'Customer Names'!$H$6:$K$2340,3,FALSE)</f>
        <v>  Fan</v>
      </c>
      <c r="C1646" s="11">
        <f>VLOOKUP(A1646,'Medical Examinations'!$A$1:$L$2336,2,FALSE)</f>
        <v>24.86</v>
      </c>
      <c r="D1646" s="11">
        <f>VLOOKUP(A1646,'Medical Examinations'!$A$1:$L$2336,3,FALSE)</f>
        <v>6.23</v>
      </c>
      <c r="E1646" s="11" t="str">
        <f>VLOOKUP(A1646,'Medical Examinations'!$A$1:$L$2336,4,FALSE)</f>
        <v>No</v>
      </c>
      <c r="F1646" s="11" t="str">
        <f>VLOOKUP(A1646,'Medical Examinations'!$A$1:$L$2336,5,FALSE)</f>
        <v>No</v>
      </c>
      <c r="G1646" s="11" t="str">
        <f>VLOOKUP(A1646,'Medical Examinations'!$A$1:$L$2336,6,FALSE)</f>
        <v>No</v>
      </c>
      <c r="H1646" s="11">
        <f>VLOOKUP(A1646,'Medical Examinations'!$A$1:$L$2336,8,FALSE)</f>
        <v>0</v>
      </c>
      <c r="I1646" s="11" t="str">
        <f>VLOOKUP(A1646,'Medical Examinations'!$A$1:$L$2336,10,FALSE)</f>
        <v>No</v>
      </c>
      <c r="J1646" s="11" t="str">
        <f>VLOOKUP(A1646,'Medical Examinations'!$A$1:$L$2336,11,FALSE)</f>
        <v>Normal Weight</v>
      </c>
      <c r="K1646" s="11" t="str">
        <f>VLOOKUP(A1646,'Medical Examinations'!$A$1:$L$2336,12,FALSE)</f>
        <v>Prediabetes</v>
      </c>
      <c r="L1646" s="10">
        <f ca="1">VLOOKUP(A1646,'Hospitalisation Details'!$A$1:$Q$2344,3,FALSE)</f>
        <v>1999</v>
      </c>
      <c r="M1646" s="10" t="str">
        <f ca="1">VLOOKUP(A1646,'Hospitalisation Details'!$A$1:$Q$2344,5,FALSE)</f>
        <v>Aug</v>
      </c>
      <c r="N1646" s="11">
        <f ca="1">VLOOKUP(A1646,'Hospitalisation Details'!$A$1:$Q$2344,6,FALSE)</f>
        <v>10</v>
      </c>
      <c r="O1646" s="17">
        <f ca="1">VLOOKUP(A1646,'Hospitalisation Details'!$A$1:$Q$2344,7,FALSE)</f>
        <v>36382</v>
      </c>
      <c r="P1646" s="11">
        <f ca="1">VLOOKUP(A1646,'Hospitalisation Details'!$A$1:$Q$2344,10,FALSE)</f>
        <v>14426.07</v>
      </c>
      <c r="Q1646" s="11" t="str">
        <f ca="1">VLOOKUP(A1646,'Hospitalisation Details'!$A$1:$Q$2344,12,FALSE)</f>
        <v>tier - 2</v>
      </c>
      <c r="R1646" s="11" t="str">
        <f ca="1">VLOOKUP(A1646,'Hospitalisation Details'!$A$1:$Q$2344,14,FALSE)</f>
        <v>tier - 1</v>
      </c>
      <c r="S1646" s="11">
        <f ca="1">VLOOKUP(A1646,'Hospitalisation Details'!$A$1:$Q$2344,17,FALSE)</f>
        <v>26</v>
      </c>
      <c r="T1646" s="11" t="str">
        <f ca="1">VLOOKUP(A1646,'Hospitalisation Details'!$A$1:$Q$2336,16,FALSE)</f>
        <v>R1012</v>
      </c>
    </row>
    <row r="1647" ht="15.5" spans="1:20">
      <c r="A1647" s="10" t="s">
        <v>5959</v>
      </c>
      <c r="B1647" s="11" t="str">
        <f>VLOOKUP(A1647,'Customer Names'!$H$6:$K$2340,3,FALSE)</f>
        <v>  Rachel M</v>
      </c>
      <c r="C1647" s="11">
        <f>VLOOKUP(A1647,'Medical Examinations'!$A$1:$L$2336,2,FALSE)</f>
        <v>39.14</v>
      </c>
      <c r="D1647" s="11">
        <f>VLOOKUP(A1647,'Medical Examinations'!$A$1:$L$2336,3,FALSE)</f>
        <v>6.24</v>
      </c>
      <c r="E1647" s="11" t="str">
        <f>VLOOKUP(A1647,'Medical Examinations'!$A$1:$L$2336,4,FALSE)</f>
        <v>No</v>
      </c>
      <c r="F1647" s="11" t="str">
        <f>VLOOKUP(A1647,'Medical Examinations'!$A$1:$L$2336,5,FALSE)</f>
        <v>yes</v>
      </c>
      <c r="G1647" s="11" t="str">
        <f>VLOOKUP(A1647,'Medical Examinations'!$A$1:$L$2336,6,FALSE)</f>
        <v>No</v>
      </c>
      <c r="H1647" s="11">
        <f>VLOOKUP(A1647,'Medical Examinations'!$A$1:$L$2336,8,FALSE)</f>
        <v>1</v>
      </c>
      <c r="I1647" s="11" t="str">
        <f>VLOOKUP(A1647,'Medical Examinations'!$A$1:$L$2336,10,FALSE)</f>
        <v>No</v>
      </c>
      <c r="J1647" s="11" t="str">
        <f>VLOOKUP(A1647,'Medical Examinations'!$A$1:$L$2336,11,FALSE)</f>
        <v>Obesity</v>
      </c>
      <c r="K1647" s="11" t="str">
        <f>VLOOKUP(A1647,'Medical Examinations'!$A$1:$L$2336,12,FALSE)</f>
        <v>Prediabetes</v>
      </c>
      <c r="L1647" s="10">
        <f ca="1">VLOOKUP(A1647,'Hospitalisation Details'!$A$1:$Q$2344,3,FALSE)</f>
        <v>1967</v>
      </c>
      <c r="M1647" s="10" t="str">
        <f ca="1">VLOOKUP(A1647,'Hospitalisation Details'!$A$1:$Q$2344,5,FALSE)</f>
        <v>Aug</v>
      </c>
      <c r="N1647" s="11">
        <f ca="1">VLOOKUP(A1647,'Hospitalisation Details'!$A$1:$Q$2344,6,FALSE)</f>
        <v>15</v>
      </c>
      <c r="O1647" s="17">
        <f ca="1">VLOOKUP(A1647,'Hospitalisation Details'!$A$1:$Q$2344,7,FALSE)</f>
        <v>24699</v>
      </c>
      <c r="P1647" s="11">
        <f ca="1">VLOOKUP(A1647,'Hospitalisation Details'!$A$1:$Q$2344,10,FALSE)</f>
        <v>14426.66</v>
      </c>
      <c r="Q1647" s="11" t="str">
        <f ca="1">VLOOKUP(A1647,'Hospitalisation Details'!$A$1:$Q$2344,12,FALSE)</f>
        <v>tier - 2</v>
      </c>
      <c r="R1647" s="11" t="str">
        <f ca="1">VLOOKUP(A1647,'Hospitalisation Details'!$A$1:$Q$2344,14,FALSE)</f>
        <v>tier - 2</v>
      </c>
      <c r="S1647" s="11">
        <f ca="1">VLOOKUP(A1647,'Hospitalisation Details'!$A$1:$Q$2344,17,FALSE)</f>
        <v>58</v>
      </c>
      <c r="T1647" s="11" t="str">
        <f ca="1">VLOOKUP(A1647,'Hospitalisation Details'!$A$1:$Q$2336,16,FALSE)</f>
        <v>R1026</v>
      </c>
    </row>
    <row r="1648" ht="15.5" spans="1:20">
      <c r="A1648" s="10" t="s">
        <v>5961</v>
      </c>
      <c r="B1648" s="11" t="str">
        <f>VLOOKUP(A1648,'Customer Names'!$H$6:$K$2340,3,FALSE)</f>
        <v>  Greg</v>
      </c>
      <c r="C1648" s="11">
        <f>VLOOKUP(A1648,'Medical Examinations'!$A$1:$L$2336,2,FALSE)</f>
        <v>39.8</v>
      </c>
      <c r="D1648" s="11">
        <f>VLOOKUP(A1648,'Medical Examinations'!$A$1:$L$2336,3,FALSE)</f>
        <v>6.17</v>
      </c>
      <c r="E1648" s="11" t="str">
        <f>VLOOKUP(A1648,'Medical Examinations'!$A$1:$L$2336,4,FALSE)</f>
        <v>No</v>
      </c>
      <c r="F1648" s="11" t="str">
        <f>VLOOKUP(A1648,'Medical Examinations'!$A$1:$L$2336,5,FALSE)</f>
        <v>No</v>
      </c>
      <c r="G1648" s="11" t="str">
        <f>VLOOKUP(A1648,'Medical Examinations'!$A$1:$L$2336,6,FALSE)</f>
        <v>Yes</v>
      </c>
      <c r="H1648" s="11">
        <f>VLOOKUP(A1648,'Medical Examinations'!$A$1:$L$2336,8,FALSE)</f>
        <v>1</v>
      </c>
      <c r="I1648" s="11" t="str">
        <f>VLOOKUP(A1648,'Medical Examinations'!$A$1:$L$2336,10,FALSE)</f>
        <v>No</v>
      </c>
      <c r="J1648" s="11" t="str">
        <f>VLOOKUP(A1648,'Medical Examinations'!$A$1:$L$2336,11,FALSE)</f>
        <v>Obesity</v>
      </c>
      <c r="K1648" s="11" t="str">
        <f>VLOOKUP(A1648,'Medical Examinations'!$A$1:$L$2336,12,FALSE)</f>
        <v>Prediabetes</v>
      </c>
      <c r="L1648" s="10">
        <f ca="1">VLOOKUP(A1648,'Hospitalisation Details'!$A$1:$Q$2344,3,FALSE)</f>
        <v>1967</v>
      </c>
      <c r="M1648" s="10" t="str">
        <f ca="1">VLOOKUP(A1648,'Hospitalisation Details'!$A$1:$Q$2344,5,FALSE)</f>
        <v>Nov</v>
      </c>
      <c r="N1648" s="11">
        <f ca="1">VLOOKUP(A1648,'Hospitalisation Details'!$A$1:$Q$2344,6,FALSE)</f>
        <v>4</v>
      </c>
      <c r="O1648" s="17">
        <f ca="1">VLOOKUP(A1648,'Hospitalisation Details'!$A$1:$Q$2344,7,FALSE)</f>
        <v>24780</v>
      </c>
      <c r="P1648" s="11">
        <f ca="1">VLOOKUP(A1648,'Hospitalisation Details'!$A$1:$Q$2344,10,FALSE)</f>
        <v>14427.63</v>
      </c>
      <c r="Q1648" s="11" t="str">
        <f ca="1">VLOOKUP(A1648,'Hospitalisation Details'!$A$1:$Q$2344,12,FALSE)</f>
        <v>tier - 2</v>
      </c>
      <c r="R1648" s="11" t="str">
        <f ca="1">VLOOKUP(A1648,'Hospitalisation Details'!$A$1:$Q$2344,14,FALSE)</f>
        <v>tier - 2</v>
      </c>
      <c r="S1648" s="11">
        <f ca="1">VLOOKUP(A1648,'Hospitalisation Details'!$A$1:$Q$2344,17,FALSE)</f>
        <v>58</v>
      </c>
      <c r="T1648" s="11" t="str">
        <f ca="1">VLOOKUP(A1648,'Hospitalisation Details'!$A$1:$Q$2336,16,FALSE)</f>
        <v>R1021</v>
      </c>
    </row>
    <row r="1649" ht="15.5" spans="1:20">
      <c r="A1649" s="10" t="s">
        <v>5964</v>
      </c>
      <c r="B1649" s="11" t="str">
        <f>VLOOKUP(A1649,'Customer Names'!$H$6:$K$2340,3,FALSE)</f>
        <v>  Dan</v>
      </c>
      <c r="C1649" s="11">
        <f>VLOOKUP(A1649,'Medical Examinations'!$A$1:$L$2336,2,FALSE)</f>
        <v>34.32</v>
      </c>
      <c r="D1649" s="11">
        <f>VLOOKUP(A1649,'Medical Examinations'!$A$1:$L$2336,3,FALSE)</f>
        <v>5.16</v>
      </c>
      <c r="E1649" s="11" t="str">
        <f>VLOOKUP(A1649,'Medical Examinations'!$A$1:$L$2336,4,FALSE)</f>
        <v>No</v>
      </c>
      <c r="F1649" s="11" t="str">
        <f>VLOOKUP(A1649,'Medical Examinations'!$A$1:$L$2336,5,FALSE)</f>
        <v>No</v>
      </c>
      <c r="G1649" s="11" t="str">
        <f>VLOOKUP(A1649,'Medical Examinations'!$A$1:$L$2336,6,FALSE)</f>
        <v>No</v>
      </c>
      <c r="H1649" s="11">
        <f>VLOOKUP(A1649,'Medical Examinations'!$A$1:$L$2336,8,FALSE)</f>
        <v>1</v>
      </c>
      <c r="I1649" s="11" t="str">
        <f>VLOOKUP(A1649,'Medical Examinations'!$A$1:$L$2336,10,FALSE)</f>
        <v>No</v>
      </c>
      <c r="J1649" s="11" t="str">
        <f>VLOOKUP(A1649,'Medical Examinations'!$A$1:$L$2336,11,FALSE)</f>
        <v>Obesity</v>
      </c>
      <c r="K1649" s="11" t="str">
        <f>VLOOKUP(A1649,'Medical Examinations'!$A$1:$L$2336,12,FALSE)</f>
        <v>Normal</v>
      </c>
      <c r="L1649" s="10">
        <f ca="1">VLOOKUP(A1649,'Hospitalisation Details'!$A$1:$Q$2344,3,FALSE)</f>
        <v>1959</v>
      </c>
      <c r="M1649" s="10" t="str">
        <f ca="1">VLOOKUP(A1649,'Hospitalisation Details'!$A$1:$Q$2344,5,FALSE)</f>
        <v>Jun</v>
      </c>
      <c r="N1649" s="11">
        <f ca="1">VLOOKUP(A1649,'Hospitalisation Details'!$A$1:$Q$2344,6,FALSE)</f>
        <v>29</v>
      </c>
      <c r="O1649" s="17">
        <f ca="1">VLOOKUP(A1649,'Hospitalisation Details'!$A$1:$Q$2344,7,FALSE)</f>
        <v>21730</v>
      </c>
      <c r="P1649" s="11">
        <f ca="1">VLOOKUP(A1649,'Hospitalisation Details'!$A$1:$Q$2344,10,FALSE)</f>
        <v>14449.85</v>
      </c>
      <c r="Q1649" s="11" t="str">
        <f ca="1">VLOOKUP(A1649,'Hospitalisation Details'!$A$1:$Q$2344,12,FALSE)</f>
        <v>tier - 2</v>
      </c>
      <c r="R1649" s="11" t="str">
        <f ca="1">VLOOKUP(A1649,'Hospitalisation Details'!$A$1:$Q$2344,14,FALSE)</f>
        <v>tier - 1</v>
      </c>
      <c r="S1649" s="11">
        <f ca="1">VLOOKUP(A1649,'Hospitalisation Details'!$A$1:$Q$2344,17,FALSE)</f>
        <v>66</v>
      </c>
      <c r="T1649" s="11" t="str">
        <f ca="1">VLOOKUP(A1649,'Hospitalisation Details'!$A$1:$Q$2336,16,FALSE)</f>
        <v>R1024</v>
      </c>
    </row>
    <row r="1650" ht="15.5" spans="1:20">
      <c r="A1650" s="10" t="s">
        <v>5966</v>
      </c>
      <c r="B1650" s="11" t="str">
        <f>VLOOKUP(A1650,'Customer Names'!$H$6:$K$2340,3,FALSE)</f>
        <v>  Jennifer A</v>
      </c>
      <c r="C1650" s="11">
        <f>VLOOKUP(A1650,'Medical Examinations'!$A$1:$L$2336,2,FALSE)</f>
        <v>32.51</v>
      </c>
      <c r="D1650" s="11">
        <f>VLOOKUP(A1650,'Medical Examinations'!$A$1:$L$2336,3,FALSE)</f>
        <v>4.3</v>
      </c>
      <c r="E1650" s="11" t="str">
        <f>VLOOKUP(A1650,'Medical Examinations'!$A$1:$L$2336,4,FALSE)</f>
        <v>No</v>
      </c>
      <c r="F1650" s="11" t="str">
        <f>VLOOKUP(A1650,'Medical Examinations'!$A$1:$L$2336,5,FALSE)</f>
        <v>No</v>
      </c>
      <c r="G1650" s="11" t="str">
        <f>VLOOKUP(A1650,'Medical Examinations'!$A$1:$L$2336,6,FALSE)</f>
        <v>No</v>
      </c>
      <c r="H1650" s="11">
        <f>VLOOKUP(A1650,'Medical Examinations'!$A$1:$L$2336,8,FALSE)</f>
        <v>0</v>
      </c>
      <c r="I1650" s="11" t="str">
        <f>VLOOKUP(A1650,'Medical Examinations'!$A$1:$L$2336,10,FALSE)</f>
        <v>No</v>
      </c>
      <c r="J1650" s="11" t="str">
        <f>VLOOKUP(A1650,'Medical Examinations'!$A$1:$L$2336,11,FALSE)</f>
        <v>Obesity</v>
      </c>
      <c r="K1650" s="11" t="str">
        <f>VLOOKUP(A1650,'Medical Examinations'!$A$1:$L$2336,12,FALSE)</f>
        <v>Normal</v>
      </c>
      <c r="L1650" s="10">
        <f ca="1">VLOOKUP(A1650,'Hospitalisation Details'!$A$1:$Q$2344,3,FALSE)</f>
        <v>1959</v>
      </c>
      <c r="M1650" s="10" t="str">
        <f ca="1">VLOOKUP(A1650,'Hospitalisation Details'!$A$1:$Q$2344,5,FALSE)</f>
        <v>Aug</v>
      </c>
      <c r="N1650" s="11">
        <f ca="1">VLOOKUP(A1650,'Hospitalisation Details'!$A$1:$Q$2344,6,FALSE)</f>
        <v>3</v>
      </c>
      <c r="O1650" s="17">
        <f ca="1">VLOOKUP(A1650,'Hospitalisation Details'!$A$1:$Q$2344,7,FALSE)</f>
        <v>21765</v>
      </c>
      <c r="P1650" s="11">
        <f ca="1">VLOOKUP(A1650,'Hospitalisation Details'!$A$1:$Q$2344,10,FALSE)</f>
        <v>14451.84</v>
      </c>
      <c r="Q1650" s="11" t="str">
        <f ca="1">VLOOKUP(A1650,'Hospitalisation Details'!$A$1:$Q$2344,12,FALSE)</f>
        <v>tier - 2</v>
      </c>
      <c r="R1650" s="11" t="str">
        <f ca="1">VLOOKUP(A1650,'Hospitalisation Details'!$A$1:$Q$2344,14,FALSE)</f>
        <v>tier - 3</v>
      </c>
      <c r="S1650" s="11">
        <f ca="1">VLOOKUP(A1650,'Hospitalisation Details'!$A$1:$Q$2344,17,FALSE)</f>
        <v>66</v>
      </c>
      <c r="T1650" s="11" t="str">
        <f ca="1">VLOOKUP(A1650,'Hospitalisation Details'!$A$1:$Q$2336,16,FALSE)</f>
        <v>R1023</v>
      </c>
    </row>
    <row r="1651" ht="15.5" spans="1:20">
      <c r="A1651" s="10" t="s">
        <v>5969</v>
      </c>
      <c r="B1651" s="11" t="str">
        <f>VLOOKUP(A1651,'Customer Names'!$H$6:$K$2340,3,FALSE)</f>
        <v>  Jessica</v>
      </c>
      <c r="C1651" s="11">
        <f>VLOOKUP(A1651,'Medical Examinations'!$A$1:$L$2336,2,FALSE)</f>
        <v>30.71</v>
      </c>
      <c r="D1651" s="11">
        <f>VLOOKUP(A1651,'Medical Examinations'!$A$1:$L$2336,3,FALSE)</f>
        <v>6.14</v>
      </c>
      <c r="E1651" s="11" t="str">
        <f>VLOOKUP(A1651,'Medical Examinations'!$A$1:$L$2336,4,FALSE)</f>
        <v>No</v>
      </c>
      <c r="F1651" s="11" t="str">
        <f>VLOOKUP(A1651,'Medical Examinations'!$A$1:$L$2336,5,FALSE)</f>
        <v>No</v>
      </c>
      <c r="G1651" s="11" t="str">
        <f>VLOOKUP(A1651,'Medical Examinations'!$A$1:$L$2336,6,FALSE)</f>
        <v>Yes</v>
      </c>
      <c r="H1651" s="11">
        <f>VLOOKUP(A1651,'Medical Examinations'!$A$1:$L$2336,8,FALSE)</f>
        <v>1</v>
      </c>
      <c r="I1651" s="11" t="str">
        <f>VLOOKUP(A1651,'Medical Examinations'!$A$1:$L$2336,10,FALSE)</f>
        <v>No</v>
      </c>
      <c r="J1651" s="11" t="str">
        <f>VLOOKUP(A1651,'Medical Examinations'!$A$1:$L$2336,11,FALSE)</f>
        <v>Obesity</v>
      </c>
      <c r="K1651" s="11" t="str">
        <f>VLOOKUP(A1651,'Medical Examinations'!$A$1:$L$2336,12,FALSE)</f>
        <v>Prediabetes</v>
      </c>
      <c r="L1651" s="10">
        <f ca="1">VLOOKUP(A1651,'Hospitalisation Details'!$A$1:$Q$2344,3,FALSE)</f>
        <v>1996</v>
      </c>
      <c r="M1651" s="10" t="str">
        <f ca="1">VLOOKUP(A1651,'Hospitalisation Details'!$A$1:$Q$2344,5,FALSE)</f>
        <v>Nov</v>
      </c>
      <c r="N1651" s="11">
        <f ca="1">VLOOKUP(A1651,'Hospitalisation Details'!$A$1:$Q$2344,6,FALSE)</f>
        <v>10</v>
      </c>
      <c r="O1651" s="17">
        <f ca="1">VLOOKUP(A1651,'Hospitalisation Details'!$A$1:$Q$2344,7,FALSE)</f>
        <v>35379</v>
      </c>
      <c r="P1651" s="11">
        <f ca="1">VLOOKUP(A1651,'Hospitalisation Details'!$A$1:$Q$2344,10,FALSE)</f>
        <v>14455.64</v>
      </c>
      <c r="Q1651" s="11" t="str">
        <f ca="1">VLOOKUP(A1651,'Hospitalisation Details'!$A$1:$Q$2344,12,FALSE)</f>
        <v>tier - 2</v>
      </c>
      <c r="R1651" s="11" t="str">
        <f ca="1">VLOOKUP(A1651,'Hospitalisation Details'!$A$1:$Q$2344,14,FALSE)</f>
        <v>tier - 3</v>
      </c>
      <c r="S1651" s="11">
        <f ca="1">VLOOKUP(A1651,'Hospitalisation Details'!$A$1:$Q$2344,17,FALSE)</f>
        <v>28</v>
      </c>
      <c r="T1651" s="11" t="str">
        <f ca="1">VLOOKUP(A1651,'Hospitalisation Details'!$A$1:$Q$2336,16,FALSE)</f>
        <v>R1024</v>
      </c>
    </row>
    <row r="1652" ht="15.5" spans="1:20">
      <c r="A1652" s="10" t="s">
        <v>5972</v>
      </c>
      <c r="B1652" s="11" t="str">
        <f>VLOOKUP(A1652,'Customer Names'!$H$6:$K$2340,3,FALSE)</f>
        <v>  Chaiwat</v>
      </c>
      <c r="C1652" s="11">
        <f>VLOOKUP(A1652,'Medical Examinations'!$A$1:$L$2336,2,FALSE)</f>
        <v>28.9</v>
      </c>
      <c r="D1652" s="11">
        <f>VLOOKUP(A1652,'Medical Examinations'!$A$1:$L$2336,3,FALSE)</f>
        <v>5.36</v>
      </c>
      <c r="E1652" s="11" t="str">
        <f>VLOOKUP(A1652,'Medical Examinations'!$A$1:$L$2336,4,FALSE)</f>
        <v>No</v>
      </c>
      <c r="F1652" s="11" t="str">
        <f>VLOOKUP(A1652,'Medical Examinations'!$A$1:$L$2336,5,FALSE)</f>
        <v>No</v>
      </c>
      <c r="G1652" s="11" t="str">
        <f>VLOOKUP(A1652,'Medical Examinations'!$A$1:$L$2336,6,FALSE)</f>
        <v>No</v>
      </c>
      <c r="H1652" s="11">
        <f>VLOOKUP(A1652,'Medical Examinations'!$A$1:$L$2336,8,FALSE)</f>
        <v>1</v>
      </c>
      <c r="I1652" s="11" t="str">
        <f>VLOOKUP(A1652,'Medical Examinations'!$A$1:$L$2336,10,FALSE)</f>
        <v>No</v>
      </c>
      <c r="J1652" s="11" t="str">
        <f>VLOOKUP(A1652,'Medical Examinations'!$A$1:$L$2336,11,FALSE)</f>
        <v>Over Weight</v>
      </c>
      <c r="K1652" s="11" t="str">
        <f>VLOOKUP(A1652,'Medical Examinations'!$A$1:$L$2336,12,FALSE)</f>
        <v>Normal</v>
      </c>
      <c r="L1652" s="10">
        <f ca="1">VLOOKUP(A1652,'Hospitalisation Details'!$A$1:$Q$2344,3,FALSE)</f>
        <v>1976</v>
      </c>
      <c r="M1652" s="10" t="str">
        <f ca="1">VLOOKUP(A1652,'Hospitalisation Details'!$A$1:$Q$2344,5,FALSE)</f>
        <v>Nov</v>
      </c>
      <c r="N1652" s="11">
        <f ca="1">VLOOKUP(A1652,'Hospitalisation Details'!$A$1:$Q$2344,6,FALSE)</f>
        <v>27</v>
      </c>
      <c r="O1652" s="17">
        <f ca="1">VLOOKUP(A1652,'Hospitalisation Details'!$A$1:$Q$2344,7,FALSE)</f>
        <v>28091</v>
      </c>
      <c r="P1652" s="11">
        <f ca="1">VLOOKUP(A1652,'Hospitalisation Details'!$A$1:$Q$2344,10,FALSE)</f>
        <v>14470.01</v>
      </c>
      <c r="Q1652" s="11" t="str">
        <f ca="1">VLOOKUP(A1652,'Hospitalisation Details'!$A$1:$Q$2344,12,FALSE)</f>
        <v>tier - 2</v>
      </c>
      <c r="R1652" s="11" t="str">
        <f ca="1">VLOOKUP(A1652,'Hospitalisation Details'!$A$1:$Q$2344,14,FALSE)</f>
        <v>tier - 3</v>
      </c>
      <c r="S1652" s="11">
        <f ca="1">VLOOKUP(A1652,'Hospitalisation Details'!$A$1:$Q$2344,17,FALSE)</f>
        <v>48</v>
      </c>
      <c r="T1652" s="11" t="str">
        <f ca="1">VLOOKUP(A1652,'Hospitalisation Details'!$A$1:$Q$2336,16,FALSE)</f>
        <v>R1012</v>
      </c>
    </row>
    <row r="1653" ht="15.5" spans="1:20">
      <c r="A1653" s="10" t="s">
        <v>5975</v>
      </c>
      <c r="B1653" s="11" t="str">
        <f>VLOOKUP(A1653,'Customer Names'!$H$6:$K$2340,3,FALSE)</f>
        <v>  Kerri</v>
      </c>
      <c r="C1653" s="11">
        <f>VLOOKUP(A1653,'Medical Examinations'!$A$1:$L$2336,2,FALSE)</f>
        <v>36.19</v>
      </c>
      <c r="D1653" s="11">
        <f>VLOOKUP(A1653,'Medical Examinations'!$A$1:$L$2336,3,FALSE)</f>
        <v>4.3</v>
      </c>
      <c r="E1653" s="11" t="str">
        <f>VLOOKUP(A1653,'Medical Examinations'!$A$1:$L$2336,4,FALSE)</f>
        <v>No</v>
      </c>
      <c r="F1653" s="11" t="str">
        <f>VLOOKUP(A1653,'Medical Examinations'!$A$1:$L$2336,5,FALSE)</f>
        <v>No</v>
      </c>
      <c r="G1653" s="11" t="str">
        <f>VLOOKUP(A1653,'Medical Examinations'!$A$1:$L$2336,6,FALSE)</f>
        <v>No</v>
      </c>
      <c r="H1653" s="11">
        <f>VLOOKUP(A1653,'Medical Examinations'!$A$1:$L$2336,8,FALSE)</f>
        <v>0</v>
      </c>
      <c r="I1653" s="11" t="str">
        <f>VLOOKUP(A1653,'Medical Examinations'!$A$1:$L$2336,10,FALSE)</f>
        <v>No</v>
      </c>
      <c r="J1653" s="11" t="str">
        <f>VLOOKUP(A1653,'Medical Examinations'!$A$1:$L$2336,11,FALSE)</f>
        <v>Obesity</v>
      </c>
      <c r="K1653" s="11" t="str">
        <f>VLOOKUP(A1653,'Medical Examinations'!$A$1:$L$2336,12,FALSE)</f>
        <v>Normal</v>
      </c>
      <c r="L1653" s="10">
        <f ca="1">VLOOKUP(A1653,'Hospitalisation Details'!$A$1:$Q$2344,3,FALSE)</f>
        <v>1959</v>
      </c>
      <c r="M1653" s="10" t="str">
        <f ca="1">VLOOKUP(A1653,'Hospitalisation Details'!$A$1:$Q$2344,5,FALSE)</f>
        <v>Nov</v>
      </c>
      <c r="N1653" s="11">
        <f ca="1">VLOOKUP(A1653,'Hospitalisation Details'!$A$1:$Q$2344,6,FALSE)</f>
        <v>20</v>
      </c>
      <c r="O1653" s="17">
        <f ca="1">VLOOKUP(A1653,'Hospitalisation Details'!$A$1:$Q$2344,7,FALSE)</f>
        <v>21874</v>
      </c>
      <c r="P1653" s="11">
        <f ca="1">VLOOKUP(A1653,'Hospitalisation Details'!$A$1:$Q$2344,10,FALSE)</f>
        <v>14474.68</v>
      </c>
      <c r="Q1653" s="11" t="str">
        <f ca="1">VLOOKUP(A1653,'Hospitalisation Details'!$A$1:$Q$2344,12,FALSE)</f>
        <v>tier - 2</v>
      </c>
      <c r="R1653" s="11" t="str">
        <f ca="1">VLOOKUP(A1653,'Hospitalisation Details'!$A$1:$Q$2344,14,FALSE)</f>
        <v>tier - 2</v>
      </c>
      <c r="S1653" s="11">
        <f ca="1">VLOOKUP(A1653,'Hospitalisation Details'!$A$1:$Q$2344,17,FALSE)</f>
        <v>65</v>
      </c>
      <c r="T1653" s="11" t="str">
        <f ca="1">VLOOKUP(A1653,'Hospitalisation Details'!$A$1:$Q$2336,16,FALSE)</f>
        <v>R1013</v>
      </c>
    </row>
    <row r="1654" ht="15.5" spans="1:20">
      <c r="A1654" s="10" t="s">
        <v>5978</v>
      </c>
      <c r="B1654" s="11" t="str">
        <f>VLOOKUP(A1654,'Customer Names'!$H$6:$K$2340,3,FALSE)</f>
        <v>  Lisa</v>
      </c>
      <c r="C1654" s="11">
        <f>VLOOKUP(A1654,'Medical Examinations'!$A$1:$L$2336,2,FALSE)</f>
        <v>29.6</v>
      </c>
      <c r="D1654" s="11">
        <f>VLOOKUP(A1654,'Medical Examinations'!$A$1:$L$2336,3,FALSE)</f>
        <v>4.09</v>
      </c>
      <c r="E1654" s="11" t="str">
        <f>VLOOKUP(A1654,'Medical Examinations'!$A$1:$L$2336,4,FALSE)</f>
        <v>No</v>
      </c>
      <c r="F1654" s="11" t="str">
        <f>VLOOKUP(A1654,'Medical Examinations'!$A$1:$L$2336,5,FALSE)</f>
        <v>No</v>
      </c>
      <c r="G1654" s="11" t="str">
        <f>VLOOKUP(A1654,'Medical Examinations'!$A$1:$L$2336,6,FALSE)</f>
        <v>No</v>
      </c>
      <c r="H1654" s="11">
        <f>VLOOKUP(A1654,'Medical Examinations'!$A$1:$L$2336,8,FALSE)</f>
        <v>0</v>
      </c>
      <c r="I1654" s="11" t="str">
        <f>VLOOKUP(A1654,'Medical Examinations'!$A$1:$L$2336,10,FALSE)</f>
        <v>No</v>
      </c>
      <c r="J1654" s="11" t="str">
        <f>VLOOKUP(A1654,'Medical Examinations'!$A$1:$L$2336,11,FALSE)</f>
        <v>Over Weight</v>
      </c>
      <c r="K1654" s="11" t="str">
        <f>VLOOKUP(A1654,'Medical Examinations'!$A$1:$L$2336,12,FALSE)</f>
        <v>Normal</v>
      </c>
      <c r="L1654" s="10">
        <f ca="1">VLOOKUP(A1654,'Hospitalisation Details'!$A$1:$Q$2344,3,FALSE)</f>
        <v>1979</v>
      </c>
      <c r="M1654" s="10" t="str">
        <f ca="1">VLOOKUP(A1654,'Hospitalisation Details'!$A$1:$Q$2344,5,FALSE)</f>
        <v>Oct</v>
      </c>
      <c r="N1654" s="11">
        <f ca="1">VLOOKUP(A1654,'Hospitalisation Details'!$A$1:$Q$2344,6,FALSE)</f>
        <v>20</v>
      </c>
      <c r="O1654" s="17">
        <f ca="1">VLOOKUP(A1654,'Hospitalisation Details'!$A$1:$Q$2344,7,FALSE)</f>
        <v>29148</v>
      </c>
      <c r="P1654" s="11">
        <f ca="1">VLOOKUP(A1654,'Hospitalisation Details'!$A$1:$Q$2344,10,FALSE)</f>
        <v>14478.33</v>
      </c>
      <c r="Q1654" s="11" t="str">
        <f ca="1">VLOOKUP(A1654,'Hospitalisation Details'!$A$1:$Q$2344,12,FALSE)</f>
        <v>tier - 2</v>
      </c>
      <c r="R1654" s="11" t="str">
        <f ca="1">VLOOKUP(A1654,'Hospitalisation Details'!$A$1:$Q$2344,14,FALSE)</f>
        <v>tier - 2</v>
      </c>
      <c r="S1654" s="11">
        <f ca="1">VLOOKUP(A1654,'Hospitalisation Details'!$A$1:$Q$2344,17,FALSE)</f>
        <v>46</v>
      </c>
      <c r="T1654" s="11" t="str">
        <f ca="1">VLOOKUP(A1654,'Hospitalisation Details'!$A$1:$Q$2336,16,FALSE)</f>
        <v>R1013</v>
      </c>
    </row>
    <row r="1655" ht="15.5" spans="1:20">
      <c r="A1655" s="10" t="s">
        <v>5980</v>
      </c>
      <c r="B1655" s="11" t="str">
        <f>VLOOKUP(A1655,'Customer Names'!$H$6:$K$2340,3,FALSE)</f>
        <v>  Nicholas G</v>
      </c>
      <c r="C1655" s="11">
        <f>VLOOKUP(A1655,'Medical Examinations'!$A$1:$L$2336,2,FALSE)</f>
        <v>30.95</v>
      </c>
      <c r="D1655" s="11">
        <f>VLOOKUP(A1655,'Medical Examinations'!$A$1:$L$2336,3,FALSE)</f>
        <v>6.27</v>
      </c>
      <c r="E1655" s="11" t="str">
        <f>VLOOKUP(A1655,'Medical Examinations'!$A$1:$L$2336,4,FALSE)</f>
        <v>No</v>
      </c>
      <c r="F1655" s="11" t="str">
        <f>VLOOKUP(A1655,'Medical Examinations'!$A$1:$L$2336,5,FALSE)</f>
        <v>No</v>
      </c>
      <c r="G1655" s="11" t="str">
        <f>VLOOKUP(A1655,'Medical Examinations'!$A$1:$L$2336,6,FALSE)</f>
        <v>Yes</v>
      </c>
      <c r="H1655" s="11">
        <f>VLOOKUP(A1655,'Medical Examinations'!$A$1:$L$2336,8,FALSE)</f>
        <v>1</v>
      </c>
      <c r="I1655" s="11" t="str">
        <f>VLOOKUP(A1655,'Medical Examinations'!$A$1:$L$2336,10,FALSE)</f>
        <v>No</v>
      </c>
      <c r="J1655" s="11" t="str">
        <f>VLOOKUP(A1655,'Medical Examinations'!$A$1:$L$2336,11,FALSE)</f>
        <v>Obesity</v>
      </c>
      <c r="K1655" s="11" t="str">
        <f>VLOOKUP(A1655,'Medical Examinations'!$A$1:$L$2336,12,FALSE)</f>
        <v>Prediabetes</v>
      </c>
      <c r="L1655" s="10">
        <f ca="1">VLOOKUP(A1655,'Hospitalisation Details'!$A$1:$Q$2344,3,FALSE)</f>
        <v>1989</v>
      </c>
      <c r="M1655" s="10" t="str">
        <f ca="1">VLOOKUP(A1655,'Hospitalisation Details'!$A$1:$Q$2344,5,FALSE)</f>
        <v>Jul</v>
      </c>
      <c r="N1655" s="11">
        <f ca="1">VLOOKUP(A1655,'Hospitalisation Details'!$A$1:$Q$2344,6,FALSE)</f>
        <v>22</v>
      </c>
      <c r="O1655" s="17">
        <f ca="1">VLOOKUP(A1655,'Hospitalisation Details'!$A$1:$Q$2344,7,FALSE)</f>
        <v>32711</v>
      </c>
      <c r="P1655" s="11">
        <f ca="1">VLOOKUP(A1655,'Hospitalisation Details'!$A$1:$Q$2344,10,FALSE)</f>
        <v>14507.46</v>
      </c>
      <c r="Q1655" s="11" t="str">
        <f ca="1">VLOOKUP(A1655,'Hospitalisation Details'!$A$1:$Q$2344,12,FALSE)</f>
        <v>tier - 2</v>
      </c>
      <c r="R1655" s="11" t="str">
        <f ca="1">VLOOKUP(A1655,'Hospitalisation Details'!$A$1:$Q$2344,14,FALSE)</f>
        <v>tier - 3</v>
      </c>
      <c r="S1655" s="11">
        <f ca="1">VLOOKUP(A1655,'Hospitalisation Details'!$A$1:$Q$2344,17,FALSE)</f>
        <v>36</v>
      </c>
      <c r="T1655" s="11" t="str">
        <f ca="1">VLOOKUP(A1655,'Hospitalisation Details'!$A$1:$Q$2336,16,FALSE)</f>
        <v>R1012</v>
      </c>
    </row>
    <row r="1656" ht="15.5" spans="1:20">
      <c r="A1656" s="10" t="s">
        <v>5983</v>
      </c>
      <c r="B1656" s="11" t="str">
        <f>VLOOKUP(A1656,'Customer Names'!$H$6:$K$2340,3,FALSE)</f>
        <v>  Vasilis S</v>
      </c>
      <c r="C1656" s="11">
        <f>VLOOKUP(A1656,'Medical Examinations'!$A$1:$L$2336,2,FALSE)</f>
        <v>19.95</v>
      </c>
      <c r="D1656" s="11">
        <f>VLOOKUP(A1656,'Medical Examinations'!$A$1:$L$2336,3,FALSE)</f>
        <v>5.39</v>
      </c>
      <c r="E1656" s="11" t="str">
        <f>VLOOKUP(A1656,'Medical Examinations'!$A$1:$L$2336,4,FALSE)</f>
        <v>No</v>
      </c>
      <c r="F1656" s="11" t="str">
        <f>VLOOKUP(A1656,'Medical Examinations'!$A$1:$L$2336,5,FALSE)</f>
        <v>No</v>
      </c>
      <c r="G1656" s="11" t="str">
        <f>VLOOKUP(A1656,'Medical Examinations'!$A$1:$L$2336,6,FALSE)</f>
        <v>No</v>
      </c>
      <c r="H1656" s="11">
        <f>VLOOKUP(A1656,'Medical Examinations'!$A$1:$L$2336,8,FALSE)</f>
        <v>1</v>
      </c>
      <c r="I1656" s="11" t="str">
        <f>VLOOKUP(A1656,'Medical Examinations'!$A$1:$L$2336,10,FALSE)</f>
        <v>No</v>
      </c>
      <c r="J1656" s="11" t="str">
        <f>VLOOKUP(A1656,'Medical Examinations'!$A$1:$L$2336,11,FALSE)</f>
        <v>Normal Weight</v>
      </c>
      <c r="K1656" s="11" t="str">
        <f>VLOOKUP(A1656,'Medical Examinations'!$A$1:$L$2336,12,FALSE)</f>
        <v>Normal</v>
      </c>
      <c r="L1656" s="10">
        <f ca="1">VLOOKUP(A1656,'Hospitalisation Details'!$A$1:$Q$2344,3,FALSE)</f>
        <v>1989</v>
      </c>
      <c r="M1656" s="10" t="str">
        <f ca="1">VLOOKUP(A1656,'Hospitalisation Details'!$A$1:$Q$2344,5,FALSE)</f>
        <v>Jul</v>
      </c>
      <c r="N1656" s="11">
        <f ca="1">VLOOKUP(A1656,'Hospitalisation Details'!$A$1:$Q$2344,6,FALSE)</f>
        <v>14</v>
      </c>
      <c r="O1656" s="17">
        <f ca="1">VLOOKUP(A1656,'Hospitalisation Details'!$A$1:$Q$2344,7,FALSE)</f>
        <v>32703</v>
      </c>
      <c r="P1656" s="11">
        <f ca="1">VLOOKUP(A1656,'Hospitalisation Details'!$A$1:$Q$2344,10,FALSE)</f>
        <v>14547.26</v>
      </c>
      <c r="Q1656" s="11" t="str">
        <f ca="1">VLOOKUP(A1656,'Hospitalisation Details'!$A$1:$Q$2344,12,FALSE)</f>
        <v>tier - 2</v>
      </c>
      <c r="R1656" s="11" t="str">
        <f ca="1">VLOOKUP(A1656,'Hospitalisation Details'!$A$1:$Q$2344,14,FALSE)</f>
        <v>tier - 3</v>
      </c>
      <c r="S1656" s="11">
        <f ca="1">VLOOKUP(A1656,'Hospitalisation Details'!$A$1:$Q$2344,17,FALSE)</f>
        <v>36</v>
      </c>
      <c r="T1656" s="11" t="str">
        <f ca="1">VLOOKUP(A1656,'Hospitalisation Details'!$A$1:$Q$2336,16,FALSE)</f>
        <v>R1011</v>
      </c>
    </row>
    <row r="1657" ht="15.5" spans="1:20">
      <c r="A1657" s="10" t="s">
        <v>5987</v>
      </c>
      <c r="B1657" s="11" t="str">
        <f>VLOOKUP(A1657,'Customer Names'!$H$6:$K$2340,3,FALSE)</f>
        <v>  Michael P</v>
      </c>
      <c r="C1657" s="11">
        <f>VLOOKUP(A1657,'Medical Examinations'!$A$1:$L$2336,2,FALSE)</f>
        <v>23.65</v>
      </c>
      <c r="D1657" s="11">
        <f>VLOOKUP(A1657,'Medical Examinations'!$A$1:$L$2336,3,FALSE)</f>
        <v>5.75</v>
      </c>
      <c r="E1657" s="11" t="str">
        <f>VLOOKUP(A1657,'Medical Examinations'!$A$1:$L$2336,4,FALSE)</f>
        <v>yes</v>
      </c>
      <c r="F1657" s="11" t="str">
        <f>VLOOKUP(A1657,'Medical Examinations'!$A$1:$L$2336,5,FALSE)</f>
        <v>No</v>
      </c>
      <c r="G1657" s="11" t="str">
        <f>VLOOKUP(A1657,'Medical Examinations'!$A$1:$L$2336,6,FALSE)</f>
        <v>No</v>
      </c>
      <c r="H1657" s="11">
        <f>VLOOKUP(A1657,'Medical Examinations'!$A$1:$L$2336,8,FALSE)</f>
        <v>0</v>
      </c>
      <c r="I1657" s="11" t="str">
        <f>VLOOKUP(A1657,'Medical Examinations'!$A$1:$L$2336,10,FALSE)</f>
        <v>No</v>
      </c>
      <c r="J1657" s="11" t="str">
        <f>VLOOKUP(A1657,'Medical Examinations'!$A$1:$L$2336,11,FALSE)</f>
        <v>Normal Weight</v>
      </c>
      <c r="K1657" s="11" t="str">
        <f>VLOOKUP(A1657,'Medical Examinations'!$A$1:$L$2336,12,FALSE)</f>
        <v>Prediabetes</v>
      </c>
      <c r="L1657" s="10">
        <f ca="1">VLOOKUP(A1657,'Hospitalisation Details'!$A$1:$Q$2344,3,FALSE)</f>
        <v>1998</v>
      </c>
      <c r="M1657" s="10" t="str">
        <f ca="1">VLOOKUP(A1657,'Hospitalisation Details'!$A$1:$Q$2344,5,FALSE)</f>
        <v>Sep</v>
      </c>
      <c r="N1657" s="11">
        <f ca="1">VLOOKUP(A1657,'Hospitalisation Details'!$A$1:$Q$2344,6,FALSE)</f>
        <v>12</v>
      </c>
      <c r="O1657" s="17">
        <f ca="1">VLOOKUP(A1657,'Hospitalisation Details'!$A$1:$Q$2344,7,FALSE)</f>
        <v>36050</v>
      </c>
      <c r="P1657" s="11">
        <f ca="1">VLOOKUP(A1657,'Hospitalisation Details'!$A$1:$Q$2344,10,FALSE)</f>
        <v>14571.89</v>
      </c>
      <c r="Q1657" s="11" t="str">
        <f ca="1">VLOOKUP(A1657,'Hospitalisation Details'!$A$1:$Q$2344,12,FALSE)</f>
        <v>tier - 2</v>
      </c>
      <c r="R1657" s="11" t="str">
        <f ca="1">VLOOKUP(A1657,'Hospitalisation Details'!$A$1:$Q$2344,14,FALSE)</f>
        <v>tier - 1</v>
      </c>
      <c r="S1657" s="11">
        <f ca="1">VLOOKUP(A1657,'Hospitalisation Details'!$A$1:$Q$2344,17,FALSE)</f>
        <v>27</v>
      </c>
      <c r="T1657" s="11" t="str">
        <f ca="1">VLOOKUP(A1657,'Hospitalisation Details'!$A$1:$Q$2336,16,FALSE)</f>
        <v>R1024</v>
      </c>
    </row>
    <row r="1658" ht="15.5" spans="1:20">
      <c r="A1658" s="10" t="s">
        <v>5991</v>
      </c>
      <c r="B1658" s="11" t="str">
        <f>VLOOKUP(A1658,'Customer Names'!$H$6:$K$2340,3,FALSE)</f>
        <v>  Colleen C</v>
      </c>
      <c r="C1658" s="11">
        <f>VLOOKUP(A1658,'Medical Examinations'!$A$1:$L$2336,2,FALSE)</f>
        <v>43.34</v>
      </c>
      <c r="D1658" s="11">
        <f>VLOOKUP(A1658,'Medical Examinations'!$A$1:$L$2336,3,FALSE)</f>
        <v>4.91</v>
      </c>
      <c r="E1658" s="11" t="str">
        <f>VLOOKUP(A1658,'Medical Examinations'!$A$1:$L$2336,4,FALSE)</f>
        <v>No</v>
      </c>
      <c r="F1658" s="11" t="str">
        <f>VLOOKUP(A1658,'Medical Examinations'!$A$1:$L$2336,5,FALSE)</f>
        <v>No</v>
      </c>
      <c r="G1658" s="11" t="str">
        <f>VLOOKUP(A1658,'Medical Examinations'!$A$1:$L$2336,6,FALSE)</f>
        <v>No</v>
      </c>
      <c r="H1658" s="11">
        <f>VLOOKUP(A1658,'Medical Examinations'!$A$1:$L$2336,8,FALSE)</f>
        <v>1</v>
      </c>
      <c r="I1658" s="11" t="str">
        <f>VLOOKUP(A1658,'Medical Examinations'!$A$1:$L$2336,10,FALSE)</f>
        <v>No</v>
      </c>
      <c r="J1658" s="11" t="str">
        <f>VLOOKUP(A1658,'Medical Examinations'!$A$1:$L$2336,11,FALSE)</f>
        <v>Obesity</v>
      </c>
      <c r="K1658" s="11" t="str">
        <f>VLOOKUP(A1658,'Medical Examinations'!$A$1:$L$2336,12,FALSE)</f>
        <v>Normal</v>
      </c>
      <c r="L1658" s="10">
        <f ca="1">VLOOKUP(A1658,'Hospitalisation Details'!$A$1:$Q$2344,3,FALSE)</f>
        <v>1962</v>
      </c>
      <c r="M1658" s="10" t="str">
        <f ca="1">VLOOKUP(A1658,'Hospitalisation Details'!$A$1:$Q$2344,5,FALSE)</f>
        <v>Dec</v>
      </c>
      <c r="N1658" s="11">
        <f ca="1">VLOOKUP(A1658,'Hospitalisation Details'!$A$1:$Q$2344,6,FALSE)</f>
        <v>3</v>
      </c>
      <c r="O1658" s="17">
        <f ca="1">VLOOKUP(A1658,'Hospitalisation Details'!$A$1:$Q$2344,7,FALSE)</f>
        <v>22983</v>
      </c>
      <c r="P1658" s="11">
        <f ca="1">VLOOKUP(A1658,'Hospitalisation Details'!$A$1:$Q$2344,10,FALSE)</f>
        <v>14574.64</v>
      </c>
      <c r="Q1658" s="11" t="str">
        <f ca="1">VLOOKUP(A1658,'Hospitalisation Details'!$A$1:$Q$2344,12,FALSE)</f>
        <v>tier - 2</v>
      </c>
      <c r="R1658" s="11" t="str">
        <f ca="1">VLOOKUP(A1658,'Hospitalisation Details'!$A$1:$Q$2344,14,FALSE)</f>
        <v>tier - 1</v>
      </c>
      <c r="S1658" s="11">
        <f ca="1">VLOOKUP(A1658,'Hospitalisation Details'!$A$1:$Q$2344,17,FALSE)</f>
        <v>62</v>
      </c>
      <c r="T1658" s="11" t="str">
        <f ca="1">VLOOKUP(A1658,'Hospitalisation Details'!$A$1:$Q$2336,16,FALSE)</f>
        <v>R1025</v>
      </c>
    </row>
    <row r="1659" ht="15.5" spans="1:20">
      <c r="A1659" s="10" t="s">
        <v>5994</v>
      </c>
      <c r="B1659" s="11" t="str">
        <f>VLOOKUP(A1659,'Customer Names'!$H$6:$K$2340,3,FALSE)</f>
        <v>  Annika</v>
      </c>
      <c r="C1659" s="11">
        <f>VLOOKUP(A1659,'Medical Examinations'!$A$1:$L$2336,2,FALSE)</f>
        <v>31.98</v>
      </c>
      <c r="D1659" s="11">
        <f>VLOOKUP(A1659,'Medical Examinations'!$A$1:$L$2336,3,FALSE)</f>
        <v>4.46</v>
      </c>
      <c r="E1659" s="11" t="str">
        <f>VLOOKUP(A1659,'Medical Examinations'!$A$1:$L$2336,4,FALSE)</f>
        <v>yes</v>
      </c>
      <c r="F1659" s="11" t="str">
        <f>VLOOKUP(A1659,'Medical Examinations'!$A$1:$L$2336,5,FALSE)</f>
        <v>No</v>
      </c>
      <c r="G1659" s="11" t="str">
        <f>VLOOKUP(A1659,'Medical Examinations'!$A$1:$L$2336,6,FALSE)</f>
        <v>No</v>
      </c>
      <c r="H1659" s="11">
        <f>VLOOKUP(A1659,'Medical Examinations'!$A$1:$L$2336,8,FALSE)</f>
        <v>1</v>
      </c>
      <c r="I1659" s="11" t="str">
        <f>VLOOKUP(A1659,'Medical Examinations'!$A$1:$L$2336,10,FALSE)</f>
        <v>No</v>
      </c>
      <c r="J1659" s="11" t="str">
        <f>VLOOKUP(A1659,'Medical Examinations'!$A$1:$L$2336,11,FALSE)</f>
        <v>Obesity</v>
      </c>
      <c r="K1659" s="11" t="str">
        <f>VLOOKUP(A1659,'Medical Examinations'!$A$1:$L$2336,12,FALSE)</f>
        <v>Normal</v>
      </c>
      <c r="L1659" s="10">
        <f ca="1">VLOOKUP(A1659,'Hospitalisation Details'!$A$1:$Q$2344,3,FALSE)</f>
        <v>1963</v>
      </c>
      <c r="M1659" s="10" t="str">
        <f ca="1">VLOOKUP(A1659,'Hospitalisation Details'!$A$1:$Q$2344,5,FALSE)</f>
        <v>Oct</v>
      </c>
      <c r="N1659" s="11">
        <f ca="1">VLOOKUP(A1659,'Hospitalisation Details'!$A$1:$Q$2344,6,FALSE)</f>
        <v>14</v>
      </c>
      <c r="O1659" s="17">
        <f ca="1">VLOOKUP(A1659,'Hospitalisation Details'!$A$1:$Q$2344,7,FALSE)</f>
        <v>23298</v>
      </c>
      <c r="P1659" s="11">
        <f ca="1">VLOOKUP(A1659,'Hospitalisation Details'!$A$1:$Q$2344,10,FALSE)</f>
        <v>14590.63</v>
      </c>
      <c r="Q1659" s="11" t="str">
        <f ca="1">VLOOKUP(A1659,'Hospitalisation Details'!$A$1:$Q$2344,12,FALSE)</f>
        <v>tier - 2</v>
      </c>
      <c r="R1659" s="11" t="str">
        <f ca="1">VLOOKUP(A1659,'Hospitalisation Details'!$A$1:$Q$2344,14,FALSE)</f>
        <v>tier - 1</v>
      </c>
      <c r="S1659" s="11">
        <f ca="1">VLOOKUP(A1659,'Hospitalisation Details'!$A$1:$Q$2344,17,FALSE)</f>
        <v>62</v>
      </c>
      <c r="T1659" s="11" t="str">
        <f ca="1">VLOOKUP(A1659,'Hospitalisation Details'!$A$1:$Q$2336,16,FALSE)</f>
        <v>R1024</v>
      </c>
    </row>
    <row r="1660" ht="15.5" spans="1:20">
      <c r="A1660" s="10" t="s">
        <v>5998</v>
      </c>
      <c r="B1660" s="11" t="str">
        <f>VLOOKUP(A1660,'Customer Names'!$H$6:$K$2340,3,FALSE)</f>
        <v>  Kelly</v>
      </c>
      <c r="C1660" s="11">
        <f>VLOOKUP(A1660,'Medical Examinations'!$A$1:$L$2336,2,FALSE)</f>
        <v>35.86</v>
      </c>
      <c r="D1660" s="11">
        <f>VLOOKUP(A1660,'Medical Examinations'!$A$1:$L$2336,3,FALSE)</f>
        <v>6.22</v>
      </c>
      <c r="E1660" s="11" t="str">
        <f>VLOOKUP(A1660,'Medical Examinations'!$A$1:$L$2336,4,FALSE)</f>
        <v>No</v>
      </c>
      <c r="F1660" s="11" t="str">
        <f>VLOOKUP(A1660,'Medical Examinations'!$A$1:$L$2336,5,FALSE)</f>
        <v>No</v>
      </c>
      <c r="G1660" s="11" t="str">
        <f>VLOOKUP(A1660,'Medical Examinations'!$A$1:$L$2336,6,FALSE)</f>
        <v>No</v>
      </c>
      <c r="H1660" s="11">
        <f>VLOOKUP(A1660,'Medical Examinations'!$A$1:$L$2336,8,FALSE)</f>
        <v>1</v>
      </c>
      <c r="I1660" s="11" t="str">
        <f>VLOOKUP(A1660,'Medical Examinations'!$A$1:$L$2336,10,FALSE)</f>
        <v>No</v>
      </c>
      <c r="J1660" s="11" t="str">
        <f>VLOOKUP(A1660,'Medical Examinations'!$A$1:$L$2336,11,FALSE)</f>
        <v>Obesity</v>
      </c>
      <c r="K1660" s="11" t="str">
        <f>VLOOKUP(A1660,'Medical Examinations'!$A$1:$L$2336,12,FALSE)</f>
        <v>Prediabetes</v>
      </c>
      <c r="L1660" s="10">
        <f ca="1">VLOOKUP(A1660,'Hospitalisation Details'!$A$1:$Q$2344,3,FALSE)</f>
        <v>1967</v>
      </c>
      <c r="M1660" s="10" t="str">
        <f ca="1">VLOOKUP(A1660,'Hospitalisation Details'!$A$1:$Q$2344,5,FALSE)</f>
        <v>Jul</v>
      </c>
      <c r="N1660" s="11">
        <f ca="1">VLOOKUP(A1660,'Hospitalisation Details'!$A$1:$Q$2344,6,FALSE)</f>
        <v>18</v>
      </c>
      <c r="O1660" s="17">
        <f ca="1">VLOOKUP(A1660,'Hospitalisation Details'!$A$1:$Q$2344,7,FALSE)</f>
        <v>24671</v>
      </c>
      <c r="P1660" s="11">
        <f ca="1">VLOOKUP(A1660,'Hospitalisation Details'!$A$1:$Q$2344,10,FALSE)</f>
        <v>14600.62</v>
      </c>
      <c r="Q1660" s="11" t="str">
        <f ca="1">VLOOKUP(A1660,'Hospitalisation Details'!$A$1:$Q$2344,12,FALSE)</f>
        <v>tier - 2</v>
      </c>
      <c r="R1660" s="11" t="str">
        <f ca="1">VLOOKUP(A1660,'Hospitalisation Details'!$A$1:$Q$2344,14,FALSE)</f>
        <v>tier - 3</v>
      </c>
      <c r="S1660" s="11">
        <f ca="1">VLOOKUP(A1660,'Hospitalisation Details'!$A$1:$Q$2344,17,FALSE)</f>
        <v>58</v>
      </c>
      <c r="T1660" s="11" t="str">
        <f ca="1">VLOOKUP(A1660,'Hospitalisation Details'!$A$1:$Q$2336,16,FALSE)</f>
        <v>R1022</v>
      </c>
    </row>
    <row r="1661" ht="15.5" spans="1:20">
      <c r="A1661" s="10" t="s">
        <v>6002</v>
      </c>
      <c r="B1661" s="11" t="str">
        <f>VLOOKUP(A1661,'Customer Names'!$H$6:$K$2340,3,FALSE)</f>
        <v>  Nicholas C</v>
      </c>
      <c r="C1661" s="11">
        <f>VLOOKUP(A1661,'Medical Examinations'!$A$1:$L$2336,2,FALSE)</f>
        <v>15.2</v>
      </c>
      <c r="D1661" s="11">
        <f>VLOOKUP(A1661,'Medical Examinations'!$A$1:$L$2336,3,FALSE)</f>
        <v>8.82</v>
      </c>
      <c r="E1661" s="11" t="str">
        <f>VLOOKUP(A1661,'Medical Examinations'!$A$1:$L$2336,4,FALSE)</f>
        <v>No</v>
      </c>
      <c r="F1661" s="11" t="str">
        <f>VLOOKUP(A1661,'Medical Examinations'!$A$1:$L$2336,5,FALSE)</f>
        <v>No</v>
      </c>
      <c r="G1661" s="11" t="str">
        <f>VLOOKUP(A1661,'Medical Examinations'!$A$1:$L$2336,6,FALSE)</f>
        <v>No</v>
      </c>
      <c r="H1661" s="11">
        <f>VLOOKUP(A1661,'Medical Examinations'!$A$1:$L$2336,8,FALSE)</f>
        <v>0</v>
      </c>
      <c r="I1661" s="11" t="str">
        <f>VLOOKUP(A1661,'Medical Examinations'!$A$1:$L$2336,10,FALSE)</f>
        <v>No</v>
      </c>
      <c r="J1661" s="11" t="str">
        <f>VLOOKUP(A1661,'Medical Examinations'!$A$1:$L$2336,11,FALSE)</f>
        <v>Under Weight</v>
      </c>
      <c r="K1661" s="11" t="str">
        <f>VLOOKUP(A1661,'Medical Examinations'!$A$1:$L$2336,12,FALSE)</f>
        <v>Diabetes</v>
      </c>
      <c r="L1661" s="10">
        <f ca="1">VLOOKUP(A1661,'Hospitalisation Details'!$A$1:$Q$2344,3,FALSE)</f>
        <v>1965</v>
      </c>
      <c r="M1661" s="10" t="str">
        <f ca="1">VLOOKUP(A1661,'Hospitalisation Details'!$A$1:$Q$2344,5,FALSE)</f>
        <v>Nov</v>
      </c>
      <c r="N1661" s="11">
        <f ca="1">VLOOKUP(A1661,'Hospitalisation Details'!$A$1:$Q$2344,6,FALSE)</f>
        <v>8</v>
      </c>
      <c r="O1661" s="17">
        <f ca="1">VLOOKUP(A1661,'Hospitalisation Details'!$A$1:$Q$2344,7,FALSE)</f>
        <v>24054</v>
      </c>
      <c r="P1661" s="11">
        <f ca="1">VLOOKUP(A1661,'Hospitalisation Details'!$A$1:$Q$2344,10,FALSE)</f>
        <v>14612.33</v>
      </c>
      <c r="Q1661" s="11" t="str">
        <f ca="1">VLOOKUP(A1661,'Hospitalisation Details'!$A$1:$Q$2344,12,FALSE)</f>
        <v>tier - 2</v>
      </c>
      <c r="R1661" s="11" t="str">
        <f ca="1">VLOOKUP(A1661,'Hospitalisation Details'!$A$1:$Q$2344,14,FALSE)</f>
        <v>tier - 3</v>
      </c>
      <c r="S1661" s="11">
        <f ca="1">VLOOKUP(A1661,'Hospitalisation Details'!$A$1:$Q$2344,17,FALSE)</f>
        <v>59</v>
      </c>
      <c r="T1661" s="11" t="str">
        <f ca="1">VLOOKUP(A1661,'Hospitalisation Details'!$A$1:$Q$2336,16,FALSE)</f>
        <v>R1021</v>
      </c>
    </row>
    <row r="1662" ht="15.5" spans="1:20">
      <c r="A1662" s="10" t="s">
        <v>6005</v>
      </c>
      <c r="B1662" s="11" t="str">
        <f>VLOOKUP(A1662,'Customer Names'!$H$6:$K$2340,3,FALSE)</f>
        <v>  Kelly K</v>
      </c>
      <c r="C1662" s="11">
        <f>VLOOKUP(A1662,'Medical Examinations'!$A$1:$L$2336,2,FALSE)</f>
        <v>37.2</v>
      </c>
      <c r="D1662" s="11">
        <f>VLOOKUP(A1662,'Medical Examinations'!$A$1:$L$2336,3,FALSE)</f>
        <v>10.14</v>
      </c>
      <c r="E1662" s="11" t="str">
        <f>VLOOKUP(A1662,'Medical Examinations'!$A$1:$L$2336,4,FALSE)</f>
        <v>No</v>
      </c>
      <c r="F1662" s="11" t="str">
        <f>VLOOKUP(A1662,'Medical Examinations'!$A$1:$L$2336,5,FALSE)</f>
        <v>No</v>
      </c>
      <c r="G1662" s="11" t="str">
        <f>VLOOKUP(A1662,'Medical Examinations'!$A$1:$L$2336,6,FALSE)</f>
        <v>No</v>
      </c>
      <c r="H1662" s="11">
        <f>VLOOKUP(A1662,'Medical Examinations'!$A$1:$L$2336,8,FALSE)</f>
        <v>0</v>
      </c>
      <c r="I1662" s="11" t="str">
        <f>VLOOKUP(A1662,'Medical Examinations'!$A$1:$L$2336,10,FALSE)</f>
        <v>No</v>
      </c>
      <c r="J1662" s="11" t="str">
        <f>VLOOKUP(A1662,'Medical Examinations'!$A$1:$L$2336,11,FALSE)</f>
        <v>Obesity</v>
      </c>
      <c r="K1662" s="11" t="str">
        <f>VLOOKUP(A1662,'Medical Examinations'!$A$1:$L$2336,12,FALSE)</f>
        <v>Diabetes</v>
      </c>
      <c r="L1662" s="10">
        <f ca="1">VLOOKUP(A1662,'Hospitalisation Details'!$A$1:$Q$2344,3,FALSE)</f>
        <v>1991</v>
      </c>
      <c r="M1662" s="10" t="str">
        <f ca="1">VLOOKUP(A1662,'Hospitalisation Details'!$A$1:$Q$2344,5,FALSE)</f>
        <v>Aug</v>
      </c>
      <c r="N1662" s="11">
        <f ca="1">VLOOKUP(A1662,'Hospitalisation Details'!$A$1:$Q$2344,6,FALSE)</f>
        <v>21</v>
      </c>
      <c r="O1662" s="17">
        <f ca="1">VLOOKUP(A1662,'Hospitalisation Details'!$A$1:$Q$2344,7,FALSE)</f>
        <v>33471</v>
      </c>
      <c r="P1662" s="11">
        <f ca="1">VLOOKUP(A1662,'Hospitalisation Details'!$A$1:$Q$2344,10,FALSE)</f>
        <v>14630.52</v>
      </c>
      <c r="Q1662" s="11" t="str">
        <f ca="1">VLOOKUP(A1662,'Hospitalisation Details'!$A$1:$Q$2344,12,FALSE)</f>
        <v>tier - 2</v>
      </c>
      <c r="R1662" s="11" t="str">
        <f ca="1">VLOOKUP(A1662,'Hospitalisation Details'!$A$1:$Q$2344,14,FALSE)</f>
        <v>tier - 3</v>
      </c>
      <c r="S1662" s="11">
        <f ca="1">VLOOKUP(A1662,'Hospitalisation Details'!$A$1:$Q$2344,17,FALSE)</f>
        <v>34</v>
      </c>
      <c r="T1662" s="11" t="str">
        <f ca="1">VLOOKUP(A1662,'Hospitalisation Details'!$A$1:$Q$2336,16,FALSE)</f>
        <v>R1011</v>
      </c>
    </row>
    <row r="1663" ht="15.5" spans="1:20">
      <c r="A1663" s="10" t="s">
        <v>6008</v>
      </c>
      <c r="B1663" s="11" t="str">
        <f>VLOOKUP(A1663,'Customer Names'!$H$6:$K$2340,3,FALSE)</f>
        <v>  Andrew</v>
      </c>
      <c r="C1663" s="11">
        <f>VLOOKUP(A1663,'Medical Examinations'!$A$1:$L$2336,2,FALSE)</f>
        <v>17.91</v>
      </c>
      <c r="D1663" s="11">
        <f>VLOOKUP(A1663,'Medical Examinations'!$A$1:$L$2336,3,FALSE)</f>
        <v>4.66</v>
      </c>
      <c r="E1663" s="11" t="str">
        <f>VLOOKUP(A1663,'Medical Examinations'!$A$1:$L$2336,4,FALSE)</f>
        <v>No</v>
      </c>
      <c r="F1663" s="11" t="str">
        <f>VLOOKUP(A1663,'Medical Examinations'!$A$1:$L$2336,5,FALSE)</f>
        <v>No</v>
      </c>
      <c r="G1663" s="11" t="str">
        <f>VLOOKUP(A1663,'Medical Examinations'!$A$1:$L$2336,6,FALSE)</f>
        <v>No</v>
      </c>
      <c r="H1663" s="11">
        <f>VLOOKUP(A1663,'Medical Examinations'!$A$1:$L$2336,8,FALSE)</f>
        <v>2</v>
      </c>
      <c r="I1663" s="11" t="str">
        <f>VLOOKUP(A1663,'Medical Examinations'!$A$1:$L$2336,10,FALSE)</f>
        <v>No</v>
      </c>
      <c r="J1663" s="11" t="str">
        <f>VLOOKUP(A1663,'Medical Examinations'!$A$1:$L$2336,11,FALSE)</f>
        <v>Under Weight</v>
      </c>
      <c r="K1663" s="11" t="str">
        <f>VLOOKUP(A1663,'Medical Examinations'!$A$1:$L$2336,12,FALSE)</f>
        <v>Normal</v>
      </c>
      <c r="L1663" s="10">
        <f ca="1">VLOOKUP(A1663,'Hospitalisation Details'!$A$1:$Q$2344,3,FALSE)</f>
        <v>1967</v>
      </c>
      <c r="M1663" s="10" t="str">
        <f ca="1">VLOOKUP(A1663,'Hospitalisation Details'!$A$1:$Q$2344,5,FALSE)</f>
        <v>Sep</v>
      </c>
      <c r="N1663" s="11">
        <f ca="1">VLOOKUP(A1663,'Hospitalisation Details'!$A$1:$Q$2344,6,FALSE)</f>
        <v>1</v>
      </c>
      <c r="O1663" s="17">
        <f ca="1">VLOOKUP(A1663,'Hospitalisation Details'!$A$1:$Q$2344,7,FALSE)</f>
        <v>24716</v>
      </c>
      <c r="P1663" s="11">
        <f ca="1">VLOOKUP(A1663,'Hospitalisation Details'!$A$1:$Q$2344,10,FALSE)</f>
        <v>14640.35</v>
      </c>
      <c r="Q1663" s="11" t="str">
        <f ca="1">VLOOKUP(A1663,'Hospitalisation Details'!$A$1:$Q$2344,12,FALSE)</f>
        <v>tier - 2</v>
      </c>
      <c r="R1663" s="11" t="str">
        <f ca="1">VLOOKUP(A1663,'Hospitalisation Details'!$A$1:$Q$2344,14,FALSE)</f>
        <v>tier - 3</v>
      </c>
      <c r="S1663" s="11">
        <f ca="1">VLOOKUP(A1663,'Hospitalisation Details'!$A$1:$Q$2344,17,FALSE)</f>
        <v>58</v>
      </c>
      <c r="T1663" s="11" t="str">
        <f ca="1">VLOOKUP(A1663,'Hospitalisation Details'!$A$1:$Q$2336,16,FALSE)</f>
        <v>R1026</v>
      </c>
    </row>
    <row r="1664" ht="15.5" spans="1:20">
      <c r="A1664" s="10" t="s">
        <v>6012</v>
      </c>
      <c r="B1664" s="11" t="str">
        <f>VLOOKUP(A1664,'Customer Names'!$H$6:$K$2340,3,FALSE)</f>
        <v>  Hannah</v>
      </c>
      <c r="C1664" s="11">
        <f>VLOOKUP(A1664,'Medical Examinations'!$A$1:$L$2336,2,FALSE)</f>
        <v>20.76</v>
      </c>
      <c r="D1664" s="11">
        <f>VLOOKUP(A1664,'Medical Examinations'!$A$1:$L$2336,3,FALSE)</f>
        <v>6.26</v>
      </c>
      <c r="E1664" s="11" t="str">
        <f>VLOOKUP(A1664,'Medical Examinations'!$A$1:$L$2336,4,FALSE)</f>
        <v>No</v>
      </c>
      <c r="F1664" s="11" t="str">
        <f>VLOOKUP(A1664,'Medical Examinations'!$A$1:$L$2336,5,FALSE)</f>
        <v>No</v>
      </c>
      <c r="G1664" s="11" t="str">
        <f>VLOOKUP(A1664,'Medical Examinations'!$A$1:$L$2336,6,FALSE)</f>
        <v>No</v>
      </c>
      <c r="H1664" s="11">
        <f>VLOOKUP(A1664,'Medical Examinations'!$A$1:$L$2336,8,FALSE)</f>
        <v>0</v>
      </c>
      <c r="I1664" s="11" t="str">
        <f>VLOOKUP(A1664,'Medical Examinations'!$A$1:$L$2336,10,FALSE)</f>
        <v>No</v>
      </c>
      <c r="J1664" s="11" t="str">
        <f>VLOOKUP(A1664,'Medical Examinations'!$A$1:$L$2336,11,FALSE)</f>
        <v>Normal Weight</v>
      </c>
      <c r="K1664" s="11" t="str">
        <f>VLOOKUP(A1664,'Medical Examinations'!$A$1:$L$2336,12,FALSE)</f>
        <v>Prediabetes</v>
      </c>
      <c r="L1664" s="10">
        <f ca="1">VLOOKUP(A1664,'Hospitalisation Details'!$A$1:$Q$2344,3,FALSE)</f>
        <v>1981</v>
      </c>
      <c r="M1664" s="10" t="str">
        <f ca="1">VLOOKUP(A1664,'Hospitalisation Details'!$A$1:$Q$2344,5,FALSE)</f>
        <v>Nov</v>
      </c>
      <c r="N1664" s="11">
        <f ca="1">VLOOKUP(A1664,'Hospitalisation Details'!$A$1:$Q$2344,6,FALSE)</f>
        <v>13</v>
      </c>
      <c r="O1664" s="17">
        <f ca="1">VLOOKUP(A1664,'Hospitalisation Details'!$A$1:$Q$2344,7,FALSE)</f>
        <v>29903</v>
      </c>
      <c r="P1664" s="11">
        <f ca="1">VLOOKUP(A1664,'Hospitalisation Details'!$A$1:$Q$2344,10,FALSE)</f>
        <v>14657.2</v>
      </c>
      <c r="Q1664" s="11" t="str">
        <f ca="1">VLOOKUP(A1664,'Hospitalisation Details'!$A$1:$Q$2344,12,FALSE)</f>
        <v>tier - 2</v>
      </c>
      <c r="R1664" s="11" t="str">
        <f ca="1">VLOOKUP(A1664,'Hospitalisation Details'!$A$1:$Q$2344,14,FALSE)</f>
        <v>tier - 1</v>
      </c>
      <c r="S1664" s="11">
        <f ca="1">VLOOKUP(A1664,'Hospitalisation Details'!$A$1:$Q$2344,17,FALSE)</f>
        <v>43</v>
      </c>
      <c r="T1664" s="11" t="str">
        <f ca="1">VLOOKUP(A1664,'Hospitalisation Details'!$A$1:$Q$2336,16,FALSE)</f>
        <v>R1012</v>
      </c>
    </row>
    <row r="1665" ht="15.5" spans="1:20">
      <c r="A1665" s="10" t="s">
        <v>6014</v>
      </c>
      <c r="B1665" s="11" t="str">
        <f>VLOOKUP(A1665,'Customer Names'!$H$6:$K$2340,3,FALSE)</f>
        <v>  Patricio Sr</v>
      </c>
      <c r="C1665" s="11">
        <f>VLOOKUP(A1665,'Medical Examinations'!$A$1:$L$2336,2,FALSE)</f>
        <v>38.99</v>
      </c>
      <c r="D1665" s="11">
        <f>VLOOKUP(A1665,'Medical Examinations'!$A$1:$L$2336,3,FALSE)</f>
        <v>5.21</v>
      </c>
      <c r="E1665" s="11" t="str">
        <f>VLOOKUP(A1665,'Medical Examinations'!$A$1:$L$2336,4,FALSE)</f>
        <v>No</v>
      </c>
      <c r="F1665" s="11" t="str">
        <f>VLOOKUP(A1665,'Medical Examinations'!$A$1:$L$2336,5,FALSE)</f>
        <v>yes</v>
      </c>
      <c r="G1665" s="11" t="str">
        <f>VLOOKUP(A1665,'Medical Examinations'!$A$1:$L$2336,6,FALSE)</f>
        <v>No</v>
      </c>
      <c r="H1665" s="11">
        <f>VLOOKUP(A1665,'Medical Examinations'!$A$1:$L$2336,8,FALSE)</f>
        <v>1</v>
      </c>
      <c r="I1665" s="11" t="str">
        <f>VLOOKUP(A1665,'Medical Examinations'!$A$1:$L$2336,10,FALSE)</f>
        <v>No</v>
      </c>
      <c r="J1665" s="11" t="str">
        <f>VLOOKUP(A1665,'Medical Examinations'!$A$1:$L$2336,11,FALSE)</f>
        <v>Obesity</v>
      </c>
      <c r="K1665" s="11" t="str">
        <f>VLOOKUP(A1665,'Medical Examinations'!$A$1:$L$2336,12,FALSE)</f>
        <v>Normal</v>
      </c>
      <c r="L1665" s="10">
        <f ca="1">VLOOKUP(A1665,'Hospitalisation Details'!$A$1:$Q$2344,3,FALSE)</f>
        <v>1969</v>
      </c>
      <c r="M1665" s="10" t="str">
        <f ca="1">VLOOKUP(A1665,'Hospitalisation Details'!$A$1:$Q$2344,5,FALSE)</f>
        <v>Oct</v>
      </c>
      <c r="N1665" s="11">
        <f ca="1">VLOOKUP(A1665,'Hospitalisation Details'!$A$1:$Q$2344,6,FALSE)</f>
        <v>20</v>
      </c>
      <c r="O1665" s="17">
        <f ca="1">VLOOKUP(A1665,'Hospitalisation Details'!$A$1:$Q$2344,7,FALSE)</f>
        <v>25496</v>
      </c>
      <c r="P1665" s="11">
        <f ca="1">VLOOKUP(A1665,'Hospitalisation Details'!$A$1:$Q$2344,10,FALSE)</f>
        <v>14665.75</v>
      </c>
      <c r="Q1665" s="11" t="str">
        <f ca="1">VLOOKUP(A1665,'Hospitalisation Details'!$A$1:$Q$2344,12,FALSE)</f>
        <v>tier - 2</v>
      </c>
      <c r="R1665" s="11" t="str">
        <f ca="1">VLOOKUP(A1665,'Hospitalisation Details'!$A$1:$Q$2344,14,FALSE)</f>
        <v>tier - 1</v>
      </c>
      <c r="S1665" s="11">
        <f ca="1">VLOOKUP(A1665,'Hospitalisation Details'!$A$1:$Q$2344,17,FALSE)</f>
        <v>56</v>
      </c>
      <c r="T1665" s="11" t="str">
        <f ca="1">VLOOKUP(A1665,'Hospitalisation Details'!$A$1:$Q$2336,16,FALSE)</f>
        <v>R1012</v>
      </c>
    </row>
    <row r="1666" ht="15.5" spans="1:20">
      <c r="A1666" s="10" t="s">
        <v>6018</v>
      </c>
      <c r="B1666" s="11" t="str">
        <f>VLOOKUP(A1666,'Customer Names'!$H$6:$K$2340,3,FALSE)</f>
        <v>  Robert B</v>
      </c>
      <c r="C1666" s="11">
        <f>VLOOKUP(A1666,'Medical Examinations'!$A$1:$L$2336,2,FALSE)</f>
        <v>42.655</v>
      </c>
      <c r="D1666" s="11">
        <f>VLOOKUP(A1666,'Medical Examinations'!$A$1:$L$2336,3,FALSE)</f>
        <v>5.94</v>
      </c>
      <c r="E1666" s="11" t="str">
        <f>VLOOKUP(A1666,'Medical Examinations'!$A$1:$L$2336,4,FALSE)</f>
        <v>yes</v>
      </c>
      <c r="F1666" s="11" t="str">
        <f>VLOOKUP(A1666,'Medical Examinations'!$A$1:$L$2336,5,FALSE)</f>
        <v>No</v>
      </c>
      <c r="G1666" s="11" t="str">
        <f>VLOOKUP(A1666,'Medical Examinations'!$A$1:$L$2336,6,FALSE)</f>
        <v>Yes</v>
      </c>
      <c r="H1666" s="11">
        <f>VLOOKUP(A1666,'Medical Examinations'!$A$1:$L$2336,8,FALSE)</f>
        <v>1</v>
      </c>
      <c r="I1666" s="11" t="str">
        <f>VLOOKUP(A1666,'Medical Examinations'!$A$1:$L$2336,10,FALSE)</f>
        <v>No</v>
      </c>
      <c r="J1666" s="11" t="str">
        <f>VLOOKUP(A1666,'Medical Examinations'!$A$1:$L$2336,11,FALSE)</f>
        <v>Obesity</v>
      </c>
      <c r="K1666" s="11" t="str">
        <f>VLOOKUP(A1666,'Medical Examinations'!$A$1:$L$2336,12,FALSE)</f>
        <v>Prediabetes</v>
      </c>
      <c r="L1666" s="10">
        <f ca="1">VLOOKUP(A1666,'Hospitalisation Details'!$A$1:$Q$2344,3,FALSE)</f>
        <v>1958</v>
      </c>
      <c r="M1666" s="10" t="str">
        <f ca="1">VLOOKUP(A1666,'Hospitalisation Details'!$A$1:$Q$2344,5,FALSE)</f>
        <v>Jul</v>
      </c>
      <c r="N1666" s="11">
        <f ca="1">VLOOKUP(A1666,'Hospitalisation Details'!$A$1:$Q$2344,6,FALSE)</f>
        <v>23</v>
      </c>
      <c r="O1666" s="17">
        <f ca="1">VLOOKUP(A1666,'Hospitalisation Details'!$A$1:$Q$2344,7,FALSE)</f>
        <v>21389</v>
      </c>
      <c r="P1666" s="11">
        <f ca="1">VLOOKUP(A1666,'Hospitalisation Details'!$A$1:$Q$2344,10,FALSE)</f>
        <v>14692.67</v>
      </c>
      <c r="Q1666" s="11" t="str">
        <f ca="1">VLOOKUP(A1666,'Hospitalisation Details'!$A$1:$Q$2344,12,FALSE)</f>
        <v>tier - 2</v>
      </c>
      <c r="R1666" s="11" t="str">
        <f ca="1">VLOOKUP(A1666,'Hospitalisation Details'!$A$1:$Q$2344,14,FALSE)</f>
        <v>tier - 1</v>
      </c>
      <c r="S1666" s="11">
        <f ca="1">VLOOKUP(A1666,'Hospitalisation Details'!$A$1:$Q$2344,17,FALSE)</f>
        <v>67</v>
      </c>
      <c r="T1666" s="11" t="str">
        <f ca="1">VLOOKUP(A1666,'Hospitalisation Details'!$A$1:$Q$2336,16,FALSE)</f>
        <v>R1012</v>
      </c>
    </row>
    <row r="1667" ht="15.5" spans="1:20">
      <c r="A1667" s="10" t="s">
        <v>6022</v>
      </c>
      <c r="B1667" s="11" t="str">
        <f>VLOOKUP(A1667,'Customer Names'!$H$6:$K$2340,3,FALSE)</f>
        <v>  Benjamin M</v>
      </c>
      <c r="C1667" s="11">
        <f>VLOOKUP(A1667,'Medical Examinations'!$A$1:$L$2336,2,FALSE)</f>
        <v>30.57</v>
      </c>
      <c r="D1667" s="11">
        <f>VLOOKUP(A1667,'Medical Examinations'!$A$1:$L$2336,3,FALSE)</f>
        <v>5.34</v>
      </c>
      <c r="E1667" s="11" t="str">
        <f>VLOOKUP(A1667,'Medical Examinations'!$A$1:$L$2336,4,FALSE)</f>
        <v>No</v>
      </c>
      <c r="F1667" s="11" t="str">
        <f>VLOOKUP(A1667,'Medical Examinations'!$A$1:$L$2336,5,FALSE)</f>
        <v>No</v>
      </c>
      <c r="G1667" s="11" t="str">
        <f>VLOOKUP(A1667,'Medical Examinations'!$A$1:$L$2336,6,FALSE)</f>
        <v>Yes</v>
      </c>
      <c r="H1667" s="11">
        <f>VLOOKUP(A1667,'Medical Examinations'!$A$1:$L$2336,8,FALSE)</f>
        <v>1</v>
      </c>
      <c r="I1667" s="11" t="str">
        <f>VLOOKUP(A1667,'Medical Examinations'!$A$1:$L$2336,10,FALSE)</f>
        <v>No</v>
      </c>
      <c r="J1667" s="11" t="str">
        <f>VLOOKUP(A1667,'Medical Examinations'!$A$1:$L$2336,11,FALSE)</f>
        <v>Obesity</v>
      </c>
      <c r="K1667" s="11" t="str">
        <f>VLOOKUP(A1667,'Medical Examinations'!$A$1:$L$2336,12,FALSE)</f>
        <v>Normal</v>
      </c>
      <c r="L1667" s="10">
        <f ca="1">VLOOKUP(A1667,'Hospitalisation Details'!$A$1:$Q$2344,3,FALSE)</f>
        <v>1982</v>
      </c>
      <c r="M1667" s="10" t="str">
        <f ca="1">VLOOKUP(A1667,'Hospitalisation Details'!$A$1:$Q$2344,5,FALSE)</f>
        <v>Sep</v>
      </c>
      <c r="N1667" s="11">
        <f ca="1">VLOOKUP(A1667,'Hospitalisation Details'!$A$1:$Q$2344,6,FALSE)</f>
        <v>4</v>
      </c>
      <c r="O1667" s="17">
        <f ca="1">VLOOKUP(A1667,'Hospitalisation Details'!$A$1:$Q$2344,7,FALSE)</f>
        <v>30198</v>
      </c>
      <c r="P1667" s="11">
        <f ca="1">VLOOKUP(A1667,'Hospitalisation Details'!$A$1:$Q$2344,10,FALSE)</f>
        <v>14696.77</v>
      </c>
      <c r="Q1667" s="11" t="str">
        <f ca="1">VLOOKUP(A1667,'Hospitalisation Details'!$A$1:$Q$2344,12,FALSE)</f>
        <v>tier - 2</v>
      </c>
      <c r="R1667" s="11" t="str">
        <f ca="1">VLOOKUP(A1667,'Hospitalisation Details'!$A$1:$Q$2344,14,FALSE)</f>
        <v>tier - 2</v>
      </c>
      <c r="S1667" s="11">
        <f ca="1">VLOOKUP(A1667,'Hospitalisation Details'!$A$1:$Q$2344,17,FALSE)</f>
        <v>43</v>
      </c>
      <c r="T1667" s="11" t="str">
        <f ca="1">VLOOKUP(A1667,'Hospitalisation Details'!$A$1:$Q$2336,16,FALSE)</f>
        <v>R1011</v>
      </c>
    </row>
    <row r="1668" ht="15.5" spans="1:20">
      <c r="A1668" s="10" t="s">
        <v>6025</v>
      </c>
      <c r="B1668" s="11" t="str">
        <f>VLOOKUP(A1668,'Customer Names'!$H$6:$K$2340,3,FALSE)</f>
        <v>  Robert</v>
      </c>
      <c r="C1668" s="11">
        <f>VLOOKUP(A1668,'Medical Examinations'!$A$1:$L$2336,2,FALSE)</f>
        <v>17.7</v>
      </c>
      <c r="D1668" s="11">
        <f>VLOOKUP(A1668,'Medical Examinations'!$A$1:$L$2336,3,FALSE)</f>
        <v>6.38</v>
      </c>
      <c r="E1668" s="11" t="str">
        <f>VLOOKUP(A1668,'Medical Examinations'!$A$1:$L$2336,4,FALSE)</f>
        <v>No</v>
      </c>
      <c r="F1668" s="11" t="str">
        <f>VLOOKUP(A1668,'Medical Examinations'!$A$1:$L$2336,5,FALSE)</f>
        <v>No</v>
      </c>
      <c r="G1668" s="11" t="str">
        <f>VLOOKUP(A1668,'Medical Examinations'!$A$1:$L$2336,6,FALSE)</f>
        <v>No</v>
      </c>
      <c r="H1668" s="11">
        <f>VLOOKUP(A1668,'Medical Examinations'!$A$1:$L$2336,8,FALSE)</f>
        <v>2</v>
      </c>
      <c r="I1668" s="11" t="str">
        <f>VLOOKUP(A1668,'Medical Examinations'!$A$1:$L$2336,10,FALSE)</f>
        <v>No</v>
      </c>
      <c r="J1668" s="11" t="str">
        <f>VLOOKUP(A1668,'Medical Examinations'!$A$1:$L$2336,11,FALSE)</f>
        <v>Under Weight</v>
      </c>
      <c r="K1668" s="11" t="str">
        <f>VLOOKUP(A1668,'Medical Examinations'!$A$1:$L$2336,12,FALSE)</f>
        <v>Prediabetes</v>
      </c>
      <c r="L1668" s="10">
        <f ca="1">VLOOKUP(A1668,'Hospitalisation Details'!$A$1:$Q$2344,3,FALSE)</f>
        <v>2002</v>
      </c>
      <c r="M1668" s="10" t="str">
        <f ca="1">VLOOKUP(A1668,'Hospitalisation Details'!$A$1:$Q$2344,5,FALSE)</f>
        <v>Sep</v>
      </c>
      <c r="N1668" s="11">
        <f ca="1">VLOOKUP(A1668,'Hospitalisation Details'!$A$1:$Q$2344,6,FALSE)</f>
        <v>24</v>
      </c>
      <c r="O1668" s="17">
        <f ca="1">VLOOKUP(A1668,'Hospitalisation Details'!$A$1:$Q$2344,7,FALSE)</f>
        <v>37523</v>
      </c>
      <c r="P1668" s="11">
        <f ca="1">VLOOKUP(A1668,'Hospitalisation Details'!$A$1:$Q$2344,10,FALSE)</f>
        <v>14711.74</v>
      </c>
      <c r="Q1668" s="11" t="str">
        <f ca="1">VLOOKUP(A1668,'Hospitalisation Details'!$A$1:$Q$2344,12,FALSE)</f>
        <v>tier - 2</v>
      </c>
      <c r="R1668" s="11" t="str">
        <f ca="1">VLOOKUP(A1668,'Hospitalisation Details'!$A$1:$Q$2344,14,FALSE)</f>
        <v>tier - 2</v>
      </c>
      <c r="S1668" s="11">
        <f ca="1">VLOOKUP(A1668,'Hospitalisation Details'!$A$1:$Q$2344,17,FALSE)</f>
        <v>23</v>
      </c>
      <c r="T1668" s="11" t="str">
        <f ca="1">VLOOKUP(A1668,'Hospitalisation Details'!$A$1:$Q$2336,16,FALSE)</f>
        <v>R1012</v>
      </c>
    </row>
    <row r="1669" ht="15.5" spans="1:20">
      <c r="A1669" s="10" t="s">
        <v>6029</v>
      </c>
      <c r="B1669" s="11" t="str">
        <f>VLOOKUP(A1669,'Customer Names'!$H$6:$K$2340,3,FALSE)</f>
        <v>  Eric R</v>
      </c>
      <c r="C1669" s="11">
        <f>VLOOKUP(A1669,'Medical Examinations'!$A$1:$L$2336,2,FALSE)</f>
        <v>34.77</v>
      </c>
      <c r="D1669" s="11">
        <f>VLOOKUP(A1669,'Medical Examinations'!$A$1:$L$2336,3,FALSE)</f>
        <v>4.47</v>
      </c>
      <c r="E1669" s="11" t="str">
        <f>VLOOKUP(A1669,'Medical Examinations'!$A$1:$L$2336,4,FALSE)</f>
        <v>No</v>
      </c>
      <c r="F1669" s="11" t="str">
        <f>VLOOKUP(A1669,'Medical Examinations'!$A$1:$L$2336,5,FALSE)</f>
        <v>No</v>
      </c>
      <c r="G1669" s="11" t="str">
        <f>VLOOKUP(A1669,'Medical Examinations'!$A$1:$L$2336,6,FALSE)</f>
        <v>No</v>
      </c>
      <c r="H1669" s="11">
        <f>VLOOKUP(A1669,'Medical Examinations'!$A$1:$L$2336,8,FALSE)</f>
        <v>1</v>
      </c>
      <c r="I1669" s="11" t="str">
        <f>VLOOKUP(A1669,'Medical Examinations'!$A$1:$L$2336,10,FALSE)</f>
        <v>No</v>
      </c>
      <c r="J1669" s="11" t="str">
        <f>VLOOKUP(A1669,'Medical Examinations'!$A$1:$L$2336,11,FALSE)</f>
        <v>Obesity</v>
      </c>
      <c r="K1669" s="11" t="str">
        <f>VLOOKUP(A1669,'Medical Examinations'!$A$1:$L$2336,12,FALSE)</f>
        <v>Normal</v>
      </c>
      <c r="L1669" s="10">
        <f ca="1">VLOOKUP(A1669,'Hospitalisation Details'!$A$1:$Q$2344,3,FALSE)</f>
        <v>1962</v>
      </c>
      <c r="M1669" s="10" t="str">
        <f ca="1">VLOOKUP(A1669,'Hospitalisation Details'!$A$1:$Q$2344,5,FALSE)</f>
        <v>Jul</v>
      </c>
      <c r="N1669" s="11">
        <f ca="1">VLOOKUP(A1669,'Hospitalisation Details'!$A$1:$Q$2344,6,FALSE)</f>
        <v>29</v>
      </c>
      <c r="O1669" s="17">
        <f ca="1">VLOOKUP(A1669,'Hospitalisation Details'!$A$1:$Q$2344,7,FALSE)</f>
        <v>22856</v>
      </c>
      <c r="P1669" s="11">
        <f ca="1">VLOOKUP(A1669,'Hospitalisation Details'!$A$1:$Q$2344,10,FALSE)</f>
        <v>14738.43</v>
      </c>
      <c r="Q1669" s="11" t="str">
        <f ca="1">VLOOKUP(A1669,'Hospitalisation Details'!$A$1:$Q$2344,12,FALSE)</f>
        <v>tier - 2</v>
      </c>
      <c r="R1669" s="11" t="str">
        <f ca="1">VLOOKUP(A1669,'Hospitalisation Details'!$A$1:$Q$2344,14,FALSE)</f>
        <v>tier - 3</v>
      </c>
      <c r="S1669" s="11">
        <f ca="1">VLOOKUP(A1669,'Hospitalisation Details'!$A$1:$Q$2344,17,FALSE)</f>
        <v>63</v>
      </c>
      <c r="T1669" s="11" t="str">
        <f ca="1">VLOOKUP(A1669,'Hospitalisation Details'!$A$1:$Q$2336,16,FALSE)</f>
        <v>R1021</v>
      </c>
    </row>
    <row r="1670" ht="15.5" spans="1:20">
      <c r="A1670" s="10" t="s">
        <v>6033</v>
      </c>
      <c r="B1670" s="11" t="str">
        <f>VLOOKUP(A1670,'Customer Names'!$H$6:$K$2340,3,FALSE)</f>
        <v>  Matthew</v>
      </c>
      <c r="C1670" s="11">
        <f>VLOOKUP(A1670,'Medical Examinations'!$A$1:$L$2336,2,FALSE)</f>
        <v>16.88</v>
      </c>
      <c r="D1670" s="11">
        <f>VLOOKUP(A1670,'Medical Examinations'!$A$1:$L$2336,3,FALSE)</f>
        <v>9.96</v>
      </c>
      <c r="E1670" s="11" t="str">
        <f>VLOOKUP(A1670,'Medical Examinations'!$A$1:$L$2336,4,FALSE)</f>
        <v>No</v>
      </c>
      <c r="F1670" s="11" t="str">
        <f>VLOOKUP(A1670,'Medical Examinations'!$A$1:$L$2336,5,FALSE)</f>
        <v>No</v>
      </c>
      <c r="G1670" s="11" t="str">
        <f>VLOOKUP(A1670,'Medical Examinations'!$A$1:$L$2336,6,FALSE)</f>
        <v>No</v>
      </c>
      <c r="H1670" s="11">
        <f>VLOOKUP(A1670,'Medical Examinations'!$A$1:$L$2336,8,FALSE)</f>
        <v>0</v>
      </c>
      <c r="I1670" s="11" t="str">
        <f>VLOOKUP(A1670,'Medical Examinations'!$A$1:$L$2336,10,FALSE)</f>
        <v>No</v>
      </c>
      <c r="J1670" s="11" t="str">
        <f>VLOOKUP(A1670,'Medical Examinations'!$A$1:$L$2336,11,FALSE)</f>
        <v>Under Weight</v>
      </c>
      <c r="K1670" s="11" t="str">
        <f>VLOOKUP(A1670,'Medical Examinations'!$A$1:$L$2336,12,FALSE)</f>
        <v>Diabetes</v>
      </c>
      <c r="L1670" s="10">
        <f ca="1">VLOOKUP(A1670,'Hospitalisation Details'!$A$1:$Q$2344,3,FALSE)</f>
        <v>1965</v>
      </c>
      <c r="M1670" s="10" t="str">
        <f ca="1">VLOOKUP(A1670,'Hospitalisation Details'!$A$1:$Q$2344,5,FALSE)</f>
        <v>Jul</v>
      </c>
      <c r="N1670" s="11">
        <f ca="1">VLOOKUP(A1670,'Hospitalisation Details'!$A$1:$Q$2344,6,FALSE)</f>
        <v>27</v>
      </c>
      <c r="O1670" s="17">
        <f ca="1">VLOOKUP(A1670,'Hospitalisation Details'!$A$1:$Q$2344,7,FALSE)</f>
        <v>23950</v>
      </c>
      <c r="P1670" s="11">
        <f ca="1">VLOOKUP(A1670,'Hospitalisation Details'!$A$1:$Q$2344,10,FALSE)</f>
        <v>14750.42</v>
      </c>
      <c r="Q1670" s="11" t="str">
        <f ca="1">VLOOKUP(A1670,'Hospitalisation Details'!$A$1:$Q$2344,12,FALSE)</f>
        <v>tier - 2</v>
      </c>
      <c r="R1670" s="11" t="str">
        <f ca="1">VLOOKUP(A1670,'Hospitalisation Details'!$A$1:$Q$2344,14,FALSE)</f>
        <v>tier - 2</v>
      </c>
      <c r="S1670" s="11">
        <f ca="1">VLOOKUP(A1670,'Hospitalisation Details'!$A$1:$Q$2344,17,FALSE)</f>
        <v>60</v>
      </c>
      <c r="T1670" s="11" t="str">
        <f ca="1">VLOOKUP(A1670,'Hospitalisation Details'!$A$1:$Q$2336,16,FALSE)</f>
        <v>R1026</v>
      </c>
    </row>
    <row r="1671" ht="15.5" spans="1:20">
      <c r="A1671" s="10" t="s">
        <v>6037</v>
      </c>
      <c r="B1671" s="11" t="str">
        <f>VLOOKUP(A1671,'Customer Names'!$H$6:$K$2340,3,FALSE)</f>
        <v>  Bob R</v>
      </c>
      <c r="C1671" s="11">
        <f>VLOOKUP(A1671,'Medical Examinations'!$A$1:$L$2336,2,FALSE)</f>
        <v>40.26</v>
      </c>
      <c r="D1671" s="11">
        <f>VLOOKUP(A1671,'Medical Examinations'!$A$1:$L$2336,3,FALSE)</f>
        <v>9.92</v>
      </c>
      <c r="E1671" s="11" t="str">
        <f>VLOOKUP(A1671,'Medical Examinations'!$A$1:$L$2336,4,FALSE)</f>
        <v>yes</v>
      </c>
      <c r="F1671" s="11" t="str">
        <f>VLOOKUP(A1671,'Medical Examinations'!$A$1:$L$2336,5,FALSE)</f>
        <v>No</v>
      </c>
      <c r="G1671" s="11" t="str">
        <f>VLOOKUP(A1671,'Medical Examinations'!$A$1:$L$2336,6,FALSE)</f>
        <v>No</v>
      </c>
      <c r="H1671" s="11">
        <f>VLOOKUP(A1671,'Medical Examinations'!$A$1:$L$2336,8,FALSE)</f>
        <v>0</v>
      </c>
      <c r="I1671" s="11" t="str">
        <f>VLOOKUP(A1671,'Medical Examinations'!$A$1:$L$2336,10,FALSE)</f>
        <v>No</v>
      </c>
      <c r="J1671" s="11" t="str">
        <f>VLOOKUP(A1671,'Medical Examinations'!$A$1:$L$2336,11,FALSE)</f>
        <v>Obesity</v>
      </c>
      <c r="K1671" s="11" t="str">
        <f>VLOOKUP(A1671,'Medical Examinations'!$A$1:$L$2336,12,FALSE)</f>
        <v>Diabetes</v>
      </c>
      <c r="L1671" s="10">
        <f ca="1">VLOOKUP(A1671,'Hospitalisation Details'!$A$1:$Q$2344,3,FALSE)</f>
        <v>1975</v>
      </c>
      <c r="M1671" s="10" t="str">
        <f ca="1">VLOOKUP(A1671,'Hospitalisation Details'!$A$1:$Q$2344,5,FALSE)</f>
        <v>Dec</v>
      </c>
      <c r="N1671" s="11">
        <f ca="1">VLOOKUP(A1671,'Hospitalisation Details'!$A$1:$Q$2344,6,FALSE)</f>
        <v>10</v>
      </c>
      <c r="O1671" s="17">
        <f ca="1">VLOOKUP(A1671,'Hospitalisation Details'!$A$1:$Q$2344,7,FALSE)</f>
        <v>27738</v>
      </c>
      <c r="P1671" s="11">
        <f ca="1">VLOOKUP(A1671,'Hospitalisation Details'!$A$1:$Q$2344,10,FALSE)</f>
        <v>14819</v>
      </c>
      <c r="Q1671" s="11" t="str">
        <f ca="1">VLOOKUP(A1671,'Hospitalisation Details'!$A$1:$Q$2344,12,FALSE)</f>
        <v>tier - 2</v>
      </c>
      <c r="R1671" s="11" t="str">
        <f ca="1">VLOOKUP(A1671,'Hospitalisation Details'!$A$1:$Q$2344,14,FALSE)</f>
        <v>tier - 3</v>
      </c>
      <c r="S1671" s="11">
        <f ca="1">VLOOKUP(A1671,'Hospitalisation Details'!$A$1:$Q$2344,17,FALSE)</f>
        <v>49</v>
      </c>
      <c r="T1671" s="11" t="str">
        <f ca="1">VLOOKUP(A1671,'Hospitalisation Details'!$A$1:$Q$2336,16,FALSE)</f>
        <v>R1023</v>
      </c>
    </row>
    <row r="1672" ht="15.5" spans="1:20">
      <c r="A1672" s="10" t="s">
        <v>6040</v>
      </c>
      <c r="B1672" s="11" t="str">
        <f>VLOOKUP(A1672,'Customer Names'!$H$6:$K$2340,3,FALSE)</f>
        <v>  Stephanie J</v>
      </c>
      <c r="C1672" s="11">
        <f>VLOOKUP(A1672,'Medical Examinations'!$A$1:$L$2336,2,FALSE)</f>
        <v>25.6</v>
      </c>
      <c r="D1672" s="11">
        <f>VLOOKUP(A1672,'Medical Examinations'!$A$1:$L$2336,3,FALSE)</f>
        <v>6.03</v>
      </c>
      <c r="E1672" s="11" t="str">
        <f>VLOOKUP(A1672,'Medical Examinations'!$A$1:$L$2336,4,FALSE)</f>
        <v>No</v>
      </c>
      <c r="F1672" s="11" t="str">
        <f>VLOOKUP(A1672,'Medical Examinations'!$A$1:$L$2336,5,FALSE)</f>
        <v>No</v>
      </c>
      <c r="G1672" s="11" t="str">
        <f>VLOOKUP(A1672,'Medical Examinations'!$A$1:$L$2336,6,FALSE)</f>
        <v>Yes</v>
      </c>
      <c r="H1672" s="11">
        <f>VLOOKUP(A1672,'Medical Examinations'!$A$1:$L$2336,8,FALSE)</f>
        <v>1</v>
      </c>
      <c r="I1672" s="11" t="str">
        <f>VLOOKUP(A1672,'Medical Examinations'!$A$1:$L$2336,10,FALSE)</f>
        <v>No</v>
      </c>
      <c r="J1672" s="11" t="str">
        <f>VLOOKUP(A1672,'Medical Examinations'!$A$1:$L$2336,11,FALSE)</f>
        <v>Over Weight</v>
      </c>
      <c r="K1672" s="11" t="str">
        <f>VLOOKUP(A1672,'Medical Examinations'!$A$1:$L$2336,12,FALSE)</f>
        <v>Prediabetes</v>
      </c>
      <c r="L1672" s="10">
        <f ca="1">VLOOKUP(A1672,'Hospitalisation Details'!$A$1:$Q$2344,3,FALSE)</f>
        <v>1979</v>
      </c>
      <c r="M1672" s="10" t="str">
        <f ca="1">VLOOKUP(A1672,'Hospitalisation Details'!$A$1:$Q$2344,5,FALSE)</f>
        <v>Oct</v>
      </c>
      <c r="N1672" s="11">
        <f ca="1">VLOOKUP(A1672,'Hospitalisation Details'!$A$1:$Q$2344,6,FALSE)</f>
        <v>18</v>
      </c>
      <c r="O1672" s="17">
        <f ca="1">VLOOKUP(A1672,'Hospitalisation Details'!$A$1:$Q$2344,7,FALSE)</f>
        <v>29146</v>
      </c>
      <c r="P1672" s="11">
        <f ca="1">VLOOKUP(A1672,'Hospitalisation Details'!$A$1:$Q$2344,10,FALSE)</f>
        <v>14839.34</v>
      </c>
      <c r="Q1672" s="11" t="str">
        <f ca="1">VLOOKUP(A1672,'Hospitalisation Details'!$A$1:$Q$2344,12,FALSE)</f>
        <v>tier - 2</v>
      </c>
      <c r="R1672" s="11" t="str">
        <f ca="1">VLOOKUP(A1672,'Hospitalisation Details'!$A$1:$Q$2344,14,FALSE)</f>
        <v>tier - 3</v>
      </c>
      <c r="S1672" s="11">
        <f ca="1">VLOOKUP(A1672,'Hospitalisation Details'!$A$1:$Q$2344,17,FALSE)</f>
        <v>46</v>
      </c>
      <c r="T1672" s="11" t="str">
        <f ca="1">VLOOKUP(A1672,'Hospitalisation Details'!$A$1:$Q$2336,16,FALSE)</f>
        <v>R1026</v>
      </c>
    </row>
    <row r="1673" ht="15.5" spans="1:20">
      <c r="A1673" s="10" t="s">
        <v>6043</v>
      </c>
      <c r="B1673" s="11" t="str">
        <f>VLOOKUP(A1673,'Customer Names'!$H$6:$K$2340,3,FALSE)</f>
        <v>  Jake</v>
      </c>
      <c r="C1673" s="11">
        <f>VLOOKUP(A1673,'Medical Examinations'!$A$1:$L$2336,2,FALSE)</f>
        <v>33.55</v>
      </c>
      <c r="D1673" s="11">
        <f>VLOOKUP(A1673,'Medical Examinations'!$A$1:$L$2336,3,FALSE)</f>
        <v>10.9</v>
      </c>
      <c r="E1673" s="11" t="str">
        <f>VLOOKUP(A1673,'Medical Examinations'!$A$1:$L$2336,4,FALSE)</f>
        <v>yes</v>
      </c>
      <c r="F1673" s="11" t="str">
        <f>VLOOKUP(A1673,'Medical Examinations'!$A$1:$L$2336,5,FALSE)</f>
        <v>No</v>
      </c>
      <c r="G1673" s="11" t="str">
        <f>VLOOKUP(A1673,'Medical Examinations'!$A$1:$L$2336,6,FALSE)</f>
        <v>No</v>
      </c>
      <c r="H1673" s="11">
        <f>VLOOKUP(A1673,'Medical Examinations'!$A$1:$L$2336,8,FALSE)</f>
        <v>0</v>
      </c>
      <c r="I1673" s="11" t="str">
        <f>VLOOKUP(A1673,'Medical Examinations'!$A$1:$L$2336,10,FALSE)</f>
        <v>No</v>
      </c>
      <c r="J1673" s="11" t="str">
        <f>VLOOKUP(A1673,'Medical Examinations'!$A$1:$L$2336,11,FALSE)</f>
        <v>Obesity</v>
      </c>
      <c r="K1673" s="11" t="str">
        <f>VLOOKUP(A1673,'Medical Examinations'!$A$1:$L$2336,12,FALSE)</f>
        <v>Diabetes</v>
      </c>
      <c r="L1673" s="10">
        <f ca="1">VLOOKUP(A1673,'Hospitalisation Details'!$A$1:$Q$2344,3,FALSE)</f>
        <v>1981</v>
      </c>
      <c r="M1673" s="10" t="str">
        <f ca="1">VLOOKUP(A1673,'Hospitalisation Details'!$A$1:$Q$2344,5,FALSE)</f>
        <v>Jun</v>
      </c>
      <c r="N1673" s="11">
        <f ca="1">VLOOKUP(A1673,'Hospitalisation Details'!$A$1:$Q$2344,6,FALSE)</f>
        <v>5</v>
      </c>
      <c r="O1673" s="17">
        <f ca="1">VLOOKUP(A1673,'Hospitalisation Details'!$A$1:$Q$2344,7,FALSE)</f>
        <v>29742</v>
      </c>
      <c r="P1673" s="11">
        <f ca="1">VLOOKUP(A1673,'Hospitalisation Details'!$A$1:$Q$2344,10,FALSE)</f>
        <v>14843.96</v>
      </c>
      <c r="Q1673" s="11" t="str">
        <f ca="1">VLOOKUP(A1673,'Hospitalisation Details'!$A$1:$Q$2344,12,FALSE)</f>
        <v>tier - 2</v>
      </c>
      <c r="R1673" s="11" t="str">
        <f ca="1">VLOOKUP(A1673,'Hospitalisation Details'!$A$1:$Q$2344,14,FALSE)</f>
        <v>tier - 3</v>
      </c>
      <c r="S1673" s="11">
        <f ca="1">VLOOKUP(A1673,'Hospitalisation Details'!$A$1:$Q$2344,17,FALSE)</f>
        <v>44</v>
      </c>
      <c r="T1673" s="11" t="str">
        <f ca="1">VLOOKUP(A1673,'Hospitalisation Details'!$A$1:$Q$2336,16,FALSE)</f>
        <v>R1026</v>
      </c>
    </row>
    <row r="1674" ht="15.5" spans="1:20">
      <c r="A1674" s="10" t="s">
        <v>6047</v>
      </c>
      <c r="B1674" s="11" t="str">
        <f>VLOOKUP(A1674,'Customer Names'!$H$6:$K$2340,3,FALSE)</f>
        <v>  Alison L</v>
      </c>
      <c r="C1674" s="11">
        <f>VLOOKUP(A1674,'Medical Examinations'!$A$1:$L$2336,2,FALSE)</f>
        <v>16.69</v>
      </c>
      <c r="D1674" s="11">
        <f>VLOOKUP(A1674,'Medical Examinations'!$A$1:$L$2336,3,FALSE)</f>
        <v>10.66</v>
      </c>
      <c r="E1674" s="11" t="str">
        <f>VLOOKUP(A1674,'Medical Examinations'!$A$1:$L$2336,4,FALSE)</f>
        <v>No</v>
      </c>
      <c r="F1674" s="11" t="str">
        <f>VLOOKUP(A1674,'Medical Examinations'!$A$1:$L$2336,5,FALSE)</f>
        <v>No</v>
      </c>
      <c r="G1674" s="11" t="str">
        <f>VLOOKUP(A1674,'Medical Examinations'!$A$1:$L$2336,6,FALSE)</f>
        <v>No</v>
      </c>
      <c r="H1674" s="11">
        <f>VLOOKUP(A1674,'Medical Examinations'!$A$1:$L$2336,8,FALSE)</f>
        <v>0</v>
      </c>
      <c r="I1674" s="11" t="str">
        <f>VLOOKUP(A1674,'Medical Examinations'!$A$1:$L$2336,10,FALSE)</f>
        <v>No</v>
      </c>
      <c r="J1674" s="11" t="str">
        <f>VLOOKUP(A1674,'Medical Examinations'!$A$1:$L$2336,11,FALSE)</f>
        <v>Under Weight</v>
      </c>
      <c r="K1674" s="11" t="str">
        <f>VLOOKUP(A1674,'Medical Examinations'!$A$1:$L$2336,12,FALSE)</f>
        <v>Diabetes</v>
      </c>
      <c r="L1674" s="10">
        <f ca="1">VLOOKUP(A1674,'Hospitalisation Details'!$A$1:$Q$2344,3,FALSE)</f>
        <v>1970</v>
      </c>
      <c r="M1674" s="10" t="str">
        <f ca="1">VLOOKUP(A1674,'Hospitalisation Details'!$A$1:$Q$2344,5,FALSE)</f>
        <v>Nov</v>
      </c>
      <c r="N1674" s="11">
        <f ca="1">VLOOKUP(A1674,'Hospitalisation Details'!$A$1:$Q$2344,6,FALSE)</f>
        <v>11</v>
      </c>
      <c r="O1674" s="17">
        <f ca="1">VLOOKUP(A1674,'Hospitalisation Details'!$A$1:$Q$2344,7,FALSE)</f>
        <v>25883</v>
      </c>
      <c r="P1674" s="11">
        <f ca="1">VLOOKUP(A1674,'Hospitalisation Details'!$A$1:$Q$2344,10,FALSE)</f>
        <v>14847.63</v>
      </c>
      <c r="Q1674" s="11" t="str">
        <f ca="1">VLOOKUP(A1674,'Hospitalisation Details'!$A$1:$Q$2344,12,FALSE)</f>
        <v>tier - 2</v>
      </c>
      <c r="R1674" s="11" t="str">
        <f ca="1">VLOOKUP(A1674,'Hospitalisation Details'!$A$1:$Q$2344,14,FALSE)</f>
        <v>tier - 2</v>
      </c>
      <c r="S1674" s="11">
        <f ca="1">VLOOKUP(A1674,'Hospitalisation Details'!$A$1:$Q$2344,17,FALSE)</f>
        <v>54</v>
      </c>
      <c r="T1674" s="11" t="str">
        <f ca="1">VLOOKUP(A1674,'Hospitalisation Details'!$A$1:$Q$2336,16,FALSE)</f>
        <v>R1023</v>
      </c>
    </row>
    <row r="1675" ht="15.5" spans="1:20">
      <c r="A1675" s="10" t="s">
        <v>6049</v>
      </c>
      <c r="B1675" s="11" t="str">
        <f>VLOOKUP(A1675,'Customer Names'!$H$6:$K$2340,3,FALSE)</f>
        <v>  Lindsay M</v>
      </c>
      <c r="C1675" s="11">
        <f>VLOOKUP(A1675,'Medical Examinations'!$A$1:$L$2336,2,FALSE)</f>
        <v>19.95</v>
      </c>
      <c r="D1675" s="11">
        <f>VLOOKUP(A1675,'Medical Examinations'!$A$1:$L$2336,3,FALSE)</f>
        <v>4.05</v>
      </c>
      <c r="E1675" s="11" t="str">
        <f>VLOOKUP(A1675,'Medical Examinations'!$A$1:$L$2336,4,FALSE)</f>
        <v>No</v>
      </c>
      <c r="F1675" s="11" t="str">
        <f>VLOOKUP(A1675,'Medical Examinations'!$A$1:$L$2336,5,FALSE)</f>
        <v>No</v>
      </c>
      <c r="G1675" s="11" t="str">
        <f>VLOOKUP(A1675,'Medical Examinations'!$A$1:$L$2336,6,FALSE)</f>
        <v>No</v>
      </c>
      <c r="H1675" s="11">
        <f>VLOOKUP(A1675,'Medical Examinations'!$A$1:$L$2336,8,FALSE)</f>
        <v>1</v>
      </c>
      <c r="I1675" s="11" t="str">
        <f>VLOOKUP(A1675,'Medical Examinations'!$A$1:$L$2336,10,FALSE)</f>
        <v>No</v>
      </c>
      <c r="J1675" s="11" t="str">
        <f>VLOOKUP(A1675,'Medical Examinations'!$A$1:$L$2336,11,FALSE)</f>
        <v>Normal Weight</v>
      </c>
      <c r="K1675" s="11" t="str">
        <f>VLOOKUP(A1675,'Medical Examinations'!$A$1:$L$2336,12,FALSE)</f>
        <v>Normal</v>
      </c>
      <c r="L1675" s="10">
        <f ca="1">VLOOKUP(A1675,'Hospitalisation Details'!$A$1:$Q$2344,3,FALSE)</f>
        <v>1958</v>
      </c>
      <c r="M1675" s="10" t="str">
        <f ca="1">VLOOKUP(A1675,'Hospitalisation Details'!$A$1:$Q$2344,5,FALSE)</f>
        <v>Oct</v>
      </c>
      <c r="N1675" s="11">
        <f ca="1">VLOOKUP(A1675,'Hospitalisation Details'!$A$1:$Q$2344,6,FALSE)</f>
        <v>17</v>
      </c>
      <c r="O1675" s="17">
        <f ca="1">VLOOKUP(A1675,'Hospitalisation Details'!$A$1:$Q$2344,7,FALSE)</f>
        <v>21475</v>
      </c>
      <c r="P1675" s="11">
        <f ca="1">VLOOKUP(A1675,'Hospitalisation Details'!$A$1:$Q$2344,10,FALSE)</f>
        <v>14901.52</v>
      </c>
      <c r="Q1675" s="11" t="str">
        <f ca="1">VLOOKUP(A1675,'Hospitalisation Details'!$A$1:$Q$2344,12,FALSE)</f>
        <v>tier - 2</v>
      </c>
      <c r="R1675" s="11" t="str">
        <f ca="1">VLOOKUP(A1675,'Hospitalisation Details'!$A$1:$Q$2344,14,FALSE)</f>
        <v>tier - 2</v>
      </c>
      <c r="S1675" s="11">
        <f ca="1">VLOOKUP(A1675,'Hospitalisation Details'!$A$1:$Q$2344,17,FALSE)</f>
        <v>67</v>
      </c>
      <c r="T1675" s="11" t="str">
        <f ca="1">VLOOKUP(A1675,'Hospitalisation Details'!$A$1:$Q$2336,16,FALSE)</f>
        <v>R1024</v>
      </c>
    </row>
    <row r="1676" ht="15.5" spans="1:20">
      <c r="A1676" s="10" t="s">
        <v>6053</v>
      </c>
      <c r="B1676" s="11" t="str">
        <f>VLOOKUP(A1676,'Customer Names'!$H$6:$K$2340,3,FALSE)</f>
        <v>  Guillaume</v>
      </c>
      <c r="C1676" s="11">
        <f>VLOOKUP(A1676,'Medical Examinations'!$A$1:$L$2336,2,FALSE)</f>
        <v>17.55</v>
      </c>
      <c r="D1676" s="11">
        <f>VLOOKUP(A1676,'Medical Examinations'!$A$1:$L$2336,3,FALSE)</f>
        <v>4.23</v>
      </c>
      <c r="E1676" s="11" t="str">
        <f>VLOOKUP(A1676,'Medical Examinations'!$A$1:$L$2336,4,FALSE)</f>
        <v>No</v>
      </c>
      <c r="F1676" s="11" t="str">
        <f>VLOOKUP(A1676,'Medical Examinations'!$A$1:$L$2336,5,FALSE)</f>
        <v>No</v>
      </c>
      <c r="G1676" s="11" t="str">
        <f>VLOOKUP(A1676,'Medical Examinations'!$A$1:$L$2336,6,FALSE)</f>
        <v>No</v>
      </c>
      <c r="H1676" s="11">
        <f>VLOOKUP(A1676,'Medical Examinations'!$A$1:$L$2336,8,FALSE)</f>
        <v>2</v>
      </c>
      <c r="I1676" s="11" t="str">
        <f>VLOOKUP(A1676,'Medical Examinations'!$A$1:$L$2336,10,FALSE)</f>
        <v>No</v>
      </c>
      <c r="J1676" s="11" t="str">
        <f>VLOOKUP(A1676,'Medical Examinations'!$A$1:$L$2336,11,FALSE)</f>
        <v>Under Weight</v>
      </c>
      <c r="K1676" s="11" t="str">
        <f>VLOOKUP(A1676,'Medical Examinations'!$A$1:$L$2336,12,FALSE)</f>
        <v>Normal</v>
      </c>
      <c r="L1676" s="10">
        <f ca="1">VLOOKUP(A1676,'Hospitalisation Details'!$A$1:$Q$2344,3,FALSE)</f>
        <v>1981</v>
      </c>
      <c r="M1676" s="10" t="str">
        <f ca="1">VLOOKUP(A1676,'Hospitalisation Details'!$A$1:$Q$2344,5,FALSE)</f>
        <v>Jul</v>
      </c>
      <c r="N1676" s="11">
        <f ca="1">VLOOKUP(A1676,'Hospitalisation Details'!$A$1:$Q$2344,6,FALSE)</f>
        <v>4</v>
      </c>
      <c r="O1676" s="17">
        <f ca="1">VLOOKUP(A1676,'Hospitalisation Details'!$A$1:$Q$2344,7,FALSE)</f>
        <v>29771</v>
      </c>
      <c r="P1676" s="11">
        <f ca="1">VLOOKUP(A1676,'Hospitalisation Details'!$A$1:$Q$2344,10,FALSE)</f>
        <v>14908.27</v>
      </c>
      <c r="Q1676" s="11" t="str">
        <f ca="1">VLOOKUP(A1676,'Hospitalisation Details'!$A$1:$Q$2344,12,FALSE)</f>
        <v>tier - 2</v>
      </c>
      <c r="R1676" s="11" t="str">
        <f ca="1">VLOOKUP(A1676,'Hospitalisation Details'!$A$1:$Q$2344,14,FALSE)</f>
        <v>tier - 1</v>
      </c>
      <c r="S1676" s="11">
        <f ca="1">VLOOKUP(A1676,'Hospitalisation Details'!$A$1:$Q$2344,17,FALSE)</f>
        <v>44</v>
      </c>
      <c r="T1676" s="11" t="str">
        <f ca="1">VLOOKUP(A1676,'Hospitalisation Details'!$A$1:$Q$2336,16,FALSE)</f>
        <v>R1011</v>
      </c>
    </row>
    <row r="1677" ht="15.5" spans="1:20">
      <c r="A1677" s="10" t="s">
        <v>6056</v>
      </c>
      <c r="B1677" s="11" t="str">
        <f>VLOOKUP(A1677,'Customer Names'!$H$6:$K$2340,3,FALSE)</f>
        <v>  Kaylee</v>
      </c>
      <c r="C1677" s="11">
        <f>VLOOKUP(A1677,'Medical Examinations'!$A$1:$L$2336,2,FALSE)</f>
        <v>22.01</v>
      </c>
      <c r="D1677" s="11">
        <f>VLOOKUP(A1677,'Medical Examinations'!$A$1:$L$2336,3,FALSE)</f>
        <v>5.01</v>
      </c>
      <c r="E1677" s="11" t="str">
        <f>VLOOKUP(A1677,'Medical Examinations'!$A$1:$L$2336,4,FALSE)</f>
        <v>No</v>
      </c>
      <c r="F1677" s="11" t="str">
        <f>VLOOKUP(A1677,'Medical Examinations'!$A$1:$L$2336,5,FALSE)</f>
        <v>No</v>
      </c>
      <c r="G1677" s="11" t="str">
        <f>VLOOKUP(A1677,'Medical Examinations'!$A$1:$L$2336,6,FALSE)</f>
        <v>No</v>
      </c>
      <c r="H1677" s="11">
        <f>VLOOKUP(A1677,'Medical Examinations'!$A$1:$L$2336,8,FALSE)</f>
        <v>1</v>
      </c>
      <c r="I1677" s="11" t="str">
        <f>VLOOKUP(A1677,'Medical Examinations'!$A$1:$L$2336,10,FALSE)</f>
        <v>No</v>
      </c>
      <c r="J1677" s="11" t="str">
        <f>VLOOKUP(A1677,'Medical Examinations'!$A$1:$L$2336,11,FALSE)</f>
        <v>Normal Weight</v>
      </c>
      <c r="K1677" s="11" t="str">
        <f>VLOOKUP(A1677,'Medical Examinations'!$A$1:$L$2336,12,FALSE)</f>
        <v>Normal</v>
      </c>
      <c r="L1677" s="10">
        <f ca="1">VLOOKUP(A1677,'Hospitalisation Details'!$A$1:$Q$2344,3,FALSE)</f>
        <v>1968</v>
      </c>
      <c r="M1677" s="10" t="str">
        <f ca="1">VLOOKUP(A1677,'Hospitalisation Details'!$A$1:$Q$2344,5,FALSE)</f>
        <v>Nov</v>
      </c>
      <c r="N1677" s="11">
        <f ca="1">VLOOKUP(A1677,'Hospitalisation Details'!$A$1:$Q$2344,6,FALSE)</f>
        <v>8</v>
      </c>
      <c r="O1677" s="17">
        <f ca="1">VLOOKUP(A1677,'Hospitalisation Details'!$A$1:$Q$2344,7,FALSE)</f>
        <v>25150</v>
      </c>
      <c r="P1677" s="11">
        <f ca="1">VLOOKUP(A1677,'Hospitalisation Details'!$A$1:$Q$2344,10,FALSE)</f>
        <v>14926.97</v>
      </c>
      <c r="Q1677" s="11" t="str">
        <f ca="1">VLOOKUP(A1677,'Hospitalisation Details'!$A$1:$Q$2344,12,FALSE)</f>
        <v>tier - 2</v>
      </c>
      <c r="R1677" s="11" t="str">
        <f ca="1">VLOOKUP(A1677,'Hospitalisation Details'!$A$1:$Q$2344,14,FALSE)</f>
        <v>tier - 2</v>
      </c>
      <c r="S1677" s="11">
        <f ca="1">VLOOKUP(A1677,'Hospitalisation Details'!$A$1:$Q$2344,17,FALSE)</f>
        <v>56</v>
      </c>
      <c r="T1677" s="11" t="str">
        <f ca="1">VLOOKUP(A1677,'Hospitalisation Details'!$A$1:$Q$2336,16,FALSE)</f>
        <v>R1012</v>
      </c>
    </row>
    <row r="1678" ht="15.5" spans="1:20">
      <c r="A1678" s="10" t="s">
        <v>6059</v>
      </c>
      <c r="B1678" s="11" t="str">
        <f>VLOOKUP(A1678,'Customer Names'!$H$6:$K$2340,3,FALSE)</f>
        <v>  Theresa</v>
      </c>
      <c r="C1678" s="11">
        <f>VLOOKUP(A1678,'Medical Examinations'!$A$1:$L$2336,2,FALSE)</f>
        <v>41.8</v>
      </c>
      <c r="D1678" s="11">
        <f>VLOOKUP(A1678,'Medical Examinations'!$A$1:$L$2336,3,FALSE)</f>
        <v>5.82</v>
      </c>
      <c r="E1678" s="11" t="str">
        <f>VLOOKUP(A1678,'Medical Examinations'!$A$1:$L$2336,4,FALSE)</f>
        <v>yes</v>
      </c>
      <c r="F1678" s="11" t="str">
        <f>VLOOKUP(A1678,'Medical Examinations'!$A$1:$L$2336,5,FALSE)</f>
        <v>No</v>
      </c>
      <c r="G1678" s="11" t="str">
        <f>VLOOKUP(A1678,'Medical Examinations'!$A$1:$L$2336,6,FALSE)</f>
        <v>Yes</v>
      </c>
      <c r="H1678" s="11">
        <f>VLOOKUP(A1678,'Medical Examinations'!$A$1:$L$2336,8,FALSE)</f>
        <v>1</v>
      </c>
      <c r="I1678" s="11" t="str">
        <f>VLOOKUP(A1678,'Medical Examinations'!$A$1:$L$2336,10,FALSE)</f>
        <v>No</v>
      </c>
      <c r="J1678" s="11" t="str">
        <f>VLOOKUP(A1678,'Medical Examinations'!$A$1:$L$2336,11,FALSE)</f>
        <v>Obesity</v>
      </c>
      <c r="K1678" s="11" t="str">
        <f>VLOOKUP(A1678,'Medical Examinations'!$A$1:$L$2336,12,FALSE)</f>
        <v>Prediabetes</v>
      </c>
      <c r="L1678" s="10">
        <f ca="1">VLOOKUP(A1678,'Hospitalisation Details'!$A$1:$Q$2344,3,FALSE)</f>
        <v>1962</v>
      </c>
      <c r="M1678" s="10" t="str">
        <f ca="1">VLOOKUP(A1678,'Hospitalisation Details'!$A$1:$Q$2344,5,FALSE)</f>
        <v>Nov</v>
      </c>
      <c r="N1678" s="11">
        <f ca="1">VLOOKUP(A1678,'Hospitalisation Details'!$A$1:$Q$2344,6,FALSE)</f>
        <v>29</v>
      </c>
      <c r="O1678" s="17">
        <f ca="1">VLOOKUP(A1678,'Hospitalisation Details'!$A$1:$Q$2344,7,FALSE)</f>
        <v>22979</v>
      </c>
      <c r="P1678" s="11">
        <f ca="1">VLOOKUP(A1678,'Hospitalisation Details'!$A$1:$Q$2344,10,FALSE)</f>
        <v>14945.34</v>
      </c>
      <c r="Q1678" s="11" t="str">
        <f ca="1">VLOOKUP(A1678,'Hospitalisation Details'!$A$1:$Q$2344,12,FALSE)</f>
        <v>tier - 2</v>
      </c>
      <c r="R1678" s="11" t="str">
        <f ca="1">VLOOKUP(A1678,'Hospitalisation Details'!$A$1:$Q$2344,14,FALSE)</f>
        <v>tier - 1</v>
      </c>
      <c r="S1678" s="11">
        <f ca="1">VLOOKUP(A1678,'Hospitalisation Details'!$A$1:$Q$2344,17,FALSE)</f>
        <v>62</v>
      </c>
      <c r="T1678" s="11" t="str">
        <f ca="1">VLOOKUP(A1678,'Hospitalisation Details'!$A$1:$Q$2336,16,FALSE)</f>
        <v>R1021</v>
      </c>
    </row>
    <row r="1679" ht="15.5" spans="1:20">
      <c r="A1679" s="10" t="s">
        <v>6062</v>
      </c>
      <c r="B1679" s="11" t="str">
        <f>VLOOKUP(A1679,'Customer Names'!$H$6:$K$2340,3,FALSE)</f>
        <v>  Travis G</v>
      </c>
      <c r="C1679" s="11">
        <f>VLOOKUP(A1679,'Medical Examinations'!$A$1:$L$2336,2,FALSE)</f>
        <v>19.17</v>
      </c>
      <c r="D1679" s="11">
        <f>VLOOKUP(A1679,'Medical Examinations'!$A$1:$L$2336,3,FALSE)</f>
        <v>7.94</v>
      </c>
      <c r="E1679" s="11" t="str">
        <f>VLOOKUP(A1679,'Medical Examinations'!$A$1:$L$2336,4,FALSE)</f>
        <v>No</v>
      </c>
      <c r="F1679" s="11" t="str">
        <f>VLOOKUP(A1679,'Medical Examinations'!$A$1:$L$2336,5,FALSE)</f>
        <v>No</v>
      </c>
      <c r="G1679" s="11" t="str">
        <f>VLOOKUP(A1679,'Medical Examinations'!$A$1:$L$2336,6,FALSE)</f>
        <v>No</v>
      </c>
      <c r="H1679" s="11">
        <f>VLOOKUP(A1679,'Medical Examinations'!$A$1:$L$2336,8,FALSE)</f>
        <v>0</v>
      </c>
      <c r="I1679" s="11" t="str">
        <f>VLOOKUP(A1679,'Medical Examinations'!$A$1:$L$2336,10,FALSE)</f>
        <v>No</v>
      </c>
      <c r="J1679" s="11" t="str">
        <f>VLOOKUP(A1679,'Medical Examinations'!$A$1:$L$2336,11,FALSE)</f>
        <v>Normal Weight</v>
      </c>
      <c r="K1679" s="11" t="str">
        <f>VLOOKUP(A1679,'Medical Examinations'!$A$1:$L$2336,12,FALSE)</f>
        <v>Diabetes</v>
      </c>
      <c r="L1679" s="10">
        <f ca="1">VLOOKUP(A1679,'Hospitalisation Details'!$A$1:$Q$2344,3,FALSE)</f>
        <v>1958</v>
      </c>
      <c r="M1679" s="10" t="str">
        <f ca="1">VLOOKUP(A1679,'Hospitalisation Details'!$A$1:$Q$2344,5,FALSE)</f>
        <v>Jul</v>
      </c>
      <c r="N1679" s="11">
        <f ca="1">VLOOKUP(A1679,'Hospitalisation Details'!$A$1:$Q$2344,6,FALSE)</f>
        <v>29</v>
      </c>
      <c r="O1679" s="17">
        <f ca="1">VLOOKUP(A1679,'Hospitalisation Details'!$A$1:$Q$2344,7,FALSE)</f>
        <v>21395</v>
      </c>
      <c r="P1679" s="11">
        <f ca="1">VLOOKUP(A1679,'Hospitalisation Details'!$A$1:$Q$2344,10,FALSE)</f>
        <v>14988.43</v>
      </c>
      <c r="Q1679" s="11" t="str">
        <f ca="1">VLOOKUP(A1679,'Hospitalisation Details'!$A$1:$Q$2344,12,FALSE)</f>
        <v>tier - 2</v>
      </c>
      <c r="R1679" s="11" t="str">
        <f ca="1">VLOOKUP(A1679,'Hospitalisation Details'!$A$1:$Q$2344,14,FALSE)</f>
        <v>tier - 3</v>
      </c>
      <c r="S1679" s="11">
        <f ca="1">VLOOKUP(A1679,'Hospitalisation Details'!$A$1:$Q$2344,17,FALSE)</f>
        <v>67</v>
      </c>
      <c r="T1679" s="11" t="str">
        <f ca="1">VLOOKUP(A1679,'Hospitalisation Details'!$A$1:$Q$2336,16,FALSE)</f>
        <v>R1011</v>
      </c>
    </row>
    <row r="1680" ht="15.5" spans="1:20">
      <c r="A1680" s="10" t="s">
        <v>6065</v>
      </c>
      <c r="B1680" s="11" t="str">
        <f>VLOOKUP(A1680,'Customer Names'!$H$6:$K$2340,3,FALSE)</f>
        <v>  Emma L</v>
      </c>
      <c r="C1680" s="11">
        <f>VLOOKUP(A1680,'Medical Examinations'!$A$1:$L$2336,2,FALSE)</f>
        <v>32.8</v>
      </c>
      <c r="D1680" s="11">
        <f>VLOOKUP(A1680,'Medical Examinations'!$A$1:$L$2336,3,FALSE)</f>
        <v>6.16</v>
      </c>
      <c r="E1680" s="11" t="str">
        <f>VLOOKUP(A1680,'Medical Examinations'!$A$1:$L$2336,4,FALSE)</f>
        <v>yes</v>
      </c>
      <c r="F1680" s="11" t="str">
        <f>VLOOKUP(A1680,'Medical Examinations'!$A$1:$L$2336,5,FALSE)</f>
        <v>No</v>
      </c>
      <c r="G1680" s="11" t="str">
        <f>VLOOKUP(A1680,'Medical Examinations'!$A$1:$L$2336,6,FALSE)</f>
        <v>Yes</v>
      </c>
      <c r="H1680" s="11">
        <f>VLOOKUP(A1680,'Medical Examinations'!$A$1:$L$2336,8,FALSE)</f>
        <v>1</v>
      </c>
      <c r="I1680" s="11" t="str">
        <f>VLOOKUP(A1680,'Medical Examinations'!$A$1:$L$2336,10,FALSE)</f>
        <v>No</v>
      </c>
      <c r="J1680" s="11" t="str">
        <f>VLOOKUP(A1680,'Medical Examinations'!$A$1:$L$2336,11,FALSE)</f>
        <v>Obesity</v>
      </c>
      <c r="K1680" s="11" t="str">
        <f>VLOOKUP(A1680,'Medical Examinations'!$A$1:$L$2336,12,FALSE)</f>
        <v>Prediabetes</v>
      </c>
      <c r="L1680" s="10">
        <f ca="1">VLOOKUP(A1680,'Hospitalisation Details'!$A$1:$Q$2344,3,FALSE)</f>
        <v>1995</v>
      </c>
      <c r="M1680" s="10" t="str">
        <f ca="1">VLOOKUP(A1680,'Hospitalisation Details'!$A$1:$Q$2344,5,FALSE)</f>
        <v>Aug</v>
      </c>
      <c r="N1680" s="11">
        <f ca="1">VLOOKUP(A1680,'Hospitalisation Details'!$A$1:$Q$2344,6,FALSE)</f>
        <v>2</v>
      </c>
      <c r="O1680" s="17">
        <f ca="1">VLOOKUP(A1680,'Hospitalisation Details'!$A$1:$Q$2344,7,FALSE)</f>
        <v>34913</v>
      </c>
      <c r="P1680" s="11">
        <f ca="1">VLOOKUP(A1680,'Hospitalisation Details'!$A$1:$Q$2344,10,FALSE)</f>
        <v>15006.58</v>
      </c>
      <c r="Q1680" s="11" t="str">
        <f ca="1">VLOOKUP(A1680,'Hospitalisation Details'!$A$1:$Q$2344,12,FALSE)</f>
        <v>tier - 2</v>
      </c>
      <c r="R1680" s="11" t="str">
        <f ca="1">VLOOKUP(A1680,'Hospitalisation Details'!$A$1:$Q$2344,14,FALSE)</f>
        <v>tier - 2</v>
      </c>
      <c r="S1680" s="11">
        <f ca="1">VLOOKUP(A1680,'Hospitalisation Details'!$A$1:$Q$2344,17,FALSE)</f>
        <v>30</v>
      </c>
      <c r="T1680" s="11" t="str">
        <f ca="1">VLOOKUP(A1680,'Hospitalisation Details'!$A$1:$Q$2336,16,FALSE)</f>
        <v>R1024</v>
      </c>
    </row>
    <row r="1681" ht="15.5" spans="1:20">
      <c r="A1681" s="10" t="s">
        <v>6069</v>
      </c>
      <c r="B1681" s="11" t="str">
        <f>VLOOKUP(A1681,'Customer Names'!$H$6:$K$2340,3,FALSE)</f>
        <v>  Linda</v>
      </c>
      <c r="C1681" s="11">
        <f>VLOOKUP(A1681,'Medical Examinations'!$A$1:$L$2336,2,FALSE)</f>
        <v>35.815</v>
      </c>
      <c r="D1681" s="11">
        <f>VLOOKUP(A1681,'Medical Examinations'!$A$1:$L$2336,3,FALSE)</f>
        <v>4.15</v>
      </c>
      <c r="E1681" s="11" t="str">
        <f>VLOOKUP(A1681,'Medical Examinations'!$A$1:$L$2336,4,FALSE)</f>
        <v>No</v>
      </c>
      <c r="F1681" s="11" t="str">
        <f>VLOOKUP(A1681,'Medical Examinations'!$A$1:$L$2336,5,FALSE)</f>
        <v>No</v>
      </c>
      <c r="G1681" s="11" t="str">
        <f>VLOOKUP(A1681,'Medical Examinations'!$A$1:$L$2336,6,FALSE)</f>
        <v>No</v>
      </c>
      <c r="H1681" s="11">
        <f>VLOOKUP(A1681,'Medical Examinations'!$A$1:$L$2336,8,FALSE)</f>
        <v>1</v>
      </c>
      <c r="I1681" s="11" t="str">
        <f>VLOOKUP(A1681,'Medical Examinations'!$A$1:$L$2336,10,FALSE)</f>
        <v>No</v>
      </c>
      <c r="J1681" s="11" t="str">
        <f>VLOOKUP(A1681,'Medical Examinations'!$A$1:$L$2336,11,FALSE)</f>
        <v>Obesity</v>
      </c>
      <c r="K1681" s="11" t="str">
        <f>VLOOKUP(A1681,'Medical Examinations'!$A$1:$L$2336,12,FALSE)</f>
        <v>Normal</v>
      </c>
      <c r="L1681" s="10">
        <f ca="1">VLOOKUP(A1681,'Hospitalisation Details'!$A$1:$Q$2344,3,FALSE)</f>
        <v>1960</v>
      </c>
      <c r="M1681" s="10" t="str">
        <f ca="1">VLOOKUP(A1681,'Hospitalisation Details'!$A$1:$Q$2344,5,FALSE)</f>
        <v>Aug</v>
      </c>
      <c r="N1681" s="11">
        <f ca="1">VLOOKUP(A1681,'Hospitalisation Details'!$A$1:$Q$2344,6,FALSE)</f>
        <v>8</v>
      </c>
      <c r="O1681" s="17">
        <f ca="1">VLOOKUP(A1681,'Hospitalisation Details'!$A$1:$Q$2344,7,FALSE)</f>
        <v>22136</v>
      </c>
      <c r="P1681" s="11">
        <f ca="1">VLOOKUP(A1681,'Hospitalisation Details'!$A$1:$Q$2344,10,FALSE)</f>
        <v>15019.76</v>
      </c>
      <c r="Q1681" s="11" t="str">
        <f ca="1">VLOOKUP(A1681,'Hospitalisation Details'!$A$1:$Q$2344,12,FALSE)</f>
        <v>tier - 2</v>
      </c>
      <c r="R1681" s="11" t="str">
        <f ca="1">VLOOKUP(A1681,'Hospitalisation Details'!$A$1:$Q$2344,14,FALSE)</f>
        <v>tier - 2</v>
      </c>
      <c r="S1681" s="11">
        <f ca="1">VLOOKUP(A1681,'Hospitalisation Details'!$A$1:$Q$2344,17,FALSE)</f>
        <v>65</v>
      </c>
      <c r="T1681" s="11" t="str">
        <f ca="1">VLOOKUP(A1681,'Hospitalisation Details'!$A$1:$Q$2336,16,FALSE)</f>
        <v>R1012</v>
      </c>
    </row>
    <row r="1682" ht="15.5" spans="1:20">
      <c r="A1682" s="10" t="s">
        <v>6073</v>
      </c>
      <c r="B1682" s="11" t="str">
        <f>VLOOKUP(A1682,'Customer Names'!$H$6:$K$2340,3,FALSE)</f>
        <v>  Owen R</v>
      </c>
      <c r="C1682" s="11">
        <f>VLOOKUP(A1682,'Medical Examinations'!$A$1:$L$2336,2,FALSE)</f>
        <v>24.3</v>
      </c>
      <c r="D1682" s="11">
        <f>VLOOKUP(A1682,'Medical Examinations'!$A$1:$L$2336,3,FALSE)</f>
        <v>6.23</v>
      </c>
      <c r="E1682" s="11" t="str">
        <f>VLOOKUP(A1682,'Medical Examinations'!$A$1:$L$2336,4,FALSE)</f>
        <v>No</v>
      </c>
      <c r="F1682" s="11" t="str">
        <f>VLOOKUP(A1682,'Medical Examinations'!$A$1:$L$2336,5,FALSE)</f>
        <v>No</v>
      </c>
      <c r="G1682" s="11" t="str">
        <f>VLOOKUP(A1682,'Medical Examinations'!$A$1:$L$2336,6,FALSE)</f>
        <v>No</v>
      </c>
      <c r="H1682" s="11">
        <f>VLOOKUP(A1682,'Medical Examinations'!$A$1:$L$2336,8,FALSE)</f>
        <v>0</v>
      </c>
      <c r="I1682" s="11" t="str">
        <f>VLOOKUP(A1682,'Medical Examinations'!$A$1:$L$2336,10,FALSE)</f>
        <v>No</v>
      </c>
      <c r="J1682" s="11" t="str">
        <f>VLOOKUP(A1682,'Medical Examinations'!$A$1:$L$2336,11,FALSE)</f>
        <v>Normal Weight</v>
      </c>
      <c r="K1682" s="11" t="str">
        <f>VLOOKUP(A1682,'Medical Examinations'!$A$1:$L$2336,12,FALSE)</f>
        <v>Prediabetes</v>
      </c>
      <c r="L1682" s="10">
        <f ca="1">VLOOKUP(A1682,'Hospitalisation Details'!$A$1:$Q$2344,3,FALSE)</f>
        <v>1979</v>
      </c>
      <c r="M1682" s="10" t="str">
        <f ca="1">VLOOKUP(A1682,'Hospitalisation Details'!$A$1:$Q$2344,5,FALSE)</f>
        <v>Nov</v>
      </c>
      <c r="N1682" s="11">
        <f ca="1">VLOOKUP(A1682,'Hospitalisation Details'!$A$1:$Q$2344,6,FALSE)</f>
        <v>25</v>
      </c>
      <c r="O1682" s="17">
        <f ca="1">VLOOKUP(A1682,'Hospitalisation Details'!$A$1:$Q$2344,7,FALSE)</f>
        <v>29184</v>
      </c>
      <c r="P1682" s="11">
        <f ca="1">VLOOKUP(A1682,'Hospitalisation Details'!$A$1:$Q$2344,10,FALSE)</f>
        <v>15025.76</v>
      </c>
      <c r="Q1682" s="11" t="str">
        <f ca="1">VLOOKUP(A1682,'Hospitalisation Details'!$A$1:$Q$2344,12,FALSE)</f>
        <v>tier - 2</v>
      </c>
      <c r="R1682" s="11" t="str">
        <f ca="1">VLOOKUP(A1682,'Hospitalisation Details'!$A$1:$Q$2344,14,FALSE)</f>
        <v>tier - 1</v>
      </c>
      <c r="S1682" s="11">
        <f ca="1">VLOOKUP(A1682,'Hospitalisation Details'!$A$1:$Q$2344,17,FALSE)</f>
        <v>45</v>
      </c>
      <c r="T1682" s="11" t="str">
        <f ca="1">VLOOKUP(A1682,'Hospitalisation Details'!$A$1:$Q$2336,16,FALSE)</f>
        <v>R1011</v>
      </c>
    </row>
    <row r="1683" ht="15.5" spans="1:20">
      <c r="A1683" s="10" t="s">
        <v>6077</v>
      </c>
      <c r="B1683" s="11" t="str">
        <f>VLOOKUP(A1683,'Customer Names'!$H$6:$K$2340,3,FALSE)</f>
        <v>  Jacob</v>
      </c>
      <c r="C1683" s="11">
        <f>VLOOKUP(A1683,'Medical Examinations'!$A$1:$L$2336,2,FALSE)</f>
        <v>19.06</v>
      </c>
      <c r="D1683" s="11">
        <f>VLOOKUP(A1683,'Medical Examinations'!$A$1:$L$2336,3,FALSE)</f>
        <v>7.41</v>
      </c>
      <c r="E1683" s="11" t="str">
        <f>VLOOKUP(A1683,'Medical Examinations'!$A$1:$L$2336,4,FALSE)</f>
        <v>No</v>
      </c>
      <c r="F1683" s="11" t="str">
        <f>VLOOKUP(A1683,'Medical Examinations'!$A$1:$L$2336,5,FALSE)</f>
        <v>No</v>
      </c>
      <c r="G1683" s="11" t="str">
        <f>VLOOKUP(A1683,'Medical Examinations'!$A$1:$L$2336,6,FALSE)</f>
        <v>No</v>
      </c>
      <c r="H1683" s="11">
        <f>VLOOKUP(A1683,'Medical Examinations'!$A$1:$L$2336,8,FALSE)</f>
        <v>0</v>
      </c>
      <c r="I1683" s="11" t="str">
        <f>VLOOKUP(A1683,'Medical Examinations'!$A$1:$L$2336,10,FALSE)</f>
        <v>No</v>
      </c>
      <c r="J1683" s="11" t="str">
        <f>VLOOKUP(A1683,'Medical Examinations'!$A$1:$L$2336,11,FALSE)</f>
        <v>Normal Weight</v>
      </c>
      <c r="K1683" s="11" t="str">
        <f>VLOOKUP(A1683,'Medical Examinations'!$A$1:$L$2336,12,FALSE)</f>
        <v>Diabetes</v>
      </c>
      <c r="L1683" s="10">
        <f ca="1">VLOOKUP(A1683,'Hospitalisation Details'!$A$1:$Q$2344,3,FALSE)</f>
        <v>1970</v>
      </c>
      <c r="M1683" s="10" t="str">
        <f ca="1">VLOOKUP(A1683,'Hospitalisation Details'!$A$1:$Q$2344,5,FALSE)</f>
        <v>Sep</v>
      </c>
      <c r="N1683" s="11">
        <f ca="1">VLOOKUP(A1683,'Hospitalisation Details'!$A$1:$Q$2344,6,FALSE)</f>
        <v>11</v>
      </c>
      <c r="O1683" s="17">
        <f ca="1">VLOOKUP(A1683,'Hospitalisation Details'!$A$1:$Q$2344,7,FALSE)</f>
        <v>25822</v>
      </c>
      <c r="P1683" s="11">
        <f ca="1">VLOOKUP(A1683,'Hospitalisation Details'!$A$1:$Q$2344,10,FALSE)</f>
        <v>15026.3</v>
      </c>
      <c r="Q1683" s="11" t="str">
        <f ca="1">VLOOKUP(A1683,'Hospitalisation Details'!$A$1:$Q$2344,12,FALSE)</f>
        <v>tier - 2</v>
      </c>
      <c r="R1683" s="11" t="str">
        <f ca="1">VLOOKUP(A1683,'Hospitalisation Details'!$A$1:$Q$2344,14,FALSE)</f>
        <v>tier - 3</v>
      </c>
      <c r="S1683" s="11">
        <f ca="1">VLOOKUP(A1683,'Hospitalisation Details'!$A$1:$Q$2344,17,FALSE)</f>
        <v>55</v>
      </c>
      <c r="T1683" s="11" t="str">
        <f ca="1">VLOOKUP(A1683,'Hospitalisation Details'!$A$1:$Q$2336,16,FALSE)</f>
        <v>R1011</v>
      </c>
    </row>
    <row r="1684" ht="15.5" spans="1:20">
      <c r="A1684" s="10" t="s">
        <v>6081</v>
      </c>
      <c r="B1684" s="11" t="str">
        <f>VLOOKUP(A1684,'Customer Names'!$H$6:$K$2340,3,FALSE)</f>
        <v>  Jacqueline</v>
      </c>
      <c r="C1684" s="11">
        <f>VLOOKUP(A1684,'Medical Examinations'!$A$1:$L$2336,2,FALSE)</f>
        <v>33.25</v>
      </c>
      <c r="D1684" s="11">
        <f>VLOOKUP(A1684,'Medical Examinations'!$A$1:$L$2336,3,FALSE)</f>
        <v>5.62</v>
      </c>
      <c r="E1684" s="11" t="str">
        <f>VLOOKUP(A1684,'Medical Examinations'!$A$1:$L$2336,4,FALSE)</f>
        <v>yes</v>
      </c>
      <c r="F1684" s="11" t="str">
        <f>VLOOKUP(A1684,'Medical Examinations'!$A$1:$L$2336,5,FALSE)</f>
        <v>No</v>
      </c>
      <c r="G1684" s="11" t="str">
        <f>VLOOKUP(A1684,'Medical Examinations'!$A$1:$L$2336,6,FALSE)</f>
        <v>No</v>
      </c>
      <c r="H1684" s="11">
        <f>VLOOKUP(A1684,'Medical Examinations'!$A$1:$L$2336,8,FALSE)</f>
        <v>1</v>
      </c>
      <c r="I1684" s="11" t="str">
        <f>VLOOKUP(A1684,'Medical Examinations'!$A$1:$L$2336,10,FALSE)</f>
        <v>No</v>
      </c>
      <c r="J1684" s="11" t="str">
        <f>VLOOKUP(A1684,'Medical Examinations'!$A$1:$L$2336,11,FALSE)</f>
        <v>Obesity</v>
      </c>
      <c r="K1684" s="11" t="str">
        <f>VLOOKUP(A1684,'Medical Examinations'!$A$1:$L$2336,12,FALSE)</f>
        <v>Normal</v>
      </c>
      <c r="L1684" s="10">
        <f ca="1">VLOOKUP(A1684,'Hospitalisation Details'!$A$1:$Q$2344,3,FALSE)</f>
        <v>1971</v>
      </c>
      <c r="M1684" s="10" t="str">
        <f ca="1">VLOOKUP(A1684,'Hospitalisation Details'!$A$1:$Q$2344,5,FALSE)</f>
        <v>Aug</v>
      </c>
      <c r="N1684" s="11">
        <f ca="1">VLOOKUP(A1684,'Hospitalisation Details'!$A$1:$Q$2344,6,FALSE)</f>
        <v>15</v>
      </c>
      <c r="O1684" s="17">
        <f ca="1">VLOOKUP(A1684,'Hospitalisation Details'!$A$1:$Q$2344,7,FALSE)</f>
        <v>26160</v>
      </c>
      <c r="P1684" s="11">
        <f ca="1">VLOOKUP(A1684,'Hospitalisation Details'!$A$1:$Q$2344,10,FALSE)</f>
        <v>15038.51</v>
      </c>
      <c r="Q1684" s="11" t="str">
        <f ca="1">VLOOKUP(A1684,'Hospitalisation Details'!$A$1:$Q$2344,12,FALSE)</f>
        <v>tier - 2</v>
      </c>
      <c r="R1684" s="11" t="str">
        <f ca="1">VLOOKUP(A1684,'Hospitalisation Details'!$A$1:$Q$2344,14,FALSE)</f>
        <v>tier - 3</v>
      </c>
      <c r="S1684" s="11">
        <f ca="1">VLOOKUP(A1684,'Hospitalisation Details'!$A$1:$Q$2344,17,FALSE)</f>
        <v>54</v>
      </c>
      <c r="T1684" s="11" t="str">
        <f ca="1">VLOOKUP(A1684,'Hospitalisation Details'!$A$1:$Q$2336,16,FALSE)</f>
        <v>R1023</v>
      </c>
    </row>
    <row r="1685" ht="15.5" spans="1:20">
      <c r="A1685" s="10" t="s">
        <v>6084</v>
      </c>
      <c r="B1685" s="11" t="str">
        <f>VLOOKUP(A1685,'Customer Names'!$H$6:$K$2340,3,FALSE)</f>
        <v>  Yefeng</v>
      </c>
      <c r="C1685" s="11">
        <f>VLOOKUP(A1685,'Medical Examinations'!$A$1:$L$2336,2,FALSE)</f>
        <v>21.37</v>
      </c>
      <c r="D1685" s="11">
        <f>VLOOKUP(A1685,'Medical Examinations'!$A$1:$L$2336,3,FALSE)</f>
        <v>4.54</v>
      </c>
      <c r="E1685" s="11" t="str">
        <f>VLOOKUP(A1685,'Medical Examinations'!$A$1:$L$2336,4,FALSE)</f>
        <v>yes</v>
      </c>
      <c r="F1685" s="11" t="str">
        <f>VLOOKUP(A1685,'Medical Examinations'!$A$1:$L$2336,5,FALSE)</f>
        <v>No</v>
      </c>
      <c r="G1685" s="11" t="str">
        <f>VLOOKUP(A1685,'Medical Examinations'!$A$1:$L$2336,6,FALSE)</f>
        <v>Yes</v>
      </c>
      <c r="H1685" s="11">
        <f>VLOOKUP(A1685,'Medical Examinations'!$A$1:$L$2336,8,FALSE)</f>
        <v>1</v>
      </c>
      <c r="I1685" s="11" t="str">
        <f>VLOOKUP(A1685,'Medical Examinations'!$A$1:$L$2336,10,FALSE)</f>
        <v>No</v>
      </c>
      <c r="J1685" s="11" t="str">
        <f>VLOOKUP(A1685,'Medical Examinations'!$A$1:$L$2336,11,FALSE)</f>
        <v>Normal Weight</v>
      </c>
      <c r="K1685" s="11" t="str">
        <f>VLOOKUP(A1685,'Medical Examinations'!$A$1:$L$2336,12,FALSE)</f>
        <v>Normal</v>
      </c>
      <c r="L1685" s="10">
        <f ca="1">VLOOKUP(A1685,'Hospitalisation Details'!$A$1:$Q$2344,3,FALSE)</f>
        <v>1968</v>
      </c>
      <c r="M1685" s="10" t="str">
        <f ca="1">VLOOKUP(A1685,'Hospitalisation Details'!$A$1:$Q$2344,5,FALSE)</f>
        <v>Jun</v>
      </c>
      <c r="N1685" s="11">
        <f ca="1">VLOOKUP(A1685,'Hospitalisation Details'!$A$1:$Q$2344,6,FALSE)</f>
        <v>12</v>
      </c>
      <c r="O1685" s="17">
        <f ca="1">VLOOKUP(A1685,'Hospitalisation Details'!$A$1:$Q$2344,7,FALSE)</f>
        <v>25001</v>
      </c>
      <c r="P1685" s="11">
        <f ca="1">VLOOKUP(A1685,'Hospitalisation Details'!$A$1:$Q$2344,10,FALSE)</f>
        <v>15052.68</v>
      </c>
      <c r="Q1685" s="11" t="str">
        <f ca="1">VLOOKUP(A1685,'Hospitalisation Details'!$A$1:$Q$2344,12,FALSE)</f>
        <v>tier - 2</v>
      </c>
      <c r="R1685" s="11" t="str">
        <f ca="1">VLOOKUP(A1685,'Hospitalisation Details'!$A$1:$Q$2344,14,FALSE)</f>
        <v>tier - 2</v>
      </c>
      <c r="S1685" s="11">
        <f ca="1">VLOOKUP(A1685,'Hospitalisation Details'!$A$1:$Q$2344,17,FALSE)</f>
        <v>57</v>
      </c>
      <c r="T1685" s="11" t="str">
        <f ca="1">VLOOKUP(A1685,'Hospitalisation Details'!$A$1:$Q$2336,16,FALSE)</f>
        <v>R1022</v>
      </c>
    </row>
    <row r="1686" ht="15.5" spans="1:20">
      <c r="A1686" s="10" t="s">
        <v>6088</v>
      </c>
      <c r="B1686" s="11" t="str">
        <f>VLOOKUP(A1686,'Customer Names'!$H$6:$K$2340,3,FALSE)</f>
        <v>  Thomas J</v>
      </c>
      <c r="C1686" s="11">
        <f>VLOOKUP(A1686,'Medical Examinations'!$A$1:$L$2336,2,FALSE)</f>
        <v>34.43</v>
      </c>
      <c r="D1686" s="11">
        <f>VLOOKUP(A1686,'Medical Examinations'!$A$1:$L$2336,3,FALSE)</f>
        <v>8.62</v>
      </c>
      <c r="E1686" s="11" t="str">
        <f>VLOOKUP(A1686,'Medical Examinations'!$A$1:$L$2336,4,FALSE)</f>
        <v>yes</v>
      </c>
      <c r="F1686" s="11" t="str">
        <f>VLOOKUP(A1686,'Medical Examinations'!$A$1:$L$2336,5,FALSE)</f>
        <v>No</v>
      </c>
      <c r="G1686" s="11" t="str">
        <f>VLOOKUP(A1686,'Medical Examinations'!$A$1:$L$2336,6,FALSE)</f>
        <v>No</v>
      </c>
      <c r="H1686" s="11">
        <f>VLOOKUP(A1686,'Medical Examinations'!$A$1:$L$2336,8,FALSE)</f>
        <v>1</v>
      </c>
      <c r="I1686" s="11" t="str">
        <f>VLOOKUP(A1686,'Medical Examinations'!$A$1:$L$2336,10,FALSE)</f>
        <v>No</v>
      </c>
      <c r="J1686" s="11" t="str">
        <f>VLOOKUP(A1686,'Medical Examinations'!$A$1:$L$2336,11,FALSE)</f>
        <v>Obesity</v>
      </c>
      <c r="K1686" s="11" t="str">
        <f>VLOOKUP(A1686,'Medical Examinations'!$A$1:$L$2336,12,FALSE)</f>
        <v>Diabetes</v>
      </c>
      <c r="L1686" s="10">
        <f ca="1">VLOOKUP(A1686,'Hospitalisation Details'!$A$1:$Q$2344,3,FALSE)</f>
        <v>1975</v>
      </c>
      <c r="M1686" s="10" t="str">
        <f ca="1">VLOOKUP(A1686,'Hospitalisation Details'!$A$1:$Q$2344,5,FALSE)</f>
        <v>Oct</v>
      </c>
      <c r="N1686" s="11">
        <f ca="1">VLOOKUP(A1686,'Hospitalisation Details'!$A$1:$Q$2344,6,FALSE)</f>
        <v>26</v>
      </c>
      <c r="O1686" s="17">
        <f ca="1">VLOOKUP(A1686,'Hospitalisation Details'!$A$1:$Q$2344,7,FALSE)</f>
        <v>27693</v>
      </c>
      <c r="P1686" s="11">
        <f ca="1">VLOOKUP(A1686,'Hospitalisation Details'!$A$1:$Q$2344,10,FALSE)</f>
        <v>15090.35</v>
      </c>
      <c r="Q1686" s="11" t="str">
        <f ca="1">VLOOKUP(A1686,'Hospitalisation Details'!$A$1:$Q$2344,12,FALSE)</f>
        <v>tier - 2</v>
      </c>
      <c r="R1686" s="11" t="str">
        <f ca="1">VLOOKUP(A1686,'Hospitalisation Details'!$A$1:$Q$2344,14,FALSE)</f>
        <v>tier - 1</v>
      </c>
      <c r="S1686" s="11">
        <f ca="1">VLOOKUP(A1686,'Hospitalisation Details'!$A$1:$Q$2344,17,FALSE)</f>
        <v>50</v>
      </c>
      <c r="T1686" s="11" t="str">
        <f ca="1">VLOOKUP(A1686,'Hospitalisation Details'!$A$1:$Q$2336,16,FALSE)</f>
        <v>R1023</v>
      </c>
    </row>
    <row r="1687" ht="15.5" spans="1:20">
      <c r="A1687" s="10" t="s">
        <v>6091</v>
      </c>
      <c r="B1687" s="11" t="str">
        <f>VLOOKUP(A1687,'Customer Names'!$H$6:$K$2340,3,FALSE)</f>
        <v>  Ken</v>
      </c>
      <c r="C1687" s="11">
        <f>VLOOKUP(A1687,'Medical Examinations'!$A$1:$L$2336,2,FALSE)</f>
        <v>20.86</v>
      </c>
      <c r="D1687" s="11">
        <f>VLOOKUP(A1687,'Medical Examinations'!$A$1:$L$2336,3,FALSE)</f>
        <v>4.36</v>
      </c>
      <c r="E1687" s="11" t="str">
        <f>VLOOKUP(A1687,'Medical Examinations'!$A$1:$L$2336,4,FALSE)</f>
        <v>yes</v>
      </c>
      <c r="F1687" s="11" t="str">
        <f>VLOOKUP(A1687,'Medical Examinations'!$A$1:$L$2336,5,FALSE)</f>
        <v>No</v>
      </c>
      <c r="G1687" s="11" t="str">
        <f>VLOOKUP(A1687,'Medical Examinations'!$A$1:$L$2336,6,FALSE)</f>
        <v>No</v>
      </c>
      <c r="H1687" s="11">
        <f>VLOOKUP(A1687,'Medical Examinations'!$A$1:$L$2336,8,FALSE)</f>
        <v>0</v>
      </c>
      <c r="I1687" s="11" t="str">
        <f>VLOOKUP(A1687,'Medical Examinations'!$A$1:$L$2336,10,FALSE)</f>
        <v>No</v>
      </c>
      <c r="J1687" s="11" t="str">
        <f>VLOOKUP(A1687,'Medical Examinations'!$A$1:$L$2336,11,FALSE)</f>
        <v>Normal Weight</v>
      </c>
      <c r="K1687" s="11" t="str">
        <f>VLOOKUP(A1687,'Medical Examinations'!$A$1:$L$2336,12,FALSE)</f>
        <v>Normal</v>
      </c>
      <c r="L1687" s="10">
        <f ca="1">VLOOKUP(A1687,'Hospitalisation Details'!$A$1:$Q$2344,3,FALSE)</f>
        <v>1972</v>
      </c>
      <c r="M1687" s="10" t="str">
        <f ca="1">VLOOKUP(A1687,'Hospitalisation Details'!$A$1:$Q$2344,5,FALSE)</f>
        <v>Nov</v>
      </c>
      <c r="N1687" s="11">
        <f ca="1">VLOOKUP(A1687,'Hospitalisation Details'!$A$1:$Q$2344,6,FALSE)</f>
        <v>7</v>
      </c>
      <c r="O1687" s="17">
        <f ca="1">VLOOKUP(A1687,'Hospitalisation Details'!$A$1:$Q$2344,7,FALSE)</f>
        <v>26610</v>
      </c>
      <c r="P1687" s="11">
        <f ca="1">VLOOKUP(A1687,'Hospitalisation Details'!$A$1:$Q$2344,10,FALSE)</f>
        <v>15103.69</v>
      </c>
      <c r="Q1687" s="11" t="str">
        <f ca="1">VLOOKUP(A1687,'Hospitalisation Details'!$A$1:$Q$2344,12,FALSE)</f>
        <v>tier - 2</v>
      </c>
      <c r="R1687" s="11" t="str">
        <f ca="1">VLOOKUP(A1687,'Hospitalisation Details'!$A$1:$Q$2344,14,FALSE)</f>
        <v>tier - 1</v>
      </c>
      <c r="S1687" s="11">
        <f ca="1">VLOOKUP(A1687,'Hospitalisation Details'!$A$1:$Q$2344,17,FALSE)</f>
        <v>52</v>
      </c>
      <c r="T1687" s="11" t="str">
        <f ca="1">VLOOKUP(A1687,'Hospitalisation Details'!$A$1:$Q$2336,16,FALSE)</f>
        <v>R1012</v>
      </c>
    </row>
    <row r="1688" ht="15.5" spans="1:20">
      <c r="A1688" s="10" t="s">
        <v>6094</v>
      </c>
      <c r="B1688" s="11" t="str">
        <f>VLOOKUP(A1688,'Customer Names'!$H$6:$K$2340,3,FALSE)</f>
        <v>  Annie E</v>
      </c>
      <c r="C1688" s="11">
        <f>VLOOKUP(A1688,'Medical Examinations'!$A$1:$L$2336,2,FALSE)</f>
        <v>18.34</v>
      </c>
      <c r="D1688" s="11">
        <f>VLOOKUP(A1688,'Medical Examinations'!$A$1:$L$2336,3,FALSE)</f>
        <v>10.01</v>
      </c>
      <c r="E1688" s="11" t="str">
        <f>VLOOKUP(A1688,'Medical Examinations'!$A$1:$L$2336,4,FALSE)</f>
        <v>No</v>
      </c>
      <c r="F1688" s="11" t="str">
        <f>VLOOKUP(A1688,'Medical Examinations'!$A$1:$L$2336,5,FALSE)</f>
        <v>No</v>
      </c>
      <c r="G1688" s="11" t="str">
        <f>VLOOKUP(A1688,'Medical Examinations'!$A$1:$L$2336,6,FALSE)</f>
        <v>No</v>
      </c>
      <c r="H1688" s="11">
        <f>VLOOKUP(A1688,'Medical Examinations'!$A$1:$L$2336,8,FALSE)</f>
        <v>0</v>
      </c>
      <c r="I1688" s="11" t="str">
        <f>VLOOKUP(A1688,'Medical Examinations'!$A$1:$L$2336,10,FALSE)</f>
        <v>No</v>
      </c>
      <c r="J1688" s="11" t="str">
        <f>VLOOKUP(A1688,'Medical Examinations'!$A$1:$L$2336,11,FALSE)</f>
        <v>Under Weight</v>
      </c>
      <c r="K1688" s="11" t="str">
        <f>VLOOKUP(A1688,'Medical Examinations'!$A$1:$L$2336,12,FALSE)</f>
        <v>Diabetes</v>
      </c>
      <c r="L1688" s="10">
        <f ca="1">VLOOKUP(A1688,'Hospitalisation Details'!$A$1:$Q$2344,3,FALSE)</f>
        <v>1978</v>
      </c>
      <c r="M1688" s="10" t="str">
        <f ca="1">VLOOKUP(A1688,'Hospitalisation Details'!$A$1:$Q$2344,5,FALSE)</f>
        <v>Sep</v>
      </c>
      <c r="N1688" s="11">
        <f ca="1">VLOOKUP(A1688,'Hospitalisation Details'!$A$1:$Q$2344,6,FALSE)</f>
        <v>5</v>
      </c>
      <c r="O1688" s="17">
        <f ca="1">VLOOKUP(A1688,'Hospitalisation Details'!$A$1:$Q$2344,7,FALSE)</f>
        <v>28738</v>
      </c>
      <c r="P1688" s="11">
        <f ca="1">VLOOKUP(A1688,'Hospitalisation Details'!$A$1:$Q$2344,10,FALSE)</f>
        <v>15123.19</v>
      </c>
      <c r="Q1688" s="11" t="str">
        <f ca="1">VLOOKUP(A1688,'Hospitalisation Details'!$A$1:$Q$2344,12,FALSE)</f>
        <v>tier - 2</v>
      </c>
      <c r="R1688" s="11" t="str">
        <f ca="1">VLOOKUP(A1688,'Hospitalisation Details'!$A$1:$Q$2344,14,FALSE)</f>
        <v>tier - 1</v>
      </c>
      <c r="S1688" s="11">
        <f ca="1">VLOOKUP(A1688,'Hospitalisation Details'!$A$1:$Q$2344,17,FALSE)</f>
        <v>47</v>
      </c>
      <c r="T1688" s="11" t="str">
        <f ca="1">VLOOKUP(A1688,'Hospitalisation Details'!$A$1:$Q$2336,16,FALSE)</f>
        <v>R1011</v>
      </c>
    </row>
    <row r="1689" ht="15.5" spans="1:20">
      <c r="A1689" s="10" t="s">
        <v>6097</v>
      </c>
      <c r="B1689" s="11" t="str">
        <f>VLOOKUP(A1689,'Customer Names'!$H$6:$K$2340,3,FALSE)</f>
        <v>  Noel K</v>
      </c>
      <c r="C1689" s="11">
        <f>VLOOKUP(A1689,'Medical Examinations'!$A$1:$L$2336,2,FALSE)</f>
        <v>34.15</v>
      </c>
      <c r="D1689" s="11">
        <f>VLOOKUP(A1689,'Medical Examinations'!$A$1:$L$2336,3,FALSE)</f>
        <v>5.42</v>
      </c>
      <c r="E1689" s="11" t="str">
        <f>VLOOKUP(A1689,'Medical Examinations'!$A$1:$L$2336,4,FALSE)</f>
        <v>No</v>
      </c>
      <c r="F1689" s="11" t="str">
        <f>VLOOKUP(A1689,'Medical Examinations'!$A$1:$L$2336,5,FALSE)</f>
        <v>No</v>
      </c>
      <c r="G1689" s="11" t="str">
        <f>VLOOKUP(A1689,'Medical Examinations'!$A$1:$L$2336,6,FALSE)</f>
        <v>No</v>
      </c>
      <c r="H1689" s="11">
        <f>VLOOKUP(A1689,'Medical Examinations'!$A$1:$L$2336,8,FALSE)</f>
        <v>0</v>
      </c>
      <c r="I1689" s="11" t="str">
        <f>VLOOKUP(A1689,'Medical Examinations'!$A$1:$L$2336,10,FALSE)</f>
        <v>No</v>
      </c>
      <c r="J1689" s="11" t="str">
        <f>VLOOKUP(A1689,'Medical Examinations'!$A$1:$L$2336,11,FALSE)</f>
        <v>Obesity</v>
      </c>
      <c r="K1689" s="11" t="str">
        <f>VLOOKUP(A1689,'Medical Examinations'!$A$1:$L$2336,12,FALSE)</f>
        <v>Normal</v>
      </c>
      <c r="L1689" s="10">
        <f ca="1">VLOOKUP(A1689,'Hospitalisation Details'!$A$1:$Q$2344,3,FALSE)</f>
        <v>1971</v>
      </c>
      <c r="M1689" s="10" t="str">
        <f ca="1">VLOOKUP(A1689,'Hospitalisation Details'!$A$1:$Q$2344,5,FALSE)</f>
        <v>Nov</v>
      </c>
      <c r="N1689" s="11">
        <f ca="1">VLOOKUP(A1689,'Hospitalisation Details'!$A$1:$Q$2344,6,FALSE)</f>
        <v>25</v>
      </c>
      <c r="O1689" s="17">
        <f ca="1">VLOOKUP(A1689,'Hospitalisation Details'!$A$1:$Q$2344,7,FALSE)</f>
        <v>26262</v>
      </c>
      <c r="P1689" s="11">
        <f ca="1">VLOOKUP(A1689,'Hospitalisation Details'!$A$1:$Q$2344,10,FALSE)</f>
        <v>15150.44</v>
      </c>
      <c r="Q1689" s="11" t="str">
        <f ca="1">VLOOKUP(A1689,'Hospitalisation Details'!$A$1:$Q$2344,12,FALSE)</f>
        <v>tier - 2</v>
      </c>
      <c r="R1689" s="11" t="str">
        <f ca="1">VLOOKUP(A1689,'Hospitalisation Details'!$A$1:$Q$2344,14,FALSE)</f>
        <v>tier - 1</v>
      </c>
      <c r="S1689" s="11">
        <f ca="1">VLOOKUP(A1689,'Hospitalisation Details'!$A$1:$Q$2344,17,FALSE)</f>
        <v>53</v>
      </c>
      <c r="T1689" s="11" t="str">
        <f ca="1">VLOOKUP(A1689,'Hospitalisation Details'!$A$1:$Q$2336,16,FALSE)</f>
        <v>R1023</v>
      </c>
    </row>
    <row r="1690" ht="15.5" spans="1:20">
      <c r="A1690" s="10" t="s">
        <v>6100</v>
      </c>
      <c r="B1690" s="11" t="str">
        <f>VLOOKUP(A1690,'Customer Names'!$H$6:$K$2340,3,FALSE)</f>
        <v>  Mark S</v>
      </c>
      <c r="C1690" s="11">
        <f>VLOOKUP(A1690,'Medical Examinations'!$A$1:$L$2336,2,FALSE)</f>
        <v>18.35</v>
      </c>
      <c r="D1690" s="11">
        <f>VLOOKUP(A1690,'Medical Examinations'!$A$1:$L$2336,3,FALSE)</f>
        <v>5.12</v>
      </c>
      <c r="E1690" s="11" t="str">
        <f>VLOOKUP(A1690,'Medical Examinations'!$A$1:$L$2336,4,FALSE)</f>
        <v>No</v>
      </c>
      <c r="F1690" s="11" t="str">
        <f>VLOOKUP(A1690,'Medical Examinations'!$A$1:$L$2336,5,FALSE)</f>
        <v>No</v>
      </c>
      <c r="G1690" s="11" t="str">
        <f>VLOOKUP(A1690,'Medical Examinations'!$A$1:$L$2336,6,FALSE)</f>
        <v>No</v>
      </c>
      <c r="H1690" s="11">
        <f>VLOOKUP(A1690,'Medical Examinations'!$A$1:$L$2336,8,FALSE)</f>
        <v>0</v>
      </c>
      <c r="I1690" s="11" t="str">
        <f>VLOOKUP(A1690,'Medical Examinations'!$A$1:$L$2336,10,FALSE)</f>
        <v>No</v>
      </c>
      <c r="J1690" s="11" t="str">
        <f>VLOOKUP(A1690,'Medical Examinations'!$A$1:$L$2336,11,FALSE)</f>
        <v>Under Weight</v>
      </c>
      <c r="K1690" s="11" t="str">
        <f>VLOOKUP(A1690,'Medical Examinations'!$A$1:$L$2336,12,FALSE)</f>
        <v>Normal</v>
      </c>
      <c r="L1690" s="10">
        <f ca="1">VLOOKUP(A1690,'Hospitalisation Details'!$A$1:$Q$2344,3,FALSE)</f>
        <v>1962</v>
      </c>
      <c r="M1690" s="10" t="str">
        <f ca="1">VLOOKUP(A1690,'Hospitalisation Details'!$A$1:$Q$2344,5,FALSE)</f>
        <v>Oct</v>
      </c>
      <c r="N1690" s="11">
        <f ca="1">VLOOKUP(A1690,'Hospitalisation Details'!$A$1:$Q$2344,6,FALSE)</f>
        <v>25</v>
      </c>
      <c r="O1690" s="17">
        <f ca="1">VLOOKUP(A1690,'Hospitalisation Details'!$A$1:$Q$2344,7,FALSE)</f>
        <v>22944</v>
      </c>
      <c r="P1690" s="11">
        <f ca="1">VLOOKUP(A1690,'Hospitalisation Details'!$A$1:$Q$2344,10,FALSE)</f>
        <v>15161.25</v>
      </c>
      <c r="Q1690" s="11" t="str">
        <f ca="1">VLOOKUP(A1690,'Hospitalisation Details'!$A$1:$Q$2344,12,FALSE)</f>
        <v>tier - 2</v>
      </c>
      <c r="R1690" s="11" t="str">
        <f ca="1">VLOOKUP(A1690,'Hospitalisation Details'!$A$1:$Q$2344,14,FALSE)</f>
        <v>tier - 2</v>
      </c>
      <c r="S1690" s="11">
        <f ca="1">VLOOKUP(A1690,'Hospitalisation Details'!$A$1:$Q$2344,17,FALSE)</f>
        <v>63</v>
      </c>
      <c r="T1690" s="11" t="str">
        <f ca="1">VLOOKUP(A1690,'Hospitalisation Details'!$A$1:$Q$2336,16,FALSE)</f>
        <v>R1012</v>
      </c>
    </row>
    <row r="1691" ht="15.5" spans="1:20">
      <c r="A1691" s="10" t="s">
        <v>6103</v>
      </c>
      <c r="B1691" s="11" t="str">
        <f>VLOOKUP(A1691,'Customer Names'!$H$6:$K$2340,3,FALSE)</f>
        <v>  Federica</v>
      </c>
      <c r="C1691" s="11">
        <f>VLOOKUP(A1691,'Medical Examinations'!$A$1:$L$2336,2,FALSE)</f>
        <v>22.13</v>
      </c>
      <c r="D1691" s="11">
        <f>VLOOKUP(A1691,'Medical Examinations'!$A$1:$L$2336,3,FALSE)</f>
        <v>9.2</v>
      </c>
      <c r="E1691" s="11" t="str">
        <f>VLOOKUP(A1691,'Medical Examinations'!$A$1:$L$2336,4,FALSE)</f>
        <v>yes</v>
      </c>
      <c r="F1691" s="11" t="str">
        <f>VLOOKUP(A1691,'Medical Examinations'!$A$1:$L$2336,5,FALSE)</f>
        <v>No</v>
      </c>
      <c r="G1691" s="11" t="str">
        <f>VLOOKUP(A1691,'Medical Examinations'!$A$1:$L$2336,6,FALSE)</f>
        <v>No</v>
      </c>
      <c r="H1691" s="11">
        <f>VLOOKUP(A1691,'Medical Examinations'!$A$1:$L$2336,8,FALSE)</f>
        <v>0</v>
      </c>
      <c r="I1691" s="11" t="str">
        <f>VLOOKUP(A1691,'Medical Examinations'!$A$1:$L$2336,10,FALSE)</f>
        <v>No</v>
      </c>
      <c r="J1691" s="11" t="str">
        <f>VLOOKUP(A1691,'Medical Examinations'!$A$1:$L$2336,11,FALSE)</f>
        <v>Normal Weight</v>
      </c>
      <c r="K1691" s="11" t="str">
        <f>VLOOKUP(A1691,'Medical Examinations'!$A$1:$L$2336,12,FALSE)</f>
        <v>Diabetes</v>
      </c>
      <c r="L1691" s="10">
        <f ca="1">VLOOKUP(A1691,'Hospitalisation Details'!$A$1:$Q$2344,3,FALSE)</f>
        <v>1959</v>
      </c>
      <c r="M1691" s="10" t="str">
        <f ca="1">VLOOKUP(A1691,'Hospitalisation Details'!$A$1:$Q$2344,5,FALSE)</f>
        <v>Jun</v>
      </c>
      <c r="N1691" s="11">
        <f ca="1">VLOOKUP(A1691,'Hospitalisation Details'!$A$1:$Q$2344,6,FALSE)</f>
        <v>4</v>
      </c>
      <c r="O1691" s="17">
        <f ca="1">VLOOKUP(A1691,'Hospitalisation Details'!$A$1:$Q$2344,7,FALSE)</f>
        <v>21705</v>
      </c>
      <c r="P1691" s="11">
        <f ca="1">VLOOKUP(A1691,'Hospitalisation Details'!$A$1:$Q$2344,10,FALSE)</f>
        <v>15161.53</v>
      </c>
      <c r="Q1691" s="11" t="str">
        <f ca="1">VLOOKUP(A1691,'Hospitalisation Details'!$A$1:$Q$2344,12,FALSE)</f>
        <v>tier - 2</v>
      </c>
      <c r="R1691" s="11" t="str">
        <f ca="1">VLOOKUP(A1691,'Hospitalisation Details'!$A$1:$Q$2344,14,FALSE)</f>
        <v>tier - 1</v>
      </c>
      <c r="S1691" s="11">
        <f ca="1">VLOOKUP(A1691,'Hospitalisation Details'!$A$1:$Q$2344,17,FALSE)</f>
        <v>66</v>
      </c>
      <c r="T1691" s="11" t="str">
        <f ca="1">VLOOKUP(A1691,'Hospitalisation Details'!$A$1:$Q$2336,16,FALSE)</f>
        <v>R1013</v>
      </c>
    </row>
    <row r="1692" ht="15.5" spans="1:20">
      <c r="A1692" s="10" t="s">
        <v>6106</v>
      </c>
      <c r="B1692" s="11" t="str">
        <f>VLOOKUP(A1692,'Customer Names'!$H$6:$K$2340,3,FALSE)</f>
        <v>  Pamela L</v>
      </c>
      <c r="C1692" s="11">
        <f>VLOOKUP(A1692,'Medical Examinations'!$A$1:$L$2336,2,FALSE)</f>
        <v>22.51</v>
      </c>
      <c r="D1692" s="11">
        <f>VLOOKUP(A1692,'Medical Examinations'!$A$1:$L$2336,3,FALSE)</f>
        <v>6.08</v>
      </c>
      <c r="E1692" s="11" t="str">
        <f>VLOOKUP(A1692,'Medical Examinations'!$A$1:$L$2336,4,FALSE)</f>
        <v>yes</v>
      </c>
      <c r="F1692" s="11" t="str">
        <f>VLOOKUP(A1692,'Medical Examinations'!$A$1:$L$2336,5,FALSE)</f>
        <v>No</v>
      </c>
      <c r="G1692" s="11" t="str">
        <f>VLOOKUP(A1692,'Medical Examinations'!$A$1:$L$2336,6,FALSE)</f>
        <v>No</v>
      </c>
      <c r="H1692" s="11">
        <f>VLOOKUP(A1692,'Medical Examinations'!$A$1:$L$2336,8,FALSE)</f>
        <v>1</v>
      </c>
      <c r="I1692" s="11" t="str">
        <f>VLOOKUP(A1692,'Medical Examinations'!$A$1:$L$2336,10,FALSE)</f>
        <v>No</v>
      </c>
      <c r="J1692" s="11" t="str">
        <f>VLOOKUP(A1692,'Medical Examinations'!$A$1:$L$2336,11,FALSE)</f>
        <v>Normal Weight</v>
      </c>
      <c r="K1692" s="11" t="str">
        <f>VLOOKUP(A1692,'Medical Examinations'!$A$1:$L$2336,12,FALSE)</f>
        <v>Prediabetes</v>
      </c>
      <c r="L1692" s="10">
        <f ca="1">VLOOKUP(A1692,'Hospitalisation Details'!$A$1:$Q$2344,3,FALSE)</f>
        <v>1959</v>
      </c>
      <c r="M1692" s="10" t="str">
        <f ca="1">VLOOKUP(A1692,'Hospitalisation Details'!$A$1:$Q$2344,5,FALSE)</f>
        <v>Dec</v>
      </c>
      <c r="N1692" s="11">
        <f ca="1">VLOOKUP(A1692,'Hospitalisation Details'!$A$1:$Q$2344,6,FALSE)</f>
        <v>3</v>
      </c>
      <c r="O1692" s="17">
        <f ca="1">VLOOKUP(A1692,'Hospitalisation Details'!$A$1:$Q$2344,7,FALSE)</f>
        <v>21887</v>
      </c>
      <c r="P1692" s="11">
        <f ca="1">VLOOKUP(A1692,'Hospitalisation Details'!$A$1:$Q$2344,10,FALSE)</f>
        <v>15170.07</v>
      </c>
      <c r="Q1692" s="11" t="str">
        <f ca="1">VLOOKUP(A1692,'Hospitalisation Details'!$A$1:$Q$2344,12,FALSE)</f>
        <v>tier - 2</v>
      </c>
      <c r="R1692" s="11" t="str">
        <f ca="1">VLOOKUP(A1692,'Hospitalisation Details'!$A$1:$Q$2344,14,FALSE)</f>
        <v>tier - 3</v>
      </c>
      <c r="S1692" s="11">
        <f ca="1">VLOOKUP(A1692,'Hospitalisation Details'!$A$1:$Q$2344,17,FALSE)</f>
        <v>65</v>
      </c>
      <c r="T1692" s="11" t="str">
        <f ca="1">VLOOKUP(A1692,'Hospitalisation Details'!$A$1:$Q$2336,16,FALSE)</f>
        <v>R1011</v>
      </c>
    </row>
    <row r="1693" ht="15.5" spans="1:20">
      <c r="A1693" s="10" t="s">
        <v>6110</v>
      </c>
      <c r="B1693" s="11" t="str">
        <f>VLOOKUP(A1693,'Customer Names'!$H$6:$K$2340,3,FALSE)</f>
        <v>  Andrew W</v>
      </c>
      <c r="C1693" s="11">
        <f>VLOOKUP(A1693,'Medical Examinations'!$A$1:$L$2336,2,FALSE)</f>
        <v>31</v>
      </c>
      <c r="D1693" s="11">
        <f>VLOOKUP(A1693,'Medical Examinations'!$A$1:$L$2336,3,FALSE)</f>
        <v>4.77</v>
      </c>
      <c r="E1693" s="11" t="str">
        <f>VLOOKUP(A1693,'Medical Examinations'!$A$1:$L$2336,4,FALSE)</f>
        <v>No</v>
      </c>
      <c r="F1693" s="11" t="str">
        <f>VLOOKUP(A1693,'Medical Examinations'!$A$1:$L$2336,5,FALSE)</f>
        <v>No</v>
      </c>
      <c r="G1693" s="11" t="str">
        <f>VLOOKUP(A1693,'Medical Examinations'!$A$1:$L$2336,6,FALSE)</f>
        <v>No</v>
      </c>
      <c r="H1693" s="11">
        <f>VLOOKUP(A1693,'Medical Examinations'!$A$1:$L$2336,8,FALSE)</f>
        <v>1</v>
      </c>
      <c r="I1693" s="11" t="str">
        <f>VLOOKUP(A1693,'Medical Examinations'!$A$1:$L$2336,10,FALSE)</f>
        <v>No</v>
      </c>
      <c r="J1693" s="11" t="str">
        <f>VLOOKUP(A1693,'Medical Examinations'!$A$1:$L$2336,11,FALSE)</f>
        <v>Obesity</v>
      </c>
      <c r="K1693" s="11" t="str">
        <f>VLOOKUP(A1693,'Medical Examinations'!$A$1:$L$2336,12,FALSE)</f>
        <v>Normal</v>
      </c>
      <c r="L1693" s="10">
        <f ca="1">VLOOKUP(A1693,'Hospitalisation Details'!$A$1:$Q$2344,3,FALSE)</f>
        <v>1962</v>
      </c>
      <c r="M1693" s="10" t="str">
        <f ca="1">VLOOKUP(A1693,'Hospitalisation Details'!$A$1:$Q$2344,5,FALSE)</f>
        <v>Jun</v>
      </c>
      <c r="N1693" s="11">
        <f ca="1">VLOOKUP(A1693,'Hospitalisation Details'!$A$1:$Q$2344,6,FALSE)</f>
        <v>17</v>
      </c>
      <c r="O1693" s="17">
        <f ca="1">VLOOKUP(A1693,'Hospitalisation Details'!$A$1:$Q$2344,7,FALSE)</f>
        <v>22814</v>
      </c>
      <c r="P1693" s="11">
        <f ca="1">VLOOKUP(A1693,'Hospitalisation Details'!$A$1:$Q$2344,10,FALSE)</f>
        <v>15174.81</v>
      </c>
      <c r="Q1693" s="11" t="str">
        <f ca="1">VLOOKUP(A1693,'Hospitalisation Details'!$A$1:$Q$2344,12,FALSE)</f>
        <v>tier - 2</v>
      </c>
      <c r="R1693" s="11" t="str">
        <f ca="1">VLOOKUP(A1693,'Hospitalisation Details'!$A$1:$Q$2344,14,FALSE)</f>
        <v>tier - 1</v>
      </c>
      <c r="S1693" s="11">
        <f ca="1">VLOOKUP(A1693,'Hospitalisation Details'!$A$1:$Q$2344,17,FALSE)</f>
        <v>63</v>
      </c>
      <c r="T1693" s="11" t="str">
        <f ca="1">VLOOKUP(A1693,'Hospitalisation Details'!$A$1:$Q$2336,16,FALSE)</f>
        <v>R1012</v>
      </c>
    </row>
    <row r="1694" ht="15.5" spans="1:20">
      <c r="A1694" s="10" t="s">
        <v>6114</v>
      </c>
      <c r="B1694" s="11" t="str">
        <f>VLOOKUP(A1694,'Customer Names'!$H$6:$K$2340,3,FALSE)</f>
        <v>  Randall</v>
      </c>
      <c r="C1694" s="11">
        <f>VLOOKUP(A1694,'Medical Examinations'!$A$1:$L$2336,2,FALSE)</f>
        <v>28.27</v>
      </c>
      <c r="D1694" s="11">
        <f>VLOOKUP(A1694,'Medical Examinations'!$A$1:$L$2336,3,FALSE)</f>
        <v>4.62</v>
      </c>
      <c r="E1694" s="11" t="str">
        <f>VLOOKUP(A1694,'Medical Examinations'!$A$1:$L$2336,4,FALSE)</f>
        <v>No</v>
      </c>
      <c r="F1694" s="11" t="str">
        <f>VLOOKUP(A1694,'Medical Examinations'!$A$1:$L$2336,5,FALSE)</f>
        <v>No</v>
      </c>
      <c r="G1694" s="11" t="str">
        <f>VLOOKUP(A1694,'Medical Examinations'!$A$1:$L$2336,6,FALSE)</f>
        <v>No</v>
      </c>
      <c r="H1694" s="11">
        <f>VLOOKUP(A1694,'Medical Examinations'!$A$1:$L$2336,8,FALSE)</f>
        <v>1</v>
      </c>
      <c r="I1694" s="11" t="str">
        <f>VLOOKUP(A1694,'Medical Examinations'!$A$1:$L$2336,10,FALSE)</f>
        <v>No</v>
      </c>
      <c r="J1694" s="11" t="str">
        <f>VLOOKUP(A1694,'Medical Examinations'!$A$1:$L$2336,11,FALSE)</f>
        <v>Over Weight</v>
      </c>
      <c r="K1694" s="11" t="str">
        <f>VLOOKUP(A1694,'Medical Examinations'!$A$1:$L$2336,12,FALSE)</f>
        <v>Normal</v>
      </c>
      <c r="L1694" s="10">
        <f ca="1">VLOOKUP(A1694,'Hospitalisation Details'!$A$1:$Q$2344,3,FALSE)</f>
        <v>1978</v>
      </c>
      <c r="M1694" s="10" t="str">
        <f ca="1">VLOOKUP(A1694,'Hospitalisation Details'!$A$1:$Q$2344,5,FALSE)</f>
        <v>Nov</v>
      </c>
      <c r="N1694" s="11">
        <f ca="1">VLOOKUP(A1694,'Hospitalisation Details'!$A$1:$Q$2344,6,FALSE)</f>
        <v>23</v>
      </c>
      <c r="O1694" s="17">
        <f ca="1">VLOOKUP(A1694,'Hospitalisation Details'!$A$1:$Q$2344,7,FALSE)</f>
        <v>28817</v>
      </c>
      <c r="P1694" s="11">
        <f ca="1">VLOOKUP(A1694,'Hospitalisation Details'!$A$1:$Q$2344,10,FALSE)</f>
        <v>15207.92</v>
      </c>
      <c r="Q1694" s="11" t="str">
        <f ca="1">VLOOKUP(A1694,'Hospitalisation Details'!$A$1:$Q$2344,12,FALSE)</f>
        <v>tier - 2</v>
      </c>
      <c r="R1694" s="11" t="str">
        <f ca="1">VLOOKUP(A1694,'Hospitalisation Details'!$A$1:$Q$2344,14,FALSE)</f>
        <v>tier - 1</v>
      </c>
      <c r="S1694" s="11">
        <f ca="1">VLOOKUP(A1694,'Hospitalisation Details'!$A$1:$Q$2344,17,FALSE)</f>
        <v>46</v>
      </c>
      <c r="T1694" s="11" t="str">
        <f ca="1">VLOOKUP(A1694,'Hospitalisation Details'!$A$1:$Q$2336,16,FALSE)</f>
        <v>R1012</v>
      </c>
    </row>
    <row r="1695" ht="15.5" spans="1:20">
      <c r="A1695" s="10" t="s">
        <v>6117</v>
      </c>
      <c r="B1695" s="11" t="str">
        <f>VLOOKUP(A1695,'Customer Names'!$H$6:$K$2340,3,FALSE)</f>
        <v>  Tracy L</v>
      </c>
      <c r="C1695" s="11">
        <f>VLOOKUP(A1695,'Medical Examinations'!$A$1:$L$2336,2,FALSE)</f>
        <v>29.92</v>
      </c>
      <c r="D1695" s="11">
        <f>VLOOKUP(A1695,'Medical Examinations'!$A$1:$L$2336,3,FALSE)</f>
        <v>9.07</v>
      </c>
      <c r="E1695" s="11" t="str">
        <f>VLOOKUP(A1695,'Medical Examinations'!$A$1:$L$2336,4,FALSE)</f>
        <v>yes</v>
      </c>
      <c r="F1695" s="11" t="str">
        <f>VLOOKUP(A1695,'Medical Examinations'!$A$1:$L$2336,5,FALSE)</f>
        <v>No</v>
      </c>
      <c r="G1695" s="11" t="str">
        <f>VLOOKUP(A1695,'Medical Examinations'!$A$1:$L$2336,6,FALSE)</f>
        <v>No</v>
      </c>
      <c r="H1695" s="11">
        <f>VLOOKUP(A1695,'Medical Examinations'!$A$1:$L$2336,8,FALSE)</f>
        <v>1</v>
      </c>
      <c r="I1695" s="11" t="str">
        <f>VLOOKUP(A1695,'Medical Examinations'!$A$1:$L$2336,10,FALSE)</f>
        <v>No</v>
      </c>
      <c r="J1695" s="11" t="str">
        <f>VLOOKUP(A1695,'Medical Examinations'!$A$1:$L$2336,11,FALSE)</f>
        <v>Obesity</v>
      </c>
      <c r="K1695" s="11" t="str">
        <f>VLOOKUP(A1695,'Medical Examinations'!$A$1:$L$2336,12,FALSE)</f>
        <v>Diabetes</v>
      </c>
      <c r="L1695" s="10">
        <f ca="1">VLOOKUP(A1695,'Hospitalisation Details'!$A$1:$Q$2344,3,FALSE)</f>
        <v>1960</v>
      </c>
      <c r="M1695" s="10" t="str">
        <f ca="1">VLOOKUP(A1695,'Hospitalisation Details'!$A$1:$Q$2344,5,FALSE)</f>
        <v>Jul</v>
      </c>
      <c r="N1695" s="11">
        <f ca="1">VLOOKUP(A1695,'Hospitalisation Details'!$A$1:$Q$2344,6,FALSE)</f>
        <v>25</v>
      </c>
      <c r="O1695" s="17">
        <f ca="1">VLOOKUP(A1695,'Hospitalisation Details'!$A$1:$Q$2344,7,FALSE)</f>
        <v>22122</v>
      </c>
      <c r="P1695" s="11">
        <f ca="1">VLOOKUP(A1695,'Hospitalisation Details'!$A$1:$Q$2344,10,FALSE)</f>
        <v>15230.32</v>
      </c>
      <c r="Q1695" s="11" t="str">
        <f ca="1">VLOOKUP(A1695,'Hospitalisation Details'!$A$1:$Q$2344,12,FALSE)</f>
        <v>tier - 2</v>
      </c>
      <c r="R1695" s="11" t="str">
        <f ca="1">VLOOKUP(A1695,'Hospitalisation Details'!$A$1:$Q$2344,14,FALSE)</f>
        <v>tier - 2</v>
      </c>
      <c r="S1695" s="11">
        <f ca="1">VLOOKUP(A1695,'Hospitalisation Details'!$A$1:$Q$2344,17,FALSE)</f>
        <v>65</v>
      </c>
      <c r="T1695" s="11" t="str">
        <f ca="1">VLOOKUP(A1695,'Hospitalisation Details'!$A$1:$Q$2336,16,FALSE)</f>
        <v>R1024</v>
      </c>
    </row>
    <row r="1696" ht="15.5" spans="1:20">
      <c r="A1696" s="10" t="s">
        <v>6121</v>
      </c>
      <c r="B1696" s="11" t="str">
        <f>VLOOKUP(A1696,'Customer Names'!$H$6:$K$2340,3,FALSE)</f>
        <v>  Azelie</v>
      </c>
      <c r="C1696" s="11">
        <f>VLOOKUP(A1696,'Medical Examinations'!$A$1:$L$2336,2,FALSE)</f>
        <v>25.9</v>
      </c>
      <c r="D1696" s="11">
        <f>VLOOKUP(A1696,'Medical Examinations'!$A$1:$L$2336,3,FALSE)</f>
        <v>9.12</v>
      </c>
      <c r="E1696" s="11" t="str">
        <f>VLOOKUP(A1696,'Medical Examinations'!$A$1:$L$2336,4,FALSE)</f>
        <v>yes</v>
      </c>
      <c r="F1696" s="11" t="str">
        <f>VLOOKUP(A1696,'Medical Examinations'!$A$1:$L$2336,5,FALSE)</f>
        <v>No</v>
      </c>
      <c r="G1696" s="11" t="str">
        <f>VLOOKUP(A1696,'Medical Examinations'!$A$1:$L$2336,6,FALSE)</f>
        <v>No</v>
      </c>
      <c r="H1696" s="11">
        <f>VLOOKUP(A1696,'Medical Examinations'!$A$1:$L$2336,8,FALSE)</f>
        <v>1</v>
      </c>
      <c r="I1696" s="11" t="str">
        <f>VLOOKUP(A1696,'Medical Examinations'!$A$1:$L$2336,10,FALSE)</f>
        <v>No</v>
      </c>
      <c r="J1696" s="11" t="str">
        <f>VLOOKUP(A1696,'Medical Examinations'!$A$1:$L$2336,11,FALSE)</f>
        <v>Over Weight</v>
      </c>
      <c r="K1696" s="11" t="str">
        <f>VLOOKUP(A1696,'Medical Examinations'!$A$1:$L$2336,12,FALSE)</f>
        <v>Diabetes</v>
      </c>
      <c r="L1696" s="10">
        <f ca="1">VLOOKUP(A1696,'Hospitalisation Details'!$A$1:$Q$2344,3,FALSE)</f>
        <v>1969</v>
      </c>
      <c r="M1696" s="10" t="str">
        <f ca="1">VLOOKUP(A1696,'Hospitalisation Details'!$A$1:$Q$2344,5,FALSE)</f>
        <v>Sep</v>
      </c>
      <c r="N1696" s="11">
        <f ca="1">VLOOKUP(A1696,'Hospitalisation Details'!$A$1:$Q$2344,6,FALSE)</f>
        <v>16</v>
      </c>
      <c r="O1696" s="17">
        <f ca="1">VLOOKUP(A1696,'Hospitalisation Details'!$A$1:$Q$2344,7,FALSE)</f>
        <v>25462</v>
      </c>
      <c r="P1696" s="11">
        <f ca="1">VLOOKUP(A1696,'Hospitalisation Details'!$A$1:$Q$2344,10,FALSE)</f>
        <v>15260.52</v>
      </c>
      <c r="Q1696" s="11" t="str">
        <f ca="1">VLOOKUP(A1696,'Hospitalisation Details'!$A$1:$Q$2344,12,FALSE)</f>
        <v>tier - 2</v>
      </c>
      <c r="R1696" s="11" t="str">
        <f ca="1">VLOOKUP(A1696,'Hospitalisation Details'!$A$1:$Q$2344,14,FALSE)</f>
        <v>tier - 2</v>
      </c>
      <c r="S1696" s="11">
        <f ca="1">VLOOKUP(A1696,'Hospitalisation Details'!$A$1:$Q$2344,17,FALSE)</f>
        <v>56</v>
      </c>
      <c r="T1696" s="11" t="str">
        <f ca="1">VLOOKUP(A1696,'Hospitalisation Details'!$A$1:$Q$2336,16,FALSE)</f>
        <v>R1023</v>
      </c>
    </row>
    <row r="1697" ht="15.5" spans="1:20">
      <c r="A1697" s="10" t="s">
        <v>6125</v>
      </c>
      <c r="B1697" s="11" t="str">
        <f>VLOOKUP(A1697,'Customer Names'!$H$6:$K$2340,3,FALSE)</f>
        <v>  Monica M</v>
      </c>
      <c r="C1697" s="11">
        <f>VLOOKUP(A1697,'Medical Examinations'!$A$1:$L$2336,2,FALSE)</f>
        <v>27.74</v>
      </c>
      <c r="D1697" s="11">
        <f>VLOOKUP(A1697,'Medical Examinations'!$A$1:$L$2336,3,FALSE)</f>
        <v>7.32</v>
      </c>
      <c r="E1697" s="11" t="str">
        <f>VLOOKUP(A1697,'Medical Examinations'!$A$1:$L$2336,4,FALSE)</f>
        <v>yes</v>
      </c>
      <c r="F1697" s="11" t="str">
        <f>VLOOKUP(A1697,'Medical Examinations'!$A$1:$L$2336,5,FALSE)</f>
        <v>No</v>
      </c>
      <c r="G1697" s="11" t="str">
        <f>VLOOKUP(A1697,'Medical Examinations'!$A$1:$L$2336,6,FALSE)</f>
        <v>No</v>
      </c>
      <c r="H1697" s="11">
        <f>VLOOKUP(A1697,'Medical Examinations'!$A$1:$L$2336,8,FALSE)</f>
        <v>1</v>
      </c>
      <c r="I1697" s="11" t="str">
        <f>VLOOKUP(A1697,'Medical Examinations'!$A$1:$L$2336,10,FALSE)</f>
        <v>No</v>
      </c>
      <c r="J1697" s="11" t="str">
        <f>VLOOKUP(A1697,'Medical Examinations'!$A$1:$L$2336,11,FALSE)</f>
        <v>Over Weight</v>
      </c>
      <c r="K1697" s="11" t="str">
        <f>VLOOKUP(A1697,'Medical Examinations'!$A$1:$L$2336,12,FALSE)</f>
        <v>Diabetes</v>
      </c>
      <c r="L1697" s="10">
        <f ca="1">VLOOKUP(A1697,'Hospitalisation Details'!$A$1:$Q$2344,3,FALSE)</f>
        <v>1963</v>
      </c>
      <c r="M1697" s="10" t="str">
        <f ca="1">VLOOKUP(A1697,'Hospitalisation Details'!$A$1:$Q$2344,5,FALSE)</f>
        <v>Dec</v>
      </c>
      <c r="N1697" s="11">
        <f ca="1">VLOOKUP(A1697,'Hospitalisation Details'!$A$1:$Q$2344,6,FALSE)</f>
        <v>13</v>
      </c>
      <c r="O1697" s="17">
        <f ca="1">VLOOKUP(A1697,'Hospitalisation Details'!$A$1:$Q$2344,7,FALSE)</f>
        <v>23358</v>
      </c>
      <c r="P1697" s="11">
        <f ca="1">VLOOKUP(A1697,'Hospitalisation Details'!$A$1:$Q$2344,10,FALSE)</f>
        <v>15322.77</v>
      </c>
      <c r="Q1697" s="11" t="str">
        <f ca="1">VLOOKUP(A1697,'Hospitalisation Details'!$A$1:$Q$2344,12,FALSE)</f>
        <v>tier - 2</v>
      </c>
      <c r="R1697" s="11" t="str">
        <f ca="1">VLOOKUP(A1697,'Hospitalisation Details'!$A$1:$Q$2344,14,FALSE)</f>
        <v>tier - 3</v>
      </c>
      <c r="S1697" s="11">
        <f ca="1">VLOOKUP(A1697,'Hospitalisation Details'!$A$1:$Q$2344,17,FALSE)</f>
        <v>61</v>
      </c>
      <c r="T1697" s="11" t="str">
        <f ca="1">VLOOKUP(A1697,'Hospitalisation Details'!$A$1:$Q$2336,16,FALSE)</f>
        <v>R1021</v>
      </c>
    </row>
    <row r="1698" ht="15.5" spans="1:20">
      <c r="A1698" s="10" t="s">
        <v>6128</v>
      </c>
      <c r="B1698" s="11" t="str">
        <f>VLOOKUP(A1698,'Customer Names'!$H$6:$K$2340,3,FALSE)</f>
        <v>  Katarina K</v>
      </c>
      <c r="C1698" s="11">
        <f>VLOOKUP(A1698,'Medical Examinations'!$A$1:$L$2336,2,FALSE)</f>
        <v>17.26</v>
      </c>
      <c r="D1698" s="11">
        <f>VLOOKUP(A1698,'Medical Examinations'!$A$1:$L$2336,3,FALSE)</f>
        <v>11.73</v>
      </c>
      <c r="E1698" s="11" t="str">
        <f>VLOOKUP(A1698,'Medical Examinations'!$A$1:$L$2336,4,FALSE)</f>
        <v>No</v>
      </c>
      <c r="F1698" s="11" t="str">
        <f>VLOOKUP(A1698,'Medical Examinations'!$A$1:$L$2336,5,FALSE)</f>
        <v>No</v>
      </c>
      <c r="G1698" s="11" t="str">
        <f>VLOOKUP(A1698,'Medical Examinations'!$A$1:$L$2336,6,FALSE)</f>
        <v>No</v>
      </c>
      <c r="H1698" s="11">
        <f>VLOOKUP(A1698,'Medical Examinations'!$A$1:$L$2336,8,FALSE)</f>
        <v>2</v>
      </c>
      <c r="I1698" s="11" t="str">
        <f>VLOOKUP(A1698,'Medical Examinations'!$A$1:$L$2336,10,FALSE)</f>
        <v>No</v>
      </c>
      <c r="J1698" s="11" t="str">
        <f>VLOOKUP(A1698,'Medical Examinations'!$A$1:$L$2336,11,FALSE)</f>
        <v>Under Weight</v>
      </c>
      <c r="K1698" s="11" t="str">
        <f>VLOOKUP(A1698,'Medical Examinations'!$A$1:$L$2336,12,FALSE)</f>
        <v>Diabetes</v>
      </c>
      <c r="L1698" s="10">
        <f ca="1">VLOOKUP(A1698,'Hospitalisation Details'!$A$1:$Q$2344,3,FALSE)</f>
        <v>2001</v>
      </c>
      <c r="M1698" s="10" t="str">
        <f ca="1">VLOOKUP(A1698,'Hospitalisation Details'!$A$1:$Q$2344,5,FALSE)</f>
        <v>Jul</v>
      </c>
      <c r="N1698" s="11">
        <f ca="1">VLOOKUP(A1698,'Hospitalisation Details'!$A$1:$Q$2344,6,FALSE)</f>
        <v>14</v>
      </c>
      <c r="O1698" s="17">
        <f ca="1">VLOOKUP(A1698,'Hospitalisation Details'!$A$1:$Q$2344,7,FALSE)</f>
        <v>37086</v>
      </c>
      <c r="P1698" s="11">
        <f ca="1">VLOOKUP(A1698,'Hospitalisation Details'!$A$1:$Q$2344,10,FALSE)</f>
        <v>15359.1</v>
      </c>
      <c r="Q1698" s="11" t="str">
        <f ca="1">VLOOKUP(A1698,'Hospitalisation Details'!$A$1:$Q$2344,12,FALSE)</f>
        <v>tier - 2</v>
      </c>
      <c r="R1698" s="11" t="str">
        <f ca="1">VLOOKUP(A1698,'Hospitalisation Details'!$A$1:$Q$2344,14,FALSE)</f>
        <v>tier - 3</v>
      </c>
      <c r="S1698" s="11">
        <f ca="1">VLOOKUP(A1698,'Hospitalisation Details'!$A$1:$Q$2344,17,FALSE)</f>
        <v>24</v>
      </c>
      <c r="T1698" s="11" t="str">
        <f ca="1">VLOOKUP(A1698,'Hospitalisation Details'!$A$1:$Q$2336,16,FALSE)</f>
        <v>R1024</v>
      </c>
    </row>
    <row r="1699" ht="15.5" spans="1:20">
      <c r="A1699" s="10" t="s">
        <v>6131</v>
      </c>
      <c r="B1699" s="11" t="str">
        <f>VLOOKUP(A1699,'Customer Names'!$H$6:$K$2340,3,FALSE)</f>
        <v>  Jamie L</v>
      </c>
      <c r="C1699" s="11">
        <f>VLOOKUP(A1699,'Medical Examinations'!$A$1:$L$2336,2,FALSE)</f>
        <v>19.855</v>
      </c>
      <c r="D1699" s="11">
        <f>VLOOKUP(A1699,'Medical Examinations'!$A$1:$L$2336,3,FALSE)</f>
        <v>6.64</v>
      </c>
      <c r="E1699" s="11" t="str">
        <f>VLOOKUP(A1699,'Medical Examinations'!$A$1:$L$2336,4,FALSE)</f>
        <v>yes</v>
      </c>
      <c r="F1699" s="11" t="str">
        <f>VLOOKUP(A1699,'Medical Examinations'!$A$1:$L$2336,5,FALSE)</f>
        <v>No</v>
      </c>
      <c r="G1699" s="11" t="str">
        <f>VLOOKUP(A1699,'Medical Examinations'!$A$1:$L$2336,6,FALSE)</f>
        <v>No</v>
      </c>
      <c r="H1699" s="11">
        <f>VLOOKUP(A1699,'Medical Examinations'!$A$1:$L$2336,8,FALSE)</f>
        <v>1</v>
      </c>
      <c r="I1699" s="11" t="str">
        <f>VLOOKUP(A1699,'Medical Examinations'!$A$1:$L$2336,10,FALSE)</f>
        <v>No</v>
      </c>
      <c r="J1699" s="11" t="str">
        <f>VLOOKUP(A1699,'Medical Examinations'!$A$1:$L$2336,11,FALSE)</f>
        <v>Normal Weight</v>
      </c>
      <c r="K1699" s="11" t="str">
        <f>VLOOKUP(A1699,'Medical Examinations'!$A$1:$L$2336,12,FALSE)</f>
        <v>Diabetes</v>
      </c>
      <c r="L1699" s="10">
        <f ca="1">VLOOKUP(A1699,'Hospitalisation Details'!$A$1:$Q$2344,3,FALSE)</f>
        <v>1988</v>
      </c>
      <c r="M1699" s="10" t="str">
        <f ca="1">VLOOKUP(A1699,'Hospitalisation Details'!$A$1:$Q$2344,5,FALSE)</f>
        <v>Dec</v>
      </c>
      <c r="N1699" s="11">
        <f ca="1">VLOOKUP(A1699,'Hospitalisation Details'!$A$1:$Q$2344,6,FALSE)</f>
        <v>17</v>
      </c>
      <c r="O1699" s="17">
        <f ca="1">VLOOKUP(A1699,'Hospitalisation Details'!$A$1:$Q$2344,7,FALSE)</f>
        <v>32494</v>
      </c>
      <c r="P1699" s="11">
        <f ca="1">VLOOKUP(A1699,'Hospitalisation Details'!$A$1:$Q$2344,10,FALSE)</f>
        <v>15361.5</v>
      </c>
      <c r="Q1699" s="11" t="str">
        <f ca="1">VLOOKUP(A1699,'Hospitalisation Details'!$A$1:$Q$2344,12,FALSE)</f>
        <v>tier - 2</v>
      </c>
      <c r="R1699" s="11" t="str">
        <f ca="1">VLOOKUP(A1699,'Hospitalisation Details'!$A$1:$Q$2344,14,FALSE)</f>
        <v>tier - 3</v>
      </c>
      <c r="S1699" s="11">
        <f ca="1">VLOOKUP(A1699,'Hospitalisation Details'!$A$1:$Q$2344,17,FALSE)</f>
        <v>36</v>
      </c>
      <c r="T1699" s="11" t="str">
        <f ca="1">VLOOKUP(A1699,'Hospitalisation Details'!$A$1:$Q$2336,16,FALSE)</f>
        <v>R1023</v>
      </c>
    </row>
    <row r="1700" ht="15.5" spans="1:20">
      <c r="A1700" s="10" t="s">
        <v>6134</v>
      </c>
      <c r="B1700" s="11" t="str">
        <f>VLOOKUP(A1700,'Customer Names'!$H$6:$K$2340,3,FALSE)</f>
        <v>  Brian</v>
      </c>
      <c r="C1700" s="11">
        <f>VLOOKUP(A1700,'Medical Examinations'!$A$1:$L$2336,2,FALSE)</f>
        <v>41.69</v>
      </c>
      <c r="D1700" s="11">
        <f>VLOOKUP(A1700,'Medical Examinations'!$A$1:$L$2336,3,FALSE)</f>
        <v>5.78</v>
      </c>
      <c r="E1700" s="11" t="str">
        <f>VLOOKUP(A1700,'Medical Examinations'!$A$1:$L$2336,4,FALSE)</f>
        <v>No</v>
      </c>
      <c r="F1700" s="11" t="str">
        <f>VLOOKUP(A1700,'Medical Examinations'!$A$1:$L$2336,5,FALSE)</f>
        <v>No</v>
      </c>
      <c r="G1700" s="11" t="str">
        <f>VLOOKUP(A1700,'Medical Examinations'!$A$1:$L$2336,6,FALSE)</f>
        <v>No</v>
      </c>
      <c r="H1700" s="11">
        <f>VLOOKUP(A1700,'Medical Examinations'!$A$1:$L$2336,8,FALSE)</f>
        <v>0</v>
      </c>
      <c r="I1700" s="11" t="str">
        <f>VLOOKUP(A1700,'Medical Examinations'!$A$1:$L$2336,10,FALSE)</f>
        <v>No</v>
      </c>
      <c r="J1700" s="11" t="str">
        <f>VLOOKUP(A1700,'Medical Examinations'!$A$1:$L$2336,11,FALSE)</f>
        <v>Obesity</v>
      </c>
      <c r="K1700" s="11" t="str">
        <f>VLOOKUP(A1700,'Medical Examinations'!$A$1:$L$2336,12,FALSE)</f>
        <v>Prediabetes</v>
      </c>
      <c r="L1700" s="10">
        <f ca="1">VLOOKUP(A1700,'Hospitalisation Details'!$A$1:$Q$2344,3,FALSE)</f>
        <v>1968</v>
      </c>
      <c r="M1700" s="10" t="str">
        <f ca="1">VLOOKUP(A1700,'Hospitalisation Details'!$A$1:$Q$2344,5,FALSE)</f>
        <v>Jul</v>
      </c>
      <c r="N1700" s="11">
        <f ca="1">VLOOKUP(A1700,'Hospitalisation Details'!$A$1:$Q$2344,6,FALSE)</f>
        <v>18</v>
      </c>
      <c r="O1700" s="17">
        <f ca="1">VLOOKUP(A1700,'Hospitalisation Details'!$A$1:$Q$2344,7,FALSE)</f>
        <v>25037</v>
      </c>
      <c r="P1700" s="11">
        <f ca="1">VLOOKUP(A1700,'Hospitalisation Details'!$A$1:$Q$2344,10,FALSE)</f>
        <v>15363.77</v>
      </c>
      <c r="Q1700" s="11" t="str">
        <f ca="1">VLOOKUP(A1700,'Hospitalisation Details'!$A$1:$Q$2344,12,FALSE)</f>
        <v>tier - 2</v>
      </c>
      <c r="R1700" s="11" t="str">
        <f ca="1">VLOOKUP(A1700,'Hospitalisation Details'!$A$1:$Q$2344,14,FALSE)</f>
        <v>tier - 1</v>
      </c>
      <c r="S1700" s="11">
        <f ca="1">VLOOKUP(A1700,'Hospitalisation Details'!$A$1:$Q$2344,17,FALSE)</f>
        <v>57</v>
      </c>
      <c r="T1700" s="11" t="str">
        <f ca="1">VLOOKUP(A1700,'Hospitalisation Details'!$A$1:$Q$2336,16,FALSE)</f>
        <v>R1026</v>
      </c>
    </row>
    <row r="1701" ht="15.5" spans="1:20">
      <c r="A1701" s="10" t="s">
        <v>6138</v>
      </c>
      <c r="B1701" s="11" t="str">
        <f>VLOOKUP(A1701,'Customer Names'!$H$6:$K$2340,3,FALSE)</f>
        <v>  Stacey L</v>
      </c>
      <c r="C1701" s="11">
        <f>VLOOKUP(A1701,'Medical Examinations'!$A$1:$L$2336,2,FALSE)</f>
        <v>16.12</v>
      </c>
      <c r="D1701" s="11">
        <f>VLOOKUP(A1701,'Medical Examinations'!$A$1:$L$2336,3,FALSE)</f>
        <v>10.45</v>
      </c>
      <c r="E1701" s="11" t="str">
        <f>VLOOKUP(A1701,'Medical Examinations'!$A$1:$L$2336,4,FALSE)</f>
        <v>No</v>
      </c>
      <c r="F1701" s="11" t="str">
        <f>VLOOKUP(A1701,'Medical Examinations'!$A$1:$L$2336,5,FALSE)</f>
        <v>No</v>
      </c>
      <c r="G1701" s="11" t="str">
        <f>VLOOKUP(A1701,'Medical Examinations'!$A$1:$L$2336,6,FALSE)</f>
        <v>No</v>
      </c>
      <c r="H1701" s="11">
        <f>VLOOKUP(A1701,'Medical Examinations'!$A$1:$L$2336,8,FALSE)</f>
        <v>0</v>
      </c>
      <c r="I1701" s="11" t="str">
        <f>VLOOKUP(A1701,'Medical Examinations'!$A$1:$L$2336,10,FALSE)</f>
        <v>No</v>
      </c>
      <c r="J1701" s="11" t="str">
        <f>VLOOKUP(A1701,'Medical Examinations'!$A$1:$L$2336,11,FALSE)</f>
        <v>Under Weight</v>
      </c>
      <c r="K1701" s="11" t="str">
        <f>VLOOKUP(A1701,'Medical Examinations'!$A$1:$L$2336,12,FALSE)</f>
        <v>Diabetes</v>
      </c>
      <c r="L1701" s="10">
        <f ca="1">VLOOKUP(A1701,'Hospitalisation Details'!$A$1:$Q$2344,3,FALSE)</f>
        <v>1962</v>
      </c>
      <c r="M1701" s="10" t="str">
        <f ca="1">VLOOKUP(A1701,'Hospitalisation Details'!$A$1:$Q$2344,5,FALSE)</f>
        <v>Sep</v>
      </c>
      <c r="N1701" s="11">
        <f ca="1">VLOOKUP(A1701,'Hospitalisation Details'!$A$1:$Q$2344,6,FALSE)</f>
        <v>6</v>
      </c>
      <c r="O1701" s="17">
        <f ca="1">VLOOKUP(A1701,'Hospitalisation Details'!$A$1:$Q$2344,7,FALSE)</f>
        <v>22895</v>
      </c>
      <c r="P1701" s="11">
        <f ca="1">VLOOKUP(A1701,'Hospitalisation Details'!$A$1:$Q$2344,10,FALSE)</f>
        <v>15368.22</v>
      </c>
      <c r="Q1701" s="11" t="str">
        <f ca="1">VLOOKUP(A1701,'Hospitalisation Details'!$A$1:$Q$2344,12,FALSE)</f>
        <v>tier - 2</v>
      </c>
      <c r="R1701" s="11" t="str">
        <f ca="1">VLOOKUP(A1701,'Hospitalisation Details'!$A$1:$Q$2344,14,FALSE)</f>
        <v>tier - 2</v>
      </c>
      <c r="S1701" s="11">
        <f ca="1">VLOOKUP(A1701,'Hospitalisation Details'!$A$1:$Q$2344,17,FALSE)</f>
        <v>63</v>
      </c>
      <c r="T1701" s="11" t="str">
        <f ca="1">VLOOKUP(A1701,'Hospitalisation Details'!$A$1:$Q$2336,16,FALSE)</f>
        <v>R1011</v>
      </c>
    </row>
    <row r="1702" ht="15.5" spans="1:20">
      <c r="A1702" s="10" t="s">
        <v>6142</v>
      </c>
      <c r="B1702" s="11" t="str">
        <f>VLOOKUP(A1702,'Customer Names'!$H$6:$K$2340,3,FALSE)</f>
        <v>  Stephen</v>
      </c>
      <c r="C1702" s="11">
        <f>VLOOKUP(A1702,'Medical Examinations'!$A$1:$L$2336,2,FALSE)</f>
        <v>37.43</v>
      </c>
      <c r="D1702" s="11">
        <f>VLOOKUP(A1702,'Medical Examinations'!$A$1:$L$2336,3,FALSE)</f>
        <v>4.52</v>
      </c>
      <c r="E1702" s="11" t="str">
        <f>VLOOKUP(A1702,'Medical Examinations'!$A$1:$L$2336,4,FALSE)</f>
        <v>No</v>
      </c>
      <c r="F1702" s="11" t="str">
        <f>VLOOKUP(A1702,'Medical Examinations'!$A$1:$L$2336,5,FALSE)</f>
        <v>No</v>
      </c>
      <c r="G1702" s="11" t="str">
        <f>VLOOKUP(A1702,'Medical Examinations'!$A$1:$L$2336,6,FALSE)</f>
        <v>No</v>
      </c>
      <c r="H1702" s="11">
        <f>VLOOKUP(A1702,'Medical Examinations'!$A$1:$L$2336,8,FALSE)</f>
        <v>1</v>
      </c>
      <c r="I1702" s="11" t="str">
        <f>VLOOKUP(A1702,'Medical Examinations'!$A$1:$L$2336,10,FALSE)</f>
        <v>No</v>
      </c>
      <c r="J1702" s="11" t="str">
        <f>VLOOKUP(A1702,'Medical Examinations'!$A$1:$L$2336,11,FALSE)</f>
        <v>Obesity</v>
      </c>
      <c r="K1702" s="11" t="str">
        <f>VLOOKUP(A1702,'Medical Examinations'!$A$1:$L$2336,12,FALSE)</f>
        <v>Normal</v>
      </c>
      <c r="L1702" s="10">
        <f ca="1">VLOOKUP(A1702,'Hospitalisation Details'!$A$1:$Q$2344,3,FALSE)</f>
        <v>1964</v>
      </c>
      <c r="M1702" s="10" t="str">
        <f ca="1">VLOOKUP(A1702,'Hospitalisation Details'!$A$1:$Q$2344,5,FALSE)</f>
        <v>Sep</v>
      </c>
      <c r="N1702" s="11">
        <f ca="1">VLOOKUP(A1702,'Hospitalisation Details'!$A$1:$Q$2344,6,FALSE)</f>
        <v>4</v>
      </c>
      <c r="O1702" s="17">
        <f ca="1">VLOOKUP(A1702,'Hospitalisation Details'!$A$1:$Q$2344,7,FALSE)</f>
        <v>23624</v>
      </c>
      <c r="P1702" s="11">
        <f ca="1">VLOOKUP(A1702,'Hospitalisation Details'!$A$1:$Q$2344,10,FALSE)</f>
        <v>15377.77</v>
      </c>
      <c r="Q1702" s="11" t="str">
        <f ca="1">VLOOKUP(A1702,'Hospitalisation Details'!$A$1:$Q$2344,12,FALSE)</f>
        <v>tier - 2</v>
      </c>
      <c r="R1702" s="11" t="str">
        <f ca="1">VLOOKUP(A1702,'Hospitalisation Details'!$A$1:$Q$2344,14,FALSE)</f>
        <v>tier - 2</v>
      </c>
      <c r="S1702" s="11">
        <f ca="1">VLOOKUP(A1702,'Hospitalisation Details'!$A$1:$Q$2344,17,FALSE)</f>
        <v>61</v>
      </c>
      <c r="T1702" s="11" t="str">
        <f ca="1">VLOOKUP(A1702,'Hospitalisation Details'!$A$1:$Q$2336,16,FALSE)</f>
        <v>R1012</v>
      </c>
    </row>
    <row r="1703" ht="15.5" spans="1:20">
      <c r="A1703" s="10" t="s">
        <v>6145</v>
      </c>
      <c r="B1703" s="11" t="str">
        <f>VLOOKUP(A1703,'Customer Names'!$H$6:$K$2340,3,FALSE)</f>
        <v>  Joshua</v>
      </c>
      <c r="C1703" s="11">
        <f>VLOOKUP(A1703,'Medical Examinations'!$A$1:$L$2336,2,FALSE)</f>
        <v>31.065</v>
      </c>
      <c r="D1703" s="11">
        <f>VLOOKUP(A1703,'Medical Examinations'!$A$1:$L$2336,3,FALSE)</f>
        <v>5.71</v>
      </c>
      <c r="E1703" s="11" t="str">
        <f>VLOOKUP(A1703,'Medical Examinations'!$A$1:$L$2336,4,FALSE)</f>
        <v>No</v>
      </c>
      <c r="F1703" s="11" t="str">
        <f>VLOOKUP(A1703,'Medical Examinations'!$A$1:$L$2336,5,FALSE)</f>
        <v>No</v>
      </c>
      <c r="G1703" s="11" t="str">
        <f>VLOOKUP(A1703,'Medical Examinations'!$A$1:$L$2336,6,FALSE)</f>
        <v>No</v>
      </c>
      <c r="H1703" s="11">
        <f>VLOOKUP(A1703,'Medical Examinations'!$A$1:$L$2336,8,FALSE)</f>
        <v>0</v>
      </c>
      <c r="I1703" s="11" t="str">
        <f>VLOOKUP(A1703,'Medical Examinations'!$A$1:$L$2336,10,FALSE)</f>
        <v>No</v>
      </c>
      <c r="J1703" s="11" t="str">
        <f>VLOOKUP(A1703,'Medical Examinations'!$A$1:$L$2336,11,FALSE)</f>
        <v>Obesity</v>
      </c>
      <c r="K1703" s="11" t="str">
        <f>VLOOKUP(A1703,'Medical Examinations'!$A$1:$L$2336,12,FALSE)</f>
        <v>Prediabetes</v>
      </c>
      <c r="L1703" s="10">
        <f ca="1">VLOOKUP(A1703,'Hospitalisation Details'!$A$1:$Q$2344,3,FALSE)</f>
        <v>1990</v>
      </c>
      <c r="M1703" s="10" t="str">
        <f ca="1">VLOOKUP(A1703,'Hospitalisation Details'!$A$1:$Q$2344,5,FALSE)</f>
        <v>Oct</v>
      </c>
      <c r="N1703" s="11">
        <f ca="1">VLOOKUP(A1703,'Hospitalisation Details'!$A$1:$Q$2344,6,FALSE)</f>
        <v>25</v>
      </c>
      <c r="O1703" s="17">
        <f ca="1">VLOOKUP(A1703,'Hospitalisation Details'!$A$1:$Q$2344,7,FALSE)</f>
        <v>33171</v>
      </c>
      <c r="P1703" s="11">
        <f ca="1">VLOOKUP(A1703,'Hospitalisation Details'!$A$1:$Q$2344,10,FALSE)</f>
        <v>15440.2</v>
      </c>
      <c r="Q1703" s="11" t="str">
        <f ca="1">VLOOKUP(A1703,'Hospitalisation Details'!$A$1:$Q$2344,12,FALSE)</f>
        <v>tier - 2</v>
      </c>
      <c r="R1703" s="11" t="str">
        <f ca="1">VLOOKUP(A1703,'Hospitalisation Details'!$A$1:$Q$2344,14,FALSE)</f>
        <v>tier - 1</v>
      </c>
      <c r="S1703" s="11">
        <f ca="1">VLOOKUP(A1703,'Hospitalisation Details'!$A$1:$Q$2344,17,FALSE)</f>
        <v>35</v>
      </c>
      <c r="T1703" s="11" t="str">
        <f ca="1">VLOOKUP(A1703,'Hospitalisation Details'!$A$1:$Q$2336,16,FALSE)</f>
        <v>R1012</v>
      </c>
    </row>
    <row r="1704" ht="15.5" spans="1:20">
      <c r="A1704" s="10" t="s">
        <v>6148</v>
      </c>
      <c r="B1704" s="11" t="str">
        <f>VLOOKUP(A1704,'Customer Names'!$H$6:$K$2340,3,FALSE)</f>
        <v>  Josh</v>
      </c>
      <c r="C1704" s="11">
        <f>VLOOKUP(A1704,'Medical Examinations'!$A$1:$L$2336,2,FALSE)</f>
        <v>25.08</v>
      </c>
      <c r="D1704" s="11">
        <f>VLOOKUP(A1704,'Medical Examinations'!$A$1:$L$2336,3,FALSE)</f>
        <v>4.77</v>
      </c>
      <c r="E1704" s="11" t="str">
        <f>VLOOKUP(A1704,'Medical Examinations'!$A$1:$L$2336,4,FALSE)</f>
        <v>No</v>
      </c>
      <c r="F1704" s="11" t="str">
        <f>VLOOKUP(A1704,'Medical Examinations'!$A$1:$L$2336,5,FALSE)</f>
        <v>No</v>
      </c>
      <c r="G1704" s="11" t="str">
        <f>VLOOKUP(A1704,'Medical Examinations'!$A$1:$L$2336,6,FALSE)</f>
        <v>No</v>
      </c>
      <c r="H1704" s="11">
        <f>VLOOKUP(A1704,'Medical Examinations'!$A$1:$L$2336,8,FALSE)</f>
        <v>0</v>
      </c>
      <c r="I1704" s="11" t="str">
        <f>VLOOKUP(A1704,'Medical Examinations'!$A$1:$L$2336,10,FALSE)</f>
        <v>No</v>
      </c>
      <c r="J1704" s="11" t="str">
        <f>VLOOKUP(A1704,'Medical Examinations'!$A$1:$L$2336,11,FALSE)</f>
        <v>Over Weight</v>
      </c>
      <c r="K1704" s="11" t="str">
        <f>VLOOKUP(A1704,'Medical Examinations'!$A$1:$L$2336,12,FALSE)</f>
        <v>Normal</v>
      </c>
      <c r="L1704" s="10">
        <f ca="1">VLOOKUP(A1704,'Hospitalisation Details'!$A$1:$Q$2344,3,FALSE)</f>
        <v>1976</v>
      </c>
      <c r="M1704" s="10" t="str">
        <f ca="1">VLOOKUP(A1704,'Hospitalisation Details'!$A$1:$Q$2344,5,FALSE)</f>
        <v>Jul</v>
      </c>
      <c r="N1704" s="11">
        <f ca="1">VLOOKUP(A1704,'Hospitalisation Details'!$A$1:$Q$2344,6,FALSE)</f>
        <v>20</v>
      </c>
      <c r="O1704" s="17">
        <f ca="1">VLOOKUP(A1704,'Hospitalisation Details'!$A$1:$Q$2344,7,FALSE)</f>
        <v>27961</v>
      </c>
      <c r="P1704" s="11">
        <f ca="1">VLOOKUP(A1704,'Hospitalisation Details'!$A$1:$Q$2344,10,FALSE)</f>
        <v>15450.48</v>
      </c>
      <c r="Q1704" s="11" t="str">
        <f ca="1">VLOOKUP(A1704,'Hospitalisation Details'!$A$1:$Q$2344,12,FALSE)</f>
        <v>tier - 2</v>
      </c>
      <c r="R1704" s="11" t="str">
        <f ca="1">VLOOKUP(A1704,'Hospitalisation Details'!$A$1:$Q$2344,14,FALSE)</f>
        <v>tier - 1</v>
      </c>
      <c r="S1704" s="11">
        <f ca="1">VLOOKUP(A1704,'Hospitalisation Details'!$A$1:$Q$2344,17,FALSE)</f>
        <v>49</v>
      </c>
      <c r="T1704" s="11" t="str">
        <f ca="1">VLOOKUP(A1704,'Hospitalisation Details'!$A$1:$Q$2336,16,FALSE)</f>
        <v>R1026</v>
      </c>
    </row>
    <row r="1705" ht="15.5" spans="1:20">
      <c r="A1705" s="10" t="s">
        <v>6151</v>
      </c>
      <c r="B1705" s="11" t="str">
        <f>VLOOKUP(A1705,'Customer Names'!$H$6:$K$2340,3,FALSE)</f>
        <v>  Heather</v>
      </c>
      <c r="C1705" s="11">
        <f>VLOOKUP(A1705,'Medical Examinations'!$A$1:$L$2336,2,FALSE)</f>
        <v>15.2</v>
      </c>
      <c r="D1705" s="11">
        <f>VLOOKUP(A1705,'Medical Examinations'!$A$1:$L$2336,3,FALSE)</f>
        <v>7.81</v>
      </c>
      <c r="E1705" s="11" t="str">
        <f>VLOOKUP(A1705,'Medical Examinations'!$A$1:$L$2336,4,FALSE)</f>
        <v>yes</v>
      </c>
      <c r="F1705" s="11" t="str">
        <f>VLOOKUP(A1705,'Medical Examinations'!$A$1:$L$2336,5,FALSE)</f>
        <v>No</v>
      </c>
      <c r="G1705" s="11" t="str">
        <f>VLOOKUP(A1705,'Medical Examinations'!$A$1:$L$2336,6,FALSE)</f>
        <v>No</v>
      </c>
      <c r="H1705" s="11">
        <f>VLOOKUP(A1705,'Medical Examinations'!$A$1:$L$2336,8,FALSE)</f>
        <v>1</v>
      </c>
      <c r="I1705" s="11" t="str">
        <f>VLOOKUP(A1705,'Medical Examinations'!$A$1:$L$2336,10,FALSE)</f>
        <v>No</v>
      </c>
      <c r="J1705" s="11" t="str">
        <f>VLOOKUP(A1705,'Medical Examinations'!$A$1:$L$2336,11,FALSE)</f>
        <v>Under Weight</v>
      </c>
      <c r="K1705" s="11" t="str">
        <f>VLOOKUP(A1705,'Medical Examinations'!$A$1:$L$2336,12,FALSE)</f>
        <v>Diabetes</v>
      </c>
      <c r="L1705" s="10">
        <f ca="1">VLOOKUP(A1705,'Hospitalisation Details'!$A$1:$Q$2344,3,FALSE)</f>
        <v>2004</v>
      </c>
      <c r="M1705" s="10" t="str">
        <f ca="1">VLOOKUP(A1705,'Hospitalisation Details'!$A$1:$Q$2344,5,FALSE)</f>
        <v>Jul</v>
      </c>
      <c r="N1705" s="11">
        <f ca="1">VLOOKUP(A1705,'Hospitalisation Details'!$A$1:$Q$2344,6,FALSE)</f>
        <v>17</v>
      </c>
      <c r="O1705" s="17">
        <f ca="1">VLOOKUP(A1705,'Hospitalisation Details'!$A$1:$Q$2344,7,FALSE)</f>
        <v>38185</v>
      </c>
      <c r="P1705" s="11">
        <f ca="1">VLOOKUP(A1705,'Hospitalisation Details'!$A$1:$Q$2344,10,FALSE)</f>
        <v>15518.18</v>
      </c>
      <c r="Q1705" s="11" t="str">
        <f ca="1">VLOOKUP(A1705,'Hospitalisation Details'!$A$1:$Q$2344,12,FALSE)</f>
        <v>tier - 2</v>
      </c>
      <c r="R1705" s="11" t="str">
        <f ca="1">VLOOKUP(A1705,'Hospitalisation Details'!$A$1:$Q$2344,14,FALSE)</f>
        <v>tier - 3</v>
      </c>
      <c r="S1705" s="11">
        <f ca="1">VLOOKUP(A1705,'Hospitalisation Details'!$A$1:$Q$2344,17,FALSE)</f>
        <v>21</v>
      </c>
      <c r="T1705" s="11" t="str">
        <f ca="1">VLOOKUP(A1705,'Hospitalisation Details'!$A$1:$Q$2336,16,FALSE)</f>
        <v>R1015</v>
      </c>
    </row>
    <row r="1706" ht="15.5" spans="1:20">
      <c r="A1706" s="10" t="s">
        <v>6155</v>
      </c>
      <c r="B1706" s="11" t="str">
        <f>VLOOKUP(A1706,'Customer Names'!$H$6:$K$2340,3,FALSE)</f>
        <v>  James C</v>
      </c>
      <c r="C1706" s="11">
        <f>VLOOKUP(A1706,'Medical Examinations'!$A$1:$L$2336,2,FALSE)</f>
        <v>22.34</v>
      </c>
      <c r="D1706" s="11">
        <f>VLOOKUP(A1706,'Medical Examinations'!$A$1:$L$2336,3,FALSE)</f>
        <v>5.19</v>
      </c>
      <c r="E1706" s="11" t="str">
        <f>VLOOKUP(A1706,'Medical Examinations'!$A$1:$L$2336,4,FALSE)</f>
        <v>yes</v>
      </c>
      <c r="F1706" s="11" t="str">
        <f>VLOOKUP(A1706,'Medical Examinations'!$A$1:$L$2336,5,FALSE)</f>
        <v>No</v>
      </c>
      <c r="G1706" s="11" t="str">
        <f>VLOOKUP(A1706,'Medical Examinations'!$A$1:$L$2336,6,FALSE)</f>
        <v>No</v>
      </c>
      <c r="H1706" s="11">
        <f>VLOOKUP(A1706,'Medical Examinations'!$A$1:$L$2336,8,FALSE)</f>
        <v>0</v>
      </c>
      <c r="I1706" s="11" t="str">
        <f>VLOOKUP(A1706,'Medical Examinations'!$A$1:$L$2336,10,FALSE)</f>
        <v>No</v>
      </c>
      <c r="J1706" s="11" t="str">
        <f>VLOOKUP(A1706,'Medical Examinations'!$A$1:$L$2336,11,FALSE)</f>
        <v>Normal Weight</v>
      </c>
      <c r="K1706" s="11" t="str">
        <f>VLOOKUP(A1706,'Medical Examinations'!$A$1:$L$2336,12,FALSE)</f>
        <v>Normal</v>
      </c>
      <c r="L1706" s="10">
        <f ca="1">VLOOKUP(A1706,'Hospitalisation Details'!$A$1:$Q$2344,3,FALSE)</f>
        <v>1974</v>
      </c>
      <c r="M1706" s="10" t="str">
        <f ca="1">VLOOKUP(A1706,'Hospitalisation Details'!$A$1:$Q$2344,5,FALSE)</f>
        <v>Jun</v>
      </c>
      <c r="N1706" s="11">
        <f ca="1">VLOOKUP(A1706,'Hospitalisation Details'!$A$1:$Q$2344,6,FALSE)</f>
        <v>28</v>
      </c>
      <c r="O1706" s="17">
        <f ca="1">VLOOKUP(A1706,'Hospitalisation Details'!$A$1:$Q$2344,7,FALSE)</f>
        <v>27208</v>
      </c>
      <c r="P1706" s="11">
        <f ca="1">VLOOKUP(A1706,'Hospitalisation Details'!$A$1:$Q$2344,10,FALSE)</f>
        <v>15532.16</v>
      </c>
      <c r="Q1706" s="11" t="str">
        <f ca="1">VLOOKUP(A1706,'Hospitalisation Details'!$A$1:$Q$2344,12,FALSE)</f>
        <v>tier - 2</v>
      </c>
      <c r="R1706" s="11" t="str">
        <f ca="1">VLOOKUP(A1706,'Hospitalisation Details'!$A$1:$Q$2344,14,FALSE)</f>
        <v>tier - 2</v>
      </c>
      <c r="S1706" s="11">
        <f ca="1">VLOOKUP(A1706,'Hospitalisation Details'!$A$1:$Q$2344,17,FALSE)</f>
        <v>51</v>
      </c>
      <c r="T1706" s="11" t="str">
        <f ca="1">VLOOKUP(A1706,'Hospitalisation Details'!$A$1:$Q$2336,16,FALSE)</f>
        <v>R1026</v>
      </c>
    </row>
    <row r="1707" ht="15.5" spans="1:20">
      <c r="A1707" s="10" t="s">
        <v>6158</v>
      </c>
      <c r="B1707" s="11" t="str">
        <f>VLOOKUP(A1707,'Customer Names'!$H$6:$K$2340,3,FALSE)</f>
        <v>  Kim</v>
      </c>
      <c r="C1707" s="11">
        <f>VLOOKUP(A1707,'Medical Examinations'!$A$1:$L$2336,2,FALSE)</f>
        <v>40.15</v>
      </c>
      <c r="D1707" s="11">
        <f>VLOOKUP(A1707,'Medical Examinations'!$A$1:$L$2336,3,FALSE)</f>
        <v>5.93</v>
      </c>
      <c r="E1707" s="11" t="str">
        <f>VLOOKUP(A1707,'Medical Examinations'!$A$1:$L$2336,4,FALSE)</f>
        <v>No</v>
      </c>
      <c r="F1707" s="11" t="str">
        <f>VLOOKUP(A1707,'Medical Examinations'!$A$1:$L$2336,5,FALSE)</f>
        <v>No</v>
      </c>
      <c r="G1707" s="11" t="str">
        <f>VLOOKUP(A1707,'Medical Examinations'!$A$1:$L$2336,6,FALSE)</f>
        <v>No</v>
      </c>
      <c r="H1707" s="11">
        <f>VLOOKUP(A1707,'Medical Examinations'!$A$1:$L$2336,8,FALSE)</f>
        <v>1</v>
      </c>
      <c r="I1707" s="11" t="str">
        <f>VLOOKUP(A1707,'Medical Examinations'!$A$1:$L$2336,10,FALSE)</f>
        <v>No</v>
      </c>
      <c r="J1707" s="11" t="str">
        <f>VLOOKUP(A1707,'Medical Examinations'!$A$1:$L$2336,11,FALSE)</f>
        <v>Obesity</v>
      </c>
      <c r="K1707" s="11" t="str">
        <f>VLOOKUP(A1707,'Medical Examinations'!$A$1:$L$2336,12,FALSE)</f>
        <v>Prediabetes</v>
      </c>
      <c r="L1707" s="10">
        <f ca="1">VLOOKUP(A1707,'Hospitalisation Details'!$A$1:$Q$2344,3,FALSE)</f>
        <v>1959</v>
      </c>
      <c r="M1707" s="10" t="str">
        <f ca="1">VLOOKUP(A1707,'Hospitalisation Details'!$A$1:$Q$2344,5,FALSE)</f>
        <v>Oct</v>
      </c>
      <c r="N1707" s="11">
        <f ca="1">VLOOKUP(A1707,'Hospitalisation Details'!$A$1:$Q$2344,6,FALSE)</f>
        <v>2</v>
      </c>
      <c r="O1707" s="17">
        <f ca="1">VLOOKUP(A1707,'Hospitalisation Details'!$A$1:$Q$2344,7,FALSE)</f>
        <v>21825</v>
      </c>
      <c r="P1707" s="11">
        <f ca="1">VLOOKUP(A1707,'Hospitalisation Details'!$A$1:$Q$2344,10,FALSE)</f>
        <v>15555.19</v>
      </c>
      <c r="Q1707" s="11" t="str">
        <f ca="1">VLOOKUP(A1707,'Hospitalisation Details'!$A$1:$Q$2344,12,FALSE)</f>
        <v>tier - 2</v>
      </c>
      <c r="R1707" s="11" t="str">
        <f ca="1">VLOOKUP(A1707,'Hospitalisation Details'!$A$1:$Q$2344,14,FALSE)</f>
        <v>tier - 3</v>
      </c>
      <c r="S1707" s="11">
        <f ca="1">VLOOKUP(A1707,'Hospitalisation Details'!$A$1:$Q$2344,17,FALSE)</f>
        <v>66</v>
      </c>
      <c r="T1707" s="11" t="str">
        <f ca="1">VLOOKUP(A1707,'Hospitalisation Details'!$A$1:$Q$2336,16,FALSE)</f>
        <v>R1012</v>
      </c>
    </row>
    <row r="1708" ht="15.5" spans="1:20">
      <c r="A1708" s="10" t="s">
        <v>6161</v>
      </c>
      <c r="B1708" s="11" t="str">
        <f>VLOOKUP(A1708,'Customer Names'!$H$6:$K$2340,3,FALSE)</f>
        <v>  Marie E</v>
      </c>
      <c r="C1708" s="11">
        <f>VLOOKUP(A1708,'Medical Examinations'!$A$1:$L$2336,2,FALSE)</f>
        <v>37.73</v>
      </c>
      <c r="D1708" s="11">
        <f>VLOOKUP(A1708,'Medical Examinations'!$A$1:$L$2336,3,FALSE)</f>
        <v>6.29</v>
      </c>
      <c r="E1708" s="11" t="str">
        <f>VLOOKUP(A1708,'Medical Examinations'!$A$1:$L$2336,4,FALSE)</f>
        <v>No</v>
      </c>
      <c r="F1708" s="11" t="str">
        <f>VLOOKUP(A1708,'Medical Examinations'!$A$1:$L$2336,5,FALSE)</f>
        <v>No</v>
      </c>
      <c r="G1708" s="11" t="str">
        <f>VLOOKUP(A1708,'Medical Examinations'!$A$1:$L$2336,6,FALSE)</f>
        <v>No</v>
      </c>
      <c r="H1708" s="11">
        <f>VLOOKUP(A1708,'Medical Examinations'!$A$1:$L$2336,8,FALSE)</f>
        <v>1</v>
      </c>
      <c r="I1708" s="11" t="str">
        <f>VLOOKUP(A1708,'Medical Examinations'!$A$1:$L$2336,10,FALSE)</f>
        <v>No</v>
      </c>
      <c r="J1708" s="11" t="str">
        <f>VLOOKUP(A1708,'Medical Examinations'!$A$1:$L$2336,11,FALSE)</f>
        <v>Obesity</v>
      </c>
      <c r="K1708" s="11" t="str">
        <f>VLOOKUP(A1708,'Medical Examinations'!$A$1:$L$2336,12,FALSE)</f>
        <v>Prediabetes</v>
      </c>
      <c r="L1708" s="10">
        <f ca="1">VLOOKUP(A1708,'Hospitalisation Details'!$A$1:$Q$2344,3,FALSE)</f>
        <v>1974</v>
      </c>
      <c r="M1708" s="10" t="str">
        <f ca="1">VLOOKUP(A1708,'Hospitalisation Details'!$A$1:$Q$2344,5,FALSE)</f>
        <v>Jul</v>
      </c>
      <c r="N1708" s="11">
        <f ca="1">VLOOKUP(A1708,'Hospitalisation Details'!$A$1:$Q$2344,6,FALSE)</f>
        <v>30</v>
      </c>
      <c r="O1708" s="17">
        <f ca="1">VLOOKUP(A1708,'Hospitalisation Details'!$A$1:$Q$2344,7,FALSE)</f>
        <v>27240</v>
      </c>
      <c r="P1708" s="11">
        <f ca="1">VLOOKUP(A1708,'Hospitalisation Details'!$A$1:$Q$2344,10,FALSE)</f>
        <v>15556.67</v>
      </c>
      <c r="Q1708" s="11" t="str">
        <f ca="1">VLOOKUP(A1708,'Hospitalisation Details'!$A$1:$Q$2344,12,FALSE)</f>
        <v>tier - 2</v>
      </c>
      <c r="R1708" s="11" t="str">
        <f ca="1">VLOOKUP(A1708,'Hospitalisation Details'!$A$1:$Q$2344,14,FALSE)</f>
        <v>tier - 2</v>
      </c>
      <c r="S1708" s="11">
        <f ca="1">VLOOKUP(A1708,'Hospitalisation Details'!$A$1:$Q$2344,17,FALSE)</f>
        <v>51</v>
      </c>
      <c r="T1708" s="11" t="str">
        <f ca="1">VLOOKUP(A1708,'Hospitalisation Details'!$A$1:$Q$2336,16,FALSE)</f>
        <v>R1012</v>
      </c>
    </row>
    <row r="1709" ht="15.5" spans="1:20">
      <c r="A1709" s="10" t="s">
        <v>6164</v>
      </c>
      <c r="B1709" s="11" t="str">
        <f>VLOOKUP(A1709,'Customer Names'!$H$6:$K$2340,3,FALSE)</f>
        <v>  Dariusz</v>
      </c>
      <c r="C1709" s="11">
        <f>VLOOKUP(A1709,'Medical Examinations'!$A$1:$L$2336,2,FALSE)</f>
        <v>25.35</v>
      </c>
      <c r="D1709" s="11">
        <f>VLOOKUP(A1709,'Medical Examinations'!$A$1:$L$2336,3,FALSE)</f>
        <v>4.9</v>
      </c>
      <c r="E1709" s="11" t="str">
        <f>VLOOKUP(A1709,'Medical Examinations'!$A$1:$L$2336,4,FALSE)</f>
        <v>No</v>
      </c>
      <c r="F1709" s="11" t="str">
        <f>VLOOKUP(A1709,'Medical Examinations'!$A$1:$L$2336,5,FALSE)</f>
        <v>No</v>
      </c>
      <c r="G1709" s="11" t="str">
        <f>VLOOKUP(A1709,'Medical Examinations'!$A$1:$L$2336,6,FALSE)</f>
        <v>No</v>
      </c>
      <c r="H1709" s="11">
        <f>VLOOKUP(A1709,'Medical Examinations'!$A$1:$L$2336,8,FALSE)</f>
        <v>0</v>
      </c>
      <c r="I1709" s="11" t="str">
        <f>VLOOKUP(A1709,'Medical Examinations'!$A$1:$L$2336,10,FALSE)</f>
        <v>No</v>
      </c>
      <c r="J1709" s="11" t="str">
        <f>VLOOKUP(A1709,'Medical Examinations'!$A$1:$L$2336,11,FALSE)</f>
        <v>Over Weight</v>
      </c>
      <c r="K1709" s="11" t="str">
        <f>VLOOKUP(A1709,'Medical Examinations'!$A$1:$L$2336,12,FALSE)</f>
        <v>Normal</v>
      </c>
      <c r="L1709" s="10">
        <f ca="1">VLOOKUP(A1709,'Hospitalisation Details'!$A$1:$Q$2344,3,FALSE)</f>
        <v>1965</v>
      </c>
      <c r="M1709" s="10" t="str">
        <f ca="1">VLOOKUP(A1709,'Hospitalisation Details'!$A$1:$Q$2344,5,FALSE)</f>
        <v>Oct</v>
      </c>
      <c r="N1709" s="11">
        <f ca="1">VLOOKUP(A1709,'Hospitalisation Details'!$A$1:$Q$2344,6,FALSE)</f>
        <v>28</v>
      </c>
      <c r="O1709" s="17">
        <f ca="1">VLOOKUP(A1709,'Hospitalisation Details'!$A$1:$Q$2344,7,FALSE)</f>
        <v>24043</v>
      </c>
      <c r="P1709" s="11">
        <f ca="1">VLOOKUP(A1709,'Hospitalisation Details'!$A$1:$Q$2344,10,FALSE)</f>
        <v>15608.58</v>
      </c>
      <c r="Q1709" s="11" t="str">
        <f ca="1">VLOOKUP(A1709,'Hospitalisation Details'!$A$1:$Q$2344,12,FALSE)</f>
        <v>tier - 2</v>
      </c>
      <c r="R1709" s="11" t="str">
        <f ca="1">VLOOKUP(A1709,'Hospitalisation Details'!$A$1:$Q$2344,14,FALSE)</f>
        <v>tier - 2</v>
      </c>
      <c r="S1709" s="11">
        <f ca="1">VLOOKUP(A1709,'Hospitalisation Details'!$A$1:$Q$2344,17,FALSE)</f>
        <v>60</v>
      </c>
      <c r="T1709" s="11" t="str">
        <f ca="1">VLOOKUP(A1709,'Hospitalisation Details'!$A$1:$Q$2336,16,FALSE)</f>
        <v>R1026</v>
      </c>
    </row>
    <row r="1710" ht="15.5" spans="1:20">
      <c r="A1710" s="10" t="s">
        <v>6167</v>
      </c>
      <c r="B1710" s="11" t="str">
        <f>VLOOKUP(A1710,'Customer Names'!$H$6:$K$2340,3,FALSE)</f>
        <v>  Jessica E</v>
      </c>
      <c r="C1710" s="11">
        <f>VLOOKUP(A1710,'Medical Examinations'!$A$1:$L$2336,2,FALSE)</f>
        <v>26.41</v>
      </c>
      <c r="D1710" s="11">
        <f>VLOOKUP(A1710,'Medical Examinations'!$A$1:$L$2336,3,FALSE)</f>
        <v>5.07</v>
      </c>
      <c r="E1710" s="11" t="str">
        <f>VLOOKUP(A1710,'Medical Examinations'!$A$1:$L$2336,4,FALSE)</f>
        <v>yes</v>
      </c>
      <c r="F1710" s="11" t="str">
        <f>VLOOKUP(A1710,'Medical Examinations'!$A$1:$L$2336,5,FALSE)</f>
        <v>No</v>
      </c>
      <c r="G1710" s="11" t="str">
        <f>VLOOKUP(A1710,'Medical Examinations'!$A$1:$L$2336,6,FALSE)</f>
        <v>No</v>
      </c>
      <c r="H1710" s="11">
        <f>VLOOKUP(A1710,'Medical Examinations'!$A$1:$L$2336,8,FALSE)</f>
        <v>1</v>
      </c>
      <c r="I1710" s="11" t="str">
        <f>VLOOKUP(A1710,'Medical Examinations'!$A$1:$L$2336,10,FALSE)</f>
        <v>No</v>
      </c>
      <c r="J1710" s="11" t="str">
        <f>VLOOKUP(A1710,'Medical Examinations'!$A$1:$L$2336,11,FALSE)</f>
        <v>Over Weight</v>
      </c>
      <c r="K1710" s="11" t="str">
        <f>VLOOKUP(A1710,'Medical Examinations'!$A$1:$L$2336,12,FALSE)</f>
        <v>Normal</v>
      </c>
      <c r="L1710" s="10">
        <f ca="1">VLOOKUP(A1710,'Hospitalisation Details'!$A$1:$Q$2344,3,FALSE)</f>
        <v>1960</v>
      </c>
      <c r="M1710" s="10" t="str">
        <f ca="1">VLOOKUP(A1710,'Hospitalisation Details'!$A$1:$Q$2344,5,FALSE)</f>
        <v>Jun</v>
      </c>
      <c r="N1710" s="11">
        <f ca="1">VLOOKUP(A1710,'Hospitalisation Details'!$A$1:$Q$2344,6,FALSE)</f>
        <v>6</v>
      </c>
      <c r="O1710" s="17">
        <f ca="1">VLOOKUP(A1710,'Hospitalisation Details'!$A$1:$Q$2344,7,FALSE)</f>
        <v>22073</v>
      </c>
      <c r="P1710" s="11">
        <f ca="1">VLOOKUP(A1710,'Hospitalisation Details'!$A$1:$Q$2344,10,FALSE)</f>
        <v>15612.19</v>
      </c>
      <c r="Q1710" s="11" t="str">
        <f ca="1">VLOOKUP(A1710,'Hospitalisation Details'!$A$1:$Q$2344,12,FALSE)</f>
        <v>tier - 2</v>
      </c>
      <c r="R1710" s="11" t="str">
        <f ca="1">VLOOKUP(A1710,'Hospitalisation Details'!$A$1:$Q$2344,14,FALSE)</f>
        <v>tier - 2</v>
      </c>
      <c r="S1710" s="11">
        <f ca="1">VLOOKUP(A1710,'Hospitalisation Details'!$A$1:$Q$2344,17,FALSE)</f>
        <v>65</v>
      </c>
      <c r="T1710" s="11" t="str">
        <f ca="1">VLOOKUP(A1710,'Hospitalisation Details'!$A$1:$Q$2336,16,FALSE)</f>
        <v>R1012</v>
      </c>
    </row>
    <row r="1711" ht="15.5" spans="1:20">
      <c r="A1711" s="10" t="s">
        <v>6170</v>
      </c>
      <c r="B1711" s="11" t="str">
        <f>VLOOKUP(A1711,'Customer Names'!$H$6:$K$2340,3,FALSE)</f>
        <v>  Kristen</v>
      </c>
      <c r="C1711" s="11">
        <f>VLOOKUP(A1711,'Medical Examinations'!$A$1:$L$2336,2,FALSE)</f>
        <v>27.6</v>
      </c>
      <c r="D1711" s="11">
        <f>VLOOKUP(A1711,'Medical Examinations'!$A$1:$L$2336,3,FALSE)</f>
        <v>5.33</v>
      </c>
      <c r="E1711" s="11" t="str">
        <f>VLOOKUP(A1711,'Medical Examinations'!$A$1:$L$2336,4,FALSE)</f>
        <v>No</v>
      </c>
      <c r="F1711" s="11" t="str">
        <f>VLOOKUP(A1711,'Medical Examinations'!$A$1:$L$2336,5,FALSE)</f>
        <v>No</v>
      </c>
      <c r="G1711" s="11" t="str">
        <f>VLOOKUP(A1711,'Medical Examinations'!$A$1:$L$2336,6,FALSE)</f>
        <v>No</v>
      </c>
      <c r="H1711" s="11">
        <f>VLOOKUP(A1711,'Medical Examinations'!$A$1:$L$2336,8,FALSE)</f>
        <v>1</v>
      </c>
      <c r="I1711" s="11" t="str">
        <f>VLOOKUP(A1711,'Medical Examinations'!$A$1:$L$2336,10,FALSE)</f>
        <v>No</v>
      </c>
      <c r="J1711" s="11" t="str">
        <f>VLOOKUP(A1711,'Medical Examinations'!$A$1:$L$2336,11,FALSE)</f>
        <v>Over Weight</v>
      </c>
      <c r="K1711" s="11" t="str">
        <f>VLOOKUP(A1711,'Medical Examinations'!$A$1:$L$2336,12,FALSE)</f>
        <v>Normal</v>
      </c>
      <c r="L1711" s="10">
        <f ca="1">VLOOKUP(A1711,'Hospitalisation Details'!$A$1:$Q$2344,3,FALSE)</f>
        <v>1988</v>
      </c>
      <c r="M1711" s="10" t="str">
        <f ca="1">VLOOKUP(A1711,'Hospitalisation Details'!$A$1:$Q$2344,5,FALSE)</f>
        <v>Dec</v>
      </c>
      <c r="N1711" s="11">
        <f ca="1">VLOOKUP(A1711,'Hospitalisation Details'!$A$1:$Q$2344,6,FALSE)</f>
        <v>22</v>
      </c>
      <c r="O1711" s="17">
        <f ca="1">VLOOKUP(A1711,'Hospitalisation Details'!$A$1:$Q$2344,7,FALSE)</f>
        <v>32499</v>
      </c>
      <c r="P1711" s="11">
        <f ca="1">VLOOKUP(A1711,'Hospitalisation Details'!$A$1:$Q$2344,10,FALSE)</f>
        <v>15646.28</v>
      </c>
      <c r="Q1711" s="11" t="str">
        <f ca="1">VLOOKUP(A1711,'Hospitalisation Details'!$A$1:$Q$2344,12,FALSE)</f>
        <v>tier - 2</v>
      </c>
      <c r="R1711" s="11" t="str">
        <f ca="1">VLOOKUP(A1711,'Hospitalisation Details'!$A$1:$Q$2344,14,FALSE)</f>
        <v>tier - 2</v>
      </c>
      <c r="S1711" s="11">
        <f ca="1">VLOOKUP(A1711,'Hospitalisation Details'!$A$1:$Q$2344,17,FALSE)</f>
        <v>36</v>
      </c>
      <c r="T1711" s="11" t="str">
        <f ca="1">VLOOKUP(A1711,'Hospitalisation Details'!$A$1:$Q$2336,16,FALSE)</f>
        <v>R1011</v>
      </c>
    </row>
    <row r="1712" ht="15.5" spans="1:20">
      <c r="A1712" s="10" t="s">
        <v>6174</v>
      </c>
      <c r="B1712" s="11" t="str">
        <f>VLOOKUP(A1712,'Customer Names'!$H$6:$K$2340,3,FALSE)</f>
        <v>  Jose Guadalupe P</v>
      </c>
      <c r="C1712" s="11">
        <f>VLOOKUP(A1712,'Medical Examinations'!$A$1:$L$2336,2,FALSE)</f>
        <v>33.82</v>
      </c>
      <c r="D1712" s="11">
        <f>VLOOKUP(A1712,'Medical Examinations'!$A$1:$L$2336,3,FALSE)</f>
        <v>8.93</v>
      </c>
      <c r="E1712" s="11" t="str">
        <f>VLOOKUP(A1712,'Medical Examinations'!$A$1:$L$2336,4,FALSE)</f>
        <v>yes</v>
      </c>
      <c r="F1712" s="11" t="str">
        <f>VLOOKUP(A1712,'Medical Examinations'!$A$1:$L$2336,5,FALSE)</f>
        <v>No</v>
      </c>
      <c r="G1712" s="11" t="str">
        <f>VLOOKUP(A1712,'Medical Examinations'!$A$1:$L$2336,6,FALSE)</f>
        <v>No</v>
      </c>
      <c r="H1712" s="11">
        <f>VLOOKUP(A1712,'Medical Examinations'!$A$1:$L$2336,8,FALSE)</f>
        <v>1</v>
      </c>
      <c r="I1712" s="11" t="str">
        <f>VLOOKUP(A1712,'Medical Examinations'!$A$1:$L$2336,10,FALSE)</f>
        <v>No</v>
      </c>
      <c r="J1712" s="11" t="str">
        <f>VLOOKUP(A1712,'Medical Examinations'!$A$1:$L$2336,11,FALSE)</f>
        <v>Obesity</v>
      </c>
      <c r="K1712" s="11" t="str">
        <f>VLOOKUP(A1712,'Medical Examinations'!$A$1:$L$2336,12,FALSE)</f>
        <v>Diabetes</v>
      </c>
      <c r="L1712" s="10">
        <f ca="1">VLOOKUP(A1712,'Hospitalisation Details'!$A$1:$Q$2344,3,FALSE)</f>
        <v>1973</v>
      </c>
      <c r="M1712" s="10" t="str">
        <f ca="1">VLOOKUP(A1712,'Hospitalisation Details'!$A$1:$Q$2344,5,FALSE)</f>
        <v>Jun</v>
      </c>
      <c r="N1712" s="11">
        <f ca="1">VLOOKUP(A1712,'Hospitalisation Details'!$A$1:$Q$2344,6,FALSE)</f>
        <v>26</v>
      </c>
      <c r="O1712" s="17">
        <f ca="1">VLOOKUP(A1712,'Hospitalisation Details'!$A$1:$Q$2344,7,FALSE)</f>
        <v>26841</v>
      </c>
      <c r="P1712" s="11">
        <f ca="1">VLOOKUP(A1712,'Hospitalisation Details'!$A$1:$Q$2344,10,FALSE)</f>
        <v>15670.3</v>
      </c>
      <c r="Q1712" s="11" t="str">
        <f ca="1">VLOOKUP(A1712,'Hospitalisation Details'!$A$1:$Q$2344,12,FALSE)</f>
        <v>tier - 2</v>
      </c>
      <c r="R1712" s="11" t="str">
        <f ca="1">VLOOKUP(A1712,'Hospitalisation Details'!$A$1:$Q$2344,14,FALSE)</f>
        <v>tier - 2</v>
      </c>
      <c r="S1712" s="11">
        <f ca="1">VLOOKUP(A1712,'Hospitalisation Details'!$A$1:$Q$2344,17,FALSE)</f>
        <v>52</v>
      </c>
      <c r="T1712" s="11" t="str">
        <f ca="1">VLOOKUP(A1712,'Hospitalisation Details'!$A$1:$Q$2336,16,FALSE)</f>
        <v>R1026</v>
      </c>
    </row>
    <row r="1713" ht="15.5" spans="1:20">
      <c r="A1713" s="10" t="s">
        <v>6176</v>
      </c>
      <c r="B1713" s="11" t="str">
        <f>VLOOKUP(A1713,'Customer Names'!$H$6:$K$2340,3,FALSE)</f>
        <v>  Cynthia</v>
      </c>
      <c r="C1713" s="11">
        <f>VLOOKUP(A1713,'Medical Examinations'!$A$1:$L$2336,2,FALSE)</f>
        <v>32.9</v>
      </c>
      <c r="D1713" s="11">
        <f>VLOOKUP(A1713,'Medical Examinations'!$A$1:$L$2336,3,FALSE)</f>
        <v>4.35</v>
      </c>
      <c r="E1713" s="11" t="str">
        <f>VLOOKUP(A1713,'Medical Examinations'!$A$1:$L$2336,4,FALSE)</f>
        <v>No</v>
      </c>
      <c r="F1713" s="11" t="str">
        <f>VLOOKUP(A1713,'Medical Examinations'!$A$1:$L$2336,5,FALSE)</f>
        <v>No</v>
      </c>
      <c r="G1713" s="11" t="str">
        <f>VLOOKUP(A1713,'Medical Examinations'!$A$1:$L$2336,6,FALSE)</f>
        <v>No</v>
      </c>
      <c r="H1713" s="11">
        <f>VLOOKUP(A1713,'Medical Examinations'!$A$1:$L$2336,8,FALSE)</f>
        <v>0</v>
      </c>
      <c r="I1713" s="11" t="str">
        <f>VLOOKUP(A1713,'Medical Examinations'!$A$1:$L$2336,10,FALSE)</f>
        <v>No</v>
      </c>
      <c r="J1713" s="11" t="str">
        <f>VLOOKUP(A1713,'Medical Examinations'!$A$1:$L$2336,11,FALSE)</f>
        <v>Obesity</v>
      </c>
      <c r="K1713" s="11" t="str">
        <f>VLOOKUP(A1713,'Medical Examinations'!$A$1:$L$2336,12,FALSE)</f>
        <v>Normal</v>
      </c>
      <c r="L1713" s="10">
        <f ca="1">VLOOKUP(A1713,'Hospitalisation Details'!$A$1:$Q$2344,3,FALSE)</f>
        <v>1976</v>
      </c>
      <c r="M1713" s="10" t="str">
        <f ca="1">VLOOKUP(A1713,'Hospitalisation Details'!$A$1:$Q$2344,5,FALSE)</f>
        <v>Sep</v>
      </c>
      <c r="N1713" s="11">
        <f ca="1">VLOOKUP(A1713,'Hospitalisation Details'!$A$1:$Q$2344,6,FALSE)</f>
        <v>20</v>
      </c>
      <c r="O1713" s="17">
        <f ca="1">VLOOKUP(A1713,'Hospitalisation Details'!$A$1:$Q$2344,7,FALSE)</f>
        <v>28023</v>
      </c>
      <c r="P1713" s="11">
        <f ca="1">VLOOKUP(A1713,'Hospitalisation Details'!$A$1:$Q$2344,10,FALSE)</f>
        <v>15698.86</v>
      </c>
      <c r="Q1713" s="11" t="str">
        <f ca="1">VLOOKUP(A1713,'Hospitalisation Details'!$A$1:$Q$2344,12,FALSE)</f>
        <v>tier - 2</v>
      </c>
      <c r="R1713" s="11" t="str">
        <f ca="1">VLOOKUP(A1713,'Hospitalisation Details'!$A$1:$Q$2344,14,FALSE)</f>
        <v>tier - 2</v>
      </c>
      <c r="S1713" s="11">
        <f ca="1">VLOOKUP(A1713,'Hospitalisation Details'!$A$1:$Q$2344,17,FALSE)</f>
        <v>49</v>
      </c>
      <c r="T1713" s="11" t="str">
        <f ca="1">VLOOKUP(A1713,'Hospitalisation Details'!$A$1:$Q$2336,16,FALSE)</f>
        <v>R1012</v>
      </c>
    </row>
    <row r="1714" ht="15.5" spans="1:20">
      <c r="A1714" s="10" t="s">
        <v>6180</v>
      </c>
      <c r="B1714" s="11" t="str">
        <f>VLOOKUP(A1714,'Customer Names'!$H$6:$K$2340,3,FALSE)</f>
        <v>  Tyler</v>
      </c>
      <c r="C1714" s="11">
        <f>VLOOKUP(A1714,'Medical Examinations'!$A$1:$L$2336,2,FALSE)</f>
        <v>30.875</v>
      </c>
      <c r="D1714" s="11">
        <f>VLOOKUP(A1714,'Medical Examinations'!$A$1:$L$2336,3,FALSE)</f>
        <v>9.54</v>
      </c>
      <c r="E1714" s="11" t="str">
        <f>VLOOKUP(A1714,'Medical Examinations'!$A$1:$L$2336,4,FALSE)</f>
        <v>yes</v>
      </c>
      <c r="F1714" s="11" t="str">
        <f>VLOOKUP(A1714,'Medical Examinations'!$A$1:$L$2336,5,FALSE)</f>
        <v>No</v>
      </c>
      <c r="G1714" s="11" t="str">
        <f>VLOOKUP(A1714,'Medical Examinations'!$A$1:$L$2336,6,FALSE)</f>
        <v>No</v>
      </c>
      <c r="H1714" s="11">
        <f>VLOOKUP(A1714,'Medical Examinations'!$A$1:$L$2336,8,FALSE)</f>
        <v>1</v>
      </c>
      <c r="I1714" s="11" t="str">
        <f>VLOOKUP(A1714,'Medical Examinations'!$A$1:$L$2336,10,FALSE)</f>
        <v>No</v>
      </c>
      <c r="J1714" s="11" t="str">
        <f>VLOOKUP(A1714,'Medical Examinations'!$A$1:$L$2336,11,FALSE)</f>
        <v>Obesity</v>
      </c>
      <c r="K1714" s="11" t="str">
        <f>VLOOKUP(A1714,'Medical Examinations'!$A$1:$L$2336,12,FALSE)</f>
        <v>Diabetes</v>
      </c>
      <c r="L1714" s="10">
        <f ca="1">VLOOKUP(A1714,'Hospitalisation Details'!$A$1:$Q$2344,3,FALSE)</f>
        <v>1974</v>
      </c>
      <c r="M1714" s="10" t="str">
        <f ca="1">VLOOKUP(A1714,'Hospitalisation Details'!$A$1:$Q$2344,5,FALSE)</f>
        <v>Aug</v>
      </c>
      <c r="N1714" s="11">
        <f ca="1">VLOOKUP(A1714,'Hospitalisation Details'!$A$1:$Q$2344,6,FALSE)</f>
        <v>29</v>
      </c>
      <c r="O1714" s="17">
        <f ca="1">VLOOKUP(A1714,'Hospitalisation Details'!$A$1:$Q$2344,7,FALSE)</f>
        <v>27270</v>
      </c>
      <c r="P1714" s="11">
        <f ca="1">VLOOKUP(A1714,'Hospitalisation Details'!$A$1:$Q$2344,10,FALSE)</f>
        <v>15746.62</v>
      </c>
      <c r="Q1714" s="11" t="str">
        <f ca="1">VLOOKUP(A1714,'Hospitalisation Details'!$A$1:$Q$2344,12,FALSE)</f>
        <v>tier - 2</v>
      </c>
      <c r="R1714" s="11" t="str">
        <f ca="1">VLOOKUP(A1714,'Hospitalisation Details'!$A$1:$Q$2344,14,FALSE)</f>
        <v>tier - 1</v>
      </c>
      <c r="S1714" s="11">
        <f ca="1">VLOOKUP(A1714,'Hospitalisation Details'!$A$1:$Q$2344,17,FALSE)</f>
        <v>51</v>
      </c>
      <c r="T1714" s="11" t="str">
        <f ca="1">VLOOKUP(A1714,'Hospitalisation Details'!$A$1:$Q$2336,16,FALSE)</f>
        <v>R1012</v>
      </c>
    </row>
    <row r="1715" ht="15.5" spans="1:20">
      <c r="A1715" s="10" t="s">
        <v>6182</v>
      </c>
      <c r="B1715" s="11" t="str">
        <f>VLOOKUP(A1715,'Customer Names'!$H$6:$K$2340,3,FALSE)</f>
        <v>  Holly J</v>
      </c>
      <c r="C1715" s="11">
        <f>VLOOKUP(A1715,'Medical Examinations'!$A$1:$L$2336,2,FALSE)</f>
        <v>32.64</v>
      </c>
      <c r="D1715" s="11">
        <f>VLOOKUP(A1715,'Medical Examinations'!$A$1:$L$2336,3,FALSE)</f>
        <v>5.91</v>
      </c>
      <c r="E1715" s="11" t="str">
        <f>VLOOKUP(A1715,'Medical Examinations'!$A$1:$L$2336,4,FALSE)</f>
        <v>No</v>
      </c>
      <c r="F1715" s="11" t="str">
        <f>VLOOKUP(A1715,'Medical Examinations'!$A$1:$L$2336,5,FALSE)</f>
        <v>No</v>
      </c>
      <c r="G1715" s="11" t="str">
        <f>VLOOKUP(A1715,'Medical Examinations'!$A$1:$L$2336,6,FALSE)</f>
        <v>No</v>
      </c>
      <c r="H1715" s="11">
        <f>VLOOKUP(A1715,'Medical Examinations'!$A$1:$L$2336,8,FALSE)</f>
        <v>0</v>
      </c>
      <c r="I1715" s="11" t="str">
        <f>VLOOKUP(A1715,'Medical Examinations'!$A$1:$L$2336,10,FALSE)</f>
        <v>No</v>
      </c>
      <c r="J1715" s="11" t="str">
        <f>VLOOKUP(A1715,'Medical Examinations'!$A$1:$L$2336,11,FALSE)</f>
        <v>Obesity</v>
      </c>
      <c r="K1715" s="11" t="str">
        <f>VLOOKUP(A1715,'Medical Examinations'!$A$1:$L$2336,12,FALSE)</f>
        <v>Prediabetes</v>
      </c>
      <c r="L1715" s="10">
        <f ca="1">VLOOKUP(A1715,'Hospitalisation Details'!$A$1:$Q$2344,3,FALSE)</f>
        <v>1997</v>
      </c>
      <c r="M1715" s="10" t="str">
        <f ca="1">VLOOKUP(A1715,'Hospitalisation Details'!$A$1:$Q$2344,5,FALSE)</f>
        <v>Oct</v>
      </c>
      <c r="N1715" s="11">
        <f ca="1">VLOOKUP(A1715,'Hospitalisation Details'!$A$1:$Q$2344,6,FALSE)</f>
        <v>9</v>
      </c>
      <c r="O1715" s="17">
        <f ca="1">VLOOKUP(A1715,'Hospitalisation Details'!$A$1:$Q$2344,7,FALSE)</f>
        <v>35712</v>
      </c>
      <c r="P1715" s="11">
        <f ca="1">VLOOKUP(A1715,'Hospitalisation Details'!$A$1:$Q$2344,10,FALSE)</f>
        <v>15817.99</v>
      </c>
      <c r="Q1715" s="11" t="str">
        <f ca="1">VLOOKUP(A1715,'Hospitalisation Details'!$A$1:$Q$2344,12,FALSE)</f>
        <v>tier - 2</v>
      </c>
      <c r="R1715" s="11" t="str">
        <f ca="1">VLOOKUP(A1715,'Hospitalisation Details'!$A$1:$Q$2344,14,FALSE)</f>
        <v>tier - 2</v>
      </c>
      <c r="S1715" s="11">
        <f ca="1">VLOOKUP(A1715,'Hospitalisation Details'!$A$1:$Q$2344,17,FALSE)</f>
        <v>28</v>
      </c>
      <c r="T1715" s="11" t="str">
        <f ca="1">VLOOKUP(A1715,'Hospitalisation Details'!$A$1:$Q$2336,16,FALSE)</f>
        <v>R1012</v>
      </c>
    </row>
    <row r="1716" ht="15.5" spans="1:20">
      <c r="A1716" s="10" t="s">
        <v>6186</v>
      </c>
      <c r="B1716" s="11" t="str">
        <f>VLOOKUP(A1716,'Customer Names'!$H$6:$K$2340,3,FALSE)</f>
        <v>  Kristen</v>
      </c>
      <c r="C1716" s="11">
        <f>VLOOKUP(A1716,'Medical Examinations'!$A$1:$L$2336,2,FALSE)</f>
        <v>22.135</v>
      </c>
      <c r="D1716" s="11">
        <f>VLOOKUP(A1716,'Medical Examinations'!$A$1:$L$2336,3,FALSE)</f>
        <v>5.1</v>
      </c>
      <c r="E1716" s="11" t="str">
        <f>VLOOKUP(A1716,'Medical Examinations'!$A$1:$L$2336,4,FALSE)</f>
        <v>No</v>
      </c>
      <c r="F1716" s="11" t="str">
        <f>VLOOKUP(A1716,'Medical Examinations'!$A$1:$L$2336,5,FALSE)</f>
        <v>No</v>
      </c>
      <c r="G1716" s="11" t="str">
        <f>VLOOKUP(A1716,'Medical Examinations'!$A$1:$L$2336,6,FALSE)</f>
        <v>No</v>
      </c>
      <c r="H1716" s="11">
        <f>VLOOKUP(A1716,'Medical Examinations'!$A$1:$L$2336,8,FALSE)</f>
        <v>0</v>
      </c>
      <c r="I1716" s="11" t="str">
        <f>VLOOKUP(A1716,'Medical Examinations'!$A$1:$L$2336,10,FALSE)</f>
        <v>No</v>
      </c>
      <c r="J1716" s="11" t="str">
        <f>VLOOKUP(A1716,'Medical Examinations'!$A$1:$L$2336,11,FALSE)</f>
        <v>Normal Weight</v>
      </c>
      <c r="K1716" s="11" t="str">
        <f>VLOOKUP(A1716,'Medical Examinations'!$A$1:$L$2336,12,FALSE)</f>
        <v>Normal</v>
      </c>
      <c r="L1716" s="10">
        <f ca="1">VLOOKUP(A1716,'Hospitalisation Details'!$A$1:$Q$2344,3,FALSE)</f>
        <v>1984</v>
      </c>
      <c r="M1716" s="10" t="str">
        <f ca="1">VLOOKUP(A1716,'Hospitalisation Details'!$A$1:$Q$2344,5,FALSE)</f>
        <v>Jun</v>
      </c>
      <c r="N1716" s="11">
        <f ca="1">VLOOKUP(A1716,'Hospitalisation Details'!$A$1:$Q$2344,6,FALSE)</f>
        <v>26</v>
      </c>
      <c r="O1716" s="17">
        <f ca="1">VLOOKUP(A1716,'Hospitalisation Details'!$A$1:$Q$2344,7,FALSE)</f>
        <v>30859</v>
      </c>
      <c r="P1716" s="11">
        <f ca="1">VLOOKUP(A1716,'Hospitalisation Details'!$A$1:$Q$2344,10,FALSE)</f>
        <v>15820.7</v>
      </c>
      <c r="Q1716" s="11" t="str">
        <f ca="1">VLOOKUP(A1716,'Hospitalisation Details'!$A$1:$Q$2344,12,FALSE)</f>
        <v>tier - 2</v>
      </c>
      <c r="R1716" s="11" t="str">
        <f ca="1">VLOOKUP(A1716,'Hospitalisation Details'!$A$1:$Q$2344,14,FALSE)</f>
        <v>tier - 3</v>
      </c>
      <c r="S1716" s="11">
        <f ca="1">VLOOKUP(A1716,'Hospitalisation Details'!$A$1:$Q$2344,17,FALSE)</f>
        <v>41</v>
      </c>
      <c r="T1716" s="11" t="str">
        <f ca="1">VLOOKUP(A1716,'Hospitalisation Details'!$A$1:$Q$2336,16,FALSE)</f>
        <v>R1011</v>
      </c>
    </row>
    <row r="1717" ht="15.5" spans="1:20">
      <c r="A1717" s="10" t="s">
        <v>6190</v>
      </c>
      <c r="B1717" s="11" t="str">
        <f>VLOOKUP(A1717,'Customer Names'!$H$6:$K$2340,3,FALSE)</f>
        <v>  Thomas</v>
      </c>
      <c r="C1717" s="11">
        <f>VLOOKUP(A1717,'Medical Examinations'!$A$1:$L$2336,2,FALSE)</f>
        <v>16.53</v>
      </c>
      <c r="D1717" s="11">
        <f>VLOOKUP(A1717,'Medical Examinations'!$A$1:$L$2336,3,FALSE)</f>
        <v>5.08</v>
      </c>
      <c r="E1717" s="11" t="str">
        <f>VLOOKUP(A1717,'Medical Examinations'!$A$1:$L$2336,4,FALSE)</f>
        <v>No</v>
      </c>
      <c r="F1717" s="11" t="str">
        <f>VLOOKUP(A1717,'Medical Examinations'!$A$1:$L$2336,5,FALSE)</f>
        <v>No</v>
      </c>
      <c r="G1717" s="11" t="str">
        <f>VLOOKUP(A1717,'Medical Examinations'!$A$1:$L$2336,6,FALSE)</f>
        <v>No</v>
      </c>
      <c r="H1717" s="11">
        <f>VLOOKUP(A1717,'Medical Examinations'!$A$1:$L$2336,8,FALSE)</f>
        <v>2</v>
      </c>
      <c r="I1717" s="11" t="str">
        <f>VLOOKUP(A1717,'Medical Examinations'!$A$1:$L$2336,10,FALSE)</f>
        <v>No</v>
      </c>
      <c r="J1717" s="11" t="str">
        <f>VLOOKUP(A1717,'Medical Examinations'!$A$1:$L$2336,11,FALSE)</f>
        <v>Under Weight</v>
      </c>
      <c r="K1717" s="11" t="str">
        <f>VLOOKUP(A1717,'Medical Examinations'!$A$1:$L$2336,12,FALSE)</f>
        <v>Normal</v>
      </c>
      <c r="L1717" s="10">
        <f ca="1">VLOOKUP(A1717,'Hospitalisation Details'!$A$1:$Q$2344,3,FALSE)</f>
        <v>1982</v>
      </c>
      <c r="M1717" s="10" t="str">
        <f ca="1">VLOOKUP(A1717,'Hospitalisation Details'!$A$1:$Q$2344,5,FALSE)</f>
        <v>Nov</v>
      </c>
      <c r="N1717" s="11">
        <f ca="1">VLOOKUP(A1717,'Hospitalisation Details'!$A$1:$Q$2344,6,FALSE)</f>
        <v>11</v>
      </c>
      <c r="O1717" s="17">
        <f ca="1">VLOOKUP(A1717,'Hospitalisation Details'!$A$1:$Q$2344,7,FALSE)</f>
        <v>30266</v>
      </c>
      <c r="P1717" s="11">
        <f ca="1">VLOOKUP(A1717,'Hospitalisation Details'!$A$1:$Q$2344,10,FALSE)</f>
        <v>15828.82</v>
      </c>
      <c r="Q1717" s="11" t="str">
        <f ca="1">VLOOKUP(A1717,'Hospitalisation Details'!$A$1:$Q$2344,12,FALSE)</f>
        <v>tier - 2</v>
      </c>
      <c r="R1717" s="11" t="str">
        <f ca="1">VLOOKUP(A1717,'Hospitalisation Details'!$A$1:$Q$2344,14,FALSE)</f>
        <v>tier - 3</v>
      </c>
      <c r="S1717" s="11">
        <f ca="1">VLOOKUP(A1717,'Hospitalisation Details'!$A$1:$Q$2344,17,FALSE)</f>
        <v>42</v>
      </c>
      <c r="T1717" s="11" t="str">
        <f ca="1">VLOOKUP(A1717,'Hospitalisation Details'!$A$1:$Q$2336,16,FALSE)</f>
        <v>R1011</v>
      </c>
    </row>
    <row r="1718" ht="15.5" spans="1:20">
      <c r="A1718" s="10" t="s">
        <v>6193</v>
      </c>
      <c r="B1718" s="11" t="str">
        <f>VLOOKUP(A1718,'Customer Names'!$H$6:$K$2340,3,FALSE)</f>
        <v>  Tricity M</v>
      </c>
      <c r="C1718" s="11">
        <f>VLOOKUP(A1718,'Medical Examinations'!$A$1:$L$2336,2,FALSE)</f>
        <v>32.775</v>
      </c>
      <c r="D1718" s="11">
        <f>VLOOKUP(A1718,'Medical Examinations'!$A$1:$L$2336,3,FALSE)</f>
        <v>4.75</v>
      </c>
      <c r="E1718" s="11" t="str">
        <f>VLOOKUP(A1718,'Medical Examinations'!$A$1:$L$2336,4,FALSE)</f>
        <v>No</v>
      </c>
      <c r="F1718" s="11" t="str">
        <f>VLOOKUP(A1718,'Medical Examinations'!$A$1:$L$2336,5,FALSE)</f>
        <v>No</v>
      </c>
      <c r="G1718" s="11" t="str">
        <f>VLOOKUP(A1718,'Medical Examinations'!$A$1:$L$2336,6,FALSE)</f>
        <v>No</v>
      </c>
      <c r="H1718" s="11">
        <f>VLOOKUP(A1718,'Medical Examinations'!$A$1:$L$2336,8,FALSE)</f>
        <v>0</v>
      </c>
      <c r="I1718" s="11" t="str">
        <f>VLOOKUP(A1718,'Medical Examinations'!$A$1:$L$2336,10,FALSE)</f>
        <v>No</v>
      </c>
      <c r="J1718" s="11" t="str">
        <f>VLOOKUP(A1718,'Medical Examinations'!$A$1:$L$2336,11,FALSE)</f>
        <v>Obesity</v>
      </c>
      <c r="K1718" s="11" t="str">
        <f>VLOOKUP(A1718,'Medical Examinations'!$A$1:$L$2336,12,FALSE)</f>
        <v>Normal</v>
      </c>
      <c r="L1718" s="10">
        <f ca="1">VLOOKUP(A1718,'Hospitalisation Details'!$A$1:$Q$2344,3,FALSE)</f>
        <v>1962</v>
      </c>
      <c r="M1718" s="10" t="str">
        <f ca="1">VLOOKUP(A1718,'Hospitalisation Details'!$A$1:$Q$2344,5,FALSE)</f>
        <v>Dec</v>
      </c>
      <c r="N1718" s="11">
        <f ca="1">VLOOKUP(A1718,'Hospitalisation Details'!$A$1:$Q$2344,6,FALSE)</f>
        <v>25</v>
      </c>
      <c r="O1718" s="17">
        <f ca="1">VLOOKUP(A1718,'Hospitalisation Details'!$A$1:$Q$2344,7,FALSE)</f>
        <v>23005</v>
      </c>
      <c r="P1718" s="11">
        <f ca="1">VLOOKUP(A1718,'Hospitalisation Details'!$A$1:$Q$2344,10,FALSE)</f>
        <v>15840.81</v>
      </c>
      <c r="Q1718" s="11" t="str">
        <f ca="1">VLOOKUP(A1718,'Hospitalisation Details'!$A$1:$Q$2344,12,FALSE)</f>
        <v>tier - 2</v>
      </c>
      <c r="R1718" s="11" t="str">
        <f ca="1">VLOOKUP(A1718,'Hospitalisation Details'!$A$1:$Q$2344,14,FALSE)</f>
        <v>tier - 1</v>
      </c>
      <c r="S1718" s="11">
        <f ca="1">VLOOKUP(A1718,'Hospitalisation Details'!$A$1:$Q$2344,17,FALSE)</f>
        <v>62</v>
      </c>
      <c r="T1718" s="11" t="str">
        <f ca="1">VLOOKUP(A1718,'Hospitalisation Details'!$A$1:$Q$2336,16,FALSE)</f>
        <v>R1022</v>
      </c>
    </row>
    <row r="1719" ht="15.5" spans="1:20">
      <c r="A1719" s="10" t="s">
        <v>6196</v>
      </c>
      <c r="B1719" s="11" t="str">
        <f>VLOOKUP(A1719,'Customer Names'!$H$6:$K$2340,3,FALSE)</f>
        <v>  Sarah A</v>
      </c>
      <c r="C1719" s="11">
        <f>VLOOKUP(A1719,'Medical Examinations'!$A$1:$L$2336,2,FALSE)</f>
        <v>30.9</v>
      </c>
      <c r="D1719" s="11">
        <f>VLOOKUP(A1719,'Medical Examinations'!$A$1:$L$2336,3,FALSE)</f>
        <v>6.05</v>
      </c>
      <c r="E1719" s="11" t="str">
        <f>VLOOKUP(A1719,'Medical Examinations'!$A$1:$L$2336,4,FALSE)</f>
        <v>No</v>
      </c>
      <c r="F1719" s="11" t="str">
        <f>VLOOKUP(A1719,'Medical Examinations'!$A$1:$L$2336,5,FALSE)</f>
        <v>No</v>
      </c>
      <c r="G1719" s="11" t="str">
        <f>VLOOKUP(A1719,'Medical Examinations'!$A$1:$L$2336,6,FALSE)</f>
        <v>No</v>
      </c>
      <c r="H1719" s="11">
        <f>VLOOKUP(A1719,'Medical Examinations'!$A$1:$L$2336,8,FALSE)</f>
        <v>1</v>
      </c>
      <c r="I1719" s="11" t="str">
        <f>VLOOKUP(A1719,'Medical Examinations'!$A$1:$L$2336,10,FALSE)</f>
        <v>No</v>
      </c>
      <c r="J1719" s="11" t="str">
        <f>VLOOKUP(A1719,'Medical Examinations'!$A$1:$L$2336,11,FALSE)</f>
        <v>Obesity</v>
      </c>
      <c r="K1719" s="11" t="str">
        <f>VLOOKUP(A1719,'Medical Examinations'!$A$1:$L$2336,12,FALSE)</f>
        <v>Prediabetes</v>
      </c>
      <c r="L1719" s="10">
        <f ca="1">VLOOKUP(A1719,'Hospitalisation Details'!$A$1:$Q$2344,3,FALSE)</f>
        <v>1980</v>
      </c>
      <c r="M1719" s="10" t="str">
        <f ca="1">VLOOKUP(A1719,'Hospitalisation Details'!$A$1:$Q$2344,5,FALSE)</f>
        <v>Oct</v>
      </c>
      <c r="N1719" s="11">
        <f ca="1">VLOOKUP(A1719,'Hospitalisation Details'!$A$1:$Q$2344,6,FALSE)</f>
        <v>12</v>
      </c>
      <c r="O1719" s="17">
        <f ca="1">VLOOKUP(A1719,'Hospitalisation Details'!$A$1:$Q$2344,7,FALSE)</f>
        <v>29506</v>
      </c>
      <c r="P1719" s="11">
        <f ca="1">VLOOKUP(A1719,'Hospitalisation Details'!$A$1:$Q$2344,10,FALSE)</f>
        <v>15922.29</v>
      </c>
      <c r="Q1719" s="11" t="str">
        <f ca="1">VLOOKUP(A1719,'Hospitalisation Details'!$A$1:$Q$2344,12,FALSE)</f>
        <v>tier - 2</v>
      </c>
      <c r="R1719" s="11" t="str">
        <f ca="1">VLOOKUP(A1719,'Hospitalisation Details'!$A$1:$Q$2344,14,FALSE)</f>
        <v>tier - 3</v>
      </c>
      <c r="S1719" s="11">
        <f ca="1">VLOOKUP(A1719,'Hospitalisation Details'!$A$1:$Q$2344,17,FALSE)</f>
        <v>45</v>
      </c>
      <c r="T1719" s="11" t="str">
        <f ca="1">VLOOKUP(A1719,'Hospitalisation Details'!$A$1:$Q$2336,16,FALSE)</f>
        <v>R1026</v>
      </c>
    </row>
    <row r="1720" ht="15.5" spans="1:20">
      <c r="A1720" s="10" t="s">
        <v>6200</v>
      </c>
      <c r="B1720" s="11" t="str">
        <f>VLOOKUP(A1720,'Customer Names'!$H$6:$K$2340,3,FALSE)</f>
        <v>  Lisa M</v>
      </c>
      <c r="C1720" s="11">
        <f>VLOOKUP(A1720,'Medical Examinations'!$A$1:$L$2336,2,FALSE)</f>
        <v>15.58</v>
      </c>
      <c r="D1720" s="11">
        <f>VLOOKUP(A1720,'Medical Examinations'!$A$1:$L$2336,3,FALSE)</f>
        <v>11.56</v>
      </c>
      <c r="E1720" s="11" t="str">
        <f>VLOOKUP(A1720,'Medical Examinations'!$A$1:$L$2336,4,FALSE)</f>
        <v>No</v>
      </c>
      <c r="F1720" s="11" t="str">
        <f>VLOOKUP(A1720,'Medical Examinations'!$A$1:$L$2336,5,FALSE)</f>
        <v>No</v>
      </c>
      <c r="G1720" s="11" t="str">
        <f>VLOOKUP(A1720,'Medical Examinations'!$A$1:$L$2336,6,FALSE)</f>
        <v>No</v>
      </c>
      <c r="H1720" s="11">
        <f>VLOOKUP(A1720,'Medical Examinations'!$A$1:$L$2336,8,FALSE)</f>
        <v>0</v>
      </c>
      <c r="I1720" s="11" t="str">
        <f>VLOOKUP(A1720,'Medical Examinations'!$A$1:$L$2336,10,FALSE)</f>
        <v>No</v>
      </c>
      <c r="J1720" s="11" t="str">
        <f>VLOOKUP(A1720,'Medical Examinations'!$A$1:$L$2336,11,FALSE)</f>
        <v>Under Weight</v>
      </c>
      <c r="K1720" s="11" t="str">
        <f>VLOOKUP(A1720,'Medical Examinations'!$A$1:$L$2336,12,FALSE)</f>
        <v>Diabetes</v>
      </c>
      <c r="L1720" s="10">
        <f ca="1">VLOOKUP(A1720,'Hospitalisation Details'!$A$1:$Q$2344,3,FALSE)</f>
        <v>1982</v>
      </c>
      <c r="M1720" s="10" t="str">
        <f ca="1">VLOOKUP(A1720,'Hospitalisation Details'!$A$1:$Q$2344,5,FALSE)</f>
        <v>Jul</v>
      </c>
      <c r="N1720" s="11">
        <f ca="1">VLOOKUP(A1720,'Hospitalisation Details'!$A$1:$Q$2344,6,FALSE)</f>
        <v>24</v>
      </c>
      <c r="O1720" s="17">
        <f ca="1">VLOOKUP(A1720,'Hospitalisation Details'!$A$1:$Q$2344,7,FALSE)</f>
        <v>30156</v>
      </c>
      <c r="P1720" s="11">
        <f ca="1">VLOOKUP(A1720,'Hospitalisation Details'!$A$1:$Q$2344,10,FALSE)</f>
        <v>15965.29</v>
      </c>
      <c r="Q1720" s="11" t="str">
        <f ca="1">VLOOKUP(A1720,'Hospitalisation Details'!$A$1:$Q$2344,12,FALSE)</f>
        <v>tier - 2</v>
      </c>
      <c r="R1720" s="11" t="str">
        <f ca="1">VLOOKUP(A1720,'Hospitalisation Details'!$A$1:$Q$2344,14,FALSE)</f>
        <v>tier - 1</v>
      </c>
      <c r="S1720" s="11">
        <f ca="1">VLOOKUP(A1720,'Hospitalisation Details'!$A$1:$Q$2344,17,FALSE)</f>
        <v>43</v>
      </c>
      <c r="T1720" s="11" t="str">
        <f ca="1">VLOOKUP(A1720,'Hospitalisation Details'!$A$1:$Q$2336,16,FALSE)</f>
        <v>R1012</v>
      </c>
    </row>
    <row r="1721" ht="15.5" spans="1:20">
      <c r="A1721" s="10" t="s">
        <v>6203</v>
      </c>
      <c r="B1721" s="11" t="str">
        <f>VLOOKUP(A1721,'Customer Names'!$H$6:$K$2340,3,FALSE)</f>
        <v>  Tracy A</v>
      </c>
      <c r="C1721" s="11">
        <f>VLOOKUP(A1721,'Medical Examinations'!$A$1:$L$2336,2,FALSE)</f>
        <v>26.315</v>
      </c>
      <c r="D1721" s="11">
        <f>VLOOKUP(A1721,'Medical Examinations'!$A$1:$L$2336,3,FALSE)</f>
        <v>5.76</v>
      </c>
      <c r="E1721" s="11" t="str">
        <f>VLOOKUP(A1721,'Medical Examinations'!$A$1:$L$2336,4,FALSE)</f>
        <v>No</v>
      </c>
      <c r="F1721" s="11" t="str">
        <f>VLOOKUP(A1721,'Medical Examinations'!$A$1:$L$2336,5,FALSE)</f>
        <v>No</v>
      </c>
      <c r="G1721" s="11" t="str">
        <f>VLOOKUP(A1721,'Medical Examinations'!$A$1:$L$2336,6,FALSE)</f>
        <v>No</v>
      </c>
      <c r="H1721" s="11">
        <f>VLOOKUP(A1721,'Medical Examinations'!$A$1:$L$2336,8,FALSE)</f>
        <v>0</v>
      </c>
      <c r="I1721" s="11" t="str">
        <f>VLOOKUP(A1721,'Medical Examinations'!$A$1:$L$2336,10,FALSE)</f>
        <v>No</v>
      </c>
      <c r="J1721" s="11" t="str">
        <f>VLOOKUP(A1721,'Medical Examinations'!$A$1:$L$2336,11,FALSE)</f>
        <v>Over Weight</v>
      </c>
      <c r="K1721" s="11" t="str">
        <f>VLOOKUP(A1721,'Medical Examinations'!$A$1:$L$2336,12,FALSE)</f>
        <v>Prediabetes</v>
      </c>
      <c r="L1721" s="10">
        <f ca="1">VLOOKUP(A1721,'Hospitalisation Details'!$A$1:$Q$2344,3,FALSE)</f>
        <v>1980</v>
      </c>
      <c r="M1721" s="10" t="str">
        <f ca="1">VLOOKUP(A1721,'Hospitalisation Details'!$A$1:$Q$2344,5,FALSE)</f>
        <v>Sep</v>
      </c>
      <c r="N1721" s="11">
        <f ca="1">VLOOKUP(A1721,'Hospitalisation Details'!$A$1:$Q$2344,6,FALSE)</f>
        <v>19</v>
      </c>
      <c r="O1721" s="17">
        <f ca="1">VLOOKUP(A1721,'Hospitalisation Details'!$A$1:$Q$2344,7,FALSE)</f>
        <v>29483</v>
      </c>
      <c r="P1721" s="11">
        <f ca="1">VLOOKUP(A1721,'Hospitalisation Details'!$A$1:$Q$2344,10,FALSE)</f>
        <v>15966.19</v>
      </c>
      <c r="Q1721" s="11" t="str">
        <f ca="1">VLOOKUP(A1721,'Hospitalisation Details'!$A$1:$Q$2344,12,FALSE)</f>
        <v>tier - 2</v>
      </c>
      <c r="R1721" s="11" t="str">
        <f ca="1">VLOOKUP(A1721,'Hospitalisation Details'!$A$1:$Q$2344,14,FALSE)</f>
        <v>tier - 2</v>
      </c>
      <c r="S1721" s="11">
        <f ca="1">VLOOKUP(A1721,'Hospitalisation Details'!$A$1:$Q$2344,17,FALSE)</f>
        <v>45</v>
      </c>
      <c r="T1721" s="11" t="str">
        <f ca="1">VLOOKUP(A1721,'Hospitalisation Details'!$A$1:$Q$2336,16,FALSE)</f>
        <v>R1012</v>
      </c>
    </row>
    <row r="1722" ht="15.5" spans="1:20">
      <c r="A1722" s="10" t="s">
        <v>6206</v>
      </c>
      <c r="B1722" s="11" t="str">
        <f>VLOOKUP(A1722,'Customer Names'!$H$6:$K$2340,3,FALSE)</f>
        <v>  Patrick</v>
      </c>
      <c r="C1722" s="11">
        <f>VLOOKUP(A1722,'Medical Examinations'!$A$1:$L$2336,2,FALSE)</f>
        <v>35.61</v>
      </c>
      <c r="D1722" s="11">
        <f>VLOOKUP(A1722,'Medical Examinations'!$A$1:$L$2336,3,FALSE)</f>
        <v>5.65</v>
      </c>
      <c r="E1722" s="11" t="str">
        <f>VLOOKUP(A1722,'Medical Examinations'!$A$1:$L$2336,4,FALSE)</f>
        <v>No</v>
      </c>
      <c r="F1722" s="11" t="str">
        <f>VLOOKUP(A1722,'Medical Examinations'!$A$1:$L$2336,5,FALSE)</f>
        <v>yes</v>
      </c>
      <c r="G1722" s="11" t="str">
        <f>VLOOKUP(A1722,'Medical Examinations'!$A$1:$L$2336,6,FALSE)</f>
        <v>No</v>
      </c>
      <c r="H1722" s="11">
        <f>VLOOKUP(A1722,'Medical Examinations'!$A$1:$L$2336,8,FALSE)</f>
        <v>1</v>
      </c>
      <c r="I1722" s="11" t="str">
        <f>VLOOKUP(A1722,'Medical Examinations'!$A$1:$L$2336,10,FALSE)</f>
        <v>No</v>
      </c>
      <c r="J1722" s="11" t="str">
        <f>VLOOKUP(A1722,'Medical Examinations'!$A$1:$L$2336,11,FALSE)</f>
        <v>Obesity</v>
      </c>
      <c r="K1722" s="11" t="str">
        <f>VLOOKUP(A1722,'Medical Examinations'!$A$1:$L$2336,12,FALSE)</f>
        <v>Normal</v>
      </c>
      <c r="L1722" s="10">
        <f ca="1">VLOOKUP(A1722,'Hospitalisation Details'!$A$1:$Q$2344,3,FALSE)</f>
        <v>1988</v>
      </c>
      <c r="M1722" s="10" t="str">
        <f ca="1">VLOOKUP(A1722,'Hospitalisation Details'!$A$1:$Q$2344,5,FALSE)</f>
        <v>Dec</v>
      </c>
      <c r="N1722" s="11">
        <f ca="1">VLOOKUP(A1722,'Hospitalisation Details'!$A$1:$Q$2344,6,FALSE)</f>
        <v>5</v>
      </c>
      <c r="O1722" s="17">
        <f ca="1">VLOOKUP(A1722,'Hospitalisation Details'!$A$1:$Q$2344,7,FALSE)</f>
        <v>32482</v>
      </c>
      <c r="P1722" s="11">
        <f ca="1">VLOOKUP(A1722,'Hospitalisation Details'!$A$1:$Q$2344,10,FALSE)</f>
        <v>16059.06</v>
      </c>
      <c r="Q1722" s="11" t="str">
        <f ca="1">VLOOKUP(A1722,'Hospitalisation Details'!$A$1:$Q$2344,12,FALSE)</f>
        <v>tier - 2</v>
      </c>
      <c r="R1722" s="11" t="str">
        <f ca="1">VLOOKUP(A1722,'Hospitalisation Details'!$A$1:$Q$2344,14,FALSE)</f>
        <v>tier - 3</v>
      </c>
      <c r="S1722" s="11">
        <f ca="1">VLOOKUP(A1722,'Hospitalisation Details'!$A$1:$Q$2344,17,FALSE)</f>
        <v>36</v>
      </c>
      <c r="T1722" s="11" t="str">
        <f ca="1">VLOOKUP(A1722,'Hospitalisation Details'!$A$1:$Q$2336,16,FALSE)</f>
        <v>R1012</v>
      </c>
    </row>
    <row r="1723" ht="15.5" spans="1:20">
      <c r="A1723" s="10" t="s">
        <v>6210</v>
      </c>
      <c r="B1723" s="11" t="str">
        <f>VLOOKUP(A1723,'Customer Names'!$H$6:$K$2340,3,FALSE)</f>
        <v>  Trent</v>
      </c>
      <c r="C1723" s="11">
        <f>VLOOKUP(A1723,'Medical Examinations'!$A$1:$L$2336,2,FALSE)</f>
        <v>37.56</v>
      </c>
      <c r="D1723" s="11">
        <f>VLOOKUP(A1723,'Medical Examinations'!$A$1:$L$2336,3,FALSE)</f>
        <v>5.88</v>
      </c>
      <c r="E1723" s="11" t="str">
        <f>VLOOKUP(A1723,'Medical Examinations'!$A$1:$L$2336,4,FALSE)</f>
        <v>No</v>
      </c>
      <c r="F1723" s="11" t="str">
        <f>VLOOKUP(A1723,'Medical Examinations'!$A$1:$L$2336,5,FALSE)</f>
        <v>yes</v>
      </c>
      <c r="G1723" s="11" t="str">
        <f>VLOOKUP(A1723,'Medical Examinations'!$A$1:$L$2336,6,FALSE)</f>
        <v>No</v>
      </c>
      <c r="H1723" s="11">
        <f>VLOOKUP(A1723,'Medical Examinations'!$A$1:$L$2336,8,FALSE)</f>
        <v>1</v>
      </c>
      <c r="I1723" s="11" t="str">
        <f>VLOOKUP(A1723,'Medical Examinations'!$A$1:$L$2336,10,FALSE)</f>
        <v>No</v>
      </c>
      <c r="J1723" s="11" t="str">
        <f>VLOOKUP(A1723,'Medical Examinations'!$A$1:$L$2336,11,FALSE)</f>
        <v>Obesity</v>
      </c>
      <c r="K1723" s="11" t="str">
        <f>VLOOKUP(A1723,'Medical Examinations'!$A$1:$L$2336,12,FALSE)</f>
        <v>Prediabetes</v>
      </c>
      <c r="L1723" s="10">
        <f ca="1">VLOOKUP(A1723,'Hospitalisation Details'!$A$1:$Q$2344,3,FALSE)</f>
        <v>1978</v>
      </c>
      <c r="M1723" s="10" t="str">
        <f ca="1">VLOOKUP(A1723,'Hospitalisation Details'!$A$1:$Q$2344,5,FALSE)</f>
        <v>Sep</v>
      </c>
      <c r="N1723" s="11">
        <f ca="1">VLOOKUP(A1723,'Hospitalisation Details'!$A$1:$Q$2344,6,FALSE)</f>
        <v>16</v>
      </c>
      <c r="O1723" s="17">
        <f ca="1">VLOOKUP(A1723,'Hospitalisation Details'!$A$1:$Q$2344,7,FALSE)</f>
        <v>28749</v>
      </c>
      <c r="P1723" s="11">
        <f ca="1">VLOOKUP(A1723,'Hospitalisation Details'!$A$1:$Q$2344,10,FALSE)</f>
        <v>16062.89</v>
      </c>
      <c r="Q1723" s="11" t="str">
        <f ca="1">VLOOKUP(A1723,'Hospitalisation Details'!$A$1:$Q$2344,12,FALSE)</f>
        <v>tier - 2</v>
      </c>
      <c r="R1723" s="11" t="str">
        <f ca="1">VLOOKUP(A1723,'Hospitalisation Details'!$A$1:$Q$2344,14,FALSE)</f>
        <v>tier - 2</v>
      </c>
      <c r="S1723" s="11">
        <f ca="1">VLOOKUP(A1723,'Hospitalisation Details'!$A$1:$Q$2344,17,FALSE)</f>
        <v>47</v>
      </c>
      <c r="T1723" s="11" t="str">
        <f ca="1">VLOOKUP(A1723,'Hospitalisation Details'!$A$1:$Q$2336,16,FALSE)</f>
        <v>R1026</v>
      </c>
    </row>
    <row r="1724" ht="15.5" spans="1:20">
      <c r="A1724" s="10" t="s">
        <v>6214</v>
      </c>
      <c r="B1724" s="11" t="str">
        <f>VLOOKUP(A1724,'Customer Names'!$H$6:$K$2340,3,FALSE)</f>
        <v>  Julie</v>
      </c>
      <c r="C1724" s="11">
        <f>VLOOKUP(A1724,'Medical Examinations'!$A$1:$L$2336,2,FALSE)</f>
        <v>15.49</v>
      </c>
      <c r="D1724" s="11">
        <f>VLOOKUP(A1724,'Medical Examinations'!$A$1:$L$2336,3,FALSE)</f>
        <v>9.6</v>
      </c>
      <c r="E1724" s="11" t="str">
        <f>VLOOKUP(A1724,'Medical Examinations'!$A$1:$L$2336,4,FALSE)</f>
        <v>No</v>
      </c>
      <c r="F1724" s="11" t="str">
        <f>VLOOKUP(A1724,'Medical Examinations'!$A$1:$L$2336,5,FALSE)</f>
        <v>No</v>
      </c>
      <c r="G1724" s="11" t="str">
        <f>VLOOKUP(A1724,'Medical Examinations'!$A$1:$L$2336,6,FALSE)</f>
        <v>No</v>
      </c>
      <c r="H1724" s="11">
        <f>VLOOKUP(A1724,'Medical Examinations'!$A$1:$L$2336,8,FALSE)</f>
        <v>0</v>
      </c>
      <c r="I1724" s="11" t="str">
        <f>VLOOKUP(A1724,'Medical Examinations'!$A$1:$L$2336,10,FALSE)</f>
        <v>No</v>
      </c>
      <c r="J1724" s="11" t="str">
        <f>VLOOKUP(A1724,'Medical Examinations'!$A$1:$L$2336,11,FALSE)</f>
        <v>Under Weight</v>
      </c>
      <c r="K1724" s="11" t="str">
        <f>VLOOKUP(A1724,'Medical Examinations'!$A$1:$L$2336,12,FALSE)</f>
        <v>Diabetes</v>
      </c>
      <c r="L1724" s="10">
        <f ca="1">VLOOKUP(A1724,'Hospitalisation Details'!$A$1:$Q$2344,3,FALSE)</f>
        <v>1958</v>
      </c>
      <c r="M1724" s="10" t="str">
        <f ca="1">VLOOKUP(A1724,'Hospitalisation Details'!$A$1:$Q$2344,5,FALSE)</f>
        <v>Oct</v>
      </c>
      <c r="N1724" s="11">
        <f ca="1">VLOOKUP(A1724,'Hospitalisation Details'!$A$1:$Q$2344,6,FALSE)</f>
        <v>22</v>
      </c>
      <c r="O1724" s="17">
        <f ca="1">VLOOKUP(A1724,'Hospitalisation Details'!$A$1:$Q$2344,7,FALSE)</f>
        <v>21480</v>
      </c>
      <c r="P1724" s="11">
        <f ca="1">VLOOKUP(A1724,'Hospitalisation Details'!$A$1:$Q$2344,10,FALSE)</f>
        <v>16069.08</v>
      </c>
      <c r="Q1724" s="11" t="str">
        <f ca="1">VLOOKUP(A1724,'Hospitalisation Details'!$A$1:$Q$2344,12,FALSE)</f>
        <v>tier - 2</v>
      </c>
      <c r="R1724" s="11" t="str">
        <f ca="1">VLOOKUP(A1724,'Hospitalisation Details'!$A$1:$Q$2344,14,FALSE)</f>
        <v>tier - 2</v>
      </c>
      <c r="S1724" s="11">
        <f ca="1">VLOOKUP(A1724,'Hospitalisation Details'!$A$1:$Q$2344,17,FALSE)</f>
        <v>67</v>
      </c>
      <c r="T1724" s="11" t="str">
        <f ca="1">VLOOKUP(A1724,'Hospitalisation Details'!$A$1:$Q$2336,16,FALSE)</f>
        <v>R1024</v>
      </c>
    </row>
    <row r="1725" ht="15.5" spans="1:20">
      <c r="A1725" s="10" t="s">
        <v>6217</v>
      </c>
      <c r="B1725" s="11" t="str">
        <f>VLOOKUP(A1725,'Customer Names'!$H$6:$K$2340,3,FALSE)</f>
        <v>  Sawomir</v>
      </c>
      <c r="C1725" s="11">
        <f>VLOOKUP(A1725,'Medical Examinations'!$A$1:$L$2336,2,FALSE)</f>
        <v>23.48</v>
      </c>
      <c r="D1725" s="11">
        <f>VLOOKUP(A1725,'Medical Examinations'!$A$1:$L$2336,3,FALSE)</f>
        <v>6.24</v>
      </c>
      <c r="E1725" s="11" t="str">
        <f>VLOOKUP(A1725,'Medical Examinations'!$A$1:$L$2336,4,FALSE)</f>
        <v>No</v>
      </c>
      <c r="F1725" s="11" t="str">
        <f>VLOOKUP(A1725,'Medical Examinations'!$A$1:$L$2336,5,FALSE)</f>
        <v>No</v>
      </c>
      <c r="G1725" s="11" t="str">
        <f>VLOOKUP(A1725,'Medical Examinations'!$A$1:$L$2336,6,FALSE)</f>
        <v>No</v>
      </c>
      <c r="H1725" s="11">
        <f>VLOOKUP(A1725,'Medical Examinations'!$A$1:$L$2336,8,FALSE)</f>
        <v>1</v>
      </c>
      <c r="I1725" s="11" t="str">
        <f>VLOOKUP(A1725,'Medical Examinations'!$A$1:$L$2336,10,FALSE)</f>
        <v>No</v>
      </c>
      <c r="J1725" s="11" t="str">
        <f>VLOOKUP(A1725,'Medical Examinations'!$A$1:$L$2336,11,FALSE)</f>
        <v>Normal Weight</v>
      </c>
      <c r="K1725" s="11" t="str">
        <f>VLOOKUP(A1725,'Medical Examinations'!$A$1:$L$2336,12,FALSE)</f>
        <v>Prediabetes</v>
      </c>
      <c r="L1725" s="10">
        <f ca="1">VLOOKUP(A1725,'Hospitalisation Details'!$A$1:$Q$2344,3,FALSE)</f>
        <v>1958</v>
      </c>
      <c r="M1725" s="10" t="str">
        <f ca="1">VLOOKUP(A1725,'Hospitalisation Details'!$A$1:$Q$2344,5,FALSE)</f>
        <v>Jun</v>
      </c>
      <c r="N1725" s="11">
        <f ca="1">VLOOKUP(A1725,'Hospitalisation Details'!$A$1:$Q$2344,6,FALSE)</f>
        <v>21</v>
      </c>
      <c r="O1725" s="17">
        <f ca="1">VLOOKUP(A1725,'Hospitalisation Details'!$A$1:$Q$2344,7,FALSE)</f>
        <v>21357</v>
      </c>
      <c r="P1725" s="11">
        <f ca="1">VLOOKUP(A1725,'Hospitalisation Details'!$A$1:$Q$2344,10,FALSE)</f>
        <v>16085.13</v>
      </c>
      <c r="Q1725" s="11" t="str">
        <f ca="1">VLOOKUP(A1725,'Hospitalisation Details'!$A$1:$Q$2344,12,FALSE)</f>
        <v>tier - 2</v>
      </c>
      <c r="R1725" s="11" t="str">
        <f ca="1">VLOOKUP(A1725,'Hospitalisation Details'!$A$1:$Q$2344,14,FALSE)</f>
        <v>tier - 2</v>
      </c>
      <c r="S1725" s="11">
        <f ca="1">VLOOKUP(A1725,'Hospitalisation Details'!$A$1:$Q$2344,17,FALSE)</f>
        <v>67</v>
      </c>
      <c r="T1725" s="11" t="str">
        <f ca="1">VLOOKUP(A1725,'Hospitalisation Details'!$A$1:$Q$2336,16,FALSE)</f>
        <v>R1013</v>
      </c>
    </row>
    <row r="1726" ht="15.5" spans="1:20">
      <c r="A1726" s="10" t="s">
        <v>6220</v>
      </c>
      <c r="B1726" s="11" t="str">
        <f>VLOOKUP(A1726,'Customer Names'!$H$6:$K$2340,3,FALSE)</f>
        <v>  Micah</v>
      </c>
      <c r="C1726" s="11">
        <f>VLOOKUP(A1726,'Medical Examinations'!$A$1:$L$2336,2,FALSE)</f>
        <v>30.02</v>
      </c>
      <c r="D1726" s="11">
        <f>VLOOKUP(A1726,'Medical Examinations'!$A$1:$L$2336,3,FALSE)</f>
        <v>7.63</v>
      </c>
      <c r="E1726" s="11" t="str">
        <f>VLOOKUP(A1726,'Medical Examinations'!$A$1:$L$2336,4,FALSE)</f>
        <v>yes</v>
      </c>
      <c r="F1726" s="11" t="str">
        <f>VLOOKUP(A1726,'Medical Examinations'!$A$1:$L$2336,5,FALSE)</f>
        <v>No</v>
      </c>
      <c r="G1726" s="11" t="str">
        <f>VLOOKUP(A1726,'Medical Examinations'!$A$1:$L$2336,6,FALSE)</f>
        <v>No</v>
      </c>
      <c r="H1726" s="11">
        <f>VLOOKUP(A1726,'Medical Examinations'!$A$1:$L$2336,8,FALSE)</f>
        <v>1</v>
      </c>
      <c r="I1726" s="11" t="str">
        <f>VLOOKUP(A1726,'Medical Examinations'!$A$1:$L$2336,10,FALSE)</f>
        <v>No</v>
      </c>
      <c r="J1726" s="11" t="str">
        <f>VLOOKUP(A1726,'Medical Examinations'!$A$1:$L$2336,11,FALSE)</f>
        <v>Obesity</v>
      </c>
      <c r="K1726" s="11" t="str">
        <f>VLOOKUP(A1726,'Medical Examinations'!$A$1:$L$2336,12,FALSE)</f>
        <v>Diabetes</v>
      </c>
      <c r="L1726" s="10">
        <f ca="1">VLOOKUP(A1726,'Hospitalisation Details'!$A$1:$Q$2344,3,FALSE)</f>
        <v>1985</v>
      </c>
      <c r="M1726" s="10" t="str">
        <f ca="1">VLOOKUP(A1726,'Hospitalisation Details'!$A$1:$Q$2344,5,FALSE)</f>
        <v>Aug</v>
      </c>
      <c r="N1726" s="11">
        <f ca="1">VLOOKUP(A1726,'Hospitalisation Details'!$A$1:$Q$2344,6,FALSE)</f>
        <v>27</v>
      </c>
      <c r="O1726" s="17">
        <f ca="1">VLOOKUP(A1726,'Hospitalisation Details'!$A$1:$Q$2344,7,FALSE)</f>
        <v>31286</v>
      </c>
      <c r="P1726" s="11">
        <f ca="1">VLOOKUP(A1726,'Hospitalisation Details'!$A$1:$Q$2344,10,FALSE)</f>
        <v>16097.94</v>
      </c>
      <c r="Q1726" s="11" t="str">
        <f ca="1">VLOOKUP(A1726,'Hospitalisation Details'!$A$1:$Q$2344,12,FALSE)</f>
        <v>tier - 2</v>
      </c>
      <c r="R1726" s="11" t="str">
        <f ca="1">VLOOKUP(A1726,'Hospitalisation Details'!$A$1:$Q$2344,14,FALSE)</f>
        <v>tier - 3</v>
      </c>
      <c r="S1726" s="11">
        <f ca="1">VLOOKUP(A1726,'Hospitalisation Details'!$A$1:$Q$2344,17,FALSE)</f>
        <v>40</v>
      </c>
      <c r="T1726" s="11" t="str">
        <f ca="1">VLOOKUP(A1726,'Hospitalisation Details'!$A$1:$Q$2336,16,FALSE)</f>
        <v>R1012</v>
      </c>
    </row>
    <row r="1727" ht="15.5" spans="1:20">
      <c r="A1727" s="10" t="s">
        <v>6223</v>
      </c>
      <c r="B1727" s="11" t="str">
        <f>VLOOKUP(A1727,'Customer Names'!$H$6:$K$2340,3,FALSE)</f>
        <v>  Kelly H</v>
      </c>
      <c r="C1727" s="11">
        <f>VLOOKUP(A1727,'Medical Examinations'!$A$1:$L$2336,2,FALSE)</f>
        <v>26.885</v>
      </c>
      <c r="D1727" s="11">
        <f>VLOOKUP(A1727,'Medical Examinations'!$A$1:$L$2336,3,FALSE)</f>
        <v>8.66</v>
      </c>
      <c r="E1727" s="11" t="str">
        <f>VLOOKUP(A1727,'Medical Examinations'!$A$1:$L$2336,4,FALSE)</f>
        <v>yes</v>
      </c>
      <c r="F1727" s="11" t="str">
        <f>VLOOKUP(A1727,'Medical Examinations'!$A$1:$L$2336,5,FALSE)</f>
        <v>No</v>
      </c>
      <c r="G1727" s="11" t="str">
        <f>VLOOKUP(A1727,'Medical Examinations'!$A$1:$L$2336,6,FALSE)</f>
        <v>No</v>
      </c>
      <c r="H1727" s="11">
        <f>VLOOKUP(A1727,'Medical Examinations'!$A$1:$L$2336,8,FALSE)</f>
        <v>1</v>
      </c>
      <c r="I1727" s="11" t="str">
        <f>VLOOKUP(A1727,'Medical Examinations'!$A$1:$L$2336,10,FALSE)</f>
        <v>No</v>
      </c>
      <c r="J1727" s="11" t="str">
        <f>VLOOKUP(A1727,'Medical Examinations'!$A$1:$L$2336,11,FALSE)</f>
        <v>Over Weight</v>
      </c>
      <c r="K1727" s="11" t="str">
        <f>VLOOKUP(A1727,'Medical Examinations'!$A$1:$L$2336,12,FALSE)</f>
        <v>Diabetes</v>
      </c>
      <c r="L1727" s="10">
        <f ca="1">VLOOKUP(A1727,'Hospitalisation Details'!$A$1:$Q$2344,3,FALSE)</f>
        <v>1993</v>
      </c>
      <c r="M1727" s="10" t="str">
        <f ca="1">VLOOKUP(A1727,'Hospitalisation Details'!$A$1:$Q$2344,5,FALSE)</f>
        <v>Aug</v>
      </c>
      <c r="N1727" s="11">
        <f ca="1">VLOOKUP(A1727,'Hospitalisation Details'!$A$1:$Q$2344,6,FALSE)</f>
        <v>8</v>
      </c>
      <c r="O1727" s="17">
        <f ca="1">VLOOKUP(A1727,'Hospitalisation Details'!$A$1:$Q$2344,7,FALSE)</f>
        <v>34189</v>
      </c>
      <c r="P1727" s="11">
        <f ca="1">VLOOKUP(A1727,'Hospitalisation Details'!$A$1:$Q$2344,10,FALSE)</f>
        <v>16115.3</v>
      </c>
      <c r="Q1727" s="11" t="str">
        <f ca="1">VLOOKUP(A1727,'Hospitalisation Details'!$A$1:$Q$2344,12,FALSE)</f>
        <v>tier - 2</v>
      </c>
      <c r="R1727" s="11" t="str">
        <f ca="1">VLOOKUP(A1727,'Hospitalisation Details'!$A$1:$Q$2344,14,FALSE)</f>
        <v>tier - 1</v>
      </c>
      <c r="S1727" s="11">
        <f ca="1">VLOOKUP(A1727,'Hospitalisation Details'!$A$1:$Q$2344,17,FALSE)</f>
        <v>32</v>
      </c>
      <c r="T1727" s="11" t="str">
        <f ca="1">VLOOKUP(A1727,'Hospitalisation Details'!$A$1:$Q$2336,16,FALSE)</f>
        <v>R1024</v>
      </c>
    </row>
    <row r="1728" ht="15.5" spans="1:20">
      <c r="A1728" s="10" t="s">
        <v>6227</v>
      </c>
      <c r="B1728" s="11" t="str">
        <f>VLOOKUP(A1728,'Customer Names'!$H$6:$K$2340,3,FALSE)</f>
        <v>  Lindsay M</v>
      </c>
      <c r="C1728" s="11">
        <f>VLOOKUP(A1728,'Medical Examinations'!$A$1:$L$2336,2,FALSE)</f>
        <v>25.84</v>
      </c>
      <c r="D1728" s="11">
        <f>VLOOKUP(A1728,'Medical Examinations'!$A$1:$L$2336,3,FALSE)</f>
        <v>8.55</v>
      </c>
      <c r="E1728" s="11" t="str">
        <f>VLOOKUP(A1728,'Medical Examinations'!$A$1:$L$2336,4,FALSE)</f>
        <v>yes</v>
      </c>
      <c r="F1728" s="11" t="str">
        <f>VLOOKUP(A1728,'Medical Examinations'!$A$1:$L$2336,5,FALSE)</f>
        <v>No</v>
      </c>
      <c r="G1728" s="11" t="str">
        <f>VLOOKUP(A1728,'Medical Examinations'!$A$1:$L$2336,6,FALSE)</f>
        <v>No</v>
      </c>
      <c r="H1728" s="11">
        <f>VLOOKUP(A1728,'Medical Examinations'!$A$1:$L$2336,8,FALSE)</f>
        <v>1</v>
      </c>
      <c r="I1728" s="11" t="str">
        <f>VLOOKUP(A1728,'Medical Examinations'!$A$1:$L$2336,10,FALSE)</f>
        <v>No</v>
      </c>
      <c r="J1728" s="11" t="str">
        <f>VLOOKUP(A1728,'Medical Examinations'!$A$1:$L$2336,11,FALSE)</f>
        <v>Over Weight</v>
      </c>
      <c r="K1728" s="11" t="str">
        <f>VLOOKUP(A1728,'Medical Examinations'!$A$1:$L$2336,12,FALSE)</f>
        <v>Diabetes</v>
      </c>
      <c r="L1728" s="10">
        <f ca="1">VLOOKUP(A1728,'Hospitalisation Details'!$A$1:$Q$2344,3,FALSE)</f>
        <v>1987</v>
      </c>
      <c r="M1728" s="10" t="str">
        <f ca="1">VLOOKUP(A1728,'Hospitalisation Details'!$A$1:$Q$2344,5,FALSE)</f>
        <v>Oct</v>
      </c>
      <c r="N1728" s="11">
        <f ca="1">VLOOKUP(A1728,'Hospitalisation Details'!$A$1:$Q$2344,6,FALSE)</f>
        <v>6</v>
      </c>
      <c r="O1728" s="17">
        <f ca="1">VLOOKUP(A1728,'Hospitalisation Details'!$A$1:$Q$2344,7,FALSE)</f>
        <v>32056</v>
      </c>
      <c r="P1728" s="11">
        <f ca="1">VLOOKUP(A1728,'Hospitalisation Details'!$A$1:$Q$2344,10,FALSE)</f>
        <v>16122.65</v>
      </c>
      <c r="Q1728" s="11" t="str">
        <f ca="1">VLOOKUP(A1728,'Hospitalisation Details'!$A$1:$Q$2344,12,FALSE)</f>
        <v>tier - 2</v>
      </c>
      <c r="R1728" s="11" t="str">
        <f ca="1">VLOOKUP(A1728,'Hospitalisation Details'!$A$1:$Q$2344,14,FALSE)</f>
        <v>tier - 1</v>
      </c>
      <c r="S1728" s="11">
        <f ca="1">VLOOKUP(A1728,'Hospitalisation Details'!$A$1:$Q$2344,17,FALSE)</f>
        <v>38</v>
      </c>
      <c r="T1728" s="11" t="str">
        <f ca="1">VLOOKUP(A1728,'Hospitalisation Details'!$A$1:$Q$2336,16,FALSE)</f>
        <v>R1011</v>
      </c>
    </row>
    <row r="1729" ht="15.5" spans="1:20">
      <c r="A1729" s="10" t="s">
        <v>6231</v>
      </c>
      <c r="B1729" s="11" t="str">
        <f>VLOOKUP(A1729,'Customer Names'!$H$6:$K$2340,3,FALSE)</f>
        <v>  Austen G</v>
      </c>
      <c r="C1729" s="11">
        <f>VLOOKUP(A1729,'Medical Examinations'!$A$1:$L$2336,2,FALSE)</f>
        <v>27.455</v>
      </c>
      <c r="D1729" s="11">
        <f>VLOOKUP(A1729,'Medical Examinations'!$A$1:$L$2336,3,FALSE)</f>
        <v>4.54</v>
      </c>
      <c r="E1729" s="11" t="str">
        <f>VLOOKUP(A1729,'Medical Examinations'!$A$1:$L$2336,4,FALSE)</f>
        <v>No</v>
      </c>
      <c r="F1729" s="11" t="str">
        <f>VLOOKUP(A1729,'Medical Examinations'!$A$1:$L$2336,5,FALSE)</f>
        <v>No</v>
      </c>
      <c r="G1729" s="11" t="str">
        <f>VLOOKUP(A1729,'Medical Examinations'!$A$1:$L$2336,6,FALSE)</f>
        <v>No</v>
      </c>
      <c r="H1729" s="11">
        <f>VLOOKUP(A1729,'Medical Examinations'!$A$1:$L$2336,8,FALSE)</f>
        <v>0</v>
      </c>
      <c r="I1729" s="11" t="str">
        <f>VLOOKUP(A1729,'Medical Examinations'!$A$1:$L$2336,10,FALSE)</f>
        <v>No</v>
      </c>
      <c r="J1729" s="11" t="str">
        <f>VLOOKUP(A1729,'Medical Examinations'!$A$1:$L$2336,11,FALSE)</f>
        <v>Over Weight</v>
      </c>
      <c r="K1729" s="11" t="str">
        <f>VLOOKUP(A1729,'Medical Examinations'!$A$1:$L$2336,12,FALSE)</f>
        <v>Normal</v>
      </c>
      <c r="L1729" s="10">
        <f ca="1">VLOOKUP(A1729,'Hospitalisation Details'!$A$1:$Q$2344,3,FALSE)</f>
        <v>1993</v>
      </c>
      <c r="M1729" s="10" t="str">
        <f ca="1">VLOOKUP(A1729,'Hospitalisation Details'!$A$1:$Q$2344,5,FALSE)</f>
        <v>Dec</v>
      </c>
      <c r="N1729" s="11">
        <f ca="1">VLOOKUP(A1729,'Hospitalisation Details'!$A$1:$Q$2344,6,FALSE)</f>
        <v>12</v>
      </c>
      <c r="O1729" s="17">
        <f ca="1">VLOOKUP(A1729,'Hospitalisation Details'!$A$1:$Q$2344,7,FALSE)</f>
        <v>34315</v>
      </c>
      <c r="P1729" s="11">
        <f ca="1">VLOOKUP(A1729,'Hospitalisation Details'!$A$1:$Q$2344,10,FALSE)</f>
        <v>16138.76</v>
      </c>
      <c r="Q1729" s="11" t="str">
        <f ca="1">VLOOKUP(A1729,'Hospitalisation Details'!$A$1:$Q$2344,12,FALSE)</f>
        <v>tier - 2</v>
      </c>
      <c r="R1729" s="11" t="str">
        <f ca="1">VLOOKUP(A1729,'Hospitalisation Details'!$A$1:$Q$2344,14,FALSE)</f>
        <v>tier - 3</v>
      </c>
      <c r="S1729" s="11">
        <f ca="1">VLOOKUP(A1729,'Hospitalisation Details'!$A$1:$Q$2344,17,FALSE)</f>
        <v>31</v>
      </c>
      <c r="T1729" s="11" t="str">
        <f ca="1">VLOOKUP(A1729,'Hospitalisation Details'!$A$1:$Q$2336,16,FALSE)</f>
        <v>R1017</v>
      </c>
    </row>
    <row r="1730" ht="15.5" spans="1:20">
      <c r="A1730" s="10" t="s">
        <v>6235</v>
      </c>
      <c r="B1730" s="11" t="str">
        <f>VLOOKUP(A1730,'Customer Names'!$H$6:$K$2340,3,FALSE)</f>
        <v>  Tory J</v>
      </c>
      <c r="C1730" s="11">
        <f>VLOOKUP(A1730,'Medical Examinations'!$A$1:$L$2336,2,FALSE)</f>
        <v>24.605</v>
      </c>
      <c r="D1730" s="11">
        <f>VLOOKUP(A1730,'Medical Examinations'!$A$1:$L$2336,3,FALSE)</f>
        <v>5.7</v>
      </c>
      <c r="E1730" s="11" t="str">
        <f>VLOOKUP(A1730,'Medical Examinations'!$A$1:$L$2336,4,FALSE)</f>
        <v>No</v>
      </c>
      <c r="F1730" s="11" t="str">
        <f>VLOOKUP(A1730,'Medical Examinations'!$A$1:$L$2336,5,FALSE)</f>
        <v>No</v>
      </c>
      <c r="G1730" s="11" t="str">
        <f>VLOOKUP(A1730,'Medical Examinations'!$A$1:$L$2336,6,FALSE)</f>
        <v>No</v>
      </c>
      <c r="H1730" s="11">
        <f>VLOOKUP(A1730,'Medical Examinations'!$A$1:$L$2336,8,FALSE)</f>
        <v>0</v>
      </c>
      <c r="I1730" s="11" t="str">
        <f>VLOOKUP(A1730,'Medical Examinations'!$A$1:$L$2336,10,FALSE)</f>
        <v>No</v>
      </c>
      <c r="J1730" s="11" t="str">
        <f>VLOOKUP(A1730,'Medical Examinations'!$A$1:$L$2336,11,FALSE)</f>
        <v>Normal Weight</v>
      </c>
      <c r="K1730" s="11" t="str">
        <f>VLOOKUP(A1730,'Medical Examinations'!$A$1:$L$2336,12,FALSE)</f>
        <v>Prediabetes</v>
      </c>
      <c r="L1730" s="10">
        <f ca="1">VLOOKUP(A1730,'Hospitalisation Details'!$A$1:$Q$2344,3,FALSE)</f>
        <v>1982</v>
      </c>
      <c r="M1730" s="10" t="str">
        <f ca="1">VLOOKUP(A1730,'Hospitalisation Details'!$A$1:$Q$2344,5,FALSE)</f>
        <v>Jul</v>
      </c>
      <c r="N1730" s="11">
        <f ca="1">VLOOKUP(A1730,'Hospitalisation Details'!$A$1:$Q$2344,6,FALSE)</f>
        <v>6</v>
      </c>
      <c r="O1730" s="17">
        <f ca="1">VLOOKUP(A1730,'Hospitalisation Details'!$A$1:$Q$2344,7,FALSE)</f>
        <v>30138</v>
      </c>
      <c r="P1730" s="11">
        <f ca="1">VLOOKUP(A1730,'Hospitalisation Details'!$A$1:$Q$2344,10,FALSE)</f>
        <v>16152.04</v>
      </c>
      <c r="Q1730" s="11" t="str">
        <f ca="1">VLOOKUP(A1730,'Hospitalisation Details'!$A$1:$Q$2344,12,FALSE)</f>
        <v>tier - 2</v>
      </c>
      <c r="R1730" s="11" t="str">
        <f ca="1">VLOOKUP(A1730,'Hospitalisation Details'!$A$1:$Q$2344,14,FALSE)</f>
        <v>tier - 1</v>
      </c>
      <c r="S1730" s="11">
        <f ca="1">VLOOKUP(A1730,'Hospitalisation Details'!$A$1:$Q$2344,17,FALSE)</f>
        <v>43</v>
      </c>
      <c r="T1730" s="11" t="str">
        <f ca="1">VLOOKUP(A1730,'Hospitalisation Details'!$A$1:$Q$2336,16,FALSE)</f>
        <v>R1026</v>
      </c>
    </row>
    <row r="1731" ht="15.5" spans="1:20">
      <c r="A1731" s="10" t="s">
        <v>6238</v>
      </c>
      <c r="B1731" s="11" t="str">
        <f>VLOOKUP(A1731,'Customer Names'!$H$6:$K$2340,3,FALSE)</f>
        <v>  Robert J</v>
      </c>
      <c r="C1731" s="11">
        <f>VLOOKUP(A1731,'Medical Examinations'!$A$1:$L$2336,2,FALSE)</f>
        <v>30.8</v>
      </c>
      <c r="D1731" s="11">
        <f>VLOOKUP(A1731,'Medical Examinations'!$A$1:$L$2336,3,FALSE)</f>
        <v>5.07</v>
      </c>
      <c r="E1731" s="11" t="str">
        <f>VLOOKUP(A1731,'Medical Examinations'!$A$1:$L$2336,4,FALSE)</f>
        <v>No</v>
      </c>
      <c r="F1731" s="11" t="str">
        <f>VLOOKUP(A1731,'Medical Examinations'!$A$1:$L$2336,5,FALSE)</f>
        <v>No</v>
      </c>
      <c r="G1731" s="11" t="str">
        <f>VLOOKUP(A1731,'Medical Examinations'!$A$1:$L$2336,6,FALSE)</f>
        <v>No</v>
      </c>
      <c r="H1731" s="11">
        <f>VLOOKUP(A1731,'Medical Examinations'!$A$1:$L$2336,8,FALSE)</f>
        <v>0</v>
      </c>
      <c r="I1731" s="11" t="str">
        <f>VLOOKUP(A1731,'Medical Examinations'!$A$1:$L$2336,10,FALSE)</f>
        <v>No</v>
      </c>
      <c r="J1731" s="11" t="str">
        <f>VLOOKUP(A1731,'Medical Examinations'!$A$1:$L$2336,11,FALSE)</f>
        <v>Obesity</v>
      </c>
      <c r="K1731" s="11" t="str">
        <f>VLOOKUP(A1731,'Medical Examinations'!$A$1:$L$2336,12,FALSE)</f>
        <v>Normal</v>
      </c>
      <c r="L1731" s="10">
        <f ca="1">VLOOKUP(A1731,'Hospitalisation Details'!$A$1:$Q$2344,3,FALSE)</f>
        <v>1974</v>
      </c>
      <c r="M1731" s="10" t="str">
        <f ca="1">VLOOKUP(A1731,'Hospitalisation Details'!$A$1:$Q$2344,5,FALSE)</f>
        <v>Sep</v>
      </c>
      <c r="N1731" s="11">
        <f ca="1">VLOOKUP(A1731,'Hospitalisation Details'!$A$1:$Q$2344,6,FALSE)</f>
        <v>11</v>
      </c>
      <c r="O1731" s="17">
        <f ca="1">VLOOKUP(A1731,'Hospitalisation Details'!$A$1:$Q$2344,7,FALSE)</f>
        <v>27283</v>
      </c>
      <c r="P1731" s="11">
        <f ca="1">VLOOKUP(A1731,'Hospitalisation Details'!$A$1:$Q$2344,10,FALSE)</f>
        <v>16190.97</v>
      </c>
      <c r="Q1731" s="11" t="str">
        <f ca="1">VLOOKUP(A1731,'Hospitalisation Details'!$A$1:$Q$2344,12,FALSE)</f>
        <v>tier - 2</v>
      </c>
      <c r="R1731" s="11" t="str">
        <f ca="1">VLOOKUP(A1731,'Hospitalisation Details'!$A$1:$Q$2344,14,FALSE)</f>
        <v>tier - 3</v>
      </c>
      <c r="S1731" s="11">
        <f ca="1">VLOOKUP(A1731,'Hospitalisation Details'!$A$1:$Q$2344,17,FALSE)</f>
        <v>51</v>
      </c>
      <c r="T1731" s="11" t="str">
        <f ca="1">VLOOKUP(A1731,'Hospitalisation Details'!$A$1:$Q$2336,16,FALSE)</f>
        <v>R1012</v>
      </c>
    </row>
    <row r="1732" ht="15.5" spans="1:20">
      <c r="A1732" s="10" t="s">
        <v>6242</v>
      </c>
      <c r="B1732" s="11" t="str">
        <f>VLOOKUP(A1732,'Customer Names'!$H$6:$K$2340,3,FALSE)</f>
        <v>  Steph</v>
      </c>
      <c r="C1732" s="11">
        <f>VLOOKUP(A1732,'Medical Examinations'!$A$1:$L$2336,2,FALSE)</f>
        <v>34.8</v>
      </c>
      <c r="D1732" s="11">
        <f>VLOOKUP(A1732,'Medical Examinations'!$A$1:$L$2336,3,FALSE)</f>
        <v>4.38</v>
      </c>
      <c r="E1732" s="11" t="str">
        <f>VLOOKUP(A1732,'Medical Examinations'!$A$1:$L$2336,4,FALSE)</f>
        <v>No</v>
      </c>
      <c r="F1732" s="11" t="str">
        <f>VLOOKUP(A1732,'Medical Examinations'!$A$1:$L$2336,5,FALSE)</f>
        <v>No</v>
      </c>
      <c r="G1732" s="11" t="str">
        <f>VLOOKUP(A1732,'Medical Examinations'!$A$1:$L$2336,6,FALSE)</f>
        <v>No</v>
      </c>
      <c r="H1732" s="11">
        <f>VLOOKUP(A1732,'Medical Examinations'!$A$1:$L$2336,8,FALSE)</f>
        <v>1</v>
      </c>
      <c r="I1732" s="11" t="str">
        <f>VLOOKUP(A1732,'Medical Examinations'!$A$1:$L$2336,10,FALSE)</f>
        <v>No</v>
      </c>
      <c r="J1732" s="11" t="str">
        <f>VLOOKUP(A1732,'Medical Examinations'!$A$1:$L$2336,11,FALSE)</f>
        <v>Obesity</v>
      </c>
      <c r="K1732" s="11" t="str">
        <f>VLOOKUP(A1732,'Medical Examinations'!$A$1:$L$2336,12,FALSE)</f>
        <v>Normal</v>
      </c>
      <c r="L1732" s="10">
        <f ca="1">VLOOKUP(A1732,'Hospitalisation Details'!$A$1:$Q$2344,3,FALSE)</f>
        <v>1988</v>
      </c>
      <c r="M1732" s="10" t="str">
        <f ca="1">VLOOKUP(A1732,'Hospitalisation Details'!$A$1:$Q$2344,5,FALSE)</f>
        <v>Aug</v>
      </c>
      <c r="N1732" s="11">
        <f ca="1">VLOOKUP(A1732,'Hospitalisation Details'!$A$1:$Q$2344,6,FALSE)</f>
        <v>6</v>
      </c>
      <c r="O1732" s="17">
        <f ca="1">VLOOKUP(A1732,'Hospitalisation Details'!$A$1:$Q$2344,7,FALSE)</f>
        <v>32361</v>
      </c>
      <c r="P1732" s="11">
        <f ca="1">VLOOKUP(A1732,'Hospitalisation Details'!$A$1:$Q$2344,10,FALSE)</f>
        <v>16199.1</v>
      </c>
      <c r="Q1732" s="11" t="str">
        <f ca="1">VLOOKUP(A1732,'Hospitalisation Details'!$A$1:$Q$2344,12,FALSE)</f>
        <v>tier - 2</v>
      </c>
      <c r="R1732" s="11" t="str">
        <f ca="1">VLOOKUP(A1732,'Hospitalisation Details'!$A$1:$Q$2344,14,FALSE)</f>
        <v>tier - 2</v>
      </c>
      <c r="S1732" s="11">
        <f ca="1">VLOOKUP(A1732,'Hospitalisation Details'!$A$1:$Q$2344,17,FALSE)</f>
        <v>37</v>
      </c>
      <c r="T1732" s="11" t="str">
        <f ca="1">VLOOKUP(A1732,'Hospitalisation Details'!$A$1:$Q$2336,16,FALSE)</f>
        <v>R1012</v>
      </c>
    </row>
    <row r="1733" ht="15.5" spans="1:20">
      <c r="A1733" s="10" t="s">
        <v>6245</v>
      </c>
      <c r="B1733" s="11" t="str">
        <f>VLOOKUP(A1733,'Customer Names'!$H$6:$K$2340,3,FALSE)</f>
        <v>  Kate</v>
      </c>
      <c r="C1733" s="11">
        <f>VLOOKUP(A1733,'Medical Examinations'!$A$1:$L$2336,2,FALSE)</f>
        <v>34.21</v>
      </c>
      <c r="D1733" s="11">
        <f>VLOOKUP(A1733,'Medical Examinations'!$A$1:$L$2336,3,FALSE)</f>
        <v>4.54</v>
      </c>
      <c r="E1733" s="11" t="str">
        <f>VLOOKUP(A1733,'Medical Examinations'!$A$1:$L$2336,4,FALSE)</f>
        <v>No</v>
      </c>
      <c r="F1733" s="11" t="str">
        <f>VLOOKUP(A1733,'Medical Examinations'!$A$1:$L$2336,5,FALSE)</f>
        <v>No</v>
      </c>
      <c r="G1733" s="11" t="str">
        <f>VLOOKUP(A1733,'Medical Examinations'!$A$1:$L$2336,6,FALSE)</f>
        <v>No</v>
      </c>
      <c r="H1733" s="11">
        <f>VLOOKUP(A1733,'Medical Examinations'!$A$1:$L$2336,8,FALSE)</f>
        <v>1</v>
      </c>
      <c r="I1733" s="11" t="str">
        <f>VLOOKUP(A1733,'Medical Examinations'!$A$1:$L$2336,10,FALSE)</f>
        <v>No</v>
      </c>
      <c r="J1733" s="11" t="str">
        <f>VLOOKUP(A1733,'Medical Examinations'!$A$1:$L$2336,11,FALSE)</f>
        <v>Obesity</v>
      </c>
      <c r="K1733" s="11" t="str">
        <f>VLOOKUP(A1733,'Medical Examinations'!$A$1:$L$2336,12,FALSE)</f>
        <v>Normal</v>
      </c>
      <c r="L1733" s="10">
        <f ca="1">VLOOKUP(A1733,'Hospitalisation Details'!$A$1:$Q$2344,3,FALSE)</f>
        <v>1988</v>
      </c>
      <c r="M1733" s="10" t="str">
        <f ca="1">VLOOKUP(A1733,'Hospitalisation Details'!$A$1:$Q$2344,5,FALSE)</f>
        <v>Aug</v>
      </c>
      <c r="N1733" s="11">
        <f ca="1">VLOOKUP(A1733,'Hospitalisation Details'!$A$1:$Q$2344,6,FALSE)</f>
        <v>21</v>
      </c>
      <c r="O1733" s="17">
        <f ca="1">VLOOKUP(A1733,'Hospitalisation Details'!$A$1:$Q$2344,7,FALSE)</f>
        <v>32376</v>
      </c>
      <c r="P1733" s="11">
        <f ca="1">VLOOKUP(A1733,'Hospitalisation Details'!$A$1:$Q$2344,10,FALSE)</f>
        <v>16205.88</v>
      </c>
      <c r="Q1733" s="11" t="str">
        <f ca="1">VLOOKUP(A1733,'Hospitalisation Details'!$A$1:$Q$2344,12,FALSE)</f>
        <v>tier - 2</v>
      </c>
      <c r="R1733" s="11" t="str">
        <f ca="1">VLOOKUP(A1733,'Hospitalisation Details'!$A$1:$Q$2344,14,FALSE)</f>
        <v>tier - 1</v>
      </c>
      <c r="S1733" s="11">
        <f ca="1">VLOOKUP(A1733,'Hospitalisation Details'!$A$1:$Q$2344,17,FALSE)</f>
        <v>37</v>
      </c>
      <c r="T1733" s="11" t="str">
        <f ca="1">VLOOKUP(A1733,'Hospitalisation Details'!$A$1:$Q$2336,16,FALSE)</f>
        <v>R1012</v>
      </c>
    </row>
    <row r="1734" ht="15.5" spans="1:20">
      <c r="A1734" s="10" t="s">
        <v>6248</v>
      </c>
      <c r="B1734" s="11" t="str">
        <f>VLOOKUP(A1734,'Customer Names'!$H$6:$K$2340,3,FALSE)</f>
        <v>  Kristina</v>
      </c>
      <c r="C1734" s="11">
        <f>VLOOKUP(A1734,'Medical Examinations'!$A$1:$L$2336,2,FALSE)</f>
        <v>31</v>
      </c>
      <c r="D1734" s="11">
        <f>VLOOKUP(A1734,'Medical Examinations'!$A$1:$L$2336,3,FALSE)</f>
        <v>5.38</v>
      </c>
      <c r="E1734" s="11" t="str">
        <f>VLOOKUP(A1734,'Medical Examinations'!$A$1:$L$2336,4,FALSE)</f>
        <v>No</v>
      </c>
      <c r="F1734" s="11" t="str">
        <f>VLOOKUP(A1734,'Medical Examinations'!$A$1:$L$2336,5,FALSE)</f>
        <v>No</v>
      </c>
      <c r="G1734" s="11" t="str">
        <f>VLOOKUP(A1734,'Medical Examinations'!$A$1:$L$2336,6,FALSE)</f>
        <v>No</v>
      </c>
      <c r="H1734" s="11">
        <f>VLOOKUP(A1734,'Medical Examinations'!$A$1:$L$2336,8,FALSE)</f>
        <v>1</v>
      </c>
      <c r="I1734" s="11" t="str">
        <f>VLOOKUP(A1734,'Medical Examinations'!$A$1:$L$2336,10,FALSE)</f>
        <v>No</v>
      </c>
      <c r="J1734" s="11" t="str">
        <f>VLOOKUP(A1734,'Medical Examinations'!$A$1:$L$2336,11,FALSE)</f>
        <v>Obesity</v>
      </c>
      <c r="K1734" s="11" t="str">
        <f>VLOOKUP(A1734,'Medical Examinations'!$A$1:$L$2336,12,FALSE)</f>
        <v>Normal</v>
      </c>
      <c r="L1734" s="10">
        <f ca="1">VLOOKUP(A1734,'Hospitalisation Details'!$A$1:$Q$2344,3,FALSE)</f>
        <v>2002</v>
      </c>
      <c r="M1734" s="10" t="str">
        <f ca="1">VLOOKUP(A1734,'Hospitalisation Details'!$A$1:$Q$2344,5,FALSE)</f>
        <v>Sep</v>
      </c>
      <c r="N1734" s="11">
        <f ca="1">VLOOKUP(A1734,'Hospitalisation Details'!$A$1:$Q$2344,6,FALSE)</f>
        <v>8</v>
      </c>
      <c r="O1734" s="17">
        <f ca="1">VLOOKUP(A1734,'Hospitalisation Details'!$A$1:$Q$2344,7,FALSE)</f>
        <v>37507</v>
      </c>
      <c r="P1734" s="11">
        <f ca="1">VLOOKUP(A1734,'Hospitalisation Details'!$A$1:$Q$2344,10,FALSE)</f>
        <v>16232.85</v>
      </c>
      <c r="Q1734" s="11" t="str">
        <f ca="1">VLOOKUP(A1734,'Hospitalisation Details'!$A$1:$Q$2344,12,FALSE)</f>
        <v>tier - 2</v>
      </c>
      <c r="R1734" s="11" t="str">
        <f ca="1">VLOOKUP(A1734,'Hospitalisation Details'!$A$1:$Q$2344,14,FALSE)</f>
        <v>tier - 1</v>
      </c>
      <c r="S1734" s="11">
        <f ca="1">VLOOKUP(A1734,'Hospitalisation Details'!$A$1:$Q$2344,17,FALSE)</f>
        <v>23</v>
      </c>
      <c r="T1734" s="11" t="str">
        <f ca="1">VLOOKUP(A1734,'Hospitalisation Details'!$A$1:$Q$2336,16,FALSE)</f>
        <v>R1011</v>
      </c>
    </row>
    <row r="1735" ht="15.5" spans="1:20">
      <c r="A1735" s="10" t="s">
        <v>6252</v>
      </c>
      <c r="B1735" s="11" t="str">
        <f>VLOOKUP(A1735,'Customer Names'!$H$6:$K$2340,3,FALSE)</f>
        <v>  Flo</v>
      </c>
      <c r="C1735" s="11">
        <f>VLOOKUP(A1735,'Medical Examinations'!$A$1:$L$2336,2,FALSE)</f>
        <v>26.125</v>
      </c>
      <c r="D1735" s="11">
        <f>VLOOKUP(A1735,'Medical Examinations'!$A$1:$L$2336,3,FALSE)</f>
        <v>5.55</v>
      </c>
      <c r="E1735" s="11" t="str">
        <f>VLOOKUP(A1735,'Medical Examinations'!$A$1:$L$2336,4,FALSE)</f>
        <v>No</v>
      </c>
      <c r="F1735" s="11" t="str">
        <f>VLOOKUP(A1735,'Medical Examinations'!$A$1:$L$2336,5,FALSE)</f>
        <v>No</v>
      </c>
      <c r="G1735" s="11" t="str">
        <f>VLOOKUP(A1735,'Medical Examinations'!$A$1:$L$2336,6,FALSE)</f>
        <v>No</v>
      </c>
      <c r="H1735" s="11">
        <f>VLOOKUP(A1735,'Medical Examinations'!$A$1:$L$2336,8,FALSE)</f>
        <v>1</v>
      </c>
      <c r="I1735" s="11" t="str">
        <f>VLOOKUP(A1735,'Medical Examinations'!$A$1:$L$2336,10,FALSE)</f>
        <v>No</v>
      </c>
      <c r="J1735" s="11" t="str">
        <f>VLOOKUP(A1735,'Medical Examinations'!$A$1:$L$2336,11,FALSE)</f>
        <v>Over Weight</v>
      </c>
      <c r="K1735" s="11" t="str">
        <f>VLOOKUP(A1735,'Medical Examinations'!$A$1:$L$2336,12,FALSE)</f>
        <v>Normal</v>
      </c>
      <c r="L1735" s="10">
        <f ca="1">VLOOKUP(A1735,'Hospitalisation Details'!$A$1:$Q$2344,3,FALSE)</f>
        <v>1972</v>
      </c>
      <c r="M1735" s="10" t="str">
        <f ca="1">VLOOKUP(A1735,'Hospitalisation Details'!$A$1:$Q$2344,5,FALSE)</f>
        <v>Jul</v>
      </c>
      <c r="N1735" s="11">
        <f ca="1">VLOOKUP(A1735,'Hospitalisation Details'!$A$1:$Q$2344,6,FALSE)</f>
        <v>30</v>
      </c>
      <c r="O1735" s="17">
        <f ca="1">VLOOKUP(A1735,'Hospitalisation Details'!$A$1:$Q$2344,7,FALSE)</f>
        <v>26510</v>
      </c>
      <c r="P1735" s="11">
        <f ca="1">VLOOKUP(A1735,'Hospitalisation Details'!$A$1:$Q$2344,10,FALSE)</f>
        <v>16267.32</v>
      </c>
      <c r="Q1735" s="11" t="str">
        <f ca="1">VLOOKUP(A1735,'Hospitalisation Details'!$A$1:$Q$2344,12,FALSE)</f>
        <v>tier - 2</v>
      </c>
      <c r="R1735" s="11" t="str">
        <f ca="1">VLOOKUP(A1735,'Hospitalisation Details'!$A$1:$Q$2344,14,FALSE)</f>
        <v>tier - 2</v>
      </c>
      <c r="S1735" s="11">
        <f ca="1">VLOOKUP(A1735,'Hospitalisation Details'!$A$1:$Q$2344,17,FALSE)</f>
        <v>53</v>
      </c>
      <c r="T1735" s="11" t="str">
        <f ca="1">VLOOKUP(A1735,'Hospitalisation Details'!$A$1:$Q$2336,16,FALSE)</f>
        <v>R1023</v>
      </c>
    </row>
    <row r="1736" ht="15.5" spans="1:20">
      <c r="A1736" s="10" t="s">
        <v>6255</v>
      </c>
      <c r="B1736" s="11" t="str">
        <f>VLOOKUP(A1736,'Customer Names'!$H$6:$K$2340,3,FALSE)</f>
        <v>  Sarah P</v>
      </c>
      <c r="C1736" s="11">
        <f>VLOOKUP(A1736,'Medical Examinations'!$A$1:$L$2336,2,FALSE)</f>
        <v>30.13</v>
      </c>
      <c r="D1736" s="11">
        <f>VLOOKUP(A1736,'Medical Examinations'!$A$1:$L$2336,3,FALSE)</f>
        <v>4.03</v>
      </c>
      <c r="E1736" s="11" t="str">
        <f>VLOOKUP(A1736,'Medical Examinations'!$A$1:$L$2336,4,FALSE)</f>
        <v>yes</v>
      </c>
      <c r="F1736" s="11" t="str">
        <f>VLOOKUP(A1736,'Medical Examinations'!$A$1:$L$2336,5,FALSE)</f>
        <v>No</v>
      </c>
      <c r="G1736" s="11" t="str">
        <f>VLOOKUP(A1736,'Medical Examinations'!$A$1:$L$2336,6,FALSE)</f>
        <v>No</v>
      </c>
      <c r="H1736" s="11">
        <f>VLOOKUP(A1736,'Medical Examinations'!$A$1:$L$2336,8,FALSE)</f>
        <v>1</v>
      </c>
      <c r="I1736" s="11" t="str">
        <f>VLOOKUP(A1736,'Medical Examinations'!$A$1:$L$2336,10,FALSE)</f>
        <v>No</v>
      </c>
      <c r="J1736" s="11" t="str">
        <f>VLOOKUP(A1736,'Medical Examinations'!$A$1:$L$2336,11,FALSE)</f>
        <v>Obesity</v>
      </c>
      <c r="K1736" s="11" t="str">
        <f>VLOOKUP(A1736,'Medical Examinations'!$A$1:$L$2336,12,FALSE)</f>
        <v>Normal</v>
      </c>
      <c r="L1736" s="10">
        <f ca="1">VLOOKUP(A1736,'Hospitalisation Details'!$A$1:$Q$2344,3,FALSE)</f>
        <v>2003</v>
      </c>
      <c r="M1736" s="10" t="str">
        <f ca="1">VLOOKUP(A1736,'Hospitalisation Details'!$A$1:$Q$2344,5,FALSE)</f>
        <v>Aug</v>
      </c>
      <c r="N1736" s="11">
        <f ca="1">VLOOKUP(A1736,'Hospitalisation Details'!$A$1:$Q$2344,6,FALSE)</f>
        <v>24</v>
      </c>
      <c r="O1736" s="17">
        <f ca="1">VLOOKUP(A1736,'Hospitalisation Details'!$A$1:$Q$2344,7,FALSE)</f>
        <v>37857</v>
      </c>
      <c r="P1736" s="11">
        <f ca="1">VLOOKUP(A1736,'Hospitalisation Details'!$A$1:$Q$2344,10,FALSE)</f>
        <v>16297.85</v>
      </c>
      <c r="Q1736" s="11" t="str">
        <f ca="1">VLOOKUP(A1736,'Hospitalisation Details'!$A$1:$Q$2344,12,FALSE)</f>
        <v>tier - 2</v>
      </c>
      <c r="R1736" s="11" t="str">
        <f ca="1">VLOOKUP(A1736,'Hospitalisation Details'!$A$1:$Q$2344,14,FALSE)</f>
        <v>tier - 3</v>
      </c>
      <c r="S1736" s="11">
        <f ca="1">VLOOKUP(A1736,'Hospitalisation Details'!$A$1:$Q$2344,17,FALSE)</f>
        <v>22</v>
      </c>
      <c r="T1736" s="11" t="str">
        <f ca="1">VLOOKUP(A1736,'Hospitalisation Details'!$A$1:$Q$2336,16,FALSE)</f>
        <v>R1011</v>
      </c>
    </row>
    <row r="1737" ht="15.5" spans="1:20">
      <c r="A1737" s="10" t="s">
        <v>6258</v>
      </c>
      <c r="B1737" s="11" t="str">
        <f>VLOOKUP(A1737,'Customer Names'!$H$6:$K$2340,3,FALSE)</f>
        <v>  Anabel</v>
      </c>
      <c r="C1737" s="11">
        <f>VLOOKUP(A1737,'Medical Examinations'!$A$1:$L$2336,2,FALSE)</f>
        <v>34.19</v>
      </c>
      <c r="D1737" s="11">
        <f>VLOOKUP(A1737,'Medical Examinations'!$A$1:$L$2336,3,FALSE)</f>
        <v>4.19</v>
      </c>
      <c r="E1737" s="11" t="str">
        <f>VLOOKUP(A1737,'Medical Examinations'!$A$1:$L$2336,4,FALSE)</f>
        <v>No</v>
      </c>
      <c r="F1737" s="11" t="str">
        <f>VLOOKUP(A1737,'Medical Examinations'!$A$1:$L$2336,5,FALSE)</f>
        <v>No</v>
      </c>
      <c r="G1737" s="11" t="str">
        <f>VLOOKUP(A1737,'Medical Examinations'!$A$1:$L$2336,6,FALSE)</f>
        <v>No</v>
      </c>
      <c r="H1737" s="11">
        <f>VLOOKUP(A1737,'Medical Examinations'!$A$1:$L$2336,8,FALSE)</f>
        <v>0</v>
      </c>
      <c r="I1737" s="11" t="str">
        <f>VLOOKUP(A1737,'Medical Examinations'!$A$1:$L$2336,10,FALSE)</f>
        <v>No</v>
      </c>
      <c r="J1737" s="11" t="str">
        <f>VLOOKUP(A1737,'Medical Examinations'!$A$1:$L$2336,11,FALSE)</f>
        <v>Obesity</v>
      </c>
      <c r="K1737" s="11" t="str">
        <f>VLOOKUP(A1737,'Medical Examinations'!$A$1:$L$2336,12,FALSE)</f>
        <v>Normal</v>
      </c>
      <c r="L1737" s="10">
        <f ca="1">VLOOKUP(A1737,'Hospitalisation Details'!$A$1:$Q$2344,3,FALSE)</f>
        <v>1969</v>
      </c>
      <c r="M1737" s="10" t="str">
        <f ca="1">VLOOKUP(A1737,'Hospitalisation Details'!$A$1:$Q$2344,5,FALSE)</f>
        <v>Aug</v>
      </c>
      <c r="N1737" s="11">
        <f ca="1">VLOOKUP(A1737,'Hospitalisation Details'!$A$1:$Q$2344,6,FALSE)</f>
        <v>8</v>
      </c>
      <c r="O1737" s="17">
        <f ca="1">VLOOKUP(A1737,'Hospitalisation Details'!$A$1:$Q$2344,7,FALSE)</f>
        <v>25423</v>
      </c>
      <c r="P1737" s="11">
        <f ca="1">VLOOKUP(A1737,'Hospitalisation Details'!$A$1:$Q$2344,10,FALSE)</f>
        <v>16311.05</v>
      </c>
      <c r="Q1737" s="11" t="str">
        <f ca="1">VLOOKUP(A1737,'Hospitalisation Details'!$A$1:$Q$2344,12,FALSE)</f>
        <v>tier - 2</v>
      </c>
      <c r="R1737" s="11" t="str">
        <f ca="1">VLOOKUP(A1737,'Hospitalisation Details'!$A$1:$Q$2344,14,FALSE)</f>
        <v>tier - 3</v>
      </c>
      <c r="S1737" s="11">
        <f ca="1">VLOOKUP(A1737,'Hospitalisation Details'!$A$1:$Q$2344,17,FALSE)</f>
        <v>56</v>
      </c>
      <c r="T1737" s="11" t="str">
        <f ca="1">VLOOKUP(A1737,'Hospitalisation Details'!$A$1:$Q$2336,16,FALSE)</f>
        <v>R1026</v>
      </c>
    </row>
    <row r="1738" ht="15.5" spans="1:20">
      <c r="A1738" s="10" t="s">
        <v>6261</v>
      </c>
      <c r="B1738" s="11" t="str">
        <f>VLOOKUP(A1738,'Customer Names'!$H$6:$K$2340,3,FALSE)</f>
        <v>  Ian</v>
      </c>
      <c r="C1738" s="11">
        <f>VLOOKUP(A1738,'Medical Examinations'!$A$1:$L$2336,2,FALSE)</f>
        <v>22.515</v>
      </c>
      <c r="D1738" s="11">
        <f>VLOOKUP(A1738,'Medical Examinations'!$A$1:$L$2336,3,FALSE)</f>
        <v>4.37</v>
      </c>
      <c r="E1738" s="11" t="str">
        <f>VLOOKUP(A1738,'Medical Examinations'!$A$1:$L$2336,4,FALSE)</f>
        <v>No</v>
      </c>
      <c r="F1738" s="11" t="str">
        <f>VLOOKUP(A1738,'Medical Examinations'!$A$1:$L$2336,5,FALSE)</f>
        <v>No</v>
      </c>
      <c r="G1738" s="11" t="str">
        <f>VLOOKUP(A1738,'Medical Examinations'!$A$1:$L$2336,6,FALSE)</f>
        <v>Yes</v>
      </c>
      <c r="H1738" s="11">
        <f>VLOOKUP(A1738,'Medical Examinations'!$A$1:$L$2336,8,FALSE)</f>
        <v>1</v>
      </c>
      <c r="I1738" s="11" t="str">
        <f>VLOOKUP(A1738,'Medical Examinations'!$A$1:$L$2336,10,FALSE)</f>
        <v>No</v>
      </c>
      <c r="J1738" s="11" t="str">
        <f>VLOOKUP(A1738,'Medical Examinations'!$A$1:$L$2336,11,FALSE)</f>
        <v>Normal Weight</v>
      </c>
      <c r="K1738" s="11" t="str">
        <f>VLOOKUP(A1738,'Medical Examinations'!$A$1:$L$2336,12,FALSE)</f>
        <v>Normal</v>
      </c>
      <c r="L1738" s="10">
        <f ca="1">VLOOKUP(A1738,'Hospitalisation Details'!$A$1:$Q$2344,3,FALSE)</f>
        <v>1965</v>
      </c>
      <c r="M1738" s="10" t="str">
        <f ca="1">VLOOKUP(A1738,'Hospitalisation Details'!$A$1:$Q$2344,5,FALSE)</f>
        <v>Dec</v>
      </c>
      <c r="N1738" s="11">
        <f ca="1">VLOOKUP(A1738,'Hospitalisation Details'!$A$1:$Q$2344,6,FALSE)</f>
        <v>5</v>
      </c>
      <c r="O1738" s="17">
        <f ca="1">VLOOKUP(A1738,'Hospitalisation Details'!$A$1:$Q$2344,7,FALSE)</f>
        <v>24081</v>
      </c>
      <c r="P1738" s="11">
        <f ca="1">VLOOKUP(A1738,'Hospitalisation Details'!$A$1:$Q$2344,10,FALSE)</f>
        <v>16351.42</v>
      </c>
      <c r="Q1738" s="11" t="str">
        <f ca="1">VLOOKUP(A1738,'Hospitalisation Details'!$A$1:$Q$2344,12,FALSE)</f>
        <v>tier - 2</v>
      </c>
      <c r="R1738" s="11" t="str">
        <f ca="1">VLOOKUP(A1738,'Hospitalisation Details'!$A$1:$Q$2344,14,FALSE)</f>
        <v>tier - 3</v>
      </c>
      <c r="S1738" s="11">
        <f ca="1">VLOOKUP(A1738,'Hospitalisation Details'!$A$1:$Q$2344,17,FALSE)</f>
        <v>59</v>
      </c>
      <c r="T1738" s="11" t="str">
        <f ca="1">VLOOKUP(A1738,'Hospitalisation Details'!$A$1:$Q$2336,16,FALSE)</f>
        <v>R1026</v>
      </c>
    </row>
    <row r="1739" ht="15.5" spans="1:20">
      <c r="A1739" s="10" t="s">
        <v>6265</v>
      </c>
      <c r="B1739" s="11" t="str">
        <f>VLOOKUP(A1739,'Customer Names'!$H$6:$K$2340,3,FALSE)</f>
        <v>  Alex</v>
      </c>
      <c r="C1739" s="11">
        <f>VLOOKUP(A1739,'Medical Examinations'!$A$1:$L$2336,2,FALSE)</f>
        <v>18.24</v>
      </c>
      <c r="D1739" s="11">
        <f>VLOOKUP(A1739,'Medical Examinations'!$A$1:$L$2336,3,FALSE)</f>
        <v>5.31</v>
      </c>
      <c r="E1739" s="11" t="str">
        <f>VLOOKUP(A1739,'Medical Examinations'!$A$1:$L$2336,4,FALSE)</f>
        <v>yes</v>
      </c>
      <c r="F1739" s="11" t="str">
        <f>VLOOKUP(A1739,'Medical Examinations'!$A$1:$L$2336,5,FALSE)</f>
        <v>No</v>
      </c>
      <c r="G1739" s="11" t="str">
        <f>VLOOKUP(A1739,'Medical Examinations'!$A$1:$L$2336,6,FALSE)</f>
        <v>Yes</v>
      </c>
      <c r="H1739" s="11">
        <f>VLOOKUP(A1739,'Medical Examinations'!$A$1:$L$2336,8,FALSE)</f>
        <v>1</v>
      </c>
      <c r="I1739" s="11" t="str">
        <f>VLOOKUP(A1739,'Medical Examinations'!$A$1:$L$2336,10,FALSE)</f>
        <v>No</v>
      </c>
      <c r="J1739" s="11" t="str">
        <f>VLOOKUP(A1739,'Medical Examinations'!$A$1:$L$2336,11,FALSE)</f>
        <v>Under Weight</v>
      </c>
      <c r="K1739" s="11" t="str">
        <f>VLOOKUP(A1739,'Medical Examinations'!$A$1:$L$2336,12,FALSE)</f>
        <v>Normal</v>
      </c>
      <c r="L1739" s="10">
        <f ca="1">VLOOKUP(A1739,'Hospitalisation Details'!$A$1:$Q$2344,3,FALSE)</f>
        <v>1995</v>
      </c>
      <c r="M1739" s="10" t="str">
        <f ca="1">VLOOKUP(A1739,'Hospitalisation Details'!$A$1:$Q$2344,5,FALSE)</f>
        <v>Sep</v>
      </c>
      <c r="N1739" s="11">
        <f ca="1">VLOOKUP(A1739,'Hospitalisation Details'!$A$1:$Q$2344,6,FALSE)</f>
        <v>28</v>
      </c>
      <c r="O1739" s="17">
        <f ca="1">VLOOKUP(A1739,'Hospitalisation Details'!$A$1:$Q$2344,7,FALSE)</f>
        <v>34970</v>
      </c>
      <c r="P1739" s="11">
        <f ca="1">VLOOKUP(A1739,'Hospitalisation Details'!$A$1:$Q$2344,10,FALSE)</f>
        <v>16420.49</v>
      </c>
      <c r="Q1739" s="11" t="str">
        <f ca="1">VLOOKUP(A1739,'Hospitalisation Details'!$A$1:$Q$2344,12,FALSE)</f>
        <v>tier - 2</v>
      </c>
      <c r="R1739" s="11" t="str">
        <f ca="1">VLOOKUP(A1739,'Hospitalisation Details'!$A$1:$Q$2344,14,FALSE)</f>
        <v>tier - 3</v>
      </c>
      <c r="S1739" s="11">
        <f ca="1">VLOOKUP(A1739,'Hospitalisation Details'!$A$1:$Q$2344,17,FALSE)</f>
        <v>30</v>
      </c>
      <c r="T1739" s="11" t="str">
        <f ca="1">VLOOKUP(A1739,'Hospitalisation Details'!$A$1:$Q$2336,16,FALSE)</f>
        <v>R1012</v>
      </c>
    </row>
    <row r="1740" ht="15.5" spans="1:20">
      <c r="A1740" s="10" t="s">
        <v>6269</v>
      </c>
      <c r="B1740" s="11" t="str">
        <f>VLOOKUP(A1740,'Customer Names'!$H$6:$K$2340,3,FALSE)</f>
        <v>  Richard J</v>
      </c>
      <c r="C1740" s="11">
        <f>VLOOKUP(A1740,'Medical Examinations'!$A$1:$L$2336,2,FALSE)</f>
        <v>37.28</v>
      </c>
      <c r="D1740" s="11">
        <f>VLOOKUP(A1740,'Medical Examinations'!$A$1:$L$2336,3,FALSE)</f>
        <v>4.66</v>
      </c>
      <c r="E1740" s="11" t="str">
        <f>VLOOKUP(A1740,'Medical Examinations'!$A$1:$L$2336,4,FALSE)</f>
        <v>No</v>
      </c>
      <c r="F1740" s="11" t="str">
        <f>VLOOKUP(A1740,'Medical Examinations'!$A$1:$L$2336,5,FALSE)</f>
        <v>yes</v>
      </c>
      <c r="G1740" s="11" t="str">
        <f>VLOOKUP(A1740,'Medical Examinations'!$A$1:$L$2336,6,FALSE)</f>
        <v>No</v>
      </c>
      <c r="H1740" s="11">
        <f>VLOOKUP(A1740,'Medical Examinations'!$A$1:$L$2336,8,FALSE)</f>
        <v>1</v>
      </c>
      <c r="I1740" s="11" t="str">
        <f>VLOOKUP(A1740,'Medical Examinations'!$A$1:$L$2336,10,FALSE)</f>
        <v>No</v>
      </c>
      <c r="J1740" s="11" t="str">
        <f>VLOOKUP(A1740,'Medical Examinations'!$A$1:$L$2336,11,FALSE)</f>
        <v>Obesity</v>
      </c>
      <c r="K1740" s="11" t="str">
        <f>VLOOKUP(A1740,'Medical Examinations'!$A$1:$L$2336,12,FALSE)</f>
        <v>Normal</v>
      </c>
      <c r="L1740" s="10">
        <f ca="1">VLOOKUP(A1740,'Hospitalisation Details'!$A$1:$Q$2344,3,FALSE)</f>
        <v>2003</v>
      </c>
      <c r="M1740" s="10" t="str">
        <f ca="1">VLOOKUP(A1740,'Hospitalisation Details'!$A$1:$Q$2344,5,FALSE)</f>
        <v>Dec</v>
      </c>
      <c r="N1740" s="11">
        <f ca="1">VLOOKUP(A1740,'Hospitalisation Details'!$A$1:$Q$2344,6,FALSE)</f>
        <v>20</v>
      </c>
      <c r="O1740" s="17">
        <f ca="1">VLOOKUP(A1740,'Hospitalisation Details'!$A$1:$Q$2344,7,FALSE)</f>
        <v>37975</v>
      </c>
      <c r="P1740" s="11">
        <f ca="1">VLOOKUP(A1740,'Hospitalisation Details'!$A$1:$Q$2344,10,FALSE)</f>
        <v>16450.89</v>
      </c>
      <c r="Q1740" s="11" t="str">
        <f ca="1">VLOOKUP(A1740,'Hospitalisation Details'!$A$1:$Q$2344,12,FALSE)</f>
        <v>tier - 2</v>
      </c>
      <c r="R1740" s="11" t="str">
        <f ca="1">VLOOKUP(A1740,'Hospitalisation Details'!$A$1:$Q$2344,14,FALSE)</f>
        <v>tier - 1</v>
      </c>
      <c r="S1740" s="11">
        <f ca="1">VLOOKUP(A1740,'Hospitalisation Details'!$A$1:$Q$2344,17,FALSE)</f>
        <v>21</v>
      </c>
      <c r="T1740" s="11" t="str">
        <f ca="1">VLOOKUP(A1740,'Hospitalisation Details'!$A$1:$Q$2336,16,FALSE)</f>
        <v>R1012</v>
      </c>
    </row>
    <row r="1741" ht="15.5" spans="1:20">
      <c r="A1741" s="10" t="s">
        <v>6273</v>
      </c>
      <c r="B1741" s="11" t="str">
        <f>VLOOKUP(A1741,'Customer Names'!$H$6:$K$2340,3,FALSE)</f>
        <v>  Jacqueline N</v>
      </c>
      <c r="C1741" s="11">
        <f>VLOOKUP(A1741,'Medical Examinations'!$A$1:$L$2336,2,FALSE)</f>
        <v>18.2</v>
      </c>
      <c r="D1741" s="11">
        <f>VLOOKUP(A1741,'Medical Examinations'!$A$1:$L$2336,3,FALSE)</f>
        <v>6.19</v>
      </c>
      <c r="E1741" s="11" t="str">
        <f>VLOOKUP(A1741,'Medical Examinations'!$A$1:$L$2336,4,FALSE)</f>
        <v>No</v>
      </c>
      <c r="F1741" s="11" t="str">
        <f>VLOOKUP(A1741,'Medical Examinations'!$A$1:$L$2336,5,FALSE)</f>
        <v>No</v>
      </c>
      <c r="G1741" s="11" t="str">
        <f>VLOOKUP(A1741,'Medical Examinations'!$A$1:$L$2336,6,FALSE)</f>
        <v>Yes</v>
      </c>
      <c r="H1741" s="11">
        <f>VLOOKUP(A1741,'Medical Examinations'!$A$1:$L$2336,8,FALSE)</f>
        <v>1</v>
      </c>
      <c r="I1741" s="11" t="str">
        <f>VLOOKUP(A1741,'Medical Examinations'!$A$1:$L$2336,10,FALSE)</f>
        <v>No</v>
      </c>
      <c r="J1741" s="11" t="str">
        <f>VLOOKUP(A1741,'Medical Examinations'!$A$1:$L$2336,11,FALSE)</f>
        <v>Under Weight</v>
      </c>
      <c r="K1741" s="11" t="str">
        <f>VLOOKUP(A1741,'Medical Examinations'!$A$1:$L$2336,12,FALSE)</f>
        <v>Prediabetes</v>
      </c>
      <c r="L1741" s="10">
        <f ca="1">VLOOKUP(A1741,'Hospitalisation Details'!$A$1:$Q$2344,3,FALSE)</f>
        <v>1958</v>
      </c>
      <c r="M1741" s="10" t="str">
        <f ca="1">VLOOKUP(A1741,'Hospitalisation Details'!$A$1:$Q$2344,5,FALSE)</f>
        <v>Oct</v>
      </c>
      <c r="N1741" s="11">
        <f ca="1">VLOOKUP(A1741,'Hospitalisation Details'!$A$1:$Q$2344,6,FALSE)</f>
        <v>10</v>
      </c>
      <c r="O1741" s="17">
        <f ca="1">VLOOKUP(A1741,'Hospitalisation Details'!$A$1:$Q$2344,7,FALSE)</f>
        <v>21468</v>
      </c>
      <c r="P1741" s="11">
        <f ca="1">VLOOKUP(A1741,'Hospitalisation Details'!$A$1:$Q$2344,10,FALSE)</f>
        <v>16455.71</v>
      </c>
      <c r="Q1741" s="11" t="str">
        <f ca="1">VLOOKUP(A1741,'Hospitalisation Details'!$A$1:$Q$2344,12,FALSE)</f>
        <v>tier - 2</v>
      </c>
      <c r="R1741" s="11" t="str">
        <f ca="1">VLOOKUP(A1741,'Hospitalisation Details'!$A$1:$Q$2344,14,FALSE)</f>
        <v>tier - 2</v>
      </c>
      <c r="S1741" s="11">
        <f ca="1">VLOOKUP(A1741,'Hospitalisation Details'!$A$1:$Q$2344,17,FALSE)</f>
        <v>67</v>
      </c>
      <c r="T1741" s="11" t="str">
        <f ca="1">VLOOKUP(A1741,'Hospitalisation Details'!$A$1:$Q$2336,16,FALSE)</f>
        <v>R1012</v>
      </c>
    </row>
    <row r="1742" ht="15.5" spans="1:20">
      <c r="A1742" s="10" t="s">
        <v>6277</v>
      </c>
      <c r="B1742" s="11" t="str">
        <f>VLOOKUP(A1742,'Customer Names'!$H$6:$K$2340,3,FALSE)</f>
        <v>  Cindy</v>
      </c>
      <c r="C1742" s="11">
        <f>VLOOKUP(A1742,'Medical Examinations'!$A$1:$L$2336,2,FALSE)</f>
        <v>20.53</v>
      </c>
      <c r="D1742" s="11">
        <f>VLOOKUP(A1742,'Medical Examinations'!$A$1:$L$2336,3,FALSE)</f>
        <v>4.86</v>
      </c>
      <c r="E1742" s="11" t="str">
        <f>VLOOKUP(A1742,'Medical Examinations'!$A$1:$L$2336,4,FALSE)</f>
        <v>No</v>
      </c>
      <c r="F1742" s="11" t="str">
        <f>VLOOKUP(A1742,'Medical Examinations'!$A$1:$L$2336,5,FALSE)</f>
        <v>No</v>
      </c>
      <c r="G1742" s="11" t="str">
        <f>VLOOKUP(A1742,'Medical Examinations'!$A$1:$L$2336,6,FALSE)</f>
        <v>No</v>
      </c>
      <c r="H1742" s="11">
        <f>VLOOKUP(A1742,'Medical Examinations'!$A$1:$L$2336,8,FALSE)</f>
        <v>1</v>
      </c>
      <c r="I1742" s="11" t="str">
        <f>VLOOKUP(A1742,'Medical Examinations'!$A$1:$L$2336,10,FALSE)</f>
        <v>No</v>
      </c>
      <c r="J1742" s="11" t="str">
        <f>VLOOKUP(A1742,'Medical Examinations'!$A$1:$L$2336,11,FALSE)</f>
        <v>Normal Weight</v>
      </c>
      <c r="K1742" s="11" t="str">
        <f>VLOOKUP(A1742,'Medical Examinations'!$A$1:$L$2336,12,FALSE)</f>
        <v>Normal</v>
      </c>
      <c r="L1742" s="10">
        <f ca="1">VLOOKUP(A1742,'Hospitalisation Details'!$A$1:$Q$2344,3,FALSE)</f>
        <v>1995</v>
      </c>
      <c r="M1742" s="10" t="str">
        <f ca="1">VLOOKUP(A1742,'Hospitalisation Details'!$A$1:$Q$2344,5,FALSE)</f>
        <v>Dec</v>
      </c>
      <c r="N1742" s="11">
        <f ca="1">VLOOKUP(A1742,'Hospitalisation Details'!$A$1:$Q$2344,6,FALSE)</f>
        <v>23</v>
      </c>
      <c r="O1742" s="17">
        <f ca="1">VLOOKUP(A1742,'Hospitalisation Details'!$A$1:$Q$2344,7,FALSE)</f>
        <v>35056</v>
      </c>
      <c r="P1742" s="11">
        <f ca="1">VLOOKUP(A1742,'Hospitalisation Details'!$A$1:$Q$2344,10,FALSE)</f>
        <v>16577.78</v>
      </c>
      <c r="Q1742" s="11" t="str">
        <f ca="1">VLOOKUP(A1742,'Hospitalisation Details'!$A$1:$Q$2344,12,FALSE)</f>
        <v>tier - 2</v>
      </c>
      <c r="R1742" s="11" t="str">
        <f ca="1">VLOOKUP(A1742,'Hospitalisation Details'!$A$1:$Q$2344,14,FALSE)</f>
        <v>tier - 1</v>
      </c>
      <c r="S1742" s="11">
        <f ca="1">VLOOKUP(A1742,'Hospitalisation Details'!$A$1:$Q$2344,17,FALSE)</f>
        <v>29</v>
      </c>
      <c r="T1742" s="11" t="str">
        <f ca="1">VLOOKUP(A1742,'Hospitalisation Details'!$A$1:$Q$2336,16,FALSE)</f>
        <v>R1013</v>
      </c>
    </row>
    <row r="1743" ht="15.5" spans="1:20">
      <c r="A1743" s="10" t="s">
        <v>6280</v>
      </c>
      <c r="B1743" s="11" t="str">
        <f>VLOOKUP(A1743,'Customer Names'!$H$6:$K$2340,3,FALSE)</f>
        <v>  Marcia</v>
      </c>
      <c r="C1743" s="11">
        <f>VLOOKUP(A1743,'Medical Examinations'!$A$1:$L$2336,2,FALSE)</f>
        <v>23.79</v>
      </c>
      <c r="D1743" s="11">
        <f>VLOOKUP(A1743,'Medical Examinations'!$A$1:$L$2336,3,FALSE)</f>
        <v>4.74</v>
      </c>
      <c r="E1743" s="11" t="str">
        <f>VLOOKUP(A1743,'Medical Examinations'!$A$1:$L$2336,4,FALSE)</f>
        <v>No</v>
      </c>
      <c r="F1743" s="11" t="str">
        <f>VLOOKUP(A1743,'Medical Examinations'!$A$1:$L$2336,5,FALSE)</f>
        <v>No</v>
      </c>
      <c r="G1743" s="11" t="str">
        <f>VLOOKUP(A1743,'Medical Examinations'!$A$1:$L$2336,6,FALSE)</f>
        <v>No</v>
      </c>
      <c r="H1743" s="11">
        <f>VLOOKUP(A1743,'Medical Examinations'!$A$1:$L$2336,8,FALSE)</f>
        <v>0</v>
      </c>
      <c r="I1743" s="11" t="str">
        <f>VLOOKUP(A1743,'Medical Examinations'!$A$1:$L$2336,10,FALSE)</f>
        <v>No</v>
      </c>
      <c r="J1743" s="11" t="str">
        <f>VLOOKUP(A1743,'Medical Examinations'!$A$1:$L$2336,11,FALSE)</f>
        <v>Normal Weight</v>
      </c>
      <c r="K1743" s="11" t="str">
        <f>VLOOKUP(A1743,'Medical Examinations'!$A$1:$L$2336,12,FALSE)</f>
        <v>Normal</v>
      </c>
      <c r="L1743" s="10">
        <f ca="1">VLOOKUP(A1743,'Hospitalisation Details'!$A$1:$Q$2344,3,FALSE)</f>
        <v>2001</v>
      </c>
      <c r="M1743" s="10" t="str">
        <f ca="1">VLOOKUP(A1743,'Hospitalisation Details'!$A$1:$Q$2344,5,FALSE)</f>
        <v>Jun</v>
      </c>
      <c r="N1743" s="11">
        <f ca="1">VLOOKUP(A1743,'Hospitalisation Details'!$A$1:$Q$2344,6,FALSE)</f>
        <v>25</v>
      </c>
      <c r="O1743" s="17">
        <f ca="1">VLOOKUP(A1743,'Hospitalisation Details'!$A$1:$Q$2344,7,FALSE)</f>
        <v>37067</v>
      </c>
      <c r="P1743" s="11">
        <f ca="1">VLOOKUP(A1743,'Hospitalisation Details'!$A$1:$Q$2344,10,FALSE)</f>
        <v>16586.5</v>
      </c>
      <c r="Q1743" s="11" t="str">
        <f ca="1">VLOOKUP(A1743,'Hospitalisation Details'!$A$1:$Q$2344,12,FALSE)</f>
        <v>tier - 2</v>
      </c>
      <c r="R1743" s="11" t="str">
        <f ca="1">VLOOKUP(A1743,'Hospitalisation Details'!$A$1:$Q$2344,14,FALSE)</f>
        <v>tier - 1</v>
      </c>
      <c r="S1743" s="11">
        <f ca="1">VLOOKUP(A1743,'Hospitalisation Details'!$A$1:$Q$2344,17,FALSE)</f>
        <v>24</v>
      </c>
      <c r="T1743" s="11" t="str">
        <f ca="1">VLOOKUP(A1743,'Hospitalisation Details'!$A$1:$Q$2336,16,FALSE)</f>
        <v>R1013</v>
      </c>
    </row>
    <row r="1744" ht="15.5" spans="1:20">
      <c r="A1744" s="10" t="s">
        <v>6283</v>
      </c>
      <c r="B1744" s="11" t="str">
        <f>VLOOKUP(A1744,'Customer Names'!$H$6:$K$2340,3,FALSE)</f>
        <v>  Samantha R</v>
      </c>
      <c r="C1744" s="11">
        <f>VLOOKUP(A1744,'Medical Examinations'!$A$1:$L$2336,2,FALSE)</f>
        <v>29.8</v>
      </c>
      <c r="D1744" s="11">
        <f>VLOOKUP(A1744,'Medical Examinations'!$A$1:$L$2336,3,FALSE)</f>
        <v>6.03</v>
      </c>
      <c r="E1744" s="11" t="str">
        <f>VLOOKUP(A1744,'Medical Examinations'!$A$1:$L$2336,4,FALSE)</f>
        <v>No</v>
      </c>
      <c r="F1744" s="11" t="str">
        <f>VLOOKUP(A1744,'Medical Examinations'!$A$1:$L$2336,5,FALSE)</f>
        <v>No</v>
      </c>
      <c r="G1744" s="11" t="str">
        <f>VLOOKUP(A1744,'Medical Examinations'!$A$1:$L$2336,6,FALSE)</f>
        <v>No</v>
      </c>
      <c r="H1744" s="11">
        <f>VLOOKUP(A1744,'Medical Examinations'!$A$1:$L$2336,8,FALSE)</f>
        <v>0</v>
      </c>
      <c r="I1744" s="11" t="str">
        <f>VLOOKUP(A1744,'Medical Examinations'!$A$1:$L$2336,10,FALSE)</f>
        <v>No</v>
      </c>
      <c r="J1744" s="11" t="str">
        <f>VLOOKUP(A1744,'Medical Examinations'!$A$1:$L$2336,11,FALSE)</f>
        <v>Over Weight</v>
      </c>
      <c r="K1744" s="11" t="str">
        <f>VLOOKUP(A1744,'Medical Examinations'!$A$1:$L$2336,12,FALSE)</f>
        <v>Prediabetes</v>
      </c>
      <c r="L1744" s="10">
        <f ca="1">VLOOKUP(A1744,'Hospitalisation Details'!$A$1:$Q$2344,3,FALSE)</f>
        <v>1963</v>
      </c>
      <c r="M1744" s="10" t="str">
        <f ca="1">VLOOKUP(A1744,'Hospitalisation Details'!$A$1:$Q$2344,5,FALSE)</f>
        <v>Jun</v>
      </c>
      <c r="N1744" s="11">
        <f ca="1">VLOOKUP(A1744,'Hospitalisation Details'!$A$1:$Q$2344,6,FALSE)</f>
        <v>25</v>
      </c>
      <c r="O1744" s="17">
        <f ca="1">VLOOKUP(A1744,'Hospitalisation Details'!$A$1:$Q$2344,7,FALSE)</f>
        <v>23187</v>
      </c>
      <c r="P1744" s="11">
        <f ca="1">VLOOKUP(A1744,'Hospitalisation Details'!$A$1:$Q$2344,10,FALSE)</f>
        <v>16587.96</v>
      </c>
      <c r="Q1744" s="11" t="str">
        <f ca="1">VLOOKUP(A1744,'Hospitalisation Details'!$A$1:$Q$2344,12,FALSE)</f>
        <v>tier - 2</v>
      </c>
      <c r="R1744" s="11" t="str">
        <f ca="1">VLOOKUP(A1744,'Hospitalisation Details'!$A$1:$Q$2344,14,FALSE)</f>
        <v>tier - 2</v>
      </c>
      <c r="S1744" s="11">
        <f ca="1">VLOOKUP(A1744,'Hospitalisation Details'!$A$1:$Q$2344,17,FALSE)</f>
        <v>62</v>
      </c>
      <c r="T1744" s="11" t="str">
        <f ca="1">VLOOKUP(A1744,'Hospitalisation Details'!$A$1:$Q$2336,16,FALSE)</f>
        <v>R1023</v>
      </c>
    </row>
    <row r="1745" ht="15.5" spans="1:20">
      <c r="A1745" s="10" t="s">
        <v>6287</v>
      </c>
      <c r="B1745" s="11" t="str">
        <f>VLOOKUP(A1745,'Customer Names'!$H$6:$K$2340,3,FALSE)</f>
        <v>  Katie</v>
      </c>
      <c r="C1745" s="11">
        <f>VLOOKUP(A1745,'Medical Examinations'!$A$1:$L$2336,2,FALSE)</f>
        <v>31.54</v>
      </c>
      <c r="D1745" s="11">
        <f>VLOOKUP(A1745,'Medical Examinations'!$A$1:$L$2336,3,FALSE)</f>
        <v>4.71</v>
      </c>
      <c r="E1745" s="11" t="str">
        <f>VLOOKUP(A1745,'Medical Examinations'!$A$1:$L$2336,4,FALSE)</f>
        <v>No</v>
      </c>
      <c r="F1745" s="11" t="str">
        <f>VLOOKUP(A1745,'Medical Examinations'!$A$1:$L$2336,5,FALSE)</f>
        <v>No</v>
      </c>
      <c r="G1745" s="11" t="str">
        <f>VLOOKUP(A1745,'Medical Examinations'!$A$1:$L$2336,6,FALSE)</f>
        <v>No</v>
      </c>
      <c r="H1745" s="11">
        <f>VLOOKUP(A1745,'Medical Examinations'!$A$1:$L$2336,8,FALSE)</f>
        <v>0</v>
      </c>
      <c r="I1745" s="11" t="str">
        <f>VLOOKUP(A1745,'Medical Examinations'!$A$1:$L$2336,10,FALSE)</f>
        <v>No</v>
      </c>
      <c r="J1745" s="11" t="str">
        <f>VLOOKUP(A1745,'Medical Examinations'!$A$1:$L$2336,11,FALSE)</f>
        <v>Obesity</v>
      </c>
      <c r="K1745" s="11" t="str">
        <f>VLOOKUP(A1745,'Medical Examinations'!$A$1:$L$2336,12,FALSE)</f>
        <v>Normal</v>
      </c>
      <c r="L1745" s="10">
        <f ca="1">VLOOKUP(A1745,'Hospitalisation Details'!$A$1:$Q$2344,3,FALSE)</f>
        <v>1970</v>
      </c>
      <c r="M1745" s="10" t="str">
        <f ca="1">VLOOKUP(A1745,'Hospitalisation Details'!$A$1:$Q$2344,5,FALSE)</f>
        <v>Jul</v>
      </c>
      <c r="N1745" s="11">
        <f ca="1">VLOOKUP(A1745,'Hospitalisation Details'!$A$1:$Q$2344,6,FALSE)</f>
        <v>10</v>
      </c>
      <c r="O1745" s="17">
        <f ca="1">VLOOKUP(A1745,'Hospitalisation Details'!$A$1:$Q$2344,7,FALSE)</f>
        <v>25759</v>
      </c>
      <c r="P1745" s="11">
        <f ca="1">VLOOKUP(A1745,'Hospitalisation Details'!$A$1:$Q$2344,10,FALSE)</f>
        <v>16600.16</v>
      </c>
      <c r="Q1745" s="11" t="str">
        <f ca="1">VLOOKUP(A1745,'Hospitalisation Details'!$A$1:$Q$2344,12,FALSE)</f>
        <v>tier - 2</v>
      </c>
      <c r="R1745" s="11" t="str">
        <f ca="1">VLOOKUP(A1745,'Hospitalisation Details'!$A$1:$Q$2344,14,FALSE)</f>
        <v>tier - 2</v>
      </c>
      <c r="S1745" s="11">
        <f ca="1">VLOOKUP(A1745,'Hospitalisation Details'!$A$1:$Q$2344,17,FALSE)</f>
        <v>55</v>
      </c>
      <c r="T1745" s="11" t="str">
        <f ca="1">VLOOKUP(A1745,'Hospitalisation Details'!$A$1:$Q$2336,16,FALSE)</f>
        <v>R1011</v>
      </c>
    </row>
    <row r="1746" ht="15.5" spans="1:20">
      <c r="A1746" s="10" t="s">
        <v>6291</v>
      </c>
      <c r="B1746" s="11" t="str">
        <f>VLOOKUP(A1746,'Customer Names'!$H$6:$K$2340,3,FALSE)</f>
        <v>  John P</v>
      </c>
      <c r="C1746" s="11">
        <f>VLOOKUP(A1746,'Medical Examinations'!$A$1:$L$2336,2,FALSE)</f>
        <v>20.82</v>
      </c>
      <c r="D1746" s="11">
        <f>VLOOKUP(A1746,'Medical Examinations'!$A$1:$L$2336,3,FALSE)</f>
        <v>5.55</v>
      </c>
      <c r="E1746" s="11" t="str">
        <f>VLOOKUP(A1746,'Medical Examinations'!$A$1:$L$2336,4,FALSE)</f>
        <v>No</v>
      </c>
      <c r="F1746" s="11" t="str">
        <f>VLOOKUP(A1746,'Medical Examinations'!$A$1:$L$2336,5,FALSE)</f>
        <v>No</v>
      </c>
      <c r="G1746" s="11" t="str">
        <f>VLOOKUP(A1746,'Medical Examinations'!$A$1:$L$2336,6,FALSE)</f>
        <v>No</v>
      </c>
      <c r="H1746" s="11">
        <f>VLOOKUP(A1746,'Medical Examinations'!$A$1:$L$2336,8,FALSE)</f>
        <v>1</v>
      </c>
      <c r="I1746" s="11" t="str">
        <f>VLOOKUP(A1746,'Medical Examinations'!$A$1:$L$2336,10,FALSE)</f>
        <v>No</v>
      </c>
      <c r="J1746" s="11" t="str">
        <f>VLOOKUP(A1746,'Medical Examinations'!$A$1:$L$2336,11,FALSE)</f>
        <v>Normal Weight</v>
      </c>
      <c r="K1746" s="11" t="str">
        <f>VLOOKUP(A1746,'Medical Examinations'!$A$1:$L$2336,12,FALSE)</f>
        <v>Normal</v>
      </c>
      <c r="L1746" s="10">
        <f ca="1">VLOOKUP(A1746,'Hospitalisation Details'!$A$1:$Q$2344,3,FALSE)</f>
        <v>1975</v>
      </c>
      <c r="M1746" s="10" t="str">
        <f ca="1">VLOOKUP(A1746,'Hospitalisation Details'!$A$1:$Q$2344,5,FALSE)</f>
        <v>Jul</v>
      </c>
      <c r="N1746" s="11">
        <f ca="1">VLOOKUP(A1746,'Hospitalisation Details'!$A$1:$Q$2344,6,FALSE)</f>
        <v>24</v>
      </c>
      <c r="O1746" s="17">
        <f ca="1">VLOOKUP(A1746,'Hospitalisation Details'!$A$1:$Q$2344,7,FALSE)</f>
        <v>27599</v>
      </c>
      <c r="P1746" s="11">
        <f ca="1">VLOOKUP(A1746,'Hospitalisation Details'!$A$1:$Q$2344,10,FALSE)</f>
        <v>16602.18</v>
      </c>
      <c r="Q1746" s="11" t="str">
        <f ca="1">VLOOKUP(A1746,'Hospitalisation Details'!$A$1:$Q$2344,12,FALSE)</f>
        <v>tier - 2</v>
      </c>
      <c r="R1746" s="11" t="str">
        <f ca="1">VLOOKUP(A1746,'Hospitalisation Details'!$A$1:$Q$2344,14,FALSE)</f>
        <v>tier - 1</v>
      </c>
      <c r="S1746" s="11">
        <f ca="1">VLOOKUP(A1746,'Hospitalisation Details'!$A$1:$Q$2344,17,FALSE)</f>
        <v>50</v>
      </c>
      <c r="T1746" s="11" t="str">
        <f ca="1">VLOOKUP(A1746,'Hospitalisation Details'!$A$1:$Q$2336,16,FALSE)</f>
        <v>R1026</v>
      </c>
    </row>
    <row r="1747" ht="15.5" spans="1:20">
      <c r="A1747" s="10" t="s">
        <v>6295</v>
      </c>
      <c r="B1747" s="11" t="str">
        <f>VLOOKUP(A1747,'Customer Names'!$H$6:$K$2340,3,FALSE)</f>
        <v>  Rachel</v>
      </c>
      <c r="C1747" s="11">
        <f>VLOOKUP(A1747,'Medical Examinations'!$A$1:$L$2336,2,FALSE)</f>
        <v>38.83</v>
      </c>
      <c r="D1747" s="11">
        <f>VLOOKUP(A1747,'Medical Examinations'!$A$1:$L$2336,3,FALSE)</f>
        <v>4.78</v>
      </c>
      <c r="E1747" s="11" t="str">
        <f>VLOOKUP(A1747,'Medical Examinations'!$A$1:$L$2336,4,FALSE)</f>
        <v>No</v>
      </c>
      <c r="F1747" s="11" t="str">
        <f>VLOOKUP(A1747,'Medical Examinations'!$A$1:$L$2336,5,FALSE)</f>
        <v>No</v>
      </c>
      <c r="G1747" s="11" t="str">
        <f>VLOOKUP(A1747,'Medical Examinations'!$A$1:$L$2336,6,FALSE)</f>
        <v>Yes</v>
      </c>
      <c r="H1747" s="11">
        <f>VLOOKUP(A1747,'Medical Examinations'!$A$1:$L$2336,8,FALSE)</f>
        <v>1</v>
      </c>
      <c r="I1747" s="11" t="str">
        <f>VLOOKUP(A1747,'Medical Examinations'!$A$1:$L$2336,10,FALSE)</f>
        <v>No</v>
      </c>
      <c r="J1747" s="11" t="str">
        <f>VLOOKUP(A1747,'Medical Examinations'!$A$1:$L$2336,11,FALSE)</f>
        <v>Obesity</v>
      </c>
      <c r="K1747" s="11" t="str">
        <f>VLOOKUP(A1747,'Medical Examinations'!$A$1:$L$2336,12,FALSE)</f>
        <v>Normal</v>
      </c>
      <c r="L1747" s="10">
        <f ca="1">VLOOKUP(A1747,'Hospitalisation Details'!$A$1:$Q$2344,3,FALSE)</f>
        <v>1977</v>
      </c>
      <c r="M1747" s="10" t="str">
        <f ca="1">VLOOKUP(A1747,'Hospitalisation Details'!$A$1:$Q$2344,5,FALSE)</f>
        <v>Sep</v>
      </c>
      <c r="N1747" s="11">
        <f ca="1">VLOOKUP(A1747,'Hospitalisation Details'!$A$1:$Q$2344,6,FALSE)</f>
        <v>25</v>
      </c>
      <c r="O1747" s="17">
        <f ca="1">VLOOKUP(A1747,'Hospitalisation Details'!$A$1:$Q$2344,7,FALSE)</f>
        <v>28393</v>
      </c>
      <c r="P1747" s="11">
        <f ca="1">VLOOKUP(A1747,'Hospitalisation Details'!$A$1:$Q$2344,10,FALSE)</f>
        <v>16631.61</v>
      </c>
      <c r="Q1747" s="11" t="str">
        <f ca="1">VLOOKUP(A1747,'Hospitalisation Details'!$A$1:$Q$2344,12,FALSE)</f>
        <v>tier - 2</v>
      </c>
      <c r="R1747" s="11" t="str">
        <f ca="1">VLOOKUP(A1747,'Hospitalisation Details'!$A$1:$Q$2344,14,FALSE)</f>
        <v>tier - 1</v>
      </c>
      <c r="S1747" s="11">
        <f ca="1">VLOOKUP(A1747,'Hospitalisation Details'!$A$1:$Q$2344,17,FALSE)</f>
        <v>48</v>
      </c>
      <c r="T1747" s="11" t="str">
        <f ca="1">VLOOKUP(A1747,'Hospitalisation Details'!$A$1:$Q$2336,16,FALSE)</f>
        <v>R1012</v>
      </c>
    </row>
    <row r="1748" ht="15.5" spans="1:20">
      <c r="A1748" s="10" t="s">
        <v>6299</v>
      </c>
      <c r="B1748" s="11" t="str">
        <f>VLOOKUP(A1748,'Customer Names'!$H$6:$K$2340,3,FALSE)</f>
        <v>  Isabelle</v>
      </c>
      <c r="C1748" s="11">
        <f>VLOOKUP(A1748,'Medical Examinations'!$A$1:$L$2336,2,FALSE)</f>
        <v>23.44</v>
      </c>
      <c r="D1748" s="11">
        <f>VLOOKUP(A1748,'Medical Examinations'!$A$1:$L$2336,3,FALSE)</f>
        <v>4.65</v>
      </c>
      <c r="E1748" s="11" t="str">
        <f>VLOOKUP(A1748,'Medical Examinations'!$A$1:$L$2336,4,FALSE)</f>
        <v>yes</v>
      </c>
      <c r="F1748" s="11" t="str">
        <f>VLOOKUP(A1748,'Medical Examinations'!$A$1:$L$2336,5,FALSE)</f>
        <v>No</v>
      </c>
      <c r="G1748" s="11" t="str">
        <f>VLOOKUP(A1748,'Medical Examinations'!$A$1:$L$2336,6,FALSE)</f>
        <v>No</v>
      </c>
      <c r="H1748" s="11">
        <f>VLOOKUP(A1748,'Medical Examinations'!$A$1:$L$2336,8,FALSE)</f>
        <v>1</v>
      </c>
      <c r="I1748" s="11" t="str">
        <f>VLOOKUP(A1748,'Medical Examinations'!$A$1:$L$2336,10,FALSE)</f>
        <v>No</v>
      </c>
      <c r="J1748" s="11" t="str">
        <f>VLOOKUP(A1748,'Medical Examinations'!$A$1:$L$2336,11,FALSE)</f>
        <v>Normal Weight</v>
      </c>
      <c r="K1748" s="11" t="str">
        <f>VLOOKUP(A1748,'Medical Examinations'!$A$1:$L$2336,12,FALSE)</f>
        <v>Normal</v>
      </c>
      <c r="L1748" s="10">
        <f ca="1">VLOOKUP(A1748,'Hospitalisation Details'!$A$1:$Q$2344,3,FALSE)</f>
        <v>1993</v>
      </c>
      <c r="M1748" s="10" t="str">
        <f ca="1">VLOOKUP(A1748,'Hospitalisation Details'!$A$1:$Q$2344,5,FALSE)</f>
        <v>Nov</v>
      </c>
      <c r="N1748" s="11">
        <f ca="1">VLOOKUP(A1748,'Hospitalisation Details'!$A$1:$Q$2344,6,FALSE)</f>
        <v>5</v>
      </c>
      <c r="O1748" s="17">
        <f ca="1">VLOOKUP(A1748,'Hospitalisation Details'!$A$1:$Q$2344,7,FALSE)</f>
        <v>34278</v>
      </c>
      <c r="P1748" s="11">
        <f ca="1">VLOOKUP(A1748,'Hospitalisation Details'!$A$1:$Q$2344,10,FALSE)</f>
        <v>16657.72</v>
      </c>
      <c r="Q1748" s="11" t="str">
        <f ca="1">VLOOKUP(A1748,'Hospitalisation Details'!$A$1:$Q$2344,12,FALSE)</f>
        <v>tier - 2</v>
      </c>
      <c r="R1748" s="11" t="str">
        <f ca="1">VLOOKUP(A1748,'Hospitalisation Details'!$A$1:$Q$2344,14,FALSE)</f>
        <v>tier - 1</v>
      </c>
      <c r="S1748" s="11">
        <f ca="1">VLOOKUP(A1748,'Hospitalisation Details'!$A$1:$Q$2344,17,FALSE)</f>
        <v>31</v>
      </c>
      <c r="T1748" s="11" t="str">
        <f ca="1">VLOOKUP(A1748,'Hospitalisation Details'!$A$1:$Q$2336,16,FALSE)</f>
        <v>R1024</v>
      </c>
    </row>
    <row r="1749" ht="15.5" spans="1:20">
      <c r="A1749" s="10" t="s">
        <v>6303</v>
      </c>
      <c r="B1749" s="11" t="str">
        <f>VLOOKUP(A1749,'Customer Names'!$H$6:$K$2340,3,FALSE)</f>
        <v>  Neil</v>
      </c>
      <c r="C1749" s="11">
        <f>VLOOKUP(A1749,'Medical Examinations'!$A$1:$L$2336,2,FALSE)</f>
        <v>24.13</v>
      </c>
      <c r="D1749" s="11">
        <f>VLOOKUP(A1749,'Medical Examinations'!$A$1:$L$2336,3,FALSE)</f>
        <v>5.2</v>
      </c>
      <c r="E1749" s="11" t="str">
        <f>VLOOKUP(A1749,'Medical Examinations'!$A$1:$L$2336,4,FALSE)</f>
        <v>No</v>
      </c>
      <c r="F1749" s="11" t="str">
        <f>VLOOKUP(A1749,'Medical Examinations'!$A$1:$L$2336,5,FALSE)</f>
        <v>No</v>
      </c>
      <c r="G1749" s="11" t="str">
        <f>VLOOKUP(A1749,'Medical Examinations'!$A$1:$L$2336,6,FALSE)</f>
        <v>No</v>
      </c>
      <c r="H1749" s="11">
        <f>VLOOKUP(A1749,'Medical Examinations'!$A$1:$L$2336,8,FALSE)</f>
        <v>1</v>
      </c>
      <c r="I1749" s="11" t="str">
        <f>VLOOKUP(A1749,'Medical Examinations'!$A$1:$L$2336,10,FALSE)</f>
        <v>No</v>
      </c>
      <c r="J1749" s="11" t="str">
        <f>VLOOKUP(A1749,'Medical Examinations'!$A$1:$L$2336,11,FALSE)</f>
        <v>Normal Weight</v>
      </c>
      <c r="K1749" s="11" t="str">
        <f>VLOOKUP(A1749,'Medical Examinations'!$A$1:$L$2336,12,FALSE)</f>
        <v>Normal</v>
      </c>
      <c r="L1749" s="10">
        <f ca="1">VLOOKUP(A1749,'Hospitalisation Details'!$A$1:$Q$2344,3,FALSE)</f>
        <v>1974</v>
      </c>
      <c r="M1749" s="10" t="str">
        <f ca="1">VLOOKUP(A1749,'Hospitalisation Details'!$A$1:$Q$2344,5,FALSE)</f>
        <v>Aug</v>
      </c>
      <c r="N1749" s="11">
        <f ca="1">VLOOKUP(A1749,'Hospitalisation Details'!$A$1:$Q$2344,6,FALSE)</f>
        <v>28</v>
      </c>
      <c r="O1749" s="17">
        <f ca="1">VLOOKUP(A1749,'Hospitalisation Details'!$A$1:$Q$2344,7,FALSE)</f>
        <v>27269</v>
      </c>
      <c r="P1749" s="11">
        <f ca="1">VLOOKUP(A1749,'Hospitalisation Details'!$A$1:$Q$2344,10,FALSE)</f>
        <v>16770.99</v>
      </c>
      <c r="Q1749" s="11" t="str">
        <f ca="1">VLOOKUP(A1749,'Hospitalisation Details'!$A$1:$Q$2344,12,FALSE)</f>
        <v>tier - 2</v>
      </c>
      <c r="R1749" s="11" t="str">
        <f ca="1">VLOOKUP(A1749,'Hospitalisation Details'!$A$1:$Q$2344,14,FALSE)</f>
        <v>tier - 1</v>
      </c>
      <c r="S1749" s="11">
        <f ca="1">VLOOKUP(A1749,'Hospitalisation Details'!$A$1:$Q$2344,17,FALSE)</f>
        <v>51</v>
      </c>
      <c r="T1749" s="11" t="str">
        <f ca="1">VLOOKUP(A1749,'Hospitalisation Details'!$A$1:$Q$2336,16,FALSE)</f>
        <v>R1012</v>
      </c>
    </row>
    <row r="1750" ht="15.5" spans="1:20">
      <c r="A1750" s="10" t="s">
        <v>6306</v>
      </c>
      <c r="B1750" s="11" t="str">
        <f>VLOOKUP(A1750,'Customer Names'!$H$6:$K$2340,3,FALSE)</f>
        <v>  Tom</v>
      </c>
      <c r="C1750" s="11">
        <f>VLOOKUP(A1750,'Medical Examinations'!$A$1:$L$2336,2,FALSE)</f>
        <v>42.13</v>
      </c>
      <c r="D1750" s="11">
        <f>VLOOKUP(A1750,'Medical Examinations'!$A$1:$L$2336,3,FALSE)</f>
        <v>4.54</v>
      </c>
      <c r="E1750" s="11" t="str">
        <f>VLOOKUP(A1750,'Medical Examinations'!$A$1:$L$2336,4,FALSE)</f>
        <v>yes</v>
      </c>
      <c r="F1750" s="11" t="str">
        <f>VLOOKUP(A1750,'Medical Examinations'!$A$1:$L$2336,5,FALSE)</f>
        <v>No</v>
      </c>
      <c r="G1750" s="11" t="str">
        <f>VLOOKUP(A1750,'Medical Examinations'!$A$1:$L$2336,6,FALSE)</f>
        <v>No</v>
      </c>
      <c r="H1750" s="11">
        <f>VLOOKUP(A1750,'Medical Examinations'!$A$1:$L$2336,8,FALSE)</f>
        <v>1</v>
      </c>
      <c r="I1750" s="11" t="str">
        <f>VLOOKUP(A1750,'Medical Examinations'!$A$1:$L$2336,10,FALSE)</f>
        <v>No</v>
      </c>
      <c r="J1750" s="11" t="str">
        <f>VLOOKUP(A1750,'Medical Examinations'!$A$1:$L$2336,11,FALSE)</f>
        <v>Obesity</v>
      </c>
      <c r="K1750" s="11" t="str">
        <f>VLOOKUP(A1750,'Medical Examinations'!$A$1:$L$2336,12,FALSE)</f>
        <v>Normal</v>
      </c>
      <c r="L1750" s="10">
        <f ca="1">VLOOKUP(A1750,'Hospitalisation Details'!$A$1:$Q$2344,3,FALSE)</f>
        <v>1989</v>
      </c>
      <c r="M1750" s="10" t="str">
        <f ca="1">VLOOKUP(A1750,'Hospitalisation Details'!$A$1:$Q$2344,5,FALSE)</f>
        <v>Sep</v>
      </c>
      <c r="N1750" s="11">
        <f ca="1">VLOOKUP(A1750,'Hospitalisation Details'!$A$1:$Q$2344,6,FALSE)</f>
        <v>23</v>
      </c>
      <c r="O1750" s="17">
        <f ca="1">VLOOKUP(A1750,'Hospitalisation Details'!$A$1:$Q$2344,7,FALSE)</f>
        <v>32774</v>
      </c>
      <c r="P1750" s="11">
        <f ca="1">VLOOKUP(A1750,'Hospitalisation Details'!$A$1:$Q$2344,10,FALSE)</f>
        <v>16776.3</v>
      </c>
      <c r="Q1750" s="11" t="str">
        <f ca="1">VLOOKUP(A1750,'Hospitalisation Details'!$A$1:$Q$2344,12,FALSE)</f>
        <v>tier - 2</v>
      </c>
      <c r="R1750" s="11" t="str">
        <f ca="1">VLOOKUP(A1750,'Hospitalisation Details'!$A$1:$Q$2344,14,FALSE)</f>
        <v>tier - 2</v>
      </c>
      <c r="S1750" s="11">
        <f ca="1">VLOOKUP(A1750,'Hospitalisation Details'!$A$1:$Q$2344,17,FALSE)</f>
        <v>36</v>
      </c>
      <c r="T1750" s="11" t="str">
        <f ca="1">VLOOKUP(A1750,'Hospitalisation Details'!$A$1:$Q$2336,16,FALSE)</f>
        <v>R1024</v>
      </c>
    </row>
    <row r="1751" ht="15.5" spans="1:20">
      <c r="A1751" s="10" t="s">
        <v>6308</v>
      </c>
      <c r="B1751" s="11" t="str">
        <f>VLOOKUP(A1751,'Customer Names'!$H$6:$K$2340,3,FALSE)</f>
        <v>  Nathan</v>
      </c>
      <c r="C1751" s="11">
        <f>VLOOKUP(A1751,'Medical Examinations'!$A$1:$L$2336,2,FALSE)</f>
        <v>17.86</v>
      </c>
      <c r="D1751" s="11">
        <f>VLOOKUP(A1751,'Medical Examinations'!$A$1:$L$2336,3,FALSE)</f>
        <v>4.11</v>
      </c>
      <c r="E1751" s="11" t="str">
        <f>VLOOKUP(A1751,'Medical Examinations'!$A$1:$L$2336,4,FALSE)</f>
        <v>No</v>
      </c>
      <c r="F1751" s="11" t="str">
        <f>VLOOKUP(A1751,'Medical Examinations'!$A$1:$L$2336,5,FALSE)</f>
        <v>No</v>
      </c>
      <c r="G1751" s="11" t="str">
        <f>VLOOKUP(A1751,'Medical Examinations'!$A$1:$L$2336,6,FALSE)</f>
        <v>No</v>
      </c>
      <c r="H1751" s="11">
        <f>VLOOKUP(A1751,'Medical Examinations'!$A$1:$L$2336,8,FALSE)</f>
        <v>1</v>
      </c>
      <c r="I1751" s="11" t="str">
        <f>VLOOKUP(A1751,'Medical Examinations'!$A$1:$L$2336,10,FALSE)</f>
        <v>No</v>
      </c>
      <c r="J1751" s="11" t="str">
        <f>VLOOKUP(A1751,'Medical Examinations'!$A$1:$L$2336,11,FALSE)</f>
        <v>Under Weight</v>
      </c>
      <c r="K1751" s="11" t="str">
        <f>VLOOKUP(A1751,'Medical Examinations'!$A$1:$L$2336,12,FALSE)</f>
        <v>Normal</v>
      </c>
      <c r="L1751" s="10">
        <f ca="1">VLOOKUP(A1751,'Hospitalisation Details'!$A$1:$Q$2344,3,FALSE)</f>
        <v>1962</v>
      </c>
      <c r="M1751" s="10" t="str">
        <f ca="1">VLOOKUP(A1751,'Hospitalisation Details'!$A$1:$Q$2344,5,FALSE)</f>
        <v>Jul</v>
      </c>
      <c r="N1751" s="11">
        <f ca="1">VLOOKUP(A1751,'Hospitalisation Details'!$A$1:$Q$2344,6,FALSE)</f>
        <v>29</v>
      </c>
      <c r="O1751" s="17">
        <f ca="1">VLOOKUP(A1751,'Hospitalisation Details'!$A$1:$Q$2344,7,FALSE)</f>
        <v>22856</v>
      </c>
      <c r="P1751" s="11">
        <f ca="1">VLOOKUP(A1751,'Hospitalisation Details'!$A$1:$Q$2344,10,FALSE)</f>
        <v>16779.4</v>
      </c>
      <c r="Q1751" s="11" t="str">
        <f ca="1">VLOOKUP(A1751,'Hospitalisation Details'!$A$1:$Q$2344,12,FALSE)</f>
        <v>tier - 2</v>
      </c>
      <c r="R1751" s="11" t="str">
        <f ca="1">VLOOKUP(A1751,'Hospitalisation Details'!$A$1:$Q$2344,14,FALSE)</f>
        <v>tier - 2</v>
      </c>
      <c r="S1751" s="11">
        <f ca="1">VLOOKUP(A1751,'Hospitalisation Details'!$A$1:$Q$2344,17,FALSE)</f>
        <v>63</v>
      </c>
      <c r="T1751" s="11" t="str">
        <f ca="1">VLOOKUP(A1751,'Hospitalisation Details'!$A$1:$Q$2336,16,FALSE)</f>
        <v>R1026</v>
      </c>
    </row>
    <row r="1752" ht="15.5" spans="1:20">
      <c r="A1752" s="10" t="s">
        <v>6311</v>
      </c>
      <c r="B1752" s="11" t="str">
        <f>VLOOKUP(A1752,'Customer Names'!$H$6:$K$2340,3,FALSE)</f>
        <v>  Kelli N</v>
      </c>
      <c r="C1752" s="11">
        <f>VLOOKUP(A1752,'Medical Examinations'!$A$1:$L$2336,2,FALSE)</f>
        <v>32.78</v>
      </c>
      <c r="D1752" s="11">
        <f>VLOOKUP(A1752,'Medical Examinations'!$A$1:$L$2336,3,FALSE)</f>
        <v>4.63</v>
      </c>
      <c r="E1752" s="11" t="str">
        <f>VLOOKUP(A1752,'Medical Examinations'!$A$1:$L$2336,4,FALSE)</f>
        <v>No</v>
      </c>
      <c r="F1752" s="11" t="str">
        <f>VLOOKUP(A1752,'Medical Examinations'!$A$1:$L$2336,5,FALSE)</f>
        <v>No</v>
      </c>
      <c r="G1752" s="11" t="str">
        <f>VLOOKUP(A1752,'Medical Examinations'!$A$1:$L$2336,6,FALSE)</f>
        <v>No</v>
      </c>
      <c r="H1752" s="11">
        <f>VLOOKUP(A1752,'Medical Examinations'!$A$1:$L$2336,8,FALSE)</f>
        <v>0</v>
      </c>
      <c r="I1752" s="11" t="str">
        <f>VLOOKUP(A1752,'Medical Examinations'!$A$1:$L$2336,10,FALSE)</f>
        <v>No</v>
      </c>
      <c r="J1752" s="11" t="str">
        <f>VLOOKUP(A1752,'Medical Examinations'!$A$1:$L$2336,11,FALSE)</f>
        <v>Obesity</v>
      </c>
      <c r="K1752" s="11" t="str">
        <f>VLOOKUP(A1752,'Medical Examinations'!$A$1:$L$2336,12,FALSE)</f>
        <v>Normal</v>
      </c>
      <c r="L1752" s="10">
        <f ca="1">VLOOKUP(A1752,'Hospitalisation Details'!$A$1:$Q$2344,3,FALSE)</f>
        <v>1995</v>
      </c>
      <c r="M1752" s="10" t="str">
        <f ca="1">VLOOKUP(A1752,'Hospitalisation Details'!$A$1:$Q$2344,5,FALSE)</f>
        <v>Oct</v>
      </c>
      <c r="N1752" s="11">
        <f ca="1">VLOOKUP(A1752,'Hospitalisation Details'!$A$1:$Q$2344,6,FALSE)</f>
        <v>19</v>
      </c>
      <c r="O1752" s="17">
        <f ca="1">VLOOKUP(A1752,'Hospitalisation Details'!$A$1:$Q$2344,7,FALSE)</f>
        <v>34991</v>
      </c>
      <c r="P1752" s="11">
        <f ca="1">VLOOKUP(A1752,'Hospitalisation Details'!$A$1:$Q$2344,10,FALSE)</f>
        <v>16796.41</v>
      </c>
      <c r="Q1752" s="11" t="str">
        <f ca="1">VLOOKUP(A1752,'Hospitalisation Details'!$A$1:$Q$2344,12,FALSE)</f>
        <v>tier - 2</v>
      </c>
      <c r="R1752" s="11" t="str">
        <f ca="1">VLOOKUP(A1752,'Hospitalisation Details'!$A$1:$Q$2344,14,FALSE)</f>
        <v>tier - 3</v>
      </c>
      <c r="S1752" s="11">
        <f ca="1">VLOOKUP(A1752,'Hospitalisation Details'!$A$1:$Q$2344,17,FALSE)</f>
        <v>30</v>
      </c>
      <c r="T1752" s="11" t="str">
        <f ca="1">VLOOKUP(A1752,'Hospitalisation Details'!$A$1:$Q$2336,16,FALSE)</f>
        <v>R1024</v>
      </c>
    </row>
    <row r="1753" ht="15.5" spans="1:20">
      <c r="A1753" s="10" t="s">
        <v>6315</v>
      </c>
      <c r="B1753" s="11" t="str">
        <f>VLOOKUP(A1753,'Customer Names'!$H$6:$K$2340,3,FALSE)</f>
        <v>  Scott M</v>
      </c>
      <c r="C1753" s="11">
        <f>VLOOKUP(A1753,'Medical Examinations'!$A$1:$L$2336,2,FALSE)</f>
        <v>23.9</v>
      </c>
      <c r="D1753" s="11">
        <f>VLOOKUP(A1753,'Medical Examinations'!$A$1:$L$2336,3,FALSE)</f>
        <v>6.06</v>
      </c>
      <c r="E1753" s="11" t="str">
        <f>VLOOKUP(A1753,'Medical Examinations'!$A$1:$L$2336,4,FALSE)</f>
        <v>yes</v>
      </c>
      <c r="F1753" s="11" t="str">
        <f>VLOOKUP(A1753,'Medical Examinations'!$A$1:$L$2336,5,FALSE)</f>
        <v>No</v>
      </c>
      <c r="G1753" s="11" t="str">
        <f>VLOOKUP(A1753,'Medical Examinations'!$A$1:$L$2336,6,FALSE)</f>
        <v>Yes</v>
      </c>
      <c r="H1753" s="11">
        <f>VLOOKUP(A1753,'Medical Examinations'!$A$1:$L$2336,8,FALSE)</f>
        <v>1</v>
      </c>
      <c r="I1753" s="11" t="str">
        <f>VLOOKUP(A1753,'Medical Examinations'!$A$1:$L$2336,10,FALSE)</f>
        <v>No</v>
      </c>
      <c r="J1753" s="11" t="str">
        <f>VLOOKUP(A1753,'Medical Examinations'!$A$1:$L$2336,11,FALSE)</f>
        <v>Normal Weight</v>
      </c>
      <c r="K1753" s="11" t="str">
        <f>VLOOKUP(A1753,'Medical Examinations'!$A$1:$L$2336,12,FALSE)</f>
        <v>Prediabetes</v>
      </c>
      <c r="L1753" s="10">
        <f ca="1">VLOOKUP(A1753,'Hospitalisation Details'!$A$1:$Q$2344,3,FALSE)</f>
        <v>1974</v>
      </c>
      <c r="M1753" s="10" t="str">
        <f ca="1">VLOOKUP(A1753,'Hospitalisation Details'!$A$1:$Q$2344,5,FALSE)</f>
        <v>Aug</v>
      </c>
      <c r="N1753" s="11">
        <f ca="1">VLOOKUP(A1753,'Hospitalisation Details'!$A$1:$Q$2344,6,FALSE)</f>
        <v>8</v>
      </c>
      <c r="O1753" s="17">
        <f ca="1">VLOOKUP(A1753,'Hospitalisation Details'!$A$1:$Q$2344,7,FALSE)</f>
        <v>27249</v>
      </c>
      <c r="P1753" s="11">
        <f ca="1">VLOOKUP(A1753,'Hospitalisation Details'!$A$1:$Q$2344,10,FALSE)</f>
        <v>16841.32</v>
      </c>
      <c r="Q1753" s="11" t="str">
        <f ca="1">VLOOKUP(A1753,'Hospitalisation Details'!$A$1:$Q$2344,12,FALSE)</f>
        <v>tier - 2</v>
      </c>
      <c r="R1753" s="11" t="str">
        <f ca="1">VLOOKUP(A1753,'Hospitalisation Details'!$A$1:$Q$2344,14,FALSE)</f>
        <v>tier - 3</v>
      </c>
      <c r="S1753" s="11">
        <f ca="1">VLOOKUP(A1753,'Hospitalisation Details'!$A$1:$Q$2344,17,FALSE)</f>
        <v>51</v>
      </c>
      <c r="T1753" s="11" t="str">
        <f ca="1">VLOOKUP(A1753,'Hospitalisation Details'!$A$1:$Q$2336,16,FALSE)</f>
        <v>R1011</v>
      </c>
    </row>
    <row r="1754" ht="15.5" spans="1:20">
      <c r="A1754" s="10" t="s">
        <v>6318</v>
      </c>
      <c r="B1754" s="11" t="str">
        <f>VLOOKUP(A1754,'Customer Names'!$H$6:$K$2340,3,FALSE)</f>
        <v>  Grant A</v>
      </c>
      <c r="C1754" s="11">
        <f>VLOOKUP(A1754,'Medical Examinations'!$A$1:$L$2336,2,FALSE)</f>
        <v>15.47</v>
      </c>
      <c r="D1754" s="11">
        <f>VLOOKUP(A1754,'Medical Examinations'!$A$1:$L$2336,3,FALSE)</f>
        <v>8.43</v>
      </c>
      <c r="E1754" s="11" t="str">
        <f>VLOOKUP(A1754,'Medical Examinations'!$A$1:$L$2336,4,FALSE)</f>
        <v>No</v>
      </c>
      <c r="F1754" s="11" t="str">
        <f>VLOOKUP(A1754,'Medical Examinations'!$A$1:$L$2336,5,FALSE)</f>
        <v>No</v>
      </c>
      <c r="G1754" s="11" t="str">
        <f>VLOOKUP(A1754,'Medical Examinations'!$A$1:$L$2336,6,FALSE)</f>
        <v>No</v>
      </c>
      <c r="H1754" s="11">
        <f>VLOOKUP(A1754,'Medical Examinations'!$A$1:$L$2336,8,FALSE)</f>
        <v>0</v>
      </c>
      <c r="I1754" s="11" t="str">
        <f>VLOOKUP(A1754,'Medical Examinations'!$A$1:$L$2336,10,FALSE)</f>
        <v>No</v>
      </c>
      <c r="J1754" s="11" t="str">
        <f>VLOOKUP(A1754,'Medical Examinations'!$A$1:$L$2336,11,FALSE)</f>
        <v>Under Weight</v>
      </c>
      <c r="K1754" s="11" t="str">
        <f>VLOOKUP(A1754,'Medical Examinations'!$A$1:$L$2336,12,FALSE)</f>
        <v>Diabetes</v>
      </c>
      <c r="L1754" s="10">
        <f ca="1">VLOOKUP(A1754,'Hospitalisation Details'!$A$1:$Q$2344,3,FALSE)</f>
        <v>2003</v>
      </c>
      <c r="M1754" s="10" t="str">
        <f ca="1">VLOOKUP(A1754,'Hospitalisation Details'!$A$1:$Q$2344,5,FALSE)</f>
        <v>Sep</v>
      </c>
      <c r="N1754" s="11">
        <f ca="1">VLOOKUP(A1754,'Hospitalisation Details'!$A$1:$Q$2344,6,FALSE)</f>
        <v>10</v>
      </c>
      <c r="O1754" s="17">
        <f ca="1">VLOOKUP(A1754,'Hospitalisation Details'!$A$1:$Q$2344,7,FALSE)</f>
        <v>37874</v>
      </c>
      <c r="P1754" s="11">
        <f ca="1">VLOOKUP(A1754,'Hospitalisation Details'!$A$1:$Q$2344,10,FALSE)</f>
        <v>16884.92</v>
      </c>
      <c r="Q1754" s="11" t="str">
        <f ca="1">VLOOKUP(A1754,'Hospitalisation Details'!$A$1:$Q$2344,12,FALSE)</f>
        <v>tier - 2</v>
      </c>
      <c r="R1754" s="11" t="str">
        <f ca="1">VLOOKUP(A1754,'Hospitalisation Details'!$A$1:$Q$2344,14,FALSE)</f>
        <v>tier - 2</v>
      </c>
      <c r="S1754" s="11">
        <f ca="1">VLOOKUP(A1754,'Hospitalisation Details'!$A$1:$Q$2344,17,FALSE)</f>
        <v>22</v>
      </c>
      <c r="T1754" s="11" t="str">
        <f ca="1">VLOOKUP(A1754,'Hospitalisation Details'!$A$1:$Q$2336,16,FALSE)</f>
        <v>R1011</v>
      </c>
    </row>
    <row r="1755" ht="15.5" spans="1:20">
      <c r="A1755" s="10" t="s">
        <v>6321</v>
      </c>
      <c r="B1755" s="11" t="str">
        <f>VLOOKUP(A1755,'Customer Names'!$H$6:$K$2340,3,FALSE)</f>
        <v>  Jonathan C</v>
      </c>
      <c r="C1755" s="11">
        <f>VLOOKUP(A1755,'Medical Examinations'!$A$1:$L$2336,2,FALSE)</f>
        <v>28.54</v>
      </c>
      <c r="D1755" s="11">
        <f>VLOOKUP(A1755,'Medical Examinations'!$A$1:$L$2336,3,FALSE)</f>
        <v>5.51</v>
      </c>
      <c r="E1755" s="11" t="str">
        <f>VLOOKUP(A1755,'Medical Examinations'!$A$1:$L$2336,4,FALSE)</f>
        <v>No</v>
      </c>
      <c r="F1755" s="11" t="str">
        <f>VLOOKUP(A1755,'Medical Examinations'!$A$1:$L$2336,5,FALSE)</f>
        <v>No</v>
      </c>
      <c r="G1755" s="11" t="str">
        <f>VLOOKUP(A1755,'Medical Examinations'!$A$1:$L$2336,6,FALSE)</f>
        <v>Yes</v>
      </c>
      <c r="H1755" s="11">
        <f>VLOOKUP(A1755,'Medical Examinations'!$A$1:$L$2336,8,FALSE)</f>
        <v>1</v>
      </c>
      <c r="I1755" s="11" t="str">
        <f>VLOOKUP(A1755,'Medical Examinations'!$A$1:$L$2336,10,FALSE)</f>
        <v>No</v>
      </c>
      <c r="J1755" s="11" t="str">
        <f>VLOOKUP(A1755,'Medical Examinations'!$A$1:$L$2336,11,FALSE)</f>
        <v>Over Weight</v>
      </c>
      <c r="K1755" s="11" t="str">
        <f>VLOOKUP(A1755,'Medical Examinations'!$A$1:$L$2336,12,FALSE)</f>
        <v>Normal</v>
      </c>
      <c r="L1755" s="10">
        <f ca="1">VLOOKUP(A1755,'Hospitalisation Details'!$A$1:$Q$2344,3,FALSE)</f>
        <v>1968</v>
      </c>
      <c r="M1755" s="10" t="str">
        <f ca="1">VLOOKUP(A1755,'Hospitalisation Details'!$A$1:$Q$2344,5,FALSE)</f>
        <v>Oct</v>
      </c>
      <c r="N1755" s="11">
        <f ca="1">VLOOKUP(A1755,'Hospitalisation Details'!$A$1:$Q$2344,6,FALSE)</f>
        <v>21</v>
      </c>
      <c r="O1755" s="17">
        <f ca="1">VLOOKUP(A1755,'Hospitalisation Details'!$A$1:$Q$2344,7,FALSE)</f>
        <v>25132</v>
      </c>
      <c r="P1755" s="11">
        <f ca="1">VLOOKUP(A1755,'Hospitalisation Details'!$A$1:$Q$2344,10,FALSE)</f>
        <v>16903.5</v>
      </c>
      <c r="Q1755" s="11" t="str">
        <f ca="1">VLOOKUP(A1755,'Hospitalisation Details'!$A$1:$Q$2344,12,FALSE)</f>
        <v>tier - 2</v>
      </c>
      <c r="R1755" s="11" t="str">
        <f ca="1">VLOOKUP(A1755,'Hospitalisation Details'!$A$1:$Q$2344,14,FALSE)</f>
        <v>tier - 3</v>
      </c>
      <c r="S1755" s="11">
        <f ca="1">VLOOKUP(A1755,'Hospitalisation Details'!$A$1:$Q$2344,17,FALSE)</f>
        <v>57</v>
      </c>
      <c r="T1755" s="11" t="str">
        <f ca="1">VLOOKUP(A1755,'Hospitalisation Details'!$A$1:$Q$2336,16,FALSE)</f>
        <v>R1012</v>
      </c>
    </row>
    <row r="1756" ht="15.5" spans="1:20">
      <c r="A1756" s="10" t="s">
        <v>6324</v>
      </c>
      <c r="B1756" s="11" t="str">
        <f>VLOOKUP(A1756,'Customer Names'!$H$6:$K$2340,3,FALSE)</f>
        <v>  Rachael M</v>
      </c>
      <c r="C1756" s="11">
        <f>VLOOKUP(A1756,'Medical Examinations'!$A$1:$L$2336,2,FALSE)</f>
        <v>18.54</v>
      </c>
      <c r="D1756" s="11">
        <f>VLOOKUP(A1756,'Medical Examinations'!$A$1:$L$2336,3,FALSE)</f>
        <v>4.95</v>
      </c>
      <c r="E1756" s="11" t="str">
        <f>VLOOKUP(A1756,'Medical Examinations'!$A$1:$L$2336,4,FALSE)</f>
        <v>No</v>
      </c>
      <c r="F1756" s="11" t="str">
        <f>VLOOKUP(A1756,'Medical Examinations'!$A$1:$L$2336,5,FALSE)</f>
        <v>No</v>
      </c>
      <c r="G1756" s="11" t="str">
        <f>VLOOKUP(A1756,'Medical Examinations'!$A$1:$L$2336,6,FALSE)</f>
        <v>No</v>
      </c>
      <c r="H1756" s="11">
        <f>VLOOKUP(A1756,'Medical Examinations'!$A$1:$L$2336,8,FALSE)</f>
        <v>0</v>
      </c>
      <c r="I1756" s="11" t="str">
        <f>VLOOKUP(A1756,'Medical Examinations'!$A$1:$L$2336,10,FALSE)</f>
        <v>No</v>
      </c>
      <c r="J1756" s="11" t="str">
        <f>VLOOKUP(A1756,'Medical Examinations'!$A$1:$L$2336,11,FALSE)</f>
        <v>Normal Weight</v>
      </c>
      <c r="K1756" s="11" t="str">
        <f>VLOOKUP(A1756,'Medical Examinations'!$A$1:$L$2336,12,FALSE)</f>
        <v>Normal</v>
      </c>
      <c r="L1756" s="10">
        <f ca="1">VLOOKUP(A1756,'Hospitalisation Details'!$A$1:$Q$2344,3,FALSE)</f>
        <v>1977</v>
      </c>
      <c r="M1756" s="10" t="str">
        <f ca="1">VLOOKUP(A1756,'Hospitalisation Details'!$A$1:$Q$2344,5,FALSE)</f>
        <v>Aug</v>
      </c>
      <c r="N1756" s="11">
        <f ca="1">VLOOKUP(A1756,'Hospitalisation Details'!$A$1:$Q$2344,6,FALSE)</f>
        <v>25</v>
      </c>
      <c r="O1756" s="17">
        <f ca="1">VLOOKUP(A1756,'Hospitalisation Details'!$A$1:$Q$2344,7,FALSE)</f>
        <v>28362</v>
      </c>
      <c r="P1756" s="11">
        <f ca="1">VLOOKUP(A1756,'Hospitalisation Details'!$A$1:$Q$2344,10,FALSE)</f>
        <v>16921.09</v>
      </c>
      <c r="Q1756" s="11" t="str">
        <f ca="1">VLOOKUP(A1756,'Hospitalisation Details'!$A$1:$Q$2344,12,FALSE)</f>
        <v>tier - 2</v>
      </c>
      <c r="R1756" s="11" t="str">
        <f ca="1">VLOOKUP(A1756,'Hospitalisation Details'!$A$1:$Q$2344,14,FALSE)</f>
        <v>tier - 3</v>
      </c>
      <c r="S1756" s="11">
        <f ca="1">VLOOKUP(A1756,'Hospitalisation Details'!$A$1:$Q$2344,17,FALSE)</f>
        <v>48</v>
      </c>
      <c r="T1756" s="11" t="str">
        <f ca="1">VLOOKUP(A1756,'Hospitalisation Details'!$A$1:$Q$2336,16,FALSE)</f>
        <v>R1023</v>
      </c>
    </row>
    <row r="1757" ht="15.5" spans="1:20">
      <c r="A1757" s="10" t="s">
        <v>6328</v>
      </c>
      <c r="B1757" s="11" t="str">
        <f>VLOOKUP(A1757,'Customer Names'!$H$6:$K$2340,3,FALSE)</f>
        <v>  Pilar</v>
      </c>
      <c r="C1757" s="11">
        <f>VLOOKUP(A1757,'Medical Examinations'!$A$1:$L$2336,2,FALSE)</f>
        <v>32.18</v>
      </c>
      <c r="D1757" s="11">
        <f>VLOOKUP(A1757,'Medical Examinations'!$A$1:$L$2336,3,FALSE)</f>
        <v>6.44</v>
      </c>
      <c r="E1757" s="11" t="str">
        <f>VLOOKUP(A1757,'Medical Examinations'!$A$1:$L$2336,4,FALSE)</f>
        <v>yes</v>
      </c>
      <c r="F1757" s="11" t="str">
        <f>VLOOKUP(A1757,'Medical Examinations'!$A$1:$L$2336,5,FALSE)</f>
        <v>No</v>
      </c>
      <c r="G1757" s="11" t="str">
        <f>VLOOKUP(A1757,'Medical Examinations'!$A$1:$L$2336,6,FALSE)</f>
        <v>Yes</v>
      </c>
      <c r="H1757" s="11">
        <f>VLOOKUP(A1757,'Medical Examinations'!$A$1:$L$2336,8,FALSE)</f>
        <v>1</v>
      </c>
      <c r="I1757" s="11" t="str">
        <f>VLOOKUP(A1757,'Medical Examinations'!$A$1:$L$2336,10,FALSE)</f>
        <v>No</v>
      </c>
      <c r="J1757" s="11" t="str">
        <f>VLOOKUP(A1757,'Medical Examinations'!$A$1:$L$2336,11,FALSE)</f>
        <v>Obesity</v>
      </c>
      <c r="K1757" s="11" t="str">
        <f>VLOOKUP(A1757,'Medical Examinations'!$A$1:$L$2336,12,FALSE)</f>
        <v>Diabetes</v>
      </c>
      <c r="L1757" s="10">
        <f ca="1">VLOOKUP(A1757,'Hospitalisation Details'!$A$1:$Q$2344,3,FALSE)</f>
        <v>1980</v>
      </c>
      <c r="M1757" s="10" t="str">
        <f ca="1">VLOOKUP(A1757,'Hospitalisation Details'!$A$1:$Q$2344,5,FALSE)</f>
        <v>Jul</v>
      </c>
      <c r="N1757" s="11">
        <f ca="1">VLOOKUP(A1757,'Hospitalisation Details'!$A$1:$Q$2344,6,FALSE)</f>
        <v>16</v>
      </c>
      <c r="O1757" s="17">
        <f ca="1">VLOOKUP(A1757,'Hospitalisation Details'!$A$1:$Q$2344,7,FALSE)</f>
        <v>29418</v>
      </c>
      <c r="P1757" s="11">
        <f ca="1">VLOOKUP(A1757,'Hospitalisation Details'!$A$1:$Q$2344,10,FALSE)</f>
        <v>16990.55</v>
      </c>
      <c r="Q1757" s="11" t="str">
        <f ca="1">VLOOKUP(A1757,'Hospitalisation Details'!$A$1:$Q$2344,12,FALSE)</f>
        <v>tier - 2</v>
      </c>
      <c r="R1757" s="11" t="str">
        <f ca="1">VLOOKUP(A1757,'Hospitalisation Details'!$A$1:$Q$2344,14,FALSE)</f>
        <v>tier - 3</v>
      </c>
      <c r="S1757" s="11">
        <f ca="1">VLOOKUP(A1757,'Hospitalisation Details'!$A$1:$Q$2344,17,FALSE)</f>
        <v>45</v>
      </c>
      <c r="T1757" s="11" t="str">
        <f ca="1">VLOOKUP(A1757,'Hospitalisation Details'!$A$1:$Q$2336,16,FALSE)</f>
        <v>R1012</v>
      </c>
    </row>
    <row r="1758" ht="15.5" spans="1:20">
      <c r="A1758" s="10" t="s">
        <v>6331</v>
      </c>
      <c r="B1758" s="11" t="str">
        <f>VLOOKUP(A1758,'Customer Names'!$H$6:$K$2340,3,FALSE)</f>
        <v>  Kyle M</v>
      </c>
      <c r="C1758" s="11">
        <f>VLOOKUP(A1758,'Medical Examinations'!$A$1:$L$2336,2,FALSE)</f>
        <v>37.38</v>
      </c>
      <c r="D1758" s="11">
        <f>VLOOKUP(A1758,'Medical Examinations'!$A$1:$L$2336,3,FALSE)</f>
        <v>6.05</v>
      </c>
      <c r="E1758" s="11" t="str">
        <f>VLOOKUP(A1758,'Medical Examinations'!$A$1:$L$2336,4,FALSE)</f>
        <v>yes</v>
      </c>
      <c r="F1758" s="11" t="str">
        <f>VLOOKUP(A1758,'Medical Examinations'!$A$1:$L$2336,5,FALSE)</f>
        <v>No</v>
      </c>
      <c r="G1758" s="11" t="str">
        <f>VLOOKUP(A1758,'Medical Examinations'!$A$1:$L$2336,6,FALSE)</f>
        <v>No</v>
      </c>
      <c r="H1758" s="11">
        <f>VLOOKUP(A1758,'Medical Examinations'!$A$1:$L$2336,8,FALSE)</f>
        <v>0</v>
      </c>
      <c r="I1758" s="11" t="str">
        <f>VLOOKUP(A1758,'Medical Examinations'!$A$1:$L$2336,10,FALSE)</f>
        <v>No</v>
      </c>
      <c r="J1758" s="11" t="str">
        <f>VLOOKUP(A1758,'Medical Examinations'!$A$1:$L$2336,11,FALSE)</f>
        <v>Obesity</v>
      </c>
      <c r="K1758" s="11" t="str">
        <f>VLOOKUP(A1758,'Medical Examinations'!$A$1:$L$2336,12,FALSE)</f>
        <v>Prediabetes</v>
      </c>
      <c r="L1758" s="10">
        <f ca="1">VLOOKUP(A1758,'Hospitalisation Details'!$A$1:$Q$2344,3,FALSE)</f>
        <v>1971</v>
      </c>
      <c r="M1758" s="10" t="str">
        <f ca="1">VLOOKUP(A1758,'Hospitalisation Details'!$A$1:$Q$2344,5,FALSE)</f>
        <v>Aug</v>
      </c>
      <c r="N1758" s="11">
        <f ca="1">VLOOKUP(A1758,'Hospitalisation Details'!$A$1:$Q$2344,6,FALSE)</f>
        <v>22</v>
      </c>
      <c r="O1758" s="17">
        <f ca="1">VLOOKUP(A1758,'Hospitalisation Details'!$A$1:$Q$2344,7,FALSE)</f>
        <v>26167</v>
      </c>
      <c r="P1758" s="11">
        <f ca="1">VLOOKUP(A1758,'Hospitalisation Details'!$A$1:$Q$2344,10,FALSE)</f>
        <v>17016.01</v>
      </c>
      <c r="Q1758" s="11" t="str">
        <f ca="1">VLOOKUP(A1758,'Hospitalisation Details'!$A$1:$Q$2344,12,FALSE)</f>
        <v>tier - 2</v>
      </c>
      <c r="R1758" s="11" t="str">
        <f ca="1">VLOOKUP(A1758,'Hospitalisation Details'!$A$1:$Q$2344,14,FALSE)</f>
        <v>tier - 2</v>
      </c>
      <c r="S1758" s="11">
        <f ca="1">VLOOKUP(A1758,'Hospitalisation Details'!$A$1:$Q$2344,17,FALSE)</f>
        <v>54</v>
      </c>
      <c r="T1758" s="11" t="str">
        <f ca="1">VLOOKUP(A1758,'Hospitalisation Details'!$A$1:$Q$2336,16,FALSE)</f>
        <v>R1023</v>
      </c>
    </row>
    <row r="1759" ht="15.5" spans="1:20">
      <c r="A1759" s="10" t="s">
        <v>6335</v>
      </c>
      <c r="B1759" s="11" t="str">
        <f>VLOOKUP(A1759,'Customer Names'!$H$6:$K$2340,3,FALSE)</f>
        <v>  Christie</v>
      </c>
      <c r="C1759" s="11">
        <f>VLOOKUP(A1759,'Medical Examinations'!$A$1:$L$2336,2,FALSE)</f>
        <v>31.12</v>
      </c>
      <c r="D1759" s="11">
        <f>VLOOKUP(A1759,'Medical Examinations'!$A$1:$L$2336,3,FALSE)</f>
        <v>4.76</v>
      </c>
      <c r="E1759" s="11" t="str">
        <f>VLOOKUP(A1759,'Medical Examinations'!$A$1:$L$2336,4,FALSE)</f>
        <v>yes</v>
      </c>
      <c r="F1759" s="11" t="str">
        <f>VLOOKUP(A1759,'Medical Examinations'!$A$1:$L$2336,5,FALSE)</f>
        <v>No</v>
      </c>
      <c r="G1759" s="11" t="str">
        <f>VLOOKUP(A1759,'Medical Examinations'!$A$1:$L$2336,6,FALSE)</f>
        <v>Yes</v>
      </c>
      <c r="H1759" s="11">
        <f>VLOOKUP(A1759,'Medical Examinations'!$A$1:$L$2336,8,FALSE)</f>
        <v>1</v>
      </c>
      <c r="I1759" s="11" t="str">
        <f>VLOOKUP(A1759,'Medical Examinations'!$A$1:$L$2336,10,FALSE)</f>
        <v>No</v>
      </c>
      <c r="J1759" s="11" t="str">
        <f>VLOOKUP(A1759,'Medical Examinations'!$A$1:$L$2336,11,FALSE)</f>
        <v>Obesity</v>
      </c>
      <c r="K1759" s="11" t="str">
        <f>VLOOKUP(A1759,'Medical Examinations'!$A$1:$L$2336,12,FALSE)</f>
        <v>Normal</v>
      </c>
      <c r="L1759" s="10">
        <f ca="1">VLOOKUP(A1759,'Hospitalisation Details'!$A$1:$Q$2344,3,FALSE)</f>
        <v>1996</v>
      </c>
      <c r="M1759" s="10" t="str">
        <f ca="1">VLOOKUP(A1759,'Hospitalisation Details'!$A$1:$Q$2344,5,FALSE)</f>
        <v>Jun</v>
      </c>
      <c r="N1759" s="11">
        <f ca="1">VLOOKUP(A1759,'Hospitalisation Details'!$A$1:$Q$2344,6,FALSE)</f>
        <v>10</v>
      </c>
      <c r="O1759" s="17">
        <f ca="1">VLOOKUP(A1759,'Hospitalisation Details'!$A$1:$Q$2344,7,FALSE)</f>
        <v>35226</v>
      </c>
      <c r="P1759" s="11">
        <f ca="1">VLOOKUP(A1759,'Hospitalisation Details'!$A$1:$Q$2344,10,FALSE)</f>
        <v>17043.34</v>
      </c>
      <c r="Q1759" s="11" t="str">
        <f ca="1">VLOOKUP(A1759,'Hospitalisation Details'!$A$1:$Q$2344,12,FALSE)</f>
        <v>tier - 2</v>
      </c>
      <c r="R1759" s="11" t="str">
        <f ca="1">VLOOKUP(A1759,'Hospitalisation Details'!$A$1:$Q$2344,14,FALSE)</f>
        <v>tier - 3</v>
      </c>
      <c r="S1759" s="11">
        <f ca="1">VLOOKUP(A1759,'Hospitalisation Details'!$A$1:$Q$2344,17,FALSE)</f>
        <v>29</v>
      </c>
      <c r="T1759" s="11" t="str">
        <f ca="1">VLOOKUP(A1759,'Hospitalisation Details'!$A$1:$Q$2336,16,FALSE)</f>
        <v>R1013</v>
      </c>
    </row>
    <row r="1760" ht="15.5" spans="1:20">
      <c r="A1760" s="10" t="s">
        <v>6338</v>
      </c>
      <c r="B1760" s="11" t="str">
        <f>VLOOKUP(A1760,'Customer Names'!$H$6:$K$2340,3,FALSE)</f>
        <v>  David A</v>
      </c>
      <c r="C1760" s="11">
        <f>VLOOKUP(A1760,'Medical Examinations'!$A$1:$L$2336,2,FALSE)</f>
        <v>22.01</v>
      </c>
      <c r="D1760" s="11">
        <f>VLOOKUP(A1760,'Medical Examinations'!$A$1:$L$2336,3,FALSE)</f>
        <v>6.72</v>
      </c>
      <c r="E1760" s="11" t="str">
        <f>VLOOKUP(A1760,'Medical Examinations'!$A$1:$L$2336,4,FALSE)</f>
        <v>yes</v>
      </c>
      <c r="F1760" s="11" t="str">
        <f>VLOOKUP(A1760,'Medical Examinations'!$A$1:$L$2336,5,FALSE)</f>
        <v>No</v>
      </c>
      <c r="G1760" s="11" t="str">
        <f>VLOOKUP(A1760,'Medical Examinations'!$A$1:$L$2336,6,FALSE)</f>
        <v>No</v>
      </c>
      <c r="H1760" s="11">
        <f>VLOOKUP(A1760,'Medical Examinations'!$A$1:$L$2336,8,FALSE)</f>
        <v>1</v>
      </c>
      <c r="I1760" s="11" t="str">
        <f>VLOOKUP(A1760,'Medical Examinations'!$A$1:$L$2336,10,FALSE)</f>
        <v>No</v>
      </c>
      <c r="J1760" s="11" t="str">
        <f>VLOOKUP(A1760,'Medical Examinations'!$A$1:$L$2336,11,FALSE)</f>
        <v>Normal Weight</v>
      </c>
      <c r="K1760" s="11" t="str">
        <f>VLOOKUP(A1760,'Medical Examinations'!$A$1:$L$2336,12,FALSE)</f>
        <v>Diabetes</v>
      </c>
      <c r="L1760" s="10">
        <f ca="1">VLOOKUP(A1760,'Hospitalisation Details'!$A$1:$Q$2344,3,FALSE)</f>
        <v>2003</v>
      </c>
      <c r="M1760" s="10" t="str">
        <f ca="1">VLOOKUP(A1760,'Hospitalisation Details'!$A$1:$Q$2344,5,FALSE)</f>
        <v>Dec</v>
      </c>
      <c r="N1760" s="11">
        <f ca="1">VLOOKUP(A1760,'Hospitalisation Details'!$A$1:$Q$2344,6,FALSE)</f>
        <v>26</v>
      </c>
      <c r="O1760" s="17">
        <f ca="1">VLOOKUP(A1760,'Hospitalisation Details'!$A$1:$Q$2344,7,FALSE)</f>
        <v>37981</v>
      </c>
      <c r="P1760" s="11">
        <f ca="1">VLOOKUP(A1760,'Hospitalisation Details'!$A$1:$Q$2344,10,FALSE)</f>
        <v>17081.08</v>
      </c>
      <c r="Q1760" s="11" t="str">
        <f ca="1">VLOOKUP(A1760,'Hospitalisation Details'!$A$1:$Q$2344,12,FALSE)</f>
        <v>tier - 2</v>
      </c>
      <c r="R1760" s="11" t="str">
        <f ca="1">VLOOKUP(A1760,'Hospitalisation Details'!$A$1:$Q$2344,14,FALSE)</f>
        <v>tier - 2</v>
      </c>
      <c r="S1760" s="11">
        <f ca="1">VLOOKUP(A1760,'Hospitalisation Details'!$A$1:$Q$2344,17,FALSE)</f>
        <v>21</v>
      </c>
      <c r="T1760" s="11" t="str">
        <f ca="1">VLOOKUP(A1760,'Hospitalisation Details'!$A$1:$Q$2336,16,FALSE)</f>
        <v>R1011</v>
      </c>
    </row>
    <row r="1761" ht="15.5" spans="1:20">
      <c r="A1761" s="10" t="s">
        <v>6342</v>
      </c>
      <c r="B1761" s="11" t="str">
        <f>VLOOKUP(A1761,'Customer Names'!$H$6:$K$2340,3,FALSE)</f>
        <v>  Masahiro</v>
      </c>
      <c r="C1761" s="11">
        <f>VLOOKUP(A1761,'Medical Examinations'!$A$1:$L$2336,2,FALSE)</f>
        <v>27.645</v>
      </c>
      <c r="D1761" s="11">
        <f>VLOOKUP(A1761,'Medical Examinations'!$A$1:$L$2336,3,FALSE)</f>
        <v>5.7</v>
      </c>
      <c r="E1761" s="11" t="str">
        <f>VLOOKUP(A1761,'Medical Examinations'!$A$1:$L$2336,4,FALSE)</f>
        <v>No</v>
      </c>
      <c r="F1761" s="11" t="str">
        <f>VLOOKUP(A1761,'Medical Examinations'!$A$1:$L$2336,5,FALSE)</f>
        <v>No</v>
      </c>
      <c r="G1761" s="11" t="str">
        <f>VLOOKUP(A1761,'Medical Examinations'!$A$1:$L$2336,6,FALSE)</f>
        <v>No</v>
      </c>
      <c r="H1761" s="11">
        <f>VLOOKUP(A1761,'Medical Examinations'!$A$1:$L$2336,8,FALSE)</f>
        <v>0</v>
      </c>
      <c r="I1761" s="11" t="str">
        <f>VLOOKUP(A1761,'Medical Examinations'!$A$1:$L$2336,10,FALSE)</f>
        <v>No</v>
      </c>
      <c r="J1761" s="11" t="str">
        <f>VLOOKUP(A1761,'Medical Examinations'!$A$1:$L$2336,11,FALSE)</f>
        <v>Over Weight</v>
      </c>
      <c r="K1761" s="11" t="str">
        <f>VLOOKUP(A1761,'Medical Examinations'!$A$1:$L$2336,12,FALSE)</f>
        <v>Prediabetes</v>
      </c>
      <c r="L1761" s="10">
        <f ca="1">VLOOKUP(A1761,'Hospitalisation Details'!$A$1:$Q$2344,3,FALSE)</f>
        <v>2002</v>
      </c>
      <c r="M1761" s="10" t="str">
        <f ca="1">VLOOKUP(A1761,'Hospitalisation Details'!$A$1:$Q$2344,5,FALSE)</f>
        <v>Jun</v>
      </c>
      <c r="N1761" s="11">
        <f ca="1">VLOOKUP(A1761,'Hospitalisation Details'!$A$1:$Q$2344,6,FALSE)</f>
        <v>28</v>
      </c>
      <c r="O1761" s="17">
        <f ca="1">VLOOKUP(A1761,'Hospitalisation Details'!$A$1:$Q$2344,7,FALSE)</f>
        <v>37435</v>
      </c>
      <c r="P1761" s="11">
        <f ca="1">VLOOKUP(A1761,'Hospitalisation Details'!$A$1:$Q$2344,10,FALSE)</f>
        <v>17085.27</v>
      </c>
      <c r="Q1761" s="11" t="str">
        <f ca="1">VLOOKUP(A1761,'Hospitalisation Details'!$A$1:$Q$2344,12,FALSE)</f>
        <v>tier - 2</v>
      </c>
      <c r="R1761" s="11" t="str">
        <f ca="1">VLOOKUP(A1761,'Hospitalisation Details'!$A$1:$Q$2344,14,FALSE)</f>
        <v>tier - 3</v>
      </c>
      <c r="S1761" s="11">
        <f ca="1">VLOOKUP(A1761,'Hospitalisation Details'!$A$1:$Q$2344,17,FALSE)</f>
        <v>23</v>
      </c>
      <c r="T1761" s="11" t="str">
        <f ca="1">VLOOKUP(A1761,'Hospitalisation Details'!$A$1:$Q$2336,16,FALSE)</f>
        <v>R1013</v>
      </c>
    </row>
    <row r="1762" ht="15.5" spans="1:20">
      <c r="A1762" s="10" t="s">
        <v>6346</v>
      </c>
      <c r="B1762" s="11" t="str">
        <f>VLOOKUP(A1762,'Customer Names'!$H$6:$K$2340,3,FALSE)</f>
        <v>  Logan B</v>
      </c>
      <c r="C1762" s="11">
        <f>VLOOKUP(A1762,'Medical Examinations'!$A$1:$L$2336,2,FALSE)</f>
        <v>29.64</v>
      </c>
      <c r="D1762" s="11">
        <f>VLOOKUP(A1762,'Medical Examinations'!$A$1:$L$2336,3,FALSE)</f>
        <v>5.31</v>
      </c>
      <c r="E1762" s="11" t="str">
        <f>VLOOKUP(A1762,'Medical Examinations'!$A$1:$L$2336,4,FALSE)</f>
        <v>yes</v>
      </c>
      <c r="F1762" s="11" t="str">
        <f>VLOOKUP(A1762,'Medical Examinations'!$A$1:$L$2336,5,FALSE)</f>
        <v>No</v>
      </c>
      <c r="G1762" s="11" t="str">
        <f>VLOOKUP(A1762,'Medical Examinations'!$A$1:$L$2336,6,FALSE)</f>
        <v>No</v>
      </c>
      <c r="H1762" s="11">
        <f>VLOOKUP(A1762,'Medical Examinations'!$A$1:$L$2336,8,FALSE)</f>
        <v>0</v>
      </c>
      <c r="I1762" s="11" t="str">
        <f>VLOOKUP(A1762,'Medical Examinations'!$A$1:$L$2336,10,FALSE)</f>
        <v>No</v>
      </c>
      <c r="J1762" s="11" t="str">
        <f>VLOOKUP(A1762,'Medical Examinations'!$A$1:$L$2336,11,FALSE)</f>
        <v>Over Weight</v>
      </c>
      <c r="K1762" s="11" t="str">
        <f>VLOOKUP(A1762,'Medical Examinations'!$A$1:$L$2336,12,FALSE)</f>
        <v>Normal</v>
      </c>
      <c r="L1762" s="10">
        <f ca="1">VLOOKUP(A1762,'Hospitalisation Details'!$A$1:$Q$2344,3,FALSE)</f>
        <v>1998</v>
      </c>
      <c r="M1762" s="10" t="str">
        <f ca="1">VLOOKUP(A1762,'Hospitalisation Details'!$A$1:$Q$2344,5,FALSE)</f>
        <v>Jun</v>
      </c>
      <c r="N1762" s="11">
        <f ca="1">VLOOKUP(A1762,'Hospitalisation Details'!$A$1:$Q$2344,6,FALSE)</f>
        <v>3</v>
      </c>
      <c r="O1762" s="17">
        <f ca="1">VLOOKUP(A1762,'Hospitalisation Details'!$A$1:$Q$2344,7,FALSE)</f>
        <v>35949</v>
      </c>
      <c r="P1762" s="11">
        <f ca="1">VLOOKUP(A1762,'Hospitalisation Details'!$A$1:$Q$2344,10,FALSE)</f>
        <v>17128.43</v>
      </c>
      <c r="Q1762" s="11" t="str">
        <f ca="1">VLOOKUP(A1762,'Hospitalisation Details'!$A$1:$Q$2344,12,FALSE)</f>
        <v>tier - 2</v>
      </c>
      <c r="R1762" s="11" t="str">
        <f ca="1">VLOOKUP(A1762,'Hospitalisation Details'!$A$1:$Q$2344,14,FALSE)</f>
        <v>tier - 3</v>
      </c>
      <c r="S1762" s="11">
        <f ca="1">VLOOKUP(A1762,'Hospitalisation Details'!$A$1:$Q$2344,17,FALSE)</f>
        <v>27</v>
      </c>
      <c r="T1762" s="11" t="str">
        <f ca="1">VLOOKUP(A1762,'Hospitalisation Details'!$A$1:$Q$2336,16,FALSE)</f>
        <v>R1016</v>
      </c>
    </row>
    <row r="1763" ht="15.5" spans="1:20">
      <c r="A1763" s="10" t="s">
        <v>6349</v>
      </c>
      <c r="B1763" s="11" t="str">
        <f>VLOOKUP(A1763,'Customer Names'!$H$6:$K$2340,3,FALSE)</f>
        <v>  Stephanie L</v>
      </c>
      <c r="C1763" s="11">
        <f>VLOOKUP(A1763,'Medical Examinations'!$A$1:$L$2336,2,FALSE)</f>
        <v>33.7</v>
      </c>
      <c r="D1763" s="11">
        <f>VLOOKUP(A1763,'Medical Examinations'!$A$1:$L$2336,3,FALSE)</f>
        <v>4.32</v>
      </c>
      <c r="E1763" s="11" t="str">
        <f>VLOOKUP(A1763,'Medical Examinations'!$A$1:$L$2336,4,FALSE)</f>
        <v>yes</v>
      </c>
      <c r="F1763" s="11" t="str">
        <f>VLOOKUP(A1763,'Medical Examinations'!$A$1:$L$2336,5,FALSE)</f>
        <v>No</v>
      </c>
      <c r="G1763" s="11" t="str">
        <f>VLOOKUP(A1763,'Medical Examinations'!$A$1:$L$2336,6,FALSE)</f>
        <v>No</v>
      </c>
      <c r="H1763" s="11">
        <f>VLOOKUP(A1763,'Medical Examinations'!$A$1:$L$2336,8,FALSE)</f>
        <v>1</v>
      </c>
      <c r="I1763" s="11" t="str">
        <f>VLOOKUP(A1763,'Medical Examinations'!$A$1:$L$2336,10,FALSE)</f>
        <v>No</v>
      </c>
      <c r="J1763" s="11" t="str">
        <f>VLOOKUP(A1763,'Medical Examinations'!$A$1:$L$2336,11,FALSE)</f>
        <v>Obesity</v>
      </c>
      <c r="K1763" s="11" t="str">
        <f>VLOOKUP(A1763,'Medical Examinations'!$A$1:$L$2336,12,FALSE)</f>
        <v>Normal</v>
      </c>
      <c r="L1763" s="10">
        <f ca="1">VLOOKUP(A1763,'Hospitalisation Details'!$A$1:$Q$2344,3,FALSE)</f>
        <v>1965</v>
      </c>
      <c r="M1763" s="10" t="str">
        <f ca="1">VLOOKUP(A1763,'Hospitalisation Details'!$A$1:$Q$2344,5,FALSE)</f>
        <v>Sep</v>
      </c>
      <c r="N1763" s="11">
        <f ca="1">VLOOKUP(A1763,'Hospitalisation Details'!$A$1:$Q$2344,6,FALSE)</f>
        <v>16</v>
      </c>
      <c r="O1763" s="17">
        <f ca="1">VLOOKUP(A1763,'Hospitalisation Details'!$A$1:$Q$2344,7,FALSE)</f>
        <v>24001</v>
      </c>
      <c r="P1763" s="11">
        <f ca="1">VLOOKUP(A1763,'Hospitalisation Details'!$A$1:$Q$2344,10,FALSE)</f>
        <v>17172.27</v>
      </c>
      <c r="Q1763" s="11" t="str">
        <f ca="1">VLOOKUP(A1763,'Hospitalisation Details'!$A$1:$Q$2344,12,FALSE)</f>
        <v>tier - 2</v>
      </c>
      <c r="R1763" s="11" t="str">
        <f ca="1">VLOOKUP(A1763,'Hospitalisation Details'!$A$1:$Q$2344,14,FALSE)</f>
        <v>tier - 2</v>
      </c>
      <c r="S1763" s="11">
        <f ca="1">VLOOKUP(A1763,'Hospitalisation Details'!$A$1:$Q$2344,17,FALSE)</f>
        <v>60</v>
      </c>
      <c r="T1763" s="11" t="str">
        <f ca="1">VLOOKUP(A1763,'Hospitalisation Details'!$A$1:$Q$2336,16,FALSE)</f>
        <v>R1026</v>
      </c>
    </row>
    <row r="1764" ht="15.5" spans="1:20">
      <c r="A1764" s="10" t="s">
        <v>6353</v>
      </c>
      <c r="B1764" s="11" t="str">
        <f>VLOOKUP(A1764,'Customer Names'!$H$6:$K$2340,3,FALSE)</f>
        <v>  Angela H</v>
      </c>
      <c r="C1764" s="11">
        <f>VLOOKUP(A1764,'Medical Examinations'!$A$1:$L$2336,2,FALSE)</f>
        <v>27.5</v>
      </c>
      <c r="D1764" s="11">
        <f>VLOOKUP(A1764,'Medical Examinations'!$A$1:$L$2336,3,FALSE)</f>
        <v>4.23</v>
      </c>
      <c r="E1764" s="11" t="str">
        <f>VLOOKUP(A1764,'Medical Examinations'!$A$1:$L$2336,4,FALSE)</f>
        <v>yes</v>
      </c>
      <c r="F1764" s="11" t="str">
        <f>VLOOKUP(A1764,'Medical Examinations'!$A$1:$L$2336,5,FALSE)</f>
        <v>No</v>
      </c>
      <c r="G1764" s="11" t="str">
        <f>VLOOKUP(A1764,'Medical Examinations'!$A$1:$L$2336,6,FALSE)</f>
        <v>No</v>
      </c>
      <c r="H1764" s="11">
        <f>VLOOKUP(A1764,'Medical Examinations'!$A$1:$L$2336,8,FALSE)</f>
        <v>1</v>
      </c>
      <c r="I1764" s="11" t="str">
        <f>VLOOKUP(A1764,'Medical Examinations'!$A$1:$L$2336,10,FALSE)</f>
        <v>No</v>
      </c>
      <c r="J1764" s="11" t="str">
        <f>VLOOKUP(A1764,'Medical Examinations'!$A$1:$L$2336,11,FALSE)</f>
        <v>Over Weight</v>
      </c>
      <c r="K1764" s="11" t="str">
        <f>VLOOKUP(A1764,'Medical Examinations'!$A$1:$L$2336,12,FALSE)</f>
        <v>Normal</v>
      </c>
      <c r="L1764" s="10">
        <f ca="1">VLOOKUP(A1764,'Hospitalisation Details'!$A$1:$Q$2344,3,FALSE)</f>
        <v>1964</v>
      </c>
      <c r="M1764" s="10" t="str">
        <f ca="1">VLOOKUP(A1764,'Hospitalisation Details'!$A$1:$Q$2344,5,FALSE)</f>
        <v>Jun</v>
      </c>
      <c r="N1764" s="11">
        <f ca="1">VLOOKUP(A1764,'Hospitalisation Details'!$A$1:$Q$2344,6,FALSE)</f>
        <v>7</v>
      </c>
      <c r="O1764" s="17">
        <f ca="1">VLOOKUP(A1764,'Hospitalisation Details'!$A$1:$Q$2344,7,FALSE)</f>
        <v>23535</v>
      </c>
      <c r="P1764" s="11">
        <f ca="1">VLOOKUP(A1764,'Hospitalisation Details'!$A$1:$Q$2344,10,FALSE)</f>
        <v>17174.52</v>
      </c>
      <c r="Q1764" s="11" t="str">
        <f ca="1">VLOOKUP(A1764,'Hospitalisation Details'!$A$1:$Q$2344,12,FALSE)</f>
        <v>tier - 2</v>
      </c>
      <c r="R1764" s="11" t="str">
        <f ca="1">VLOOKUP(A1764,'Hospitalisation Details'!$A$1:$Q$2344,14,FALSE)</f>
        <v>tier - 2</v>
      </c>
      <c r="S1764" s="11">
        <f ca="1">VLOOKUP(A1764,'Hospitalisation Details'!$A$1:$Q$2344,17,FALSE)</f>
        <v>61</v>
      </c>
      <c r="T1764" s="11" t="str">
        <f ca="1">VLOOKUP(A1764,'Hospitalisation Details'!$A$1:$Q$2336,16,FALSE)</f>
        <v>R1012</v>
      </c>
    </row>
    <row r="1765" ht="15.5" spans="1:20">
      <c r="A1765" s="10" t="s">
        <v>6357</v>
      </c>
      <c r="B1765" s="11" t="str">
        <f>VLOOKUP(A1765,'Customer Names'!$H$6:$K$2340,3,FALSE)</f>
        <v>  Britt K</v>
      </c>
      <c r="C1765" s="11">
        <f>VLOOKUP(A1765,'Medical Examinations'!$A$1:$L$2336,2,FALSE)</f>
        <v>16.12</v>
      </c>
      <c r="D1765" s="11">
        <f>VLOOKUP(A1765,'Medical Examinations'!$A$1:$L$2336,3,FALSE)</f>
        <v>6.09</v>
      </c>
      <c r="E1765" s="11" t="str">
        <f>VLOOKUP(A1765,'Medical Examinations'!$A$1:$L$2336,4,FALSE)</f>
        <v>No</v>
      </c>
      <c r="F1765" s="11" t="str">
        <f>VLOOKUP(A1765,'Medical Examinations'!$A$1:$L$2336,5,FALSE)</f>
        <v>No</v>
      </c>
      <c r="G1765" s="11" t="str">
        <f>VLOOKUP(A1765,'Medical Examinations'!$A$1:$L$2336,6,FALSE)</f>
        <v>No</v>
      </c>
      <c r="H1765" s="11">
        <f>VLOOKUP(A1765,'Medical Examinations'!$A$1:$L$2336,8,FALSE)</f>
        <v>0</v>
      </c>
      <c r="I1765" s="11" t="str">
        <f>VLOOKUP(A1765,'Medical Examinations'!$A$1:$L$2336,10,FALSE)</f>
        <v>No</v>
      </c>
      <c r="J1765" s="11" t="str">
        <f>VLOOKUP(A1765,'Medical Examinations'!$A$1:$L$2336,11,FALSE)</f>
        <v>Under Weight</v>
      </c>
      <c r="K1765" s="11" t="str">
        <f>VLOOKUP(A1765,'Medical Examinations'!$A$1:$L$2336,12,FALSE)</f>
        <v>Prediabetes</v>
      </c>
      <c r="L1765" s="10">
        <f ca="1">VLOOKUP(A1765,'Hospitalisation Details'!$A$1:$Q$2344,3,FALSE)</f>
        <v>2004</v>
      </c>
      <c r="M1765" s="10" t="str">
        <f ca="1">VLOOKUP(A1765,'Hospitalisation Details'!$A$1:$Q$2344,5,FALSE)</f>
        <v>Aug</v>
      </c>
      <c r="N1765" s="11">
        <f ca="1">VLOOKUP(A1765,'Hospitalisation Details'!$A$1:$Q$2344,6,FALSE)</f>
        <v>18</v>
      </c>
      <c r="O1765" s="17">
        <f ca="1">VLOOKUP(A1765,'Hospitalisation Details'!$A$1:$Q$2344,7,FALSE)</f>
        <v>38217</v>
      </c>
      <c r="P1765" s="11">
        <f ca="1">VLOOKUP(A1765,'Hospitalisation Details'!$A$1:$Q$2344,10,FALSE)</f>
        <v>17178.68</v>
      </c>
      <c r="Q1765" s="11" t="str">
        <f ca="1">VLOOKUP(A1765,'Hospitalisation Details'!$A$1:$Q$2344,12,FALSE)</f>
        <v>tier - 2</v>
      </c>
      <c r="R1765" s="11" t="str">
        <f ca="1">VLOOKUP(A1765,'Hospitalisation Details'!$A$1:$Q$2344,14,FALSE)</f>
        <v>tier - 2</v>
      </c>
      <c r="S1765" s="11">
        <f ca="1">VLOOKUP(A1765,'Hospitalisation Details'!$A$1:$Q$2344,17,FALSE)</f>
        <v>21</v>
      </c>
      <c r="T1765" s="11" t="str">
        <f ca="1">VLOOKUP(A1765,'Hospitalisation Details'!$A$1:$Q$2336,16,FALSE)</f>
        <v>R1019</v>
      </c>
    </row>
    <row r="1766" ht="15.5" spans="1:20">
      <c r="A1766" s="10" t="s">
        <v>6361</v>
      </c>
      <c r="B1766" s="11" t="str">
        <f>VLOOKUP(A1766,'Customer Names'!$H$6:$K$2340,3,FALSE)</f>
        <v>  Joyce R</v>
      </c>
      <c r="C1766" s="11">
        <f>VLOOKUP(A1766,'Medical Examinations'!$A$1:$L$2336,2,FALSE)</f>
        <v>26.73</v>
      </c>
      <c r="D1766" s="11">
        <f>VLOOKUP(A1766,'Medical Examinations'!$A$1:$L$2336,3,FALSE)</f>
        <v>4.74</v>
      </c>
      <c r="E1766" s="11" t="str">
        <f>VLOOKUP(A1766,'Medical Examinations'!$A$1:$L$2336,4,FALSE)</f>
        <v>yes</v>
      </c>
      <c r="F1766" s="11" t="str">
        <f>VLOOKUP(A1766,'Medical Examinations'!$A$1:$L$2336,5,FALSE)</f>
        <v>No</v>
      </c>
      <c r="G1766" s="11" t="str">
        <f>VLOOKUP(A1766,'Medical Examinations'!$A$1:$L$2336,6,FALSE)</f>
        <v>No</v>
      </c>
      <c r="H1766" s="11">
        <f>VLOOKUP(A1766,'Medical Examinations'!$A$1:$L$2336,8,FALSE)</f>
        <v>1</v>
      </c>
      <c r="I1766" s="11" t="str">
        <f>VLOOKUP(A1766,'Medical Examinations'!$A$1:$L$2336,10,FALSE)</f>
        <v>No</v>
      </c>
      <c r="J1766" s="11" t="str">
        <f>VLOOKUP(A1766,'Medical Examinations'!$A$1:$L$2336,11,FALSE)</f>
        <v>Over Weight</v>
      </c>
      <c r="K1766" s="11" t="str">
        <f>VLOOKUP(A1766,'Medical Examinations'!$A$1:$L$2336,12,FALSE)</f>
        <v>Normal</v>
      </c>
      <c r="L1766" s="10">
        <f ca="1">VLOOKUP(A1766,'Hospitalisation Details'!$A$1:$Q$2344,3,FALSE)</f>
        <v>1982</v>
      </c>
      <c r="M1766" s="10" t="str">
        <f ca="1">VLOOKUP(A1766,'Hospitalisation Details'!$A$1:$Q$2344,5,FALSE)</f>
        <v>Oct</v>
      </c>
      <c r="N1766" s="11">
        <f ca="1">VLOOKUP(A1766,'Hospitalisation Details'!$A$1:$Q$2344,6,FALSE)</f>
        <v>22</v>
      </c>
      <c r="O1766" s="17">
        <f ca="1">VLOOKUP(A1766,'Hospitalisation Details'!$A$1:$Q$2344,7,FALSE)</f>
        <v>30246</v>
      </c>
      <c r="P1766" s="11">
        <f ca="1">VLOOKUP(A1766,'Hospitalisation Details'!$A$1:$Q$2344,10,FALSE)</f>
        <v>17179.52</v>
      </c>
      <c r="Q1766" s="11" t="str">
        <f ca="1">VLOOKUP(A1766,'Hospitalisation Details'!$A$1:$Q$2344,12,FALSE)</f>
        <v>tier - 2</v>
      </c>
      <c r="R1766" s="11" t="str">
        <f ca="1">VLOOKUP(A1766,'Hospitalisation Details'!$A$1:$Q$2344,14,FALSE)</f>
        <v>tier - 1</v>
      </c>
      <c r="S1766" s="11">
        <f ca="1">VLOOKUP(A1766,'Hospitalisation Details'!$A$1:$Q$2344,17,FALSE)</f>
        <v>43</v>
      </c>
      <c r="T1766" s="11" t="str">
        <f ca="1">VLOOKUP(A1766,'Hospitalisation Details'!$A$1:$Q$2336,16,FALSE)</f>
        <v>R1013</v>
      </c>
    </row>
    <row r="1767" ht="15.5" spans="1:20">
      <c r="A1767" s="10" t="s">
        <v>6365</v>
      </c>
      <c r="B1767" s="11" t="str">
        <f>VLOOKUP(A1767,'Customer Names'!$H$6:$K$2340,3,FALSE)</f>
        <v>  Ben</v>
      </c>
      <c r="C1767" s="11">
        <f>VLOOKUP(A1767,'Medical Examinations'!$A$1:$L$2336,2,FALSE)</f>
        <v>37.25</v>
      </c>
      <c r="D1767" s="11">
        <f>VLOOKUP(A1767,'Medical Examinations'!$A$1:$L$2336,3,FALSE)</f>
        <v>6.23</v>
      </c>
      <c r="E1767" s="11" t="str">
        <f>VLOOKUP(A1767,'Medical Examinations'!$A$1:$L$2336,4,FALSE)</f>
        <v>yes</v>
      </c>
      <c r="F1767" s="11" t="str">
        <f>VLOOKUP(A1767,'Medical Examinations'!$A$1:$L$2336,5,FALSE)</f>
        <v>No</v>
      </c>
      <c r="G1767" s="11" t="str">
        <f>VLOOKUP(A1767,'Medical Examinations'!$A$1:$L$2336,6,FALSE)</f>
        <v>No</v>
      </c>
      <c r="H1767" s="11">
        <f>VLOOKUP(A1767,'Medical Examinations'!$A$1:$L$2336,8,FALSE)</f>
        <v>0</v>
      </c>
      <c r="I1767" s="11" t="str">
        <f>VLOOKUP(A1767,'Medical Examinations'!$A$1:$L$2336,10,FALSE)</f>
        <v>No</v>
      </c>
      <c r="J1767" s="11" t="str">
        <f>VLOOKUP(A1767,'Medical Examinations'!$A$1:$L$2336,11,FALSE)</f>
        <v>Obesity</v>
      </c>
      <c r="K1767" s="11" t="str">
        <f>VLOOKUP(A1767,'Medical Examinations'!$A$1:$L$2336,12,FALSE)</f>
        <v>Prediabetes</v>
      </c>
      <c r="L1767" s="10">
        <f ca="1">VLOOKUP(A1767,'Hospitalisation Details'!$A$1:$Q$2344,3,FALSE)</f>
        <v>1975</v>
      </c>
      <c r="M1767" s="10" t="str">
        <f ca="1">VLOOKUP(A1767,'Hospitalisation Details'!$A$1:$Q$2344,5,FALSE)</f>
        <v>Aug</v>
      </c>
      <c r="N1767" s="11">
        <f ca="1">VLOOKUP(A1767,'Hospitalisation Details'!$A$1:$Q$2344,6,FALSE)</f>
        <v>25</v>
      </c>
      <c r="O1767" s="17">
        <f ca="1">VLOOKUP(A1767,'Hospitalisation Details'!$A$1:$Q$2344,7,FALSE)</f>
        <v>27631</v>
      </c>
      <c r="P1767" s="11">
        <f ca="1">VLOOKUP(A1767,'Hospitalisation Details'!$A$1:$Q$2344,10,FALSE)</f>
        <v>17253.43</v>
      </c>
      <c r="Q1767" s="11" t="str">
        <f ca="1">VLOOKUP(A1767,'Hospitalisation Details'!$A$1:$Q$2344,12,FALSE)</f>
        <v>tier - 2</v>
      </c>
      <c r="R1767" s="11" t="str">
        <f ca="1">VLOOKUP(A1767,'Hospitalisation Details'!$A$1:$Q$2344,14,FALSE)</f>
        <v>tier - 3</v>
      </c>
      <c r="S1767" s="11">
        <f ca="1">VLOOKUP(A1767,'Hospitalisation Details'!$A$1:$Q$2344,17,FALSE)</f>
        <v>50</v>
      </c>
      <c r="T1767" s="11" t="str">
        <f ca="1">VLOOKUP(A1767,'Hospitalisation Details'!$A$1:$Q$2336,16,FALSE)</f>
        <v>R1026</v>
      </c>
    </row>
    <row r="1768" ht="15.5" spans="1:20">
      <c r="A1768" s="10" t="s">
        <v>6369</v>
      </c>
      <c r="B1768" s="11" t="str">
        <f>VLOOKUP(A1768,'Customer Names'!$H$6:$K$2340,3,FALSE)</f>
        <v>  Sarah M</v>
      </c>
      <c r="C1768" s="11">
        <f>VLOOKUP(A1768,'Medical Examinations'!$A$1:$L$2336,2,FALSE)</f>
        <v>23.56</v>
      </c>
      <c r="D1768" s="11">
        <f>VLOOKUP(A1768,'Medical Examinations'!$A$1:$L$2336,3,FALSE)</f>
        <v>5.45</v>
      </c>
      <c r="E1768" s="11" t="str">
        <f>VLOOKUP(A1768,'Medical Examinations'!$A$1:$L$2336,4,FALSE)</f>
        <v>yes</v>
      </c>
      <c r="F1768" s="11" t="str">
        <f>VLOOKUP(A1768,'Medical Examinations'!$A$1:$L$2336,5,FALSE)</f>
        <v>No</v>
      </c>
      <c r="G1768" s="11" t="str">
        <f>VLOOKUP(A1768,'Medical Examinations'!$A$1:$L$2336,6,FALSE)</f>
        <v>No</v>
      </c>
      <c r="H1768" s="11">
        <f>VLOOKUP(A1768,'Medical Examinations'!$A$1:$L$2336,8,FALSE)</f>
        <v>1</v>
      </c>
      <c r="I1768" s="11" t="str">
        <f>VLOOKUP(A1768,'Medical Examinations'!$A$1:$L$2336,10,FALSE)</f>
        <v>No</v>
      </c>
      <c r="J1768" s="11" t="str">
        <f>VLOOKUP(A1768,'Medical Examinations'!$A$1:$L$2336,11,FALSE)</f>
        <v>Normal Weight</v>
      </c>
      <c r="K1768" s="11" t="str">
        <f>VLOOKUP(A1768,'Medical Examinations'!$A$1:$L$2336,12,FALSE)</f>
        <v>Normal</v>
      </c>
      <c r="L1768" s="10">
        <f ca="1">VLOOKUP(A1768,'Hospitalisation Details'!$A$1:$Q$2344,3,FALSE)</f>
        <v>1963</v>
      </c>
      <c r="M1768" s="10" t="str">
        <f ca="1">VLOOKUP(A1768,'Hospitalisation Details'!$A$1:$Q$2344,5,FALSE)</f>
        <v>Jul</v>
      </c>
      <c r="N1768" s="11">
        <f ca="1">VLOOKUP(A1768,'Hospitalisation Details'!$A$1:$Q$2344,6,FALSE)</f>
        <v>12</v>
      </c>
      <c r="O1768" s="17">
        <f ca="1">VLOOKUP(A1768,'Hospitalisation Details'!$A$1:$Q$2344,7,FALSE)</f>
        <v>23204</v>
      </c>
      <c r="P1768" s="11">
        <f ca="1">VLOOKUP(A1768,'Hospitalisation Details'!$A$1:$Q$2344,10,FALSE)</f>
        <v>17337.58</v>
      </c>
      <c r="Q1768" s="11" t="str">
        <f ca="1">VLOOKUP(A1768,'Hospitalisation Details'!$A$1:$Q$2344,12,FALSE)</f>
        <v>tier - 2</v>
      </c>
      <c r="R1768" s="11" t="str">
        <f ca="1">VLOOKUP(A1768,'Hospitalisation Details'!$A$1:$Q$2344,14,FALSE)</f>
        <v>tier - 3</v>
      </c>
      <c r="S1768" s="11">
        <f ca="1">VLOOKUP(A1768,'Hospitalisation Details'!$A$1:$Q$2344,17,FALSE)</f>
        <v>62</v>
      </c>
      <c r="T1768" s="11" t="str">
        <f ca="1">VLOOKUP(A1768,'Hospitalisation Details'!$A$1:$Q$2336,16,FALSE)</f>
        <v>R1023</v>
      </c>
    </row>
    <row r="1769" ht="15.5" spans="1:20">
      <c r="A1769" s="10" t="s">
        <v>6373</v>
      </c>
      <c r="B1769" s="11" t="str">
        <f>VLOOKUP(A1769,'Customer Names'!$H$6:$K$2340,3,FALSE)</f>
        <v>  Sarah</v>
      </c>
      <c r="C1769" s="11">
        <f>VLOOKUP(A1769,'Medical Examinations'!$A$1:$L$2336,2,FALSE)</f>
        <v>15.84</v>
      </c>
      <c r="D1769" s="11">
        <f>VLOOKUP(A1769,'Medical Examinations'!$A$1:$L$2336,3,FALSE)</f>
        <v>10.34</v>
      </c>
      <c r="E1769" s="11" t="str">
        <f>VLOOKUP(A1769,'Medical Examinations'!$A$1:$L$2336,4,FALSE)</f>
        <v>No</v>
      </c>
      <c r="F1769" s="11" t="str">
        <f>VLOOKUP(A1769,'Medical Examinations'!$A$1:$L$2336,5,FALSE)</f>
        <v>No</v>
      </c>
      <c r="G1769" s="11" t="str">
        <f>VLOOKUP(A1769,'Medical Examinations'!$A$1:$L$2336,6,FALSE)</f>
        <v>No</v>
      </c>
      <c r="H1769" s="11">
        <f>VLOOKUP(A1769,'Medical Examinations'!$A$1:$L$2336,8,FALSE)</f>
        <v>2</v>
      </c>
      <c r="I1769" s="11" t="str">
        <f>VLOOKUP(A1769,'Medical Examinations'!$A$1:$L$2336,10,FALSE)</f>
        <v>No</v>
      </c>
      <c r="J1769" s="11" t="str">
        <f>VLOOKUP(A1769,'Medical Examinations'!$A$1:$L$2336,11,FALSE)</f>
        <v>Under Weight</v>
      </c>
      <c r="K1769" s="11" t="str">
        <f>VLOOKUP(A1769,'Medical Examinations'!$A$1:$L$2336,12,FALSE)</f>
        <v>Diabetes</v>
      </c>
      <c r="L1769" s="10">
        <f ca="1">VLOOKUP(A1769,'Hospitalisation Details'!$A$1:$Q$2344,3,FALSE)</f>
        <v>2003</v>
      </c>
      <c r="M1769" s="10" t="str">
        <f ca="1">VLOOKUP(A1769,'Hospitalisation Details'!$A$1:$Q$2344,5,FALSE)</f>
        <v>Nov</v>
      </c>
      <c r="N1769" s="11">
        <f ca="1">VLOOKUP(A1769,'Hospitalisation Details'!$A$1:$Q$2344,6,FALSE)</f>
        <v>1</v>
      </c>
      <c r="O1769" s="17">
        <f ca="1">VLOOKUP(A1769,'Hospitalisation Details'!$A$1:$Q$2344,7,FALSE)</f>
        <v>37926</v>
      </c>
      <c r="P1769" s="11">
        <f ca="1">VLOOKUP(A1769,'Hospitalisation Details'!$A$1:$Q$2344,10,FALSE)</f>
        <v>17352.68</v>
      </c>
      <c r="Q1769" s="11" t="str">
        <f ca="1">VLOOKUP(A1769,'Hospitalisation Details'!$A$1:$Q$2344,12,FALSE)</f>
        <v>tier - 2</v>
      </c>
      <c r="R1769" s="11" t="str">
        <f ca="1">VLOOKUP(A1769,'Hospitalisation Details'!$A$1:$Q$2344,14,FALSE)</f>
        <v>tier - 3</v>
      </c>
      <c r="S1769" s="11">
        <f ca="1">VLOOKUP(A1769,'Hospitalisation Details'!$A$1:$Q$2344,17,FALSE)</f>
        <v>22</v>
      </c>
      <c r="T1769" s="11" t="str">
        <f ca="1">VLOOKUP(A1769,'Hospitalisation Details'!$A$1:$Q$2336,16,FALSE)</f>
        <v>R1012</v>
      </c>
    </row>
    <row r="1770" ht="15.5" spans="1:20">
      <c r="A1770" s="10" t="s">
        <v>6376</v>
      </c>
      <c r="B1770" s="11" t="str">
        <f>VLOOKUP(A1770,'Customer Names'!$H$6:$K$2340,3,FALSE)</f>
        <v>  Katie</v>
      </c>
      <c r="C1770" s="11">
        <f>VLOOKUP(A1770,'Medical Examinations'!$A$1:$L$2336,2,FALSE)</f>
        <v>36.63</v>
      </c>
      <c r="D1770" s="11">
        <f>VLOOKUP(A1770,'Medical Examinations'!$A$1:$L$2336,3,FALSE)</f>
        <v>5.15</v>
      </c>
      <c r="E1770" s="11" t="str">
        <f>VLOOKUP(A1770,'Medical Examinations'!$A$1:$L$2336,4,FALSE)</f>
        <v>No</v>
      </c>
      <c r="F1770" s="11" t="str">
        <f>VLOOKUP(A1770,'Medical Examinations'!$A$1:$L$2336,5,FALSE)</f>
        <v>No</v>
      </c>
      <c r="G1770" s="11" t="str">
        <f>VLOOKUP(A1770,'Medical Examinations'!$A$1:$L$2336,6,FALSE)</f>
        <v>No</v>
      </c>
      <c r="H1770" s="11">
        <f>VLOOKUP(A1770,'Medical Examinations'!$A$1:$L$2336,8,FALSE)</f>
        <v>0</v>
      </c>
      <c r="I1770" s="11" t="str">
        <f>VLOOKUP(A1770,'Medical Examinations'!$A$1:$L$2336,10,FALSE)</f>
        <v>No</v>
      </c>
      <c r="J1770" s="11" t="str">
        <f>VLOOKUP(A1770,'Medical Examinations'!$A$1:$L$2336,11,FALSE)</f>
        <v>Obesity</v>
      </c>
      <c r="K1770" s="11" t="str">
        <f>VLOOKUP(A1770,'Medical Examinations'!$A$1:$L$2336,12,FALSE)</f>
        <v>Normal</v>
      </c>
      <c r="L1770" s="10">
        <f ca="1">VLOOKUP(A1770,'Hospitalisation Details'!$A$1:$Q$2344,3,FALSE)</f>
        <v>1992</v>
      </c>
      <c r="M1770" s="10" t="str">
        <f ca="1">VLOOKUP(A1770,'Hospitalisation Details'!$A$1:$Q$2344,5,FALSE)</f>
        <v>Oct</v>
      </c>
      <c r="N1770" s="11">
        <f ca="1">VLOOKUP(A1770,'Hospitalisation Details'!$A$1:$Q$2344,6,FALSE)</f>
        <v>18</v>
      </c>
      <c r="O1770" s="17">
        <f ca="1">VLOOKUP(A1770,'Hospitalisation Details'!$A$1:$Q$2344,7,FALSE)</f>
        <v>33895</v>
      </c>
      <c r="P1770" s="11">
        <f ca="1">VLOOKUP(A1770,'Hospitalisation Details'!$A$1:$Q$2344,10,FALSE)</f>
        <v>17361.77</v>
      </c>
      <c r="Q1770" s="11" t="str">
        <f ca="1">VLOOKUP(A1770,'Hospitalisation Details'!$A$1:$Q$2344,12,FALSE)</f>
        <v>tier - 2</v>
      </c>
      <c r="R1770" s="11" t="str">
        <f ca="1">VLOOKUP(A1770,'Hospitalisation Details'!$A$1:$Q$2344,14,FALSE)</f>
        <v>tier - 1</v>
      </c>
      <c r="S1770" s="11">
        <f ca="1">VLOOKUP(A1770,'Hospitalisation Details'!$A$1:$Q$2344,17,FALSE)</f>
        <v>33</v>
      </c>
      <c r="T1770" s="11" t="str">
        <f ca="1">VLOOKUP(A1770,'Hospitalisation Details'!$A$1:$Q$2336,16,FALSE)</f>
        <v>R1012</v>
      </c>
    </row>
    <row r="1771" ht="15.5" spans="1:20">
      <c r="A1771" s="10" t="s">
        <v>6379</v>
      </c>
      <c r="B1771" s="11" t="str">
        <f>VLOOKUP(A1771,'Customer Names'!$H$6:$K$2340,3,FALSE)</f>
        <v>  Michaela L</v>
      </c>
      <c r="C1771" s="11">
        <f>VLOOKUP(A1771,'Medical Examinations'!$A$1:$L$2336,2,FALSE)</f>
        <v>16.47</v>
      </c>
      <c r="D1771" s="11">
        <f>VLOOKUP(A1771,'Medical Examinations'!$A$1:$L$2336,3,FALSE)</f>
        <v>11.72</v>
      </c>
      <c r="E1771" s="11" t="str">
        <f>VLOOKUP(A1771,'Medical Examinations'!$A$1:$L$2336,4,FALSE)</f>
        <v>No</v>
      </c>
      <c r="F1771" s="11" t="str">
        <f>VLOOKUP(A1771,'Medical Examinations'!$A$1:$L$2336,5,FALSE)</f>
        <v>No</v>
      </c>
      <c r="G1771" s="11" t="str">
        <f>VLOOKUP(A1771,'Medical Examinations'!$A$1:$L$2336,6,FALSE)</f>
        <v>No</v>
      </c>
      <c r="H1771" s="11">
        <f>VLOOKUP(A1771,'Medical Examinations'!$A$1:$L$2336,8,FALSE)</f>
        <v>0</v>
      </c>
      <c r="I1771" s="11" t="str">
        <f>VLOOKUP(A1771,'Medical Examinations'!$A$1:$L$2336,10,FALSE)</f>
        <v>No</v>
      </c>
      <c r="J1771" s="11" t="str">
        <f>VLOOKUP(A1771,'Medical Examinations'!$A$1:$L$2336,11,FALSE)</f>
        <v>Under Weight</v>
      </c>
      <c r="K1771" s="11" t="str">
        <f>VLOOKUP(A1771,'Medical Examinations'!$A$1:$L$2336,12,FALSE)</f>
        <v>Diabetes</v>
      </c>
      <c r="L1771" s="10">
        <f ca="1">VLOOKUP(A1771,'Hospitalisation Details'!$A$1:$Q$2344,3,FALSE)</f>
        <v>2003</v>
      </c>
      <c r="M1771" s="10" t="str">
        <f ca="1">VLOOKUP(A1771,'Hospitalisation Details'!$A$1:$Q$2344,5,FALSE)</f>
        <v>Nov</v>
      </c>
      <c r="N1771" s="11">
        <f ca="1">VLOOKUP(A1771,'Hospitalisation Details'!$A$1:$Q$2344,6,FALSE)</f>
        <v>2</v>
      </c>
      <c r="O1771" s="17">
        <f ca="1">VLOOKUP(A1771,'Hospitalisation Details'!$A$1:$Q$2344,7,FALSE)</f>
        <v>37927</v>
      </c>
      <c r="P1771" s="11">
        <f ca="1">VLOOKUP(A1771,'Hospitalisation Details'!$A$1:$Q$2344,10,FALSE)</f>
        <v>17468.98</v>
      </c>
      <c r="Q1771" s="11" t="str">
        <f ca="1">VLOOKUP(A1771,'Hospitalisation Details'!$A$1:$Q$2344,12,FALSE)</f>
        <v>tier - 2</v>
      </c>
      <c r="R1771" s="11" t="str">
        <f ca="1">VLOOKUP(A1771,'Hospitalisation Details'!$A$1:$Q$2344,14,FALSE)</f>
        <v>tier - 1</v>
      </c>
      <c r="S1771" s="11">
        <f ca="1">VLOOKUP(A1771,'Hospitalisation Details'!$A$1:$Q$2344,17,FALSE)</f>
        <v>22</v>
      </c>
      <c r="T1771" s="11" t="str">
        <f ca="1">VLOOKUP(A1771,'Hospitalisation Details'!$A$1:$Q$2336,16,FALSE)</f>
        <v>R1012</v>
      </c>
    </row>
    <row r="1772" ht="15.5" spans="1:20">
      <c r="A1772" s="10" t="s">
        <v>6382</v>
      </c>
      <c r="B1772" s="11" t="str">
        <f>VLOOKUP(A1772,'Customer Names'!$H$6:$K$2340,3,FALSE)</f>
        <v>  Shalaleh</v>
      </c>
      <c r="C1772" s="11">
        <f>VLOOKUP(A1772,'Medical Examinations'!$A$1:$L$2336,2,FALSE)</f>
        <v>25.8</v>
      </c>
      <c r="D1772" s="11">
        <f>VLOOKUP(A1772,'Medical Examinations'!$A$1:$L$2336,3,FALSE)</f>
        <v>5.29</v>
      </c>
      <c r="E1772" s="11" t="str">
        <f>VLOOKUP(A1772,'Medical Examinations'!$A$1:$L$2336,4,FALSE)</f>
        <v>No</v>
      </c>
      <c r="F1772" s="11" t="str">
        <f>VLOOKUP(A1772,'Medical Examinations'!$A$1:$L$2336,5,FALSE)</f>
        <v>No</v>
      </c>
      <c r="G1772" s="11" t="str">
        <f>VLOOKUP(A1772,'Medical Examinations'!$A$1:$L$2336,6,FALSE)</f>
        <v>No</v>
      </c>
      <c r="H1772" s="11">
        <f>VLOOKUP(A1772,'Medical Examinations'!$A$1:$L$2336,8,FALSE)</f>
        <v>0</v>
      </c>
      <c r="I1772" s="11" t="str">
        <f>VLOOKUP(A1772,'Medical Examinations'!$A$1:$L$2336,10,FALSE)</f>
        <v>No</v>
      </c>
      <c r="J1772" s="11" t="str">
        <f>VLOOKUP(A1772,'Medical Examinations'!$A$1:$L$2336,11,FALSE)</f>
        <v>Over Weight</v>
      </c>
      <c r="K1772" s="11" t="str">
        <f>VLOOKUP(A1772,'Medical Examinations'!$A$1:$L$2336,12,FALSE)</f>
        <v>Normal</v>
      </c>
      <c r="L1772" s="10">
        <f ca="1">VLOOKUP(A1772,'Hospitalisation Details'!$A$1:$Q$2344,3,FALSE)</f>
        <v>1971</v>
      </c>
      <c r="M1772" s="10" t="str">
        <f ca="1">VLOOKUP(A1772,'Hospitalisation Details'!$A$1:$Q$2344,5,FALSE)</f>
        <v>Jun</v>
      </c>
      <c r="N1772" s="11">
        <f ca="1">VLOOKUP(A1772,'Hospitalisation Details'!$A$1:$Q$2344,6,FALSE)</f>
        <v>8</v>
      </c>
      <c r="O1772" s="17">
        <f ca="1">VLOOKUP(A1772,'Hospitalisation Details'!$A$1:$Q$2344,7,FALSE)</f>
        <v>26092</v>
      </c>
      <c r="P1772" s="11">
        <f ca="1">VLOOKUP(A1772,'Hospitalisation Details'!$A$1:$Q$2344,10,FALSE)</f>
        <v>17479.53</v>
      </c>
      <c r="Q1772" s="11" t="str">
        <f ca="1">VLOOKUP(A1772,'Hospitalisation Details'!$A$1:$Q$2344,12,FALSE)</f>
        <v>tier - 1</v>
      </c>
      <c r="R1772" s="11" t="str">
        <f ca="1">VLOOKUP(A1772,'Hospitalisation Details'!$A$1:$Q$2344,14,FALSE)</f>
        <v>tier - 1</v>
      </c>
      <c r="S1772" s="11">
        <f ca="1">VLOOKUP(A1772,'Hospitalisation Details'!$A$1:$Q$2344,17,FALSE)</f>
        <v>54</v>
      </c>
      <c r="T1772" s="11" t="str">
        <f ca="1">VLOOKUP(A1772,'Hospitalisation Details'!$A$1:$Q$2336,16,FALSE)</f>
        <v>R1012</v>
      </c>
    </row>
    <row r="1773" ht="15.5" spans="1:20">
      <c r="A1773" s="10" t="s">
        <v>6385</v>
      </c>
      <c r="B1773" s="11" t="str">
        <f>VLOOKUP(A1773,'Customer Names'!$H$6:$K$2340,3,FALSE)</f>
        <v>  Karen</v>
      </c>
      <c r="C1773" s="11">
        <f>VLOOKUP(A1773,'Medical Examinations'!$A$1:$L$2336,2,FALSE)</f>
        <v>23.6</v>
      </c>
      <c r="D1773" s="11">
        <f>VLOOKUP(A1773,'Medical Examinations'!$A$1:$L$2336,3,FALSE)</f>
        <v>4.33</v>
      </c>
      <c r="E1773" s="11" t="str">
        <f>VLOOKUP(A1773,'Medical Examinations'!$A$1:$L$2336,4,FALSE)</f>
        <v>No</v>
      </c>
      <c r="F1773" s="11" t="str">
        <f>VLOOKUP(A1773,'Medical Examinations'!$A$1:$L$2336,5,FALSE)</f>
        <v>No</v>
      </c>
      <c r="G1773" s="11" t="str">
        <f>VLOOKUP(A1773,'Medical Examinations'!$A$1:$L$2336,6,FALSE)</f>
        <v>No</v>
      </c>
      <c r="H1773" s="11">
        <f>VLOOKUP(A1773,'Medical Examinations'!$A$1:$L$2336,8,FALSE)</f>
        <v>0</v>
      </c>
      <c r="I1773" s="11" t="str">
        <f>VLOOKUP(A1773,'Medical Examinations'!$A$1:$L$2336,10,FALSE)</f>
        <v>No</v>
      </c>
      <c r="J1773" s="11" t="str">
        <f>VLOOKUP(A1773,'Medical Examinations'!$A$1:$L$2336,11,FALSE)</f>
        <v>Normal Weight</v>
      </c>
      <c r="K1773" s="11" t="str">
        <f>VLOOKUP(A1773,'Medical Examinations'!$A$1:$L$2336,12,FALSE)</f>
        <v>Normal</v>
      </c>
      <c r="L1773" s="10">
        <f ca="1">VLOOKUP(A1773,'Hospitalisation Details'!$A$1:$Q$2344,3,FALSE)</f>
        <v>1990</v>
      </c>
      <c r="M1773" s="10" t="str">
        <f ca="1">VLOOKUP(A1773,'Hospitalisation Details'!$A$1:$Q$2344,5,FALSE)</f>
        <v>Dec</v>
      </c>
      <c r="N1773" s="11">
        <f ca="1">VLOOKUP(A1773,'Hospitalisation Details'!$A$1:$Q$2344,6,FALSE)</f>
        <v>29</v>
      </c>
      <c r="O1773" s="17">
        <f ca="1">VLOOKUP(A1773,'Hospitalisation Details'!$A$1:$Q$2344,7,FALSE)</f>
        <v>33236</v>
      </c>
      <c r="P1773" s="11">
        <f ca="1">VLOOKUP(A1773,'Hospitalisation Details'!$A$1:$Q$2344,10,FALSE)</f>
        <v>17496.31</v>
      </c>
      <c r="Q1773" s="11" t="str">
        <f ca="1">VLOOKUP(A1773,'Hospitalisation Details'!$A$1:$Q$2344,12,FALSE)</f>
        <v>tier - 1</v>
      </c>
      <c r="R1773" s="11" t="str">
        <f ca="1">VLOOKUP(A1773,'Hospitalisation Details'!$A$1:$Q$2344,14,FALSE)</f>
        <v>tier - 2</v>
      </c>
      <c r="S1773" s="11">
        <f ca="1">VLOOKUP(A1773,'Hospitalisation Details'!$A$1:$Q$2344,17,FALSE)</f>
        <v>34</v>
      </c>
      <c r="T1773" s="11" t="str">
        <f ca="1">VLOOKUP(A1773,'Hospitalisation Details'!$A$1:$Q$2336,16,FALSE)</f>
        <v>R1011</v>
      </c>
    </row>
    <row r="1774" ht="15.5" spans="1:20">
      <c r="A1774" s="10" t="s">
        <v>6388</v>
      </c>
      <c r="B1774" s="11" t="str">
        <f>VLOOKUP(A1774,'Customer Names'!$H$6:$K$2340,3,FALSE)</f>
        <v>  Zuzana</v>
      </c>
      <c r="C1774" s="11">
        <f>VLOOKUP(A1774,'Medical Examinations'!$A$1:$L$2336,2,FALSE)</f>
        <v>32.11</v>
      </c>
      <c r="D1774" s="11">
        <f>VLOOKUP(A1774,'Medical Examinations'!$A$1:$L$2336,3,FALSE)</f>
        <v>6.24</v>
      </c>
      <c r="E1774" s="11" t="str">
        <f>VLOOKUP(A1774,'Medical Examinations'!$A$1:$L$2336,4,FALSE)</f>
        <v>No</v>
      </c>
      <c r="F1774" s="11" t="str">
        <f>VLOOKUP(A1774,'Medical Examinations'!$A$1:$L$2336,5,FALSE)</f>
        <v>No</v>
      </c>
      <c r="G1774" s="11" t="str">
        <f>VLOOKUP(A1774,'Medical Examinations'!$A$1:$L$2336,6,FALSE)</f>
        <v>Yes</v>
      </c>
      <c r="H1774" s="11">
        <f>VLOOKUP(A1774,'Medical Examinations'!$A$1:$L$2336,8,FALSE)</f>
        <v>1</v>
      </c>
      <c r="I1774" s="11" t="str">
        <f>VLOOKUP(A1774,'Medical Examinations'!$A$1:$L$2336,10,FALSE)</f>
        <v>No</v>
      </c>
      <c r="J1774" s="11" t="str">
        <f>VLOOKUP(A1774,'Medical Examinations'!$A$1:$L$2336,11,FALSE)</f>
        <v>Obesity</v>
      </c>
      <c r="K1774" s="11" t="str">
        <f>VLOOKUP(A1774,'Medical Examinations'!$A$1:$L$2336,12,FALSE)</f>
        <v>Prediabetes</v>
      </c>
      <c r="L1774" s="10">
        <f ca="1">VLOOKUP(A1774,'Hospitalisation Details'!$A$1:$Q$2344,3,FALSE)</f>
        <v>1965</v>
      </c>
      <c r="M1774" s="10" t="str">
        <f ca="1">VLOOKUP(A1774,'Hospitalisation Details'!$A$1:$Q$2344,5,FALSE)</f>
        <v>Jun</v>
      </c>
      <c r="N1774" s="11">
        <f ca="1">VLOOKUP(A1774,'Hospitalisation Details'!$A$1:$Q$2344,6,FALSE)</f>
        <v>16</v>
      </c>
      <c r="O1774" s="17">
        <f ca="1">VLOOKUP(A1774,'Hospitalisation Details'!$A$1:$Q$2344,7,FALSE)</f>
        <v>23909</v>
      </c>
      <c r="P1774" s="11">
        <f ca="1">VLOOKUP(A1774,'Hospitalisation Details'!$A$1:$Q$2344,10,FALSE)</f>
        <v>17505.65</v>
      </c>
      <c r="Q1774" s="11" t="str">
        <f ca="1">VLOOKUP(A1774,'Hospitalisation Details'!$A$1:$Q$2344,12,FALSE)</f>
        <v>tier - 1</v>
      </c>
      <c r="R1774" s="11" t="str">
        <f ca="1">VLOOKUP(A1774,'Hospitalisation Details'!$A$1:$Q$2344,14,FALSE)</f>
        <v>tier - 2</v>
      </c>
      <c r="S1774" s="11">
        <f ca="1">VLOOKUP(A1774,'Hospitalisation Details'!$A$1:$Q$2344,17,FALSE)</f>
        <v>60</v>
      </c>
      <c r="T1774" s="11" t="str">
        <f ca="1">VLOOKUP(A1774,'Hospitalisation Details'!$A$1:$Q$2336,16,FALSE)</f>
        <v>R1023</v>
      </c>
    </row>
    <row r="1775" ht="15.5" spans="1:20">
      <c r="A1775" s="10" t="s">
        <v>6391</v>
      </c>
      <c r="B1775" s="11" t="str">
        <f>VLOOKUP(A1775,'Customer Names'!$H$6:$K$2340,3,FALSE)</f>
        <v>  Daniel J</v>
      </c>
      <c r="C1775" s="11">
        <f>VLOOKUP(A1775,'Medical Examinations'!$A$1:$L$2336,2,FALSE)</f>
        <v>30.115</v>
      </c>
      <c r="D1775" s="11">
        <f>VLOOKUP(A1775,'Medical Examinations'!$A$1:$L$2336,3,FALSE)</f>
        <v>11.61</v>
      </c>
      <c r="E1775" s="11" t="str">
        <f>VLOOKUP(A1775,'Medical Examinations'!$A$1:$L$2336,4,FALSE)</f>
        <v>No</v>
      </c>
      <c r="F1775" s="11" t="str">
        <f>VLOOKUP(A1775,'Medical Examinations'!$A$1:$L$2336,5,FALSE)</f>
        <v>No</v>
      </c>
      <c r="G1775" s="11" t="str">
        <f>VLOOKUP(A1775,'Medical Examinations'!$A$1:$L$2336,6,FALSE)</f>
        <v>No</v>
      </c>
      <c r="H1775" s="11">
        <f>VLOOKUP(A1775,'Medical Examinations'!$A$1:$L$2336,8,FALSE)</f>
        <v>0</v>
      </c>
      <c r="I1775" s="11" t="str">
        <f>VLOOKUP(A1775,'Medical Examinations'!$A$1:$L$2336,10,FALSE)</f>
        <v>No</v>
      </c>
      <c r="J1775" s="11" t="str">
        <f>VLOOKUP(A1775,'Medical Examinations'!$A$1:$L$2336,11,FALSE)</f>
        <v>Obesity</v>
      </c>
      <c r="K1775" s="11" t="str">
        <f>VLOOKUP(A1775,'Medical Examinations'!$A$1:$L$2336,12,FALSE)</f>
        <v>Diabetes</v>
      </c>
      <c r="L1775" s="10">
        <f ca="1">VLOOKUP(A1775,'Hospitalisation Details'!$A$1:$Q$2344,3,FALSE)</f>
        <v>1968</v>
      </c>
      <c r="M1775" s="10" t="str">
        <f ca="1">VLOOKUP(A1775,'Hospitalisation Details'!$A$1:$Q$2344,5,FALSE)</f>
        <v>Jul</v>
      </c>
      <c r="N1775" s="11">
        <f ca="1">VLOOKUP(A1775,'Hospitalisation Details'!$A$1:$Q$2344,6,FALSE)</f>
        <v>12</v>
      </c>
      <c r="O1775" s="17">
        <f ca="1">VLOOKUP(A1775,'Hospitalisation Details'!$A$1:$Q$2344,7,FALSE)</f>
        <v>25031</v>
      </c>
      <c r="P1775" s="11">
        <f ca="1">VLOOKUP(A1775,'Hospitalisation Details'!$A$1:$Q$2344,10,FALSE)</f>
        <v>17507.47</v>
      </c>
      <c r="Q1775" s="11" t="str">
        <f ca="1">VLOOKUP(A1775,'Hospitalisation Details'!$A$1:$Q$2344,12,FALSE)</f>
        <v>tier - 1</v>
      </c>
      <c r="R1775" s="11" t="str">
        <f ca="1">VLOOKUP(A1775,'Hospitalisation Details'!$A$1:$Q$2344,14,FALSE)</f>
        <v>tier - 1</v>
      </c>
      <c r="S1775" s="11">
        <f ca="1">VLOOKUP(A1775,'Hospitalisation Details'!$A$1:$Q$2344,17,FALSE)</f>
        <v>57</v>
      </c>
      <c r="T1775" s="11" t="str">
        <f ca="1">VLOOKUP(A1775,'Hospitalisation Details'!$A$1:$Q$2336,16,FALSE)</f>
        <v>R1026</v>
      </c>
    </row>
    <row r="1776" ht="15.5" spans="1:20">
      <c r="A1776" s="10" t="s">
        <v>6395</v>
      </c>
      <c r="B1776" s="11" t="str">
        <f>VLOOKUP(A1776,'Customer Names'!$H$6:$K$2340,3,FALSE)</f>
        <v>  Alexandra</v>
      </c>
      <c r="C1776" s="11">
        <f>VLOOKUP(A1776,'Medical Examinations'!$A$1:$L$2336,2,FALSE)</f>
        <v>20.28</v>
      </c>
      <c r="D1776" s="11">
        <f>VLOOKUP(A1776,'Medical Examinations'!$A$1:$L$2336,3,FALSE)</f>
        <v>11.07</v>
      </c>
      <c r="E1776" s="11" t="str">
        <f>VLOOKUP(A1776,'Medical Examinations'!$A$1:$L$2336,4,FALSE)</f>
        <v>yes</v>
      </c>
      <c r="F1776" s="11" t="str">
        <f>VLOOKUP(A1776,'Medical Examinations'!$A$1:$L$2336,5,FALSE)</f>
        <v>No</v>
      </c>
      <c r="G1776" s="11" t="str">
        <f>VLOOKUP(A1776,'Medical Examinations'!$A$1:$L$2336,6,FALSE)</f>
        <v>No</v>
      </c>
      <c r="H1776" s="11">
        <f>VLOOKUP(A1776,'Medical Examinations'!$A$1:$L$2336,8,FALSE)</f>
        <v>0</v>
      </c>
      <c r="I1776" s="11" t="str">
        <f>VLOOKUP(A1776,'Medical Examinations'!$A$1:$L$2336,10,FALSE)</f>
        <v>No</v>
      </c>
      <c r="J1776" s="11" t="str">
        <f>VLOOKUP(A1776,'Medical Examinations'!$A$1:$L$2336,11,FALSE)</f>
        <v>Normal Weight</v>
      </c>
      <c r="K1776" s="11" t="str">
        <f>VLOOKUP(A1776,'Medical Examinations'!$A$1:$L$2336,12,FALSE)</f>
        <v>Diabetes</v>
      </c>
      <c r="L1776" s="10">
        <f ca="1">VLOOKUP(A1776,'Hospitalisation Details'!$A$1:$Q$2344,3,FALSE)</f>
        <v>1963</v>
      </c>
      <c r="M1776" s="10" t="str">
        <f ca="1">VLOOKUP(A1776,'Hospitalisation Details'!$A$1:$Q$2344,5,FALSE)</f>
        <v>Nov</v>
      </c>
      <c r="N1776" s="11">
        <f ca="1">VLOOKUP(A1776,'Hospitalisation Details'!$A$1:$Q$2344,6,FALSE)</f>
        <v>16</v>
      </c>
      <c r="O1776" s="17">
        <f ca="1">VLOOKUP(A1776,'Hospitalisation Details'!$A$1:$Q$2344,7,FALSE)</f>
        <v>23331</v>
      </c>
      <c r="P1776" s="11">
        <f ca="1">VLOOKUP(A1776,'Hospitalisation Details'!$A$1:$Q$2344,10,FALSE)</f>
        <v>17556.88</v>
      </c>
      <c r="Q1776" s="11" t="str">
        <f ca="1">VLOOKUP(A1776,'Hospitalisation Details'!$A$1:$Q$2344,12,FALSE)</f>
        <v>tier - 1</v>
      </c>
      <c r="R1776" s="11" t="str">
        <f ca="1">VLOOKUP(A1776,'Hospitalisation Details'!$A$1:$Q$2344,14,FALSE)</f>
        <v>tier - 2</v>
      </c>
      <c r="S1776" s="11">
        <f ca="1">VLOOKUP(A1776,'Hospitalisation Details'!$A$1:$Q$2344,17,FALSE)</f>
        <v>61</v>
      </c>
      <c r="T1776" s="11" t="str">
        <f ca="1">VLOOKUP(A1776,'Hospitalisation Details'!$A$1:$Q$2336,16,FALSE)</f>
        <v>R1012</v>
      </c>
    </row>
    <row r="1777" ht="15.5" spans="1:20">
      <c r="A1777" s="10" t="s">
        <v>6399</v>
      </c>
      <c r="B1777" s="11" t="str">
        <f>VLOOKUP(A1777,'Customer Names'!$H$6:$K$2340,3,FALSE)</f>
        <v>  Jessica</v>
      </c>
      <c r="C1777" s="11">
        <f>VLOOKUP(A1777,'Medical Examinations'!$A$1:$L$2336,2,FALSE)</f>
        <v>20.235</v>
      </c>
      <c r="D1777" s="11">
        <f>VLOOKUP(A1777,'Medical Examinations'!$A$1:$L$2336,3,FALSE)</f>
        <v>5.19</v>
      </c>
      <c r="E1777" s="11" t="str">
        <f>VLOOKUP(A1777,'Medical Examinations'!$A$1:$L$2336,4,FALSE)</f>
        <v>No</v>
      </c>
      <c r="F1777" s="11" t="str">
        <f>VLOOKUP(A1777,'Medical Examinations'!$A$1:$L$2336,5,FALSE)</f>
        <v>No</v>
      </c>
      <c r="G1777" s="11" t="str">
        <f>VLOOKUP(A1777,'Medical Examinations'!$A$1:$L$2336,6,FALSE)</f>
        <v>Yes</v>
      </c>
      <c r="H1777" s="11">
        <f>VLOOKUP(A1777,'Medical Examinations'!$A$1:$L$2336,8,FALSE)</f>
        <v>1</v>
      </c>
      <c r="I1777" s="11" t="str">
        <f>VLOOKUP(A1777,'Medical Examinations'!$A$1:$L$2336,10,FALSE)</f>
        <v>No</v>
      </c>
      <c r="J1777" s="11" t="str">
        <f>VLOOKUP(A1777,'Medical Examinations'!$A$1:$L$2336,11,FALSE)</f>
        <v>Normal Weight</v>
      </c>
      <c r="K1777" s="11" t="str">
        <f>VLOOKUP(A1777,'Medical Examinations'!$A$1:$L$2336,12,FALSE)</f>
        <v>Normal</v>
      </c>
      <c r="L1777" s="10">
        <f ca="1">VLOOKUP(A1777,'Hospitalisation Details'!$A$1:$Q$2344,3,FALSE)</f>
        <v>2002</v>
      </c>
      <c r="M1777" s="10" t="str">
        <f ca="1">VLOOKUP(A1777,'Hospitalisation Details'!$A$1:$Q$2344,5,FALSE)</f>
        <v>Aug</v>
      </c>
      <c r="N1777" s="11">
        <f ca="1">VLOOKUP(A1777,'Hospitalisation Details'!$A$1:$Q$2344,6,FALSE)</f>
        <v>25</v>
      </c>
      <c r="O1777" s="17">
        <f ca="1">VLOOKUP(A1777,'Hospitalisation Details'!$A$1:$Q$2344,7,FALSE)</f>
        <v>37493</v>
      </c>
      <c r="P1777" s="11">
        <f ca="1">VLOOKUP(A1777,'Hospitalisation Details'!$A$1:$Q$2344,10,FALSE)</f>
        <v>17560.38</v>
      </c>
      <c r="Q1777" s="11" t="str">
        <f ca="1">VLOOKUP(A1777,'Hospitalisation Details'!$A$1:$Q$2344,12,FALSE)</f>
        <v>tier - 1</v>
      </c>
      <c r="R1777" s="11" t="str">
        <f ca="1">VLOOKUP(A1777,'Hospitalisation Details'!$A$1:$Q$2344,14,FALSE)</f>
        <v>tier - 1</v>
      </c>
      <c r="S1777" s="11">
        <f ca="1">VLOOKUP(A1777,'Hospitalisation Details'!$A$1:$Q$2344,17,FALSE)</f>
        <v>23</v>
      </c>
      <c r="T1777" s="11" t="str">
        <f ca="1">VLOOKUP(A1777,'Hospitalisation Details'!$A$1:$Q$2336,16,FALSE)</f>
        <v>R1012</v>
      </c>
    </row>
    <row r="1778" ht="15.5" spans="1:20">
      <c r="A1778" s="10" t="s">
        <v>6402</v>
      </c>
      <c r="B1778" s="11" t="str">
        <f>VLOOKUP(A1778,'Customer Names'!$H$6:$K$2340,3,FALSE)</f>
        <v>  Matthew M</v>
      </c>
      <c r="C1778" s="11">
        <f>VLOOKUP(A1778,'Medical Examinations'!$A$1:$L$2336,2,FALSE)</f>
        <v>25.27</v>
      </c>
      <c r="D1778" s="11">
        <f>VLOOKUP(A1778,'Medical Examinations'!$A$1:$L$2336,3,FALSE)</f>
        <v>5.7</v>
      </c>
      <c r="E1778" s="11" t="str">
        <f>VLOOKUP(A1778,'Medical Examinations'!$A$1:$L$2336,4,FALSE)</f>
        <v>yes</v>
      </c>
      <c r="F1778" s="11" t="str">
        <f>VLOOKUP(A1778,'Medical Examinations'!$A$1:$L$2336,5,FALSE)</f>
        <v>No</v>
      </c>
      <c r="G1778" s="11" t="str">
        <f>VLOOKUP(A1778,'Medical Examinations'!$A$1:$L$2336,6,FALSE)</f>
        <v>No</v>
      </c>
      <c r="H1778" s="11">
        <f>VLOOKUP(A1778,'Medical Examinations'!$A$1:$L$2336,8,FALSE)</f>
        <v>1</v>
      </c>
      <c r="I1778" s="11" t="str">
        <f>VLOOKUP(A1778,'Medical Examinations'!$A$1:$L$2336,10,FALSE)</f>
        <v>No</v>
      </c>
      <c r="J1778" s="11" t="str">
        <f>VLOOKUP(A1778,'Medical Examinations'!$A$1:$L$2336,11,FALSE)</f>
        <v>Over Weight</v>
      </c>
      <c r="K1778" s="11" t="str">
        <f>VLOOKUP(A1778,'Medical Examinations'!$A$1:$L$2336,12,FALSE)</f>
        <v>Prediabetes</v>
      </c>
      <c r="L1778" s="10">
        <f ca="1">VLOOKUP(A1778,'Hospitalisation Details'!$A$1:$Q$2344,3,FALSE)</f>
        <v>1970</v>
      </c>
      <c r="M1778" s="10" t="str">
        <f ca="1">VLOOKUP(A1778,'Hospitalisation Details'!$A$1:$Q$2344,5,FALSE)</f>
        <v>Jul</v>
      </c>
      <c r="N1778" s="11">
        <f ca="1">VLOOKUP(A1778,'Hospitalisation Details'!$A$1:$Q$2344,6,FALSE)</f>
        <v>26</v>
      </c>
      <c r="O1778" s="17">
        <f ca="1">VLOOKUP(A1778,'Hospitalisation Details'!$A$1:$Q$2344,7,FALSE)</f>
        <v>25775</v>
      </c>
      <c r="P1778" s="11">
        <f ca="1">VLOOKUP(A1778,'Hospitalisation Details'!$A$1:$Q$2344,10,FALSE)</f>
        <v>17584.72</v>
      </c>
      <c r="Q1778" s="11" t="str">
        <f ca="1">VLOOKUP(A1778,'Hospitalisation Details'!$A$1:$Q$2344,12,FALSE)</f>
        <v>tier - 1</v>
      </c>
      <c r="R1778" s="11" t="str">
        <f ca="1">VLOOKUP(A1778,'Hospitalisation Details'!$A$1:$Q$2344,14,FALSE)</f>
        <v>tier - 3</v>
      </c>
      <c r="S1778" s="11">
        <f ca="1">VLOOKUP(A1778,'Hospitalisation Details'!$A$1:$Q$2344,17,FALSE)</f>
        <v>55</v>
      </c>
      <c r="T1778" s="11" t="str">
        <f ca="1">VLOOKUP(A1778,'Hospitalisation Details'!$A$1:$Q$2336,16,FALSE)</f>
        <v>R1012</v>
      </c>
    </row>
    <row r="1779" ht="15.5" spans="1:20">
      <c r="A1779" s="10" t="s">
        <v>6406</v>
      </c>
      <c r="B1779" s="11" t="str">
        <f>VLOOKUP(A1779,'Customer Names'!$H$6:$K$2340,3,FALSE)</f>
        <v>  Nadine A</v>
      </c>
      <c r="C1779" s="11">
        <f>VLOOKUP(A1779,'Medical Examinations'!$A$1:$L$2336,2,FALSE)</f>
        <v>24.24</v>
      </c>
      <c r="D1779" s="11">
        <f>VLOOKUP(A1779,'Medical Examinations'!$A$1:$L$2336,3,FALSE)</f>
        <v>6.15</v>
      </c>
      <c r="E1779" s="11" t="str">
        <f>VLOOKUP(A1779,'Medical Examinations'!$A$1:$L$2336,4,FALSE)</f>
        <v>No</v>
      </c>
      <c r="F1779" s="11" t="str">
        <f>VLOOKUP(A1779,'Medical Examinations'!$A$1:$L$2336,5,FALSE)</f>
        <v>No</v>
      </c>
      <c r="G1779" s="11" t="str">
        <f>VLOOKUP(A1779,'Medical Examinations'!$A$1:$L$2336,6,FALSE)</f>
        <v>No</v>
      </c>
      <c r="H1779" s="11">
        <f>VLOOKUP(A1779,'Medical Examinations'!$A$1:$L$2336,8,FALSE)</f>
        <v>0</v>
      </c>
      <c r="I1779" s="11" t="str">
        <f>VLOOKUP(A1779,'Medical Examinations'!$A$1:$L$2336,10,FALSE)</f>
        <v>No</v>
      </c>
      <c r="J1779" s="11" t="str">
        <f>VLOOKUP(A1779,'Medical Examinations'!$A$1:$L$2336,11,FALSE)</f>
        <v>Normal Weight</v>
      </c>
      <c r="K1779" s="11" t="str">
        <f>VLOOKUP(A1779,'Medical Examinations'!$A$1:$L$2336,12,FALSE)</f>
        <v>Prediabetes</v>
      </c>
      <c r="L1779" s="10">
        <f ca="1">VLOOKUP(A1779,'Hospitalisation Details'!$A$1:$Q$2344,3,FALSE)</f>
        <v>1990</v>
      </c>
      <c r="M1779" s="10" t="str">
        <f ca="1">VLOOKUP(A1779,'Hospitalisation Details'!$A$1:$Q$2344,5,FALSE)</f>
        <v>Oct</v>
      </c>
      <c r="N1779" s="11">
        <f ca="1">VLOOKUP(A1779,'Hospitalisation Details'!$A$1:$Q$2344,6,FALSE)</f>
        <v>25</v>
      </c>
      <c r="O1779" s="17">
        <f ca="1">VLOOKUP(A1779,'Hospitalisation Details'!$A$1:$Q$2344,7,FALSE)</f>
        <v>33171</v>
      </c>
      <c r="P1779" s="11">
        <f ca="1">VLOOKUP(A1779,'Hospitalisation Details'!$A$1:$Q$2344,10,FALSE)</f>
        <v>17626.24</v>
      </c>
      <c r="Q1779" s="11" t="str">
        <f ca="1">VLOOKUP(A1779,'Hospitalisation Details'!$A$1:$Q$2344,12,FALSE)</f>
        <v>tier - 1</v>
      </c>
      <c r="R1779" s="11" t="str">
        <f ca="1">VLOOKUP(A1779,'Hospitalisation Details'!$A$1:$Q$2344,14,FALSE)</f>
        <v>tier - 3</v>
      </c>
      <c r="S1779" s="11">
        <f ca="1">VLOOKUP(A1779,'Hospitalisation Details'!$A$1:$Q$2344,17,FALSE)</f>
        <v>35</v>
      </c>
      <c r="T1779" s="11" t="str">
        <f ca="1">VLOOKUP(A1779,'Hospitalisation Details'!$A$1:$Q$2336,16,FALSE)</f>
        <v>R1013</v>
      </c>
    </row>
    <row r="1780" ht="15.5" spans="1:20">
      <c r="A1780" s="10" t="s">
        <v>6409</v>
      </c>
      <c r="B1780" s="11" t="str">
        <f>VLOOKUP(A1780,'Customer Names'!$H$6:$K$2340,3,FALSE)</f>
        <v>  Peter J</v>
      </c>
      <c r="C1780" s="11">
        <f>VLOOKUP(A1780,'Medical Examinations'!$A$1:$L$2336,2,FALSE)</f>
        <v>35.75</v>
      </c>
      <c r="D1780" s="11">
        <f>VLOOKUP(A1780,'Medical Examinations'!$A$1:$L$2336,3,FALSE)</f>
        <v>5.07</v>
      </c>
      <c r="E1780" s="11" t="str">
        <f>VLOOKUP(A1780,'Medical Examinations'!$A$1:$L$2336,4,FALSE)</f>
        <v>No</v>
      </c>
      <c r="F1780" s="11" t="str">
        <f>VLOOKUP(A1780,'Medical Examinations'!$A$1:$L$2336,5,FALSE)</f>
        <v>No</v>
      </c>
      <c r="G1780" s="11" t="str">
        <f>VLOOKUP(A1780,'Medical Examinations'!$A$1:$L$2336,6,FALSE)</f>
        <v>No</v>
      </c>
      <c r="H1780" s="11">
        <f>VLOOKUP(A1780,'Medical Examinations'!$A$1:$L$2336,8,FALSE)</f>
        <v>0</v>
      </c>
      <c r="I1780" s="11" t="str">
        <f>VLOOKUP(A1780,'Medical Examinations'!$A$1:$L$2336,10,FALSE)</f>
        <v>No</v>
      </c>
      <c r="J1780" s="11" t="str">
        <f>VLOOKUP(A1780,'Medical Examinations'!$A$1:$L$2336,11,FALSE)</f>
        <v>Obesity</v>
      </c>
      <c r="K1780" s="11" t="str">
        <f>VLOOKUP(A1780,'Medical Examinations'!$A$1:$L$2336,12,FALSE)</f>
        <v>Normal</v>
      </c>
      <c r="L1780" s="10">
        <f ca="1">VLOOKUP(A1780,'Hospitalisation Details'!$A$1:$Q$2344,3,FALSE)</f>
        <v>1994</v>
      </c>
      <c r="M1780" s="10" t="str">
        <f ca="1">VLOOKUP(A1780,'Hospitalisation Details'!$A$1:$Q$2344,5,FALSE)</f>
        <v>Jul</v>
      </c>
      <c r="N1780" s="11">
        <f ca="1">VLOOKUP(A1780,'Hospitalisation Details'!$A$1:$Q$2344,6,FALSE)</f>
        <v>1</v>
      </c>
      <c r="O1780" s="17">
        <f ca="1">VLOOKUP(A1780,'Hospitalisation Details'!$A$1:$Q$2344,7,FALSE)</f>
        <v>34516</v>
      </c>
      <c r="P1780" s="11">
        <f ca="1">VLOOKUP(A1780,'Hospitalisation Details'!$A$1:$Q$2344,10,FALSE)</f>
        <v>17663.14</v>
      </c>
      <c r="Q1780" s="11" t="str">
        <f ca="1">VLOOKUP(A1780,'Hospitalisation Details'!$A$1:$Q$2344,12,FALSE)</f>
        <v>tier - 1</v>
      </c>
      <c r="R1780" s="11" t="str">
        <f ca="1">VLOOKUP(A1780,'Hospitalisation Details'!$A$1:$Q$2344,14,FALSE)</f>
        <v>tier - 3</v>
      </c>
      <c r="S1780" s="11">
        <f ca="1">VLOOKUP(A1780,'Hospitalisation Details'!$A$1:$Q$2344,17,FALSE)</f>
        <v>31</v>
      </c>
      <c r="T1780" s="11" t="str">
        <f ca="1">VLOOKUP(A1780,'Hospitalisation Details'!$A$1:$Q$2336,16,FALSE)</f>
        <v>R1013</v>
      </c>
    </row>
    <row r="1781" ht="15.5" spans="1:20">
      <c r="A1781" s="10" t="s">
        <v>6412</v>
      </c>
      <c r="B1781" s="11" t="str">
        <f>VLOOKUP(A1781,'Customer Names'!$H$6:$K$2340,3,FALSE)</f>
        <v>  Colleen M</v>
      </c>
      <c r="C1781" s="11">
        <f>VLOOKUP(A1781,'Medical Examinations'!$A$1:$L$2336,2,FALSE)</f>
        <v>29.92</v>
      </c>
      <c r="D1781" s="11">
        <f>VLOOKUP(A1781,'Medical Examinations'!$A$1:$L$2336,3,FALSE)</f>
        <v>10.97</v>
      </c>
      <c r="E1781" s="11" t="str">
        <f>VLOOKUP(A1781,'Medical Examinations'!$A$1:$L$2336,4,FALSE)</f>
        <v>yes</v>
      </c>
      <c r="F1781" s="11" t="str">
        <f>VLOOKUP(A1781,'Medical Examinations'!$A$1:$L$2336,5,FALSE)</f>
        <v>No</v>
      </c>
      <c r="G1781" s="11" t="str">
        <f>VLOOKUP(A1781,'Medical Examinations'!$A$1:$L$2336,6,FALSE)</f>
        <v>No</v>
      </c>
      <c r="H1781" s="11">
        <f>VLOOKUP(A1781,'Medical Examinations'!$A$1:$L$2336,8,FALSE)</f>
        <v>1</v>
      </c>
      <c r="I1781" s="11" t="str">
        <f>VLOOKUP(A1781,'Medical Examinations'!$A$1:$L$2336,10,FALSE)</f>
        <v>No</v>
      </c>
      <c r="J1781" s="11" t="str">
        <f>VLOOKUP(A1781,'Medical Examinations'!$A$1:$L$2336,11,FALSE)</f>
        <v>Obesity</v>
      </c>
      <c r="K1781" s="11" t="str">
        <f>VLOOKUP(A1781,'Medical Examinations'!$A$1:$L$2336,12,FALSE)</f>
        <v>Diabetes</v>
      </c>
      <c r="L1781" s="10">
        <f ca="1">VLOOKUP(A1781,'Hospitalisation Details'!$A$1:$Q$2344,3,FALSE)</f>
        <v>2003</v>
      </c>
      <c r="M1781" s="10" t="str">
        <f ca="1">VLOOKUP(A1781,'Hospitalisation Details'!$A$1:$Q$2344,5,FALSE)</f>
        <v>Jul</v>
      </c>
      <c r="N1781" s="11">
        <f ca="1">VLOOKUP(A1781,'Hospitalisation Details'!$A$1:$Q$2344,6,FALSE)</f>
        <v>14</v>
      </c>
      <c r="O1781" s="17">
        <f ca="1">VLOOKUP(A1781,'Hospitalisation Details'!$A$1:$Q$2344,7,FALSE)</f>
        <v>37816</v>
      </c>
      <c r="P1781" s="11">
        <f ca="1">VLOOKUP(A1781,'Hospitalisation Details'!$A$1:$Q$2344,10,FALSE)</f>
        <v>17748.51</v>
      </c>
      <c r="Q1781" s="11" t="str">
        <f ca="1">VLOOKUP(A1781,'Hospitalisation Details'!$A$1:$Q$2344,12,FALSE)</f>
        <v>tier - 1</v>
      </c>
      <c r="R1781" s="11" t="str">
        <f ca="1">VLOOKUP(A1781,'Hospitalisation Details'!$A$1:$Q$2344,14,FALSE)</f>
        <v>tier - 1</v>
      </c>
      <c r="S1781" s="11">
        <f ca="1">VLOOKUP(A1781,'Hospitalisation Details'!$A$1:$Q$2344,17,FALSE)</f>
        <v>22</v>
      </c>
      <c r="T1781" s="11" t="str">
        <f ca="1">VLOOKUP(A1781,'Hospitalisation Details'!$A$1:$Q$2336,16,FALSE)</f>
        <v>R1012</v>
      </c>
    </row>
    <row r="1782" ht="15.5" spans="1:20">
      <c r="A1782" s="10" t="s">
        <v>6415</v>
      </c>
      <c r="B1782" s="11" t="str">
        <f>VLOOKUP(A1782,'Customer Names'!$H$6:$K$2340,3,FALSE)</f>
        <v>  Julie A</v>
      </c>
      <c r="C1782" s="11">
        <f>VLOOKUP(A1782,'Medical Examinations'!$A$1:$L$2336,2,FALSE)</f>
        <v>26.2</v>
      </c>
      <c r="D1782" s="11">
        <f>VLOOKUP(A1782,'Medical Examinations'!$A$1:$L$2336,3,FALSE)</f>
        <v>10.93</v>
      </c>
      <c r="E1782" s="11" t="str">
        <f>VLOOKUP(A1782,'Medical Examinations'!$A$1:$L$2336,4,FALSE)</f>
        <v>yes</v>
      </c>
      <c r="F1782" s="11" t="str">
        <f>VLOOKUP(A1782,'Medical Examinations'!$A$1:$L$2336,5,FALSE)</f>
        <v>No</v>
      </c>
      <c r="G1782" s="11" t="str">
        <f>VLOOKUP(A1782,'Medical Examinations'!$A$1:$L$2336,6,FALSE)</f>
        <v>No</v>
      </c>
      <c r="H1782" s="11">
        <f>VLOOKUP(A1782,'Medical Examinations'!$A$1:$L$2336,8,FALSE)</f>
        <v>1</v>
      </c>
      <c r="I1782" s="11" t="str">
        <f>VLOOKUP(A1782,'Medical Examinations'!$A$1:$L$2336,10,FALSE)</f>
        <v>No</v>
      </c>
      <c r="J1782" s="11" t="str">
        <f>VLOOKUP(A1782,'Medical Examinations'!$A$1:$L$2336,11,FALSE)</f>
        <v>Over Weight</v>
      </c>
      <c r="K1782" s="11" t="str">
        <f>VLOOKUP(A1782,'Medical Examinations'!$A$1:$L$2336,12,FALSE)</f>
        <v>Diabetes</v>
      </c>
      <c r="L1782" s="10">
        <f ca="1">VLOOKUP(A1782,'Hospitalisation Details'!$A$1:$Q$2344,3,FALSE)</f>
        <v>1966</v>
      </c>
      <c r="M1782" s="10" t="str">
        <f ca="1">VLOOKUP(A1782,'Hospitalisation Details'!$A$1:$Q$2344,5,FALSE)</f>
        <v>Jun</v>
      </c>
      <c r="N1782" s="11">
        <f ca="1">VLOOKUP(A1782,'Hospitalisation Details'!$A$1:$Q$2344,6,FALSE)</f>
        <v>21</v>
      </c>
      <c r="O1782" s="17">
        <f ca="1">VLOOKUP(A1782,'Hospitalisation Details'!$A$1:$Q$2344,7,FALSE)</f>
        <v>24279</v>
      </c>
      <c r="P1782" s="11">
        <f ca="1">VLOOKUP(A1782,'Hospitalisation Details'!$A$1:$Q$2344,10,FALSE)</f>
        <v>17777.73</v>
      </c>
      <c r="Q1782" s="11" t="str">
        <f ca="1">VLOOKUP(A1782,'Hospitalisation Details'!$A$1:$Q$2344,12,FALSE)</f>
        <v>tier - 1</v>
      </c>
      <c r="R1782" s="11" t="str">
        <f ca="1">VLOOKUP(A1782,'Hospitalisation Details'!$A$1:$Q$2344,14,FALSE)</f>
        <v>tier - 3</v>
      </c>
      <c r="S1782" s="11">
        <f ca="1">VLOOKUP(A1782,'Hospitalisation Details'!$A$1:$Q$2344,17,FALSE)</f>
        <v>59</v>
      </c>
      <c r="T1782" s="11" t="str">
        <f ca="1">VLOOKUP(A1782,'Hospitalisation Details'!$A$1:$Q$2336,16,FALSE)</f>
        <v>R1012</v>
      </c>
    </row>
    <row r="1783" ht="15.5" spans="1:20">
      <c r="A1783" s="10" t="s">
        <v>6419</v>
      </c>
      <c r="B1783" s="11" t="str">
        <f>VLOOKUP(A1783,'Customer Names'!$H$6:$K$2340,3,FALSE)</f>
        <v>  Douglas W</v>
      </c>
      <c r="C1783" s="11">
        <f>VLOOKUP(A1783,'Medical Examinations'!$A$1:$L$2336,2,FALSE)</f>
        <v>26.695</v>
      </c>
      <c r="D1783" s="11">
        <f>VLOOKUP(A1783,'Medical Examinations'!$A$1:$L$2336,3,FALSE)</f>
        <v>4.21</v>
      </c>
      <c r="E1783" s="11" t="str">
        <f>VLOOKUP(A1783,'Medical Examinations'!$A$1:$L$2336,4,FALSE)</f>
        <v>yes</v>
      </c>
      <c r="F1783" s="11" t="str">
        <f>VLOOKUP(A1783,'Medical Examinations'!$A$1:$L$2336,5,FALSE)</f>
        <v>No</v>
      </c>
      <c r="G1783" s="11" t="str">
        <f>VLOOKUP(A1783,'Medical Examinations'!$A$1:$L$2336,6,FALSE)</f>
        <v>Yes</v>
      </c>
      <c r="H1783" s="11">
        <f>VLOOKUP(A1783,'Medical Examinations'!$A$1:$L$2336,8,FALSE)</f>
        <v>1</v>
      </c>
      <c r="I1783" s="11" t="str">
        <f>VLOOKUP(A1783,'Medical Examinations'!$A$1:$L$2336,10,FALSE)</f>
        <v>No</v>
      </c>
      <c r="J1783" s="11" t="str">
        <f>VLOOKUP(A1783,'Medical Examinations'!$A$1:$L$2336,11,FALSE)</f>
        <v>Over Weight</v>
      </c>
      <c r="K1783" s="11" t="str">
        <f>VLOOKUP(A1783,'Medical Examinations'!$A$1:$L$2336,12,FALSE)</f>
        <v>Normal</v>
      </c>
      <c r="L1783" s="10">
        <f ca="1">VLOOKUP(A1783,'Hospitalisation Details'!$A$1:$Q$2344,3,FALSE)</f>
        <v>1979</v>
      </c>
      <c r="M1783" s="10" t="str">
        <f ca="1">VLOOKUP(A1783,'Hospitalisation Details'!$A$1:$Q$2344,5,FALSE)</f>
        <v>Oct</v>
      </c>
      <c r="N1783" s="11">
        <f ca="1">VLOOKUP(A1783,'Hospitalisation Details'!$A$1:$Q$2344,6,FALSE)</f>
        <v>10</v>
      </c>
      <c r="O1783" s="17">
        <f ca="1">VLOOKUP(A1783,'Hospitalisation Details'!$A$1:$Q$2344,7,FALSE)</f>
        <v>29138</v>
      </c>
      <c r="P1783" s="11">
        <f ca="1">VLOOKUP(A1783,'Hospitalisation Details'!$A$1:$Q$2344,10,FALSE)</f>
        <v>17779.94</v>
      </c>
      <c r="Q1783" s="11" t="str">
        <f ca="1">VLOOKUP(A1783,'Hospitalisation Details'!$A$1:$Q$2344,12,FALSE)</f>
        <v>tier - 1</v>
      </c>
      <c r="R1783" s="11" t="str">
        <f ca="1">VLOOKUP(A1783,'Hospitalisation Details'!$A$1:$Q$2344,14,FALSE)</f>
        <v>tier - 2</v>
      </c>
      <c r="S1783" s="11">
        <f ca="1">VLOOKUP(A1783,'Hospitalisation Details'!$A$1:$Q$2344,17,FALSE)</f>
        <v>46</v>
      </c>
      <c r="T1783" s="11" t="str">
        <f ca="1">VLOOKUP(A1783,'Hospitalisation Details'!$A$1:$Q$2336,16,FALSE)</f>
        <v>R1012</v>
      </c>
    </row>
    <row r="1784" ht="15.5" spans="1:20">
      <c r="A1784" s="10" t="s">
        <v>6422</v>
      </c>
      <c r="B1784" s="11" t="str">
        <f>VLOOKUP(A1784,'Customer Names'!$H$6:$K$2340,3,FALSE)</f>
        <v>  Catherine</v>
      </c>
      <c r="C1784" s="11">
        <f>VLOOKUP(A1784,'Medical Examinations'!$A$1:$L$2336,2,FALSE)</f>
        <v>23.16</v>
      </c>
      <c r="D1784" s="11">
        <f>VLOOKUP(A1784,'Medical Examinations'!$A$1:$L$2336,3,FALSE)</f>
        <v>5.5</v>
      </c>
      <c r="E1784" s="11" t="str">
        <f>VLOOKUP(A1784,'Medical Examinations'!$A$1:$L$2336,4,FALSE)</f>
        <v>No</v>
      </c>
      <c r="F1784" s="11" t="str">
        <f>VLOOKUP(A1784,'Medical Examinations'!$A$1:$L$2336,5,FALSE)</f>
        <v>No</v>
      </c>
      <c r="G1784" s="11" t="str">
        <f>VLOOKUP(A1784,'Medical Examinations'!$A$1:$L$2336,6,FALSE)</f>
        <v>No</v>
      </c>
      <c r="H1784" s="11">
        <f>VLOOKUP(A1784,'Medical Examinations'!$A$1:$L$2336,8,FALSE)</f>
        <v>0</v>
      </c>
      <c r="I1784" s="11" t="str">
        <f>VLOOKUP(A1784,'Medical Examinations'!$A$1:$L$2336,10,FALSE)</f>
        <v>No</v>
      </c>
      <c r="J1784" s="11" t="str">
        <f>VLOOKUP(A1784,'Medical Examinations'!$A$1:$L$2336,11,FALSE)</f>
        <v>Normal Weight</v>
      </c>
      <c r="K1784" s="11" t="str">
        <f>VLOOKUP(A1784,'Medical Examinations'!$A$1:$L$2336,12,FALSE)</f>
        <v>Normal</v>
      </c>
      <c r="L1784" s="10">
        <f ca="1">VLOOKUP(A1784,'Hospitalisation Details'!$A$1:$Q$2344,3,FALSE)</f>
        <v>1963</v>
      </c>
      <c r="M1784" s="10" t="str">
        <f ca="1">VLOOKUP(A1784,'Hospitalisation Details'!$A$1:$Q$2344,5,FALSE)</f>
        <v>Dec</v>
      </c>
      <c r="N1784" s="11">
        <f ca="1">VLOOKUP(A1784,'Hospitalisation Details'!$A$1:$Q$2344,6,FALSE)</f>
        <v>8</v>
      </c>
      <c r="O1784" s="17">
        <f ca="1">VLOOKUP(A1784,'Hospitalisation Details'!$A$1:$Q$2344,7,FALSE)</f>
        <v>23353</v>
      </c>
      <c r="P1784" s="11">
        <f ca="1">VLOOKUP(A1784,'Hospitalisation Details'!$A$1:$Q$2344,10,FALSE)</f>
        <v>17832.6</v>
      </c>
      <c r="Q1784" s="11" t="str">
        <f ca="1">VLOOKUP(A1784,'Hospitalisation Details'!$A$1:$Q$2344,12,FALSE)</f>
        <v>tier - 1</v>
      </c>
      <c r="R1784" s="11" t="str">
        <f ca="1">VLOOKUP(A1784,'Hospitalisation Details'!$A$1:$Q$2344,14,FALSE)</f>
        <v>tier - 2</v>
      </c>
      <c r="S1784" s="11">
        <f ca="1">VLOOKUP(A1784,'Hospitalisation Details'!$A$1:$Q$2344,17,FALSE)</f>
        <v>61</v>
      </c>
      <c r="T1784" s="11" t="str">
        <f ca="1">VLOOKUP(A1784,'Hospitalisation Details'!$A$1:$Q$2336,16,FALSE)</f>
        <v>R1012</v>
      </c>
    </row>
    <row r="1785" ht="15.5" spans="1:20">
      <c r="A1785" s="10" t="s">
        <v>6426</v>
      </c>
      <c r="B1785" s="11" t="str">
        <f>VLOOKUP(A1785,'Customer Names'!$H$6:$K$2340,3,FALSE)</f>
        <v>  James A</v>
      </c>
      <c r="C1785" s="11">
        <f>VLOOKUP(A1785,'Medical Examinations'!$A$1:$L$2336,2,FALSE)</f>
        <v>32.585</v>
      </c>
      <c r="D1785" s="11">
        <f>VLOOKUP(A1785,'Medical Examinations'!$A$1:$L$2336,3,FALSE)</f>
        <v>4.93</v>
      </c>
      <c r="E1785" s="11" t="str">
        <f>VLOOKUP(A1785,'Medical Examinations'!$A$1:$L$2336,4,FALSE)</f>
        <v>yes</v>
      </c>
      <c r="F1785" s="11" t="str">
        <f>VLOOKUP(A1785,'Medical Examinations'!$A$1:$L$2336,5,FALSE)</f>
        <v>No</v>
      </c>
      <c r="G1785" s="11" t="str">
        <f>VLOOKUP(A1785,'Medical Examinations'!$A$1:$L$2336,6,FALSE)</f>
        <v>No</v>
      </c>
      <c r="H1785" s="11">
        <f>VLOOKUP(A1785,'Medical Examinations'!$A$1:$L$2336,8,FALSE)</f>
        <v>1</v>
      </c>
      <c r="I1785" s="11" t="str">
        <f>VLOOKUP(A1785,'Medical Examinations'!$A$1:$L$2336,10,FALSE)</f>
        <v>No</v>
      </c>
      <c r="J1785" s="11" t="str">
        <f>VLOOKUP(A1785,'Medical Examinations'!$A$1:$L$2336,11,FALSE)</f>
        <v>Obesity</v>
      </c>
      <c r="K1785" s="11" t="str">
        <f>VLOOKUP(A1785,'Medical Examinations'!$A$1:$L$2336,12,FALSE)</f>
        <v>Normal</v>
      </c>
      <c r="L1785" s="10">
        <f ca="1">VLOOKUP(A1785,'Hospitalisation Details'!$A$1:$Q$2344,3,FALSE)</f>
        <v>1976</v>
      </c>
      <c r="M1785" s="10" t="str">
        <f ca="1">VLOOKUP(A1785,'Hospitalisation Details'!$A$1:$Q$2344,5,FALSE)</f>
        <v>Dec</v>
      </c>
      <c r="N1785" s="11">
        <f ca="1">VLOOKUP(A1785,'Hospitalisation Details'!$A$1:$Q$2344,6,FALSE)</f>
        <v>12</v>
      </c>
      <c r="O1785" s="17">
        <f ca="1">VLOOKUP(A1785,'Hospitalisation Details'!$A$1:$Q$2344,7,FALSE)</f>
        <v>28106</v>
      </c>
      <c r="P1785" s="11">
        <f ca="1">VLOOKUP(A1785,'Hospitalisation Details'!$A$1:$Q$2344,10,FALSE)</f>
        <v>17862.92</v>
      </c>
      <c r="Q1785" s="11" t="str">
        <f ca="1">VLOOKUP(A1785,'Hospitalisation Details'!$A$1:$Q$2344,12,FALSE)</f>
        <v>tier - 1</v>
      </c>
      <c r="R1785" s="11" t="str">
        <f ca="1">VLOOKUP(A1785,'Hospitalisation Details'!$A$1:$Q$2344,14,FALSE)</f>
        <v>tier - 2</v>
      </c>
      <c r="S1785" s="11">
        <f ca="1">VLOOKUP(A1785,'Hospitalisation Details'!$A$1:$Q$2344,17,FALSE)</f>
        <v>48</v>
      </c>
      <c r="T1785" s="11" t="str">
        <f ca="1">VLOOKUP(A1785,'Hospitalisation Details'!$A$1:$Q$2336,16,FALSE)</f>
        <v>R1012</v>
      </c>
    </row>
    <row r="1786" ht="15.5" spans="1:20">
      <c r="A1786" s="10" t="s">
        <v>6429</v>
      </c>
      <c r="B1786" s="11" t="str">
        <f>VLOOKUP(A1786,'Customer Names'!$H$6:$K$2340,3,FALSE)</f>
        <v>  Youngseong</v>
      </c>
      <c r="C1786" s="11">
        <f>VLOOKUP(A1786,'Medical Examinations'!$A$1:$L$2336,2,FALSE)</f>
        <v>33.97</v>
      </c>
      <c r="D1786" s="11">
        <f>VLOOKUP(A1786,'Medical Examinations'!$A$1:$L$2336,3,FALSE)</f>
        <v>5.6</v>
      </c>
      <c r="E1786" s="11" t="str">
        <f>VLOOKUP(A1786,'Medical Examinations'!$A$1:$L$2336,4,FALSE)</f>
        <v>yes</v>
      </c>
      <c r="F1786" s="11" t="str">
        <f>VLOOKUP(A1786,'Medical Examinations'!$A$1:$L$2336,5,FALSE)</f>
        <v>No</v>
      </c>
      <c r="G1786" s="11" t="str">
        <f>VLOOKUP(A1786,'Medical Examinations'!$A$1:$L$2336,6,FALSE)</f>
        <v>No</v>
      </c>
      <c r="H1786" s="11">
        <f>VLOOKUP(A1786,'Medical Examinations'!$A$1:$L$2336,8,FALSE)</f>
        <v>0</v>
      </c>
      <c r="I1786" s="11" t="str">
        <f>VLOOKUP(A1786,'Medical Examinations'!$A$1:$L$2336,10,FALSE)</f>
        <v>No</v>
      </c>
      <c r="J1786" s="11" t="str">
        <f>VLOOKUP(A1786,'Medical Examinations'!$A$1:$L$2336,11,FALSE)</f>
        <v>Obesity</v>
      </c>
      <c r="K1786" s="11" t="str">
        <f>VLOOKUP(A1786,'Medical Examinations'!$A$1:$L$2336,12,FALSE)</f>
        <v>Normal</v>
      </c>
      <c r="L1786" s="10">
        <f ca="1">VLOOKUP(A1786,'Hospitalisation Details'!$A$1:$Q$2344,3,FALSE)</f>
        <v>1997</v>
      </c>
      <c r="M1786" s="10" t="str">
        <f ca="1">VLOOKUP(A1786,'Hospitalisation Details'!$A$1:$Q$2344,5,FALSE)</f>
        <v>Aug</v>
      </c>
      <c r="N1786" s="11">
        <f ca="1">VLOOKUP(A1786,'Hospitalisation Details'!$A$1:$Q$2344,6,FALSE)</f>
        <v>26</v>
      </c>
      <c r="O1786" s="17">
        <f ca="1">VLOOKUP(A1786,'Hospitalisation Details'!$A$1:$Q$2344,7,FALSE)</f>
        <v>35668</v>
      </c>
      <c r="P1786" s="11">
        <f ca="1">VLOOKUP(A1786,'Hospitalisation Details'!$A$1:$Q$2344,10,FALSE)</f>
        <v>17878.9</v>
      </c>
      <c r="Q1786" s="11" t="str">
        <f ca="1">VLOOKUP(A1786,'Hospitalisation Details'!$A$1:$Q$2344,12,FALSE)</f>
        <v>tier - 1</v>
      </c>
      <c r="R1786" s="11" t="str">
        <f ca="1">VLOOKUP(A1786,'Hospitalisation Details'!$A$1:$Q$2344,14,FALSE)</f>
        <v>tier - 2</v>
      </c>
      <c r="S1786" s="11">
        <f ca="1">VLOOKUP(A1786,'Hospitalisation Details'!$A$1:$Q$2344,17,FALSE)</f>
        <v>28</v>
      </c>
      <c r="T1786" s="11" t="str">
        <f ca="1">VLOOKUP(A1786,'Hospitalisation Details'!$A$1:$Q$2336,16,FALSE)</f>
        <v>R1024</v>
      </c>
    </row>
    <row r="1787" ht="15.5" spans="1:20">
      <c r="A1787" s="10" t="s">
        <v>6432</v>
      </c>
      <c r="B1787" s="11" t="str">
        <f>VLOOKUP(A1787,'Customer Names'!$H$6:$K$2340,3,FALSE)</f>
        <v>  John</v>
      </c>
      <c r="C1787" s="11">
        <f>VLOOKUP(A1787,'Medical Examinations'!$A$1:$L$2336,2,FALSE)</f>
        <v>16.57</v>
      </c>
      <c r="D1787" s="11">
        <f>VLOOKUP(A1787,'Medical Examinations'!$A$1:$L$2336,3,FALSE)</f>
        <v>9.99</v>
      </c>
      <c r="E1787" s="11" t="str">
        <f>VLOOKUP(A1787,'Medical Examinations'!$A$1:$L$2336,4,FALSE)</f>
        <v>No</v>
      </c>
      <c r="F1787" s="11" t="str">
        <f>VLOOKUP(A1787,'Medical Examinations'!$A$1:$L$2336,5,FALSE)</f>
        <v>No</v>
      </c>
      <c r="G1787" s="11" t="str">
        <f>VLOOKUP(A1787,'Medical Examinations'!$A$1:$L$2336,6,FALSE)</f>
        <v>No</v>
      </c>
      <c r="H1787" s="11">
        <f>VLOOKUP(A1787,'Medical Examinations'!$A$1:$L$2336,8,FALSE)</f>
        <v>0</v>
      </c>
      <c r="I1787" s="11" t="str">
        <f>VLOOKUP(A1787,'Medical Examinations'!$A$1:$L$2336,10,FALSE)</f>
        <v>No</v>
      </c>
      <c r="J1787" s="11" t="str">
        <f>VLOOKUP(A1787,'Medical Examinations'!$A$1:$L$2336,11,FALSE)</f>
        <v>Under Weight</v>
      </c>
      <c r="K1787" s="11" t="str">
        <f>VLOOKUP(A1787,'Medical Examinations'!$A$1:$L$2336,12,FALSE)</f>
        <v>Diabetes</v>
      </c>
      <c r="L1787" s="10">
        <f ca="1">VLOOKUP(A1787,'Hospitalisation Details'!$A$1:$Q$2344,3,FALSE)</f>
        <v>1979</v>
      </c>
      <c r="M1787" s="10" t="str">
        <f ca="1">VLOOKUP(A1787,'Hospitalisation Details'!$A$1:$Q$2344,5,FALSE)</f>
        <v>Nov</v>
      </c>
      <c r="N1787" s="11">
        <f ca="1">VLOOKUP(A1787,'Hospitalisation Details'!$A$1:$Q$2344,6,FALSE)</f>
        <v>12</v>
      </c>
      <c r="O1787" s="17">
        <f ca="1">VLOOKUP(A1787,'Hospitalisation Details'!$A$1:$Q$2344,7,FALSE)</f>
        <v>29171</v>
      </c>
      <c r="P1787" s="11">
        <f ca="1">VLOOKUP(A1787,'Hospitalisation Details'!$A$1:$Q$2344,10,FALSE)</f>
        <v>17882.67</v>
      </c>
      <c r="Q1787" s="11" t="str">
        <f ca="1">VLOOKUP(A1787,'Hospitalisation Details'!$A$1:$Q$2344,12,FALSE)</f>
        <v>tier - 1</v>
      </c>
      <c r="R1787" s="11" t="str">
        <f ca="1">VLOOKUP(A1787,'Hospitalisation Details'!$A$1:$Q$2344,14,FALSE)</f>
        <v>tier - 3</v>
      </c>
      <c r="S1787" s="11">
        <f ca="1">VLOOKUP(A1787,'Hospitalisation Details'!$A$1:$Q$2344,17,FALSE)</f>
        <v>45</v>
      </c>
      <c r="T1787" s="11" t="str">
        <f ca="1">VLOOKUP(A1787,'Hospitalisation Details'!$A$1:$Q$2336,16,FALSE)</f>
        <v>R1012</v>
      </c>
    </row>
    <row r="1788" ht="15.5" spans="1:20">
      <c r="A1788" s="10" t="s">
        <v>6435</v>
      </c>
      <c r="B1788" s="11" t="str">
        <f>VLOOKUP(A1788,'Customer Names'!$H$6:$K$2340,3,FALSE)</f>
        <v>  Brandon S</v>
      </c>
      <c r="C1788" s="11">
        <f>VLOOKUP(A1788,'Medical Examinations'!$A$1:$L$2336,2,FALSE)</f>
        <v>17.55</v>
      </c>
      <c r="D1788" s="11">
        <f>VLOOKUP(A1788,'Medical Examinations'!$A$1:$L$2336,3,FALSE)</f>
        <v>5.93</v>
      </c>
      <c r="E1788" s="11" t="str">
        <f>VLOOKUP(A1788,'Medical Examinations'!$A$1:$L$2336,4,FALSE)</f>
        <v>No</v>
      </c>
      <c r="F1788" s="11" t="str">
        <f>VLOOKUP(A1788,'Medical Examinations'!$A$1:$L$2336,5,FALSE)</f>
        <v>No</v>
      </c>
      <c r="G1788" s="11" t="str">
        <f>VLOOKUP(A1788,'Medical Examinations'!$A$1:$L$2336,6,FALSE)</f>
        <v>Yes</v>
      </c>
      <c r="H1788" s="11">
        <f>VLOOKUP(A1788,'Medical Examinations'!$A$1:$L$2336,8,FALSE)</f>
        <v>1</v>
      </c>
      <c r="I1788" s="11" t="str">
        <f>VLOOKUP(A1788,'Medical Examinations'!$A$1:$L$2336,10,FALSE)</f>
        <v>No</v>
      </c>
      <c r="J1788" s="11" t="str">
        <f>VLOOKUP(A1788,'Medical Examinations'!$A$1:$L$2336,11,FALSE)</f>
        <v>Under Weight</v>
      </c>
      <c r="K1788" s="11" t="str">
        <f>VLOOKUP(A1788,'Medical Examinations'!$A$1:$L$2336,12,FALSE)</f>
        <v>Prediabetes</v>
      </c>
      <c r="L1788" s="10">
        <f ca="1">VLOOKUP(A1788,'Hospitalisation Details'!$A$1:$Q$2344,3,FALSE)</f>
        <v>1989</v>
      </c>
      <c r="M1788" s="10" t="str">
        <f ca="1">VLOOKUP(A1788,'Hospitalisation Details'!$A$1:$Q$2344,5,FALSE)</f>
        <v>Dec</v>
      </c>
      <c r="N1788" s="11">
        <f ca="1">VLOOKUP(A1788,'Hospitalisation Details'!$A$1:$Q$2344,6,FALSE)</f>
        <v>4</v>
      </c>
      <c r="O1788" s="17">
        <f ca="1">VLOOKUP(A1788,'Hospitalisation Details'!$A$1:$Q$2344,7,FALSE)</f>
        <v>32846</v>
      </c>
      <c r="P1788" s="11">
        <f ca="1">VLOOKUP(A1788,'Hospitalisation Details'!$A$1:$Q$2344,10,FALSE)</f>
        <v>17904.53</v>
      </c>
      <c r="Q1788" s="11" t="str">
        <f ca="1">VLOOKUP(A1788,'Hospitalisation Details'!$A$1:$Q$2344,12,FALSE)</f>
        <v>tier - 1</v>
      </c>
      <c r="R1788" s="11" t="str">
        <f ca="1">VLOOKUP(A1788,'Hospitalisation Details'!$A$1:$Q$2344,14,FALSE)</f>
        <v>tier - 2</v>
      </c>
      <c r="S1788" s="11">
        <f ca="1">VLOOKUP(A1788,'Hospitalisation Details'!$A$1:$Q$2344,17,FALSE)</f>
        <v>35</v>
      </c>
      <c r="T1788" s="11" t="str">
        <f ca="1">VLOOKUP(A1788,'Hospitalisation Details'!$A$1:$Q$2336,16,FALSE)</f>
        <v>R1017</v>
      </c>
    </row>
    <row r="1789" ht="15.5" spans="1:20">
      <c r="A1789" s="10" t="s">
        <v>6438</v>
      </c>
      <c r="B1789" s="11" t="str">
        <f>VLOOKUP(A1789,'Customer Names'!$H$6:$K$2340,3,FALSE)</f>
        <v>  Sean P</v>
      </c>
      <c r="C1789" s="11">
        <f>VLOOKUP(A1789,'Medical Examinations'!$A$1:$L$2336,2,FALSE)</f>
        <v>29.41</v>
      </c>
      <c r="D1789" s="11">
        <f>VLOOKUP(A1789,'Medical Examinations'!$A$1:$L$2336,3,FALSE)</f>
        <v>6.29</v>
      </c>
      <c r="E1789" s="11" t="str">
        <f>VLOOKUP(A1789,'Medical Examinations'!$A$1:$L$2336,4,FALSE)</f>
        <v>yes</v>
      </c>
      <c r="F1789" s="11" t="str">
        <f>VLOOKUP(A1789,'Medical Examinations'!$A$1:$L$2336,5,FALSE)</f>
        <v>No</v>
      </c>
      <c r="G1789" s="11" t="str">
        <f>VLOOKUP(A1789,'Medical Examinations'!$A$1:$L$2336,6,FALSE)</f>
        <v>No</v>
      </c>
      <c r="H1789" s="11">
        <f>VLOOKUP(A1789,'Medical Examinations'!$A$1:$L$2336,8,FALSE)</f>
        <v>1</v>
      </c>
      <c r="I1789" s="11" t="str">
        <f>VLOOKUP(A1789,'Medical Examinations'!$A$1:$L$2336,10,FALSE)</f>
        <v>No</v>
      </c>
      <c r="J1789" s="11" t="str">
        <f>VLOOKUP(A1789,'Medical Examinations'!$A$1:$L$2336,11,FALSE)</f>
        <v>Over Weight</v>
      </c>
      <c r="K1789" s="11" t="str">
        <f>VLOOKUP(A1789,'Medical Examinations'!$A$1:$L$2336,12,FALSE)</f>
        <v>Prediabetes</v>
      </c>
      <c r="L1789" s="10">
        <f ca="1">VLOOKUP(A1789,'Hospitalisation Details'!$A$1:$Q$2344,3,FALSE)</f>
        <v>1977</v>
      </c>
      <c r="M1789" s="10" t="str">
        <f ca="1">VLOOKUP(A1789,'Hospitalisation Details'!$A$1:$Q$2344,5,FALSE)</f>
        <v>Oct</v>
      </c>
      <c r="N1789" s="11">
        <f ca="1">VLOOKUP(A1789,'Hospitalisation Details'!$A$1:$Q$2344,6,FALSE)</f>
        <v>17</v>
      </c>
      <c r="O1789" s="17">
        <f ca="1">VLOOKUP(A1789,'Hospitalisation Details'!$A$1:$Q$2344,7,FALSE)</f>
        <v>28415</v>
      </c>
      <c r="P1789" s="11">
        <f ca="1">VLOOKUP(A1789,'Hospitalisation Details'!$A$1:$Q$2344,10,FALSE)</f>
        <v>17929.3</v>
      </c>
      <c r="Q1789" s="11" t="str">
        <f ca="1">VLOOKUP(A1789,'Hospitalisation Details'!$A$1:$Q$2344,12,FALSE)</f>
        <v>tier - 1</v>
      </c>
      <c r="R1789" s="11" t="str">
        <f ca="1">VLOOKUP(A1789,'Hospitalisation Details'!$A$1:$Q$2344,14,FALSE)</f>
        <v>tier - 2</v>
      </c>
      <c r="S1789" s="11">
        <f ca="1">VLOOKUP(A1789,'Hospitalisation Details'!$A$1:$Q$2344,17,FALSE)</f>
        <v>48</v>
      </c>
      <c r="T1789" s="11" t="str">
        <f ca="1">VLOOKUP(A1789,'Hospitalisation Details'!$A$1:$Q$2336,16,FALSE)</f>
        <v>R1013</v>
      </c>
    </row>
    <row r="1790" ht="15.5" spans="1:20">
      <c r="A1790" s="10" t="s">
        <v>6440</v>
      </c>
      <c r="B1790" s="11" t="str">
        <f>VLOOKUP(A1790,'Customer Names'!$H$6:$K$2340,3,FALSE)</f>
        <v>  Scott</v>
      </c>
      <c r="C1790" s="11">
        <f>VLOOKUP(A1790,'Medical Examinations'!$A$1:$L$2336,2,FALSE)</f>
        <v>17.91</v>
      </c>
      <c r="D1790" s="11">
        <f>VLOOKUP(A1790,'Medical Examinations'!$A$1:$L$2336,3,FALSE)</f>
        <v>5.65</v>
      </c>
      <c r="E1790" s="11" t="str">
        <f>VLOOKUP(A1790,'Medical Examinations'!$A$1:$L$2336,4,FALSE)</f>
        <v>No</v>
      </c>
      <c r="F1790" s="11" t="str">
        <f>VLOOKUP(A1790,'Medical Examinations'!$A$1:$L$2336,5,FALSE)</f>
        <v>No</v>
      </c>
      <c r="G1790" s="11" t="str">
        <f>VLOOKUP(A1790,'Medical Examinations'!$A$1:$L$2336,6,FALSE)</f>
        <v>No</v>
      </c>
      <c r="H1790" s="11">
        <f>VLOOKUP(A1790,'Medical Examinations'!$A$1:$L$2336,8,FALSE)</f>
        <v>1</v>
      </c>
      <c r="I1790" s="11" t="str">
        <f>VLOOKUP(A1790,'Medical Examinations'!$A$1:$L$2336,10,FALSE)</f>
        <v>No</v>
      </c>
      <c r="J1790" s="11" t="str">
        <f>VLOOKUP(A1790,'Medical Examinations'!$A$1:$L$2336,11,FALSE)</f>
        <v>Under Weight</v>
      </c>
      <c r="K1790" s="11" t="str">
        <f>VLOOKUP(A1790,'Medical Examinations'!$A$1:$L$2336,12,FALSE)</f>
        <v>Normal</v>
      </c>
      <c r="L1790" s="10">
        <f ca="1">VLOOKUP(A1790,'Hospitalisation Details'!$A$1:$Q$2344,3,FALSE)</f>
        <v>2001</v>
      </c>
      <c r="M1790" s="10" t="str">
        <f ca="1">VLOOKUP(A1790,'Hospitalisation Details'!$A$1:$Q$2344,5,FALSE)</f>
        <v>Sep</v>
      </c>
      <c r="N1790" s="11">
        <f ca="1">VLOOKUP(A1790,'Hospitalisation Details'!$A$1:$Q$2344,6,FALSE)</f>
        <v>28</v>
      </c>
      <c r="O1790" s="17">
        <f ca="1">VLOOKUP(A1790,'Hospitalisation Details'!$A$1:$Q$2344,7,FALSE)</f>
        <v>37162</v>
      </c>
      <c r="P1790" s="11">
        <f ca="1">VLOOKUP(A1790,'Hospitalisation Details'!$A$1:$Q$2344,10,FALSE)</f>
        <v>17942.11</v>
      </c>
      <c r="Q1790" s="11" t="str">
        <f ca="1">VLOOKUP(A1790,'Hospitalisation Details'!$A$1:$Q$2344,12,FALSE)</f>
        <v>tier - 1</v>
      </c>
      <c r="R1790" s="11" t="str">
        <f ca="1">VLOOKUP(A1790,'Hospitalisation Details'!$A$1:$Q$2344,14,FALSE)</f>
        <v>tier - 2</v>
      </c>
      <c r="S1790" s="11">
        <f ca="1">VLOOKUP(A1790,'Hospitalisation Details'!$A$1:$Q$2344,17,FALSE)</f>
        <v>24</v>
      </c>
      <c r="T1790" s="11" t="str">
        <f ca="1">VLOOKUP(A1790,'Hospitalisation Details'!$A$1:$Q$2336,16,FALSE)</f>
        <v>R1011</v>
      </c>
    </row>
    <row r="1791" ht="15.5" spans="1:20">
      <c r="A1791" s="10" t="s">
        <v>6444</v>
      </c>
      <c r="B1791" s="11" t="str">
        <f>VLOOKUP(A1791,'Customer Names'!$H$6:$K$2340,3,FALSE)</f>
        <v>  Janez</v>
      </c>
      <c r="C1791" s="11">
        <f>VLOOKUP(A1791,'Medical Examinations'!$A$1:$L$2336,2,FALSE)</f>
        <v>31.57</v>
      </c>
      <c r="D1791" s="11">
        <f>VLOOKUP(A1791,'Medical Examinations'!$A$1:$L$2336,3,FALSE)</f>
        <v>6.15</v>
      </c>
      <c r="E1791" s="11" t="str">
        <f>VLOOKUP(A1791,'Medical Examinations'!$A$1:$L$2336,4,FALSE)</f>
        <v>No</v>
      </c>
      <c r="F1791" s="11" t="str">
        <f>VLOOKUP(A1791,'Medical Examinations'!$A$1:$L$2336,5,FALSE)</f>
        <v>No</v>
      </c>
      <c r="G1791" s="11" t="str">
        <f>VLOOKUP(A1791,'Medical Examinations'!$A$1:$L$2336,6,FALSE)</f>
        <v>No</v>
      </c>
      <c r="H1791" s="11">
        <f>VLOOKUP(A1791,'Medical Examinations'!$A$1:$L$2336,8,FALSE)</f>
        <v>1</v>
      </c>
      <c r="I1791" s="11" t="str">
        <f>VLOOKUP(A1791,'Medical Examinations'!$A$1:$L$2336,10,FALSE)</f>
        <v>No</v>
      </c>
      <c r="J1791" s="11" t="str">
        <f>VLOOKUP(A1791,'Medical Examinations'!$A$1:$L$2336,11,FALSE)</f>
        <v>Obesity</v>
      </c>
      <c r="K1791" s="11" t="str">
        <f>VLOOKUP(A1791,'Medical Examinations'!$A$1:$L$2336,12,FALSE)</f>
        <v>Prediabetes</v>
      </c>
      <c r="L1791" s="10">
        <f ca="1">VLOOKUP(A1791,'Hospitalisation Details'!$A$1:$Q$2344,3,FALSE)</f>
        <v>1975</v>
      </c>
      <c r="M1791" s="10" t="str">
        <f ca="1">VLOOKUP(A1791,'Hospitalisation Details'!$A$1:$Q$2344,5,FALSE)</f>
        <v>Jun</v>
      </c>
      <c r="N1791" s="11">
        <f ca="1">VLOOKUP(A1791,'Hospitalisation Details'!$A$1:$Q$2344,6,FALSE)</f>
        <v>27</v>
      </c>
      <c r="O1791" s="17">
        <f ca="1">VLOOKUP(A1791,'Hospitalisation Details'!$A$1:$Q$2344,7,FALSE)</f>
        <v>27572</v>
      </c>
      <c r="P1791" s="11">
        <f ca="1">VLOOKUP(A1791,'Hospitalisation Details'!$A$1:$Q$2344,10,FALSE)</f>
        <v>18031.16</v>
      </c>
      <c r="Q1791" s="11" t="str">
        <f ca="1">VLOOKUP(A1791,'Hospitalisation Details'!$A$1:$Q$2344,12,FALSE)</f>
        <v>tier - 1</v>
      </c>
      <c r="R1791" s="11" t="str">
        <f ca="1">VLOOKUP(A1791,'Hospitalisation Details'!$A$1:$Q$2344,14,FALSE)</f>
        <v>tier - 3</v>
      </c>
      <c r="S1791" s="11">
        <f ca="1">VLOOKUP(A1791,'Hospitalisation Details'!$A$1:$Q$2344,17,FALSE)</f>
        <v>50</v>
      </c>
      <c r="T1791" s="11" t="str">
        <f ca="1">VLOOKUP(A1791,'Hospitalisation Details'!$A$1:$Q$2336,16,FALSE)</f>
        <v>R1023</v>
      </c>
    </row>
    <row r="1792" ht="15.5" spans="1:20">
      <c r="A1792" s="10" t="s">
        <v>6447</v>
      </c>
      <c r="B1792" s="11" t="str">
        <f>VLOOKUP(A1792,'Customer Names'!$H$6:$K$2340,3,FALSE)</f>
        <v>  John I</v>
      </c>
      <c r="C1792" s="11">
        <f>VLOOKUP(A1792,'Medical Examinations'!$A$1:$L$2336,2,FALSE)</f>
        <v>33.18</v>
      </c>
      <c r="D1792" s="11">
        <f>VLOOKUP(A1792,'Medical Examinations'!$A$1:$L$2336,3,FALSE)</f>
        <v>5.22</v>
      </c>
      <c r="E1792" s="11" t="str">
        <f>VLOOKUP(A1792,'Medical Examinations'!$A$1:$L$2336,4,FALSE)</f>
        <v>No</v>
      </c>
      <c r="F1792" s="11" t="str">
        <f>VLOOKUP(A1792,'Medical Examinations'!$A$1:$L$2336,5,FALSE)</f>
        <v>yes</v>
      </c>
      <c r="G1792" s="11" t="str">
        <f>VLOOKUP(A1792,'Medical Examinations'!$A$1:$L$2336,6,FALSE)</f>
        <v>No</v>
      </c>
      <c r="H1792" s="11">
        <f>VLOOKUP(A1792,'Medical Examinations'!$A$1:$L$2336,8,FALSE)</f>
        <v>1</v>
      </c>
      <c r="I1792" s="11" t="str">
        <f>VLOOKUP(A1792,'Medical Examinations'!$A$1:$L$2336,10,FALSE)</f>
        <v>No</v>
      </c>
      <c r="J1792" s="11" t="str">
        <f>VLOOKUP(A1792,'Medical Examinations'!$A$1:$L$2336,11,FALSE)</f>
        <v>Obesity</v>
      </c>
      <c r="K1792" s="11" t="str">
        <f>VLOOKUP(A1792,'Medical Examinations'!$A$1:$L$2336,12,FALSE)</f>
        <v>Normal</v>
      </c>
      <c r="L1792" s="10">
        <f ca="1">VLOOKUP(A1792,'Hospitalisation Details'!$A$1:$Q$2344,3,FALSE)</f>
        <v>1965</v>
      </c>
      <c r="M1792" s="10" t="str">
        <f ca="1">VLOOKUP(A1792,'Hospitalisation Details'!$A$1:$Q$2344,5,FALSE)</f>
        <v>Oct</v>
      </c>
      <c r="N1792" s="11">
        <f ca="1">VLOOKUP(A1792,'Hospitalisation Details'!$A$1:$Q$2344,6,FALSE)</f>
        <v>17</v>
      </c>
      <c r="O1792" s="17">
        <f ca="1">VLOOKUP(A1792,'Hospitalisation Details'!$A$1:$Q$2344,7,FALSE)</f>
        <v>24032</v>
      </c>
      <c r="P1792" s="11">
        <f ca="1">VLOOKUP(A1792,'Hospitalisation Details'!$A$1:$Q$2344,10,FALSE)</f>
        <v>18031.19</v>
      </c>
      <c r="Q1792" s="11" t="str">
        <f ca="1">VLOOKUP(A1792,'Hospitalisation Details'!$A$1:$Q$2344,12,FALSE)</f>
        <v>tier - 1</v>
      </c>
      <c r="R1792" s="11" t="str">
        <f ca="1">VLOOKUP(A1792,'Hospitalisation Details'!$A$1:$Q$2344,14,FALSE)</f>
        <v>tier - 2</v>
      </c>
      <c r="S1792" s="11">
        <f ca="1">VLOOKUP(A1792,'Hospitalisation Details'!$A$1:$Q$2344,17,FALSE)</f>
        <v>60</v>
      </c>
      <c r="T1792" s="11" t="str">
        <f ca="1">VLOOKUP(A1792,'Hospitalisation Details'!$A$1:$Q$2336,16,FALSE)</f>
        <v>R1012</v>
      </c>
    </row>
    <row r="1793" ht="15.5" spans="1:20">
      <c r="A1793" s="10" t="s">
        <v>6451</v>
      </c>
      <c r="B1793" s="11" t="str">
        <f>VLOOKUP(A1793,'Customer Names'!$H$6:$K$2340,3,FALSE)</f>
        <v>  Heather</v>
      </c>
      <c r="C1793" s="11">
        <f>VLOOKUP(A1793,'Medical Examinations'!$A$1:$L$2336,2,FALSE)</f>
        <v>37</v>
      </c>
      <c r="D1793" s="11">
        <f>VLOOKUP(A1793,'Medical Examinations'!$A$1:$L$2336,3,FALSE)</f>
        <v>11.66</v>
      </c>
      <c r="E1793" s="11" t="str">
        <f>VLOOKUP(A1793,'Medical Examinations'!$A$1:$L$2336,4,FALSE)</f>
        <v>No</v>
      </c>
      <c r="F1793" s="11" t="str">
        <f>VLOOKUP(A1793,'Medical Examinations'!$A$1:$L$2336,5,FALSE)</f>
        <v>No</v>
      </c>
      <c r="G1793" s="11" t="str">
        <f>VLOOKUP(A1793,'Medical Examinations'!$A$1:$L$2336,6,FALSE)</f>
        <v>No</v>
      </c>
      <c r="H1793" s="11">
        <f>VLOOKUP(A1793,'Medical Examinations'!$A$1:$L$2336,8,FALSE)</f>
        <v>0</v>
      </c>
      <c r="I1793" s="11" t="str">
        <f>VLOOKUP(A1793,'Medical Examinations'!$A$1:$L$2336,10,FALSE)</f>
        <v>No</v>
      </c>
      <c r="J1793" s="11" t="str">
        <f>VLOOKUP(A1793,'Medical Examinations'!$A$1:$L$2336,11,FALSE)</f>
        <v>Obesity</v>
      </c>
      <c r="K1793" s="11" t="str">
        <f>VLOOKUP(A1793,'Medical Examinations'!$A$1:$L$2336,12,FALSE)</f>
        <v>Diabetes</v>
      </c>
      <c r="L1793" s="10">
        <f ca="1">VLOOKUP(A1793,'Hospitalisation Details'!$A$1:$Q$2344,3,FALSE)</f>
        <v>1999</v>
      </c>
      <c r="M1793" s="10" t="str">
        <f ca="1">VLOOKUP(A1793,'Hospitalisation Details'!$A$1:$Q$2344,5,FALSE)</f>
        <v>Oct</v>
      </c>
      <c r="N1793" s="11">
        <f ca="1">VLOOKUP(A1793,'Hospitalisation Details'!$A$1:$Q$2344,6,FALSE)</f>
        <v>24</v>
      </c>
      <c r="O1793" s="17">
        <f ca="1">VLOOKUP(A1793,'Hospitalisation Details'!$A$1:$Q$2344,7,FALSE)</f>
        <v>36457</v>
      </c>
      <c r="P1793" s="11">
        <f ca="1">VLOOKUP(A1793,'Hospitalisation Details'!$A$1:$Q$2344,10,FALSE)</f>
        <v>18033.97</v>
      </c>
      <c r="Q1793" s="11" t="str">
        <f ca="1">VLOOKUP(A1793,'Hospitalisation Details'!$A$1:$Q$2344,12,FALSE)</f>
        <v>tier - 1</v>
      </c>
      <c r="R1793" s="11" t="str">
        <f ca="1">VLOOKUP(A1793,'Hospitalisation Details'!$A$1:$Q$2344,14,FALSE)</f>
        <v>tier - 1</v>
      </c>
      <c r="S1793" s="11">
        <f ca="1">VLOOKUP(A1793,'Hospitalisation Details'!$A$1:$Q$2344,17,FALSE)</f>
        <v>26</v>
      </c>
      <c r="T1793" s="11" t="str">
        <f ca="1">VLOOKUP(A1793,'Hospitalisation Details'!$A$1:$Q$2336,16,FALSE)</f>
        <v>R1012</v>
      </c>
    </row>
    <row r="1794" ht="15.5" spans="1:20">
      <c r="A1794" s="10" t="s">
        <v>6454</v>
      </c>
      <c r="B1794" s="11" t="str">
        <f>VLOOKUP(A1794,'Customer Names'!$H$6:$K$2340,3,FALSE)</f>
        <v>  Michael</v>
      </c>
      <c r="C1794" s="11">
        <f>VLOOKUP(A1794,'Medical Examinations'!$A$1:$L$2336,2,FALSE)</f>
        <v>18.905</v>
      </c>
      <c r="D1794" s="11">
        <f>VLOOKUP(A1794,'Medical Examinations'!$A$1:$L$2336,3,FALSE)</f>
        <v>4.91</v>
      </c>
      <c r="E1794" s="11" t="str">
        <f>VLOOKUP(A1794,'Medical Examinations'!$A$1:$L$2336,4,FALSE)</f>
        <v>yes</v>
      </c>
      <c r="F1794" s="11" t="str">
        <f>VLOOKUP(A1794,'Medical Examinations'!$A$1:$L$2336,5,FALSE)</f>
        <v>No</v>
      </c>
      <c r="G1794" s="11" t="str">
        <f>VLOOKUP(A1794,'Medical Examinations'!$A$1:$L$2336,6,FALSE)</f>
        <v>No</v>
      </c>
      <c r="H1794" s="11">
        <f>VLOOKUP(A1794,'Medical Examinations'!$A$1:$L$2336,8,FALSE)</f>
        <v>1</v>
      </c>
      <c r="I1794" s="11" t="str">
        <f>VLOOKUP(A1794,'Medical Examinations'!$A$1:$L$2336,10,FALSE)</f>
        <v>No</v>
      </c>
      <c r="J1794" s="11" t="str">
        <f>VLOOKUP(A1794,'Medical Examinations'!$A$1:$L$2336,11,FALSE)</f>
        <v>Normal Weight</v>
      </c>
      <c r="K1794" s="11" t="str">
        <f>VLOOKUP(A1794,'Medical Examinations'!$A$1:$L$2336,12,FALSE)</f>
        <v>Normal</v>
      </c>
      <c r="L1794" s="10">
        <f ca="1">VLOOKUP(A1794,'Hospitalisation Details'!$A$1:$Q$2344,3,FALSE)</f>
        <v>1993</v>
      </c>
      <c r="M1794" s="10" t="str">
        <f ca="1">VLOOKUP(A1794,'Hospitalisation Details'!$A$1:$Q$2344,5,FALSE)</f>
        <v>Jul</v>
      </c>
      <c r="N1794" s="11">
        <f ca="1">VLOOKUP(A1794,'Hospitalisation Details'!$A$1:$Q$2344,6,FALSE)</f>
        <v>12</v>
      </c>
      <c r="O1794" s="17">
        <f ca="1">VLOOKUP(A1794,'Hospitalisation Details'!$A$1:$Q$2344,7,FALSE)</f>
        <v>34162</v>
      </c>
      <c r="P1794" s="11">
        <f ca="1">VLOOKUP(A1794,'Hospitalisation Details'!$A$1:$Q$2344,10,FALSE)</f>
        <v>18157.88</v>
      </c>
      <c r="Q1794" s="11" t="str">
        <f ca="1">VLOOKUP(A1794,'Hospitalisation Details'!$A$1:$Q$2344,12,FALSE)</f>
        <v>tier - 1</v>
      </c>
      <c r="R1794" s="11" t="str">
        <f ca="1">VLOOKUP(A1794,'Hospitalisation Details'!$A$1:$Q$2344,14,FALSE)</f>
        <v>tier - 1</v>
      </c>
      <c r="S1794" s="11">
        <f ca="1">VLOOKUP(A1794,'Hospitalisation Details'!$A$1:$Q$2344,17,FALSE)</f>
        <v>32</v>
      </c>
      <c r="T1794" s="11" t="str">
        <f ca="1">VLOOKUP(A1794,'Hospitalisation Details'!$A$1:$Q$2336,16,FALSE)</f>
        <v>R1012</v>
      </c>
    </row>
    <row r="1795" ht="15.5" spans="1:20">
      <c r="A1795" s="10" t="s">
        <v>6457</v>
      </c>
      <c r="B1795" s="11" t="str">
        <f>VLOOKUP(A1795,'Customer Names'!$H$6:$K$2340,3,FALSE)</f>
        <v>  Kathleen</v>
      </c>
      <c r="C1795" s="11">
        <f>VLOOKUP(A1795,'Medical Examinations'!$A$1:$L$2336,2,FALSE)</f>
        <v>20.03</v>
      </c>
      <c r="D1795" s="11">
        <f>VLOOKUP(A1795,'Medical Examinations'!$A$1:$L$2336,3,FALSE)</f>
        <v>9.25</v>
      </c>
      <c r="E1795" s="11" t="str">
        <f>VLOOKUP(A1795,'Medical Examinations'!$A$1:$L$2336,4,FALSE)</f>
        <v>yes</v>
      </c>
      <c r="F1795" s="11" t="str">
        <f>VLOOKUP(A1795,'Medical Examinations'!$A$1:$L$2336,5,FALSE)</f>
        <v>No</v>
      </c>
      <c r="G1795" s="11" t="str">
        <f>VLOOKUP(A1795,'Medical Examinations'!$A$1:$L$2336,6,FALSE)</f>
        <v>No</v>
      </c>
      <c r="H1795" s="11">
        <f>VLOOKUP(A1795,'Medical Examinations'!$A$1:$L$2336,8,FALSE)</f>
        <v>0</v>
      </c>
      <c r="I1795" s="11" t="str">
        <f>VLOOKUP(A1795,'Medical Examinations'!$A$1:$L$2336,10,FALSE)</f>
        <v>No</v>
      </c>
      <c r="J1795" s="11" t="str">
        <f>VLOOKUP(A1795,'Medical Examinations'!$A$1:$L$2336,11,FALSE)</f>
        <v>Normal Weight</v>
      </c>
      <c r="K1795" s="11" t="str">
        <f>VLOOKUP(A1795,'Medical Examinations'!$A$1:$L$2336,12,FALSE)</f>
        <v>Diabetes</v>
      </c>
      <c r="L1795" s="10">
        <f ca="1">VLOOKUP(A1795,'Hospitalisation Details'!$A$1:$Q$2344,3,FALSE)</f>
        <v>1963</v>
      </c>
      <c r="M1795" s="10" t="str">
        <f ca="1">VLOOKUP(A1795,'Hospitalisation Details'!$A$1:$Q$2344,5,FALSE)</f>
        <v>Jul</v>
      </c>
      <c r="N1795" s="11">
        <f ca="1">VLOOKUP(A1795,'Hospitalisation Details'!$A$1:$Q$2344,6,FALSE)</f>
        <v>4</v>
      </c>
      <c r="O1795" s="17">
        <f ca="1">VLOOKUP(A1795,'Hospitalisation Details'!$A$1:$Q$2344,7,FALSE)</f>
        <v>23196</v>
      </c>
      <c r="P1795" s="11">
        <f ca="1">VLOOKUP(A1795,'Hospitalisation Details'!$A$1:$Q$2344,10,FALSE)</f>
        <v>18208.34</v>
      </c>
      <c r="Q1795" s="11" t="str">
        <f ca="1">VLOOKUP(A1795,'Hospitalisation Details'!$A$1:$Q$2344,12,FALSE)</f>
        <v>tier - 1</v>
      </c>
      <c r="R1795" s="11" t="str">
        <f ca="1">VLOOKUP(A1795,'Hospitalisation Details'!$A$1:$Q$2344,14,FALSE)</f>
        <v>tier - 2</v>
      </c>
      <c r="S1795" s="11">
        <f ca="1">VLOOKUP(A1795,'Hospitalisation Details'!$A$1:$Q$2344,17,FALSE)</f>
        <v>62</v>
      </c>
      <c r="T1795" s="11" t="str">
        <f ca="1">VLOOKUP(A1795,'Hospitalisation Details'!$A$1:$Q$2336,16,FALSE)</f>
        <v>R1026</v>
      </c>
    </row>
    <row r="1796" ht="15.5" spans="1:20">
      <c r="A1796" s="10" t="s">
        <v>6461</v>
      </c>
      <c r="B1796" s="11" t="str">
        <f>VLOOKUP(A1796,'Customer Names'!$H$6:$K$2340,3,FALSE)</f>
        <v>  Ryan M</v>
      </c>
      <c r="C1796" s="11">
        <f>VLOOKUP(A1796,'Medical Examinations'!$A$1:$L$2336,2,FALSE)</f>
        <v>16.7</v>
      </c>
      <c r="D1796" s="11">
        <f>VLOOKUP(A1796,'Medical Examinations'!$A$1:$L$2336,3,FALSE)</f>
        <v>11.48</v>
      </c>
      <c r="E1796" s="11" t="str">
        <f>VLOOKUP(A1796,'Medical Examinations'!$A$1:$L$2336,4,FALSE)</f>
        <v>No</v>
      </c>
      <c r="F1796" s="11" t="str">
        <f>VLOOKUP(A1796,'Medical Examinations'!$A$1:$L$2336,5,FALSE)</f>
        <v>No</v>
      </c>
      <c r="G1796" s="11" t="str">
        <f>VLOOKUP(A1796,'Medical Examinations'!$A$1:$L$2336,6,FALSE)</f>
        <v>No</v>
      </c>
      <c r="H1796" s="11">
        <f>VLOOKUP(A1796,'Medical Examinations'!$A$1:$L$2336,8,FALSE)</f>
        <v>0</v>
      </c>
      <c r="I1796" s="11" t="str">
        <f>VLOOKUP(A1796,'Medical Examinations'!$A$1:$L$2336,10,FALSE)</f>
        <v>No</v>
      </c>
      <c r="J1796" s="11" t="str">
        <f>VLOOKUP(A1796,'Medical Examinations'!$A$1:$L$2336,11,FALSE)</f>
        <v>Under Weight</v>
      </c>
      <c r="K1796" s="11" t="str">
        <f>VLOOKUP(A1796,'Medical Examinations'!$A$1:$L$2336,12,FALSE)</f>
        <v>Diabetes</v>
      </c>
      <c r="L1796" s="10">
        <f ca="1">VLOOKUP(A1796,'Hospitalisation Details'!$A$1:$Q$2344,3,FALSE)</f>
        <v>1997</v>
      </c>
      <c r="M1796" s="10" t="str">
        <f ca="1">VLOOKUP(A1796,'Hospitalisation Details'!$A$1:$Q$2344,5,FALSE)</f>
        <v>Jun</v>
      </c>
      <c r="N1796" s="11">
        <f ca="1">VLOOKUP(A1796,'Hospitalisation Details'!$A$1:$Q$2344,6,FALSE)</f>
        <v>15</v>
      </c>
      <c r="O1796" s="17">
        <f ca="1">VLOOKUP(A1796,'Hospitalisation Details'!$A$1:$Q$2344,7,FALSE)</f>
        <v>35596</v>
      </c>
      <c r="P1796" s="11">
        <f ca="1">VLOOKUP(A1796,'Hospitalisation Details'!$A$1:$Q$2344,10,FALSE)</f>
        <v>18218.16</v>
      </c>
      <c r="Q1796" s="11" t="str">
        <f ca="1">VLOOKUP(A1796,'Hospitalisation Details'!$A$1:$Q$2344,12,FALSE)</f>
        <v>tier - 1</v>
      </c>
      <c r="R1796" s="11" t="str">
        <f ca="1">VLOOKUP(A1796,'Hospitalisation Details'!$A$1:$Q$2344,14,FALSE)</f>
        <v>tier - 1</v>
      </c>
      <c r="S1796" s="11">
        <f ca="1">VLOOKUP(A1796,'Hospitalisation Details'!$A$1:$Q$2344,17,FALSE)</f>
        <v>28</v>
      </c>
      <c r="T1796" s="11" t="str">
        <f ca="1">VLOOKUP(A1796,'Hospitalisation Details'!$A$1:$Q$2336,16,FALSE)</f>
        <v>R1013</v>
      </c>
    </row>
    <row r="1797" ht="15.5" spans="1:20">
      <c r="A1797" s="10" t="s">
        <v>6464</v>
      </c>
      <c r="B1797" s="11" t="str">
        <f>VLOOKUP(A1797,'Customer Names'!$H$6:$K$2340,3,FALSE)</f>
        <v>  Sara</v>
      </c>
      <c r="C1797" s="11">
        <f>VLOOKUP(A1797,'Medical Examinations'!$A$1:$L$2336,2,FALSE)</f>
        <v>39.82</v>
      </c>
      <c r="D1797" s="11">
        <f>VLOOKUP(A1797,'Medical Examinations'!$A$1:$L$2336,3,FALSE)</f>
        <v>6.06</v>
      </c>
      <c r="E1797" s="11" t="str">
        <f>VLOOKUP(A1797,'Medical Examinations'!$A$1:$L$2336,4,FALSE)</f>
        <v>No</v>
      </c>
      <c r="F1797" s="11" t="str">
        <f>VLOOKUP(A1797,'Medical Examinations'!$A$1:$L$2336,5,FALSE)</f>
        <v>No</v>
      </c>
      <c r="G1797" s="11" t="str">
        <f>VLOOKUP(A1797,'Medical Examinations'!$A$1:$L$2336,6,FALSE)</f>
        <v>No</v>
      </c>
      <c r="H1797" s="11">
        <f>VLOOKUP(A1797,'Medical Examinations'!$A$1:$L$2336,8,FALSE)</f>
        <v>0</v>
      </c>
      <c r="I1797" s="11" t="str">
        <f>VLOOKUP(A1797,'Medical Examinations'!$A$1:$L$2336,10,FALSE)</f>
        <v>No</v>
      </c>
      <c r="J1797" s="11" t="str">
        <f>VLOOKUP(A1797,'Medical Examinations'!$A$1:$L$2336,11,FALSE)</f>
        <v>Obesity</v>
      </c>
      <c r="K1797" s="11" t="str">
        <f>VLOOKUP(A1797,'Medical Examinations'!$A$1:$L$2336,12,FALSE)</f>
        <v>Prediabetes</v>
      </c>
      <c r="L1797" s="10">
        <f ca="1">VLOOKUP(A1797,'Hospitalisation Details'!$A$1:$Q$2344,3,FALSE)</f>
        <v>2004</v>
      </c>
      <c r="M1797" s="10" t="str">
        <f ca="1">VLOOKUP(A1797,'Hospitalisation Details'!$A$1:$Q$2344,5,FALSE)</f>
        <v>Sep</v>
      </c>
      <c r="N1797" s="11">
        <f ca="1">VLOOKUP(A1797,'Hospitalisation Details'!$A$1:$Q$2344,6,FALSE)</f>
        <v>10</v>
      </c>
      <c r="O1797" s="17">
        <f ca="1">VLOOKUP(A1797,'Hospitalisation Details'!$A$1:$Q$2344,7,FALSE)</f>
        <v>38240</v>
      </c>
      <c r="P1797" s="11">
        <f ca="1">VLOOKUP(A1797,'Hospitalisation Details'!$A$1:$Q$2344,10,FALSE)</f>
        <v>18223.45</v>
      </c>
      <c r="Q1797" s="11" t="str">
        <f ca="1">VLOOKUP(A1797,'Hospitalisation Details'!$A$1:$Q$2344,12,FALSE)</f>
        <v>tier - 1</v>
      </c>
      <c r="R1797" s="11" t="str">
        <f ca="1">VLOOKUP(A1797,'Hospitalisation Details'!$A$1:$Q$2344,14,FALSE)</f>
        <v>tier - 3</v>
      </c>
      <c r="S1797" s="11">
        <f ca="1">VLOOKUP(A1797,'Hospitalisation Details'!$A$1:$Q$2344,17,FALSE)</f>
        <v>21</v>
      </c>
      <c r="T1797" s="11" t="str">
        <f ca="1">VLOOKUP(A1797,'Hospitalisation Details'!$A$1:$Q$2336,16,FALSE)</f>
        <v>R1013</v>
      </c>
    </row>
    <row r="1798" ht="15.5" spans="1:20">
      <c r="A1798" s="10" t="s">
        <v>6467</v>
      </c>
      <c r="B1798" s="11" t="str">
        <f>VLOOKUP(A1798,'Customer Names'!$H$6:$K$2340,3,FALSE)</f>
        <v>  Deniz</v>
      </c>
      <c r="C1798" s="11">
        <f>VLOOKUP(A1798,'Medical Examinations'!$A$1:$L$2336,2,FALSE)</f>
        <v>22.04</v>
      </c>
      <c r="D1798" s="11">
        <f>VLOOKUP(A1798,'Medical Examinations'!$A$1:$L$2336,3,FALSE)</f>
        <v>5.86</v>
      </c>
      <c r="E1798" s="11" t="str">
        <f>VLOOKUP(A1798,'Medical Examinations'!$A$1:$L$2336,4,FALSE)</f>
        <v>No</v>
      </c>
      <c r="F1798" s="11" t="str">
        <f>VLOOKUP(A1798,'Medical Examinations'!$A$1:$L$2336,5,FALSE)</f>
        <v>No</v>
      </c>
      <c r="G1798" s="11" t="str">
        <f>VLOOKUP(A1798,'Medical Examinations'!$A$1:$L$2336,6,FALSE)</f>
        <v>No</v>
      </c>
      <c r="H1798" s="11">
        <f>VLOOKUP(A1798,'Medical Examinations'!$A$1:$L$2336,8,FALSE)</f>
        <v>1</v>
      </c>
      <c r="I1798" s="11" t="str">
        <f>VLOOKUP(A1798,'Medical Examinations'!$A$1:$L$2336,10,FALSE)</f>
        <v>No</v>
      </c>
      <c r="J1798" s="11" t="str">
        <f>VLOOKUP(A1798,'Medical Examinations'!$A$1:$L$2336,11,FALSE)</f>
        <v>Normal Weight</v>
      </c>
      <c r="K1798" s="11" t="str">
        <f>VLOOKUP(A1798,'Medical Examinations'!$A$1:$L$2336,12,FALSE)</f>
        <v>Prediabetes</v>
      </c>
      <c r="L1798" s="10">
        <f ca="1">VLOOKUP(A1798,'Hospitalisation Details'!$A$1:$Q$2344,3,FALSE)</f>
        <v>1995</v>
      </c>
      <c r="M1798" s="10" t="str">
        <f ca="1">VLOOKUP(A1798,'Hospitalisation Details'!$A$1:$Q$2344,5,FALSE)</f>
        <v>Aug</v>
      </c>
      <c r="N1798" s="11">
        <f ca="1">VLOOKUP(A1798,'Hospitalisation Details'!$A$1:$Q$2344,6,FALSE)</f>
        <v>3</v>
      </c>
      <c r="O1798" s="17">
        <f ca="1">VLOOKUP(A1798,'Hospitalisation Details'!$A$1:$Q$2344,7,FALSE)</f>
        <v>34914</v>
      </c>
      <c r="P1798" s="11">
        <f ca="1">VLOOKUP(A1798,'Hospitalisation Details'!$A$1:$Q$2344,10,FALSE)</f>
        <v>18246.5</v>
      </c>
      <c r="Q1798" s="11" t="str">
        <f ca="1">VLOOKUP(A1798,'Hospitalisation Details'!$A$1:$Q$2344,12,FALSE)</f>
        <v>tier - 1</v>
      </c>
      <c r="R1798" s="11" t="str">
        <f ca="1">VLOOKUP(A1798,'Hospitalisation Details'!$A$1:$Q$2344,14,FALSE)</f>
        <v>tier - 1</v>
      </c>
      <c r="S1798" s="11">
        <f ca="1">VLOOKUP(A1798,'Hospitalisation Details'!$A$1:$Q$2344,17,FALSE)</f>
        <v>30</v>
      </c>
      <c r="T1798" s="11" t="str">
        <f ca="1">VLOOKUP(A1798,'Hospitalisation Details'!$A$1:$Q$2336,16,FALSE)</f>
        <v>R1013</v>
      </c>
    </row>
    <row r="1799" ht="15.5" spans="1:20">
      <c r="A1799" s="10" t="s">
        <v>6470</v>
      </c>
      <c r="B1799" s="11" t="str">
        <f>VLOOKUP(A1799,'Customer Names'!$H$6:$K$2340,3,FALSE)</f>
        <v>  Shannon L</v>
      </c>
      <c r="C1799" s="11">
        <f>VLOOKUP(A1799,'Medical Examinations'!$A$1:$L$2336,2,FALSE)</f>
        <v>28.27</v>
      </c>
      <c r="D1799" s="11">
        <f>VLOOKUP(A1799,'Medical Examinations'!$A$1:$L$2336,3,FALSE)</f>
        <v>5.33</v>
      </c>
      <c r="E1799" s="11" t="str">
        <f>VLOOKUP(A1799,'Medical Examinations'!$A$1:$L$2336,4,FALSE)</f>
        <v>No</v>
      </c>
      <c r="F1799" s="11" t="str">
        <f>VLOOKUP(A1799,'Medical Examinations'!$A$1:$L$2336,5,FALSE)</f>
        <v>No</v>
      </c>
      <c r="G1799" s="11" t="str">
        <f>VLOOKUP(A1799,'Medical Examinations'!$A$1:$L$2336,6,FALSE)</f>
        <v>No</v>
      </c>
      <c r="H1799" s="11">
        <f>VLOOKUP(A1799,'Medical Examinations'!$A$1:$L$2336,8,FALSE)</f>
        <v>0</v>
      </c>
      <c r="I1799" s="11" t="str">
        <f>VLOOKUP(A1799,'Medical Examinations'!$A$1:$L$2336,10,FALSE)</f>
        <v>No</v>
      </c>
      <c r="J1799" s="11" t="str">
        <f>VLOOKUP(A1799,'Medical Examinations'!$A$1:$L$2336,11,FALSE)</f>
        <v>Over Weight</v>
      </c>
      <c r="K1799" s="11" t="str">
        <f>VLOOKUP(A1799,'Medical Examinations'!$A$1:$L$2336,12,FALSE)</f>
        <v>Normal</v>
      </c>
      <c r="L1799" s="10">
        <f ca="1">VLOOKUP(A1799,'Hospitalisation Details'!$A$1:$Q$2344,3,FALSE)</f>
        <v>1992</v>
      </c>
      <c r="M1799" s="10" t="str">
        <f ca="1">VLOOKUP(A1799,'Hospitalisation Details'!$A$1:$Q$2344,5,FALSE)</f>
        <v>Dec</v>
      </c>
      <c r="N1799" s="11">
        <f ca="1">VLOOKUP(A1799,'Hospitalisation Details'!$A$1:$Q$2344,6,FALSE)</f>
        <v>25</v>
      </c>
      <c r="O1799" s="17">
        <f ca="1">VLOOKUP(A1799,'Hospitalisation Details'!$A$1:$Q$2344,7,FALSE)</f>
        <v>33963</v>
      </c>
      <c r="P1799" s="11">
        <f ca="1">VLOOKUP(A1799,'Hospitalisation Details'!$A$1:$Q$2344,10,FALSE)</f>
        <v>18259.22</v>
      </c>
      <c r="Q1799" s="11" t="str">
        <f ca="1">VLOOKUP(A1799,'Hospitalisation Details'!$A$1:$Q$2344,12,FALSE)</f>
        <v>tier - 1</v>
      </c>
      <c r="R1799" s="11" t="str">
        <f ca="1">VLOOKUP(A1799,'Hospitalisation Details'!$A$1:$Q$2344,14,FALSE)</f>
        <v>tier - 3</v>
      </c>
      <c r="S1799" s="11">
        <f ca="1">VLOOKUP(A1799,'Hospitalisation Details'!$A$1:$Q$2344,17,FALSE)</f>
        <v>32</v>
      </c>
      <c r="T1799" s="11" t="str">
        <f ca="1">VLOOKUP(A1799,'Hospitalisation Details'!$A$1:$Q$2336,16,FALSE)</f>
        <v>R1011</v>
      </c>
    </row>
    <row r="1800" ht="15.5" spans="1:20">
      <c r="A1800" s="10" t="s">
        <v>6473</v>
      </c>
      <c r="B1800" s="11" t="str">
        <f>VLOOKUP(A1800,'Customer Names'!$H$6:$K$2340,3,FALSE)</f>
        <v>  Kaitlin M</v>
      </c>
      <c r="C1800" s="11">
        <f>VLOOKUP(A1800,'Medical Examinations'!$A$1:$L$2336,2,FALSE)</f>
        <v>18.5</v>
      </c>
      <c r="D1800" s="11">
        <f>VLOOKUP(A1800,'Medical Examinations'!$A$1:$L$2336,3,FALSE)</f>
        <v>5.33</v>
      </c>
      <c r="E1800" s="11" t="str">
        <f>VLOOKUP(A1800,'Medical Examinations'!$A$1:$L$2336,4,FALSE)</f>
        <v>No</v>
      </c>
      <c r="F1800" s="11" t="str">
        <f>VLOOKUP(A1800,'Medical Examinations'!$A$1:$L$2336,5,FALSE)</f>
        <v>No</v>
      </c>
      <c r="G1800" s="11" t="str">
        <f>VLOOKUP(A1800,'Medical Examinations'!$A$1:$L$2336,6,FALSE)</f>
        <v>No</v>
      </c>
      <c r="H1800" s="11">
        <f>VLOOKUP(A1800,'Medical Examinations'!$A$1:$L$2336,8,FALSE)</f>
        <v>0</v>
      </c>
      <c r="I1800" s="11" t="str">
        <f>VLOOKUP(A1800,'Medical Examinations'!$A$1:$L$2336,10,FALSE)</f>
        <v>No</v>
      </c>
      <c r="J1800" s="11" t="str">
        <f>VLOOKUP(A1800,'Medical Examinations'!$A$1:$L$2336,11,FALSE)</f>
        <v>Normal Weight</v>
      </c>
      <c r="K1800" s="11" t="str">
        <f>VLOOKUP(A1800,'Medical Examinations'!$A$1:$L$2336,12,FALSE)</f>
        <v>Normal</v>
      </c>
      <c r="L1800" s="10">
        <f ca="1">VLOOKUP(A1800,'Hospitalisation Details'!$A$1:$Q$2344,3,FALSE)</f>
        <v>1995</v>
      </c>
      <c r="M1800" s="10" t="str">
        <f ca="1">VLOOKUP(A1800,'Hospitalisation Details'!$A$1:$Q$2344,5,FALSE)</f>
        <v>Jul</v>
      </c>
      <c r="N1800" s="11">
        <f ca="1">VLOOKUP(A1800,'Hospitalisation Details'!$A$1:$Q$2344,6,FALSE)</f>
        <v>4</v>
      </c>
      <c r="O1800" s="17">
        <f ca="1">VLOOKUP(A1800,'Hospitalisation Details'!$A$1:$Q$2344,7,FALSE)</f>
        <v>34884</v>
      </c>
      <c r="P1800" s="11">
        <f ca="1">VLOOKUP(A1800,'Hospitalisation Details'!$A$1:$Q$2344,10,FALSE)</f>
        <v>18310.74</v>
      </c>
      <c r="Q1800" s="11" t="str">
        <f ca="1">VLOOKUP(A1800,'Hospitalisation Details'!$A$1:$Q$2344,12,FALSE)</f>
        <v>tier - 1</v>
      </c>
      <c r="R1800" s="11" t="str">
        <f ca="1">VLOOKUP(A1800,'Hospitalisation Details'!$A$1:$Q$2344,14,FALSE)</f>
        <v>tier - 3</v>
      </c>
      <c r="S1800" s="11">
        <f ca="1">VLOOKUP(A1800,'Hospitalisation Details'!$A$1:$Q$2344,17,FALSE)</f>
        <v>30</v>
      </c>
      <c r="T1800" s="11" t="str">
        <f ca="1">VLOOKUP(A1800,'Hospitalisation Details'!$A$1:$Q$2336,16,FALSE)</f>
        <v>R1012</v>
      </c>
    </row>
    <row r="1801" ht="15.5" spans="1:20">
      <c r="A1801" s="10" t="s">
        <v>6475</v>
      </c>
      <c r="B1801" s="11" t="str">
        <f>VLOOKUP(A1801,'Customer Names'!$H$6:$K$2340,3,FALSE)</f>
        <v>  Alfredo</v>
      </c>
      <c r="C1801" s="11">
        <f>VLOOKUP(A1801,'Medical Examinations'!$A$1:$L$2336,2,FALSE)</f>
        <v>38.6</v>
      </c>
      <c r="D1801" s="11">
        <f>VLOOKUP(A1801,'Medical Examinations'!$A$1:$L$2336,3,FALSE)</f>
        <v>6.02</v>
      </c>
      <c r="E1801" s="11" t="str">
        <f>VLOOKUP(A1801,'Medical Examinations'!$A$1:$L$2336,4,FALSE)</f>
        <v>No</v>
      </c>
      <c r="F1801" s="11" t="str">
        <f>VLOOKUP(A1801,'Medical Examinations'!$A$1:$L$2336,5,FALSE)</f>
        <v>No</v>
      </c>
      <c r="G1801" s="11" t="str">
        <f>VLOOKUP(A1801,'Medical Examinations'!$A$1:$L$2336,6,FALSE)</f>
        <v>No</v>
      </c>
      <c r="H1801" s="11">
        <f>VLOOKUP(A1801,'Medical Examinations'!$A$1:$L$2336,8,FALSE)</f>
        <v>1</v>
      </c>
      <c r="I1801" s="11" t="str">
        <f>VLOOKUP(A1801,'Medical Examinations'!$A$1:$L$2336,10,FALSE)</f>
        <v>No</v>
      </c>
      <c r="J1801" s="11" t="str">
        <f>VLOOKUP(A1801,'Medical Examinations'!$A$1:$L$2336,11,FALSE)</f>
        <v>Obesity</v>
      </c>
      <c r="K1801" s="11" t="str">
        <f>VLOOKUP(A1801,'Medical Examinations'!$A$1:$L$2336,12,FALSE)</f>
        <v>Prediabetes</v>
      </c>
      <c r="L1801" s="10">
        <f ca="1">VLOOKUP(A1801,'Hospitalisation Details'!$A$1:$Q$2344,3,FALSE)</f>
        <v>1999</v>
      </c>
      <c r="M1801" s="10" t="str">
        <f ca="1">VLOOKUP(A1801,'Hospitalisation Details'!$A$1:$Q$2344,5,FALSE)</f>
        <v>Dec</v>
      </c>
      <c r="N1801" s="11">
        <f ca="1">VLOOKUP(A1801,'Hospitalisation Details'!$A$1:$Q$2344,6,FALSE)</f>
        <v>15</v>
      </c>
      <c r="O1801" s="17">
        <f ca="1">VLOOKUP(A1801,'Hospitalisation Details'!$A$1:$Q$2344,7,FALSE)</f>
        <v>36509</v>
      </c>
      <c r="P1801" s="11">
        <f ca="1">VLOOKUP(A1801,'Hospitalisation Details'!$A$1:$Q$2344,10,FALSE)</f>
        <v>18328.24</v>
      </c>
      <c r="Q1801" s="11" t="str">
        <f ca="1">VLOOKUP(A1801,'Hospitalisation Details'!$A$1:$Q$2344,12,FALSE)</f>
        <v>tier - 1</v>
      </c>
      <c r="R1801" s="11" t="str">
        <f ca="1">VLOOKUP(A1801,'Hospitalisation Details'!$A$1:$Q$2344,14,FALSE)</f>
        <v>tier - 2</v>
      </c>
      <c r="S1801" s="11">
        <f ca="1">VLOOKUP(A1801,'Hospitalisation Details'!$A$1:$Q$2344,17,FALSE)</f>
        <v>25</v>
      </c>
      <c r="T1801" s="11" t="str">
        <f ca="1">VLOOKUP(A1801,'Hospitalisation Details'!$A$1:$Q$2336,16,FALSE)</f>
        <v>R1013</v>
      </c>
    </row>
    <row r="1802" ht="15.5" spans="1:20">
      <c r="A1802" s="10" t="s">
        <v>6478</v>
      </c>
      <c r="B1802" s="11" t="str">
        <f>VLOOKUP(A1802,'Customer Names'!$H$6:$K$2340,3,FALSE)</f>
        <v>  Kristen</v>
      </c>
      <c r="C1802" s="11">
        <f>VLOOKUP(A1802,'Medical Examinations'!$A$1:$L$2336,2,FALSE)</f>
        <v>43.12</v>
      </c>
      <c r="D1802" s="11">
        <f>VLOOKUP(A1802,'Medical Examinations'!$A$1:$L$2336,3,FALSE)</f>
        <v>6.25</v>
      </c>
      <c r="E1802" s="11" t="str">
        <f>VLOOKUP(A1802,'Medical Examinations'!$A$1:$L$2336,4,FALSE)</f>
        <v>No</v>
      </c>
      <c r="F1802" s="11" t="str">
        <f>VLOOKUP(A1802,'Medical Examinations'!$A$1:$L$2336,5,FALSE)</f>
        <v>No</v>
      </c>
      <c r="G1802" s="11" t="str">
        <f>VLOOKUP(A1802,'Medical Examinations'!$A$1:$L$2336,6,FALSE)</f>
        <v>No</v>
      </c>
      <c r="H1802" s="11">
        <f>VLOOKUP(A1802,'Medical Examinations'!$A$1:$L$2336,8,FALSE)</f>
        <v>1</v>
      </c>
      <c r="I1802" s="11" t="str">
        <f>VLOOKUP(A1802,'Medical Examinations'!$A$1:$L$2336,10,FALSE)</f>
        <v>No</v>
      </c>
      <c r="J1802" s="11" t="str">
        <f>VLOOKUP(A1802,'Medical Examinations'!$A$1:$L$2336,11,FALSE)</f>
        <v>Obesity</v>
      </c>
      <c r="K1802" s="11" t="str">
        <f>VLOOKUP(A1802,'Medical Examinations'!$A$1:$L$2336,12,FALSE)</f>
        <v>Prediabetes</v>
      </c>
      <c r="L1802" s="10">
        <f ca="1">VLOOKUP(A1802,'Hospitalisation Details'!$A$1:$Q$2344,3,FALSE)</f>
        <v>1964</v>
      </c>
      <c r="M1802" s="10" t="str">
        <f ca="1">VLOOKUP(A1802,'Hospitalisation Details'!$A$1:$Q$2344,5,FALSE)</f>
        <v>Sep</v>
      </c>
      <c r="N1802" s="11">
        <f ca="1">VLOOKUP(A1802,'Hospitalisation Details'!$A$1:$Q$2344,6,FALSE)</f>
        <v>26</v>
      </c>
      <c r="O1802" s="17">
        <f ca="1">VLOOKUP(A1802,'Hospitalisation Details'!$A$1:$Q$2344,7,FALSE)</f>
        <v>23646</v>
      </c>
      <c r="P1802" s="11">
        <f ca="1">VLOOKUP(A1802,'Hospitalisation Details'!$A$1:$Q$2344,10,FALSE)</f>
        <v>18443.11</v>
      </c>
      <c r="Q1802" s="11" t="str">
        <f ca="1">VLOOKUP(A1802,'Hospitalisation Details'!$A$1:$Q$2344,12,FALSE)</f>
        <v>tier - 1</v>
      </c>
      <c r="R1802" s="11" t="str">
        <f ca="1">VLOOKUP(A1802,'Hospitalisation Details'!$A$1:$Q$2344,14,FALSE)</f>
        <v>tier - 2</v>
      </c>
      <c r="S1802" s="11">
        <f ca="1">VLOOKUP(A1802,'Hospitalisation Details'!$A$1:$Q$2344,17,FALSE)</f>
        <v>61</v>
      </c>
      <c r="T1802" s="11" t="str">
        <f ca="1">VLOOKUP(A1802,'Hospitalisation Details'!$A$1:$Q$2336,16,FALSE)</f>
        <v>R1012</v>
      </c>
    </row>
    <row r="1803" ht="15.5" spans="1:20">
      <c r="A1803" s="10" t="s">
        <v>6482</v>
      </c>
      <c r="B1803" s="11" t="str">
        <f>VLOOKUP(A1803,'Customer Names'!$H$6:$K$2340,3,FALSE)</f>
        <v>  Daniel</v>
      </c>
      <c r="C1803" s="11">
        <f>VLOOKUP(A1803,'Medical Examinations'!$A$1:$L$2336,2,FALSE)</f>
        <v>30.5</v>
      </c>
      <c r="D1803" s="11">
        <f>VLOOKUP(A1803,'Medical Examinations'!$A$1:$L$2336,3,FALSE)</f>
        <v>4.81</v>
      </c>
      <c r="E1803" s="11" t="str">
        <f>VLOOKUP(A1803,'Medical Examinations'!$A$1:$L$2336,4,FALSE)</f>
        <v>No</v>
      </c>
      <c r="F1803" s="11" t="str">
        <f>VLOOKUP(A1803,'Medical Examinations'!$A$1:$L$2336,5,FALSE)</f>
        <v>No</v>
      </c>
      <c r="G1803" s="11" t="str">
        <f>VLOOKUP(A1803,'Medical Examinations'!$A$1:$L$2336,6,FALSE)</f>
        <v>No</v>
      </c>
      <c r="H1803" s="11">
        <f>VLOOKUP(A1803,'Medical Examinations'!$A$1:$L$2336,8,FALSE)</f>
        <v>1</v>
      </c>
      <c r="I1803" s="11" t="str">
        <f>VLOOKUP(A1803,'Medical Examinations'!$A$1:$L$2336,10,FALSE)</f>
        <v>No</v>
      </c>
      <c r="J1803" s="11" t="str">
        <f>VLOOKUP(A1803,'Medical Examinations'!$A$1:$L$2336,11,FALSE)</f>
        <v>Obesity</v>
      </c>
      <c r="K1803" s="11" t="str">
        <f>VLOOKUP(A1803,'Medical Examinations'!$A$1:$L$2336,12,FALSE)</f>
        <v>Normal</v>
      </c>
      <c r="L1803" s="10">
        <f ca="1">VLOOKUP(A1803,'Hospitalisation Details'!$A$1:$Q$2344,3,FALSE)</f>
        <v>1986</v>
      </c>
      <c r="M1803" s="10" t="str">
        <f ca="1">VLOOKUP(A1803,'Hospitalisation Details'!$A$1:$Q$2344,5,FALSE)</f>
        <v>Aug</v>
      </c>
      <c r="N1803" s="11">
        <f ca="1">VLOOKUP(A1803,'Hospitalisation Details'!$A$1:$Q$2344,6,FALSE)</f>
        <v>12</v>
      </c>
      <c r="O1803" s="17">
        <f ca="1">VLOOKUP(A1803,'Hospitalisation Details'!$A$1:$Q$2344,7,FALSE)</f>
        <v>31636</v>
      </c>
      <c r="P1803" s="11">
        <f ca="1">VLOOKUP(A1803,'Hospitalisation Details'!$A$1:$Q$2344,10,FALSE)</f>
        <v>18608.26</v>
      </c>
      <c r="Q1803" s="11" t="str">
        <f ca="1">VLOOKUP(A1803,'Hospitalisation Details'!$A$1:$Q$2344,12,FALSE)</f>
        <v>tier - 1</v>
      </c>
      <c r="R1803" s="11" t="str">
        <f ca="1">VLOOKUP(A1803,'Hospitalisation Details'!$A$1:$Q$2344,14,FALSE)</f>
        <v>tier - 3</v>
      </c>
      <c r="S1803" s="11">
        <f ca="1">VLOOKUP(A1803,'Hospitalisation Details'!$A$1:$Q$2344,17,FALSE)</f>
        <v>39</v>
      </c>
      <c r="T1803" s="11" t="str">
        <f ca="1">VLOOKUP(A1803,'Hospitalisation Details'!$A$1:$Q$2336,16,FALSE)</f>
        <v>R1011</v>
      </c>
    </row>
    <row r="1804" ht="15.5" spans="1:20">
      <c r="A1804" s="10" t="s">
        <v>6485</v>
      </c>
      <c r="B1804" s="11" t="str">
        <f>VLOOKUP(A1804,'Customer Names'!$H$6:$K$2340,3,FALSE)</f>
        <v>  Jonathan</v>
      </c>
      <c r="C1804" s="11">
        <f>VLOOKUP(A1804,'Medical Examinations'!$A$1:$L$2336,2,FALSE)</f>
        <v>27.61</v>
      </c>
      <c r="D1804" s="11">
        <f>VLOOKUP(A1804,'Medical Examinations'!$A$1:$L$2336,3,FALSE)</f>
        <v>4.6</v>
      </c>
      <c r="E1804" s="11" t="str">
        <f>VLOOKUP(A1804,'Medical Examinations'!$A$1:$L$2336,4,FALSE)</f>
        <v>No</v>
      </c>
      <c r="F1804" s="11" t="str">
        <f>VLOOKUP(A1804,'Medical Examinations'!$A$1:$L$2336,5,FALSE)</f>
        <v>No</v>
      </c>
      <c r="G1804" s="11" t="str">
        <f>VLOOKUP(A1804,'Medical Examinations'!$A$1:$L$2336,6,FALSE)</f>
        <v>No</v>
      </c>
      <c r="H1804" s="11">
        <f>VLOOKUP(A1804,'Medical Examinations'!$A$1:$L$2336,8,FALSE)</f>
        <v>1</v>
      </c>
      <c r="I1804" s="11" t="str">
        <f>VLOOKUP(A1804,'Medical Examinations'!$A$1:$L$2336,10,FALSE)</f>
        <v>No</v>
      </c>
      <c r="J1804" s="11" t="str">
        <f>VLOOKUP(A1804,'Medical Examinations'!$A$1:$L$2336,11,FALSE)</f>
        <v>Over Weight</v>
      </c>
      <c r="K1804" s="11" t="str">
        <f>VLOOKUP(A1804,'Medical Examinations'!$A$1:$L$2336,12,FALSE)</f>
        <v>Normal</v>
      </c>
      <c r="L1804" s="10">
        <f ca="1">VLOOKUP(A1804,'Hospitalisation Details'!$A$1:$Q$2344,3,FALSE)</f>
        <v>1998</v>
      </c>
      <c r="M1804" s="10" t="str">
        <f ca="1">VLOOKUP(A1804,'Hospitalisation Details'!$A$1:$Q$2344,5,FALSE)</f>
        <v>Sep</v>
      </c>
      <c r="N1804" s="11">
        <f ca="1">VLOOKUP(A1804,'Hospitalisation Details'!$A$1:$Q$2344,6,FALSE)</f>
        <v>23</v>
      </c>
      <c r="O1804" s="17">
        <f ca="1">VLOOKUP(A1804,'Hospitalisation Details'!$A$1:$Q$2344,7,FALSE)</f>
        <v>36061</v>
      </c>
      <c r="P1804" s="11">
        <f ca="1">VLOOKUP(A1804,'Hospitalisation Details'!$A$1:$Q$2344,10,FALSE)</f>
        <v>18648.42</v>
      </c>
      <c r="Q1804" s="11" t="str">
        <f ca="1">VLOOKUP(A1804,'Hospitalisation Details'!$A$1:$Q$2344,12,FALSE)</f>
        <v>tier - 1</v>
      </c>
      <c r="R1804" s="11" t="str">
        <f ca="1">VLOOKUP(A1804,'Hospitalisation Details'!$A$1:$Q$2344,14,FALSE)</f>
        <v>tier - 1</v>
      </c>
      <c r="S1804" s="11">
        <f ca="1">VLOOKUP(A1804,'Hospitalisation Details'!$A$1:$Q$2344,17,FALSE)</f>
        <v>27</v>
      </c>
      <c r="T1804" s="11" t="str">
        <f ca="1">VLOOKUP(A1804,'Hospitalisation Details'!$A$1:$Q$2336,16,FALSE)</f>
        <v>R1019</v>
      </c>
    </row>
    <row r="1805" ht="15.5" spans="1:20">
      <c r="A1805" s="10" t="s">
        <v>6487</v>
      </c>
      <c r="B1805" s="11" t="str">
        <f>VLOOKUP(A1805,'Customer Names'!$H$6:$K$2340,3,FALSE)</f>
        <v>  Troy</v>
      </c>
      <c r="C1805" s="11">
        <f>VLOOKUP(A1805,'Medical Examinations'!$A$1:$L$2336,2,FALSE)</f>
        <v>27.1</v>
      </c>
      <c r="D1805" s="11">
        <f>VLOOKUP(A1805,'Medical Examinations'!$A$1:$L$2336,3,FALSE)</f>
        <v>5.08</v>
      </c>
      <c r="E1805" s="11" t="str">
        <f>VLOOKUP(A1805,'Medical Examinations'!$A$1:$L$2336,4,FALSE)</f>
        <v>No</v>
      </c>
      <c r="F1805" s="11" t="str">
        <f>VLOOKUP(A1805,'Medical Examinations'!$A$1:$L$2336,5,FALSE)</f>
        <v>No</v>
      </c>
      <c r="G1805" s="11" t="str">
        <f>VLOOKUP(A1805,'Medical Examinations'!$A$1:$L$2336,6,FALSE)</f>
        <v>No</v>
      </c>
      <c r="H1805" s="11">
        <f>VLOOKUP(A1805,'Medical Examinations'!$A$1:$L$2336,8,FALSE)</f>
        <v>1</v>
      </c>
      <c r="I1805" s="11" t="str">
        <f>VLOOKUP(A1805,'Medical Examinations'!$A$1:$L$2336,10,FALSE)</f>
        <v>No</v>
      </c>
      <c r="J1805" s="11" t="str">
        <f>VLOOKUP(A1805,'Medical Examinations'!$A$1:$L$2336,11,FALSE)</f>
        <v>Over Weight</v>
      </c>
      <c r="K1805" s="11" t="str">
        <f>VLOOKUP(A1805,'Medical Examinations'!$A$1:$L$2336,12,FALSE)</f>
        <v>Normal</v>
      </c>
      <c r="L1805" s="10">
        <f ca="1">VLOOKUP(A1805,'Hospitalisation Details'!$A$1:$Q$2344,3,FALSE)</f>
        <v>1970</v>
      </c>
      <c r="M1805" s="10" t="str">
        <f ca="1">VLOOKUP(A1805,'Hospitalisation Details'!$A$1:$Q$2344,5,FALSE)</f>
        <v>Oct</v>
      </c>
      <c r="N1805" s="11">
        <f ca="1">VLOOKUP(A1805,'Hospitalisation Details'!$A$1:$Q$2344,6,FALSE)</f>
        <v>17</v>
      </c>
      <c r="O1805" s="17">
        <f ca="1">VLOOKUP(A1805,'Hospitalisation Details'!$A$1:$Q$2344,7,FALSE)</f>
        <v>25858</v>
      </c>
      <c r="P1805" s="11">
        <f ca="1">VLOOKUP(A1805,'Hospitalisation Details'!$A$1:$Q$2344,10,FALSE)</f>
        <v>18682.74</v>
      </c>
      <c r="Q1805" s="11" t="str">
        <f ca="1">VLOOKUP(A1805,'Hospitalisation Details'!$A$1:$Q$2344,12,FALSE)</f>
        <v>tier - 1</v>
      </c>
      <c r="R1805" s="11" t="str">
        <f ca="1">VLOOKUP(A1805,'Hospitalisation Details'!$A$1:$Q$2344,14,FALSE)</f>
        <v>tier - 3</v>
      </c>
      <c r="S1805" s="11">
        <f ca="1">VLOOKUP(A1805,'Hospitalisation Details'!$A$1:$Q$2344,17,FALSE)</f>
        <v>55</v>
      </c>
      <c r="T1805" s="11" t="str">
        <f ca="1">VLOOKUP(A1805,'Hospitalisation Details'!$A$1:$Q$2336,16,FALSE)</f>
        <v>R1012</v>
      </c>
    </row>
    <row r="1806" ht="15.5" spans="1:20">
      <c r="A1806" s="10" t="s">
        <v>6491</v>
      </c>
      <c r="B1806" s="11" t="str">
        <f>VLOOKUP(A1806,'Customer Names'!$H$6:$K$2340,3,FALSE)</f>
        <v>  Daniel C</v>
      </c>
      <c r="C1806" s="11">
        <f>VLOOKUP(A1806,'Medical Examinations'!$A$1:$L$2336,2,FALSE)</f>
        <v>35.93</v>
      </c>
      <c r="D1806" s="11">
        <f>VLOOKUP(A1806,'Medical Examinations'!$A$1:$L$2336,3,FALSE)</f>
        <v>5.43</v>
      </c>
      <c r="E1806" s="11" t="str">
        <f>VLOOKUP(A1806,'Medical Examinations'!$A$1:$L$2336,4,FALSE)</f>
        <v>No</v>
      </c>
      <c r="F1806" s="11" t="str">
        <f>VLOOKUP(A1806,'Medical Examinations'!$A$1:$L$2336,5,FALSE)</f>
        <v>yes</v>
      </c>
      <c r="G1806" s="11" t="str">
        <f>VLOOKUP(A1806,'Medical Examinations'!$A$1:$L$2336,6,FALSE)</f>
        <v>No</v>
      </c>
      <c r="H1806" s="11">
        <f>VLOOKUP(A1806,'Medical Examinations'!$A$1:$L$2336,8,FALSE)</f>
        <v>1</v>
      </c>
      <c r="I1806" s="11" t="str">
        <f>VLOOKUP(A1806,'Medical Examinations'!$A$1:$L$2336,10,FALSE)</f>
        <v>No</v>
      </c>
      <c r="J1806" s="11" t="str">
        <f>VLOOKUP(A1806,'Medical Examinations'!$A$1:$L$2336,11,FALSE)</f>
        <v>Obesity</v>
      </c>
      <c r="K1806" s="11" t="str">
        <f>VLOOKUP(A1806,'Medical Examinations'!$A$1:$L$2336,12,FALSE)</f>
        <v>Normal</v>
      </c>
      <c r="L1806" s="10">
        <f ca="1">VLOOKUP(A1806,'Hospitalisation Details'!$A$1:$Q$2344,3,FALSE)</f>
        <v>1967</v>
      </c>
      <c r="M1806" s="10" t="str">
        <f ca="1">VLOOKUP(A1806,'Hospitalisation Details'!$A$1:$Q$2344,5,FALSE)</f>
        <v>Aug</v>
      </c>
      <c r="N1806" s="11">
        <f ca="1">VLOOKUP(A1806,'Hospitalisation Details'!$A$1:$Q$2344,6,FALSE)</f>
        <v>30</v>
      </c>
      <c r="O1806" s="17">
        <f ca="1">VLOOKUP(A1806,'Hospitalisation Details'!$A$1:$Q$2344,7,FALSE)</f>
        <v>24714</v>
      </c>
      <c r="P1806" s="11">
        <f ca="1">VLOOKUP(A1806,'Hospitalisation Details'!$A$1:$Q$2344,10,FALSE)</f>
        <v>18694.69</v>
      </c>
      <c r="Q1806" s="11" t="str">
        <f ca="1">VLOOKUP(A1806,'Hospitalisation Details'!$A$1:$Q$2344,12,FALSE)</f>
        <v>tier - 1</v>
      </c>
      <c r="R1806" s="11" t="str">
        <f ca="1">VLOOKUP(A1806,'Hospitalisation Details'!$A$1:$Q$2344,14,FALSE)</f>
        <v>tier - 1</v>
      </c>
      <c r="S1806" s="11">
        <f ca="1">VLOOKUP(A1806,'Hospitalisation Details'!$A$1:$Q$2344,17,FALSE)</f>
        <v>58</v>
      </c>
      <c r="T1806" s="11" t="str">
        <f ca="1">VLOOKUP(A1806,'Hospitalisation Details'!$A$1:$Q$2336,16,FALSE)</f>
        <v>R1023</v>
      </c>
    </row>
    <row r="1807" ht="15.5" spans="1:20">
      <c r="A1807" s="10" t="s">
        <v>6494</v>
      </c>
      <c r="B1807" s="11" t="str">
        <f>VLOOKUP(A1807,'Customer Names'!$H$6:$K$2340,3,FALSE)</f>
        <v>  Lauren</v>
      </c>
      <c r="C1807" s="11">
        <f>VLOOKUP(A1807,'Medical Examinations'!$A$1:$L$2336,2,FALSE)</f>
        <v>32.68</v>
      </c>
      <c r="D1807" s="11">
        <f>VLOOKUP(A1807,'Medical Examinations'!$A$1:$L$2336,3,FALSE)</f>
        <v>5.44</v>
      </c>
      <c r="E1807" s="11" t="str">
        <f>VLOOKUP(A1807,'Medical Examinations'!$A$1:$L$2336,4,FALSE)</f>
        <v>No</v>
      </c>
      <c r="F1807" s="11" t="str">
        <f>VLOOKUP(A1807,'Medical Examinations'!$A$1:$L$2336,5,FALSE)</f>
        <v>No</v>
      </c>
      <c r="G1807" s="11" t="str">
        <f>VLOOKUP(A1807,'Medical Examinations'!$A$1:$L$2336,6,FALSE)</f>
        <v>No</v>
      </c>
      <c r="H1807" s="11">
        <f>VLOOKUP(A1807,'Medical Examinations'!$A$1:$L$2336,8,FALSE)</f>
        <v>0</v>
      </c>
      <c r="I1807" s="11" t="str">
        <f>VLOOKUP(A1807,'Medical Examinations'!$A$1:$L$2336,10,FALSE)</f>
        <v>No</v>
      </c>
      <c r="J1807" s="11" t="str">
        <f>VLOOKUP(A1807,'Medical Examinations'!$A$1:$L$2336,11,FALSE)</f>
        <v>Obesity</v>
      </c>
      <c r="K1807" s="11" t="str">
        <f>VLOOKUP(A1807,'Medical Examinations'!$A$1:$L$2336,12,FALSE)</f>
        <v>Normal</v>
      </c>
      <c r="L1807" s="10">
        <f ca="1">VLOOKUP(A1807,'Hospitalisation Details'!$A$1:$Q$2344,3,FALSE)</f>
        <v>1992</v>
      </c>
      <c r="M1807" s="10" t="str">
        <f ca="1">VLOOKUP(A1807,'Hospitalisation Details'!$A$1:$Q$2344,5,FALSE)</f>
        <v>Dec</v>
      </c>
      <c r="N1807" s="11">
        <f ca="1">VLOOKUP(A1807,'Hospitalisation Details'!$A$1:$Q$2344,6,FALSE)</f>
        <v>27</v>
      </c>
      <c r="O1807" s="17">
        <f ca="1">VLOOKUP(A1807,'Hospitalisation Details'!$A$1:$Q$2344,7,FALSE)</f>
        <v>33965</v>
      </c>
      <c r="P1807" s="11">
        <f ca="1">VLOOKUP(A1807,'Hospitalisation Details'!$A$1:$Q$2344,10,FALSE)</f>
        <v>18765.88</v>
      </c>
      <c r="Q1807" s="11" t="str">
        <f ca="1">VLOOKUP(A1807,'Hospitalisation Details'!$A$1:$Q$2344,12,FALSE)</f>
        <v>tier - 1</v>
      </c>
      <c r="R1807" s="11" t="str">
        <f ca="1">VLOOKUP(A1807,'Hospitalisation Details'!$A$1:$Q$2344,14,FALSE)</f>
        <v>tier - 2</v>
      </c>
      <c r="S1807" s="11">
        <f ca="1">VLOOKUP(A1807,'Hospitalisation Details'!$A$1:$Q$2344,17,FALSE)</f>
        <v>32</v>
      </c>
      <c r="T1807" s="11" t="str">
        <f ca="1">VLOOKUP(A1807,'Hospitalisation Details'!$A$1:$Q$2336,16,FALSE)</f>
        <v>R1012</v>
      </c>
    </row>
    <row r="1808" ht="15.5" spans="1:20">
      <c r="A1808" s="10" t="s">
        <v>6497</v>
      </c>
      <c r="B1808" s="11" t="str">
        <f>VLOOKUP(A1808,'Customer Names'!$H$6:$K$2340,3,FALSE)</f>
        <v>  Jennefer</v>
      </c>
      <c r="C1808" s="11">
        <f>VLOOKUP(A1808,'Medical Examinations'!$A$1:$L$2336,2,FALSE)</f>
        <v>20.74</v>
      </c>
      <c r="D1808" s="11">
        <f>VLOOKUP(A1808,'Medical Examinations'!$A$1:$L$2336,3,FALSE)</f>
        <v>11.69</v>
      </c>
      <c r="E1808" s="11" t="str">
        <f>VLOOKUP(A1808,'Medical Examinations'!$A$1:$L$2336,4,FALSE)</f>
        <v>yes</v>
      </c>
      <c r="F1808" s="11" t="str">
        <f>VLOOKUP(A1808,'Medical Examinations'!$A$1:$L$2336,5,FALSE)</f>
        <v>No</v>
      </c>
      <c r="G1808" s="11" t="str">
        <f>VLOOKUP(A1808,'Medical Examinations'!$A$1:$L$2336,6,FALSE)</f>
        <v>No</v>
      </c>
      <c r="H1808" s="11">
        <f>VLOOKUP(A1808,'Medical Examinations'!$A$1:$L$2336,8,FALSE)</f>
        <v>1</v>
      </c>
      <c r="I1808" s="11" t="str">
        <f>VLOOKUP(A1808,'Medical Examinations'!$A$1:$L$2336,10,FALSE)</f>
        <v>No</v>
      </c>
      <c r="J1808" s="11" t="str">
        <f>VLOOKUP(A1808,'Medical Examinations'!$A$1:$L$2336,11,FALSE)</f>
        <v>Normal Weight</v>
      </c>
      <c r="K1808" s="11" t="str">
        <f>VLOOKUP(A1808,'Medical Examinations'!$A$1:$L$2336,12,FALSE)</f>
        <v>Diabetes</v>
      </c>
      <c r="L1808" s="10">
        <f ca="1">VLOOKUP(A1808,'Hospitalisation Details'!$A$1:$Q$2344,3,FALSE)</f>
        <v>1979</v>
      </c>
      <c r="M1808" s="10" t="str">
        <f ca="1">VLOOKUP(A1808,'Hospitalisation Details'!$A$1:$Q$2344,5,FALSE)</f>
        <v>Nov</v>
      </c>
      <c r="N1808" s="11">
        <f ca="1">VLOOKUP(A1808,'Hospitalisation Details'!$A$1:$Q$2344,6,FALSE)</f>
        <v>19</v>
      </c>
      <c r="O1808" s="17">
        <f ca="1">VLOOKUP(A1808,'Hospitalisation Details'!$A$1:$Q$2344,7,FALSE)</f>
        <v>29178</v>
      </c>
      <c r="P1808" s="11">
        <f ca="1">VLOOKUP(A1808,'Hospitalisation Details'!$A$1:$Q$2344,10,FALSE)</f>
        <v>18767.74</v>
      </c>
      <c r="Q1808" s="11" t="str">
        <f ca="1">VLOOKUP(A1808,'Hospitalisation Details'!$A$1:$Q$2344,12,FALSE)</f>
        <v>tier - 1</v>
      </c>
      <c r="R1808" s="11" t="str">
        <f ca="1">VLOOKUP(A1808,'Hospitalisation Details'!$A$1:$Q$2344,14,FALSE)</f>
        <v>tier - 1</v>
      </c>
      <c r="S1808" s="11">
        <f ca="1">VLOOKUP(A1808,'Hospitalisation Details'!$A$1:$Q$2344,17,FALSE)</f>
        <v>45</v>
      </c>
      <c r="T1808" s="11" t="str">
        <f ca="1">VLOOKUP(A1808,'Hospitalisation Details'!$A$1:$Q$2336,16,FALSE)</f>
        <v>R1013</v>
      </c>
    </row>
    <row r="1809" ht="15.5" spans="1:20">
      <c r="A1809" s="10" t="s">
        <v>6499</v>
      </c>
      <c r="B1809" s="11" t="str">
        <f>VLOOKUP(A1809,'Customer Names'!$H$6:$K$2340,3,FALSE)</f>
        <v>  Tracey L</v>
      </c>
      <c r="C1809" s="11">
        <f>VLOOKUP(A1809,'Medical Examinations'!$A$1:$L$2336,2,FALSE)</f>
        <v>15.57</v>
      </c>
      <c r="D1809" s="11">
        <f>VLOOKUP(A1809,'Medical Examinations'!$A$1:$L$2336,3,FALSE)</f>
        <v>6.07</v>
      </c>
      <c r="E1809" s="11" t="str">
        <f>VLOOKUP(A1809,'Medical Examinations'!$A$1:$L$2336,4,FALSE)</f>
        <v>No</v>
      </c>
      <c r="F1809" s="11" t="str">
        <f>VLOOKUP(A1809,'Medical Examinations'!$A$1:$L$2336,5,FALSE)</f>
        <v>No</v>
      </c>
      <c r="G1809" s="11" t="str">
        <f>VLOOKUP(A1809,'Medical Examinations'!$A$1:$L$2336,6,FALSE)</f>
        <v>No</v>
      </c>
      <c r="H1809" s="11">
        <f>VLOOKUP(A1809,'Medical Examinations'!$A$1:$L$2336,8,FALSE)</f>
        <v>0</v>
      </c>
      <c r="I1809" s="11" t="str">
        <f>VLOOKUP(A1809,'Medical Examinations'!$A$1:$L$2336,10,FALSE)</f>
        <v>No</v>
      </c>
      <c r="J1809" s="11" t="str">
        <f>VLOOKUP(A1809,'Medical Examinations'!$A$1:$L$2336,11,FALSE)</f>
        <v>Under Weight</v>
      </c>
      <c r="K1809" s="11" t="str">
        <f>VLOOKUP(A1809,'Medical Examinations'!$A$1:$L$2336,12,FALSE)</f>
        <v>Prediabetes</v>
      </c>
      <c r="L1809" s="10">
        <f ca="1">VLOOKUP(A1809,'Hospitalisation Details'!$A$1:$Q$2344,3,FALSE)</f>
        <v>1995</v>
      </c>
      <c r="M1809" s="10" t="str">
        <f ca="1">VLOOKUP(A1809,'Hospitalisation Details'!$A$1:$Q$2344,5,FALSE)</f>
        <v>Nov</v>
      </c>
      <c r="N1809" s="11">
        <f ca="1">VLOOKUP(A1809,'Hospitalisation Details'!$A$1:$Q$2344,6,FALSE)</f>
        <v>28</v>
      </c>
      <c r="O1809" s="17">
        <f ca="1">VLOOKUP(A1809,'Hospitalisation Details'!$A$1:$Q$2344,7,FALSE)</f>
        <v>35031</v>
      </c>
      <c r="P1809" s="11">
        <f ca="1">VLOOKUP(A1809,'Hospitalisation Details'!$A$1:$Q$2344,10,FALSE)</f>
        <v>18804.75</v>
      </c>
      <c r="Q1809" s="11" t="str">
        <f ca="1">VLOOKUP(A1809,'Hospitalisation Details'!$A$1:$Q$2344,12,FALSE)</f>
        <v>tier - 1</v>
      </c>
      <c r="R1809" s="11" t="str">
        <f ca="1">VLOOKUP(A1809,'Hospitalisation Details'!$A$1:$Q$2344,14,FALSE)</f>
        <v>tier - 1</v>
      </c>
      <c r="S1809" s="11">
        <f ca="1">VLOOKUP(A1809,'Hospitalisation Details'!$A$1:$Q$2344,17,FALSE)</f>
        <v>29</v>
      </c>
      <c r="T1809" s="11" t="str">
        <f ca="1">VLOOKUP(A1809,'Hospitalisation Details'!$A$1:$Q$2336,16,FALSE)</f>
        <v>R1012</v>
      </c>
    </row>
    <row r="1810" ht="15.5" spans="1:20">
      <c r="A1810" s="10" t="s">
        <v>6502</v>
      </c>
      <c r="B1810" s="11" t="str">
        <f>VLOOKUP(A1810,'Customer Names'!$H$6:$K$2340,3,FALSE)</f>
        <v>  Ashley</v>
      </c>
      <c r="C1810" s="11">
        <f>VLOOKUP(A1810,'Medical Examinations'!$A$1:$L$2336,2,FALSE)</f>
        <v>23.845</v>
      </c>
      <c r="D1810" s="11">
        <f>VLOOKUP(A1810,'Medical Examinations'!$A$1:$L$2336,3,FALSE)</f>
        <v>4.36</v>
      </c>
      <c r="E1810" s="11" t="str">
        <f>VLOOKUP(A1810,'Medical Examinations'!$A$1:$L$2336,4,FALSE)</f>
        <v>No</v>
      </c>
      <c r="F1810" s="11" t="str">
        <f>VLOOKUP(A1810,'Medical Examinations'!$A$1:$L$2336,5,FALSE)</f>
        <v>No</v>
      </c>
      <c r="G1810" s="11" t="str">
        <f>VLOOKUP(A1810,'Medical Examinations'!$A$1:$L$2336,6,FALSE)</f>
        <v>No</v>
      </c>
      <c r="H1810" s="11">
        <f>VLOOKUP(A1810,'Medical Examinations'!$A$1:$L$2336,8,FALSE)</f>
        <v>0</v>
      </c>
      <c r="I1810" s="11" t="str">
        <f>VLOOKUP(A1810,'Medical Examinations'!$A$1:$L$2336,10,FALSE)</f>
        <v>No</v>
      </c>
      <c r="J1810" s="11" t="str">
        <f>VLOOKUP(A1810,'Medical Examinations'!$A$1:$L$2336,11,FALSE)</f>
        <v>Normal Weight</v>
      </c>
      <c r="K1810" s="11" t="str">
        <f>VLOOKUP(A1810,'Medical Examinations'!$A$1:$L$2336,12,FALSE)</f>
        <v>Normal</v>
      </c>
      <c r="L1810" s="10">
        <f ca="1">VLOOKUP(A1810,'Hospitalisation Details'!$A$1:$Q$2344,3,FALSE)</f>
        <v>1979</v>
      </c>
      <c r="M1810" s="10" t="str">
        <f ca="1">VLOOKUP(A1810,'Hospitalisation Details'!$A$1:$Q$2344,5,FALSE)</f>
        <v>Oct</v>
      </c>
      <c r="N1810" s="11">
        <f ca="1">VLOOKUP(A1810,'Hospitalisation Details'!$A$1:$Q$2344,6,FALSE)</f>
        <v>15</v>
      </c>
      <c r="O1810" s="17">
        <f ca="1">VLOOKUP(A1810,'Hospitalisation Details'!$A$1:$Q$2344,7,FALSE)</f>
        <v>29143</v>
      </c>
      <c r="P1810" s="11">
        <f ca="1">VLOOKUP(A1810,'Hospitalisation Details'!$A$1:$Q$2344,10,FALSE)</f>
        <v>18806.15</v>
      </c>
      <c r="Q1810" s="11" t="str">
        <f ca="1">VLOOKUP(A1810,'Hospitalisation Details'!$A$1:$Q$2344,12,FALSE)</f>
        <v>tier - 1</v>
      </c>
      <c r="R1810" s="11" t="str">
        <f ca="1">VLOOKUP(A1810,'Hospitalisation Details'!$A$1:$Q$2344,14,FALSE)</f>
        <v>tier - 2</v>
      </c>
      <c r="S1810" s="11">
        <f ca="1">VLOOKUP(A1810,'Hospitalisation Details'!$A$1:$Q$2344,17,FALSE)</f>
        <v>46</v>
      </c>
      <c r="T1810" s="11" t="str">
        <f ca="1">VLOOKUP(A1810,'Hospitalisation Details'!$A$1:$Q$2336,16,FALSE)</f>
        <v>R1013</v>
      </c>
    </row>
    <row r="1811" ht="15.5" spans="1:20">
      <c r="A1811" s="10" t="s">
        <v>6505</v>
      </c>
      <c r="B1811" s="11" t="str">
        <f>VLOOKUP(A1811,'Customer Names'!$H$6:$K$2340,3,FALSE)</f>
        <v>  Cindy</v>
      </c>
      <c r="C1811" s="11">
        <f>VLOOKUP(A1811,'Medical Examinations'!$A$1:$L$2336,2,FALSE)</f>
        <v>22.895</v>
      </c>
      <c r="D1811" s="11">
        <f>VLOOKUP(A1811,'Medical Examinations'!$A$1:$L$2336,3,FALSE)</f>
        <v>5.24</v>
      </c>
      <c r="E1811" s="11" t="str">
        <f>VLOOKUP(A1811,'Medical Examinations'!$A$1:$L$2336,4,FALSE)</f>
        <v>No</v>
      </c>
      <c r="F1811" s="11" t="str">
        <f>VLOOKUP(A1811,'Medical Examinations'!$A$1:$L$2336,5,FALSE)</f>
        <v>No</v>
      </c>
      <c r="G1811" s="11" t="str">
        <f>VLOOKUP(A1811,'Medical Examinations'!$A$1:$L$2336,6,FALSE)</f>
        <v>No</v>
      </c>
      <c r="H1811" s="11">
        <f>VLOOKUP(A1811,'Medical Examinations'!$A$1:$L$2336,8,FALSE)</f>
        <v>1</v>
      </c>
      <c r="I1811" s="11" t="str">
        <f>VLOOKUP(A1811,'Medical Examinations'!$A$1:$L$2336,10,FALSE)</f>
        <v>No</v>
      </c>
      <c r="J1811" s="11" t="str">
        <f>VLOOKUP(A1811,'Medical Examinations'!$A$1:$L$2336,11,FALSE)</f>
        <v>Normal Weight</v>
      </c>
      <c r="K1811" s="11" t="str">
        <f>VLOOKUP(A1811,'Medical Examinations'!$A$1:$L$2336,12,FALSE)</f>
        <v>Normal</v>
      </c>
      <c r="L1811" s="10">
        <f ca="1">VLOOKUP(A1811,'Hospitalisation Details'!$A$1:$Q$2344,3,FALSE)</f>
        <v>1962</v>
      </c>
      <c r="M1811" s="10" t="str">
        <f ca="1">VLOOKUP(A1811,'Hospitalisation Details'!$A$1:$Q$2344,5,FALSE)</f>
        <v>Dec</v>
      </c>
      <c r="N1811" s="11">
        <f ca="1">VLOOKUP(A1811,'Hospitalisation Details'!$A$1:$Q$2344,6,FALSE)</f>
        <v>18</v>
      </c>
      <c r="O1811" s="17">
        <f ca="1">VLOOKUP(A1811,'Hospitalisation Details'!$A$1:$Q$2344,7,FALSE)</f>
        <v>22998</v>
      </c>
      <c r="P1811" s="11">
        <f ca="1">VLOOKUP(A1811,'Hospitalisation Details'!$A$1:$Q$2344,10,FALSE)</f>
        <v>18815.53</v>
      </c>
      <c r="Q1811" s="11" t="str">
        <f ca="1">VLOOKUP(A1811,'Hospitalisation Details'!$A$1:$Q$2344,12,FALSE)</f>
        <v>tier - 1</v>
      </c>
      <c r="R1811" s="11" t="str">
        <f ca="1">VLOOKUP(A1811,'Hospitalisation Details'!$A$1:$Q$2344,14,FALSE)</f>
        <v>tier - 1</v>
      </c>
      <c r="S1811" s="11">
        <f ca="1">VLOOKUP(A1811,'Hospitalisation Details'!$A$1:$Q$2344,17,FALSE)</f>
        <v>62</v>
      </c>
      <c r="T1811" s="11" t="str">
        <f ca="1">VLOOKUP(A1811,'Hospitalisation Details'!$A$1:$Q$2336,16,FALSE)</f>
        <v>R1023</v>
      </c>
    </row>
    <row r="1812" ht="15.5" spans="1:20">
      <c r="A1812" s="10" t="s">
        <v>6508</v>
      </c>
      <c r="B1812" s="11" t="str">
        <f>VLOOKUP(A1812,'Customer Names'!$H$6:$K$2340,3,FALSE)</f>
        <v>  Esther</v>
      </c>
      <c r="C1812" s="11">
        <f>VLOOKUP(A1812,'Medical Examinations'!$A$1:$L$2336,2,FALSE)</f>
        <v>21.945</v>
      </c>
      <c r="D1812" s="11">
        <f>VLOOKUP(A1812,'Medical Examinations'!$A$1:$L$2336,3,FALSE)</f>
        <v>5.37</v>
      </c>
      <c r="E1812" s="11" t="str">
        <f>VLOOKUP(A1812,'Medical Examinations'!$A$1:$L$2336,4,FALSE)</f>
        <v>No</v>
      </c>
      <c r="F1812" s="11" t="str">
        <f>VLOOKUP(A1812,'Medical Examinations'!$A$1:$L$2336,5,FALSE)</f>
        <v>No</v>
      </c>
      <c r="G1812" s="11" t="str">
        <f>VLOOKUP(A1812,'Medical Examinations'!$A$1:$L$2336,6,FALSE)</f>
        <v>No</v>
      </c>
      <c r="H1812" s="11">
        <f>VLOOKUP(A1812,'Medical Examinations'!$A$1:$L$2336,8,FALSE)</f>
        <v>1</v>
      </c>
      <c r="I1812" s="11" t="str">
        <f>VLOOKUP(A1812,'Medical Examinations'!$A$1:$L$2336,10,FALSE)</f>
        <v>No</v>
      </c>
      <c r="J1812" s="11" t="str">
        <f>VLOOKUP(A1812,'Medical Examinations'!$A$1:$L$2336,11,FALSE)</f>
        <v>Normal Weight</v>
      </c>
      <c r="K1812" s="11" t="str">
        <f>VLOOKUP(A1812,'Medical Examinations'!$A$1:$L$2336,12,FALSE)</f>
        <v>Normal</v>
      </c>
      <c r="L1812" s="10">
        <f ca="1">VLOOKUP(A1812,'Hospitalisation Details'!$A$1:$Q$2344,3,FALSE)</f>
        <v>2003</v>
      </c>
      <c r="M1812" s="10" t="str">
        <f ca="1">VLOOKUP(A1812,'Hospitalisation Details'!$A$1:$Q$2344,5,FALSE)</f>
        <v>Jul</v>
      </c>
      <c r="N1812" s="11">
        <f ca="1">VLOOKUP(A1812,'Hospitalisation Details'!$A$1:$Q$2344,6,FALSE)</f>
        <v>24</v>
      </c>
      <c r="O1812" s="17">
        <f ca="1">VLOOKUP(A1812,'Hospitalisation Details'!$A$1:$Q$2344,7,FALSE)</f>
        <v>37826</v>
      </c>
      <c r="P1812" s="11">
        <f ca="1">VLOOKUP(A1812,'Hospitalisation Details'!$A$1:$Q$2344,10,FALSE)</f>
        <v>18838.7</v>
      </c>
      <c r="Q1812" s="11" t="str">
        <f ca="1">VLOOKUP(A1812,'Hospitalisation Details'!$A$1:$Q$2344,12,FALSE)</f>
        <v>tier - 1</v>
      </c>
      <c r="R1812" s="11" t="str">
        <f ca="1">VLOOKUP(A1812,'Hospitalisation Details'!$A$1:$Q$2344,14,FALSE)</f>
        <v>tier - 3</v>
      </c>
      <c r="S1812" s="11">
        <f ca="1">VLOOKUP(A1812,'Hospitalisation Details'!$A$1:$Q$2344,17,FALSE)</f>
        <v>22</v>
      </c>
      <c r="T1812" s="11" t="str">
        <f ca="1">VLOOKUP(A1812,'Hospitalisation Details'!$A$1:$Q$2336,16,FALSE)</f>
        <v>R1012</v>
      </c>
    </row>
    <row r="1813" ht="15.5" spans="1:20">
      <c r="A1813" s="10" t="s">
        <v>6512</v>
      </c>
      <c r="B1813" s="11" t="str">
        <f>VLOOKUP(A1813,'Customer Names'!$H$6:$K$2340,3,FALSE)</f>
        <v>  Jackie</v>
      </c>
      <c r="C1813" s="11">
        <f>VLOOKUP(A1813,'Medical Examinations'!$A$1:$L$2336,2,FALSE)</f>
        <v>19.47</v>
      </c>
      <c r="D1813" s="11">
        <f>VLOOKUP(A1813,'Medical Examinations'!$A$1:$L$2336,3,FALSE)</f>
        <v>6.6</v>
      </c>
      <c r="E1813" s="11" t="str">
        <f>VLOOKUP(A1813,'Medical Examinations'!$A$1:$L$2336,4,FALSE)</f>
        <v>yes</v>
      </c>
      <c r="F1813" s="11" t="str">
        <f>VLOOKUP(A1813,'Medical Examinations'!$A$1:$L$2336,5,FALSE)</f>
        <v>No</v>
      </c>
      <c r="G1813" s="11" t="str">
        <f>VLOOKUP(A1813,'Medical Examinations'!$A$1:$L$2336,6,FALSE)</f>
        <v>No</v>
      </c>
      <c r="H1813" s="11">
        <f>VLOOKUP(A1813,'Medical Examinations'!$A$1:$L$2336,8,FALSE)</f>
        <v>0</v>
      </c>
      <c r="I1813" s="11" t="str">
        <f>VLOOKUP(A1813,'Medical Examinations'!$A$1:$L$2336,10,FALSE)</f>
        <v>No</v>
      </c>
      <c r="J1813" s="11" t="str">
        <f>VLOOKUP(A1813,'Medical Examinations'!$A$1:$L$2336,11,FALSE)</f>
        <v>Normal Weight</v>
      </c>
      <c r="K1813" s="11" t="str">
        <f>VLOOKUP(A1813,'Medical Examinations'!$A$1:$L$2336,12,FALSE)</f>
        <v>Diabetes</v>
      </c>
      <c r="L1813" s="10">
        <f ca="1">VLOOKUP(A1813,'Hospitalisation Details'!$A$1:$Q$2344,3,FALSE)</f>
        <v>1963</v>
      </c>
      <c r="M1813" s="10" t="str">
        <f ca="1">VLOOKUP(A1813,'Hospitalisation Details'!$A$1:$Q$2344,5,FALSE)</f>
        <v>Dec</v>
      </c>
      <c r="N1813" s="11">
        <f ca="1">VLOOKUP(A1813,'Hospitalisation Details'!$A$1:$Q$2344,6,FALSE)</f>
        <v>6</v>
      </c>
      <c r="O1813" s="17">
        <f ca="1">VLOOKUP(A1813,'Hospitalisation Details'!$A$1:$Q$2344,7,FALSE)</f>
        <v>23351</v>
      </c>
      <c r="P1813" s="11">
        <f ca="1">VLOOKUP(A1813,'Hospitalisation Details'!$A$1:$Q$2344,10,FALSE)</f>
        <v>18883.33</v>
      </c>
      <c r="Q1813" s="11" t="str">
        <f ca="1">VLOOKUP(A1813,'Hospitalisation Details'!$A$1:$Q$2344,12,FALSE)</f>
        <v>tier - 1</v>
      </c>
      <c r="R1813" s="11" t="str">
        <f ca="1">VLOOKUP(A1813,'Hospitalisation Details'!$A$1:$Q$2344,14,FALSE)</f>
        <v>tier - 1</v>
      </c>
      <c r="S1813" s="11">
        <f ca="1">VLOOKUP(A1813,'Hospitalisation Details'!$A$1:$Q$2344,17,FALSE)</f>
        <v>61</v>
      </c>
      <c r="T1813" s="11" t="str">
        <f ca="1">VLOOKUP(A1813,'Hospitalisation Details'!$A$1:$Q$2336,16,FALSE)</f>
        <v>R1026</v>
      </c>
    </row>
    <row r="1814" ht="15.5" spans="1:20">
      <c r="A1814" s="10" t="s">
        <v>6516</v>
      </c>
      <c r="B1814" s="11" t="str">
        <f>VLOOKUP(A1814,'Customer Names'!$H$6:$K$2340,3,FALSE)</f>
        <v>  Timothy P</v>
      </c>
      <c r="C1814" s="11">
        <f>VLOOKUP(A1814,'Medical Examinations'!$A$1:$L$2336,2,FALSE)</f>
        <v>15.61</v>
      </c>
      <c r="D1814" s="11">
        <f>VLOOKUP(A1814,'Medical Examinations'!$A$1:$L$2336,3,FALSE)</f>
        <v>5.77</v>
      </c>
      <c r="E1814" s="11" t="str">
        <f>VLOOKUP(A1814,'Medical Examinations'!$A$1:$L$2336,4,FALSE)</f>
        <v>No</v>
      </c>
      <c r="F1814" s="11" t="str">
        <f>VLOOKUP(A1814,'Medical Examinations'!$A$1:$L$2336,5,FALSE)</f>
        <v>No</v>
      </c>
      <c r="G1814" s="11" t="str">
        <f>VLOOKUP(A1814,'Medical Examinations'!$A$1:$L$2336,6,FALSE)</f>
        <v>No</v>
      </c>
      <c r="H1814" s="11">
        <f>VLOOKUP(A1814,'Medical Examinations'!$A$1:$L$2336,8,FALSE)</f>
        <v>0</v>
      </c>
      <c r="I1814" s="11" t="str">
        <f>VLOOKUP(A1814,'Medical Examinations'!$A$1:$L$2336,10,FALSE)</f>
        <v>No</v>
      </c>
      <c r="J1814" s="11" t="str">
        <f>VLOOKUP(A1814,'Medical Examinations'!$A$1:$L$2336,11,FALSE)</f>
        <v>Under Weight</v>
      </c>
      <c r="K1814" s="11" t="str">
        <f>VLOOKUP(A1814,'Medical Examinations'!$A$1:$L$2336,12,FALSE)</f>
        <v>Prediabetes</v>
      </c>
      <c r="L1814" s="10">
        <f ca="1">VLOOKUP(A1814,'Hospitalisation Details'!$A$1:$Q$2344,3,FALSE)</f>
        <v>1995</v>
      </c>
      <c r="M1814" s="10" t="str">
        <f ca="1">VLOOKUP(A1814,'Hospitalisation Details'!$A$1:$Q$2344,5,FALSE)</f>
        <v>Sep</v>
      </c>
      <c r="N1814" s="11">
        <f ca="1">VLOOKUP(A1814,'Hospitalisation Details'!$A$1:$Q$2344,6,FALSE)</f>
        <v>27</v>
      </c>
      <c r="O1814" s="17">
        <f ca="1">VLOOKUP(A1814,'Hospitalisation Details'!$A$1:$Q$2344,7,FALSE)</f>
        <v>34969</v>
      </c>
      <c r="P1814" s="11">
        <f ca="1">VLOOKUP(A1814,'Hospitalisation Details'!$A$1:$Q$2344,10,FALSE)</f>
        <v>18903.49</v>
      </c>
      <c r="Q1814" s="11" t="str">
        <f ca="1">VLOOKUP(A1814,'Hospitalisation Details'!$A$1:$Q$2344,12,FALSE)</f>
        <v>tier - 1</v>
      </c>
      <c r="R1814" s="11" t="str">
        <f ca="1">VLOOKUP(A1814,'Hospitalisation Details'!$A$1:$Q$2344,14,FALSE)</f>
        <v>tier - 2</v>
      </c>
      <c r="S1814" s="11">
        <f ca="1">VLOOKUP(A1814,'Hospitalisation Details'!$A$1:$Q$2344,17,FALSE)</f>
        <v>30</v>
      </c>
      <c r="T1814" s="11" t="str">
        <f ca="1">VLOOKUP(A1814,'Hospitalisation Details'!$A$1:$Q$2336,16,FALSE)</f>
        <v>R1024</v>
      </c>
    </row>
    <row r="1815" ht="15.5" spans="1:20">
      <c r="A1815" s="10" t="s">
        <v>6519</v>
      </c>
      <c r="B1815" s="11" t="str">
        <f>VLOOKUP(A1815,'Customer Names'!$H$6:$K$2340,3,FALSE)</f>
        <v>  Lauren</v>
      </c>
      <c r="C1815" s="11">
        <f>VLOOKUP(A1815,'Medical Examinations'!$A$1:$L$2336,2,FALSE)</f>
        <v>28.6</v>
      </c>
      <c r="D1815" s="11">
        <f>VLOOKUP(A1815,'Medical Examinations'!$A$1:$L$2336,3,FALSE)</f>
        <v>6.08</v>
      </c>
      <c r="E1815" s="11" t="str">
        <f>VLOOKUP(A1815,'Medical Examinations'!$A$1:$L$2336,4,FALSE)</f>
        <v>No</v>
      </c>
      <c r="F1815" s="11" t="str">
        <f>VLOOKUP(A1815,'Medical Examinations'!$A$1:$L$2336,5,FALSE)</f>
        <v>No</v>
      </c>
      <c r="G1815" s="11" t="str">
        <f>VLOOKUP(A1815,'Medical Examinations'!$A$1:$L$2336,6,FALSE)</f>
        <v>Yes</v>
      </c>
      <c r="H1815" s="11">
        <f>VLOOKUP(A1815,'Medical Examinations'!$A$1:$L$2336,8,FALSE)</f>
        <v>1</v>
      </c>
      <c r="I1815" s="11" t="str">
        <f>VLOOKUP(A1815,'Medical Examinations'!$A$1:$L$2336,10,FALSE)</f>
        <v>No</v>
      </c>
      <c r="J1815" s="11" t="str">
        <f>VLOOKUP(A1815,'Medical Examinations'!$A$1:$L$2336,11,FALSE)</f>
        <v>Over Weight</v>
      </c>
      <c r="K1815" s="11" t="str">
        <f>VLOOKUP(A1815,'Medical Examinations'!$A$1:$L$2336,12,FALSE)</f>
        <v>Prediabetes</v>
      </c>
      <c r="L1815" s="10">
        <f ca="1">VLOOKUP(A1815,'Hospitalisation Details'!$A$1:$Q$2344,3,FALSE)</f>
        <v>1969</v>
      </c>
      <c r="M1815" s="10" t="str">
        <f ca="1">VLOOKUP(A1815,'Hospitalisation Details'!$A$1:$Q$2344,5,FALSE)</f>
        <v>Aug</v>
      </c>
      <c r="N1815" s="11">
        <f ca="1">VLOOKUP(A1815,'Hospitalisation Details'!$A$1:$Q$2344,6,FALSE)</f>
        <v>3</v>
      </c>
      <c r="O1815" s="17">
        <f ca="1">VLOOKUP(A1815,'Hospitalisation Details'!$A$1:$Q$2344,7,FALSE)</f>
        <v>25418</v>
      </c>
      <c r="P1815" s="11">
        <f ca="1">VLOOKUP(A1815,'Hospitalisation Details'!$A$1:$Q$2344,10,FALSE)</f>
        <v>18932.81</v>
      </c>
      <c r="Q1815" s="11" t="str">
        <f ca="1">VLOOKUP(A1815,'Hospitalisation Details'!$A$1:$Q$2344,12,FALSE)</f>
        <v>tier - 1</v>
      </c>
      <c r="R1815" s="11" t="str">
        <f ca="1">VLOOKUP(A1815,'Hospitalisation Details'!$A$1:$Q$2344,14,FALSE)</f>
        <v>tier - 3</v>
      </c>
      <c r="S1815" s="11">
        <f ca="1">VLOOKUP(A1815,'Hospitalisation Details'!$A$1:$Q$2344,17,FALSE)</f>
        <v>56</v>
      </c>
      <c r="T1815" s="11" t="str">
        <f ca="1">VLOOKUP(A1815,'Hospitalisation Details'!$A$1:$Q$2336,16,FALSE)</f>
        <v>R1012</v>
      </c>
    </row>
    <row r="1816" ht="15.5" spans="1:20">
      <c r="A1816" s="10" t="s">
        <v>6522</v>
      </c>
      <c r="B1816" s="11" t="str">
        <f>VLOOKUP(A1816,'Customer Names'!$H$6:$K$2340,3,FALSE)</f>
        <v>  Benjamin</v>
      </c>
      <c r="C1816" s="11">
        <f>VLOOKUP(A1816,'Medical Examinations'!$A$1:$L$2336,2,FALSE)</f>
        <v>46.53</v>
      </c>
      <c r="D1816" s="11">
        <f>VLOOKUP(A1816,'Medical Examinations'!$A$1:$L$2336,3,FALSE)</f>
        <v>4.16</v>
      </c>
      <c r="E1816" s="11" t="str">
        <f>VLOOKUP(A1816,'Medical Examinations'!$A$1:$L$2336,4,FALSE)</f>
        <v>No</v>
      </c>
      <c r="F1816" s="11" t="str">
        <f>VLOOKUP(A1816,'Medical Examinations'!$A$1:$L$2336,5,FALSE)</f>
        <v>No</v>
      </c>
      <c r="G1816" s="11" t="str">
        <f>VLOOKUP(A1816,'Medical Examinations'!$A$1:$L$2336,6,FALSE)</f>
        <v>No</v>
      </c>
      <c r="H1816" s="11">
        <f>VLOOKUP(A1816,'Medical Examinations'!$A$1:$L$2336,8,FALSE)</f>
        <v>0</v>
      </c>
      <c r="I1816" s="11" t="str">
        <f>VLOOKUP(A1816,'Medical Examinations'!$A$1:$L$2336,10,FALSE)</f>
        <v>No</v>
      </c>
      <c r="J1816" s="11" t="str">
        <f>VLOOKUP(A1816,'Medical Examinations'!$A$1:$L$2336,11,FALSE)</f>
        <v>Obesity</v>
      </c>
      <c r="K1816" s="11" t="str">
        <f>VLOOKUP(A1816,'Medical Examinations'!$A$1:$L$2336,12,FALSE)</f>
        <v>Normal</v>
      </c>
      <c r="L1816" s="10">
        <f ca="1">VLOOKUP(A1816,'Hospitalisation Details'!$A$1:$Q$2344,3,FALSE)</f>
        <v>1963</v>
      </c>
      <c r="M1816" s="10" t="str">
        <f ca="1">VLOOKUP(A1816,'Hospitalisation Details'!$A$1:$Q$2344,5,FALSE)</f>
        <v>Oct</v>
      </c>
      <c r="N1816" s="11">
        <f ca="1">VLOOKUP(A1816,'Hospitalisation Details'!$A$1:$Q$2344,6,FALSE)</f>
        <v>20</v>
      </c>
      <c r="O1816" s="17">
        <f ca="1">VLOOKUP(A1816,'Hospitalisation Details'!$A$1:$Q$2344,7,FALSE)</f>
        <v>23304</v>
      </c>
      <c r="P1816" s="11">
        <f ca="1">VLOOKUP(A1816,'Hospitalisation Details'!$A$1:$Q$2344,10,FALSE)</f>
        <v>18954.56</v>
      </c>
      <c r="Q1816" s="11" t="str">
        <f ca="1">VLOOKUP(A1816,'Hospitalisation Details'!$A$1:$Q$2344,12,FALSE)</f>
        <v>tier - 1</v>
      </c>
      <c r="R1816" s="11" t="str">
        <f ca="1">VLOOKUP(A1816,'Hospitalisation Details'!$A$1:$Q$2344,14,FALSE)</f>
        <v>tier - 1</v>
      </c>
      <c r="S1816" s="11">
        <f ca="1">VLOOKUP(A1816,'Hospitalisation Details'!$A$1:$Q$2344,17,FALSE)</f>
        <v>62</v>
      </c>
      <c r="T1816" s="11" t="str">
        <f ca="1">VLOOKUP(A1816,'Hospitalisation Details'!$A$1:$Q$2336,16,FALSE)</f>
        <v>R1026</v>
      </c>
    </row>
    <row r="1817" ht="15.5" spans="1:20">
      <c r="A1817" s="10" t="s">
        <v>6526</v>
      </c>
      <c r="B1817" s="11" t="str">
        <f>VLOOKUP(A1817,'Customer Names'!$H$6:$K$2340,3,FALSE)</f>
        <v>  Hugo M</v>
      </c>
      <c r="C1817" s="11">
        <f>VLOOKUP(A1817,'Medical Examinations'!$A$1:$L$2336,2,FALSE)</f>
        <v>34.99</v>
      </c>
      <c r="D1817" s="11">
        <f>VLOOKUP(A1817,'Medical Examinations'!$A$1:$L$2336,3,FALSE)</f>
        <v>5.1</v>
      </c>
      <c r="E1817" s="11" t="str">
        <f>VLOOKUP(A1817,'Medical Examinations'!$A$1:$L$2336,4,FALSE)</f>
        <v>No</v>
      </c>
      <c r="F1817" s="11" t="str">
        <f>VLOOKUP(A1817,'Medical Examinations'!$A$1:$L$2336,5,FALSE)</f>
        <v>No</v>
      </c>
      <c r="G1817" s="11" t="str">
        <f>VLOOKUP(A1817,'Medical Examinations'!$A$1:$L$2336,6,FALSE)</f>
        <v>Yes</v>
      </c>
      <c r="H1817" s="11">
        <f>VLOOKUP(A1817,'Medical Examinations'!$A$1:$L$2336,8,FALSE)</f>
        <v>1</v>
      </c>
      <c r="I1817" s="11" t="str">
        <f>VLOOKUP(A1817,'Medical Examinations'!$A$1:$L$2336,10,FALSE)</f>
        <v>No</v>
      </c>
      <c r="J1817" s="11" t="str">
        <f>VLOOKUP(A1817,'Medical Examinations'!$A$1:$L$2336,11,FALSE)</f>
        <v>Obesity</v>
      </c>
      <c r="K1817" s="11" t="str">
        <f>VLOOKUP(A1817,'Medical Examinations'!$A$1:$L$2336,12,FALSE)</f>
        <v>Normal</v>
      </c>
      <c r="L1817" s="10">
        <f ca="1">VLOOKUP(A1817,'Hospitalisation Details'!$A$1:$Q$2344,3,FALSE)</f>
        <v>1998</v>
      </c>
      <c r="M1817" s="10" t="str">
        <f ca="1">VLOOKUP(A1817,'Hospitalisation Details'!$A$1:$Q$2344,5,FALSE)</f>
        <v>Aug</v>
      </c>
      <c r="N1817" s="11">
        <f ca="1">VLOOKUP(A1817,'Hospitalisation Details'!$A$1:$Q$2344,6,FALSE)</f>
        <v>6</v>
      </c>
      <c r="O1817" s="17">
        <f ca="1">VLOOKUP(A1817,'Hospitalisation Details'!$A$1:$Q$2344,7,FALSE)</f>
        <v>36013</v>
      </c>
      <c r="P1817" s="11">
        <f ca="1">VLOOKUP(A1817,'Hospitalisation Details'!$A$1:$Q$2344,10,FALSE)</f>
        <v>18955.22</v>
      </c>
      <c r="Q1817" s="11" t="str">
        <f ca="1">VLOOKUP(A1817,'Hospitalisation Details'!$A$1:$Q$2344,12,FALSE)</f>
        <v>tier - 1</v>
      </c>
      <c r="R1817" s="11" t="str">
        <f ca="1">VLOOKUP(A1817,'Hospitalisation Details'!$A$1:$Q$2344,14,FALSE)</f>
        <v>tier - 3</v>
      </c>
      <c r="S1817" s="11">
        <f ca="1">VLOOKUP(A1817,'Hospitalisation Details'!$A$1:$Q$2344,17,FALSE)</f>
        <v>27</v>
      </c>
      <c r="T1817" s="11" t="str">
        <f ca="1">VLOOKUP(A1817,'Hospitalisation Details'!$A$1:$Q$2336,16,FALSE)</f>
        <v>R1011</v>
      </c>
    </row>
    <row r="1818" ht="15.5" spans="1:20">
      <c r="A1818" s="10" t="s">
        <v>6530</v>
      </c>
      <c r="B1818" s="11" t="str">
        <f>VLOOKUP(A1818,'Customer Names'!$H$6:$K$2340,3,FALSE)</f>
        <v>  Daniel J</v>
      </c>
      <c r="C1818" s="11">
        <f>VLOOKUP(A1818,'Medical Examinations'!$A$1:$L$2336,2,FALSE)</f>
        <v>17.05</v>
      </c>
      <c r="D1818" s="11">
        <f>VLOOKUP(A1818,'Medical Examinations'!$A$1:$L$2336,3,FALSE)</f>
        <v>5.3</v>
      </c>
      <c r="E1818" s="11" t="str">
        <f>VLOOKUP(A1818,'Medical Examinations'!$A$1:$L$2336,4,FALSE)</f>
        <v>No</v>
      </c>
      <c r="F1818" s="11" t="str">
        <f>VLOOKUP(A1818,'Medical Examinations'!$A$1:$L$2336,5,FALSE)</f>
        <v>No</v>
      </c>
      <c r="G1818" s="11" t="str">
        <f>VLOOKUP(A1818,'Medical Examinations'!$A$1:$L$2336,6,FALSE)</f>
        <v>Yes</v>
      </c>
      <c r="H1818" s="11">
        <f>VLOOKUP(A1818,'Medical Examinations'!$A$1:$L$2336,8,FALSE)</f>
        <v>1</v>
      </c>
      <c r="I1818" s="11" t="str">
        <f>VLOOKUP(A1818,'Medical Examinations'!$A$1:$L$2336,10,FALSE)</f>
        <v>No</v>
      </c>
      <c r="J1818" s="11" t="str">
        <f>VLOOKUP(A1818,'Medical Examinations'!$A$1:$L$2336,11,FALSE)</f>
        <v>Under Weight</v>
      </c>
      <c r="K1818" s="11" t="str">
        <f>VLOOKUP(A1818,'Medical Examinations'!$A$1:$L$2336,12,FALSE)</f>
        <v>Normal</v>
      </c>
      <c r="L1818" s="10">
        <f ca="1">VLOOKUP(A1818,'Hospitalisation Details'!$A$1:$Q$2344,3,FALSE)</f>
        <v>1992</v>
      </c>
      <c r="M1818" s="10" t="str">
        <f ca="1">VLOOKUP(A1818,'Hospitalisation Details'!$A$1:$Q$2344,5,FALSE)</f>
        <v>Nov</v>
      </c>
      <c r="N1818" s="11">
        <f ca="1">VLOOKUP(A1818,'Hospitalisation Details'!$A$1:$Q$2344,6,FALSE)</f>
        <v>30</v>
      </c>
      <c r="O1818" s="17">
        <f ca="1">VLOOKUP(A1818,'Hospitalisation Details'!$A$1:$Q$2344,7,FALSE)</f>
        <v>33938</v>
      </c>
      <c r="P1818" s="11">
        <f ca="1">VLOOKUP(A1818,'Hospitalisation Details'!$A$1:$Q$2344,10,FALSE)</f>
        <v>18963.17</v>
      </c>
      <c r="Q1818" s="11" t="str">
        <f ca="1">VLOOKUP(A1818,'Hospitalisation Details'!$A$1:$Q$2344,12,FALSE)</f>
        <v>tier - 1</v>
      </c>
      <c r="R1818" s="11" t="str">
        <f ca="1">VLOOKUP(A1818,'Hospitalisation Details'!$A$1:$Q$2344,14,FALSE)</f>
        <v>tier - 1</v>
      </c>
      <c r="S1818" s="11">
        <f ca="1">VLOOKUP(A1818,'Hospitalisation Details'!$A$1:$Q$2344,17,FALSE)</f>
        <v>32</v>
      </c>
      <c r="T1818" s="11" t="str">
        <f ca="1">VLOOKUP(A1818,'Hospitalisation Details'!$A$1:$Q$2336,16,FALSE)</f>
        <v>R1013</v>
      </c>
    </row>
    <row r="1819" ht="15.5" spans="1:20">
      <c r="A1819" s="10" t="s">
        <v>6534</v>
      </c>
      <c r="B1819" s="11" t="str">
        <f>VLOOKUP(A1819,'Customer Names'!$H$6:$K$2340,3,FALSE)</f>
        <v>  Justin R</v>
      </c>
      <c r="C1819" s="11">
        <f>VLOOKUP(A1819,'Medical Examinations'!$A$1:$L$2336,2,FALSE)</f>
        <v>37.18</v>
      </c>
      <c r="D1819" s="11">
        <f>VLOOKUP(A1819,'Medical Examinations'!$A$1:$L$2336,3,FALSE)</f>
        <v>4.9</v>
      </c>
      <c r="E1819" s="11" t="str">
        <f>VLOOKUP(A1819,'Medical Examinations'!$A$1:$L$2336,4,FALSE)</f>
        <v>No</v>
      </c>
      <c r="F1819" s="11" t="str">
        <f>VLOOKUP(A1819,'Medical Examinations'!$A$1:$L$2336,5,FALSE)</f>
        <v>No</v>
      </c>
      <c r="G1819" s="11" t="str">
        <f>VLOOKUP(A1819,'Medical Examinations'!$A$1:$L$2336,6,FALSE)</f>
        <v>No</v>
      </c>
      <c r="H1819" s="11">
        <f>VLOOKUP(A1819,'Medical Examinations'!$A$1:$L$2336,8,FALSE)</f>
        <v>0</v>
      </c>
      <c r="I1819" s="11" t="str">
        <f>VLOOKUP(A1819,'Medical Examinations'!$A$1:$L$2336,10,FALSE)</f>
        <v>No</v>
      </c>
      <c r="J1819" s="11" t="str">
        <f>VLOOKUP(A1819,'Medical Examinations'!$A$1:$L$2336,11,FALSE)</f>
        <v>Obesity</v>
      </c>
      <c r="K1819" s="11" t="str">
        <f>VLOOKUP(A1819,'Medical Examinations'!$A$1:$L$2336,12,FALSE)</f>
        <v>Normal</v>
      </c>
      <c r="L1819" s="10">
        <f ca="1">VLOOKUP(A1819,'Hospitalisation Details'!$A$1:$Q$2344,3,FALSE)</f>
        <v>1988</v>
      </c>
      <c r="M1819" s="10" t="str">
        <f ca="1">VLOOKUP(A1819,'Hospitalisation Details'!$A$1:$Q$2344,5,FALSE)</f>
        <v>Oct</v>
      </c>
      <c r="N1819" s="11">
        <f ca="1">VLOOKUP(A1819,'Hospitalisation Details'!$A$1:$Q$2344,6,FALSE)</f>
        <v>24</v>
      </c>
      <c r="O1819" s="17">
        <f ca="1">VLOOKUP(A1819,'Hospitalisation Details'!$A$1:$Q$2344,7,FALSE)</f>
        <v>32440</v>
      </c>
      <c r="P1819" s="11">
        <f ca="1">VLOOKUP(A1819,'Hospitalisation Details'!$A$1:$Q$2344,10,FALSE)</f>
        <v>18972.5</v>
      </c>
      <c r="Q1819" s="11" t="str">
        <f ca="1">VLOOKUP(A1819,'Hospitalisation Details'!$A$1:$Q$2344,12,FALSE)</f>
        <v>tier - 1</v>
      </c>
      <c r="R1819" s="11" t="str">
        <f ca="1">VLOOKUP(A1819,'Hospitalisation Details'!$A$1:$Q$2344,14,FALSE)</f>
        <v>tier - 3</v>
      </c>
      <c r="S1819" s="11">
        <f ca="1">VLOOKUP(A1819,'Hospitalisation Details'!$A$1:$Q$2344,17,FALSE)</f>
        <v>37</v>
      </c>
      <c r="T1819" s="11" t="str">
        <f ca="1">VLOOKUP(A1819,'Hospitalisation Details'!$A$1:$Q$2336,16,FALSE)</f>
        <v>R1013</v>
      </c>
    </row>
    <row r="1820" ht="15.5" spans="1:20">
      <c r="A1820" s="10" t="s">
        <v>6537</v>
      </c>
      <c r="B1820" s="11" t="str">
        <f>VLOOKUP(A1820,'Customer Names'!$H$6:$K$2340,3,FALSE)</f>
        <v>  Colin</v>
      </c>
      <c r="C1820" s="11">
        <f>VLOOKUP(A1820,'Medical Examinations'!$A$1:$L$2336,2,FALSE)</f>
        <v>35.2</v>
      </c>
      <c r="D1820" s="11">
        <f>VLOOKUP(A1820,'Medical Examinations'!$A$1:$L$2336,3,FALSE)</f>
        <v>5.55</v>
      </c>
      <c r="E1820" s="11" t="str">
        <f>VLOOKUP(A1820,'Medical Examinations'!$A$1:$L$2336,4,FALSE)</f>
        <v>No</v>
      </c>
      <c r="F1820" s="11" t="str">
        <f>VLOOKUP(A1820,'Medical Examinations'!$A$1:$L$2336,5,FALSE)</f>
        <v>No</v>
      </c>
      <c r="G1820" s="11" t="str">
        <f>VLOOKUP(A1820,'Medical Examinations'!$A$1:$L$2336,6,FALSE)</f>
        <v>No</v>
      </c>
      <c r="H1820" s="11">
        <f>VLOOKUP(A1820,'Medical Examinations'!$A$1:$L$2336,8,FALSE)</f>
        <v>0</v>
      </c>
      <c r="I1820" s="11" t="str">
        <f>VLOOKUP(A1820,'Medical Examinations'!$A$1:$L$2336,10,FALSE)</f>
        <v>No</v>
      </c>
      <c r="J1820" s="11" t="str">
        <f>VLOOKUP(A1820,'Medical Examinations'!$A$1:$L$2336,11,FALSE)</f>
        <v>Obesity</v>
      </c>
      <c r="K1820" s="11" t="str">
        <f>VLOOKUP(A1820,'Medical Examinations'!$A$1:$L$2336,12,FALSE)</f>
        <v>Normal</v>
      </c>
      <c r="L1820" s="10">
        <f ca="1">VLOOKUP(A1820,'Hospitalisation Details'!$A$1:$Q$2344,3,FALSE)</f>
        <v>1983</v>
      </c>
      <c r="M1820" s="10" t="str">
        <f ca="1">VLOOKUP(A1820,'Hospitalisation Details'!$A$1:$Q$2344,5,FALSE)</f>
        <v>Dec</v>
      </c>
      <c r="N1820" s="11">
        <f ca="1">VLOOKUP(A1820,'Hospitalisation Details'!$A$1:$Q$2344,6,FALSE)</f>
        <v>19</v>
      </c>
      <c r="O1820" s="17">
        <f ca="1">VLOOKUP(A1820,'Hospitalisation Details'!$A$1:$Q$2344,7,FALSE)</f>
        <v>30669</v>
      </c>
      <c r="P1820" s="11">
        <f ca="1">VLOOKUP(A1820,'Hospitalisation Details'!$A$1:$Q$2344,10,FALSE)</f>
        <v>19023.26</v>
      </c>
      <c r="Q1820" s="11" t="str">
        <f ca="1">VLOOKUP(A1820,'Hospitalisation Details'!$A$1:$Q$2344,12,FALSE)</f>
        <v>tier - 1</v>
      </c>
      <c r="R1820" s="11" t="str">
        <f ca="1">VLOOKUP(A1820,'Hospitalisation Details'!$A$1:$Q$2344,14,FALSE)</f>
        <v>tier - 3</v>
      </c>
      <c r="S1820" s="11">
        <f ca="1">VLOOKUP(A1820,'Hospitalisation Details'!$A$1:$Q$2344,17,FALSE)</f>
        <v>41</v>
      </c>
      <c r="T1820" s="11" t="str">
        <f ca="1">VLOOKUP(A1820,'Hospitalisation Details'!$A$1:$Q$2336,16,FALSE)</f>
        <v>R1011</v>
      </c>
    </row>
    <row r="1821" ht="15.5" spans="1:20">
      <c r="A1821" s="10" t="s">
        <v>6540</v>
      </c>
      <c r="B1821" s="11" t="str">
        <f>VLOOKUP(A1821,'Customer Names'!$H$6:$K$2340,3,FALSE)</f>
        <v>  Rob</v>
      </c>
      <c r="C1821" s="11">
        <f>VLOOKUP(A1821,'Medical Examinations'!$A$1:$L$2336,2,FALSE)</f>
        <v>37.335</v>
      </c>
      <c r="D1821" s="11">
        <f>VLOOKUP(A1821,'Medical Examinations'!$A$1:$L$2336,3,FALSE)</f>
        <v>4.95</v>
      </c>
      <c r="E1821" s="11" t="str">
        <f>VLOOKUP(A1821,'Medical Examinations'!$A$1:$L$2336,4,FALSE)</f>
        <v>No</v>
      </c>
      <c r="F1821" s="11" t="str">
        <f>VLOOKUP(A1821,'Medical Examinations'!$A$1:$L$2336,5,FALSE)</f>
        <v>No</v>
      </c>
      <c r="G1821" s="11" t="str">
        <f>VLOOKUP(A1821,'Medical Examinations'!$A$1:$L$2336,6,FALSE)</f>
        <v>No</v>
      </c>
      <c r="H1821" s="11">
        <f>VLOOKUP(A1821,'Medical Examinations'!$A$1:$L$2336,8,FALSE)</f>
        <v>0</v>
      </c>
      <c r="I1821" s="11" t="str">
        <f>VLOOKUP(A1821,'Medical Examinations'!$A$1:$L$2336,10,FALSE)</f>
        <v>No</v>
      </c>
      <c r="J1821" s="11" t="str">
        <f>VLOOKUP(A1821,'Medical Examinations'!$A$1:$L$2336,11,FALSE)</f>
        <v>Obesity</v>
      </c>
      <c r="K1821" s="11" t="str">
        <f>VLOOKUP(A1821,'Medical Examinations'!$A$1:$L$2336,12,FALSE)</f>
        <v>Normal</v>
      </c>
      <c r="L1821" s="10">
        <f ca="1">VLOOKUP(A1821,'Hospitalisation Details'!$A$1:$Q$2344,3,FALSE)</f>
        <v>1989</v>
      </c>
      <c r="M1821" s="10" t="str">
        <f ca="1">VLOOKUP(A1821,'Hospitalisation Details'!$A$1:$Q$2344,5,FALSE)</f>
        <v>Jun</v>
      </c>
      <c r="N1821" s="11">
        <f ca="1">VLOOKUP(A1821,'Hospitalisation Details'!$A$1:$Q$2344,6,FALSE)</f>
        <v>5</v>
      </c>
      <c r="O1821" s="17">
        <f ca="1">VLOOKUP(A1821,'Hospitalisation Details'!$A$1:$Q$2344,7,FALSE)</f>
        <v>32664</v>
      </c>
      <c r="P1821" s="11">
        <f ca="1">VLOOKUP(A1821,'Hospitalisation Details'!$A$1:$Q$2344,10,FALSE)</f>
        <v>19040.88</v>
      </c>
      <c r="Q1821" s="11" t="str">
        <f ca="1">VLOOKUP(A1821,'Hospitalisation Details'!$A$1:$Q$2344,12,FALSE)</f>
        <v>tier - 1</v>
      </c>
      <c r="R1821" s="11" t="str">
        <f ca="1">VLOOKUP(A1821,'Hospitalisation Details'!$A$1:$Q$2344,14,FALSE)</f>
        <v>tier - 3</v>
      </c>
      <c r="S1821" s="11">
        <f ca="1">VLOOKUP(A1821,'Hospitalisation Details'!$A$1:$Q$2344,17,FALSE)</f>
        <v>36</v>
      </c>
      <c r="T1821" s="11" t="str">
        <f ca="1">VLOOKUP(A1821,'Hospitalisation Details'!$A$1:$Q$2336,16,FALSE)</f>
        <v>R1011</v>
      </c>
    </row>
    <row r="1822" ht="15.5" spans="1:20">
      <c r="A1822" s="10" t="s">
        <v>6544</v>
      </c>
      <c r="B1822" s="11" t="str">
        <f>VLOOKUP(A1822,'Customer Names'!$H$6:$K$2340,3,FALSE)</f>
        <v>  Patrick</v>
      </c>
      <c r="C1822" s="11">
        <f>VLOOKUP(A1822,'Medical Examinations'!$A$1:$L$2336,2,FALSE)</f>
        <v>27.265</v>
      </c>
      <c r="D1822" s="11">
        <f>VLOOKUP(A1822,'Medical Examinations'!$A$1:$L$2336,3,FALSE)</f>
        <v>6.46</v>
      </c>
      <c r="E1822" s="11" t="str">
        <f>VLOOKUP(A1822,'Medical Examinations'!$A$1:$L$2336,4,FALSE)</f>
        <v>yes</v>
      </c>
      <c r="F1822" s="11" t="str">
        <f>VLOOKUP(A1822,'Medical Examinations'!$A$1:$L$2336,5,FALSE)</f>
        <v>No</v>
      </c>
      <c r="G1822" s="11" t="str">
        <f>VLOOKUP(A1822,'Medical Examinations'!$A$1:$L$2336,6,FALSE)</f>
        <v>No</v>
      </c>
      <c r="H1822" s="11">
        <f>VLOOKUP(A1822,'Medical Examinations'!$A$1:$L$2336,8,FALSE)</f>
        <v>0</v>
      </c>
      <c r="I1822" s="11" t="str">
        <f>VLOOKUP(A1822,'Medical Examinations'!$A$1:$L$2336,10,FALSE)</f>
        <v>No</v>
      </c>
      <c r="J1822" s="11" t="str">
        <f>VLOOKUP(A1822,'Medical Examinations'!$A$1:$L$2336,11,FALSE)</f>
        <v>Over Weight</v>
      </c>
      <c r="K1822" s="11" t="str">
        <f>VLOOKUP(A1822,'Medical Examinations'!$A$1:$L$2336,12,FALSE)</f>
        <v>Diabetes</v>
      </c>
      <c r="L1822" s="10">
        <f ca="1">VLOOKUP(A1822,'Hospitalisation Details'!$A$1:$Q$2344,3,FALSE)</f>
        <v>1993</v>
      </c>
      <c r="M1822" s="10" t="str">
        <f ca="1">VLOOKUP(A1822,'Hospitalisation Details'!$A$1:$Q$2344,5,FALSE)</f>
        <v>Sep</v>
      </c>
      <c r="N1822" s="11">
        <f ca="1">VLOOKUP(A1822,'Hospitalisation Details'!$A$1:$Q$2344,6,FALSE)</f>
        <v>28</v>
      </c>
      <c r="O1822" s="17">
        <f ca="1">VLOOKUP(A1822,'Hospitalisation Details'!$A$1:$Q$2344,7,FALSE)</f>
        <v>34240</v>
      </c>
      <c r="P1822" s="11">
        <f ca="1">VLOOKUP(A1822,'Hospitalisation Details'!$A$1:$Q$2344,10,FALSE)</f>
        <v>19107.78</v>
      </c>
      <c r="Q1822" s="11" t="str">
        <f ca="1">VLOOKUP(A1822,'Hospitalisation Details'!$A$1:$Q$2344,12,FALSE)</f>
        <v>tier - 1</v>
      </c>
      <c r="R1822" s="11" t="str">
        <f ca="1">VLOOKUP(A1822,'Hospitalisation Details'!$A$1:$Q$2344,14,FALSE)</f>
        <v>tier - 2</v>
      </c>
      <c r="S1822" s="11">
        <f ca="1">VLOOKUP(A1822,'Hospitalisation Details'!$A$1:$Q$2344,17,FALSE)</f>
        <v>32</v>
      </c>
      <c r="T1822" s="11" t="str">
        <f ca="1">VLOOKUP(A1822,'Hospitalisation Details'!$A$1:$Q$2336,16,FALSE)</f>
        <v>R1013</v>
      </c>
    </row>
    <row r="1823" ht="15.5" spans="1:20">
      <c r="A1823" s="10" t="s">
        <v>6547</v>
      </c>
      <c r="B1823" s="11" t="str">
        <f>VLOOKUP(A1823,'Customer Names'!$H$6:$K$2340,3,FALSE)</f>
        <v>  Austin D</v>
      </c>
      <c r="C1823" s="11">
        <f>VLOOKUP(A1823,'Medical Examinations'!$A$1:$L$2336,2,FALSE)</f>
        <v>30.8</v>
      </c>
      <c r="D1823" s="11">
        <f>VLOOKUP(A1823,'Medical Examinations'!$A$1:$L$2336,3,FALSE)</f>
        <v>4.9</v>
      </c>
      <c r="E1823" s="11" t="str">
        <f>VLOOKUP(A1823,'Medical Examinations'!$A$1:$L$2336,4,FALSE)</f>
        <v>yes</v>
      </c>
      <c r="F1823" s="11" t="str">
        <f>VLOOKUP(A1823,'Medical Examinations'!$A$1:$L$2336,5,FALSE)</f>
        <v>No</v>
      </c>
      <c r="G1823" s="11" t="str">
        <f>VLOOKUP(A1823,'Medical Examinations'!$A$1:$L$2336,6,FALSE)</f>
        <v>No</v>
      </c>
      <c r="H1823" s="11">
        <f>VLOOKUP(A1823,'Medical Examinations'!$A$1:$L$2336,8,FALSE)</f>
        <v>0</v>
      </c>
      <c r="I1823" s="11" t="str">
        <f>VLOOKUP(A1823,'Medical Examinations'!$A$1:$L$2336,10,FALSE)</f>
        <v>No</v>
      </c>
      <c r="J1823" s="11" t="str">
        <f>VLOOKUP(A1823,'Medical Examinations'!$A$1:$L$2336,11,FALSE)</f>
        <v>Obesity</v>
      </c>
      <c r="K1823" s="11" t="str">
        <f>VLOOKUP(A1823,'Medical Examinations'!$A$1:$L$2336,12,FALSE)</f>
        <v>Normal</v>
      </c>
      <c r="L1823" s="10">
        <f ca="1">VLOOKUP(A1823,'Hospitalisation Details'!$A$1:$Q$2344,3,FALSE)</f>
        <v>1979</v>
      </c>
      <c r="M1823" s="10" t="str">
        <f ca="1">VLOOKUP(A1823,'Hospitalisation Details'!$A$1:$Q$2344,5,FALSE)</f>
        <v>Jul</v>
      </c>
      <c r="N1823" s="11">
        <f ca="1">VLOOKUP(A1823,'Hospitalisation Details'!$A$1:$Q$2344,6,FALSE)</f>
        <v>2</v>
      </c>
      <c r="O1823" s="17">
        <f ca="1">VLOOKUP(A1823,'Hospitalisation Details'!$A$1:$Q$2344,7,FALSE)</f>
        <v>29038</v>
      </c>
      <c r="P1823" s="11">
        <f ca="1">VLOOKUP(A1823,'Hospitalisation Details'!$A$1:$Q$2344,10,FALSE)</f>
        <v>19144.58</v>
      </c>
      <c r="Q1823" s="11" t="str">
        <f ca="1">VLOOKUP(A1823,'Hospitalisation Details'!$A$1:$Q$2344,12,FALSE)</f>
        <v>tier - 1</v>
      </c>
      <c r="R1823" s="11" t="str">
        <f ca="1">VLOOKUP(A1823,'Hospitalisation Details'!$A$1:$Q$2344,14,FALSE)</f>
        <v>tier - 1</v>
      </c>
      <c r="S1823" s="11">
        <f ca="1">VLOOKUP(A1823,'Hospitalisation Details'!$A$1:$Q$2344,17,FALSE)</f>
        <v>46</v>
      </c>
      <c r="T1823" s="11" t="str">
        <f ca="1">VLOOKUP(A1823,'Hospitalisation Details'!$A$1:$Q$2336,16,FALSE)</f>
        <v>R1024</v>
      </c>
    </row>
    <row r="1824" ht="15.5" spans="1:20">
      <c r="A1824" s="10" t="s">
        <v>6550</v>
      </c>
      <c r="B1824" s="11" t="str">
        <f>VLOOKUP(A1824,'Customer Names'!$H$6:$K$2340,3,FALSE)</f>
        <v>  Brittany</v>
      </c>
      <c r="C1824" s="11">
        <f>VLOOKUP(A1824,'Medical Examinations'!$A$1:$L$2336,2,FALSE)</f>
        <v>30.21</v>
      </c>
      <c r="D1824" s="11">
        <f>VLOOKUP(A1824,'Medical Examinations'!$A$1:$L$2336,3,FALSE)</f>
        <v>5.21</v>
      </c>
      <c r="E1824" s="11" t="str">
        <f>VLOOKUP(A1824,'Medical Examinations'!$A$1:$L$2336,4,FALSE)</f>
        <v>No</v>
      </c>
      <c r="F1824" s="11" t="str">
        <f>VLOOKUP(A1824,'Medical Examinations'!$A$1:$L$2336,5,FALSE)</f>
        <v>No</v>
      </c>
      <c r="G1824" s="11" t="str">
        <f>VLOOKUP(A1824,'Medical Examinations'!$A$1:$L$2336,6,FALSE)</f>
        <v>No</v>
      </c>
      <c r="H1824" s="11">
        <f>VLOOKUP(A1824,'Medical Examinations'!$A$1:$L$2336,8,FALSE)</f>
        <v>1</v>
      </c>
      <c r="I1824" s="11" t="str">
        <f>VLOOKUP(A1824,'Medical Examinations'!$A$1:$L$2336,10,FALSE)</f>
        <v>No</v>
      </c>
      <c r="J1824" s="11" t="str">
        <f>VLOOKUP(A1824,'Medical Examinations'!$A$1:$L$2336,11,FALSE)</f>
        <v>Obesity</v>
      </c>
      <c r="K1824" s="11" t="str">
        <f>VLOOKUP(A1824,'Medical Examinations'!$A$1:$L$2336,12,FALSE)</f>
        <v>Normal</v>
      </c>
      <c r="L1824" s="10">
        <f ca="1">VLOOKUP(A1824,'Hospitalisation Details'!$A$1:$Q$2344,3,FALSE)</f>
        <v>1991</v>
      </c>
      <c r="M1824" s="10" t="str">
        <f ca="1">VLOOKUP(A1824,'Hospitalisation Details'!$A$1:$Q$2344,5,FALSE)</f>
        <v>Sep</v>
      </c>
      <c r="N1824" s="11">
        <f ca="1">VLOOKUP(A1824,'Hospitalisation Details'!$A$1:$Q$2344,6,FALSE)</f>
        <v>16</v>
      </c>
      <c r="O1824" s="17">
        <f ca="1">VLOOKUP(A1824,'Hospitalisation Details'!$A$1:$Q$2344,7,FALSE)</f>
        <v>33497</v>
      </c>
      <c r="P1824" s="11">
        <f ca="1">VLOOKUP(A1824,'Hospitalisation Details'!$A$1:$Q$2344,10,FALSE)</f>
        <v>19199.94</v>
      </c>
      <c r="Q1824" s="11" t="str">
        <f ca="1">VLOOKUP(A1824,'Hospitalisation Details'!$A$1:$Q$2344,12,FALSE)</f>
        <v>tier - 1</v>
      </c>
      <c r="R1824" s="11" t="str">
        <f ca="1">VLOOKUP(A1824,'Hospitalisation Details'!$A$1:$Q$2344,14,FALSE)</f>
        <v>tier - 3</v>
      </c>
      <c r="S1824" s="11">
        <f ca="1">VLOOKUP(A1824,'Hospitalisation Details'!$A$1:$Q$2344,17,FALSE)</f>
        <v>34</v>
      </c>
      <c r="T1824" s="11" t="str">
        <f ca="1">VLOOKUP(A1824,'Hospitalisation Details'!$A$1:$Q$2336,16,FALSE)</f>
        <v>R1011</v>
      </c>
    </row>
    <row r="1825" ht="15.5" spans="1:20">
      <c r="A1825" s="10" t="s">
        <v>6552</v>
      </c>
      <c r="B1825" s="11" t="str">
        <f>VLOOKUP(A1825,'Customer Names'!$H$6:$K$2340,3,FALSE)</f>
        <v>  Matthew T</v>
      </c>
      <c r="C1825" s="11">
        <f>VLOOKUP(A1825,'Medical Examinations'!$A$1:$L$2336,2,FALSE)</f>
        <v>35.34</v>
      </c>
      <c r="D1825" s="11">
        <f>VLOOKUP(A1825,'Medical Examinations'!$A$1:$L$2336,3,FALSE)</f>
        <v>4.13</v>
      </c>
      <c r="E1825" s="11" t="str">
        <f>VLOOKUP(A1825,'Medical Examinations'!$A$1:$L$2336,4,FALSE)</f>
        <v>No</v>
      </c>
      <c r="F1825" s="11" t="str">
        <f>VLOOKUP(A1825,'Medical Examinations'!$A$1:$L$2336,5,FALSE)</f>
        <v>yes</v>
      </c>
      <c r="G1825" s="11" t="str">
        <f>VLOOKUP(A1825,'Medical Examinations'!$A$1:$L$2336,6,FALSE)</f>
        <v>No</v>
      </c>
      <c r="H1825" s="11">
        <f>VLOOKUP(A1825,'Medical Examinations'!$A$1:$L$2336,8,FALSE)</f>
        <v>1</v>
      </c>
      <c r="I1825" s="11" t="str">
        <f>VLOOKUP(A1825,'Medical Examinations'!$A$1:$L$2336,10,FALSE)</f>
        <v>No</v>
      </c>
      <c r="J1825" s="11" t="str">
        <f>VLOOKUP(A1825,'Medical Examinations'!$A$1:$L$2336,11,FALSE)</f>
        <v>Obesity</v>
      </c>
      <c r="K1825" s="11" t="str">
        <f>VLOOKUP(A1825,'Medical Examinations'!$A$1:$L$2336,12,FALSE)</f>
        <v>Normal</v>
      </c>
      <c r="L1825" s="10">
        <f ca="1">VLOOKUP(A1825,'Hospitalisation Details'!$A$1:$Q$2344,3,FALSE)</f>
        <v>1985</v>
      </c>
      <c r="M1825" s="10" t="str">
        <f ca="1">VLOOKUP(A1825,'Hospitalisation Details'!$A$1:$Q$2344,5,FALSE)</f>
        <v>Dec</v>
      </c>
      <c r="N1825" s="11">
        <f ca="1">VLOOKUP(A1825,'Hospitalisation Details'!$A$1:$Q$2344,6,FALSE)</f>
        <v>28</v>
      </c>
      <c r="O1825" s="17">
        <f ca="1">VLOOKUP(A1825,'Hospitalisation Details'!$A$1:$Q$2344,7,FALSE)</f>
        <v>31409</v>
      </c>
      <c r="P1825" s="11">
        <f ca="1">VLOOKUP(A1825,'Hospitalisation Details'!$A$1:$Q$2344,10,FALSE)</f>
        <v>19214.71</v>
      </c>
      <c r="Q1825" s="11" t="str">
        <f ca="1">VLOOKUP(A1825,'Hospitalisation Details'!$A$1:$Q$2344,12,FALSE)</f>
        <v>tier - 1</v>
      </c>
      <c r="R1825" s="11" t="str">
        <f ca="1">VLOOKUP(A1825,'Hospitalisation Details'!$A$1:$Q$2344,14,FALSE)</f>
        <v>tier - 3</v>
      </c>
      <c r="S1825" s="11">
        <f ca="1">VLOOKUP(A1825,'Hospitalisation Details'!$A$1:$Q$2344,17,FALSE)</f>
        <v>39</v>
      </c>
      <c r="T1825" s="11" t="str">
        <f ca="1">VLOOKUP(A1825,'Hospitalisation Details'!$A$1:$Q$2336,16,FALSE)</f>
        <v>R1013</v>
      </c>
    </row>
    <row r="1826" ht="15.5" spans="1:20">
      <c r="A1826" s="10" t="s">
        <v>6556</v>
      </c>
      <c r="B1826" s="11" t="str">
        <f>VLOOKUP(A1826,'Customer Names'!$H$6:$K$2340,3,FALSE)</f>
        <v>  Becky G</v>
      </c>
      <c r="C1826" s="11">
        <f>VLOOKUP(A1826,'Medical Examinations'!$A$1:$L$2336,2,FALSE)</f>
        <v>26.695</v>
      </c>
      <c r="D1826" s="11">
        <f>VLOOKUP(A1826,'Medical Examinations'!$A$1:$L$2336,3,FALSE)</f>
        <v>5.28</v>
      </c>
      <c r="E1826" s="11" t="str">
        <f>VLOOKUP(A1826,'Medical Examinations'!$A$1:$L$2336,4,FALSE)</f>
        <v>No</v>
      </c>
      <c r="F1826" s="11" t="str">
        <f>VLOOKUP(A1826,'Medical Examinations'!$A$1:$L$2336,5,FALSE)</f>
        <v>No</v>
      </c>
      <c r="G1826" s="11" t="str">
        <f>VLOOKUP(A1826,'Medical Examinations'!$A$1:$L$2336,6,FALSE)</f>
        <v>No</v>
      </c>
      <c r="H1826" s="11">
        <f>VLOOKUP(A1826,'Medical Examinations'!$A$1:$L$2336,8,FALSE)</f>
        <v>0</v>
      </c>
      <c r="I1826" s="11" t="str">
        <f>VLOOKUP(A1826,'Medical Examinations'!$A$1:$L$2336,10,FALSE)</f>
        <v>No</v>
      </c>
      <c r="J1826" s="11" t="str">
        <f>VLOOKUP(A1826,'Medical Examinations'!$A$1:$L$2336,11,FALSE)</f>
        <v>Over Weight</v>
      </c>
      <c r="K1826" s="11" t="str">
        <f>VLOOKUP(A1826,'Medical Examinations'!$A$1:$L$2336,12,FALSE)</f>
        <v>Normal</v>
      </c>
      <c r="L1826" s="10">
        <f ca="1">VLOOKUP(A1826,'Hospitalisation Details'!$A$1:$Q$2344,3,FALSE)</f>
        <v>1967</v>
      </c>
      <c r="M1826" s="10" t="str">
        <f ca="1">VLOOKUP(A1826,'Hospitalisation Details'!$A$1:$Q$2344,5,FALSE)</f>
        <v>Jul</v>
      </c>
      <c r="N1826" s="11">
        <f ca="1">VLOOKUP(A1826,'Hospitalisation Details'!$A$1:$Q$2344,6,FALSE)</f>
        <v>29</v>
      </c>
      <c r="O1826" s="17">
        <f ca="1">VLOOKUP(A1826,'Hospitalisation Details'!$A$1:$Q$2344,7,FALSE)</f>
        <v>24682</v>
      </c>
      <c r="P1826" s="11">
        <f ca="1">VLOOKUP(A1826,'Hospitalisation Details'!$A$1:$Q$2344,10,FALSE)</f>
        <v>19259.96</v>
      </c>
      <c r="Q1826" s="11" t="str">
        <f ca="1">VLOOKUP(A1826,'Hospitalisation Details'!$A$1:$Q$2344,12,FALSE)</f>
        <v>tier - 1</v>
      </c>
      <c r="R1826" s="11" t="str">
        <f ca="1">VLOOKUP(A1826,'Hospitalisation Details'!$A$1:$Q$2344,14,FALSE)</f>
        <v>tier - 1</v>
      </c>
      <c r="S1826" s="11">
        <f ca="1">VLOOKUP(A1826,'Hospitalisation Details'!$A$1:$Q$2344,17,FALSE)</f>
        <v>58</v>
      </c>
      <c r="T1826" s="11" t="str">
        <f ca="1">VLOOKUP(A1826,'Hospitalisation Details'!$A$1:$Q$2336,16,FALSE)</f>
        <v>R1012</v>
      </c>
    </row>
    <row r="1827" ht="15.5" spans="1:20">
      <c r="A1827" s="10" t="s">
        <v>6559</v>
      </c>
      <c r="B1827" s="11" t="str">
        <f>VLOOKUP(A1827,'Customer Names'!$H$6:$K$2340,3,FALSE)</f>
        <v>  Virginie</v>
      </c>
      <c r="C1827" s="11">
        <f>VLOOKUP(A1827,'Medical Examinations'!$A$1:$L$2336,2,FALSE)</f>
        <v>29.355</v>
      </c>
      <c r="D1827" s="11">
        <f>VLOOKUP(A1827,'Medical Examinations'!$A$1:$L$2336,3,FALSE)</f>
        <v>4.68</v>
      </c>
      <c r="E1827" s="11" t="str">
        <f>VLOOKUP(A1827,'Medical Examinations'!$A$1:$L$2336,4,FALSE)</f>
        <v>yes</v>
      </c>
      <c r="F1827" s="11" t="str">
        <f>VLOOKUP(A1827,'Medical Examinations'!$A$1:$L$2336,5,FALSE)</f>
        <v>No</v>
      </c>
      <c r="G1827" s="11" t="str">
        <f>VLOOKUP(A1827,'Medical Examinations'!$A$1:$L$2336,6,FALSE)</f>
        <v>No</v>
      </c>
      <c r="H1827" s="11">
        <f>VLOOKUP(A1827,'Medical Examinations'!$A$1:$L$2336,8,FALSE)</f>
        <v>0</v>
      </c>
      <c r="I1827" s="11" t="str">
        <f>VLOOKUP(A1827,'Medical Examinations'!$A$1:$L$2336,10,FALSE)</f>
        <v>No</v>
      </c>
      <c r="J1827" s="11" t="str">
        <f>VLOOKUP(A1827,'Medical Examinations'!$A$1:$L$2336,11,FALSE)</f>
        <v>Over Weight</v>
      </c>
      <c r="K1827" s="11" t="str">
        <f>VLOOKUP(A1827,'Medical Examinations'!$A$1:$L$2336,12,FALSE)</f>
        <v>Normal</v>
      </c>
      <c r="L1827" s="10">
        <f ca="1">VLOOKUP(A1827,'Hospitalisation Details'!$A$1:$Q$2344,3,FALSE)</f>
        <v>1966</v>
      </c>
      <c r="M1827" s="10" t="str">
        <f ca="1">VLOOKUP(A1827,'Hospitalisation Details'!$A$1:$Q$2344,5,FALSE)</f>
        <v>Nov</v>
      </c>
      <c r="N1827" s="11">
        <f ca="1">VLOOKUP(A1827,'Hospitalisation Details'!$A$1:$Q$2344,6,FALSE)</f>
        <v>15</v>
      </c>
      <c r="O1827" s="17">
        <f ca="1">VLOOKUP(A1827,'Hospitalisation Details'!$A$1:$Q$2344,7,FALSE)</f>
        <v>24426</v>
      </c>
      <c r="P1827" s="11">
        <f ca="1">VLOOKUP(A1827,'Hospitalisation Details'!$A$1:$Q$2344,10,FALSE)</f>
        <v>19321.06</v>
      </c>
      <c r="Q1827" s="11" t="str">
        <f ca="1">VLOOKUP(A1827,'Hospitalisation Details'!$A$1:$Q$2344,12,FALSE)</f>
        <v>tier - 1</v>
      </c>
      <c r="R1827" s="11" t="str">
        <f ca="1">VLOOKUP(A1827,'Hospitalisation Details'!$A$1:$Q$2344,14,FALSE)</f>
        <v>tier - 1</v>
      </c>
      <c r="S1827" s="11">
        <f ca="1">VLOOKUP(A1827,'Hospitalisation Details'!$A$1:$Q$2344,17,FALSE)</f>
        <v>58</v>
      </c>
      <c r="T1827" s="11" t="str">
        <f ca="1">VLOOKUP(A1827,'Hospitalisation Details'!$A$1:$Q$2336,16,FALSE)</f>
        <v>R1012</v>
      </c>
    </row>
    <row r="1828" ht="15.5" spans="1:20">
      <c r="A1828" s="10" t="s">
        <v>6563</v>
      </c>
      <c r="B1828" s="11" t="str">
        <f>VLOOKUP(A1828,'Customer Names'!$H$6:$K$2340,3,FALSE)</f>
        <v>  Allison A</v>
      </c>
      <c r="C1828" s="11">
        <f>VLOOKUP(A1828,'Medical Examinations'!$A$1:$L$2336,2,FALSE)</f>
        <v>29.59</v>
      </c>
      <c r="D1828" s="11">
        <f>VLOOKUP(A1828,'Medical Examinations'!$A$1:$L$2336,3,FALSE)</f>
        <v>4.06</v>
      </c>
      <c r="E1828" s="11" t="str">
        <f>VLOOKUP(A1828,'Medical Examinations'!$A$1:$L$2336,4,FALSE)</f>
        <v>No</v>
      </c>
      <c r="F1828" s="11" t="str">
        <f>VLOOKUP(A1828,'Medical Examinations'!$A$1:$L$2336,5,FALSE)</f>
        <v>No</v>
      </c>
      <c r="G1828" s="11" t="str">
        <f>VLOOKUP(A1828,'Medical Examinations'!$A$1:$L$2336,6,FALSE)</f>
        <v>No</v>
      </c>
      <c r="H1828" s="11">
        <f>VLOOKUP(A1828,'Medical Examinations'!$A$1:$L$2336,8,FALSE)</f>
        <v>0</v>
      </c>
      <c r="I1828" s="11" t="str">
        <f>VLOOKUP(A1828,'Medical Examinations'!$A$1:$L$2336,10,FALSE)</f>
        <v>No</v>
      </c>
      <c r="J1828" s="11" t="str">
        <f>VLOOKUP(A1828,'Medical Examinations'!$A$1:$L$2336,11,FALSE)</f>
        <v>Over Weight</v>
      </c>
      <c r="K1828" s="11" t="str">
        <f>VLOOKUP(A1828,'Medical Examinations'!$A$1:$L$2336,12,FALSE)</f>
        <v>Normal</v>
      </c>
      <c r="L1828" s="10">
        <f ca="1">VLOOKUP(A1828,'Hospitalisation Details'!$A$1:$Q$2344,3,FALSE)</f>
        <v>1991</v>
      </c>
      <c r="M1828" s="10" t="str">
        <f ca="1">VLOOKUP(A1828,'Hospitalisation Details'!$A$1:$Q$2344,5,FALSE)</f>
        <v>Aug</v>
      </c>
      <c r="N1828" s="11">
        <f ca="1">VLOOKUP(A1828,'Hospitalisation Details'!$A$1:$Q$2344,6,FALSE)</f>
        <v>24</v>
      </c>
      <c r="O1828" s="17">
        <f ca="1">VLOOKUP(A1828,'Hospitalisation Details'!$A$1:$Q$2344,7,FALSE)</f>
        <v>33474</v>
      </c>
      <c r="P1828" s="11">
        <f ca="1">VLOOKUP(A1828,'Hospitalisation Details'!$A$1:$Q$2344,10,FALSE)</f>
        <v>19350.37</v>
      </c>
      <c r="Q1828" s="11" t="str">
        <f ca="1">VLOOKUP(A1828,'Hospitalisation Details'!$A$1:$Q$2344,12,FALSE)</f>
        <v>tier - 1</v>
      </c>
      <c r="R1828" s="11" t="str">
        <f ca="1">VLOOKUP(A1828,'Hospitalisation Details'!$A$1:$Q$2344,14,FALSE)</f>
        <v>tier - 3</v>
      </c>
      <c r="S1828" s="11">
        <f ca="1">VLOOKUP(A1828,'Hospitalisation Details'!$A$1:$Q$2344,17,FALSE)</f>
        <v>34</v>
      </c>
      <c r="T1828" s="11" t="str">
        <f ca="1">VLOOKUP(A1828,'Hospitalisation Details'!$A$1:$Q$2336,16,FALSE)</f>
        <v>R1013</v>
      </c>
    </row>
    <row r="1829" ht="15.5" spans="1:20">
      <c r="A1829" s="10" t="s">
        <v>6567</v>
      </c>
      <c r="B1829" s="11" t="str">
        <f>VLOOKUP(A1829,'Customer Names'!$H$6:$K$2340,3,FALSE)</f>
        <v>  Julie</v>
      </c>
      <c r="C1829" s="11">
        <f>VLOOKUP(A1829,'Medical Examinations'!$A$1:$L$2336,2,FALSE)</f>
        <v>31.35</v>
      </c>
      <c r="D1829" s="11">
        <f>VLOOKUP(A1829,'Medical Examinations'!$A$1:$L$2336,3,FALSE)</f>
        <v>4.2</v>
      </c>
      <c r="E1829" s="11" t="str">
        <f>VLOOKUP(A1829,'Medical Examinations'!$A$1:$L$2336,4,FALSE)</f>
        <v>No</v>
      </c>
      <c r="F1829" s="11" t="str">
        <f>VLOOKUP(A1829,'Medical Examinations'!$A$1:$L$2336,5,FALSE)</f>
        <v>yes</v>
      </c>
      <c r="G1829" s="11" t="str">
        <f>VLOOKUP(A1829,'Medical Examinations'!$A$1:$L$2336,6,FALSE)</f>
        <v>No</v>
      </c>
      <c r="H1829" s="11">
        <f>VLOOKUP(A1829,'Medical Examinations'!$A$1:$L$2336,8,FALSE)</f>
        <v>1</v>
      </c>
      <c r="I1829" s="11" t="str">
        <f>VLOOKUP(A1829,'Medical Examinations'!$A$1:$L$2336,10,FALSE)</f>
        <v>No</v>
      </c>
      <c r="J1829" s="11" t="str">
        <f>VLOOKUP(A1829,'Medical Examinations'!$A$1:$L$2336,11,FALSE)</f>
        <v>Obesity</v>
      </c>
      <c r="K1829" s="11" t="str">
        <f>VLOOKUP(A1829,'Medical Examinations'!$A$1:$L$2336,12,FALSE)</f>
        <v>Normal</v>
      </c>
      <c r="L1829" s="10">
        <f ca="1">VLOOKUP(A1829,'Hospitalisation Details'!$A$1:$Q$2344,3,FALSE)</f>
        <v>1987</v>
      </c>
      <c r="M1829" s="10" t="str">
        <f ca="1">VLOOKUP(A1829,'Hospitalisation Details'!$A$1:$Q$2344,5,FALSE)</f>
        <v>Jun</v>
      </c>
      <c r="N1829" s="11">
        <f ca="1">VLOOKUP(A1829,'Hospitalisation Details'!$A$1:$Q$2344,6,FALSE)</f>
        <v>30</v>
      </c>
      <c r="O1829" s="17">
        <f ca="1">VLOOKUP(A1829,'Hospitalisation Details'!$A$1:$Q$2344,7,FALSE)</f>
        <v>31958</v>
      </c>
      <c r="P1829" s="11">
        <f ca="1">VLOOKUP(A1829,'Hospitalisation Details'!$A$1:$Q$2344,10,FALSE)</f>
        <v>19362</v>
      </c>
      <c r="Q1829" s="11" t="str">
        <f ca="1">VLOOKUP(A1829,'Hospitalisation Details'!$A$1:$Q$2344,12,FALSE)</f>
        <v>tier - 1</v>
      </c>
      <c r="R1829" s="11" t="str">
        <f ca="1">VLOOKUP(A1829,'Hospitalisation Details'!$A$1:$Q$2344,14,FALSE)</f>
        <v>tier - 3</v>
      </c>
      <c r="S1829" s="11">
        <f ca="1">VLOOKUP(A1829,'Hospitalisation Details'!$A$1:$Q$2344,17,FALSE)</f>
        <v>38</v>
      </c>
      <c r="T1829" s="11" t="str">
        <f ca="1">VLOOKUP(A1829,'Hospitalisation Details'!$A$1:$Q$2336,16,FALSE)</f>
        <v>R1013</v>
      </c>
    </row>
    <row r="1830" ht="15.5" spans="1:20">
      <c r="A1830" s="10" t="s">
        <v>6569</v>
      </c>
      <c r="B1830" s="11" t="str">
        <f>VLOOKUP(A1830,'Customer Names'!$H$6:$K$2340,3,FALSE)</f>
        <v>  Katherine</v>
      </c>
      <c r="C1830" s="11">
        <f>VLOOKUP(A1830,'Medical Examinations'!$A$1:$L$2336,2,FALSE)</f>
        <v>20.52</v>
      </c>
      <c r="D1830" s="11">
        <f>VLOOKUP(A1830,'Medical Examinations'!$A$1:$L$2336,3,FALSE)</f>
        <v>4.83</v>
      </c>
      <c r="E1830" s="11" t="str">
        <f>VLOOKUP(A1830,'Medical Examinations'!$A$1:$L$2336,4,FALSE)</f>
        <v>No</v>
      </c>
      <c r="F1830" s="11" t="str">
        <f>VLOOKUP(A1830,'Medical Examinations'!$A$1:$L$2336,5,FALSE)</f>
        <v>No</v>
      </c>
      <c r="G1830" s="11" t="str">
        <f>VLOOKUP(A1830,'Medical Examinations'!$A$1:$L$2336,6,FALSE)</f>
        <v>No</v>
      </c>
      <c r="H1830" s="11">
        <f>VLOOKUP(A1830,'Medical Examinations'!$A$1:$L$2336,8,FALSE)</f>
        <v>0</v>
      </c>
      <c r="I1830" s="11" t="str">
        <f>VLOOKUP(A1830,'Medical Examinations'!$A$1:$L$2336,10,FALSE)</f>
        <v>No</v>
      </c>
      <c r="J1830" s="11" t="str">
        <f>VLOOKUP(A1830,'Medical Examinations'!$A$1:$L$2336,11,FALSE)</f>
        <v>Normal Weight</v>
      </c>
      <c r="K1830" s="11" t="str">
        <f>VLOOKUP(A1830,'Medical Examinations'!$A$1:$L$2336,12,FALSE)</f>
        <v>Normal</v>
      </c>
      <c r="L1830" s="10">
        <f ca="1">VLOOKUP(A1830,'Hospitalisation Details'!$A$1:$Q$2344,3,FALSE)</f>
        <v>1993</v>
      </c>
      <c r="M1830" s="10" t="str">
        <f ca="1">VLOOKUP(A1830,'Hospitalisation Details'!$A$1:$Q$2344,5,FALSE)</f>
        <v>Sep</v>
      </c>
      <c r="N1830" s="11">
        <f ca="1">VLOOKUP(A1830,'Hospitalisation Details'!$A$1:$Q$2344,6,FALSE)</f>
        <v>6</v>
      </c>
      <c r="O1830" s="17">
        <f ca="1">VLOOKUP(A1830,'Hospitalisation Details'!$A$1:$Q$2344,7,FALSE)</f>
        <v>34218</v>
      </c>
      <c r="P1830" s="11">
        <f ca="1">VLOOKUP(A1830,'Hospitalisation Details'!$A$1:$Q$2344,10,FALSE)</f>
        <v>19442.35</v>
      </c>
      <c r="Q1830" s="11" t="str">
        <f ca="1">VLOOKUP(A1830,'Hospitalisation Details'!$A$1:$Q$2344,12,FALSE)</f>
        <v>tier - 1</v>
      </c>
      <c r="R1830" s="11" t="str">
        <f ca="1">VLOOKUP(A1830,'Hospitalisation Details'!$A$1:$Q$2344,14,FALSE)</f>
        <v>tier - 3</v>
      </c>
      <c r="S1830" s="11">
        <f ca="1">VLOOKUP(A1830,'Hospitalisation Details'!$A$1:$Q$2344,17,FALSE)</f>
        <v>32</v>
      </c>
      <c r="T1830" s="11" t="str">
        <f ca="1">VLOOKUP(A1830,'Hospitalisation Details'!$A$1:$Q$2336,16,FALSE)</f>
        <v>R1012</v>
      </c>
    </row>
    <row r="1831" ht="15.5" spans="1:20">
      <c r="A1831" s="10" t="s">
        <v>6573</v>
      </c>
      <c r="B1831" s="11" t="str">
        <f>VLOOKUP(A1831,'Customer Names'!$H$6:$K$2340,3,FALSE)</f>
        <v>  Caleb</v>
      </c>
      <c r="C1831" s="11">
        <f>VLOOKUP(A1831,'Medical Examinations'!$A$1:$L$2336,2,FALSE)</f>
        <v>42.9</v>
      </c>
      <c r="D1831" s="11">
        <f>VLOOKUP(A1831,'Medical Examinations'!$A$1:$L$2336,3,FALSE)</f>
        <v>4.87</v>
      </c>
      <c r="E1831" s="11" t="str">
        <f>VLOOKUP(A1831,'Medical Examinations'!$A$1:$L$2336,4,FALSE)</f>
        <v>yes</v>
      </c>
      <c r="F1831" s="11" t="str">
        <f>VLOOKUP(A1831,'Medical Examinations'!$A$1:$L$2336,5,FALSE)</f>
        <v>No</v>
      </c>
      <c r="G1831" s="11" t="str">
        <f>VLOOKUP(A1831,'Medical Examinations'!$A$1:$L$2336,6,FALSE)</f>
        <v>No</v>
      </c>
      <c r="H1831" s="11">
        <f>VLOOKUP(A1831,'Medical Examinations'!$A$1:$L$2336,8,FALSE)</f>
        <v>1</v>
      </c>
      <c r="I1831" s="11" t="str">
        <f>VLOOKUP(A1831,'Medical Examinations'!$A$1:$L$2336,10,FALSE)</f>
        <v>No</v>
      </c>
      <c r="J1831" s="11" t="str">
        <f>VLOOKUP(A1831,'Medical Examinations'!$A$1:$L$2336,11,FALSE)</f>
        <v>Obesity</v>
      </c>
      <c r="K1831" s="11" t="str">
        <f>VLOOKUP(A1831,'Medical Examinations'!$A$1:$L$2336,12,FALSE)</f>
        <v>Normal</v>
      </c>
      <c r="L1831" s="10">
        <f ca="1">VLOOKUP(A1831,'Hospitalisation Details'!$A$1:$Q$2344,3,FALSE)</f>
        <v>1982</v>
      </c>
      <c r="M1831" s="10" t="str">
        <f ca="1">VLOOKUP(A1831,'Hospitalisation Details'!$A$1:$Q$2344,5,FALSE)</f>
        <v>Dec</v>
      </c>
      <c r="N1831" s="11">
        <f ca="1">VLOOKUP(A1831,'Hospitalisation Details'!$A$1:$Q$2344,6,FALSE)</f>
        <v>15</v>
      </c>
      <c r="O1831" s="17">
        <f ca="1">VLOOKUP(A1831,'Hospitalisation Details'!$A$1:$Q$2344,7,FALSE)</f>
        <v>30300</v>
      </c>
      <c r="P1831" s="11">
        <f ca="1">VLOOKUP(A1831,'Hospitalisation Details'!$A$1:$Q$2344,10,FALSE)</f>
        <v>19444.27</v>
      </c>
      <c r="Q1831" s="11" t="str">
        <f ca="1">VLOOKUP(A1831,'Hospitalisation Details'!$A$1:$Q$2344,12,FALSE)</f>
        <v>tier - 1</v>
      </c>
      <c r="R1831" s="11" t="str">
        <f ca="1">VLOOKUP(A1831,'Hospitalisation Details'!$A$1:$Q$2344,14,FALSE)</f>
        <v>tier - 1</v>
      </c>
      <c r="S1831" s="11">
        <f ca="1">VLOOKUP(A1831,'Hospitalisation Details'!$A$1:$Q$2344,17,FALSE)</f>
        <v>42</v>
      </c>
      <c r="T1831" s="11" t="str">
        <f ca="1">VLOOKUP(A1831,'Hospitalisation Details'!$A$1:$Q$2336,16,FALSE)</f>
        <v>R1013</v>
      </c>
    </row>
    <row r="1832" ht="15.5" spans="1:20">
      <c r="A1832" s="10" t="s">
        <v>6577</v>
      </c>
      <c r="B1832" s="11" t="str">
        <f>VLOOKUP(A1832,'Customer Names'!$H$6:$K$2340,3,FALSE)</f>
        <v>  Jaime</v>
      </c>
      <c r="C1832" s="11">
        <f>VLOOKUP(A1832,'Medical Examinations'!$A$1:$L$2336,2,FALSE)</f>
        <v>24.6</v>
      </c>
      <c r="D1832" s="11">
        <f>VLOOKUP(A1832,'Medical Examinations'!$A$1:$L$2336,3,FALSE)</f>
        <v>5.86</v>
      </c>
      <c r="E1832" s="11" t="str">
        <f>VLOOKUP(A1832,'Medical Examinations'!$A$1:$L$2336,4,FALSE)</f>
        <v>No</v>
      </c>
      <c r="F1832" s="11" t="str">
        <f>VLOOKUP(A1832,'Medical Examinations'!$A$1:$L$2336,5,FALSE)</f>
        <v>No</v>
      </c>
      <c r="G1832" s="11" t="str">
        <f>VLOOKUP(A1832,'Medical Examinations'!$A$1:$L$2336,6,FALSE)</f>
        <v>Yes</v>
      </c>
      <c r="H1832" s="11">
        <f>VLOOKUP(A1832,'Medical Examinations'!$A$1:$L$2336,8,FALSE)</f>
        <v>1</v>
      </c>
      <c r="I1832" s="11" t="str">
        <f>VLOOKUP(A1832,'Medical Examinations'!$A$1:$L$2336,10,FALSE)</f>
        <v>No</v>
      </c>
      <c r="J1832" s="11" t="str">
        <f>VLOOKUP(A1832,'Medical Examinations'!$A$1:$L$2336,11,FALSE)</f>
        <v>Normal Weight</v>
      </c>
      <c r="K1832" s="11" t="str">
        <f>VLOOKUP(A1832,'Medical Examinations'!$A$1:$L$2336,12,FALSE)</f>
        <v>Prediabetes</v>
      </c>
      <c r="L1832" s="10">
        <f ca="1">VLOOKUP(A1832,'Hospitalisation Details'!$A$1:$Q$2344,3,FALSE)</f>
        <v>1987</v>
      </c>
      <c r="M1832" s="10" t="str">
        <f ca="1">VLOOKUP(A1832,'Hospitalisation Details'!$A$1:$Q$2344,5,FALSE)</f>
        <v>Nov</v>
      </c>
      <c r="N1832" s="11">
        <f ca="1">VLOOKUP(A1832,'Hospitalisation Details'!$A$1:$Q$2344,6,FALSE)</f>
        <v>30</v>
      </c>
      <c r="O1832" s="17">
        <f ca="1">VLOOKUP(A1832,'Hospitalisation Details'!$A$1:$Q$2344,7,FALSE)</f>
        <v>32111</v>
      </c>
      <c r="P1832" s="11">
        <f ca="1">VLOOKUP(A1832,'Hospitalisation Details'!$A$1:$Q$2344,10,FALSE)</f>
        <v>19496.72</v>
      </c>
      <c r="Q1832" s="11" t="str">
        <f ca="1">VLOOKUP(A1832,'Hospitalisation Details'!$A$1:$Q$2344,12,FALSE)</f>
        <v>tier - 1</v>
      </c>
      <c r="R1832" s="11" t="str">
        <f ca="1">VLOOKUP(A1832,'Hospitalisation Details'!$A$1:$Q$2344,14,FALSE)</f>
        <v>tier - 3</v>
      </c>
      <c r="S1832" s="11">
        <f ca="1">VLOOKUP(A1832,'Hospitalisation Details'!$A$1:$Q$2344,17,FALSE)</f>
        <v>37</v>
      </c>
      <c r="T1832" s="11" t="str">
        <f ca="1">VLOOKUP(A1832,'Hospitalisation Details'!$A$1:$Q$2336,16,FALSE)</f>
        <v>R1019</v>
      </c>
    </row>
    <row r="1833" ht="15.5" spans="1:20">
      <c r="A1833" s="10" t="s">
        <v>6581</v>
      </c>
      <c r="B1833" s="11" t="str">
        <f>VLOOKUP(A1833,'Customer Names'!$H$6:$K$2340,3,FALSE)</f>
        <v>  Hannah</v>
      </c>
      <c r="C1833" s="11">
        <f>VLOOKUP(A1833,'Medical Examinations'!$A$1:$L$2336,2,FALSE)</f>
        <v>28.405</v>
      </c>
      <c r="D1833" s="11">
        <f>VLOOKUP(A1833,'Medical Examinations'!$A$1:$L$2336,3,FALSE)</f>
        <v>4.12</v>
      </c>
      <c r="E1833" s="11" t="str">
        <f>VLOOKUP(A1833,'Medical Examinations'!$A$1:$L$2336,4,FALSE)</f>
        <v>No</v>
      </c>
      <c r="F1833" s="11" t="str">
        <f>VLOOKUP(A1833,'Medical Examinations'!$A$1:$L$2336,5,FALSE)</f>
        <v>No</v>
      </c>
      <c r="G1833" s="11" t="str">
        <f>VLOOKUP(A1833,'Medical Examinations'!$A$1:$L$2336,6,FALSE)</f>
        <v>No</v>
      </c>
      <c r="H1833" s="11">
        <f>VLOOKUP(A1833,'Medical Examinations'!$A$1:$L$2336,8,FALSE)</f>
        <v>1</v>
      </c>
      <c r="I1833" s="11" t="str">
        <f>VLOOKUP(A1833,'Medical Examinations'!$A$1:$L$2336,10,FALSE)</f>
        <v>No</v>
      </c>
      <c r="J1833" s="11" t="str">
        <f>VLOOKUP(A1833,'Medical Examinations'!$A$1:$L$2336,11,FALSE)</f>
        <v>Over Weight</v>
      </c>
      <c r="K1833" s="11" t="str">
        <f>VLOOKUP(A1833,'Medical Examinations'!$A$1:$L$2336,12,FALSE)</f>
        <v>Normal</v>
      </c>
      <c r="L1833" s="10">
        <f ca="1">VLOOKUP(A1833,'Hospitalisation Details'!$A$1:$Q$2344,3,FALSE)</f>
        <v>1980</v>
      </c>
      <c r="M1833" s="10" t="str">
        <f ca="1">VLOOKUP(A1833,'Hospitalisation Details'!$A$1:$Q$2344,5,FALSE)</f>
        <v>Nov</v>
      </c>
      <c r="N1833" s="11">
        <f ca="1">VLOOKUP(A1833,'Hospitalisation Details'!$A$1:$Q$2344,6,FALSE)</f>
        <v>8</v>
      </c>
      <c r="O1833" s="17">
        <f ca="1">VLOOKUP(A1833,'Hospitalisation Details'!$A$1:$Q$2344,7,FALSE)</f>
        <v>29533</v>
      </c>
      <c r="P1833" s="11">
        <f ca="1">VLOOKUP(A1833,'Hospitalisation Details'!$A$1:$Q$2344,10,FALSE)</f>
        <v>19515.54</v>
      </c>
      <c r="Q1833" s="11" t="str">
        <f ca="1">VLOOKUP(A1833,'Hospitalisation Details'!$A$1:$Q$2344,12,FALSE)</f>
        <v>tier - 1</v>
      </c>
      <c r="R1833" s="11" t="str">
        <f ca="1">VLOOKUP(A1833,'Hospitalisation Details'!$A$1:$Q$2344,14,FALSE)</f>
        <v>tier - 1</v>
      </c>
      <c r="S1833" s="11">
        <f ca="1">VLOOKUP(A1833,'Hospitalisation Details'!$A$1:$Q$2344,17,FALSE)</f>
        <v>44</v>
      </c>
      <c r="T1833" s="11" t="str">
        <f ca="1">VLOOKUP(A1833,'Hospitalisation Details'!$A$1:$Q$2336,16,FALSE)</f>
        <v>R1013</v>
      </c>
    </row>
    <row r="1834" ht="15.5" spans="1:20">
      <c r="A1834" s="10" t="s">
        <v>6584</v>
      </c>
      <c r="B1834" s="11" t="str">
        <f>VLOOKUP(A1834,'Customer Names'!$H$6:$K$2340,3,FALSE)</f>
        <v>  Zachariah</v>
      </c>
      <c r="C1834" s="11">
        <f>VLOOKUP(A1834,'Medical Examinations'!$A$1:$L$2336,2,FALSE)</f>
        <v>34.675</v>
      </c>
      <c r="D1834" s="11">
        <f>VLOOKUP(A1834,'Medical Examinations'!$A$1:$L$2336,3,FALSE)</f>
        <v>5.71</v>
      </c>
      <c r="E1834" s="11" t="str">
        <f>VLOOKUP(A1834,'Medical Examinations'!$A$1:$L$2336,4,FALSE)</f>
        <v>yes</v>
      </c>
      <c r="F1834" s="11" t="str">
        <f>VLOOKUP(A1834,'Medical Examinations'!$A$1:$L$2336,5,FALSE)</f>
        <v>No</v>
      </c>
      <c r="G1834" s="11" t="str">
        <f>VLOOKUP(A1834,'Medical Examinations'!$A$1:$L$2336,6,FALSE)</f>
        <v>No</v>
      </c>
      <c r="H1834" s="11">
        <f>VLOOKUP(A1834,'Medical Examinations'!$A$1:$L$2336,8,FALSE)</f>
        <v>1</v>
      </c>
      <c r="I1834" s="11" t="str">
        <f>VLOOKUP(A1834,'Medical Examinations'!$A$1:$L$2336,10,FALSE)</f>
        <v>No</v>
      </c>
      <c r="J1834" s="11" t="str">
        <f>VLOOKUP(A1834,'Medical Examinations'!$A$1:$L$2336,11,FALSE)</f>
        <v>Obesity</v>
      </c>
      <c r="K1834" s="11" t="str">
        <f>VLOOKUP(A1834,'Medical Examinations'!$A$1:$L$2336,12,FALSE)</f>
        <v>Prediabetes</v>
      </c>
      <c r="L1834" s="10">
        <f ca="1">VLOOKUP(A1834,'Hospitalisation Details'!$A$1:$Q$2344,3,FALSE)</f>
        <v>1992</v>
      </c>
      <c r="M1834" s="10" t="str">
        <f ca="1">VLOOKUP(A1834,'Hospitalisation Details'!$A$1:$Q$2344,5,FALSE)</f>
        <v>Aug</v>
      </c>
      <c r="N1834" s="11">
        <f ca="1">VLOOKUP(A1834,'Hospitalisation Details'!$A$1:$Q$2344,6,FALSE)</f>
        <v>19</v>
      </c>
      <c r="O1834" s="17">
        <f ca="1">VLOOKUP(A1834,'Hospitalisation Details'!$A$1:$Q$2344,7,FALSE)</f>
        <v>33835</v>
      </c>
      <c r="P1834" s="11">
        <f ca="1">VLOOKUP(A1834,'Hospitalisation Details'!$A$1:$Q$2344,10,FALSE)</f>
        <v>19521.97</v>
      </c>
      <c r="Q1834" s="11" t="str">
        <f ca="1">VLOOKUP(A1834,'Hospitalisation Details'!$A$1:$Q$2344,12,FALSE)</f>
        <v>tier - 1</v>
      </c>
      <c r="R1834" s="11" t="str">
        <f ca="1">VLOOKUP(A1834,'Hospitalisation Details'!$A$1:$Q$2344,14,FALSE)</f>
        <v>tier - 2</v>
      </c>
      <c r="S1834" s="11">
        <f ca="1">VLOOKUP(A1834,'Hospitalisation Details'!$A$1:$Q$2344,17,FALSE)</f>
        <v>33</v>
      </c>
      <c r="T1834" s="11" t="str">
        <f ca="1">VLOOKUP(A1834,'Hospitalisation Details'!$A$1:$Q$2336,16,FALSE)</f>
        <v>R1013</v>
      </c>
    </row>
    <row r="1835" ht="15.5" spans="1:20">
      <c r="A1835" s="10" t="s">
        <v>6587</v>
      </c>
      <c r="B1835" s="11" t="str">
        <f>VLOOKUP(A1835,'Customer Names'!$H$6:$K$2340,3,FALSE)</f>
        <v>  Patricia A</v>
      </c>
      <c r="C1835" s="11">
        <f>VLOOKUP(A1835,'Medical Examinations'!$A$1:$L$2336,2,FALSE)</f>
        <v>18.85</v>
      </c>
      <c r="D1835" s="11">
        <f>VLOOKUP(A1835,'Medical Examinations'!$A$1:$L$2336,3,FALSE)</f>
        <v>6.03</v>
      </c>
      <c r="E1835" s="11" t="str">
        <f>VLOOKUP(A1835,'Medical Examinations'!$A$1:$L$2336,4,FALSE)</f>
        <v>No</v>
      </c>
      <c r="F1835" s="11" t="str">
        <f>VLOOKUP(A1835,'Medical Examinations'!$A$1:$L$2336,5,FALSE)</f>
        <v>No</v>
      </c>
      <c r="G1835" s="11" t="str">
        <f>VLOOKUP(A1835,'Medical Examinations'!$A$1:$L$2336,6,FALSE)</f>
        <v>No</v>
      </c>
      <c r="H1835" s="11">
        <f>VLOOKUP(A1835,'Medical Examinations'!$A$1:$L$2336,8,FALSE)</f>
        <v>1</v>
      </c>
      <c r="I1835" s="11" t="str">
        <f>VLOOKUP(A1835,'Medical Examinations'!$A$1:$L$2336,10,FALSE)</f>
        <v>No</v>
      </c>
      <c r="J1835" s="11" t="str">
        <f>VLOOKUP(A1835,'Medical Examinations'!$A$1:$L$2336,11,FALSE)</f>
        <v>Normal Weight</v>
      </c>
      <c r="K1835" s="11" t="str">
        <f>VLOOKUP(A1835,'Medical Examinations'!$A$1:$L$2336,12,FALSE)</f>
        <v>Prediabetes</v>
      </c>
      <c r="L1835" s="10">
        <f ca="1">VLOOKUP(A1835,'Hospitalisation Details'!$A$1:$Q$2344,3,FALSE)</f>
        <v>1985</v>
      </c>
      <c r="M1835" s="10" t="str">
        <f ca="1">VLOOKUP(A1835,'Hospitalisation Details'!$A$1:$Q$2344,5,FALSE)</f>
        <v>Sep</v>
      </c>
      <c r="N1835" s="11">
        <f ca="1">VLOOKUP(A1835,'Hospitalisation Details'!$A$1:$Q$2344,6,FALSE)</f>
        <v>17</v>
      </c>
      <c r="O1835" s="17">
        <f ca="1">VLOOKUP(A1835,'Hospitalisation Details'!$A$1:$Q$2344,7,FALSE)</f>
        <v>31307</v>
      </c>
      <c r="P1835" s="11">
        <f ca="1">VLOOKUP(A1835,'Hospitalisation Details'!$A$1:$Q$2344,10,FALSE)</f>
        <v>19539.24</v>
      </c>
      <c r="Q1835" s="11" t="str">
        <f ca="1">VLOOKUP(A1835,'Hospitalisation Details'!$A$1:$Q$2344,12,FALSE)</f>
        <v>tier - 1</v>
      </c>
      <c r="R1835" s="11" t="str">
        <f ca="1">VLOOKUP(A1835,'Hospitalisation Details'!$A$1:$Q$2344,14,FALSE)</f>
        <v>tier - 1</v>
      </c>
      <c r="S1835" s="11">
        <f ca="1">VLOOKUP(A1835,'Hospitalisation Details'!$A$1:$Q$2344,17,FALSE)</f>
        <v>40</v>
      </c>
      <c r="T1835" s="11" t="str">
        <f ca="1">VLOOKUP(A1835,'Hospitalisation Details'!$A$1:$Q$2336,16,FALSE)</f>
        <v>R1013</v>
      </c>
    </row>
    <row r="1836" ht="15.5" spans="1:20">
      <c r="A1836" s="10" t="s">
        <v>6590</v>
      </c>
      <c r="B1836" s="11" t="str">
        <f>VLOOKUP(A1836,'Customer Names'!$H$6:$K$2340,3,FALSE)</f>
        <v>  Elizabeth A</v>
      </c>
      <c r="C1836" s="11">
        <f>VLOOKUP(A1836,'Medical Examinations'!$A$1:$L$2336,2,FALSE)</f>
        <v>34.13</v>
      </c>
      <c r="D1836" s="11">
        <f>VLOOKUP(A1836,'Medical Examinations'!$A$1:$L$2336,3,FALSE)</f>
        <v>5.65</v>
      </c>
      <c r="E1836" s="11" t="str">
        <f>VLOOKUP(A1836,'Medical Examinations'!$A$1:$L$2336,4,FALSE)</f>
        <v>No</v>
      </c>
      <c r="F1836" s="11" t="str">
        <f>VLOOKUP(A1836,'Medical Examinations'!$A$1:$L$2336,5,FALSE)</f>
        <v>No</v>
      </c>
      <c r="G1836" s="11" t="str">
        <f>VLOOKUP(A1836,'Medical Examinations'!$A$1:$L$2336,6,FALSE)</f>
        <v>Yes</v>
      </c>
      <c r="H1836" s="11">
        <f>VLOOKUP(A1836,'Medical Examinations'!$A$1:$L$2336,8,FALSE)</f>
        <v>1</v>
      </c>
      <c r="I1836" s="11" t="str">
        <f>VLOOKUP(A1836,'Medical Examinations'!$A$1:$L$2336,10,FALSE)</f>
        <v>No</v>
      </c>
      <c r="J1836" s="11" t="str">
        <f>VLOOKUP(A1836,'Medical Examinations'!$A$1:$L$2336,11,FALSE)</f>
        <v>Obesity</v>
      </c>
      <c r="K1836" s="11" t="str">
        <f>VLOOKUP(A1836,'Medical Examinations'!$A$1:$L$2336,12,FALSE)</f>
        <v>Normal</v>
      </c>
      <c r="L1836" s="10">
        <f ca="1">VLOOKUP(A1836,'Hospitalisation Details'!$A$1:$Q$2344,3,FALSE)</f>
        <v>1963</v>
      </c>
      <c r="M1836" s="10" t="str">
        <f ca="1">VLOOKUP(A1836,'Hospitalisation Details'!$A$1:$Q$2344,5,FALSE)</f>
        <v>Jul</v>
      </c>
      <c r="N1836" s="11">
        <f ca="1">VLOOKUP(A1836,'Hospitalisation Details'!$A$1:$Q$2344,6,FALSE)</f>
        <v>14</v>
      </c>
      <c r="O1836" s="17">
        <f ca="1">VLOOKUP(A1836,'Hospitalisation Details'!$A$1:$Q$2344,7,FALSE)</f>
        <v>23206</v>
      </c>
      <c r="P1836" s="11">
        <f ca="1">VLOOKUP(A1836,'Hospitalisation Details'!$A$1:$Q$2344,10,FALSE)</f>
        <v>19551.34</v>
      </c>
      <c r="Q1836" s="11" t="str">
        <f ca="1">VLOOKUP(A1836,'Hospitalisation Details'!$A$1:$Q$2344,12,FALSE)</f>
        <v>tier - 1</v>
      </c>
      <c r="R1836" s="11" t="str">
        <f ca="1">VLOOKUP(A1836,'Hospitalisation Details'!$A$1:$Q$2344,14,FALSE)</f>
        <v>tier - 3</v>
      </c>
      <c r="S1836" s="11">
        <f ca="1">VLOOKUP(A1836,'Hospitalisation Details'!$A$1:$Q$2344,17,FALSE)</f>
        <v>62</v>
      </c>
      <c r="T1836" s="11" t="str">
        <f ca="1">VLOOKUP(A1836,'Hospitalisation Details'!$A$1:$Q$2336,16,FALSE)</f>
        <v>R1012</v>
      </c>
    </row>
    <row r="1837" ht="15.5" spans="1:20">
      <c r="A1837" s="10" t="s">
        <v>6592</v>
      </c>
      <c r="B1837" s="11" t="str">
        <f>VLOOKUP(A1837,'Customer Names'!$H$6:$K$2340,3,FALSE)</f>
        <v>  Benjamin</v>
      </c>
      <c r="C1837" s="11">
        <f>VLOOKUP(A1837,'Medical Examinations'!$A$1:$L$2336,2,FALSE)</f>
        <v>17.34</v>
      </c>
      <c r="D1837" s="11">
        <f>VLOOKUP(A1837,'Medical Examinations'!$A$1:$L$2336,3,FALSE)</f>
        <v>5.05</v>
      </c>
      <c r="E1837" s="11" t="str">
        <f>VLOOKUP(A1837,'Medical Examinations'!$A$1:$L$2336,4,FALSE)</f>
        <v>No</v>
      </c>
      <c r="F1837" s="11" t="str">
        <f>VLOOKUP(A1837,'Medical Examinations'!$A$1:$L$2336,5,FALSE)</f>
        <v>No</v>
      </c>
      <c r="G1837" s="11" t="str">
        <f>VLOOKUP(A1837,'Medical Examinations'!$A$1:$L$2336,6,FALSE)</f>
        <v>No</v>
      </c>
      <c r="H1837" s="11">
        <f>VLOOKUP(A1837,'Medical Examinations'!$A$1:$L$2336,8,FALSE)</f>
        <v>0</v>
      </c>
      <c r="I1837" s="11" t="str">
        <f>VLOOKUP(A1837,'Medical Examinations'!$A$1:$L$2336,10,FALSE)</f>
        <v>No</v>
      </c>
      <c r="J1837" s="11" t="str">
        <f>VLOOKUP(A1837,'Medical Examinations'!$A$1:$L$2336,11,FALSE)</f>
        <v>Under Weight</v>
      </c>
      <c r="K1837" s="11" t="str">
        <f>VLOOKUP(A1837,'Medical Examinations'!$A$1:$L$2336,12,FALSE)</f>
        <v>Normal</v>
      </c>
      <c r="L1837" s="10">
        <f ca="1">VLOOKUP(A1837,'Hospitalisation Details'!$A$1:$Q$2344,3,FALSE)</f>
        <v>1978</v>
      </c>
      <c r="M1837" s="10" t="str">
        <f ca="1">VLOOKUP(A1837,'Hospitalisation Details'!$A$1:$Q$2344,5,FALSE)</f>
        <v>Sep</v>
      </c>
      <c r="N1837" s="11">
        <f ca="1">VLOOKUP(A1837,'Hospitalisation Details'!$A$1:$Q$2344,6,FALSE)</f>
        <v>24</v>
      </c>
      <c r="O1837" s="17">
        <f ca="1">VLOOKUP(A1837,'Hospitalisation Details'!$A$1:$Q$2344,7,FALSE)</f>
        <v>28757</v>
      </c>
      <c r="P1837" s="11">
        <f ca="1">VLOOKUP(A1837,'Hospitalisation Details'!$A$1:$Q$2344,10,FALSE)</f>
        <v>19594.81</v>
      </c>
      <c r="Q1837" s="11" t="str">
        <f ca="1">VLOOKUP(A1837,'Hospitalisation Details'!$A$1:$Q$2344,12,FALSE)</f>
        <v>tier - 1</v>
      </c>
      <c r="R1837" s="11" t="str">
        <f ca="1">VLOOKUP(A1837,'Hospitalisation Details'!$A$1:$Q$2344,14,FALSE)</f>
        <v>tier - 1</v>
      </c>
      <c r="S1837" s="11">
        <f ca="1">VLOOKUP(A1837,'Hospitalisation Details'!$A$1:$Q$2344,17,FALSE)</f>
        <v>47</v>
      </c>
      <c r="T1837" s="11" t="str">
        <f ca="1">VLOOKUP(A1837,'Hospitalisation Details'!$A$1:$Q$2336,16,FALSE)</f>
        <v>R1024</v>
      </c>
    </row>
    <row r="1838" ht="15.5" spans="1:20">
      <c r="A1838" s="10" t="s">
        <v>6594</v>
      </c>
      <c r="B1838" s="11" t="str">
        <f>VLOOKUP(A1838,'Customer Names'!$H$6:$K$2340,3,FALSE)</f>
        <v>  Breno</v>
      </c>
      <c r="C1838" s="11">
        <f>VLOOKUP(A1838,'Medical Examinations'!$A$1:$L$2336,2,FALSE)</f>
        <v>17.44</v>
      </c>
      <c r="D1838" s="11">
        <f>VLOOKUP(A1838,'Medical Examinations'!$A$1:$L$2336,3,FALSE)</f>
        <v>6.26</v>
      </c>
      <c r="E1838" s="11" t="str">
        <f>VLOOKUP(A1838,'Medical Examinations'!$A$1:$L$2336,4,FALSE)</f>
        <v>No</v>
      </c>
      <c r="F1838" s="11" t="str">
        <f>VLOOKUP(A1838,'Medical Examinations'!$A$1:$L$2336,5,FALSE)</f>
        <v>No</v>
      </c>
      <c r="G1838" s="11" t="str">
        <f>VLOOKUP(A1838,'Medical Examinations'!$A$1:$L$2336,6,FALSE)</f>
        <v>No</v>
      </c>
      <c r="H1838" s="11">
        <f>VLOOKUP(A1838,'Medical Examinations'!$A$1:$L$2336,8,FALSE)</f>
        <v>0</v>
      </c>
      <c r="I1838" s="11" t="str">
        <f>VLOOKUP(A1838,'Medical Examinations'!$A$1:$L$2336,10,FALSE)</f>
        <v>No</v>
      </c>
      <c r="J1838" s="11" t="str">
        <f>VLOOKUP(A1838,'Medical Examinations'!$A$1:$L$2336,11,FALSE)</f>
        <v>Under Weight</v>
      </c>
      <c r="K1838" s="11" t="str">
        <f>VLOOKUP(A1838,'Medical Examinations'!$A$1:$L$2336,12,FALSE)</f>
        <v>Prediabetes</v>
      </c>
      <c r="L1838" s="10">
        <f ca="1">VLOOKUP(A1838,'Hospitalisation Details'!$A$1:$Q$2344,3,FALSE)</f>
        <v>1994</v>
      </c>
      <c r="M1838" s="10" t="str">
        <f ca="1">VLOOKUP(A1838,'Hospitalisation Details'!$A$1:$Q$2344,5,FALSE)</f>
        <v>Aug</v>
      </c>
      <c r="N1838" s="11">
        <f ca="1">VLOOKUP(A1838,'Hospitalisation Details'!$A$1:$Q$2344,6,FALSE)</f>
        <v>27</v>
      </c>
      <c r="O1838" s="17">
        <f ca="1">VLOOKUP(A1838,'Hospitalisation Details'!$A$1:$Q$2344,7,FALSE)</f>
        <v>34573</v>
      </c>
      <c r="P1838" s="11">
        <f ca="1">VLOOKUP(A1838,'Hospitalisation Details'!$A$1:$Q$2344,10,FALSE)</f>
        <v>19673.34</v>
      </c>
      <c r="Q1838" s="11" t="str">
        <f ca="1">VLOOKUP(A1838,'Hospitalisation Details'!$A$1:$Q$2344,12,FALSE)</f>
        <v>tier - 1</v>
      </c>
      <c r="R1838" s="11" t="str">
        <f ca="1">VLOOKUP(A1838,'Hospitalisation Details'!$A$1:$Q$2344,14,FALSE)</f>
        <v>tier - 2</v>
      </c>
      <c r="S1838" s="11">
        <f ca="1">VLOOKUP(A1838,'Hospitalisation Details'!$A$1:$Q$2344,17,FALSE)</f>
        <v>31</v>
      </c>
      <c r="T1838" s="11" t="str">
        <f ca="1">VLOOKUP(A1838,'Hospitalisation Details'!$A$1:$Q$2336,16,FALSE)</f>
        <v>R1012</v>
      </c>
    </row>
    <row r="1839" ht="15.5" spans="1:20">
      <c r="A1839" s="10" t="s">
        <v>6598</v>
      </c>
      <c r="B1839" s="11" t="str">
        <f>VLOOKUP(A1839,'Customer Names'!$H$6:$K$2340,3,FALSE)</f>
        <v>  Takaya</v>
      </c>
      <c r="C1839" s="11">
        <f>VLOOKUP(A1839,'Medical Examinations'!$A$1:$L$2336,2,FALSE)</f>
        <v>33.66</v>
      </c>
      <c r="D1839" s="11">
        <f>VLOOKUP(A1839,'Medical Examinations'!$A$1:$L$2336,3,FALSE)</f>
        <v>4.08</v>
      </c>
      <c r="E1839" s="11" t="str">
        <f>VLOOKUP(A1839,'Medical Examinations'!$A$1:$L$2336,4,FALSE)</f>
        <v>yes</v>
      </c>
      <c r="F1839" s="11" t="str">
        <f>VLOOKUP(A1839,'Medical Examinations'!$A$1:$L$2336,5,FALSE)</f>
        <v>No</v>
      </c>
      <c r="G1839" s="11" t="str">
        <f>VLOOKUP(A1839,'Medical Examinations'!$A$1:$L$2336,6,FALSE)</f>
        <v>Yes</v>
      </c>
      <c r="H1839" s="11">
        <f>VLOOKUP(A1839,'Medical Examinations'!$A$1:$L$2336,8,FALSE)</f>
        <v>1</v>
      </c>
      <c r="I1839" s="11" t="str">
        <f>VLOOKUP(A1839,'Medical Examinations'!$A$1:$L$2336,10,FALSE)</f>
        <v>No</v>
      </c>
      <c r="J1839" s="11" t="str">
        <f>VLOOKUP(A1839,'Medical Examinations'!$A$1:$L$2336,11,FALSE)</f>
        <v>Obesity</v>
      </c>
      <c r="K1839" s="11" t="str">
        <f>VLOOKUP(A1839,'Medical Examinations'!$A$1:$L$2336,12,FALSE)</f>
        <v>Normal</v>
      </c>
      <c r="L1839" s="10">
        <f ca="1">VLOOKUP(A1839,'Hospitalisation Details'!$A$1:$Q$2344,3,FALSE)</f>
        <v>1990</v>
      </c>
      <c r="M1839" s="10" t="str">
        <f ca="1">VLOOKUP(A1839,'Hospitalisation Details'!$A$1:$Q$2344,5,FALSE)</f>
        <v>Aug</v>
      </c>
      <c r="N1839" s="11">
        <f ca="1">VLOOKUP(A1839,'Hospitalisation Details'!$A$1:$Q$2344,6,FALSE)</f>
        <v>8</v>
      </c>
      <c r="O1839" s="17">
        <f ca="1">VLOOKUP(A1839,'Hospitalisation Details'!$A$1:$Q$2344,7,FALSE)</f>
        <v>33093</v>
      </c>
      <c r="P1839" s="11">
        <f ca="1">VLOOKUP(A1839,'Hospitalisation Details'!$A$1:$Q$2344,10,FALSE)</f>
        <v>19719.69</v>
      </c>
      <c r="Q1839" s="11" t="str">
        <f ca="1">VLOOKUP(A1839,'Hospitalisation Details'!$A$1:$Q$2344,12,FALSE)</f>
        <v>tier - 1</v>
      </c>
      <c r="R1839" s="11" t="str">
        <f ca="1">VLOOKUP(A1839,'Hospitalisation Details'!$A$1:$Q$2344,14,FALSE)</f>
        <v>tier - 2</v>
      </c>
      <c r="S1839" s="11">
        <f ca="1">VLOOKUP(A1839,'Hospitalisation Details'!$A$1:$Q$2344,17,FALSE)</f>
        <v>35</v>
      </c>
      <c r="T1839" s="11" t="str">
        <f ca="1">VLOOKUP(A1839,'Hospitalisation Details'!$A$1:$Q$2336,16,FALSE)</f>
        <v>R1013</v>
      </c>
    </row>
    <row r="1840" ht="15.5" spans="1:20">
      <c r="A1840" s="10" t="s">
        <v>6602</v>
      </c>
      <c r="B1840" s="11" t="str">
        <f>VLOOKUP(A1840,'Customer Names'!$H$6:$K$2340,3,FALSE)</f>
        <v>  Thomas IV</v>
      </c>
      <c r="C1840" s="11">
        <f>VLOOKUP(A1840,'Medical Examinations'!$A$1:$L$2336,2,FALSE)</f>
        <v>21.375</v>
      </c>
      <c r="D1840" s="11">
        <f>VLOOKUP(A1840,'Medical Examinations'!$A$1:$L$2336,3,FALSE)</f>
        <v>6.19</v>
      </c>
      <c r="E1840" s="11" t="str">
        <f>VLOOKUP(A1840,'Medical Examinations'!$A$1:$L$2336,4,FALSE)</f>
        <v>yes</v>
      </c>
      <c r="F1840" s="11" t="str">
        <f>VLOOKUP(A1840,'Medical Examinations'!$A$1:$L$2336,5,FALSE)</f>
        <v>No</v>
      </c>
      <c r="G1840" s="11" t="str">
        <f>VLOOKUP(A1840,'Medical Examinations'!$A$1:$L$2336,6,FALSE)</f>
        <v>No</v>
      </c>
      <c r="H1840" s="11">
        <f>VLOOKUP(A1840,'Medical Examinations'!$A$1:$L$2336,8,FALSE)</f>
        <v>1</v>
      </c>
      <c r="I1840" s="11" t="str">
        <f>VLOOKUP(A1840,'Medical Examinations'!$A$1:$L$2336,10,FALSE)</f>
        <v>No</v>
      </c>
      <c r="J1840" s="11" t="str">
        <f>VLOOKUP(A1840,'Medical Examinations'!$A$1:$L$2336,11,FALSE)</f>
        <v>Normal Weight</v>
      </c>
      <c r="K1840" s="11" t="str">
        <f>VLOOKUP(A1840,'Medical Examinations'!$A$1:$L$2336,12,FALSE)</f>
        <v>Prediabetes</v>
      </c>
      <c r="L1840" s="10">
        <f ca="1">VLOOKUP(A1840,'Hospitalisation Details'!$A$1:$Q$2344,3,FALSE)</f>
        <v>1972</v>
      </c>
      <c r="M1840" s="10" t="str">
        <f ca="1">VLOOKUP(A1840,'Hospitalisation Details'!$A$1:$Q$2344,5,FALSE)</f>
        <v>Jun</v>
      </c>
      <c r="N1840" s="11">
        <f ca="1">VLOOKUP(A1840,'Hospitalisation Details'!$A$1:$Q$2344,6,FALSE)</f>
        <v>14</v>
      </c>
      <c r="O1840" s="17">
        <f ca="1">VLOOKUP(A1840,'Hospitalisation Details'!$A$1:$Q$2344,7,FALSE)</f>
        <v>26464</v>
      </c>
      <c r="P1840" s="11">
        <f ca="1">VLOOKUP(A1840,'Hospitalisation Details'!$A$1:$Q$2344,10,FALSE)</f>
        <v>19749.38</v>
      </c>
      <c r="Q1840" s="11" t="str">
        <f ca="1">VLOOKUP(A1840,'Hospitalisation Details'!$A$1:$Q$2344,12,FALSE)</f>
        <v>tier - 1</v>
      </c>
      <c r="R1840" s="11" t="str">
        <f ca="1">VLOOKUP(A1840,'Hospitalisation Details'!$A$1:$Q$2344,14,FALSE)</f>
        <v>tier - 3</v>
      </c>
      <c r="S1840" s="11">
        <f ca="1">VLOOKUP(A1840,'Hospitalisation Details'!$A$1:$Q$2344,17,FALSE)</f>
        <v>53</v>
      </c>
      <c r="T1840" s="11" t="str">
        <f ca="1">VLOOKUP(A1840,'Hospitalisation Details'!$A$1:$Q$2336,16,FALSE)</f>
        <v>R1013</v>
      </c>
    </row>
    <row r="1841" ht="15.5" spans="1:20">
      <c r="A1841" s="10" t="s">
        <v>6605</v>
      </c>
      <c r="B1841" s="11" t="str">
        <f>VLOOKUP(A1841,'Customer Names'!$H$6:$K$2340,3,FALSE)</f>
        <v>  Bradley E</v>
      </c>
      <c r="C1841" s="11">
        <f>VLOOKUP(A1841,'Medical Examinations'!$A$1:$L$2336,2,FALSE)</f>
        <v>27.14</v>
      </c>
      <c r="D1841" s="11">
        <f>VLOOKUP(A1841,'Medical Examinations'!$A$1:$L$2336,3,FALSE)</f>
        <v>6.01</v>
      </c>
      <c r="E1841" s="11" t="str">
        <f>VLOOKUP(A1841,'Medical Examinations'!$A$1:$L$2336,4,FALSE)</f>
        <v>No</v>
      </c>
      <c r="F1841" s="11" t="str">
        <f>VLOOKUP(A1841,'Medical Examinations'!$A$1:$L$2336,5,FALSE)</f>
        <v>No</v>
      </c>
      <c r="G1841" s="11" t="str">
        <f>VLOOKUP(A1841,'Medical Examinations'!$A$1:$L$2336,6,FALSE)</f>
        <v>No</v>
      </c>
      <c r="H1841" s="11">
        <f>VLOOKUP(A1841,'Medical Examinations'!$A$1:$L$2336,8,FALSE)</f>
        <v>1</v>
      </c>
      <c r="I1841" s="11" t="str">
        <f>VLOOKUP(A1841,'Medical Examinations'!$A$1:$L$2336,10,FALSE)</f>
        <v>No</v>
      </c>
      <c r="J1841" s="11" t="str">
        <f>VLOOKUP(A1841,'Medical Examinations'!$A$1:$L$2336,11,FALSE)</f>
        <v>Over Weight</v>
      </c>
      <c r="K1841" s="11" t="str">
        <f>VLOOKUP(A1841,'Medical Examinations'!$A$1:$L$2336,12,FALSE)</f>
        <v>Prediabetes</v>
      </c>
      <c r="L1841" s="10">
        <f ca="1">VLOOKUP(A1841,'Hospitalisation Details'!$A$1:$Q$2344,3,FALSE)</f>
        <v>1979</v>
      </c>
      <c r="M1841" s="10" t="str">
        <f ca="1">VLOOKUP(A1841,'Hospitalisation Details'!$A$1:$Q$2344,5,FALSE)</f>
        <v>Oct</v>
      </c>
      <c r="N1841" s="11">
        <f ca="1">VLOOKUP(A1841,'Hospitalisation Details'!$A$1:$Q$2344,6,FALSE)</f>
        <v>30</v>
      </c>
      <c r="O1841" s="17">
        <f ca="1">VLOOKUP(A1841,'Hospitalisation Details'!$A$1:$Q$2344,7,FALSE)</f>
        <v>29158</v>
      </c>
      <c r="P1841" s="11">
        <f ca="1">VLOOKUP(A1841,'Hospitalisation Details'!$A$1:$Q$2344,10,FALSE)</f>
        <v>19798.05</v>
      </c>
      <c r="Q1841" s="11" t="str">
        <f ca="1">VLOOKUP(A1841,'Hospitalisation Details'!$A$1:$Q$2344,12,FALSE)</f>
        <v>tier - 1</v>
      </c>
      <c r="R1841" s="11" t="str">
        <f ca="1">VLOOKUP(A1841,'Hospitalisation Details'!$A$1:$Q$2344,14,FALSE)</f>
        <v>tier - 1</v>
      </c>
      <c r="S1841" s="11">
        <f ca="1">VLOOKUP(A1841,'Hospitalisation Details'!$A$1:$Q$2344,17,FALSE)</f>
        <v>46</v>
      </c>
      <c r="T1841" s="11" t="str">
        <f ca="1">VLOOKUP(A1841,'Hospitalisation Details'!$A$1:$Q$2336,16,FALSE)</f>
        <v>R1024</v>
      </c>
    </row>
    <row r="1842" ht="15.5" spans="1:20">
      <c r="A1842" s="10" t="s">
        <v>6608</v>
      </c>
      <c r="B1842" s="11" t="str">
        <f>VLOOKUP(A1842,'Customer Names'!$H$6:$K$2340,3,FALSE)</f>
        <v>  Megan</v>
      </c>
      <c r="C1842" s="11">
        <f>VLOOKUP(A1842,'Medical Examinations'!$A$1:$L$2336,2,FALSE)</f>
        <v>35.78</v>
      </c>
      <c r="D1842" s="11">
        <f>VLOOKUP(A1842,'Medical Examinations'!$A$1:$L$2336,3,FALSE)</f>
        <v>6.07</v>
      </c>
      <c r="E1842" s="11" t="str">
        <f>VLOOKUP(A1842,'Medical Examinations'!$A$1:$L$2336,4,FALSE)</f>
        <v>No</v>
      </c>
      <c r="F1842" s="11" t="str">
        <f>VLOOKUP(A1842,'Medical Examinations'!$A$1:$L$2336,5,FALSE)</f>
        <v>yes</v>
      </c>
      <c r="G1842" s="11" t="str">
        <f>VLOOKUP(A1842,'Medical Examinations'!$A$1:$L$2336,6,FALSE)</f>
        <v>No</v>
      </c>
      <c r="H1842" s="11">
        <f>VLOOKUP(A1842,'Medical Examinations'!$A$1:$L$2336,8,FALSE)</f>
        <v>1</v>
      </c>
      <c r="I1842" s="11" t="str">
        <f>VLOOKUP(A1842,'Medical Examinations'!$A$1:$L$2336,10,FALSE)</f>
        <v>No</v>
      </c>
      <c r="J1842" s="11" t="str">
        <f>VLOOKUP(A1842,'Medical Examinations'!$A$1:$L$2336,11,FALSE)</f>
        <v>Obesity</v>
      </c>
      <c r="K1842" s="11" t="str">
        <f>VLOOKUP(A1842,'Medical Examinations'!$A$1:$L$2336,12,FALSE)</f>
        <v>Prediabetes</v>
      </c>
      <c r="L1842" s="10">
        <f ca="1">VLOOKUP(A1842,'Hospitalisation Details'!$A$1:$Q$2344,3,FALSE)</f>
        <v>1997</v>
      </c>
      <c r="M1842" s="10" t="str">
        <f ca="1">VLOOKUP(A1842,'Hospitalisation Details'!$A$1:$Q$2344,5,FALSE)</f>
        <v>Oct</v>
      </c>
      <c r="N1842" s="11">
        <f ca="1">VLOOKUP(A1842,'Hospitalisation Details'!$A$1:$Q$2344,6,FALSE)</f>
        <v>18</v>
      </c>
      <c r="O1842" s="17">
        <f ca="1">VLOOKUP(A1842,'Hospitalisation Details'!$A$1:$Q$2344,7,FALSE)</f>
        <v>35721</v>
      </c>
      <c r="P1842" s="11">
        <f ca="1">VLOOKUP(A1842,'Hospitalisation Details'!$A$1:$Q$2344,10,FALSE)</f>
        <v>19933.46</v>
      </c>
      <c r="Q1842" s="11" t="str">
        <f ca="1">VLOOKUP(A1842,'Hospitalisation Details'!$A$1:$Q$2344,12,FALSE)</f>
        <v>tier - 1</v>
      </c>
      <c r="R1842" s="11" t="str">
        <f ca="1">VLOOKUP(A1842,'Hospitalisation Details'!$A$1:$Q$2344,14,FALSE)</f>
        <v>tier - 3</v>
      </c>
      <c r="S1842" s="11">
        <f ca="1">VLOOKUP(A1842,'Hospitalisation Details'!$A$1:$Q$2344,17,FALSE)</f>
        <v>28</v>
      </c>
      <c r="T1842" s="11" t="str">
        <f ca="1">VLOOKUP(A1842,'Hospitalisation Details'!$A$1:$Q$2336,16,FALSE)</f>
        <v>R1011</v>
      </c>
    </row>
    <row r="1843" ht="15.5" spans="1:20">
      <c r="A1843" s="10" t="s">
        <v>6612</v>
      </c>
      <c r="B1843" s="11" t="str">
        <f>VLOOKUP(A1843,'Customer Names'!$H$6:$K$2340,3,FALSE)</f>
        <v>  Ruby J</v>
      </c>
      <c r="C1843" s="11">
        <f>VLOOKUP(A1843,'Medical Examinations'!$A$1:$L$2336,2,FALSE)</f>
        <v>34.96</v>
      </c>
      <c r="D1843" s="11">
        <f>VLOOKUP(A1843,'Medical Examinations'!$A$1:$L$2336,3,FALSE)</f>
        <v>5.63</v>
      </c>
      <c r="E1843" s="11" t="str">
        <f>VLOOKUP(A1843,'Medical Examinations'!$A$1:$L$2336,4,FALSE)</f>
        <v>No</v>
      </c>
      <c r="F1843" s="11" t="str">
        <f>VLOOKUP(A1843,'Medical Examinations'!$A$1:$L$2336,5,FALSE)</f>
        <v>No</v>
      </c>
      <c r="G1843" s="11" t="str">
        <f>VLOOKUP(A1843,'Medical Examinations'!$A$1:$L$2336,6,FALSE)</f>
        <v>No</v>
      </c>
      <c r="H1843" s="11">
        <f>VLOOKUP(A1843,'Medical Examinations'!$A$1:$L$2336,8,FALSE)</f>
        <v>0</v>
      </c>
      <c r="I1843" s="11" t="str">
        <f>VLOOKUP(A1843,'Medical Examinations'!$A$1:$L$2336,10,FALSE)</f>
        <v>No</v>
      </c>
      <c r="J1843" s="11" t="str">
        <f>VLOOKUP(A1843,'Medical Examinations'!$A$1:$L$2336,11,FALSE)</f>
        <v>Obesity</v>
      </c>
      <c r="K1843" s="11" t="str">
        <f>VLOOKUP(A1843,'Medical Examinations'!$A$1:$L$2336,12,FALSE)</f>
        <v>Normal</v>
      </c>
      <c r="L1843" s="10">
        <f ca="1">VLOOKUP(A1843,'Hospitalisation Details'!$A$1:$Q$2344,3,FALSE)</f>
        <v>1980</v>
      </c>
      <c r="M1843" s="10" t="str">
        <f ca="1">VLOOKUP(A1843,'Hospitalisation Details'!$A$1:$Q$2344,5,FALSE)</f>
        <v>Oct</v>
      </c>
      <c r="N1843" s="11">
        <f ca="1">VLOOKUP(A1843,'Hospitalisation Details'!$A$1:$Q$2344,6,FALSE)</f>
        <v>9</v>
      </c>
      <c r="O1843" s="17">
        <f ca="1">VLOOKUP(A1843,'Hospitalisation Details'!$A$1:$Q$2344,7,FALSE)</f>
        <v>29503</v>
      </c>
      <c r="P1843" s="11">
        <f ca="1">VLOOKUP(A1843,'Hospitalisation Details'!$A$1:$Q$2344,10,FALSE)</f>
        <v>19964.75</v>
      </c>
      <c r="Q1843" s="11" t="str">
        <f ca="1">VLOOKUP(A1843,'Hospitalisation Details'!$A$1:$Q$2344,12,FALSE)</f>
        <v>tier - 1</v>
      </c>
      <c r="R1843" s="11" t="str">
        <f ca="1">VLOOKUP(A1843,'Hospitalisation Details'!$A$1:$Q$2344,14,FALSE)</f>
        <v>tier - 2</v>
      </c>
      <c r="S1843" s="11">
        <f ca="1">VLOOKUP(A1843,'Hospitalisation Details'!$A$1:$Q$2344,17,FALSE)</f>
        <v>45</v>
      </c>
      <c r="T1843" s="11" t="str">
        <f ca="1">VLOOKUP(A1843,'Hospitalisation Details'!$A$1:$Q$2336,16,FALSE)</f>
        <v>R1024</v>
      </c>
    </row>
    <row r="1844" ht="15.5" spans="1:20">
      <c r="A1844" s="10" t="s">
        <v>6616</v>
      </c>
      <c r="B1844" s="11" t="str">
        <f>VLOOKUP(A1844,'Customer Names'!$H$6:$K$2340,3,FALSE)</f>
        <v>  Bart</v>
      </c>
      <c r="C1844" s="11">
        <f>VLOOKUP(A1844,'Medical Examinations'!$A$1:$L$2336,2,FALSE)</f>
        <v>38.39</v>
      </c>
      <c r="D1844" s="11">
        <f>VLOOKUP(A1844,'Medical Examinations'!$A$1:$L$2336,3,FALSE)</f>
        <v>6.05</v>
      </c>
      <c r="E1844" s="11" t="str">
        <f>VLOOKUP(A1844,'Medical Examinations'!$A$1:$L$2336,4,FALSE)</f>
        <v>No</v>
      </c>
      <c r="F1844" s="11" t="str">
        <f>VLOOKUP(A1844,'Medical Examinations'!$A$1:$L$2336,5,FALSE)</f>
        <v>No</v>
      </c>
      <c r="G1844" s="11" t="str">
        <f>VLOOKUP(A1844,'Medical Examinations'!$A$1:$L$2336,6,FALSE)</f>
        <v>No</v>
      </c>
      <c r="H1844" s="11">
        <f>VLOOKUP(A1844,'Medical Examinations'!$A$1:$L$2336,8,FALSE)</f>
        <v>0</v>
      </c>
      <c r="I1844" s="11" t="str">
        <f>VLOOKUP(A1844,'Medical Examinations'!$A$1:$L$2336,10,FALSE)</f>
        <v>No</v>
      </c>
      <c r="J1844" s="11" t="str">
        <f>VLOOKUP(A1844,'Medical Examinations'!$A$1:$L$2336,11,FALSE)</f>
        <v>Obesity</v>
      </c>
      <c r="K1844" s="11" t="str">
        <f>VLOOKUP(A1844,'Medical Examinations'!$A$1:$L$2336,12,FALSE)</f>
        <v>Prediabetes</v>
      </c>
      <c r="L1844" s="10">
        <f ca="1">VLOOKUP(A1844,'Hospitalisation Details'!$A$1:$Q$2344,3,FALSE)</f>
        <v>1966</v>
      </c>
      <c r="M1844" s="10" t="str">
        <f ca="1">VLOOKUP(A1844,'Hospitalisation Details'!$A$1:$Q$2344,5,FALSE)</f>
        <v>Aug</v>
      </c>
      <c r="N1844" s="11">
        <f ca="1">VLOOKUP(A1844,'Hospitalisation Details'!$A$1:$Q$2344,6,FALSE)</f>
        <v>10</v>
      </c>
      <c r="O1844" s="17">
        <f ca="1">VLOOKUP(A1844,'Hospitalisation Details'!$A$1:$Q$2344,7,FALSE)</f>
        <v>24329</v>
      </c>
      <c r="P1844" s="11">
        <f ca="1">VLOOKUP(A1844,'Hospitalisation Details'!$A$1:$Q$2344,10,FALSE)</f>
        <v>19995.29</v>
      </c>
      <c r="Q1844" s="11" t="str">
        <f ca="1">VLOOKUP(A1844,'Hospitalisation Details'!$A$1:$Q$2344,12,FALSE)</f>
        <v>tier - 1</v>
      </c>
      <c r="R1844" s="11" t="str">
        <f ca="1">VLOOKUP(A1844,'Hospitalisation Details'!$A$1:$Q$2344,14,FALSE)</f>
        <v>tier - 3</v>
      </c>
      <c r="S1844" s="11">
        <f ca="1">VLOOKUP(A1844,'Hospitalisation Details'!$A$1:$Q$2344,17,FALSE)</f>
        <v>59</v>
      </c>
      <c r="T1844" s="11" t="str">
        <f ca="1">VLOOKUP(A1844,'Hospitalisation Details'!$A$1:$Q$2336,16,FALSE)</f>
        <v>R1026</v>
      </c>
    </row>
    <row r="1845" ht="15.5" spans="1:20">
      <c r="A1845" s="10" t="s">
        <v>6619</v>
      </c>
      <c r="B1845" s="11" t="str">
        <f>VLOOKUP(A1845,'Customer Names'!$H$6:$K$2340,3,FALSE)</f>
        <v>  Robert A</v>
      </c>
      <c r="C1845" s="11">
        <f>VLOOKUP(A1845,'Medical Examinations'!$A$1:$L$2336,2,FALSE)</f>
        <v>33.82</v>
      </c>
      <c r="D1845" s="11">
        <f>VLOOKUP(A1845,'Medical Examinations'!$A$1:$L$2336,3,FALSE)</f>
        <v>4.65</v>
      </c>
      <c r="E1845" s="11" t="str">
        <f>VLOOKUP(A1845,'Medical Examinations'!$A$1:$L$2336,4,FALSE)</f>
        <v>No</v>
      </c>
      <c r="F1845" s="11" t="str">
        <f>VLOOKUP(A1845,'Medical Examinations'!$A$1:$L$2336,5,FALSE)</f>
        <v>No</v>
      </c>
      <c r="G1845" s="11" t="str">
        <f>VLOOKUP(A1845,'Medical Examinations'!$A$1:$L$2336,6,FALSE)</f>
        <v>No</v>
      </c>
      <c r="H1845" s="11">
        <f>VLOOKUP(A1845,'Medical Examinations'!$A$1:$L$2336,8,FALSE)</f>
        <v>0</v>
      </c>
      <c r="I1845" s="11" t="str">
        <f>VLOOKUP(A1845,'Medical Examinations'!$A$1:$L$2336,10,FALSE)</f>
        <v>No</v>
      </c>
      <c r="J1845" s="11" t="str">
        <f>VLOOKUP(A1845,'Medical Examinations'!$A$1:$L$2336,11,FALSE)</f>
        <v>Obesity</v>
      </c>
      <c r="K1845" s="11" t="str">
        <f>VLOOKUP(A1845,'Medical Examinations'!$A$1:$L$2336,12,FALSE)</f>
        <v>Normal</v>
      </c>
      <c r="L1845" s="10">
        <f ca="1">VLOOKUP(A1845,'Hospitalisation Details'!$A$1:$Q$2344,3,FALSE)</f>
        <v>1988</v>
      </c>
      <c r="M1845" s="10" t="str">
        <f ca="1">VLOOKUP(A1845,'Hospitalisation Details'!$A$1:$Q$2344,5,FALSE)</f>
        <v>Jul</v>
      </c>
      <c r="N1845" s="11">
        <f ca="1">VLOOKUP(A1845,'Hospitalisation Details'!$A$1:$Q$2344,6,FALSE)</f>
        <v>25</v>
      </c>
      <c r="O1845" s="17">
        <f ca="1">VLOOKUP(A1845,'Hospitalisation Details'!$A$1:$Q$2344,7,FALSE)</f>
        <v>32349</v>
      </c>
      <c r="P1845" s="11">
        <f ca="1">VLOOKUP(A1845,'Hospitalisation Details'!$A$1:$Q$2344,10,FALSE)</f>
        <v>20009.63</v>
      </c>
      <c r="Q1845" s="11" t="str">
        <f ca="1">VLOOKUP(A1845,'Hospitalisation Details'!$A$1:$Q$2344,12,FALSE)</f>
        <v>tier - 2</v>
      </c>
      <c r="R1845" s="11" t="str">
        <f ca="1">VLOOKUP(A1845,'Hospitalisation Details'!$A$1:$Q$2344,14,FALSE)</f>
        <v>tier - 1</v>
      </c>
      <c r="S1845" s="11">
        <f ca="1">VLOOKUP(A1845,'Hospitalisation Details'!$A$1:$Q$2344,17,FALSE)</f>
        <v>37</v>
      </c>
      <c r="T1845" s="11" t="str">
        <f ca="1">VLOOKUP(A1845,'Hospitalisation Details'!$A$1:$Q$2336,16,FALSE)</f>
        <v>R1012</v>
      </c>
    </row>
    <row r="1846" ht="15.5" spans="1:20">
      <c r="A1846" s="10" t="s">
        <v>6622</v>
      </c>
      <c r="B1846" s="11" t="str">
        <f>VLOOKUP(A1846,'Customer Names'!$H$6:$K$2340,3,FALSE)</f>
        <v>  Adam</v>
      </c>
      <c r="C1846" s="11">
        <f>VLOOKUP(A1846,'Medical Examinations'!$A$1:$L$2336,2,FALSE)</f>
        <v>27.835</v>
      </c>
      <c r="D1846" s="11">
        <f>VLOOKUP(A1846,'Medical Examinations'!$A$1:$L$2336,3,FALSE)</f>
        <v>5.37</v>
      </c>
      <c r="E1846" s="11" t="str">
        <f>VLOOKUP(A1846,'Medical Examinations'!$A$1:$L$2336,4,FALSE)</f>
        <v>No</v>
      </c>
      <c r="F1846" s="11" t="str">
        <f>VLOOKUP(A1846,'Medical Examinations'!$A$1:$L$2336,5,FALSE)</f>
        <v>No</v>
      </c>
      <c r="G1846" s="11" t="str">
        <f>VLOOKUP(A1846,'Medical Examinations'!$A$1:$L$2336,6,FALSE)</f>
        <v>No</v>
      </c>
      <c r="H1846" s="11">
        <f>VLOOKUP(A1846,'Medical Examinations'!$A$1:$L$2336,8,FALSE)</f>
        <v>0</v>
      </c>
      <c r="I1846" s="11" t="str">
        <f>VLOOKUP(A1846,'Medical Examinations'!$A$1:$L$2336,10,FALSE)</f>
        <v>No</v>
      </c>
      <c r="J1846" s="11" t="str">
        <f>VLOOKUP(A1846,'Medical Examinations'!$A$1:$L$2336,11,FALSE)</f>
        <v>Over Weight</v>
      </c>
      <c r="K1846" s="11" t="str">
        <f>VLOOKUP(A1846,'Medical Examinations'!$A$1:$L$2336,12,FALSE)</f>
        <v>Normal</v>
      </c>
      <c r="L1846" s="10">
        <f ca="1">VLOOKUP(A1846,'Hospitalisation Details'!$A$1:$Q$2344,3,FALSE)</f>
        <v>1983</v>
      </c>
      <c r="M1846" s="10" t="str">
        <f ca="1">VLOOKUP(A1846,'Hospitalisation Details'!$A$1:$Q$2344,5,FALSE)</f>
        <v>Oct</v>
      </c>
      <c r="N1846" s="11">
        <f ca="1">VLOOKUP(A1846,'Hospitalisation Details'!$A$1:$Q$2344,6,FALSE)</f>
        <v>6</v>
      </c>
      <c r="O1846" s="17">
        <f ca="1">VLOOKUP(A1846,'Hospitalisation Details'!$A$1:$Q$2344,7,FALSE)</f>
        <v>30595</v>
      </c>
      <c r="P1846" s="11">
        <f ca="1">VLOOKUP(A1846,'Hospitalisation Details'!$A$1:$Q$2344,10,FALSE)</f>
        <v>20149.32</v>
      </c>
      <c r="Q1846" s="11" t="str">
        <f ca="1">VLOOKUP(A1846,'Hospitalisation Details'!$A$1:$Q$2344,12,FALSE)</f>
        <v>tier - 2</v>
      </c>
      <c r="R1846" s="11" t="str">
        <f ca="1">VLOOKUP(A1846,'Hospitalisation Details'!$A$1:$Q$2344,14,FALSE)</f>
        <v>tier - 1</v>
      </c>
      <c r="S1846" s="11">
        <f ca="1">VLOOKUP(A1846,'Hospitalisation Details'!$A$1:$Q$2344,17,FALSE)</f>
        <v>42</v>
      </c>
      <c r="T1846" s="11" t="str">
        <f ca="1">VLOOKUP(A1846,'Hospitalisation Details'!$A$1:$Q$2336,16,FALSE)</f>
        <v>R1016</v>
      </c>
    </row>
    <row r="1847" ht="15.5" spans="1:20">
      <c r="A1847" s="10" t="s">
        <v>6625</v>
      </c>
      <c r="B1847" s="11" t="str">
        <f>VLOOKUP(A1847,'Customer Names'!$H$6:$K$2340,3,FALSE)</f>
        <v>  Yemane Adhane</v>
      </c>
      <c r="C1847" s="11">
        <f>VLOOKUP(A1847,'Medical Examinations'!$A$1:$L$2336,2,FALSE)</f>
        <v>33</v>
      </c>
      <c r="D1847" s="11">
        <f>VLOOKUP(A1847,'Medical Examinations'!$A$1:$L$2336,3,FALSE)</f>
        <v>5.39</v>
      </c>
      <c r="E1847" s="11" t="str">
        <f>VLOOKUP(A1847,'Medical Examinations'!$A$1:$L$2336,4,FALSE)</f>
        <v>No</v>
      </c>
      <c r="F1847" s="11" t="str">
        <f>VLOOKUP(A1847,'Medical Examinations'!$A$1:$L$2336,5,FALSE)</f>
        <v>No</v>
      </c>
      <c r="G1847" s="11" t="str">
        <f>VLOOKUP(A1847,'Medical Examinations'!$A$1:$L$2336,6,FALSE)</f>
        <v>No</v>
      </c>
      <c r="H1847" s="11">
        <f>VLOOKUP(A1847,'Medical Examinations'!$A$1:$L$2336,8,FALSE)</f>
        <v>0</v>
      </c>
      <c r="I1847" s="11" t="str">
        <f>VLOOKUP(A1847,'Medical Examinations'!$A$1:$L$2336,10,FALSE)</f>
        <v>No</v>
      </c>
      <c r="J1847" s="11" t="str">
        <f>VLOOKUP(A1847,'Medical Examinations'!$A$1:$L$2336,11,FALSE)</f>
        <v>Obesity</v>
      </c>
      <c r="K1847" s="11" t="str">
        <f>VLOOKUP(A1847,'Medical Examinations'!$A$1:$L$2336,12,FALSE)</f>
        <v>Normal</v>
      </c>
      <c r="L1847" s="10">
        <f ca="1">VLOOKUP(A1847,'Hospitalisation Details'!$A$1:$Q$2344,3,FALSE)</f>
        <v>2002</v>
      </c>
      <c r="M1847" s="10" t="str">
        <f ca="1">VLOOKUP(A1847,'Hospitalisation Details'!$A$1:$Q$2344,5,FALSE)</f>
        <v>Jul</v>
      </c>
      <c r="N1847" s="11">
        <f ca="1">VLOOKUP(A1847,'Hospitalisation Details'!$A$1:$Q$2344,6,FALSE)</f>
        <v>9</v>
      </c>
      <c r="O1847" s="17">
        <f ca="1">VLOOKUP(A1847,'Hospitalisation Details'!$A$1:$Q$2344,7,FALSE)</f>
        <v>37446</v>
      </c>
      <c r="P1847" s="11">
        <f ca="1">VLOOKUP(A1847,'Hospitalisation Details'!$A$1:$Q$2344,10,FALSE)</f>
        <v>20167.34</v>
      </c>
      <c r="Q1847" s="11" t="str">
        <f ca="1">VLOOKUP(A1847,'Hospitalisation Details'!$A$1:$Q$2344,12,FALSE)</f>
        <v>tier - 3</v>
      </c>
      <c r="R1847" s="11" t="str">
        <f ca="1">VLOOKUP(A1847,'Hospitalisation Details'!$A$1:$Q$2344,14,FALSE)</f>
        <v>tier - 3</v>
      </c>
      <c r="S1847" s="11">
        <f ca="1">VLOOKUP(A1847,'Hospitalisation Details'!$A$1:$Q$2344,17,FALSE)</f>
        <v>23</v>
      </c>
      <c r="T1847" s="11" t="str">
        <f ca="1">VLOOKUP(A1847,'Hospitalisation Details'!$A$1:$Q$2336,16,FALSE)</f>
        <v>R1011</v>
      </c>
    </row>
    <row r="1848" ht="15.5" spans="1:20">
      <c r="A1848" s="10" t="s">
        <v>6629</v>
      </c>
      <c r="B1848" s="11" t="str">
        <f>VLOOKUP(A1848,'Customer Names'!$H$6:$K$2340,3,FALSE)</f>
        <v>  Jesse A</v>
      </c>
      <c r="C1848" s="11">
        <f>VLOOKUP(A1848,'Medical Examinations'!$A$1:$L$2336,2,FALSE)</f>
        <v>26.885</v>
      </c>
      <c r="D1848" s="11">
        <f>VLOOKUP(A1848,'Medical Examinations'!$A$1:$L$2336,3,FALSE)</f>
        <v>5.86</v>
      </c>
      <c r="E1848" s="11" t="str">
        <f>VLOOKUP(A1848,'Medical Examinations'!$A$1:$L$2336,4,FALSE)</f>
        <v>No</v>
      </c>
      <c r="F1848" s="11" t="str">
        <f>VLOOKUP(A1848,'Medical Examinations'!$A$1:$L$2336,5,FALSE)</f>
        <v>No</v>
      </c>
      <c r="G1848" s="11" t="str">
        <f>VLOOKUP(A1848,'Medical Examinations'!$A$1:$L$2336,6,FALSE)</f>
        <v>No</v>
      </c>
      <c r="H1848" s="11">
        <f>VLOOKUP(A1848,'Medical Examinations'!$A$1:$L$2336,8,FALSE)</f>
        <v>0</v>
      </c>
      <c r="I1848" s="11" t="str">
        <f>VLOOKUP(A1848,'Medical Examinations'!$A$1:$L$2336,10,FALSE)</f>
        <v>No</v>
      </c>
      <c r="J1848" s="11" t="str">
        <f>VLOOKUP(A1848,'Medical Examinations'!$A$1:$L$2336,11,FALSE)</f>
        <v>Over Weight</v>
      </c>
      <c r="K1848" s="11" t="str">
        <f>VLOOKUP(A1848,'Medical Examinations'!$A$1:$L$2336,12,FALSE)</f>
        <v>Prediabetes</v>
      </c>
      <c r="L1848" s="10">
        <f ca="1">VLOOKUP(A1848,'Hospitalisation Details'!$A$1:$Q$2344,3,FALSE)</f>
        <v>1994</v>
      </c>
      <c r="M1848" s="10" t="str">
        <f ca="1">VLOOKUP(A1848,'Hospitalisation Details'!$A$1:$Q$2344,5,FALSE)</f>
        <v>Jun</v>
      </c>
      <c r="N1848" s="11">
        <f ca="1">VLOOKUP(A1848,'Hospitalisation Details'!$A$1:$Q$2344,6,FALSE)</f>
        <v>8</v>
      </c>
      <c r="O1848" s="17">
        <f ca="1">VLOOKUP(A1848,'Hospitalisation Details'!$A$1:$Q$2344,7,FALSE)</f>
        <v>34493</v>
      </c>
      <c r="P1848" s="11">
        <f ca="1">VLOOKUP(A1848,'Hospitalisation Details'!$A$1:$Q$2344,10,FALSE)</f>
        <v>20177.67</v>
      </c>
      <c r="Q1848" s="11" t="str">
        <f ca="1">VLOOKUP(A1848,'Hospitalisation Details'!$A$1:$Q$2344,12,FALSE)</f>
        <v>tier - 2</v>
      </c>
      <c r="R1848" s="11" t="str">
        <f ca="1">VLOOKUP(A1848,'Hospitalisation Details'!$A$1:$Q$2344,14,FALSE)</f>
        <v>tier - 1</v>
      </c>
      <c r="S1848" s="11">
        <f ca="1">VLOOKUP(A1848,'Hospitalisation Details'!$A$1:$Q$2344,17,FALSE)</f>
        <v>31</v>
      </c>
      <c r="T1848" s="11" t="str">
        <f ca="1">VLOOKUP(A1848,'Hospitalisation Details'!$A$1:$Q$2336,16,FALSE)</f>
        <v>R1011</v>
      </c>
    </row>
    <row r="1849" ht="15.5" spans="1:20">
      <c r="A1849" s="10" t="s">
        <v>6632</v>
      </c>
      <c r="B1849" s="11" t="str">
        <f>VLOOKUP(A1849,'Customer Names'!$H$6:$K$2340,3,FALSE)</f>
        <v>  Bird</v>
      </c>
      <c r="C1849" s="11">
        <f>VLOOKUP(A1849,'Medical Examinations'!$A$1:$L$2336,2,FALSE)</f>
        <v>29.26</v>
      </c>
      <c r="D1849" s="11">
        <f>VLOOKUP(A1849,'Medical Examinations'!$A$1:$L$2336,3,FALSE)</f>
        <v>4.44</v>
      </c>
      <c r="E1849" s="11" t="str">
        <f>VLOOKUP(A1849,'Medical Examinations'!$A$1:$L$2336,4,FALSE)</f>
        <v>No</v>
      </c>
      <c r="F1849" s="11" t="str">
        <f>VLOOKUP(A1849,'Medical Examinations'!$A$1:$L$2336,5,FALSE)</f>
        <v>No</v>
      </c>
      <c r="G1849" s="11" t="str">
        <f>VLOOKUP(A1849,'Medical Examinations'!$A$1:$L$2336,6,FALSE)</f>
        <v>No</v>
      </c>
      <c r="H1849" s="11">
        <f>VLOOKUP(A1849,'Medical Examinations'!$A$1:$L$2336,8,FALSE)</f>
        <v>0</v>
      </c>
      <c r="I1849" s="11" t="str">
        <f>VLOOKUP(A1849,'Medical Examinations'!$A$1:$L$2336,10,FALSE)</f>
        <v>No</v>
      </c>
      <c r="J1849" s="11" t="str">
        <f>VLOOKUP(A1849,'Medical Examinations'!$A$1:$L$2336,11,FALSE)</f>
        <v>Over Weight</v>
      </c>
      <c r="K1849" s="11" t="str">
        <f>VLOOKUP(A1849,'Medical Examinations'!$A$1:$L$2336,12,FALSE)</f>
        <v>Normal</v>
      </c>
      <c r="L1849" s="10">
        <f ca="1">VLOOKUP(A1849,'Hospitalisation Details'!$A$1:$Q$2344,3,FALSE)</f>
        <v>1987</v>
      </c>
      <c r="M1849" s="10" t="str">
        <f ca="1">VLOOKUP(A1849,'Hospitalisation Details'!$A$1:$Q$2344,5,FALSE)</f>
        <v>Oct</v>
      </c>
      <c r="N1849" s="11">
        <f ca="1">VLOOKUP(A1849,'Hospitalisation Details'!$A$1:$Q$2344,6,FALSE)</f>
        <v>17</v>
      </c>
      <c r="O1849" s="17">
        <f ca="1">VLOOKUP(A1849,'Hospitalisation Details'!$A$1:$Q$2344,7,FALSE)</f>
        <v>32067</v>
      </c>
      <c r="P1849" s="11">
        <f ca="1">VLOOKUP(A1849,'Hospitalisation Details'!$A$1:$Q$2344,10,FALSE)</f>
        <v>20234.85</v>
      </c>
      <c r="Q1849" s="11" t="str">
        <f ca="1">VLOOKUP(A1849,'Hospitalisation Details'!$A$1:$Q$2344,12,FALSE)</f>
        <v>tier - 2</v>
      </c>
      <c r="R1849" s="11" t="str">
        <f ca="1">VLOOKUP(A1849,'Hospitalisation Details'!$A$1:$Q$2344,14,FALSE)</f>
        <v>tier - 3</v>
      </c>
      <c r="S1849" s="11">
        <f ca="1">VLOOKUP(A1849,'Hospitalisation Details'!$A$1:$Q$2344,17,FALSE)</f>
        <v>38</v>
      </c>
      <c r="T1849" s="11" t="str">
        <f ca="1">VLOOKUP(A1849,'Hospitalisation Details'!$A$1:$Q$2336,16,FALSE)</f>
        <v>R1012</v>
      </c>
    </row>
    <row r="1850" ht="15.5" spans="1:20">
      <c r="A1850" s="10" t="s">
        <v>6636</v>
      </c>
      <c r="B1850" s="11" t="str">
        <f>VLOOKUP(A1850,'Customer Names'!$H$6:$K$2340,3,FALSE)</f>
        <v>  Patrick M</v>
      </c>
      <c r="C1850" s="11">
        <f>VLOOKUP(A1850,'Medical Examinations'!$A$1:$L$2336,2,FALSE)</f>
        <v>26.98</v>
      </c>
      <c r="D1850" s="11">
        <f>VLOOKUP(A1850,'Medical Examinations'!$A$1:$L$2336,3,FALSE)</f>
        <v>4.41</v>
      </c>
      <c r="E1850" s="11" t="str">
        <f>VLOOKUP(A1850,'Medical Examinations'!$A$1:$L$2336,4,FALSE)</f>
        <v>No</v>
      </c>
      <c r="F1850" s="11" t="str">
        <f>VLOOKUP(A1850,'Medical Examinations'!$A$1:$L$2336,5,FALSE)</f>
        <v>No</v>
      </c>
      <c r="G1850" s="11" t="str">
        <f>VLOOKUP(A1850,'Medical Examinations'!$A$1:$L$2336,6,FALSE)</f>
        <v>No</v>
      </c>
      <c r="H1850" s="11">
        <f>VLOOKUP(A1850,'Medical Examinations'!$A$1:$L$2336,8,FALSE)</f>
        <v>0</v>
      </c>
      <c r="I1850" s="11" t="str">
        <f>VLOOKUP(A1850,'Medical Examinations'!$A$1:$L$2336,10,FALSE)</f>
        <v>No</v>
      </c>
      <c r="J1850" s="11" t="str">
        <f>VLOOKUP(A1850,'Medical Examinations'!$A$1:$L$2336,11,FALSE)</f>
        <v>Over Weight</v>
      </c>
      <c r="K1850" s="11" t="str">
        <f>VLOOKUP(A1850,'Medical Examinations'!$A$1:$L$2336,12,FALSE)</f>
        <v>Normal</v>
      </c>
      <c r="L1850" s="10">
        <f ca="1">VLOOKUP(A1850,'Hospitalisation Details'!$A$1:$Q$2344,3,FALSE)</f>
        <v>1966</v>
      </c>
      <c r="M1850" s="10" t="str">
        <f ca="1">VLOOKUP(A1850,'Hospitalisation Details'!$A$1:$Q$2344,5,FALSE)</f>
        <v>Aug</v>
      </c>
      <c r="N1850" s="11">
        <f ca="1">VLOOKUP(A1850,'Hospitalisation Details'!$A$1:$Q$2344,6,FALSE)</f>
        <v>22</v>
      </c>
      <c r="O1850" s="17">
        <f ca="1">VLOOKUP(A1850,'Hospitalisation Details'!$A$1:$Q$2344,7,FALSE)</f>
        <v>24341</v>
      </c>
      <c r="P1850" s="11">
        <f ca="1">VLOOKUP(A1850,'Hospitalisation Details'!$A$1:$Q$2344,10,FALSE)</f>
        <v>20253.84</v>
      </c>
      <c r="Q1850" s="11" t="str">
        <f ca="1">VLOOKUP(A1850,'Hospitalisation Details'!$A$1:$Q$2344,12,FALSE)</f>
        <v>tier - 2</v>
      </c>
      <c r="R1850" s="11" t="str">
        <f ca="1">VLOOKUP(A1850,'Hospitalisation Details'!$A$1:$Q$2344,14,FALSE)</f>
        <v>tier - 3</v>
      </c>
      <c r="S1850" s="11">
        <f ca="1">VLOOKUP(A1850,'Hospitalisation Details'!$A$1:$Q$2344,17,FALSE)</f>
        <v>59</v>
      </c>
      <c r="T1850" s="11" t="str">
        <f ca="1">VLOOKUP(A1850,'Hospitalisation Details'!$A$1:$Q$2336,16,FALSE)</f>
        <v>R1012</v>
      </c>
    </row>
    <row r="1851" ht="15.5" spans="1:20">
      <c r="A1851" s="10" t="s">
        <v>6639</v>
      </c>
      <c r="B1851" s="11" t="str">
        <f>VLOOKUP(A1851,'Customer Names'!$H$6:$K$2340,3,FALSE)</f>
        <v>  Kyle</v>
      </c>
      <c r="C1851" s="11">
        <f>VLOOKUP(A1851,'Medical Examinations'!$A$1:$L$2336,2,FALSE)</f>
        <v>32.11</v>
      </c>
      <c r="D1851" s="11">
        <f>VLOOKUP(A1851,'Medical Examinations'!$A$1:$L$2336,3,FALSE)</f>
        <v>5.19</v>
      </c>
      <c r="E1851" s="11" t="str">
        <f>VLOOKUP(A1851,'Medical Examinations'!$A$1:$L$2336,4,FALSE)</f>
        <v>No</v>
      </c>
      <c r="F1851" s="11" t="str">
        <f>VLOOKUP(A1851,'Medical Examinations'!$A$1:$L$2336,5,FALSE)</f>
        <v>No</v>
      </c>
      <c r="G1851" s="11" t="str">
        <f>VLOOKUP(A1851,'Medical Examinations'!$A$1:$L$2336,6,FALSE)</f>
        <v>Yes</v>
      </c>
      <c r="H1851" s="11">
        <f>VLOOKUP(A1851,'Medical Examinations'!$A$1:$L$2336,8,FALSE)</f>
        <v>1</v>
      </c>
      <c r="I1851" s="11" t="str">
        <f>VLOOKUP(A1851,'Medical Examinations'!$A$1:$L$2336,10,FALSE)</f>
        <v>No</v>
      </c>
      <c r="J1851" s="11" t="str">
        <f>VLOOKUP(A1851,'Medical Examinations'!$A$1:$L$2336,11,FALSE)</f>
        <v>Obesity</v>
      </c>
      <c r="K1851" s="11" t="str">
        <f>VLOOKUP(A1851,'Medical Examinations'!$A$1:$L$2336,12,FALSE)</f>
        <v>Normal</v>
      </c>
      <c r="L1851" s="10">
        <f ca="1">VLOOKUP(A1851,'Hospitalisation Details'!$A$1:$Q$2344,3,FALSE)</f>
        <v>1993</v>
      </c>
      <c r="M1851" s="10" t="str">
        <f ca="1">VLOOKUP(A1851,'Hospitalisation Details'!$A$1:$Q$2344,5,FALSE)</f>
        <v>Sep</v>
      </c>
      <c r="N1851" s="11">
        <f ca="1">VLOOKUP(A1851,'Hospitalisation Details'!$A$1:$Q$2344,6,FALSE)</f>
        <v>7</v>
      </c>
      <c r="O1851" s="17">
        <f ca="1">VLOOKUP(A1851,'Hospitalisation Details'!$A$1:$Q$2344,7,FALSE)</f>
        <v>34219</v>
      </c>
      <c r="P1851" s="11">
        <f ca="1">VLOOKUP(A1851,'Hospitalisation Details'!$A$1:$Q$2344,10,FALSE)</f>
        <v>20277.81</v>
      </c>
      <c r="Q1851" s="11" t="str">
        <f ca="1">VLOOKUP(A1851,'Hospitalisation Details'!$A$1:$Q$2344,12,FALSE)</f>
        <v>tier - 3</v>
      </c>
      <c r="R1851" s="11" t="str">
        <f ca="1">VLOOKUP(A1851,'Hospitalisation Details'!$A$1:$Q$2344,14,FALSE)</f>
        <v>tier - 3</v>
      </c>
      <c r="S1851" s="11">
        <f ca="1">VLOOKUP(A1851,'Hospitalisation Details'!$A$1:$Q$2344,17,FALSE)</f>
        <v>32</v>
      </c>
      <c r="T1851" s="11" t="str">
        <f ca="1">VLOOKUP(A1851,'Hospitalisation Details'!$A$1:$Q$2336,16,FALSE)</f>
        <v>R1016</v>
      </c>
    </row>
    <row r="1852" ht="15.5" spans="1:20">
      <c r="A1852" s="10" t="s">
        <v>6643</v>
      </c>
      <c r="B1852" s="11" t="str">
        <f>VLOOKUP(A1852,'Customer Names'!$H$6:$K$2340,3,FALSE)</f>
        <v>  Ryan</v>
      </c>
      <c r="C1852" s="11">
        <f>VLOOKUP(A1852,'Medical Examinations'!$A$1:$L$2336,2,FALSE)</f>
        <v>31.73</v>
      </c>
      <c r="D1852" s="11">
        <f>VLOOKUP(A1852,'Medical Examinations'!$A$1:$L$2336,3,FALSE)</f>
        <v>5.16</v>
      </c>
      <c r="E1852" s="11" t="str">
        <f>VLOOKUP(A1852,'Medical Examinations'!$A$1:$L$2336,4,FALSE)</f>
        <v>No</v>
      </c>
      <c r="F1852" s="11" t="str">
        <f>VLOOKUP(A1852,'Medical Examinations'!$A$1:$L$2336,5,FALSE)</f>
        <v>No</v>
      </c>
      <c r="G1852" s="11" t="str">
        <f>VLOOKUP(A1852,'Medical Examinations'!$A$1:$L$2336,6,FALSE)</f>
        <v>Yes</v>
      </c>
      <c r="H1852" s="11">
        <f>VLOOKUP(A1852,'Medical Examinations'!$A$1:$L$2336,8,FALSE)</f>
        <v>1</v>
      </c>
      <c r="I1852" s="11" t="str">
        <f>VLOOKUP(A1852,'Medical Examinations'!$A$1:$L$2336,10,FALSE)</f>
        <v>No</v>
      </c>
      <c r="J1852" s="11" t="str">
        <f>VLOOKUP(A1852,'Medical Examinations'!$A$1:$L$2336,11,FALSE)</f>
        <v>Obesity</v>
      </c>
      <c r="K1852" s="11" t="str">
        <f>VLOOKUP(A1852,'Medical Examinations'!$A$1:$L$2336,12,FALSE)</f>
        <v>Normal</v>
      </c>
      <c r="L1852" s="10">
        <f ca="1">VLOOKUP(A1852,'Hospitalisation Details'!$A$1:$Q$2344,3,FALSE)</f>
        <v>1985</v>
      </c>
      <c r="M1852" s="10" t="str">
        <f ca="1">VLOOKUP(A1852,'Hospitalisation Details'!$A$1:$Q$2344,5,FALSE)</f>
        <v>Sep</v>
      </c>
      <c r="N1852" s="11">
        <f ca="1">VLOOKUP(A1852,'Hospitalisation Details'!$A$1:$Q$2344,6,FALSE)</f>
        <v>17</v>
      </c>
      <c r="O1852" s="17">
        <f ca="1">VLOOKUP(A1852,'Hospitalisation Details'!$A$1:$Q$2344,7,FALSE)</f>
        <v>31307</v>
      </c>
      <c r="P1852" s="11">
        <f ca="1">VLOOKUP(A1852,'Hospitalisation Details'!$A$1:$Q$2344,10,FALSE)</f>
        <v>20296.86</v>
      </c>
      <c r="Q1852" s="11" t="str">
        <f ca="1">VLOOKUP(A1852,'Hospitalisation Details'!$A$1:$Q$2344,12,FALSE)</f>
        <v>tier - 3</v>
      </c>
      <c r="R1852" s="11" t="str">
        <f ca="1">VLOOKUP(A1852,'Hospitalisation Details'!$A$1:$Q$2344,14,FALSE)</f>
        <v>tier - 1</v>
      </c>
      <c r="S1852" s="11">
        <f ca="1">VLOOKUP(A1852,'Hospitalisation Details'!$A$1:$Q$2344,17,FALSE)</f>
        <v>40</v>
      </c>
      <c r="T1852" s="11" t="str">
        <f ca="1">VLOOKUP(A1852,'Hospitalisation Details'!$A$1:$Q$2336,16,FALSE)</f>
        <v>R1024</v>
      </c>
    </row>
    <row r="1853" ht="15.5" spans="1:20">
      <c r="A1853" s="10" t="s">
        <v>6647</v>
      </c>
      <c r="B1853" s="11" t="str">
        <f>VLOOKUP(A1853,'Customer Names'!$H$6:$K$2340,3,FALSE)</f>
        <v>  Yuri</v>
      </c>
      <c r="C1853" s="11">
        <f>VLOOKUP(A1853,'Medical Examinations'!$A$1:$L$2336,2,FALSE)</f>
        <v>22.515</v>
      </c>
      <c r="D1853" s="11">
        <f>VLOOKUP(A1853,'Medical Examinations'!$A$1:$L$2336,3,FALSE)</f>
        <v>4.24</v>
      </c>
      <c r="E1853" s="11" t="str">
        <f>VLOOKUP(A1853,'Medical Examinations'!$A$1:$L$2336,4,FALSE)</f>
        <v>No</v>
      </c>
      <c r="F1853" s="11" t="str">
        <f>VLOOKUP(A1853,'Medical Examinations'!$A$1:$L$2336,5,FALSE)</f>
        <v>No</v>
      </c>
      <c r="G1853" s="11" t="str">
        <f>VLOOKUP(A1853,'Medical Examinations'!$A$1:$L$2336,6,FALSE)</f>
        <v>No</v>
      </c>
      <c r="H1853" s="11">
        <f>VLOOKUP(A1853,'Medical Examinations'!$A$1:$L$2336,8,FALSE)</f>
        <v>0</v>
      </c>
      <c r="I1853" s="11" t="str">
        <f>VLOOKUP(A1853,'Medical Examinations'!$A$1:$L$2336,10,FALSE)</f>
        <v>No</v>
      </c>
      <c r="J1853" s="11" t="str">
        <f>VLOOKUP(A1853,'Medical Examinations'!$A$1:$L$2336,11,FALSE)</f>
        <v>Normal Weight</v>
      </c>
      <c r="K1853" s="11" t="str">
        <f>VLOOKUP(A1853,'Medical Examinations'!$A$1:$L$2336,12,FALSE)</f>
        <v>Normal</v>
      </c>
      <c r="L1853" s="10">
        <f ca="1">VLOOKUP(A1853,'Hospitalisation Details'!$A$1:$Q$2344,3,FALSE)</f>
        <v>1962</v>
      </c>
      <c r="M1853" s="10" t="str">
        <f ca="1">VLOOKUP(A1853,'Hospitalisation Details'!$A$1:$Q$2344,5,FALSE)</f>
        <v>Jul</v>
      </c>
      <c r="N1853" s="11">
        <f ca="1">VLOOKUP(A1853,'Hospitalisation Details'!$A$1:$Q$2344,6,FALSE)</f>
        <v>2</v>
      </c>
      <c r="O1853" s="17">
        <f ca="1">VLOOKUP(A1853,'Hospitalisation Details'!$A$1:$Q$2344,7,FALSE)</f>
        <v>22829</v>
      </c>
      <c r="P1853" s="11">
        <f ca="1">VLOOKUP(A1853,'Hospitalisation Details'!$A$1:$Q$2344,10,FALSE)</f>
        <v>20354.5</v>
      </c>
      <c r="Q1853" s="11" t="str">
        <f ca="1">VLOOKUP(A1853,'Hospitalisation Details'!$A$1:$Q$2344,12,FALSE)</f>
        <v>tier - 3</v>
      </c>
      <c r="R1853" s="11" t="str">
        <f ca="1">VLOOKUP(A1853,'Hospitalisation Details'!$A$1:$Q$2344,14,FALSE)</f>
        <v>tier - 2</v>
      </c>
      <c r="S1853" s="11">
        <f ca="1">VLOOKUP(A1853,'Hospitalisation Details'!$A$1:$Q$2344,17,FALSE)</f>
        <v>63</v>
      </c>
      <c r="T1853" s="11" t="str">
        <f ca="1">VLOOKUP(A1853,'Hospitalisation Details'!$A$1:$Q$2336,16,FALSE)</f>
        <v>R1026</v>
      </c>
    </row>
    <row r="1854" ht="15.5" spans="1:20">
      <c r="A1854" s="10" t="s">
        <v>6651</v>
      </c>
      <c r="B1854" s="11" t="str">
        <f>VLOOKUP(A1854,'Customer Names'!$H$6:$K$2340,3,FALSE)</f>
        <v>  Ryan</v>
      </c>
      <c r="C1854" s="11">
        <f>VLOOKUP(A1854,'Medical Examinations'!$A$1:$L$2336,2,FALSE)</f>
        <v>25.9</v>
      </c>
      <c r="D1854" s="11">
        <f>VLOOKUP(A1854,'Medical Examinations'!$A$1:$L$2336,3,FALSE)</f>
        <v>5.45</v>
      </c>
      <c r="E1854" s="11" t="str">
        <f>VLOOKUP(A1854,'Medical Examinations'!$A$1:$L$2336,4,FALSE)</f>
        <v>No</v>
      </c>
      <c r="F1854" s="11" t="str">
        <f>VLOOKUP(A1854,'Medical Examinations'!$A$1:$L$2336,5,FALSE)</f>
        <v>No</v>
      </c>
      <c r="G1854" s="11" t="str">
        <f>VLOOKUP(A1854,'Medical Examinations'!$A$1:$L$2336,6,FALSE)</f>
        <v>No</v>
      </c>
      <c r="H1854" s="11">
        <f>VLOOKUP(A1854,'Medical Examinations'!$A$1:$L$2336,8,FALSE)</f>
        <v>1</v>
      </c>
      <c r="I1854" s="11" t="str">
        <f>VLOOKUP(A1854,'Medical Examinations'!$A$1:$L$2336,10,FALSE)</f>
        <v>No</v>
      </c>
      <c r="J1854" s="11" t="str">
        <f>VLOOKUP(A1854,'Medical Examinations'!$A$1:$L$2336,11,FALSE)</f>
        <v>Over Weight</v>
      </c>
      <c r="K1854" s="11" t="str">
        <f>VLOOKUP(A1854,'Medical Examinations'!$A$1:$L$2336,12,FALSE)</f>
        <v>Normal</v>
      </c>
      <c r="L1854" s="10">
        <f ca="1">VLOOKUP(A1854,'Hospitalisation Details'!$A$1:$Q$2344,3,FALSE)</f>
        <v>1985</v>
      </c>
      <c r="M1854" s="10" t="str">
        <f ca="1">VLOOKUP(A1854,'Hospitalisation Details'!$A$1:$Q$2344,5,FALSE)</f>
        <v>Jul</v>
      </c>
      <c r="N1854" s="11">
        <f ca="1">VLOOKUP(A1854,'Hospitalisation Details'!$A$1:$Q$2344,6,FALSE)</f>
        <v>12</v>
      </c>
      <c r="O1854" s="17">
        <f ca="1">VLOOKUP(A1854,'Hospitalisation Details'!$A$1:$Q$2344,7,FALSE)</f>
        <v>31240</v>
      </c>
      <c r="P1854" s="11">
        <f ca="1">VLOOKUP(A1854,'Hospitalisation Details'!$A$1:$Q$2344,10,FALSE)</f>
        <v>20420.6</v>
      </c>
      <c r="Q1854" s="11" t="str">
        <f ca="1">VLOOKUP(A1854,'Hospitalisation Details'!$A$1:$Q$2344,12,FALSE)</f>
        <v>tier - 3</v>
      </c>
      <c r="R1854" s="11" t="str">
        <f ca="1">VLOOKUP(A1854,'Hospitalisation Details'!$A$1:$Q$2344,14,FALSE)</f>
        <v>tier - 2</v>
      </c>
      <c r="S1854" s="11">
        <f ca="1">VLOOKUP(A1854,'Hospitalisation Details'!$A$1:$Q$2344,17,FALSE)</f>
        <v>40</v>
      </c>
      <c r="T1854" s="11" t="str">
        <f ca="1">VLOOKUP(A1854,'Hospitalisation Details'!$A$1:$Q$2336,16,FALSE)</f>
        <v>R1011</v>
      </c>
    </row>
    <row r="1855" ht="15.5" spans="1:20">
      <c r="A1855" s="10" t="s">
        <v>6655</v>
      </c>
      <c r="B1855" s="11" t="str">
        <f>VLOOKUP(A1855,'Customer Names'!$H$6:$K$2340,3,FALSE)</f>
        <v>  Debbie</v>
      </c>
      <c r="C1855" s="11">
        <f>VLOOKUP(A1855,'Medical Examinations'!$A$1:$L$2336,2,FALSE)</f>
        <v>27.72</v>
      </c>
      <c r="D1855" s="11">
        <f>VLOOKUP(A1855,'Medical Examinations'!$A$1:$L$2336,3,FALSE)</f>
        <v>5.03</v>
      </c>
      <c r="E1855" s="11" t="str">
        <f>VLOOKUP(A1855,'Medical Examinations'!$A$1:$L$2336,4,FALSE)</f>
        <v>yes</v>
      </c>
      <c r="F1855" s="11" t="str">
        <f>VLOOKUP(A1855,'Medical Examinations'!$A$1:$L$2336,5,FALSE)</f>
        <v>No</v>
      </c>
      <c r="G1855" s="11" t="str">
        <f>VLOOKUP(A1855,'Medical Examinations'!$A$1:$L$2336,6,FALSE)</f>
        <v>No</v>
      </c>
      <c r="H1855" s="11">
        <f>VLOOKUP(A1855,'Medical Examinations'!$A$1:$L$2336,8,FALSE)</f>
        <v>1</v>
      </c>
      <c r="I1855" s="11" t="str">
        <f>VLOOKUP(A1855,'Medical Examinations'!$A$1:$L$2336,10,FALSE)</f>
        <v>No</v>
      </c>
      <c r="J1855" s="11" t="str">
        <f>VLOOKUP(A1855,'Medical Examinations'!$A$1:$L$2336,11,FALSE)</f>
        <v>Over Weight</v>
      </c>
      <c r="K1855" s="11" t="str">
        <f>VLOOKUP(A1855,'Medical Examinations'!$A$1:$L$2336,12,FALSE)</f>
        <v>Normal</v>
      </c>
      <c r="L1855" s="10">
        <f ca="1">VLOOKUP(A1855,'Hospitalisation Details'!$A$1:$Q$2344,3,FALSE)</f>
        <v>1962</v>
      </c>
      <c r="M1855" s="10" t="str">
        <f ca="1">VLOOKUP(A1855,'Hospitalisation Details'!$A$1:$Q$2344,5,FALSE)</f>
        <v>Oct</v>
      </c>
      <c r="N1855" s="11">
        <f ca="1">VLOOKUP(A1855,'Hospitalisation Details'!$A$1:$Q$2344,6,FALSE)</f>
        <v>18</v>
      </c>
      <c r="O1855" s="17">
        <f ca="1">VLOOKUP(A1855,'Hospitalisation Details'!$A$1:$Q$2344,7,FALSE)</f>
        <v>22937</v>
      </c>
      <c r="P1855" s="11">
        <f ca="1">VLOOKUP(A1855,'Hospitalisation Details'!$A$1:$Q$2344,10,FALSE)</f>
        <v>20446.85</v>
      </c>
      <c r="Q1855" s="11" t="str">
        <f ca="1">VLOOKUP(A1855,'Hospitalisation Details'!$A$1:$Q$2344,12,FALSE)</f>
        <v>tier - 2</v>
      </c>
      <c r="R1855" s="11" t="str">
        <f ca="1">VLOOKUP(A1855,'Hospitalisation Details'!$A$1:$Q$2344,14,FALSE)</f>
        <v>tier - 1</v>
      </c>
      <c r="S1855" s="11">
        <f ca="1">VLOOKUP(A1855,'Hospitalisation Details'!$A$1:$Q$2344,17,FALSE)</f>
        <v>63</v>
      </c>
      <c r="T1855" s="11" t="str">
        <f ca="1">VLOOKUP(A1855,'Hospitalisation Details'!$A$1:$Q$2336,16,FALSE)</f>
        <v>R1012</v>
      </c>
    </row>
    <row r="1856" ht="15.5" spans="1:20">
      <c r="A1856" s="10" t="s">
        <v>6658</v>
      </c>
      <c r="B1856" s="11" t="str">
        <f>VLOOKUP(A1856,'Customer Names'!$H$6:$K$2340,3,FALSE)</f>
        <v>  Mark D</v>
      </c>
      <c r="C1856" s="11">
        <f>VLOOKUP(A1856,'Medical Examinations'!$A$1:$L$2336,2,FALSE)</f>
        <v>31.5</v>
      </c>
      <c r="D1856" s="11">
        <f>VLOOKUP(A1856,'Medical Examinations'!$A$1:$L$2336,3,FALSE)</f>
        <v>9.62</v>
      </c>
      <c r="E1856" s="11" t="str">
        <f>VLOOKUP(A1856,'Medical Examinations'!$A$1:$L$2336,4,FALSE)</f>
        <v>yes</v>
      </c>
      <c r="F1856" s="11" t="str">
        <f>VLOOKUP(A1856,'Medical Examinations'!$A$1:$L$2336,5,FALSE)</f>
        <v>No</v>
      </c>
      <c r="G1856" s="11" t="str">
        <f>VLOOKUP(A1856,'Medical Examinations'!$A$1:$L$2336,6,FALSE)</f>
        <v>No</v>
      </c>
      <c r="H1856" s="11">
        <f>VLOOKUP(A1856,'Medical Examinations'!$A$1:$L$2336,8,FALSE)</f>
        <v>1</v>
      </c>
      <c r="I1856" s="11" t="str">
        <f>VLOOKUP(A1856,'Medical Examinations'!$A$1:$L$2336,10,FALSE)</f>
        <v>No</v>
      </c>
      <c r="J1856" s="11" t="str">
        <f>VLOOKUP(A1856,'Medical Examinations'!$A$1:$L$2336,11,FALSE)</f>
        <v>Obesity</v>
      </c>
      <c r="K1856" s="11" t="str">
        <f>VLOOKUP(A1856,'Medical Examinations'!$A$1:$L$2336,12,FALSE)</f>
        <v>Diabetes</v>
      </c>
      <c r="L1856" s="10">
        <f ca="1">VLOOKUP(A1856,'Hospitalisation Details'!$A$1:$Q$2344,3,FALSE)</f>
        <v>1969</v>
      </c>
      <c r="M1856" s="10" t="str">
        <f ca="1">VLOOKUP(A1856,'Hospitalisation Details'!$A$1:$Q$2344,5,FALSE)</f>
        <v>Oct</v>
      </c>
      <c r="N1856" s="11">
        <f ca="1">VLOOKUP(A1856,'Hospitalisation Details'!$A$1:$Q$2344,6,FALSE)</f>
        <v>13</v>
      </c>
      <c r="O1856" s="17">
        <f ca="1">VLOOKUP(A1856,'Hospitalisation Details'!$A$1:$Q$2344,7,FALSE)</f>
        <v>25489</v>
      </c>
      <c r="P1856" s="11">
        <f ca="1">VLOOKUP(A1856,'Hospitalisation Details'!$A$1:$Q$2344,10,FALSE)</f>
        <v>20463</v>
      </c>
      <c r="Q1856" s="11" t="str">
        <f ca="1">VLOOKUP(A1856,'Hospitalisation Details'!$A$1:$Q$2344,12,FALSE)</f>
        <v>tier - 2</v>
      </c>
      <c r="R1856" s="11" t="str">
        <f ca="1">VLOOKUP(A1856,'Hospitalisation Details'!$A$1:$Q$2344,14,FALSE)</f>
        <v>tier - 2</v>
      </c>
      <c r="S1856" s="11">
        <f ca="1">VLOOKUP(A1856,'Hospitalisation Details'!$A$1:$Q$2344,17,FALSE)</f>
        <v>56</v>
      </c>
      <c r="T1856" s="11" t="str">
        <f ca="1">VLOOKUP(A1856,'Hospitalisation Details'!$A$1:$Q$2336,16,FALSE)</f>
        <v>R1013</v>
      </c>
    </row>
    <row r="1857" ht="15.5" spans="1:20">
      <c r="A1857" s="10" t="s">
        <v>6661</v>
      </c>
      <c r="B1857" s="11" t="str">
        <f>VLOOKUP(A1857,'Customer Names'!$H$6:$K$2340,3,FALSE)</f>
        <v>  Christopher</v>
      </c>
      <c r="C1857" s="11">
        <f>VLOOKUP(A1857,'Medical Examinations'!$A$1:$L$2336,2,FALSE)</f>
        <v>29.7</v>
      </c>
      <c r="D1857" s="11">
        <f>VLOOKUP(A1857,'Medical Examinations'!$A$1:$L$2336,3,FALSE)</f>
        <v>6.77</v>
      </c>
      <c r="E1857" s="11" t="str">
        <f>VLOOKUP(A1857,'Medical Examinations'!$A$1:$L$2336,4,FALSE)</f>
        <v>yes</v>
      </c>
      <c r="F1857" s="11" t="str">
        <f>VLOOKUP(A1857,'Medical Examinations'!$A$1:$L$2336,5,FALSE)</f>
        <v>No</v>
      </c>
      <c r="G1857" s="11" t="str">
        <f>VLOOKUP(A1857,'Medical Examinations'!$A$1:$L$2336,6,FALSE)</f>
        <v>No</v>
      </c>
      <c r="H1857" s="11">
        <f>VLOOKUP(A1857,'Medical Examinations'!$A$1:$L$2336,8,FALSE)</f>
        <v>1</v>
      </c>
      <c r="I1857" s="11" t="str">
        <f>VLOOKUP(A1857,'Medical Examinations'!$A$1:$L$2336,10,FALSE)</f>
        <v>No</v>
      </c>
      <c r="J1857" s="11" t="str">
        <f>VLOOKUP(A1857,'Medical Examinations'!$A$1:$L$2336,11,FALSE)</f>
        <v>Over Weight</v>
      </c>
      <c r="K1857" s="11" t="str">
        <f>VLOOKUP(A1857,'Medical Examinations'!$A$1:$L$2336,12,FALSE)</f>
        <v>Diabetes</v>
      </c>
      <c r="L1857" s="10">
        <f ca="1">VLOOKUP(A1857,'Hospitalisation Details'!$A$1:$Q$2344,3,FALSE)</f>
        <v>1966</v>
      </c>
      <c r="M1857" s="10" t="str">
        <f ca="1">VLOOKUP(A1857,'Hospitalisation Details'!$A$1:$Q$2344,5,FALSE)</f>
        <v>Jul</v>
      </c>
      <c r="N1857" s="11">
        <f ca="1">VLOOKUP(A1857,'Hospitalisation Details'!$A$1:$Q$2344,6,FALSE)</f>
        <v>9</v>
      </c>
      <c r="O1857" s="17">
        <f ca="1">VLOOKUP(A1857,'Hospitalisation Details'!$A$1:$Q$2344,7,FALSE)</f>
        <v>24297</v>
      </c>
      <c r="P1857" s="11">
        <f ca="1">VLOOKUP(A1857,'Hospitalisation Details'!$A$1:$Q$2344,10,FALSE)</f>
        <v>20568.32</v>
      </c>
      <c r="Q1857" s="11" t="str">
        <f ca="1">VLOOKUP(A1857,'Hospitalisation Details'!$A$1:$Q$2344,12,FALSE)</f>
        <v>tier - 3</v>
      </c>
      <c r="R1857" s="11" t="str">
        <f ca="1">VLOOKUP(A1857,'Hospitalisation Details'!$A$1:$Q$2344,14,FALSE)</f>
        <v>tier - 2</v>
      </c>
      <c r="S1857" s="11">
        <f ca="1">VLOOKUP(A1857,'Hospitalisation Details'!$A$1:$Q$2344,17,FALSE)</f>
        <v>59</v>
      </c>
      <c r="T1857" s="11" t="str">
        <f ca="1">VLOOKUP(A1857,'Hospitalisation Details'!$A$1:$Q$2336,16,FALSE)</f>
        <v>R1012</v>
      </c>
    </row>
    <row r="1858" ht="15.5" spans="1:20">
      <c r="A1858" s="10" t="s">
        <v>6665</v>
      </c>
      <c r="B1858" s="11" t="str">
        <f>VLOOKUP(A1858,'Customer Names'!$H$6:$K$2340,3,FALSE)</f>
        <v>  Daniell L</v>
      </c>
      <c r="C1858" s="11">
        <f>VLOOKUP(A1858,'Medical Examinations'!$A$1:$L$2336,2,FALSE)</f>
        <v>21.26</v>
      </c>
      <c r="D1858" s="11">
        <f>VLOOKUP(A1858,'Medical Examinations'!$A$1:$L$2336,3,FALSE)</f>
        <v>5.36</v>
      </c>
      <c r="E1858" s="11" t="str">
        <f>VLOOKUP(A1858,'Medical Examinations'!$A$1:$L$2336,4,FALSE)</f>
        <v>yes</v>
      </c>
      <c r="F1858" s="11" t="str">
        <f>VLOOKUP(A1858,'Medical Examinations'!$A$1:$L$2336,5,FALSE)</f>
        <v>No</v>
      </c>
      <c r="G1858" s="11" t="str">
        <f>VLOOKUP(A1858,'Medical Examinations'!$A$1:$L$2336,6,FALSE)</f>
        <v>No</v>
      </c>
      <c r="H1858" s="11">
        <f>VLOOKUP(A1858,'Medical Examinations'!$A$1:$L$2336,8,FALSE)</f>
        <v>1</v>
      </c>
      <c r="I1858" s="11" t="str">
        <f>VLOOKUP(A1858,'Medical Examinations'!$A$1:$L$2336,10,FALSE)</f>
        <v>No</v>
      </c>
      <c r="J1858" s="11" t="str">
        <f>VLOOKUP(A1858,'Medical Examinations'!$A$1:$L$2336,11,FALSE)</f>
        <v>Normal Weight</v>
      </c>
      <c r="K1858" s="11" t="str">
        <f>VLOOKUP(A1858,'Medical Examinations'!$A$1:$L$2336,12,FALSE)</f>
        <v>Normal</v>
      </c>
      <c r="L1858" s="10">
        <f ca="1">VLOOKUP(A1858,'Hospitalisation Details'!$A$1:$Q$2344,3,FALSE)</f>
        <v>1967</v>
      </c>
      <c r="M1858" s="10" t="str">
        <f ca="1">VLOOKUP(A1858,'Hospitalisation Details'!$A$1:$Q$2344,5,FALSE)</f>
        <v>Dec</v>
      </c>
      <c r="N1858" s="11">
        <f ca="1">VLOOKUP(A1858,'Hospitalisation Details'!$A$1:$Q$2344,6,FALSE)</f>
        <v>17</v>
      </c>
      <c r="O1858" s="17">
        <f ca="1">VLOOKUP(A1858,'Hospitalisation Details'!$A$1:$Q$2344,7,FALSE)</f>
        <v>24823</v>
      </c>
      <c r="P1858" s="11">
        <f ca="1">VLOOKUP(A1858,'Hospitalisation Details'!$A$1:$Q$2344,10,FALSE)</f>
        <v>20630.28</v>
      </c>
      <c r="Q1858" s="11" t="str">
        <f ca="1">VLOOKUP(A1858,'Hospitalisation Details'!$A$1:$Q$2344,12,FALSE)</f>
        <v>tier - 2</v>
      </c>
      <c r="R1858" s="11" t="str">
        <f ca="1">VLOOKUP(A1858,'Hospitalisation Details'!$A$1:$Q$2344,14,FALSE)</f>
        <v>tier - 3</v>
      </c>
      <c r="S1858" s="11">
        <f ca="1">VLOOKUP(A1858,'Hospitalisation Details'!$A$1:$Q$2344,17,FALSE)</f>
        <v>57</v>
      </c>
      <c r="T1858" s="11" t="str">
        <f ca="1">VLOOKUP(A1858,'Hospitalisation Details'!$A$1:$Q$2336,16,FALSE)</f>
        <v>R1011</v>
      </c>
    </row>
    <row r="1859" ht="15.5" spans="1:20">
      <c r="A1859" s="10" t="s">
        <v>6668</v>
      </c>
      <c r="B1859" s="11" t="str">
        <f>VLOOKUP(A1859,'Customer Names'!$H$6:$K$2340,3,FALSE)</f>
        <v>  Janne</v>
      </c>
      <c r="C1859" s="11">
        <f>VLOOKUP(A1859,'Medical Examinations'!$A$1:$L$2336,2,FALSE)</f>
        <v>17.09</v>
      </c>
      <c r="D1859" s="11">
        <f>VLOOKUP(A1859,'Medical Examinations'!$A$1:$L$2336,3,FALSE)</f>
        <v>5.69</v>
      </c>
      <c r="E1859" s="11" t="str">
        <f>VLOOKUP(A1859,'Medical Examinations'!$A$1:$L$2336,4,FALSE)</f>
        <v>No</v>
      </c>
      <c r="F1859" s="11" t="str">
        <f>VLOOKUP(A1859,'Medical Examinations'!$A$1:$L$2336,5,FALSE)</f>
        <v>No</v>
      </c>
      <c r="G1859" s="11" t="str">
        <f>VLOOKUP(A1859,'Medical Examinations'!$A$1:$L$2336,6,FALSE)</f>
        <v>No</v>
      </c>
      <c r="H1859" s="11">
        <f>VLOOKUP(A1859,'Medical Examinations'!$A$1:$L$2336,8,FALSE)</f>
        <v>0</v>
      </c>
      <c r="I1859" s="11" t="str">
        <f>VLOOKUP(A1859,'Medical Examinations'!$A$1:$L$2336,10,FALSE)</f>
        <v>No</v>
      </c>
      <c r="J1859" s="11" t="str">
        <f>VLOOKUP(A1859,'Medical Examinations'!$A$1:$L$2336,11,FALSE)</f>
        <v>Under Weight</v>
      </c>
      <c r="K1859" s="11" t="str">
        <f>VLOOKUP(A1859,'Medical Examinations'!$A$1:$L$2336,12,FALSE)</f>
        <v>Normal</v>
      </c>
      <c r="L1859" s="10">
        <f ca="1">VLOOKUP(A1859,'Hospitalisation Details'!$A$1:$Q$2344,3,FALSE)</f>
        <v>1965</v>
      </c>
      <c r="M1859" s="10" t="str">
        <f ca="1">VLOOKUP(A1859,'Hospitalisation Details'!$A$1:$Q$2344,5,FALSE)</f>
        <v>Aug</v>
      </c>
      <c r="N1859" s="11">
        <f ca="1">VLOOKUP(A1859,'Hospitalisation Details'!$A$1:$Q$2344,6,FALSE)</f>
        <v>1</v>
      </c>
      <c r="O1859" s="17">
        <f ca="1">VLOOKUP(A1859,'Hospitalisation Details'!$A$1:$Q$2344,7,FALSE)</f>
        <v>23955</v>
      </c>
      <c r="P1859" s="11">
        <f ca="1">VLOOKUP(A1859,'Hospitalisation Details'!$A$1:$Q$2344,10,FALSE)</f>
        <v>20709.02</v>
      </c>
      <c r="Q1859" s="11" t="str">
        <f ca="1">VLOOKUP(A1859,'Hospitalisation Details'!$A$1:$Q$2344,12,FALSE)</f>
        <v>tier - 3</v>
      </c>
      <c r="R1859" s="11" t="str">
        <f ca="1">VLOOKUP(A1859,'Hospitalisation Details'!$A$1:$Q$2344,14,FALSE)</f>
        <v>tier - 2</v>
      </c>
      <c r="S1859" s="11">
        <f ca="1">VLOOKUP(A1859,'Hospitalisation Details'!$A$1:$Q$2344,17,FALSE)</f>
        <v>60</v>
      </c>
      <c r="T1859" s="11" t="str">
        <f ca="1">VLOOKUP(A1859,'Hospitalisation Details'!$A$1:$Q$2336,16,FALSE)</f>
        <v>R1019</v>
      </c>
    </row>
    <row r="1860" ht="15.5" spans="1:20">
      <c r="A1860" s="10" t="s">
        <v>6671</v>
      </c>
      <c r="B1860" s="11" t="str">
        <f>VLOOKUP(A1860,'Customer Names'!$H$6:$K$2340,3,FALSE)</f>
        <v>  Martina</v>
      </c>
      <c r="C1860" s="11">
        <f>VLOOKUP(A1860,'Medical Examinations'!$A$1:$L$2336,2,FALSE)</f>
        <v>24.3</v>
      </c>
      <c r="D1860" s="11">
        <f>VLOOKUP(A1860,'Medical Examinations'!$A$1:$L$2336,3,FALSE)</f>
        <v>4.9</v>
      </c>
      <c r="E1860" s="11" t="str">
        <f>VLOOKUP(A1860,'Medical Examinations'!$A$1:$L$2336,4,FALSE)</f>
        <v>yes</v>
      </c>
      <c r="F1860" s="11" t="str">
        <f>VLOOKUP(A1860,'Medical Examinations'!$A$1:$L$2336,5,FALSE)</f>
        <v>No</v>
      </c>
      <c r="G1860" s="11" t="str">
        <f>VLOOKUP(A1860,'Medical Examinations'!$A$1:$L$2336,6,FALSE)</f>
        <v>Yes</v>
      </c>
      <c r="H1860" s="11">
        <f>VLOOKUP(A1860,'Medical Examinations'!$A$1:$L$2336,8,FALSE)</f>
        <v>1</v>
      </c>
      <c r="I1860" s="11" t="str">
        <f>VLOOKUP(A1860,'Medical Examinations'!$A$1:$L$2336,10,FALSE)</f>
        <v>No</v>
      </c>
      <c r="J1860" s="11" t="str">
        <f>VLOOKUP(A1860,'Medical Examinations'!$A$1:$L$2336,11,FALSE)</f>
        <v>Normal Weight</v>
      </c>
      <c r="K1860" s="11" t="str">
        <f>VLOOKUP(A1860,'Medical Examinations'!$A$1:$L$2336,12,FALSE)</f>
        <v>Normal</v>
      </c>
      <c r="L1860" s="10">
        <f ca="1">VLOOKUP(A1860,'Hospitalisation Details'!$A$1:$Q$2344,3,FALSE)</f>
        <v>1992</v>
      </c>
      <c r="M1860" s="10" t="str">
        <f ca="1">VLOOKUP(A1860,'Hospitalisation Details'!$A$1:$Q$2344,5,FALSE)</f>
        <v>Sep</v>
      </c>
      <c r="N1860" s="11">
        <f ca="1">VLOOKUP(A1860,'Hospitalisation Details'!$A$1:$Q$2344,6,FALSE)</f>
        <v>14</v>
      </c>
      <c r="O1860" s="17">
        <f ca="1">VLOOKUP(A1860,'Hospitalisation Details'!$A$1:$Q$2344,7,FALSE)</f>
        <v>33861</v>
      </c>
      <c r="P1860" s="11">
        <f ca="1">VLOOKUP(A1860,'Hospitalisation Details'!$A$1:$Q$2344,10,FALSE)</f>
        <v>20745.99</v>
      </c>
      <c r="Q1860" s="11" t="str">
        <f ca="1">VLOOKUP(A1860,'Hospitalisation Details'!$A$1:$Q$2344,12,FALSE)</f>
        <v>tier - 3</v>
      </c>
      <c r="R1860" s="11" t="str">
        <f ca="1">VLOOKUP(A1860,'Hospitalisation Details'!$A$1:$Q$2344,14,FALSE)</f>
        <v>tier - 1</v>
      </c>
      <c r="S1860" s="11">
        <f ca="1">VLOOKUP(A1860,'Hospitalisation Details'!$A$1:$Q$2344,17,FALSE)</f>
        <v>33</v>
      </c>
      <c r="T1860" s="11" t="str">
        <f ca="1">VLOOKUP(A1860,'Hospitalisation Details'!$A$1:$Q$2336,16,FALSE)</f>
        <v>R1012</v>
      </c>
    </row>
    <row r="1861" ht="15.5" spans="1:20">
      <c r="A1861" s="10" t="s">
        <v>6673</v>
      </c>
      <c r="B1861" s="11" t="str">
        <f>VLOOKUP(A1861,'Customer Names'!$H$6:$K$2340,3,FALSE)</f>
        <v>  Elizabeth L</v>
      </c>
      <c r="C1861" s="11">
        <f>VLOOKUP(A1861,'Medical Examinations'!$A$1:$L$2336,2,FALSE)</f>
        <v>29.735</v>
      </c>
      <c r="D1861" s="11">
        <f>VLOOKUP(A1861,'Medical Examinations'!$A$1:$L$2336,3,FALSE)</f>
        <v>5.78</v>
      </c>
      <c r="E1861" s="11" t="str">
        <f>VLOOKUP(A1861,'Medical Examinations'!$A$1:$L$2336,4,FALSE)</f>
        <v>No</v>
      </c>
      <c r="F1861" s="11" t="str">
        <f>VLOOKUP(A1861,'Medical Examinations'!$A$1:$L$2336,5,FALSE)</f>
        <v>No</v>
      </c>
      <c r="G1861" s="11" t="str">
        <f>VLOOKUP(A1861,'Medical Examinations'!$A$1:$L$2336,6,FALSE)</f>
        <v>No</v>
      </c>
      <c r="H1861" s="11">
        <f>VLOOKUP(A1861,'Medical Examinations'!$A$1:$L$2336,8,FALSE)</f>
        <v>0</v>
      </c>
      <c r="I1861" s="11" t="str">
        <f>VLOOKUP(A1861,'Medical Examinations'!$A$1:$L$2336,10,FALSE)</f>
        <v>No</v>
      </c>
      <c r="J1861" s="11" t="str">
        <f>VLOOKUP(A1861,'Medical Examinations'!$A$1:$L$2336,11,FALSE)</f>
        <v>Over Weight</v>
      </c>
      <c r="K1861" s="11" t="str">
        <f>VLOOKUP(A1861,'Medical Examinations'!$A$1:$L$2336,12,FALSE)</f>
        <v>Prediabetes</v>
      </c>
      <c r="L1861" s="10">
        <f ca="1">VLOOKUP(A1861,'Hospitalisation Details'!$A$1:$Q$2344,3,FALSE)</f>
        <v>1986</v>
      </c>
      <c r="M1861" s="10" t="str">
        <f ca="1">VLOOKUP(A1861,'Hospitalisation Details'!$A$1:$Q$2344,5,FALSE)</f>
        <v>Aug</v>
      </c>
      <c r="N1861" s="11">
        <f ca="1">VLOOKUP(A1861,'Hospitalisation Details'!$A$1:$Q$2344,6,FALSE)</f>
        <v>4</v>
      </c>
      <c r="O1861" s="17">
        <f ca="1">VLOOKUP(A1861,'Hospitalisation Details'!$A$1:$Q$2344,7,FALSE)</f>
        <v>31628</v>
      </c>
      <c r="P1861" s="11">
        <f ca="1">VLOOKUP(A1861,'Hospitalisation Details'!$A$1:$Q$2344,10,FALSE)</f>
        <v>20773.63</v>
      </c>
      <c r="Q1861" s="11" t="str">
        <f ca="1">VLOOKUP(A1861,'Hospitalisation Details'!$A$1:$Q$2344,12,FALSE)</f>
        <v>tier - 2</v>
      </c>
      <c r="R1861" s="11" t="str">
        <f ca="1">VLOOKUP(A1861,'Hospitalisation Details'!$A$1:$Q$2344,14,FALSE)</f>
        <v>tier - 3</v>
      </c>
      <c r="S1861" s="11">
        <f ca="1">VLOOKUP(A1861,'Hospitalisation Details'!$A$1:$Q$2344,17,FALSE)</f>
        <v>39</v>
      </c>
      <c r="T1861" s="11" t="str">
        <f ca="1">VLOOKUP(A1861,'Hospitalisation Details'!$A$1:$Q$2336,16,FALSE)</f>
        <v>R1017</v>
      </c>
    </row>
    <row r="1862" ht="15.5" spans="1:20">
      <c r="A1862" s="10" t="s">
        <v>6676</v>
      </c>
      <c r="B1862" s="11" t="str">
        <f>VLOOKUP(A1862,'Customer Names'!$H$6:$K$2340,3,FALSE)</f>
        <v>  Stephanie C</v>
      </c>
      <c r="C1862" s="11">
        <f>VLOOKUP(A1862,'Medical Examinations'!$A$1:$L$2336,2,FALSE)</f>
        <v>29.26</v>
      </c>
      <c r="D1862" s="11">
        <f>VLOOKUP(A1862,'Medical Examinations'!$A$1:$L$2336,3,FALSE)</f>
        <v>4.7</v>
      </c>
      <c r="E1862" s="11" t="str">
        <f>VLOOKUP(A1862,'Medical Examinations'!$A$1:$L$2336,4,FALSE)</f>
        <v>No</v>
      </c>
      <c r="F1862" s="11" t="str">
        <f>VLOOKUP(A1862,'Medical Examinations'!$A$1:$L$2336,5,FALSE)</f>
        <v>No</v>
      </c>
      <c r="G1862" s="11" t="str">
        <f>VLOOKUP(A1862,'Medical Examinations'!$A$1:$L$2336,6,FALSE)</f>
        <v>No</v>
      </c>
      <c r="H1862" s="11">
        <f>VLOOKUP(A1862,'Medical Examinations'!$A$1:$L$2336,8,FALSE)</f>
        <v>0</v>
      </c>
      <c r="I1862" s="11" t="str">
        <f>VLOOKUP(A1862,'Medical Examinations'!$A$1:$L$2336,10,FALSE)</f>
        <v>No</v>
      </c>
      <c r="J1862" s="11" t="str">
        <f>VLOOKUP(A1862,'Medical Examinations'!$A$1:$L$2336,11,FALSE)</f>
        <v>Over Weight</v>
      </c>
      <c r="K1862" s="11" t="str">
        <f>VLOOKUP(A1862,'Medical Examinations'!$A$1:$L$2336,12,FALSE)</f>
        <v>Normal</v>
      </c>
      <c r="L1862" s="10">
        <f ca="1">VLOOKUP(A1862,'Hospitalisation Details'!$A$1:$Q$2344,3,FALSE)</f>
        <v>1967</v>
      </c>
      <c r="M1862" s="10" t="str">
        <f ca="1">VLOOKUP(A1862,'Hospitalisation Details'!$A$1:$Q$2344,5,FALSE)</f>
        <v>Sep</v>
      </c>
      <c r="N1862" s="11">
        <f ca="1">VLOOKUP(A1862,'Hospitalisation Details'!$A$1:$Q$2344,6,FALSE)</f>
        <v>8</v>
      </c>
      <c r="O1862" s="17">
        <f ca="1">VLOOKUP(A1862,'Hospitalisation Details'!$A$1:$Q$2344,7,FALSE)</f>
        <v>24723</v>
      </c>
      <c r="P1862" s="11">
        <f ca="1">VLOOKUP(A1862,'Hospitalisation Details'!$A$1:$Q$2344,10,FALSE)</f>
        <v>20781.49</v>
      </c>
      <c r="Q1862" s="11" t="str">
        <f ca="1">VLOOKUP(A1862,'Hospitalisation Details'!$A$1:$Q$2344,12,FALSE)</f>
        <v>tier - 2</v>
      </c>
      <c r="R1862" s="11" t="str">
        <f ca="1">VLOOKUP(A1862,'Hospitalisation Details'!$A$1:$Q$2344,14,FALSE)</f>
        <v>tier - 3</v>
      </c>
      <c r="S1862" s="11">
        <f ca="1">VLOOKUP(A1862,'Hospitalisation Details'!$A$1:$Q$2344,17,FALSE)</f>
        <v>58</v>
      </c>
      <c r="T1862" s="11" t="str">
        <f ca="1">VLOOKUP(A1862,'Hospitalisation Details'!$A$1:$Q$2336,16,FALSE)</f>
        <v>R1013</v>
      </c>
    </row>
    <row r="1863" ht="15.5" spans="1:20">
      <c r="A1863" s="10" t="s">
        <v>6680</v>
      </c>
      <c r="B1863" s="11" t="str">
        <f>VLOOKUP(A1863,'Customer Names'!$H$6:$K$2340,3,FALSE)</f>
        <v>  Katie</v>
      </c>
      <c r="C1863" s="11">
        <f>VLOOKUP(A1863,'Medical Examinations'!$A$1:$L$2336,2,FALSE)</f>
        <v>33</v>
      </c>
      <c r="D1863" s="11">
        <f>VLOOKUP(A1863,'Medical Examinations'!$A$1:$L$2336,3,FALSE)</f>
        <v>6.28</v>
      </c>
      <c r="E1863" s="11" t="str">
        <f>VLOOKUP(A1863,'Medical Examinations'!$A$1:$L$2336,4,FALSE)</f>
        <v>No</v>
      </c>
      <c r="F1863" s="11" t="str">
        <f>VLOOKUP(A1863,'Medical Examinations'!$A$1:$L$2336,5,FALSE)</f>
        <v>No</v>
      </c>
      <c r="G1863" s="11" t="str">
        <f>VLOOKUP(A1863,'Medical Examinations'!$A$1:$L$2336,6,FALSE)</f>
        <v>No</v>
      </c>
      <c r="H1863" s="11">
        <f>VLOOKUP(A1863,'Medical Examinations'!$A$1:$L$2336,8,FALSE)</f>
        <v>0</v>
      </c>
      <c r="I1863" s="11" t="str">
        <f>VLOOKUP(A1863,'Medical Examinations'!$A$1:$L$2336,10,FALSE)</f>
        <v>No</v>
      </c>
      <c r="J1863" s="11" t="str">
        <f>VLOOKUP(A1863,'Medical Examinations'!$A$1:$L$2336,11,FALSE)</f>
        <v>Obesity</v>
      </c>
      <c r="K1863" s="11" t="str">
        <f>VLOOKUP(A1863,'Medical Examinations'!$A$1:$L$2336,12,FALSE)</f>
        <v>Prediabetes</v>
      </c>
      <c r="L1863" s="10">
        <f ca="1">VLOOKUP(A1863,'Hospitalisation Details'!$A$1:$Q$2344,3,FALSE)</f>
        <v>1975</v>
      </c>
      <c r="M1863" s="10" t="str">
        <f ca="1">VLOOKUP(A1863,'Hospitalisation Details'!$A$1:$Q$2344,5,FALSE)</f>
        <v>Dec</v>
      </c>
      <c r="N1863" s="11">
        <f ca="1">VLOOKUP(A1863,'Hospitalisation Details'!$A$1:$Q$2344,6,FALSE)</f>
        <v>8</v>
      </c>
      <c r="O1863" s="17">
        <f ca="1">VLOOKUP(A1863,'Hospitalisation Details'!$A$1:$Q$2344,7,FALSE)</f>
        <v>27736</v>
      </c>
      <c r="P1863" s="11">
        <f ca="1">VLOOKUP(A1863,'Hospitalisation Details'!$A$1:$Q$2344,10,FALSE)</f>
        <v>20878.78</v>
      </c>
      <c r="Q1863" s="11" t="str">
        <f ca="1">VLOOKUP(A1863,'Hospitalisation Details'!$A$1:$Q$2344,12,FALSE)</f>
        <v>tier - 2</v>
      </c>
      <c r="R1863" s="11" t="str">
        <f ca="1">VLOOKUP(A1863,'Hospitalisation Details'!$A$1:$Q$2344,14,FALSE)</f>
        <v>tier - 1</v>
      </c>
      <c r="S1863" s="11">
        <f ca="1">VLOOKUP(A1863,'Hospitalisation Details'!$A$1:$Q$2344,17,FALSE)</f>
        <v>49</v>
      </c>
      <c r="T1863" s="11" t="str">
        <f ca="1">VLOOKUP(A1863,'Hospitalisation Details'!$A$1:$Q$2336,16,FALSE)</f>
        <v>R1024</v>
      </c>
    </row>
    <row r="1864" ht="15.5" spans="1:20">
      <c r="A1864" s="10" t="s">
        <v>6684</v>
      </c>
      <c r="B1864" s="11" t="str">
        <f>VLOOKUP(A1864,'Customer Names'!$H$6:$K$2340,3,FALSE)</f>
        <v>  Callie</v>
      </c>
      <c r="C1864" s="11">
        <f>VLOOKUP(A1864,'Medical Examinations'!$A$1:$L$2336,2,FALSE)</f>
        <v>31.065</v>
      </c>
      <c r="D1864" s="11">
        <f>VLOOKUP(A1864,'Medical Examinations'!$A$1:$L$2336,3,FALSE)</f>
        <v>4.23</v>
      </c>
      <c r="E1864" s="11" t="str">
        <f>VLOOKUP(A1864,'Medical Examinations'!$A$1:$L$2336,4,FALSE)</f>
        <v>No</v>
      </c>
      <c r="F1864" s="11" t="str">
        <f>VLOOKUP(A1864,'Medical Examinations'!$A$1:$L$2336,5,FALSE)</f>
        <v>No</v>
      </c>
      <c r="G1864" s="11" t="str">
        <f>VLOOKUP(A1864,'Medical Examinations'!$A$1:$L$2336,6,FALSE)</f>
        <v>No</v>
      </c>
      <c r="H1864" s="11">
        <f>VLOOKUP(A1864,'Medical Examinations'!$A$1:$L$2336,8,FALSE)</f>
        <v>0</v>
      </c>
      <c r="I1864" s="11" t="str">
        <f>VLOOKUP(A1864,'Medical Examinations'!$A$1:$L$2336,10,FALSE)</f>
        <v>No</v>
      </c>
      <c r="J1864" s="11" t="str">
        <f>VLOOKUP(A1864,'Medical Examinations'!$A$1:$L$2336,11,FALSE)</f>
        <v>Obesity</v>
      </c>
      <c r="K1864" s="11" t="str">
        <f>VLOOKUP(A1864,'Medical Examinations'!$A$1:$L$2336,12,FALSE)</f>
        <v>Normal</v>
      </c>
      <c r="L1864" s="10">
        <f ca="1">VLOOKUP(A1864,'Hospitalisation Details'!$A$1:$Q$2344,3,FALSE)</f>
        <v>1964</v>
      </c>
      <c r="M1864" s="10" t="str">
        <f ca="1">VLOOKUP(A1864,'Hospitalisation Details'!$A$1:$Q$2344,5,FALSE)</f>
        <v>Nov</v>
      </c>
      <c r="N1864" s="11">
        <f ca="1">VLOOKUP(A1864,'Hospitalisation Details'!$A$1:$Q$2344,6,FALSE)</f>
        <v>19</v>
      </c>
      <c r="O1864" s="17">
        <f ca="1">VLOOKUP(A1864,'Hospitalisation Details'!$A$1:$Q$2344,7,FALSE)</f>
        <v>23700</v>
      </c>
      <c r="P1864" s="11">
        <f ca="1">VLOOKUP(A1864,'Hospitalisation Details'!$A$1:$Q$2344,10,FALSE)</f>
        <v>20893.06</v>
      </c>
      <c r="Q1864" s="11" t="str">
        <f ca="1">VLOOKUP(A1864,'Hospitalisation Details'!$A$1:$Q$2344,12,FALSE)</f>
        <v>tier - 2</v>
      </c>
      <c r="R1864" s="11" t="str">
        <f ca="1">VLOOKUP(A1864,'Hospitalisation Details'!$A$1:$Q$2344,14,FALSE)</f>
        <v>tier - 3</v>
      </c>
      <c r="S1864" s="11">
        <f ca="1">VLOOKUP(A1864,'Hospitalisation Details'!$A$1:$Q$2344,17,FALSE)</f>
        <v>60</v>
      </c>
      <c r="T1864" s="11" t="str">
        <f ca="1">VLOOKUP(A1864,'Hospitalisation Details'!$A$1:$Q$2336,16,FALSE)</f>
        <v>R1012</v>
      </c>
    </row>
    <row r="1865" ht="15.5" spans="1:20">
      <c r="A1865" s="10" t="s">
        <v>6686</v>
      </c>
      <c r="B1865" s="11" t="str">
        <f>VLOOKUP(A1865,'Customer Names'!$H$6:$K$2340,3,FALSE)</f>
        <v>  Inna</v>
      </c>
      <c r="C1865" s="11">
        <f>VLOOKUP(A1865,'Medical Examinations'!$A$1:$L$2336,2,FALSE)</f>
        <v>26.51</v>
      </c>
      <c r="D1865" s="11">
        <f>VLOOKUP(A1865,'Medical Examinations'!$A$1:$L$2336,3,FALSE)</f>
        <v>6.17</v>
      </c>
      <c r="E1865" s="11" t="str">
        <f>VLOOKUP(A1865,'Medical Examinations'!$A$1:$L$2336,4,FALSE)</f>
        <v>No</v>
      </c>
      <c r="F1865" s="11" t="str">
        <f>VLOOKUP(A1865,'Medical Examinations'!$A$1:$L$2336,5,FALSE)</f>
        <v>No</v>
      </c>
      <c r="G1865" s="11" t="str">
        <f>VLOOKUP(A1865,'Medical Examinations'!$A$1:$L$2336,6,FALSE)</f>
        <v>No</v>
      </c>
      <c r="H1865" s="11">
        <f>VLOOKUP(A1865,'Medical Examinations'!$A$1:$L$2336,8,FALSE)</f>
        <v>0</v>
      </c>
      <c r="I1865" s="11" t="str">
        <f>VLOOKUP(A1865,'Medical Examinations'!$A$1:$L$2336,10,FALSE)</f>
        <v>No</v>
      </c>
      <c r="J1865" s="11" t="str">
        <f>VLOOKUP(A1865,'Medical Examinations'!$A$1:$L$2336,11,FALSE)</f>
        <v>Over Weight</v>
      </c>
      <c r="K1865" s="11" t="str">
        <f>VLOOKUP(A1865,'Medical Examinations'!$A$1:$L$2336,12,FALSE)</f>
        <v>Prediabetes</v>
      </c>
      <c r="L1865" s="10">
        <f ca="1">VLOOKUP(A1865,'Hospitalisation Details'!$A$1:$Q$2344,3,FALSE)</f>
        <v>1987</v>
      </c>
      <c r="M1865" s="10" t="str">
        <f ca="1">VLOOKUP(A1865,'Hospitalisation Details'!$A$1:$Q$2344,5,FALSE)</f>
        <v>Nov</v>
      </c>
      <c r="N1865" s="11">
        <f ca="1">VLOOKUP(A1865,'Hospitalisation Details'!$A$1:$Q$2344,6,FALSE)</f>
        <v>27</v>
      </c>
      <c r="O1865" s="17">
        <f ca="1">VLOOKUP(A1865,'Hospitalisation Details'!$A$1:$Q$2344,7,FALSE)</f>
        <v>32108</v>
      </c>
      <c r="P1865" s="11">
        <f ca="1">VLOOKUP(A1865,'Hospitalisation Details'!$A$1:$Q$2344,10,FALSE)</f>
        <v>20984.09</v>
      </c>
      <c r="Q1865" s="11" t="str">
        <f ca="1">VLOOKUP(A1865,'Hospitalisation Details'!$A$1:$Q$2344,12,FALSE)</f>
        <v>tier - 2</v>
      </c>
      <c r="R1865" s="11" t="str">
        <f ca="1">VLOOKUP(A1865,'Hospitalisation Details'!$A$1:$Q$2344,14,FALSE)</f>
        <v>tier - 2</v>
      </c>
      <c r="S1865" s="11">
        <f ca="1">VLOOKUP(A1865,'Hospitalisation Details'!$A$1:$Q$2344,17,FALSE)</f>
        <v>37</v>
      </c>
      <c r="T1865" s="11" t="str">
        <f ca="1">VLOOKUP(A1865,'Hospitalisation Details'!$A$1:$Q$2336,16,FALSE)</f>
        <v>R1015</v>
      </c>
    </row>
    <row r="1866" ht="15.5" spans="1:20">
      <c r="A1866" s="10" t="s">
        <v>6689</v>
      </c>
      <c r="B1866" s="11" t="str">
        <f>VLOOKUP(A1866,'Customer Names'!$H$6:$K$2340,3,FALSE)</f>
        <v>  Mary K</v>
      </c>
      <c r="C1866" s="11">
        <f>VLOOKUP(A1866,'Medical Examinations'!$A$1:$L$2336,2,FALSE)</f>
        <v>28.88</v>
      </c>
      <c r="D1866" s="11">
        <f>VLOOKUP(A1866,'Medical Examinations'!$A$1:$L$2336,3,FALSE)</f>
        <v>4.96</v>
      </c>
      <c r="E1866" s="11" t="str">
        <f>VLOOKUP(A1866,'Medical Examinations'!$A$1:$L$2336,4,FALSE)</f>
        <v>No</v>
      </c>
      <c r="F1866" s="11" t="str">
        <f>VLOOKUP(A1866,'Medical Examinations'!$A$1:$L$2336,5,FALSE)</f>
        <v>No</v>
      </c>
      <c r="G1866" s="11" t="str">
        <f>VLOOKUP(A1866,'Medical Examinations'!$A$1:$L$2336,6,FALSE)</f>
        <v>No</v>
      </c>
      <c r="H1866" s="11">
        <f>VLOOKUP(A1866,'Medical Examinations'!$A$1:$L$2336,8,FALSE)</f>
        <v>0</v>
      </c>
      <c r="I1866" s="11" t="str">
        <f>VLOOKUP(A1866,'Medical Examinations'!$A$1:$L$2336,10,FALSE)</f>
        <v>No</v>
      </c>
      <c r="J1866" s="11" t="str">
        <f>VLOOKUP(A1866,'Medical Examinations'!$A$1:$L$2336,11,FALSE)</f>
        <v>Over Weight</v>
      </c>
      <c r="K1866" s="11" t="str">
        <f>VLOOKUP(A1866,'Medical Examinations'!$A$1:$L$2336,12,FALSE)</f>
        <v>Normal</v>
      </c>
      <c r="L1866" s="10">
        <f ca="1">VLOOKUP(A1866,'Hospitalisation Details'!$A$1:$Q$2344,3,FALSE)</f>
        <v>1983</v>
      </c>
      <c r="M1866" s="10" t="str">
        <f ca="1">VLOOKUP(A1866,'Hospitalisation Details'!$A$1:$Q$2344,5,FALSE)</f>
        <v>Jul</v>
      </c>
      <c r="N1866" s="11">
        <f ca="1">VLOOKUP(A1866,'Hospitalisation Details'!$A$1:$Q$2344,6,FALSE)</f>
        <v>2</v>
      </c>
      <c r="O1866" s="17">
        <f ca="1">VLOOKUP(A1866,'Hospitalisation Details'!$A$1:$Q$2344,7,FALSE)</f>
        <v>30499</v>
      </c>
      <c r="P1866" s="11">
        <f ca="1">VLOOKUP(A1866,'Hospitalisation Details'!$A$1:$Q$2344,10,FALSE)</f>
        <v>21082.16</v>
      </c>
      <c r="Q1866" s="11" t="str">
        <f ca="1">VLOOKUP(A1866,'Hospitalisation Details'!$A$1:$Q$2344,12,FALSE)</f>
        <v>tier - 3</v>
      </c>
      <c r="R1866" s="11" t="str">
        <f ca="1">VLOOKUP(A1866,'Hospitalisation Details'!$A$1:$Q$2344,14,FALSE)</f>
        <v>tier - 2</v>
      </c>
      <c r="S1866" s="11">
        <f ca="1">VLOOKUP(A1866,'Hospitalisation Details'!$A$1:$Q$2344,17,FALSE)</f>
        <v>42</v>
      </c>
      <c r="T1866" s="11" t="str">
        <f ca="1">VLOOKUP(A1866,'Hospitalisation Details'!$A$1:$Q$2336,16,FALSE)</f>
        <v>R1011</v>
      </c>
    </row>
    <row r="1867" ht="15.5" spans="1:20">
      <c r="A1867" s="10" t="s">
        <v>6693</v>
      </c>
      <c r="B1867" s="11" t="str">
        <f>VLOOKUP(A1867,'Customer Names'!$H$6:$K$2340,3,FALSE)</f>
        <v>  Samuel M</v>
      </c>
      <c r="C1867" s="11">
        <f>VLOOKUP(A1867,'Medical Examinations'!$A$1:$L$2336,2,FALSE)</f>
        <v>35.815</v>
      </c>
      <c r="D1867" s="11">
        <f>VLOOKUP(A1867,'Medical Examinations'!$A$1:$L$2336,3,FALSE)</f>
        <v>5.11</v>
      </c>
      <c r="E1867" s="11" t="str">
        <f>VLOOKUP(A1867,'Medical Examinations'!$A$1:$L$2336,4,FALSE)</f>
        <v>yes</v>
      </c>
      <c r="F1867" s="11" t="str">
        <f>VLOOKUP(A1867,'Medical Examinations'!$A$1:$L$2336,5,FALSE)</f>
        <v>No</v>
      </c>
      <c r="G1867" s="11" t="str">
        <f>VLOOKUP(A1867,'Medical Examinations'!$A$1:$L$2336,6,FALSE)</f>
        <v>No</v>
      </c>
      <c r="H1867" s="11">
        <f>VLOOKUP(A1867,'Medical Examinations'!$A$1:$L$2336,8,FALSE)</f>
        <v>1</v>
      </c>
      <c r="I1867" s="11" t="str">
        <f>VLOOKUP(A1867,'Medical Examinations'!$A$1:$L$2336,10,FALSE)</f>
        <v>No</v>
      </c>
      <c r="J1867" s="11" t="str">
        <f>VLOOKUP(A1867,'Medical Examinations'!$A$1:$L$2336,11,FALSE)</f>
        <v>Obesity</v>
      </c>
      <c r="K1867" s="11" t="str">
        <f>VLOOKUP(A1867,'Medical Examinations'!$A$1:$L$2336,12,FALSE)</f>
        <v>Normal</v>
      </c>
      <c r="L1867" s="10">
        <f ca="1">VLOOKUP(A1867,'Hospitalisation Details'!$A$1:$Q$2344,3,FALSE)</f>
        <v>1977</v>
      </c>
      <c r="M1867" s="10" t="str">
        <f ca="1">VLOOKUP(A1867,'Hospitalisation Details'!$A$1:$Q$2344,5,FALSE)</f>
        <v>Nov</v>
      </c>
      <c r="N1867" s="11">
        <f ca="1">VLOOKUP(A1867,'Hospitalisation Details'!$A$1:$Q$2344,6,FALSE)</f>
        <v>23</v>
      </c>
      <c r="O1867" s="17">
        <f ca="1">VLOOKUP(A1867,'Hospitalisation Details'!$A$1:$Q$2344,7,FALSE)</f>
        <v>28452</v>
      </c>
      <c r="P1867" s="11">
        <f ca="1">VLOOKUP(A1867,'Hospitalisation Details'!$A$1:$Q$2344,10,FALSE)</f>
        <v>21098.55</v>
      </c>
      <c r="Q1867" s="11" t="str">
        <f ca="1">VLOOKUP(A1867,'Hospitalisation Details'!$A$1:$Q$2344,12,FALSE)</f>
        <v>tier - 3</v>
      </c>
      <c r="R1867" s="11" t="str">
        <f ca="1">VLOOKUP(A1867,'Hospitalisation Details'!$A$1:$Q$2344,14,FALSE)</f>
        <v>tier - 3</v>
      </c>
      <c r="S1867" s="11">
        <f ca="1">VLOOKUP(A1867,'Hospitalisation Details'!$A$1:$Q$2344,17,FALSE)</f>
        <v>47</v>
      </c>
      <c r="T1867" s="11" t="str">
        <f ca="1">VLOOKUP(A1867,'Hospitalisation Details'!$A$1:$Q$2336,16,FALSE)</f>
        <v>R1012</v>
      </c>
    </row>
    <row r="1868" ht="15.5" spans="1:20">
      <c r="A1868" s="10" t="s">
        <v>6695</v>
      </c>
      <c r="B1868" s="11" t="str">
        <f>VLOOKUP(A1868,'Customer Names'!$H$6:$K$2340,3,FALSE)</f>
        <v>  Kimberly</v>
      </c>
      <c r="C1868" s="11">
        <f>VLOOKUP(A1868,'Medical Examinations'!$A$1:$L$2336,2,FALSE)</f>
        <v>21.28</v>
      </c>
      <c r="D1868" s="11">
        <f>VLOOKUP(A1868,'Medical Examinations'!$A$1:$L$2336,3,FALSE)</f>
        <v>4.05</v>
      </c>
      <c r="E1868" s="11" t="str">
        <f>VLOOKUP(A1868,'Medical Examinations'!$A$1:$L$2336,4,FALSE)</f>
        <v>No</v>
      </c>
      <c r="F1868" s="11" t="str">
        <f>VLOOKUP(A1868,'Medical Examinations'!$A$1:$L$2336,5,FALSE)</f>
        <v>yes</v>
      </c>
      <c r="G1868" s="11" t="str">
        <f>VLOOKUP(A1868,'Medical Examinations'!$A$1:$L$2336,6,FALSE)</f>
        <v>No</v>
      </c>
      <c r="H1868" s="11">
        <f>VLOOKUP(A1868,'Medical Examinations'!$A$1:$L$2336,8,FALSE)</f>
        <v>1</v>
      </c>
      <c r="I1868" s="11" t="str">
        <f>VLOOKUP(A1868,'Medical Examinations'!$A$1:$L$2336,10,FALSE)</f>
        <v>No</v>
      </c>
      <c r="J1868" s="11" t="str">
        <f>VLOOKUP(A1868,'Medical Examinations'!$A$1:$L$2336,11,FALSE)</f>
        <v>Normal Weight</v>
      </c>
      <c r="K1868" s="11" t="str">
        <f>VLOOKUP(A1868,'Medical Examinations'!$A$1:$L$2336,12,FALSE)</f>
        <v>Normal</v>
      </c>
      <c r="L1868" s="10">
        <f ca="1">VLOOKUP(A1868,'Hospitalisation Details'!$A$1:$Q$2344,3,FALSE)</f>
        <v>1969</v>
      </c>
      <c r="M1868" s="10" t="str">
        <f ca="1">VLOOKUP(A1868,'Hospitalisation Details'!$A$1:$Q$2344,5,FALSE)</f>
        <v>Aug</v>
      </c>
      <c r="N1868" s="11">
        <f ca="1">VLOOKUP(A1868,'Hospitalisation Details'!$A$1:$Q$2344,6,FALSE)</f>
        <v>26</v>
      </c>
      <c r="O1868" s="17">
        <f ca="1">VLOOKUP(A1868,'Hospitalisation Details'!$A$1:$Q$2344,7,FALSE)</f>
        <v>25441</v>
      </c>
      <c r="P1868" s="11">
        <f ca="1">VLOOKUP(A1868,'Hospitalisation Details'!$A$1:$Q$2344,10,FALSE)</f>
        <v>21195.82</v>
      </c>
      <c r="Q1868" s="11" t="str">
        <f ca="1">VLOOKUP(A1868,'Hospitalisation Details'!$A$1:$Q$2344,12,FALSE)</f>
        <v>tier - 3</v>
      </c>
      <c r="R1868" s="11" t="str">
        <f ca="1">VLOOKUP(A1868,'Hospitalisation Details'!$A$1:$Q$2344,14,FALSE)</f>
        <v>tier - 1</v>
      </c>
      <c r="S1868" s="11">
        <f ca="1">VLOOKUP(A1868,'Hospitalisation Details'!$A$1:$Q$2344,17,FALSE)</f>
        <v>56</v>
      </c>
      <c r="T1868" s="11" t="str">
        <f ca="1">VLOOKUP(A1868,'Hospitalisation Details'!$A$1:$Q$2336,16,FALSE)</f>
        <v>R1013</v>
      </c>
    </row>
    <row r="1869" ht="15.5" spans="1:20">
      <c r="A1869" s="10" t="s">
        <v>6699</v>
      </c>
      <c r="B1869" s="11" t="str">
        <f>VLOOKUP(A1869,'Customer Names'!$H$6:$K$2340,3,FALSE)</f>
        <v>  Tom J</v>
      </c>
      <c r="C1869" s="11">
        <f>VLOOKUP(A1869,'Medical Examinations'!$A$1:$L$2336,2,FALSE)</f>
        <v>33.81</v>
      </c>
      <c r="D1869" s="11">
        <f>VLOOKUP(A1869,'Medical Examinations'!$A$1:$L$2336,3,FALSE)</f>
        <v>6.49</v>
      </c>
      <c r="E1869" s="11" t="str">
        <f>VLOOKUP(A1869,'Medical Examinations'!$A$1:$L$2336,4,FALSE)</f>
        <v>No</v>
      </c>
      <c r="F1869" s="11" t="str">
        <f>VLOOKUP(A1869,'Medical Examinations'!$A$1:$L$2336,5,FALSE)</f>
        <v>No</v>
      </c>
      <c r="G1869" s="11" t="str">
        <f>VLOOKUP(A1869,'Medical Examinations'!$A$1:$L$2336,6,FALSE)</f>
        <v>Yes</v>
      </c>
      <c r="H1869" s="11">
        <f>VLOOKUP(A1869,'Medical Examinations'!$A$1:$L$2336,8,FALSE)</f>
        <v>1</v>
      </c>
      <c r="I1869" s="11" t="str">
        <f>VLOOKUP(A1869,'Medical Examinations'!$A$1:$L$2336,10,FALSE)</f>
        <v>No</v>
      </c>
      <c r="J1869" s="11" t="str">
        <f>VLOOKUP(A1869,'Medical Examinations'!$A$1:$L$2336,11,FALSE)</f>
        <v>Obesity</v>
      </c>
      <c r="K1869" s="11" t="str">
        <f>VLOOKUP(A1869,'Medical Examinations'!$A$1:$L$2336,12,FALSE)</f>
        <v>Diabetes</v>
      </c>
      <c r="L1869" s="10">
        <f ca="1">VLOOKUP(A1869,'Hospitalisation Details'!$A$1:$Q$2344,3,FALSE)</f>
        <v>1974</v>
      </c>
      <c r="M1869" s="10" t="str">
        <f ca="1">VLOOKUP(A1869,'Hospitalisation Details'!$A$1:$Q$2344,5,FALSE)</f>
        <v>Oct</v>
      </c>
      <c r="N1869" s="11">
        <f ca="1">VLOOKUP(A1869,'Hospitalisation Details'!$A$1:$Q$2344,6,FALSE)</f>
        <v>14</v>
      </c>
      <c r="O1869" s="17">
        <f ca="1">VLOOKUP(A1869,'Hospitalisation Details'!$A$1:$Q$2344,7,FALSE)</f>
        <v>27316</v>
      </c>
      <c r="P1869" s="11">
        <f ca="1">VLOOKUP(A1869,'Hospitalisation Details'!$A$1:$Q$2344,10,FALSE)</f>
        <v>21223.68</v>
      </c>
      <c r="Q1869" s="11" t="str">
        <f ca="1">VLOOKUP(A1869,'Hospitalisation Details'!$A$1:$Q$2344,12,FALSE)</f>
        <v>tier - 3</v>
      </c>
      <c r="R1869" s="11" t="str">
        <f ca="1">VLOOKUP(A1869,'Hospitalisation Details'!$A$1:$Q$2344,14,FALSE)</f>
        <v>tier - 2</v>
      </c>
      <c r="S1869" s="11">
        <f ca="1">VLOOKUP(A1869,'Hospitalisation Details'!$A$1:$Q$2344,17,FALSE)</f>
        <v>51</v>
      </c>
      <c r="T1869" s="11" t="str">
        <f ca="1">VLOOKUP(A1869,'Hospitalisation Details'!$A$1:$Q$2336,16,FALSE)</f>
        <v>R1013</v>
      </c>
    </row>
    <row r="1870" ht="15.5" spans="1:20">
      <c r="A1870" s="10" t="s">
        <v>6702</v>
      </c>
      <c r="B1870" s="11" t="str">
        <f>VLOOKUP(A1870,'Customer Names'!$H$6:$K$2340,3,FALSE)</f>
        <v>  Zachary</v>
      </c>
      <c r="C1870" s="11">
        <f>VLOOKUP(A1870,'Medical Examinations'!$A$1:$L$2336,2,FALSE)</f>
        <v>44.22</v>
      </c>
      <c r="D1870" s="11">
        <f>VLOOKUP(A1870,'Medical Examinations'!$A$1:$L$2336,3,FALSE)</f>
        <v>4.19</v>
      </c>
      <c r="E1870" s="11" t="str">
        <f>VLOOKUP(A1870,'Medical Examinations'!$A$1:$L$2336,4,FALSE)</f>
        <v>No</v>
      </c>
      <c r="F1870" s="11" t="str">
        <f>VLOOKUP(A1870,'Medical Examinations'!$A$1:$L$2336,5,FALSE)</f>
        <v>No</v>
      </c>
      <c r="G1870" s="11" t="str">
        <f>VLOOKUP(A1870,'Medical Examinations'!$A$1:$L$2336,6,FALSE)</f>
        <v>No</v>
      </c>
      <c r="H1870" s="11">
        <f>VLOOKUP(A1870,'Medical Examinations'!$A$1:$L$2336,8,FALSE)</f>
        <v>1</v>
      </c>
      <c r="I1870" s="11" t="str">
        <f>VLOOKUP(A1870,'Medical Examinations'!$A$1:$L$2336,10,FALSE)</f>
        <v>No</v>
      </c>
      <c r="J1870" s="11" t="str">
        <f>VLOOKUP(A1870,'Medical Examinations'!$A$1:$L$2336,11,FALSE)</f>
        <v>Obesity</v>
      </c>
      <c r="K1870" s="11" t="str">
        <f>VLOOKUP(A1870,'Medical Examinations'!$A$1:$L$2336,12,FALSE)</f>
        <v>Normal</v>
      </c>
      <c r="L1870" s="10">
        <f ca="1">VLOOKUP(A1870,'Hospitalisation Details'!$A$1:$Q$2344,3,FALSE)</f>
        <v>1974</v>
      </c>
      <c r="M1870" s="10" t="str">
        <f ca="1">VLOOKUP(A1870,'Hospitalisation Details'!$A$1:$Q$2344,5,FALSE)</f>
        <v>Sep</v>
      </c>
      <c r="N1870" s="11">
        <f ca="1">VLOOKUP(A1870,'Hospitalisation Details'!$A$1:$Q$2344,6,FALSE)</f>
        <v>3</v>
      </c>
      <c r="O1870" s="17">
        <f ca="1">VLOOKUP(A1870,'Hospitalisation Details'!$A$1:$Q$2344,7,FALSE)</f>
        <v>27275</v>
      </c>
      <c r="P1870" s="11">
        <f ca="1">VLOOKUP(A1870,'Hospitalisation Details'!$A$1:$Q$2344,10,FALSE)</f>
        <v>21232.18</v>
      </c>
      <c r="Q1870" s="11" t="str">
        <f ca="1">VLOOKUP(A1870,'Hospitalisation Details'!$A$1:$Q$2344,12,FALSE)</f>
        <v>tier - 3</v>
      </c>
      <c r="R1870" s="11" t="str">
        <f ca="1">VLOOKUP(A1870,'Hospitalisation Details'!$A$1:$Q$2344,14,FALSE)</f>
        <v>tier - 2</v>
      </c>
      <c r="S1870" s="11">
        <f ca="1">VLOOKUP(A1870,'Hospitalisation Details'!$A$1:$Q$2344,17,FALSE)</f>
        <v>51</v>
      </c>
      <c r="T1870" s="11" t="str">
        <f ca="1">VLOOKUP(A1870,'Hospitalisation Details'!$A$1:$Q$2336,16,FALSE)</f>
        <v>R1011</v>
      </c>
    </row>
    <row r="1871" ht="15.5" spans="1:20">
      <c r="A1871" s="10" t="s">
        <v>6705</v>
      </c>
      <c r="B1871" s="11" t="str">
        <f>VLOOKUP(A1871,'Customer Names'!$H$6:$K$2340,3,FALSE)</f>
        <v>  Dane</v>
      </c>
      <c r="C1871" s="11">
        <f>VLOOKUP(A1871,'Medical Examinations'!$A$1:$L$2336,2,FALSE)</f>
        <v>15.46</v>
      </c>
      <c r="D1871" s="11">
        <f>VLOOKUP(A1871,'Medical Examinations'!$A$1:$L$2336,3,FALSE)</f>
        <v>4.99</v>
      </c>
      <c r="E1871" s="11" t="str">
        <f>VLOOKUP(A1871,'Medical Examinations'!$A$1:$L$2336,4,FALSE)</f>
        <v>yes</v>
      </c>
      <c r="F1871" s="11" t="str">
        <f>VLOOKUP(A1871,'Medical Examinations'!$A$1:$L$2336,5,FALSE)</f>
        <v>No</v>
      </c>
      <c r="G1871" s="11" t="str">
        <f>VLOOKUP(A1871,'Medical Examinations'!$A$1:$L$2336,6,FALSE)</f>
        <v>Yes</v>
      </c>
      <c r="H1871" s="11">
        <f>VLOOKUP(A1871,'Medical Examinations'!$A$1:$L$2336,8,FALSE)</f>
        <v>1</v>
      </c>
      <c r="I1871" s="11" t="str">
        <f>VLOOKUP(A1871,'Medical Examinations'!$A$1:$L$2336,10,FALSE)</f>
        <v>No</v>
      </c>
      <c r="J1871" s="11" t="str">
        <f>VLOOKUP(A1871,'Medical Examinations'!$A$1:$L$2336,11,FALSE)</f>
        <v>Under Weight</v>
      </c>
      <c r="K1871" s="11" t="str">
        <f>VLOOKUP(A1871,'Medical Examinations'!$A$1:$L$2336,12,FALSE)</f>
        <v>Normal</v>
      </c>
      <c r="L1871" s="10">
        <f ca="1">VLOOKUP(A1871,'Hospitalisation Details'!$A$1:$Q$2344,3,FALSE)</f>
        <v>1980</v>
      </c>
      <c r="M1871" s="10" t="str">
        <f ca="1">VLOOKUP(A1871,'Hospitalisation Details'!$A$1:$Q$2344,5,FALSE)</f>
        <v>Dec</v>
      </c>
      <c r="N1871" s="11">
        <f ca="1">VLOOKUP(A1871,'Hospitalisation Details'!$A$1:$Q$2344,6,FALSE)</f>
        <v>10</v>
      </c>
      <c r="O1871" s="17">
        <f ca="1">VLOOKUP(A1871,'Hospitalisation Details'!$A$1:$Q$2344,7,FALSE)</f>
        <v>29565</v>
      </c>
      <c r="P1871" s="11">
        <f ca="1">VLOOKUP(A1871,'Hospitalisation Details'!$A$1:$Q$2344,10,FALSE)</f>
        <v>21259.38</v>
      </c>
      <c r="Q1871" s="11" t="str">
        <f ca="1">VLOOKUP(A1871,'Hospitalisation Details'!$A$1:$Q$2344,12,FALSE)</f>
        <v>tier - 3</v>
      </c>
      <c r="R1871" s="11" t="str">
        <f ca="1">VLOOKUP(A1871,'Hospitalisation Details'!$A$1:$Q$2344,14,FALSE)</f>
        <v>tier - 3</v>
      </c>
      <c r="S1871" s="11">
        <f ca="1">VLOOKUP(A1871,'Hospitalisation Details'!$A$1:$Q$2344,17,FALSE)</f>
        <v>44</v>
      </c>
      <c r="T1871" s="11" t="str">
        <f ca="1">VLOOKUP(A1871,'Hospitalisation Details'!$A$1:$Q$2336,16,FALSE)</f>
        <v>R1019</v>
      </c>
    </row>
    <row r="1872" ht="15.5" spans="1:20">
      <c r="A1872" s="10" t="s">
        <v>6709</v>
      </c>
      <c r="B1872" s="11" t="str">
        <f>VLOOKUP(A1872,'Customer Names'!$H$6:$K$2340,3,FALSE)</f>
        <v>  Dougie J</v>
      </c>
      <c r="C1872" s="11">
        <f>VLOOKUP(A1872,'Medical Examinations'!$A$1:$L$2336,2,FALSE)</f>
        <v>30.3</v>
      </c>
      <c r="D1872" s="11">
        <f>VLOOKUP(A1872,'Medical Examinations'!$A$1:$L$2336,3,FALSE)</f>
        <v>4.77</v>
      </c>
      <c r="E1872" s="11" t="str">
        <f>VLOOKUP(A1872,'Medical Examinations'!$A$1:$L$2336,4,FALSE)</f>
        <v>yes</v>
      </c>
      <c r="F1872" s="11" t="str">
        <f>VLOOKUP(A1872,'Medical Examinations'!$A$1:$L$2336,5,FALSE)</f>
        <v>No</v>
      </c>
      <c r="G1872" s="11" t="str">
        <f>VLOOKUP(A1872,'Medical Examinations'!$A$1:$L$2336,6,FALSE)</f>
        <v>No</v>
      </c>
      <c r="H1872" s="11">
        <f>VLOOKUP(A1872,'Medical Examinations'!$A$1:$L$2336,8,FALSE)</f>
        <v>1</v>
      </c>
      <c r="I1872" s="11" t="str">
        <f>VLOOKUP(A1872,'Medical Examinations'!$A$1:$L$2336,10,FALSE)</f>
        <v>No</v>
      </c>
      <c r="J1872" s="11" t="str">
        <f>VLOOKUP(A1872,'Medical Examinations'!$A$1:$L$2336,11,FALSE)</f>
        <v>Obesity</v>
      </c>
      <c r="K1872" s="11" t="str">
        <f>VLOOKUP(A1872,'Medical Examinations'!$A$1:$L$2336,12,FALSE)</f>
        <v>Normal</v>
      </c>
      <c r="L1872" s="10">
        <f ca="1">VLOOKUP(A1872,'Hospitalisation Details'!$A$1:$Q$2344,3,FALSE)</f>
        <v>2004</v>
      </c>
      <c r="M1872" s="10" t="str">
        <f ca="1">VLOOKUP(A1872,'Hospitalisation Details'!$A$1:$Q$2344,5,FALSE)</f>
        <v>Aug</v>
      </c>
      <c r="N1872" s="11">
        <f ca="1">VLOOKUP(A1872,'Hospitalisation Details'!$A$1:$Q$2344,6,FALSE)</f>
        <v>4</v>
      </c>
      <c r="O1872" s="17">
        <f ca="1">VLOOKUP(A1872,'Hospitalisation Details'!$A$1:$Q$2344,7,FALSE)</f>
        <v>38203</v>
      </c>
      <c r="P1872" s="11">
        <f ca="1">VLOOKUP(A1872,'Hospitalisation Details'!$A$1:$Q$2344,10,FALSE)</f>
        <v>21344.85</v>
      </c>
      <c r="Q1872" s="11" t="str">
        <f ca="1">VLOOKUP(A1872,'Hospitalisation Details'!$A$1:$Q$2344,12,FALSE)</f>
        <v>tier - 3</v>
      </c>
      <c r="R1872" s="11" t="str">
        <f ca="1">VLOOKUP(A1872,'Hospitalisation Details'!$A$1:$Q$2344,14,FALSE)</f>
        <v>tier - 1</v>
      </c>
      <c r="S1872" s="11">
        <f ca="1">VLOOKUP(A1872,'Hospitalisation Details'!$A$1:$Q$2344,17,FALSE)</f>
        <v>21</v>
      </c>
      <c r="T1872" s="11" t="str">
        <f ca="1">VLOOKUP(A1872,'Hospitalisation Details'!$A$1:$Q$2336,16,FALSE)</f>
        <v>R1024</v>
      </c>
    </row>
    <row r="1873" ht="15.5" spans="1:20">
      <c r="A1873" s="10" t="s">
        <v>6711</v>
      </c>
      <c r="B1873" s="11" t="str">
        <f>VLOOKUP(A1873,'Customer Names'!$H$6:$K$2340,3,FALSE)</f>
        <v>  Jeremiah H</v>
      </c>
      <c r="C1873" s="11">
        <f>VLOOKUP(A1873,'Medical Examinations'!$A$1:$L$2336,2,FALSE)</f>
        <v>16.67</v>
      </c>
      <c r="D1873" s="11">
        <f>VLOOKUP(A1873,'Medical Examinations'!$A$1:$L$2336,3,FALSE)</f>
        <v>5.46</v>
      </c>
      <c r="E1873" s="11" t="str">
        <f>VLOOKUP(A1873,'Medical Examinations'!$A$1:$L$2336,4,FALSE)</f>
        <v>No</v>
      </c>
      <c r="F1873" s="11" t="str">
        <f>VLOOKUP(A1873,'Medical Examinations'!$A$1:$L$2336,5,FALSE)</f>
        <v>No</v>
      </c>
      <c r="G1873" s="11" t="str">
        <f>VLOOKUP(A1873,'Medical Examinations'!$A$1:$L$2336,6,FALSE)</f>
        <v>No</v>
      </c>
      <c r="H1873" s="11">
        <f>VLOOKUP(A1873,'Medical Examinations'!$A$1:$L$2336,8,FALSE)</f>
        <v>0</v>
      </c>
      <c r="I1873" s="11" t="str">
        <f>VLOOKUP(A1873,'Medical Examinations'!$A$1:$L$2336,10,FALSE)</f>
        <v>No</v>
      </c>
      <c r="J1873" s="11" t="str">
        <f>VLOOKUP(A1873,'Medical Examinations'!$A$1:$L$2336,11,FALSE)</f>
        <v>Under Weight</v>
      </c>
      <c r="K1873" s="11" t="str">
        <f>VLOOKUP(A1873,'Medical Examinations'!$A$1:$L$2336,12,FALSE)</f>
        <v>Normal</v>
      </c>
      <c r="L1873" s="10">
        <f ca="1">VLOOKUP(A1873,'Hospitalisation Details'!$A$1:$Q$2344,3,FALSE)</f>
        <v>1980</v>
      </c>
      <c r="M1873" s="10" t="str">
        <f ca="1">VLOOKUP(A1873,'Hospitalisation Details'!$A$1:$Q$2344,5,FALSE)</f>
        <v>Sep</v>
      </c>
      <c r="N1873" s="11">
        <f ca="1">VLOOKUP(A1873,'Hospitalisation Details'!$A$1:$Q$2344,6,FALSE)</f>
        <v>4</v>
      </c>
      <c r="O1873" s="17">
        <f ca="1">VLOOKUP(A1873,'Hospitalisation Details'!$A$1:$Q$2344,7,FALSE)</f>
        <v>29468</v>
      </c>
      <c r="P1873" s="11">
        <f ca="1">VLOOKUP(A1873,'Hospitalisation Details'!$A$1:$Q$2344,10,FALSE)</f>
        <v>21348.71</v>
      </c>
      <c r="Q1873" s="11" t="str">
        <f ca="1">VLOOKUP(A1873,'Hospitalisation Details'!$A$1:$Q$2344,12,FALSE)</f>
        <v>tier - 2</v>
      </c>
      <c r="R1873" s="11" t="str">
        <f ca="1">VLOOKUP(A1873,'Hospitalisation Details'!$A$1:$Q$2344,14,FALSE)</f>
        <v>tier - 1</v>
      </c>
      <c r="S1873" s="11">
        <f ca="1">VLOOKUP(A1873,'Hospitalisation Details'!$A$1:$Q$2344,17,FALSE)</f>
        <v>45</v>
      </c>
      <c r="T1873" s="11" t="str">
        <f ca="1">VLOOKUP(A1873,'Hospitalisation Details'!$A$1:$Q$2336,16,FALSE)</f>
        <v>R1012</v>
      </c>
    </row>
    <row r="1874" ht="15.5" spans="1:20">
      <c r="A1874" s="10" t="s">
        <v>6714</v>
      </c>
      <c r="B1874" s="11" t="str">
        <f>VLOOKUP(A1874,'Customer Names'!$H$6:$K$2340,3,FALSE)</f>
        <v>  Ashley J</v>
      </c>
      <c r="C1874" s="11">
        <f>VLOOKUP(A1874,'Medical Examinations'!$A$1:$L$2336,2,FALSE)</f>
        <v>28.595</v>
      </c>
      <c r="D1874" s="11">
        <f>VLOOKUP(A1874,'Medical Examinations'!$A$1:$L$2336,3,FALSE)</f>
        <v>5.43</v>
      </c>
      <c r="E1874" s="11" t="str">
        <f>VLOOKUP(A1874,'Medical Examinations'!$A$1:$L$2336,4,FALSE)</f>
        <v>No</v>
      </c>
      <c r="F1874" s="11" t="str">
        <f>VLOOKUP(A1874,'Medical Examinations'!$A$1:$L$2336,5,FALSE)</f>
        <v>No</v>
      </c>
      <c r="G1874" s="11" t="str">
        <f>VLOOKUP(A1874,'Medical Examinations'!$A$1:$L$2336,6,FALSE)</f>
        <v>No</v>
      </c>
      <c r="H1874" s="11">
        <f>VLOOKUP(A1874,'Medical Examinations'!$A$1:$L$2336,8,FALSE)</f>
        <v>0</v>
      </c>
      <c r="I1874" s="11" t="str">
        <f>VLOOKUP(A1874,'Medical Examinations'!$A$1:$L$2336,10,FALSE)</f>
        <v>No</v>
      </c>
      <c r="J1874" s="11" t="str">
        <f>VLOOKUP(A1874,'Medical Examinations'!$A$1:$L$2336,11,FALSE)</f>
        <v>Over Weight</v>
      </c>
      <c r="K1874" s="11" t="str">
        <f>VLOOKUP(A1874,'Medical Examinations'!$A$1:$L$2336,12,FALSE)</f>
        <v>Normal</v>
      </c>
      <c r="L1874" s="10">
        <f ca="1">VLOOKUP(A1874,'Hospitalisation Details'!$A$1:$Q$2344,3,FALSE)</f>
        <v>1990</v>
      </c>
      <c r="M1874" s="10" t="str">
        <f ca="1">VLOOKUP(A1874,'Hospitalisation Details'!$A$1:$Q$2344,5,FALSE)</f>
        <v>Nov</v>
      </c>
      <c r="N1874" s="11">
        <f ca="1">VLOOKUP(A1874,'Hospitalisation Details'!$A$1:$Q$2344,6,FALSE)</f>
        <v>21</v>
      </c>
      <c r="O1874" s="17">
        <f ca="1">VLOOKUP(A1874,'Hospitalisation Details'!$A$1:$Q$2344,7,FALSE)</f>
        <v>33198</v>
      </c>
      <c r="P1874" s="11">
        <f ca="1">VLOOKUP(A1874,'Hospitalisation Details'!$A$1:$Q$2344,10,FALSE)</f>
        <v>21472.48</v>
      </c>
      <c r="Q1874" s="11" t="str">
        <f ca="1">VLOOKUP(A1874,'Hospitalisation Details'!$A$1:$Q$2344,12,FALSE)</f>
        <v>tier - 2</v>
      </c>
      <c r="R1874" s="11" t="str">
        <f ca="1">VLOOKUP(A1874,'Hospitalisation Details'!$A$1:$Q$2344,14,FALSE)</f>
        <v>tier - 2</v>
      </c>
      <c r="S1874" s="11">
        <f ca="1">VLOOKUP(A1874,'Hospitalisation Details'!$A$1:$Q$2344,17,FALSE)</f>
        <v>34</v>
      </c>
      <c r="T1874" s="11" t="str">
        <f ca="1">VLOOKUP(A1874,'Hospitalisation Details'!$A$1:$Q$2336,16,FALSE)</f>
        <v>R1012</v>
      </c>
    </row>
    <row r="1875" ht="15.5" spans="1:20">
      <c r="A1875" s="10" t="s">
        <v>6717</v>
      </c>
      <c r="B1875" s="11" t="str">
        <f>VLOOKUP(A1875,'Customer Names'!$H$6:$K$2340,3,FALSE)</f>
        <v>  Turner J</v>
      </c>
      <c r="C1875" s="11">
        <f>VLOOKUP(A1875,'Medical Examinations'!$A$1:$L$2336,2,FALSE)</f>
        <v>25.935</v>
      </c>
      <c r="D1875" s="11">
        <f>VLOOKUP(A1875,'Medical Examinations'!$A$1:$L$2336,3,FALSE)</f>
        <v>4.29</v>
      </c>
      <c r="E1875" s="11" t="str">
        <f>VLOOKUP(A1875,'Medical Examinations'!$A$1:$L$2336,4,FALSE)</f>
        <v>No</v>
      </c>
      <c r="F1875" s="11" t="str">
        <f>VLOOKUP(A1875,'Medical Examinations'!$A$1:$L$2336,5,FALSE)</f>
        <v>No</v>
      </c>
      <c r="G1875" s="11" t="str">
        <f>VLOOKUP(A1875,'Medical Examinations'!$A$1:$L$2336,6,FALSE)</f>
        <v>No</v>
      </c>
      <c r="H1875" s="11">
        <f>VLOOKUP(A1875,'Medical Examinations'!$A$1:$L$2336,8,FALSE)</f>
        <v>0</v>
      </c>
      <c r="I1875" s="11" t="str">
        <f>VLOOKUP(A1875,'Medical Examinations'!$A$1:$L$2336,10,FALSE)</f>
        <v>No</v>
      </c>
      <c r="J1875" s="11" t="str">
        <f>VLOOKUP(A1875,'Medical Examinations'!$A$1:$L$2336,11,FALSE)</f>
        <v>Over Weight</v>
      </c>
      <c r="K1875" s="11" t="str">
        <f>VLOOKUP(A1875,'Medical Examinations'!$A$1:$L$2336,12,FALSE)</f>
        <v>Normal</v>
      </c>
      <c r="L1875" s="10">
        <f ca="1">VLOOKUP(A1875,'Hospitalisation Details'!$A$1:$Q$2344,3,FALSE)</f>
        <v>1999</v>
      </c>
      <c r="M1875" s="10" t="str">
        <f ca="1">VLOOKUP(A1875,'Hospitalisation Details'!$A$1:$Q$2344,5,FALSE)</f>
        <v>Jun</v>
      </c>
      <c r="N1875" s="11">
        <f ca="1">VLOOKUP(A1875,'Hospitalisation Details'!$A$1:$Q$2344,6,FALSE)</f>
        <v>12</v>
      </c>
      <c r="O1875" s="17">
        <f ca="1">VLOOKUP(A1875,'Hospitalisation Details'!$A$1:$Q$2344,7,FALSE)</f>
        <v>36323</v>
      </c>
      <c r="P1875" s="11">
        <f ca="1">VLOOKUP(A1875,'Hospitalisation Details'!$A$1:$Q$2344,10,FALSE)</f>
        <v>21595.38</v>
      </c>
      <c r="Q1875" s="11" t="str">
        <f ca="1">VLOOKUP(A1875,'Hospitalisation Details'!$A$1:$Q$2344,12,FALSE)</f>
        <v>tier - 2</v>
      </c>
      <c r="R1875" s="11" t="str">
        <f ca="1">VLOOKUP(A1875,'Hospitalisation Details'!$A$1:$Q$2344,14,FALSE)</f>
        <v>tier - 3</v>
      </c>
      <c r="S1875" s="11">
        <f ca="1">VLOOKUP(A1875,'Hospitalisation Details'!$A$1:$Q$2344,17,FALSE)</f>
        <v>26</v>
      </c>
      <c r="T1875" s="11" t="str">
        <f ca="1">VLOOKUP(A1875,'Hospitalisation Details'!$A$1:$Q$2336,16,FALSE)</f>
        <v>R1012</v>
      </c>
    </row>
    <row r="1876" ht="15.5" spans="1:20">
      <c r="A1876" s="10" t="s">
        <v>6719</v>
      </c>
      <c r="B1876" s="11" t="str">
        <f>VLOOKUP(A1876,'Customer Names'!$H$6:$K$2340,3,FALSE)</f>
        <v>  Roger</v>
      </c>
      <c r="C1876" s="11">
        <f>VLOOKUP(A1876,'Medical Examinations'!$A$1:$L$2336,2,FALSE)</f>
        <v>27.645</v>
      </c>
      <c r="D1876" s="11">
        <f>VLOOKUP(A1876,'Medical Examinations'!$A$1:$L$2336,3,FALSE)</f>
        <v>5.25</v>
      </c>
      <c r="E1876" s="11" t="str">
        <f>VLOOKUP(A1876,'Medical Examinations'!$A$1:$L$2336,4,FALSE)</f>
        <v>No</v>
      </c>
      <c r="F1876" s="11" t="str">
        <f>VLOOKUP(A1876,'Medical Examinations'!$A$1:$L$2336,5,FALSE)</f>
        <v>No</v>
      </c>
      <c r="G1876" s="11" t="str">
        <f>VLOOKUP(A1876,'Medical Examinations'!$A$1:$L$2336,6,FALSE)</f>
        <v>No</v>
      </c>
      <c r="H1876" s="11">
        <f>VLOOKUP(A1876,'Medical Examinations'!$A$1:$L$2336,8,FALSE)</f>
        <v>1</v>
      </c>
      <c r="I1876" s="11" t="str">
        <f>VLOOKUP(A1876,'Medical Examinations'!$A$1:$L$2336,10,FALSE)</f>
        <v>No</v>
      </c>
      <c r="J1876" s="11" t="str">
        <f>VLOOKUP(A1876,'Medical Examinations'!$A$1:$L$2336,11,FALSE)</f>
        <v>Over Weight</v>
      </c>
      <c r="K1876" s="11" t="str">
        <f>VLOOKUP(A1876,'Medical Examinations'!$A$1:$L$2336,12,FALSE)</f>
        <v>Normal</v>
      </c>
      <c r="L1876" s="10">
        <f ca="1">VLOOKUP(A1876,'Hospitalisation Details'!$A$1:$Q$2344,3,FALSE)</f>
        <v>1983</v>
      </c>
      <c r="M1876" s="10" t="str">
        <f ca="1">VLOOKUP(A1876,'Hospitalisation Details'!$A$1:$Q$2344,5,FALSE)</f>
        <v>Dec</v>
      </c>
      <c r="N1876" s="11">
        <f ca="1">VLOOKUP(A1876,'Hospitalisation Details'!$A$1:$Q$2344,6,FALSE)</f>
        <v>25</v>
      </c>
      <c r="O1876" s="17">
        <f ca="1">VLOOKUP(A1876,'Hospitalisation Details'!$A$1:$Q$2344,7,FALSE)</f>
        <v>30675</v>
      </c>
      <c r="P1876" s="11">
        <f ca="1">VLOOKUP(A1876,'Hospitalisation Details'!$A$1:$Q$2344,10,FALSE)</f>
        <v>21659.93</v>
      </c>
      <c r="Q1876" s="11" t="str">
        <f ca="1">VLOOKUP(A1876,'Hospitalisation Details'!$A$1:$Q$2344,12,FALSE)</f>
        <v>tier - 3</v>
      </c>
      <c r="R1876" s="11" t="str">
        <f ca="1">VLOOKUP(A1876,'Hospitalisation Details'!$A$1:$Q$2344,14,FALSE)</f>
        <v>tier - 3</v>
      </c>
      <c r="S1876" s="11">
        <f ca="1">VLOOKUP(A1876,'Hospitalisation Details'!$A$1:$Q$2344,17,FALSE)</f>
        <v>41</v>
      </c>
      <c r="T1876" s="11" t="str">
        <f ca="1">VLOOKUP(A1876,'Hospitalisation Details'!$A$1:$Q$2336,16,FALSE)</f>
        <v>R1024</v>
      </c>
    </row>
    <row r="1877" ht="15.5" spans="1:20">
      <c r="A1877" s="10" t="s">
        <v>6723</v>
      </c>
      <c r="B1877" s="11" t="str">
        <f>VLOOKUP(A1877,'Customer Names'!$H$6:$K$2340,3,FALSE)</f>
        <v>  Pamela</v>
      </c>
      <c r="C1877" s="11">
        <f>VLOOKUP(A1877,'Medical Examinations'!$A$1:$L$2336,2,FALSE)</f>
        <v>30.1</v>
      </c>
      <c r="D1877" s="11">
        <f>VLOOKUP(A1877,'Medical Examinations'!$A$1:$L$2336,3,FALSE)</f>
        <v>4.04</v>
      </c>
      <c r="E1877" s="11" t="str">
        <f>VLOOKUP(A1877,'Medical Examinations'!$A$1:$L$2336,4,FALSE)</f>
        <v>No</v>
      </c>
      <c r="F1877" s="11" t="str">
        <f>VLOOKUP(A1877,'Medical Examinations'!$A$1:$L$2336,5,FALSE)</f>
        <v>No</v>
      </c>
      <c r="G1877" s="11" t="str">
        <f>VLOOKUP(A1877,'Medical Examinations'!$A$1:$L$2336,6,FALSE)</f>
        <v>No</v>
      </c>
      <c r="H1877" s="11">
        <f>VLOOKUP(A1877,'Medical Examinations'!$A$1:$L$2336,8,FALSE)</f>
        <v>1</v>
      </c>
      <c r="I1877" s="11" t="str">
        <f>VLOOKUP(A1877,'Medical Examinations'!$A$1:$L$2336,10,FALSE)</f>
        <v>No</v>
      </c>
      <c r="J1877" s="11" t="str">
        <f>VLOOKUP(A1877,'Medical Examinations'!$A$1:$L$2336,11,FALSE)</f>
        <v>Obesity</v>
      </c>
      <c r="K1877" s="11" t="str">
        <f>VLOOKUP(A1877,'Medical Examinations'!$A$1:$L$2336,12,FALSE)</f>
        <v>Normal</v>
      </c>
      <c r="L1877" s="10">
        <f ca="1">VLOOKUP(A1877,'Hospitalisation Details'!$A$1:$Q$2344,3,FALSE)</f>
        <v>1962</v>
      </c>
      <c r="M1877" s="10" t="str">
        <f ca="1">VLOOKUP(A1877,'Hospitalisation Details'!$A$1:$Q$2344,5,FALSE)</f>
        <v>Nov</v>
      </c>
      <c r="N1877" s="11">
        <f ca="1">VLOOKUP(A1877,'Hospitalisation Details'!$A$1:$Q$2344,6,FALSE)</f>
        <v>16</v>
      </c>
      <c r="O1877" s="17">
        <f ca="1">VLOOKUP(A1877,'Hospitalisation Details'!$A$1:$Q$2344,7,FALSE)</f>
        <v>22966</v>
      </c>
      <c r="P1877" s="11">
        <f ca="1">VLOOKUP(A1877,'Hospitalisation Details'!$A$1:$Q$2344,10,FALSE)</f>
        <v>21661.16</v>
      </c>
      <c r="Q1877" s="11" t="str">
        <f ca="1">VLOOKUP(A1877,'Hospitalisation Details'!$A$1:$Q$2344,12,FALSE)</f>
        <v>tier - 2</v>
      </c>
      <c r="R1877" s="11" t="str">
        <f ca="1">VLOOKUP(A1877,'Hospitalisation Details'!$A$1:$Q$2344,14,FALSE)</f>
        <v>tier - 2</v>
      </c>
      <c r="S1877" s="11">
        <f ca="1">VLOOKUP(A1877,'Hospitalisation Details'!$A$1:$Q$2344,17,FALSE)</f>
        <v>62</v>
      </c>
      <c r="T1877" s="11" t="str">
        <f ca="1">VLOOKUP(A1877,'Hospitalisation Details'!$A$1:$Q$2336,16,FALSE)</f>
        <v>R1012</v>
      </c>
    </row>
    <row r="1878" ht="15.5" spans="1:20">
      <c r="A1878" s="10" t="s">
        <v>6727</v>
      </c>
      <c r="B1878" s="11" t="str">
        <f>VLOOKUP(A1878,'Customer Names'!$H$6:$K$2340,3,FALSE)</f>
        <v>  Allison M</v>
      </c>
      <c r="C1878" s="11">
        <f>VLOOKUP(A1878,'Medical Examinations'!$A$1:$L$2336,2,FALSE)</f>
        <v>26.79</v>
      </c>
      <c r="D1878" s="11">
        <f>VLOOKUP(A1878,'Medical Examinations'!$A$1:$L$2336,3,FALSE)</f>
        <v>5</v>
      </c>
      <c r="E1878" s="11" t="str">
        <f>VLOOKUP(A1878,'Medical Examinations'!$A$1:$L$2336,4,FALSE)</f>
        <v>yes</v>
      </c>
      <c r="F1878" s="11" t="str">
        <f>VLOOKUP(A1878,'Medical Examinations'!$A$1:$L$2336,5,FALSE)</f>
        <v>No</v>
      </c>
      <c r="G1878" s="11" t="str">
        <f>VLOOKUP(A1878,'Medical Examinations'!$A$1:$L$2336,6,FALSE)</f>
        <v>Yes</v>
      </c>
      <c r="H1878" s="11">
        <f>VLOOKUP(A1878,'Medical Examinations'!$A$1:$L$2336,8,FALSE)</f>
        <v>1</v>
      </c>
      <c r="I1878" s="11" t="str">
        <f>VLOOKUP(A1878,'Medical Examinations'!$A$1:$L$2336,10,FALSE)</f>
        <v>No</v>
      </c>
      <c r="J1878" s="11" t="str">
        <f>VLOOKUP(A1878,'Medical Examinations'!$A$1:$L$2336,11,FALSE)</f>
        <v>Over Weight</v>
      </c>
      <c r="K1878" s="11" t="str">
        <f>VLOOKUP(A1878,'Medical Examinations'!$A$1:$L$2336,12,FALSE)</f>
        <v>Normal</v>
      </c>
      <c r="L1878" s="10">
        <f ca="1">VLOOKUP(A1878,'Hospitalisation Details'!$A$1:$Q$2344,3,FALSE)</f>
        <v>1976</v>
      </c>
      <c r="M1878" s="10" t="str">
        <f ca="1">VLOOKUP(A1878,'Hospitalisation Details'!$A$1:$Q$2344,5,FALSE)</f>
        <v>Jul</v>
      </c>
      <c r="N1878" s="11">
        <f ca="1">VLOOKUP(A1878,'Hospitalisation Details'!$A$1:$Q$2344,6,FALSE)</f>
        <v>18</v>
      </c>
      <c r="O1878" s="17">
        <f ca="1">VLOOKUP(A1878,'Hospitalisation Details'!$A$1:$Q$2344,7,FALSE)</f>
        <v>27959</v>
      </c>
      <c r="P1878" s="11">
        <f ca="1">VLOOKUP(A1878,'Hospitalisation Details'!$A$1:$Q$2344,10,FALSE)</f>
        <v>21677.28</v>
      </c>
      <c r="Q1878" s="11" t="str">
        <f ca="1">VLOOKUP(A1878,'Hospitalisation Details'!$A$1:$Q$2344,12,FALSE)</f>
        <v>tier - 3</v>
      </c>
      <c r="R1878" s="11" t="str">
        <f ca="1">VLOOKUP(A1878,'Hospitalisation Details'!$A$1:$Q$2344,14,FALSE)</f>
        <v>tier - 1</v>
      </c>
      <c r="S1878" s="11">
        <f ca="1">VLOOKUP(A1878,'Hospitalisation Details'!$A$1:$Q$2344,17,FALSE)</f>
        <v>49</v>
      </c>
      <c r="T1878" s="11" t="str">
        <f ca="1">VLOOKUP(A1878,'Hospitalisation Details'!$A$1:$Q$2336,16,FALSE)</f>
        <v>R1012</v>
      </c>
    </row>
    <row r="1879" ht="15.5" spans="1:20">
      <c r="A1879" s="10" t="s">
        <v>6731</v>
      </c>
      <c r="B1879" s="11" t="str">
        <f>VLOOKUP(A1879,'Customer Names'!$H$6:$K$2340,3,FALSE)</f>
        <v>  Katherine H</v>
      </c>
      <c r="C1879" s="11">
        <f>VLOOKUP(A1879,'Medical Examinations'!$A$1:$L$2336,2,FALSE)</f>
        <v>27.1</v>
      </c>
      <c r="D1879" s="11">
        <f>VLOOKUP(A1879,'Medical Examinations'!$A$1:$L$2336,3,FALSE)</f>
        <v>4.01</v>
      </c>
      <c r="E1879" s="11" t="str">
        <f>VLOOKUP(A1879,'Medical Examinations'!$A$1:$L$2336,4,FALSE)</f>
        <v>yes</v>
      </c>
      <c r="F1879" s="11" t="str">
        <f>VLOOKUP(A1879,'Medical Examinations'!$A$1:$L$2336,5,FALSE)</f>
        <v>No</v>
      </c>
      <c r="G1879" s="11" t="str">
        <f>VLOOKUP(A1879,'Medical Examinations'!$A$1:$L$2336,6,FALSE)</f>
        <v>No</v>
      </c>
      <c r="H1879" s="11">
        <f>VLOOKUP(A1879,'Medical Examinations'!$A$1:$L$2336,8,FALSE)</f>
        <v>1</v>
      </c>
      <c r="I1879" s="11" t="str">
        <f>VLOOKUP(A1879,'Medical Examinations'!$A$1:$L$2336,10,FALSE)</f>
        <v>No</v>
      </c>
      <c r="J1879" s="11" t="str">
        <f>VLOOKUP(A1879,'Medical Examinations'!$A$1:$L$2336,11,FALSE)</f>
        <v>Over Weight</v>
      </c>
      <c r="K1879" s="11" t="str">
        <f>VLOOKUP(A1879,'Medical Examinations'!$A$1:$L$2336,12,FALSE)</f>
        <v>Normal</v>
      </c>
      <c r="L1879" s="10">
        <f ca="1">VLOOKUP(A1879,'Hospitalisation Details'!$A$1:$Q$2344,3,FALSE)</f>
        <v>1979</v>
      </c>
      <c r="M1879" s="10" t="str">
        <f ca="1">VLOOKUP(A1879,'Hospitalisation Details'!$A$1:$Q$2344,5,FALSE)</f>
        <v>Sep</v>
      </c>
      <c r="N1879" s="11">
        <f ca="1">VLOOKUP(A1879,'Hospitalisation Details'!$A$1:$Q$2344,6,FALSE)</f>
        <v>20</v>
      </c>
      <c r="O1879" s="17">
        <f ca="1">VLOOKUP(A1879,'Hospitalisation Details'!$A$1:$Q$2344,7,FALSE)</f>
        <v>29118</v>
      </c>
      <c r="P1879" s="11">
        <f ca="1">VLOOKUP(A1879,'Hospitalisation Details'!$A$1:$Q$2344,10,FALSE)</f>
        <v>21771.34</v>
      </c>
      <c r="Q1879" s="11" t="str">
        <f ca="1">VLOOKUP(A1879,'Hospitalisation Details'!$A$1:$Q$2344,12,FALSE)</f>
        <v>tier - 3</v>
      </c>
      <c r="R1879" s="11" t="str">
        <f ca="1">VLOOKUP(A1879,'Hospitalisation Details'!$A$1:$Q$2344,14,FALSE)</f>
        <v>tier - 1</v>
      </c>
      <c r="S1879" s="11">
        <f ca="1">VLOOKUP(A1879,'Hospitalisation Details'!$A$1:$Q$2344,17,FALSE)</f>
        <v>46</v>
      </c>
      <c r="T1879" s="11" t="str">
        <f ca="1">VLOOKUP(A1879,'Hospitalisation Details'!$A$1:$Q$2336,16,FALSE)</f>
        <v>R1024</v>
      </c>
    </row>
    <row r="1880" ht="15.5" spans="1:20">
      <c r="A1880" s="10" t="s">
        <v>6735</v>
      </c>
      <c r="B1880" s="11" t="str">
        <f>VLOOKUP(A1880,'Customer Names'!$H$6:$K$2340,3,FALSE)</f>
        <v>  Robin</v>
      </c>
      <c r="C1880" s="11">
        <f>VLOOKUP(A1880,'Medical Examinations'!$A$1:$L$2336,2,FALSE)</f>
        <v>24.31</v>
      </c>
      <c r="D1880" s="11">
        <f>VLOOKUP(A1880,'Medical Examinations'!$A$1:$L$2336,3,FALSE)</f>
        <v>5.4</v>
      </c>
      <c r="E1880" s="11" t="str">
        <f>VLOOKUP(A1880,'Medical Examinations'!$A$1:$L$2336,4,FALSE)</f>
        <v>No</v>
      </c>
      <c r="F1880" s="11" t="str">
        <f>VLOOKUP(A1880,'Medical Examinations'!$A$1:$L$2336,5,FALSE)</f>
        <v>No</v>
      </c>
      <c r="G1880" s="11" t="str">
        <f>VLOOKUP(A1880,'Medical Examinations'!$A$1:$L$2336,6,FALSE)</f>
        <v>No</v>
      </c>
      <c r="H1880" s="11">
        <f>VLOOKUP(A1880,'Medical Examinations'!$A$1:$L$2336,8,FALSE)</f>
        <v>0</v>
      </c>
      <c r="I1880" s="11" t="str">
        <f>VLOOKUP(A1880,'Medical Examinations'!$A$1:$L$2336,10,FALSE)</f>
        <v>No</v>
      </c>
      <c r="J1880" s="11" t="str">
        <f>VLOOKUP(A1880,'Medical Examinations'!$A$1:$L$2336,11,FALSE)</f>
        <v>Normal Weight</v>
      </c>
      <c r="K1880" s="11" t="str">
        <f>VLOOKUP(A1880,'Medical Examinations'!$A$1:$L$2336,12,FALSE)</f>
        <v>Normal</v>
      </c>
      <c r="L1880" s="10">
        <f ca="1">VLOOKUP(A1880,'Hospitalisation Details'!$A$1:$Q$2344,3,FALSE)</f>
        <v>1979</v>
      </c>
      <c r="M1880" s="10" t="str">
        <f ca="1">VLOOKUP(A1880,'Hospitalisation Details'!$A$1:$Q$2344,5,FALSE)</f>
        <v>Sep</v>
      </c>
      <c r="N1880" s="11">
        <f ca="1">VLOOKUP(A1880,'Hospitalisation Details'!$A$1:$Q$2344,6,FALSE)</f>
        <v>28</v>
      </c>
      <c r="O1880" s="17">
        <f ca="1">VLOOKUP(A1880,'Hospitalisation Details'!$A$1:$Q$2344,7,FALSE)</f>
        <v>29126</v>
      </c>
      <c r="P1880" s="11">
        <f ca="1">VLOOKUP(A1880,'Hospitalisation Details'!$A$1:$Q$2344,10,FALSE)</f>
        <v>21774.32</v>
      </c>
      <c r="Q1880" s="11" t="str">
        <f ca="1">VLOOKUP(A1880,'Hospitalisation Details'!$A$1:$Q$2344,12,FALSE)</f>
        <v>tier - 3</v>
      </c>
      <c r="R1880" s="11" t="str">
        <f ca="1">VLOOKUP(A1880,'Hospitalisation Details'!$A$1:$Q$2344,14,FALSE)</f>
        <v>tier - 2</v>
      </c>
      <c r="S1880" s="11">
        <f ca="1">VLOOKUP(A1880,'Hospitalisation Details'!$A$1:$Q$2344,17,FALSE)</f>
        <v>46</v>
      </c>
      <c r="T1880" s="11" t="str">
        <f ca="1">VLOOKUP(A1880,'Hospitalisation Details'!$A$1:$Q$2336,16,FALSE)</f>
        <v>R1012</v>
      </c>
    </row>
    <row r="1881" ht="15.5" spans="1:20">
      <c r="A1881" s="10" t="s">
        <v>6739</v>
      </c>
      <c r="B1881" s="11" t="str">
        <f>VLOOKUP(A1881,'Customer Names'!$H$6:$K$2340,3,FALSE)</f>
        <v>  Terri</v>
      </c>
      <c r="C1881" s="11">
        <f>VLOOKUP(A1881,'Medical Examinations'!$A$1:$L$2336,2,FALSE)</f>
        <v>15.53</v>
      </c>
      <c r="D1881" s="11">
        <f>VLOOKUP(A1881,'Medical Examinations'!$A$1:$L$2336,3,FALSE)</f>
        <v>5.81</v>
      </c>
      <c r="E1881" s="11" t="str">
        <f>VLOOKUP(A1881,'Medical Examinations'!$A$1:$L$2336,4,FALSE)</f>
        <v>No</v>
      </c>
      <c r="F1881" s="11" t="str">
        <f>VLOOKUP(A1881,'Medical Examinations'!$A$1:$L$2336,5,FALSE)</f>
        <v>No</v>
      </c>
      <c r="G1881" s="11" t="str">
        <f>VLOOKUP(A1881,'Medical Examinations'!$A$1:$L$2336,6,FALSE)</f>
        <v>No</v>
      </c>
      <c r="H1881" s="11">
        <f>VLOOKUP(A1881,'Medical Examinations'!$A$1:$L$2336,8,FALSE)</f>
        <v>1</v>
      </c>
      <c r="I1881" s="11" t="str">
        <f>VLOOKUP(A1881,'Medical Examinations'!$A$1:$L$2336,10,FALSE)</f>
        <v>No</v>
      </c>
      <c r="J1881" s="11" t="str">
        <f>VLOOKUP(A1881,'Medical Examinations'!$A$1:$L$2336,11,FALSE)</f>
        <v>Under Weight</v>
      </c>
      <c r="K1881" s="11" t="str">
        <f>VLOOKUP(A1881,'Medical Examinations'!$A$1:$L$2336,12,FALSE)</f>
        <v>Prediabetes</v>
      </c>
      <c r="L1881" s="10">
        <f ca="1">VLOOKUP(A1881,'Hospitalisation Details'!$A$1:$Q$2344,3,FALSE)</f>
        <v>1963</v>
      </c>
      <c r="M1881" s="10" t="str">
        <f ca="1">VLOOKUP(A1881,'Hospitalisation Details'!$A$1:$Q$2344,5,FALSE)</f>
        <v>Aug</v>
      </c>
      <c r="N1881" s="11">
        <f ca="1">VLOOKUP(A1881,'Hospitalisation Details'!$A$1:$Q$2344,6,FALSE)</f>
        <v>27</v>
      </c>
      <c r="O1881" s="17">
        <f ca="1">VLOOKUP(A1881,'Hospitalisation Details'!$A$1:$Q$2344,7,FALSE)</f>
        <v>23250</v>
      </c>
      <c r="P1881" s="11">
        <f ca="1">VLOOKUP(A1881,'Hospitalisation Details'!$A$1:$Q$2344,10,FALSE)</f>
        <v>21797</v>
      </c>
      <c r="Q1881" s="11" t="str">
        <f ca="1">VLOOKUP(A1881,'Hospitalisation Details'!$A$1:$Q$2344,12,FALSE)</f>
        <v>tier - 3</v>
      </c>
      <c r="R1881" s="11" t="str">
        <f ca="1">VLOOKUP(A1881,'Hospitalisation Details'!$A$1:$Q$2344,14,FALSE)</f>
        <v>tier - 1</v>
      </c>
      <c r="S1881" s="11">
        <f ca="1">VLOOKUP(A1881,'Hospitalisation Details'!$A$1:$Q$2344,17,FALSE)</f>
        <v>62</v>
      </c>
      <c r="T1881" s="11" t="str">
        <f ca="1">VLOOKUP(A1881,'Hospitalisation Details'!$A$1:$Q$2336,16,FALSE)</f>
        <v>R1011</v>
      </c>
    </row>
    <row r="1882" ht="15.5" spans="1:20">
      <c r="A1882" s="10" t="s">
        <v>6742</v>
      </c>
      <c r="B1882" s="11" t="str">
        <f>VLOOKUP(A1882,'Customer Names'!$H$6:$K$2340,3,FALSE)</f>
        <v>  Eddie</v>
      </c>
      <c r="C1882" s="11">
        <f>VLOOKUP(A1882,'Medical Examinations'!$A$1:$L$2336,2,FALSE)</f>
        <v>30.7</v>
      </c>
      <c r="D1882" s="11">
        <f>VLOOKUP(A1882,'Medical Examinations'!$A$1:$L$2336,3,FALSE)</f>
        <v>5.82</v>
      </c>
      <c r="E1882" s="11" t="str">
        <f>VLOOKUP(A1882,'Medical Examinations'!$A$1:$L$2336,4,FALSE)</f>
        <v>No</v>
      </c>
      <c r="F1882" s="11" t="str">
        <f>VLOOKUP(A1882,'Medical Examinations'!$A$1:$L$2336,5,FALSE)</f>
        <v>No</v>
      </c>
      <c r="G1882" s="11" t="str">
        <f>VLOOKUP(A1882,'Medical Examinations'!$A$1:$L$2336,6,FALSE)</f>
        <v>No</v>
      </c>
      <c r="H1882" s="11">
        <f>VLOOKUP(A1882,'Medical Examinations'!$A$1:$L$2336,8,FALSE)</f>
        <v>1</v>
      </c>
      <c r="I1882" s="11" t="str">
        <f>VLOOKUP(A1882,'Medical Examinations'!$A$1:$L$2336,10,FALSE)</f>
        <v>No</v>
      </c>
      <c r="J1882" s="11" t="str">
        <f>VLOOKUP(A1882,'Medical Examinations'!$A$1:$L$2336,11,FALSE)</f>
        <v>Obesity</v>
      </c>
      <c r="K1882" s="11" t="str">
        <f>VLOOKUP(A1882,'Medical Examinations'!$A$1:$L$2336,12,FALSE)</f>
        <v>Prediabetes</v>
      </c>
      <c r="L1882" s="10">
        <f ca="1">VLOOKUP(A1882,'Hospitalisation Details'!$A$1:$Q$2344,3,FALSE)</f>
        <v>1979</v>
      </c>
      <c r="M1882" s="10" t="str">
        <f ca="1">VLOOKUP(A1882,'Hospitalisation Details'!$A$1:$Q$2344,5,FALSE)</f>
        <v>Aug</v>
      </c>
      <c r="N1882" s="11">
        <f ca="1">VLOOKUP(A1882,'Hospitalisation Details'!$A$1:$Q$2344,6,FALSE)</f>
        <v>17</v>
      </c>
      <c r="O1882" s="17">
        <f ca="1">VLOOKUP(A1882,'Hospitalisation Details'!$A$1:$Q$2344,7,FALSE)</f>
        <v>29084</v>
      </c>
      <c r="P1882" s="11">
        <f ca="1">VLOOKUP(A1882,'Hospitalisation Details'!$A$1:$Q$2344,10,FALSE)</f>
        <v>21880.82</v>
      </c>
      <c r="Q1882" s="11" t="str">
        <f ca="1">VLOOKUP(A1882,'Hospitalisation Details'!$A$1:$Q$2344,12,FALSE)</f>
        <v>tier - 3</v>
      </c>
      <c r="R1882" s="11" t="str">
        <f ca="1">VLOOKUP(A1882,'Hospitalisation Details'!$A$1:$Q$2344,14,FALSE)</f>
        <v>tier - 1</v>
      </c>
      <c r="S1882" s="11">
        <f ca="1">VLOOKUP(A1882,'Hospitalisation Details'!$A$1:$Q$2344,17,FALSE)</f>
        <v>46</v>
      </c>
      <c r="T1882" s="11" t="str">
        <f ca="1">VLOOKUP(A1882,'Hospitalisation Details'!$A$1:$Q$2336,16,FALSE)</f>
        <v>R1012</v>
      </c>
    </row>
    <row r="1883" ht="15.5" spans="1:20">
      <c r="A1883" s="10" t="s">
        <v>6745</v>
      </c>
      <c r="B1883" s="11" t="str">
        <f>VLOOKUP(A1883,'Customer Names'!$H$6:$K$2340,3,FALSE)</f>
        <v>  Pamela</v>
      </c>
      <c r="C1883" s="11">
        <f>VLOOKUP(A1883,'Medical Examinations'!$A$1:$L$2336,2,FALSE)</f>
        <v>33.33</v>
      </c>
      <c r="D1883" s="11">
        <f>VLOOKUP(A1883,'Medical Examinations'!$A$1:$L$2336,3,FALSE)</f>
        <v>4.82</v>
      </c>
      <c r="E1883" s="11" t="str">
        <f>VLOOKUP(A1883,'Medical Examinations'!$A$1:$L$2336,4,FALSE)</f>
        <v>No</v>
      </c>
      <c r="F1883" s="11" t="str">
        <f>VLOOKUP(A1883,'Medical Examinations'!$A$1:$L$2336,5,FALSE)</f>
        <v>No</v>
      </c>
      <c r="G1883" s="11" t="str">
        <f>VLOOKUP(A1883,'Medical Examinations'!$A$1:$L$2336,6,FALSE)</f>
        <v>No</v>
      </c>
      <c r="H1883" s="11">
        <f>VLOOKUP(A1883,'Medical Examinations'!$A$1:$L$2336,8,FALSE)</f>
        <v>1</v>
      </c>
      <c r="I1883" s="11" t="str">
        <f>VLOOKUP(A1883,'Medical Examinations'!$A$1:$L$2336,10,FALSE)</f>
        <v>No</v>
      </c>
      <c r="J1883" s="11" t="str">
        <f>VLOOKUP(A1883,'Medical Examinations'!$A$1:$L$2336,11,FALSE)</f>
        <v>Obesity</v>
      </c>
      <c r="K1883" s="11" t="str">
        <f>VLOOKUP(A1883,'Medical Examinations'!$A$1:$L$2336,12,FALSE)</f>
        <v>Normal</v>
      </c>
      <c r="L1883" s="10">
        <f ca="1">VLOOKUP(A1883,'Hospitalisation Details'!$A$1:$Q$2344,3,FALSE)</f>
        <v>2003</v>
      </c>
      <c r="M1883" s="10" t="str">
        <f ca="1">VLOOKUP(A1883,'Hospitalisation Details'!$A$1:$Q$2344,5,FALSE)</f>
        <v>Sep</v>
      </c>
      <c r="N1883" s="11">
        <f ca="1">VLOOKUP(A1883,'Hospitalisation Details'!$A$1:$Q$2344,6,FALSE)</f>
        <v>28</v>
      </c>
      <c r="O1883" s="17">
        <f ca="1">VLOOKUP(A1883,'Hospitalisation Details'!$A$1:$Q$2344,7,FALSE)</f>
        <v>37892</v>
      </c>
      <c r="P1883" s="11">
        <f ca="1">VLOOKUP(A1883,'Hospitalisation Details'!$A$1:$Q$2344,10,FALSE)</f>
        <v>21882.4</v>
      </c>
      <c r="Q1883" s="11" t="str">
        <f ca="1">VLOOKUP(A1883,'Hospitalisation Details'!$A$1:$Q$2344,12,FALSE)</f>
        <v>tier - 2</v>
      </c>
      <c r="R1883" s="11" t="str">
        <f ca="1">VLOOKUP(A1883,'Hospitalisation Details'!$A$1:$Q$2344,14,FALSE)</f>
        <v>tier - 1</v>
      </c>
      <c r="S1883" s="11">
        <f ca="1">VLOOKUP(A1883,'Hospitalisation Details'!$A$1:$Q$2344,17,FALSE)</f>
        <v>22</v>
      </c>
      <c r="T1883" s="11" t="str">
        <f ca="1">VLOOKUP(A1883,'Hospitalisation Details'!$A$1:$Q$2336,16,FALSE)</f>
        <v>R1011</v>
      </c>
    </row>
    <row r="1884" ht="15.5" spans="1:20">
      <c r="A1884" s="10" t="s">
        <v>6749</v>
      </c>
      <c r="B1884" s="11" t="str">
        <f>VLOOKUP(A1884,'Customer Names'!$H$6:$K$2340,3,FALSE)</f>
        <v>  Joyce</v>
      </c>
      <c r="C1884" s="11">
        <f>VLOOKUP(A1884,'Medical Examinations'!$A$1:$L$2336,2,FALSE)</f>
        <v>32.4</v>
      </c>
      <c r="D1884" s="11">
        <f>VLOOKUP(A1884,'Medical Examinations'!$A$1:$L$2336,3,FALSE)</f>
        <v>5.08</v>
      </c>
      <c r="E1884" s="11" t="str">
        <f>VLOOKUP(A1884,'Medical Examinations'!$A$1:$L$2336,4,FALSE)</f>
        <v>No</v>
      </c>
      <c r="F1884" s="11" t="str">
        <f>VLOOKUP(A1884,'Medical Examinations'!$A$1:$L$2336,5,FALSE)</f>
        <v>No</v>
      </c>
      <c r="G1884" s="11" t="str">
        <f>VLOOKUP(A1884,'Medical Examinations'!$A$1:$L$2336,6,FALSE)</f>
        <v>No</v>
      </c>
      <c r="H1884" s="11">
        <f>VLOOKUP(A1884,'Medical Examinations'!$A$1:$L$2336,8,FALSE)</f>
        <v>1</v>
      </c>
      <c r="I1884" s="11" t="str">
        <f>VLOOKUP(A1884,'Medical Examinations'!$A$1:$L$2336,10,FALSE)</f>
        <v>No</v>
      </c>
      <c r="J1884" s="11" t="str">
        <f>VLOOKUP(A1884,'Medical Examinations'!$A$1:$L$2336,11,FALSE)</f>
        <v>Obesity</v>
      </c>
      <c r="K1884" s="11" t="str">
        <f>VLOOKUP(A1884,'Medical Examinations'!$A$1:$L$2336,12,FALSE)</f>
        <v>Normal</v>
      </c>
      <c r="L1884" s="10">
        <f ca="1">VLOOKUP(A1884,'Hospitalisation Details'!$A$1:$Q$2344,3,FALSE)</f>
        <v>1975</v>
      </c>
      <c r="M1884" s="10" t="str">
        <f ca="1">VLOOKUP(A1884,'Hospitalisation Details'!$A$1:$Q$2344,5,FALSE)</f>
        <v>Dec</v>
      </c>
      <c r="N1884" s="11">
        <f ca="1">VLOOKUP(A1884,'Hospitalisation Details'!$A$1:$Q$2344,6,FALSE)</f>
        <v>19</v>
      </c>
      <c r="O1884" s="17">
        <f ca="1">VLOOKUP(A1884,'Hospitalisation Details'!$A$1:$Q$2344,7,FALSE)</f>
        <v>27747</v>
      </c>
      <c r="P1884" s="11">
        <f ca="1">VLOOKUP(A1884,'Hospitalisation Details'!$A$1:$Q$2344,10,FALSE)</f>
        <v>21978.68</v>
      </c>
      <c r="Q1884" s="11" t="str">
        <f ca="1">VLOOKUP(A1884,'Hospitalisation Details'!$A$1:$Q$2344,12,FALSE)</f>
        <v>tier - 3</v>
      </c>
      <c r="R1884" s="11" t="str">
        <f ca="1">VLOOKUP(A1884,'Hospitalisation Details'!$A$1:$Q$2344,14,FALSE)</f>
        <v>tier - 3</v>
      </c>
      <c r="S1884" s="11">
        <f ca="1">VLOOKUP(A1884,'Hospitalisation Details'!$A$1:$Q$2344,17,FALSE)</f>
        <v>49</v>
      </c>
      <c r="T1884" s="11" t="str">
        <f ca="1">VLOOKUP(A1884,'Hospitalisation Details'!$A$1:$Q$2336,16,FALSE)</f>
        <v>R1013</v>
      </c>
    </row>
    <row r="1885" ht="15.5" spans="1:20">
      <c r="A1885" s="10" t="s">
        <v>6753</v>
      </c>
      <c r="B1885" s="11" t="str">
        <f>VLOOKUP(A1885,'Customer Names'!$H$6:$K$2340,3,FALSE)</f>
        <v>  Alison W</v>
      </c>
      <c r="C1885" s="11">
        <f>VLOOKUP(A1885,'Medical Examinations'!$A$1:$L$2336,2,FALSE)</f>
        <v>27.93</v>
      </c>
      <c r="D1885" s="11">
        <f>VLOOKUP(A1885,'Medical Examinations'!$A$1:$L$2336,3,FALSE)</f>
        <v>5.59</v>
      </c>
      <c r="E1885" s="11" t="str">
        <f>VLOOKUP(A1885,'Medical Examinations'!$A$1:$L$2336,4,FALSE)</f>
        <v>No</v>
      </c>
      <c r="F1885" s="11" t="str">
        <f>VLOOKUP(A1885,'Medical Examinations'!$A$1:$L$2336,5,FALSE)</f>
        <v>No</v>
      </c>
      <c r="G1885" s="11" t="str">
        <f>VLOOKUP(A1885,'Medical Examinations'!$A$1:$L$2336,6,FALSE)</f>
        <v>No</v>
      </c>
      <c r="H1885" s="11">
        <f>VLOOKUP(A1885,'Medical Examinations'!$A$1:$L$2336,8,FALSE)</f>
        <v>1</v>
      </c>
      <c r="I1885" s="11" t="str">
        <f>VLOOKUP(A1885,'Medical Examinations'!$A$1:$L$2336,10,FALSE)</f>
        <v>No</v>
      </c>
      <c r="J1885" s="11" t="str">
        <f>VLOOKUP(A1885,'Medical Examinations'!$A$1:$L$2336,11,FALSE)</f>
        <v>Over Weight</v>
      </c>
      <c r="K1885" s="11" t="str">
        <f>VLOOKUP(A1885,'Medical Examinations'!$A$1:$L$2336,12,FALSE)</f>
        <v>Normal</v>
      </c>
      <c r="L1885" s="10">
        <f ca="1">VLOOKUP(A1885,'Hospitalisation Details'!$A$1:$Q$2344,3,FALSE)</f>
        <v>1989</v>
      </c>
      <c r="M1885" s="10" t="str">
        <f ca="1">VLOOKUP(A1885,'Hospitalisation Details'!$A$1:$Q$2344,5,FALSE)</f>
        <v>Oct</v>
      </c>
      <c r="N1885" s="11">
        <f ca="1">VLOOKUP(A1885,'Hospitalisation Details'!$A$1:$Q$2344,6,FALSE)</f>
        <v>14</v>
      </c>
      <c r="O1885" s="17">
        <f ca="1">VLOOKUP(A1885,'Hospitalisation Details'!$A$1:$Q$2344,7,FALSE)</f>
        <v>32795</v>
      </c>
      <c r="P1885" s="11">
        <f ca="1">VLOOKUP(A1885,'Hospitalisation Details'!$A$1:$Q$2344,10,FALSE)</f>
        <v>21984.47</v>
      </c>
      <c r="Q1885" s="11" t="str">
        <f ca="1">VLOOKUP(A1885,'Hospitalisation Details'!$A$1:$Q$2344,12,FALSE)</f>
        <v>tier - 3</v>
      </c>
      <c r="R1885" s="11" t="str">
        <f ca="1">VLOOKUP(A1885,'Hospitalisation Details'!$A$1:$Q$2344,14,FALSE)</f>
        <v>tier - 1</v>
      </c>
      <c r="S1885" s="11">
        <f ca="1">VLOOKUP(A1885,'Hospitalisation Details'!$A$1:$Q$2344,17,FALSE)</f>
        <v>36</v>
      </c>
      <c r="T1885" s="11" t="str">
        <f ca="1">VLOOKUP(A1885,'Hospitalisation Details'!$A$1:$Q$2336,16,FALSE)</f>
        <v>R1012</v>
      </c>
    </row>
    <row r="1886" ht="15.5" spans="1:20">
      <c r="A1886" s="10" t="s">
        <v>6757</v>
      </c>
      <c r="B1886" s="11" t="str">
        <f>VLOOKUP(A1886,'Customer Names'!$H$6:$K$2340,3,FALSE)</f>
        <v>  Tammara C</v>
      </c>
      <c r="C1886" s="11">
        <f>VLOOKUP(A1886,'Medical Examinations'!$A$1:$L$2336,2,FALSE)</f>
        <v>21.755</v>
      </c>
      <c r="D1886" s="11">
        <f>VLOOKUP(A1886,'Medical Examinations'!$A$1:$L$2336,3,FALSE)</f>
        <v>5.12</v>
      </c>
      <c r="E1886" s="11" t="str">
        <f>VLOOKUP(A1886,'Medical Examinations'!$A$1:$L$2336,4,FALSE)</f>
        <v>No</v>
      </c>
      <c r="F1886" s="11" t="str">
        <f>VLOOKUP(A1886,'Medical Examinations'!$A$1:$L$2336,5,FALSE)</f>
        <v>No</v>
      </c>
      <c r="G1886" s="11" t="str">
        <f>VLOOKUP(A1886,'Medical Examinations'!$A$1:$L$2336,6,FALSE)</f>
        <v>No</v>
      </c>
      <c r="H1886" s="11">
        <f>VLOOKUP(A1886,'Medical Examinations'!$A$1:$L$2336,8,FALSE)</f>
        <v>0</v>
      </c>
      <c r="I1886" s="11" t="str">
        <f>VLOOKUP(A1886,'Medical Examinations'!$A$1:$L$2336,10,FALSE)</f>
        <v>No</v>
      </c>
      <c r="J1886" s="11" t="str">
        <f>VLOOKUP(A1886,'Medical Examinations'!$A$1:$L$2336,11,FALSE)</f>
        <v>Normal Weight</v>
      </c>
      <c r="K1886" s="11" t="str">
        <f>VLOOKUP(A1886,'Medical Examinations'!$A$1:$L$2336,12,FALSE)</f>
        <v>Normal</v>
      </c>
      <c r="L1886" s="10">
        <f ca="1">VLOOKUP(A1886,'Hospitalisation Details'!$A$1:$Q$2344,3,FALSE)</f>
        <v>2001</v>
      </c>
      <c r="M1886" s="10" t="str">
        <f ca="1">VLOOKUP(A1886,'Hospitalisation Details'!$A$1:$Q$2344,5,FALSE)</f>
        <v>Aug</v>
      </c>
      <c r="N1886" s="11">
        <f ca="1">VLOOKUP(A1886,'Hospitalisation Details'!$A$1:$Q$2344,6,FALSE)</f>
        <v>28</v>
      </c>
      <c r="O1886" s="17">
        <f ca="1">VLOOKUP(A1886,'Hospitalisation Details'!$A$1:$Q$2344,7,FALSE)</f>
        <v>37131</v>
      </c>
      <c r="P1886" s="11">
        <f ca="1">VLOOKUP(A1886,'Hospitalisation Details'!$A$1:$Q$2344,10,FALSE)</f>
        <v>22097.62</v>
      </c>
      <c r="Q1886" s="11" t="str">
        <f ca="1">VLOOKUP(A1886,'Hospitalisation Details'!$A$1:$Q$2344,12,FALSE)</f>
        <v>tier - 3</v>
      </c>
      <c r="R1886" s="11" t="str">
        <f ca="1">VLOOKUP(A1886,'Hospitalisation Details'!$A$1:$Q$2344,14,FALSE)</f>
        <v>tier - 1</v>
      </c>
      <c r="S1886" s="11">
        <f ca="1">VLOOKUP(A1886,'Hospitalisation Details'!$A$1:$Q$2344,17,FALSE)</f>
        <v>24</v>
      </c>
      <c r="T1886" s="11" t="str">
        <f ca="1">VLOOKUP(A1886,'Hospitalisation Details'!$A$1:$Q$2336,16,FALSE)</f>
        <v>R1011</v>
      </c>
    </row>
    <row r="1887" ht="15.5" spans="1:20">
      <c r="A1887" s="10" t="s">
        <v>6760</v>
      </c>
      <c r="B1887" s="11" t="str">
        <f>VLOOKUP(A1887,'Customer Names'!$H$6:$K$2340,3,FALSE)</f>
        <v>  Dorota</v>
      </c>
      <c r="C1887" s="11">
        <f>VLOOKUP(A1887,'Medical Examinations'!$A$1:$L$2336,2,FALSE)</f>
        <v>25.935</v>
      </c>
      <c r="D1887" s="11">
        <f>VLOOKUP(A1887,'Medical Examinations'!$A$1:$L$2336,3,FALSE)</f>
        <v>4.95</v>
      </c>
      <c r="E1887" s="11" t="str">
        <f>VLOOKUP(A1887,'Medical Examinations'!$A$1:$L$2336,4,FALSE)</f>
        <v>No</v>
      </c>
      <c r="F1887" s="11" t="str">
        <f>VLOOKUP(A1887,'Medical Examinations'!$A$1:$L$2336,5,FALSE)</f>
        <v>No</v>
      </c>
      <c r="G1887" s="11" t="str">
        <f>VLOOKUP(A1887,'Medical Examinations'!$A$1:$L$2336,6,FALSE)</f>
        <v>No</v>
      </c>
      <c r="H1887" s="11">
        <f>VLOOKUP(A1887,'Medical Examinations'!$A$1:$L$2336,8,FALSE)</f>
        <v>0</v>
      </c>
      <c r="I1887" s="11" t="str">
        <f>VLOOKUP(A1887,'Medical Examinations'!$A$1:$L$2336,10,FALSE)</f>
        <v>No</v>
      </c>
      <c r="J1887" s="11" t="str">
        <f>VLOOKUP(A1887,'Medical Examinations'!$A$1:$L$2336,11,FALSE)</f>
        <v>Over Weight</v>
      </c>
      <c r="K1887" s="11" t="str">
        <f>VLOOKUP(A1887,'Medical Examinations'!$A$1:$L$2336,12,FALSE)</f>
        <v>Normal</v>
      </c>
      <c r="L1887" s="10">
        <f ca="1">VLOOKUP(A1887,'Hospitalisation Details'!$A$1:$Q$2344,3,FALSE)</f>
        <v>1980</v>
      </c>
      <c r="M1887" s="10" t="str">
        <f ca="1">VLOOKUP(A1887,'Hospitalisation Details'!$A$1:$Q$2344,5,FALSE)</f>
        <v>Sep</v>
      </c>
      <c r="N1887" s="11">
        <f ca="1">VLOOKUP(A1887,'Hospitalisation Details'!$A$1:$Q$2344,6,FALSE)</f>
        <v>12</v>
      </c>
      <c r="O1887" s="17">
        <f ca="1">VLOOKUP(A1887,'Hospitalisation Details'!$A$1:$Q$2344,7,FALSE)</f>
        <v>29476</v>
      </c>
      <c r="P1887" s="11">
        <f ca="1">VLOOKUP(A1887,'Hospitalisation Details'!$A$1:$Q$2344,10,FALSE)</f>
        <v>22144.03</v>
      </c>
      <c r="Q1887" s="11" t="str">
        <f ca="1">VLOOKUP(A1887,'Hospitalisation Details'!$A$1:$Q$2344,12,FALSE)</f>
        <v>tier - 2</v>
      </c>
      <c r="R1887" s="11" t="str">
        <f ca="1">VLOOKUP(A1887,'Hospitalisation Details'!$A$1:$Q$2344,14,FALSE)</f>
        <v>tier - 2</v>
      </c>
      <c r="S1887" s="11">
        <f ca="1">VLOOKUP(A1887,'Hospitalisation Details'!$A$1:$Q$2344,17,FALSE)</f>
        <v>45</v>
      </c>
      <c r="T1887" s="11" t="str">
        <f ca="1">VLOOKUP(A1887,'Hospitalisation Details'!$A$1:$Q$2336,16,FALSE)</f>
        <v>R1011</v>
      </c>
    </row>
    <row r="1888" ht="15.5" spans="1:20">
      <c r="A1888" s="10" t="s">
        <v>6763</v>
      </c>
      <c r="B1888" s="11" t="str">
        <f>VLOOKUP(A1888,'Customer Names'!$H$6:$K$2340,3,FALSE)</f>
        <v>  Jose Norberto Sr</v>
      </c>
      <c r="C1888" s="11">
        <f>VLOOKUP(A1888,'Medical Examinations'!$A$1:$L$2336,2,FALSE)</f>
        <v>31.5</v>
      </c>
      <c r="D1888" s="11">
        <f>VLOOKUP(A1888,'Medical Examinations'!$A$1:$L$2336,3,FALSE)</f>
        <v>6.16</v>
      </c>
      <c r="E1888" s="11" t="str">
        <f>VLOOKUP(A1888,'Medical Examinations'!$A$1:$L$2336,4,FALSE)</f>
        <v>No</v>
      </c>
      <c r="F1888" s="11" t="str">
        <f>VLOOKUP(A1888,'Medical Examinations'!$A$1:$L$2336,5,FALSE)</f>
        <v>No</v>
      </c>
      <c r="G1888" s="11" t="str">
        <f>VLOOKUP(A1888,'Medical Examinations'!$A$1:$L$2336,6,FALSE)</f>
        <v>No</v>
      </c>
      <c r="H1888" s="11">
        <f>VLOOKUP(A1888,'Medical Examinations'!$A$1:$L$2336,8,FALSE)</f>
        <v>0</v>
      </c>
      <c r="I1888" s="11" t="str">
        <f>VLOOKUP(A1888,'Medical Examinations'!$A$1:$L$2336,10,FALSE)</f>
        <v>No</v>
      </c>
      <c r="J1888" s="11" t="str">
        <f>VLOOKUP(A1888,'Medical Examinations'!$A$1:$L$2336,11,FALSE)</f>
        <v>Obesity</v>
      </c>
      <c r="K1888" s="11" t="str">
        <f>VLOOKUP(A1888,'Medical Examinations'!$A$1:$L$2336,12,FALSE)</f>
        <v>Prediabetes</v>
      </c>
      <c r="L1888" s="10">
        <f ca="1">VLOOKUP(A1888,'Hospitalisation Details'!$A$1:$Q$2344,3,FALSE)</f>
        <v>1965</v>
      </c>
      <c r="M1888" s="10" t="str">
        <f ca="1">VLOOKUP(A1888,'Hospitalisation Details'!$A$1:$Q$2344,5,FALSE)</f>
        <v>Aug</v>
      </c>
      <c r="N1888" s="11">
        <f ca="1">VLOOKUP(A1888,'Hospitalisation Details'!$A$1:$Q$2344,6,FALSE)</f>
        <v>24</v>
      </c>
      <c r="O1888" s="17">
        <f ca="1">VLOOKUP(A1888,'Hospitalisation Details'!$A$1:$Q$2344,7,FALSE)</f>
        <v>23978</v>
      </c>
      <c r="P1888" s="11">
        <f ca="1">VLOOKUP(A1888,'Hospitalisation Details'!$A$1:$Q$2344,10,FALSE)</f>
        <v>22192.44</v>
      </c>
      <c r="Q1888" s="11" t="str">
        <f ca="1">VLOOKUP(A1888,'Hospitalisation Details'!$A$1:$Q$2344,12,FALSE)</f>
        <v>tier - 3</v>
      </c>
      <c r="R1888" s="11" t="str">
        <f ca="1">VLOOKUP(A1888,'Hospitalisation Details'!$A$1:$Q$2344,14,FALSE)</f>
        <v>tier - 1</v>
      </c>
      <c r="S1888" s="11">
        <f ca="1">VLOOKUP(A1888,'Hospitalisation Details'!$A$1:$Q$2344,17,FALSE)</f>
        <v>60</v>
      </c>
      <c r="T1888" s="11" t="str">
        <f ca="1">VLOOKUP(A1888,'Hospitalisation Details'!$A$1:$Q$2336,16,FALSE)</f>
        <v>R1013</v>
      </c>
    </row>
    <row r="1889" ht="15.5" spans="1:20">
      <c r="A1889" s="10" t="s">
        <v>6767</v>
      </c>
      <c r="B1889" s="11" t="str">
        <f>VLOOKUP(A1889,'Customer Names'!$H$6:$K$2340,3,FALSE)</f>
        <v>  Peter</v>
      </c>
      <c r="C1889" s="11">
        <f>VLOOKUP(A1889,'Medical Examinations'!$A$1:$L$2336,2,FALSE)</f>
        <v>30.03</v>
      </c>
      <c r="D1889" s="11">
        <f>VLOOKUP(A1889,'Medical Examinations'!$A$1:$L$2336,3,FALSE)</f>
        <v>6.41</v>
      </c>
      <c r="E1889" s="11" t="str">
        <f>VLOOKUP(A1889,'Medical Examinations'!$A$1:$L$2336,4,FALSE)</f>
        <v>No</v>
      </c>
      <c r="F1889" s="11" t="str">
        <f>VLOOKUP(A1889,'Medical Examinations'!$A$1:$L$2336,5,FALSE)</f>
        <v>No</v>
      </c>
      <c r="G1889" s="11" t="str">
        <f>VLOOKUP(A1889,'Medical Examinations'!$A$1:$L$2336,6,FALSE)</f>
        <v>No</v>
      </c>
      <c r="H1889" s="11">
        <f>VLOOKUP(A1889,'Medical Examinations'!$A$1:$L$2336,8,FALSE)</f>
        <v>0</v>
      </c>
      <c r="I1889" s="11" t="str">
        <f>VLOOKUP(A1889,'Medical Examinations'!$A$1:$L$2336,10,FALSE)</f>
        <v>No</v>
      </c>
      <c r="J1889" s="11" t="str">
        <f>VLOOKUP(A1889,'Medical Examinations'!$A$1:$L$2336,11,FALSE)</f>
        <v>Obesity</v>
      </c>
      <c r="K1889" s="11" t="str">
        <f>VLOOKUP(A1889,'Medical Examinations'!$A$1:$L$2336,12,FALSE)</f>
        <v>Diabetes</v>
      </c>
      <c r="L1889" s="10">
        <f ca="1">VLOOKUP(A1889,'Hospitalisation Details'!$A$1:$Q$2344,3,FALSE)</f>
        <v>1971</v>
      </c>
      <c r="M1889" s="10" t="str">
        <f ca="1">VLOOKUP(A1889,'Hospitalisation Details'!$A$1:$Q$2344,5,FALSE)</f>
        <v>Jun</v>
      </c>
      <c r="N1889" s="11">
        <f ca="1">VLOOKUP(A1889,'Hospitalisation Details'!$A$1:$Q$2344,6,FALSE)</f>
        <v>16</v>
      </c>
      <c r="O1889" s="17">
        <f ca="1">VLOOKUP(A1889,'Hospitalisation Details'!$A$1:$Q$2344,7,FALSE)</f>
        <v>26100</v>
      </c>
      <c r="P1889" s="11">
        <f ca="1">VLOOKUP(A1889,'Hospitalisation Details'!$A$1:$Q$2344,10,FALSE)</f>
        <v>22218.11</v>
      </c>
      <c r="Q1889" s="11" t="str">
        <f ca="1">VLOOKUP(A1889,'Hospitalisation Details'!$A$1:$Q$2344,12,FALSE)</f>
        <v>tier - 2</v>
      </c>
      <c r="R1889" s="11" t="str">
        <f ca="1">VLOOKUP(A1889,'Hospitalisation Details'!$A$1:$Q$2344,14,FALSE)</f>
        <v>tier - 3</v>
      </c>
      <c r="S1889" s="11">
        <f ca="1">VLOOKUP(A1889,'Hospitalisation Details'!$A$1:$Q$2344,17,FALSE)</f>
        <v>54</v>
      </c>
      <c r="T1889" s="11" t="str">
        <f ca="1">VLOOKUP(A1889,'Hospitalisation Details'!$A$1:$Q$2336,16,FALSE)</f>
        <v>R1013</v>
      </c>
    </row>
    <row r="1890" ht="15.5" spans="1:20">
      <c r="A1890" s="10" t="s">
        <v>6771</v>
      </c>
      <c r="B1890" s="11" t="str">
        <f>VLOOKUP(A1890,'Customer Names'!$H$6:$K$2340,3,FALSE)</f>
        <v>  Bryant</v>
      </c>
      <c r="C1890" s="11">
        <f>VLOOKUP(A1890,'Medical Examinations'!$A$1:$L$2336,2,FALSE)</f>
        <v>33.48</v>
      </c>
      <c r="D1890" s="11">
        <f>VLOOKUP(A1890,'Medical Examinations'!$A$1:$L$2336,3,FALSE)</f>
        <v>8.94</v>
      </c>
      <c r="E1890" s="11" t="str">
        <f>VLOOKUP(A1890,'Medical Examinations'!$A$1:$L$2336,4,FALSE)</f>
        <v>No</v>
      </c>
      <c r="F1890" s="11" t="str">
        <f>VLOOKUP(A1890,'Medical Examinations'!$A$1:$L$2336,5,FALSE)</f>
        <v>No</v>
      </c>
      <c r="G1890" s="11" t="str">
        <f>VLOOKUP(A1890,'Medical Examinations'!$A$1:$L$2336,6,FALSE)</f>
        <v>No</v>
      </c>
      <c r="H1890" s="11">
        <f>VLOOKUP(A1890,'Medical Examinations'!$A$1:$L$2336,8,FALSE)</f>
        <v>0</v>
      </c>
      <c r="I1890" s="11" t="str">
        <f>VLOOKUP(A1890,'Medical Examinations'!$A$1:$L$2336,10,FALSE)</f>
        <v>No</v>
      </c>
      <c r="J1890" s="11" t="str">
        <f>VLOOKUP(A1890,'Medical Examinations'!$A$1:$L$2336,11,FALSE)</f>
        <v>Obesity</v>
      </c>
      <c r="K1890" s="11" t="str">
        <f>VLOOKUP(A1890,'Medical Examinations'!$A$1:$L$2336,12,FALSE)</f>
        <v>Diabetes</v>
      </c>
      <c r="L1890" s="10">
        <f ca="1">VLOOKUP(A1890,'Hospitalisation Details'!$A$1:$Q$2344,3,FALSE)</f>
        <v>1982</v>
      </c>
      <c r="M1890" s="10" t="str">
        <f ca="1">VLOOKUP(A1890,'Hospitalisation Details'!$A$1:$Q$2344,5,FALSE)</f>
        <v>Dec</v>
      </c>
      <c r="N1890" s="11">
        <f ca="1">VLOOKUP(A1890,'Hospitalisation Details'!$A$1:$Q$2344,6,FALSE)</f>
        <v>27</v>
      </c>
      <c r="O1890" s="17">
        <f ca="1">VLOOKUP(A1890,'Hospitalisation Details'!$A$1:$Q$2344,7,FALSE)</f>
        <v>30312</v>
      </c>
      <c r="P1890" s="11">
        <f ca="1">VLOOKUP(A1890,'Hospitalisation Details'!$A$1:$Q$2344,10,FALSE)</f>
        <v>22331.57</v>
      </c>
      <c r="Q1890" s="11" t="str">
        <f ca="1">VLOOKUP(A1890,'Hospitalisation Details'!$A$1:$Q$2344,12,FALSE)</f>
        <v>tier - 2</v>
      </c>
      <c r="R1890" s="11" t="str">
        <f ca="1">VLOOKUP(A1890,'Hospitalisation Details'!$A$1:$Q$2344,14,FALSE)</f>
        <v>tier - 3</v>
      </c>
      <c r="S1890" s="11">
        <f ca="1">VLOOKUP(A1890,'Hospitalisation Details'!$A$1:$Q$2344,17,FALSE)</f>
        <v>42</v>
      </c>
      <c r="T1890" s="11" t="str">
        <f ca="1">VLOOKUP(A1890,'Hospitalisation Details'!$A$1:$Q$2336,16,FALSE)</f>
        <v>R1024</v>
      </c>
    </row>
    <row r="1891" ht="15.5" spans="1:20">
      <c r="A1891" s="10" t="s">
        <v>6775</v>
      </c>
      <c r="B1891" s="11" t="str">
        <f>VLOOKUP(A1891,'Customer Names'!$H$6:$K$2340,3,FALSE)</f>
        <v>  Christina</v>
      </c>
      <c r="C1891" s="11">
        <f>VLOOKUP(A1891,'Medical Examinations'!$A$1:$L$2336,2,FALSE)</f>
        <v>16.51</v>
      </c>
      <c r="D1891" s="11">
        <f>VLOOKUP(A1891,'Medical Examinations'!$A$1:$L$2336,3,FALSE)</f>
        <v>4.42</v>
      </c>
      <c r="E1891" s="11" t="str">
        <f>VLOOKUP(A1891,'Medical Examinations'!$A$1:$L$2336,4,FALSE)</f>
        <v>yes</v>
      </c>
      <c r="F1891" s="11" t="str">
        <f>VLOOKUP(A1891,'Medical Examinations'!$A$1:$L$2336,5,FALSE)</f>
        <v>No</v>
      </c>
      <c r="G1891" s="11" t="str">
        <f>VLOOKUP(A1891,'Medical Examinations'!$A$1:$L$2336,6,FALSE)</f>
        <v>Yes</v>
      </c>
      <c r="H1891" s="11">
        <f>VLOOKUP(A1891,'Medical Examinations'!$A$1:$L$2336,8,FALSE)</f>
        <v>1</v>
      </c>
      <c r="I1891" s="11" t="str">
        <f>VLOOKUP(A1891,'Medical Examinations'!$A$1:$L$2336,10,FALSE)</f>
        <v>No</v>
      </c>
      <c r="J1891" s="11" t="str">
        <f>VLOOKUP(A1891,'Medical Examinations'!$A$1:$L$2336,11,FALSE)</f>
        <v>Under Weight</v>
      </c>
      <c r="K1891" s="11" t="str">
        <f>VLOOKUP(A1891,'Medical Examinations'!$A$1:$L$2336,12,FALSE)</f>
        <v>Normal</v>
      </c>
      <c r="L1891" s="10">
        <f ca="1">VLOOKUP(A1891,'Hospitalisation Details'!$A$1:$Q$2344,3,FALSE)</f>
        <v>1999</v>
      </c>
      <c r="M1891" s="10" t="str">
        <f ca="1">VLOOKUP(A1891,'Hospitalisation Details'!$A$1:$Q$2344,5,FALSE)</f>
        <v>Aug</v>
      </c>
      <c r="N1891" s="11">
        <f ca="1">VLOOKUP(A1891,'Hospitalisation Details'!$A$1:$Q$2344,6,FALSE)</f>
        <v>26</v>
      </c>
      <c r="O1891" s="17">
        <f ca="1">VLOOKUP(A1891,'Hospitalisation Details'!$A$1:$Q$2344,7,FALSE)</f>
        <v>36398</v>
      </c>
      <c r="P1891" s="11">
        <f ca="1">VLOOKUP(A1891,'Hospitalisation Details'!$A$1:$Q$2344,10,FALSE)</f>
        <v>22395.74</v>
      </c>
      <c r="Q1891" s="11" t="str">
        <f ca="1">VLOOKUP(A1891,'Hospitalisation Details'!$A$1:$Q$2344,12,FALSE)</f>
        <v>tier - 3</v>
      </c>
      <c r="R1891" s="11" t="str">
        <f ca="1">VLOOKUP(A1891,'Hospitalisation Details'!$A$1:$Q$2344,14,FALSE)</f>
        <v>tier - 2</v>
      </c>
      <c r="S1891" s="11">
        <f ca="1">VLOOKUP(A1891,'Hospitalisation Details'!$A$1:$Q$2344,17,FALSE)</f>
        <v>26</v>
      </c>
      <c r="T1891" s="11" t="str">
        <f ca="1">VLOOKUP(A1891,'Hospitalisation Details'!$A$1:$Q$2336,16,FALSE)</f>
        <v>R1024</v>
      </c>
    </row>
    <row r="1892" ht="15.5" spans="1:20">
      <c r="A1892" s="10" t="s">
        <v>6779</v>
      </c>
      <c r="B1892" s="11" t="str">
        <f>VLOOKUP(A1892,'Customer Names'!$H$6:$K$2340,3,FALSE)</f>
        <v>  John</v>
      </c>
      <c r="C1892" s="11">
        <f>VLOOKUP(A1892,'Medical Examinations'!$A$1:$L$2336,2,FALSE)</f>
        <v>33.155</v>
      </c>
      <c r="D1892" s="11">
        <f>VLOOKUP(A1892,'Medical Examinations'!$A$1:$L$2336,3,FALSE)</f>
        <v>5.3</v>
      </c>
      <c r="E1892" s="11" t="str">
        <f>VLOOKUP(A1892,'Medical Examinations'!$A$1:$L$2336,4,FALSE)</f>
        <v>yes</v>
      </c>
      <c r="F1892" s="11" t="str">
        <f>VLOOKUP(A1892,'Medical Examinations'!$A$1:$L$2336,5,FALSE)</f>
        <v>No</v>
      </c>
      <c r="G1892" s="11" t="str">
        <f>VLOOKUP(A1892,'Medical Examinations'!$A$1:$L$2336,6,FALSE)</f>
        <v>No</v>
      </c>
      <c r="H1892" s="11">
        <f>VLOOKUP(A1892,'Medical Examinations'!$A$1:$L$2336,8,FALSE)</f>
        <v>1</v>
      </c>
      <c r="I1892" s="11" t="str">
        <f>VLOOKUP(A1892,'Medical Examinations'!$A$1:$L$2336,10,FALSE)</f>
        <v>No</v>
      </c>
      <c r="J1892" s="11" t="str">
        <f>VLOOKUP(A1892,'Medical Examinations'!$A$1:$L$2336,11,FALSE)</f>
        <v>Obesity</v>
      </c>
      <c r="K1892" s="11" t="str">
        <f>VLOOKUP(A1892,'Medical Examinations'!$A$1:$L$2336,12,FALSE)</f>
        <v>Normal</v>
      </c>
      <c r="L1892" s="10">
        <f ca="1">VLOOKUP(A1892,'Hospitalisation Details'!$A$1:$Q$2344,3,FALSE)</f>
        <v>1966</v>
      </c>
      <c r="M1892" s="10" t="str">
        <f ca="1">VLOOKUP(A1892,'Hospitalisation Details'!$A$1:$Q$2344,5,FALSE)</f>
        <v>Aug</v>
      </c>
      <c r="N1892" s="11">
        <f ca="1">VLOOKUP(A1892,'Hospitalisation Details'!$A$1:$Q$2344,6,FALSE)</f>
        <v>18</v>
      </c>
      <c r="O1892" s="17">
        <f ca="1">VLOOKUP(A1892,'Hospitalisation Details'!$A$1:$Q$2344,7,FALSE)</f>
        <v>24337</v>
      </c>
      <c r="P1892" s="11">
        <f ca="1">VLOOKUP(A1892,'Hospitalisation Details'!$A$1:$Q$2344,10,FALSE)</f>
        <v>22412.65</v>
      </c>
      <c r="Q1892" s="11" t="str">
        <f ca="1">VLOOKUP(A1892,'Hospitalisation Details'!$A$1:$Q$2344,12,FALSE)</f>
        <v>tier - 3</v>
      </c>
      <c r="R1892" s="11" t="str">
        <f ca="1">VLOOKUP(A1892,'Hospitalisation Details'!$A$1:$Q$2344,14,FALSE)</f>
        <v>tier - 3</v>
      </c>
      <c r="S1892" s="11">
        <f ca="1">VLOOKUP(A1892,'Hospitalisation Details'!$A$1:$Q$2344,17,FALSE)</f>
        <v>59</v>
      </c>
      <c r="T1892" s="11" t="str">
        <f ca="1">VLOOKUP(A1892,'Hospitalisation Details'!$A$1:$Q$2336,16,FALSE)</f>
        <v>R1014</v>
      </c>
    </row>
    <row r="1893" ht="15.5" spans="1:20">
      <c r="A1893" s="10" t="s">
        <v>6783</v>
      </c>
      <c r="B1893" s="11" t="str">
        <f>VLOOKUP(A1893,'Customer Names'!$H$6:$K$2340,3,FALSE)</f>
        <v>  Eduardo</v>
      </c>
      <c r="C1893" s="11">
        <f>VLOOKUP(A1893,'Medical Examinations'!$A$1:$L$2336,2,FALSE)</f>
        <v>37.29</v>
      </c>
      <c r="D1893" s="11">
        <f>VLOOKUP(A1893,'Medical Examinations'!$A$1:$L$2336,3,FALSE)</f>
        <v>4.64</v>
      </c>
      <c r="E1893" s="11" t="str">
        <f>VLOOKUP(A1893,'Medical Examinations'!$A$1:$L$2336,4,FALSE)</f>
        <v>No</v>
      </c>
      <c r="F1893" s="11" t="str">
        <f>VLOOKUP(A1893,'Medical Examinations'!$A$1:$L$2336,5,FALSE)</f>
        <v>No</v>
      </c>
      <c r="G1893" s="11" t="str">
        <f>VLOOKUP(A1893,'Medical Examinations'!$A$1:$L$2336,6,FALSE)</f>
        <v>Yes</v>
      </c>
      <c r="H1893" s="11">
        <f>VLOOKUP(A1893,'Medical Examinations'!$A$1:$L$2336,8,FALSE)</f>
        <v>1</v>
      </c>
      <c r="I1893" s="11" t="str">
        <f>VLOOKUP(A1893,'Medical Examinations'!$A$1:$L$2336,10,FALSE)</f>
        <v>No</v>
      </c>
      <c r="J1893" s="11" t="str">
        <f>VLOOKUP(A1893,'Medical Examinations'!$A$1:$L$2336,11,FALSE)</f>
        <v>Obesity</v>
      </c>
      <c r="K1893" s="11" t="str">
        <f>VLOOKUP(A1893,'Medical Examinations'!$A$1:$L$2336,12,FALSE)</f>
        <v>Normal</v>
      </c>
      <c r="L1893" s="10">
        <f ca="1">VLOOKUP(A1893,'Hospitalisation Details'!$A$1:$Q$2344,3,FALSE)</f>
        <v>1983</v>
      </c>
      <c r="M1893" s="10" t="str">
        <f ca="1">VLOOKUP(A1893,'Hospitalisation Details'!$A$1:$Q$2344,5,FALSE)</f>
        <v>Dec</v>
      </c>
      <c r="N1893" s="11">
        <f ca="1">VLOOKUP(A1893,'Hospitalisation Details'!$A$1:$Q$2344,6,FALSE)</f>
        <v>21</v>
      </c>
      <c r="O1893" s="17">
        <f ca="1">VLOOKUP(A1893,'Hospitalisation Details'!$A$1:$Q$2344,7,FALSE)</f>
        <v>30671</v>
      </c>
      <c r="P1893" s="11">
        <f ca="1">VLOOKUP(A1893,'Hospitalisation Details'!$A$1:$Q$2344,10,FALSE)</f>
        <v>22462.04</v>
      </c>
      <c r="Q1893" s="11" t="str">
        <f ca="1">VLOOKUP(A1893,'Hospitalisation Details'!$A$1:$Q$2344,12,FALSE)</f>
        <v>tier - 3</v>
      </c>
      <c r="R1893" s="11" t="str">
        <f ca="1">VLOOKUP(A1893,'Hospitalisation Details'!$A$1:$Q$2344,14,FALSE)</f>
        <v>tier - 1</v>
      </c>
      <c r="S1893" s="11">
        <f ca="1">VLOOKUP(A1893,'Hospitalisation Details'!$A$1:$Q$2344,17,FALSE)</f>
        <v>41</v>
      </c>
      <c r="T1893" s="11" t="str">
        <f ca="1">VLOOKUP(A1893,'Hospitalisation Details'!$A$1:$Q$2336,16,FALSE)</f>
        <v>R1019</v>
      </c>
    </row>
    <row r="1894" ht="15.5" spans="1:20">
      <c r="A1894" s="10" t="s">
        <v>6786</v>
      </c>
      <c r="B1894" s="11" t="str">
        <f>VLOOKUP(A1894,'Customer Names'!$H$6:$K$2340,3,FALSE)</f>
        <v>  Laura M</v>
      </c>
      <c r="C1894" s="11">
        <f>VLOOKUP(A1894,'Medical Examinations'!$A$1:$L$2336,2,FALSE)</f>
        <v>20.23</v>
      </c>
      <c r="D1894" s="11">
        <f>VLOOKUP(A1894,'Medical Examinations'!$A$1:$L$2336,3,FALSE)</f>
        <v>6.16</v>
      </c>
      <c r="E1894" s="11" t="str">
        <f>VLOOKUP(A1894,'Medical Examinations'!$A$1:$L$2336,4,FALSE)</f>
        <v>yes</v>
      </c>
      <c r="F1894" s="11" t="str">
        <f>VLOOKUP(A1894,'Medical Examinations'!$A$1:$L$2336,5,FALSE)</f>
        <v>No</v>
      </c>
      <c r="G1894" s="11" t="str">
        <f>VLOOKUP(A1894,'Medical Examinations'!$A$1:$L$2336,6,FALSE)</f>
        <v>No</v>
      </c>
      <c r="H1894" s="11">
        <f>VLOOKUP(A1894,'Medical Examinations'!$A$1:$L$2336,8,FALSE)</f>
        <v>1</v>
      </c>
      <c r="I1894" s="11" t="str">
        <f>VLOOKUP(A1894,'Medical Examinations'!$A$1:$L$2336,10,FALSE)</f>
        <v>No</v>
      </c>
      <c r="J1894" s="11" t="str">
        <f>VLOOKUP(A1894,'Medical Examinations'!$A$1:$L$2336,11,FALSE)</f>
        <v>Normal Weight</v>
      </c>
      <c r="K1894" s="11" t="str">
        <f>VLOOKUP(A1894,'Medical Examinations'!$A$1:$L$2336,12,FALSE)</f>
        <v>Prediabetes</v>
      </c>
      <c r="L1894" s="10">
        <f ca="1">VLOOKUP(A1894,'Hospitalisation Details'!$A$1:$Q$2344,3,FALSE)</f>
        <v>1979</v>
      </c>
      <c r="M1894" s="10" t="str">
        <f ca="1">VLOOKUP(A1894,'Hospitalisation Details'!$A$1:$Q$2344,5,FALSE)</f>
        <v>Nov</v>
      </c>
      <c r="N1894" s="11">
        <f ca="1">VLOOKUP(A1894,'Hospitalisation Details'!$A$1:$Q$2344,6,FALSE)</f>
        <v>14</v>
      </c>
      <c r="O1894" s="17">
        <f ca="1">VLOOKUP(A1894,'Hospitalisation Details'!$A$1:$Q$2344,7,FALSE)</f>
        <v>29173</v>
      </c>
      <c r="P1894" s="11">
        <f ca="1">VLOOKUP(A1894,'Hospitalisation Details'!$A$1:$Q$2344,10,FALSE)</f>
        <v>22478.6</v>
      </c>
      <c r="Q1894" s="11" t="str">
        <f ca="1">VLOOKUP(A1894,'Hospitalisation Details'!$A$1:$Q$2344,12,FALSE)</f>
        <v>tier - 3</v>
      </c>
      <c r="R1894" s="11" t="str">
        <f ca="1">VLOOKUP(A1894,'Hospitalisation Details'!$A$1:$Q$2344,14,FALSE)</f>
        <v>tier - 2</v>
      </c>
      <c r="S1894" s="11">
        <f ca="1">VLOOKUP(A1894,'Hospitalisation Details'!$A$1:$Q$2344,17,FALSE)</f>
        <v>45</v>
      </c>
      <c r="T1894" s="11" t="str">
        <f ca="1">VLOOKUP(A1894,'Hospitalisation Details'!$A$1:$Q$2336,16,FALSE)</f>
        <v>R1011</v>
      </c>
    </row>
    <row r="1895" ht="15.5" spans="1:20">
      <c r="A1895" s="10" t="s">
        <v>6789</v>
      </c>
      <c r="B1895" s="11" t="str">
        <f>VLOOKUP(A1895,'Customer Names'!$H$6:$K$2340,3,FALSE)</f>
        <v>  Charlie</v>
      </c>
      <c r="C1895" s="11">
        <f>VLOOKUP(A1895,'Medical Examinations'!$A$1:$L$2336,2,FALSE)</f>
        <v>28.975</v>
      </c>
      <c r="D1895" s="11">
        <f>VLOOKUP(A1895,'Medical Examinations'!$A$1:$L$2336,3,FALSE)</f>
        <v>4.12</v>
      </c>
      <c r="E1895" s="11" t="str">
        <f>VLOOKUP(A1895,'Medical Examinations'!$A$1:$L$2336,4,FALSE)</f>
        <v>No</v>
      </c>
      <c r="F1895" s="11" t="str">
        <f>VLOOKUP(A1895,'Medical Examinations'!$A$1:$L$2336,5,FALSE)</f>
        <v>No</v>
      </c>
      <c r="G1895" s="11" t="str">
        <f>VLOOKUP(A1895,'Medical Examinations'!$A$1:$L$2336,6,FALSE)</f>
        <v>Yes</v>
      </c>
      <c r="H1895" s="11">
        <f>VLOOKUP(A1895,'Medical Examinations'!$A$1:$L$2336,8,FALSE)</f>
        <v>1</v>
      </c>
      <c r="I1895" s="11" t="str">
        <f>VLOOKUP(A1895,'Medical Examinations'!$A$1:$L$2336,10,FALSE)</f>
        <v>No</v>
      </c>
      <c r="J1895" s="11" t="str">
        <f>VLOOKUP(A1895,'Medical Examinations'!$A$1:$L$2336,11,FALSE)</f>
        <v>Over Weight</v>
      </c>
      <c r="K1895" s="11" t="str">
        <f>VLOOKUP(A1895,'Medical Examinations'!$A$1:$L$2336,12,FALSE)</f>
        <v>Normal</v>
      </c>
      <c r="L1895" s="10">
        <f ca="1">VLOOKUP(A1895,'Hospitalisation Details'!$A$1:$Q$2344,3,FALSE)</f>
        <v>2003</v>
      </c>
      <c r="M1895" s="10" t="str">
        <f ca="1">VLOOKUP(A1895,'Hospitalisation Details'!$A$1:$Q$2344,5,FALSE)</f>
        <v>Jul</v>
      </c>
      <c r="N1895" s="11">
        <f ca="1">VLOOKUP(A1895,'Hospitalisation Details'!$A$1:$Q$2344,6,FALSE)</f>
        <v>25</v>
      </c>
      <c r="O1895" s="17">
        <f ca="1">VLOOKUP(A1895,'Hospitalisation Details'!$A$1:$Q$2344,7,FALSE)</f>
        <v>37827</v>
      </c>
      <c r="P1895" s="11">
        <f ca="1">VLOOKUP(A1895,'Hospitalisation Details'!$A$1:$Q$2344,10,FALSE)</f>
        <v>22493.66</v>
      </c>
      <c r="Q1895" s="11" t="str">
        <f ca="1">VLOOKUP(A1895,'Hospitalisation Details'!$A$1:$Q$2344,12,FALSE)</f>
        <v>tier - 2</v>
      </c>
      <c r="R1895" s="11" t="str">
        <f ca="1">VLOOKUP(A1895,'Hospitalisation Details'!$A$1:$Q$2344,14,FALSE)</f>
        <v>tier - 1</v>
      </c>
      <c r="S1895" s="11">
        <f ca="1">VLOOKUP(A1895,'Hospitalisation Details'!$A$1:$Q$2344,17,FALSE)</f>
        <v>22</v>
      </c>
      <c r="T1895" s="11" t="str">
        <f ca="1">VLOOKUP(A1895,'Hospitalisation Details'!$A$1:$Q$2336,16,FALSE)</f>
        <v>R1012</v>
      </c>
    </row>
    <row r="1896" ht="15.5" spans="1:20">
      <c r="A1896" s="10" t="s">
        <v>6792</v>
      </c>
      <c r="B1896" s="11" t="str">
        <f>VLOOKUP(A1896,'Customer Names'!$H$6:$K$2340,3,FALSE)</f>
        <v>  Melissa D</v>
      </c>
      <c r="C1896" s="11">
        <f>VLOOKUP(A1896,'Medical Examinations'!$A$1:$L$2336,2,FALSE)</f>
        <v>16.42</v>
      </c>
      <c r="D1896" s="11">
        <f>VLOOKUP(A1896,'Medical Examinations'!$A$1:$L$2336,3,FALSE)</f>
        <v>5.77</v>
      </c>
      <c r="E1896" s="11" t="str">
        <f>VLOOKUP(A1896,'Medical Examinations'!$A$1:$L$2336,4,FALSE)</f>
        <v>yes</v>
      </c>
      <c r="F1896" s="11" t="str">
        <f>VLOOKUP(A1896,'Medical Examinations'!$A$1:$L$2336,5,FALSE)</f>
        <v>No</v>
      </c>
      <c r="G1896" s="11" t="str">
        <f>VLOOKUP(A1896,'Medical Examinations'!$A$1:$L$2336,6,FALSE)</f>
        <v>Yes</v>
      </c>
      <c r="H1896" s="11">
        <f>VLOOKUP(A1896,'Medical Examinations'!$A$1:$L$2336,8,FALSE)</f>
        <v>1</v>
      </c>
      <c r="I1896" s="11" t="str">
        <f>VLOOKUP(A1896,'Medical Examinations'!$A$1:$L$2336,10,FALSE)</f>
        <v>No</v>
      </c>
      <c r="J1896" s="11" t="str">
        <f>VLOOKUP(A1896,'Medical Examinations'!$A$1:$L$2336,11,FALSE)</f>
        <v>Under Weight</v>
      </c>
      <c r="K1896" s="11" t="str">
        <f>VLOOKUP(A1896,'Medical Examinations'!$A$1:$L$2336,12,FALSE)</f>
        <v>Prediabetes</v>
      </c>
      <c r="L1896" s="10">
        <f ca="1">VLOOKUP(A1896,'Hospitalisation Details'!$A$1:$Q$2344,3,FALSE)</f>
        <v>1970</v>
      </c>
      <c r="M1896" s="10" t="str">
        <f ca="1">VLOOKUP(A1896,'Hospitalisation Details'!$A$1:$Q$2344,5,FALSE)</f>
        <v>Nov</v>
      </c>
      <c r="N1896" s="11">
        <f ca="1">VLOOKUP(A1896,'Hospitalisation Details'!$A$1:$Q$2344,6,FALSE)</f>
        <v>9</v>
      </c>
      <c r="O1896" s="17">
        <f ca="1">VLOOKUP(A1896,'Hospitalisation Details'!$A$1:$Q$2344,7,FALSE)</f>
        <v>25881</v>
      </c>
      <c r="P1896" s="11">
        <f ca="1">VLOOKUP(A1896,'Hospitalisation Details'!$A$1:$Q$2344,10,FALSE)</f>
        <v>23045.57</v>
      </c>
      <c r="Q1896" s="11" t="str">
        <f ca="1">VLOOKUP(A1896,'Hospitalisation Details'!$A$1:$Q$2344,12,FALSE)</f>
        <v>tier - 2</v>
      </c>
      <c r="R1896" s="11" t="str">
        <f ca="1">VLOOKUP(A1896,'Hospitalisation Details'!$A$1:$Q$2344,14,FALSE)</f>
        <v>tier - 2</v>
      </c>
      <c r="S1896" s="11">
        <f ca="1">VLOOKUP(A1896,'Hospitalisation Details'!$A$1:$Q$2344,17,FALSE)</f>
        <v>54</v>
      </c>
      <c r="T1896" s="11" t="str">
        <f ca="1">VLOOKUP(A1896,'Hospitalisation Details'!$A$1:$Q$2336,16,FALSE)</f>
        <v>R1024</v>
      </c>
    </row>
    <row r="1897" ht="15.5" spans="1:20">
      <c r="A1897" s="10" t="s">
        <v>6795</v>
      </c>
      <c r="B1897" s="11" t="str">
        <f>VLOOKUP(A1897,'Customer Names'!$H$6:$K$2340,3,FALSE)</f>
        <v>  Dan C</v>
      </c>
      <c r="C1897" s="11">
        <f>VLOOKUP(A1897,'Medical Examinations'!$A$1:$L$2336,2,FALSE)</f>
        <v>17.56</v>
      </c>
      <c r="D1897" s="11">
        <f>VLOOKUP(A1897,'Medical Examinations'!$A$1:$L$2336,3,FALSE)</f>
        <v>6.2</v>
      </c>
      <c r="E1897" s="11" t="str">
        <f>VLOOKUP(A1897,'Medical Examinations'!$A$1:$L$2336,4,FALSE)</f>
        <v>No</v>
      </c>
      <c r="F1897" s="11" t="str">
        <f>VLOOKUP(A1897,'Medical Examinations'!$A$1:$L$2336,5,FALSE)</f>
        <v>No</v>
      </c>
      <c r="G1897" s="11" t="str">
        <f>VLOOKUP(A1897,'Medical Examinations'!$A$1:$L$2336,6,FALSE)</f>
        <v>No</v>
      </c>
      <c r="H1897" s="11">
        <f>VLOOKUP(A1897,'Medical Examinations'!$A$1:$L$2336,8,FALSE)</f>
        <v>1</v>
      </c>
      <c r="I1897" s="11" t="str">
        <f>VLOOKUP(A1897,'Medical Examinations'!$A$1:$L$2336,10,FALSE)</f>
        <v>No</v>
      </c>
      <c r="J1897" s="11" t="str">
        <f>VLOOKUP(A1897,'Medical Examinations'!$A$1:$L$2336,11,FALSE)</f>
        <v>Under Weight</v>
      </c>
      <c r="K1897" s="11" t="str">
        <f>VLOOKUP(A1897,'Medical Examinations'!$A$1:$L$2336,12,FALSE)</f>
        <v>Prediabetes</v>
      </c>
      <c r="L1897" s="10">
        <f ca="1">VLOOKUP(A1897,'Hospitalisation Details'!$A$1:$Q$2344,3,FALSE)</f>
        <v>1975</v>
      </c>
      <c r="M1897" s="10" t="str">
        <f ca="1">VLOOKUP(A1897,'Hospitalisation Details'!$A$1:$Q$2344,5,FALSE)</f>
        <v>Sep</v>
      </c>
      <c r="N1897" s="11">
        <f ca="1">VLOOKUP(A1897,'Hospitalisation Details'!$A$1:$Q$2344,6,FALSE)</f>
        <v>9</v>
      </c>
      <c r="O1897" s="17">
        <f ca="1">VLOOKUP(A1897,'Hospitalisation Details'!$A$1:$Q$2344,7,FALSE)</f>
        <v>27646</v>
      </c>
      <c r="P1897" s="11">
        <f ca="1">VLOOKUP(A1897,'Hospitalisation Details'!$A$1:$Q$2344,10,FALSE)</f>
        <v>23065.42</v>
      </c>
      <c r="Q1897" s="11" t="str">
        <f ca="1">VLOOKUP(A1897,'Hospitalisation Details'!$A$1:$Q$2344,12,FALSE)</f>
        <v>tier - 2</v>
      </c>
      <c r="R1897" s="11" t="str">
        <f ca="1">VLOOKUP(A1897,'Hospitalisation Details'!$A$1:$Q$2344,14,FALSE)</f>
        <v>tier - 2</v>
      </c>
      <c r="S1897" s="11">
        <f ca="1">VLOOKUP(A1897,'Hospitalisation Details'!$A$1:$Q$2344,17,FALSE)</f>
        <v>50</v>
      </c>
      <c r="T1897" s="11" t="str">
        <f ca="1">VLOOKUP(A1897,'Hospitalisation Details'!$A$1:$Q$2336,16,FALSE)</f>
        <v>R1013</v>
      </c>
    </row>
    <row r="1898" ht="15.5" spans="1:20">
      <c r="A1898" s="10" t="s">
        <v>6799</v>
      </c>
      <c r="B1898" s="11" t="str">
        <f>VLOOKUP(A1898,'Customer Names'!$H$6:$K$2340,3,FALSE)</f>
        <v>  Matthew</v>
      </c>
      <c r="C1898" s="11">
        <f>VLOOKUP(A1898,'Medical Examinations'!$A$1:$L$2336,2,FALSE)</f>
        <v>24.13</v>
      </c>
      <c r="D1898" s="11">
        <f>VLOOKUP(A1898,'Medical Examinations'!$A$1:$L$2336,3,FALSE)</f>
        <v>4.39</v>
      </c>
      <c r="E1898" s="11" t="str">
        <f>VLOOKUP(A1898,'Medical Examinations'!$A$1:$L$2336,4,FALSE)</f>
        <v>No</v>
      </c>
      <c r="F1898" s="11" t="str">
        <f>VLOOKUP(A1898,'Medical Examinations'!$A$1:$L$2336,5,FALSE)</f>
        <v>No</v>
      </c>
      <c r="G1898" s="11" t="str">
        <f>VLOOKUP(A1898,'Medical Examinations'!$A$1:$L$2336,6,FALSE)</f>
        <v>No</v>
      </c>
      <c r="H1898" s="11">
        <f>VLOOKUP(A1898,'Medical Examinations'!$A$1:$L$2336,8,FALSE)</f>
        <v>1</v>
      </c>
      <c r="I1898" s="11" t="str">
        <f>VLOOKUP(A1898,'Medical Examinations'!$A$1:$L$2336,10,FALSE)</f>
        <v>No</v>
      </c>
      <c r="J1898" s="11" t="str">
        <f>VLOOKUP(A1898,'Medical Examinations'!$A$1:$L$2336,11,FALSE)</f>
        <v>Normal Weight</v>
      </c>
      <c r="K1898" s="11" t="str">
        <f>VLOOKUP(A1898,'Medical Examinations'!$A$1:$L$2336,12,FALSE)</f>
        <v>Normal</v>
      </c>
      <c r="L1898" s="10">
        <f ca="1">VLOOKUP(A1898,'Hospitalisation Details'!$A$1:$Q$2344,3,FALSE)</f>
        <v>2003</v>
      </c>
      <c r="M1898" s="10" t="str">
        <f ca="1">VLOOKUP(A1898,'Hospitalisation Details'!$A$1:$Q$2344,5,FALSE)</f>
        <v>Dec</v>
      </c>
      <c r="N1898" s="11">
        <f ca="1">VLOOKUP(A1898,'Hospitalisation Details'!$A$1:$Q$2344,6,FALSE)</f>
        <v>14</v>
      </c>
      <c r="O1898" s="17">
        <f ca="1">VLOOKUP(A1898,'Hospitalisation Details'!$A$1:$Q$2344,7,FALSE)</f>
        <v>37969</v>
      </c>
      <c r="P1898" s="11">
        <f ca="1">VLOOKUP(A1898,'Hospitalisation Details'!$A$1:$Q$2344,10,FALSE)</f>
        <v>23082.96</v>
      </c>
      <c r="Q1898" s="11" t="str">
        <f ca="1">VLOOKUP(A1898,'Hospitalisation Details'!$A$1:$Q$2344,12,FALSE)</f>
        <v>tier - 2</v>
      </c>
      <c r="R1898" s="11" t="str">
        <f ca="1">VLOOKUP(A1898,'Hospitalisation Details'!$A$1:$Q$2344,14,FALSE)</f>
        <v>tier - 2</v>
      </c>
      <c r="S1898" s="11">
        <f ca="1">VLOOKUP(A1898,'Hospitalisation Details'!$A$1:$Q$2344,17,FALSE)</f>
        <v>21</v>
      </c>
      <c r="T1898" s="11" t="str">
        <f ca="1">VLOOKUP(A1898,'Hospitalisation Details'!$A$1:$Q$2336,16,FALSE)</f>
        <v>R1011</v>
      </c>
    </row>
    <row r="1899" ht="15.5" spans="1:20">
      <c r="A1899" s="10" t="s">
        <v>6803</v>
      </c>
      <c r="B1899" s="11" t="str">
        <f>VLOOKUP(A1899,'Customer Names'!$H$6:$K$2340,3,FALSE)</f>
        <v>  Wesley C</v>
      </c>
      <c r="C1899" s="11">
        <f>VLOOKUP(A1899,'Medical Examinations'!$A$1:$L$2336,2,FALSE)</f>
        <v>19.95</v>
      </c>
      <c r="D1899" s="11">
        <f>VLOOKUP(A1899,'Medical Examinations'!$A$1:$L$2336,3,FALSE)</f>
        <v>5.13</v>
      </c>
      <c r="E1899" s="11" t="str">
        <f>VLOOKUP(A1899,'Medical Examinations'!$A$1:$L$2336,4,FALSE)</f>
        <v>No</v>
      </c>
      <c r="F1899" s="11" t="str">
        <f>VLOOKUP(A1899,'Medical Examinations'!$A$1:$L$2336,5,FALSE)</f>
        <v>yes</v>
      </c>
      <c r="G1899" s="11" t="str">
        <f>VLOOKUP(A1899,'Medical Examinations'!$A$1:$L$2336,6,FALSE)</f>
        <v>No</v>
      </c>
      <c r="H1899" s="11">
        <f>VLOOKUP(A1899,'Medical Examinations'!$A$1:$L$2336,8,FALSE)</f>
        <v>2</v>
      </c>
      <c r="I1899" s="11" t="str">
        <f>VLOOKUP(A1899,'Medical Examinations'!$A$1:$L$2336,10,FALSE)</f>
        <v>No</v>
      </c>
      <c r="J1899" s="11" t="str">
        <f>VLOOKUP(A1899,'Medical Examinations'!$A$1:$L$2336,11,FALSE)</f>
        <v>Normal Weight</v>
      </c>
      <c r="K1899" s="11" t="str">
        <f>VLOOKUP(A1899,'Medical Examinations'!$A$1:$L$2336,12,FALSE)</f>
        <v>Normal</v>
      </c>
      <c r="L1899" s="10">
        <f ca="1">VLOOKUP(A1899,'Hospitalisation Details'!$A$1:$Q$2344,3,FALSE)</f>
        <v>1997</v>
      </c>
      <c r="M1899" s="10" t="str">
        <f ca="1">VLOOKUP(A1899,'Hospitalisation Details'!$A$1:$Q$2344,5,FALSE)</f>
        <v>Aug</v>
      </c>
      <c r="N1899" s="11">
        <f ca="1">VLOOKUP(A1899,'Hospitalisation Details'!$A$1:$Q$2344,6,FALSE)</f>
        <v>7</v>
      </c>
      <c r="O1899" s="17">
        <f ca="1">VLOOKUP(A1899,'Hospitalisation Details'!$A$1:$Q$2344,7,FALSE)</f>
        <v>35649</v>
      </c>
      <c r="P1899" s="11">
        <f ca="1">VLOOKUP(A1899,'Hospitalisation Details'!$A$1:$Q$2344,10,FALSE)</f>
        <v>23241.47</v>
      </c>
      <c r="Q1899" s="11" t="str">
        <f ca="1">VLOOKUP(A1899,'Hospitalisation Details'!$A$1:$Q$2344,12,FALSE)</f>
        <v>tier - 2</v>
      </c>
      <c r="R1899" s="11" t="str">
        <f ca="1">VLOOKUP(A1899,'Hospitalisation Details'!$A$1:$Q$2344,14,FALSE)</f>
        <v>tier - 3</v>
      </c>
      <c r="S1899" s="11">
        <f ca="1">VLOOKUP(A1899,'Hospitalisation Details'!$A$1:$Q$2344,17,FALSE)</f>
        <v>28</v>
      </c>
      <c r="T1899" s="11" t="str">
        <f ca="1">VLOOKUP(A1899,'Hospitalisation Details'!$A$1:$Q$2336,16,FALSE)</f>
        <v>R1018</v>
      </c>
    </row>
    <row r="1900" ht="15.5" spans="1:20">
      <c r="A1900" s="10" t="s">
        <v>6806</v>
      </c>
      <c r="B1900" s="11" t="str">
        <f>VLOOKUP(A1900,'Customer Names'!$H$6:$K$2340,3,FALSE)</f>
        <v>  Christopher</v>
      </c>
      <c r="C1900" s="11">
        <f>VLOOKUP(A1900,'Medical Examinations'!$A$1:$L$2336,2,FALSE)</f>
        <v>21.24</v>
      </c>
      <c r="D1900" s="11">
        <f>VLOOKUP(A1900,'Medical Examinations'!$A$1:$L$2336,3,FALSE)</f>
        <v>4.49</v>
      </c>
      <c r="E1900" s="11" t="str">
        <f>VLOOKUP(A1900,'Medical Examinations'!$A$1:$L$2336,4,FALSE)</f>
        <v>No</v>
      </c>
      <c r="F1900" s="11" t="str">
        <f>VLOOKUP(A1900,'Medical Examinations'!$A$1:$L$2336,5,FALSE)</f>
        <v>No</v>
      </c>
      <c r="G1900" s="11" t="str">
        <f>VLOOKUP(A1900,'Medical Examinations'!$A$1:$L$2336,6,FALSE)</f>
        <v>No</v>
      </c>
      <c r="H1900" s="11">
        <f>VLOOKUP(A1900,'Medical Examinations'!$A$1:$L$2336,8,FALSE)</f>
        <v>0</v>
      </c>
      <c r="I1900" s="11" t="str">
        <f>VLOOKUP(A1900,'Medical Examinations'!$A$1:$L$2336,10,FALSE)</f>
        <v>No</v>
      </c>
      <c r="J1900" s="11" t="str">
        <f>VLOOKUP(A1900,'Medical Examinations'!$A$1:$L$2336,11,FALSE)</f>
        <v>Normal Weight</v>
      </c>
      <c r="K1900" s="11" t="str">
        <f>VLOOKUP(A1900,'Medical Examinations'!$A$1:$L$2336,12,FALSE)</f>
        <v>Normal</v>
      </c>
      <c r="L1900" s="10">
        <f ca="1">VLOOKUP(A1900,'Hospitalisation Details'!$A$1:$Q$2344,3,FALSE)</f>
        <v>1969</v>
      </c>
      <c r="M1900" s="10" t="str">
        <f ca="1">VLOOKUP(A1900,'Hospitalisation Details'!$A$1:$Q$2344,5,FALSE)</f>
        <v>Nov</v>
      </c>
      <c r="N1900" s="11">
        <f ca="1">VLOOKUP(A1900,'Hospitalisation Details'!$A$1:$Q$2344,6,FALSE)</f>
        <v>14</v>
      </c>
      <c r="O1900" s="17">
        <f ca="1">VLOOKUP(A1900,'Hospitalisation Details'!$A$1:$Q$2344,7,FALSE)</f>
        <v>25521</v>
      </c>
      <c r="P1900" s="11">
        <f ca="1">VLOOKUP(A1900,'Hospitalisation Details'!$A$1:$Q$2344,10,FALSE)</f>
        <v>23244.79</v>
      </c>
      <c r="Q1900" s="11" t="str">
        <f ca="1">VLOOKUP(A1900,'Hospitalisation Details'!$A$1:$Q$2344,12,FALSE)</f>
        <v>tier - 2</v>
      </c>
      <c r="R1900" s="11" t="str">
        <f ca="1">VLOOKUP(A1900,'Hospitalisation Details'!$A$1:$Q$2344,14,FALSE)</f>
        <v>tier - 3</v>
      </c>
      <c r="S1900" s="11">
        <f ca="1">VLOOKUP(A1900,'Hospitalisation Details'!$A$1:$Q$2344,17,FALSE)</f>
        <v>55</v>
      </c>
      <c r="T1900" s="11" t="str">
        <f ca="1">VLOOKUP(A1900,'Hospitalisation Details'!$A$1:$Q$2336,16,FALSE)</f>
        <v>R1013</v>
      </c>
    </row>
    <row r="1901" ht="15.5" spans="1:20">
      <c r="A1901" s="10" t="s">
        <v>6810</v>
      </c>
      <c r="B1901" s="11" t="str">
        <f>VLOOKUP(A1901,'Customer Names'!$H$6:$K$2340,3,FALSE)</f>
        <v>  Jessica</v>
      </c>
      <c r="C1901" s="11">
        <f>VLOOKUP(A1901,'Medical Examinations'!$A$1:$L$2336,2,FALSE)</f>
        <v>44.22</v>
      </c>
      <c r="D1901" s="11">
        <f>VLOOKUP(A1901,'Medical Examinations'!$A$1:$L$2336,3,FALSE)</f>
        <v>6.35</v>
      </c>
      <c r="E1901" s="11" t="str">
        <f>VLOOKUP(A1901,'Medical Examinations'!$A$1:$L$2336,4,FALSE)</f>
        <v>No</v>
      </c>
      <c r="F1901" s="11" t="str">
        <f>VLOOKUP(A1901,'Medical Examinations'!$A$1:$L$2336,5,FALSE)</f>
        <v>No</v>
      </c>
      <c r="G1901" s="11" t="str">
        <f>VLOOKUP(A1901,'Medical Examinations'!$A$1:$L$2336,6,FALSE)</f>
        <v>No</v>
      </c>
      <c r="H1901" s="11">
        <f>VLOOKUP(A1901,'Medical Examinations'!$A$1:$L$2336,8,FALSE)</f>
        <v>0</v>
      </c>
      <c r="I1901" s="11" t="str">
        <f>VLOOKUP(A1901,'Medical Examinations'!$A$1:$L$2336,10,FALSE)</f>
        <v>No</v>
      </c>
      <c r="J1901" s="11" t="str">
        <f>VLOOKUP(A1901,'Medical Examinations'!$A$1:$L$2336,11,FALSE)</f>
        <v>Obesity</v>
      </c>
      <c r="K1901" s="11" t="str">
        <f>VLOOKUP(A1901,'Medical Examinations'!$A$1:$L$2336,12,FALSE)</f>
        <v>Prediabetes</v>
      </c>
      <c r="L1901" s="10">
        <f ca="1">VLOOKUP(A1901,'Hospitalisation Details'!$A$1:$Q$2344,3,FALSE)</f>
        <v>1994</v>
      </c>
      <c r="M1901" s="10" t="str">
        <f ca="1">VLOOKUP(A1901,'Hospitalisation Details'!$A$1:$Q$2344,5,FALSE)</f>
        <v>Oct</v>
      </c>
      <c r="N1901" s="11">
        <f ca="1">VLOOKUP(A1901,'Hospitalisation Details'!$A$1:$Q$2344,6,FALSE)</f>
        <v>3</v>
      </c>
      <c r="O1901" s="17">
        <f ca="1">VLOOKUP(A1901,'Hospitalisation Details'!$A$1:$Q$2344,7,FALSE)</f>
        <v>34610</v>
      </c>
      <c r="P1901" s="11">
        <f ca="1">VLOOKUP(A1901,'Hospitalisation Details'!$A$1:$Q$2344,10,FALSE)</f>
        <v>23288.93</v>
      </c>
      <c r="Q1901" s="11" t="str">
        <f ca="1">VLOOKUP(A1901,'Hospitalisation Details'!$A$1:$Q$2344,12,FALSE)</f>
        <v>tier - 2</v>
      </c>
      <c r="R1901" s="11" t="str">
        <f ca="1">VLOOKUP(A1901,'Hospitalisation Details'!$A$1:$Q$2344,14,FALSE)</f>
        <v>tier - 3</v>
      </c>
      <c r="S1901" s="11">
        <f ca="1">VLOOKUP(A1901,'Hospitalisation Details'!$A$1:$Q$2344,17,FALSE)</f>
        <v>31</v>
      </c>
      <c r="T1901" s="11" t="str">
        <f ca="1">VLOOKUP(A1901,'Hospitalisation Details'!$A$1:$Q$2336,16,FALSE)</f>
        <v>R1024</v>
      </c>
    </row>
    <row r="1902" ht="15.5" spans="1:20">
      <c r="A1902" s="10" t="s">
        <v>6813</v>
      </c>
      <c r="B1902" s="11" t="str">
        <f>VLOOKUP(A1902,'Customer Names'!$H$6:$K$2340,3,FALSE)</f>
        <v>  Christin</v>
      </c>
      <c r="C1902" s="11">
        <f>VLOOKUP(A1902,'Medical Examinations'!$A$1:$L$2336,2,FALSE)</f>
        <v>41.1</v>
      </c>
      <c r="D1902" s="11">
        <f>VLOOKUP(A1902,'Medical Examinations'!$A$1:$L$2336,3,FALSE)</f>
        <v>5.79</v>
      </c>
      <c r="E1902" s="11" t="str">
        <f>VLOOKUP(A1902,'Medical Examinations'!$A$1:$L$2336,4,FALSE)</f>
        <v>No</v>
      </c>
      <c r="F1902" s="11" t="str">
        <f>VLOOKUP(A1902,'Medical Examinations'!$A$1:$L$2336,5,FALSE)</f>
        <v>No</v>
      </c>
      <c r="G1902" s="11" t="str">
        <f>VLOOKUP(A1902,'Medical Examinations'!$A$1:$L$2336,6,FALSE)</f>
        <v>No</v>
      </c>
      <c r="H1902" s="11">
        <f>VLOOKUP(A1902,'Medical Examinations'!$A$1:$L$2336,8,FALSE)</f>
        <v>0</v>
      </c>
      <c r="I1902" s="11" t="str">
        <f>VLOOKUP(A1902,'Medical Examinations'!$A$1:$L$2336,10,FALSE)</f>
        <v>No</v>
      </c>
      <c r="J1902" s="11" t="str">
        <f>VLOOKUP(A1902,'Medical Examinations'!$A$1:$L$2336,11,FALSE)</f>
        <v>Obesity</v>
      </c>
      <c r="K1902" s="11" t="str">
        <f>VLOOKUP(A1902,'Medical Examinations'!$A$1:$L$2336,12,FALSE)</f>
        <v>Prediabetes</v>
      </c>
      <c r="L1902" s="10">
        <f ca="1">VLOOKUP(A1902,'Hospitalisation Details'!$A$1:$Q$2344,3,FALSE)</f>
        <v>1973</v>
      </c>
      <c r="M1902" s="10" t="str">
        <f ca="1">VLOOKUP(A1902,'Hospitalisation Details'!$A$1:$Q$2344,5,FALSE)</f>
        <v>Oct</v>
      </c>
      <c r="N1902" s="11">
        <f ca="1">VLOOKUP(A1902,'Hospitalisation Details'!$A$1:$Q$2344,6,FALSE)</f>
        <v>22</v>
      </c>
      <c r="O1902" s="17">
        <f ca="1">VLOOKUP(A1902,'Hospitalisation Details'!$A$1:$Q$2344,7,FALSE)</f>
        <v>26959</v>
      </c>
      <c r="P1902" s="11">
        <f ca="1">VLOOKUP(A1902,'Hospitalisation Details'!$A$1:$Q$2344,10,FALSE)</f>
        <v>23306.55</v>
      </c>
      <c r="Q1902" s="11" t="str">
        <f ca="1">VLOOKUP(A1902,'Hospitalisation Details'!$A$1:$Q$2344,12,FALSE)</f>
        <v>tier - 2</v>
      </c>
      <c r="R1902" s="11" t="str">
        <f ca="1">VLOOKUP(A1902,'Hospitalisation Details'!$A$1:$Q$2344,14,FALSE)</f>
        <v>tier - 2</v>
      </c>
      <c r="S1902" s="11">
        <f ca="1">VLOOKUP(A1902,'Hospitalisation Details'!$A$1:$Q$2344,17,FALSE)</f>
        <v>52</v>
      </c>
      <c r="T1902" s="11" t="str">
        <f ca="1">VLOOKUP(A1902,'Hospitalisation Details'!$A$1:$Q$2336,16,FALSE)</f>
        <v>R1011</v>
      </c>
    </row>
    <row r="1903" ht="15.5" spans="1:20">
      <c r="A1903" s="10" t="s">
        <v>6816</v>
      </c>
      <c r="B1903" s="11" t="str">
        <f>VLOOKUP(A1903,'Customer Names'!$H$6:$K$2340,3,FALSE)</f>
        <v>  Sara</v>
      </c>
      <c r="C1903" s="11">
        <f>VLOOKUP(A1903,'Medical Examinations'!$A$1:$L$2336,2,FALSE)</f>
        <v>34.2</v>
      </c>
      <c r="D1903" s="11">
        <f>VLOOKUP(A1903,'Medical Examinations'!$A$1:$L$2336,3,FALSE)</f>
        <v>4.78</v>
      </c>
      <c r="E1903" s="11" t="str">
        <f>VLOOKUP(A1903,'Medical Examinations'!$A$1:$L$2336,4,FALSE)</f>
        <v>yes</v>
      </c>
      <c r="F1903" s="11" t="str">
        <f>VLOOKUP(A1903,'Medical Examinations'!$A$1:$L$2336,5,FALSE)</f>
        <v>No</v>
      </c>
      <c r="G1903" s="11" t="str">
        <f>VLOOKUP(A1903,'Medical Examinations'!$A$1:$L$2336,6,FALSE)</f>
        <v>No</v>
      </c>
      <c r="H1903" s="11">
        <f>VLOOKUP(A1903,'Medical Examinations'!$A$1:$L$2336,8,FALSE)</f>
        <v>0</v>
      </c>
      <c r="I1903" s="11" t="str">
        <f>VLOOKUP(A1903,'Medical Examinations'!$A$1:$L$2336,10,FALSE)</f>
        <v>No</v>
      </c>
      <c r="J1903" s="11" t="str">
        <f>VLOOKUP(A1903,'Medical Examinations'!$A$1:$L$2336,11,FALSE)</f>
        <v>Obesity</v>
      </c>
      <c r="K1903" s="11" t="str">
        <f>VLOOKUP(A1903,'Medical Examinations'!$A$1:$L$2336,12,FALSE)</f>
        <v>Normal</v>
      </c>
      <c r="L1903" s="10">
        <f ca="1">VLOOKUP(A1903,'Hospitalisation Details'!$A$1:$Q$2344,3,FALSE)</f>
        <v>1975</v>
      </c>
      <c r="M1903" s="10" t="str">
        <f ca="1">VLOOKUP(A1903,'Hospitalisation Details'!$A$1:$Q$2344,5,FALSE)</f>
        <v>Nov</v>
      </c>
      <c r="N1903" s="11">
        <f ca="1">VLOOKUP(A1903,'Hospitalisation Details'!$A$1:$Q$2344,6,FALSE)</f>
        <v>13</v>
      </c>
      <c r="O1903" s="17">
        <f ca="1">VLOOKUP(A1903,'Hospitalisation Details'!$A$1:$Q$2344,7,FALSE)</f>
        <v>27711</v>
      </c>
      <c r="P1903" s="11">
        <f ca="1">VLOOKUP(A1903,'Hospitalisation Details'!$A$1:$Q$2344,10,FALSE)</f>
        <v>23401.31</v>
      </c>
      <c r="Q1903" s="11" t="str">
        <f ca="1">VLOOKUP(A1903,'Hospitalisation Details'!$A$1:$Q$2344,12,FALSE)</f>
        <v>tier - 2</v>
      </c>
      <c r="R1903" s="11" t="str">
        <f ca="1">VLOOKUP(A1903,'Hospitalisation Details'!$A$1:$Q$2344,14,FALSE)</f>
        <v>tier - 3</v>
      </c>
      <c r="S1903" s="11">
        <f ca="1">VLOOKUP(A1903,'Hospitalisation Details'!$A$1:$Q$2344,17,FALSE)</f>
        <v>49</v>
      </c>
      <c r="T1903" s="11" t="str">
        <f ca="1">VLOOKUP(A1903,'Hospitalisation Details'!$A$1:$Q$2336,16,FALSE)</f>
        <v>R1024</v>
      </c>
    </row>
    <row r="1904" ht="15.5" spans="1:20">
      <c r="A1904" s="10" t="s">
        <v>6819</v>
      </c>
      <c r="B1904" s="11" t="str">
        <f>VLOOKUP(A1904,'Customer Names'!$H$6:$K$2340,3,FALSE)</f>
        <v>  Elizabeth</v>
      </c>
      <c r="C1904" s="11">
        <f>VLOOKUP(A1904,'Medical Examinations'!$A$1:$L$2336,2,FALSE)</f>
        <v>29.92</v>
      </c>
      <c r="D1904" s="11">
        <f>VLOOKUP(A1904,'Medical Examinations'!$A$1:$L$2336,3,FALSE)</f>
        <v>6.02</v>
      </c>
      <c r="E1904" s="11" t="str">
        <f>VLOOKUP(A1904,'Medical Examinations'!$A$1:$L$2336,4,FALSE)</f>
        <v>yes</v>
      </c>
      <c r="F1904" s="11" t="str">
        <f>VLOOKUP(A1904,'Medical Examinations'!$A$1:$L$2336,5,FALSE)</f>
        <v>No</v>
      </c>
      <c r="G1904" s="11" t="str">
        <f>VLOOKUP(A1904,'Medical Examinations'!$A$1:$L$2336,6,FALSE)</f>
        <v>No</v>
      </c>
      <c r="H1904" s="11">
        <f>VLOOKUP(A1904,'Medical Examinations'!$A$1:$L$2336,8,FALSE)</f>
        <v>0</v>
      </c>
      <c r="I1904" s="11" t="str">
        <f>VLOOKUP(A1904,'Medical Examinations'!$A$1:$L$2336,10,FALSE)</f>
        <v>No</v>
      </c>
      <c r="J1904" s="11" t="str">
        <f>VLOOKUP(A1904,'Medical Examinations'!$A$1:$L$2336,11,FALSE)</f>
        <v>Obesity</v>
      </c>
      <c r="K1904" s="11" t="str">
        <f>VLOOKUP(A1904,'Medical Examinations'!$A$1:$L$2336,12,FALSE)</f>
        <v>Prediabetes</v>
      </c>
      <c r="L1904" s="10">
        <f ca="1">VLOOKUP(A1904,'Hospitalisation Details'!$A$1:$Q$2344,3,FALSE)</f>
        <v>1983</v>
      </c>
      <c r="M1904" s="10" t="str">
        <f ca="1">VLOOKUP(A1904,'Hospitalisation Details'!$A$1:$Q$2344,5,FALSE)</f>
        <v>Aug</v>
      </c>
      <c r="N1904" s="11">
        <f ca="1">VLOOKUP(A1904,'Hospitalisation Details'!$A$1:$Q$2344,6,FALSE)</f>
        <v>26</v>
      </c>
      <c r="O1904" s="17">
        <f ca="1">VLOOKUP(A1904,'Hospitalisation Details'!$A$1:$Q$2344,7,FALSE)</f>
        <v>30554</v>
      </c>
      <c r="P1904" s="11">
        <f ca="1">VLOOKUP(A1904,'Hospitalisation Details'!$A$1:$Q$2344,10,FALSE)</f>
        <v>23563.02</v>
      </c>
      <c r="Q1904" s="11" t="str">
        <f ca="1">VLOOKUP(A1904,'Hospitalisation Details'!$A$1:$Q$2344,12,FALSE)</f>
        <v>tier - 2</v>
      </c>
      <c r="R1904" s="11" t="str">
        <f ca="1">VLOOKUP(A1904,'Hospitalisation Details'!$A$1:$Q$2344,14,FALSE)</f>
        <v>tier - 2</v>
      </c>
      <c r="S1904" s="11">
        <f ca="1">VLOOKUP(A1904,'Hospitalisation Details'!$A$1:$Q$2344,17,FALSE)</f>
        <v>42</v>
      </c>
      <c r="T1904" s="11" t="str">
        <f ca="1">VLOOKUP(A1904,'Hospitalisation Details'!$A$1:$Q$2336,16,FALSE)</f>
        <v>R1013</v>
      </c>
    </row>
    <row r="1905" ht="15.5" spans="1:20">
      <c r="A1905" s="10" t="s">
        <v>6821</v>
      </c>
      <c r="B1905" s="11" t="str">
        <f>VLOOKUP(A1905,'Customer Names'!$H$6:$K$2340,3,FALSE)</f>
        <v>  Margaret P</v>
      </c>
      <c r="C1905" s="11">
        <f>VLOOKUP(A1905,'Medical Examinations'!$A$1:$L$2336,2,FALSE)</f>
        <v>28.93</v>
      </c>
      <c r="D1905" s="11">
        <f>VLOOKUP(A1905,'Medical Examinations'!$A$1:$L$2336,3,FALSE)</f>
        <v>4.44</v>
      </c>
      <c r="E1905" s="11" t="str">
        <f>VLOOKUP(A1905,'Medical Examinations'!$A$1:$L$2336,4,FALSE)</f>
        <v>No</v>
      </c>
      <c r="F1905" s="11" t="str">
        <f>VLOOKUP(A1905,'Medical Examinations'!$A$1:$L$2336,5,FALSE)</f>
        <v>No</v>
      </c>
      <c r="G1905" s="11" t="str">
        <f>VLOOKUP(A1905,'Medical Examinations'!$A$1:$L$2336,6,FALSE)</f>
        <v>No</v>
      </c>
      <c r="H1905" s="11">
        <f>VLOOKUP(A1905,'Medical Examinations'!$A$1:$L$2336,8,FALSE)</f>
        <v>0</v>
      </c>
      <c r="I1905" s="11" t="str">
        <f>VLOOKUP(A1905,'Medical Examinations'!$A$1:$L$2336,10,FALSE)</f>
        <v>No</v>
      </c>
      <c r="J1905" s="11" t="str">
        <f>VLOOKUP(A1905,'Medical Examinations'!$A$1:$L$2336,11,FALSE)</f>
        <v>Over Weight</v>
      </c>
      <c r="K1905" s="11" t="str">
        <f>VLOOKUP(A1905,'Medical Examinations'!$A$1:$L$2336,12,FALSE)</f>
        <v>Normal</v>
      </c>
      <c r="L1905" s="10">
        <f ca="1">VLOOKUP(A1905,'Hospitalisation Details'!$A$1:$Q$2344,3,FALSE)</f>
        <v>1974</v>
      </c>
      <c r="M1905" s="10" t="str">
        <f ca="1">VLOOKUP(A1905,'Hospitalisation Details'!$A$1:$Q$2344,5,FALSE)</f>
        <v>Jun</v>
      </c>
      <c r="N1905" s="11">
        <f ca="1">VLOOKUP(A1905,'Hospitalisation Details'!$A$1:$Q$2344,6,FALSE)</f>
        <v>2</v>
      </c>
      <c r="O1905" s="17">
        <f ca="1">VLOOKUP(A1905,'Hospitalisation Details'!$A$1:$Q$2344,7,FALSE)</f>
        <v>27182</v>
      </c>
      <c r="P1905" s="11">
        <f ca="1">VLOOKUP(A1905,'Hospitalisation Details'!$A$1:$Q$2344,10,FALSE)</f>
        <v>23568.27</v>
      </c>
      <c r="Q1905" s="11" t="str">
        <f ca="1">VLOOKUP(A1905,'Hospitalisation Details'!$A$1:$Q$2344,12,FALSE)</f>
        <v>tier - 2</v>
      </c>
      <c r="R1905" s="11" t="str">
        <f ca="1">VLOOKUP(A1905,'Hospitalisation Details'!$A$1:$Q$2344,14,FALSE)</f>
        <v>tier - 2</v>
      </c>
      <c r="S1905" s="11">
        <f ca="1">VLOOKUP(A1905,'Hospitalisation Details'!$A$1:$Q$2344,17,FALSE)</f>
        <v>51</v>
      </c>
      <c r="T1905" s="11" t="str">
        <f ca="1">VLOOKUP(A1905,'Hospitalisation Details'!$A$1:$Q$2336,16,FALSE)</f>
        <v>R1011</v>
      </c>
    </row>
    <row r="1906" ht="15.5" spans="1:20">
      <c r="A1906" s="10" t="s">
        <v>6824</v>
      </c>
      <c r="B1906" s="11" t="str">
        <f>VLOOKUP(A1906,'Customer Names'!$H$6:$K$2340,3,FALSE)</f>
        <v>  Tiffany K</v>
      </c>
      <c r="C1906" s="11">
        <f>VLOOKUP(A1906,'Medical Examinations'!$A$1:$L$2336,2,FALSE)</f>
        <v>31.255</v>
      </c>
      <c r="D1906" s="11">
        <f>VLOOKUP(A1906,'Medical Examinations'!$A$1:$L$2336,3,FALSE)</f>
        <v>5.84</v>
      </c>
      <c r="E1906" s="11" t="str">
        <f>VLOOKUP(A1906,'Medical Examinations'!$A$1:$L$2336,4,FALSE)</f>
        <v>yes</v>
      </c>
      <c r="F1906" s="11" t="str">
        <f>VLOOKUP(A1906,'Medical Examinations'!$A$1:$L$2336,5,FALSE)</f>
        <v>No</v>
      </c>
      <c r="G1906" s="11" t="str">
        <f>VLOOKUP(A1906,'Medical Examinations'!$A$1:$L$2336,6,FALSE)</f>
        <v>No</v>
      </c>
      <c r="H1906" s="11">
        <f>VLOOKUP(A1906,'Medical Examinations'!$A$1:$L$2336,8,FALSE)</f>
        <v>1</v>
      </c>
      <c r="I1906" s="11" t="str">
        <f>VLOOKUP(A1906,'Medical Examinations'!$A$1:$L$2336,10,FALSE)</f>
        <v>No</v>
      </c>
      <c r="J1906" s="11" t="str">
        <f>VLOOKUP(A1906,'Medical Examinations'!$A$1:$L$2336,11,FALSE)</f>
        <v>Obesity</v>
      </c>
      <c r="K1906" s="11" t="str">
        <f>VLOOKUP(A1906,'Medical Examinations'!$A$1:$L$2336,12,FALSE)</f>
        <v>Prediabetes</v>
      </c>
      <c r="L1906" s="10">
        <f ca="1">VLOOKUP(A1906,'Hospitalisation Details'!$A$1:$Q$2344,3,FALSE)</f>
        <v>1973</v>
      </c>
      <c r="M1906" s="10" t="str">
        <f ca="1">VLOOKUP(A1906,'Hospitalisation Details'!$A$1:$Q$2344,5,FALSE)</f>
        <v>Jun</v>
      </c>
      <c r="N1906" s="11">
        <f ca="1">VLOOKUP(A1906,'Hospitalisation Details'!$A$1:$Q$2344,6,FALSE)</f>
        <v>27</v>
      </c>
      <c r="O1906" s="17">
        <f ca="1">VLOOKUP(A1906,'Hospitalisation Details'!$A$1:$Q$2344,7,FALSE)</f>
        <v>26842</v>
      </c>
      <c r="P1906" s="11">
        <f ca="1">VLOOKUP(A1906,'Hospitalisation Details'!$A$1:$Q$2344,10,FALSE)</f>
        <v>23807.24</v>
      </c>
      <c r="Q1906" s="11" t="str">
        <f ca="1">VLOOKUP(A1906,'Hospitalisation Details'!$A$1:$Q$2344,12,FALSE)</f>
        <v>tier - 2</v>
      </c>
      <c r="R1906" s="11" t="str">
        <f ca="1">VLOOKUP(A1906,'Hospitalisation Details'!$A$1:$Q$2344,14,FALSE)</f>
        <v>tier - 3</v>
      </c>
      <c r="S1906" s="11">
        <f ca="1">VLOOKUP(A1906,'Hospitalisation Details'!$A$1:$Q$2344,17,FALSE)</f>
        <v>52</v>
      </c>
      <c r="T1906" s="11" t="str">
        <f ca="1">VLOOKUP(A1906,'Hospitalisation Details'!$A$1:$Q$2336,16,FALSE)</f>
        <v>R1012</v>
      </c>
    </row>
    <row r="1907" ht="15.5" spans="1:20">
      <c r="A1907" s="10" t="s">
        <v>6827</v>
      </c>
      <c r="B1907" s="11" t="str">
        <f>VLOOKUP(A1907,'Customer Names'!$H$6:$K$2340,3,FALSE)</f>
        <v>  David M</v>
      </c>
      <c r="C1907" s="11">
        <f>VLOOKUP(A1907,'Medical Examinations'!$A$1:$L$2336,2,FALSE)</f>
        <v>29.83</v>
      </c>
      <c r="D1907" s="11">
        <f>VLOOKUP(A1907,'Medical Examinations'!$A$1:$L$2336,3,FALSE)</f>
        <v>5.39</v>
      </c>
      <c r="E1907" s="11" t="str">
        <f>VLOOKUP(A1907,'Medical Examinations'!$A$1:$L$2336,4,FALSE)</f>
        <v>No</v>
      </c>
      <c r="F1907" s="11" t="str">
        <f>VLOOKUP(A1907,'Medical Examinations'!$A$1:$L$2336,5,FALSE)</f>
        <v>No</v>
      </c>
      <c r="G1907" s="11" t="str">
        <f>VLOOKUP(A1907,'Medical Examinations'!$A$1:$L$2336,6,FALSE)</f>
        <v>No</v>
      </c>
      <c r="H1907" s="11">
        <f>VLOOKUP(A1907,'Medical Examinations'!$A$1:$L$2336,8,FALSE)</f>
        <v>0</v>
      </c>
      <c r="I1907" s="11" t="str">
        <f>VLOOKUP(A1907,'Medical Examinations'!$A$1:$L$2336,10,FALSE)</f>
        <v>No</v>
      </c>
      <c r="J1907" s="11" t="str">
        <f>VLOOKUP(A1907,'Medical Examinations'!$A$1:$L$2336,11,FALSE)</f>
        <v>Over Weight</v>
      </c>
      <c r="K1907" s="11" t="str">
        <f>VLOOKUP(A1907,'Medical Examinations'!$A$1:$L$2336,12,FALSE)</f>
        <v>Normal</v>
      </c>
      <c r="L1907" s="10">
        <f ca="1">VLOOKUP(A1907,'Hospitalisation Details'!$A$1:$Q$2344,3,FALSE)</f>
        <v>1970</v>
      </c>
      <c r="M1907" s="10" t="str">
        <f ca="1">VLOOKUP(A1907,'Hospitalisation Details'!$A$1:$Q$2344,5,FALSE)</f>
        <v>Aug</v>
      </c>
      <c r="N1907" s="11">
        <f ca="1">VLOOKUP(A1907,'Hospitalisation Details'!$A$1:$Q$2344,6,FALSE)</f>
        <v>8</v>
      </c>
      <c r="O1907" s="17">
        <f ca="1">VLOOKUP(A1907,'Hospitalisation Details'!$A$1:$Q$2344,7,FALSE)</f>
        <v>25788</v>
      </c>
      <c r="P1907" s="11">
        <f ca="1">VLOOKUP(A1907,'Hospitalisation Details'!$A$1:$Q$2344,10,FALSE)</f>
        <v>23887.66</v>
      </c>
      <c r="Q1907" s="11" t="str">
        <f ca="1">VLOOKUP(A1907,'Hospitalisation Details'!$A$1:$Q$2344,12,FALSE)</f>
        <v>tier - 2</v>
      </c>
      <c r="R1907" s="11" t="str">
        <f ca="1">VLOOKUP(A1907,'Hospitalisation Details'!$A$1:$Q$2344,14,FALSE)</f>
        <v>tier - 3</v>
      </c>
      <c r="S1907" s="11">
        <f ca="1">VLOOKUP(A1907,'Hospitalisation Details'!$A$1:$Q$2344,17,FALSE)</f>
        <v>55</v>
      </c>
      <c r="T1907" s="11" t="str">
        <f ca="1">VLOOKUP(A1907,'Hospitalisation Details'!$A$1:$Q$2336,16,FALSE)</f>
        <v>R1012</v>
      </c>
    </row>
    <row r="1908" ht="15.5" spans="1:20">
      <c r="A1908" s="10" t="s">
        <v>6830</v>
      </c>
      <c r="B1908" s="11" t="str">
        <f>VLOOKUP(A1908,'Customer Names'!$H$6:$K$2340,3,FALSE)</f>
        <v>  Christine E</v>
      </c>
      <c r="C1908" s="11">
        <f>VLOOKUP(A1908,'Medical Examinations'!$A$1:$L$2336,2,FALSE)</f>
        <v>29.59</v>
      </c>
      <c r="D1908" s="11">
        <f>VLOOKUP(A1908,'Medical Examinations'!$A$1:$L$2336,3,FALSE)</f>
        <v>6.16</v>
      </c>
      <c r="E1908" s="11" t="str">
        <f>VLOOKUP(A1908,'Medical Examinations'!$A$1:$L$2336,4,FALSE)</f>
        <v>No</v>
      </c>
      <c r="F1908" s="11" t="str">
        <f>VLOOKUP(A1908,'Medical Examinations'!$A$1:$L$2336,5,FALSE)</f>
        <v>No</v>
      </c>
      <c r="G1908" s="11" t="str">
        <f>VLOOKUP(A1908,'Medical Examinations'!$A$1:$L$2336,6,FALSE)</f>
        <v>Yes</v>
      </c>
      <c r="H1908" s="11">
        <f>VLOOKUP(A1908,'Medical Examinations'!$A$1:$L$2336,8,FALSE)</f>
        <v>1</v>
      </c>
      <c r="I1908" s="11" t="str">
        <f>VLOOKUP(A1908,'Medical Examinations'!$A$1:$L$2336,10,FALSE)</f>
        <v>No</v>
      </c>
      <c r="J1908" s="11" t="str">
        <f>VLOOKUP(A1908,'Medical Examinations'!$A$1:$L$2336,11,FALSE)</f>
        <v>Over Weight</v>
      </c>
      <c r="K1908" s="11" t="str">
        <f>VLOOKUP(A1908,'Medical Examinations'!$A$1:$L$2336,12,FALSE)</f>
        <v>Prediabetes</v>
      </c>
      <c r="L1908" s="10">
        <f ca="1">VLOOKUP(A1908,'Hospitalisation Details'!$A$1:$Q$2344,3,FALSE)</f>
        <v>1971</v>
      </c>
      <c r="M1908" s="10" t="str">
        <f ca="1">VLOOKUP(A1908,'Hospitalisation Details'!$A$1:$Q$2344,5,FALSE)</f>
        <v>Jul</v>
      </c>
      <c r="N1908" s="11">
        <f ca="1">VLOOKUP(A1908,'Hospitalisation Details'!$A$1:$Q$2344,6,FALSE)</f>
        <v>10</v>
      </c>
      <c r="O1908" s="17">
        <f ca="1">VLOOKUP(A1908,'Hospitalisation Details'!$A$1:$Q$2344,7,FALSE)</f>
        <v>26124</v>
      </c>
      <c r="P1908" s="11">
        <f ca="1">VLOOKUP(A1908,'Hospitalisation Details'!$A$1:$Q$2344,10,FALSE)</f>
        <v>23967.38</v>
      </c>
      <c r="Q1908" s="11" t="str">
        <f ca="1">VLOOKUP(A1908,'Hospitalisation Details'!$A$1:$Q$2344,12,FALSE)</f>
        <v>tier - 2</v>
      </c>
      <c r="R1908" s="11" t="str">
        <f ca="1">VLOOKUP(A1908,'Hospitalisation Details'!$A$1:$Q$2344,14,FALSE)</f>
        <v>tier - 2</v>
      </c>
      <c r="S1908" s="11">
        <f ca="1">VLOOKUP(A1908,'Hospitalisation Details'!$A$1:$Q$2344,17,FALSE)</f>
        <v>54</v>
      </c>
      <c r="T1908" s="11" t="str">
        <f ca="1">VLOOKUP(A1908,'Hospitalisation Details'!$A$1:$Q$2336,16,FALSE)</f>
        <v>R1012</v>
      </c>
    </row>
    <row r="1909" ht="15.5" spans="1:20">
      <c r="A1909" s="10" t="s">
        <v>6833</v>
      </c>
      <c r="B1909" s="11" t="str">
        <f>VLOOKUP(A1909,'Customer Names'!$H$6:$K$2340,3,FALSE)</f>
        <v>  Donna</v>
      </c>
      <c r="C1909" s="11">
        <f>VLOOKUP(A1909,'Medical Examinations'!$A$1:$L$2336,2,FALSE)</f>
        <v>31.16</v>
      </c>
      <c r="D1909" s="11">
        <f>VLOOKUP(A1909,'Medical Examinations'!$A$1:$L$2336,3,FALSE)</f>
        <v>4.49</v>
      </c>
      <c r="E1909" s="11" t="str">
        <f>VLOOKUP(A1909,'Medical Examinations'!$A$1:$L$2336,4,FALSE)</f>
        <v>No</v>
      </c>
      <c r="F1909" s="11" t="str">
        <f>VLOOKUP(A1909,'Medical Examinations'!$A$1:$L$2336,5,FALSE)</f>
        <v>No</v>
      </c>
      <c r="G1909" s="11" t="str">
        <f>VLOOKUP(A1909,'Medical Examinations'!$A$1:$L$2336,6,FALSE)</f>
        <v>Yes</v>
      </c>
      <c r="H1909" s="11">
        <f>VLOOKUP(A1909,'Medical Examinations'!$A$1:$L$2336,8,FALSE)</f>
        <v>1</v>
      </c>
      <c r="I1909" s="11" t="str">
        <f>VLOOKUP(A1909,'Medical Examinations'!$A$1:$L$2336,10,FALSE)</f>
        <v>No</v>
      </c>
      <c r="J1909" s="11" t="str">
        <f>VLOOKUP(A1909,'Medical Examinations'!$A$1:$L$2336,11,FALSE)</f>
        <v>Obesity</v>
      </c>
      <c r="K1909" s="11" t="str">
        <f>VLOOKUP(A1909,'Medical Examinations'!$A$1:$L$2336,12,FALSE)</f>
        <v>Normal</v>
      </c>
      <c r="L1909" s="10">
        <f ca="1">VLOOKUP(A1909,'Hospitalisation Details'!$A$1:$Q$2344,3,FALSE)</f>
        <v>2003</v>
      </c>
      <c r="M1909" s="10" t="str">
        <f ca="1">VLOOKUP(A1909,'Hospitalisation Details'!$A$1:$Q$2344,5,FALSE)</f>
        <v>Dec</v>
      </c>
      <c r="N1909" s="11">
        <f ca="1">VLOOKUP(A1909,'Hospitalisation Details'!$A$1:$Q$2344,6,FALSE)</f>
        <v>30</v>
      </c>
      <c r="O1909" s="17">
        <f ca="1">VLOOKUP(A1909,'Hospitalisation Details'!$A$1:$Q$2344,7,FALSE)</f>
        <v>37985</v>
      </c>
      <c r="P1909" s="11">
        <f ca="1">VLOOKUP(A1909,'Hospitalisation Details'!$A$1:$Q$2344,10,FALSE)</f>
        <v>24059.68</v>
      </c>
      <c r="Q1909" s="11" t="str">
        <f ca="1">VLOOKUP(A1909,'Hospitalisation Details'!$A$1:$Q$2344,12,FALSE)</f>
        <v>tier - 2</v>
      </c>
      <c r="R1909" s="11" t="str">
        <f ca="1">VLOOKUP(A1909,'Hospitalisation Details'!$A$1:$Q$2344,14,FALSE)</f>
        <v>tier - 2</v>
      </c>
      <c r="S1909" s="11">
        <f ca="1">VLOOKUP(A1909,'Hospitalisation Details'!$A$1:$Q$2344,17,FALSE)</f>
        <v>21</v>
      </c>
      <c r="T1909" s="11" t="str">
        <f ca="1">VLOOKUP(A1909,'Hospitalisation Details'!$A$1:$Q$2336,16,FALSE)</f>
        <v>R1012</v>
      </c>
    </row>
    <row r="1910" ht="15.5" spans="1:20">
      <c r="A1910" s="10" t="s">
        <v>6837</v>
      </c>
      <c r="B1910" s="11" t="str">
        <f>VLOOKUP(A1910,'Customer Names'!$H$6:$K$2340,3,FALSE)</f>
        <v>  Rod</v>
      </c>
      <c r="C1910" s="11">
        <f>VLOOKUP(A1910,'Medical Examinations'!$A$1:$L$2336,2,FALSE)</f>
        <v>34.21</v>
      </c>
      <c r="D1910" s="11">
        <f>VLOOKUP(A1910,'Medical Examinations'!$A$1:$L$2336,3,FALSE)</f>
        <v>4.48</v>
      </c>
      <c r="E1910" s="11" t="str">
        <f>VLOOKUP(A1910,'Medical Examinations'!$A$1:$L$2336,4,FALSE)</f>
        <v>yes</v>
      </c>
      <c r="F1910" s="11" t="str">
        <f>VLOOKUP(A1910,'Medical Examinations'!$A$1:$L$2336,5,FALSE)</f>
        <v>No</v>
      </c>
      <c r="G1910" s="11" t="str">
        <f>VLOOKUP(A1910,'Medical Examinations'!$A$1:$L$2336,6,FALSE)</f>
        <v>No</v>
      </c>
      <c r="H1910" s="11">
        <f>VLOOKUP(A1910,'Medical Examinations'!$A$1:$L$2336,8,FALSE)</f>
        <v>1</v>
      </c>
      <c r="I1910" s="11" t="str">
        <f>VLOOKUP(A1910,'Medical Examinations'!$A$1:$L$2336,10,FALSE)</f>
        <v>No</v>
      </c>
      <c r="J1910" s="11" t="str">
        <f>VLOOKUP(A1910,'Medical Examinations'!$A$1:$L$2336,11,FALSE)</f>
        <v>Obesity</v>
      </c>
      <c r="K1910" s="11" t="str">
        <f>VLOOKUP(A1910,'Medical Examinations'!$A$1:$L$2336,12,FALSE)</f>
        <v>Normal</v>
      </c>
      <c r="L1910" s="10">
        <f ca="1">VLOOKUP(A1910,'Hospitalisation Details'!$A$1:$Q$2344,3,FALSE)</f>
        <v>1973</v>
      </c>
      <c r="M1910" s="10" t="str">
        <f ca="1">VLOOKUP(A1910,'Hospitalisation Details'!$A$1:$Q$2344,5,FALSE)</f>
        <v>Jun</v>
      </c>
      <c r="N1910" s="11">
        <f ca="1">VLOOKUP(A1910,'Hospitalisation Details'!$A$1:$Q$2344,6,FALSE)</f>
        <v>13</v>
      </c>
      <c r="O1910" s="17">
        <f ca="1">VLOOKUP(A1910,'Hospitalisation Details'!$A$1:$Q$2344,7,FALSE)</f>
        <v>26828</v>
      </c>
      <c r="P1910" s="11">
        <f ca="1">VLOOKUP(A1910,'Hospitalisation Details'!$A$1:$Q$2344,10,FALSE)</f>
        <v>24106.91</v>
      </c>
      <c r="Q1910" s="11" t="str">
        <f ca="1">VLOOKUP(A1910,'Hospitalisation Details'!$A$1:$Q$2344,12,FALSE)</f>
        <v>tier - 2</v>
      </c>
      <c r="R1910" s="11" t="str">
        <f ca="1">VLOOKUP(A1910,'Hospitalisation Details'!$A$1:$Q$2344,14,FALSE)</f>
        <v>tier - 2</v>
      </c>
      <c r="S1910" s="11">
        <f ca="1">VLOOKUP(A1910,'Hospitalisation Details'!$A$1:$Q$2344,17,FALSE)</f>
        <v>52</v>
      </c>
      <c r="T1910" s="11" t="str">
        <f ca="1">VLOOKUP(A1910,'Hospitalisation Details'!$A$1:$Q$2336,16,FALSE)</f>
        <v>R1024</v>
      </c>
    </row>
    <row r="1911" ht="15.5" spans="1:20">
      <c r="A1911" s="10" t="s">
        <v>6841</v>
      </c>
      <c r="B1911" s="11" t="str">
        <f>VLOOKUP(A1911,'Customer Names'!$H$6:$K$2340,3,FALSE)</f>
        <v>  Joe</v>
      </c>
      <c r="C1911" s="11">
        <f>VLOOKUP(A1911,'Medical Examinations'!$A$1:$L$2336,2,FALSE)</f>
        <v>34.86</v>
      </c>
      <c r="D1911" s="11">
        <f>VLOOKUP(A1911,'Medical Examinations'!$A$1:$L$2336,3,FALSE)</f>
        <v>10.97</v>
      </c>
      <c r="E1911" s="11" t="str">
        <f>VLOOKUP(A1911,'Medical Examinations'!$A$1:$L$2336,4,FALSE)</f>
        <v>No</v>
      </c>
      <c r="F1911" s="11" t="str">
        <f>VLOOKUP(A1911,'Medical Examinations'!$A$1:$L$2336,5,FALSE)</f>
        <v>No</v>
      </c>
      <c r="G1911" s="11" t="str">
        <f>VLOOKUP(A1911,'Medical Examinations'!$A$1:$L$2336,6,FALSE)</f>
        <v>No</v>
      </c>
      <c r="H1911" s="11">
        <f>VLOOKUP(A1911,'Medical Examinations'!$A$1:$L$2336,8,FALSE)</f>
        <v>0</v>
      </c>
      <c r="I1911" s="11" t="str">
        <f>VLOOKUP(A1911,'Medical Examinations'!$A$1:$L$2336,10,FALSE)</f>
        <v>No</v>
      </c>
      <c r="J1911" s="11" t="str">
        <f>VLOOKUP(A1911,'Medical Examinations'!$A$1:$L$2336,11,FALSE)</f>
        <v>Obesity</v>
      </c>
      <c r="K1911" s="11" t="str">
        <f>VLOOKUP(A1911,'Medical Examinations'!$A$1:$L$2336,12,FALSE)</f>
        <v>Diabetes</v>
      </c>
      <c r="L1911" s="10">
        <f ca="1">VLOOKUP(A1911,'Hospitalisation Details'!$A$1:$Q$2344,3,FALSE)</f>
        <v>1974</v>
      </c>
      <c r="M1911" s="10" t="str">
        <f ca="1">VLOOKUP(A1911,'Hospitalisation Details'!$A$1:$Q$2344,5,FALSE)</f>
        <v>Sep</v>
      </c>
      <c r="N1911" s="11">
        <f ca="1">VLOOKUP(A1911,'Hospitalisation Details'!$A$1:$Q$2344,6,FALSE)</f>
        <v>10</v>
      </c>
      <c r="O1911" s="17">
        <f ca="1">VLOOKUP(A1911,'Hospitalisation Details'!$A$1:$Q$2344,7,FALSE)</f>
        <v>27282</v>
      </c>
      <c r="P1911" s="11">
        <f ca="1">VLOOKUP(A1911,'Hospitalisation Details'!$A$1:$Q$2344,10,FALSE)</f>
        <v>24180.93</v>
      </c>
      <c r="Q1911" s="11" t="str">
        <f ca="1">VLOOKUP(A1911,'Hospitalisation Details'!$A$1:$Q$2344,12,FALSE)</f>
        <v>tier - 2</v>
      </c>
      <c r="R1911" s="11" t="str">
        <f ca="1">VLOOKUP(A1911,'Hospitalisation Details'!$A$1:$Q$2344,14,FALSE)</f>
        <v>tier - 1</v>
      </c>
      <c r="S1911" s="11">
        <f ca="1">VLOOKUP(A1911,'Hospitalisation Details'!$A$1:$Q$2344,17,FALSE)</f>
        <v>51</v>
      </c>
      <c r="T1911" s="11" t="str">
        <f ca="1">VLOOKUP(A1911,'Hospitalisation Details'!$A$1:$Q$2336,16,FALSE)</f>
        <v>R1013</v>
      </c>
    </row>
    <row r="1912" ht="15.5" spans="1:20">
      <c r="A1912" s="10" t="s">
        <v>6845</v>
      </c>
      <c r="B1912" s="11" t="str">
        <f>VLOOKUP(A1912,'Customer Names'!$H$6:$K$2340,3,FALSE)</f>
        <v>  Kayleigh</v>
      </c>
      <c r="C1912" s="11">
        <f>VLOOKUP(A1912,'Medical Examinations'!$A$1:$L$2336,2,FALSE)</f>
        <v>34.58</v>
      </c>
      <c r="D1912" s="11">
        <f>VLOOKUP(A1912,'Medical Examinations'!$A$1:$L$2336,3,FALSE)</f>
        <v>5.14</v>
      </c>
      <c r="E1912" s="11" t="str">
        <f>VLOOKUP(A1912,'Medical Examinations'!$A$1:$L$2336,4,FALSE)</f>
        <v>No</v>
      </c>
      <c r="F1912" s="11" t="str">
        <f>VLOOKUP(A1912,'Medical Examinations'!$A$1:$L$2336,5,FALSE)</f>
        <v>yes</v>
      </c>
      <c r="G1912" s="11" t="str">
        <f>VLOOKUP(A1912,'Medical Examinations'!$A$1:$L$2336,6,FALSE)</f>
        <v>No</v>
      </c>
      <c r="H1912" s="11">
        <f>VLOOKUP(A1912,'Medical Examinations'!$A$1:$L$2336,8,FALSE)</f>
        <v>2</v>
      </c>
      <c r="I1912" s="11" t="str">
        <f>VLOOKUP(A1912,'Medical Examinations'!$A$1:$L$2336,10,FALSE)</f>
        <v>No</v>
      </c>
      <c r="J1912" s="11" t="str">
        <f>VLOOKUP(A1912,'Medical Examinations'!$A$1:$L$2336,11,FALSE)</f>
        <v>Obesity</v>
      </c>
      <c r="K1912" s="11" t="str">
        <f>VLOOKUP(A1912,'Medical Examinations'!$A$1:$L$2336,12,FALSE)</f>
        <v>Normal</v>
      </c>
      <c r="L1912" s="10">
        <f ca="1">VLOOKUP(A1912,'Hospitalisation Details'!$A$1:$Q$2344,3,FALSE)</f>
        <v>1964</v>
      </c>
      <c r="M1912" s="10" t="str">
        <f ca="1">VLOOKUP(A1912,'Hospitalisation Details'!$A$1:$Q$2344,5,FALSE)</f>
        <v>Dec</v>
      </c>
      <c r="N1912" s="11">
        <f ca="1">VLOOKUP(A1912,'Hospitalisation Details'!$A$1:$Q$2344,6,FALSE)</f>
        <v>16</v>
      </c>
      <c r="O1912" s="17">
        <f ca="1">VLOOKUP(A1912,'Hospitalisation Details'!$A$1:$Q$2344,7,FALSE)</f>
        <v>23727</v>
      </c>
      <c r="P1912" s="11">
        <f ca="1">VLOOKUP(A1912,'Hospitalisation Details'!$A$1:$Q$2344,10,FALSE)</f>
        <v>24227.34</v>
      </c>
      <c r="Q1912" s="11" t="str">
        <f ca="1">VLOOKUP(A1912,'Hospitalisation Details'!$A$1:$Q$2344,12,FALSE)</f>
        <v>tier - 2</v>
      </c>
      <c r="R1912" s="11" t="str">
        <f ca="1">VLOOKUP(A1912,'Hospitalisation Details'!$A$1:$Q$2344,14,FALSE)</f>
        <v>tier - 1</v>
      </c>
      <c r="S1912" s="11">
        <f ca="1">VLOOKUP(A1912,'Hospitalisation Details'!$A$1:$Q$2344,17,FALSE)</f>
        <v>60</v>
      </c>
      <c r="T1912" s="11" t="str">
        <f ca="1">VLOOKUP(A1912,'Hospitalisation Details'!$A$1:$Q$2336,16,FALSE)</f>
        <v>R1013</v>
      </c>
    </row>
    <row r="1913" ht="15.5" spans="1:20">
      <c r="A1913" s="10" t="s">
        <v>6848</v>
      </c>
      <c r="B1913" s="11" t="str">
        <f>VLOOKUP(A1913,'Customer Names'!$H$6:$K$2340,3,FALSE)</f>
        <v>  Lorcan A</v>
      </c>
      <c r="C1913" s="11">
        <f>VLOOKUP(A1913,'Medical Examinations'!$A$1:$L$2336,2,FALSE)</f>
        <v>17.94</v>
      </c>
      <c r="D1913" s="11">
        <f>VLOOKUP(A1913,'Medical Examinations'!$A$1:$L$2336,3,FALSE)</f>
        <v>5.17</v>
      </c>
      <c r="E1913" s="11" t="str">
        <f>VLOOKUP(A1913,'Medical Examinations'!$A$1:$L$2336,4,FALSE)</f>
        <v>yes</v>
      </c>
      <c r="F1913" s="11" t="str">
        <f>VLOOKUP(A1913,'Medical Examinations'!$A$1:$L$2336,5,FALSE)</f>
        <v>No</v>
      </c>
      <c r="G1913" s="11" t="str">
        <f>VLOOKUP(A1913,'Medical Examinations'!$A$1:$L$2336,6,FALSE)</f>
        <v>No</v>
      </c>
      <c r="H1913" s="11">
        <f>VLOOKUP(A1913,'Medical Examinations'!$A$1:$L$2336,8,FALSE)</f>
        <v>0</v>
      </c>
      <c r="I1913" s="11" t="str">
        <f>VLOOKUP(A1913,'Medical Examinations'!$A$1:$L$2336,10,FALSE)</f>
        <v>No</v>
      </c>
      <c r="J1913" s="11" t="str">
        <f>VLOOKUP(A1913,'Medical Examinations'!$A$1:$L$2336,11,FALSE)</f>
        <v>Under Weight</v>
      </c>
      <c r="K1913" s="11" t="str">
        <f>VLOOKUP(A1913,'Medical Examinations'!$A$1:$L$2336,12,FALSE)</f>
        <v>Normal</v>
      </c>
      <c r="L1913" s="10">
        <f ca="1">VLOOKUP(A1913,'Hospitalisation Details'!$A$1:$Q$2344,3,FALSE)</f>
        <v>2004</v>
      </c>
      <c r="M1913" s="10" t="str">
        <f ca="1">VLOOKUP(A1913,'Hospitalisation Details'!$A$1:$Q$2344,5,FALSE)</f>
        <v>Aug</v>
      </c>
      <c r="N1913" s="11">
        <f ca="1">VLOOKUP(A1913,'Hospitalisation Details'!$A$1:$Q$2344,6,FALSE)</f>
        <v>3</v>
      </c>
      <c r="O1913" s="17">
        <f ca="1">VLOOKUP(A1913,'Hospitalisation Details'!$A$1:$Q$2344,7,FALSE)</f>
        <v>38202</v>
      </c>
      <c r="P1913" s="11">
        <f ca="1">VLOOKUP(A1913,'Hospitalisation Details'!$A$1:$Q$2344,10,FALSE)</f>
        <v>24294.02</v>
      </c>
      <c r="Q1913" s="11" t="str">
        <f ca="1">VLOOKUP(A1913,'Hospitalisation Details'!$A$1:$Q$2344,12,FALSE)</f>
        <v>tier - 2</v>
      </c>
      <c r="R1913" s="11" t="str">
        <f ca="1">VLOOKUP(A1913,'Hospitalisation Details'!$A$1:$Q$2344,14,FALSE)</f>
        <v>tier - 1</v>
      </c>
      <c r="S1913" s="11">
        <f ca="1">VLOOKUP(A1913,'Hospitalisation Details'!$A$1:$Q$2344,17,FALSE)</f>
        <v>21</v>
      </c>
      <c r="T1913" s="11" t="str">
        <f ca="1">VLOOKUP(A1913,'Hospitalisation Details'!$A$1:$Q$2336,16,FALSE)</f>
        <v>R1011</v>
      </c>
    </row>
    <row r="1914" ht="15.5" spans="1:20">
      <c r="A1914" s="10" t="s">
        <v>6852</v>
      </c>
      <c r="B1914" s="11" t="str">
        <f>VLOOKUP(A1914,'Customer Names'!$H$6:$K$2340,3,FALSE)</f>
        <v>  Billy</v>
      </c>
      <c r="C1914" s="11">
        <f>VLOOKUP(A1914,'Medical Examinations'!$A$1:$L$2336,2,FALSE)</f>
        <v>26.8</v>
      </c>
      <c r="D1914" s="11">
        <f>VLOOKUP(A1914,'Medical Examinations'!$A$1:$L$2336,3,FALSE)</f>
        <v>6.18</v>
      </c>
      <c r="E1914" s="11" t="str">
        <f>VLOOKUP(A1914,'Medical Examinations'!$A$1:$L$2336,4,FALSE)</f>
        <v>yes</v>
      </c>
      <c r="F1914" s="11" t="str">
        <f>VLOOKUP(A1914,'Medical Examinations'!$A$1:$L$2336,5,FALSE)</f>
        <v>No</v>
      </c>
      <c r="G1914" s="11" t="str">
        <f>VLOOKUP(A1914,'Medical Examinations'!$A$1:$L$2336,6,FALSE)</f>
        <v>Yes</v>
      </c>
      <c r="H1914" s="11">
        <f>VLOOKUP(A1914,'Medical Examinations'!$A$1:$L$2336,8,FALSE)</f>
        <v>1</v>
      </c>
      <c r="I1914" s="11" t="str">
        <f>VLOOKUP(A1914,'Medical Examinations'!$A$1:$L$2336,10,FALSE)</f>
        <v>No</v>
      </c>
      <c r="J1914" s="11" t="str">
        <f>VLOOKUP(A1914,'Medical Examinations'!$A$1:$L$2336,11,FALSE)</f>
        <v>Over Weight</v>
      </c>
      <c r="K1914" s="11" t="str">
        <f>VLOOKUP(A1914,'Medical Examinations'!$A$1:$L$2336,12,FALSE)</f>
        <v>Prediabetes</v>
      </c>
      <c r="L1914" s="10">
        <f ca="1">VLOOKUP(A1914,'Hospitalisation Details'!$A$1:$Q$2344,3,FALSE)</f>
        <v>1999</v>
      </c>
      <c r="M1914" s="10" t="str">
        <f ca="1">VLOOKUP(A1914,'Hospitalisation Details'!$A$1:$Q$2344,5,FALSE)</f>
        <v>Oct</v>
      </c>
      <c r="N1914" s="11">
        <f ca="1">VLOOKUP(A1914,'Hospitalisation Details'!$A$1:$Q$2344,6,FALSE)</f>
        <v>7</v>
      </c>
      <c r="O1914" s="17">
        <f ca="1">VLOOKUP(A1914,'Hospitalisation Details'!$A$1:$Q$2344,7,FALSE)</f>
        <v>36440</v>
      </c>
      <c r="P1914" s="11">
        <f ca="1">VLOOKUP(A1914,'Hospitalisation Details'!$A$1:$Q$2344,10,FALSE)</f>
        <v>24387.74</v>
      </c>
      <c r="Q1914" s="11" t="str">
        <f ca="1">VLOOKUP(A1914,'Hospitalisation Details'!$A$1:$Q$2344,12,FALSE)</f>
        <v>tier - 2</v>
      </c>
      <c r="R1914" s="11" t="str">
        <f ca="1">VLOOKUP(A1914,'Hospitalisation Details'!$A$1:$Q$2344,14,FALSE)</f>
        <v>tier - 1</v>
      </c>
      <c r="S1914" s="11">
        <f ca="1">VLOOKUP(A1914,'Hospitalisation Details'!$A$1:$Q$2344,17,FALSE)</f>
        <v>26</v>
      </c>
      <c r="T1914" s="11" t="str">
        <f ca="1">VLOOKUP(A1914,'Hospitalisation Details'!$A$1:$Q$2336,16,FALSE)</f>
        <v>R1011</v>
      </c>
    </row>
    <row r="1915" ht="15.5" spans="1:20">
      <c r="A1915" s="10" t="s">
        <v>6856</v>
      </c>
      <c r="B1915" s="11" t="str">
        <f>VLOOKUP(A1915,'Customer Names'!$H$6:$K$2340,3,FALSE)</f>
        <v>  Paul M</v>
      </c>
      <c r="C1915" s="11">
        <f>VLOOKUP(A1915,'Medical Examinations'!$A$1:$L$2336,2,FALSE)</f>
        <v>17.69</v>
      </c>
      <c r="D1915" s="11">
        <f>VLOOKUP(A1915,'Medical Examinations'!$A$1:$L$2336,3,FALSE)</f>
        <v>9.07</v>
      </c>
      <c r="E1915" s="11" t="str">
        <f>VLOOKUP(A1915,'Medical Examinations'!$A$1:$L$2336,4,FALSE)</f>
        <v>yes</v>
      </c>
      <c r="F1915" s="11" t="str">
        <f>VLOOKUP(A1915,'Medical Examinations'!$A$1:$L$2336,5,FALSE)</f>
        <v>No</v>
      </c>
      <c r="G1915" s="11" t="str">
        <f>VLOOKUP(A1915,'Medical Examinations'!$A$1:$L$2336,6,FALSE)</f>
        <v>No</v>
      </c>
      <c r="H1915" s="11">
        <f>VLOOKUP(A1915,'Medical Examinations'!$A$1:$L$2336,8,FALSE)</f>
        <v>0</v>
      </c>
      <c r="I1915" s="11" t="str">
        <f>VLOOKUP(A1915,'Medical Examinations'!$A$1:$L$2336,10,FALSE)</f>
        <v>No</v>
      </c>
      <c r="J1915" s="11" t="str">
        <f>VLOOKUP(A1915,'Medical Examinations'!$A$1:$L$2336,11,FALSE)</f>
        <v>Under Weight</v>
      </c>
      <c r="K1915" s="11" t="str">
        <f>VLOOKUP(A1915,'Medical Examinations'!$A$1:$L$2336,12,FALSE)</f>
        <v>Diabetes</v>
      </c>
      <c r="L1915" s="10">
        <f ca="1">VLOOKUP(A1915,'Hospitalisation Details'!$A$1:$Q$2344,3,FALSE)</f>
        <v>1970</v>
      </c>
      <c r="M1915" s="10" t="str">
        <f ca="1">VLOOKUP(A1915,'Hospitalisation Details'!$A$1:$Q$2344,5,FALSE)</f>
        <v>Nov</v>
      </c>
      <c r="N1915" s="11">
        <f ca="1">VLOOKUP(A1915,'Hospitalisation Details'!$A$1:$Q$2344,6,FALSE)</f>
        <v>30</v>
      </c>
      <c r="O1915" s="17">
        <f ca="1">VLOOKUP(A1915,'Hospitalisation Details'!$A$1:$Q$2344,7,FALSE)</f>
        <v>25902</v>
      </c>
      <c r="P1915" s="11">
        <f ca="1">VLOOKUP(A1915,'Hospitalisation Details'!$A$1:$Q$2344,10,FALSE)</f>
        <v>24393.62</v>
      </c>
      <c r="Q1915" s="11" t="str">
        <f ca="1">VLOOKUP(A1915,'Hospitalisation Details'!$A$1:$Q$2344,12,FALSE)</f>
        <v>tier - 2</v>
      </c>
      <c r="R1915" s="11" t="str">
        <f ca="1">VLOOKUP(A1915,'Hospitalisation Details'!$A$1:$Q$2344,14,FALSE)</f>
        <v>tier - 3</v>
      </c>
      <c r="S1915" s="11">
        <f ca="1">VLOOKUP(A1915,'Hospitalisation Details'!$A$1:$Q$2344,17,FALSE)</f>
        <v>54</v>
      </c>
      <c r="T1915" s="11" t="str">
        <f ca="1">VLOOKUP(A1915,'Hospitalisation Details'!$A$1:$Q$2336,16,FALSE)</f>
        <v>R1012</v>
      </c>
    </row>
    <row r="1916" ht="15.5" spans="1:20">
      <c r="A1916" s="10" t="s">
        <v>6859</v>
      </c>
      <c r="B1916" s="11" t="str">
        <f>VLOOKUP(A1916,'Customer Names'!$H$6:$K$2340,3,FALSE)</f>
        <v>  Brenda M</v>
      </c>
      <c r="C1916" s="11">
        <f>VLOOKUP(A1916,'Medical Examinations'!$A$1:$L$2336,2,FALSE)</f>
        <v>25.77</v>
      </c>
      <c r="D1916" s="11">
        <f>VLOOKUP(A1916,'Medical Examinations'!$A$1:$L$2336,3,FALSE)</f>
        <v>4.43</v>
      </c>
      <c r="E1916" s="11" t="str">
        <f>VLOOKUP(A1916,'Medical Examinations'!$A$1:$L$2336,4,FALSE)</f>
        <v>No</v>
      </c>
      <c r="F1916" s="11" t="str">
        <f>VLOOKUP(A1916,'Medical Examinations'!$A$1:$L$2336,5,FALSE)</f>
        <v>No</v>
      </c>
      <c r="G1916" s="11" t="str">
        <f>VLOOKUP(A1916,'Medical Examinations'!$A$1:$L$2336,6,FALSE)</f>
        <v>Yes</v>
      </c>
      <c r="H1916" s="11">
        <f>VLOOKUP(A1916,'Medical Examinations'!$A$1:$L$2336,8,FALSE)</f>
        <v>1</v>
      </c>
      <c r="I1916" s="11" t="str">
        <f>VLOOKUP(A1916,'Medical Examinations'!$A$1:$L$2336,10,FALSE)</f>
        <v>No</v>
      </c>
      <c r="J1916" s="11" t="str">
        <f>VLOOKUP(A1916,'Medical Examinations'!$A$1:$L$2336,11,FALSE)</f>
        <v>Over Weight</v>
      </c>
      <c r="K1916" s="11" t="str">
        <f>VLOOKUP(A1916,'Medical Examinations'!$A$1:$L$2336,12,FALSE)</f>
        <v>Normal</v>
      </c>
      <c r="L1916" s="10">
        <f ca="1">VLOOKUP(A1916,'Hospitalisation Details'!$A$1:$Q$2344,3,FALSE)</f>
        <v>1968</v>
      </c>
      <c r="M1916" s="10" t="str">
        <f ca="1">VLOOKUP(A1916,'Hospitalisation Details'!$A$1:$Q$2344,5,FALSE)</f>
        <v>Jul</v>
      </c>
      <c r="N1916" s="11">
        <f ca="1">VLOOKUP(A1916,'Hospitalisation Details'!$A$1:$Q$2344,6,FALSE)</f>
        <v>6</v>
      </c>
      <c r="O1916" s="17">
        <f ca="1">VLOOKUP(A1916,'Hospitalisation Details'!$A$1:$Q$2344,7,FALSE)</f>
        <v>25025</v>
      </c>
      <c r="P1916" s="11">
        <f ca="1">VLOOKUP(A1916,'Hospitalisation Details'!$A$1:$Q$2344,10,FALSE)</f>
        <v>24476.48</v>
      </c>
      <c r="Q1916" s="11" t="str">
        <f ca="1">VLOOKUP(A1916,'Hospitalisation Details'!$A$1:$Q$2344,12,FALSE)</f>
        <v>tier - 2</v>
      </c>
      <c r="R1916" s="11" t="str">
        <f ca="1">VLOOKUP(A1916,'Hospitalisation Details'!$A$1:$Q$2344,14,FALSE)</f>
        <v>tier - 2</v>
      </c>
      <c r="S1916" s="11">
        <f ca="1">VLOOKUP(A1916,'Hospitalisation Details'!$A$1:$Q$2344,17,FALSE)</f>
        <v>57</v>
      </c>
      <c r="T1916" s="11" t="str">
        <f ca="1">VLOOKUP(A1916,'Hospitalisation Details'!$A$1:$Q$2336,16,FALSE)</f>
        <v>R1012</v>
      </c>
    </row>
    <row r="1917" ht="15.5" spans="1:20">
      <c r="A1917" s="10" t="s">
        <v>6863</v>
      </c>
      <c r="B1917" s="11" t="str">
        <f>VLOOKUP(A1917,'Customer Names'!$H$6:$K$2340,3,FALSE)</f>
        <v>  Jeff H</v>
      </c>
      <c r="C1917" s="11">
        <f>VLOOKUP(A1917,'Medical Examinations'!$A$1:$L$2336,2,FALSE)</f>
        <v>34.46</v>
      </c>
      <c r="D1917" s="11">
        <f>VLOOKUP(A1917,'Medical Examinations'!$A$1:$L$2336,3,FALSE)</f>
        <v>4.17</v>
      </c>
      <c r="E1917" s="11" t="str">
        <f>VLOOKUP(A1917,'Medical Examinations'!$A$1:$L$2336,4,FALSE)</f>
        <v>No</v>
      </c>
      <c r="F1917" s="11" t="str">
        <f>VLOOKUP(A1917,'Medical Examinations'!$A$1:$L$2336,5,FALSE)</f>
        <v>yes</v>
      </c>
      <c r="G1917" s="11" t="str">
        <f>VLOOKUP(A1917,'Medical Examinations'!$A$1:$L$2336,6,FALSE)</f>
        <v>No</v>
      </c>
      <c r="H1917" s="11">
        <f>VLOOKUP(A1917,'Medical Examinations'!$A$1:$L$2336,8,FALSE)</f>
        <v>1</v>
      </c>
      <c r="I1917" s="11" t="str">
        <f>VLOOKUP(A1917,'Medical Examinations'!$A$1:$L$2336,10,FALSE)</f>
        <v>No</v>
      </c>
      <c r="J1917" s="11" t="str">
        <f>VLOOKUP(A1917,'Medical Examinations'!$A$1:$L$2336,11,FALSE)</f>
        <v>Obesity</v>
      </c>
      <c r="K1917" s="11" t="str">
        <f>VLOOKUP(A1917,'Medical Examinations'!$A$1:$L$2336,12,FALSE)</f>
        <v>Normal</v>
      </c>
      <c r="L1917" s="10">
        <f ca="1">VLOOKUP(A1917,'Hospitalisation Details'!$A$1:$Q$2344,3,FALSE)</f>
        <v>1961</v>
      </c>
      <c r="M1917" s="10" t="str">
        <f ca="1">VLOOKUP(A1917,'Hospitalisation Details'!$A$1:$Q$2344,5,FALSE)</f>
        <v>Oct</v>
      </c>
      <c r="N1917" s="11">
        <f ca="1">VLOOKUP(A1917,'Hospitalisation Details'!$A$1:$Q$2344,6,FALSE)</f>
        <v>21</v>
      </c>
      <c r="O1917" s="17">
        <f ca="1">VLOOKUP(A1917,'Hospitalisation Details'!$A$1:$Q$2344,7,FALSE)</f>
        <v>22575</v>
      </c>
      <c r="P1917" s="11">
        <f ca="1">VLOOKUP(A1917,'Hospitalisation Details'!$A$1:$Q$2344,10,FALSE)</f>
        <v>24513.09</v>
      </c>
      <c r="Q1917" s="11" t="str">
        <f ca="1">VLOOKUP(A1917,'Hospitalisation Details'!$A$1:$Q$2344,12,FALSE)</f>
        <v>tier - 2</v>
      </c>
      <c r="R1917" s="11" t="str">
        <f ca="1">VLOOKUP(A1917,'Hospitalisation Details'!$A$1:$Q$2344,14,FALSE)</f>
        <v>tier - 2</v>
      </c>
      <c r="S1917" s="11">
        <f ca="1">VLOOKUP(A1917,'Hospitalisation Details'!$A$1:$Q$2344,17,FALSE)</f>
        <v>64</v>
      </c>
      <c r="T1917" s="11" t="str">
        <f ca="1">VLOOKUP(A1917,'Hospitalisation Details'!$A$1:$Q$2336,16,FALSE)</f>
        <v>R1013</v>
      </c>
    </row>
    <row r="1918" ht="15.5" spans="1:20">
      <c r="A1918" s="10" t="s">
        <v>6866</v>
      </c>
      <c r="B1918" s="11" t="str">
        <f>VLOOKUP(A1918,'Customer Names'!$H$6:$K$2340,3,FALSE)</f>
        <v>  Michael</v>
      </c>
      <c r="C1918" s="11">
        <f>VLOOKUP(A1918,'Medical Examinations'!$A$1:$L$2336,2,FALSE)</f>
        <v>30.875</v>
      </c>
      <c r="D1918" s="11">
        <f>VLOOKUP(A1918,'Medical Examinations'!$A$1:$L$2336,3,FALSE)</f>
        <v>4.95</v>
      </c>
      <c r="E1918" s="11" t="str">
        <f>VLOOKUP(A1918,'Medical Examinations'!$A$1:$L$2336,4,FALSE)</f>
        <v>yes</v>
      </c>
      <c r="F1918" s="11" t="str">
        <f>VLOOKUP(A1918,'Medical Examinations'!$A$1:$L$2336,5,FALSE)</f>
        <v>No</v>
      </c>
      <c r="G1918" s="11" t="str">
        <f>VLOOKUP(A1918,'Medical Examinations'!$A$1:$L$2336,6,FALSE)</f>
        <v>No</v>
      </c>
      <c r="H1918" s="11">
        <f>VLOOKUP(A1918,'Medical Examinations'!$A$1:$L$2336,8,FALSE)</f>
        <v>0</v>
      </c>
      <c r="I1918" s="11" t="str">
        <f>VLOOKUP(A1918,'Medical Examinations'!$A$1:$L$2336,10,FALSE)</f>
        <v>No</v>
      </c>
      <c r="J1918" s="11" t="str">
        <f>VLOOKUP(A1918,'Medical Examinations'!$A$1:$L$2336,11,FALSE)</f>
        <v>Obesity</v>
      </c>
      <c r="K1918" s="11" t="str">
        <f>VLOOKUP(A1918,'Medical Examinations'!$A$1:$L$2336,12,FALSE)</f>
        <v>Normal</v>
      </c>
      <c r="L1918" s="10">
        <f ca="1">VLOOKUP(A1918,'Hospitalisation Details'!$A$1:$Q$2344,3,FALSE)</f>
        <v>1972</v>
      </c>
      <c r="M1918" s="10" t="str">
        <f ca="1">VLOOKUP(A1918,'Hospitalisation Details'!$A$1:$Q$2344,5,FALSE)</f>
        <v>Sep</v>
      </c>
      <c r="N1918" s="11">
        <f ca="1">VLOOKUP(A1918,'Hospitalisation Details'!$A$1:$Q$2344,6,FALSE)</f>
        <v>14</v>
      </c>
      <c r="O1918" s="17">
        <f ca="1">VLOOKUP(A1918,'Hospitalisation Details'!$A$1:$Q$2344,7,FALSE)</f>
        <v>26556</v>
      </c>
      <c r="P1918" s="11">
        <f ca="1">VLOOKUP(A1918,'Hospitalisation Details'!$A$1:$Q$2344,10,FALSE)</f>
        <v>24520.26</v>
      </c>
      <c r="Q1918" s="11" t="str">
        <f ca="1">VLOOKUP(A1918,'Hospitalisation Details'!$A$1:$Q$2344,12,FALSE)</f>
        <v>tier - 2</v>
      </c>
      <c r="R1918" s="11" t="str">
        <f ca="1">VLOOKUP(A1918,'Hospitalisation Details'!$A$1:$Q$2344,14,FALSE)</f>
        <v>tier - 3</v>
      </c>
      <c r="S1918" s="11">
        <f ca="1">VLOOKUP(A1918,'Hospitalisation Details'!$A$1:$Q$2344,17,FALSE)</f>
        <v>53</v>
      </c>
      <c r="T1918" s="11" t="str">
        <f ca="1">VLOOKUP(A1918,'Hospitalisation Details'!$A$1:$Q$2336,16,FALSE)</f>
        <v>R1011</v>
      </c>
    </row>
    <row r="1919" ht="15.5" spans="1:20">
      <c r="A1919" s="10" t="s">
        <v>6870</v>
      </c>
      <c r="B1919" s="11" t="str">
        <f>VLOOKUP(A1919,'Customer Names'!$H$6:$K$2340,3,FALSE)</f>
        <v>  Jan</v>
      </c>
      <c r="C1919" s="11">
        <f>VLOOKUP(A1919,'Medical Examinations'!$A$1:$L$2336,2,FALSE)</f>
        <v>39.49</v>
      </c>
      <c r="D1919" s="11">
        <f>VLOOKUP(A1919,'Medical Examinations'!$A$1:$L$2336,3,FALSE)</f>
        <v>5.13</v>
      </c>
      <c r="E1919" s="11" t="str">
        <f>VLOOKUP(A1919,'Medical Examinations'!$A$1:$L$2336,4,FALSE)</f>
        <v>No</v>
      </c>
      <c r="F1919" s="11" t="str">
        <f>VLOOKUP(A1919,'Medical Examinations'!$A$1:$L$2336,5,FALSE)</f>
        <v>No</v>
      </c>
      <c r="G1919" s="11" t="str">
        <f>VLOOKUP(A1919,'Medical Examinations'!$A$1:$L$2336,6,FALSE)</f>
        <v>No</v>
      </c>
      <c r="H1919" s="11">
        <f>VLOOKUP(A1919,'Medical Examinations'!$A$1:$L$2336,8,FALSE)</f>
        <v>0</v>
      </c>
      <c r="I1919" s="11" t="str">
        <f>VLOOKUP(A1919,'Medical Examinations'!$A$1:$L$2336,10,FALSE)</f>
        <v>No</v>
      </c>
      <c r="J1919" s="11" t="str">
        <f>VLOOKUP(A1919,'Medical Examinations'!$A$1:$L$2336,11,FALSE)</f>
        <v>Obesity</v>
      </c>
      <c r="K1919" s="11" t="str">
        <f>VLOOKUP(A1919,'Medical Examinations'!$A$1:$L$2336,12,FALSE)</f>
        <v>Normal</v>
      </c>
      <c r="L1919" s="10">
        <f ca="1">VLOOKUP(A1919,'Hospitalisation Details'!$A$1:$Q$2344,3,FALSE)</f>
        <v>1975</v>
      </c>
      <c r="M1919" s="10" t="str">
        <f ca="1">VLOOKUP(A1919,'Hospitalisation Details'!$A$1:$Q$2344,5,FALSE)</f>
        <v>Jun</v>
      </c>
      <c r="N1919" s="11">
        <f ca="1">VLOOKUP(A1919,'Hospitalisation Details'!$A$1:$Q$2344,6,FALSE)</f>
        <v>13</v>
      </c>
      <c r="O1919" s="17">
        <f ca="1">VLOOKUP(A1919,'Hospitalisation Details'!$A$1:$Q$2344,7,FALSE)</f>
        <v>27558</v>
      </c>
      <c r="P1919" s="11">
        <f ca="1">VLOOKUP(A1919,'Hospitalisation Details'!$A$1:$Q$2344,10,FALSE)</f>
        <v>24535.7</v>
      </c>
      <c r="Q1919" s="11" t="str">
        <f ca="1">VLOOKUP(A1919,'Hospitalisation Details'!$A$1:$Q$2344,12,FALSE)</f>
        <v>tier - 2</v>
      </c>
      <c r="R1919" s="11" t="str">
        <f ca="1">VLOOKUP(A1919,'Hospitalisation Details'!$A$1:$Q$2344,14,FALSE)</f>
        <v>tier - 2</v>
      </c>
      <c r="S1919" s="11">
        <f ca="1">VLOOKUP(A1919,'Hospitalisation Details'!$A$1:$Q$2344,17,FALSE)</f>
        <v>50</v>
      </c>
      <c r="T1919" s="11" t="str">
        <f ca="1">VLOOKUP(A1919,'Hospitalisation Details'!$A$1:$Q$2336,16,FALSE)</f>
        <v>R1012</v>
      </c>
    </row>
    <row r="1920" ht="15.5" spans="1:20">
      <c r="A1920" s="10" t="s">
        <v>6873</v>
      </c>
      <c r="B1920" s="11" t="str">
        <f>VLOOKUP(A1920,'Customer Names'!$H$6:$K$2340,3,FALSE)</f>
        <v>  Bernard</v>
      </c>
      <c r="C1920" s="11">
        <f>VLOOKUP(A1920,'Medical Examinations'!$A$1:$L$2336,2,FALSE)</f>
        <v>28.88</v>
      </c>
      <c r="D1920" s="11">
        <f>VLOOKUP(A1920,'Medical Examinations'!$A$1:$L$2336,3,FALSE)</f>
        <v>4.1</v>
      </c>
      <c r="E1920" s="11" t="str">
        <f>VLOOKUP(A1920,'Medical Examinations'!$A$1:$L$2336,4,FALSE)</f>
        <v>No</v>
      </c>
      <c r="F1920" s="11" t="str">
        <f>VLOOKUP(A1920,'Medical Examinations'!$A$1:$L$2336,5,FALSE)</f>
        <v>No</v>
      </c>
      <c r="G1920" s="11" t="str">
        <f>VLOOKUP(A1920,'Medical Examinations'!$A$1:$L$2336,6,FALSE)</f>
        <v>No</v>
      </c>
      <c r="H1920" s="11">
        <f>VLOOKUP(A1920,'Medical Examinations'!$A$1:$L$2336,8,FALSE)</f>
        <v>0</v>
      </c>
      <c r="I1920" s="11" t="str">
        <f>VLOOKUP(A1920,'Medical Examinations'!$A$1:$L$2336,10,FALSE)</f>
        <v>No</v>
      </c>
      <c r="J1920" s="11" t="str">
        <f>VLOOKUP(A1920,'Medical Examinations'!$A$1:$L$2336,11,FALSE)</f>
        <v>Over Weight</v>
      </c>
      <c r="K1920" s="11" t="str">
        <f>VLOOKUP(A1920,'Medical Examinations'!$A$1:$L$2336,12,FALSE)</f>
        <v>Normal</v>
      </c>
      <c r="L1920" s="10">
        <f ca="1">VLOOKUP(A1920,'Hospitalisation Details'!$A$1:$Q$2344,3,FALSE)</f>
        <v>1976</v>
      </c>
      <c r="M1920" s="10" t="str">
        <f ca="1">VLOOKUP(A1920,'Hospitalisation Details'!$A$1:$Q$2344,5,FALSE)</f>
        <v>Oct</v>
      </c>
      <c r="N1920" s="11">
        <f ca="1">VLOOKUP(A1920,'Hospitalisation Details'!$A$1:$Q$2344,6,FALSE)</f>
        <v>12</v>
      </c>
      <c r="O1920" s="17">
        <f ca="1">VLOOKUP(A1920,'Hospitalisation Details'!$A$1:$Q$2344,7,FALSE)</f>
        <v>28045</v>
      </c>
      <c r="P1920" s="11">
        <f ca="1">VLOOKUP(A1920,'Hospitalisation Details'!$A$1:$Q$2344,10,FALSE)</f>
        <v>24603.05</v>
      </c>
      <c r="Q1920" s="11" t="str">
        <f ca="1">VLOOKUP(A1920,'Hospitalisation Details'!$A$1:$Q$2344,12,FALSE)</f>
        <v>tier - 2</v>
      </c>
      <c r="R1920" s="11" t="str">
        <f ca="1">VLOOKUP(A1920,'Hospitalisation Details'!$A$1:$Q$2344,14,FALSE)</f>
        <v>tier - 2</v>
      </c>
      <c r="S1920" s="11">
        <f ca="1">VLOOKUP(A1920,'Hospitalisation Details'!$A$1:$Q$2344,17,FALSE)</f>
        <v>49</v>
      </c>
      <c r="T1920" s="11" t="str">
        <f ca="1">VLOOKUP(A1920,'Hospitalisation Details'!$A$1:$Q$2336,16,FALSE)</f>
        <v>R1011</v>
      </c>
    </row>
    <row r="1921" ht="15.5" spans="1:20">
      <c r="A1921" s="10" t="s">
        <v>6877</v>
      </c>
      <c r="B1921" s="11" t="str">
        <f>VLOOKUP(A1921,'Customer Names'!$H$6:$K$2340,3,FALSE)</f>
        <v>  Craig</v>
      </c>
      <c r="C1921" s="11">
        <f>VLOOKUP(A1921,'Medical Examinations'!$A$1:$L$2336,2,FALSE)</f>
        <v>20.235</v>
      </c>
      <c r="D1921" s="11">
        <f>VLOOKUP(A1921,'Medical Examinations'!$A$1:$L$2336,3,FALSE)</f>
        <v>5.01</v>
      </c>
      <c r="E1921" s="11" t="str">
        <f>VLOOKUP(A1921,'Medical Examinations'!$A$1:$L$2336,4,FALSE)</f>
        <v>yes</v>
      </c>
      <c r="F1921" s="11" t="str">
        <f>VLOOKUP(A1921,'Medical Examinations'!$A$1:$L$2336,5,FALSE)</f>
        <v>No</v>
      </c>
      <c r="G1921" s="11" t="str">
        <f>VLOOKUP(A1921,'Medical Examinations'!$A$1:$L$2336,6,FALSE)</f>
        <v>No</v>
      </c>
      <c r="H1921" s="11">
        <f>VLOOKUP(A1921,'Medical Examinations'!$A$1:$L$2336,8,FALSE)</f>
        <v>0</v>
      </c>
      <c r="I1921" s="11" t="str">
        <f>VLOOKUP(A1921,'Medical Examinations'!$A$1:$L$2336,10,FALSE)</f>
        <v>No</v>
      </c>
      <c r="J1921" s="11" t="str">
        <f>VLOOKUP(A1921,'Medical Examinations'!$A$1:$L$2336,11,FALSE)</f>
        <v>Normal Weight</v>
      </c>
      <c r="K1921" s="11" t="str">
        <f>VLOOKUP(A1921,'Medical Examinations'!$A$1:$L$2336,12,FALSE)</f>
        <v>Normal</v>
      </c>
      <c r="L1921" s="10">
        <f ca="1">VLOOKUP(A1921,'Hospitalisation Details'!$A$1:$Q$2344,3,FALSE)</f>
        <v>1970</v>
      </c>
      <c r="M1921" s="10" t="str">
        <f ca="1">VLOOKUP(A1921,'Hospitalisation Details'!$A$1:$Q$2344,5,FALSE)</f>
        <v>Jun</v>
      </c>
      <c r="N1921" s="11">
        <f ca="1">VLOOKUP(A1921,'Hospitalisation Details'!$A$1:$Q$2344,6,FALSE)</f>
        <v>12</v>
      </c>
      <c r="O1921" s="17">
        <f ca="1">VLOOKUP(A1921,'Hospitalisation Details'!$A$1:$Q$2344,7,FALSE)</f>
        <v>25731</v>
      </c>
      <c r="P1921" s="11">
        <f ca="1">VLOOKUP(A1921,'Hospitalisation Details'!$A$1:$Q$2344,10,FALSE)</f>
        <v>24667.42</v>
      </c>
      <c r="Q1921" s="11" t="str">
        <f ca="1">VLOOKUP(A1921,'Hospitalisation Details'!$A$1:$Q$2344,12,FALSE)</f>
        <v>tier - 2</v>
      </c>
      <c r="R1921" s="11" t="str">
        <f ca="1">VLOOKUP(A1921,'Hospitalisation Details'!$A$1:$Q$2344,14,FALSE)</f>
        <v>tier - 3</v>
      </c>
      <c r="S1921" s="11">
        <f ca="1">VLOOKUP(A1921,'Hospitalisation Details'!$A$1:$Q$2344,17,FALSE)</f>
        <v>55</v>
      </c>
      <c r="T1921" s="11" t="str">
        <f ca="1">VLOOKUP(A1921,'Hospitalisation Details'!$A$1:$Q$2336,16,FALSE)</f>
        <v>R1013</v>
      </c>
    </row>
    <row r="1922" ht="15.5" spans="1:20">
      <c r="A1922" s="10" t="s">
        <v>6881</v>
      </c>
      <c r="B1922" s="11" t="str">
        <f>VLOOKUP(A1922,'Customer Names'!$H$6:$K$2340,3,FALSE)</f>
        <v>  Bryn</v>
      </c>
      <c r="C1922" s="11">
        <f>VLOOKUP(A1922,'Medical Examinations'!$A$1:$L$2336,2,FALSE)</f>
        <v>30.67</v>
      </c>
      <c r="D1922" s="11">
        <f>VLOOKUP(A1922,'Medical Examinations'!$A$1:$L$2336,3,FALSE)</f>
        <v>5.09</v>
      </c>
      <c r="E1922" s="11" t="str">
        <f>VLOOKUP(A1922,'Medical Examinations'!$A$1:$L$2336,4,FALSE)</f>
        <v>yes</v>
      </c>
      <c r="F1922" s="11" t="str">
        <f>VLOOKUP(A1922,'Medical Examinations'!$A$1:$L$2336,5,FALSE)</f>
        <v>No</v>
      </c>
      <c r="G1922" s="11" t="str">
        <f>VLOOKUP(A1922,'Medical Examinations'!$A$1:$L$2336,6,FALSE)</f>
        <v>No</v>
      </c>
      <c r="H1922" s="11">
        <f>VLOOKUP(A1922,'Medical Examinations'!$A$1:$L$2336,8,FALSE)</f>
        <v>0</v>
      </c>
      <c r="I1922" s="11" t="str">
        <f>VLOOKUP(A1922,'Medical Examinations'!$A$1:$L$2336,10,FALSE)</f>
        <v>No</v>
      </c>
      <c r="J1922" s="11" t="str">
        <f>VLOOKUP(A1922,'Medical Examinations'!$A$1:$L$2336,11,FALSE)</f>
        <v>Obesity</v>
      </c>
      <c r="K1922" s="11" t="str">
        <f>VLOOKUP(A1922,'Medical Examinations'!$A$1:$L$2336,12,FALSE)</f>
        <v>Normal</v>
      </c>
      <c r="L1922" s="10">
        <f ca="1">VLOOKUP(A1922,'Hospitalisation Details'!$A$1:$Q$2344,3,FALSE)</f>
        <v>1996</v>
      </c>
      <c r="M1922" s="10" t="str">
        <f ca="1">VLOOKUP(A1922,'Hospitalisation Details'!$A$1:$Q$2344,5,FALSE)</f>
        <v>Aug</v>
      </c>
      <c r="N1922" s="11">
        <f ca="1">VLOOKUP(A1922,'Hospitalisation Details'!$A$1:$Q$2344,6,FALSE)</f>
        <v>28</v>
      </c>
      <c r="O1922" s="17">
        <f ca="1">VLOOKUP(A1922,'Hospitalisation Details'!$A$1:$Q$2344,7,FALSE)</f>
        <v>35305</v>
      </c>
      <c r="P1922" s="11">
        <f ca="1">VLOOKUP(A1922,'Hospitalisation Details'!$A$1:$Q$2344,10,FALSE)</f>
        <v>24671.66</v>
      </c>
      <c r="Q1922" s="11" t="str">
        <f ca="1">VLOOKUP(A1922,'Hospitalisation Details'!$A$1:$Q$2344,12,FALSE)</f>
        <v>tier - 2</v>
      </c>
      <c r="R1922" s="11" t="str">
        <f ca="1">VLOOKUP(A1922,'Hospitalisation Details'!$A$1:$Q$2344,14,FALSE)</f>
        <v>tier - 1</v>
      </c>
      <c r="S1922" s="11">
        <f ca="1">VLOOKUP(A1922,'Hospitalisation Details'!$A$1:$Q$2344,17,FALSE)</f>
        <v>29</v>
      </c>
      <c r="T1922" s="11" t="str">
        <f ca="1">VLOOKUP(A1922,'Hospitalisation Details'!$A$1:$Q$2336,16,FALSE)</f>
        <v>R1024</v>
      </c>
    </row>
    <row r="1923" ht="15.5" spans="1:20">
      <c r="A1923" s="10" t="s">
        <v>6884</v>
      </c>
      <c r="B1923" s="11" t="str">
        <f>VLOOKUP(A1923,'Customer Names'!$H$6:$K$2340,3,FALSE)</f>
        <v>  Michael</v>
      </c>
      <c r="C1923" s="11">
        <f>VLOOKUP(A1923,'Medical Examinations'!$A$1:$L$2336,2,FALSE)</f>
        <v>30.875</v>
      </c>
      <c r="D1923" s="11">
        <f>VLOOKUP(A1923,'Medical Examinations'!$A$1:$L$2336,3,FALSE)</f>
        <v>6.49</v>
      </c>
      <c r="E1923" s="11" t="str">
        <f>VLOOKUP(A1923,'Medical Examinations'!$A$1:$L$2336,4,FALSE)</f>
        <v>No</v>
      </c>
      <c r="F1923" s="11" t="str">
        <f>VLOOKUP(A1923,'Medical Examinations'!$A$1:$L$2336,5,FALSE)</f>
        <v>No</v>
      </c>
      <c r="G1923" s="11" t="str">
        <f>VLOOKUP(A1923,'Medical Examinations'!$A$1:$L$2336,6,FALSE)</f>
        <v>No</v>
      </c>
      <c r="H1923" s="11">
        <f>VLOOKUP(A1923,'Medical Examinations'!$A$1:$L$2336,8,FALSE)</f>
        <v>0</v>
      </c>
      <c r="I1923" s="11" t="str">
        <f>VLOOKUP(A1923,'Medical Examinations'!$A$1:$L$2336,10,FALSE)</f>
        <v>No</v>
      </c>
      <c r="J1923" s="11" t="str">
        <f>VLOOKUP(A1923,'Medical Examinations'!$A$1:$L$2336,11,FALSE)</f>
        <v>Obesity</v>
      </c>
      <c r="K1923" s="11" t="str">
        <f>VLOOKUP(A1923,'Medical Examinations'!$A$1:$L$2336,12,FALSE)</f>
        <v>Diabetes</v>
      </c>
      <c r="L1923" s="10">
        <f ca="1">VLOOKUP(A1923,'Hospitalisation Details'!$A$1:$Q$2344,3,FALSE)</f>
        <v>1992</v>
      </c>
      <c r="M1923" s="10" t="str">
        <f ca="1">VLOOKUP(A1923,'Hospitalisation Details'!$A$1:$Q$2344,5,FALSE)</f>
        <v>Oct</v>
      </c>
      <c r="N1923" s="11">
        <f ca="1">VLOOKUP(A1923,'Hospitalisation Details'!$A$1:$Q$2344,6,FALSE)</f>
        <v>11</v>
      </c>
      <c r="O1923" s="17">
        <f ca="1">VLOOKUP(A1923,'Hospitalisation Details'!$A$1:$Q$2344,7,FALSE)</f>
        <v>33888</v>
      </c>
      <c r="P1923" s="11">
        <f ca="1">VLOOKUP(A1923,'Hospitalisation Details'!$A$1:$Q$2344,10,FALSE)</f>
        <v>24795.04</v>
      </c>
      <c r="Q1923" s="11" t="str">
        <f ca="1">VLOOKUP(A1923,'Hospitalisation Details'!$A$1:$Q$2344,12,FALSE)</f>
        <v>tier - 2</v>
      </c>
      <c r="R1923" s="11" t="str">
        <f ca="1">VLOOKUP(A1923,'Hospitalisation Details'!$A$1:$Q$2344,14,FALSE)</f>
        <v>tier - 3</v>
      </c>
      <c r="S1923" s="11">
        <f ca="1">VLOOKUP(A1923,'Hospitalisation Details'!$A$1:$Q$2344,17,FALSE)</f>
        <v>33</v>
      </c>
      <c r="T1923" s="11" t="str">
        <f ca="1">VLOOKUP(A1923,'Hospitalisation Details'!$A$1:$Q$2336,16,FALSE)</f>
        <v>R1011</v>
      </c>
    </row>
    <row r="1924" ht="15.5" spans="1:20">
      <c r="A1924" s="10" t="s">
        <v>6887</v>
      </c>
      <c r="B1924" s="11" t="str">
        <f>VLOOKUP(A1924,'Customer Names'!$H$6:$K$2340,3,FALSE)</f>
        <v>  Benjamin</v>
      </c>
      <c r="C1924" s="11">
        <f>VLOOKUP(A1924,'Medical Examinations'!$A$1:$L$2336,2,FALSE)</f>
        <v>23.8</v>
      </c>
      <c r="D1924" s="11">
        <f>VLOOKUP(A1924,'Medical Examinations'!$A$1:$L$2336,3,FALSE)</f>
        <v>4.08</v>
      </c>
      <c r="E1924" s="11" t="str">
        <f>VLOOKUP(A1924,'Medical Examinations'!$A$1:$L$2336,4,FALSE)</f>
        <v>No</v>
      </c>
      <c r="F1924" s="11" t="str">
        <f>VLOOKUP(A1924,'Medical Examinations'!$A$1:$L$2336,5,FALSE)</f>
        <v>No</v>
      </c>
      <c r="G1924" s="11" t="str">
        <f>VLOOKUP(A1924,'Medical Examinations'!$A$1:$L$2336,6,FALSE)</f>
        <v>No</v>
      </c>
      <c r="H1924" s="11">
        <f>VLOOKUP(A1924,'Medical Examinations'!$A$1:$L$2336,8,FALSE)</f>
        <v>0</v>
      </c>
      <c r="I1924" s="11" t="str">
        <f>VLOOKUP(A1924,'Medical Examinations'!$A$1:$L$2336,10,FALSE)</f>
        <v>No</v>
      </c>
      <c r="J1924" s="11" t="str">
        <f>VLOOKUP(A1924,'Medical Examinations'!$A$1:$L$2336,11,FALSE)</f>
        <v>Normal Weight</v>
      </c>
      <c r="K1924" s="11" t="str">
        <f>VLOOKUP(A1924,'Medical Examinations'!$A$1:$L$2336,12,FALSE)</f>
        <v>Normal</v>
      </c>
      <c r="L1924" s="10">
        <f ca="1">VLOOKUP(A1924,'Hospitalisation Details'!$A$1:$Q$2344,3,FALSE)</f>
        <v>1994</v>
      </c>
      <c r="M1924" s="10" t="str">
        <f ca="1">VLOOKUP(A1924,'Hospitalisation Details'!$A$1:$Q$2344,5,FALSE)</f>
        <v>Sep</v>
      </c>
      <c r="N1924" s="11">
        <f ca="1">VLOOKUP(A1924,'Hospitalisation Details'!$A$1:$Q$2344,6,FALSE)</f>
        <v>9</v>
      </c>
      <c r="O1924" s="17">
        <f ca="1">VLOOKUP(A1924,'Hospitalisation Details'!$A$1:$Q$2344,7,FALSE)</f>
        <v>34586</v>
      </c>
      <c r="P1924" s="11">
        <f ca="1">VLOOKUP(A1924,'Hospitalisation Details'!$A$1:$Q$2344,10,FALSE)</f>
        <v>24817.25</v>
      </c>
      <c r="Q1924" s="11" t="str">
        <f ca="1">VLOOKUP(A1924,'Hospitalisation Details'!$A$1:$Q$2344,12,FALSE)</f>
        <v>tier - 2</v>
      </c>
      <c r="R1924" s="11" t="str">
        <f ca="1">VLOOKUP(A1924,'Hospitalisation Details'!$A$1:$Q$2344,14,FALSE)</f>
        <v>tier - 2</v>
      </c>
      <c r="S1924" s="11">
        <f ca="1">VLOOKUP(A1924,'Hospitalisation Details'!$A$1:$Q$2344,17,FALSE)</f>
        <v>31</v>
      </c>
      <c r="T1924" s="11" t="str">
        <f ca="1">VLOOKUP(A1924,'Hospitalisation Details'!$A$1:$Q$2336,16,FALSE)</f>
        <v>R1011</v>
      </c>
    </row>
    <row r="1925" ht="15.5" spans="1:20">
      <c r="A1925" s="10" t="s">
        <v>6891</v>
      </c>
      <c r="B1925" s="11" t="str">
        <f>VLOOKUP(A1925,'Customer Names'!$H$6:$K$2340,3,FALSE)</f>
        <v>  Jay</v>
      </c>
      <c r="C1925" s="11">
        <f>VLOOKUP(A1925,'Medical Examinations'!$A$1:$L$2336,2,FALSE)</f>
        <v>15.37</v>
      </c>
      <c r="D1925" s="11">
        <f>VLOOKUP(A1925,'Medical Examinations'!$A$1:$L$2336,3,FALSE)</f>
        <v>8.63</v>
      </c>
      <c r="E1925" s="11" t="str">
        <f>VLOOKUP(A1925,'Medical Examinations'!$A$1:$L$2336,4,FALSE)</f>
        <v>yes</v>
      </c>
      <c r="F1925" s="11" t="str">
        <f>VLOOKUP(A1925,'Medical Examinations'!$A$1:$L$2336,5,FALSE)</f>
        <v>No</v>
      </c>
      <c r="G1925" s="11" t="str">
        <f>VLOOKUP(A1925,'Medical Examinations'!$A$1:$L$2336,6,FALSE)</f>
        <v>No</v>
      </c>
      <c r="H1925" s="11">
        <f>VLOOKUP(A1925,'Medical Examinations'!$A$1:$L$2336,8,FALSE)</f>
        <v>0</v>
      </c>
      <c r="I1925" s="11" t="str">
        <f>VLOOKUP(A1925,'Medical Examinations'!$A$1:$L$2336,10,FALSE)</f>
        <v>No</v>
      </c>
      <c r="J1925" s="11" t="str">
        <f>VLOOKUP(A1925,'Medical Examinations'!$A$1:$L$2336,11,FALSE)</f>
        <v>Under Weight</v>
      </c>
      <c r="K1925" s="11" t="str">
        <f>VLOOKUP(A1925,'Medical Examinations'!$A$1:$L$2336,12,FALSE)</f>
        <v>Diabetes</v>
      </c>
      <c r="L1925" s="10">
        <f ca="1">VLOOKUP(A1925,'Hospitalisation Details'!$A$1:$Q$2344,3,FALSE)</f>
        <v>1995</v>
      </c>
      <c r="M1925" s="10" t="str">
        <f ca="1">VLOOKUP(A1925,'Hospitalisation Details'!$A$1:$Q$2344,5,FALSE)</f>
        <v>Jun</v>
      </c>
      <c r="N1925" s="11">
        <f ca="1">VLOOKUP(A1925,'Hospitalisation Details'!$A$1:$Q$2344,6,FALSE)</f>
        <v>10</v>
      </c>
      <c r="O1925" s="17">
        <f ca="1">VLOOKUP(A1925,'Hospitalisation Details'!$A$1:$Q$2344,7,FALSE)</f>
        <v>34860</v>
      </c>
      <c r="P1925" s="11">
        <f ca="1">VLOOKUP(A1925,'Hospitalisation Details'!$A$1:$Q$2344,10,FALSE)</f>
        <v>24863.25</v>
      </c>
      <c r="Q1925" s="11" t="str">
        <f ca="1">VLOOKUP(A1925,'Hospitalisation Details'!$A$1:$Q$2344,12,FALSE)</f>
        <v>tier - 2</v>
      </c>
      <c r="R1925" s="11" t="str">
        <f ca="1">VLOOKUP(A1925,'Hospitalisation Details'!$A$1:$Q$2344,14,FALSE)</f>
        <v>tier - 3</v>
      </c>
      <c r="S1925" s="11">
        <f ca="1">VLOOKUP(A1925,'Hospitalisation Details'!$A$1:$Q$2344,17,FALSE)</f>
        <v>30</v>
      </c>
      <c r="T1925" s="11" t="str">
        <f ca="1">VLOOKUP(A1925,'Hospitalisation Details'!$A$1:$Q$2336,16,FALSE)</f>
        <v>R1011</v>
      </c>
    </row>
    <row r="1926" ht="15.5" spans="1:20">
      <c r="A1926" s="10" t="s">
        <v>6894</v>
      </c>
      <c r="B1926" s="11" t="str">
        <f>VLOOKUP(A1926,'Customer Names'!$H$6:$K$2340,3,FALSE)</f>
        <v>  William</v>
      </c>
      <c r="C1926" s="11">
        <f>VLOOKUP(A1926,'Medical Examinations'!$A$1:$L$2336,2,FALSE)</f>
        <v>30.4</v>
      </c>
      <c r="D1926" s="11">
        <f>VLOOKUP(A1926,'Medical Examinations'!$A$1:$L$2336,3,FALSE)</f>
        <v>5.28</v>
      </c>
      <c r="E1926" s="11" t="str">
        <f>VLOOKUP(A1926,'Medical Examinations'!$A$1:$L$2336,4,FALSE)</f>
        <v>No</v>
      </c>
      <c r="F1926" s="11" t="str">
        <f>VLOOKUP(A1926,'Medical Examinations'!$A$1:$L$2336,5,FALSE)</f>
        <v>No</v>
      </c>
      <c r="G1926" s="11" t="str">
        <f>VLOOKUP(A1926,'Medical Examinations'!$A$1:$L$2336,6,FALSE)</f>
        <v>No</v>
      </c>
      <c r="H1926" s="11">
        <f>VLOOKUP(A1926,'Medical Examinations'!$A$1:$L$2336,8,FALSE)</f>
        <v>0</v>
      </c>
      <c r="I1926" s="11" t="str">
        <f>VLOOKUP(A1926,'Medical Examinations'!$A$1:$L$2336,10,FALSE)</f>
        <v>No</v>
      </c>
      <c r="J1926" s="11" t="str">
        <f>VLOOKUP(A1926,'Medical Examinations'!$A$1:$L$2336,11,FALSE)</f>
        <v>Obesity</v>
      </c>
      <c r="K1926" s="11" t="str">
        <f>VLOOKUP(A1926,'Medical Examinations'!$A$1:$L$2336,12,FALSE)</f>
        <v>Normal</v>
      </c>
      <c r="L1926" s="10">
        <f ca="1">VLOOKUP(A1926,'Hospitalisation Details'!$A$1:$Q$2344,3,FALSE)</f>
        <v>1970</v>
      </c>
      <c r="M1926" s="10" t="str">
        <f ca="1">VLOOKUP(A1926,'Hospitalisation Details'!$A$1:$Q$2344,5,FALSE)</f>
        <v>Nov</v>
      </c>
      <c r="N1926" s="11">
        <f ca="1">VLOOKUP(A1926,'Hospitalisation Details'!$A$1:$Q$2344,6,FALSE)</f>
        <v>26</v>
      </c>
      <c r="O1926" s="17">
        <f ca="1">VLOOKUP(A1926,'Hospitalisation Details'!$A$1:$Q$2344,7,FALSE)</f>
        <v>25898</v>
      </c>
      <c r="P1926" s="11">
        <f ca="1">VLOOKUP(A1926,'Hospitalisation Details'!$A$1:$Q$2344,10,FALSE)</f>
        <v>24869.84</v>
      </c>
      <c r="Q1926" s="11" t="str">
        <f ca="1">VLOOKUP(A1926,'Hospitalisation Details'!$A$1:$Q$2344,12,FALSE)</f>
        <v>tier - 2</v>
      </c>
      <c r="R1926" s="11" t="str">
        <f ca="1">VLOOKUP(A1926,'Hospitalisation Details'!$A$1:$Q$2344,14,FALSE)</f>
        <v>tier - 2</v>
      </c>
      <c r="S1926" s="11">
        <f ca="1">VLOOKUP(A1926,'Hospitalisation Details'!$A$1:$Q$2344,17,FALSE)</f>
        <v>54</v>
      </c>
      <c r="T1926" s="11" t="str">
        <f ca="1">VLOOKUP(A1926,'Hospitalisation Details'!$A$1:$Q$2336,16,FALSE)</f>
        <v>R1016</v>
      </c>
    </row>
    <row r="1927" ht="15.5" spans="1:20">
      <c r="A1927" s="10" t="s">
        <v>6898</v>
      </c>
      <c r="B1927" s="11" t="str">
        <f>VLOOKUP(A1927,'Customer Names'!$H$6:$K$2340,3,FALSE)</f>
        <v>  Shelley</v>
      </c>
      <c r="C1927" s="11">
        <f>VLOOKUP(A1927,'Medical Examinations'!$A$1:$L$2336,2,FALSE)</f>
        <v>19.48</v>
      </c>
      <c r="D1927" s="11">
        <f>VLOOKUP(A1927,'Medical Examinations'!$A$1:$L$2336,3,FALSE)</f>
        <v>5.63</v>
      </c>
      <c r="E1927" s="11" t="str">
        <f>VLOOKUP(A1927,'Medical Examinations'!$A$1:$L$2336,4,FALSE)</f>
        <v>yes</v>
      </c>
      <c r="F1927" s="11" t="str">
        <f>VLOOKUP(A1927,'Medical Examinations'!$A$1:$L$2336,5,FALSE)</f>
        <v>No</v>
      </c>
      <c r="G1927" s="11" t="str">
        <f>VLOOKUP(A1927,'Medical Examinations'!$A$1:$L$2336,6,FALSE)</f>
        <v>No</v>
      </c>
      <c r="H1927" s="11">
        <f>VLOOKUP(A1927,'Medical Examinations'!$A$1:$L$2336,8,FALSE)</f>
        <v>1</v>
      </c>
      <c r="I1927" s="11" t="str">
        <f>VLOOKUP(A1927,'Medical Examinations'!$A$1:$L$2336,10,FALSE)</f>
        <v>No</v>
      </c>
      <c r="J1927" s="11" t="str">
        <f>VLOOKUP(A1927,'Medical Examinations'!$A$1:$L$2336,11,FALSE)</f>
        <v>Normal Weight</v>
      </c>
      <c r="K1927" s="11" t="str">
        <f>VLOOKUP(A1927,'Medical Examinations'!$A$1:$L$2336,12,FALSE)</f>
        <v>Normal</v>
      </c>
      <c r="L1927" s="10">
        <f ca="1">VLOOKUP(A1927,'Hospitalisation Details'!$A$1:$Q$2344,3,FALSE)</f>
        <v>1969</v>
      </c>
      <c r="M1927" s="10" t="str">
        <f ca="1">VLOOKUP(A1927,'Hospitalisation Details'!$A$1:$Q$2344,5,FALSE)</f>
        <v>Jul</v>
      </c>
      <c r="N1927" s="11">
        <f ca="1">VLOOKUP(A1927,'Hospitalisation Details'!$A$1:$Q$2344,6,FALSE)</f>
        <v>23</v>
      </c>
      <c r="O1927" s="17">
        <f ca="1">VLOOKUP(A1927,'Hospitalisation Details'!$A$1:$Q$2344,7,FALSE)</f>
        <v>25407</v>
      </c>
      <c r="P1927" s="11">
        <f ca="1">VLOOKUP(A1927,'Hospitalisation Details'!$A$1:$Q$2344,10,FALSE)</f>
        <v>24873.38</v>
      </c>
      <c r="Q1927" s="11" t="str">
        <f ca="1">VLOOKUP(A1927,'Hospitalisation Details'!$A$1:$Q$2344,12,FALSE)</f>
        <v>tier - 2</v>
      </c>
      <c r="R1927" s="11" t="str">
        <f ca="1">VLOOKUP(A1927,'Hospitalisation Details'!$A$1:$Q$2344,14,FALSE)</f>
        <v>tier - 1</v>
      </c>
      <c r="S1927" s="11">
        <f ca="1">VLOOKUP(A1927,'Hospitalisation Details'!$A$1:$Q$2344,17,FALSE)</f>
        <v>56</v>
      </c>
      <c r="T1927" s="11" t="str">
        <f ca="1">VLOOKUP(A1927,'Hospitalisation Details'!$A$1:$Q$2336,16,FALSE)</f>
        <v>R1024</v>
      </c>
    </row>
    <row r="1928" ht="15.5" spans="1:20">
      <c r="A1928" s="10" t="s">
        <v>6901</v>
      </c>
      <c r="B1928" s="11" t="str">
        <f>VLOOKUP(A1928,'Customer Names'!$H$6:$K$2340,3,FALSE)</f>
        <v>  Jekaterina</v>
      </c>
      <c r="C1928" s="11">
        <f>VLOOKUP(A1928,'Medical Examinations'!$A$1:$L$2336,2,FALSE)</f>
        <v>16.96</v>
      </c>
      <c r="D1928" s="11">
        <f>VLOOKUP(A1928,'Medical Examinations'!$A$1:$L$2336,3,FALSE)</f>
        <v>11.47</v>
      </c>
      <c r="E1928" s="11" t="str">
        <f>VLOOKUP(A1928,'Medical Examinations'!$A$1:$L$2336,4,FALSE)</f>
        <v>yes</v>
      </c>
      <c r="F1928" s="11" t="str">
        <f>VLOOKUP(A1928,'Medical Examinations'!$A$1:$L$2336,5,FALSE)</f>
        <v>No</v>
      </c>
      <c r="G1928" s="11" t="str">
        <f>VLOOKUP(A1928,'Medical Examinations'!$A$1:$L$2336,6,FALSE)</f>
        <v>No</v>
      </c>
      <c r="H1928" s="11">
        <f>VLOOKUP(A1928,'Medical Examinations'!$A$1:$L$2336,8,FALSE)</f>
        <v>0</v>
      </c>
      <c r="I1928" s="11" t="str">
        <f>VLOOKUP(A1928,'Medical Examinations'!$A$1:$L$2336,10,FALSE)</f>
        <v>No</v>
      </c>
      <c r="J1928" s="11" t="str">
        <f>VLOOKUP(A1928,'Medical Examinations'!$A$1:$L$2336,11,FALSE)</f>
        <v>Under Weight</v>
      </c>
      <c r="K1928" s="11" t="str">
        <f>VLOOKUP(A1928,'Medical Examinations'!$A$1:$L$2336,12,FALSE)</f>
        <v>Diabetes</v>
      </c>
      <c r="L1928" s="10">
        <f ca="1">VLOOKUP(A1928,'Hospitalisation Details'!$A$1:$Q$2344,3,FALSE)</f>
        <v>1987</v>
      </c>
      <c r="M1928" s="10" t="str">
        <f ca="1">VLOOKUP(A1928,'Hospitalisation Details'!$A$1:$Q$2344,5,FALSE)</f>
        <v>Jun</v>
      </c>
      <c r="N1928" s="11">
        <f ca="1">VLOOKUP(A1928,'Hospitalisation Details'!$A$1:$Q$2344,6,FALSE)</f>
        <v>14</v>
      </c>
      <c r="O1928" s="17">
        <f ca="1">VLOOKUP(A1928,'Hospitalisation Details'!$A$1:$Q$2344,7,FALSE)</f>
        <v>31942</v>
      </c>
      <c r="P1928" s="11">
        <f ca="1">VLOOKUP(A1928,'Hospitalisation Details'!$A$1:$Q$2344,10,FALSE)</f>
        <v>24915.05</v>
      </c>
      <c r="Q1928" s="11" t="str">
        <f ca="1">VLOOKUP(A1928,'Hospitalisation Details'!$A$1:$Q$2344,12,FALSE)</f>
        <v>tier - 2</v>
      </c>
      <c r="R1928" s="11" t="str">
        <f ca="1">VLOOKUP(A1928,'Hospitalisation Details'!$A$1:$Q$2344,14,FALSE)</f>
        <v>tier - 1</v>
      </c>
      <c r="S1928" s="11">
        <f ca="1">VLOOKUP(A1928,'Hospitalisation Details'!$A$1:$Q$2344,17,FALSE)</f>
        <v>38</v>
      </c>
      <c r="T1928" s="11" t="str">
        <f ca="1">VLOOKUP(A1928,'Hospitalisation Details'!$A$1:$Q$2336,16,FALSE)</f>
        <v>R1024</v>
      </c>
    </row>
    <row r="1929" ht="15.5" spans="1:20">
      <c r="A1929" s="10" t="s">
        <v>6904</v>
      </c>
      <c r="B1929" s="11" t="str">
        <f>VLOOKUP(A1929,'Customer Names'!$H$6:$K$2340,3,FALSE)</f>
        <v>  Daniel</v>
      </c>
      <c r="C1929" s="11">
        <f>VLOOKUP(A1929,'Medical Examinations'!$A$1:$L$2336,2,FALSE)</f>
        <v>19.05</v>
      </c>
      <c r="D1929" s="11">
        <f>VLOOKUP(A1929,'Medical Examinations'!$A$1:$L$2336,3,FALSE)</f>
        <v>4.92</v>
      </c>
      <c r="E1929" s="11" t="str">
        <f>VLOOKUP(A1929,'Medical Examinations'!$A$1:$L$2336,4,FALSE)</f>
        <v>No</v>
      </c>
      <c r="F1929" s="11" t="str">
        <f>VLOOKUP(A1929,'Medical Examinations'!$A$1:$L$2336,5,FALSE)</f>
        <v>No</v>
      </c>
      <c r="G1929" s="11" t="str">
        <f>VLOOKUP(A1929,'Medical Examinations'!$A$1:$L$2336,6,FALSE)</f>
        <v>No</v>
      </c>
      <c r="H1929" s="11">
        <f>VLOOKUP(A1929,'Medical Examinations'!$A$1:$L$2336,8,FALSE)</f>
        <v>1</v>
      </c>
      <c r="I1929" s="11" t="str">
        <f>VLOOKUP(A1929,'Medical Examinations'!$A$1:$L$2336,10,FALSE)</f>
        <v>No</v>
      </c>
      <c r="J1929" s="11" t="str">
        <f>VLOOKUP(A1929,'Medical Examinations'!$A$1:$L$2336,11,FALSE)</f>
        <v>Normal Weight</v>
      </c>
      <c r="K1929" s="11" t="str">
        <f>VLOOKUP(A1929,'Medical Examinations'!$A$1:$L$2336,12,FALSE)</f>
        <v>Normal</v>
      </c>
      <c r="L1929" s="10">
        <f ca="1">VLOOKUP(A1929,'Hospitalisation Details'!$A$1:$Q$2344,3,FALSE)</f>
        <v>1975</v>
      </c>
      <c r="M1929" s="10" t="str">
        <f ca="1">VLOOKUP(A1929,'Hospitalisation Details'!$A$1:$Q$2344,5,FALSE)</f>
        <v>Nov</v>
      </c>
      <c r="N1929" s="11">
        <f ca="1">VLOOKUP(A1929,'Hospitalisation Details'!$A$1:$Q$2344,6,FALSE)</f>
        <v>14</v>
      </c>
      <c r="O1929" s="17">
        <f ca="1">VLOOKUP(A1929,'Hospitalisation Details'!$A$1:$Q$2344,7,FALSE)</f>
        <v>27712</v>
      </c>
      <c r="P1929" s="11">
        <f ca="1">VLOOKUP(A1929,'Hospitalisation Details'!$A$1:$Q$2344,10,FALSE)</f>
        <v>24915.22</v>
      </c>
      <c r="Q1929" s="11" t="str">
        <f ca="1">VLOOKUP(A1929,'Hospitalisation Details'!$A$1:$Q$2344,12,FALSE)</f>
        <v>tier - 2</v>
      </c>
      <c r="R1929" s="11" t="str">
        <f ca="1">VLOOKUP(A1929,'Hospitalisation Details'!$A$1:$Q$2344,14,FALSE)</f>
        <v>tier - 3</v>
      </c>
      <c r="S1929" s="11">
        <f ca="1">VLOOKUP(A1929,'Hospitalisation Details'!$A$1:$Q$2344,17,FALSE)</f>
        <v>49</v>
      </c>
      <c r="T1929" s="11" t="str">
        <f ca="1">VLOOKUP(A1929,'Hospitalisation Details'!$A$1:$Q$2336,16,FALSE)</f>
        <v>R1012</v>
      </c>
    </row>
    <row r="1930" ht="15.5" spans="1:20">
      <c r="A1930" s="10" t="s">
        <v>6908</v>
      </c>
      <c r="B1930" s="11" t="str">
        <f>VLOOKUP(A1930,'Customer Names'!$H$6:$K$2340,3,FALSE)</f>
        <v>  Pauline</v>
      </c>
      <c r="C1930" s="11">
        <f>VLOOKUP(A1930,'Medical Examinations'!$A$1:$L$2336,2,FALSE)</f>
        <v>37.62</v>
      </c>
      <c r="D1930" s="11">
        <f>VLOOKUP(A1930,'Medical Examinations'!$A$1:$L$2336,3,FALSE)</f>
        <v>4.18</v>
      </c>
      <c r="E1930" s="11" t="str">
        <f>VLOOKUP(A1930,'Medical Examinations'!$A$1:$L$2336,4,FALSE)</f>
        <v>No</v>
      </c>
      <c r="F1930" s="11" t="str">
        <f>VLOOKUP(A1930,'Medical Examinations'!$A$1:$L$2336,5,FALSE)</f>
        <v>No</v>
      </c>
      <c r="G1930" s="11" t="str">
        <f>VLOOKUP(A1930,'Medical Examinations'!$A$1:$L$2336,6,FALSE)</f>
        <v>No</v>
      </c>
      <c r="H1930" s="11">
        <f>VLOOKUP(A1930,'Medical Examinations'!$A$1:$L$2336,8,FALSE)</f>
        <v>0</v>
      </c>
      <c r="I1930" s="11" t="str">
        <f>VLOOKUP(A1930,'Medical Examinations'!$A$1:$L$2336,10,FALSE)</f>
        <v>No</v>
      </c>
      <c r="J1930" s="11" t="str">
        <f>VLOOKUP(A1930,'Medical Examinations'!$A$1:$L$2336,11,FALSE)</f>
        <v>Obesity</v>
      </c>
      <c r="K1930" s="11" t="str">
        <f>VLOOKUP(A1930,'Medical Examinations'!$A$1:$L$2336,12,FALSE)</f>
        <v>Normal</v>
      </c>
      <c r="L1930" s="10">
        <f ca="1">VLOOKUP(A1930,'Hospitalisation Details'!$A$1:$Q$2344,3,FALSE)</f>
        <v>1995</v>
      </c>
      <c r="M1930" s="10" t="str">
        <f ca="1">VLOOKUP(A1930,'Hospitalisation Details'!$A$1:$Q$2344,5,FALSE)</f>
        <v>Dec</v>
      </c>
      <c r="N1930" s="11">
        <f ca="1">VLOOKUP(A1930,'Hospitalisation Details'!$A$1:$Q$2344,6,FALSE)</f>
        <v>4</v>
      </c>
      <c r="O1930" s="17">
        <f ca="1">VLOOKUP(A1930,'Hospitalisation Details'!$A$1:$Q$2344,7,FALSE)</f>
        <v>35037</v>
      </c>
      <c r="P1930" s="11">
        <f ca="1">VLOOKUP(A1930,'Hospitalisation Details'!$A$1:$Q$2344,10,FALSE)</f>
        <v>25075.97</v>
      </c>
      <c r="Q1930" s="11" t="str">
        <f ca="1">VLOOKUP(A1930,'Hospitalisation Details'!$A$1:$Q$2344,12,FALSE)</f>
        <v>tier - 2</v>
      </c>
      <c r="R1930" s="11" t="str">
        <f ca="1">VLOOKUP(A1930,'Hospitalisation Details'!$A$1:$Q$2344,14,FALSE)</f>
        <v>tier - 2</v>
      </c>
      <c r="S1930" s="11">
        <f ca="1">VLOOKUP(A1930,'Hospitalisation Details'!$A$1:$Q$2344,17,FALSE)</f>
        <v>29</v>
      </c>
      <c r="T1930" s="11" t="str">
        <f ca="1">VLOOKUP(A1930,'Hospitalisation Details'!$A$1:$Q$2336,16,FALSE)</f>
        <v>R1011</v>
      </c>
    </row>
    <row r="1931" ht="15.5" spans="1:20">
      <c r="A1931" s="10" t="s">
        <v>6911</v>
      </c>
      <c r="B1931" s="11" t="str">
        <f>VLOOKUP(A1931,'Customer Names'!$H$6:$K$2340,3,FALSE)</f>
        <v>  Colleen</v>
      </c>
      <c r="C1931" s="11">
        <f>VLOOKUP(A1931,'Medical Examinations'!$A$1:$L$2336,2,FALSE)</f>
        <v>29.1</v>
      </c>
      <c r="D1931" s="11">
        <f>VLOOKUP(A1931,'Medical Examinations'!$A$1:$L$2336,3,FALSE)</f>
        <v>4.67</v>
      </c>
      <c r="E1931" s="11" t="str">
        <f>VLOOKUP(A1931,'Medical Examinations'!$A$1:$L$2336,4,FALSE)</f>
        <v>No</v>
      </c>
      <c r="F1931" s="11" t="str">
        <f>VLOOKUP(A1931,'Medical Examinations'!$A$1:$L$2336,5,FALSE)</f>
        <v>No</v>
      </c>
      <c r="G1931" s="11" t="str">
        <f>VLOOKUP(A1931,'Medical Examinations'!$A$1:$L$2336,6,FALSE)</f>
        <v>No</v>
      </c>
      <c r="H1931" s="11">
        <f>VLOOKUP(A1931,'Medical Examinations'!$A$1:$L$2336,8,FALSE)</f>
        <v>0</v>
      </c>
      <c r="I1931" s="11" t="str">
        <f>VLOOKUP(A1931,'Medical Examinations'!$A$1:$L$2336,10,FALSE)</f>
        <v>No</v>
      </c>
      <c r="J1931" s="11" t="str">
        <f>VLOOKUP(A1931,'Medical Examinations'!$A$1:$L$2336,11,FALSE)</f>
        <v>Over Weight</v>
      </c>
      <c r="K1931" s="11" t="str">
        <f>VLOOKUP(A1931,'Medical Examinations'!$A$1:$L$2336,12,FALSE)</f>
        <v>Normal</v>
      </c>
      <c r="L1931" s="10">
        <f ca="1">VLOOKUP(A1931,'Hospitalisation Details'!$A$1:$Q$2344,3,FALSE)</f>
        <v>1998</v>
      </c>
      <c r="M1931" s="10" t="str">
        <f ca="1">VLOOKUP(A1931,'Hospitalisation Details'!$A$1:$Q$2344,5,FALSE)</f>
        <v>Jun</v>
      </c>
      <c r="N1931" s="11">
        <f ca="1">VLOOKUP(A1931,'Hospitalisation Details'!$A$1:$Q$2344,6,FALSE)</f>
        <v>14</v>
      </c>
      <c r="O1931" s="17">
        <f ca="1">VLOOKUP(A1931,'Hospitalisation Details'!$A$1:$Q$2344,7,FALSE)</f>
        <v>35960</v>
      </c>
      <c r="P1931" s="11">
        <f ca="1">VLOOKUP(A1931,'Hospitalisation Details'!$A$1:$Q$2344,10,FALSE)</f>
        <v>25081.77</v>
      </c>
      <c r="Q1931" s="11" t="str">
        <f ca="1">VLOOKUP(A1931,'Hospitalisation Details'!$A$1:$Q$2344,12,FALSE)</f>
        <v>tier - 2</v>
      </c>
      <c r="R1931" s="11" t="str">
        <f ca="1">VLOOKUP(A1931,'Hospitalisation Details'!$A$1:$Q$2344,14,FALSE)</f>
        <v>tier - 2</v>
      </c>
      <c r="S1931" s="11">
        <f ca="1">VLOOKUP(A1931,'Hospitalisation Details'!$A$1:$Q$2344,17,FALSE)</f>
        <v>27</v>
      </c>
      <c r="T1931" s="11" t="str">
        <f ca="1">VLOOKUP(A1931,'Hospitalisation Details'!$A$1:$Q$2336,16,FALSE)</f>
        <v>R1013</v>
      </c>
    </row>
    <row r="1932" ht="15.5" spans="1:20">
      <c r="A1932" s="10" t="s">
        <v>6914</v>
      </c>
      <c r="B1932" s="11" t="str">
        <f>VLOOKUP(A1932,'Customer Names'!$H$6:$K$2340,3,FALSE)</f>
        <v>  Aleah K</v>
      </c>
      <c r="C1932" s="11">
        <f>VLOOKUP(A1932,'Medical Examinations'!$A$1:$L$2336,2,FALSE)</f>
        <v>26.62</v>
      </c>
      <c r="D1932" s="11">
        <f>VLOOKUP(A1932,'Medical Examinations'!$A$1:$L$2336,3,FALSE)</f>
        <v>6.24</v>
      </c>
      <c r="E1932" s="11" t="str">
        <f>VLOOKUP(A1932,'Medical Examinations'!$A$1:$L$2336,4,FALSE)</f>
        <v>No</v>
      </c>
      <c r="F1932" s="11" t="str">
        <f>VLOOKUP(A1932,'Medical Examinations'!$A$1:$L$2336,5,FALSE)</f>
        <v>No</v>
      </c>
      <c r="G1932" s="11" t="str">
        <f>VLOOKUP(A1932,'Medical Examinations'!$A$1:$L$2336,6,FALSE)</f>
        <v>No</v>
      </c>
      <c r="H1932" s="11">
        <f>VLOOKUP(A1932,'Medical Examinations'!$A$1:$L$2336,8,FALSE)</f>
        <v>0</v>
      </c>
      <c r="I1932" s="11" t="str">
        <f>VLOOKUP(A1932,'Medical Examinations'!$A$1:$L$2336,10,FALSE)</f>
        <v>No</v>
      </c>
      <c r="J1932" s="11" t="str">
        <f>VLOOKUP(A1932,'Medical Examinations'!$A$1:$L$2336,11,FALSE)</f>
        <v>Over Weight</v>
      </c>
      <c r="K1932" s="11" t="str">
        <f>VLOOKUP(A1932,'Medical Examinations'!$A$1:$L$2336,12,FALSE)</f>
        <v>Prediabetes</v>
      </c>
      <c r="L1932" s="10">
        <f ca="1">VLOOKUP(A1932,'Hospitalisation Details'!$A$1:$Q$2344,3,FALSE)</f>
        <v>1998</v>
      </c>
      <c r="M1932" s="10" t="str">
        <f ca="1">VLOOKUP(A1932,'Hospitalisation Details'!$A$1:$Q$2344,5,FALSE)</f>
        <v>Nov</v>
      </c>
      <c r="N1932" s="11">
        <f ca="1">VLOOKUP(A1932,'Hospitalisation Details'!$A$1:$Q$2344,6,FALSE)</f>
        <v>24</v>
      </c>
      <c r="O1932" s="17">
        <f ca="1">VLOOKUP(A1932,'Hospitalisation Details'!$A$1:$Q$2344,7,FALSE)</f>
        <v>36123</v>
      </c>
      <c r="P1932" s="11">
        <f ca="1">VLOOKUP(A1932,'Hospitalisation Details'!$A$1:$Q$2344,10,FALSE)</f>
        <v>25127.22</v>
      </c>
      <c r="Q1932" s="11" t="str">
        <f ca="1">VLOOKUP(A1932,'Hospitalisation Details'!$A$1:$Q$2344,12,FALSE)</f>
        <v>tier - 2</v>
      </c>
      <c r="R1932" s="11" t="str">
        <f ca="1">VLOOKUP(A1932,'Hospitalisation Details'!$A$1:$Q$2344,14,FALSE)</f>
        <v>tier - 3</v>
      </c>
      <c r="S1932" s="11">
        <f ca="1">VLOOKUP(A1932,'Hospitalisation Details'!$A$1:$Q$2344,17,FALSE)</f>
        <v>26</v>
      </c>
      <c r="T1932" s="11" t="str">
        <f ca="1">VLOOKUP(A1932,'Hospitalisation Details'!$A$1:$Q$2336,16,FALSE)</f>
        <v>R1011</v>
      </c>
    </row>
    <row r="1933" ht="15.5" spans="1:20">
      <c r="A1933" s="10" t="s">
        <v>6918</v>
      </c>
      <c r="B1933" s="11" t="str">
        <f>VLOOKUP(A1933,'Customer Names'!$H$6:$K$2340,3,FALSE)</f>
        <v>  Mare</v>
      </c>
      <c r="C1933" s="11">
        <f>VLOOKUP(A1933,'Medical Examinations'!$A$1:$L$2336,2,FALSE)</f>
        <v>25.74</v>
      </c>
      <c r="D1933" s="11">
        <f>VLOOKUP(A1933,'Medical Examinations'!$A$1:$L$2336,3,FALSE)</f>
        <v>5.99</v>
      </c>
      <c r="E1933" s="11" t="str">
        <f>VLOOKUP(A1933,'Medical Examinations'!$A$1:$L$2336,4,FALSE)</f>
        <v>No</v>
      </c>
      <c r="F1933" s="11" t="str">
        <f>VLOOKUP(A1933,'Medical Examinations'!$A$1:$L$2336,5,FALSE)</f>
        <v>No</v>
      </c>
      <c r="G1933" s="11" t="str">
        <f>VLOOKUP(A1933,'Medical Examinations'!$A$1:$L$2336,6,FALSE)</f>
        <v>No</v>
      </c>
      <c r="H1933" s="11">
        <f>VLOOKUP(A1933,'Medical Examinations'!$A$1:$L$2336,8,FALSE)</f>
        <v>0</v>
      </c>
      <c r="I1933" s="11" t="str">
        <f>VLOOKUP(A1933,'Medical Examinations'!$A$1:$L$2336,10,FALSE)</f>
        <v>No</v>
      </c>
      <c r="J1933" s="11" t="str">
        <f>VLOOKUP(A1933,'Medical Examinations'!$A$1:$L$2336,11,FALSE)</f>
        <v>Over Weight</v>
      </c>
      <c r="K1933" s="11" t="str">
        <f>VLOOKUP(A1933,'Medical Examinations'!$A$1:$L$2336,12,FALSE)</f>
        <v>Prediabetes</v>
      </c>
      <c r="L1933" s="10">
        <f ca="1">VLOOKUP(A1933,'Hospitalisation Details'!$A$1:$Q$2344,3,FALSE)</f>
        <v>1975</v>
      </c>
      <c r="M1933" s="10" t="str">
        <f ca="1">VLOOKUP(A1933,'Hospitalisation Details'!$A$1:$Q$2344,5,FALSE)</f>
        <v>Dec</v>
      </c>
      <c r="N1933" s="11">
        <f ca="1">VLOOKUP(A1933,'Hospitalisation Details'!$A$1:$Q$2344,6,FALSE)</f>
        <v>14</v>
      </c>
      <c r="O1933" s="17">
        <f ca="1">VLOOKUP(A1933,'Hospitalisation Details'!$A$1:$Q$2344,7,FALSE)</f>
        <v>27742</v>
      </c>
      <c r="P1933" s="11">
        <f ca="1">VLOOKUP(A1933,'Hospitalisation Details'!$A$1:$Q$2344,10,FALSE)</f>
        <v>25309.49</v>
      </c>
      <c r="Q1933" s="11" t="str">
        <f ca="1">VLOOKUP(A1933,'Hospitalisation Details'!$A$1:$Q$2344,12,FALSE)</f>
        <v>tier - 2</v>
      </c>
      <c r="R1933" s="11" t="str">
        <f ca="1">VLOOKUP(A1933,'Hospitalisation Details'!$A$1:$Q$2344,14,FALSE)</f>
        <v>tier - 1</v>
      </c>
      <c r="S1933" s="11">
        <f ca="1">VLOOKUP(A1933,'Hospitalisation Details'!$A$1:$Q$2344,17,FALSE)</f>
        <v>49</v>
      </c>
      <c r="T1933" s="11" t="str">
        <f ca="1">VLOOKUP(A1933,'Hospitalisation Details'!$A$1:$Q$2336,16,FALSE)</f>
        <v>R1011</v>
      </c>
    </row>
    <row r="1934" ht="15.5" spans="1:20">
      <c r="A1934" s="10" t="s">
        <v>6921</v>
      </c>
      <c r="B1934" s="11" t="str">
        <f>VLOOKUP(A1934,'Customer Names'!$H$6:$K$2340,3,FALSE)</f>
        <v>  Kevin</v>
      </c>
      <c r="C1934" s="11">
        <f>VLOOKUP(A1934,'Medical Examinations'!$A$1:$L$2336,2,FALSE)</f>
        <v>18.22</v>
      </c>
      <c r="D1934" s="11">
        <f>VLOOKUP(A1934,'Medical Examinations'!$A$1:$L$2336,3,FALSE)</f>
        <v>10.27</v>
      </c>
      <c r="E1934" s="11" t="str">
        <f>VLOOKUP(A1934,'Medical Examinations'!$A$1:$L$2336,4,FALSE)</f>
        <v>yes</v>
      </c>
      <c r="F1934" s="11" t="str">
        <f>VLOOKUP(A1934,'Medical Examinations'!$A$1:$L$2336,5,FALSE)</f>
        <v>No</v>
      </c>
      <c r="G1934" s="11" t="str">
        <f>VLOOKUP(A1934,'Medical Examinations'!$A$1:$L$2336,6,FALSE)</f>
        <v>No</v>
      </c>
      <c r="H1934" s="11">
        <f>VLOOKUP(A1934,'Medical Examinations'!$A$1:$L$2336,8,FALSE)</f>
        <v>1</v>
      </c>
      <c r="I1934" s="11" t="str">
        <f>VLOOKUP(A1934,'Medical Examinations'!$A$1:$L$2336,10,FALSE)</f>
        <v>No</v>
      </c>
      <c r="J1934" s="11" t="str">
        <f>VLOOKUP(A1934,'Medical Examinations'!$A$1:$L$2336,11,FALSE)</f>
        <v>Under Weight</v>
      </c>
      <c r="K1934" s="11" t="str">
        <f>VLOOKUP(A1934,'Medical Examinations'!$A$1:$L$2336,12,FALSE)</f>
        <v>Diabetes</v>
      </c>
      <c r="L1934" s="10">
        <f ca="1">VLOOKUP(A1934,'Hospitalisation Details'!$A$1:$Q$2344,3,FALSE)</f>
        <v>1972</v>
      </c>
      <c r="M1934" s="10" t="str">
        <f ca="1">VLOOKUP(A1934,'Hospitalisation Details'!$A$1:$Q$2344,5,FALSE)</f>
        <v>Sep</v>
      </c>
      <c r="N1934" s="11">
        <f ca="1">VLOOKUP(A1934,'Hospitalisation Details'!$A$1:$Q$2344,6,FALSE)</f>
        <v>26</v>
      </c>
      <c r="O1934" s="17">
        <f ca="1">VLOOKUP(A1934,'Hospitalisation Details'!$A$1:$Q$2344,7,FALSE)</f>
        <v>26568</v>
      </c>
      <c r="P1934" s="11">
        <f ca="1">VLOOKUP(A1934,'Hospitalisation Details'!$A$1:$Q$2344,10,FALSE)</f>
        <v>25333.33</v>
      </c>
      <c r="Q1934" s="11" t="str">
        <f ca="1">VLOOKUP(A1934,'Hospitalisation Details'!$A$1:$Q$2344,12,FALSE)</f>
        <v>tier - 2</v>
      </c>
      <c r="R1934" s="11" t="str">
        <f ca="1">VLOOKUP(A1934,'Hospitalisation Details'!$A$1:$Q$2344,14,FALSE)</f>
        <v>tier - 2</v>
      </c>
      <c r="S1934" s="11">
        <f ca="1">VLOOKUP(A1934,'Hospitalisation Details'!$A$1:$Q$2344,17,FALSE)</f>
        <v>53</v>
      </c>
      <c r="T1934" s="11" t="str">
        <f ca="1">VLOOKUP(A1934,'Hospitalisation Details'!$A$1:$Q$2336,16,FALSE)</f>
        <v>R1017</v>
      </c>
    </row>
    <row r="1935" ht="15.5" spans="1:20">
      <c r="A1935" s="10" t="s">
        <v>6924</v>
      </c>
      <c r="B1935" s="11" t="str">
        <f>VLOOKUP(A1935,'Customer Names'!$H$6:$K$2340,3,FALSE)</f>
        <v>  Jessica</v>
      </c>
      <c r="C1935" s="11">
        <f>VLOOKUP(A1935,'Medical Examinations'!$A$1:$L$2336,2,FALSE)</f>
        <v>26.03</v>
      </c>
      <c r="D1935" s="11">
        <f>VLOOKUP(A1935,'Medical Examinations'!$A$1:$L$2336,3,FALSE)</f>
        <v>5.97</v>
      </c>
      <c r="E1935" s="11" t="str">
        <f>VLOOKUP(A1935,'Medical Examinations'!$A$1:$L$2336,4,FALSE)</f>
        <v>No</v>
      </c>
      <c r="F1935" s="11" t="str">
        <f>VLOOKUP(A1935,'Medical Examinations'!$A$1:$L$2336,5,FALSE)</f>
        <v>No</v>
      </c>
      <c r="G1935" s="11" t="str">
        <f>VLOOKUP(A1935,'Medical Examinations'!$A$1:$L$2336,6,FALSE)</f>
        <v>Yes</v>
      </c>
      <c r="H1935" s="11">
        <f>VLOOKUP(A1935,'Medical Examinations'!$A$1:$L$2336,8,FALSE)</f>
        <v>1</v>
      </c>
      <c r="I1935" s="11" t="str">
        <f>VLOOKUP(A1935,'Medical Examinations'!$A$1:$L$2336,10,FALSE)</f>
        <v>No</v>
      </c>
      <c r="J1935" s="11" t="str">
        <f>VLOOKUP(A1935,'Medical Examinations'!$A$1:$L$2336,11,FALSE)</f>
        <v>Over Weight</v>
      </c>
      <c r="K1935" s="11" t="str">
        <f>VLOOKUP(A1935,'Medical Examinations'!$A$1:$L$2336,12,FALSE)</f>
        <v>Prediabetes</v>
      </c>
      <c r="L1935" s="10">
        <f ca="1">VLOOKUP(A1935,'Hospitalisation Details'!$A$1:$Q$2344,3,FALSE)</f>
        <v>1968</v>
      </c>
      <c r="M1935" s="10" t="str">
        <f ca="1">VLOOKUP(A1935,'Hospitalisation Details'!$A$1:$Q$2344,5,FALSE)</f>
        <v>Aug</v>
      </c>
      <c r="N1935" s="11">
        <f ca="1">VLOOKUP(A1935,'Hospitalisation Details'!$A$1:$Q$2344,6,FALSE)</f>
        <v>22</v>
      </c>
      <c r="O1935" s="17">
        <f ca="1">VLOOKUP(A1935,'Hospitalisation Details'!$A$1:$Q$2344,7,FALSE)</f>
        <v>25072</v>
      </c>
      <c r="P1935" s="11">
        <f ca="1">VLOOKUP(A1935,'Hospitalisation Details'!$A$1:$Q$2344,10,FALSE)</f>
        <v>25382.3</v>
      </c>
      <c r="Q1935" s="11" t="str">
        <f ca="1">VLOOKUP(A1935,'Hospitalisation Details'!$A$1:$Q$2344,12,FALSE)</f>
        <v>tier - 2</v>
      </c>
      <c r="R1935" s="11" t="str">
        <f ca="1">VLOOKUP(A1935,'Hospitalisation Details'!$A$1:$Q$2344,14,FALSE)</f>
        <v>tier - 2</v>
      </c>
      <c r="S1935" s="11">
        <f ca="1">VLOOKUP(A1935,'Hospitalisation Details'!$A$1:$Q$2344,17,FALSE)</f>
        <v>57</v>
      </c>
      <c r="T1935" s="11" t="str">
        <f ca="1">VLOOKUP(A1935,'Hospitalisation Details'!$A$1:$Q$2336,16,FALSE)</f>
        <v>R1011</v>
      </c>
    </row>
    <row r="1936" ht="15.5" spans="1:20">
      <c r="A1936" s="10" t="s">
        <v>6926</v>
      </c>
      <c r="B1936" s="11" t="str">
        <f>VLOOKUP(A1936,'Customer Names'!$H$6:$K$2340,3,FALSE)</f>
        <v>  Amanda R</v>
      </c>
      <c r="C1936" s="11">
        <f>VLOOKUP(A1936,'Medical Examinations'!$A$1:$L$2336,2,FALSE)</f>
        <v>17.29</v>
      </c>
      <c r="D1936" s="11">
        <f>VLOOKUP(A1936,'Medical Examinations'!$A$1:$L$2336,3,FALSE)</f>
        <v>4.98</v>
      </c>
      <c r="E1936" s="11" t="str">
        <f>VLOOKUP(A1936,'Medical Examinations'!$A$1:$L$2336,4,FALSE)</f>
        <v>No</v>
      </c>
      <c r="F1936" s="11" t="str">
        <f>VLOOKUP(A1936,'Medical Examinations'!$A$1:$L$2336,5,FALSE)</f>
        <v>No</v>
      </c>
      <c r="G1936" s="11" t="str">
        <f>VLOOKUP(A1936,'Medical Examinations'!$A$1:$L$2336,6,FALSE)</f>
        <v>No</v>
      </c>
      <c r="H1936" s="11">
        <f>VLOOKUP(A1936,'Medical Examinations'!$A$1:$L$2336,8,FALSE)</f>
        <v>0</v>
      </c>
      <c r="I1936" s="11" t="str">
        <f>VLOOKUP(A1936,'Medical Examinations'!$A$1:$L$2336,10,FALSE)</f>
        <v>No</v>
      </c>
      <c r="J1936" s="11" t="str">
        <f>VLOOKUP(A1936,'Medical Examinations'!$A$1:$L$2336,11,FALSE)</f>
        <v>Under Weight</v>
      </c>
      <c r="K1936" s="11" t="str">
        <f>VLOOKUP(A1936,'Medical Examinations'!$A$1:$L$2336,12,FALSE)</f>
        <v>Normal</v>
      </c>
      <c r="L1936" s="10">
        <f ca="1">VLOOKUP(A1936,'Hospitalisation Details'!$A$1:$Q$2344,3,FALSE)</f>
        <v>1968</v>
      </c>
      <c r="M1936" s="10" t="str">
        <f ca="1">VLOOKUP(A1936,'Hospitalisation Details'!$A$1:$Q$2344,5,FALSE)</f>
        <v>Dec</v>
      </c>
      <c r="N1936" s="11">
        <f ca="1">VLOOKUP(A1936,'Hospitalisation Details'!$A$1:$Q$2344,6,FALSE)</f>
        <v>11</v>
      </c>
      <c r="O1936" s="17">
        <f ca="1">VLOOKUP(A1936,'Hospitalisation Details'!$A$1:$Q$2344,7,FALSE)</f>
        <v>25183</v>
      </c>
      <c r="P1936" s="11">
        <f ca="1">VLOOKUP(A1936,'Hospitalisation Details'!$A$1:$Q$2344,10,FALSE)</f>
        <v>25517.11</v>
      </c>
      <c r="Q1936" s="11" t="str">
        <f ca="1">VLOOKUP(A1936,'Hospitalisation Details'!$A$1:$Q$2344,12,FALSE)</f>
        <v>tier - 2</v>
      </c>
      <c r="R1936" s="11" t="str">
        <f ca="1">VLOOKUP(A1936,'Hospitalisation Details'!$A$1:$Q$2344,14,FALSE)</f>
        <v>tier - 3</v>
      </c>
      <c r="S1936" s="11">
        <f ca="1">VLOOKUP(A1936,'Hospitalisation Details'!$A$1:$Q$2344,17,FALSE)</f>
        <v>56</v>
      </c>
      <c r="T1936" s="11" t="str">
        <f ca="1">VLOOKUP(A1936,'Hospitalisation Details'!$A$1:$Q$2336,16,FALSE)</f>
        <v>R1017</v>
      </c>
    </row>
    <row r="1937" ht="15.5" spans="1:20">
      <c r="A1937" s="10" t="s">
        <v>6930</v>
      </c>
      <c r="B1937" s="11" t="str">
        <f>VLOOKUP(A1937,'Customer Names'!$H$6:$K$2340,3,FALSE)</f>
        <v>  Murray W</v>
      </c>
      <c r="C1937" s="11">
        <f>VLOOKUP(A1937,'Medical Examinations'!$A$1:$L$2336,2,FALSE)</f>
        <v>18.17</v>
      </c>
      <c r="D1937" s="11">
        <f>VLOOKUP(A1937,'Medical Examinations'!$A$1:$L$2336,3,FALSE)</f>
        <v>6.91</v>
      </c>
      <c r="E1937" s="11" t="str">
        <f>VLOOKUP(A1937,'Medical Examinations'!$A$1:$L$2336,4,FALSE)</f>
        <v>yes</v>
      </c>
      <c r="F1937" s="11" t="str">
        <f>VLOOKUP(A1937,'Medical Examinations'!$A$1:$L$2336,5,FALSE)</f>
        <v>No</v>
      </c>
      <c r="G1937" s="11" t="str">
        <f>VLOOKUP(A1937,'Medical Examinations'!$A$1:$L$2336,6,FALSE)</f>
        <v>No</v>
      </c>
      <c r="H1937" s="11">
        <f>VLOOKUP(A1937,'Medical Examinations'!$A$1:$L$2336,8,FALSE)</f>
        <v>1</v>
      </c>
      <c r="I1937" s="11" t="str">
        <f>VLOOKUP(A1937,'Medical Examinations'!$A$1:$L$2336,10,FALSE)</f>
        <v>No</v>
      </c>
      <c r="J1937" s="11" t="str">
        <f>VLOOKUP(A1937,'Medical Examinations'!$A$1:$L$2336,11,FALSE)</f>
        <v>Under Weight</v>
      </c>
      <c r="K1937" s="11" t="str">
        <f>VLOOKUP(A1937,'Medical Examinations'!$A$1:$L$2336,12,FALSE)</f>
        <v>Diabetes</v>
      </c>
      <c r="L1937" s="10">
        <f ca="1">VLOOKUP(A1937,'Hospitalisation Details'!$A$1:$Q$2344,3,FALSE)</f>
        <v>2001</v>
      </c>
      <c r="M1937" s="10" t="str">
        <f ca="1">VLOOKUP(A1937,'Hospitalisation Details'!$A$1:$Q$2344,5,FALSE)</f>
        <v>Aug</v>
      </c>
      <c r="N1937" s="11">
        <f ca="1">VLOOKUP(A1937,'Hospitalisation Details'!$A$1:$Q$2344,6,FALSE)</f>
        <v>2</v>
      </c>
      <c r="O1937" s="17">
        <f ca="1">VLOOKUP(A1937,'Hospitalisation Details'!$A$1:$Q$2344,7,FALSE)</f>
        <v>37105</v>
      </c>
      <c r="P1937" s="11">
        <f ca="1">VLOOKUP(A1937,'Hospitalisation Details'!$A$1:$Q$2344,10,FALSE)</f>
        <v>25648.98</v>
      </c>
      <c r="Q1937" s="11" t="str">
        <f ca="1">VLOOKUP(A1937,'Hospitalisation Details'!$A$1:$Q$2344,12,FALSE)</f>
        <v>tier - 2</v>
      </c>
      <c r="R1937" s="11" t="str">
        <f ca="1">VLOOKUP(A1937,'Hospitalisation Details'!$A$1:$Q$2344,14,FALSE)</f>
        <v>tier - 1</v>
      </c>
      <c r="S1937" s="11">
        <f ca="1">VLOOKUP(A1937,'Hospitalisation Details'!$A$1:$Q$2344,17,FALSE)</f>
        <v>24</v>
      </c>
      <c r="T1937" s="11" t="str">
        <f ca="1">VLOOKUP(A1937,'Hospitalisation Details'!$A$1:$Q$2336,16,FALSE)</f>
        <v>R1011</v>
      </c>
    </row>
    <row r="1938" ht="15.5" spans="1:20">
      <c r="A1938" s="10" t="s">
        <v>6934</v>
      </c>
      <c r="B1938" s="11" t="str">
        <f>VLOOKUP(A1938,'Customer Names'!$H$6:$K$2340,3,FALSE)</f>
        <v>  Meghan P</v>
      </c>
      <c r="C1938" s="11">
        <f>VLOOKUP(A1938,'Medical Examinations'!$A$1:$L$2336,2,FALSE)</f>
        <v>32.54</v>
      </c>
      <c r="D1938" s="11">
        <f>VLOOKUP(A1938,'Medical Examinations'!$A$1:$L$2336,3,FALSE)</f>
        <v>6.38</v>
      </c>
      <c r="E1938" s="11" t="str">
        <f>VLOOKUP(A1938,'Medical Examinations'!$A$1:$L$2336,4,FALSE)</f>
        <v>No</v>
      </c>
      <c r="F1938" s="11" t="str">
        <f>VLOOKUP(A1938,'Medical Examinations'!$A$1:$L$2336,5,FALSE)</f>
        <v>yes</v>
      </c>
      <c r="G1938" s="11" t="str">
        <f>VLOOKUP(A1938,'Medical Examinations'!$A$1:$L$2336,6,FALSE)</f>
        <v>No</v>
      </c>
      <c r="H1938" s="11">
        <f>VLOOKUP(A1938,'Medical Examinations'!$A$1:$L$2336,8,FALSE)</f>
        <v>1</v>
      </c>
      <c r="I1938" s="11" t="str">
        <f>VLOOKUP(A1938,'Medical Examinations'!$A$1:$L$2336,10,FALSE)</f>
        <v>No</v>
      </c>
      <c r="J1938" s="11" t="str">
        <f>VLOOKUP(A1938,'Medical Examinations'!$A$1:$L$2336,11,FALSE)</f>
        <v>Obesity</v>
      </c>
      <c r="K1938" s="11" t="str">
        <f>VLOOKUP(A1938,'Medical Examinations'!$A$1:$L$2336,12,FALSE)</f>
        <v>Prediabetes</v>
      </c>
      <c r="L1938" s="10">
        <f ca="1">VLOOKUP(A1938,'Hospitalisation Details'!$A$1:$Q$2344,3,FALSE)</f>
        <v>1972</v>
      </c>
      <c r="M1938" s="10" t="str">
        <f ca="1">VLOOKUP(A1938,'Hospitalisation Details'!$A$1:$Q$2344,5,FALSE)</f>
        <v>Jul</v>
      </c>
      <c r="N1938" s="11">
        <f ca="1">VLOOKUP(A1938,'Hospitalisation Details'!$A$1:$Q$2344,6,FALSE)</f>
        <v>17</v>
      </c>
      <c r="O1938" s="17">
        <f ca="1">VLOOKUP(A1938,'Hospitalisation Details'!$A$1:$Q$2344,7,FALSE)</f>
        <v>26497</v>
      </c>
      <c r="P1938" s="11">
        <f ca="1">VLOOKUP(A1938,'Hospitalisation Details'!$A$1:$Q$2344,10,FALSE)</f>
        <v>25656.58</v>
      </c>
      <c r="Q1938" s="11" t="str">
        <f ca="1">VLOOKUP(A1938,'Hospitalisation Details'!$A$1:$Q$2344,12,FALSE)</f>
        <v>tier - 2</v>
      </c>
      <c r="R1938" s="11" t="str">
        <f ca="1">VLOOKUP(A1938,'Hospitalisation Details'!$A$1:$Q$2344,14,FALSE)</f>
        <v>tier - 3</v>
      </c>
      <c r="S1938" s="11">
        <f ca="1">VLOOKUP(A1938,'Hospitalisation Details'!$A$1:$Q$2344,17,FALSE)</f>
        <v>53</v>
      </c>
      <c r="T1938" s="11" t="str">
        <f ca="1">VLOOKUP(A1938,'Hospitalisation Details'!$A$1:$Q$2336,16,FALSE)</f>
        <v>R1024</v>
      </c>
    </row>
    <row r="1939" ht="15.5" spans="1:20">
      <c r="A1939" s="10" t="s">
        <v>6937</v>
      </c>
      <c r="B1939" s="11" t="str">
        <f>VLOOKUP(A1939,'Customer Names'!$H$6:$K$2340,3,FALSE)</f>
        <v>  David</v>
      </c>
      <c r="C1939" s="11">
        <f>VLOOKUP(A1939,'Medical Examinations'!$A$1:$L$2336,2,FALSE)</f>
        <v>30.25</v>
      </c>
      <c r="D1939" s="11">
        <f>VLOOKUP(A1939,'Medical Examinations'!$A$1:$L$2336,3,FALSE)</f>
        <v>4.77</v>
      </c>
      <c r="E1939" s="11" t="str">
        <f>VLOOKUP(A1939,'Medical Examinations'!$A$1:$L$2336,4,FALSE)</f>
        <v>No</v>
      </c>
      <c r="F1939" s="11" t="str">
        <f>VLOOKUP(A1939,'Medical Examinations'!$A$1:$L$2336,5,FALSE)</f>
        <v>No</v>
      </c>
      <c r="G1939" s="11" t="str">
        <f>VLOOKUP(A1939,'Medical Examinations'!$A$1:$L$2336,6,FALSE)</f>
        <v>No</v>
      </c>
      <c r="H1939" s="11">
        <f>VLOOKUP(A1939,'Medical Examinations'!$A$1:$L$2336,8,FALSE)</f>
        <v>0</v>
      </c>
      <c r="I1939" s="11" t="str">
        <f>VLOOKUP(A1939,'Medical Examinations'!$A$1:$L$2336,10,FALSE)</f>
        <v>No</v>
      </c>
      <c r="J1939" s="11" t="str">
        <f>VLOOKUP(A1939,'Medical Examinations'!$A$1:$L$2336,11,FALSE)</f>
        <v>Obesity</v>
      </c>
      <c r="K1939" s="11" t="str">
        <f>VLOOKUP(A1939,'Medical Examinations'!$A$1:$L$2336,12,FALSE)</f>
        <v>Normal</v>
      </c>
      <c r="L1939" s="10">
        <f ca="1">VLOOKUP(A1939,'Hospitalisation Details'!$A$1:$Q$2344,3,FALSE)</f>
        <v>1963</v>
      </c>
      <c r="M1939" s="10" t="str">
        <f ca="1">VLOOKUP(A1939,'Hospitalisation Details'!$A$1:$Q$2344,5,FALSE)</f>
        <v>Aug</v>
      </c>
      <c r="N1939" s="11">
        <f ca="1">VLOOKUP(A1939,'Hospitalisation Details'!$A$1:$Q$2344,6,FALSE)</f>
        <v>21</v>
      </c>
      <c r="O1939" s="17">
        <f ca="1">VLOOKUP(A1939,'Hospitalisation Details'!$A$1:$Q$2344,7,FALSE)</f>
        <v>23244</v>
      </c>
      <c r="P1939" s="11">
        <f ca="1">VLOOKUP(A1939,'Hospitalisation Details'!$A$1:$Q$2344,10,FALSE)</f>
        <v>25678.78</v>
      </c>
      <c r="Q1939" s="11" t="str">
        <f ca="1">VLOOKUP(A1939,'Hospitalisation Details'!$A$1:$Q$2344,12,FALSE)</f>
        <v>tier - 2</v>
      </c>
      <c r="R1939" s="11" t="str">
        <f ca="1">VLOOKUP(A1939,'Hospitalisation Details'!$A$1:$Q$2344,14,FALSE)</f>
        <v>tier - 3</v>
      </c>
      <c r="S1939" s="11">
        <f ca="1">VLOOKUP(A1939,'Hospitalisation Details'!$A$1:$Q$2344,17,FALSE)</f>
        <v>62</v>
      </c>
      <c r="T1939" s="11" t="str">
        <f ca="1">VLOOKUP(A1939,'Hospitalisation Details'!$A$1:$Q$2336,16,FALSE)</f>
        <v>R1012</v>
      </c>
    </row>
    <row r="1940" ht="15.5" spans="1:20">
      <c r="A1940" s="10" t="s">
        <v>6940</v>
      </c>
      <c r="B1940" s="11" t="str">
        <f>VLOOKUP(A1940,'Customer Names'!$H$6:$K$2340,3,FALSE)</f>
        <v>  Seth</v>
      </c>
      <c r="C1940" s="11">
        <f>VLOOKUP(A1940,'Medical Examinations'!$A$1:$L$2336,2,FALSE)</f>
        <v>19.59</v>
      </c>
      <c r="D1940" s="11">
        <f>VLOOKUP(A1940,'Medical Examinations'!$A$1:$L$2336,3,FALSE)</f>
        <v>6.04</v>
      </c>
      <c r="E1940" s="11" t="str">
        <f>VLOOKUP(A1940,'Medical Examinations'!$A$1:$L$2336,4,FALSE)</f>
        <v>yes</v>
      </c>
      <c r="F1940" s="11" t="str">
        <f>VLOOKUP(A1940,'Medical Examinations'!$A$1:$L$2336,5,FALSE)</f>
        <v>No</v>
      </c>
      <c r="G1940" s="11" t="str">
        <f>VLOOKUP(A1940,'Medical Examinations'!$A$1:$L$2336,6,FALSE)</f>
        <v>No</v>
      </c>
      <c r="H1940" s="11">
        <f>VLOOKUP(A1940,'Medical Examinations'!$A$1:$L$2336,8,FALSE)</f>
        <v>1</v>
      </c>
      <c r="I1940" s="11" t="str">
        <f>VLOOKUP(A1940,'Medical Examinations'!$A$1:$L$2336,10,FALSE)</f>
        <v>No</v>
      </c>
      <c r="J1940" s="11" t="str">
        <f>VLOOKUP(A1940,'Medical Examinations'!$A$1:$L$2336,11,FALSE)</f>
        <v>Normal Weight</v>
      </c>
      <c r="K1940" s="11" t="str">
        <f>VLOOKUP(A1940,'Medical Examinations'!$A$1:$L$2336,12,FALSE)</f>
        <v>Prediabetes</v>
      </c>
      <c r="L1940" s="10">
        <f ca="1">VLOOKUP(A1940,'Hospitalisation Details'!$A$1:$Q$2344,3,FALSE)</f>
        <v>1970</v>
      </c>
      <c r="M1940" s="10" t="str">
        <f ca="1">VLOOKUP(A1940,'Hospitalisation Details'!$A$1:$Q$2344,5,FALSE)</f>
        <v>Dec</v>
      </c>
      <c r="N1940" s="11">
        <f ca="1">VLOOKUP(A1940,'Hospitalisation Details'!$A$1:$Q$2344,6,FALSE)</f>
        <v>3</v>
      </c>
      <c r="O1940" s="17">
        <f ca="1">VLOOKUP(A1940,'Hospitalisation Details'!$A$1:$Q$2344,7,FALSE)</f>
        <v>25905</v>
      </c>
      <c r="P1940" s="11">
        <f ca="1">VLOOKUP(A1940,'Hospitalisation Details'!$A$1:$Q$2344,10,FALSE)</f>
        <v>25992.82</v>
      </c>
      <c r="Q1940" s="11" t="str">
        <f ca="1">VLOOKUP(A1940,'Hospitalisation Details'!$A$1:$Q$2344,12,FALSE)</f>
        <v>tier - 2</v>
      </c>
      <c r="R1940" s="11" t="str">
        <f ca="1">VLOOKUP(A1940,'Hospitalisation Details'!$A$1:$Q$2344,14,FALSE)</f>
        <v>tier - 2</v>
      </c>
      <c r="S1940" s="11">
        <f ca="1">VLOOKUP(A1940,'Hospitalisation Details'!$A$1:$Q$2344,17,FALSE)</f>
        <v>54</v>
      </c>
      <c r="T1940" s="11" t="str">
        <f ca="1">VLOOKUP(A1940,'Hospitalisation Details'!$A$1:$Q$2336,16,FALSE)</f>
        <v>R1013</v>
      </c>
    </row>
    <row r="1941" ht="15.5" spans="1:20">
      <c r="A1941" s="10" t="s">
        <v>6944</v>
      </c>
      <c r="B1941" s="11" t="str">
        <f>VLOOKUP(A1941,'Customer Names'!$H$6:$K$2340,3,FALSE)</f>
        <v>  Michael P</v>
      </c>
      <c r="C1941" s="11">
        <f>VLOOKUP(A1941,'Medical Examinations'!$A$1:$L$2336,2,FALSE)</f>
        <v>45.9</v>
      </c>
      <c r="D1941" s="11">
        <f>VLOOKUP(A1941,'Medical Examinations'!$A$1:$L$2336,3,FALSE)</f>
        <v>4.3</v>
      </c>
      <c r="E1941" s="11" t="str">
        <f>VLOOKUP(A1941,'Medical Examinations'!$A$1:$L$2336,4,FALSE)</f>
        <v>yes</v>
      </c>
      <c r="F1941" s="11" t="str">
        <f>VLOOKUP(A1941,'Medical Examinations'!$A$1:$L$2336,5,FALSE)</f>
        <v>No</v>
      </c>
      <c r="G1941" s="11" t="str">
        <f>VLOOKUP(A1941,'Medical Examinations'!$A$1:$L$2336,6,FALSE)</f>
        <v>No</v>
      </c>
      <c r="H1941" s="11">
        <f>VLOOKUP(A1941,'Medical Examinations'!$A$1:$L$2336,8,FALSE)</f>
        <v>1</v>
      </c>
      <c r="I1941" s="11" t="str">
        <f>VLOOKUP(A1941,'Medical Examinations'!$A$1:$L$2336,10,FALSE)</f>
        <v>No</v>
      </c>
      <c r="J1941" s="11" t="str">
        <f>VLOOKUP(A1941,'Medical Examinations'!$A$1:$L$2336,11,FALSE)</f>
        <v>Obesity</v>
      </c>
      <c r="K1941" s="11" t="str">
        <f>VLOOKUP(A1941,'Medical Examinations'!$A$1:$L$2336,12,FALSE)</f>
        <v>Normal</v>
      </c>
      <c r="L1941" s="10">
        <f ca="1">VLOOKUP(A1941,'Hospitalisation Details'!$A$1:$Q$2344,3,FALSE)</f>
        <v>2001</v>
      </c>
      <c r="M1941" s="10" t="str">
        <f ca="1">VLOOKUP(A1941,'Hospitalisation Details'!$A$1:$Q$2344,5,FALSE)</f>
        <v>Jun</v>
      </c>
      <c r="N1941" s="11">
        <f ca="1">VLOOKUP(A1941,'Hospitalisation Details'!$A$1:$Q$2344,6,FALSE)</f>
        <v>5</v>
      </c>
      <c r="O1941" s="17">
        <f ca="1">VLOOKUP(A1941,'Hospitalisation Details'!$A$1:$Q$2344,7,FALSE)</f>
        <v>37047</v>
      </c>
      <c r="P1941" s="11">
        <f ca="1">VLOOKUP(A1941,'Hospitalisation Details'!$A$1:$Q$2344,10,FALSE)</f>
        <v>26018.95</v>
      </c>
      <c r="Q1941" s="11" t="str">
        <f ca="1">VLOOKUP(A1941,'Hospitalisation Details'!$A$1:$Q$2344,12,FALSE)</f>
        <v>tier - 2</v>
      </c>
      <c r="R1941" s="11" t="str">
        <f ca="1">VLOOKUP(A1941,'Hospitalisation Details'!$A$1:$Q$2344,14,FALSE)</f>
        <v>tier - 2</v>
      </c>
      <c r="S1941" s="11">
        <f ca="1">VLOOKUP(A1941,'Hospitalisation Details'!$A$1:$Q$2344,17,FALSE)</f>
        <v>24</v>
      </c>
      <c r="T1941" s="11" t="str">
        <f ca="1">VLOOKUP(A1941,'Hospitalisation Details'!$A$1:$Q$2336,16,FALSE)</f>
        <v>R1012</v>
      </c>
    </row>
    <row r="1942" ht="15.5" spans="1:20">
      <c r="A1942" s="10" t="s">
        <v>6948</v>
      </c>
      <c r="B1942" s="11" t="str">
        <f>VLOOKUP(A1942,'Customer Names'!$H$6:$K$2340,3,FALSE)</f>
        <v>  Russell M</v>
      </c>
      <c r="C1942" s="11">
        <f>VLOOKUP(A1942,'Medical Examinations'!$A$1:$L$2336,2,FALSE)</f>
        <v>17.06</v>
      </c>
      <c r="D1942" s="11">
        <f>VLOOKUP(A1942,'Medical Examinations'!$A$1:$L$2336,3,FALSE)</f>
        <v>8.75</v>
      </c>
      <c r="E1942" s="11" t="str">
        <f>VLOOKUP(A1942,'Medical Examinations'!$A$1:$L$2336,4,FALSE)</f>
        <v>yes</v>
      </c>
      <c r="F1942" s="11" t="str">
        <f>VLOOKUP(A1942,'Medical Examinations'!$A$1:$L$2336,5,FALSE)</f>
        <v>No</v>
      </c>
      <c r="G1942" s="11" t="str">
        <f>VLOOKUP(A1942,'Medical Examinations'!$A$1:$L$2336,6,FALSE)</f>
        <v>No</v>
      </c>
      <c r="H1942" s="11">
        <f>VLOOKUP(A1942,'Medical Examinations'!$A$1:$L$2336,8,FALSE)</f>
        <v>0</v>
      </c>
      <c r="I1942" s="11" t="str">
        <f>VLOOKUP(A1942,'Medical Examinations'!$A$1:$L$2336,10,FALSE)</f>
        <v>No</v>
      </c>
      <c r="J1942" s="11" t="str">
        <f>VLOOKUP(A1942,'Medical Examinations'!$A$1:$L$2336,11,FALSE)</f>
        <v>Under Weight</v>
      </c>
      <c r="K1942" s="11" t="str">
        <f>VLOOKUP(A1942,'Medical Examinations'!$A$1:$L$2336,12,FALSE)</f>
        <v>Diabetes</v>
      </c>
      <c r="L1942" s="10">
        <f ca="1">VLOOKUP(A1942,'Hospitalisation Details'!$A$1:$Q$2344,3,FALSE)</f>
        <v>2000</v>
      </c>
      <c r="M1942" s="10" t="str">
        <f ca="1">VLOOKUP(A1942,'Hospitalisation Details'!$A$1:$Q$2344,5,FALSE)</f>
        <v>Dec</v>
      </c>
      <c r="N1942" s="11">
        <f ca="1">VLOOKUP(A1942,'Hospitalisation Details'!$A$1:$Q$2344,6,FALSE)</f>
        <v>26</v>
      </c>
      <c r="O1942" s="17">
        <f ca="1">VLOOKUP(A1942,'Hospitalisation Details'!$A$1:$Q$2344,7,FALSE)</f>
        <v>36886</v>
      </c>
      <c r="P1942" s="11">
        <f ca="1">VLOOKUP(A1942,'Hospitalisation Details'!$A$1:$Q$2344,10,FALSE)</f>
        <v>26026.97</v>
      </c>
      <c r="Q1942" s="11" t="str">
        <f ca="1">VLOOKUP(A1942,'Hospitalisation Details'!$A$1:$Q$2344,12,FALSE)</f>
        <v>tier - 2</v>
      </c>
      <c r="R1942" s="11" t="str">
        <f ca="1">VLOOKUP(A1942,'Hospitalisation Details'!$A$1:$Q$2344,14,FALSE)</f>
        <v>tier - 3</v>
      </c>
      <c r="S1942" s="11">
        <f ca="1">VLOOKUP(A1942,'Hospitalisation Details'!$A$1:$Q$2344,17,FALSE)</f>
        <v>24</v>
      </c>
      <c r="T1942" s="11" t="str">
        <f ca="1">VLOOKUP(A1942,'Hospitalisation Details'!$A$1:$Q$2336,16,FALSE)</f>
        <v>R1011</v>
      </c>
    </row>
    <row r="1943" ht="15.5" spans="1:20">
      <c r="A1943" s="10" t="s">
        <v>6952</v>
      </c>
      <c r="B1943" s="11" t="str">
        <f>VLOOKUP(A1943,'Customer Names'!$H$6:$K$2340,3,FALSE)</f>
        <v>  Martin</v>
      </c>
      <c r="C1943" s="11">
        <f>VLOOKUP(A1943,'Medical Examinations'!$A$1:$L$2336,2,FALSE)</f>
        <v>32.07</v>
      </c>
      <c r="D1943" s="11">
        <f>VLOOKUP(A1943,'Medical Examinations'!$A$1:$L$2336,3,FALSE)</f>
        <v>5.25</v>
      </c>
      <c r="E1943" s="11" t="str">
        <f>VLOOKUP(A1943,'Medical Examinations'!$A$1:$L$2336,4,FALSE)</f>
        <v>No</v>
      </c>
      <c r="F1943" s="11" t="str">
        <f>VLOOKUP(A1943,'Medical Examinations'!$A$1:$L$2336,5,FALSE)</f>
        <v>No</v>
      </c>
      <c r="G1943" s="11" t="str">
        <f>VLOOKUP(A1943,'Medical Examinations'!$A$1:$L$2336,6,FALSE)</f>
        <v>Yes</v>
      </c>
      <c r="H1943" s="11">
        <f>VLOOKUP(A1943,'Medical Examinations'!$A$1:$L$2336,8,FALSE)</f>
        <v>1</v>
      </c>
      <c r="I1943" s="11" t="str">
        <f>VLOOKUP(A1943,'Medical Examinations'!$A$1:$L$2336,10,FALSE)</f>
        <v>No</v>
      </c>
      <c r="J1943" s="11" t="str">
        <f>VLOOKUP(A1943,'Medical Examinations'!$A$1:$L$2336,11,FALSE)</f>
        <v>Obesity</v>
      </c>
      <c r="K1943" s="11" t="str">
        <f>VLOOKUP(A1943,'Medical Examinations'!$A$1:$L$2336,12,FALSE)</f>
        <v>Normal</v>
      </c>
      <c r="L1943" s="10">
        <f ca="1">VLOOKUP(A1943,'Hospitalisation Details'!$A$1:$Q$2344,3,FALSE)</f>
        <v>1966</v>
      </c>
      <c r="M1943" s="10" t="str">
        <f ca="1">VLOOKUP(A1943,'Hospitalisation Details'!$A$1:$Q$2344,5,FALSE)</f>
        <v>Jul</v>
      </c>
      <c r="N1943" s="11">
        <f ca="1">VLOOKUP(A1943,'Hospitalisation Details'!$A$1:$Q$2344,6,FALSE)</f>
        <v>9</v>
      </c>
      <c r="O1943" s="17">
        <f ca="1">VLOOKUP(A1943,'Hospitalisation Details'!$A$1:$Q$2344,7,FALSE)</f>
        <v>24297</v>
      </c>
      <c r="P1943" s="11">
        <f ca="1">VLOOKUP(A1943,'Hospitalisation Details'!$A$1:$Q$2344,10,FALSE)</f>
        <v>26109.33</v>
      </c>
      <c r="Q1943" s="11" t="str">
        <f ca="1">VLOOKUP(A1943,'Hospitalisation Details'!$A$1:$Q$2344,12,FALSE)</f>
        <v>tier - 2</v>
      </c>
      <c r="R1943" s="11" t="str">
        <f ca="1">VLOOKUP(A1943,'Hospitalisation Details'!$A$1:$Q$2344,14,FALSE)</f>
        <v>tier - 3</v>
      </c>
      <c r="S1943" s="11">
        <f ca="1">VLOOKUP(A1943,'Hospitalisation Details'!$A$1:$Q$2344,17,FALSE)</f>
        <v>59</v>
      </c>
      <c r="T1943" s="11" t="str">
        <f ca="1">VLOOKUP(A1943,'Hospitalisation Details'!$A$1:$Q$2336,16,FALSE)</f>
        <v>R1012</v>
      </c>
    </row>
    <row r="1944" ht="15.5" spans="1:20">
      <c r="A1944" s="10" t="s">
        <v>6954</v>
      </c>
      <c r="B1944" s="11" t="str">
        <f>VLOOKUP(A1944,'Customer Names'!$H$6:$K$2340,3,FALSE)</f>
        <v>  Michael</v>
      </c>
      <c r="C1944" s="11">
        <f>VLOOKUP(A1944,'Medical Examinations'!$A$1:$L$2336,2,FALSE)</f>
        <v>16.5</v>
      </c>
      <c r="D1944" s="11">
        <f>VLOOKUP(A1944,'Medical Examinations'!$A$1:$L$2336,3,FALSE)</f>
        <v>5.03</v>
      </c>
      <c r="E1944" s="11" t="str">
        <f>VLOOKUP(A1944,'Medical Examinations'!$A$1:$L$2336,4,FALSE)</f>
        <v>No</v>
      </c>
      <c r="F1944" s="11" t="str">
        <f>VLOOKUP(A1944,'Medical Examinations'!$A$1:$L$2336,5,FALSE)</f>
        <v>No</v>
      </c>
      <c r="G1944" s="11" t="str">
        <f>VLOOKUP(A1944,'Medical Examinations'!$A$1:$L$2336,6,FALSE)</f>
        <v>No</v>
      </c>
      <c r="H1944" s="11">
        <f>VLOOKUP(A1944,'Medical Examinations'!$A$1:$L$2336,8,FALSE)</f>
        <v>1</v>
      </c>
      <c r="I1944" s="11" t="str">
        <f>VLOOKUP(A1944,'Medical Examinations'!$A$1:$L$2336,10,FALSE)</f>
        <v>No</v>
      </c>
      <c r="J1944" s="11" t="str">
        <f>VLOOKUP(A1944,'Medical Examinations'!$A$1:$L$2336,11,FALSE)</f>
        <v>Under Weight</v>
      </c>
      <c r="K1944" s="11" t="str">
        <f>VLOOKUP(A1944,'Medical Examinations'!$A$1:$L$2336,12,FALSE)</f>
        <v>Normal</v>
      </c>
      <c r="L1944" s="10">
        <f ca="1">VLOOKUP(A1944,'Hospitalisation Details'!$A$1:$Q$2344,3,FALSE)</f>
        <v>2002</v>
      </c>
      <c r="M1944" s="10" t="str">
        <f ca="1">VLOOKUP(A1944,'Hospitalisation Details'!$A$1:$Q$2344,5,FALSE)</f>
        <v>Oct</v>
      </c>
      <c r="N1944" s="11">
        <f ca="1">VLOOKUP(A1944,'Hospitalisation Details'!$A$1:$Q$2344,6,FALSE)</f>
        <v>11</v>
      </c>
      <c r="O1944" s="17">
        <f ca="1">VLOOKUP(A1944,'Hospitalisation Details'!$A$1:$Q$2344,7,FALSE)</f>
        <v>37540</v>
      </c>
      <c r="P1944" s="11">
        <f ca="1">VLOOKUP(A1944,'Hospitalisation Details'!$A$1:$Q$2344,10,FALSE)</f>
        <v>26125.67</v>
      </c>
      <c r="Q1944" s="11" t="str">
        <f ca="1">VLOOKUP(A1944,'Hospitalisation Details'!$A$1:$Q$2344,12,FALSE)</f>
        <v>tier - 2</v>
      </c>
      <c r="R1944" s="11" t="str">
        <f ca="1">VLOOKUP(A1944,'Hospitalisation Details'!$A$1:$Q$2344,14,FALSE)</f>
        <v>tier - 1</v>
      </c>
      <c r="S1944" s="11">
        <f ca="1">VLOOKUP(A1944,'Hospitalisation Details'!$A$1:$Q$2344,17,FALSE)</f>
        <v>23</v>
      </c>
      <c r="T1944" s="11" t="str">
        <f ca="1">VLOOKUP(A1944,'Hospitalisation Details'!$A$1:$Q$2336,16,FALSE)</f>
        <v>R1013</v>
      </c>
    </row>
    <row r="1945" ht="15.5" spans="1:20">
      <c r="A1945" s="10" t="s">
        <v>6958</v>
      </c>
      <c r="B1945" s="11" t="str">
        <f>VLOOKUP(A1945,'Customer Names'!$H$6:$K$2340,3,FALSE)</f>
        <v>  Miles</v>
      </c>
      <c r="C1945" s="11">
        <f>VLOOKUP(A1945,'Medical Examinations'!$A$1:$L$2336,2,FALSE)</f>
        <v>31.4</v>
      </c>
      <c r="D1945" s="11">
        <f>VLOOKUP(A1945,'Medical Examinations'!$A$1:$L$2336,3,FALSE)</f>
        <v>5.88</v>
      </c>
      <c r="E1945" s="11" t="str">
        <f>VLOOKUP(A1945,'Medical Examinations'!$A$1:$L$2336,4,FALSE)</f>
        <v>No</v>
      </c>
      <c r="F1945" s="11" t="str">
        <f>VLOOKUP(A1945,'Medical Examinations'!$A$1:$L$2336,5,FALSE)</f>
        <v>No</v>
      </c>
      <c r="G1945" s="11" t="str">
        <f>VLOOKUP(A1945,'Medical Examinations'!$A$1:$L$2336,6,FALSE)</f>
        <v>No</v>
      </c>
      <c r="H1945" s="11">
        <f>VLOOKUP(A1945,'Medical Examinations'!$A$1:$L$2336,8,FALSE)</f>
        <v>1</v>
      </c>
      <c r="I1945" s="11" t="str">
        <f>VLOOKUP(A1945,'Medical Examinations'!$A$1:$L$2336,10,FALSE)</f>
        <v>No</v>
      </c>
      <c r="J1945" s="11" t="str">
        <f>VLOOKUP(A1945,'Medical Examinations'!$A$1:$L$2336,11,FALSE)</f>
        <v>Obesity</v>
      </c>
      <c r="K1945" s="11" t="str">
        <f>VLOOKUP(A1945,'Medical Examinations'!$A$1:$L$2336,12,FALSE)</f>
        <v>Prediabetes</v>
      </c>
      <c r="L1945" s="10">
        <f ca="1">VLOOKUP(A1945,'Hospitalisation Details'!$A$1:$Q$2344,3,FALSE)</f>
        <v>1973</v>
      </c>
      <c r="M1945" s="10" t="str">
        <f ca="1">VLOOKUP(A1945,'Hospitalisation Details'!$A$1:$Q$2344,5,FALSE)</f>
        <v>Jul</v>
      </c>
      <c r="N1945" s="11">
        <f ca="1">VLOOKUP(A1945,'Hospitalisation Details'!$A$1:$Q$2344,6,FALSE)</f>
        <v>7</v>
      </c>
      <c r="O1945" s="17">
        <f ca="1">VLOOKUP(A1945,'Hospitalisation Details'!$A$1:$Q$2344,7,FALSE)</f>
        <v>26852</v>
      </c>
      <c r="P1945" s="11">
        <f ca="1">VLOOKUP(A1945,'Hospitalisation Details'!$A$1:$Q$2344,10,FALSE)</f>
        <v>26140.36</v>
      </c>
      <c r="Q1945" s="11" t="str">
        <f ca="1">VLOOKUP(A1945,'Hospitalisation Details'!$A$1:$Q$2344,12,FALSE)</f>
        <v>tier - 2</v>
      </c>
      <c r="R1945" s="11" t="str">
        <f ca="1">VLOOKUP(A1945,'Hospitalisation Details'!$A$1:$Q$2344,14,FALSE)</f>
        <v>tier - 3</v>
      </c>
      <c r="S1945" s="11">
        <f ca="1">VLOOKUP(A1945,'Hospitalisation Details'!$A$1:$Q$2344,17,FALSE)</f>
        <v>52</v>
      </c>
      <c r="T1945" s="11" t="str">
        <f ca="1">VLOOKUP(A1945,'Hospitalisation Details'!$A$1:$Q$2336,16,FALSE)</f>
        <v>R1011</v>
      </c>
    </row>
    <row r="1946" ht="15.5" spans="1:20">
      <c r="A1946" s="10" t="s">
        <v>6961</v>
      </c>
      <c r="B1946" s="11" t="str">
        <f>VLOOKUP(A1946,'Customer Names'!$H$6:$K$2340,3,FALSE)</f>
        <v>  Amanda</v>
      </c>
      <c r="C1946" s="11">
        <f>VLOOKUP(A1946,'Medical Examinations'!$A$1:$L$2336,2,FALSE)</f>
        <v>20.36</v>
      </c>
      <c r="D1946" s="11">
        <f>VLOOKUP(A1946,'Medical Examinations'!$A$1:$L$2336,3,FALSE)</f>
        <v>4.49</v>
      </c>
      <c r="E1946" s="11" t="str">
        <f>VLOOKUP(A1946,'Medical Examinations'!$A$1:$L$2336,4,FALSE)</f>
        <v>No</v>
      </c>
      <c r="F1946" s="11" t="str">
        <f>VLOOKUP(A1946,'Medical Examinations'!$A$1:$L$2336,5,FALSE)</f>
        <v>No</v>
      </c>
      <c r="G1946" s="11" t="str">
        <f>VLOOKUP(A1946,'Medical Examinations'!$A$1:$L$2336,6,FALSE)</f>
        <v>No</v>
      </c>
      <c r="H1946" s="11">
        <f>VLOOKUP(A1946,'Medical Examinations'!$A$1:$L$2336,8,FALSE)</f>
        <v>0</v>
      </c>
      <c r="I1946" s="11" t="str">
        <f>VLOOKUP(A1946,'Medical Examinations'!$A$1:$L$2336,10,FALSE)</f>
        <v>No</v>
      </c>
      <c r="J1946" s="11" t="str">
        <f>VLOOKUP(A1946,'Medical Examinations'!$A$1:$L$2336,11,FALSE)</f>
        <v>Normal Weight</v>
      </c>
      <c r="K1946" s="11" t="str">
        <f>VLOOKUP(A1946,'Medical Examinations'!$A$1:$L$2336,12,FALSE)</f>
        <v>Normal</v>
      </c>
      <c r="L1946" s="10">
        <f ca="1">VLOOKUP(A1946,'Hospitalisation Details'!$A$1:$Q$2344,3,FALSE)</f>
        <v>1975</v>
      </c>
      <c r="M1946" s="10" t="str">
        <f ca="1">VLOOKUP(A1946,'Hospitalisation Details'!$A$1:$Q$2344,5,FALSE)</f>
        <v>Jun</v>
      </c>
      <c r="N1946" s="11">
        <f ca="1">VLOOKUP(A1946,'Hospitalisation Details'!$A$1:$Q$2344,6,FALSE)</f>
        <v>4</v>
      </c>
      <c r="O1946" s="17">
        <f ca="1">VLOOKUP(A1946,'Hospitalisation Details'!$A$1:$Q$2344,7,FALSE)</f>
        <v>27549</v>
      </c>
      <c r="P1946" s="11">
        <f ca="1">VLOOKUP(A1946,'Hospitalisation Details'!$A$1:$Q$2344,10,FALSE)</f>
        <v>26236.58</v>
      </c>
      <c r="Q1946" s="11" t="str">
        <f ca="1">VLOOKUP(A1946,'Hospitalisation Details'!$A$1:$Q$2344,12,FALSE)</f>
        <v>tier - 2</v>
      </c>
      <c r="R1946" s="11" t="str">
        <f ca="1">VLOOKUP(A1946,'Hospitalisation Details'!$A$1:$Q$2344,14,FALSE)</f>
        <v>tier - 1</v>
      </c>
      <c r="S1946" s="11">
        <f ca="1">VLOOKUP(A1946,'Hospitalisation Details'!$A$1:$Q$2344,17,FALSE)</f>
        <v>50</v>
      </c>
      <c r="T1946" s="11" t="str">
        <f ca="1">VLOOKUP(A1946,'Hospitalisation Details'!$A$1:$Q$2336,16,FALSE)</f>
        <v>R1011</v>
      </c>
    </row>
    <row r="1947" ht="15.5" spans="1:20">
      <c r="A1947" s="10" t="s">
        <v>6964</v>
      </c>
      <c r="B1947" s="11" t="str">
        <f>VLOOKUP(A1947,'Customer Names'!$H$6:$K$2340,3,FALSE)</f>
        <v>  Roger</v>
      </c>
      <c r="C1947" s="11">
        <f>VLOOKUP(A1947,'Medical Examinations'!$A$1:$L$2336,2,FALSE)</f>
        <v>25.46</v>
      </c>
      <c r="D1947" s="11">
        <f>VLOOKUP(A1947,'Medical Examinations'!$A$1:$L$2336,3,FALSE)</f>
        <v>4.14</v>
      </c>
      <c r="E1947" s="11" t="str">
        <f>VLOOKUP(A1947,'Medical Examinations'!$A$1:$L$2336,4,FALSE)</f>
        <v>No</v>
      </c>
      <c r="F1947" s="11" t="str">
        <f>VLOOKUP(A1947,'Medical Examinations'!$A$1:$L$2336,5,FALSE)</f>
        <v>No</v>
      </c>
      <c r="G1947" s="11" t="str">
        <f>VLOOKUP(A1947,'Medical Examinations'!$A$1:$L$2336,6,FALSE)</f>
        <v>No</v>
      </c>
      <c r="H1947" s="11">
        <f>VLOOKUP(A1947,'Medical Examinations'!$A$1:$L$2336,8,FALSE)</f>
        <v>1</v>
      </c>
      <c r="I1947" s="11" t="str">
        <f>VLOOKUP(A1947,'Medical Examinations'!$A$1:$L$2336,10,FALSE)</f>
        <v>No</v>
      </c>
      <c r="J1947" s="11" t="str">
        <f>VLOOKUP(A1947,'Medical Examinations'!$A$1:$L$2336,11,FALSE)</f>
        <v>Over Weight</v>
      </c>
      <c r="K1947" s="11" t="str">
        <f>VLOOKUP(A1947,'Medical Examinations'!$A$1:$L$2336,12,FALSE)</f>
        <v>Normal</v>
      </c>
      <c r="L1947" s="10">
        <f ca="1">VLOOKUP(A1947,'Hospitalisation Details'!$A$1:$Q$2344,3,FALSE)</f>
        <v>2004</v>
      </c>
      <c r="M1947" s="10" t="str">
        <f ca="1">VLOOKUP(A1947,'Hospitalisation Details'!$A$1:$Q$2344,5,FALSE)</f>
        <v>Dec</v>
      </c>
      <c r="N1947" s="11">
        <f ca="1">VLOOKUP(A1947,'Hospitalisation Details'!$A$1:$Q$2344,6,FALSE)</f>
        <v>5</v>
      </c>
      <c r="O1947" s="17">
        <f ca="1">VLOOKUP(A1947,'Hospitalisation Details'!$A$1:$Q$2344,7,FALSE)</f>
        <v>38326</v>
      </c>
      <c r="P1947" s="11">
        <f ca="1">VLOOKUP(A1947,'Hospitalisation Details'!$A$1:$Q$2344,10,FALSE)</f>
        <v>26316.59</v>
      </c>
      <c r="Q1947" s="11" t="str">
        <f ca="1">VLOOKUP(A1947,'Hospitalisation Details'!$A$1:$Q$2344,12,FALSE)</f>
        <v>tier - 2</v>
      </c>
      <c r="R1947" s="11" t="str">
        <f ca="1">VLOOKUP(A1947,'Hospitalisation Details'!$A$1:$Q$2344,14,FALSE)</f>
        <v>tier - 3</v>
      </c>
      <c r="S1947" s="11">
        <f ca="1">VLOOKUP(A1947,'Hospitalisation Details'!$A$1:$Q$2344,17,FALSE)</f>
        <v>20</v>
      </c>
      <c r="T1947" s="11" t="str">
        <f ca="1">VLOOKUP(A1947,'Hospitalisation Details'!$A$1:$Q$2336,16,FALSE)</f>
        <v>R1011</v>
      </c>
    </row>
    <row r="1948" ht="15.5" spans="1:20">
      <c r="A1948" s="10" t="s">
        <v>6968</v>
      </c>
      <c r="B1948" s="11" t="str">
        <f>VLOOKUP(A1948,'Customer Names'!$H$6:$K$2340,3,FALSE)</f>
        <v>  Brock J</v>
      </c>
      <c r="C1948" s="11">
        <f>VLOOKUP(A1948,'Medical Examinations'!$A$1:$L$2336,2,FALSE)</f>
        <v>17.09</v>
      </c>
      <c r="D1948" s="11">
        <f>VLOOKUP(A1948,'Medical Examinations'!$A$1:$L$2336,3,FALSE)</f>
        <v>5.8</v>
      </c>
      <c r="E1948" s="11" t="str">
        <f>VLOOKUP(A1948,'Medical Examinations'!$A$1:$L$2336,4,FALSE)</f>
        <v>yes</v>
      </c>
      <c r="F1948" s="11" t="str">
        <f>VLOOKUP(A1948,'Medical Examinations'!$A$1:$L$2336,5,FALSE)</f>
        <v>No</v>
      </c>
      <c r="G1948" s="11" t="str">
        <f>VLOOKUP(A1948,'Medical Examinations'!$A$1:$L$2336,6,FALSE)</f>
        <v>No</v>
      </c>
      <c r="H1948" s="11">
        <f>VLOOKUP(A1948,'Medical Examinations'!$A$1:$L$2336,8,FALSE)</f>
        <v>0</v>
      </c>
      <c r="I1948" s="11" t="str">
        <f>VLOOKUP(A1948,'Medical Examinations'!$A$1:$L$2336,10,FALSE)</f>
        <v>No</v>
      </c>
      <c r="J1948" s="11" t="str">
        <f>VLOOKUP(A1948,'Medical Examinations'!$A$1:$L$2336,11,FALSE)</f>
        <v>Under Weight</v>
      </c>
      <c r="K1948" s="11" t="str">
        <f>VLOOKUP(A1948,'Medical Examinations'!$A$1:$L$2336,12,FALSE)</f>
        <v>Prediabetes</v>
      </c>
      <c r="L1948" s="10">
        <f ca="1">VLOOKUP(A1948,'Hospitalisation Details'!$A$1:$Q$2344,3,FALSE)</f>
        <v>1974</v>
      </c>
      <c r="M1948" s="10" t="str">
        <f ca="1">VLOOKUP(A1948,'Hospitalisation Details'!$A$1:$Q$2344,5,FALSE)</f>
        <v>Sep</v>
      </c>
      <c r="N1948" s="11">
        <f ca="1">VLOOKUP(A1948,'Hospitalisation Details'!$A$1:$Q$2344,6,FALSE)</f>
        <v>21</v>
      </c>
      <c r="O1948" s="17">
        <f ca="1">VLOOKUP(A1948,'Hospitalisation Details'!$A$1:$Q$2344,7,FALSE)</f>
        <v>27293</v>
      </c>
      <c r="P1948" s="11">
        <f ca="1">VLOOKUP(A1948,'Hospitalisation Details'!$A$1:$Q$2344,10,FALSE)</f>
        <v>26392.26</v>
      </c>
      <c r="Q1948" s="11" t="str">
        <f ca="1">VLOOKUP(A1948,'Hospitalisation Details'!$A$1:$Q$2344,12,FALSE)</f>
        <v>tier - 2</v>
      </c>
      <c r="R1948" s="11" t="str">
        <f ca="1">VLOOKUP(A1948,'Hospitalisation Details'!$A$1:$Q$2344,14,FALSE)</f>
        <v>tier - 2</v>
      </c>
      <c r="S1948" s="11">
        <f ca="1">VLOOKUP(A1948,'Hospitalisation Details'!$A$1:$Q$2344,17,FALSE)</f>
        <v>51</v>
      </c>
      <c r="T1948" s="11" t="str">
        <f ca="1">VLOOKUP(A1948,'Hospitalisation Details'!$A$1:$Q$2336,16,FALSE)</f>
        <v>R1024</v>
      </c>
    </row>
    <row r="1949" ht="15.5" spans="1:20">
      <c r="A1949" s="10" t="s">
        <v>6971</v>
      </c>
      <c r="B1949" s="11" t="str">
        <f>VLOOKUP(A1949,'Customer Names'!$H$6:$K$2340,3,FALSE)</f>
        <v>  Stephen F</v>
      </c>
      <c r="C1949" s="11">
        <f>VLOOKUP(A1949,'Medical Examinations'!$A$1:$L$2336,2,FALSE)</f>
        <v>20.83</v>
      </c>
      <c r="D1949" s="11">
        <f>VLOOKUP(A1949,'Medical Examinations'!$A$1:$L$2336,3,FALSE)</f>
        <v>5.12</v>
      </c>
      <c r="E1949" s="11" t="str">
        <f>VLOOKUP(A1949,'Medical Examinations'!$A$1:$L$2336,4,FALSE)</f>
        <v>No</v>
      </c>
      <c r="F1949" s="11" t="str">
        <f>VLOOKUP(A1949,'Medical Examinations'!$A$1:$L$2336,5,FALSE)</f>
        <v>No</v>
      </c>
      <c r="G1949" s="11" t="str">
        <f>VLOOKUP(A1949,'Medical Examinations'!$A$1:$L$2336,6,FALSE)</f>
        <v>No</v>
      </c>
      <c r="H1949" s="11">
        <f>VLOOKUP(A1949,'Medical Examinations'!$A$1:$L$2336,8,FALSE)</f>
        <v>0</v>
      </c>
      <c r="I1949" s="11" t="str">
        <f>VLOOKUP(A1949,'Medical Examinations'!$A$1:$L$2336,10,FALSE)</f>
        <v>No</v>
      </c>
      <c r="J1949" s="11" t="str">
        <f>VLOOKUP(A1949,'Medical Examinations'!$A$1:$L$2336,11,FALSE)</f>
        <v>Normal Weight</v>
      </c>
      <c r="K1949" s="11" t="str">
        <f>VLOOKUP(A1949,'Medical Examinations'!$A$1:$L$2336,12,FALSE)</f>
        <v>Normal</v>
      </c>
      <c r="L1949" s="10">
        <f ca="1">VLOOKUP(A1949,'Hospitalisation Details'!$A$1:$Q$2344,3,FALSE)</f>
        <v>1970</v>
      </c>
      <c r="M1949" s="10" t="str">
        <f ca="1">VLOOKUP(A1949,'Hospitalisation Details'!$A$1:$Q$2344,5,FALSE)</f>
        <v>Aug</v>
      </c>
      <c r="N1949" s="11">
        <f ca="1">VLOOKUP(A1949,'Hospitalisation Details'!$A$1:$Q$2344,6,FALSE)</f>
        <v>27</v>
      </c>
      <c r="O1949" s="17">
        <f ca="1">VLOOKUP(A1949,'Hospitalisation Details'!$A$1:$Q$2344,7,FALSE)</f>
        <v>25807</v>
      </c>
      <c r="P1949" s="11">
        <f ca="1">VLOOKUP(A1949,'Hospitalisation Details'!$A$1:$Q$2344,10,FALSE)</f>
        <v>26467.1</v>
      </c>
      <c r="Q1949" s="11" t="str">
        <f ca="1">VLOOKUP(A1949,'Hospitalisation Details'!$A$1:$Q$2344,12,FALSE)</f>
        <v>tier - 2</v>
      </c>
      <c r="R1949" s="11" t="str">
        <f ca="1">VLOOKUP(A1949,'Hospitalisation Details'!$A$1:$Q$2344,14,FALSE)</f>
        <v>tier - 3</v>
      </c>
      <c r="S1949" s="11">
        <f ca="1">VLOOKUP(A1949,'Hospitalisation Details'!$A$1:$Q$2344,17,FALSE)</f>
        <v>55</v>
      </c>
      <c r="T1949" s="11" t="str">
        <f ca="1">VLOOKUP(A1949,'Hospitalisation Details'!$A$1:$Q$2336,16,FALSE)</f>
        <v>R1012</v>
      </c>
    </row>
    <row r="1950" ht="15.5" spans="1:20">
      <c r="A1950" s="10" t="s">
        <v>6974</v>
      </c>
      <c r="B1950" s="11" t="str">
        <f>VLOOKUP(A1950,'Customer Names'!$H$6:$K$2340,3,FALSE)</f>
        <v>  Missy</v>
      </c>
      <c r="C1950" s="11">
        <f>VLOOKUP(A1950,'Medical Examinations'!$A$1:$L$2336,2,FALSE)</f>
        <v>18.92</v>
      </c>
      <c r="D1950" s="11">
        <f>VLOOKUP(A1950,'Medical Examinations'!$A$1:$L$2336,3,FALSE)</f>
        <v>5.98</v>
      </c>
      <c r="E1950" s="11" t="str">
        <f>VLOOKUP(A1950,'Medical Examinations'!$A$1:$L$2336,4,FALSE)</f>
        <v>yes</v>
      </c>
      <c r="F1950" s="11" t="str">
        <f>VLOOKUP(A1950,'Medical Examinations'!$A$1:$L$2336,5,FALSE)</f>
        <v>No</v>
      </c>
      <c r="G1950" s="11" t="str">
        <f>VLOOKUP(A1950,'Medical Examinations'!$A$1:$L$2336,6,FALSE)</f>
        <v>No</v>
      </c>
      <c r="H1950" s="11">
        <f>VLOOKUP(A1950,'Medical Examinations'!$A$1:$L$2336,8,FALSE)</f>
        <v>1</v>
      </c>
      <c r="I1950" s="11" t="str">
        <f>VLOOKUP(A1950,'Medical Examinations'!$A$1:$L$2336,10,FALSE)</f>
        <v>No</v>
      </c>
      <c r="J1950" s="11" t="str">
        <f>VLOOKUP(A1950,'Medical Examinations'!$A$1:$L$2336,11,FALSE)</f>
        <v>Normal Weight</v>
      </c>
      <c r="K1950" s="11" t="str">
        <f>VLOOKUP(A1950,'Medical Examinations'!$A$1:$L$2336,12,FALSE)</f>
        <v>Prediabetes</v>
      </c>
      <c r="L1950" s="10">
        <f ca="1">VLOOKUP(A1950,'Hospitalisation Details'!$A$1:$Q$2344,3,FALSE)</f>
        <v>2004</v>
      </c>
      <c r="M1950" s="10" t="str">
        <f ca="1">VLOOKUP(A1950,'Hospitalisation Details'!$A$1:$Q$2344,5,FALSE)</f>
        <v>Sep</v>
      </c>
      <c r="N1950" s="11">
        <f ca="1">VLOOKUP(A1950,'Hospitalisation Details'!$A$1:$Q$2344,6,FALSE)</f>
        <v>5</v>
      </c>
      <c r="O1950" s="17">
        <f ca="1">VLOOKUP(A1950,'Hospitalisation Details'!$A$1:$Q$2344,7,FALSE)</f>
        <v>38235</v>
      </c>
      <c r="P1950" s="11">
        <f ca="1">VLOOKUP(A1950,'Hospitalisation Details'!$A$1:$Q$2344,10,FALSE)</f>
        <v>26479.4</v>
      </c>
      <c r="Q1950" s="11" t="str">
        <f ca="1">VLOOKUP(A1950,'Hospitalisation Details'!$A$1:$Q$2344,12,FALSE)</f>
        <v>tier - 2</v>
      </c>
      <c r="R1950" s="11" t="str">
        <f ca="1">VLOOKUP(A1950,'Hospitalisation Details'!$A$1:$Q$2344,14,FALSE)</f>
        <v>tier - 2</v>
      </c>
      <c r="S1950" s="11">
        <f ca="1">VLOOKUP(A1950,'Hospitalisation Details'!$A$1:$Q$2344,17,FALSE)</f>
        <v>21</v>
      </c>
      <c r="T1950" s="11" t="str">
        <f ca="1">VLOOKUP(A1950,'Hospitalisation Details'!$A$1:$Q$2336,16,FALSE)</f>
        <v>R1011</v>
      </c>
    </row>
    <row r="1951" ht="15.5" spans="1:20">
      <c r="A1951" s="10" t="s">
        <v>6977</v>
      </c>
      <c r="B1951" s="11" t="str">
        <f>VLOOKUP(A1951,'Customer Names'!$H$6:$K$2340,3,FALSE)</f>
        <v>  William</v>
      </c>
      <c r="C1951" s="11">
        <f>VLOOKUP(A1951,'Medical Examinations'!$A$1:$L$2336,2,FALSE)</f>
        <v>37.1</v>
      </c>
      <c r="D1951" s="11">
        <f>VLOOKUP(A1951,'Medical Examinations'!$A$1:$L$2336,3,FALSE)</f>
        <v>5.46</v>
      </c>
      <c r="E1951" s="11" t="str">
        <f>VLOOKUP(A1951,'Medical Examinations'!$A$1:$L$2336,4,FALSE)</f>
        <v>No</v>
      </c>
      <c r="F1951" s="11" t="str">
        <f>VLOOKUP(A1951,'Medical Examinations'!$A$1:$L$2336,5,FALSE)</f>
        <v>No</v>
      </c>
      <c r="G1951" s="11" t="str">
        <f>VLOOKUP(A1951,'Medical Examinations'!$A$1:$L$2336,6,FALSE)</f>
        <v>No</v>
      </c>
      <c r="H1951" s="11">
        <f>VLOOKUP(A1951,'Medical Examinations'!$A$1:$L$2336,8,FALSE)</f>
        <v>0</v>
      </c>
      <c r="I1951" s="11" t="str">
        <f>VLOOKUP(A1951,'Medical Examinations'!$A$1:$L$2336,10,FALSE)</f>
        <v>No</v>
      </c>
      <c r="J1951" s="11" t="str">
        <f>VLOOKUP(A1951,'Medical Examinations'!$A$1:$L$2336,11,FALSE)</f>
        <v>Obesity</v>
      </c>
      <c r="K1951" s="11" t="str">
        <f>VLOOKUP(A1951,'Medical Examinations'!$A$1:$L$2336,12,FALSE)</f>
        <v>Normal</v>
      </c>
      <c r="L1951" s="10">
        <f ca="1">VLOOKUP(A1951,'Hospitalisation Details'!$A$1:$Q$2344,3,FALSE)</f>
        <v>1988</v>
      </c>
      <c r="M1951" s="10" t="str">
        <f ca="1">VLOOKUP(A1951,'Hospitalisation Details'!$A$1:$Q$2344,5,FALSE)</f>
        <v>Jul</v>
      </c>
      <c r="N1951" s="11">
        <f ca="1">VLOOKUP(A1951,'Hospitalisation Details'!$A$1:$Q$2344,6,FALSE)</f>
        <v>22</v>
      </c>
      <c r="O1951" s="17">
        <f ca="1">VLOOKUP(A1951,'Hospitalisation Details'!$A$1:$Q$2344,7,FALSE)</f>
        <v>32346</v>
      </c>
      <c r="P1951" s="11">
        <f ca="1">VLOOKUP(A1951,'Hospitalisation Details'!$A$1:$Q$2344,10,FALSE)</f>
        <v>26607.89</v>
      </c>
      <c r="Q1951" s="11" t="str">
        <f ca="1">VLOOKUP(A1951,'Hospitalisation Details'!$A$1:$Q$2344,12,FALSE)</f>
        <v>tier - 2</v>
      </c>
      <c r="R1951" s="11" t="str">
        <f ca="1">VLOOKUP(A1951,'Hospitalisation Details'!$A$1:$Q$2344,14,FALSE)</f>
        <v>tier - 1</v>
      </c>
      <c r="S1951" s="11">
        <f ca="1">VLOOKUP(A1951,'Hospitalisation Details'!$A$1:$Q$2344,17,FALSE)</f>
        <v>37</v>
      </c>
      <c r="T1951" s="11" t="str">
        <f ca="1">VLOOKUP(A1951,'Hospitalisation Details'!$A$1:$Q$2336,16,FALSE)</f>
        <v>R1011</v>
      </c>
    </row>
    <row r="1952" ht="15.5" spans="1:20">
      <c r="A1952" s="10" t="s">
        <v>6980</v>
      </c>
      <c r="B1952" s="11" t="str">
        <f>VLOOKUP(A1952,'Customer Names'!$H$6:$K$2340,3,FALSE)</f>
        <v>  Lauren M</v>
      </c>
      <c r="C1952" s="11">
        <f>VLOOKUP(A1952,'Medical Examinations'!$A$1:$L$2336,2,FALSE)</f>
        <v>22.515</v>
      </c>
      <c r="D1952" s="11">
        <f>VLOOKUP(A1952,'Medical Examinations'!$A$1:$L$2336,3,FALSE)</f>
        <v>4.91</v>
      </c>
      <c r="E1952" s="11" t="str">
        <f>VLOOKUP(A1952,'Medical Examinations'!$A$1:$L$2336,4,FALSE)</f>
        <v>yes</v>
      </c>
      <c r="F1952" s="11" t="str">
        <f>VLOOKUP(A1952,'Medical Examinations'!$A$1:$L$2336,5,FALSE)</f>
        <v>No</v>
      </c>
      <c r="G1952" s="11" t="str">
        <f>VLOOKUP(A1952,'Medical Examinations'!$A$1:$L$2336,6,FALSE)</f>
        <v>Yes</v>
      </c>
      <c r="H1952" s="11">
        <f>VLOOKUP(A1952,'Medical Examinations'!$A$1:$L$2336,8,FALSE)</f>
        <v>1</v>
      </c>
      <c r="I1952" s="11" t="str">
        <f>VLOOKUP(A1952,'Medical Examinations'!$A$1:$L$2336,10,FALSE)</f>
        <v>No</v>
      </c>
      <c r="J1952" s="11" t="str">
        <f>VLOOKUP(A1952,'Medical Examinations'!$A$1:$L$2336,11,FALSE)</f>
        <v>Normal Weight</v>
      </c>
      <c r="K1952" s="11" t="str">
        <f>VLOOKUP(A1952,'Medical Examinations'!$A$1:$L$2336,12,FALSE)</f>
        <v>Normal</v>
      </c>
      <c r="L1952" s="10">
        <f ca="1">VLOOKUP(A1952,'Hospitalisation Details'!$A$1:$Q$2344,3,FALSE)</f>
        <v>1991</v>
      </c>
      <c r="M1952" s="10" t="str">
        <f ca="1">VLOOKUP(A1952,'Hospitalisation Details'!$A$1:$Q$2344,5,FALSE)</f>
        <v>Aug</v>
      </c>
      <c r="N1952" s="11">
        <f ca="1">VLOOKUP(A1952,'Hospitalisation Details'!$A$1:$Q$2344,6,FALSE)</f>
        <v>22</v>
      </c>
      <c r="O1952" s="17">
        <f ca="1">VLOOKUP(A1952,'Hospitalisation Details'!$A$1:$Q$2344,7,FALSE)</f>
        <v>33472</v>
      </c>
      <c r="P1952" s="11">
        <f ca="1">VLOOKUP(A1952,'Hospitalisation Details'!$A$1:$Q$2344,10,FALSE)</f>
        <v>26912.56</v>
      </c>
      <c r="Q1952" s="11" t="str">
        <f ca="1">VLOOKUP(A1952,'Hospitalisation Details'!$A$1:$Q$2344,12,FALSE)</f>
        <v>tier - 2</v>
      </c>
      <c r="R1952" s="11" t="str">
        <f ca="1">VLOOKUP(A1952,'Hospitalisation Details'!$A$1:$Q$2344,14,FALSE)</f>
        <v>tier - 2</v>
      </c>
      <c r="S1952" s="11">
        <f ca="1">VLOOKUP(A1952,'Hospitalisation Details'!$A$1:$Q$2344,17,FALSE)</f>
        <v>34</v>
      </c>
      <c r="T1952" s="11" t="str">
        <f ca="1">VLOOKUP(A1952,'Hospitalisation Details'!$A$1:$Q$2336,16,FALSE)</f>
        <v>R1011</v>
      </c>
    </row>
    <row r="1953" ht="15.5" spans="1:20">
      <c r="A1953" s="10" t="s">
        <v>6984</v>
      </c>
      <c r="B1953" s="11" t="str">
        <f>VLOOKUP(A1953,'Customer Names'!$H$6:$K$2340,3,FALSE)</f>
        <v>  Apolo U</v>
      </c>
      <c r="C1953" s="11">
        <f>VLOOKUP(A1953,'Medical Examinations'!$A$1:$L$2336,2,FALSE)</f>
        <v>32.7</v>
      </c>
      <c r="D1953" s="11">
        <f>VLOOKUP(A1953,'Medical Examinations'!$A$1:$L$2336,3,FALSE)</f>
        <v>4.66</v>
      </c>
      <c r="E1953" s="11" t="str">
        <f>VLOOKUP(A1953,'Medical Examinations'!$A$1:$L$2336,4,FALSE)</f>
        <v>No</v>
      </c>
      <c r="F1953" s="11" t="str">
        <f>VLOOKUP(A1953,'Medical Examinations'!$A$1:$L$2336,5,FALSE)</f>
        <v>No</v>
      </c>
      <c r="G1953" s="11" t="str">
        <f>VLOOKUP(A1953,'Medical Examinations'!$A$1:$L$2336,6,FALSE)</f>
        <v>No</v>
      </c>
      <c r="H1953" s="11">
        <f>VLOOKUP(A1953,'Medical Examinations'!$A$1:$L$2336,8,FALSE)</f>
        <v>0</v>
      </c>
      <c r="I1953" s="11" t="str">
        <f>VLOOKUP(A1953,'Medical Examinations'!$A$1:$L$2336,10,FALSE)</f>
        <v>No</v>
      </c>
      <c r="J1953" s="11" t="str">
        <f>VLOOKUP(A1953,'Medical Examinations'!$A$1:$L$2336,11,FALSE)</f>
        <v>Obesity</v>
      </c>
      <c r="K1953" s="11" t="str">
        <f>VLOOKUP(A1953,'Medical Examinations'!$A$1:$L$2336,12,FALSE)</f>
        <v>Normal</v>
      </c>
      <c r="L1953" s="10">
        <f ca="1">VLOOKUP(A1953,'Hospitalisation Details'!$A$1:$Q$2344,3,FALSE)</f>
        <v>1958</v>
      </c>
      <c r="M1953" s="10" t="str">
        <f ca="1">VLOOKUP(A1953,'Hospitalisation Details'!$A$1:$Q$2344,5,FALSE)</f>
        <v>Dec</v>
      </c>
      <c r="N1953" s="11">
        <f ca="1">VLOOKUP(A1953,'Hospitalisation Details'!$A$1:$Q$2344,6,FALSE)</f>
        <v>25</v>
      </c>
      <c r="O1953" s="17">
        <f ca="1">VLOOKUP(A1953,'Hospitalisation Details'!$A$1:$Q$2344,7,FALSE)</f>
        <v>21544</v>
      </c>
      <c r="P1953" s="11">
        <f ca="1">VLOOKUP(A1953,'Hospitalisation Details'!$A$1:$Q$2344,10,FALSE)</f>
        <v>26926.51</v>
      </c>
      <c r="Q1953" s="11" t="str">
        <f ca="1">VLOOKUP(A1953,'Hospitalisation Details'!$A$1:$Q$2344,12,FALSE)</f>
        <v>tier - 2</v>
      </c>
      <c r="R1953" s="11" t="str">
        <f ca="1">VLOOKUP(A1953,'Hospitalisation Details'!$A$1:$Q$2344,14,FALSE)</f>
        <v>tier - 1</v>
      </c>
      <c r="S1953" s="11">
        <f ca="1">VLOOKUP(A1953,'Hospitalisation Details'!$A$1:$Q$2344,17,FALSE)</f>
        <v>66</v>
      </c>
      <c r="T1953" s="11" t="str">
        <f ca="1">VLOOKUP(A1953,'Hospitalisation Details'!$A$1:$Q$2336,16,FALSE)</f>
        <v>R1013</v>
      </c>
    </row>
    <row r="1954" ht="15.5" spans="1:20">
      <c r="A1954" s="10" t="s">
        <v>6988</v>
      </c>
      <c r="B1954" s="11" t="str">
        <f>VLOOKUP(A1954,'Customer Names'!$H$6:$K$2340,3,FALSE)</f>
        <v>  Alfons</v>
      </c>
      <c r="C1954" s="11">
        <f>VLOOKUP(A1954,'Medical Examinations'!$A$1:$L$2336,2,FALSE)</f>
        <v>17.75</v>
      </c>
      <c r="D1954" s="11">
        <f>VLOOKUP(A1954,'Medical Examinations'!$A$1:$L$2336,3,FALSE)</f>
        <v>6.8</v>
      </c>
      <c r="E1954" s="11" t="str">
        <f>VLOOKUP(A1954,'Medical Examinations'!$A$1:$L$2336,4,FALSE)</f>
        <v>yes</v>
      </c>
      <c r="F1954" s="11" t="str">
        <f>VLOOKUP(A1954,'Medical Examinations'!$A$1:$L$2336,5,FALSE)</f>
        <v>No</v>
      </c>
      <c r="G1954" s="11" t="str">
        <f>VLOOKUP(A1954,'Medical Examinations'!$A$1:$L$2336,6,FALSE)</f>
        <v>No</v>
      </c>
      <c r="H1954" s="11">
        <f>VLOOKUP(A1954,'Medical Examinations'!$A$1:$L$2336,8,FALSE)</f>
        <v>1</v>
      </c>
      <c r="I1954" s="11" t="str">
        <f>VLOOKUP(A1954,'Medical Examinations'!$A$1:$L$2336,10,FALSE)</f>
        <v>No</v>
      </c>
      <c r="J1954" s="11" t="str">
        <f>VLOOKUP(A1954,'Medical Examinations'!$A$1:$L$2336,11,FALSE)</f>
        <v>Under Weight</v>
      </c>
      <c r="K1954" s="11" t="str">
        <f>VLOOKUP(A1954,'Medical Examinations'!$A$1:$L$2336,12,FALSE)</f>
        <v>Diabetes</v>
      </c>
      <c r="L1954" s="10">
        <f ca="1">VLOOKUP(A1954,'Hospitalisation Details'!$A$1:$Q$2344,3,FALSE)</f>
        <v>2002</v>
      </c>
      <c r="M1954" s="10" t="str">
        <f ca="1">VLOOKUP(A1954,'Hospitalisation Details'!$A$1:$Q$2344,5,FALSE)</f>
        <v>Jun</v>
      </c>
      <c r="N1954" s="11">
        <f ca="1">VLOOKUP(A1954,'Hospitalisation Details'!$A$1:$Q$2344,6,FALSE)</f>
        <v>17</v>
      </c>
      <c r="O1954" s="17">
        <f ca="1">VLOOKUP(A1954,'Hospitalisation Details'!$A$1:$Q$2344,7,FALSE)</f>
        <v>37424</v>
      </c>
      <c r="P1954" s="11">
        <f ca="1">VLOOKUP(A1954,'Hospitalisation Details'!$A$1:$Q$2344,10,FALSE)</f>
        <v>26927.69</v>
      </c>
      <c r="Q1954" s="11" t="str">
        <f ca="1">VLOOKUP(A1954,'Hospitalisation Details'!$A$1:$Q$2344,12,FALSE)</f>
        <v>tier - 2</v>
      </c>
      <c r="R1954" s="11" t="str">
        <f ca="1">VLOOKUP(A1954,'Hospitalisation Details'!$A$1:$Q$2344,14,FALSE)</f>
        <v>tier - 2</v>
      </c>
      <c r="S1954" s="11">
        <f ca="1">VLOOKUP(A1954,'Hospitalisation Details'!$A$1:$Q$2344,17,FALSE)</f>
        <v>23</v>
      </c>
      <c r="T1954" s="11" t="str">
        <f ca="1">VLOOKUP(A1954,'Hospitalisation Details'!$A$1:$Q$2336,16,FALSE)</f>
        <v>R1011</v>
      </c>
    </row>
    <row r="1955" ht="15.5" spans="1:20">
      <c r="A1955" s="10" t="s">
        <v>6992</v>
      </c>
      <c r="B1955" s="11" t="str">
        <f>VLOOKUP(A1955,'Customer Names'!$H$6:$K$2340,3,FALSE)</f>
        <v>  Amber</v>
      </c>
      <c r="C1955" s="11">
        <f>VLOOKUP(A1955,'Medical Examinations'!$A$1:$L$2336,2,FALSE)</f>
        <v>33.63</v>
      </c>
      <c r="D1955" s="11">
        <f>VLOOKUP(A1955,'Medical Examinations'!$A$1:$L$2336,3,FALSE)</f>
        <v>4.47</v>
      </c>
      <c r="E1955" s="11" t="str">
        <f>VLOOKUP(A1955,'Medical Examinations'!$A$1:$L$2336,4,FALSE)</f>
        <v>yes</v>
      </c>
      <c r="F1955" s="11" t="str">
        <f>VLOOKUP(A1955,'Medical Examinations'!$A$1:$L$2336,5,FALSE)</f>
        <v>No</v>
      </c>
      <c r="G1955" s="11" t="str">
        <f>VLOOKUP(A1955,'Medical Examinations'!$A$1:$L$2336,6,FALSE)</f>
        <v>No</v>
      </c>
      <c r="H1955" s="11">
        <f>VLOOKUP(A1955,'Medical Examinations'!$A$1:$L$2336,8,FALSE)</f>
        <v>0</v>
      </c>
      <c r="I1955" s="11" t="str">
        <f>VLOOKUP(A1955,'Medical Examinations'!$A$1:$L$2336,10,FALSE)</f>
        <v>No</v>
      </c>
      <c r="J1955" s="11" t="str">
        <f>VLOOKUP(A1955,'Medical Examinations'!$A$1:$L$2336,11,FALSE)</f>
        <v>Obesity</v>
      </c>
      <c r="K1955" s="11" t="str">
        <f>VLOOKUP(A1955,'Medical Examinations'!$A$1:$L$2336,12,FALSE)</f>
        <v>Normal</v>
      </c>
      <c r="L1955" s="10">
        <f ca="1">VLOOKUP(A1955,'Hospitalisation Details'!$A$1:$Q$2344,3,FALSE)</f>
        <v>2000</v>
      </c>
      <c r="M1955" s="10" t="str">
        <f ca="1">VLOOKUP(A1955,'Hospitalisation Details'!$A$1:$Q$2344,5,FALSE)</f>
        <v>Nov</v>
      </c>
      <c r="N1955" s="11">
        <f ca="1">VLOOKUP(A1955,'Hospitalisation Details'!$A$1:$Q$2344,6,FALSE)</f>
        <v>9</v>
      </c>
      <c r="O1955" s="17">
        <f ca="1">VLOOKUP(A1955,'Hospitalisation Details'!$A$1:$Q$2344,7,FALSE)</f>
        <v>36839</v>
      </c>
      <c r="P1955" s="11">
        <f ca="1">VLOOKUP(A1955,'Hospitalisation Details'!$A$1:$Q$2344,10,FALSE)</f>
        <v>26936.98</v>
      </c>
      <c r="Q1955" s="11" t="str">
        <f ca="1">VLOOKUP(A1955,'Hospitalisation Details'!$A$1:$Q$2344,12,FALSE)</f>
        <v>tier - 2</v>
      </c>
      <c r="R1955" s="11" t="str">
        <f ca="1">VLOOKUP(A1955,'Hospitalisation Details'!$A$1:$Q$2344,14,FALSE)</f>
        <v>tier - 3</v>
      </c>
      <c r="S1955" s="11">
        <f ca="1">VLOOKUP(A1955,'Hospitalisation Details'!$A$1:$Q$2344,17,FALSE)</f>
        <v>24</v>
      </c>
      <c r="T1955" s="11" t="str">
        <f ca="1">VLOOKUP(A1955,'Hospitalisation Details'!$A$1:$Q$2336,16,FALSE)</f>
        <v>R1011</v>
      </c>
    </row>
    <row r="1956" ht="15.5" spans="1:20">
      <c r="A1956" s="10" t="s">
        <v>6994</v>
      </c>
      <c r="B1956" s="11" t="str">
        <f>VLOOKUP(A1956,'Customer Names'!$H$6:$K$2340,3,FALSE)</f>
        <v>  Leah C</v>
      </c>
      <c r="C1956" s="11">
        <f>VLOOKUP(A1956,'Medical Examinations'!$A$1:$L$2336,2,FALSE)</f>
        <v>34.8</v>
      </c>
      <c r="D1956" s="11">
        <f>VLOOKUP(A1956,'Medical Examinations'!$A$1:$L$2336,3,FALSE)</f>
        <v>4.08</v>
      </c>
      <c r="E1956" s="11" t="str">
        <f>VLOOKUP(A1956,'Medical Examinations'!$A$1:$L$2336,4,FALSE)</f>
        <v>yes</v>
      </c>
      <c r="F1956" s="11" t="str">
        <f>VLOOKUP(A1956,'Medical Examinations'!$A$1:$L$2336,5,FALSE)</f>
        <v>No</v>
      </c>
      <c r="G1956" s="11" t="str">
        <f>VLOOKUP(A1956,'Medical Examinations'!$A$1:$L$2336,6,FALSE)</f>
        <v>No</v>
      </c>
      <c r="H1956" s="11">
        <f>VLOOKUP(A1956,'Medical Examinations'!$A$1:$L$2336,8,FALSE)</f>
        <v>1</v>
      </c>
      <c r="I1956" s="11" t="str">
        <f>VLOOKUP(A1956,'Medical Examinations'!$A$1:$L$2336,10,FALSE)</f>
        <v>No</v>
      </c>
      <c r="J1956" s="11" t="str">
        <f>VLOOKUP(A1956,'Medical Examinations'!$A$1:$L$2336,11,FALSE)</f>
        <v>Obesity</v>
      </c>
      <c r="K1956" s="11" t="str">
        <f>VLOOKUP(A1956,'Medical Examinations'!$A$1:$L$2336,12,FALSE)</f>
        <v>Normal</v>
      </c>
      <c r="L1956" s="10">
        <f ca="1">VLOOKUP(A1956,'Hospitalisation Details'!$A$1:$Q$2344,3,FALSE)</f>
        <v>1960</v>
      </c>
      <c r="M1956" s="10" t="str">
        <f ca="1">VLOOKUP(A1956,'Hospitalisation Details'!$A$1:$Q$2344,5,FALSE)</f>
        <v>Jul</v>
      </c>
      <c r="N1956" s="11">
        <f ca="1">VLOOKUP(A1956,'Hospitalisation Details'!$A$1:$Q$2344,6,FALSE)</f>
        <v>9</v>
      </c>
      <c r="O1956" s="17">
        <f ca="1">VLOOKUP(A1956,'Hospitalisation Details'!$A$1:$Q$2344,7,FALSE)</f>
        <v>22106</v>
      </c>
      <c r="P1956" s="11">
        <f ca="1">VLOOKUP(A1956,'Hospitalisation Details'!$A$1:$Q$2344,10,FALSE)</f>
        <v>27000.98</v>
      </c>
      <c r="Q1956" s="11" t="str">
        <f ca="1">VLOOKUP(A1956,'Hospitalisation Details'!$A$1:$Q$2344,12,FALSE)</f>
        <v>tier - 2</v>
      </c>
      <c r="R1956" s="11" t="str">
        <f ca="1">VLOOKUP(A1956,'Hospitalisation Details'!$A$1:$Q$2344,14,FALSE)</f>
        <v>tier - 2</v>
      </c>
      <c r="S1956" s="11">
        <f ca="1">VLOOKUP(A1956,'Hospitalisation Details'!$A$1:$Q$2344,17,FALSE)</f>
        <v>65</v>
      </c>
      <c r="T1956" s="11" t="str">
        <f ca="1">VLOOKUP(A1956,'Hospitalisation Details'!$A$1:$Q$2336,16,FALSE)</f>
        <v>R1013</v>
      </c>
    </row>
    <row r="1957" ht="15.5" spans="1:20">
      <c r="A1957" s="10" t="s">
        <v>6998</v>
      </c>
      <c r="B1957" s="11" t="str">
        <f>VLOOKUP(A1957,'Customer Names'!$H$6:$K$2340,3,FALSE)</f>
        <v>  Lilia</v>
      </c>
      <c r="C1957" s="11">
        <f>VLOOKUP(A1957,'Medical Examinations'!$A$1:$L$2336,2,FALSE)</f>
        <v>16.81</v>
      </c>
      <c r="D1957" s="11">
        <f>VLOOKUP(A1957,'Medical Examinations'!$A$1:$L$2336,3,FALSE)</f>
        <v>5.51</v>
      </c>
      <c r="E1957" s="11" t="str">
        <f>VLOOKUP(A1957,'Medical Examinations'!$A$1:$L$2336,4,FALSE)</f>
        <v>yes</v>
      </c>
      <c r="F1957" s="11" t="str">
        <f>VLOOKUP(A1957,'Medical Examinations'!$A$1:$L$2336,5,FALSE)</f>
        <v>No</v>
      </c>
      <c r="G1957" s="11" t="str">
        <f>VLOOKUP(A1957,'Medical Examinations'!$A$1:$L$2336,6,FALSE)</f>
        <v>No</v>
      </c>
      <c r="H1957" s="11">
        <f>VLOOKUP(A1957,'Medical Examinations'!$A$1:$L$2336,8,FALSE)</f>
        <v>1</v>
      </c>
      <c r="I1957" s="11" t="str">
        <f>VLOOKUP(A1957,'Medical Examinations'!$A$1:$L$2336,10,FALSE)</f>
        <v>No</v>
      </c>
      <c r="J1957" s="11" t="str">
        <f>VLOOKUP(A1957,'Medical Examinations'!$A$1:$L$2336,11,FALSE)</f>
        <v>Under Weight</v>
      </c>
      <c r="K1957" s="11" t="str">
        <f>VLOOKUP(A1957,'Medical Examinations'!$A$1:$L$2336,12,FALSE)</f>
        <v>Normal</v>
      </c>
      <c r="L1957" s="10">
        <f ca="1">VLOOKUP(A1957,'Hospitalisation Details'!$A$1:$Q$2344,3,FALSE)</f>
        <v>1958</v>
      </c>
      <c r="M1957" s="10" t="str">
        <f ca="1">VLOOKUP(A1957,'Hospitalisation Details'!$A$1:$Q$2344,5,FALSE)</f>
        <v>Jun</v>
      </c>
      <c r="N1957" s="11">
        <f ca="1">VLOOKUP(A1957,'Hospitalisation Details'!$A$1:$Q$2344,6,FALSE)</f>
        <v>30</v>
      </c>
      <c r="O1957" s="17">
        <f ca="1">VLOOKUP(A1957,'Hospitalisation Details'!$A$1:$Q$2344,7,FALSE)</f>
        <v>21366</v>
      </c>
      <c r="P1957" s="11">
        <f ca="1">VLOOKUP(A1957,'Hospitalisation Details'!$A$1:$Q$2344,10,FALSE)</f>
        <v>27037.91</v>
      </c>
      <c r="Q1957" s="11" t="str">
        <f ca="1">VLOOKUP(A1957,'Hospitalisation Details'!$A$1:$Q$2344,12,FALSE)</f>
        <v>tier - 2</v>
      </c>
      <c r="R1957" s="11" t="str">
        <f ca="1">VLOOKUP(A1957,'Hospitalisation Details'!$A$1:$Q$2344,14,FALSE)</f>
        <v>tier - 2</v>
      </c>
      <c r="S1957" s="11">
        <f ca="1">VLOOKUP(A1957,'Hospitalisation Details'!$A$1:$Q$2344,17,FALSE)</f>
        <v>67</v>
      </c>
      <c r="T1957" s="11" t="str">
        <f ca="1">VLOOKUP(A1957,'Hospitalisation Details'!$A$1:$Q$2336,16,FALSE)</f>
        <v>R1013</v>
      </c>
    </row>
    <row r="1958" ht="15.5" spans="1:20">
      <c r="A1958" s="10" t="s">
        <v>7002</v>
      </c>
      <c r="B1958" s="11" t="str">
        <f>VLOOKUP(A1958,'Customer Names'!$H$6:$K$2340,3,FALSE)</f>
        <v>  Danny</v>
      </c>
      <c r="C1958" s="11">
        <f>VLOOKUP(A1958,'Medical Examinations'!$A$1:$L$2336,2,FALSE)</f>
        <v>16.69</v>
      </c>
      <c r="D1958" s="11">
        <f>VLOOKUP(A1958,'Medical Examinations'!$A$1:$L$2336,3,FALSE)</f>
        <v>8.4</v>
      </c>
      <c r="E1958" s="11" t="str">
        <f>VLOOKUP(A1958,'Medical Examinations'!$A$1:$L$2336,4,FALSE)</f>
        <v>yes</v>
      </c>
      <c r="F1958" s="11" t="str">
        <f>VLOOKUP(A1958,'Medical Examinations'!$A$1:$L$2336,5,FALSE)</f>
        <v>No</v>
      </c>
      <c r="G1958" s="11" t="str">
        <f>VLOOKUP(A1958,'Medical Examinations'!$A$1:$L$2336,6,FALSE)</f>
        <v>No</v>
      </c>
      <c r="H1958" s="11">
        <f>VLOOKUP(A1958,'Medical Examinations'!$A$1:$L$2336,8,FALSE)</f>
        <v>0</v>
      </c>
      <c r="I1958" s="11" t="str">
        <f>VLOOKUP(A1958,'Medical Examinations'!$A$1:$L$2336,10,FALSE)</f>
        <v>No</v>
      </c>
      <c r="J1958" s="11" t="str">
        <f>VLOOKUP(A1958,'Medical Examinations'!$A$1:$L$2336,11,FALSE)</f>
        <v>Under Weight</v>
      </c>
      <c r="K1958" s="11" t="str">
        <f>VLOOKUP(A1958,'Medical Examinations'!$A$1:$L$2336,12,FALSE)</f>
        <v>Diabetes</v>
      </c>
      <c r="L1958" s="10">
        <f ca="1">VLOOKUP(A1958,'Hospitalisation Details'!$A$1:$Q$2344,3,FALSE)</f>
        <v>1994</v>
      </c>
      <c r="M1958" s="10" t="str">
        <f ca="1">VLOOKUP(A1958,'Hospitalisation Details'!$A$1:$Q$2344,5,FALSE)</f>
        <v>Jul</v>
      </c>
      <c r="N1958" s="11">
        <f ca="1">VLOOKUP(A1958,'Hospitalisation Details'!$A$1:$Q$2344,6,FALSE)</f>
        <v>2</v>
      </c>
      <c r="O1958" s="17">
        <f ca="1">VLOOKUP(A1958,'Hospitalisation Details'!$A$1:$Q$2344,7,FALSE)</f>
        <v>34517</v>
      </c>
      <c r="P1958" s="11">
        <f ca="1">VLOOKUP(A1958,'Hospitalisation Details'!$A$1:$Q$2344,10,FALSE)</f>
        <v>27080.64</v>
      </c>
      <c r="Q1958" s="11" t="str">
        <f ca="1">VLOOKUP(A1958,'Hospitalisation Details'!$A$1:$Q$2344,12,FALSE)</f>
        <v>tier - 2</v>
      </c>
      <c r="R1958" s="11" t="str">
        <f ca="1">VLOOKUP(A1958,'Hospitalisation Details'!$A$1:$Q$2344,14,FALSE)</f>
        <v>tier - 2</v>
      </c>
      <c r="S1958" s="11">
        <f ca="1">VLOOKUP(A1958,'Hospitalisation Details'!$A$1:$Q$2344,17,FALSE)</f>
        <v>31</v>
      </c>
      <c r="T1958" s="11" t="str">
        <f ca="1">VLOOKUP(A1958,'Hospitalisation Details'!$A$1:$Q$2336,16,FALSE)</f>
        <v>R1011</v>
      </c>
    </row>
    <row r="1959" ht="15.5" spans="1:20">
      <c r="A1959" s="10" t="s">
        <v>7006</v>
      </c>
      <c r="B1959" s="11" t="str">
        <f>VLOOKUP(A1959,'Customer Names'!$H$6:$K$2340,3,FALSE)</f>
        <v>  Lauren</v>
      </c>
      <c r="C1959" s="11">
        <f>VLOOKUP(A1959,'Medical Examinations'!$A$1:$L$2336,2,FALSE)</f>
        <v>23.21</v>
      </c>
      <c r="D1959" s="11">
        <f>VLOOKUP(A1959,'Medical Examinations'!$A$1:$L$2336,3,FALSE)</f>
        <v>5.14</v>
      </c>
      <c r="E1959" s="11" t="str">
        <f>VLOOKUP(A1959,'Medical Examinations'!$A$1:$L$2336,4,FALSE)</f>
        <v>yes</v>
      </c>
      <c r="F1959" s="11" t="str">
        <f>VLOOKUP(A1959,'Medical Examinations'!$A$1:$L$2336,5,FALSE)</f>
        <v>No</v>
      </c>
      <c r="G1959" s="11" t="str">
        <f>VLOOKUP(A1959,'Medical Examinations'!$A$1:$L$2336,6,FALSE)</f>
        <v>No</v>
      </c>
      <c r="H1959" s="11">
        <f>VLOOKUP(A1959,'Medical Examinations'!$A$1:$L$2336,8,FALSE)</f>
        <v>1</v>
      </c>
      <c r="I1959" s="11" t="str">
        <f>VLOOKUP(A1959,'Medical Examinations'!$A$1:$L$2336,10,FALSE)</f>
        <v>No</v>
      </c>
      <c r="J1959" s="11" t="str">
        <f>VLOOKUP(A1959,'Medical Examinations'!$A$1:$L$2336,11,FALSE)</f>
        <v>Normal Weight</v>
      </c>
      <c r="K1959" s="11" t="str">
        <f>VLOOKUP(A1959,'Medical Examinations'!$A$1:$L$2336,12,FALSE)</f>
        <v>Normal</v>
      </c>
      <c r="L1959" s="10">
        <f ca="1">VLOOKUP(A1959,'Hospitalisation Details'!$A$1:$Q$2344,3,FALSE)</f>
        <v>1990</v>
      </c>
      <c r="M1959" s="10" t="str">
        <f ca="1">VLOOKUP(A1959,'Hospitalisation Details'!$A$1:$Q$2344,5,FALSE)</f>
        <v>Dec</v>
      </c>
      <c r="N1959" s="11">
        <f ca="1">VLOOKUP(A1959,'Hospitalisation Details'!$A$1:$Q$2344,6,FALSE)</f>
        <v>13</v>
      </c>
      <c r="O1959" s="17">
        <f ca="1">VLOOKUP(A1959,'Hospitalisation Details'!$A$1:$Q$2344,7,FALSE)</f>
        <v>33220</v>
      </c>
      <c r="P1959" s="11">
        <f ca="1">VLOOKUP(A1959,'Hospitalisation Details'!$A$1:$Q$2344,10,FALSE)</f>
        <v>27092.38</v>
      </c>
      <c r="Q1959" s="11" t="str">
        <f ca="1">VLOOKUP(A1959,'Hospitalisation Details'!$A$1:$Q$2344,12,FALSE)</f>
        <v>tier - 2</v>
      </c>
      <c r="R1959" s="11" t="str">
        <f ca="1">VLOOKUP(A1959,'Hospitalisation Details'!$A$1:$Q$2344,14,FALSE)</f>
        <v>tier - 3</v>
      </c>
      <c r="S1959" s="11">
        <f ca="1">VLOOKUP(A1959,'Hospitalisation Details'!$A$1:$Q$2344,17,FALSE)</f>
        <v>34</v>
      </c>
      <c r="T1959" s="11" t="str">
        <f ca="1">VLOOKUP(A1959,'Hospitalisation Details'!$A$1:$Q$2336,16,FALSE)</f>
        <v>R1011</v>
      </c>
    </row>
    <row r="1960" ht="15.5" spans="1:20">
      <c r="A1960" s="10" t="s">
        <v>7010</v>
      </c>
      <c r="B1960" s="11" t="str">
        <f>VLOOKUP(A1960,'Customer Names'!$H$6:$K$2340,3,FALSE)</f>
        <v>  Courtney</v>
      </c>
      <c r="C1960" s="11">
        <f>VLOOKUP(A1960,'Medical Examinations'!$A$1:$L$2336,2,FALSE)</f>
        <v>25.175</v>
      </c>
      <c r="D1960" s="11">
        <f>VLOOKUP(A1960,'Medical Examinations'!$A$1:$L$2336,3,FALSE)</f>
        <v>5.21</v>
      </c>
      <c r="E1960" s="11" t="str">
        <f>VLOOKUP(A1960,'Medical Examinations'!$A$1:$L$2336,4,FALSE)</f>
        <v>yes</v>
      </c>
      <c r="F1960" s="11" t="str">
        <f>VLOOKUP(A1960,'Medical Examinations'!$A$1:$L$2336,5,FALSE)</f>
        <v>No</v>
      </c>
      <c r="G1960" s="11" t="str">
        <f>VLOOKUP(A1960,'Medical Examinations'!$A$1:$L$2336,6,FALSE)</f>
        <v>No</v>
      </c>
      <c r="H1960" s="11">
        <f>VLOOKUP(A1960,'Medical Examinations'!$A$1:$L$2336,8,FALSE)</f>
        <v>1</v>
      </c>
      <c r="I1960" s="11" t="str">
        <f>VLOOKUP(A1960,'Medical Examinations'!$A$1:$L$2336,10,FALSE)</f>
        <v>No</v>
      </c>
      <c r="J1960" s="11" t="str">
        <f>VLOOKUP(A1960,'Medical Examinations'!$A$1:$L$2336,11,FALSE)</f>
        <v>Over Weight</v>
      </c>
      <c r="K1960" s="11" t="str">
        <f>VLOOKUP(A1960,'Medical Examinations'!$A$1:$L$2336,12,FALSE)</f>
        <v>Normal</v>
      </c>
      <c r="L1960" s="10">
        <f ca="1">VLOOKUP(A1960,'Hospitalisation Details'!$A$1:$Q$2344,3,FALSE)</f>
        <v>1970</v>
      </c>
      <c r="M1960" s="10" t="str">
        <f ca="1">VLOOKUP(A1960,'Hospitalisation Details'!$A$1:$Q$2344,5,FALSE)</f>
        <v>Oct</v>
      </c>
      <c r="N1960" s="11">
        <f ca="1">VLOOKUP(A1960,'Hospitalisation Details'!$A$1:$Q$2344,6,FALSE)</f>
        <v>2</v>
      </c>
      <c r="O1960" s="17">
        <f ca="1">VLOOKUP(A1960,'Hospitalisation Details'!$A$1:$Q$2344,7,FALSE)</f>
        <v>25843</v>
      </c>
      <c r="P1960" s="11">
        <f ca="1">VLOOKUP(A1960,'Hospitalisation Details'!$A$1:$Q$2344,10,FALSE)</f>
        <v>27117.99</v>
      </c>
      <c r="Q1960" s="11" t="str">
        <f ca="1">VLOOKUP(A1960,'Hospitalisation Details'!$A$1:$Q$2344,12,FALSE)</f>
        <v>tier - 2</v>
      </c>
      <c r="R1960" s="11" t="str">
        <f ca="1">VLOOKUP(A1960,'Hospitalisation Details'!$A$1:$Q$2344,14,FALSE)</f>
        <v>tier - 2</v>
      </c>
      <c r="S1960" s="11">
        <f ca="1">VLOOKUP(A1960,'Hospitalisation Details'!$A$1:$Q$2344,17,FALSE)</f>
        <v>55</v>
      </c>
      <c r="T1960" s="11" t="str">
        <f ca="1">VLOOKUP(A1960,'Hospitalisation Details'!$A$1:$Q$2336,16,FALSE)</f>
        <v>R1013</v>
      </c>
    </row>
    <row r="1961" ht="15.5" spans="1:20">
      <c r="A1961" s="10" t="s">
        <v>7014</v>
      </c>
      <c r="B1961" s="11" t="str">
        <f>VLOOKUP(A1961,'Customer Names'!$H$6:$K$2340,3,FALSE)</f>
        <v>  Elizabeth</v>
      </c>
      <c r="C1961" s="11">
        <f>VLOOKUP(A1961,'Medical Examinations'!$A$1:$L$2336,2,FALSE)</f>
        <v>34.77</v>
      </c>
      <c r="D1961" s="11">
        <f>VLOOKUP(A1961,'Medical Examinations'!$A$1:$L$2336,3,FALSE)</f>
        <v>6.23</v>
      </c>
      <c r="E1961" s="11" t="str">
        <f>VLOOKUP(A1961,'Medical Examinations'!$A$1:$L$2336,4,FALSE)</f>
        <v>No</v>
      </c>
      <c r="F1961" s="11" t="str">
        <f>VLOOKUP(A1961,'Medical Examinations'!$A$1:$L$2336,5,FALSE)</f>
        <v>No</v>
      </c>
      <c r="G1961" s="11" t="str">
        <f>VLOOKUP(A1961,'Medical Examinations'!$A$1:$L$2336,6,FALSE)</f>
        <v>No</v>
      </c>
      <c r="H1961" s="11">
        <f>VLOOKUP(A1961,'Medical Examinations'!$A$1:$L$2336,8,FALSE)</f>
        <v>0</v>
      </c>
      <c r="I1961" s="11" t="str">
        <f>VLOOKUP(A1961,'Medical Examinations'!$A$1:$L$2336,10,FALSE)</f>
        <v>No</v>
      </c>
      <c r="J1961" s="11" t="str">
        <f>VLOOKUP(A1961,'Medical Examinations'!$A$1:$L$2336,11,FALSE)</f>
        <v>Obesity</v>
      </c>
      <c r="K1961" s="11" t="str">
        <f>VLOOKUP(A1961,'Medical Examinations'!$A$1:$L$2336,12,FALSE)</f>
        <v>Prediabetes</v>
      </c>
      <c r="L1961" s="10">
        <f ca="1">VLOOKUP(A1961,'Hospitalisation Details'!$A$1:$Q$2344,3,FALSE)</f>
        <v>1965</v>
      </c>
      <c r="M1961" s="10" t="str">
        <f ca="1">VLOOKUP(A1961,'Hospitalisation Details'!$A$1:$Q$2344,5,FALSE)</f>
        <v>Dec</v>
      </c>
      <c r="N1961" s="11">
        <f ca="1">VLOOKUP(A1961,'Hospitalisation Details'!$A$1:$Q$2344,6,FALSE)</f>
        <v>21</v>
      </c>
      <c r="O1961" s="17">
        <f ca="1">VLOOKUP(A1961,'Hospitalisation Details'!$A$1:$Q$2344,7,FALSE)</f>
        <v>24097</v>
      </c>
      <c r="P1961" s="11">
        <f ca="1">VLOOKUP(A1961,'Hospitalisation Details'!$A$1:$Q$2344,10,FALSE)</f>
        <v>27218.44</v>
      </c>
      <c r="Q1961" s="11" t="str">
        <f ca="1">VLOOKUP(A1961,'Hospitalisation Details'!$A$1:$Q$2344,12,FALSE)</f>
        <v>tier - 2</v>
      </c>
      <c r="R1961" s="11" t="str">
        <f ca="1">VLOOKUP(A1961,'Hospitalisation Details'!$A$1:$Q$2344,14,FALSE)</f>
        <v>tier - 1</v>
      </c>
      <c r="S1961" s="11">
        <f ca="1">VLOOKUP(A1961,'Hospitalisation Details'!$A$1:$Q$2344,17,FALSE)</f>
        <v>59</v>
      </c>
      <c r="T1961" s="11" t="str">
        <f ca="1">VLOOKUP(A1961,'Hospitalisation Details'!$A$1:$Q$2336,16,FALSE)</f>
        <v>R1017</v>
      </c>
    </row>
    <row r="1962" ht="15.5" spans="1:20">
      <c r="A1962" s="10" t="s">
        <v>7018</v>
      </c>
      <c r="B1962" s="11" t="str">
        <f>VLOOKUP(A1962,'Customer Names'!$H$6:$K$2340,3,FALSE)</f>
        <v>  Satomi</v>
      </c>
      <c r="C1962" s="11">
        <f>VLOOKUP(A1962,'Medical Examinations'!$A$1:$L$2336,2,FALSE)</f>
        <v>27.7</v>
      </c>
      <c r="D1962" s="11">
        <f>VLOOKUP(A1962,'Medical Examinations'!$A$1:$L$2336,3,FALSE)</f>
        <v>5.6</v>
      </c>
      <c r="E1962" s="11" t="str">
        <f>VLOOKUP(A1962,'Medical Examinations'!$A$1:$L$2336,4,FALSE)</f>
        <v>No</v>
      </c>
      <c r="F1962" s="11" t="str">
        <f>VLOOKUP(A1962,'Medical Examinations'!$A$1:$L$2336,5,FALSE)</f>
        <v>No</v>
      </c>
      <c r="G1962" s="11" t="str">
        <f>VLOOKUP(A1962,'Medical Examinations'!$A$1:$L$2336,6,FALSE)</f>
        <v>No</v>
      </c>
      <c r="H1962" s="11">
        <f>VLOOKUP(A1962,'Medical Examinations'!$A$1:$L$2336,8,FALSE)</f>
        <v>1</v>
      </c>
      <c r="I1962" s="11" t="str">
        <f>VLOOKUP(A1962,'Medical Examinations'!$A$1:$L$2336,10,FALSE)</f>
        <v>No</v>
      </c>
      <c r="J1962" s="11" t="str">
        <f>VLOOKUP(A1962,'Medical Examinations'!$A$1:$L$2336,11,FALSE)</f>
        <v>Over Weight</v>
      </c>
      <c r="K1962" s="11" t="str">
        <f>VLOOKUP(A1962,'Medical Examinations'!$A$1:$L$2336,12,FALSE)</f>
        <v>Normal</v>
      </c>
      <c r="L1962" s="10">
        <f ca="1">VLOOKUP(A1962,'Hospitalisation Details'!$A$1:$Q$2344,3,FALSE)</f>
        <v>1999</v>
      </c>
      <c r="M1962" s="10" t="str">
        <f ca="1">VLOOKUP(A1962,'Hospitalisation Details'!$A$1:$Q$2344,5,FALSE)</f>
        <v>Dec</v>
      </c>
      <c r="N1962" s="11">
        <f ca="1">VLOOKUP(A1962,'Hospitalisation Details'!$A$1:$Q$2344,6,FALSE)</f>
        <v>2</v>
      </c>
      <c r="O1962" s="17">
        <f ca="1">VLOOKUP(A1962,'Hospitalisation Details'!$A$1:$Q$2344,7,FALSE)</f>
        <v>36496</v>
      </c>
      <c r="P1962" s="11">
        <f ca="1">VLOOKUP(A1962,'Hospitalisation Details'!$A$1:$Q$2344,10,FALSE)</f>
        <v>27236.96</v>
      </c>
      <c r="Q1962" s="11" t="str">
        <f ca="1">VLOOKUP(A1962,'Hospitalisation Details'!$A$1:$Q$2344,12,FALSE)</f>
        <v>tier - 2</v>
      </c>
      <c r="R1962" s="11" t="str">
        <f ca="1">VLOOKUP(A1962,'Hospitalisation Details'!$A$1:$Q$2344,14,FALSE)</f>
        <v>tier - 1</v>
      </c>
      <c r="S1962" s="11">
        <f ca="1">VLOOKUP(A1962,'Hospitalisation Details'!$A$1:$Q$2344,17,FALSE)</f>
        <v>25</v>
      </c>
      <c r="T1962" s="11" t="str">
        <f ca="1">VLOOKUP(A1962,'Hospitalisation Details'!$A$1:$Q$2336,16,FALSE)</f>
        <v>R1011</v>
      </c>
    </row>
    <row r="1963" ht="15.5" spans="1:20">
      <c r="A1963" s="10" t="s">
        <v>7022</v>
      </c>
      <c r="B1963" s="11" t="str">
        <f>VLOOKUP(A1963,'Customer Names'!$H$6:$K$2340,3,FALSE)</f>
        <v>  Matthew D</v>
      </c>
      <c r="C1963" s="11">
        <f>VLOOKUP(A1963,'Medical Examinations'!$A$1:$L$2336,2,FALSE)</f>
        <v>19.12</v>
      </c>
      <c r="D1963" s="11">
        <f>VLOOKUP(A1963,'Medical Examinations'!$A$1:$L$2336,3,FALSE)</f>
        <v>4.72</v>
      </c>
      <c r="E1963" s="11" t="str">
        <f>VLOOKUP(A1963,'Medical Examinations'!$A$1:$L$2336,4,FALSE)</f>
        <v>yes</v>
      </c>
      <c r="F1963" s="11" t="str">
        <f>VLOOKUP(A1963,'Medical Examinations'!$A$1:$L$2336,5,FALSE)</f>
        <v>No</v>
      </c>
      <c r="G1963" s="11" t="str">
        <f>VLOOKUP(A1963,'Medical Examinations'!$A$1:$L$2336,6,FALSE)</f>
        <v>No</v>
      </c>
      <c r="H1963" s="11">
        <f>VLOOKUP(A1963,'Medical Examinations'!$A$1:$L$2336,8,FALSE)</f>
        <v>1</v>
      </c>
      <c r="I1963" s="11" t="str">
        <f>VLOOKUP(A1963,'Medical Examinations'!$A$1:$L$2336,10,FALSE)</f>
        <v>No</v>
      </c>
      <c r="J1963" s="11" t="str">
        <f>VLOOKUP(A1963,'Medical Examinations'!$A$1:$L$2336,11,FALSE)</f>
        <v>Normal Weight</v>
      </c>
      <c r="K1963" s="11" t="str">
        <f>VLOOKUP(A1963,'Medical Examinations'!$A$1:$L$2336,12,FALSE)</f>
        <v>Normal</v>
      </c>
      <c r="L1963" s="10">
        <f ca="1">VLOOKUP(A1963,'Hospitalisation Details'!$A$1:$Q$2344,3,FALSE)</f>
        <v>1968</v>
      </c>
      <c r="M1963" s="10" t="str">
        <f ca="1">VLOOKUP(A1963,'Hospitalisation Details'!$A$1:$Q$2344,5,FALSE)</f>
        <v>Jun</v>
      </c>
      <c r="N1963" s="11">
        <f ca="1">VLOOKUP(A1963,'Hospitalisation Details'!$A$1:$Q$2344,6,FALSE)</f>
        <v>6</v>
      </c>
      <c r="O1963" s="17">
        <f ca="1">VLOOKUP(A1963,'Hospitalisation Details'!$A$1:$Q$2344,7,FALSE)</f>
        <v>24995</v>
      </c>
      <c r="P1963" s="11">
        <f ca="1">VLOOKUP(A1963,'Hospitalisation Details'!$A$1:$Q$2344,10,FALSE)</f>
        <v>27322.73</v>
      </c>
      <c r="Q1963" s="11" t="str">
        <f ca="1">VLOOKUP(A1963,'Hospitalisation Details'!$A$1:$Q$2344,12,FALSE)</f>
        <v>tier - 2</v>
      </c>
      <c r="R1963" s="11" t="str">
        <f ca="1">VLOOKUP(A1963,'Hospitalisation Details'!$A$1:$Q$2344,14,FALSE)</f>
        <v>tier - 2</v>
      </c>
      <c r="S1963" s="11">
        <f ca="1">VLOOKUP(A1963,'Hospitalisation Details'!$A$1:$Q$2344,17,FALSE)</f>
        <v>57</v>
      </c>
      <c r="T1963" s="11" t="str">
        <f ca="1">VLOOKUP(A1963,'Hospitalisation Details'!$A$1:$Q$2336,16,FALSE)</f>
        <v>R1013</v>
      </c>
    </row>
    <row r="1964" ht="15.5" spans="1:20">
      <c r="A1964" s="10" t="s">
        <v>7024</v>
      </c>
      <c r="B1964" s="11" t="str">
        <f>VLOOKUP(A1964,'Customer Names'!$H$6:$K$2340,3,FALSE)</f>
        <v>  Peter T II</v>
      </c>
      <c r="C1964" s="11">
        <f>VLOOKUP(A1964,'Medical Examinations'!$A$1:$L$2336,2,FALSE)</f>
        <v>32.67</v>
      </c>
      <c r="D1964" s="11">
        <f>VLOOKUP(A1964,'Medical Examinations'!$A$1:$L$2336,3,FALSE)</f>
        <v>4.67</v>
      </c>
      <c r="E1964" s="11" t="str">
        <f>VLOOKUP(A1964,'Medical Examinations'!$A$1:$L$2336,4,FALSE)</f>
        <v>No</v>
      </c>
      <c r="F1964" s="11" t="str">
        <f>VLOOKUP(A1964,'Medical Examinations'!$A$1:$L$2336,5,FALSE)</f>
        <v>No</v>
      </c>
      <c r="G1964" s="11" t="str">
        <f>VLOOKUP(A1964,'Medical Examinations'!$A$1:$L$2336,6,FALSE)</f>
        <v>Yes</v>
      </c>
      <c r="H1964" s="11">
        <f>VLOOKUP(A1964,'Medical Examinations'!$A$1:$L$2336,8,FALSE)</f>
        <v>1</v>
      </c>
      <c r="I1964" s="11" t="str">
        <f>VLOOKUP(A1964,'Medical Examinations'!$A$1:$L$2336,10,FALSE)</f>
        <v>No</v>
      </c>
      <c r="J1964" s="11" t="str">
        <f>VLOOKUP(A1964,'Medical Examinations'!$A$1:$L$2336,11,FALSE)</f>
        <v>Obesity</v>
      </c>
      <c r="K1964" s="11" t="str">
        <f>VLOOKUP(A1964,'Medical Examinations'!$A$1:$L$2336,12,FALSE)</f>
        <v>Normal</v>
      </c>
      <c r="L1964" s="10">
        <f ca="1">VLOOKUP(A1964,'Hospitalisation Details'!$A$1:$Q$2344,3,FALSE)</f>
        <v>1969</v>
      </c>
      <c r="M1964" s="10" t="str">
        <f ca="1">VLOOKUP(A1964,'Hospitalisation Details'!$A$1:$Q$2344,5,FALSE)</f>
        <v>Oct</v>
      </c>
      <c r="N1964" s="11">
        <f ca="1">VLOOKUP(A1964,'Hospitalisation Details'!$A$1:$Q$2344,6,FALSE)</f>
        <v>16</v>
      </c>
      <c r="O1964" s="17">
        <f ca="1">VLOOKUP(A1964,'Hospitalisation Details'!$A$1:$Q$2344,7,FALSE)</f>
        <v>25492</v>
      </c>
      <c r="P1964" s="11">
        <f ca="1">VLOOKUP(A1964,'Hospitalisation Details'!$A$1:$Q$2344,10,FALSE)</f>
        <v>27346.04</v>
      </c>
      <c r="Q1964" s="11" t="str">
        <f ca="1">VLOOKUP(A1964,'Hospitalisation Details'!$A$1:$Q$2344,12,FALSE)</f>
        <v>tier - 2</v>
      </c>
      <c r="R1964" s="11" t="str">
        <f ca="1">VLOOKUP(A1964,'Hospitalisation Details'!$A$1:$Q$2344,14,FALSE)</f>
        <v>tier - 2</v>
      </c>
      <c r="S1964" s="11">
        <f ca="1">VLOOKUP(A1964,'Hospitalisation Details'!$A$1:$Q$2344,17,FALSE)</f>
        <v>56</v>
      </c>
      <c r="T1964" s="11" t="str">
        <f ca="1">VLOOKUP(A1964,'Hospitalisation Details'!$A$1:$Q$2336,16,FALSE)</f>
        <v>R1013</v>
      </c>
    </row>
    <row r="1965" ht="15.5" spans="1:20">
      <c r="A1965" s="10" t="s">
        <v>7027</v>
      </c>
      <c r="B1965" s="11" t="str">
        <f>VLOOKUP(A1965,'Customer Names'!$H$6:$K$2340,3,FALSE)</f>
        <v>  Manuel</v>
      </c>
      <c r="C1965" s="11">
        <f>VLOOKUP(A1965,'Medical Examinations'!$A$1:$L$2336,2,FALSE)</f>
        <v>28.5</v>
      </c>
      <c r="D1965" s="11">
        <f>VLOOKUP(A1965,'Medical Examinations'!$A$1:$L$2336,3,FALSE)</f>
        <v>6.11</v>
      </c>
      <c r="E1965" s="11" t="str">
        <f>VLOOKUP(A1965,'Medical Examinations'!$A$1:$L$2336,4,FALSE)</f>
        <v>No</v>
      </c>
      <c r="F1965" s="11" t="str">
        <f>VLOOKUP(A1965,'Medical Examinations'!$A$1:$L$2336,5,FALSE)</f>
        <v>No</v>
      </c>
      <c r="G1965" s="11" t="str">
        <f>VLOOKUP(A1965,'Medical Examinations'!$A$1:$L$2336,6,FALSE)</f>
        <v>No</v>
      </c>
      <c r="H1965" s="11">
        <f>VLOOKUP(A1965,'Medical Examinations'!$A$1:$L$2336,8,FALSE)</f>
        <v>1</v>
      </c>
      <c r="I1965" s="11" t="str">
        <f>VLOOKUP(A1965,'Medical Examinations'!$A$1:$L$2336,10,FALSE)</f>
        <v>No</v>
      </c>
      <c r="J1965" s="11" t="str">
        <f>VLOOKUP(A1965,'Medical Examinations'!$A$1:$L$2336,11,FALSE)</f>
        <v>Over Weight</v>
      </c>
      <c r="K1965" s="11" t="str">
        <f>VLOOKUP(A1965,'Medical Examinations'!$A$1:$L$2336,12,FALSE)</f>
        <v>Prediabetes</v>
      </c>
      <c r="L1965" s="10">
        <f ca="1">VLOOKUP(A1965,'Hospitalisation Details'!$A$1:$Q$2344,3,FALSE)</f>
        <v>1988</v>
      </c>
      <c r="M1965" s="10" t="str">
        <f ca="1">VLOOKUP(A1965,'Hospitalisation Details'!$A$1:$Q$2344,5,FALSE)</f>
        <v>Sep</v>
      </c>
      <c r="N1965" s="11">
        <f ca="1">VLOOKUP(A1965,'Hospitalisation Details'!$A$1:$Q$2344,6,FALSE)</f>
        <v>15</v>
      </c>
      <c r="O1965" s="17">
        <f ca="1">VLOOKUP(A1965,'Hospitalisation Details'!$A$1:$Q$2344,7,FALSE)</f>
        <v>32401</v>
      </c>
      <c r="P1965" s="11">
        <f ca="1">VLOOKUP(A1965,'Hospitalisation Details'!$A$1:$Q$2344,10,FALSE)</f>
        <v>27375.9</v>
      </c>
      <c r="Q1965" s="11" t="str">
        <f ca="1">VLOOKUP(A1965,'Hospitalisation Details'!$A$1:$Q$2344,12,FALSE)</f>
        <v>tier - 2</v>
      </c>
      <c r="R1965" s="11" t="str">
        <f ca="1">VLOOKUP(A1965,'Hospitalisation Details'!$A$1:$Q$2344,14,FALSE)</f>
        <v>tier - 3</v>
      </c>
      <c r="S1965" s="11">
        <f ca="1">VLOOKUP(A1965,'Hospitalisation Details'!$A$1:$Q$2344,17,FALSE)</f>
        <v>37</v>
      </c>
      <c r="T1965" s="11" t="str">
        <f ca="1">VLOOKUP(A1965,'Hospitalisation Details'!$A$1:$Q$2336,16,FALSE)</f>
        <v>R1015</v>
      </c>
    </row>
    <row r="1966" ht="15.5" spans="1:20">
      <c r="A1966" s="10" t="s">
        <v>7029</v>
      </c>
      <c r="B1966" s="11" t="str">
        <f>VLOOKUP(A1966,'Customer Names'!$H$6:$K$2340,3,FALSE)</f>
        <v>  Kindsey P</v>
      </c>
      <c r="C1966" s="11">
        <f>VLOOKUP(A1966,'Medical Examinations'!$A$1:$L$2336,2,FALSE)</f>
        <v>39.27</v>
      </c>
      <c r="D1966" s="11">
        <f>VLOOKUP(A1966,'Medical Examinations'!$A$1:$L$2336,3,FALSE)</f>
        <v>6.25</v>
      </c>
      <c r="E1966" s="11" t="str">
        <f>VLOOKUP(A1966,'Medical Examinations'!$A$1:$L$2336,4,FALSE)</f>
        <v>No</v>
      </c>
      <c r="F1966" s="11" t="str">
        <f>VLOOKUP(A1966,'Medical Examinations'!$A$1:$L$2336,5,FALSE)</f>
        <v>No</v>
      </c>
      <c r="G1966" s="11" t="str">
        <f>VLOOKUP(A1966,'Medical Examinations'!$A$1:$L$2336,6,FALSE)</f>
        <v>No</v>
      </c>
      <c r="H1966" s="11">
        <f>VLOOKUP(A1966,'Medical Examinations'!$A$1:$L$2336,8,FALSE)</f>
        <v>0</v>
      </c>
      <c r="I1966" s="11" t="str">
        <f>VLOOKUP(A1966,'Medical Examinations'!$A$1:$L$2336,10,FALSE)</f>
        <v>No</v>
      </c>
      <c r="J1966" s="11" t="str">
        <f>VLOOKUP(A1966,'Medical Examinations'!$A$1:$L$2336,11,FALSE)</f>
        <v>Obesity</v>
      </c>
      <c r="K1966" s="11" t="str">
        <f>VLOOKUP(A1966,'Medical Examinations'!$A$1:$L$2336,12,FALSE)</f>
        <v>Prediabetes</v>
      </c>
      <c r="L1966" s="10">
        <f ca="1">VLOOKUP(A1966,'Hospitalisation Details'!$A$1:$Q$2344,3,FALSE)</f>
        <v>1985</v>
      </c>
      <c r="M1966" s="10" t="str">
        <f ca="1">VLOOKUP(A1966,'Hospitalisation Details'!$A$1:$Q$2344,5,FALSE)</f>
        <v>Dec</v>
      </c>
      <c r="N1966" s="11">
        <f ca="1">VLOOKUP(A1966,'Hospitalisation Details'!$A$1:$Q$2344,6,FALSE)</f>
        <v>5</v>
      </c>
      <c r="O1966" s="17">
        <f ca="1">VLOOKUP(A1966,'Hospitalisation Details'!$A$1:$Q$2344,7,FALSE)</f>
        <v>31386</v>
      </c>
      <c r="P1966" s="11">
        <f ca="1">VLOOKUP(A1966,'Hospitalisation Details'!$A$1:$Q$2344,10,FALSE)</f>
        <v>27432.73</v>
      </c>
      <c r="Q1966" s="11" t="str">
        <f ca="1">VLOOKUP(A1966,'Hospitalisation Details'!$A$1:$Q$2344,12,FALSE)</f>
        <v>tier - 2</v>
      </c>
      <c r="R1966" s="11" t="str">
        <f ca="1">VLOOKUP(A1966,'Hospitalisation Details'!$A$1:$Q$2344,14,FALSE)</f>
        <v>tier - 1</v>
      </c>
      <c r="S1966" s="11">
        <f ca="1">VLOOKUP(A1966,'Hospitalisation Details'!$A$1:$Q$2344,17,FALSE)</f>
        <v>39</v>
      </c>
      <c r="T1966" s="11" t="str">
        <f ca="1">VLOOKUP(A1966,'Hospitalisation Details'!$A$1:$Q$2336,16,FALSE)</f>
        <v>R1011</v>
      </c>
    </row>
    <row r="1967" ht="15.5" spans="1:20">
      <c r="A1967" s="10" t="s">
        <v>7033</v>
      </c>
      <c r="B1967" s="11" t="str">
        <f>VLOOKUP(A1967,'Customer Names'!$H$6:$K$2340,3,FALSE)</f>
        <v>  Thomas G</v>
      </c>
      <c r="C1967" s="11">
        <f>VLOOKUP(A1967,'Medical Examinations'!$A$1:$L$2336,2,FALSE)</f>
        <v>32.49</v>
      </c>
      <c r="D1967" s="11">
        <f>VLOOKUP(A1967,'Medical Examinations'!$A$1:$L$2336,3,FALSE)</f>
        <v>4</v>
      </c>
      <c r="E1967" s="11" t="str">
        <f>VLOOKUP(A1967,'Medical Examinations'!$A$1:$L$2336,4,FALSE)</f>
        <v>yes</v>
      </c>
      <c r="F1967" s="11" t="str">
        <f>VLOOKUP(A1967,'Medical Examinations'!$A$1:$L$2336,5,FALSE)</f>
        <v>No</v>
      </c>
      <c r="G1967" s="11" t="str">
        <f>VLOOKUP(A1967,'Medical Examinations'!$A$1:$L$2336,6,FALSE)</f>
        <v>No</v>
      </c>
      <c r="H1967" s="11">
        <f>VLOOKUP(A1967,'Medical Examinations'!$A$1:$L$2336,8,FALSE)</f>
        <v>0</v>
      </c>
      <c r="I1967" s="11" t="str">
        <f>VLOOKUP(A1967,'Medical Examinations'!$A$1:$L$2336,10,FALSE)</f>
        <v>No</v>
      </c>
      <c r="J1967" s="11" t="str">
        <f>VLOOKUP(A1967,'Medical Examinations'!$A$1:$L$2336,11,FALSE)</f>
        <v>Obesity</v>
      </c>
      <c r="K1967" s="11" t="str">
        <f>VLOOKUP(A1967,'Medical Examinations'!$A$1:$L$2336,12,FALSE)</f>
        <v>Normal</v>
      </c>
      <c r="L1967" s="10">
        <f ca="1">VLOOKUP(A1967,'Hospitalisation Details'!$A$1:$Q$2344,3,FALSE)</f>
        <v>1981</v>
      </c>
      <c r="M1967" s="10" t="str">
        <f ca="1">VLOOKUP(A1967,'Hospitalisation Details'!$A$1:$Q$2344,5,FALSE)</f>
        <v>Oct</v>
      </c>
      <c r="N1967" s="11">
        <f ca="1">VLOOKUP(A1967,'Hospitalisation Details'!$A$1:$Q$2344,6,FALSE)</f>
        <v>3</v>
      </c>
      <c r="O1967" s="17">
        <f ca="1">VLOOKUP(A1967,'Hospitalisation Details'!$A$1:$Q$2344,7,FALSE)</f>
        <v>29862</v>
      </c>
      <c r="P1967" s="11">
        <f ca="1">VLOOKUP(A1967,'Hospitalisation Details'!$A$1:$Q$2344,10,FALSE)</f>
        <v>27495.59</v>
      </c>
      <c r="Q1967" s="11" t="str">
        <f ca="1">VLOOKUP(A1967,'Hospitalisation Details'!$A$1:$Q$2344,12,FALSE)</f>
        <v>tier - 2</v>
      </c>
      <c r="R1967" s="11" t="str">
        <f ca="1">VLOOKUP(A1967,'Hospitalisation Details'!$A$1:$Q$2344,14,FALSE)</f>
        <v>tier - 1</v>
      </c>
      <c r="S1967" s="11">
        <f ca="1">VLOOKUP(A1967,'Hospitalisation Details'!$A$1:$Q$2344,17,FALSE)</f>
        <v>44</v>
      </c>
      <c r="T1967" s="11" t="str">
        <f ca="1">VLOOKUP(A1967,'Hospitalisation Details'!$A$1:$Q$2336,16,FALSE)</f>
        <v>R1011</v>
      </c>
    </row>
    <row r="1968" ht="15.5" spans="1:20">
      <c r="A1968" s="10" t="s">
        <v>7035</v>
      </c>
      <c r="B1968" s="11" t="str">
        <f>VLOOKUP(A1968,'Customer Names'!$H$6:$K$2340,3,FALSE)</f>
        <v>  Kyle S</v>
      </c>
      <c r="C1968" s="11">
        <f>VLOOKUP(A1968,'Medical Examinations'!$A$1:$L$2336,2,FALSE)</f>
        <v>23.7</v>
      </c>
      <c r="D1968" s="11">
        <f>VLOOKUP(A1968,'Medical Examinations'!$A$1:$L$2336,3,FALSE)</f>
        <v>5.55</v>
      </c>
      <c r="E1968" s="11" t="str">
        <f>VLOOKUP(A1968,'Medical Examinations'!$A$1:$L$2336,4,FALSE)</f>
        <v>yes</v>
      </c>
      <c r="F1968" s="11" t="str">
        <f>VLOOKUP(A1968,'Medical Examinations'!$A$1:$L$2336,5,FALSE)</f>
        <v>No</v>
      </c>
      <c r="G1968" s="11" t="str">
        <f>VLOOKUP(A1968,'Medical Examinations'!$A$1:$L$2336,6,FALSE)</f>
        <v>No</v>
      </c>
      <c r="H1968" s="11">
        <f>VLOOKUP(A1968,'Medical Examinations'!$A$1:$L$2336,8,FALSE)</f>
        <v>0</v>
      </c>
      <c r="I1968" s="11" t="str">
        <f>VLOOKUP(A1968,'Medical Examinations'!$A$1:$L$2336,10,FALSE)</f>
        <v>No</v>
      </c>
      <c r="J1968" s="11" t="str">
        <f>VLOOKUP(A1968,'Medical Examinations'!$A$1:$L$2336,11,FALSE)</f>
        <v>Normal Weight</v>
      </c>
      <c r="K1968" s="11" t="str">
        <f>VLOOKUP(A1968,'Medical Examinations'!$A$1:$L$2336,12,FALSE)</f>
        <v>Normal</v>
      </c>
      <c r="L1968" s="10">
        <f ca="1">VLOOKUP(A1968,'Hospitalisation Details'!$A$1:$Q$2344,3,FALSE)</f>
        <v>1965</v>
      </c>
      <c r="M1968" s="10" t="str">
        <f ca="1">VLOOKUP(A1968,'Hospitalisation Details'!$A$1:$Q$2344,5,FALSE)</f>
        <v>Oct</v>
      </c>
      <c r="N1968" s="11">
        <f ca="1">VLOOKUP(A1968,'Hospitalisation Details'!$A$1:$Q$2344,6,FALSE)</f>
        <v>19</v>
      </c>
      <c r="O1968" s="17">
        <f ca="1">VLOOKUP(A1968,'Hospitalisation Details'!$A$1:$Q$2344,7,FALSE)</f>
        <v>24034</v>
      </c>
      <c r="P1968" s="11">
        <f ca="1">VLOOKUP(A1968,'Hospitalisation Details'!$A$1:$Q$2344,10,FALSE)</f>
        <v>27533.91</v>
      </c>
      <c r="Q1968" s="11" t="str">
        <f ca="1">VLOOKUP(A1968,'Hospitalisation Details'!$A$1:$Q$2344,12,FALSE)</f>
        <v>tier - 2</v>
      </c>
      <c r="R1968" s="11" t="str">
        <f ca="1">VLOOKUP(A1968,'Hospitalisation Details'!$A$1:$Q$2344,14,FALSE)</f>
        <v>tier - 3</v>
      </c>
      <c r="S1968" s="11">
        <f ca="1">VLOOKUP(A1968,'Hospitalisation Details'!$A$1:$Q$2344,17,FALSE)</f>
        <v>60</v>
      </c>
      <c r="T1968" s="11" t="str">
        <f ca="1">VLOOKUP(A1968,'Hospitalisation Details'!$A$1:$Q$2336,16,FALSE)</f>
        <v>R1013</v>
      </c>
    </row>
    <row r="1969" ht="15.5" spans="1:20">
      <c r="A1969" s="10" t="s">
        <v>7039</v>
      </c>
      <c r="B1969" s="11" t="str">
        <f>VLOOKUP(A1969,'Customer Names'!$H$6:$K$2340,3,FALSE)</f>
        <v>  Alexander J</v>
      </c>
      <c r="C1969" s="11">
        <f>VLOOKUP(A1969,'Medical Examinations'!$A$1:$L$2336,2,FALSE)</f>
        <v>30.4</v>
      </c>
      <c r="D1969" s="11">
        <f>VLOOKUP(A1969,'Medical Examinations'!$A$1:$L$2336,3,FALSE)</f>
        <v>5.95</v>
      </c>
      <c r="E1969" s="11" t="str">
        <f>VLOOKUP(A1969,'Medical Examinations'!$A$1:$L$2336,4,FALSE)</f>
        <v>No</v>
      </c>
      <c r="F1969" s="11" t="str">
        <f>VLOOKUP(A1969,'Medical Examinations'!$A$1:$L$2336,5,FALSE)</f>
        <v>yes</v>
      </c>
      <c r="G1969" s="11" t="str">
        <f>VLOOKUP(A1969,'Medical Examinations'!$A$1:$L$2336,6,FALSE)</f>
        <v>No</v>
      </c>
      <c r="H1969" s="11">
        <f>VLOOKUP(A1969,'Medical Examinations'!$A$1:$L$2336,8,FALSE)</f>
        <v>1</v>
      </c>
      <c r="I1969" s="11" t="str">
        <f>VLOOKUP(A1969,'Medical Examinations'!$A$1:$L$2336,10,FALSE)</f>
        <v>No</v>
      </c>
      <c r="J1969" s="11" t="str">
        <f>VLOOKUP(A1969,'Medical Examinations'!$A$1:$L$2336,11,FALSE)</f>
        <v>Obesity</v>
      </c>
      <c r="K1969" s="11" t="str">
        <f>VLOOKUP(A1969,'Medical Examinations'!$A$1:$L$2336,12,FALSE)</f>
        <v>Prediabetes</v>
      </c>
      <c r="L1969" s="10">
        <f ca="1">VLOOKUP(A1969,'Hospitalisation Details'!$A$1:$Q$2344,3,FALSE)</f>
        <v>1984</v>
      </c>
      <c r="M1969" s="10" t="str">
        <f ca="1">VLOOKUP(A1969,'Hospitalisation Details'!$A$1:$Q$2344,5,FALSE)</f>
        <v>Jul</v>
      </c>
      <c r="N1969" s="11">
        <f ca="1">VLOOKUP(A1969,'Hospitalisation Details'!$A$1:$Q$2344,6,FALSE)</f>
        <v>22</v>
      </c>
      <c r="O1969" s="17">
        <f ca="1">VLOOKUP(A1969,'Hospitalisation Details'!$A$1:$Q$2344,7,FALSE)</f>
        <v>30885</v>
      </c>
      <c r="P1969" s="11">
        <f ca="1">VLOOKUP(A1969,'Hospitalisation Details'!$A$1:$Q$2344,10,FALSE)</f>
        <v>27534.53</v>
      </c>
      <c r="Q1969" s="11" t="str">
        <f ca="1">VLOOKUP(A1969,'Hospitalisation Details'!$A$1:$Q$2344,12,FALSE)</f>
        <v>tier - 2</v>
      </c>
      <c r="R1969" s="11" t="str">
        <f ca="1">VLOOKUP(A1969,'Hospitalisation Details'!$A$1:$Q$2344,14,FALSE)</f>
        <v>tier - 2</v>
      </c>
      <c r="S1969" s="11">
        <f ca="1">VLOOKUP(A1969,'Hospitalisation Details'!$A$1:$Q$2344,17,FALSE)</f>
        <v>41</v>
      </c>
      <c r="T1969" s="11" t="str">
        <f ca="1">VLOOKUP(A1969,'Hospitalisation Details'!$A$1:$Q$2336,16,FALSE)</f>
        <v>R1011</v>
      </c>
    </row>
    <row r="1970" ht="15.5" spans="1:20">
      <c r="A1970" s="10" t="s">
        <v>7042</v>
      </c>
      <c r="B1970" s="11" t="str">
        <f>VLOOKUP(A1970,'Customer Names'!$H$6:$K$2340,3,FALSE)</f>
        <v>  Dustin L</v>
      </c>
      <c r="C1970" s="11">
        <f>VLOOKUP(A1970,'Medical Examinations'!$A$1:$L$2336,2,FALSE)</f>
        <v>38.94</v>
      </c>
      <c r="D1970" s="11">
        <f>VLOOKUP(A1970,'Medical Examinations'!$A$1:$L$2336,3,FALSE)</f>
        <v>4.36</v>
      </c>
      <c r="E1970" s="11" t="str">
        <f>VLOOKUP(A1970,'Medical Examinations'!$A$1:$L$2336,4,FALSE)</f>
        <v>No</v>
      </c>
      <c r="F1970" s="11" t="str">
        <f>VLOOKUP(A1970,'Medical Examinations'!$A$1:$L$2336,5,FALSE)</f>
        <v>No</v>
      </c>
      <c r="G1970" s="11" t="str">
        <f>VLOOKUP(A1970,'Medical Examinations'!$A$1:$L$2336,6,FALSE)</f>
        <v>Yes</v>
      </c>
      <c r="H1970" s="11">
        <f>VLOOKUP(A1970,'Medical Examinations'!$A$1:$L$2336,8,FALSE)</f>
        <v>1</v>
      </c>
      <c r="I1970" s="11" t="str">
        <f>VLOOKUP(A1970,'Medical Examinations'!$A$1:$L$2336,10,FALSE)</f>
        <v>No</v>
      </c>
      <c r="J1970" s="11" t="str">
        <f>VLOOKUP(A1970,'Medical Examinations'!$A$1:$L$2336,11,FALSE)</f>
        <v>Obesity</v>
      </c>
      <c r="K1970" s="11" t="str">
        <f>VLOOKUP(A1970,'Medical Examinations'!$A$1:$L$2336,12,FALSE)</f>
        <v>Normal</v>
      </c>
      <c r="L1970" s="10">
        <f ca="1">VLOOKUP(A1970,'Hospitalisation Details'!$A$1:$Q$2344,3,FALSE)</f>
        <v>1985</v>
      </c>
      <c r="M1970" s="10" t="str">
        <f ca="1">VLOOKUP(A1970,'Hospitalisation Details'!$A$1:$Q$2344,5,FALSE)</f>
        <v>Nov</v>
      </c>
      <c r="N1970" s="11">
        <f ca="1">VLOOKUP(A1970,'Hospitalisation Details'!$A$1:$Q$2344,6,FALSE)</f>
        <v>6</v>
      </c>
      <c r="O1970" s="17">
        <f ca="1">VLOOKUP(A1970,'Hospitalisation Details'!$A$1:$Q$2344,7,FALSE)</f>
        <v>31357</v>
      </c>
      <c r="P1970" s="11">
        <f ca="1">VLOOKUP(A1970,'Hospitalisation Details'!$A$1:$Q$2344,10,FALSE)</f>
        <v>27598.93</v>
      </c>
      <c r="Q1970" s="11" t="str">
        <f ca="1">VLOOKUP(A1970,'Hospitalisation Details'!$A$1:$Q$2344,12,FALSE)</f>
        <v>tier - 2</v>
      </c>
      <c r="R1970" s="11" t="str">
        <f ca="1">VLOOKUP(A1970,'Hospitalisation Details'!$A$1:$Q$2344,14,FALSE)</f>
        <v>tier - 1</v>
      </c>
      <c r="S1970" s="11">
        <f ca="1">VLOOKUP(A1970,'Hospitalisation Details'!$A$1:$Q$2344,17,FALSE)</f>
        <v>39</v>
      </c>
      <c r="T1970" s="11" t="str">
        <f ca="1">VLOOKUP(A1970,'Hospitalisation Details'!$A$1:$Q$2336,16,FALSE)</f>
        <v>R1011</v>
      </c>
    </row>
    <row r="1971" ht="15.5" spans="1:20">
      <c r="A1971" s="10" t="s">
        <v>7046</v>
      </c>
      <c r="B1971" s="11" t="str">
        <f>VLOOKUP(A1971,'Customer Names'!$H$6:$K$2340,3,FALSE)</f>
        <v>  Chloe</v>
      </c>
      <c r="C1971" s="11">
        <f>VLOOKUP(A1971,'Medical Examinations'!$A$1:$L$2336,2,FALSE)</f>
        <v>31.02</v>
      </c>
      <c r="D1971" s="11">
        <f>VLOOKUP(A1971,'Medical Examinations'!$A$1:$L$2336,3,FALSE)</f>
        <v>4.84</v>
      </c>
      <c r="E1971" s="11" t="str">
        <f>VLOOKUP(A1971,'Medical Examinations'!$A$1:$L$2336,4,FALSE)</f>
        <v>No</v>
      </c>
      <c r="F1971" s="11" t="str">
        <f>VLOOKUP(A1971,'Medical Examinations'!$A$1:$L$2336,5,FALSE)</f>
        <v>No</v>
      </c>
      <c r="G1971" s="11" t="str">
        <f>VLOOKUP(A1971,'Medical Examinations'!$A$1:$L$2336,6,FALSE)</f>
        <v>Yes</v>
      </c>
      <c r="H1971" s="11">
        <f>VLOOKUP(A1971,'Medical Examinations'!$A$1:$L$2336,8,FALSE)</f>
        <v>1</v>
      </c>
      <c r="I1971" s="11" t="str">
        <f>VLOOKUP(A1971,'Medical Examinations'!$A$1:$L$2336,10,FALSE)</f>
        <v>No</v>
      </c>
      <c r="J1971" s="11" t="str">
        <f>VLOOKUP(A1971,'Medical Examinations'!$A$1:$L$2336,11,FALSE)</f>
        <v>Obesity</v>
      </c>
      <c r="K1971" s="11" t="str">
        <f>VLOOKUP(A1971,'Medical Examinations'!$A$1:$L$2336,12,FALSE)</f>
        <v>Normal</v>
      </c>
      <c r="L1971" s="10">
        <f ca="1">VLOOKUP(A1971,'Hospitalisation Details'!$A$1:$Q$2344,3,FALSE)</f>
        <v>1992</v>
      </c>
      <c r="M1971" s="10" t="str">
        <f ca="1">VLOOKUP(A1971,'Hospitalisation Details'!$A$1:$Q$2344,5,FALSE)</f>
        <v>Jun</v>
      </c>
      <c r="N1971" s="11">
        <f ca="1">VLOOKUP(A1971,'Hospitalisation Details'!$A$1:$Q$2344,6,FALSE)</f>
        <v>11</v>
      </c>
      <c r="O1971" s="17">
        <f ca="1">VLOOKUP(A1971,'Hospitalisation Details'!$A$1:$Q$2344,7,FALSE)</f>
        <v>33766</v>
      </c>
      <c r="P1971" s="11">
        <f ca="1">VLOOKUP(A1971,'Hospitalisation Details'!$A$1:$Q$2344,10,FALSE)</f>
        <v>27614.71</v>
      </c>
      <c r="Q1971" s="11" t="str">
        <f ca="1">VLOOKUP(A1971,'Hospitalisation Details'!$A$1:$Q$2344,12,FALSE)</f>
        <v>tier - 2</v>
      </c>
      <c r="R1971" s="11" t="str">
        <f ca="1">VLOOKUP(A1971,'Hospitalisation Details'!$A$1:$Q$2344,14,FALSE)</f>
        <v>tier - 3</v>
      </c>
      <c r="S1971" s="11">
        <f ca="1">VLOOKUP(A1971,'Hospitalisation Details'!$A$1:$Q$2344,17,FALSE)</f>
        <v>33</v>
      </c>
      <c r="T1971" s="11" t="str">
        <f ca="1">VLOOKUP(A1971,'Hospitalisation Details'!$A$1:$Q$2336,16,FALSE)</f>
        <v>R1011</v>
      </c>
    </row>
    <row r="1972" ht="15.5" spans="1:20">
      <c r="A1972" s="10" t="s">
        <v>7049</v>
      </c>
      <c r="B1972" s="11" t="str">
        <f>VLOOKUP(A1972,'Customer Names'!$H$6:$K$2340,3,FALSE)</f>
        <v>  Cailtlin</v>
      </c>
      <c r="C1972" s="11">
        <f>VLOOKUP(A1972,'Medical Examinations'!$A$1:$L$2336,2,FALSE)</f>
        <v>17.5</v>
      </c>
      <c r="D1972" s="11">
        <f>VLOOKUP(A1972,'Medical Examinations'!$A$1:$L$2336,3,FALSE)</f>
        <v>4.56</v>
      </c>
      <c r="E1972" s="11" t="str">
        <f>VLOOKUP(A1972,'Medical Examinations'!$A$1:$L$2336,4,FALSE)</f>
        <v>No</v>
      </c>
      <c r="F1972" s="11" t="str">
        <f>VLOOKUP(A1972,'Medical Examinations'!$A$1:$L$2336,5,FALSE)</f>
        <v>No</v>
      </c>
      <c r="G1972" s="11" t="str">
        <f>VLOOKUP(A1972,'Medical Examinations'!$A$1:$L$2336,6,FALSE)</f>
        <v>No</v>
      </c>
      <c r="H1972" s="11">
        <f>VLOOKUP(A1972,'Medical Examinations'!$A$1:$L$2336,8,FALSE)</f>
        <v>1</v>
      </c>
      <c r="I1972" s="11" t="str">
        <f>VLOOKUP(A1972,'Medical Examinations'!$A$1:$L$2336,10,FALSE)</f>
        <v>No</v>
      </c>
      <c r="J1972" s="11" t="str">
        <f>VLOOKUP(A1972,'Medical Examinations'!$A$1:$L$2336,11,FALSE)</f>
        <v>Under Weight</v>
      </c>
      <c r="K1972" s="11" t="str">
        <f>VLOOKUP(A1972,'Medical Examinations'!$A$1:$L$2336,12,FALSE)</f>
        <v>Normal</v>
      </c>
      <c r="L1972" s="10">
        <f ca="1">VLOOKUP(A1972,'Hospitalisation Details'!$A$1:$Q$2344,3,FALSE)</f>
        <v>1997</v>
      </c>
      <c r="M1972" s="10" t="str">
        <f ca="1">VLOOKUP(A1972,'Hospitalisation Details'!$A$1:$Q$2344,5,FALSE)</f>
        <v>Sep</v>
      </c>
      <c r="N1972" s="11">
        <f ca="1">VLOOKUP(A1972,'Hospitalisation Details'!$A$1:$Q$2344,6,FALSE)</f>
        <v>9</v>
      </c>
      <c r="O1972" s="17">
        <f ca="1">VLOOKUP(A1972,'Hospitalisation Details'!$A$1:$Q$2344,7,FALSE)</f>
        <v>35682</v>
      </c>
      <c r="P1972" s="11">
        <f ca="1">VLOOKUP(A1972,'Hospitalisation Details'!$A$1:$Q$2344,10,FALSE)</f>
        <v>27619.36</v>
      </c>
      <c r="Q1972" s="11" t="str">
        <f ca="1">VLOOKUP(A1972,'Hospitalisation Details'!$A$1:$Q$2344,12,FALSE)</f>
        <v>tier - 2</v>
      </c>
      <c r="R1972" s="11" t="str">
        <f ca="1">VLOOKUP(A1972,'Hospitalisation Details'!$A$1:$Q$2344,14,FALSE)</f>
        <v>tier - 3</v>
      </c>
      <c r="S1972" s="11">
        <f ca="1">VLOOKUP(A1972,'Hospitalisation Details'!$A$1:$Q$2344,17,FALSE)</f>
        <v>28</v>
      </c>
      <c r="T1972" s="11" t="str">
        <f ca="1">VLOOKUP(A1972,'Hospitalisation Details'!$A$1:$Q$2336,16,FALSE)</f>
        <v>R1011</v>
      </c>
    </row>
    <row r="1973" ht="15.5" spans="1:20">
      <c r="A1973" s="10" t="s">
        <v>7053</v>
      </c>
      <c r="B1973" s="11" t="str">
        <f>VLOOKUP(A1973,'Customer Names'!$H$6:$K$2340,3,FALSE)</f>
        <v>  Joshua</v>
      </c>
      <c r="C1973" s="11">
        <f>VLOOKUP(A1973,'Medical Examinations'!$A$1:$L$2336,2,FALSE)</f>
        <v>34.8</v>
      </c>
      <c r="D1973" s="11">
        <f>VLOOKUP(A1973,'Medical Examinations'!$A$1:$L$2336,3,FALSE)</f>
        <v>4.42</v>
      </c>
      <c r="E1973" s="11" t="str">
        <f>VLOOKUP(A1973,'Medical Examinations'!$A$1:$L$2336,4,FALSE)</f>
        <v>yes</v>
      </c>
      <c r="F1973" s="11" t="str">
        <f>VLOOKUP(A1973,'Medical Examinations'!$A$1:$L$2336,5,FALSE)</f>
        <v>yes</v>
      </c>
      <c r="G1973" s="11" t="str">
        <f>VLOOKUP(A1973,'Medical Examinations'!$A$1:$L$2336,6,FALSE)</f>
        <v>No</v>
      </c>
      <c r="H1973" s="11">
        <f>VLOOKUP(A1973,'Medical Examinations'!$A$1:$L$2336,8,FALSE)</f>
        <v>2</v>
      </c>
      <c r="I1973" s="11" t="str">
        <f>VLOOKUP(A1973,'Medical Examinations'!$A$1:$L$2336,10,FALSE)</f>
        <v>No</v>
      </c>
      <c r="J1973" s="11" t="str">
        <f>VLOOKUP(A1973,'Medical Examinations'!$A$1:$L$2336,11,FALSE)</f>
        <v>Obesity</v>
      </c>
      <c r="K1973" s="11" t="str">
        <f>VLOOKUP(A1973,'Medical Examinations'!$A$1:$L$2336,12,FALSE)</f>
        <v>Normal</v>
      </c>
      <c r="L1973" s="10">
        <f ca="1">VLOOKUP(A1973,'Hospitalisation Details'!$A$1:$Q$2344,3,FALSE)</f>
        <v>1997</v>
      </c>
      <c r="M1973" s="10" t="str">
        <f ca="1">VLOOKUP(A1973,'Hospitalisation Details'!$A$1:$Q$2344,5,FALSE)</f>
        <v>Oct</v>
      </c>
      <c r="N1973" s="11">
        <f ca="1">VLOOKUP(A1973,'Hospitalisation Details'!$A$1:$Q$2344,6,FALSE)</f>
        <v>7</v>
      </c>
      <c r="O1973" s="17">
        <f ca="1">VLOOKUP(A1973,'Hospitalisation Details'!$A$1:$Q$2344,7,FALSE)</f>
        <v>35710</v>
      </c>
      <c r="P1973" s="11">
        <f ca="1">VLOOKUP(A1973,'Hospitalisation Details'!$A$1:$Q$2344,10,FALSE)</f>
        <v>27625.17</v>
      </c>
      <c r="Q1973" s="11" t="str">
        <f ca="1">VLOOKUP(A1973,'Hospitalisation Details'!$A$1:$Q$2344,12,FALSE)</f>
        <v>tier - 1</v>
      </c>
      <c r="R1973" s="11" t="str">
        <f ca="1">VLOOKUP(A1973,'Hospitalisation Details'!$A$1:$Q$2344,14,FALSE)</f>
        <v>tier - 1</v>
      </c>
      <c r="S1973" s="11">
        <f ca="1">VLOOKUP(A1973,'Hospitalisation Details'!$A$1:$Q$2344,17,FALSE)</f>
        <v>28</v>
      </c>
      <c r="T1973" s="11" t="str">
        <f ca="1">VLOOKUP(A1973,'Hospitalisation Details'!$A$1:$Q$2336,16,FALSE)</f>
        <v>R1011</v>
      </c>
    </row>
    <row r="1974" ht="15.5" spans="1:20">
      <c r="A1974" s="10" t="s">
        <v>7056</v>
      </c>
      <c r="B1974" s="11" t="str">
        <f>VLOOKUP(A1974,'Customer Names'!$H$6:$K$2340,3,FALSE)</f>
        <v>  Chuy</v>
      </c>
      <c r="C1974" s="11">
        <f>VLOOKUP(A1974,'Medical Examinations'!$A$1:$L$2336,2,FALSE)</f>
        <v>17.3</v>
      </c>
      <c r="D1974" s="11">
        <f>VLOOKUP(A1974,'Medical Examinations'!$A$1:$L$2336,3,FALSE)</f>
        <v>7.66</v>
      </c>
      <c r="E1974" s="11" t="str">
        <f>VLOOKUP(A1974,'Medical Examinations'!$A$1:$L$2336,4,FALSE)</f>
        <v>yes</v>
      </c>
      <c r="F1974" s="11" t="str">
        <f>VLOOKUP(A1974,'Medical Examinations'!$A$1:$L$2336,5,FALSE)</f>
        <v>No</v>
      </c>
      <c r="G1974" s="11" t="str">
        <f>VLOOKUP(A1974,'Medical Examinations'!$A$1:$L$2336,6,FALSE)</f>
        <v>No</v>
      </c>
      <c r="H1974" s="11">
        <f>VLOOKUP(A1974,'Medical Examinations'!$A$1:$L$2336,8,FALSE)</f>
        <v>1</v>
      </c>
      <c r="I1974" s="11" t="str">
        <f>VLOOKUP(A1974,'Medical Examinations'!$A$1:$L$2336,10,FALSE)</f>
        <v>No</v>
      </c>
      <c r="J1974" s="11" t="str">
        <f>VLOOKUP(A1974,'Medical Examinations'!$A$1:$L$2336,11,FALSE)</f>
        <v>Under Weight</v>
      </c>
      <c r="K1974" s="11" t="str">
        <f>VLOOKUP(A1974,'Medical Examinations'!$A$1:$L$2336,12,FALSE)</f>
        <v>Diabetes</v>
      </c>
      <c r="L1974" s="10">
        <f ca="1">VLOOKUP(A1974,'Hospitalisation Details'!$A$1:$Q$2344,3,FALSE)</f>
        <v>1992</v>
      </c>
      <c r="M1974" s="10" t="str">
        <f ca="1">VLOOKUP(A1974,'Hospitalisation Details'!$A$1:$Q$2344,5,FALSE)</f>
        <v>Jul</v>
      </c>
      <c r="N1974" s="11">
        <f ca="1">VLOOKUP(A1974,'Hospitalisation Details'!$A$1:$Q$2344,6,FALSE)</f>
        <v>3</v>
      </c>
      <c r="O1974" s="17">
        <f ca="1">VLOOKUP(A1974,'Hospitalisation Details'!$A$1:$Q$2344,7,FALSE)</f>
        <v>33788</v>
      </c>
      <c r="P1974" s="11">
        <f ca="1">VLOOKUP(A1974,'Hospitalisation Details'!$A$1:$Q$2344,10,FALSE)</f>
        <v>27696.11</v>
      </c>
      <c r="Q1974" s="11" t="str">
        <f ca="1">VLOOKUP(A1974,'Hospitalisation Details'!$A$1:$Q$2344,12,FALSE)</f>
        <v>tier - 1</v>
      </c>
      <c r="R1974" s="11" t="str">
        <f ca="1">VLOOKUP(A1974,'Hospitalisation Details'!$A$1:$Q$2344,14,FALSE)</f>
        <v>tier - 2</v>
      </c>
      <c r="S1974" s="11">
        <f ca="1">VLOOKUP(A1974,'Hospitalisation Details'!$A$1:$Q$2344,17,FALSE)</f>
        <v>33</v>
      </c>
      <c r="T1974" s="11" t="str">
        <f ca="1">VLOOKUP(A1974,'Hospitalisation Details'!$A$1:$Q$2336,16,FALSE)</f>
        <v>R1011</v>
      </c>
    </row>
    <row r="1975" ht="15.5" spans="1:20">
      <c r="A1975" s="10" t="s">
        <v>7059</v>
      </c>
      <c r="B1975" s="11" t="str">
        <f>VLOOKUP(A1975,'Customer Names'!$H$6:$K$2340,3,FALSE)</f>
        <v>  Laurie B</v>
      </c>
      <c r="C1975" s="11">
        <f>VLOOKUP(A1975,'Medical Examinations'!$A$1:$L$2336,2,FALSE)</f>
        <v>32.25</v>
      </c>
      <c r="D1975" s="11">
        <f>VLOOKUP(A1975,'Medical Examinations'!$A$1:$L$2336,3,FALSE)</f>
        <v>5.2</v>
      </c>
      <c r="E1975" s="11" t="str">
        <f>VLOOKUP(A1975,'Medical Examinations'!$A$1:$L$2336,4,FALSE)</f>
        <v>yes</v>
      </c>
      <c r="F1975" s="11" t="str">
        <f>VLOOKUP(A1975,'Medical Examinations'!$A$1:$L$2336,5,FALSE)</f>
        <v>No</v>
      </c>
      <c r="G1975" s="11" t="str">
        <f>VLOOKUP(A1975,'Medical Examinations'!$A$1:$L$2336,6,FALSE)</f>
        <v>No</v>
      </c>
      <c r="H1975" s="11">
        <f>VLOOKUP(A1975,'Medical Examinations'!$A$1:$L$2336,8,FALSE)</f>
        <v>0</v>
      </c>
      <c r="I1975" s="11" t="str">
        <f>VLOOKUP(A1975,'Medical Examinations'!$A$1:$L$2336,10,FALSE)</f>
        <v>No</v>
      </c>
      <c r="J1975" s="11" t="str">
        <f>VLOOKUP(A1975,'Medical Examinations'!$A$1:$L$2336,11,FALSE)</f>
        <v>Obesity</v>
      </c>
      <c r="K1975" s="11" t="str">
        <f>VLOOKUP(A1975,'Medical Examinations'!$A$1:$L$2336,12,FALSE)</f>
        <v>Normal</v>
      </c>
      <c r="L1975" s="10">
        <f ca="1">VLOOKUP(A1975,'Hospitalisation Details'!$A$1:$Q$2344,3,FALSE)</f>
        <v>2002</v>
      </c>
      <c r="M1975" s="10" t="str">
        <f ca="1">VLOOKUP(A1975,'Hospitalisation Details'!$A$1:$Q$2344,5,FALSE)</f>
        <v>Dec</v>
      </c>
      <c r="N1975" s="11">
        <f ca="1">VLOOKUP(A1975,'Hospitalisation Details'!$A$1:$Q$2344,6,FALSE)</f>
        <v>6</v>
      </c>
      <c r="O1975" s="17">
        <f ca="1">VLOOKUP(A1975,'Hospitalisation Details'!$A$1:$Q$2344,7,FALSE)</f>
        <v>37596</v>
      </c>
      <c r="P1975" s="11">
        <f ca="1">VLOOKUP(A1975,'Hospitalisation Details'!$A$1:$Q$2344,10,FALSE)</f>
        <v>27724.29</v>
      </c>
      <c r="Q1975" s="11" t="str">
        <f ca="1">VLOOKUP(A1975,'Hospitalisation Details'!$A$1:$Q$2344,12,FALSE)</f>
        <v>tier - 1</v>
      </c>
      <c r="R1975" s="11" t="str">
        <f ca="1">VLOOKUP(A1975,'Hospitalisation Details'!$A$1:$Q$2344,14,FALSE)</f>
        <v>tier - 3</v>
      </c>
      <c r="S1975" s="11">
        <f ca="1">VLOOKUP(A1975,'Hospitalisation Details'!$A$1:$Q$2344,17,FALSE)</f>
        <v>22</v>
      </c>
      <c r="T1975" s="11" t="str">
        <f ca="1">VLOOKUP(A1975,'Hospitalisation Details'!$A$1:$Q$2336,16,FALSE)</f>
        <v>R1013</v>
      </c>
    </row>
    <row r="1976" ht="15.5" spans="1:20">
      <c r="A1976" s="10" t="s">
        <v>7063</v>
      </c>
      <c r="B1976" s="11" t="str">
        <f>VLOOKUP(A1976,'Customer Names'!$H$6:$K$2340,3,FALSE)</f>
        <v>  Rachel B</v>
      </c>
      <c r="C1976" s="11">
        <f>VLOOKUP(A1976,'Medical Examinations'!$A$1:$L$2336,2,FALSE)</f>
        <v>42.4</v>
      </c>
      <c r="D1976" s="11">
        <f>VLOOKUP(A1976,'Medical Examinations'!$A$1:$L$2336,3,FALSE)</f>
        <v>5.53</v>
      </c>
      <c r="E1976" s="11" t="str">
        <f>VLOOKUP(A1976,'Medical Examinations'!$A$1:$L$2336,4,FALSE)</f>
        <v>yes</v>
      </c>
      <c r="F1976" s="11" t="str">
        <f>VLOOKUP(A1976,'Medical Examinations'!$A$1:$L$2336,5,FALSE)</f>
        <v>No</v>
      </c>
      <c r="G1976" s="11" t="str">
        <f>VLOOKUP(A1976,'Medical Examinations'!$A$1:$L$2336,6,FALSE)</f>
        <v>No</v>
      </c>
      <c r="H1976" s="11">
        <f>VLOOKUP(A1976,'Medical Examinations'!$A$1:$L$2336,8,FALSE)</f>
        <v>0</v>
      </c>
      <c r="I1976" s="11" t="str">
        <f>VLOOKUP(A1976,'Medical Examinations'!$A$1:$L$2336,10,FALSE)</f>
        <v>No</v>
      </c>
      <c r="J1976" s="11" t="str">
        <f>VLOOKUP(A1976,'Medical Examinations'!$A$1:$L$2336,11,FALSE)</f>
        <v>Obesity</v>
      </c>
      <c r="K1976" s="11" t="str">
        <f>VLOOKUP(A1976,'Medical Examinations'!$A$1:$L$2336,12,FALSE)</f>
        <v>Normal</v>
      </c>
      <c r="L1976" s="10">
        <f ca="1">VLOOKUP(A1976,'Hospitalisation Details'!$A$1:$Q$2344,3,FALSE)</f>
        <v>1960</v>
      </c>
      <c r="M1976" s="10" t="str">
        <f ca="1">VLOOKUP(A1976,'Hospitalisation Details'!$A$1:$Q$2344,5,FALSE)</f>
        <v>Jul</v>
      </c>
      <c r="N1976" s="11">
        <f ca="1">VLOOKUP(A1976,'Hospitalisation Details'!$A$1:$Q$2344,6,FALSE)</f>
        <v>6</v>
      </c>
      <c r="O1976" s="17">
        <f ca="1">VLOOKUP(A1976,'Hospitalisation Details'!$A$1:$Q$2344,7,FALSE)</f>
        <v>22103</v>
      </c>
      <c r="P1976" s="11">
        <f ca="1">VLOOKUP(A1976,'Hospitalisation Details'!$A$1:$Q$2344,10,FALSE)</f>
        <v>27808.73</v>
      </c>
      <c r="Q1976" s="11" t="str">
        <f ca="1">VLOOKUP(A1976,'Hospitalisation Details'!$A$1:$Q$2344,12,FALSE)</f>
        <v>tier - 1</v>
      </c>
      <c r="R1976" s="11" t="str">
        <f ca="1">VLOOKUP(A1976,'Hospitalisation Details'!$A$1:$Q$2344,14,FALSE)</f>
        <v>tier - 1</v>
      </c>
      <c r="S1976" s="11">
        <f ca="1">VLOOKUP(A1976,'Hospitalisation Details'!$A$1:$Q$2344,17,FALSE)</f>
        <v>65</v>
      </c>
      <c r="T1976" s="11" t="str">
        <f ca="1">VLOOKUP(A1976,'Hospitalisation Details'!$A$1:$Q$2336,16,FALSE)</f>
        <v>R1013</v>
      </c>
    </row>
    <row r="1977" ht="15.5" spans="1:20">
      <c r="A1977" s="10" t="s">
        <v>7067</v>
      </c>
      <c r="B1977" s="11" t="str">
        <f>VLOOKUP(A1977,'Customer Names'!$H$6:$K$2340,3,FALSE)</f>
        <v>  Liza</v>
      </c>
      <c r="C1977" s="11">
        <f>VLOOKUP(A1977,'Medical Examinations'!$A$1:$L$2336,2,FALSE)</f>
        <v>38.665</v>
      </c>
      <c r="D1977" s="11">
        <f>VLOOKUP(A1977,'Medical Examinations'!$A$1:$L$2336,3,FALSE)</f>
        <v>4.86</v>
      </c>
      <c r="E1977" s="11" t="str">
        <f>VLOOKUP(A1977,'Medical Examinations'!$A$1:$L$2336,4,FALSE)</f>
        <v>No</v>
      </c>
      <c r="F1977" s="11" t="str">
        <f>VLOOKUP(A1977,'Medical Examinations'!$A$1:$L$2336,5,FALSE)</f>
        <v>yes</v>
      </c>
      <c r="G1977" s="11" t="str">
        <f>VLOOKUP(A1977,'Medical Examinations'!$A$1:$L$2336,6,FALSE)</f>
        <v>No</v>
      </c>
      <c r="H1977" s="11">
        <f>VLOOKUP(A1977,'Medical Examinations'!$A$1:$L$2336,8,FALSE)</f>
        <v>1</v>
      </c>
      <c r="I1977" s="11" t="str">
        <f>VLOOKUP(A1977,'Medical Examinations'!$A$1:$L$2336,10,FALSE)</f>
        <v>No</v>
      </c>
      <c r="J1977" s="11" t="str">
        <f>VLOOKUP(A1977,'Medical Examinations'!$A$1:$L$2336,11,FALSE)</f>
        <v>Obesity</v>
      </c>
      <c r="K1977" s="11" t="str">
        <f>VLOOKUP(A1977,'Medical Examinations'!$A$1:$L$2336,12,FALSE)</f>
        <v>Normal</v>
      </c>
      <c r="L1977" s="10">
        <f ca="1">VLOOKUP(A1977,'Hospitalisation Details'!$A$1:$Q$2344,3,FALSE)</f>
        <v>1985</v>
      </c>
      <c r="M1977" s="10" t="str">
        <f ca="1">VLOOKUP(A1977,'Hospitalisation Details'!$A$1:$Q$2344,5,FALSE)</f>
        <v>Dec</v>
      </c>
      <c r="N1977" s="11">
        <f ca="1">VLOOKUP(A1977,'Hospitalisation Details'!$A$1:$Q$2344,6,FALSE)</f>
        <v>4</v>
      </c>
      <c r="O1977" s="17">
        <f ca="1">VLOOKUP(A1977,'Hospitalisation Details'!$A$1:$Q$2344,7,FALSE)</f>
        <v>31385</v>
      </c>
      <c r="P1977" s="11">
        <f ca="1">VLOOKUP(A1977,'Hospitalisation Details'!$A$1:$Q$2344,10,FALSE)</f>
        <v>27849.94</v>
      </c>
      <c r="Q1977" s="11" t="str">
        <f ca="1">VLOOKUP(A1977,'Hospitalisation Details'!$A$1:$Q$2344,12,FALSE)</f>
        <v>tier - 1</v>
      </c>
      <c r="R1977" s="11" t="str">
        <f ca="1">VLOOKUP(A1977,'Hospitalisation Details'!$A$1:$Q$2344,14,FALSE)</f>
        <v>tier - 1</v>
      </c>
      <c r="S1977" s="11">
        <f ca="1">VLOOKUP(A1977,'Hospitalisation Details'!$A$1:$Q$2344,17,FALSE)</f>
        <v>39</v>
      </c>
      <c r="T1977" s="11" t="str">
        <f ca="1">VLOOKUP(A1977,'Hospitalisation Details'!$A$1:$Q$2336,16,FALSE)</f>
        <v>R1011</v>
      </c>
    </row>
    <row r="1978" ht="15.5" spans="1:20">
      <c r="A1978" s="10" t="s">
        <v>7070</v>
      </c>
      <c r="B1978" s="11" t="str">
        <f>VLOOKUP(A1978,'Customer Names'!$H$6:$K$2340,3,FALSE)</f>
        <v>  Lindsey</v>
      </c>
      <c r="C1978" s="11">
        <f>VLOOKUP(A1978,'Medical Examinations'!$A$1:$L$2336,2,FALSE)</f>
        <v>29.92</v>
      </c>
      <c r="D1978" s="11">
        <f>VLOOKUP(A1978,'Medical Examinations'!$A$1:$L$2336,3,FALSE)</f>
        <v>5.49</v>
      </c>
      <c r="E1978" s="11" t="str">
        <f>VLOOKUP(A1978,'Medical Examinations'!$A$1:$L$2336,4,FALSE)</f>
        <v>yes</v>
      </c>
      <c r="F1978" s="11" t="str">
        <f>VLOOKUP(A1978,'Medical Examinations'!$A$1:$L$2336,5,FALSE)</f>
        <v>No</v>
      </c>
      <c r="G1978" s="11" t="str">
        <f>VLOOKUP(A1978,'Medical Examinations'!$A$1:$L$2336,6,FALSE)</f>
        <v>No</v>
      </c>
      <c r="H1978" s="11">
        <f>VLOOKUP(A1978,'Medical Examinations'!$A$1:$L$2336,8,FALSE)</f>
        <v>0</v>
      </c>
      <c r="I1978" s="11" t="str">
        <f>VLOOKUP(A1978,'Medical Examinations'!$A$1:$L$2336,10,FALSE)</f>
        <v>No</v>
      </c>
      <c r="J1978" s="11" t="str">
        <f>VLOOKUP(A1978,'Medical Examinations'!$A$1:$L$2336,11,FALSE)</f>
        <v>Obesity</v>
      </c>
      <c r="K1978" s="11" t="str">
        <f>VLOOKUP(A1978,'Medical Examinations'!$A$1:$L$2336,12,FALSE)</f>
        <v>Normal</v>
      </c>
      <c r="L1978" s="10">
        <f ca="1">VLOOKUP(A1978,'Hospitalisation Details'!$A$1:$Q$2344,3,FALSE)</f>
        <v>1989</v>
      </c>
      <c r="M1978" s="10" t="str">
        <f ca="1">VLOOKUP(A1978,'Hospitalisation Details'!$A$1:$Q$2344,5,FALSE)</f>
        <v>Nov</v>
      </c>
      <c r="N1978" s="11">
        <f ca="1">VLOOKUP(A1978,'Hospitalisation Details'!$A$1:$Q$2344,6,FALSE)</f>
        <v>21</v>
      </c>
      <c r="O1978" s="17">
        <f ca="1">VLOOKUP(A1978,'Hospitalisation Details'!$A$1:$Q$2344,7,FALSE)</f>
        <v>32833</v>
      </c>
      <c r="P1978" s="11">
        <f ca="1">VLOOKUP(A1978,'Hospitalisation Details'!$A$1:$Q$2344,10,FALSE)</f>
        <v>27925.86</v>
      </c>
      <c r="Q1978" s="11" t="str">
        <f ca="1">VLOOKUP(A1978,'Hospitalisation Details'!$A$1:$Q$2344,12,FALSE)</f>
        <v>tier - 1</v>
      </c>
      <c r="R1978" s="11" t="str">
        <f ca="1">VLOOKUP(A1978,'Hospitalisation Details'!$A$1:$Q$2344,14,FALSE)</f>
        <v>tier - 2</v>
      </c>
      <c r="S1978" s="11">
        <f ca="1">VLOOKUP(A1978,'Hospitalisation Details'!$A$1:$Q$2344,17,FALSE)</f>
        <v>35</v>
      </c>
      <c r="T1978" s="11" t="str">
        <f ca="1">VLOOKUP(A1978,'Hospitalisation Details'!$A$1:$Q$2336,16,FALSE)</f>
        <v>R1011</v>
      </c>
    </row>
    <row r="1979" ht="15.5" spans="1:20">
      <c r="A1979" s="10" t="s">
        <v>7074</v>
      </c>
      <c r="B1979" s="11" t="str">
        <f>VLOOKUP(A1979,'Customer Names'!$H$6:$K$2340,3,FALSE)</f>
        <v>  Lindsay E</v>
      </c>
      <c r="C1979" s="11">
        <f>VLOOKUP(A1979,'Medical Examinations'!$A$1:$L$2336,2,FALSE)</f>
        <v>29.48</v>
      </c>
      <c r="D1979" s="11">
        <f>VLOOKUP(A1979,'Medical Examinations'!$A$1:$L$2336,3,FALSE)</f>
        <v>4.09</v>
      </c>
      <c r="E1979" s="11" t="str">
        <f>VLOOKUP(A1979,'Medical Examinations'!$A$1:$L$2336,4,FALSE)</f>
        <v>yes</v>
      </c>
      <c r="F1979" s="11" t="str">
        <f>VLOOKUP(A1979,'Medical Examinations'!$A$1:$L$2336,5,FALSE)</f>
        <v>No</v>
      </c>
      <c r="G1979" s="11" t="str">
        <f>VLOOKUP(A1979,'Medical Examinations'!$A$1:$L$2336,6,FALSE)</f>
        <v>No</v>
      </c>
      <c r="H1979" s="11">
        <f>VLOOKUP(A1979,'Medical Examinations'!$A$1:$L$2336,8,FALSE)</f>
        <v>0</v>
      </c>
      <c r="I1979" s="11" t="str">
        <f>VLOOKUP(A1979,'Medical Examinations'!$A$1:$L$2336,10,FALSE)</f>
        <v>No</v>
      </c>
      <c r="J1979" s="11" t="str">
        <f>VLOOKUP(A1979,'Medical Examinations'!$A$1:$L$2336,11,FALSE)</f>
        <v>Over Weight</v>
      </c>
      <c r="K1979" s="11" t="str">
        <f>VLOOKUP(A1979,'Medical Examinations'!$A$1:$L$2336,12,FALSE)</f>
        <v>Normal</v>
      </c>
      <c r="L1979" s="10">
        <f ca="1">VLOOKUP(A1979,'Hospitalisation Details'!$A$1:$Q$2344,3,FALSE)</f>
        <v>1991</v>
      </c>
      <c r="M1979" s="10" t="str">
        <f ca="1">VLOOKUP(A1979,'Hospitalisation Details'!$A$1:$Q$2344,5,FALSE)</f>
        <v>Jun</v>
      </c>
      <c r="N1979" s="11">
        <f ca="1">VLOOKUP(A1979,'Hospitalisation Details'!$A$1:$Q$2344,6,FALSE)</f>
        <v>4</v>
      </c>
      <c r="O1979" s="17">
        <f ca="1">VLOOKUP(A1979,'Hospitalisation Details'!$A$1:$Q$2344,7,FALSE)</f>
        <v>33393</v>
      </c>
      <c r="P1979" s="11">
        <f ca="1">VLOOKUP(A1979,'Hospitalisation Details'!$A$1:$Q$2344,10,FALSE)</f>
        <v>27931.11</v>
      </c>
      <c r="Q1979" s="11" t="str">
        <f ca="1">VLOOKUP(A1979,'Hospitalisation Details'!$A$1:$Q$2344,12,FALSE)</f>
        <v>tier - 1</v>
      </c>
      <c r="R1979" s="11" t="str">
        <f ca="1">VLOOKUP(A1979,'Hospitalisation Details'!$A$1:$Q$2344,14,FALSE)</f>
        <v>tier - 3</v>
      </c>
      <c r="S1979" s="11">
        <f ca="1">VLOOKUP(A1979,'Hospitalisation Details'!$A$1:$Q$2344,17,FALSE)</f>
        <v>34</v>
      </c>
      <c r="T1979" s="11" t="str">
        <f ca="1">VLOOKUP(A1979,'Hospitalisation Details'!$A$1:$Q$2336,16,FALSE)</f>
        <v>R1011</v>
      </c>
    </row>
    <row r="1980" ht="15.5" spans="1:20">
      <c r="A1980" s="10" t="s">
        <v>7078</v>
      </c>
      <c r="B1980" s="11" t="str">
        <f>VLOOKUP(A1980,'Customer Names'!$H$6:$K$2340,3,FALSE)</f>
        <v>  Kathleen M</v>
      </c>
      <c r="C1980" s="11">
        <f>VLOOKUP(A1980,'Medical Examinations'!$A$1:$L$2336,2,FALSE)</f>
        <v>28.785</v>
      </c>
      <c r="D1980" s="11">
        <f>VLOOKUP(A1980,'Medical Examinations'!$A$1:$L$2336,3,FALSE)</f>
        <v>4.31</v>
      </c>
      <c r="E1980" s="11" t="str">
        <f>VLOOKUP(A1980,'Medical Examinations'!$A$1:$L$2336,4,FALSE)</f>
        <v>yes</v>
      </c>
      <c r="F1980" s="11" t="str">
        <f>VLOOKUP(A1980,'Medical Examinations'!$A$1:$L$2336,5,FALSE)</f>
        <v>No</v>
      </c>
      <c r="G1980" s="11" t="str">
        <f>VLOOKUP(A1980,'Medical Examinations'!$A$1:$L$2336,6,FALSE)</f>
        <v>No</v>
      </c>
      <c r="H1980" s="11">
        <f>VLOOKUP(A1980,'Medical Examinations'!$A$1:$L$2336,8,FALSE)</f>
        <v>0</v>
      </c>
      <c r="I1980" s="11" t="str">
        <f>VLOOKUP(A1980,'Medical Examinations'!$A$1:$L$2336,10,FALSE)</f>
        <v>No</v>
      </c>
      <c r="J1980" s="11" t="str">
        <f>VLOOKUP(A1980,'Medical Examinations'!$A$1:$L$2336,11,FALSE)</f>
        <v>Over Weight</v>
      </c>
      <c r="K1980" s="11" t="str">
        <f>VLOOKUP(A1980,'Medical Examinations'!$A$1:$L$2336,12,FALSE)</f>
        <v>Normal</v>
      </c>
      <c r="L1980" s="10">
        <f ca="1">VLOOKUP(A1980,'Hospitalisation Details'!$A$1:$Q$2344,3,FALSE)</f>
        <v>1961</v>
      </c>
      <c r="M1980" s="10" t="str">
        <f ca="1">VLOOKUP(A1980,'Hospitalisation Details'!$A$1:$Q$2344,5,FALSE)</f>
        <v>Jul</v>
      </c>
      <c r="N1980" s="11">
        <f ca="1">VLOOKUP(A1980,'Hospitalisation Details'!$A$1:$Q$2344,6,FALSE)</f>
        <v>28</v>
      </c>
      <c r="O1980" s="17">
        <f ca="1">VLOOKUP(A1980,'Hospitalisation Details'!$A$1:$Q$2344,7,FALSE)</f>
        <v>22490</v>
      </c>
      <c r="P1980" s="11">
        <f ca="1">VLOOKUP(A1980,'Hospitalisation Details'!$A$1:$Q$2344,10,FALSE)</f>
        <v>27941.29</v>
      </c>
      <c r="Q1980" s="11" t="str">
        <f ca="1">VLOOKUP(A1980,'Hospitalisation Details'!$A$1:$Q$2344,12,FALSE)</f>
        <v>tier - 1</v>
      </c>
      <c r="R1980" s="11" t="str">
        <f ca="1">VLOOKUP(A1980,'Hospitalisation Details'!$A$1:$Q$2344,14,FALSE)</f>
        <v>tier - 3</v>
      </c>
      <c r="S1980" s="11">
        <f ca="1">VLOOKUP(A1980,'Hospitalisation Details'!$A$1:$Q$2344,17,FALSE)</f>
        <v>64</v>
      </c>
      <c r="T1980" s="11" t="str">
        <f ca="1">VLOOKUP(A1980,'Hospitalisation Details'!$A$1:$Q$2336,16,FALSE)</f>
        <v>R1011</v>
      </c>
    </row>
    <row r="1981" ht="15.5" spans="1:20">
      <c r="A1981" s="10" t="s">
        <v>7082</v>
      </c>
      <c r="B1981" s="11" t="str">
        <f>VLOOKUP(A1981,'Customer Names'!$H$6:$K$2340,3,FALSE)</f>
        <v>  Aya</v>
      </c>
      <c r="C1981" s="11">
        <f>VLOOKUP(A1981,'Medical Examinations'!$A$1:$L$2336,2,FALSE)</f>
        <v>19.8</v>
      </c>
      <c r="D1981" s="11">
        <f>VLOOKUP(A1981,'Medical Examinations'!$A$1:$L$2336,3,FALSE)</f>
        <v>4</v>
      </c>
      <c r="E1981" s="11" t="str">
        <f>VLOOKUP(A1981,'Medical Examinations'!$A$1:$L$2336,4,FALSE)</f>
        <v>yes</v>
      </c>
      <c r="F1981" s="11" t="str">
        <f>VLOOKUP(A1981,'Medical Examinations'!$A$1:$L$2336,5,FALSE)</f>
        <v>No</v>
      </c>
      <c r="G1981" s="11" t="str">
        <f>VLOOKUP(A1981,'Medical Examinations'!$A$1:$L$2336,6,FALSE)</f>
        <v>No</v>
      </c>
      <c r="H1981" s="11">
        <f>VLOOKUP(A1981,'Medical Examinations'!$A$1:$L$2336,8,FALSE)</f>
        <v>0</v>
      </c>
      <c r="I1981" s="11" t="str">
        <f>VLOOKUP(A1981,'Medical Examinations'!$A$1:$L$2336,10,FALSE)</f>
        <v>No</v>
      </c>
      <c r="J1981" s="11" t="str">
        <f>VLOOKUP(A1981,'Medical Examinations'!$A$1:$L$2336,11,FALSE)</f>
        <v>Normal Weight</v>
      </c>
      <c r="K1981" s="11" t="str">
        <f>VLOOKUP(A1981,'Medical Examinations'!$A$1:$L$2336,12,FALSE)</f>
        <v>Normal</v>
      </c>
      <c r="L1981" s="10">
        <f ca="1">VLOOKUP(A1981,'Hospitalisation Details'!$A$1:$Q$2344,3,FALSE)</f>
        <v>1999</v>
      </c>
      <c r="M1981" s="10" t="str">
        <f ca="1">VLOOKUP(A1981,'Hospitalisation Details'!$A$1:$Q$2344,5,FALSE)</f>
        <v>Dec</v>
      </c>
      <c r="N1981" s="11">
        <f ca="1">VLOOKUP(A1981,'Hospitalisation Details'!$A$1:$Q$2344,6,FALSE)</f>
        <v>21</v>
      </c>
      <c r="O1981" s="17">
        <f ca="1">VLOOKUP(A1981,'Hospitalisation Details'!$A$1:$Q$2344,7,FALSE)</f>
        <v>36515</v>
      </c>
      <c r="P1981" s="11">
        <f ca="1">VLOOKUP(A1981,'Hospitalisation Details'!$A$1:$Q$2344,10,FALSE)</f>
        <v>27980.77</v>
      </c>
      <c r="Q1981" s="11" t="str">
        <f ca="1">VLOOKUP(A1981,'Hospitalisation Details'!$A$1:$Q$2344,12,FALSE)</f>
        <v>tier - 1</v>
      </c>
      <c r="R1981" s="11" t="str">
        <f ca="1">VLOOKUP(A1981,'Hospitalisation Details'!$A$1:$Q$2344,14,FALSE)</f>
        <v>tier - 1</v>
      </c>
      <c r="S1981" s="11">
        <f ca="1">VLOOKUP(A1981,'Hospitalisation Details'!$A$1:$Q$2344,17,FALSE)</f>
        <v>25</v>
      </c>
      <c r="T1981" s="11" t="str">
        <f ca="1">VLOOKUP(A1981,'Hospitalisation Details'!$A$1:$Q$2336,16,FALSE)</f>
        <v>R1011</v>
      </c>
    </row>
    <row r="1982" ht="15.5" spans="1:20">
      <c r="A1982" s="10" t="s">
        <v>7086</v>
      </c>
      <c r="B1982" s="11" t="str">
        <f>VLOOKUP(A1982,'Customer Names'!$H$6:$K$2340,3,FALSE)</f>
        <v>  Carolyn R</v>
      </c>
      <c r="C1982" s="11">
        <f>VLOOKUP(A1982,'Medical Examinations'!$A$1:$L$2336,2,FALSE)</f>
        <v>35.53</v>
      </c>
      <c r="D1982" s="11">
        <f>VLOOKUP(A1982,'Medical Examinations'!$A$1:$L$2336,3,FALSE)</f>
        <v>4.68</v>
      </c>
      <c r="E1982" s="11" t="str">
        <f>VLOOKUP(A1982,'Medical Examinations'!$A$1:$L$2336,4,FALSE)</f>
        <v>No</v>
      </c>
      <c r="F1982" s="11" t="str">
        <f>VLOOKUP(A1982,'Medical Examinations'!$A$1:$L$2336,5,FALSE)</f>
        <v>No</v>
      </c>
      <c r="G1982" s="11" t="str">
        <f>VLOOKUP(A1982,'Medical Examinations'!$A$1:$L$2336,6,FALSE)</f>
        <v>Yes</v>
      </c>
      <c r="H1982" s="11">
        <f>VLOOKUP(A1982,'Medical Examinations'!$A$1:$L$2336,8,FALSE)</f>
        <v>1</v>
      </c>
      <c r="I1982" s="11" t="str">
        <f>VLOOKUP(A1982,'Medical Examinations'!$A$1:$L$2336,10,FALSE)</f>
        <v>No</v>
      </c>
      <c r="J1982" s="11" t="str">
        <f>VLOOKUP(A1982,'Medical Examinations'!$A$1:$L$2336,11,FALSE)</f>
        <v>Obesity</v>
      </c>
      <c r="K1982" s="11" t="str">
        <f>VLOOKUP(A1982,'Medical Examinations'!$A$1:$L$2336,12,FALSE)</f>
        <v>Normal</v>
      </c>
      <c r="L1982" s="10">
        <f ca="1">VLOOKUP(A1982,'Hospitalisation Details'!$A$1:$Q$2344,3,FALSE)</f>
        <v>1985</v>
      </c>
      <c r="M1982" s="10" t="str">
        <f ca="1">VLOOKUP(A1982,'Hospitalisation Details'!$A$1:$Q$2344,5,FALSE)</f>
        <v>Nov</v>
      </c>
      <c r="N1982" s="11">
        <f ca="1">VLOOKUP(A1982,'Hospitalisation Details'!$A$1:$Q$2344,6,FALSE)</f>
        <v>29</v>
      </c>
      <c r="O1982" s="17">
        <f ca="1">VLOOKUP(A1982,'Hospitalisation Details'!$A$1:$Q$2344,7,FALSE)</f>
        <v>31380</v>
      </c>
      <c r="P1982" s="11">
        <f ca="1">VLOOKUP(A1982,'Hospitalisation Details'!$A$1:$Q$2344,10,FALSE)</f>
        <v>28006.94</v>
      </c>
      <c r="Q1982" s="11" t="str">
        <f ca="1">VLOOKUP(A1982,'Hospitalisation Details'!$A$1:$Q$2344,12,FALSE)</f>
        <v>tier - 1</v>
      </c>
      <c r="R1982" s="11" t="str">
        <f ca="1">VLOOKUP(A1982,'Hospitalisation Details'!$A$1:$Q$2344,14,FALSE)</f>
        <v>tier - 2</v>
      </c>
      <c r="S1982" s="11">
        <f ca="1">VLOOKUP(A1982,'Hospitalisation Details'!$A$1:$Q$2344,17,FALSE)</f>
        <v>39</v>
      </c>
      <c r="T1982" s="11" t="str">
        <f ca="1">VLOOKUP(A1982,'Hospitalisation Details'!$A$1:$Q$2336,16,FALSE)</f>
        <v>R1011</v>
      </c>
    </row>
    <row r="1983" ht="15.5" spans="1:20">
      <c r="A1983" s="10" t="s">
        <v>7089</v>
      </c>
      <c r="B1983" s="11" t="str">
        <f>VLOOKUP(A1983,'Customer Names'!$H$6:$K$2340,3,FALSE)</f>
        <v>  Bethany</v>
      </c>
      <c r="C1983" s="11">
        <f>VLOOKUP(A1983,'Medical Examinations'!$A$1:$L$2336,2,FALSE)</f>
        <v>21.47</v>
      </c>
      <c r="D1983" s="11">
        <f>VLOOKUP(A1983,'Medical Examinations'!$A$1:$L$2336,3,FALSE)</f>
        <v>4.02</v>
      </c>
      <c r="E1983" s="11" t="str">
        <f>VLOOKUP(A1983,'Medical Examinations'!$A$1:$L$2336,4,FALSE)</f>
        <v>yes</v>
      </c>
      <c r="F1983" s="11" t="str">
        <f>VLOOKUP(A1983,'Medical Examinations'!$A$1:$L$2336,5,FALSE)</f>
        <v>No</v>
      </c>
      <c r="G1983" s="11" t="str">
        <f>VLOOKUP(A1983,'Medical Examinations'!$A$1:$L$2336,6,FALSE)</f>
        <v>No</v>
      </c>
      <c r="H1983" s="11">
        <f>VLOOKUP(A1983,'Medical Examinations'!$A$1:$L$2336,8,FALSE)</f>
        <v>1</v>
      </c>
      <c r="I1983" s="11" t="str">
        <f>VLOOKUP(A1983,'Medical Examinations'!$A$1:$L$2336,10,FALSE)</f>
        <v>No</v>
      </c>
      <c r="J1983" s="11" t="str">
        <f>VLOOKUP(A1983,'Medical Examinations'!$A$1:$L$2336,11,FALSE)</f>
        <v>Normal Weight</v>
      </c>
      <c r="K1983" s="11" t="str">
        <f>VLOOKUP(A1983,'Medical Examinations'!$A$1:$L$2336,12,FALSE)</f>
        <v>Normal</v>
      </c>
      <c r="L1983" s="10">
        <f ca="1">VLOOKUP(A1983,'Hospitalisation Details'!$A$1:$Q$2344,3,FALSE)</f>
        <v>1960</v>
      </c>
      <c r="M1983" s="10" t="str">
        <f ca="1">VLOOKUP(A1983,'Hospitalisation Details'!$A$1:$Q$2344,5,FALSE)</f>
        <v>Nov</v>
      </c>
      <c r="N1983" s="11">
        <f ca="1">VLOOKUP(A1983,'Hospitalisation Details'!$A$1:$Q$2344,6,FALSE)</f>
        <v>22</v>
      </c>
      <c r="O1983" s="17">
        <f ca="1">VLOOKUP(A1983,'Hospitalisation Details'!$A$1:$Q$2344,7,FALSE)</f>
        <v>22242</v>
      </c>
      <c r="P1983" s="11">
        <f ca="1">VLOOKUP(A1983,'Hospitalisation Details'!$A$1:$Q$2344,10,FALSE)</f>
        <v>28101.33</v>
      </c>
      <c r="Q1983" s="11" t="str">
        <f ca="1">VLOOKUP(A1983,'Hospitalisation Details'!$A$1:$Q$2344,12,FALSE)</f>
        <v>tier - 1</v>
      </c>
      <c r="R1983" s="11" t="str">
        <f ca="1">VLOOKUP(A1983,'Hospitalisation Details'!$A$1:$Q$2344,14,FALSE)</f>
        <v>tier - 2</v>
      </c>
      <c r="S1983" s="11">
        <f ca="1">VLOOKUP(A1983,'Hospitalisation Details'!$A$1:$Q$2344,17,FALSE)</f>
        <v>64</v>
      </c>
      <c r="T1983" s="11" t="str">
        <f ca="1">VLOOKUP(A1983,'Hospitalisation Details'!$A$1:$Q$2336,16,FALSE)</f>
        <v>R1019</v>
      </c>
    </row>
    <row r="1984" ht="15.5" spans="1:20">
      <c r="A1984" s="10" t="s">
        <v>7092</v>
      </c>
      <c r="B1984" s="11" t="str">
        <f>VLOOKUP(A1984,'Customer Names'!$H$6:$K$2340,3,FALSE)</f>
        <v>  Holly A</v>
      </c>
      <c r="C1984" s="11">
        <f>VLOOKUP(A1984,'Medical Examinations'!$A$1:$L$2336,2,FALSE)</f>
        <v>25.9</v>
      </c>
      <c r="D1984" s="11">
        <f>VLOOKUP(A1984,'Medical Examinations'!$A$1:$L$2336,3,FALSE)</f>
        <v>5.12</v>
      </c>
      <c r="E1984" s="11" t="str">
        <f>VLOOKUP(A1984,'Medical Examinations'!$A$1:$L$2336,4,FALSE)</f>
        <v>No</v>
      </c>
      <c r="F1984" s="11" t="str">
        <f>VLOOKUP(A1984,'Medical Examinations'!$A$1:$L$2336,5,FALSE)</f>
        <v>No</v>
      </c>
      <c r="G1984" s="11" t="str">
        <f>VLOOKUP(A1984,'Medical Examinations'!$A$1:$L$2336,6,FALSE)</f>
        <v>Yes</v>
      </c>
      <c r="H1984" s="11">
        <f>VLOOKUP(A1984,'Medical Examinations'!$A$1:$L$2336,8,FALSE)</f>
        <v>1</v>
      </c>
      <c r="I1984" s="11" t="str">
        <f>VLOOKUP(A1984,'Medical Examinations'!$A$1:$L$2336,10,FALSE)</f>
        <v>No</v>
      </c>
      <c r="J1984" s="11" t="str">
        <f>VLOOKUP(A1984,'Medical Examinations'!$A$1:$L$2336,11,FALSE)</f>
        <v>Over Weight</v>
      </c>
      <c r="K1984" s="11" t="str">
        <f>VLOOKUP(A1984,'Medical Examinations'!$A$1:$L$2336,12,FALSE)</f>
        <v>Normal</v>
      </c>
      <c r="L1984" s="10">
        <f ca="1">VLOOKUP(A1984,'Hospitalisation Details'!$A$1:$Q$2344,3,FALSE)</f>
        <v>1999</v>
      </c>
      <c r="M1984" s="10" t="str">
        <f ca="1">VLOOKUP(A1984,'Hospitalisation Details'!$A$1:$Q$2344,5,FALSE)</f>
        <v>Sep</v>
      </c>
      <c r="N1984" s="11">
        <f ca="1">VLOOKUP(A1984,'Hospitalisation Details'!$A$1:$Q$2344,6,FALSE)</f>
        <v>6</v>
      </c>
      <c r="O1984" s="17">
        <f ca="1">VLOOKUP(A1984,'Hospitalisation Details'!$A$1:$Q$2344,7,FALSE)</f>
        <v>36409</v>
      </c>
      <c r="P1984" s="11">
        <f ca="1">VLOOKUP(A1984,'Hospitalisation Details'!$A$1:$Q$2344,10,FALSE)</f>
        <v>28245.34</v>
      </c>
      <c r="Q1984" s="11" t="str">
        <f ca="1">VLOOKUP(A1984,'Hospitalisation Details'!$A$1:$Q$2344,12,FALSE)</f>
        <v>tier - 1</v>
      </c>
      <c r="R1984" s="11" t="str">
        <f ca="1">VLOOKUP(A1984,'Hospitalisation Details'!$A$1:$Q$2344,14,FALSE)</f>
        <v>tier - 3</v>
      </c>
      <c r="S1984" s="11">
        <f ca="1">VLOOKUP(A1984,'Hospitalisation Details'!$A$1:$Q$2344,17,FALSE)</f>
        <v>26</v>
      </c>
      <c r="T1984" s="11" t="str">
        <f ca="1">VLOOKUP(A1984,'Hospitalisation Details'!$A$1:$Q$2336,16,FALSE)</f>
        <v>R1011</v>
      </c>
    </row>
    <row r="1985" ht="15.5" spans="1:20">
      <c r="A1985" s="10" t="s">
        <v>7096</v>
      </c>
      <c r="B1985" s="11" t="str">
        <f>VLOOKUP(A1985,'Customer Names'!$H$6:$K$2340,3,FALSE)</f>
        <v>  Ping</v>
      </c>
      <c r="C1985" s="11">
        <f>VLOOKUP(A1985,'Medical Examinations'!$A$1:$L$2336,2,FALSE)</f>
        <v>20.81</v>
      </c>
      <c r="D1985" s="11">
        <f>VLOOKUP(A1985,'Medical Examinations'!$A$1:$L$2336,3,FALSE)</f>
        <v>5.52</v>
      </c>
      <c r="E1985" s="11" t="str">
        <f>VLOOKUP(A1985,'Medical Examinations'!$A$1:$L$2336,4,FALSE)</f>
        <v>No</v>
      </c>
      <c r="F1985" s="11" t="str">
        <f>VLOOKUP(A1985,'Medical Examinations'!$A$1:$L$2336,5,FALSE)</f>
        <v>No</v>
      </c>
      <c r="G1985" s="11" t="str">
        <f>VLOOKUP(A1985,'Medical Examinations'!$A$1:$L$2336,6,FALSE)</f>
        <v>No</v>
      </c>
      <c r="H1985" s="11">
        <f>VLOOKUP(A1985,'Medical Examinations'!$A$1:$L$2336,8,FALSE)</f>
        <v>0</v>
      </c>
      <c r="I1985" s="11" t="str">
        <f>VLOOKUP(A1985,'Medical Examinations'!$A$1:$L$2336,10,FALSE)</f>
        <v>No</v>
      </c>
      <c r="J1985" s="11" t="str">
        <f>VLOOKUP(A1985,'Medical Examinations'!$A$1:$L$2336,11,FALSE)</f>
        <v>Normal Weight</v>
      </c>
      <c r="K1985" s="11" t="str">
        <f>VLOOKUP(A1985,'Medical Examinations'!$A$1:$L$2336,12,FALSE)</f>
        <v>Normal</v>
      </c>
      <c r="L1985" s="10">
        <f ca="1">VLOOKUP(A1985,'Hospitalisation Details'!$A$1:$Q$2344,3,FALSE)</f>
        <v>1963</v>
      </c>
      <c r="M1985" s="10" t="str">
        <f ca="1">VLOOKUP(A1985,'Hospitalisation Details'!$A$1:$Q$2344,5,FALSE)</f>
        <v>Nov</v>
      </c>
      <c r="N1985" s="11">
        <f ca="1">VLOOKUP(A1985,'Hospitalisation Details'!$A$1:$Q$2344,6,FALSE)</f>
        <v>25</v>
      </c>
      <c r="O1985" s="17">
        <f ca="1">VLOOKUP(A1985,'Hospitalisation Details'!$A$1:$Q$2344,7,FALSE)</f>
        <v>23340</v>
      </c>
      <c r="P1985" s="11">
        <f ca="1">VLOOKUP(A1985,'Hospitalisation Details'!$A$1:$Q$2344,10,FALSE)</f>
        <v>28287.9</v>
      </c>
      <c r="Q1985" s="11" t="str">
        <f ca="1">VLOOKUP(A1985,'Hospitalisation Details'!$A$1:$Q$2344,12,FALSE)</f>
        <v>tier - 1</v>
      </c>
      <c r="R1985" s="11" t="str">
        <f ca="1">VLOOKUP(A1985,'Hospitalisation Details'!$A$1:$Q$2344,14,FALSE)</f>
        <v>tier - 1</v>
      </c>
      <c r="S1985" s="11">
        <f ca="1">VLOOKUP(A1985,'Hospitalisation Details'!$A$1:$Q$2344,17,FALSE)</f>
        <v>61</v>
      </c>
      <c r="T1985" s="11" t="str">
        <f ca="1">VLOOKUP(A1985,'Hospitalisation Details'!$A$1:$Q$2336,16,FALSE)</f>
        <v>R1013</v>
      </c>
    </row>
    <row r="1986" ht="15.5" spans="1:20">
      <c r="A1986" s="10" t="s">
        <v>7100</v>
      </c>
      <c r="B1986" s="11" t="str">
        <f>VLOOKUP(A1986,'Customer Names'!$H$6:$K$2340,3,FALSE)</f>
        <v>  Tim</v>
      </c>
      <c r="C1986" s="11">
        <f>VLOOKUP(A1986,'Medical Examinations'!$A$1:$L$2336,2,FALSE)</f>
        <v>25.84</v>
      </c>
      <c r="D1986" s="11">
        <f>VLOOKUP(A1986,'Medical Examinations'!$A$1:$L$2336,3,FALSE)</f>
        <v>5.81</v>
      </c>
      <c r="E1986" s="11" t="str">
        <f>VLOOKUP(A1986,'Medical Examinations'!$A$1:$L$2336,4,FALSE)</f>
        <v>yes</v>
      </c>
      <c r="F1986" s="11" t="str">
        <f>VLOOKUP(A1986,'Medical Examinations'!$A$1:$L$2336,5,FALSE)</f>
        <v>No</v>
      </c>
      <c r="G1986" s="11" t="str">
        <f>VLOOKUP(A1986,'Medical Examinations'!$A$1:$L$2336,6,FALSE)</f>
        <v>Yes</v>
      </c>
      <c r="H1986" s="11">
        <f>VLOOKUP(A1986,'Medical Examinations'!$A$1:$L$2336,8,FALSE)</f>
        <v>1</v>
      </c>
      <c r="I1986" s="11" t="str">
        <f>VLOOKUP(A1986,'Medical Examinations'!$A$1:$L$2336,10,FALSE)</f>
        <v>No</v>
      </c>
      <c r="J1986" s="11" t="str">
        <f>VLOOKUP(A1986,'Medical Examinations'!$A$1:$L$2336,11,FALSE)</f>
        <v>Over Weight</v>
      </c>
      <c r="K1986" s="11" t="str">
        <f>VLOOKUP(A1986,'Medical Examinations'!$A$1:$L$2336,12,FALSE)</f>
        <v>Prediabetes</v>
      </c>
      <c r="L1986" s="10">
        <f ca="1">VLOOKUP(A1986,'Hospitalisation Details'!$A$1:$Q$2344,3,FALSE)</f>
        <v>1990</v>
      </c>
      <c r="M1986" s="10" t="str">
        <f ca="1">VLOOKUP(A1986,'Hospitalisation Details'!$A$1:$Q$2344,5,FALSE)</f>
        <v>Dec</v>
      </c>
      <c r="N1986" s="11">
        <f ca="1">VLOOKUP(A1986,'Hospitalisation Details'!$A$1:$Q$2344,6,FALSE)</f>
        <v>24</v>
      </c>
      <c r="O1986" s="17">
        <f ca="1">VLOOKUP(A1986,'Hospitalisation Details'!$A$1:$Q$2344,7,FALSE)</f>
        <v>33231</v>
      </c>
      <c r="P1986" s="11">
        <f ca="1">VLOOKUP(A1986,'Hospitalisation Details'!$A$1:$Q$2344,10,FALSE)</f>
        <v>28302.33</v>
      </c>
      <c r="Q1986" s="11" t="str">
        <f ca="1">VLOOKUP(A1986,'Hospitalisation Details'!$A$1:$Q$2344,12,FALSE)</f>
        <v>tier - 1</v>
      </c>
      <c r="R1986" s="11" t="str">
        <f ca="1">VLOOKUP(A1986,'Hospitalisation Details'!$A$1:$Q$2344,14,FALSE)</f>
        <v>tier - 2</v>
      </c>
      <c r="S1986" s="11">
        <f ca="1">VLOOKUP(A1986,'Hospitalisation Details'!$A$1:$Q$2344,17,FALSE)</f>
        <v>34</v>
      </c>
      <c r="T1986" s="11" t="str">
        <f ca="1">VLOOKUP(A1986,'Hospitalisation Details'!$A$1:$Q$2336,16,FALSE)</f>
        <v>R1011</v>
      </c>
    </row>
    <row r="1987" ht="15.5" spans="1:20">
      <c r="A1987" s="10" t="s">
        <v>7104</v>
      </c>
      <c r="B1987" s="11" t="str">
        <f>VLOOKUP(A1987,'Customer Names'!$H$6:$K$2340,3,FALSE)</f>
        <v>  John</v>
      </c>
      <c r="C1987" s="11">
        <f>VLOOKUP(A1987,'Medical Examinations'!$A$1:$L$2336,2,FALSE)</f>
        <v>30.95</v>
      </c>
      <c r="D1987" s="11">
        <f>VLOOKUP(A1987,'Medical Examinations'!$A$1:$L$2336,3,FALSE)</f>
        <v>5.16</v>
      </c>
      <c r="E1987" s="11" t="str">
        <f>VLOOKUP(A1987,'Medical Examinations'!$A$1:$L$2336,4,FALSE)</f>
        <v>No</v>
      </c>
      <c r="F1987" s="11" t="str">
        <f>VLOOKUP(A1987,'Medical Examinations'!$A$1:$L$2336,5,FALSE)</f>
        <v>No</v>
      </c>
      <c r="G1987" s="11" t="str">
        <f>VLOOKUP(A1987,'Medical Examinations'!$A$1:$L$2336,6,FALSE)</f>
        <v>Yes</v>
      </c>
      <c r="H1987" s="11">
        <f>VLOOKUP(A1987,'Medical Examinations'!$A$1:$L$2336,8,FALSE)</f>
        <v>1</v>
      </c>
      <c r="I1987" s="11" t="str">
        <f>VLOOKUP(A1987,'Medical Examinations'!$A$1:$L$2336,10,FALSE)</f>
        <v>No</v>
      </c>
      <c r="J1987" s="11" t="str">
        <f>VLOOKUP(A1987,'Medical Examinations'!$A$1:$L$2336,11,FALSE)</f>
        <v>Obesity</v>
      </c>
      <c r="K1987" s="11" t="str">
        <f>VLOOKUP(A1987,'Medical Examinations'!$A$1:$L$2336,12,FALSE)</f>
        <v>Normal</v>
      </c>
      <c r="L1987" s="10">
        <f ca="1">VLOOKUP(A1987,'Hospitalisation Details'!$A$1:$Q$2344,3,FALSE)</f>
        <v>1977</v>
      </c>
      <c r="M1987" s="10" t="str">
        <f ca="1">VLOOKUP(A1987,'Hospitalisation Details'!$A$1:$Q$2344,5,FALSE)</f>
        <v>Dec</v>
      </c>
      <c r="N1987" s="11">
        <f ca="1">VLOOKUP(A1987,'Hospitalisation Details'!$A$1:$Q$2344,6,FALSE)</f>
        <v>2</v>
      </c>
      <c r="O1987" s="17">
        <f ca="1">VLOOKUP(A1987,'Hospitalisation Details'!$A$1:$Q$2344,7,FALSE)</f>
        <v>28461</v>
      </c>
      <c r="P1987" s="11">
        <f ca="1">VLOOKUP(A1987,'Hospitalisation Details'!$A$1:$Q$2344,10,FALSE)</f>
        <v>28340.19</v>
      </c>
      <c r="Q1987" s="11" t="str">
        <f ca="1">VLOOKUP(A1987,'Hospitalisation Details'!$A$1:$Q$2344,12,FALSE)</f>
        <v>tier - 1</v>
      </c>
      <c r="R1987" s="11" t="str">
        <f ca="1">VLOOKUP(A1987,'Hospitalisation Details'!$A$1:$Q$2344,14,FALSE)</f>
        <v>tier - 2</v>
      </c>
      <c r="S1987" s="11">
        <f ca="1">VLOOKUP(A1987,'Hospitalisation Details'!$A$1:$Q$2344,17,FALSE)</f>
        <v>47</v>
      </c>
      <c r="T1987" s="11" t="str">
        <f ca="1">VLOOKUP(A1987,'Hospitalisation Details'!$A$1:$Q$2336,16,FALSE)</f>
        <v>R1012</v>
      </c>
    </row>
    <row r="1988" ht="15.5" spans="1:20">
      <c r="A1988" s="10" t="s">
        <v>7108</v>
      </c>
      <c r="B1988" s="11" t="str">
        <f>VLOOKUP(A1988,'Customer Names'!$H$6:$K$2340,3,FALSE)</f>
        <v>  Cynthia</v>
      </c>
      <c r="C1988" s="11">
        <f>VLOOKUP(A1988,'Medical Examinations'!$A$1:$L$2336,2,FALSE)</f>
        <v>30.54</v>
      </c>
      <c r="D1988" s="11">
        <f>VLOOKUP(A1988,'Medical Examinations'!$A$1:$L$2336,3,FALSE)</f>
        <v>5</v>
      </c>
      <c r="E1988" s="11" t="str">
        <f>VLOOKUP(A1988,'Medical Examinations'!$A$1:$L$2336,4,FALSE)</f>
        <v>No</v>
      </c>
      <c r="F1988" s="11" t="str">
        <f>VLOOKUP(A1988,'Medical Examinations'!$A$1:$L$2336,5,FALSE)</f>
        <v>No</v>
      </c>
      <c r="G1988" s="11" t="str">
        <f>VLOOKUP(A1988,'Medical Examinations'!$A$1:$L$2336,6,FALSE)</f>
        <v>Yes</v>
      </c>
      <c r="H1988" s="11">
        <f>VLOOKUP(A1988,'Medical Examinations'!$A$1:$L$2336,8,FALSE)</f>
        <v>1</v>
      </c>
      <c r="I1988" s="11" t="str">
        <f>VLOOKUP(A1988,'Medical Examinations'!$A$1:$L$2336,10,FALSE)</f>
        <v>No</v>
      </c>
      <c r="J1988" s="11" t="str">
        <f>VLOOKUP(A1988,'Medical Examinations'!$A$1:$L$2336,11,FALSE)</f>
        <v>Obesity</v>
      </c>
      <c r="K1988" s="11" t="str">
        <f>VLOOKUP(A1988,'Medical Examinations'!$A$1:$L$2336,12,FALSE)</f>
        <v>Normal</v>
      </c>
      <c r="L1988" s="10">
        <f ca="1">VLOOKUP(A1988,'Hospitalisation Details'!$A$1:$Q$2344,3,FALSE)</f>
        <v>1974</v>
      </c>
      <c r="M1988" s="10" t="str">
        <f ca="1">VLOOKUP(A1988,'Hospitalisation Details'!$A$1:$Q$2344,5,FALSE)</f>
        <v>Sep</v>
      </c>
      <c r="N1988" s="11">
        <f ca="1">VLOOKUP(A1988,'Hospitalisation Details'!$A$1:$Q$2344,6,FALSE)</f>
        <v>16</v>
      </c>
      <c r="O1988" s="17">
        <f ca="1">VLOOKUP(A1988,'Hospitalisation Details'!$A$1:$Q$2344,7,FALSE)</f>
        <v>27288</v>
      </c>
      <c r="P1988" s="11">
        <f ca="1">VLOOKUP(A1988,'Hospitalisation Details'!$A$1:$Q$2344,10,FALSE)</f>
        <v>28468.92</v>
      </c>
      <c r="Q1988" s="11" t="str">
        <f ca="1">VLOOKUP(A1988,'Hospitalisation Details'!$A$1:$Q$2344,12,FALSE)</f>
        <v>tier - 1</v>
      </c>
      <c r="R1988" s="11" t="str">
        <f ca="1">VLOOKUP(A1988,'Hospitalisation Details'!$A$1:$Q$2344,14,FALSE)</f>
        <v>tier - 1</v>
      </c>
      <c r="S1988" s="11">
        <f ca="1">VLOOKUP(A1988,'Hospitalisation Details'!$A$1:$Q$2344,17,FALSE)</f>
        <v>51</v>
      </c>
      <c r="T1988" s="11" t="str">
        <f ca="1">VLOOKUP(A1988,'Hospitalisation Details'!$A$1:$Q$2336,16,FALSE)</f>
        <v>R1012</v>
      </c>
    </row>
    <row r="1989" ht="15.5" spans="1:20">
      <c r="A1989" s="10" t="s">
        <v>7112</v>
      </c>
      <c r="B1989" s="11" t="str">
        <f>VLOOKUP(A1989,'Customer Names'!$H$6:$K$2340,3,FALSE)</f>
        <v>  Emmett</v>
      </c>
      <c r="C1989" s="11">
        <f>VLOOKUP(A1989,'Medical Examinations'!$A$1:$L$2336,2,FALSE)</f>
        <v>33.915</v>
      </c>
      <c r="D1989" s="11">
        <f>VLOOKUP(A1989,'Medical Examinations'!$A$1:$L$2336,3,FALSE)</f>
        <v>5.84</v>
      </c>
      <c r="E1989" s="11" t="str">
        <f>VLOOKUP(A1989,'Medical Examinations'!$A$1:$L$2336,4,FALSE)</f>
        <v>yes</v>
      </c>
      <c r="F1989" s="11" t="str">
        <f>VLOOKUP(A1989,'Medical Examinations'!$A$1:$L$2336,5,FALSE)</f>
        <v>No</v>
      </c>
      <c r="G1989" s="11" t="str">
        <f>VLOOKUP(A1989,'Medical Examinations'!$A$1:$L$2336,6,FALSE)</f>
        <v>No</v>
      </c>
      <c r="H1989" s="11">
        <f>VLOOKUP(A1989,'Medical Examinations'!$A$1:$L$2336,8,FALSE)</f>
        <v>0</v>
      </c>
      <c r="I1989" s="11" t="str">
        <f>VLOOKUP(A1989,'Medical Examinations'!$A$1:$L$2336,10,FALSE)</f>
        <v>No</v>
      </c>
      <c r="J1989" s="11" t="str">
        <f>VLOOKUP(A1989,'Medical Examinations'!$A$1:$L$2336,11,FALSE)</f>
        <v>Obesity</v>
      </c>
      <c r="K1989" s="11" t="str">
        <f>VLOOKUP(A1989,'Medical Examinations'!$A$1:$L$2336,12,FALSE)</f>
        <v>Prediabetes</v>
      </c>
      <c r="L1989" s="10">
        <f ca="1">VLOOKUP(A1989,'Hospitalisation Details'!$A$1:$Q$2344,3,FALSE)</f>
        <v>1982</v>
      </c>
      <c r="M1989" s="10" t="str">
        <f ca="1">VLOOKUP(A1989,'Hospitalisation Details'!$A$1:$Q$2344,5,FALSE)</f>
        <v>Dec</v>
      </c>
      <c r="N1989" s="11">
        <f ca="1">VLOOKUP(A1989,'Hospitalisation Details'!$A$1:$Q$2344,6,FALSE)</f>
        <v>11</v>
      </c>
      <c r="O1989" s="17">
        <f ca="1">VLOOKUP(A1989,'Hospitalisation Details'!$A$1:$Q$2344,7,FALSE)</f>
        <v>30296</v>
      </c>
      <c r="P1989" s="11">
        <f ca="1">VLOOKUP(A1989,'Hospitalisation Details'!$A$1:$Q$2344,10,FALSE)</f>
        <v>28476.73</v>
      </c>
      <c r="Q1989" s="11" t="str">
        <f ca="1">VLOOKUP(A1989,'Hospitalisation Details'!$A$1:$Q$2344,12,FALSE)</f>
        <v>tier - 1</v>
      </c>
      <c r="R1989" s="11" t="str">
        <f ca="1">VLOOKUP(A1989,'Hospitalisation Details'!$A$1:$Q$2344,14,FALSE)</f>
        <v>tier - 2</v>
      </c>
      <c r="S1989" s="11">
        <f ca="1">VLOOKUP(A1989,'Hospitalisation Details'!$A$1:$Q$2344,17,FALSE)</f>
        <v>42</v>
      </c>
      <c r="T1989" s="11" t="str">
        <f ca="1">VLOOKUP(A1989,'Hospitalisation Details'!$A$1:$Q$2336,16,FALSE)</f>
        <v>R1012</v>
      </c>
    </row>
    <row r="1990" ht="15.5" spans="1:20">
      <c r="A1990" s="10" t="s">
        <v>7116</v>
      </c>
      <c r="B1990" s="11" t="str">
        <f>VLOOKUP(A1990,'Customer Names'!$H$6:$K$2340,3,FALSE)</f>
        <v>  Kate</v>
      </c>
      <c r="C1990" s="11">
        <f>VLOOKUP(A1990,'Medical Examinations'!$A$1:$L$2336,2,FALSE)</f>
        <v>33.31</v>
      </c>
      <c r="D1990" s="11">
        <f>VLOOKUP(A1990,'Medical Examinations'!$A$1:$L$2336,3,FALSE)</f>
        <v>4.19</v>
      </c>
      <c r="E1990" s="11" t="str">
        <f>VLOOKUP(A1990,'Medical Examinations'!$A$1:$L$2336,4,FALSE)</f>
        <v>No</v>
      </c>
      <c r="F1990" s="11" t="str">
        <f>VLOOKUP(A1990,'Medical Examinations'!$A$1:$L$2336,5,FALSE)</f>
        <v>No</v>
      </c>
      <c r="G1990" s="11" t="str">
        <f>VLOOKUP(A1990,'Medical Examinations'!$A$1:$L$2336,6,FALSE)</f>
        <v>Yes</v>
      </c>
      <c r="H1990" s="11">
        <f>VLOOKUP(A1990,'Medical Examinations'!$A$1:$L$2336,8,FALSE)</f>
        <v>1</v>
      </c>
      <c r="I1990" s="11" t="str">
        <f>VLOOKUP(A1990,'Medical Examinations'!$A$1:$L$2336,10,FALSE)</f>
        <v>No</v>
      </c>
      <c r="J1990" s="11" t="str">
        <f>VLOOKUP(A1990,'Medical Examinations'!$A$1:$L$2336,11,FALSE)</f>
        <v>Obesity</v>
      </c>
      <c r="K1990" s="11" t="str">
        <f>VLOOKUP(A1990,'Medical Examinations'!$A$1:$L$2336,12,FALSE)</f>
        <v>Normal</v>
      </c>
      <c r="L1990" s="10">
        <f ca="1">VLOOKUP(A1990,'Hospitalisation Details'!$A$1:$Q$2344,3,FALSE)</f>
        <v>1985</v>
      </c>
      <c r="M1990" s="10" t="str">
        <f ca="1">VLOOKUP(A1990,'Hospitalisation Details'!$A$1:$Q$2344,5,FALSE)</f>
        <v>Sep</v>
      </c>
      <c r="N1990" s="11">
        <f ca="1">VLOOKUP(A1990,'Hospitalisation Details'!$A$1:$Q$2344,6,FALSE)</f>
        <v>27</v>
      </c>
      <c r="O1990" s="17">
        <f ca="1">VLOOKUP(A1990,'Hospitalisation Details'!$A$1:$Q$2344,7,FALSE)</f>
        <v>31317</v>
      </c>
      <c r="P1990" s="11">
        <f ca="1">VLOOKUP(A1990,'Hospitalisation Details'!$A$1:$Q$2344,10,FALSE)</f>
        <v>28542.86</v>
      </c>
      <c r="Q1990" s="11" t="str">
        <f ca="1">VLOOKUP(A1990,'Hospitalisation Details'!$A$1:$Q$2344,12,FALSE)</f>
        <v>tier - 1</v>
      </c>
      <c r="R1990" s="11" t="str">
        <f ca="1">VLOOKUP(A1990,'Hospitalisation Details'!$A$1:$Q$2344,14,FALSE)</f>
        <v>tier - 3</v>
      </c>
      <c r="S1990" s="11">
        <f ca="1">VLOOKUP(A1990,'Hospitalisation Details'!$A$1:$Q$2344,17,FALSE)</f>
        <v>40</v>
      </c>
      <c r="T1990" s="11" t="str">
        <f ca="1">VLOOKUP(A1990,'Hospitalisation Details'!$A$1:$Q$2336,16,FALSE)</f>
        <v>R1011</v>
      </c>
    </row>
    <row r="1991" ht="15.5" spans="1:20">
      <c r="A1991" s="10" t="s">
        <v>7119</v>
      </c>
      <c r="B1991" s="11" t="str">
        <f>VLOOKUP(A1991,'Customer Names'!$H$6:$K$2340,3,FALSE)</f>
        <v>  Christopher L</v>
      </c>
      <c r="C1991" s="11">
        <f>VLOOKUP(A1991,'Medical Examinations'!$A$1:$L$2336,2,FALSE)</f>
        <v>25.745</v>
      </c>
      <c r="D1991" s="11">
        <f>VLOOKUP(A1991,'Medical Examinations'!$A$1:$L$2336,3,FALSE)</f>
        <v>4.62</v>
      </c>
      <c r="E1991" s="11" t="str">
        <f>VLOOKUP(A1991,'Medical Examinations'!$A$1:$L$2336,4,FALSE)</f>
        <v>yes</v>
      </c>
      <c r="F1991" s="11" t="str">
        <f>VLOOKUP(A1991,'Medical Examinations'!$A$1:$L$2336,5,FALSE)</f>
        <v>No</v>
      </c>
      <c r="G1991" s="11" t="str">
        <f>VLOOKUP(A1991,'Medical Examinations'!$A$1:$L$2336,6,FALSE)</f>
        <v>No</v>
      </c>
      <c r="H1991" s="11">
        <f>VLOOKUP(A1991,'Medical Examinations'!$A$1:$L$2336,8,FALSE)</f>
        <v>0</v>
      </c>
      <c r="I1991" s="11" t="str">
        <f>VLOOKUP(A1991,'Medical Examinations'!$A$1:$L$2336,10,FALSE)</f>
        <v>No</v>
      </c>
      <c r="J1991" s="11" t="str">
        <f>VLOOKUP(A1991,'Medical Examinations'!$A$1:$L$2336,11,FALSE)</f>
        <v>Over Weight</v>
      </c>
      <c r="K1991" s="11" t="str">
        <f>VLOOKUP(A1991,'Medical Examinations'!$A$1:$L$2336,12,FALSE)</f>
        <v>Normal</v>
      </c>
      <c r="L1991" s="10">
        <f ca="1">VLOOKUP(A1991,'Hospitalisation Details'!$A$1:$Q$2344,3,FALSE)</f>
        <v>1990</v>
      </c>
      <c r="M1991" s="10" t="str">
        <f ca="1">VLOOKUP(A1991,'Hospitalisation Details'!$A$1:$Q$2344,5,FALSE)</f>
        <v>Dec</v>
      </c>
      <c r="N1991" s="11">
        <f ca="1">VLOOKUP(A1991,'Hospitalisation Details'!$A$1:$Q$2344,6,FALSE)</f>
        <v>5</v>
      </c>
      <c r="O1991" s="17">
        <f ca="1">VLOOKUP(A1991,'Hospitalisation Details'!$A$1:$Q$2344,7,FALSE)</f>
        <v>33212</v>
      </c>
      <c r="P1991" s="11">
        <f ca="1">VLOOKUP(A1991,'Hospitalisation Details'!$A$1:$Q$2344,10,FALSE)</f>
        <v>28716.14</v>
      </c>
      <c r="Q1991" s="11" t="str">
        <f ca="1">VLOOKUP(A1991,'Hospitalisation Details'!$A$1:$Q$2344,12,FALSE)</f>
        <v>tier - 1</v>
      </c>
      <c r="R1991" s="11" t="str">
        <f ca="1">VLOOKUP(A1991,'Hospitalisation Details'!$A$1:$Q$2344,14,FALSE)</f>
        <v>tier - 3</v>
      </c>
      <c r="S1991" s="11">
        <f ca="1">VLOOKUP(A1991,'Hospitalisation Details'!$A$1:$Q$2344,17,FALSE)</f>
        <v>34</v>
      </c>
      <c r="T1991" s="11" t="str">
        <f ca="1">VLOOKUP(A1991,'Hospitalisation Details'!$A$1:$Q$2336,16,FALSE)</f>
        <v>R1011</v>
      </c>
    </row>
    <row r="1992" ht="15.5" spans="1:20">
      <c r="A1992" s="10" t="s">
        <v>7122</v>
      </c>
      <c r="B1992" s="11" t="str">
        <f>VLOOKUP(A1992,'Customer Names'!$H$6:$K$2340,3,FALSE)</f>
        <v>  Christopher P</v>
      </c>
      <c r="C1992" s="11">
        <f>VLOOKUP(A1992,'Medical Examinations'!$A$1:$L$2336,2,FALSE)</f>
        <v>37.1</v>
      </c>
      <c r="D1992" s="11">
        <f>VLOOKUP(A1992,'Medical Examinations'!$A$1:$L$2336,3,FALSE)</f>
        <v>6.24</v>
      </c>
      <c r="E1992" s="11" t="str">
        <f>VLOOKUP(A1992,'Medical Examinations'!$A$1:$L$2336,4,FALSE)</f>
        <v>No</v>
      </c>
      <c r="F1992" s="11" t="str">
        <f>VLOOKUP(A1992,'Medical Examinations'!$A$1:$L$2336,5,FALSE)</f>
        <v>No</v>
      </c>
      <c r="G1992" s="11" t="str">
        <f>VLOOKUP(A1992,'Medical Examinations'!$A$1:$L$2336,6,FALSE)</f>
        <v>No</v>
      </c>
      <c r="H1992" s="11">
        <f>VLOOKUP(A1992,'Medical Examinations'!$A$1:$L$2336,8,FALSE)</f>
        <v>0</v>
      </c>
      <c r="I1992" s="11" t="str">
        <f>VLOOKUP(A1992,'Medical Examinations'!$A$1:$L$2336,10,FALSE)</f>
        <v>No</v>
      </c>
      <c r="J1992" s="11" t="str">
        <f>VLOOKUP(A1992,'Medical Examinations'!$A$1:$L$2336,11,FALSE)</f>
        <v>Obesity</v>
      </c>
      <c r="K1992" s="11" t="str">
        <f>VLOOKUP(A1992,'Medical Examinations'!$A$1:$L$2336,12,FALSE)</f>
        <v>Prediabetes</v>
      </c>
      <c r="L1992" s="10">
        <f ca="1">VLOOKUP(A1992,'Hospitalisation Details'!$A$1:$Q$2344,3,FALSE)</f>
        <v>1961</v>
      </c>
      <c r="M1992" s="10" t="str">
        <f ca="1">VLOOKUP(A1992,'Hospitalisation Details'!$A$1:$Q$2344,5,FALSE)</f>
        <v>Aug</v>
      </c>
      <c r="N1992" s="11">
        <f ca="1">VLOOKUP(A1992,'Hospitalisation Details'!$A$1:$Q$2344,6,FALSE)</f>
        <v>3</v>
      </c>
      <c r="O1992" s="17">
        <f ca="1">VLOOKUP(A1992,'Hospitalisation Details'!$A$1:$Q$2344,7,FALSE)</f>
        <v>22496</v>
      </c>
      <c r="P1992" s="11">
        <f ca="1">VLOOKUP(A1992,'Hospitalisation Details'!$A$1:$Q$2344,10,FALSE)</f>
        <v>28868.66</v>
      </c>
      <c r="Q1992" s="11" t="str">
        <f ca="1">VLOOKUP(A1992,'Hospitalisation Details'!$A$1:$Q$2344,12,FALSE)</f>
        <v>tier - 1</v>
      </c>
      <c r="R1992" s="11" t="str">
        <f ca="1">VLOOKUP(A1992,'Hospitalisation Details'!$A$1:$Q$2344,14,FALSE)</f>
        <v>tier - 2</v>
      </c>
      <c r="S1992" s="11">
        <f ca="1">VLOOKUP(A1992,'Hospitalisation Details'!$A$1:$Q$2344,17,FALSE)</f>
        <v>64</v>
      </c>
      <c r="T1992" s="11" t="str">
        <f ca="1">VLOOKUP(A1992,'Hospitalisation Details'!$A$1:$Q$2336,16,FALSE)</f>
        <v>R1012</v>
      </c>
    </row>
    <row r="1993" ht="15.5" spans="1:20">
      <c r="A1993" s="10" t="s">
        <v>7125</v>
      </c>
      <c r="B1993" s="11" t="str">
        <f>VLOOKUP(A1993,'Customer Names'!$H$6:$K$2340,3,FALSE)</f>
        <v>  Christopher W</v>
      </c>
      <c r="C1993" s="11">
        <f>VLOOKUP(A1993,'Medical Examinations'!$A$1:$L$2336,2,FALSE)</f>
        <v>35.435</v>
      </c>
      <c r="D1993" s="11">
        <f>VLOOKUP(A1993,'Medical Examinations'!$A$1:$L$2336,3,FALSE)</f>
        <v>5.81</v>
      </c>
      <c r="E1993" s="11" t="str">
        <f>VLOOKUP(A1993,'Medical Examinations'!$A$1:$L$2336,4,FALSE)</f>
        <v>No</v>
      </c>
      <c r="F1993" s="11" t="str">
        <f>VLOOKUP(A1993,'Medical Examinations'!$A$1:$L$2336,5,FALSE)</f>
        <v>No</v>
      </c>
      <c r="G1993" s="11" t="str">
        <f>VLOOKUP(A1993,'Medical Examinations'!$A$1:$L$2336,6,FALSE)</f>
        <v>No</v>
      </c>
      <c r="H1993" s="11">
        <f>VLOOKUP(A1993,'Medical Examinations'!$A$1:$L$2336,8,FALSE)</f>
        <v>0</v>
      </c>
      <c r="I1993" s="11" t="str">
        <f>VLOOKUP(A1993,'Medical Examinations'!$A$1:$L$2336,10,FALSE)</f>
        <v>No</v>
      </c>
      <c r="J1993" s="11" t="str">
        <f>VLOOKUP(A1993,'Medical Examinations'!$A$1:$L$2336,11,FALSE)</f>
        <v>Obesity</v>
      </c>
      <c r="K1993" s="11" t="str">
        <f>VLOOKUP(A1993,'Medical Examinations'!$A$1:$L$2336,12,FALSE)</f>
        <v>Prediabetes</v>
      </c>
      <c r="L1993" s="10">
        <f ca="1">VLOOKUP(A1993,'Hospitalisation Details'!$A$1:$Q$2344,3,FALSE)</f>
        <v>1962</v>
      </c>
      <c r="M1993" s="10" t="str">
        <f ca="1">VLOOKUP(A1993,'Hospitalisation Details'!$A$1:$Q$2344,5,FALSE)</f>
        <v>Jul</v>
      </c>
      <c r="N1993" s="11">
        <f ca="1">VLOOKUP(A1993,'Hospitalisation Details'!$A$1:$Q$2344,6,FALSE)</f>
        <v>25</v>
      </c>
      <c r="O1993" s="17">
        <f ca="1">VLOOKUP(A1993,'Hospitalisation Details'!$A$1:$Q$2344,7,FALSE)</f>
        <v>22852</v>
      </c>
      <c r="P1993" s="11">
        <f ca="1">VLOOKUP(A1993,'Hospitalisation Details'!$A$1:$Q$2344,10,FALSE)</f>
        <v>28923.14</v>
      </c>
      <c r="Q1993" s="11" t="str">
        <f ca="1">VLOOKUP(A1993,'Hospitalisation Details'!$A$1:$Q$2344,12,FALSE)</f>
        <v>tier - 1</v>
      </c>
      <c r="R1993" s="11" t="str">
        <f ca="1">VLOOKUP(A1993,'Hospitalisation Details'!$A$1:$Q$2344,14,FALSE)</f>
        <v>tier - 1</v>
      </c>
      <c r="S1993" s="11">
        <f ca="1">VLOOKUP(A1993,'Hospitalisation Details'!$A$1:$Q$2344,17,FALSE)</f>
        <v>63</v>
      </c>
      <c r="T1993" s="11" t="str">
        <f ca="1">VLOOKUP(A1993,'Hospitalisation Details'!$A$1:$Q$2336,16,FALSE)</f>
        <v>R1012</v>
      </c>
    </row>
    <row r="1994" ht="15.5" spans="1:20">
      <c r="A1994" s="10" t="s">
        <v>7129</v>
      </c>
      <c r="B1994" s="11" t="str">
        <f>VLOOKUP(A1994,'Customer Names'!$H$6:$K$2340,3,FALSE)</f>
        <v>  Norman H</v>
      </c>
      <c r="C1994" s="11">
        <f>VLOOKUP(A1994,'Medical Examinations'!$A$1:$L$2336,2,FALSE)</f>
        <v>20.4</v>
      </c>
      <c r="D1994" s="11">
        <f>VLOOKUP(A1994,'Medical Examinations'!$A$1:$L$2336,3,FALSE)</f>
        <v>4.83</v>
      </c>
      <c r="E1994" s="11" t="str">
        <f>VLOOKUP(A1994,'Medical Examinations'!$A$1:$L$2336,4,FALSE)</f>
        <v>No</v>
      </c>
      <c r="F1994" s="11" t="str">
        <f>VLOOKUP(A1994,'Medical Examinations'!$A$1:$L$2336,5,FALSE)</f>
        <v>No</v>
      </c>
      <c r="G1994" s="11" t="str">
        <f>VLOOKUP(A1994,'Medical Examinations'!$A$1:$L$2336,6,FALSE)</f>
        <v>No</v>
      </c>
      <c r="H1994" s="11">
        <f>VLOOKUP(A1994,'Medical Examinations'!$A$1:$L$2336,8,FALSE)</f>
        <v>0</v>
      </c>
      <c r="I1994" s="11" t="str">
        <f>VLOOKUP(A1994,'Medical Examinations'!$A$1:$L$2336,10,FALSE)</f>
        <v>No</v>
      </c>
      <c r="J1994" s="11" t="str">
        <f>VLOOKUP(A1994,'Medical Examinations'!$A$1:$L$2336,11,FALSE)</f>
        <v>Normal Weight</v>
      </c>
      <c r="K1994" s="11" t="str">
        <f>VLOOKUP(A1994,'Medical Examinations'!$A$1:$L$2336,12,FALSE)</f>
        <v>Normal</v>
      </c>
      <c r="L1994" s="10">
        <f ca="1">VLOOKUP(A1994,'Hospitalisation Details'!$A$1:$Q$2344,3,FALSE)</f>
        <v>1959</v>
      </c>
      <c r="M1994" s="10" t="str">
        <f ca="1">VLOOKUP(A1994,'Hospitalisation Details'!$A$1:$Q$2344,5,FALSE)</f>
        <v>Dec</v>
      </c>
      <c r="N1994" s="11">
        <f ca="1">VLOOKUP(A1994,'Hospitalisation Details'!$A$1:$Q$2344,6,FALSE)</f>
        <v>5</v>
      </c>
      <c r="O1994" s="17">
        <f ca="1">VLOOKUP(A1994,'Hospitalisation Details'!$A$1:$Q$2344,7,FALSE)</f>
        <v>21889</v>
      </c>
      <c r="P1994" s="11">
        <f ca="1">VLOOKUP(A1994,'Hospitalisation Details'!$A$1:$Q$2344,10,FALSE)</f>
        <v>28950.47</v>
      </c>
      <c r="Q1994" s="11" t="str">
        <f ca="1">VLOOKUP(A1994,'Hospitalisation Details'!$A$1:$Q$2344,12,FALSE)</f>
        <v>tier - 1</v>
      </c>
      <c r="R1994" s="11" t="str">
        <f ca="1">VLOOKUP(A1994,'Hospitalisation Details'!$A$1:$Q$2344,14,FALSE)</f>
        <v>tier - 1</v>
      </c>
      <c r="S1994" s="11">
        <f ca="1">VLOOKUP(A1994,'Hospitalisation Details'!$A$1:$Q$2344,17,FALSE)</f>
        <v>65</v>
      </c>
      <c r="T1994" s="11" t="str">
        <f ca="1">VLOOKUP(A1994,'Hospitalisation Details'!$A$1:$Q$2336,16,FALSE)</f>
        <v>R1012</v>
      </c>
    </row>
    <row r="1995" ht="15.5" spans="1:20">
      <c r="A1995" s="10" t="s">
        <v>7132</v>
      </c>
      <c r="B1995" s="11" t="str">
        <f>VLOOKUP(A1995,'Customer Names'!$H$6:$K$2340,3,FALSE)</f>
        <v>  Susan</v>
      </c>
      <c r="C1995" s="11">
        <f>VLOOKUP(A1995,'Medical Examinations'!$A$1:$L$2336,2,FALSE)</f>
        <v>42.13</v>
      </c>
      <c r="D1995" s="11">
        <f>VLOOKUP(A1995,'Medical Examinations'!$A$1:$L$2336,3,FALSE)</f>
        <v>5.72</v>
      </c>
      <c r="E1995" s="11" t="str">
        <f>VLOOKUP(A1995,'Medical Examinations'!$A$1:$L$2336,4,FALSE)</f>
        <v>yes</v>
      </c>
      <c r="F1995" s="11" t="str">
        <f>VLOOKUP(A1995,'Medical Examinations'!$A$1:$L$2336,5,FALSE)</f>
        <v>No</v>
      </c>
      <c r="G1995" s="11" t="str">
        <f>VLOOKUP(A1995,'Medical Examinations'!$A$1:$L$2336,6,FALSE)</f>
        <v>Yes</v>
      </c>
      <c r="H1995" s="11">
        <f>VLOOKUP(A1995,'Medical Examinations'!$A$1:$L$2336,8,FALSE)</f>
        <v>1</v>
      </c>
      <c r="I1995" s="11" t="str">
        <f>VLOOKUP(A1995,'Medical Examinations'!$A$1:$L$2336,10,FALSE)</f>
        <v>No</v>
      </c>
      <c r="J1995" s="11" t="str">
        <f>VLOOKUP(A1995,'Medical Examinations'!$A$1:$L$2336,11,FALSE)</f>
        <v>Obesity</v>
      </c>
      <c r="K1995" s="11" t="str">
        <f>VLOOKUP(A1995,'Medical Examinations'!$A$1:$L$2336,12,FALSE)</f>
        <v>Prediabetes</v>
      </c>
      <c r="L1995" s="10">
        <f ca="1">VLOOKUP(A1995,'Hospitalisation Details'!$A$1:$Q$2344,3,FALSE)</f>
        <v>2003</v>
      </c>
      <c r="M1995" s="10" t="str">
        <f ca="1">VLOOKUP(A1995,'Hospitalisation Details'!$A$1:$Q$2344,5,FALSE)</f>
        <v>Sep</v>
      </c>
      <c r="N1995" s="11">
        <f ca="1">VLOOKUP(A1995,'Hospitalisation Details'!$A$1:$Q$2344,6,FALSE)</f>
        <v>1</v>
      </c>
      <c r="O1995" s="17">
        <f ca="1">VLOOKUP(A1995,'Hospitalisation Details'!$A$1:$Q$2344,7,FALSE)</f>
        <v>37865</v>
      </c>
      <c r="P1995" s="11">
        <f ca="1">VLOOKUP(A1995,'Hospitalisation Details'!$A$1:$Q$2344,10,FALSE)</f>
        <v>28998.68</v>
      </c>
      <c r="Q1995" s="11" t="str">
        <f ca="1">VLOOKUP(A1995,'Hospitalisation Details'!$A$1:$Q$2344,12,FALSE)</f>
        <v>tier - 1</v>
      </c>
      <c r="R1995" s="11" t="str">
        <f ca="1">VLOOKUP(A1995,'Hospitalisation Details'!$A$1:$Q$2344,14,FALSE)</f>
        <v>tier - 3</v>
      </c>
      <c r="S1995" s="11">
        <f ca="1">VLOOKUP(A1995,'Hospitalisation Details'!$A$1:$Q$2344,17,FALSE)</f>
        <v>22</v>
      </c>
      <c r="T1995" s="11" t="str">
        <f ca="1">VLOOKUP(A1995,'Hospitalisation Details'!$A$1:$Q$2336,16,FALSE)</f>
        <v>R1011</v>
      </c>
    </row>
    <row r="1996" ht="15.5" spans="1:20">
      <c r="A1996" s="10" t="s">
        <v>7136</v>
      </c>
      <c r="B1996" s="11" t="str">
        <f>VLOOKUP(A1996,'Customer Names'!$H$6:$K$2340,3,FALSE)</f>
        <v>  Tatyana K</v>
      </c>
      <c r="C1996" s="11">
        <f>VLOOKUP(A1996,'Medical Examinations'!$A$1:$L$2336,2,FALSE)</f>
        <v>33.99</v>
      </c>
      <c r="D1996" s="11">
        <f>VLOOKUP(A1996,'Medical Examinations'!$A$1:$L$2336,3,FALSE)</f>
        <v>4.83</v>
      </c>
      <c r="E1996" s="11" t="str">
        <f>VLOOKUP(A1996,'Medical Examinations'!$A$1:$L$2336,4,FALSE)</f>
        <v>yes</v>
      </c>
      <c r="F1996" s="11" t="str">
        <f>VLOOKUP(A1996,'Medical Examinations'!$A$1:$L$2336,5,FALSE)</f>
        <v>No</v>
      </c>
      <c r="G1996" s="11" t="str">
        <f>VLOOKUP(A1996,'Medical Examinations'!$A$1:$L$2336,6,FALSE)</f>
        <v>Yes</v>
      </c>
      <c r="H1996" s="11">
        <f>VLOOKUP(A1996,'Medical Examinations'!$A$1:$L$2336,8,FALSE)</f>
        <v>1</v>
      </c>
      <c r="I1996" s="11" t="str">
        <f>VLOOKUP(A1996,'Medical Examinations'!$A$1:$L$2336,10,FALSE)</f>
        <v>No</v>
      </c>
      <c r="J1996" s="11" t="str">
        <f>VLOOKUP(A1996,'Medical Examinations'!$A$1:$L$2336,11,FALSE)</f>
        <v>Obesity</v>
      </c>
      <c r="K1996" s="11" t="str">
        <f>VLOOKUP(A1996,'Medical Examinations'!$A$1:$L$2336,12,FALSE)</f>
        <v>Normal</v>
      </c>
      <c r="L1996" s="10">
        <f ca="1">VLOOKUP(A1996,'Hospitalisation Details'!$A$1:$Q$2344,3,FALSE)</f>
        <v>1992</v>
      </c>
      <c r="M1996" s="10" t="str">
        <f ca="1">VLOOKUP(A1996,'Hospitalisation Details'!$A$1:$Q$2344,5,FALSE)</f>
        <v>Jul</v>
      </c>
      <c r="N1996" s="11">
        <f ca="1">VLOOKUP(A1996,'Hospitalisation Details'!$A$1:$Q$2344,6,FALSE)</f>
        <v>7</v>
      </c>
      <c r="O1996" s="17">
        <f ca="1">VLOOKUP(A1996,'Hospitalisation Details'!$A$1:$Q$2344,7,FALSE)</f>
        <v>33792</v>
      </c>
      <c r="P1996" s="11">
        <f ca="1">VLOOKUP(A1996,'Hospitalisation Details'!$A$1:$Q$2344,10,FALSE)</f>
        <v>29007.82</v>
      </c>
      <c r="Q1996" s="11" t="str">
        <f ca="1">VLOOKUP(A1996,'Hospitalisation Details'!$A$1:$Q$2344,12,FALSE)</f>
        <v>tier - 1</v>
      </c>
      <c r="R1996" s="11" t="str">
        <f ca="1">VLOOKUP(A1996,'Hospitalisation Details'!$A$1:$Q$2344,14,FALSE)</f>
        <v>tier - 3</v>
      </c>
      <c r="S1996" s="11">
        <f ca="1">VLOOKUP(A1996,'Hospitalisation Details'!$A$1:$Q$2344,17,FALSE)</f>
        <v>33</v>
      </c>
      <c r="T1996" s="11" t="str">
        <f ca="1">VLOOKUP(A1996,'Hospitalisation Details'!$A$1:$Q$2336,16,FALSE)</f>
        <v>R1011</v>
      </c>
    </row>
    <row r="1997" ht="15.5" spans="1:20">
      <c r="A1997" s="10" t="s">
        <v>7139</v>
      </c>
      <c r="B1997" s="11" t="str">
        <f>VLOOKUP(A1997,'Customer Names'!$H$6:$K$2340,3,FALSE)</f>
        <v>  Chrissy</v>
      </c>
      <c r="C1997" s="11">
        <f>VLOOKUP(A1997,'Medical Examinations'!$A$1:$L$2336,2,FALSE)</f>
        <v>28.595</v>
      </c>
      <c r="D1997" s="11">
        <f>VLOOKUP(A1997,'Medical Examinations'!$A$1:$L$2336,3,FALSE)</f>
        <v>4.14</v>
      </c>
      <c r="E1997" s="11" t="str">
        <f>VLOOKUP(A1997,'Medical Examinations'!$A$1:$L$2336,4,FALSE)</f>
        <v>yes</v>
      </c>
      <c r="F1997" s="11" t="str">
        <f>VLOOKUP(A1997,'Medical Examinations'!$A$1:$L$2336,5,FALSE)</f>
        <v>No</v>
      </c>
      <c r="G1997" s="11" t="str">
        <f>VLOOKUP(A1997,'Medical Examinations'!$A$1:$L$2336,6,FALSE)</f>
        <v>Yes</v>
      </c>
      <c r="H1997" s="11">
        <f>VLOOKUP(A1997,'Medical Examinations'!$A$1:$L$2336,8,FALSE)</f>
        <v>1</v>
      </c>
      <c r="I1997" s="11" t="str">
        <f>VLOOKUP(A1997,'Medical Examinations'!$A$1:$L$2336,10,FALSE)</f>
        <v>No</v>
      </c>
      <c r="J1997" s="11" t="str">
        <f>VLOOKUP(A1997,'Medical Examinations'!$A$1:$L$2336,11,FALSE)</f>
        <v>Over Weight</v>
      </c>
      <c r="K1997" s="11" t="str">
        <f>VLOOKUP(A1997,'Medical Examinations'!$A$1:$L$2336,12,FALSE)</f>
        <v>Normal</v>
      </c>
      <c r="L1997" s="10">
        <f ca="1">VLOOKUP(A1997,'Hospitalisation Details'!$A$1:$Q$2344,3,FALSE)</f>
        <v>1980</v>
      </c>
      <c r="M1997" s="10" t="str">
        <f ca="1">VLOOKUP(A1997,'Hospitalisation Details'!$A$1:$Q$2344,5,FALSE)</f>
        <v>Jul</v>
      </c>
      <c r="N1997" s="11">
        <f ca="1">VLOOKUP(A1997,'Hospitalisation Details'!$A$1:$Q$2344,6,FALSE)</f>
        <v>14</v>
      </c>
      <c r="O1997" s="17">
        <f ca="1">VLOOKUP(A1997,'Hospitalisation Details'!$A$1:$Q$2344,7,FALSE)</f>
        <v>29416</v>
      </c>
      <c r="P1997" s="11">
        <f ca="1">VLOOKUP(A1997,'Hospitalisation Details'!$A$1:$Q$2344,10,FALSE)</f>
        <v>29114.21</v>
      </c>
      <c r="Q1997" s="11" t="str">
        <f ca="1">VLOOKUP(A1997,'Hospitalisation Details'!$A$1:$Q$2344,12,FALSE)</f>
        <v>tier - 1</v>
      </c>
      <c r="R1997" s="11" t="str">
        <f ca="1">VLOOKUP(A1997,'Hospitalisation Details'!$A$1:$Q$2344,14,FALSE)</f>
        <v>tier - 3</v>
      </c>
      <c r="S1997" s="11">
        <f ca="1">VLOOKUP(A1997,'Hospitalisation Details'!$A$1:$Q$2344,17,FALSE)</f>
        <v>45</v>
      </c>
      <c r="T1997" s="11" t="str">
        <f ca="1">VLOOKUP(A1997,'Hospitalisation Details'!$A$1:$Q$2336,16,FALSE)</f>
        <v>R1011</v>
      </c>
    </row>
    <row r="1998" ht="15.5" spans="1:20">
      <c r="A1998" s="10" t="s">
        <v>7143</v>
      </c>
      <c r="B1998" s="11" t="str">
        <f>VLOOKUP(A1998,'Customer Names'!$H$6:$K$2340,3,FALSE)</f>
        <v>  Carrie</v>
      </c>
      <c r="C1998" s="11">
        <f>VLOOKUP(A1998,'Medical Examinations'!$A$1:$L$2336,2,FALSE)</f>
        <v>20.8</v>
      </c>
      <c r="D1998" s="11">
        <f>VLOOKUP(A1998,'Medical Examinations'!$A$1:$L$2336,3,FALSE)</f>
        <v>4.07</v>
      </c>
      <c r="E1998" s="11" t="str">
        <f>VLOOKUP(A1998,'Medical Examinations'!$A$1:$L$2336,4,FALSE)</f>
        <v>yes</v>
      </c>
      <c r="F1998" s="11" t="str">
        <f>VLOOKUP(A1998,'Medical Examinations'!$A$1:$L$2336,5,FALSE)</f>
        <v>No</v>
      </c>
      <c r="G1998" s="11" t="str">
        <f>VLOOKUP(A1998,'Medical Examinations'!$A$1:$L$2336,6,FALSE)</f>
        <v>Yes</v>
      </c>
      <c r="H1998" s="11">
        <f>VLOOKUP(A1998,'Medical Examinations'!$A$1:$L$2336,8,FALSE)</f>
        <v>1</v>
      </c>
      <c r="I1998" s="11" t="str">
        <f>VLOOKUP(A1998,'Medical Examinations'!$A$1:$L$2336,10,FALSE)</f>
        <v>No</v>
      </c>
      <c r="J1998" s="11" t="str">
        <f>VLOOKUP(A1998,'Medical Examinations'!$A$1:$L$2336,11,FALSE)</f>
        <v>Normal Weight</v>
      </c>
      <c r="K1998" s="11" t="str">
        <f>VLOOKUP(A1998,'Medical Examinations'!$A$1:$L$2336,12,FALSE)</f>
        <v>Normal</v>
      </c>
      <c r="L1998" s="10">
        <f ca="1">VLOOKUP(A1998,'Hospitalisation Details'!$A$1:$Q$2344,3,FALSE)</f>
        <v>1978</v>
      </c>
      <c r="M1998" s="10" t="str">
        <f ca="1">VLOOKUP(A1998,'Hospitalisation Details'!$A$1:$Q$2344,5,FALSE)</f>
        <v>Nov</v>
      </c>
      <c r="N1998" s="11">
        <f ca="1">VLOOKUP(A1998,'Hospitalisation Details'!$A$1:$Q$2344,6,FALSE)</f>
        <v>29</v>
      </c>
      <c r="O1998" s="17">
        <f ca="1">VLOOKUP(A1998,'Hospitalisation Details'!$A$1:$Q$2344,7,FALSE)</f>
        <v>28823</v>
      </c>
      <c r="P1998" s="11">
        <f ca="1">VLOOKUP(A1998,'Hospitalisation Details'!$A$1:$Q$2344,10,FALSE)</f>
        <v>29114.77</v>
      </c>
      <c r="Q1998" s="11" t="str">
        <f ca="1">VLOOKUP(A1998,'Hospitalisation Details'!$A$1:$Q$2344,12,FALSE)</f>
        <v>tier - 1</v>
      </c>
      <c r="R1998" s="11" t="str">
        <f ca="1">VLOOKUP(A1998,'Hospitalisation Details'!$A$1:$Q$2344,14,FALSE)</f>
        <v>tier - 1</v>
      </c>
      <c r="S1998" s="11">
        <f ca="1">VLOOKUP(A1998,'Hospitalisation Details'!$A$1:$Q$2344,17,FALSE)</f>
        <v>46</v>
      </c>
      <c r="T1998" s="11" t="str">
        <f ca="1">VLOOKUP(A1998,'Hospitalisation Details'!$A$1:$Q$2336,16,FALSE)</f>
        <v>R1011</v>
      </c>
    </row>
    <row r="1999" ht="15.5" spans="1:20">
      <c r="A1999" s="10" t="s">
        <v>7147</v>
      </c>
      <c r="B1999" s="11" t="str">
        <f>VLOOKUP(A1999,'Customer Names'!$H$6:$K$2340,3,FALSE)</f>
        <v>  Halle</v>
      </c>
      <c r="C1999" s="11">
        <f>VLOOKUP(A1999,'Medical Examinations'!$A$1:$L$2336,2,FALSE)</f>
        <v>23.465</v>
      </c>
      <c r="D1999" s="11">
        <f>VLOOKUP(A1999,'Medical Examinations'!$A$1:$L$2336,3,FALSE)</f>
        <v>6.26</v>
      </c>
      <c r="E1999" s="11" t="str">
        <f>VLOOKUP(A1999,'Medical Examinations'!$A$1:$L$2336,4,FALSE)</f>
        <v>yes</v>
      </c>
      <c r="F1999" s="11" t="str">
        <f>VLOOKUP(A1999,'Medical Examinations'!$A$1:$L$2336,5,FALSE)</f>
        <v>No</v>
      </c>
      <c r="G1999" s="11" t="str">
        <f>VLOOKUP(A1999,'Medical Examinations'!$A$1:$L$2336,6,FALSE)</f>
        <v>Yes</v>
      </c>
      <c r="H1999" s="11">
        <f>VLOOKUP(A1999,'Medical Examinations'!$A$1:$L$2336,8,FALSE)</f>
        <v>1</v>
      </c>
      <c r="I1999" s="11" t="str">
        <f>VLOOKUP(A1999,'Medical Examinations'!$A$1:$L$2336,10,FALSE)</f>
        <v>No</v>
      </c>
      <c r="J1999" s="11" t="str">
        <f>VLOOKUP(A1999,'Medical Examinations'!$A$1:$L$2336,11,FALSE)</f>
        <v>Normal Weight</v>
      </c>
      <c r="K1999" s="11" t="str">
        <f>VLOOKUP(A1999,'Medical Examinations'!$A$1:$L$2336,12,FALSE)</f>
        <v>Prediabetes</v>
      </c>
      <c r="L1999" s="10">
        <f ca="1">VLOOKUP(A1999,'Hospitalisation Details'!$A$1:$Q$2344,3,FALSE)</f>
        <v>1961</v>
      </c>
      <c r="M1999" s="10" t="str">
        <f ca="1">VLOOKUP(A1999,'Hospitalisation Details'!$A$1:$Q$2344,5,FALSE)</f>
        <v>Dec</v>
      </c>
      <c r="N1999" s="11">
        <f ca="1">VLOOKUP(A1999,'Hospitalisation Details'!$A$1:$Q$2344,6,FALSE)</f>
        <v>24</v>
      </c>
      <c r="O1999" s="17">
        <f ca="1">VLOOKUP(A1999,'Hospitalisation Details'!$A$1:$Q$2344,7,FALSE)</f>
        <v>22639</v>
      </c>
      <c r="P1999" s="11">
        <f ca="1">VLOOKUP(A1999,'Hospitalisation Details'!$A$1:$Q$2344,10,FALSE)</f>
        <v>29141.36</v>
      </c>
      <c r="Q1999" s="11" t="str">
        <f ca="1">VLOOKUP(A1999,'Hospitalisation Details'!$A$1:$Q$2344,12,FALSE)</f>
        <v>tier - 1</v>
      </c>
      <c r="R1999" s="11" t="str">
        <f ca="1">VLOOKUP(A1999,'Hospitalisation Details'!$A$1:$Q$2344,14,FALSE)</f>
        <v>tier - 3</v>
      </c>
      <c r="S1999" s="11">
        <f ca="1">VLOOKUP(A1999,'Hospitalisation Details'!$A$1:$Q$2344,17,FALSE)</f>
        <v>63</v>
      </c>
      <c r="T1999" s="11" t="str">
        <f ca="1">VLOOKUP(A1999,'Hospitalisation Details'!$A$1:$Q$2336,16,FALSE)</f>
        <v>R1012</v>
      </c>
    </row>
    <row r="2000" ht="15.5" spans="1:20">
      <c r="A2000" s="10" t="s">
        <v>7150</v>
      </c>
      <c r="B2000" s="11" t="str">
        <f>VLOOKUP(A2000,'Customer Names'!$H$6:$K$2340,3,FALSE)</f>
        <v>  Carolyn</v>
      </c>
      <c r="C2000" s="11">
        <f>VLOOKUP(A2000,'Medical Examinations'!$A$1:$L$2336,2,FALSE)</f>
        <v>40.185</v>
      </c>
      <c r="D2000" s="11">
        <f>VLOOKUP(A2000,'Medical Examinations'!$A$1:$L$2336,3,FALSE)</f>
        <v>5.88</v>
      </c>
      <c r="E2000" s="11" t="str">
        <f>VLOOKUP(A2000,'Medical Examinations'!$A$1:$L$2336,4,FALSE)</f>
        <v>yes</v>
      </c>
      <c r="F2000" s="11" t="str">
        <f>VLOOKUP(A2000,'Medical Examinations'!$A$1:$L$2336,5,FALSE)</f>
        <v>No</v>
      </c>
      <c r="G2000" s="11" t="str">
        <f>VLOOKUP(A2000,'Medical Examinations'!$A$1:$L$2336,6,FALSE)</f>
        <v>No</v>
      </c>
      <c r="H2000" s="11">
        <f>VLOOKUP(A2000,'Medical Examinations'!$A$1:$L$2336,8,FALSE)</f>
        <v>0</v>
      </c>
      <c r="I2000" s="11" t="str">
        <f>VLOOKUP(A2000,'Medical Examinations'!$A$1:$L$2336,10,FALSE)</f>
        <v>No</v>
      </c>
      <c r="J2000" s="11" t="str">
        <f>VLOOKUP(A2000,'Medical Examinations'!$A$1:$L$2336,11,FALSE)</f>
        <v>Obesity</v>
      </c>
      <c r="K2000" s="11" t="str">
        <f>VLOOKUP(A2000,'Medical Examinations'!$A$1:$L$2336,12,FALSE)</f>
        <v>Prediabetes</v>
      </c>
      <c r="L2000" s="10">
        <f ca="1">VLOOKUP(A2000,'Hospitalisation Details'!$A$1:$Q$2344,3,FALSE)</f>
        <v>1976</v>
      </c>
      <c r="M2000" s="10" t="str">
        <f ca="1">VLOOKUP(A2000,'Hospitalisation Details'!$A$1:$Q$2344,5,FALSE)</f>
        <v>Nov</v>
      </c>
      <c r="N2000" s="11">
        <f ca="1">VLOOKUP(A2000,'Hospitalisation Details'!$A$1:$Q$2344,6,FALSE)</f>
        <v>8</v>
      </c>
      <c r="O2000" s="17">
        <f ca="1">VLOOKUP(A2000,'Hospitalisation Details'!$A$1:$Q$2344,7,FALSE)</f>
        <v>28072</v>
      </c>
      <c r="P2000" s="11">
        <f ca="1">VLOOKUP(A2000,'Hospitalisation Details'!$A$1:$Q$2344,10,FALSE)</f>
        <v>29160.39</v>
      </c>
      <c r="Q2000" s="11" t="str">
        <f ca="1">VLOOKUP(A2000,'Hospitalisation Details'!$A$1:$Q$2344,12,FALSE)</f>
        <v>tier - 1</v>
      </c>
      <c r="R2000" s="11" t="str">
        <f ca="1">VLOOKUP(A2000,'Hospitalisation Details'!$A$1:$Q$2344,14,FALSE)</f>
        <v>tier - 2</v>
      </c>
      <c r="S2000" s="11">
        <f ca="1">VLOOKUP(A2000,'Hospitalisation Details'!$A$1:$Q$2344,17,FALSE)</f>
        <v>48</v>
      </c>
      <c r="T2000" s="11" t="str">
        <f ca="1">VLOOKUP(A2000,'Hospitalisation Details'!$A$1:$Q$2336,16,FALSE)</f>
        <v>R1011</v>
      </c>
    </row>
    <row r="2001" ht="15.5" spans="1:20">
      <c r="A2001" s="10" t="s">
        <v>7154</v>
      </c>
      <c r="B2001" s="11" t="str">
        <f>VLOOKUP(A2001,'Customer Names'!$H$6:$K$2340,3,FALSE)</f>
        <v>  Tara D</v>
      </c>
      <c r="C2001" s="11">
        <f>VLOOKUP(A2001,'Medical Examinations'!$A$1:$L$2336,2,FALSE)</f>
        <v>21.89</v>
      </c>
      <c r="D2001" s="11">
        <f>VLOOKUP(A2001,'Medical Examinations'!$A$1:$L$2336,3,FALSE)</f>
        <v>5.72</v>
      </c>
      <c r="E2001" s="11" t="str">
        <f>VLOOKUP(A2001,'Medical Examinations'!$A$1:$L$2336,4,FALSE)</f>
        <v>yes</v>
      </c>
      <c r="F2001" s="11" t="str">
        <f>VLOOKUP(A2001,'Medical Examinations'!$A$1:$L$2336,5,FALSE)</f>
        <v>No</v>
      </c>
      <c r="G2001" s="11" t="str">
        <f>VLOOKUP(A2001,'Medical Examinations'!$A$1:$L$2336,6,FALSE)</f>
        <v>No</v>
      </c>
      <c r="H2001" s="11">
        <f>VLOOKUP(A2001,'Medical Examinations'!$A$1:$L$2336,8,FALSE)</f>
        <v>0</v>
      </c>
      <c r="I2001" s="11" t="str">
        <f>VLOOKUP(A2001,'Medical Examinations'!$A$1:$L$2336,10,FALSE)</f>
        <v>No</v>
      </c>
      <c r="J2001" s="11" t="str">
        <f>VLOOKUP(A2001,'Medical Examinations'!$A$1:$L$2336,11,FALSE)</f>
        <v>Normal Weight</v>
      </c>
      <c r="K2001" s="11" t="str">
        <f>VLOOKUP(A2001,'Medical Examinations'!$A$1:$L$2336,12,FALSE)</f>
        <v>Prediabetes</v>
      </c>
      <c r="L2001" s="10">
        <f ca="1">VLOOKUP(A2001,'Hospitalisation Details'!$A$1:$Q$2344,3,FALSE)</f>
        <v>1969</v>
      </c>
      <c r="M2001" s="10" t="str">
        <f ca="1">VLOOKUP(A2001,'Hospitalisation Details'!$A$1:$Q$2344,5,FALSE)</f>
        <v>Jul</v>
      </c>
      <c r="N2001" s="11">
        <f ca="1">VLOOKUP(A2001,'Hospitalisation Details'!$A$1:$Q$2344,6,FALSE)</f>
        <v>9</v>
      </c>
      <c r="O2001" s="17">
        <f ca="1">VLOOKUP(A2001,'Hospitalisation Details'!$A$1:$Q$2344,7,FALSE)</f>
        <v>25393</v>
      </c>
      <c r="P2001" s="11">
        <f ca="1">VLOOKUP(A2001,'Hospitalisation Details'!$A$1:$Q$2344,10,FALSE)</f>
        <v>29186.48</v>
      </c>
      <c r="Q2001" s="11" t="str">
        <f ca="1">VLOOKUP(A2001,'Hospitalisation Details'!$A$1:$Q$2344,12,FALSE)</f>
        <v>tier - 1</v>
      </c>
      <c r="R2001" s="11" t="str">
        <f ca="1">VLOOKUP(A2001,'Hospitalisation Details'!$A$1:$Q$2344,14,FALSE)</f>
        <v>tier - 3</v>
      </c>
      <c r="S2001" s="11">
        <f ca="1">VLOOKUP(A2001,'Hospitalisation Details'!$A$1:$Q$2344,17,FALSE)</f>
        <v>56</v>
      </c>
      <c r="T2001" s="11" t="str">
        <f ca="1">VLOOKUP(A2001,'Hospitalisation Details'!$A$1:$Q$2336,16,FALSE)</f>
        <v>R1024</v>
      </c>
    </row>
    <row r="2002" ht="15.5" spans="1:20">
      <c r="A2002" s="10" t="s">
        <v>7157</v>
      </c>
      <c r="B2002" s="11" t="str">
        <f>VLOOKUP(A2002,'Customer Names'!$H$6:$K$2340,3,FALSE)</f>
        <v>  Rasim M</v>
      </c>
      <c r="C2002" s="11">
        <f>VLOOKUP(A2002,'Medical Examinations'!$A$1:$L$2336,2,FALSE)</f>
        <v>29.34</v>
      </c>
      <c r="D2002" s="11">
        <f>VLOOKUP(A2002,'Medical Examinations'!$A$1:$L$2336,3,FALSE)</f>
        <v>6.09</v>
      </c>
      <c r="E2002" s="11" t="str">
        <f>VLOOKUP(A2002,'Medical Examinations'!$A$1:$L$2336,4,FALSE)</f>
        <v>yes</v>
      </c>
      <c r="F2002" s="11" t="str">
        <f>VLOOKUP(A2002,'Medical Examinations'!$A$1:$L$2336,5,FALSE)</f>
        <v>yes</v>
      </c>
      <c r="G2002" s="11" t="str">
        <f>VLOOKUP(A2002,'Medical Examinations'!$A$1:$L$2336,6,FALSE)</f>
        <v>No</v>
      </c>
      <c r="H2002" s="11">
        <f>VLOOKUP(A2002,'Medical Examinations'!$A$1:$L$2336,8,FALSE)</f>
        <v>2</v>
      </c>
      <c r="I2002" s="11" t="str">
        <f>VLOOKUP(A2002,'Medical Examinations'!$A$1:$L$2336,10,FALSE)</f>
        <v>No</v>
      </c>
      <c r="J2002" s="11" t="str">
        <f>VLOOKUP(A2002,'Medical Examinations'!$A$1:$L$2336,11,FALSE)</f>
        <v>Over Weight</v>
      </c>
      <c r="K2002" s="11" t="str">
        <f>VLOOKUP(A2002,'Medical Examinations'!$A$1:$L$2336,12,FALSE)</f>
        <v>Prediabetes</v>
      </c>
      <c r="L2002" s="10">
        <f ca="1">VLOOKUP(A2002,'Hospitalisation Details'!$A$1:$Q$2344,3,FALSE)</f>
        <v>1978</v>
      </c>
      <c r="M2002" s="10" t="str">
        <f ca="1">VLOOKUP(A2002,'Hospitalisation Details'!$A$1:$Q$2344,5,FALSE)</f>
        <v>Jul</v>
      </c>
      <c r="N2002" s="11">
        <f ca="1">VLOOKUP(A2002,'Hospitalisation Details'!$A$1:$Q$2344,6,FALSE)</f>
        <v>21</v>
      </c>
      <c r="O2002" s="17">
        <f ca="1">VLOOKUP(A2002,'Hospitalisation Details'!$A$1:$Q$2344,7,FALSE)</f>
        <v>28692</v>
      </c>
      <c r="P2002" s="11">
        <f ca="1">VLOOKUP(A2002,'Hospitalisation Details'!$A$1:$Q$2344,10,FALSE)</f>
        <v>29227.6</v>
      </c>
      <c r="Q2002" s="11" t="str">
        <f ca="1">VLOOKUP(A2002,'Hospitalisation Details'!$A$1:$Q$2344,12,FALSE)</f>
        <v>tier - 1</v>
      </c>
      <c r="R2002" s="11" t="str">
        <f ca="1">VLOOKUP(A2002,'Hospitalisation Details'!$A$1:$Q$2344,14,FALSE)</f>
        <v>tier - 3</v>
      </c>
      <c r="S2002" s="11">
        <f ca="1">VLOOKUP(A2002,'Hospitalisation Details'!$A$1:$Q$2344,17,FALSE)</f>
        <v>47</v>
      </c>
      <c r="T2002" s="11" t="str">
        <f ca="1">VLOOKUP(A2002,'Hospitalisation Details'!$A$1:$Q$2336,16,FALSE)</f>
        <v>R1012</v>
      </c>
    </row>
    <row r="2003" ht="15.5" spans="1:20">
      <c r="A2003" s="10" t="s">
        <v>7159</v>
      </c>
      <c r="B2003" s="11" t="str">
        <f>VLOOKUP(A2003,'Customer Names'!$H$6:$K$2340,3,FALSE)</f>
        <v>  Dina</v>
      </c>
      <c r="C2003" s="11">
        <f>VLOOKUP(A2003,'Medical Examinations'!$A$1:$L$2336,2,FALSE)</f>
        <v>22.61</v>
      </c>
      <c r="D2003" s="11">
        <f>VLOOKUP(A2003,'Medical Examinations'!$A$1:$L$2336,3,FALSE)</f>
        <v>4.25</v>
      </c>
      <c r="E2003" s="11" t="str">
        <f>VLOOKUP(A2003,'Medical Examinations'!$A$1:$L$2336,4,FALSE)</f>
        <v>yes</v>
      </c>
      <c r="F2003" s="11" t="str">
        <f>VLOOKUP(A2003,'Medical Examinations'!$A$1:$L$2336,5,FALSE)</f>
        <v>No</v>
      </c>
      <c r="G2003" s="11" t="str">
        <f>VLOOKUP(A2003,'Medical Examinations'!$A$1:$L$2336,6,FALSE)</f>
        <v>No</v>
      </c>
      <c r="H2003" s="11">
        <f>VLOOKUP(A2003,'Medical Examinations'!$A$1:$L$2336,8,FALSE)</f>
        <v>0</v>
      </c>
      <c r="I2003" s="11" t="str">
        <f>VLOOKUP(A2003,'Medical Examinations'!$A$1:$L$2336,10,FALSE)</f>
        <v>No</v>
      </c>
      <c r="J2003" s="11" t="str">
        <f>VLOOKUP(A2003,'Medical Examinations'!$A$1:$L$2336,11,FALSE)</f>
        <v>Normal Weight</v>
      </c>
      <c r="K2003" s="11" t="str">
        <f>VLOOKUP(A2003,'Medical Examinations'!$A$1:$L$2336,12,FALSE)</f>
        <v>Normal</v>
      </c>
      <c r="L2003" s="10">
        <f ca="1">VLOOKUP(A2003,'Hospitalisation Details'!$A$1:$Q$2344,3,FALSE)</f>
        <v>1958</v>
      </c>
      <c r="M2003" s="10" t="str">
        <f ca="1">VLOOKUP(A2003,'Hospitalisation Details'!$A$1:$Q$2344,5,FALSE)</f>
        <v>Jun</v>
      </c>
      <c r="N2003" s="11">
        <f ca="1">VLOOKUP(A2003,'Hospitalisation Details'!$A$1:$Q$2344,6,FALSE)</f>
        <v>5</v>
      </c>
      <c r="O2003" s="17">
        <f ca="1">VLOOKUP(A2003,'Hospitalisation Details'!$A$1:$Q$2344,7,FALSE)</f>
        <v>21341</v>
      </c>
      <c r="P2003" s="11">
        <f ca="1">VLOOKUP(A2003,'Hospitalisation Details'!$A$1:$Q$2344,10,FALSE)</f>
        <v>29330.98</v>
      </c>
      <c r="Q2003" s="11" t="str">
        <f ca="1">VLOOKUP(A2003,'Hospitalisation Details'!$A$1:$Q$2344,12,FALSE)</f>
        <v>tier - 1</v>
      </c>
      <c r="R2003" s="11" t="str">
        <f ca="1">VLOOKUP(A2003,'Hospitalisation Details'!$A$1:$Q$2344,14,FALSE)</f>
        <v>tier - 2</v>
      </c>
      <c r="S2003" s="11">
        <f ca="1">VLOOKUP(A2003,'Hospitalisation Details'!$A$1:$Q$2344,17,FALSE)</f>
        <v>67</v>
      </c>
      <c r="T2003" s="11" t="str">
        <f ca="1">VLOOKUP(A2003,'Hospitalisation Details'!$A$1:$Q$2336,16,FALSE)</f>
        <v>R1012</v>
      </c>
    </row>
    <row r="2004" ht="15.5" spans="1:20">
      <c r="A2004" s="10" t="s">
        <v>7163</v>
      </c>
      <c r="B2004" s="11" t="str">
        <f>VLOOKUP(A2004,'Customer Names'!$H$6:$K$2340,3,FALSE)</f>
        <v>  Lisa</v>
      </c>
      <c r="C2004" s="11">
        <f>VLOOKUP(A2004,'Medical Examinations'!$A$1:$L$2336,2,FALSE)</f>
        <v>22.23</v>
      </c>
      <c r="D2004" s="11">
        <f>VLOOKUP(A2004,'Medical Examinations'!$A$1:$L$2336,3,FALSE)</f>
        <v>6.09</v>
      </c>
      <c r="E2004" s="11" t="str">
        <f>VLOOKUP(A2004,'Medical Examinations'!$A$1:$L$2336,4,FALSE)</f>
        <v>yes</v>
      </c>
      <c r="F2004" s="11" t="str">
        <f>VLOOKUP(A2004,'Medical Examinations'!$A$1:$L$2336,5,FALSE)</f>
        <v>No</v>
      </c>
      <c r="G2004" s="11" t="str">
        <f>VLOOKUP(A2004,'Medical Examinations'!$A$1:$L$2336,6,FALSE)</f>
        <v>No</v>
      </c>
      <c r="H2004" s="11">
        <f>VLOOKUP(A2004,'Medical Examinations'!$A$1:$L$2336,8,FALSE)</f>
        <v>0</v>
      </c>
      <c r="I2004" s="11" t="str">
        <f>VLOOKUP(A2004,'Medical Examinations'!$A$1:$L$2336,10,FALSE)</f>
        <v>No</v>
      </c>
      <c r="J2004" s="11" t="str">
        <f>VLOOKUP(A2004,'Medical Examinations'!$A$1:$L$2336,11,FALSE)</f>
        <v>Normal Weight</v>
      </c>
      <c r="K2004" s="11" t="str">
        <f>VLOOKUP(A2004,'Medical Examinations'!$A$1:$L$2336,12,FALSE)</f>
        <v>Prediabetes</v>
      </c>
      <c r="L2004" s="10">
        <f ca="1">VLOOKUP(A2004,'Hospitalisation Details'!$A$1:$Q$2344,3,FALSE)</f>
        <v>1985</v>
      </c>
      <c r="M2004" s="10" t="str">
        <f ca="1">VLOOKUP(A2004,'Hospitalisation Details'!$A$1:$Q$2344,5,FALSE)</f>
        <v>Nov</v>
      </c>
      <c r="N2004" s="11">
        <f ca="1">VLOOKUP(A2004,'Hospitalisation Details'!$A$1:$Q$2344,6,FALSE)</f>
        <v>7</v>
      </c>
      <c r="O2004" s="17">
        <f ca="1">VLOOKUP(A2004,'Hospitalisation Details'!$A$1:$Q$2344,7,FALSE)</f>
        <v>31358</v>
      </c>
      <c r="P2004" s="11">
        <f ca="1">VLOOKUP(A2004,'Hospitalisation Details'!$A$1:$Q$2344,10,FALSE)</f>
        <v>29352.56</v>
      </c>
      <c r="Q2004" s="11" t="str">
        <f ca="1">VLOOKUP(A2004,'Hospitalisation Details'!$A$1:$Q$2344,12,FALSE)</f>
        <v>tier - 1</v>
      </c>
      <c r="R2004" s="11" t="str">
        <f ca="1">VLOOKUP(A2004,'Hospitalisation Details'!$A$1:$Q$2344,14,FALSE)</f>
        <v>tier - 1</v>
      </c>
      <c r="S2004" s="11">
        <f ca="1">VLOOKUP(A2004,'Hospitalisation Details'!$A$1:$Q$2344,17,FALSE)</f>
        <v>39</v>
      </c>
      <c r="T2004" s="11" t="str">
        <f ca="1">VLOOKUP(A2004,'Hospitalisation Details'!$A$1:$Q$2336,16,FALSE)</f>
        <v>R1011</v>
      </c>
    </row>
    <row r="2005" ht="15.5" spans="1:20">
      <c r="A2005" s="10" t="s">
        <v>7165</v>
      </c>
      <c r="B2005" s="11" t="str">
        <f>VLOOKUP(A2005,'Customer Names'!$H$6:$K$2340,3,FALSE)</f>
        <v>  Caitrin</v>
      </c>
      <c r="C2005" s="11">
        <f>VLOOKUP(A2005,'Medical Examinations'!$A$1:$L$2336,2,FALSE)</f>
        <v>33.4</v>
      </c>
      <c r="D2005" s="11">
        <f>VLOOKUP(A2005,'Medical Examinations'!$A$1:$L$2336,3,FALSE)</f>
        <v>5.51</v>
      </c>
      <c r="E2005" s="11" t="str">
        <f>VLOOKUP(A2005,'Medical Examinations'!$A$1:$L$2336,4,FALSE)</f>
        <v>No</v>
      </c>
      <c r="F2005" s="11" t="str">
        <f>VLOOKUP(A2005,'Medical Examinations'!$A$1:$L$2336,5,FALSE)</f>
        <v>No</v>
      </c>
      <c r="G2005" s="11" t="str">
        <f>VLOOKUP(A2005,'Medical Examinations'!$A$1:$L$2336,6,FALSE)</f>
        <v>No</v>
      </c>
      <c r="H2005" s="11">
        <f>VLOOKUP(A2005,'Medical Examinations'!$A$1:$L$2336,8,FALSE)</f>
        <v>0</v>
      </c>
      <c r="I2005" s="11" t="str">
        <f>VLOOKUP(A2005,'Medical Examinations'!$A$1:$L$2336,10,FALSE)</f>
        <v>No</v>
      </c>
      <c r="J2005" s="11" t="str">
        <f>VLOOKUP(A2005,'Medical Examinations'!$A$1:$L$2336,11,FALSE)</f>
        <v>Obesity</v>
      </c>
      <c r="K2005" s="11" t="str">
        <f>VLOOKUP(A2005,'Medical Examinations'!$A$1:$L$2336,12,FALSE)</f>
        <v>Normal</v>
      </c>
      <c r="L2005" s="10">
        <f ca="1">VLOOKUP(A2005,'Hospitalisation Details'!$A$1:$Q$2344,3,FALSE)</f>
        <v>1987</v>
      </c>
      <c r="M2005" s="10" t="str">
        <f ca="1">VLOOKUP(A2005,'Hospitalisation Details'!$A$1:$Q$2344,5,FALSE)</f>
        <v>Jul</v>
      </c>
      <c r="N2005" s="11">
        <f ca="1">VLOOKUP(A2005,'Hospitalisation Details'!$A$1:$Q$2344,6,FALSE)</f>
        <v>16</v>
      </c>
      <c r="O2005" s="17">
        <f ca="1">VLOOKUP(A2005,'Hospitalisation Details'!$A$1:$Q$2344,7,FALSE)</f>
        <v>31974</v>
      </c>
      <c r="P2005" s="11">
        <f ca="1">VLOOKUP(A2005,'Hospitalisation Details'!$A$1:$Q$2344,10,FALSE)</f>
        <v>29443.59</v>
      </c>
      <c r="Q2005" s="11" t="str">
        <f ca="1">VLOOKUP(A2005,'Hospitalisation Details'!$A$1:$Q$2344,12,FALSE)</f>
        <v>tier - 1</v>
      </c>
      <c r="R2005" s="11" t="str">
        <f ca="1">VLOOKUP(A2005,'Hospitalisation Details'!$A$1:$Q$2344,14,FALSE)</f>
        <v>tier - 1</v>
      </c>
      <c r="S2005" s="11">
        <f ca="1">VLOOKUP(A2005,'Hospitalisation Details'!$A$1:$Q$2344,17,FALSE)</f>
        <v>38</v>
      </c>
      <c r="T2005" s="11" t="str">
        <f ca="1">VLOOKUP(A2005,'Hospitalisation Details'!$A$1:$Q$2336,16,FALSE)</f>
        <v>R1011</v>
      </c>
    </row>
    <row r="2006" ht="15.5" spans="1:20">
      <c r="A2006" s="10" t="s">
        <v>7169</v>
      </c>
      <c r="B2006" s="11" t="str">
        <f>VLOOKUP(A2006,'Customer Names'!$H$6:$K$2340,3,FALSE)</f>
        <v>  Adriana S</v>
      </c>
      <c r="C2006" s="11">
        <f>VLOOKUP(A2006,'Medical Examinations'!$A$1:$L$2336,2,FALSE)</f>
        <v>33.11</v>
      </c>
      <c r="D2006" s="11">
        <f>VLOOKUP(A2006,'Medical Examinations'!$A$1:$L$2336,3,FALSE)</f>
        <v>5.63</v>
      </c>
      <c r="E2006" s="11" t="str">
        <f>VLOOKUP(A2006,'Medical Examinations'!$A$1:$L$2336,4,FALSE)</f>
        <v>No</v>
      </c>
      <c r="F2006" s="11" t="str">
        <f>VLOOKUP(A2006,'Medical Examinations'!$A$1:$L$2336,5,FALSE)</f>
        <v>No</v>
      </c>
      <c r="G2006" s="11" t="str">
        <f>VLOOKUP(A2006,'Medical Examinations'!$A$1:$L$2336,6,FALSE)</f>
        <v>No</v>
      </c>
      <c r="H2006" s="11">
        <f>VLOOKUP(A2006,'Medical Examinations'!$A$1:$L$2336,8,FALSE)</f>
        <v>0</v>
      </c>
      <c r="I2006" s="11" t="str">
        <f>VLOOKUP(A2006,'Medical Examinations'!$A$1:$L$2336,10,FALSE)</f>
        <v>No</v>
      </c>
      <c r="J2006" s="11" t="str">
        <f>VLOOKUP(A2006,'Medical Examinations'!$A$1:$L$2336,11,FALSE)</f>
        <v>Obesity</v>
      </c>
      <c r="K2006" s="11" t="str">
        <f>VLOOKUP(A2006,'Medical Examinations'!$A$1:$L$2336,12,FALSE)</f>
        <v>Normal</v>
      </c>
      <c r="L2006" s="10">
        <f ca="1">VLOOKUP(A2006,'Hospitalisation Details'!$A$1:$Q$2344,3,FALSE)</f>
        <v>1959</v>
      </c>
      <c r="M2006" s="10" t="str">
        <f ca="1">VLOOKUP(A2006,'Hospitalisation Details'!$A$1:$Q$2344,5,FALSE)</f>
        <v>Oct</v>
      </c>
      <c r="N2006" s="11">
        <f ca="1">VLOOKUP(A2006,'Hospitalisation Details'!$A$1:$Q$2344,6,FALSE)</f>
        <v>20</v>
      </c>
      <c r="O2006" s="17">
        <f ca="1">VLOOKUP(A2006,'Hospitalisation Details'!$A$1:$Q$2344,7,FALSE)</f>
        <v>21843</v>
      </c>
      <c r="P2006" s="11">
        <f ca="1">VLOOKUP(A2006,'Hospitalisation Details'!$A$1:$Q$2344,10,FALSE)</f>
        <v>29523.17</v>
      </c>
      <c r="Q2006" s="11" t="str">
        <f ca="1">VLOOKUP(A2006,'Hospitalisation Details'!$A$1:$Q$2344,12,FALSE)</f>
        <v>tier - 1</v>
      </c>
      <c r="R2006" s="11" t="str">
        <f ca="1">VLOOKUP(A2006,'Hospitalisation Details'!$A$1:$Q$2344,14,FALSE)</f>
        <v>tier - 2</v>
      </c>
      <c r="S2006" s="11">
        <f ca="1">VLOOKUP(A2006,'Hospitalisation Details'!$A$1:$Q$2344,17,FALSE)</f>
        <v>66</v>
      </c>
      <c r="T2006" s="11" t="str">
        <f ca="1">VLOOKUP(A2006,'Hospitalisation Details'!$A$1:$Q$2336,16,FALSE)</f>
        <v>R1024</v>
      </c>
    </row>
    <row r="2007" ht="15.5" spans="1:20">
      <c r="A2007" s="10" t="s">
        <v>7173</v>
      </c>
      <c r="B2007" s="11" t="str">
        <f>VLOOKUP(A2007,'Customer Names'!$H$6:$K$2340,3,FALSE)</f>
        <v>  Megan</v>
      </c>
      <c r="C2007" s="11">
        <f>VLOOKUP(A2007,'Medical Examinations'!$A$1:$L$2336,2,FALSE)</f>
        <v>16.815</v>
      </c>
      <c r="D2007" s="11">
        <f>VLOOKUP(A2007,'Medical Examinations'!$A$1:$L$2336,3,FALSE)</f>
        <v>5.29</v>
      </c>
      <c r="E2007" s="11" t="str">
        <f>VLOOKUP(A2007,'Medical Examinations'!$A$1:$L$2336,4,FALSE)</f>
        <v>yes</v>
      </c>
      <c r="F2007" s="11" t="str">
        <f>VLOOKUP(A2007,'Medical Examinations'!$A$1:$L$2336,5,FALSE)</f>
        <v>No</v>
      </c>
      <c r="G2007" s="11" t="str">
        <f>VLOOKUP(A2007,'Medical Examinations'!$A$1:$L$2336,6,FALSE)</f>
        <v>No</v>
      </c>
      <c r="H2007" s="11">
        <f>VLOOKUP(A2007,'Medical Examinations'!$A$1:$L$2336,8,FALSE)</f>
        <v>0</v>
      </c>
      <c r="I2007" s="11" t="str">
        <f>VLOOKUP(A2007,'Medical Examinations'!$A$1:$L$2336,10,FALSE)</f>
        <v>No</v>
      </c>
      <c r="J2007" s="11" t="str">
        <f>VLOOKUP(A2007,'Medical Examinations'!$A$1:$L$2336,11,FALSE)</f>
        <v>Under Weight</v>
      </c>
      <c r="K2007" s="11" t="str">
        <f>VLOOKUP(A2007,'Medical Examinations'!$A$1:$L$2336,12,FALSE)</f>
        <v>Normal</v>
      </c>
      <c r="L2007" s="10">
        <f ca="1">VLOOKUP(A2007,'Hospitalisation Details'!$A$1:$Q$2344,3,FALSE)</f>
        <v>1975</v>
      </c>
      <c r="M2007" s="10" t="str">
        <f ca="1">VLOOKUP(A2007,'Hospitalisation Details'!$A$1:$Q$2344,5,FALSE)</f>
        <v>Nov</v>
      </c>
      <c r="N2007" s="11">
        <f ca="1">VLOOKUP(A2007,'Hospitalisation Details'!$A$1:$Q$2344,6,FALSE)</f>
        <v>3</v>
      </c>
      <c r="O2007" s="17">
        <f ca="1">VLOOKUP(A2007,'Hospitalisation Details'!$A$1:$Q$2344,7,FALSE)</f>
        <v>27701</v>
      </c>
      <c r="P2007" s="11">
        <f ca="1">VLOOKUP(A2007,'Hospitalisation Details'!$A$1:$Q$2344,10,FALSE)</f>
        <v>29583.8</v>
      </c>
      <c r="Q2007" s="11" t="str">
        <f ca="1">VLOOKUP(A2007,'Hospitalisation Details'!$A$1:$Q$2344,12,FALSE)</f>
        <v>tier - 1</v>
      </c>
      <c r="R2007" s="11" t="str">
        <f ca="1">VLOOKUP(A2007,'Hospitalisation Details'!$A$1:$Q$2344,14,FALSE)</f>
        <v>tier - 1</v>
      </c>
      <c r="S2007" s="11">
        <f ca="1">VLOOKUP(A2007,'Hospitalisation Details'!$A$1:$Q$2344,17,FALSE)</f>
        <v>50</v>
      </c>
      <c r="T2007" s="11" t="str">
        <f ca="1">VLOOKUP(A2007,'Hospitalisation Details'!$A$1:$Q$2336,16,FALSE)</f>
        <v>R1011</v>
      </c>
    </row>
    <row r="2008" ht="15.5" spans="1:20">
      <c r="A2008" s="10" t="s">
        <v>7177</v>
      </c>
      <c r="B2008" s="11" t="str">
        <f>VLOOKUP(A2008,'Customer Names'!$H$6:$K$2340,3,FALSE)</f>
        <v>  Kristen M</v>
      </c>
      <c r="C2008" s="11">
        <f>VLOOKUP(A2008,'Medical Examinations'!$A$1:$L$2336,2,FALSE)</f>
        <v>25.61</v>
      </c>
      <c r="D2008" s="11">
        <f>VLOOKUP(A2008,'Medical Examinations'!$A$1:$L$2336,3,FALSE)</f>
        <v>4</v>
      </c>
      <c r="E2008" s="11" t="str">
        <f>VLOOKUP(A2008,'Medical Examinations'!$A$1:$L$2336,4,FALSE)</f>
        <v>No</v>
      </c>
      <c r="F2008" s="11" t="str">
        <f>VLOOKUP(A2008,'Medical Examinations'!$A$1:$L$2336,5,FALSE)</f>
        <v>No</v>
      </c>
      <c r="G2008" s="11" t="str">
        <f>VLOOKUP(A2008,'Medical Examinations'!$A$1:$L$2336,6,FALSE)</f>
        <v>Yes</v>
      </c>
      <c r="H2008" s="11">
        <f>VLOOKUP(A2008,'Medical Examinations'!$A$1:$L$2336,8,FALSE)</f>
        <v>1</v>
      </c>
      <c r="I2008" s="11" t="str">
        <f>VLOOKUP(A2008,'Medical Examinations'!$A$1:$L$2336,10,FALSE)</f>
        <v>No</v>
      </c>
      <c r="J2008" s="11" t="str">
        <f>VLOOKUP(A2008,'Medical Examinations'!$A$1:$L$2336,11,FALSE)</f>
        <v>Over Weight</v>
      </c>
      <c r="K2008" s="11" t="str">
        <f>VLOOKUP(A2008,'Medical Examinations'!$A$1:$L$2336,12,FALSE)</f>
        <v>Normal</v>
      </c>
      <c r="L2008" s="10">
        <f ca="1">VLOOKUP(A2008,'Hospitalisation Details'!$A$1:$Q$2344,3,FALSE)</f>
        <v>1993</v>
      </c>
      <c r="M2008" s="10" t="str">
        <f ca="1">VLOOKUP(A2008,'Hospitalisation Details'!$A$1:$Q$2344,5,FALSE)</f>
        <v>Jul</v>
      </c>
      <c r="N2008" s="11">
        <f ca="1">VLOOKUP(A2008,'Hospitalisation Details'!$A$1:$Q$2344,6,FALSE)</f>
        <v>27</v>
      </c>
      <c r="O2008" s="17">
        <f ca="1">VLOOKUP(A2008,'Hospitalisation Details'!$A$1:$Q$2344,7,FALSE)</f>
        <v>34177</v>
      </c>
      <c r="P2008" s="11">
        <f ca="1">VLOOKUP(A2008,'Hospitalisation Details'!$A$1:$Q$2344,10,FALSE)</f>
        <v>29622.69</v>
      </c>
      <c r="Q2008" s="11" t="str">
        <f ca="1">VLOOKUP(A2008,'Hospitalisation Details'!$A$1:$Q$2344,12,FALSE)</f>
        <v>tier - 1</v>
      </c>
      <c r="R2008" s="11" t="str">
        <f ca="1">VLOOKUP(A2008,'Hospitalisation Details'!$A$1:$Q$2344,14,FALSE)</f>
        <v>tier - 1</v>
      </c>
      <c r="S2008" s="11">
        <f ca="1">VLOOKUP(A2008,'Hospitalisation Details'!$A$1:$Q$2344,17,FALSE)</f>
        <v>32</v>
      </c>
      <c r="T2008" s="11" t="str">
        <f ca="1">VLOOKUP(A2008,'Hospitalisation Details'!$A$1:$Q$2336,16,FALSE)</f>
        <v>R1011</v>
      </c>
    </row>
    <row r="2009" ht="15.5" spans="1:20">
      <c r="A2009" s="10" t="s">
        <v>7180</v>
      </c>
      <c r="B2009" s="11" t="str">
        <f>VLOOKUP(A2009,'Customer Names'!$H$6:$K$2340,3,FALSE)</f>
        <v>  Alix</v>
      </c>
      <c r="C2009" s="11">
        <f>VLOOKUP(A2009,'Medical Examinations'!$A$1:$L$2336,2,FALSE)</f>
        <v>25.8</v>
      </c>
      <c r="D2009" s="11">
        <f>VLOOKUP(A2009,'Medical Examinations'!$A$1:$L$2336,3,FALSE)</f>
        <v>5.49</v>
      </c>
      <c r="E2009" s="11" t="str">
        <f>VLOOKUP(A2009,'Medical Examinations'!$A$1:$L$2336,4,FALSE)</f>
        <v>No</v>
      </c>
      <c r="F2009" s="11" t="str">
        <f>VLOOKUP(A2009,'Medical Examinations'!$A$1:$L$2336,5,FALSE)</f>
        <v>No</v>
      </c>
      <c r="G2009" s="11" t="str">
        <f>VLOOKUP(A2009,'Medical Examinations'!$A$1:$L$2336,6,FALSE)</f>
        <v>No</v>
      </c>
      <c r="H2009" s="11">
        <f>VLOOKUP(A2009,'Medical Examinations'!$A$1:$L$2336,8,FALSE)</f>
        <v>0</v>
      </c>
      <c r="I2009" s="11" t="str">
        <f>VLOOKUP(A2009,'Medical Examinations'!$A$1:$L$2336,10,FALSE)</f>
        <v>No</v>
      </c>
      <c r="J2009" s="11" t="str">
        <f>VLOOKUP(A2009,'Medical Examinations'!$A$1:$L$2336,11,FALSE)</f>
        <v>Over Weight</v>
      </c>
      <c r="K2009" s="11" t="str">
        <f>VLOOKUP(A2009,'Medical Examinations'!$A$1:$L$2336,12,FALSE)</f>
        <v>Normal</v>
      </c>
      <c r="L2009" s="10">
        <f ca="1">VLOOKUP(A2009,'Hospitalisation Details'!$A$1:$Q$2344,3,FALSE)</f>
        <v>1973</v>
      </c>
      <c r="M2009" s="10" t="str">
        <f ca="1">VLOOKUP(A2009,'Hospitalisation Details'!$A$1:$Q$2344,5,FALSE)</f>
        <v>Aug</v>
      </c>
      <c r="N2009" s="11">
        <f ca="1">VLOOKUP(A2009,'Hospitalisation Details'!$A$1:$Q$2344,6,FALSE)</f>
        <v>23</v>
      </c>
      <c r="O2009" s="17">
        <f ca="1">VLOOKUP(A2009,'Hospitalisation Details'!$A$1:$Q$2344,7,FALSE)</f>
        <v>26899</v>
      </c>
      <c r="P2009" s="11">
        <f ca="1">VLOOKUP(A2009,'Hospitalisation Details'!$A$1:$Q$2344,10,FALSE)</f>
        <v>29757.69</v>
      </c>
      <c r="Q2009" s="11" t="str">
        <f ca="1">VLOOKUP(A2009,'Hospitalisation Details'!$A$1:$Q$2344,12,FALSE)</f>
        <v>tier - 1</v>
      </c>
      <c r="R2009" s="11" t="str">
        <f ca="1">VLOOKUP(A2009,'Hospitalisation Details'!$A$1:$Q$2344,14,FALSE)</f>
        <v>tier - 3</v>
      </c>
      <c r="S2009" s="11">
        <f ca="1">VLOOKUP(A2009,'Hospitalisation Details'!$A$1:$Q$2344,17,FALSE)</f>
        <v>52</v>
      </c>
      <c r="T2009" s="11" t="str">
        <f ca="1">VLOOKUP(A2009,'Hospitalisation Details'!$A$1:$Q$2336,16,FALSE)</f>
        <v>R1011</v>
      </c>
    </row>
    <row r="2010" ht="15.5" spans="1:20">
      <c r="A2010" s="10" t="s">
        <v>7184</v>
      </c>
      <c r="B2010" s="11" t="str">
        <f>VLOOKUP(A2010,'Customer Names'!$H$6:$K$2340,3,FALSE)</f>
        <v>  Kakushin</v>
      </c>
      <c r="C2010" s="11">
        <f>VLOOKUP(A2010,'Medical Examinations'!$A$1:$L$2336,2,FALSE)</f>
        <v>27.39</v>
      </c>
      <c r="D2010" s="11">
        <f>VLOOKUP(A2010,'Medical Examinations'!$A$1:$L$2336,3,FALSE)</f>
        <v>5.34</v>
      </c>
      <c r="E2010" s="11" t="str">
        <f>VLOOKUP(A2010,'Medical Examinations'!$A$1:$L$2336,4,FALSE)</f>
        <v>No</v>
      </c>
      <c r="F2010" s="11" t="str">
        <f>VLOOKUP(A2010,'Medical Examinations'!$A$1:$L$2336,5,FALSE)</f>
        <v>No</v>
      </c>
      <c r="G2010" s="11" t="str">
        <f>VLOOKUP(A2010,'Medical Examinations'!$A$1:$L$2336,6,FALSE)</f>
        <v>No</v>
      </c>
      <c r="H2010" s="11">
        <f>VLOOKUP(A2010,'Medical Examinations'!$A$1:$L$2336,8,FALSE)</f>
        <v>0</v>
      </c>
      <c r="I2010" s="11" t="str">
        <f>VLOOKUP(A2010,'Medical Examinations'!$A$1:$L$2336,10,FALSE)</f>
        <v>No</v>
      </c>
      <c r="J2010" s="11" t="str">
        <f>VLOOKUP(A2010,'Medical Examinations'!$A$1:$L$2336,11,FALSE)</f>
        <v>Over Weight</v>
      </c>
      <c r="K2010" s="11" t="str">
        <f>VLOOKUP(A2010,'Medical Examinations'!$A$1:$L$2336,12,FALSE)</f>
        <v>Normal</v>
      </c>
      <c r="L2010" s="10">
        <f ca="1">VLOOKUP(A2010,'Hospitalisation Details'!$A$1:$Q$2344,3,FALSE)</f>
        <v>1998</v>
      </c>
      <c r="M2010" s="10" t="str">
        <f ca="1">VLOOKUP(A2010,'Hospitalisation Details'!$A$1:$Q$2344,5,FALSE)</f>
        <v>Jun</v>
      </c>
      <c r="N2010" s="11">
        <f ca="1">VLOOKUP(A2010,'Hospitalisation Details'!$A$1:$Q$2344,6,FALSE)</f>
        <v>20</v>
      </c>
      <c r="O2010" s="17">
        <f ca="1">VLOOKUP(A2010,'Hospitalisation Details'!$A$1:$Q$2344,7,FALSE)</f>
        <v>35966</v>
      </c>
      <c r="P2010" s="11">
        <f ca="1">VLOOKUP(A2010,'Hospitalisation Details'!$A$1:$Q$2344,10,FALSE)</f>
        <v>29760.6</v>
      </c>
      <c r="Q2010" s="11" t="str">
        <f ca="1">VLOOKUP(A2010,'Hospitalisation Details'!$A$1:$Q$2344,12,FALSE)</f>
        <v>tier - 1</v>
      </c>
      <c r="R2010" s="11" t="str">
        <f ca="1">VLOOKUP(A2010,'Hospitalisation Details'!$A$1:$Q$2344,14,FALSE)</f>
        <v>tier - 2</v>
      </c>
      <c r="S2010" s="11">
        <f ca="1">VLOOKUP(A2010,'Hospitalisation Details'!$A$1:$Q$2344,17,FALSE)</f>
        <v>27</v>
      </c>
      <c r="T2010" s="11" t="str">
        <f ca="1">VLOOKUP(A2010,'Hospitalisation Details'!$A$1:$Q$2336,16,FALSE)</f>
        <v>R1011</v>
      </c>
    </row>
    <row r="2011" ht="15.5" spans="1:20">
      <c r="A2011" s="10" t="s">
        <v>7187</v>
      </c>
      <c r="B2011" s="11" t="str">
        <f>VLOOKUP(A2011,'Customer Names'!$H$6:$K$2340,3,FALSE)</f>
        <v>  Michael J</v>
      </c>
      <c r="C2011" s="11">
        <f>VLOOKUP(A2011,'Medical Examinations'!$A$1:$L$2336,2,FALSE)</f>
        <v>17.03</v>
      </c>
      <c r="D2011" s="11">
        <f>VLOOKUP(A2011,'Medical Examinations'!$A$1:$L$2336,3,FALSE)</f>
        <v>4.12</v>
      </c>
      <c r="E2011" s="11" t="str">
        <f>VLOOKUP(A2011,'Medical Examinations'!$A$1:$L$2336,4,FALSE)</f>
        <v>No</v>
      </c>
      <c r="F2011" s="11" t="str">
        <f>VLOOKUP(A2011,'Medical Examinations'!$A$1:$L$2336,5,FALSE)</f>
        <v>No</v>
      </c>
      <c r="G2011" s="11" t="str">
        <f>VLOOKUP(A2011,'Medical Examinations'!$A$1:$L$2336,6,FALSE)</f>
        <v>No</v>
      </c>
      <c r="H2011" s="11">
        <f>VLOOKUP(A2011,'Medical Examinations'!$A$1:$L$2336,8,FALSE)</f>
        <v>1</v>
      </c>
      <c r="I2011" s="11" t="str">
        <f>VLOOKUP(A2011,'Medical Examinations'!$A$1:$L$2336,10,FALSE)</f>
        <v>No</v>
      </c>
      <c r="J2011" s="11" t="str">
        <f>VLOOKUP(A2011,'Medical Examinations'!$A$1:$L$2336,11,FALSE)</f>
        <v>Under Weight</v>
      </c>
      <c r="K2011" s="11" t="str">
        <f>VLOOKUP(A2011,'Medical Examinations'!$A$1:$L$2336,12,FALSE)</f>
        <v>Normal</v>
      </c>
      <c r="L2011" s="10">
        <f ca="1">VLOOKUP(A2011,'Hospitalisation Details'!$A$1:$Q$2344,3,FALSE)</f>
        <v>1981</v>
      </c>
      <c r="M2011" s="10" t="str">
        <f ca="1">VLOOKUP(A2011,'Hospitalisation Details'!$A$1:$Q$2344,5,FALSE)</f>
        <v>Aug</v>
      </c>
      <c r="N2011" s="11">
        <f ca="1">VLOOKUP(A2011,'Hospitalisation Details'!$A$1:$Q$2344,6,FALSE)</f>
        <v>13</v>
      </c>
      <c r="O2011" s="17">
        <f ca="1">VLOOKUP(A2011,'Hospitalisation Details'!$A$1:$Q$2344,7,FALSE)</f>
        <v>29811</v>
      </c>
      <c r="P2011" s="11">
        <f ca="1">VLOOKUP(A2011,'Hospitalisation Details'!$A$1:$Q$2344,10,FALSE)</f>
        <v>29816.64</v>
      </c>
      <c r="Q2011" s="11" t="str">
        <f ca="1">VLOOKUP(A2011,'Hospitalisation Details'!$A$1:$Q$2344,12,FALSE)</f>
        <v>tier - 1</v>
      </c>
      <c r="R2011" s="11" t="str">
        <f ca="1">VLOOKUP(A2011,'Hospitalisation Details'!$A$1:$Q$2344,14,FALSE)</f>
        <v>tier - 2</v>
      </c>
      <c r="S2011" s="11">
        <f ca="1">VLOOKUP(A2011,'Hospitalisation Details'!$A$1:$Q$2344,17,FALSE)</f>
        <v>44</v>
      </c>
      <c r="T2011" s="11" t="str">
        <f ca="1">VLOOKUP(A2011,'Hospitalisation Details'!$A$1:$Q$2336,16,FALSE)</f>
        <v>R1011</v>
      </c>
    </row>
    <row r="2012" ht="15.5" spans="1:20">
      <c r="A2012" s="10" t="s">
        <v>7190</v>
      </c>
      <c r="B2012" s="11" t="str">
        <f>VLOOKUP(A2012,'Customer Names'!$H$6:$K$2340,3,FALSE)</f>
        <v>  Bradley</v>
      </c>
      <c r="C2012" s="11">
        <f>VLOOKUP(A2012,'Medical Examinations'!$A$1:$L$2336,2,FALSE)</f>
        <v>23.75</v>
      </c>
      <c r="D2012" s="11">
        <f>VLOOKUP(A2012,'Medical Examinations'!$A$1:$L$2336,3,FALSE)</f>
        <v>5.49</v>
      </c>
      <c r="E2012" s="11" t="str">
        <f>VLOOKUP(A2012,'Medical Examinations'!$A$1:$L$2336,4,FALSE)</f>
        <v>yes</v>
      </c>
      <c r="F2012" s="11" t="str">
        <f>VLOOKUP(A2012,'Medical Examinations'!$A$1:$L$2336,5,FALSE)</f>
        <v>No</v>
      </c>
      <c r="G2012" s="11" t="str">
        <f>VLOOKUP(A2012,'Medical Examinations'!$A$1:$L$2336,6,FALSE)</f>
        <v>No</v>
      </c>
      <c r="H2012" s="11">
        <f>VLOOKUP(A2012,'Medical Examinations'!$A$1:$L$2336,8,FALSE)</f>
        <v>0</v>
      </c>
      <c r="I2012" s="11" t="str">
        <f>VLOOKUP(A2012,'Medical Examinations'!$A$1:$L$2336,10,FALSE)</f>
        <v>No</v>
      </c>
      <c r="J2012" s="11" t="str">
        <f>VLOOKUP(A2012,'Medical Examinations'!$A$1:$L$2336,11,FALSE)</f>
        <v>Normal Weight</v>
      </c>
      <c r="K2012" s="11" t="str">
        <f>VLOOKUP(A2012,'Medical Examinations'!$A$1:$L$2336,12,FALSE)</f>
        <v>Normal</v>
      </c>
      <c r="L2012" s="10">
        <f ca="1">VLOOKUP(A2012,'Hospitalisation Details'!$A$1:$Q$2344,3,FALSE)</f>
        <v>1982</v>
      </c>
      <c r="M2012" s="10" t="str">
        <f ca="1">VLOOKUP(A2012,'Hospitalisation Details'!$A$1:$Q$2344,5,FALSE)</f>
        <v>Oct</v>
      </c>
      <c r="N2012" s="11">
        <f ca="1">VLOOKUP(A2012,'Hospitalisation Details'!$A$1:$Q$2344,6,FALSE)</f>
        <v>29</v>
      </c>
      <c r="O2012" s="17">
        <f ca="1">VLOOKUP(A2012,'Hospitalisation Details'!$A$1:$Q$2344,7,FALSE)</f>
        <v>30253</v>
      </c>
      <c r="P2012" s="11">
        <f ca="1">VLOOKUP(A2012,'Hospitalisation Details'!$A$1:$Q$2344,10,FALSE)</f>
        <v>29818.76</v>
      </c>
      <c r="Q2012" s="11" t="str">
        <f ca="1">VLOOKUP(A2012,'Hospitalisation Details'!$A$1:$Q$2344,12,FALSE)</f>
        <v>tier - 1</v>
      </c>
      <c r="R2012" s="11" t="str">
        <f ca="1">VLOOKUP(A2012,'Hospitalisation Details'!$A$1:$Q$2344,14,FALSE)</f>
        <v>tier - 1</v>
      </c>
      <c r="S2012" s="11">
        <f ca="1">VLOOKUP(A2012,'Hospitalisation Details'!$A$1:$Q$2344,17,FALSE)</f>
        <v>43</v>
      </c>
      <c r="T2012" s="11" t="str">
        <f ca="1">VLOOKUP(A2012,'Hospitalisation Details'!$A$1:$Q$2336,16,FALSE)</f>
        <v>R1012</v>
      </c>
    </row>
    <row r="2013" ht="15.5" spans="1:20">
      <c r="A2013" s="10" t="s">
        <v>7193</v>
      </c>
      <c r="B2013" s="11" t="str">
        <f>VLOOKUP(A2013,'Customer Names'!$H$6:$K$2340,3,FALSE)</f>
        <v>  Matt</v>
      </c>
      <c r="C2013" s="11">
        <f>VLOOKUP(A2013,'Medical Examinations'!$A$1:$L$2336,2,FALSE)</f>
        <v>26.03</v>
      </c>
      <c r="D2013" s="11">
        <f>VLOOKUP(A2013,'Medical Examinations'!$A$1:$L$2336,3,FALSE)</f>
        <v>5.11</v>
      </c>
      <c r="E2013" s="11" t="str">
        <f>VLOOKUP(A2013,'Medical Examinations'!$A$1:$L$2336,4,FALSE)</f>
        <v>yes</v>
      </c>
      <c r="F2013" s="11" t="str">
        <f>VLOOKUP(A2013,'Medical Examinations'!$A$1:$L$2336,5,FALSE)</f>
        <v>No</v>
      </c>
      <c r="G2013" s="11" t="str">
        <f>VLOOKUP(A2013,'Medical Examinations'!$A$1:$L$2336,6,FALSE)</f>
        <v>No</v>
      </c>
      <c r="H2013" s="11">
        <f>VLOOKUP(A2013,'Medical Examinations'!$A$1:$L$2336,8,FALSE)</f>
        <v>1</v>
      </c>
      <c r="I2013" s="11" t="str">
        <f>VLOOKUP(A2013,'Medical Examinations'!$A$1:$L$2336,10,FALSE)</f>
        <v>No</v>
      </c>
      <c r="J2013" s="11" t="str">
        <f>VLOOKUP(A2013,'Medical Examinations'!$A$1:$L$2336,11,FALSE)</f>
        <v>Over Weight</v>
      </c>
      <c r="K2013" s="11" t="str">
        <f>VLOOKUP(A2013,'Medical Examinations'!$A$1:$L$2336,12,FALSE)</f>
        <v>Normal</v>
      </c>
      <c r="L2013" s="10">
        <f ca="1">VLOOKUP(A2013,'Hospitalisation Details'!$A$1:$Q$2344,3,FALSE)</f>
        <v>1989</v>
      </c>
      <c r="M2013" s="10" t="str">
        <f ca="1">VLOOKUP(A2013,'Hospitalisation Details'!$A$1:$Q$2344,5,FALSE)</f>
        <v>Dec</v>
      </c>
      <c r="N2013" s="11">
        <f ca="1">VLOOKUP(A2013,'Hospitalisation Details'!$A$1:$Q$2344,6,FALSE)</f>
        <v>30</v>
      </c>
      <c r="O2013" s="17">
        <f ca="1">VLOOKUP(A2013,'Hospitalisation Details'!$A$1:$Q$2344,7,FALSE)</f>
        <v>32872</v>
      </c>
      <c r="P2013" s="11">
        <f ca="1">VLOOKUP(A2013,'Hospitalisation Details'!$A$1:$Q$2344,10,FALSE)</f>
        <v>29852.48</v>
      </c>
      <c r="Q2013" s="11" t="str">
        <f ca="1">VLOOKUP(A2013,'Hospitalisation Details'!$A$1:$Q$2344,12,FALSE)</f>
        <v>tier - 1</v>
      </c>
      <c r="R2013" s="11" t="str">
        <f ca="1">VLOOKUP(A2013,'Hospitalisation Details'!$A$1:$Q$2344,14,FALSE)</f>
        <v>tier - 3</v>
      </c>
      <c r="S2013" s="11">
        <f ca="1">VLOOKUP(A2013,'Hospitalisation Details'!$A$1:$Q$2344,17,FALSE)</f>
        <v>35</v>
      </c>
      <c r="T2013" s="11" t="str">
        <f ca="1">VLOOKUP(A2013,'Hospitalisation Details'!$A$1:$Q$2336,16,FALSE)</f>
        <v>R1011</v>
      </c>
    </row>
    <row r="2014" ht="15.5" spans="1:20">
      <c r="A2014" s="10" t="s">
        <v>7197</v>
      </c>
      <c r="B2014" s="11" t="str">
        <f>VLOOKUP(A2014,'Customer Names'!$H$6:$K$2340,3,FALSE)</f>
        <v>  Amanda C</v>
      </c>
      <c r="C2014" s="11">
        <f>VLOOKUP(A2014,'Medical Examinations'!$A$1:$L$2336,2,FALSE)</f>
        <v>16.08</v>
      </c>
      <c r="D2014" s="11">
        <f>VLOOKUP(A2014,'Medical Examinations'!$A$1:$L$2336,3,FALSE)</f>
        <v>5.94</v>
      </c>
      <c r="E2014" s="11" t="str">
        <f>VLOOKUP(A2014,'Medical Examinations'!$A$1:$L$2336,4,FALSE)</f>
        <v>No</v>
      </c>
      <c r="F2014" s="11" t="str">
        <f>VLOOKUP(A2014,'Medical Examinations'!$A$1:$L$2336,5,FALSE)</f>
        <v>No</v>
      </c>
      <c r="G2014" s="11" t="str">
        <f>VLOOKUP(A2014,'Medical Examinations'!$A$1:$L$2336,6,FALSE)</f>
        <v>No</v>
      </c>
      <c r="H2014" s="11">
        <f>VLOOKUP(A2014,'Medical Examinations'!$A$1:$L$2336,8,FALSE)</f>
        <v>0</v>
      </c>
      <c r="I2014" s="11" t="str">
        <f>VLOOKUP(A2014,'Medical Examinations'!$A$1:$L$2336,10,FALSE)</f>
        <v>No</v>
      </c>
      <c r="J2014" s="11" t="str">
        <f>VLOOKUP(A2014,'Medical Examinations'!$A$1:$L$2336,11,FALSE)</f>
        <v>Under Weight</v>
      </c>
      <c r="K2014" s="11" t="str">
        <f>VLOOKUP(A2014,'Medical Examinations'!$A$1:$L$2336,12,FALSE)</f>
        <v>Prediabetes</v>
      </c>
      <c r="L2014" s="10">
        <f ca="1">VLOOKUP(A2014,'Hospitalisation Details'!$A$1:$Q$2344,3,FALSE)</f>
        <v>1975</v>
      </c>
      <c r="M2014" s="10" t="str">
        <f ca="1">VLOOKUP(A2014,'Hospitalisation Details'!$A$1:$Q$2344,5,FALSE)</f>
        <v>Aug</v>
      </c>
      <c r="N2014" s="11">
        <f ca="1">VLOOKUP(A2014,'Hospitalisation Details'!$A$1:$Q$2344,6,FALSE)</f>
        <v>19</v>
      </c>
      <c r="O2014" s="17">
        <f ca="1">VLOOKUP(A2014,'Hospitalisation Details'!$A$1:$Q$2344,7,FALSE)</f>
        <v>27625</v>
      </c>
      <c r="P2014" s="11">
        <f ca="1">VLOOKUP(A2014,'Hospitalisation Details'!$A$1:$Q$2344,10,FALSE)</f>
        <v>29899.25</v>
      </c>
      <c r="Q2014" s="11" t="str">
        <f ca="1">VLOOKUP(A2014,'Hospitalisation Details'!$A$1:$Q$2344,12,FALSE)</f>
        <v>tier - 1</v>
      </c>
      <c r="R2014" s="11" t="str">
        <f ca="1">VLOOKUP(A2014,'Hospitalisation Details'!$A$1:$Q$2344,14,FALSE)</f>
        <v>tier - 3</v>
      </c>
      <c r="S2014" s="11">
        <f ca="1">VLOOKUP(A2014,'Hospitalisation Details'!$A$1:$Q$2344,17,FALSE)</f>
        <v>50</v>
      </c>
      <c r="T2014" s="11" t="str">
        <f ca="1">VLOOKUP(A2014,'Hospitalisation Details'!$A$1:$Q$2336,16,FALSE)</f>
        <v>R1011</v>
      </c>
    </row>
    <row r="2015" ht="15.5" spans="1:20">
      <c r="A2015" s="10" t="s">
        <v>7201</v>
      </c>
      <c r="B2015" s="11" t="str">
        <f>VLOOKUP(A2015,'Customer Names'!$H$6:$K$2340,3,FALSE)</f>
        <v>  Valur</v>
      </c>
      <c r="C2015" s="11">
        <f>VLOOKUP(A2015,'Medical Examinations'!$A$1:$L$2336,2,FALSE)</f>
        <v>30.875</v>
      </c>
      <c r="D2015" s="11">
        <f>VLOOKUP(A2015,'Medical Examinations'!$A$1:$L$2336,3,FALSE)</f>
        <v>5.54</v>
      </c>
      <c r="E2015" s="11" t="str">
        <f>VLOOKUP(A2015,'Medical Examinations'!$A$1:$L$2336,4,FALSE)</f>
        <v>No</v>
      </c>
      <c r="F2015" s="11" t="str">
        <f>VLOOKUP(A2015,'Medical Examinations'!$A$1:$L$2336,5,FALSE)</f>
        <v>No</v>
      </c>
      <c r="G2015" s="11" t="str">
        <f>VLOOKUP(A2015,'Medical Examinations'!$A$1:$L$2336,6,FALSE)</f>
        <v>No</v>
      </c>
      <c r="H2015" s="11">
        <f>VLOOKUP(A2015,'Medical Examinations'!$A$1:$L$2336,8,FALSE)</f>
        <v>0</v>
      </c>
      <c r="I2015" s="11" t="str">
        <f>VLOOKUP(A2015,'Medical Examinations'!$A$1:$L$2336,10,FALSE)</f>
        <v>No</v>
      </c>
      <c r="J2015" s="11" t="str">
        <f>VLOOKUP(A2015,'Medical Examinations'!$A$1:$L$2336,11,FALSE)</f>
        <v>Obesity</v>
      </c>
      <c r="K2015" s="11" t="str">
        <f>VLOOKUP(A2015,'Medical Examinations'!$A$1:$L$2336,12,FALSE)</f>
        <v>Normal</v>
      </c>
      <c r="L2015" s="10">
        <f ca="1">VLOOKUP(A2015,'Hospitalisation Details'!$A$1:$Q$2344,3,FALSE)</f>
        <v>1988</v>
      </c>
      <c r="M2015" s="10" t="str">
        <f ca="1">VLOOKUP(A2015,'Hospitalisation Details'!$A$1:$Q$2344,5,FALSE)</f>
        <v>Dec</v>
      </c>
      <c r="N2015" s="11">
        <f ca="1">VLOOKUP(A2015,'Hospitalisation Details'!$A$1:$Q$2344,6,FALSE)</f>
        <v>30</v>
      </c>
      <c r="O2015" s="17">
        <f ca="1">VLOOKUP(A2015,'Hospitalisation Details'!$A$1:$Q$2344,7,FALSE)</f>
        <v>32507</v>
      </c>
      <c r="P2015" s="11">
        <f ca="1">VLOOKUP(A2015,'Hospitalisation Details'!$A$1:$Q$2344,10,FALSE)</f>
        <v>29929.56</v>
      </c>
      <c r="Q2015" s="11" t="str">
        <f ca="1">VLOOKUP(A2015,'Hospitalisation Details'!$A$1:$Q$2344,12,FALSE)</f>
        <v>tier - 1</v>
      </c>
      <c r="R2015" s="11" t="str">
        <f ca="1">VLOOKUP(A2015,'Hospitalisation Details'!$A$1:$Q$2344,14,FALSE)</f>
        <v>tier - 1</v>
      </c>
      <c r="S2015" s="11">
        <f ca="1">VLOOKUP(A2015,'Hospitalisation Details'!$A$1:$Q$2344,17,FALSE)</f>
        <v>36</v>
      </c>
      <c r="T2015" s="11" t="str">
        <f ca="1">VLOOKUP(A2015,'Hospitalisation Details'!$A$1:$Q$2336,16,FALSE)</f>
        <v>R1011</v>
      </c>
    </row>
    <row r="2016" ht="15.5" spans="1:20">
      <c r="A2016" s="10" t="s">
        <v>7204</v>
      </c>
      <c r="B2016" s="11" t="str">
        <f>VLOOKUP(A2016,'Customer Names'!$H$6:$K$2340,3,FALSE)</f>
        <v>  Erica J</v>
      </c>
      <c r="C2016" s="11">
        <f>VLOOKUP(A2016,'Medical Examinations'!$A$1:$L$2336,2,FALSE)</f>
        <v>31.79</v>
      </c>
      <c r="D2016" s="11">
        <f>VLOOKUP(A2016,'Medical Examinations'!$A$1:$L$2336,3,FALSE)</f>
        <v>7.09</v>
      </c>
      <c r="E2016" s="11" t="str">
        <f>VLOOKUP(A2016,'Medical Examinations'!$A$1:$L$2336,4,FALSE)</f>
        <v>No</v>
      </c>
      <c r="F2016" s="11" t="str">
        <f>VLOOKUP(A2016,'Medical Examinations'!$A$1:$L$2336,5,FALSE)</f>
        <v>No</v>
      </c>
      <c r="G2016" s="11" t="str">
        <f>VLOOKUP(A2016,'Medical Examinations'!$A$1:$L$2336,6,FALSE)</f>
        <v>No</v>
      </c>
      <c r="H2016" s="11">
        <f>VLOOKUP(A2016,'Medical Examinations'!$A$1:$L$2336,8,FALSE)</f>
        <v>0</v>
      </c>
      <c r="I2016" s="11" t="str">
        <f>VLOOKUP(A2016,'Medical Examinations'!$A$1:$L$2336,10,FALSE)</f>
        <v>No</v>
      </c>
      <c r="J2016" s="11" t="str">
        <f>VLOOKUP(A2016,'Medical Examinations'!$A$1:$L$2336,11,FALSE)</f>
        <v>Obesity</v>
      </c>
      <c r="K2016" s="11" t="str">
        <f>VLOOKUP(A2016,'Medical Examinations'!$A$1:$L$2336,12,FALSE)</f>
        <v>Diabetes</v>
      </c>
      <c r="L2016" s="10">
        <f ca="1">VLOOKUP(A2016,'Hospitalisation Details'!$A$1:$Q$2344,3,FALSE)</f>
        <v>1976</v>
      </c>
      <c r="M2016" s="10" t="str">
        <f ca="1">VLOOKUP(A2016,'Hospitalisation Details'!$A$1:$Q$2344,5,FALSE)</f>
        <v>Jun</v>
      </c>
      <c r="N2016" s="11">
        <f ca="1">VLOOKUP(A2016,'Hospitalisation Details'!$A$1:$Q$2344,6,FALSE)</f>
        <v>12</v>
      </c>
      <c r="O2016" s="17">
        <f ca="1">VLOOKUP(A2016,'Hospitalisation Details'!$A$1:$Q$2344,7,FALSE)</f>
        <v>27923</v>
      </c>
      <c r="P2016" s="11">
        <f ca="1">VLOOKUP(A2016,'Hospitalisation Details'!$A$1:$Q$2344,10,FALSE)</f>
        <v>29933.75</v>
      </c>
      <c r="Q2016" s="11" t="str">
        <f ca="1">VLOOKUP(A2016,'Hospitalisation Details'!$A$1:$Q$2344,12,FALSE)</f>
        <v>tier - 1</v>
      </c>
      <c r="R2016" s="11" t="str">
        <f ca="1">VLOOKUP(A2016,'Hospitalisation Details'!$A$1:$Q$2344,14,FALSE)</f>
        <v>tier - 1</v>
      </c>
      <c r="S2016" s="11">
        <f ca="1">VLOOKUP(A2016,'Hospitalisation Details'!$A$1:$Q$2344,17,FALSE)</f>
        <v>49</v>
      </c>
      <c r="T2016" s="11" t="str">
        <f ca="1">VLOOKUP(A2016,'Hospitalisation Details'!$A$1:$Q$2336,16,FALSE)</f>
        <v>R1011</v>
      </c>
    </row>
    <row r="2017" ht="15.5" spans="1:20">
      <c r="A2017" s="10" t="s">
        <v>7207</v>
      </c>
      <c r="B2017" s="11" t="str">
        <f>VLOOKUP(A2017,'Customer Names'!$H$6:$K$2340,3,FALSE)</f>
        <v>  Stephen F</v>
      </c>
      <c r="C2017" s="11">
        <f>VLOOKUP(A2017,'Medical Examinations'!$A$1:$L$2336,2,FALSE)</f>
        <v>28.48</v>
      </c>
      <c r="D2017" s="11">
        <f>VLOOKUP(A2017,'Medical Examinations'!$A$1:$L$2336,3,FALSE)</f>
        <v>6.22</v>
      </c>
      <c r="E2017" s="11" t="str">
        <f>VLOOKUP(A2017,'Medical Examinations'!$A$1:$L$2336,4,FALSE)</f>
        <v>yes</v>
      </c>
      <c r="F2017" s="11" t="str">
        <f>VLOOKUP(A2017,'Medical Examinations'!$A$1:$L$2336,5,FALSE)</f>
        <v>No</v>
      </c>
      <c r="G2017" s="11" t="str">
        <f>VLOOKUP(A2017,'Medical Examinations'!$A$1:$L$2336,6,FALSE)</f>
        <v>Yes</v>
      </c>
      <c r="H2017" s="11">
        <f>VLOOKUP(A2017,'Medical Examinations'!$A$1:$L$2336,8,FALSE)</f>
        <v>1</v>
      </c>
      <c r="I2017" s="11" t="str">
        <f>VLOOKUP(A2017,'Medical Examinations'!$A$1:$L$2336,10,FALSE)</f>
        <v>No</v>
      </c>
      <c r="J2017" s="11" t="str">
        <f>VLOOKUP(A2017,'Medical Examinations'!$A$1:$L$2336,11,FALSE)</f>
        <v>Over Weight</v>
      </c>
      <c r="K2017" s="11" t="str">
        <f>VLOOKUP(A2017,'Medical Examinations'!$A$1:$L$2336,12,FALSE)</f>
        <v>Prediabetes</v>
      </c>
      <c r="L2017" s="10">
        <f ca="1">VLOOKUP(A2017,'Hospitalisation Details'!$A$1:$Q$2344,3,FALSE)</f>
        <v>1991</v>
      </c>
      <c r="M2017" s="10" t="str">
        <f ca="1">VLOOKUP(A2017,'Hospitalisation Details'!$A$1:$Q$2344,5,FALSE)</f>
        <v>Oct</v>
      </c>
      <c r="N2017" s="11">
        <f ca="1">VLOOKUP(A2017,'Hospitalisation Details'!$A$1:$Q$2344,6,FALSE)</f>
        <v>5</v>
      </c>
      <c r="O2017" s="17">
        <f ca="1">VLOOKUP(A2017,'Hospitalisation Details'!$A$1:$Q$2344,7,FALSE)</f>
        <v>33516</v>
      </c>
      <c r="P2017" s="11">
        <f ca="1">VLOOKUP(A2017,'Hospitalisation Details'!$A$1:$Q$2344,10,FALSE)</f>
        <v>29969.67</v>
      </c>
      <c r="Q2017" s="11" t="str">
        <f ca="1">VLOOKUP(A2017,'Hospitalisation Details'!$A$1:$Q$2344,12,FALSE)</f>
        <v>tier - 1</v>
      </c>
      <c r="R2017" s="11" t="str">
        <f ca="1">VLOOKUP(A2017,'Hospitalisation Details'!$A$1:$Q$2344,14,FALSE)</f>
        <v>tier - 1</v>
      </c>
      <c r="S2017" s="11">
        <f ca="1">VLOOKUP(A2017,'Hospitalisation Details'!$A$1:$Q$2344,17,FALSE)</f>
        <v>34</v>
      </c>
      <c r="T2017" s="11" t="str">
        <f ca="1">VLOOKUP(A2017,'Hospitalisation Details'!$A$1:$Q$2336,16,FALSE)</f>
        <v>R1011</v>
      </c>
    </row>
    <row r="2018" ht="15.5" spans="1:20">
      <c r="A2018" s="10" t="s">
        <v>7210</v>
      </c>
      <c r="B2018" s="11" t="str">
        <f>VLOOKUP(A2018,'Customer Names'!$H$6:$K$2340,3,FALSE)</f>
        <v>  Lissa</v>
      </c>
      <c r="C2018" s="11">
        <f>VLOOKUP(A2018,'Medical Examinations'!$A$1:$L$2336,2,FALSE)</f>
        <v>26.6</v>
      </c>
      <c r="D2018" s="11">
        <f>VLOOKUP(A2018,'Medical Examinations'!$A$1:$L$2336,3,FALSE)</f>
        <v>4.33</v>
      </c>
      <c r="E2018" s="11" t="str">
        <f>VLOOKUP(A2018,'Medical Examinations'!$A$1:$L$2336,4,FALSE)</f>
        <v>No</v>
      </c>
      <c r="F2018" s="11" t="str">
        <f>VLOOKUP(A2018,'Medical Examinations'!$A$1:$L$2336,5,FALSE)</f>
        <v>No</v>
      </c>
      <c r="G2018" s="11" t="str">
        <f>VLOOKUP(A2018,'Medical Examinations'!$A$1:$L$2336,6,FALSE)</f>
        <v>No</v>
      </c>
      <c r="H2018" s="11">
        <f>VLOOKUP(A2018,'Medical Examinations'!$A$1:$L$2336,8,FALSE)</f>
        <v>1</v>
      </c>
      <c r="I2018" s="11" t="str">
        <f>VLOOKUP(A2018,'Medical Examinations'!$A$1:$L$2336,10,FALSE)</f>
        <v>No</v>
      </c>
      <c r="J2018" s="11" t="str">
        <f>VLOOKUP(A2018,'Medical Examinations'!$A$1:$L$2336,11,FALSE)</f>
        <v>Over Weight</v>
      </c>
      <c r="K2018" s="11" t="str">
        <f>VLOOKUP(A2018,'Medical Examinations'!$A$1:$L$2336,12,FALSE)</f>
        <v>Normal</v>
      </c>
      <c r="L2018" s="10">
        <f ca="1">VLOOKUP(A2018,'Hospitalisation Details'!$A$1:$Q$2344,3,FALSE)</f>
        <v>1981</v>
      </c>
      <c r="M2018" s="10" t="str">
        <f ca="1">VLOOKUP(A2018,'Hospitalisation Details'!$A$1:$Q$2344,5,FALSE)</f>
        <v>Aug</v>
      </c>
      <c r="N2018" s="11">
        <f ca="1">VLOOKUP(A2018,'Hospitalisation Details'!$A$1:$Q$2344,6,FALSE)</f>
        <v>4</v>
      </c>
      <c r="O2018" s="17">
        <f ca="1">VLOOKUP(A2018,'Hospitalisation Details'!$A$1:$Q$2344,7,FALSE)</f>
        <v>29802</v>
      </c>
      <c r="P2018" s="11">
        <f ca="1">VLOOKUP(A2018,'Hospitalisation Details'!$A$1:$Q$2344,10,FALSE)</f>
        <v>30026.87</v>
      </c>
      <c r="Q2018" s="11" t="str">
        <f ca="1">VLOOKUP(A2018,'Hospitalisation Details'!$A$1:$Q$2344,12,FALSE)</f>
        <v>tier - 2</v>
      </c>
      <c r="R2018" s="11" t="str">
        <f ca="1">VLOOKUP(A2018,'Hospitalisation Details'!$A$1:$Q$2344,14,FALSE)</f>
        <v>tier - 3</v>
      </c>
      <c r="S2018" s="11">
        <f ca="1">VLOOKUP(A2018,'Hospitalisation Details'!$A$1:$Q$2344,17,FALSE)</f>
        <v>44</v>
      </c>
      <c r="T2018" s="11" t="str">
        <f ca="1">VLOOKUP(A2018,'Hospitalisation Details'!$A$1:$Q$2336,16,FALSE)</f>
        <v>R1012</v>
      </c>
    </row>
    <row r="2019" ht="15.5" spans="1:20">
      <c r="A2019" s="10" t="s">
        <v>7213</v>
      </c>
      <c r="B2019" s="11" t="str">
        <f>VLOOKUP(A2019,'Customer Names'!$H$6:$K$2340,3,FALSE)</f>
        <v>  Megan</v>
      </c>
      <c r="C2019" s="11">
        <f>VLOOKUP(A2019,'Medical Examinations'!$A$1:$L$2336,2,FALSE)</f>
        <v>25.27</v>
      </c>
      <c r="D2019" s="11">
        <f>VLOOKUP(A2019,'Medical Examinations'!$A$1:$L$2336,3,FALSE)</f>
        <v>5.83</v>
      </c>
      <c r="E2019" s="11" t="str">
        <f>VLOOKUP(A2019,'Medical Examinations'!$A$1:$L$2336,4,FALSE)</f>
        <v>No</v>
      </c>
      <c r="F2019" s="11" t="str">
        <f>VLOOKUP(A2019,'Medical Examinations'!$A$1:$L$2336,5,FALSE)</f>
        <v>No</v>
      </c>
      <c r="G2019" s="11" t="str">
        <f>VLOOKUP(A2019,'Medical Examinations'!$A$1:$L$2336,6,FALSE)</f>
        <v>No</v>
      </c>
      <c r="H2019" s="11">
        <f>VLOOKUP(A2019,'Medical Examinations'!$A$1:$L$2336,8,FALSE)</f>
        <v>1</v>
      </c>
      <c r="I2019" s="11" t="str">
        <f>VLOOKUP(A2019,'Medical Examinations'!$A$1:$L$2336,10,FALSE)</f>
        <v>No</v>
      </c>
      <c r="J2019" s="11" t="str">
        <f>VLOOKUP(A2019,'Medical Examinations'!$A$1:$L$2336,11,FALSE)</f>
        <v>Over Weight</v>
      </c>
      <c r="K2019" s="11" t="str">
        <f>VLOOKUP(A2019,'Medical Examinations'!$A$1:$L$2336,12,FALSE)</f>
        <v>Prediabetes</v>
      </c>
      <c r="L2019" s="10">
        <f ca="1">VLOOKUP(A2019,'Hospitalisation Details'!$A$1:$Q$2344,3,FALSE)</f>
        <v>1967</v>
      </c>
      <c r="M2019" s="10" t="str">
        <f ca="1">VLOOKUP(A2019,'Hospitalisation Details'!$A$1:$Q$2344,5,FALSE)</f>
        <v>Jun</v>
      </c>
      <c r="N2019" s="11">
        <f ca="1">VLOOKUP(A2019,'Hospitalisation Details'!$A$1:$Q$2344,6,FALSE)</f>
        <v>16</v>
      </c>
      <c r="O2019" s="17">
        <f ca="1">VLOOKUP(A2019,'Hospitalisation Details'!$A$1:$Q$2344,7,FALSE)</f>
        <v>24639</v>
      </c>
      <c r="P2019" s="11">
        <f ca="1">VLOOKUP(A2019,'Hospitalisation Details'!$A$1:$Q$2344,10,FALSE)</f>
        <v>30063.58</v>
      </c>
      <c r="Q2019" s="11" t="str">
        <f ca="1">VLOOKUP(A2019,'Hospitalisation Details'!$A$1:$Q$2344,12,FALSE)</f>
        <v>tier - 1</v>
      </c>
      <c r="R2019" s="11" t="str">
        <f ca="1">VLOOKUP(A2019,'Hospitalisation Details'!$A$1:$Q$2344,14,FALSE)</f>
        <v>tier - 1</v>
      </c>
      <c r="S2019" s="11">
        <f ca="1">VLOOKUP(A2019,'Hospitalisation Details'!$A$1:$Q$2344,17,FALSE)</f>
        <v>58</v>
      </c>
      <c r="T2019" s="11" t="str">
        <f ca="1">VLOOKUP(A2019,'Hospitalisation Details'!$A$1:$Q$2336,16,FALSE)</f>
        <v>R1012</v>
      </c>
    </row>
    <row r="2020" ht="15.5" spans="1:20">
      <c r="A2020" s="10" t="s">
        <v>7217</v>
      </c>
      <c r="B2020" s="11" t="str">
        <f>VLOOKUP(A2020,'Customer Names'!$H$6:$K$2340,3,FALSE)</f>
        <v>  Alyson</v>
      </c>
      <c r="C2020" s="11">
        <f>VLOOKUP(A2020,'Medical Examinations'!$A$1:$L$2336,2,FALSE)</f>
        <v>34.485</v>
      </c>
      <c r="D2020" s="11">
        <f>VLOOKUP(A2020,'Medical Examinations'!$A$1:$L$2336,3,FALSE)</f>
        <v>4.7</v>
      </c>
      <c r="E2020" s="11" t="str">
        <f>VLOOKUP(A2020,'Medical Examinations'!$A$1:$L$2336,4,FALSE)</f>
        <v>yes</v>
      </c>
      <c r="F2020" s="11" t="str">
        <f>VLOOKUP(A2020,'Medical Examinations'!$A$1:$L$2336,5,FALSE)</f>
        <v>No</v>
      </c>
      <c r="G2020" s="11" t="str">
        <f>VLOOKUP(A2020,'Medical Examinations'!$A$1:$L$2336,6,FALSE)</f>
        <v>Yes</v>
      </c>
      <c r="H2020" s="11">
        <f>VLOOKUP(A2020,'Medical Examinations'!$A$1:$L$2336,8,FALSE)</f>
        <v>1</v>
      </c>
      <c r="I2020" s="11" t="str">
        <f>VLOOKUP(A2020,'Medical Examinations'!$A$1:$L$2336,10,FALSE)</f>
        <v>No</v>
      </c>
      <c r="J2020" s="11" t="str">
        <f>VLOOKUP(A2020,'Medical Examinations'!$A$1:$L$2336,11,FALSE)</f>
        <v>Obesity</v>
      </c>
      <c r="K2020" s="11" t="str">
        <f>VLOOKUP(A2020,'Medical Examinations'!$A$1:$L$2336,12,FALSE)</f>
        <v>Normal</v>
      </c>
      <c r="L2020" s="10">
        <f ca="1">VLOOKUP(A2020,'Hospitalisation Details'!$A$1:$Q$2344,3,FALSE)</f>
        <v>1979</v>
      </c>
      <c r="M2020" s="10" t="str">
        <f ca="1">VLOOKUP(A2020,'Hospitalisation Details'!$A$1:$Q$2344,5,FALSE)</f>
        <v>Sep</v>
      </c>
      <c r="N2020" s="11">
        <f ca="1">VLOOKUP(A2020,'Hospitalisation Details'!$A$1:$Q$2344,6,FALSE)</f>
        <v>2</v>
      </c>
      <c r="O2020" s="17">
        <f ca="1">VLOOKUP(A2020,'Hospitalisation Details'!$A$1:$Q$2344,7,FALSE)</f>
        <v>29100</v>
      </c>
      <c r="P2020" s="11">
        <f ca="1">VLOOKUP(A2020,'Hospitalisation Details'!$A$1:$Q$2344,10,FALSE)</f>
        <v>30095.97</v>
      </c>
      <c r="Q2020" s="11" t="str">
        <f ca="1">VLOOKUP(A2020,'Hospitalisation Details'!$A$1:$Q$2344,12,FALSE)</f>
        <v>tier - 2</v>
      </c>
      <c r="R2020" s="11" t="str">
        <f ca="1">VLOOKUP(A2020,'Hospitalisation Details'!$A$1:$Q$2344,14,FALSE)</f>
        <v>tier - 3</v>
      </c>
      <c r="S2020" s="11">
        <f ca="1">VLOOKUP(A2020,'Hospitalisation Details'!$A$1:$Q$2344,17,FALSE)</f>
        <v>46</v>
      </c>
      <c r="T2020" s="11" t="str">
        <f ca="1">VLOOKUP(A2020,'Hospitalisation Details'!$A$1:$Q$2336,16,FALSE)</f>
        <v>R1011</v>
      </c>
    </row>
    <row r="2021" ht="15.5" spans="1:20">
      <c r="A2021" s="10" t="s">
        <v>7221</v>
      </c>
      <c r="B2021" s="11" t="str">
        <f>VLOOKUP(A2021,'Customer Names'!$H$6:$K$2340,3,FALSE)</f>
        <v>  Chance B</v>
      </c>
      <c r="C2021" s="11">
        <f>VLOOKUP(A2021,'Medical Examinations'!$A$1:$L$2336,2,FALSE)</f>
        <v>15.57</v>
      </c>
      <c r="D2021" s="11">
        <f>VLOOKUP(A2021,'Medical Examinations'!$A$1:$L$2336,3,FALSE)</f>
        <v>4.07</v>
      </c>
      <c r="E2021" s="11" t="str">
        <f>VLOOKUP(A2021,'Medical Examinations'!$A$1:$L$2336,4,FALSE)</f>
        <v>yes</v>
      </c>
      <c r="F2021" s="11" t="str">
        <f>VLOOKUP(A2021,'Medical Examinations'!$A$1:$L$2336,5,FALSE)</f>
        <v>No</v>
      </c>
      <c r="G2021" s="11" t="str">
        <f>VLOOKUP(A2021,'Medical Examinations'!$A$1:$L$2336,6,FALSE)</f>
        <v>No</v>
      </c>
      <c r="H2021" s="11">
        <f>VLOOKUP(A2021,'Medical Examinations'!$A$1:$L$2336,8,FALSE)</f>
        <v>1</v>
      </c>
      <c r="I2021" s="11" t="str">
        <f>VLOOKUP(A2021,'Medical Examinations'!$A$1:$L$2336,10,FALSE)</f>
        <v>No</v>
      </c>
      <c r="J2021" s="11" t="str">
        <f>VLOOKUP(A2021,'Medical Examinations'!$A$1:$L$2336,11,FALSE)</f>
        <v>Under Weight</v>
      </c>
      <c r="K2021" s="11" t="str">
        <f>VLOOKUP(A2021,'Medical Examinations'!$A$1:$L$2336,12,FALSE)</f>
        <v>Normal</v>
      </c>
      <c r="L2021" s="10">
        <f ca="1">VLOOKUP(A2021,'Hospitalisation Details'!$A$1:$Q$2344,3,FALSE)</f>
        <v>1971</v>
      </c>
      <c r="M2021" s="10" t="str">
        <f ca="1">VLOOKUP(A2021,'Hospitalisation Details'!$A$1:$Q$2344,5,FALSE)</f>
        <v>Dec</v>
      </c>
      <c r="N2021" s="11">
        <f ca="1">VLOOKUP(A2021,'Hospitalisation Details'!$A$1:$Q$2344,6,FALSE)</f>
        <v>25</v>
      </c>
      <c r="O2021" s="17">
        <f ca="1">VLOOKUP(A2021,'Hospitalisation Details'!$A$1:$Q$2344,7,FALSE)</f>
        <v>26292</v>
      </c>
      <c r="P2021" s="11">
        <f ca="1">VLOOKUP(A2021,'Hospitalisation Details'!$A$1:$Q$2344,10,FALSE)</f>
        <v>30134.75</v>
      </c>
      <c r="Q2021" s="11" t="str">
        <f ca="1">VLOOKUP(A2021,'Hospitalisation Details'!$A$1:$Q$2344,12,FALSE)</f>
        <v>tier - 2</v>
      </c>
      <c r="R2021" s="11" t="str">
        <f ca="1">VLOOKUP(A2021,'Hospitalisation Details'!$A$1:$Q$2344,14,FALSE)</f>
        <v>tier - 3</v>
      </c>
      <c r="S2021" s="11">
        <f ca="1">VLOOKUP(A2021,'Hospitalisation Details'!$A$1:$Q$2344,17,FALSE)</f>
        <v>53</v>
      </c>
      <c r="T2021" s="11" t="str">
        <f ca="1">VLOOKUP(A2021,'Hospitalisation Details'!$A$1:$Q$2336,16,FALSE)</f>
        <v>R1011</v>
      </c>
    </row>
    <row r="2022" ht="15.5" spans="1:20">
      <c r="A2022" s="10" t="s">
        <v>7224</v>
      </c>
      <c r="B2022" s="11" t="str">
        <f>VLOOKUP(A2022,'Customer Names'!$H$6:$K$2340,3,FALSE)</f>
        <v>  Sean P</v>
      </c>
      <c r="C2022" s="11">
        <f>VLOOKUP(A2022,'Medical Examinations'!$A$1:$L$2336,2,FALSE)</f>
        <v>30.36</v>
      </c>
      <c r="D2022" s="11">
        <f>VLOOKUP(A2022,'Medical Examinations'!$A$1:$L$2336,3,FALSE)</f>
        <v>9.39</v>
      </c>
      <c r="E2022" s="11" t="str">
        <f>VLOOKUP(A2022,'Medical Examinations'!$A$1:$L$2336,4,FALSE)</f>
        <v>No</v>
      </c>
      <c r="F2022" s="11" t="str">
        <f>VLOOKUP(A2022,'Medical Examinations'!$A$1:$L$2336,5,FALSE)</f>
        <v>No</v>
      </c>
      <c r="G2022" s="11" t="str">
        <f>VLOOKUP(A2022,'Medical Examinations'!$A$1:$L$2336,6,FALSE)</f>
        <v>No</v>
      </c>
      <c r="H2022" s="11">
        <f>VLOOKUP(A2022,'Medical Examinations'!$A$1:$L$2336,8,FALSE)</f>
        <v>0</v>
      </c>
      <c r="I2022" s="11" t="str">
        <f>VLOOKUP(A2022,'Medical Examinations'!$A$1:$L$2336,10,FALSE)</f>
        <v>No</v>
      </c>
      <c r="J2022" s="11" t="str">
        <f>VLOOKUP(A2022,'Medical Examinations'!$A$1:$L$2336,11,FALSE)</f>
        <v>Obesity</v>
      </c>
      <c r="K2022" s="11" t="str">
        <f>VLOOKUP(A2022,'Medical Examinations'!$A$1:$L$2336,12,FALSE)</f>
        <v>Diabetes</v>
      </c>
      <c r="L2022" s="10">
        <f ca="1">VLOOKUP(A2022,'Hospitalisation Details'!$A$1:$Q$2344,3,FALSE)</f>
        <v>1958</v>
      </c>
      <c r="M2022" s="10" t="str">
        <f ca="1">VLOOKUP(A2022,'Hospitalisation Details'!$A$1:$Q$2344,5,FALSE)</f>
        <v>Aug</v>
      </c>
      <c r="N2022" s="11">
        <f ca="1">VLOOKUP(A2022,'Hospitalisation Details'!$A$1:$Q$2344,6,FALSE)</f>
        <v>11</v>
      </c>
      <c r="O2022" s="17">
        <f ca="1">VLOOKUP(A2022,'Hospitalisation Details'!$A$1:$Q$2344,7,FALSE)</f>
        <v>21408</v>
      </c>
      <c r="P2022" s="11">
        <f ca="1">VLOOKUP(A2022,'Hospitalisation Details'!$A$1:$Q$2344,10,FALSE)</f>
        <v>30166.62</v>
      </c>
      <c r="Q2022" s="11" t="str">
        <f ca="1">VLOOKUP(A2022,'Hospitalisation Details'!$A$1:$Q$2344,12,FALSE)</f>
        <v>tier - 1</v>
      </c>
      <c r="R2022" s="11" t="str">
        <f ca="1">VLOOKUP(A2022,'Hospitalisation Details'!$A$1:$Q$2344,14,FALSE)</f>
        <v>tier - 3</v>
      </c>
      <c r="S2022" s="11">
        <f ca="1">VLOOKUP(A2022,'Hospitalisation Details'!$A$1:$Q$2344,17,FALSE)</f>
        <v>67</v>
      </c>
      <c r="T2022" s="11" t="str">
        <f ca="1">VLOOKUP(A2022,'Hospitalisation Details'!$A$1:$Q$2336,16,FALSE)</f>
        <v>R1012</v>
      </c>
    </row>
    <row r="2023" ht="15.5" spans="1:20">
      <c r="A2023" s="10" t="s">
        <v>7228</v>
      </c>
      <c r="B2023" s="11" t="str">
        <f>VLOOKUP(A2023,'Customer Names'!$H$6:$K$2340,3,FALSE)</f>
        <v>  Therese</v>
      </c>
      <c r="C2023" s="11">
        <f>VLOOKUP(A2023,'Medical Examinations'!$A$1:$L$2336,2,FALSE)</f>
        <v>19.37</v>
      </c>
      <c r="D2023" s="11">
        <f>VLOOKUP(A2023,'Medical Examinations'!$A$1:$L$2336,3,FALSE)</f>
        <v>4.18</v>
      </c>
      <c r="E2023" s="11" t="str">
        <f>VLOOKUP(A2023,'Medical Examinations'!$A$1:$L$2336,4,FALSE)</f>
        <v>No</v>
      </c>
      <c r="F2023" s="11" t="str">
        <f>VLOOKUP(A2023,'Medical Examinations'!$A$1:$L$2336,5,FALSE)</f>
        <v>No</v>
      </c>
      <c r="G2023" s="11" t="str">
        <f>VLOOKUP(A2023,'Medical Examinations'!$A$1:$L$2336,6,FALSE)</f>
        <v>No</v>
      </c>
      <c r="H2023" s="11">
        <f>VLOOKUP(A2023,'Medical Examinations'!$A$1:$L$2336,8,FALSE)</f>
        <v>0</v>
      </c>
      <c r="I2023" s="11" t="str">
        <f>VLOOKUP(A2023,'Medical Examinations'!$A$1:$L$2336,10,FALSE)</f>
        <v>No</v>
      </c>
      <c r="J2023" s="11" t="str">
        <f>VLOOKUP(A2023,'Medical Examinations'!$A$1:$L$2336,11,FALSE)</f>
        <v>Normal Weight</v>
      </c>
      <c r="K2023" s="11" t="str">
        <f>VLOOKUP(A2023,'Medical Examinations'!$A$1:$L$2336,12,FALSE)</f>
        <v>Normal</v>
      </c>
      <c r="L2023" s="10">
        <f ca="1">VLOOKUP(A2023,'Hospitalisation Details'!$A$1:$Q$2344,3,FALSE)</f>
        <v>1963</v>
      </c>
      <c r="M2023" s="10" t="str">
        <f ca="1">VLOOKUP(A2023,'Hospitalisation Details'!$A$1:$Q$2344,5,FALSE)</f>
        <v>Sep</v>
      </c>
      <c r="N2023" s="11">
        <f ca="1">VLOOKUP(A2023,'Hospitalisation Details'!$A$1:$Q$2344,6,FALSE)</f>
        <v>13</v>
      </c>
      <c r="O2023" s="17">
        <f ca="1">VLOOKUP(A2023,'Hospitalisation Details'!$A$1:$Q$2344,7,FALSE)</f>
        <v>23267</v>
      </c>
      <c r="P2023" s="11">
        <f ca="1">VLOOKUP(A2023,'Hospitalisation Details'!$A$1:$Q$2344,10,FALSE)</f>
        <v>30184.94</v>
      </c>
      <c r="Q2023" s="11" t="str">
        <f ca="1">VLOOKUP(A2023,'Hospitalisation Details'!$A$1:$Q$2344,12,FALSE)</f>
        <v>tier - 1</v>
      </c>
      <c r="R2023" s="11" t="str">
        <f ca="1">VLOOKUP(A2023,'Hospitalisation Details'!$A$1:$Q$2344,14,FALSE)</f>
        <v>tier - 1</v>
      </c>
      <c r="S2023" s="11">
        <f ca="1">VLOOKUP(A2023,'Hospitalisation Details'!$A$1:$Q$2344,17,FALSE)</f>
        <v>62</v>
      </c>
      <c r="T2023" s="11" t="str">
        <f ca="1">VLOOKUP(A2023,'Hospitalisation Details'!$A$1:$Q$2336,16,FALSE)</f>
        <v>R1014</v>
      </c>
    </row>
    <row r="2024" ht="15.5" spans="1:20">
      <c r="A2024" s="10" t="s">
        <v>7231</v>
      </c>
      <c r="B2024" s="11" t="str">
        <f>VLOOKUP(A2024,'Customer Names'!$H$6:$K$2340,3,FALSE)</f>
        <v>  Beau</v>
      </c>
      <c r="C2024" s="11">
        <f>VLOOKUP(A2024,'Medical Examinations'!$A$1:$L$2336,2,FALSE)</f>
        <v>16.71</v>
      </c>
      <c r="D2024" s="11">
        <f>VLOOKUP(A2024,'Medical Examinations'!$A$1:$L$2336,3,FALSE)</f>
        <v>4.18</v>
      </c>
      <c r="E2024" s="11" t="str">
        <f>VLOOKUP(A2024,'Medical Examinations'!$A$1:$L$2336,4,FALSE)</f>
        <v>No</v>
      </c>
      <c r="F2024" s="11" t="str">
        <f>VLOOKUP(A2024,'Medical Examinations'!$A$1:$L$2336,5,FALSE)</f>
        <v>No</v>
      </c>
      <c r="G2024" s="11" t="str">
        <f>VLOOKUP(A2024,'Medical Examinations'!$A$1:$L$2336,6,FALSE)</f>
        <v>No</v>
      </c>
      <c r="H2024" s="11">
        <f>VLOOKUP(A2024,'Medical Examinations'!$A$1:$L$2336,8,FALSE)</f>
        <v>1</v>
      </c>
      <c r="I2024" s="11" t="str">
        <f>VLOOKUP(A2024,'Medical Examinations'!$A$1:$L$2336,10,FALSE)</f>
        <v>No</v>
      </c>
      <c r="J2024" s="11" t="str">
        <f>VLOOKUP(A2024,'Medical Examinations'!$A$1:$L$2336,11,FALSE)</f>
        <v>Under Weight</v>
      </c>
      <c r="K2024" s="11" t="str">
        <f>VLOOKUP(A2024,'Medical Examinations'!$A$1:$L$2336,12,FALSE)</f>
        <v>Normal</v>
      </c>
      <c r="L2024" s="10">
        <f ca="1">VLOOKUP(A2024,'Hospitalisation Details'!$A$1:$Q$2344,3,FALSE)</f>
        <v>1962</v>
      </c>
      <c r="M2024" s="10" t="str">
        <f ca="1">VLOOKUP(A2024,'Hospitalisation Details'!$A$1:$Q$2344,5,FALSE)</f>
        <v>Sep</v>
      </c>
      <c r="N2024" s="11">
        <f ca="1">VLOOKUP(A2024,'Hospitalisation Details'!$A$1:$Q$2344,6,FALSE)</f>
        <v>15</v>
      </c>
      <c r="O2024" s="17">
        <f ca="1">VLOOKUP(A2024,'Hospitalisation Details'!$A$1:$Q$2344,7,FALSE)</f>
        <v>22904</v>
      </c>
      <c r="P2024" s="11">
        <f ca="1">VLOOKUP(A2024,'Hospitalisation Details'!$A$1:$Q$2344,10,FALSE)</f>
        <v>30260</v>
      </c>
      <c r="Q2024" s="11" t="str">
        <f ca="1">VLOOKUP(A2024,'Hospitalisation Details'!$A$1:$Q$2344,12,FALSE)</f>
        <v>tier - 1</v>
      </c>
      <c r="R2024" s="11" t="str">
        <f ca="1">VLOOKUP(A2024,'Hospitalisation Details'!$A$1:$Q$2344,14,FALSE)</f>
        <v>tier - 1</v>
      </c>
      <c r="S2024" s="11">
        <f ca="1">VLOOKUP(A2024,'Hospitalisation Details'!$A$1:$Q$2344,17,FALSE)</f>
        <v>63</v>
      </c>
      <c r="T2024" s="11" t="str">
        <f ca="1">VLOOKUP(A2024,'Hospitalisation Details'!$A$1:$Q$2336,16,FALSE)</f>
        <v>R1014</v>
      </c>
    </row>
    <row r="2025" ht="15.5" spans="1:20">
      <c r="A2025" s="10" t="s">
        <v>7234</v>
      </c>
      <c r="B2025" s="11" t="str">
        <f>VLOOKUP(A2025,'Customer Names'!$H$6:$K$2340,3,FALSE)</f>
        <v>  Kelsey M</v>
      </c>
      <c r="C2025" s="11">
        <f>VLOOKUP(A2025,'Medical Examinations'!$A$1:$L$2336,2,FALSE)</f>
        <v>24.1</v>
      </c>
      <c r="D2025" s="11">
        <f>VLOOKUP(A2025,'Medical Examinations'!$A$1:$L$2336,3,FALSE)</f>
        <v>4.4</v>
      </c>
      <c r="E2025" s="11" t="str">
        <f>VLOOKUP(A2025,'Medical Examinations'!$A$1:$L$2336,4,FALSE)</f>
        <v>yes</v>
      </c>
      <c r="F2025" s="11" t="str">
        <f>VLOOKUP(A2025,'Medical Examinations'!$A$1:$L$2336,5,FALSE)</f>
        <v>No</v>
      </c>
      <c r="G2025" s="11" t="str">
        <f>VLOOKUP(A2025,'Medical Examinations'!$A$1:$L$2336,6,FALSE)</f>
        <v>No</v>
      </c>
      <c r="H2025" s="11">
        <f>VLOOKUP(A2025,'Medical Examinations'!$A$1:$L$2336,8,FALSE)</f>
        <v>1</v>
      </c>
      <c r="I2025" s="11" t="str">
        <f>VLOOKUP(A2025,'Medical Examinations'!$A$1:$L$2336,10,FALSE)</f>
        <v>No</v>
      </c>
      <c r="J2025" s="11" t="str">
        <f>VLOOKUP(A2025,'Medical Examinations'!$A$1:$L$2336,11,FALSE)</f>
        <v>Normal Weight</v>
      </c>
      <c r="K2025" s="11" t="str">
        <f>VLOOKUP(A2025,'Medical Examinations'!$A$1:$L$2336,12,FALSE)</f>
        <v>Normal</v>
      </c>
      <c r="L2025" s="10">
        <f ca="1">VLOOKUP(A2025,'Hospitalisation Details'!$A$1:$Q$2344,3,FALSE)</f>
        <v>1972</v>
      </c>
      <c r="M2025" s="10" t="str">
        <f ca="1">VLOOKUP(A2025,'Hospitalisation Details'!$A$1:$Q$2344,5,FALSE)</f>
        <v>Jul</v>
      </c>
      <c r="N2025" s="11">
        <f ca="1">VLOOKUP(A2025,'Hospitalisation Details'!$A$1:$Q$2344,6,FALSE)</f>
        <v>24</v>
      </c>
      <c r="O2025" s="17">
        <f ca="1">VLOOKUP(A2025,'Hospitalisation Details'!$A$1:$Q$2344,7,FALSE)</f>
        <v>26504</v>
      </c>
      <c r="P2025" s="11">
        <f ca="1">VLOOKUP(A2025,'Hospitalisation Details'!$A$1:$Q$2344,10,FALSE)</f>
        <v>30284.64</v>
      </c>
      <c r="Q2025" s="11" t="str">
        <f ca="1">VLOOKUP(A2025,'Hospitalisation Details'!$A$1:$Q$2344,12,FALSE)</f>
        <v>tier - 1</v>
      </c>
      <c r="R2025" s="11" t="str">
        <f ca="1">VLOOKUP(A2025,'Hospitalisation Details'!$A$1:$Q$2344,14,FALSE)</f>
        <v>tier - 1</v>
      </c>
      <c r="S2025" s="11">
        <f ca="1">VLOOKUP(A2025,'Hospitalisation Details'!$A$1:$Q$2344,17,FALSE)</f>
        <v>53</v>
      </c>
      <c r="T2025" s="11" t="str">
        <f ca="1">VLOOKUP(A2025,'Hospitalisation Details'!$A$1:$Q$2336,16,FALSE)</f>
        <v>R1012</v>
      </c>
    </row>
    <row r="2026" ht="15.5" spans="1:20">
      <c r="A2026" s="10" t="s">
        <v>7238</v>
      </c>
      <c r="B2026" s="11" t="str">
        <f>VLOOKUP(A2026,'Customer Names'!$H$6:$K$2340,3,FALSE)</f>
        <v>  Gretchen</v>
      </c>
      <c r="C2026" s="11">
        <f>VLOOKUP(A2026,'Medical Examinations'!$A$1:$L$2336,2,FALSE)</f>
        <v>29.77</v>
      </c>
      <c r="D2026" s="11">
        <f>VLOOKUP(A2026,'Medical Examinations'!$A$1:$L$2336,3,FALSE)</f>
        <v>9.9</v>
      </c>
      <c r="E2026" s="11" t="str">
        <f>VLOOKUP(A2026,'Medical Examinations'!$A$1:$L$2336,4,FALSE)</f>
        <v>No</v>
      </c>
      <c r="F2026" s="11" t="str">
        <f>VLOOKUP(A2026,'Medical Examinations'!$A$1:$L$2336,5,FALSE)</f>
        <v>No</v>
      </c>
      <c r="G2026" s="11" t="str">
        <f>VLOOKUP(A2026,'Medical Examinations'!$A$1:$L$2336,6,FALSE)</f>
        <v>No</v>
      </c>
      <c r="H2026" s="11">
        <f>VLOOKUP(A2026,'Medical Examinations'!$A$1:$L$2336,8,FALSE)</f>
        <v>0</v>
      </c>
      <c r="I2026" s="11" t="str">
        <f>VLOOKUP(A2026,'Medical Examinations'!$A$1:$L$2336,10,FALSE)</f>
        <v>No</v>
      </c>
      <c r="J2026" s="11" t="str">
        <f>VLOOKUP(A2026,'Medical Examinations'!$A$1:$L$2336,11,FALSE)</f>
        <v>Over Weight</v>
      </c>
      <c r="K2026" s="11" t="str">
        <f>VLOOKUP(A2026,'Medical Examinations'!$A$1:$L$2336,12,FALSE)</f>
        <v>Diabetes</v>
      </c>
      <c r="L2026" s="10">
        <f ca="1">VLOOKUP(A2026,'Hospitalisation Details'!$A$1:$Q$2344,3,FALSE)</f>
        <v>2004</v>
      </c>
      <c r="M2026" s="10" t="str">
        <f ca="1">VLOOKUP(A2026,'Hospitalisation Details'!$A$1:$Q$2344,5,FALSE)</f>
        <v>Jun</v>
      </c>
      <c r="N2026" s="11">
        <f ca="1">VLOOKUP(A2026,'Hospitalisation Details'!$A$1:$Q$2344,6,FALSE)</f>
        <v>1</v>
      </c>
      <c r="O2026" s="17">
        <f ca="1">VLOOKUP(A2026,'Hospitalisation Details'!$A$1:$Q$2344,7,FALSE)</f>
        <v>38139</v>
      </c>
      <c r="P2026" s="11">
        <f ca="1">VLOOKUP(A2026,'Hospitalisation Details'!$A$1:$Q$2344,10,FALSE)</f>
        <v>30328.27</v>
      </c>
      <c r="Q2026" s="11" t="str">
        <f ca="1">VLOOKUP(A2026,'Hospitalisation Details'!$A$1:$Q$2344,12,FALSE)</f>
        <v>tier - 2</v>
      </c>
      <c r="R2026" s="11" t="str">
        <f ca="1">VLOOKUP(A2026,'Hospitalisation Details'!$A$1:$Q$2344,14,FALSE)</f>
        <v>tier - 2</v>
      </c>
      <c r="S2026" s="11">
        <f ca="1">VLOOKUP(A2026,'Hospitalisation Details'!$A$1:$Q$2344,17,FALSE)</f>
        <v>21</v>
      </c>
      <c r="T2026" s="11" t="str">
        <f ca="1">VLOOKUP(A2026,'Hospitalisation Details'!$A$1:$Q$2336,16,FALSE)</f>
        <v>R1011</v>
      </c>
    </row>
    <row r="2027" ht="15.5" spans="1:20">
      <c r="A2027" s="10" t="s">
        <v>7240</v>
      </c>
      <c r="B2027" s="11" t="str">
        <f>VLOOKUP(A2027,'Customer Names'!$H$6:$K$2340,3,FALSE)</f>
        <v>  Nicholas E</v>
      </c>
      <c r="C2027" s="11">
        <f>VLOOKUP(A2027,'Medical Examinations'!$A$1:$L$2336,2,FALSE)</f>
        <v>46.53</v>
      </c>
      <c r="D2027" s="11">
        <f>VLOOKUP(A2027,'Medical Examinations'!$A$1:$L$2336,3,FALSE)</f>
        <v>4.84</v>
      </c>
      <c r="E2027" s="11" t="str">
        <f>VLOOKUP(A2027,'Medical Examinations'!$A$1:$L$2336,4,FALSE)</f>
        <v>yes</v>
      </c>
      <c r="F2027" s="11" t="str">
        <f>VLOOKUP(A2027,'Medical Examinations'!$A$1:$L$2336,5,FALSE)</f>
        <v>No</v>
      </c>
      <c r="G2027" s="11" t="str">
        <f>VLOOKUP(A2027,'Medical Examinations'!$A$1:$L$2336,6,FALSE)</f>
        <v>No</v>
      </c>
      <c r="H2027" s="11">
        <f>VLOOKUP(A2027,'Medical Examinations'!$A$1:$L$2336,8,FALSE)</f>
        <v>0</v>
      </c>
      <c r="I2027" s="11" t="str">
        <f>VLOOKUP(A2027,'Medical Examinations'!$A$1:$L$2336,10,FALSE)</f>
        <v>No</v>
      </c>
      <c r="J2027" s="11" t="str">
        <f>VLOOKUP(A2027,'Medical Examinations'!$A$1:$L$2336,11,FALSE)</f>
        <v>Obesity</v>
      </c>
      <c r="K2027" s="11" t="str">
        <f>VLOOKUP(A2027,'Medical Examinations'!$A$1:$L$2336,12,FALSE)</f>
        <v>Normal</v>
      </c>
      <c r="L2027" s="10">
        <f ca="1">VLOOKUP(A2027,'Hospitalisation Details'!$A$1:$Q$2344,3,FALSE)</f>
        <v>1969</v>
      </c>
      <c r="M2027" s="10" t="str">
        <f ca="1">VLOOKUP(A2027,'Hospitalisation Details'!$A$1:$Q$2344,5,FALSE)</f>
        <v>Jul</v>
      </c>
      <c r="N2027" s="11">
        <f ca="1">VLOOKUP(A2027,'Hospitalisation Details'!$A$1:$Q$2344,6,FALSE)</f>
        <v>30</v>
      </c>
      <c r="O2027" s="17">
        <f ca="1">VLOOKUP(A2027,'Hospitalisation Details'!$A$1:$Q$2344,7,FALSE)</f>
        <v>25414</v>
      </c>
      <c r="P2027" s="11">
        <f ca="1">VLOOKUP(A2027,'Hospitalisation Details'!$A$1:$Q$2344,10,FALSE)</f>
        <v>30366.93</v>
      </c>
      <c r="Q2027" s="11" t="str">
        <f ca="1">VLOOKUP(A2027,'Hospitalisation Details'!$A$1:$Q$2344,12,FALSE)</f>
        <v>tier - 2</v>
      </c>
      <c r="R2027" s="11" t="str">
        <f ca="1">VLOOKUP(A2027,'Hospitalisation Details'!$A$1:$Q$2344,14,FALSE)</f>
        <v>tier - 2</v>
      </c>
      <c r="S2027" s="11">
        <f ca="1">VLOOKUP(A2027,'Hospitalisation Details'!$A$1:$Q$2344,17,FALSE)</f>
        <v>56</v>
      </c>
      <c r="T2027" s="11" t="str">
        <f ca="1">VLOOKUP(A2027,'Hospitalisation Details'!$A$1:$Q$2336,16,FALSE)</f>
        <v>R1011</v>
      </c>
    </row>
    <row r="2028" ht="15.5" spans="1:20">
      <c r="A2028" s="10" t="s">
        <v>7244</v>
      </c>
      <c r="B2028" s="11" t="str">
        <f>VLOOKUP(A2028,'Customer Names'!$H$6:$K$2340,3,FALSE)</f>
        <v>  Deborah</v>
      </c>
      <c r="C2028" s="11">
        <f>VLOOKUP(A2028,'Medical Examinations'!$A$1:$L$2336,2,FALSE)</f>
        <v>23.4</v>
      </c>
      <c r="D2028" s="11">
        <f>VLOOKUP(A2028,'Medical Examinations'!$A$1:$L$2336,3,FALSE)</f>
        <v>5.53</v>
      </c>
      <c r="E2028" s="11" t="str">
        <f>VLOOKUP(A2028,'Medical Examinations'!$A$1:$L$2336,4,FALSE)</f>
        <v>No</v>
      </c>
      <c r="F2028" s="11" t="str">
        <f>VLOOKUP(A2028,'Medical Examinations'!$A$1:$L$2336,5,FALSE)</f>
        <v>No</v>
      </c>
      <c r="G2028" s="11" t="str">
        <f>VLOOKUP(A2028,'Medical Examinations'!$A$1:$L$2336,6,FALSE)</f>
        <v>Yes</v>
      </c>
      <c r="H2028" s="11">
        <f>VLOOKUP(A2028,'Medical Examinations'!$A$1:$L$2336,8,FALSE)</f>
        <v>1</v>
      </c>
      <c r="I2028" s="11" t="str">
        <f>VLOOKUP(A2028,'Medical Examinations'!$A$1:$L$2336,10,FALSE)</f>
        <v>No</v>
      </c>
      <c r="J2028" s="11" t="str">
        <f>VLOOKUP(A2028,'Medical Examinations'!$A$1:$L$2336,11,FALSE)</f>
        <v>Normal Weight</v>
      </c>
      <c r="K2028" s="11" t="str">
        <f>VLOOKUP(A2028,'Medical Examinations'!$A$1:$L$2336,12,FALSE)</f>
        <v>Normal</v>
      </c>
      <c r="L2028" s="10">
        <f ca="1">VLOOKUP(A2028,'Hospitalisation Details'!$A$1:$Q$2344,3,FALSE)</f>
        <v>1976</v>
      </c>
      <c r="M2028" s="10" t="str">
        <f ca="1">VLOOKUP(A2028,'Hospitalisation Details'!$A$1:$Q$2344,5,FALSE)</f>
        <v>Sep</v>
      </c>
      <c r="N2028" s="11">
        <f ca="1">VLOOKUP(A2028,'Hospitalisation Details'!$A$1:$Q$2344,6,FALSE)</f>
        <v>3</v>
      </c>
      <c r="O2028" s="17">
        <f ca="1">VLOOKUP(A2028,'Hospitalisation Details'!$A$1:$Q$2344,7,FALSE)</f>
        <v>28006</v>
      </c>
      <c r="P2028" s="11">
        <f ca="1">VLOOKUP(A2028,'Hospitalisation Details'!$A$1:$Q$2344,10,FALSE)</f>
        <v>30409.53</v>
      </c>
      <c r="Q2028" s="11" t="str">
        <f ca="1">VLOOKUP(A2028,'Hospitalisation Details'!$A$1:$Q$2344,12,FALSE)</f>
        <v>tier - 2</v>
      </c>
      <c r="R2028" s="11" t="str">
        <f ca="1">VLOOKUP(A2028,'Hospitalisation Details'!$A$1:$Q$2344,14,FALSE)</f>
        <v>tier - 3</v>
      </c>
      <c r="S2028" s="11">
        <f ca="1">VLOOKUP(A2028,'Hospitalisation Details'!$A$1:$Q$2344,17,FALSE)</f>
        <v>49</v>
      </c>
      <c r="T2028" s="11" t="str">
        <f ca="1">VLOOKUP(A2028,'Hospitalisation Details'!$A$1:$Q$2336,16,FALSE)</f>
        <v>R1012</v>
      </c>
    </row>
    <row r="2029" ht="15.5" spans="1:20">
      <c r="A2029" s="10" t="s">
        <v>7248</v>
      </c>
      <c r="B2029" s="11" t="str">
        <f>VLOOKUP(A2029,'Customer Names'!$H$6:$K$2340,3,FALSE)</f>
        <v>  Chuck W</v>
      </c>
      <c r="C2029" s="11">
        <f>VLOOKUP(A2029,'Medical Examinations'!$A$1:$L$2336,2,FALSE)</f>
        <v>30</v>
      </c>
      <c r="D2029" s="11">
        <f>VLOOKUP(A2029,'Medical Examinations'!$A$1:$L$2336,3,FALSE)</f>
        <v>4.33</v>
      </c>
      <c r="E2029" s="11" t="str">
        <f>VLOOKUP(A2029,'Medical Examinations'!$A$1:$L$2336,4,FALSE)</f>
        <v>yes</v>
      </c>
      <c r="F2029" s="11" t="str">
        <f>VLOOKUP(A2029,'Medical Examinations'!$A$1:$L$2336,5,FALSE)</f>
        <v>No</v>
      </c>
      <c r="G2029" s="11" t="str">
        <f>VLOOKUP(A2029,'Medical Examinations'!$A$1:$L$2336,6,FALSE)</f>
        <v>No</v>
      </c>
      <c r="H2029" s="11">
        <f>VLOOKUP(A2029,'Medical Examinations'!$A$1:$L$2336,8,FALSE)</f>
        <v>0</v>
      </c>
      <c r="I2029" s="11" t="str">
        <f>VLOOKUP(A2029,'Medical Examinations'!$A$1:$L$2336,10,FALSE)</f>
        <v>No</v>
      </c>
      <c r="J2029" s="11" t="str">
        <f>VLOOKUP(A2029,'Medical Examinations'!$A$1:$L$2336,11,FALSE)</f>
        <v>Obesity</v>
      </c>
      <c r="K2029" s="11" t="str">
        <f>VLOOKUP(A2029,'Medical Examinations'!$A$1:$L$2336,12,FALSE)</f>
        <v>Normal</v>
      </c>
      <c r="L2029" s="10">
        <f ca="1">VLOOKUP(A2029,'Hospitalisation Details'!$A$1:$Q$2344,3,FALSE)</f>
        <v>1998</v>
      </c>
      <c r="M2029" s="10" t="str">
        <f ca="1">VLOOKUP(A2029,'Hospitalisation Details'!$A$1:$Q$2344,5,FALSE)</f>
        <v>Oct</v>
      </c>
      <c r="N2029" s="11">
        <f ca="1">VLOOKUP(A2029,'Hospitalisation Details'!$A$1:$Q$2344,6,FALSE)</f>
        <v>28</v>
      </c>
      <c r="O2029" s="17">
        <f ca="1">VLOOKUP(A2029,'Hospitalisation Details'!$A$1:$Q$2344,7,FALSE)</f>
        <v>36096</v>
      </c>
      <c r="P2029" s="11">
        <f ca="1">VLOOKUP(A2029,'Hospitalisation Details'!$A$1:$Q$2344,10,FALSE)</f>
        <v>30422.03</v>
      </c>
      <c r="Q2029" s="11" t="str">
        <f ca="1">VLOOKUP(A2029,'Hospitalisation Details'!$A$1:$Q$2344,12,FALSE)</f>
        <v>tier - 2</v>
      </c>
      <c r="R2029" s="11" t="str">
        <f ca="1">VLOOKUP(A2029,'Hospitalisation Details'!$A$1:$Q$2344,14,FALSE)</f>
        <v>tier - 3</v>
      </c>
      <c r="S2029" s="11">
        <f ca="1">VLOOKUP(A2029,'Hospitalisation Details'!$A$1:$Q$2344,17,FALSE)</f>
        <v>27</v>
      </c>
      <c r="T2029" s="11" t="str">
        <f ca="1">VLOOKUP(A2029,'Hospitalisation Details'!$A$1:$Q$2336,16,FALSE)</f>
        <v>R1011</v>
      </c>
    </row>
    <row r="2030" ht="15.5" spans="1:20">
      <c r="A2030" s="10" t="s">
        <v>7252</v>
      </c>
      <c r="B2030" s="11" t="str">
        <f>VLOOKUP(A2030,'Customer Names'!$H$6:$K$2340,3,FALSE)</f>
        <v>  Daniel</v>
      </c>
      <c r="C2030" s="11">
        <f>VLOOKUP(A2030,'Medical Examinations'!$A$1:$L$2336,2,FALSE)</f>
        <v>29.15</v>
      </c>
      <c r="D2030" s="11">
        <f>VLOOKUP(A2030,'Medical Examinations'!$A$1:$L$2336,3,FALSE)</f>
        <v>4.91</v>
      </c>
      <c r="E2030" s="11" t="str">
        <f>VLOOKUP(A2030,'Medical Examinations'!$A$1:$L$2336,4,FALSE)</f>
        <v>yes</v>
      </c>
      <c r="F2030" s="11" t="str">
        <f>VLOOKUP(A2030,'Medical Examinations'!$A$1:$L$2336,5,FALSE)</f>
        <v>No</v>
      </c>
      <c r="G2030" s="11" t="str">
        <f>VLOOKUP(A2030,'Medical Examinations'!$A$1:$L$2336,6,FALSE)</f>
        <v>No</v>
      </c>
      <c r="H2030" s="11">
        <f>VLOOKUP(A2030,'Medical Examinations'!$A$1:$L$2336,8,FALSE)</f>
        <v>0</v>
      </c>
      <c r="I2030" s="11" t="str">
        <f>VLOOKUP(A2030,'Medical Examinations'!$A$1:$L$2336,10,FALSE)</f>
        <v>No</v>
      </c>
      <c r="J2030" s="11" t="str">
        <f>VLOOKUP(A2030,'Medical Examinations'!$A$1:$L$2336,11,FALSE)</f>
        <v>Over Weight</v>
      </c>
      <c r="K2030" s="11" t="str">
        <f>VLOOKUP(A2030,'Medical Examinations'!$A$1:$L$2336,12,FALSE)</f>
        <v>Normal</v>
      </c>
      <c r="L2030" s="10">
        <f ca="1">VLOOKUP(A2030,'Hospitalisation Details'!$A$1:$Q$2344,3,FALSE)</f>
        <v>1983</v>
      </c>
      <c r="M2030" s="10" t="str">
        <f ca="1">VLOOKUP(A2030,'Hospitalisation Details'!$A$1:$Q$2344,5,FALSE)</f>
        <v>Sep</v>
      </c>
      <c r="N2030" s="11">
        <f ca="1">VLOOKUP(A2030,'Hospitalisation Details'!$A$1:$Q$2344,6,FALSE)</f>
        <v>3</v>
      </c>
      <c r="O2030" s="17">
        <f ca="1">VLOOKUP(A2030,'Hospitalisation Details'!$A$1:$Q$2344,7,FALSE)</f>
        <v>30562</v>
      </c>
      <c r="P2030" s="11">
        <f ca="1">VLOOKUP(A2030,'Hospitalisation Details'!$A$1:$Q$2344,10,FALSE)</f>
        <v>30457.37</v>
      </c>
      <c r="Q2030" s="11" t="str">
        <f ca="1">VLOOKUP(A2030,'Hospitalisation Details'!$A$1:$Q$2344,12,FALSE)</f>
        <v>tier - 2</v>
      </c>
      <c r="R2030" s="11" t="str">
        <f ca="1">VLOOKUP(A2030,'Hospitalisation Details'!$A$1:$Q$2344,14,FALSE)</f>
        <v>tier - 1</v>
      </c>
      <c r="S2030" s="11">
        <f ca="1">VLOOKUP(A2030,'Hospitalisation Details'!$A$1:$Q$2344,17,FALSE)</f>
        <v>42</v>
      </c>
      <c r="T2030" s="11" t="str">
        <f ca="1">VLOOKUP(A2030,'Hospitalisation Details'!$A$1:$Q$2336,16,FALSE)</f>
        <v>R1012</v>
      </c>
    </row>
    <row r="2031" ht="15.5" spans="1:20">
      <c r="A2031" s="10" t="s">
        <v>7256</v>
      </c>
      <c r="B2031" s="11" t="str">
        <f>VLOOKUP(A2031,'Customer Names'!$H$6:$K$2340,3,FALSE)</f>
        <v>  Amany</v>
      </c>
      <c r="C2031" s="11">
        <f>VLOOKUP(A2031,'Medical Examinations'!$A$1:$L$2336,2,FALSE)</f>
        <v>34.865</v>
      </c>
      <c r="D2031" s="11">
        <f>VLOOKUP(A2031,'Medical Examinations'!$A$1:$L$2336,3,FALSE)</f>
        <v>4.8</v>
      </c>
      <c r="E2031" s="11" t="str">
        <f>VLOOKUP(A2031,'Medical Examinations'!$A$1:$L$2336,4,FALSE)</f>
        <v>No</v>
      </c>
      <c r="F2031" s="11" t="str">
        <f>VLOOKUP(A2031,'Medical Examinations'!$A$1:$L$2336,5,FALSE)</f>
        <v>No</v>
      </c>
      <c r="G2031" s="11" t="str">
        <f>VLOOKUP(A2031,'Medical Examinations'!$A$1:$L$2336,6,FALSE)</f>
        <v>No</v>
      </c>
      <c r="H2031" s="11">
        <f>VLOOKUP(A2031,'Medical Examinations'!$A$1:$L$2336,8,FALSE)</f>
        <v>0</v>
      </c>
      <c r="I2031" s="11" t="str">
        <f>VLOOKUP(A2031,'Medical Examinations'!$A$1:$L$2336,10,FALSE)</f>
        <v>No</v>
      </c>
      <c r="J2031" s="11" t="str">
        <f>VLOOKUP(A2031,'Medical Examinations'!$A$1:$L$2336,11,FALSE)</f>
        <v>Obesity</v>
      </c>
      <c r="K2031" s="11" t="str">
        <f>VLOOKUP(A2031,'Medical Examinations'!$A$1:$L$2336,12,FALSE)</f>
        <v>Normal</v>
      </c>
      <c r="L2031" s="10">
        <f ca="1">VLOOKUP(A2031,'Hospitalisation Details'!$A$1:$Q$2344,3,FALSE)</f>
        <v>1986</v>
      </c>
      <c r="M2031" s="10" t="str">
        <f ca="1">VLOOKUP(A2031,'Hospitalisation Details'!$A$1:$Q$2344,5,FALSE)</f>
        <v>Aug</v>
      </c>
      <c r="N2031" s="11">
        <f ca="1">VLOOKUP(A2031,'Hospitalisation Details'!$A$1:$Q$2344,6,FALSE)</f>
        <v>10</v>
      </c>
      <c r="O2031" s="17">
        <f ca="1">VLOOKUP(A2031,'Hospitalisation Details'!$A$1:$Q$2344,7,FALSE)</f>
        <v>31634</v>
      </c>
      <c r="P2031" s="11">
        <f ca="1">VLOOKUP(A2031,'Hospitalisation Details'!$A$1:$Q$2344,10,FALSE)</f>
        <v>30530.5</v>
      </c>
      <c r="Q2031" s="11" t="str">
        <f ca="1">VLOOKUP(A2031,'Hospitalisation Details'!$A$1:$Q$2344,12,FALSE)</f>
        <v>tier - 2</v>
      </c>
      <c r="R2031" s="11" t="str">
        <f ca="1">VLOOKUP(A2031,'Hospitalisation Details'!$A$1:$Q$2344,14,FALSE)</f>
        <v>tier - 1</v>
      </c>
      <c r="S2031" s="11">
        <f ca="1">VLOOKUP(A2031,'Hospitalisation Details'!$A$1:$Q$2344,17,FALSE)</f>
        <v>39</v>
      </c>
      <c r="T2031" s="11" t="str">
        <f ca="1">VLOOKUP(A2031,'Hospitalisation Details'!$A$1:$Q$2336,16,FALSE)</f>
        <v>R1011</v>
      </c>
    </row>
    <row r="2032" ht="15.5" spans="1:20">
      <c r="A2032" s="10" t="s">
        <v>7260</v>
      </c>
      <c r="B2032" s="11" t="str">
        <f>VLOOKUP(A2032,'Customer Names'!$H$6:$K$2340,3,FALSE)</f>
        <v>  Kipling</v>
      </c>
      <c r="C2032" s="11">
        <f>VLOOKUP(A2032,'Medical Examinations'!$A$1:$L$2336,2,FALSE)</f>
        <v>28.12</v>
      </c>
      <c r="D2032" s="11">
        <f>VLOOKUP(A2032,'Medical Examinations'!$A$1:$L$2336,3,FALSE)</f>
        <v>5.55</v>
      </c>
      <c r="E2032" s="11" t="str">
        <f>VLOOKUP(A2032,'Medical Examinations'!$A$1:$L$2336,4,FALSE)</f>
        <v>yes</v>
      </c>
      <c r="F2032" s="11" t="str">
        <f>VLOOKUP(A2032,'Medical Examinations'!$A$1:$L$2336,5,FALSE)</f>
        <v>yes</v>
      </c>
      <c r="G2032" s="11" t="str">
        <f>VLOOKUP(A2032,'Medical Examinations'!$A$1:$L$2336,6,FALSE)</f>
        <v>No</v>
      </c>
      <c r="H2032" s="11">
        <f>VLOOKUP(A2032,'Medical Examinations'!$A$1:$L$2336,8,FALSE)</f>
        <v>2</v>
      </c>
      <c r="I2032" s="11" t="str">
        <f>VLOOKUP(A2032,'Medical Examinations'!$A$1:$L$2336,10,FALSE)</f>
        <v>No</v>
      </c>
      <c r="J2032" s="11" t="str">
        <f>VLOOKUP(A2032,'Medical Examinations'!$A$1:$L$2336,11,FALSE)</f>
        <v>Over Weight</v>
      </c>
      <c r="K2032" s="11" t="str">
        <f>VLOOKUP(A2032,'Medical Examinations'!$A$1:$L$2336,12,FALSE)</f>
        <v>Normal</v>
      </c>
      <c r="L2032" s="10">
        <f ca="1">VLOOKUP(A2032,'Hospitalisation Details'!$A$1:$Q$2344,3,FALSE)</f>
        <v>1970</v>
      </c>
      <c r="M2032" s="10" t="str">
        <f ca="1">VLOOKUP(A2032,'Hospitalisation Details'!$A$1:$Q$2344,5,FALSE)</f>
        <v>Nov</v>
      </c>
      <c r="N2032" s="11">
        <f ca="1">VLOOKUP(A2032,'Hospitalisation Details'!$A$1:$Q$2344,6,FALSE)</f>
        <v>11</v>
      </c>
      <c r="O2032" s="17">
        <f ca="1">VLOOKUP(A2032,'Hospitalisation Details'!$A$1:$Q$2344,7,FALSE)</f>
        <v>25883</v>
      </c>
      <c r="P2032" s="11">
        <f ca="1">VLOOKUP(A2032,'Hospitalisation Details'!$A$1:$Q$2344,10,FALSE)</f>
        <v>30625.65</v>
      </c>
      <c r="Q2032" s="11" t="str">
        <f ca="1">VLOOKUP(A2032,'Hospitalisation Details'!$A$1:$Q$2344,12,FALSE)</f>
        <v>tier - 2</v>
      </c>
      <c r="R2032" s="11" t="str">
        <f ca="1">VLOOKUP(A2032,'Hospitalisation Details'!$A$1:$Q$2344,14,FALSE)</f>
        <v>tier - 3</v>
      </c>
      <c r="S2032" s="11">
        <f ca="1">VLOOKUP(A2032,'Hospitalisation Details'!$A$1:$Q$2344,17,FALSE)</f>
        <v>54</v>
      </c>
      <c r="T2032" s="11" t="str">
        <f ca="1">VLOOKUP(A2032,'Hospitalisation Details'!$A$1:$Q$2336,16,FALSE)</f>
        <v>R1011</v>
      </c>
    </row>
    <row r="2033" ht="15.5" spans="1:20">
      <c r="A2033" s="10" t="s">
        <v>7263</v>
      </c>
      <c r="B2033" s="11" t="str">
        <f>VLOOKUP(A2033,'Customer Names'!$H$6:$K$2340,3,FALSE)</f>
        <v>  Duncan</v>
      </c>
      <c r="C2033" s="11">
        <f>VLOOKUP(A2033,'Medical Examinations'!$A$1:$L$2336,2,FALSE)</f>
        <v>29.45</v>
      </c>
      <c r="D2033" s="11">
        <f>VLOOKUP(A2033,'Medical Examinations'!$A$1:$L$2336,3,FALSE)</f>
        <v>5.24</v>
      </c>
      <c r="E2033" s="11" t="str">
        <f>VLOOKUP(A2033,'Medical Examinations'!$A$1:$L$2336,4,FALSE)</f>
        <v>yes</v>
      </c>
      <c r="F2033" s="11" t="str">
        <f>VLOOKUP(A2033,'Medical Examinations'!$A$1:$L$2336,5,FALSE)</f>
        <v>No</v>
      </c>
      <c r="G2033" s="11" t="str">
        <f>VLOOKUP(A2033,'Medical Examinations'!$A$1:$L$2336,6,FALSE)</f>
        <v>No</v>
      </c>
      <c r="H2033" s="11">
        <f>VLOOKUP(A2033,'Medical Examinations'!$A$1:$L$2336,8,FALSE)</f>
        <v>0</v>
      </c>
      <c r="I2033" s="11" t="str">
        <f>VLOOKUP(A2033,'Medical Examinations'!$A$1:$L$2336,10,FALSE)</f>
        <v>No</v>
      </c>
      <c r="J2033" s="11" t="str">
        <f>VLOOKUP(A2033,'Medical Examinations'!$A$1:$L$2336,11,FALSE)</f>
        <v>Over Weight</v>
      </c>
      <c r="K2033" s="11" t="str">
        <f>VLOOKUP(A2033,'Medical Examinations'!$A$1:$L$2336,12,FALSE)</f>
        <v>Normal</v>
      </c>
      <c r="L2033" s="10">
        <f ca="1">VLOOKUP(A2033,'Hospitalisation Details'!$A$1:$Q$2344,3,FALSE)</f>
        <v>1999</v>
      </c>
      <c r="M2033" s="10" t="str">
        <f ca="1">VLOOKUP(A2033,'Hospitalisation Details'!$A$1:$Q$2344,5,FALSE)</f>
        <v>Sep</v>
      </c>
      <c r="N2033" s="11">
        <f ca="1">VLOOKUP(A2033,'Hospitalisation Details'!$A$1:$Q$2344,6,FALSE)</f>
        <v>21</v>
      </c>
      <c r="O2033" s="17">
        <f ca="1">VLOOKUP(A2033,'Hospitalisation Details'!$A$1:$Q$2344,7,FALSE)</f>
        <v>36424</v>
      </c>
      <c r="P2033" s="11">
        <f ca="1">VLOOKUP(A2033,'Hospitalisation Details'!$A$1:$Q$2344,10,FALSE)</f>
        <v>30697.71</v>
      </c>
      <c r="Q2033" s="11" t="str">
        <f ca="1">VLOOKUP(A2033,'Hospitalisation Details'!$A$1:$Q$2344,12,FALSE)</f>
        <v>tier - 1</v>
      </c>
      <c r="R2033" s="11" t="str">
        <f ca="1">VLOOKUP(A2033,'Hospitalisation Details'!$A$1:$Q$2344,14,FALSE)</f>
        <v>tier - 2</v>
      </c>
      <c r="S2033" s="11">
        <f ca="1">VLOOKUP(A2033,'Hospitalisation Details'!$A$1:$Q$2344,17,FALSE)</f>
        <v>26</v>
      </c>
      <c r="T2033" s="11" t="str">
        <f ca="1">VLOOKUP(A2033,'Hospitalisation Details'!$A$1:$Q$2336,16,FALSE)</f>
        <v>R1011</v>
      </c>
    </row>
    <row r="2034" ht="15.5" spans="1:20">
      <c r="A2034" s="10" t="s">
        <v>7267</v>
      </c>
      <c r="B2034" s="11" t="str">
        <f>VLOOKUP(A2034,'Customer Names'!$H$6:$K$2340,3,FALSE)</f>
        <v>  Louis C</v>
      </c>
      <c r="C2034" s="11">
        <f>VLOOKUP(A2034,'Medical Examinations'!$A$1:$L$2336,2,FALSE)</f>
        <v>27.94</v>
      </c>
      <c r="D2034" s="11">
        <f>VLOOKUP(A2034,'Medical Examinations'!$A$1:$L$2336,3,FALSE)</f>
        <v>6.08</v>
      </c>
      <c r="E2034" s="11" t="str">
        <f>VLOOKUP(A2034,'Medical Examinations'!$A$1:$L$2336,4,FALSE)</f>
        <v>No</v>
      </c>
      <c r="F2034" s="11" t="str">
        <f>VLOOKUP(A2034,'Medical Examinations'!$A$1:$L$2336,5,FALSE)</f>
        <v>No</v>
      </c>
      <c r="G2034" s="11" t="str">
        <f>VLOOKUP(A2034,'Medical Examinations'!$A$1:$L$2336,6,FALSE)</f>
        <v>Yes</v>
      </c>
      <c r="H2034" s="11">
        <f>VLOOKUP(A2034,'Medical Examinations'!$A$1:$L$2336,8,FALSE)</f>
        <v>1</v>
      </c>
      <c r="I2034" s="11" t="str">
        <f>VLOOKUP(A2034,'Medical Examinations'!$A$1:$L$2336,10,FALSE)</f>
        <v>No</v>
      </c>
      <c r="J2034" s="11" t="str">
        <f>VLOOKUP(A2034,'Medical Examinations'!$A$1:$L$2336,11,FALSE)</f>
        <v>Over Weight</v>
      </c>
      <c r="K2034" s="11" t="str">
        <f>VLOOKUP(A2034,'Medical Examinations'!$A$1:$L$2336,12,FALSE)</f>
        <v>Prediabetes</v>
      </c>
      <c r="L2034" s="10">
        <f ca="1">VLOOKUP(A2034,'Hospitalisation Details'!$A$1:$Q$2344,3,FALSE)</f>
        <v>1983</v>
      </c>
      <c r="M2034" s="10" t="str">
        <f ca="1">VLOOKUP(A2034,'Hospitalisation Details'!$A$1:$Q$2344,5,FALSE)</f>
        <v>Dec</v>
      </c>
      <c r="N2034" s="11">
        <f ca="1">VLOOKUP(A2034,'Hospitalisation Details'!$A$1:$Q$2344,6,FALSE)</f>
        <v>21</v>
      </c>
      <c r="O2034" s="17">
        <f ca="1">VLOOKUP(A2034,'Hospitalisation Details'!$A$1:$Q$2344,7,FALSE)</f>
        <v>30671</v>
      </c>
      <c r="P2034" s="11">
        <f ca="1">VLOOKUP(A2034,'Hospitalisation Details'!$A$1:$Q$2344,10,FALSE)</f>
        <v>30724.44</v>
      </c>
      <c r="Q2034" s="11" t="str">
        <f ca="1">VLOOKUP(A2034,'Hospitalisation Details'!$A$1:$Q$2344,12,FALSE)</f>
        <v>tier - 2</v>
      </c>
      <c r="R2034" s="11" t="str">
        <f ca="1">VLOOKUP(A2034,'Hospitalisation Details'!$A$1:$Q$2344,14,FALSE)</f>
        <v>tier - 3</v>
      </c>
      <c r="S2034" s="11">
        <f ca="1">VLOOKUP(A2034,'Hospitalisation Details'!$A$1:$Q$2344,17,FALSE)</f>
        <v>41</v>
      </c>
      <c r="T2034" s="11" t="str">
        <f ca="1">VLOOKUP(A2034,'Hospitalisation Details'!$A$1:$Q$2336,16,FALSE)</f>
        <v>R1011</v>
      </c>
    </row>
    <row r="2035" ht="15.5" spans="1:20">
      <c r="A2035" s="10" t="s">
        <v>7270</v>
      </c>
      <c r="B2035" s="11" t="str">
        <f>VLOOKUP(A2035,'Customer Names'!$H$6:$K$2340,3,FALSE)</f>
        <v>  Daniel J</v>
      </c>
      <c r="C2035" s="11">
        <f>VLOOKUP(A2035,'Medical Examinations'!$A$1:$L$2336,2,FALSE)</f>
        <v>27.2</v>
      </c>
      <c r="D2035" s="11">
        <f>VLOOKUP(A2035,'Medical Examinations'!$A$1:$L$2336,3,FALSE)</f>
        <v>5.83</v>
      </c>
      <c r="E2035" s="11" t="str">
        <f>VLOOKUP(A2035,'Medical Examinations'!$A$1:$L$2336,4,FALSE)</f>
        <v>No</v>
      </c>
      <c r="F2035" s="11" t="str">
        <f>VLOOKUP(A2035,'Medical Examinations'!$A$1:$L$2336,5,FALSE)</f>
        <v>No</v>
      </c>
      <c r="G2035" s="11" t="str">
        <f>VLOOKUP(A2035,'Medical Examinations'!$A$1:$L$2336,6,FALSE)</f>
        <v>Yes</v>
      </c>
      <c r="H2035" s="11">
        <f>VLOOKUP(A2035,'Medical Examinations'!$A$1:$L$2336,8,FALSE)</f>
        <v>1</v>
      </c>
      <c r="I2035" s="11" t="str">
        <f>VLOOKUP(A2035,'Medical Examinations'!$A$1:$L$2336,10,FALSE)</f>
        <v>No</v>
      </c>
      <c r="J2035" s="11" t="str">
        <f>VLOOKUP(A2035,'Medical Examinations'!$A$1:$L$2336,11,FALSE)</f>
        <v>Over Weight</v>
      </c>
      <c r="K2035" s="11" t="str">
        <f>VLOOKUP(A2035,'Medical Examinations'!$A$1:$L$2336,12,FALSE)</f>
        <v>Prediabetes</v>
      </c>
      <c r="L2035" s="10">
        <f ca="1">VLOOKUP(A2035,'Hospitalisation Details'!$A$1:$Q$2344,3,FALSE)</f>
        <v>1988</v>
      </c>
      <c r="M2035" s="10" t="str">
        <f ca="1">VLOOKUP(A2035,'Hospitalisation Details'!$A$1:$Q$2344,5,FALSE)</f>
        <v>Sep</v>
      </c>
      <c r="N2035" s="11">
        <f ca="1">VLOOKUP(A2035,'Hospitalisation Details'!$A$1:$Q$2344,6,FALSE)</f>
        <v>5</v>
      </c>
      <c r="O2035" s="17">
        <f ca="1">VLOOKUP(A2035,'Hospitalisation Details'!$A$1:$Q$2344,7,FALSE)</f>
        <v>32391</v>
      </c>
      <c r="P2035" s="11">
        <f ca="1">VLOOKUP(A2035,'Hospitalisation Details'!$A$1:$Q$2344,10,FALSE)</f>
        <v>30763.01</v>
      </c>
      <c r="Q2035" s="11" t="str">
        <f ca="1">VLOOKUP(A2035,'Hospitalisation Details'!$A$1:$Q$2344,12,FALSE)</f>
        <v>tier - 2</v>
      </c>
      <c r="R2035" s="11" t="str">
        <f ca="1">VLOOKUP(A2035,'Hospitalisation Details'!$A$1:$Q$2344,14,FALSE)</f>
        <v>tier - 1</v>
      </c>
      <c r="S2035" s="11">
        <f ca="1">VLOOKUP(A2035,'Hospitalisation Details'!$A$1:$Q$2344,17,FALSE)</f>
        <v>37</v>
      </c>
      <c r="T2035" s="11" t="str">
        <f ca="1">VLOOKUP(A2035,'Hospitalisation Details'!$A$1:$Q$2336,16,FALSE)</f>
        <v>R1011</v>
      </c>
    </row>
    <row r="2036" ht="15.5" spans="1:20">
      <c r="A2036" s="10" t="s">
        <v>7274</v>
      </c>
      <c r="B2036" s="11" t="str">
        <f>VLOOKUP(A2036,'Customer Names'!$H$6:$K$2340,3,FALSE)</f>
        <v>  Ildiko M</v>
      </c>
      <c r="C2036" s="11">
        <f>VLOOKUP(A2036,'Medical Examinations'!$A$1:$L$2336,2,FALSE)</f>
        <v>33.345</v>
      </c>
      <c r="D2036" s="11">
        <f>VLOOKUP(A2036,'Medical Examinations'!$A$1:$L$2336,3,FALSE)</f>
        <v>4.29</v>
      </c>
      <c r="E2036" s="11" t="str">
        <f>VLOOKUP(A2036,'Medical Examinations'!$A$1:$L$2336,4,FALSE)</f>
        <v>No</v>
      </c>
      <c r="F2036" s="11" t="str">
        <f>VLOOKUP(A2036,'Medical Examinations'!$A$1:$L$2336,5,FALSE)</f>
        <v>No</v>
      </c>
      <c r="G2036" s="11" t="str">
        <f>VLOOKUP(A2036,'Medical Examinations'!$A$1:$L$2336,6,FALSE)</f>
        <v>No</v>
      </c>
      <c r="H2036" s="11">
        <f>VLOOKUP(A2036,'Medical Examinations'!$A$1:$L$2336,8,FALSE)</f>
        <v>1</v>
      </c>
      <c r="I2036" s="11" t="str">
        <f>VLOOKUP(A2036,'Medical Examinations'!$A$1:$L$2336,10,FALSE)</f>
        <v>No</v>
      </c>
      <c r="J2036" s="11" t="str">
        <f>VLOOKUP(A2036,'Medical Examinations'!$A$1:$L$2336,11,FALSE)</f>
        <v>Obesity</v>
      </c>
      <c r="K2036" s="11" t="str">
        <f>VLOOKUP(A2036,'Medical Examinations'!$A$1:$L$2336,12,FALSE)</f>
        <v>Normal</v>
      </c>
      <c r="L2036" s="10">
        <f ca="1">VLOOKUP(A2036,'Hospitalisation Details'!$A$1:$Q$2344,3,FALSE)</f>
        <v>1961</v>
      </c>
      <c r="M2036" s="10" t="str">
        <f ca="1">VLOOKUP(A2036,'Hospitalisation Details'!$A$1:$Q$2344,5,FALSE)</f>
        <v>Sep</v>
      </c>
      <c r="N2036" s="11">
        <f ca="1">VLOOKUP(A2036,'Hospitalisation Details'!$A$1:$Q$2344,6,FALSE)</f>
        <v>9</v>
      </c>
      <c r="O2036" s="17">
        <f ca="1">VLOOKUP(A2036,'Hospitalisation Details'!$A$1:$Q$2344,7,FALSE)</f>
        <v>22533</v>
      </c>
      <c r="P2036" s="11">
        <f ca="1">VLOOKUP(A2036,'Hospitalisation Details'!$A$1:$Q$2344,10,FALSE)</f>
        <v>30942.19</v>
      </c>
      <c r="Q2036" s="11" t="str">
        <f ca="1">VLOOKUP(A2036,'Hospitalisation Details'!$A$1:$Q$2344,12,FALSE)</f>
        <v>tier - 2</v>
      </c>
      <c r="R2036" s="11" t="str">
        <f ca="1">VLOOKUP(A2036,'Hospitalisation Details'!$A$1:$Q$2344,14,FALSE)</f>
        <v>tier - 2</v>
      </c>
      <c r="S2036" s="11">
        <f ca="1">VLOOKUP(A2036,'Hospitalisation Details'!$A$1:$Q$2344,17,FALSE)</f>
        <v>64</v>
      </c>
      <c r="T2036" s="11" t="str">
        <f ca="1">VLOOKUP(A2036,'Hospitalisation Details'!$A$1:$Q$2336,16,FALSE)</f>
        <v>R1013</v>
      </c>
    </row>
    <row r="2037" ht="15.5" spans="1:20">
      <c r="A2037" s="10" t="s">
        <v>7278</v>
      </c>
      <c r="B2037" s="11" t="str">
        <f>VLOOKUP(A2037,'Customer Names'!$H$6:$K$2340,3,FALSE)</f>
        <v>  Melinda E</v>
      </c>
      <c r="C2037" s="11">
        <f>VLOOKUP(A2037,'Medical Examinations'!$A$1:$L$2336,2,FALSE)</f>
        <v>29.925</v>
      </c>
      <c r="D2037" s="11">
        <f>VLOOKUP(A2037,'Medical Examinations'!$A$1:$L$2336,3,FALSE)</f>
        <v>5.3</v>
      </c>
      <c r="E2037" s="11" t="str">
        <f>VLOOKUP(A2037,'Medical Examinations'!$A$1:$L$2336,4,FALSE)</f>
        <v>No</v>
      </c>
      <c r="F2037" s="11" t="str">
        <f>VLOOKUP(A2037,'Medical Examinations'!$A$1:$L$2336,5,FALSE)</f>
        <v>No</v>
      </c>
      <c r="G2037" s="11" t="str">
        <f>VLOOKUP(A2037,'Medical Examinations'!$A$1:$L$2336,6,FALSE)</f>
        <v>No</v>
      </c>
      <c r="H2037" s="11">
        <f>VLOOKUP(A2037,'Medical Examinations'!$A$1:$L$2336,8,FALSE)</f>
        <v>1</v>
      </c>
      <c r="I2037" s="11" t="str">
        <f>VLOOKUP(A2037,'Medical Examinations'!$A$1:$L$2336,10,FALSE)</f>
        <v>No</v>
      </c>
      <c r="J2037" s="11" t="str">
        <f>VLOOKUP(A2037,'Medical Examinations'!$A$1:$L$2336,11,FALSE)</f>
        <v>Obesity</v>
      </c>
      <c r="K2037" s="11" t="str">
        <f>VLOOKUP(A2037,'Medical Examinations'!$A$1:$L$2336,12,FALSE)</f>
        <v>Normal</v>
      </c>
      <c r="L2037" s="10">
        <f ca="1">VLOOKUP(A2037,'Hospitalisation Details'!$A$1:$Q$2344,3,FALSE)</f>
        <v>2004</v>
      </c>
      <c r="M2037" s="10" t="str">
        <f ca="1">VLOOKUP(A2037,'Hospitalisation Details'!$A$1:$Q$2344,5,FALSE)</f>
        <v>Nov</v>
      </c>
      <c r="N2037" s="11">
        <f ca="1">VLOOKUP(A2037,'Hospitalisation Details'!$A$1:$Q$2344,6,FALSE)</f>
        <v>9</v>
      </c>
      <c r="O2037" s="17">
        <f ca="1">VLOOKUP(A2037,'Hospitalisation Details'!$A$1:$Q$2344,7,FALSE)</f>
        <v>38300</v>
      </c>
      <c r="P2037" s="11">
        <f ca="1">VLOOKUP(A2037,'Hospitalisation Details'!$A$1:$Q$2344,10,FALSE)</f>
        <v>31196.61</v>
      </c>
      <c r="Q2037" s="11" t="str">
        <f ca="1">VLOOKUP(A2037,'Hospitalisation Details'!$A$1:$Q$2344,12,FALSE)</f>
        <v>tier - 2</v>
      </c>
      <c r="R2037" s="11" t="str">
        <f ca="1">VLOOKUP(A2037,'Hospitalisation Details'!$A$1:$Q$2344,14,FALSE)</f>
        <v>tier - 1</v>
      </c>
      <c r="S2037" s="11">
        <f ca="1">VLOOKUP(A2037,'Hospitalisation Details'!$A$1:$Q$2344,17,FALSE)</f>
        <v>20</v>
      </c>
      <c r="T2037" s="11" t="str">
        <f ca="1">VLOOKUP(A2037,'Hospitalisation Details'!$A$1:$Q$2336,16,FALSE)</f>
        <v>R1011</v>
      </c>
    </row>
    <row r="2038" ht="15.5" spans="1:20">
      <c r="A2038" s="10" t="s">
        <v>7281</v>
      </c>
      <c r="B2038" s="11" t="str">
        <f>VLOOKUP(A2038,'Customer Names'!$H$6:$K$2340,3,FALSE)</f>
        <v>  Ashley M</v>
      </c>
      <c r="C2038" s="11">
        <f>VLOOKUP(A2038,'Medical Examinations'!$A$1:$L$2336,2,FALSE)</f>
        <v>24.225</v>
      </c>
      <c r="D2038" s="11">
        <f>VLOOKUP(A2038,'Medical Examinations'!$A$1:$L$2336,3,FALSE)</f>
        <v>4.42</v>
      </c>
      <c r="E2038" s="11" t="str">
        <f>VLOOKUP(A2038,'Medical Examinations'!$A$1:$L$2336,4,FALSE)</f>
        <v>No</v>
      </c>
      <c r="F2038" s="11" t="str">
        <f>VLOOKUP(A2038,'Medical Examinations'!$A$1:$L$2336,5,FALSE)</f>
        <v>No</v>
      </c>
      <c r="G2038" s="11" t="str">
        <f>VLOOKUP(A2038,'Medical Examinations'!$A$1:$L$2336,6,FALSE)</f>
        <v>No</v>
      </c>
      <c r="H2038" s="11">
        <f>VLOOKUP(A2038,'Medical Examinations'!$A$1:$L$2336,8,FALSE)</f>
        <v>1</v>
      </c>
      <c r="I2038" s="11" t="str">
        <f>VLOOKUP(A2038,'Medical Examinations'!$A$1:$L$2336,10,FALSE)</f>
        <v>No</v>
      </c>
      <c r="J2038" s="11" t="str">
        <f>VLOOKUP(A2038,'Medical Examinations'!$A$1:$L$2336,11,FALSE)</f>
        <v>Normal Weight</v>
      </c>
      <c r="K2038" s="11" t="str">
        <f>VLOOKUP(A2038,'Medical Examinations'!$A$1:$L$2336,12,FALSE)</f>
        <v>Normal</v>
      </c>
      <c r="L2038" s="10">
        <f ca="1">VLOOKUP(A2038,'Hospitalisation Details'!$A$1:$Q$2344,3,FALSE)</f>
        <v>2000</v>
      </c>
      <c r="M2038" s="10" t="str">
        <f ca="1">VLOOKUP(A2038,'Hospitalisation Details'!$A$1:$Q$2344,5,FALSE)</f>
        <v>Jul</v>
      </c>
      <c r="N2038" s="11">
        <f ca="1">VLOOKUP(A2038,'Hospitalisation Details'!$A$1:$Q$2344,6,FALSE)</f>
        <v>22</v>
      </c>
      <c r="O2038" s="17">
        <f ca="1">VLOOKUP(A2038,'Hospitalisation Details'!$A$1:$Q$2344,7,FALSE)</f>
        <v>36729</v>
      </c>
      <c r="P2038" s="11">
        <f ca="1">VLOOKUP(A2038,'Hospitalisation Details'!$A$1:$Q$2344,10,FALSE)</f>
        <v>31234.56</v>
      </c>
      <c r="Q2038" s="11" t="str">
        <f ca="1">VLOOKUP(A2038,'Hospitalisation Details'!$A$1:$Q$2344,12,FALSE)</f>
        <v>tier - 1</v>
      </c>
      <c r="R2038" s="11" t="str">
        <f ca="1">VLOOKUP(A2038,'Hospitalisation Details'!$A$1:$Q$2344,14,FALSE)</f>
        <v>tier - 1</v>
      </c>
      <c r="S2038" s="11">
        <f ca="1">VLOOKUP(A2038,'Hospitalisation Details'!$A$1:$Q$2344,17,FALSE)</f>
        <v>25</v>
      </c>
      <c r="T2038" s="11" t="str">
        <f ca="1">VLOOKUP(A2038,'Hospitalisation Details'!$A$1:$Q$2336,16,FALSE)</f>
        <v>R1011</v>
      </c>
    </row>
    <row r="2039" ht="15.5" spans="1:20">
      <c r="A2039" s="10" t="s">
        <v>7285</v>
      </c>
      <c r="B2039" s="11" t="str">
        <f>VLOOKUP(A2039,'Customer Names'!$H$6:$K$2340,3,FALSE)</f>
        <v>  Stephanie</v>
      </c>
      <c r="C2039" s="11">
        <f>VLOOKUP(A2039,'Medical Examinations'!$A$1:$L$2336,2,FALSE)</f>
        <v>29.68</v>
      </c>
      <c r="D2039" s="11">
        <f>VLOOKUP(A2039,'Medical Examinations'!$A$1:$L$2336,3,FALSE)</f>
        <v>5.68</v>
      </c>
      <c r="E2039" s="11" t="str">
        <f>VLOOKUP(A2039,'Medical Examinations'!$A$1:$L$2336,4,FALSE)</f>
        <v>No</v>
      </c>
      <c r="F2039" s="11" t="str">
        <f>VLOOKUP(A2039,'Medical Examinations'!$A$1:$L$2336,5,FALSE)</f>
        <v>yes</v>
      </c>
      <c r="G2039" s="11" t="str">
        <f>VLOOKUP(A2039,'Medical Examinations'!$A$1:$L$2336,6,FALSE)</f>
        <v>No</v>
      </c>
      <c r="H2039" s="11">
        <f>VLOOKUP(A2039,'Medical Examinations'!$A$1:$L$2336,8,FALSE)</f>
        <v>1</v>
      </c>
      <c r="I2039" s="11" t="str">
        <f>VLOOKUP(A2039,'Medical Examinations'!$A$1:$L$2336,10,FALSE)</f>
        <v>No</v>
      </c>
      <c r="J2039" s="11" t="str">
        <f>VLOOKUP(A2039,'Medical Examinations'!$A$1:$L$2336,11,FALSE)</f>
        <v>Over Weight</v>
      </c>
      <c r="K2039" s="11" t="str">
        <f>VLOOKUP(A2039,'Medical Examinations'!$A$1:$L$2336,12,FALSE)</f>
        <v>Normal</v>
      </c>
      <c r="L2039" s="10">
        <f ca="1">VLOOKUP(A2039,'Hospitalisation Details'!$A$1:$Q$2344,3,FALSE)</f>
        <v>1968</v>
      </c>
      <c r="M2039" s="10" t="str">
        <f ca="1">VLOOKUP(A2039,'Hospitalisation Details'!$A$1:$Q$2344,5,FALSE)</f>
        <v>Jul</v>
      </c>
      <c r="N2039" s="11">
        <f ca="1">VLOOKUP(A2039,'Hospitalisation Details'!$A$1:$Q$2344,6,FALSE)</f>
        <v>9</v>
      </c>
      <c r="O2039" s="17">
        <f ca="1">VLOOKUP(A2039,'Hospitalisation Details'!$A$1:$Q$2344,7,FALSE)</f>
        <v>25028</v>
      </c>
      <c r="P2039" s="11">
        <f ca="1">VLOOKUP(A2039,'Hospitalisation Details'!$A$1:$Q$2344,10,FALSE)</f>
        <v>31322.53</v>
      </c>
      <c r="Q2039" s="11" t="str">
        <f ca="1">VLOOKUP(A2039,'Hospitalisation Details'!$A$1:$Q$2344,12,FALSE)</f>
        <v>tier - 2</v>
      </c>
      <c r="R2039" s="11" t="str">
        <f ca="1">VLOOKUP(A2039,'Hospitalisation Details'!$A$1:$Q$2344,14,FALSE)</f>
        <v>tier - 1</v>
      </c>
      <c r="S2039" s="11">
        <f ca="1">VLOOKUP(A2039,'Hospitalisation Details'!$A$1:$Q$2344,17,FALSE)</f>
        <v>57</v>
      </c>
      <c r="T2039" s="11" t="str">
        <f ca="1">VLOOKUP(A2039,'Hospitalisation Details'!$A$1:$Q$2336,16,FALSE)</f>
        <v>R1011</v>
      </c>
    </row>
    <row r="2040" ht="15.5" spans="1:20">
      <c r="A2040" s="10" t="s">
        <v>7288</v>
      </c>
      <c r="B2040" s="11" t="str">
        <f>VLOOKUP(A2040,'Customer Names'!$H$6:$K$2340,3,FALSE)</f>
        <v>  Sean P</v>
      </c>
      <c r="C2040" s="11">
        <f>VLOOKUP(A2040,'Medical Examinations'!$A$1:$L$2336,2,FALSE)</f>
        <v>20.615</v>
      </c>
      <c r="D2040" s="11">
        <f>VLOOKUP(A2040,'Medical Examinations'!$A$1:$L$2336,3,FALSE)</f>
        <v>6.05</v>
      </c>
      <c r="E2040" s="11" t="str">
        <f>VLOOKUP(A2040,'Medical Examinations'!$A$1:$L$2336,4,FALSE)</f>
        <v>No</v>
      </c>
      <c r="F2040" s="11" t="str">
        <f>VLOOKUP(A2040,'Medical Examinations'!$A$1:$L$2336,5,FALSE)</f>
        <v>No</v>
      </c>
      <c r="G2040" s="11" t="str">
        <f>VLOOKUP(A2040,'Medical Examinations'!$A$1:$L$2336,6,FALSE)</f>
        <v>Yes</v>
      </c>
      <c r="H2040" s="11">
        <f>VLOOKUP(A2040,'Medical Examinations'!$A$1:$L$2336,8,FALSE)</f>
        <v>1</v>
      </c>
      <c r="I2040" s="11" t="str">
        <f>VLOOKUP(A2040,'Medical Examinations'!$A$1:$L$2336,10,FALSE)</f>
        <v>No</v>
      </c>
      <c r="J2040" s="11" t="str">
        <f>VLOOKUP(A2040,'Medical Examinations'!$A$1:$L$2336,11,FALSE)</f>
        <v>Normal Weight</v>
      </c>
      <c r="K2040" s="11" t="str">
        <f>VLOOKUP(A2040,'Medical Examinations'!$A$1:$L$2336,12,FALSE)</f>
        <v>Prediabetes</v>
      </c>
      <c r="L2040" s="10">
        <f ca="1">VLOOKUP(A2040,'Hospitalisation Details'!$A$1:$Q$2344,3,FALSE)</f>
        <v>1995</v>
      </c>
      <c r="M2040" s="10" t="str">
        <f ca="1">VLOOKUP(A2040,'Hospitalisation Details'!$A$1:$Q$2344,5,FALSE)</f>
        <v>Sep</v>
      </c>
      <c r="N2040" s="11">
        <f ca="1">VLOOKUP(A2040,'Hospitalisation Details'!$A$1:$Q$2344,6,FALSE)</f>
        <v>27</v>
      </c>
      <c r="O2040" s="17">
        <f ca="1">VLOOKUP(A2040,'Hospitalisation Details'!$A$1:$Q$2344,7,FALSE)</f>
        <v>34969</v>
      </c>
      <c r="P2040" s="11">
        <f ca="1">VLOOKUP(A2040,'Hospitalisation Details'!$A$1:$Q$2344,10,FALSE)</f>
        <v>31328.27</v>
      </c>
      <c r="Q2040" s="11" t="str">
        <f ca="1">VLOOKUP(A2040,'Hospitalisation Details'!$A$1:$Q$2344,12,FALSE)</f>
        <v>tier - 2</v>
      </c>
      <c r="R2040" s="11" t="str">
        <f ca="1">VLOOKUP(A2040,'Hospitalisation Details'!$A$1:$Q$2344,14,FALSE)</f>
        <v>tier - 2</v>
      </c>
      <c r="S2040" s="11">
        <f ca="1">VLOOKUP(A2040,'Hospitalisation Details'!$A$1:$Q$2344,17,FALSE)</f>
        <v>30</v>
      </c>
      <c r="T2040" s="11" t="str">
        <f ca="1">VLOOKUP(A2040,'Hospitalisation Details'!$A$1:$Q$2336,16,FALSE)</f>
        <v>R1011</v>
      </c>
    </row>
    <row r="2041" ht="15.5" spans="1:20">
      <c r="A2041" s="10" t="s">
        <v>7292</v>
      </c>
      <c r="B2041" s="11" t="str">
        <f>VLOOKUP(A2041,'Customer Names'!$H$6:$K$2340,3,FALSE)</f>
        <v>  Emily G</v>
      </c>
      <c r="C2041" s="11">
        <f>VLOOKUP(A2041,'Medical Examinations'!$A$1:$L$2336,2,FALSE)</f>
        <v>32.12</v>
      </c>
      <c r="D2041" s="11">
        <f>VLOOKUP(A2041,'Medical Examinations'!$A$1:$L$2336,3,FALSE)</f>
        <v>5.33</v>
      </c>
      <c r="E2041" s="11" t="str">
        <f>VLOOKUP(A2041,'Medical Examinations'!$A$1:$L$2336,4,FALSE)</f>
        <v>No</v>
      </c>
      <c r="F2041" s="11" t="str">
        <f>VLOOKUP(A2041,'Medical Examinations'!$A$1:$L$2336,5,FALSE)</f>
        <v>yes</v>
      </c>
      <c r="G2041" s="11" t="str">
        <f>VLOOKUP(A2041,'Medical Examinations'!$A$1:$L$2336,6,FALSE)</f>
        <v>No</v>
      </c>
      <c r="H2041" s="11">
        <f>VLOOKUP(A2041,'Medical Examinations'!$A$1:$L$2336,8,FALSE)</f>
        <v>1</v>
      </c>
      <c r="I2041" s="11" t="str">
        <f>VLOOKUP(A2041,'Medical Examinations'!$A$1:$L$2336,10,FALSE)</f>
        <v>No</v>
      </c>
      <c r="J2041" s="11" t="str">
        <f>VLOOKUP(A2041,'Medical Examinations'!$A$1:$L$2336,11,FALSE)</f>
        <v>Obesity</v>
      </c>
      <c r="K2041" s="11" t="str">
        <f>VLOOKUP(A2041,'Medical Examinations'!$A$1:$L$2336,12,FALSE)</f>
        <v>Normal</v>
      </c>
      <c r="L2041" s="10">
        <f ca="1">VLOOKUP(A2041,'Hospitalisation Details'!$A$1:$Q$2344,3,FALSE)</f>
        <v>1974</v>
      </c>
      <c r="M2041" s="10" t="str">
        <f ca="1">VLOOKUP(A2041,'Hospitalisation Details'!$A$1:$Q$2344,5,FALSE)</f>
        <v>Oct</v>
      </c>
      <c r="N2041" s="11">
        <f ca="1">VLOOKUP(A2041,'Hospitalisation Details'!$A$1:$Q$2344,6,FALSE)</f>
        <v>8</v>
      </c>
      <c r="O2041" s="17">
        <f ca="1">VLOOKUP(A2041,'Hospitalisation Details'!$A$1:$Q$2344,7,FALSE)</f>
        <v>27310</v>
      </c>
      <c r="P2041" s="11">
        <f ca="1">VLOOKUP(A2041,'Hospitalisation Details'!$A$1:$Q$2344,10,FALSE)</f>
        <v>31368.81</v>
      </c>
      <c r="Q2041" s="11" t="str">
        <f ca="1">VLOOKUP(A2041,'Hospitalisation Details'!$A$1:$Q$2344,12,FALSE)</f>
        <v>tier - 2</v>
      </c>
      <c r="R2041" s="11" t="str">
        <f ca="1">VLOOKUP(A2041,'Hospitalisation Details'!$A$1:$Q$2344,14,FALSE)</f>
        <v>tier - 3</v>
      </c>
      <c r="S2041" s="11">
        <f ca="1">VLOOKUP(A2041,'Hospitalisation Details'!$A$1:$Q$2344,17,FALSE)</f>
        <v>51</v>
      </c>
      <c r="T2041" s="11" t="str">
        <f ca="1">VLOOKUP(A2041,'Hospitalisation Details'!$A$1:$Q$2336,16,FALSE)</f>
        <v>R1011</v>
      </c>
    </row>
    <row r="2042" ht="15.5" spans="1:20">
      <c r="A2042" s="10" t="s">
        <v>7296</v>
      </c>
      <c r="B2042" s="11" t="str">
        <f>VLOOKUP(A2042,'Customer Names'!$H$6:$K$2340,3,FALSE)</f>
        <v>  Malcolm</v>
      </c>
      <c r="C2042" s="11">
        <f>VLOOKUP(A2042,'Medical Examinations'!$A$1:$L$2336,2,FALSE)</f>
        <v>27.36</v>
      </c>
      <c r="D2042" s="11">
        <f>VLOOKUP(A2042,'Medical Examinations'!$A$1:$L$2336,3,FALSE)</f>
        <v>6.22</v>
      </c>
      <c r="E2042" s="11" t="str">
        <f>VLOOKUP(A2042,'Medical Examinations'!$A$1:$L$2336,4,FALSE)</f>
        <v>No</v>
      </c>
      <c r="F2042" s="11" t="str">
        <f>VLOOKUP(A2042,'Medical Examinations'!$A$1:$L$2336,5,FALSE)</f>
        <v>No</v>
      </c>
      <c r="G2042" s="11" t="str">
        <f>VLOOKUP(A2042,'Medical Examinations'!$A$1:$L$2336,6,FALSE)</f>
        <v>No</v>
      </c>
      <c r="H2042" s="11">
        <f>VLOOKUP(A2042,'Medical Examinations'!$A$1:$L$2336,8,FALSE)</f>
        <v>0</v>
      </c>
      <c r="I2042" s="11" t="str">
        <f>VLOOKUP(A2042,'Medical Examinations'!$A$1:$L$2336,10,FALSE)</f>
        <v>No</v>
      </c>
      <c r="J2042" s="11" t="str">
        <f>VLOOKUP(A2042,'Medical Examinations'!$A$1:$L$2336,11,FALSE)</f>
        <v>Over Weight</v>
      </c>
      <c r="K2042" s="11" t="str">
        <f>VLOOKUP(A2042,'Medical Examinations'!$A$1:$L$2336,12,FALSE)</f>
        <v>Prediabetes</v>
      </c>
      <c r="L2042" s="10">
        <f ca="1">VLOOKUP(A2042,'Hospitalisation Details'!$A$1:$Q$2344,3,FALSE)</f>
        <v>1975</v>
      </c>
      <c r="M2042" s="10" t="str">
        <f ca="1">VLOOKUP(A2042,'Hospitalisation Details'!$A$1:$Q$2344,5,FALSE)</f>
        <v>Oct</v>
      </c>
      <c r="N2042" s="11">
        <f ca="1">VLOOKUP(A2042,'Hospitalisation Details'!$A$1:$Q$2344,6,FALSE)</f>
        <v>29</v>
      </c>
      <c r="O2042" s="17">
        <f ca="1">VLOOKUP(A2042,'Hospitalisation Details'!$A$1:$Q$2344,7,FALSE)</f>
        <v>27696</v>
      </c>
      <c r="P2042" s="11">
        <f ca="1">VLOOKUP(A2042,'Hospitalisation Details'!$A$1:$Q$2344,10,FALSE)</f>
        <v>31591.82</v>
      </c>
      <c r="Q2042" s="11" t="str">
        <f ca="1">VLOOKUP(A2042,'Hospitalisation Details'!$A$1:$Q$2344,12,FALSE)</f>
        <v>tier - 2</v>
      </c>
      <c r="R2042" s="11" t="str">
        <f ca="1">VLOOKUP(A2042,'Hospitalisation Details'!$A$1:$Q$2344,14,FALSE)</f>
        <v>tier - 1</v>
      </c>
      <c r="S2042" s="11">
        <f ca="1">VLOOKUP(A2042,'Hospitalisation Details'!$A$1:$Q$2344,17,FALSE)</f>
        <v>50</v>
      </c>
      <c r="T2042" s="11" t="str">
        <f ca="1">VLOOKUP(A2042,'Hospitalisation Details'!$A$1:$Q$2336,16,FALSE)</f>
        <v>R1011</v>
      </c>
    </row>
    <row r="2043" ht="15.5" spans="1:20">
      <c r="A2043" s="10" t="s">
        <v>7299</v>
      </c>
      <c r="B2043" s="11" t="str">
        <f>VLOOKUP(A2043,'Customer Names'!$H$6:$K$2340,3,FALSE)</f>
        <v>  Danilo</v>
      </c>
      <c r="C2043" s="11">
        <f>VLOOKUP(A2043,'Medical Examinations'!$A$1:$L$2336,2,FALSE)</f>
        <v>17.385</v>
      </c>
      <c r="D2043" s="11">
        <f>VLOOKUP(A2043,'Medical Examinations'!$A$1:$L$2336,3,FALSE)</f>
        <v>5.84</v>
      </c>
      <c r="E2043" s="11" t="str">
        <f>VLOOKUP(A2043,'Medical Examinations'!$A$1:$L$2336,4,FALSE)</f>
        <v>No</v>
      </c>
      <c r="F2043" s="11" t="str">
        <f>VLOOKUP(A2043,'Medical Examinations'!$A$1:$L$2336,5,FALSE)</f>
        <v>No</v>
      </c>
      <c r="G2043" s="11" t="str">
        <f>VLOOKUP(A2043,'Medical Examinations'!$A$1:$L$2336,6,FALSE)</f>
        <v>No</v>
      </c>
      <c r="H2043" s="11">
        <f>VLOOKUP(A2043,'Medical Examinations'!$A$1:$L$2336,8,FALSE)</f>
        <v>0</v>
      </c>
      <c r="I2043" s="11" t="str">
        <f>VLOOKUP(A2043,'Medical Examinations'!$A$1:$L$2336,10,FALSE)</f>
        <v>No</v>
      </c>
      <c r="J2043" s="11" t="str">
        <f>VLOOKUP(A2043,'Medical Examinations'!$A$1:$L$2336,11,FALSE)</f>
        <v>Under Weight</v>
      </c>
      <c r="K2043" s="11" t="str">
        <f>VLOOKUP(A2043,'Medical Examinations'!$A$1:$L$2336,12,FALSE)</f>
        <v>Prediabetes</v>
      </c>
      <c r="L2043" s="10">
        <f ca="1">VLOOKUP(A2043,'Hospitalisation Details'!$A$1:$Q$2344,3,FALSE)</f>
        <v>1960</v>
      </c>
      <c r="M2043" s="10" t="str">
        <f ca="1">VLOOKUP(A2043,'Hospitalisation Details'!$A$1:$Q$2344,5,FALSE)</f>
        <v>Dec</v>
      </c>
      <c r="N2043" s="11">
        <f ca="1">VLOOKUP(A2043,'Hospitalisation Details'!$A$1:$Q$2344,6,FALSE)</f>
        <v>13</v>
      </c>
      <c r="O2043" s="17">
        <f ca="1">VLOOKUP(A2043,'Hospitalisation Details'!$A$1:$Q$2344,7,FALSE)</f>
        <v>22263</v>
      </c>
      <c r="P2043" s="11">
        <f ca="1">VLOOKUP(A2043,'Hospitalisation Details'!$A$1:$Q$2344,10,FALSE)</f>
        <v>31620</v>
      </c>
      <c r="Q2043" s="11" t="str">
        <f ca="1">VLOOKUP(A2043,'Hospitalisation Details'!$A$1:$Q$2344,12,FALSE)</f>
        <v>tier - 2</v>
      </c>
      <c r="R2043" s="11" t="str">
        <f ca="1">VLOOKUP(A2043,'Hospitalisation Details'!$A$1:$Q$2344,14,FALSE)</f>
        <v>tier - 1</v>
      </c>
      <c r="S2043" s="11">
        <f ca="1">VLOOKUP(A2043,'Hospitalisation Details'!$A$1:$Q$2344,17,FALSE)</f>
        <v>64</v>
      </c>
      <c r="T2043" s="11" t="str">
        <f ca="1">VLOOKUP(A2043,'Hospitalisation Details'!$A$1:$Q$2336,16,FALSE)</f>
        <v>R1024</v>
      </c>
    </row>
    <row r="2044" ht="15.5" spans="1:20">
      <c r="A2044" s="10" t="s">
        <v>7302</v>
      </c>
      <c r="B2044" s="11" t="str">
        <f>VLOOKUP(A2044,'Customer Names'!$H$6:$K$2340,3,FALSE)</f>
        <v>  Mikko</v>
      </c>
      <c r="C2044" s="11">
        <f>VLOOKUP(A2044,'Medical Examinations'!$A$1:$L$2336,2,FALSE)</f>
        <v>30.13</v>
      </c>
      <c r="D2044" s="11">
        <f>VLOOKUP(A2044,'Medical Examinations'!$A$1:$L$2336,3,FALSE)</f>
        <v>5.71</v>
      </c>
      <c r="E2044" s="11" t="str">
        <f>VLOOKUP(A2044,'Medical Examinations'!$A$1:$L$2336,4,FALSE)</f>
        <v>No</v>
      </c>
      <c r="F2044" s="11" t="str">
        <f>VLOOKUP(A2044,'Medical Examinations'!$A$1:$L$2336,5,FALSE)</f>
        <v>yes</v>
      </c>
      <c r="G2044" s="11" t="str">
        <f>VLOOKUP(A2044,'Medical Examinations'!$A$1:$L$2336,6,FALSE)</f>
        <v>No</v>
      </c>
      <c r="H2044" s="11">
        <f>VLOOKUP(A2044,'Medical Examinations'!$A$1:$L$2336,8,FALSE)</f>
        <v>1</v>
      </c>
      <c r="I2044" s="11" t="str">
        <f>VLOOKUP(A2044,'Medical Examinations'!$A$1:$L$2336,10,FALSE)</f>
        <v>No</v>
      </c>
      <c r="J2044" s="11" t="str">
        <f>VLOOKUP(A2044,'Medical Examinations'!$A$1:$L$2336,11,FALSE)</f>
        <v>Obesity</v>
      </c>
      <c r="K2044" s="11" t="str">
        <f>VLOOKUP(A2044,'Medical Examinations'!$A$1:$L$2336,12,FALSE)</f>
        <v>Prediabetes</v>
      </c>
      <c r="L2044" s="10">
        <f ca="1">VLOOKUP(A2044,'Hospitalisation Details'!$A$1:$Q$2344,3,FALSE)</f>
        <v>1977</v>
      </c>
      <c r="M2044" s="10" t="str">
        <f ca="1">VLOOKUP(A2044,'Hospitalisation Details'!$A$1:$Q$2344,5,FALSE)</f>
        <v>Oct</v>
      </c>
      <c r="N2044" s="11">
        <f ca="1">VLOOKUP(A2044,'Hospitalisation Details'!$A$1:$Q$2344,6,FALSE)</f>
        <v>14</v>
      </c>
      <c r="O2044" s="17">
        <f ca="1">VLOOKUP(A2044,'Hospitalisation Details'!$A$1:$Q$2344,7,FALSE)</f>
        <v>28412</v>
      </c>
      <c r="P2044" s="11">
        <f ca="1">VLOOKUP(A2044,'Hospitalisation Details'!$A$1:$Q$2344,10,FALSE)</f>
        <v>31736.7</v>
      </c>
      <c r="Q2044" s="11" t="str">
        <f ca="1">VLOOKUP(A2044,'Hospitalisation Details'!$A$1:$Q$2344,12,FALSE)</f>
        <v>tier - 2</v>
      </c>
      <c r="R2044" s="11" t="str">
        <f ca="1">VLOOKUP(A2044,'Hospitalisation Details'!$A$1:$Q$2344,14,FALSE)</f>
        <v>tier - 2</v>
      </c>
      <c r="S2044" s="11">
        <f ca="1">VLOOKUP(A2044,'Hospitalisation Details'!$A$1:$Q$2344,17,FALSE)</f>
        <v>48</v>
      </c>
      <c r="T2044" s="11" t="str">
        <f ca="1">VLOOKUP(A2044,'Hospitalisation Details'!$A$1:$Q$2336,16,FALSE)</f>
        <v>R1012</v>
      </c>
    </row>
    <row r="2045" ht="15.5" spans="1:20">
      <c r="A2045" s="10" t="s">
        <v>7304</v>
      </c>
      <c r="B2045" s="11" t="str">
        <f>VLOOKUP(A2045,'Customer Names'!$H$6:$K$2340,3,FALSE)</f>
        <v>  Paula C</v>
      </c>
      <c r="C2045" s="11">
        <f>VLOOKUP(A2045,'Medical Examinations'!$A$1:$L$2336,2,FALSE)</f>
        <v>25.44</v>
      </c>
      <c r="D2045" s="11">
        <f>VLOOKUP(A2045,'Medical Examinations'!$A$1:$L$2336,3,FALSE)</f>
        <v>6.04</v>
      </c>
      <c r="E2045" s="11" t="str">
        <f>VLOOKUP(A2045,'Medical Examinations'!$A$1:$L$2336,4,FALSE)</f>
        <v>yes</v>
      </c>
      <c r="F2045" s="11" t="str">
        <f>VLOOKUP(A2045,'Medical Examinations'!$A$1:$L$2336,5,FALSE)</f>
        <v>No</v>
      </c>
      <c r="G2045" s="11" t="str">
        <f>VLOOKUP(A2045,'Medical Examinations'!$A$1:$L$2336,6,FALSE)</f>
        <v>Yes</v>
      </c>
      <c r="H2045" s="11">
        <f>VLOOKUP(A2045,'Medical Examinations'!$A$1:$L$2336,8,FALSE)</f>
        <v>1</v>
      </c>
      <c r="I2045" s="11" t="str">
        <f>VLOOKUP(A2045,'Medical Examinations'!$A$1:$L$2336,10,FALSE)</f>
        <v>No</v>
      </c>
      <c r="J2045" s="11" t="str">
        <f>VLOOKUP(A2045,'Medical Examinations'!$A$1:$L$2336,11,FALSE)</f>
        <v>Over Weight</v>
      </c>
      <c r="K2045" s="11" t="str">
        <f>VLOOKUP(A2045,'Medical Examinations'!$A$1:$L$2336,12,FALSE)</f>
        <v>Prediabetes</v>
      </c>
      <c r="L2045" s="10">
        <f ca="1">VLOOKUP(A2045,'Hospitalisation Details'!$A$1:$Q$2344,3,FALSE)</f>
        <v>1984</v>
      </c>
      <c r="M2045" s="10" t="str">
        <f ca="1">VLOOKUP(A2045,'Hospitalisation Details'!$A$1:$Q$2344,5,FALSE)</f>
        <v>Sep</v>
      </c>
      <c r="N2045" s="11">
        <f ca="1">VLOOKUP(A2045,'Hospitalisation Details'!$A$1:$Q$2344,6,FALSE)</f>
        <v>10</v>
      </c>
      <c r="O2045" s="17">
        <f ca="1">VLOOKUP(A2045,'Hospitalisation Details'!$A$1:$Q$2344,7,FALSE)</f>
        <v>30935</v>
      </c>
      <c r="P2045" s="11">
        <f ca="1">VLOOKUP(A2045,'Hospitalisation Details'!$A$1:$Q$2344,10,FALSE)</f>
        <v>31743.92</v>
      </c>
      <c r="Q2045" s="11" t="str">
        <f ca="1">VLOOKUP(A2045,'Hospitalisation Details'!$A$1:$Q$2344,12,FALSE)</f>
        <v>tier - 2</v>
      </c>
      <c r="R2045" s="11" t="str">
        <f ca="1">VLOOKUP(A2045,'Hospitalisation Details'!$A$1:$Q$2344,14,FALSE)</f>
        <v>tier - 1</v>
      </c>
      <c r="S2045" s="11">
        <f ca="1">VLOOKUP(A2045,'Hospitalisation Details'!$A$1:$Q$2344,17,FALSE)</f>
        <v>41</v>
      </c>
      <c r="T2045" s="11" t="str">
        <f ca="1">VLOOKUP(A2045,'Hospitalisation Details'!$A$1:$Q$2336,16,FALSE)</f>
        <v>R1011</v>
      </c>
    </row>
    <row r="2046" ht="15.5" spans="1:20">
      <c r="A2046" s="10" t="s">
        <v>7308</v>
      </c>
      <c r="B2046" s="11" t="str">
        <f>VLOOKUP(A2046,'Customer Names'!$H$6:$K$2340,3,FALSE)</f>
        <v>  Kirsten N</v>
      </c>
      <c r="C2046" s="11">
        <f>VLOOKUP(A2046,'Medical Examinations'!$A$1:$L$2336,2,FALSE)</f>
        <v>39.805</v>
      </c>
      <c r="D2046" s="11">
        <f>VLOOKUP(A2046,'Medical Examinations'!$A$1:$L$2336,3,FALSE)</f>
        <v>4.38</v>
      </c>
      <c r="E2046" s="11" t="str">
        <f>VLOOKUP(A2046,'Medical Examinations'!$A$1:$L$2336,4,FALSE)</f>
        <v>No</v>
      </c>
      <c r="F2046" s="11" t="str">
        <f>VLOOKUP(A2046,'Medical Examinations'!$A$1:$L$2336,5,FALSE)</f>
        <v>yes</v>
      </c>
      <c r="G2046" s="11" t="str">
        <f>VLOOKUP(A2046,'Medical Examinations'!$A$1:$L$2336,6,FALSE)</f>
        <v>No</v>
      </c>
      <c r="H2046" s="11">
        <f>VLOOKUP(A2046,'Medical Examinations'!$A$1:$L$2336,8,FALSE)</f>
        <v>1</v>
      </c>
      <c r="I2046" s="11" t="str">
        <f>VLOOKUP(A2046,'Medical Examinations'!$A$1:$L$2336,10,FALSE)</f>
        <v>No</v>
      </c>
      <c r="J2046" s="11" t="str">
        <f>VLOOKUP(A2046,'Medical Examinations'!$A$1:$L$2336,11,FALSE)</f>
        <v>Obesity</v>
      </c>
      <c r="K2046" s="11" t="str">
        <f>VLOOKUP(A2046,'Medical Examinations'!$A$1:$L$2336,12,FALSE)</f>
        <v>Normal</v>
      </c>
      <c r="L2046" s="10">
        <f ca="1">VLOOKUP(A2046,'Hospitalisation Details'!$A$1:$Q$2344,3,FALSE)</f>
        <v>1975</v>
      </c>
      <c r="M2046" s="10" t="str">
        <f ca="1">VLOOKUP(A2046,'Hospitalisation Details'!$A$1:$Q$2344,5,FALSE)</f>
        <v>Sep</v>
      </c>
      <c r="N2046" s="11">
        <f ca="1">VLOOKUP(A2046,'Hospitalisation Details'!$A$1:$Q$2344,6,FALSE)</f>
        <v>25</v>
      </c>
      <c r="O2046" s="17">
        <f ca="1">VLOOKUP(A2046,'Hospitalisation Details'!$A$1:$Q$2344,7,FALSE)</f>
        <v>27662</v>
      </c>
      <c r="P2046" s="11">
        <f ca="1">VLOOKUP(A2046,'Hospitalisation Details'!$A$1:$Q$2344,10,FALSE)</f>
        <v>31897.1</v>
      </c>
      <c r="Q2046" s="11" t="str">
        <f ca="1">VLOOKUP(A2046,'Hospitalisation Details'!$A$1:$Q$2344,12,FALSE)</f>
        <v>tier - 2</v>
      </c>
      <c r="R2046" s="11" t="str">
        <f ca="1">VLOOKUP(A2046,'Hospitalisation Details'!$A$1:$Q$2344,14,FALSE)</f>
        <v>tier - 3</v>
      </c>
      <c r="S2046" s="11">
        <f ca="1">VLOOKUP(A2046,'Hospitalisation Details'!$A$1:$Q$2344,17,FALSE)</f>
        <v>50</v>
      </c>
      <c r="T2046" s="11" t="str">
        <f ca="1">VLOOKUP(A2046,'Hospitalisation Details'!$A$1:$Q$2336,16,FALSE)</f>
        <v>R1011</v>
      </c>
    </row>
    <row r="2047" ht="15.5" spans="1:20">
      <c r="A2047" s="10" t="s">
        <v>7310</v>
      </c>
      <c r="B2047" s="11" t="str">
        <f>VLOOKUP(A2047,'Customer Names'!$H$6:$K$2340,3,FALSE)</f>
        <v>  Christy</v>
      </c>
      <c r="C2047" s="11">
        <f>VLOOKUP(A2047,'Medical Examinations'!$A$1:$L$2336,2,FALSE)</f>
        <v>30.4</v>
      </c>
      <c r="D2047" s="11">
        <f>VLOOKUP(A2047,'Medical Examinations'!$A$1:$L$2336,3,FALSE)</f>
        <v>5.56</v>
      </c>
      <c r="E2047" s="11" t="str">
        <f>VLOOKUP(A2047,'Medical Examinations'!$A$1:$L$2336,4,FALSE)</f>
        <v>yes</v>
      </c>
      <c r="F2047" s="11" t="str">
        <f>VLOOKUP(A2047,'Medical Examinations'!$A$1:$L$2336,5,FALSE)</f>
        <v>yes</v>
      </c>
      <c r="G2047" s="11" t="str">
        <f>VLOOKUP(A2047,'Medical Examinations'!$A$1:$L$2336,6,FALSE)</f>
        <v>No</v>
      </c>
      <c r="H2047" s="11">
        <f>VLOOKUP(A2047,'Medical Examinations'!$A$1:$L$2336,8,FALSE)</f>
        <v>1</v>
      </c>
      <c r="I2047" s="11" t="str">
        <f>VLOOKUP(A2047,'Medical Examinations'!$A$1:$L$2336,10,FALSE)</f>
        <v>No</v>
      </c>
      <c r="J2047" s="11" t="str">
        <f>VLOOKUP(A2047,'Medical Examinations'!$A$1:$L$2336,11,FALSE)</f>
        <v>Obesity</v>
      </c>
      <c r="K2047" s="11" t="str">
        <f>VLOOKUP(A2047,'Medical Examinations'!$A$1:$L$2336,12,FALSE)</f>
        <v>Normal</v>
      </c>
      <c r="L2047" s="10">
        <f ca="1">VLOOKUP(A2047,'Hospitalisation Details'!$A$1:$Q$2344,3,FALSE)</f>
        <v>1972</v>
      </c>
      <c r="M2047" s="10" t="str">
        <f ca="1">VLOOKUP(A2047,'Hospitalisation Details'!$A$1:$Q$2344,5,FALSE)</f>
        <v>Sep</v>
      </c>
      <c r="N2047" s="11">
        <f ca="1">VLOOKUP(A2047,'Hospitalisation Details'!$A$1:$Q$2344,6,FALSE)</f>
        <v>21</v>
      </c>
      <c r="O2047" s="17">
        <f ca="1">VLOOKUP(A2047,'Hospitalisation Details'!$A$1:$Q$2344,7,FALSE)</f>
        <v>26563</v>
      </c>
      <c r="P2047" s="11">
        <f ca="1">VLOOKUP(A2047,'Hospitalisation Details'!$A$1:$Q$2344,10,FALSE)</f>
        <v>31980.89</v>
      </c>
      <c r="Q2047" s="11" t="str">
        <f ca="1">VLOOKUP(A2047,'Hospitalisation Details'!$A$1:$Q$2344,12,FALSE)</f>
        <v>tier - 2</v>
      </c>
      <c r="R2047" s="11" t="str">
        <f ca="1">VLOOKUP(A2047,'Hospitalisation Details'!$A$1:$Q$2344,14,FALSE)</f>
        <v>tier - 1</v>
      </c>
      <c r="S2047" s="11">
        <f ca="1">VLOOKUP(A2047,'Hospitalisation Details'!$A$1:$Q$2344,17,FALSE)</f>
        <v>53</v>
      </c>
      <c r="T2047" s="11" t="str">
        <f ca="1">VLOOKUP(A2047,'Hospitalisation Details'!$A$1:$Q$2336,16,FALSE)</f>
        <v>R1011</v>
      </c>
    </row>
    <row r="2048" ht="15.5" spans="1:20">
      <c r="A2048" s="10" t="s">
        <v>7314</v>
      </c>
      <c r="B2048" s="11" t="str">
        <f>VLOOKUP(A2048,'Customer Names'!$H$6:$K$2340,3,FALSE)</f>
        <v>  Jennifer</v>
      </c>
      <c r="C2048" s="11">
        <f>VLOOKUP(A2048,'Medical Examinations'!$A$1:$L$2336,2,FALSE)</f>
        <v>23.18</v>
      </c>
      <c r="D2048" s="11">
        <f>VLOOKUP(A2048,'Medical Examinations'!$A$1:$L$2336,3,FALSE)</f>
        <v>4.24</v>
      </c>
      <c r="E2048" s="11" t="str">
        <f>VLOOKUP(A2048,'Medical Examinations'!$A$1:$L$2336,4,FALSE)</f>
        <v>No</v>
      </c>
      <c r="F2048" s="11" t="str">
        <f>VLOOKUP(A2048,'Medical Examinations'!$A$1:$L$2336,5,FALSE)</f>
        <v>yes</v>
      </c>
      <c r="G2048" s="11" t="str">
        <f>VLOOKUP(A2048,'Medical Examinations'!$A$1:$L$2336,6,FALSE)</f>
        <v>No</v>
      </c>
      <c r="H2048" s="11">
        <f>VLOOKUP(A2048,'Medical Examinations'!$A$1:$L$2336,8,FALSE)</f>
        <v>1</v>
      </c>
      <c r="I2048" s="11" t="str">
        <f>VLOOKUP(A2048,'Medical Examinations'!$A$1:$L$2336,10,FALSE)</f>
        <v>No</v>
      </c>
      <c r="J2048" s="11" t="str">
        <f>VLOOKUP(A2048,'Medical Examinations'!$A$1:$L$2336,11,FALSE)</f>
        <v>Normal Weight</v>
      </c>
      <c r="K2048" s="11" t="str">
        <f>VLOOKUP(A2048,'Medical Examinations'!$A$1:$L$2336,12,FALSE)</f>
        <v>Normal</v>
      </c>
      <c r="L2048" s="10">
        <f ca="1">VLOOKUP(A2048,'Hospitalisation Details'!$A$1:$Q$2344,3,FALSE)</f>
        <v>1993</v>
      </c>
      <c r="M2048" s="10" t="str">
        <f ca="1">VLOOKUP(A2048,'Hospitalisation Details'!$A$1:$Q$2344,5,FALSE)</f>
        <v>Sep</v>
      </c>
      <c r="N2048" s="11">
        <f ca="1">VLOOKUP(A2048,'Hospitalisation Details'!$A$1:$Q$2344,6,FALSE)</f>
        <v>13</v>
      </c>
      <c r="O2048" s="17">
        <f ca="1">VLOOKUP(A2048,'Hospitalisation Details'!$A$1:$Q$2344,7,FALSE)</f>
        <v>34225</v>
      </c>
      <c r="P2048" s="11">
        <f ca="1">VLOOKUP(A2048,'Hospitalisation Details'!$A$1:$Q$2344,10,FALSE)</f>
        <v>32086.21</v>
      </c>
      <c r="Q2048" s="11" t="str">
        <f ca="1">VLOOKUP(A2048,'Hospitalisation Details'!$A$1:$Q$2344,12,FALSE)</f>
        <v>tier - 1</v>
      </c>
      <c r="R2048" s="11" t="str">
        <f ca="1">VLOOKUP(A2048,'Hospitalisation Details'!$A$1:$Q$2344,14,FALSE)</f>
        <v>tier - 3</v>
      </c>
      <c r="S2048" s="11">
        <f ca="1">VLOOKUP(A2048,'Hospitalisation Details'!$A$1:$Q$2344,17,FALSE)</f>
        <v>32</v>
      </c>
      <c r="T2048" s="11" t="str">
        <f ca="1">VLOOKUP(A2048,'Hospitalisation Details'!$A$1:$Q$2336,16,FALSE)</f>
        <v>R1011</v>
      </c>
    </row>
    <row r="2049" ht="15.5" spans="1:20">
      <c r="A2049" s="10" t="s">
        <v>7318</v>
      </c>
      <c r="B2049" s="11" t="str">
        <f>VLOOKUP(A2049,'Customer Names'!$H$6:$K$2340,3,FALSE)</f>
        <v>  Jingjing</v>
      </c>
      <c r="C2049" s="11">
        <f>VLOOKUP(A2049,'Medical Examinations'!$A$1:$L$2336,2,FALSE)</f>
        <v>39.615</v>
      </c>
      <c r="D2049" s="11">
        <f>VLOOKUP(A2049,'Medical Examinations'!$A$1:$L$2336,3,FALSE)</f>
        <v>6.32</v>
      </c>
      <c r="E2049" s="11" t="str">
        <f>VLOOKUP(A2049,'Medical Examinations'!$A$1:$L$2336,4,FALSE)</f>
        <v>No</v>
      </c>
      <c r="F2049" s="11" t="str">
        <f>VLOOKUP(A2049,'Medical Examinations'!$A$1:$L$2336,5,FALSE)</f>
        <v>No</v>
      </c>
      <c r="G2049" s="11" t="str">
        <f>VLOOKUP(A2049,'Medical Examinations'!$A$1:$L$2336,6,FALSE)</f>
        <v>Yes</v>
      </c>
      <c r="H2049" s="11">
        <f>VLOOKUP(A2049,'Medical Examinations'!$A$1:$L$2336,8,FALSE)</f>
        <v>1</v>
      </c>
      <c r="I2049" s="11" t="str">
        <f>VLOOKUP(A2049,'Medical Examinations'!$A$1:$L$2336,10,FALSE)</f>
        <v>No</v>
      </c>
      <c r="J2049" s="11" t="str">
        <f>VLOOKUP(A2049,'Medical Examinations'!$A$1:$L$2336,11,FALSE)</f>
        <v>Obesity</v>
      </c>
      <c r="K2049" s="11" t="str">
        <f>VLOOKUP(A2049,'Medical Examinations'!$A$1:$L$2336,12,FALSE)</f>
        <v>Prediabetes</v>
      </c>
      <c r="L2049" s="10">
        <f ca="1">VLOOKUP(A2049,'Hospitalisation Details'!$A$1:$Q$2344,3,FALSE)</f>
        <v>1978</v>
      </c>
      <c r="M2049" s="10" t="str">
        <f ca="1">VLOOKUP(A2049,'Hospitalisation Details'!$A$1:$Q$2344,5,FALSE)</f>
        <v>Nov</v>
      </c>
      <c r="N2049" s="11">
        <f ca="1">VLOOKUP(A2049,'Hospitalisation Details'!$A$1:$Q$2344,6,FALSE)</f>
        <v>10</v>
      </c>
      <c r="O2049" s="17">
        <f ca="1">VLOOKUP(A2049,'Hospitalisation Details'!$A$1:$Q$2344,7,FALSE)</f>
        <v>28804</v>
      </c>
      <c r="P2049" s="11">
        <f ca="1">VLOOKUP(A2049,'Hospitalisation Details'!$A$1:$Q$2344,10,FALSE)</f>
        <v>32108.66</v>
      </c>
      <c r="Q2049" s="11" t="str">
        <f ca="1">VLOOKUP(A2049,'Hospitalisation Details'!$A$1:$Q$2344,12,FALSE)</f>
        <v>tier - 1</v>
      </c>
      <c r="R2049" s="11" t="str">
        <f ca="1">VLOOKUP(A2049,'Hospitalisation Details'!$A$1:$Q$2344,14,FALSE)</f>
        <v>tier - 3</v>
      </c>
      <c r="S2049" s="11">
        <f ca="1">VLOOKUP(A2049,'Hospitalisation Details'!$A$1:$Q$2344,17,FALSE)</f>
        <v>46</v>
      </c>
      <c r="T2049" s="11" t="str">
        <f ca="1">VLOOKUP(A2049,'Hospitalisation Details'!$A$1:$Q$2336,16,FALSE)</f>
        <v>R1017</v>
      </c>
    </row>
    <row r="2050" ht="15.5" spans="1:20">
      <c r="A2050" s="10" t="s">
        <v>7322</v>
      </c>
      <c r="B2050" s="11" t="str">
        <f>VLOOKUP(A2050,'Customer Names'!$H$6:$K$2340,3,FALSE)</f>
        <v>  Morgan</v>
      </c>
      <c r="C2050" s="11">
        <f>VLOOKUP(A2050,'Medical Examinations'!$A$1:$L$2336,2,FALSE)</f>
        <v>30.59</v>
      </c>
      <c r="D2050" s="11">
        <f>VLOOKUP(A2050,'Medical Examinations'!$A$1:$L$2336,3,FALSE)</f>
        <v>6.3</v>
      </c>
      <c r="E2050" s="11" t="str">
        <f>VLOOKUP(A2050,'Medical Examinations'!$A$1:$L$2336,4,FALSE)</f>
        <v>yes</v>
      </c>
      <c r="F2050" s="11" t="str">
        <f>VLOOKUP(A2050,'Medical Examinations'!$A$1:$L$2336,5,FALSE)</f>
        <v>No</v>
      </c>
      <c r="G2050" s="11" t="str">
        <f>VLOOKUP(A2050,'Medical Examinations'!$A$1:$L$2336,6,FALSE)</f>
        <v>Yes</v>
      </c>
      <c r="H2050" s="11">
        <f>VLOOKUP(A2050,'Medical Examinations'!$A$1:$L$2336,8,FALSE)</f>
        <v>1</v>
      </c>
      <c r="I2050" s="11" t="str">
        <f>VLOOKUP(A2050,'Medical Examinations'!$A$1:$L$2336,10,FALSE)</f>
        <v>No</v>
      </c>
      <c r="J2050" s="11" t="str">
        <f>VLOOKUP(A2050,'Medical Examinations'!$A$1:$L$2336,11,FALSE)</f>
        <v>Obesity</v>
      </c>
      <c r="K2050" s="11" t="str">
        <f>VLOOKUP(A2050,'Medical Examinations'!$A$1:$L$2336,12,FALSE)</f>
        <v>Prediabetes</v>
      </c>
      <c r="L2050" s="10">
        <f ca="1">VLOOKUP(A2050,'Hospitalisation Details'!$A$1:$Q$2344,3,FALSE)</f>
        <v>1969</v>
      </c>
      <c r="M2050" s="10" t="str">
        <f ca="1">VLOOKUP(A2050,'Hospitalisation Details'!$A$1:$Q$2344,5,FALSE)</f>
        <v>Sep</v>
      </c>
      <c r="N2050" s="11">
        <f ca="1">VLOOKUP(A2050,'Hospitalisation Details'!$A$1:$Q$2344,6,FALSE)</f>
        <v>11</v>
      </c>
      <c r="O2050" s="17">
        <f ca="1">VLOOKUP(A2050,'Hospitalisation Details'!$A$1:$Q$2344,7,FALSE)</f>
        <v>25457</v>
      </c>
      <c r="P2050" s="11">
        <f ca="1">VLOOKUP(A2050,'Hospitalisation Details'!$A$1:$Q$2344,10,FALSE)</f>
        <v>32192.76</v>
      </c>
      <c r="Q2050" s="11" t="str">
        <f ca="1">VLOOKUP(A2050,'Hospitalisation Details'!$A$1:$Q$2344,12,FALSE)</f>
        <v>tier - 1</v>
      </c>
      <c r="R2050" s="11" t="str">
        <f ca="1">VLOOKUP(A2050,'Hospitalisation Details'!$A$1:$Q$2344,14,FALSE)</f>
        <v>tier - 2</v>
      </c>
      <c r="S2050" s="11">
        <f ca="1">VLOOKUP(A2050,'Hospitalisation Details'!$A$1:$Q$2344,17,FALSE)</f>
        <v>56</v>
      </c>
      <c r="T2050" s="11" t="str">
        <f ca="1">VLOOKUP(A2050,'Hospitalisation Details'!$A$1:$Q$2336,16,FALSE)</f>
        <v>R1011</v>
      </c>
    </row>
    <row r="2051" ht="15.5" spans="1:20">
      <c r="A2051" s="10" t="s">
        <v>7326</v>
      </c>
      <c r="B2051" s="11" t="str">
        <f>VLOOKUP(A2051,'Customer Names'!$H$6:$K$2340,3,FALSE)</f>
        <v>  Patrick J</v>
      </c>
      <c r="C2051" s="11">
        <f>VLOOKUP(A2051,'Medical Examinations'!$A$1:$L$2336,2,FALSE)</f>
        <v>16.72</v>
      </c>
      <c r="D2051" s="11">
        <f>VLOOKUP(A2051,'Medical Examinations'!$A$1:$L$2336,3,FALSE)</f>
        <v>4.38</v>
      </c>
      <c r="E2051" s="11" t="str">
        <f>VLOOKUP(A2051,'Medical Examinations'!$A$1:$L$2336,4,FALSE)</f>
        <v>yes</v>
      </c>
      <c r="F2051" s="11" t="str">
        <f>VLOOKUP(A2051,'Medical Examinations'!$A$1:$L$2336,5,FALSE)</f>
        <v>No</v>
      </c>
      <c r="G2051" s="11" t="str">
        <f>VLOOKUP(A2051,'Medical Examinations'!$A$1:$L$2336,6,FALSE)</f>
        <v>No</v>
      </c>
      <c r="H2051" s="11">
        <f>VLOOKUP(A2051,'Medical Examinations'!$A$1:$L$2336,8,FALSE)</f>
        <v>1</v>
      </c>
      <c r="I2051" s="11" t="str">
        <f>VLOOKUP(A2051,'Medical Examinations'!$A$1:$L$2336,10,FALSE)</f>
        <v>No</v>
      </c>
      <c r="J2051" s="11" t="str">
        <f>VLOOKUP(A2051,'Medical Examinations'!$A$1:$L$2336,11,FALSE)</f>
        <v>Under Weight</v>
      </c>
      <c r="K2051" s="11" t="str">
        <f>VLOOKUP(A2051,'Medical Examinations'!$A$1:$L$2336,12,FALSE)</f>
        <v>Normal</v>
      </c>
      <c r="L2051" s="10">
        <f ca="1">VLOOKUP(A2051,'Hospitalisation Details'!$A$1:$Q$2344,3,FALSE)</f>
        <v>1994</v>
      </c>
      <c r="M2051" s="10" t="str">
        <f ca="1">VLOOKUP(A2051,'Hospitalisation Details'!$A$1:$Q$2344,5,FALSE)</f>
        <v>Sep</v>
      </c>
      <c r="N2051" s="11">
        <f ca="1">VLOOKUP(A2051,'Hospitalisation Details'!$A$1:$Q$2344,6,FALSE)</f>
        <v>8</v>
      </c>
      <c r="O2051" s="17">
        <f ca="1">VLOOKUP(A2051,'Hospitalisation Details'!$A$1:$Q$2344,7,FALSE)</f>
        <v>34585</v>
      </c>
      <c r="P2051" s="11">
        <f ca="1">VLOOKUP(A2051,'Hospitalisation Details'!$A$1:$Q$2344,10,FALSE)</f>
        <v>32222.81</v>
      </c>
      <c r="Q2051" s="11" t="str">
        <f ca="1">VLOOKUP(A2051,'Hospitalisation Details'!$A$1:$Q$2344,12,FALSE)</f>
        <v>tier - 2</v>
      </c>
      <c r="R2051" s="11" t="str">
        <f ca="1">VLOOKUP(A2051,'Hospitalisation Details'!$A$1:$Q$2344,14,FALSE)</f>
        <v>tier - 1</v>
      </c>
      <c r="S2051" s="11">
        <f ca="1">VLOOKUP(A2051,'Hospitalisation Details'!$A$1:$Q$2344,17,FALSE)</f>
        <v>31</v>
      </c>
      <c r="T2051" s="11" t="str">
        <f ca="1">VLOOKUP(A2051,'Hospitalisation Details'!$A$1:$Q$2336,16,FALSE)</f>
        <v>R1011</v>
      </c>
    </row>
    <row r="2052" ht="15.5" spans="1:20">
      <c r="A2052" s="10" t="s">
        <v>7330</v>
      </c>
      <c r="B2052" s="11" t="str">
        <f>VLOOKUP(A2052,'Customer Names'!$H$6:$K$2340,3,FALSE)</f>
        <v>  Frankline</v>
      </c>
      <c r="C2052" s="11">
        <f>VLOOKUP(A2052,'Medical Examinations'!$A$1:$L$2336,2,FALSE)</f>
        <v>26.22</v>
      </c>
      <c r="D2052" s="11">
        <f>VLOOKUP(A2052,'Medical Examinations'!$A$1:$L$2336,3,FALSE)</f>
        <v>4.65</v>
      </c>
      <c r="E2052" s="11" t="str">
        <f>VLOOKUP(A2052,'Medical Examinations'!$A$1:$L$2336,4,FALSE)</f>
        <v>yes</v>
      </c>
      <c r="F2052" s="11" t="str">
        <f>VLOOKUP(A2052,'Medical Examinations'!$A$1:$L$2336,5,FALSE)</f>
        <v>No</v>
      </c>
      <c r="G2052" s="11" t="str">
        <f>VLOOKUP(A2052,'Medical Examinations'!$A$1:$L$2336,6,FALSE)</f>
        <v>Yes</v>
      </c>
      <c r="H2052" s="11">
        <f>VLOOKUP(A2052,'Medical Examinations'!$A$1:$L$2336,8,FALSE)</f>
        <v>1</v>
      </c>
      <c r="I2052" s="11" t="str">
        <f>VLOOKUP(A2052,'Medical Examinations'!$A$1:$L$2336,10,FALSE)</f>
        <v>No</v>
      </c>
      <c r="J2052" s="11" t="str">
        <f>VLOOKUP(A2052,'Medical Examinations'!$A$1:$L$2336,11,FALSE)</f>
        <v>Over Weight</v>
      </c>
      <c r="K2052" s="11" t="str">
        <f>VLOOKUP(A2052,'Medical Examinations'!$A$1:$L$2336,12,FALSE)</f>
        <v>Normal</v>
      </c>
      <c r="L2052" s="10">
        <f ca="1">VLOOKUP(A2052,'Hospitalisation Details'!$A$1:$Q$2344,3,FALSE)</f>
        <v>1975</v>
      </c>
      <c r="M2052" s="10" t="str">
        <f ca="1">VLOOKUP(A2052,'Hospitalisation Details'!$A$1:$Q$2344,5,FALSE)</f>
        <v>Dec</v>
      </c>
      <c r="N2052" s="11">
        <f ca="1">VLOOKUP(A2052,'Hospitalisation Details'!$A$1:$Q$2344,6,FALSE)</f>
        <v>17</v>
      </c>
      <c r="O2052" s="17">
        <f ca="1">VLOOKUP(A2052,'Hospitalisation Details'!$A$1:$Q$2344,7,FALSE)</f>
        <v>27745</v>
      </c>
      <c r="P2052" s="11">
        <f ca="1">VLOOKUP(A2052,'Hospitalisation Details'!$A$1:$Q$2344,10,FALSE)</f>
        <v>32259.96</v>
      </c>
      <c r="Q2052" s="11" t="str">
        <f ca="1">VLOOKUP(A2052,'Hospitalisation Details'!$A$1:$Q$2344,12,FALSE)</f>
        <v>tier - 2</v>
      </c>
      <c r="R2052" s="11" t="str">
        <f ca="1">VLOOKUP(A2052,'Hospitalisation Details'!$A$1:$Q$2344,14,FALSE)</f>
        <v>tier - 3</v>
      </c>
      <c r="S2052" s="11">
        <f ca="1">VLOOKUP(A2052,'Hospitalisation Details'!$A$1:$Q$2344,17,FALSE)</f>
        <v>49</v>
      </c>
      <c r="T2052" s="11" t="str">
        <f ca="1">VLOOKUP(A2052,'Hospitalisation Details'!$A$1:$Q$2336,16,FALSE)</f>
        <v>R1012</v>
      </c>
    </row>
    <row r="2053" ht="15.5" spans="1:20">
      <c r="A2053" s="10" t="s">
        <v>7332</v>
      </c>
      <c r="B2053" s="11" t="str">
        <f>VLOOKUP(A2053,'Customer Names'!$H$6:$K$2340,3,FALSE)</f>
        <v>  Laura T</v>
      </c>
      <c r="C2053" s="11">
        <f>VLOOKUP(A2053,'Medical Examinations'!$A$1:$L$2336,2,FALSE)</f>
        <v>31.825</v>
      </c>
      <c r="D2053" s="11">
        <f>VLOOKUP(A2053,'Medical Examinations'!$A$1:$L$2336,3,FALSE)</f>
        <v>4.7</v>
      </c>
      <c r="E2053" s="11" t="str">
        <f>VLOOKUP(A2053,'Medical Examinations'!$A$1:$L$2336,4,FALSE)</f>
        <v>No</v>
      </c>
      <c r="F2053" s="11" t="str">
        <f>VLOOKUP(A2053,'Medical Examinations'!$A$1:$L$2336,5,FALSE)</f>
        <v>No</v>
      </c>
      <c r="G2053" s="11" t="str">
        <f>VLOOKUP(A2053,'Medical Examinations'!$A$1:$L$2336,6,FALSE)</f>
        <v>Yes</v>
      </c>
      <c r="H2053" s="11">
        <f>VLOOKUP(A2053,'Medical Examinations'!$A$1:$L$2336,8,FALSE)</f>
        <v>1</v>
      </c>
      <c r="I2053" s="11" t="str">
        <f>VLOOKUP(A2053,'Medical Examinations'!$A$1:$L$2336,10,FALSE)</f>
        <v>No</v>
      </c>
      <c r="J2053" s="11" t="str">
        <f>VLOOKUP(A2053,'Medical Examinations'!$A$1:$L$2336,11,FALSE)</f>
        <v>Obesity</v>
      </c>
      <c r="K2053" s="11" t="str">
        <f>VLOOKUP(A2053,'Medical Examinations'!$A$1:$L$2336,12,FALSE)</f>
        <v>Normal</v>
      </c>
      <c r="L2053" s="10">
        <f ca="1">VLOOKUP(A2053,'Hospitalisation Details'!$A$1:$Q$2344,3,FALSE)</f>
        <v>1986</v>
      </c>
      <c r="M2053" s="10" t="str">
        <f ca="1">VLOOKUP(A2053,'Hospitalisation Details'!$A$1:$Q$2344,5,FALSE)</f>
        <v>Dec</v>
      </c>
      <c r="N2053" s="11">
        <f ca="1">VLOOKUP(A2053,'Hospitalisation Details'!$A$1:$Q$2344,6,FALSE)</f>
        <v>2</v>
      </c>
      <c r="O2053" s="17">
        <f ca="1">VLOOKUP(A2053,'Hospitalisation Details'!$A$1:$Q$2344,7,FALSE)</f>
        <v>31748</v>
      </c>
      <c r="P2053" s="11">
        <f ca="1">VLOOKUP(A2053,'Hospitalisation Details'!$A$1:$Q$2344,10,FALSE)</f>
        <v>32288.49</v>
      </c>
      <c r="Q2053" s="11" t="str">
        <f ca="1">VLOOKUP(A2053,'Hospitalisation Details'!$A$1:$Q$2344,12,FALSE)</f>
        <v>tier - 2</v>
      </c>
      <c r="R2053" s="11" t="str">
        <f ca="1">VLOOKUP(A2053,'Hospitalisation Details'!$A$1:$Q$2344,14,FALSE)</f>
        <v>tier - 2</v>
      </c>
      <c r="S2053" s="11">
        <f ca="1">VLOOKUP(A2053,'Hospitalisation Details'!$A$1:$Q$2344,17,FALSE)</f>
        <v>38</v>
      </c>
      <c r="T2053" s="11" t="str">
        <f ca="1">VLOOKUP(A2053,'Hospitalisation Details'!$A$1:$Q$2336,16,FALSE)</f>
        <v>R1011</v>
      </c>
    </row>
    <row r="2054" ht="15.5" spans="1:20">
      <c r="A2054" s="10" t="s">
        <v>7336</v>
      </c>
      <c r="B2054" s="11" t="str">
        <f>VLOOKUP(A2054,'Customer Names'!$H$6:$K$2340,3,FALSE)</f>
        <v>  Natalia</v>
      </c>
      <c r="C2054" s="11">
        <f>VLOOKUP(A2054,'Medical Examinations'!$A$1:$L$2336,2,FALSE)</f>
        <v>25.745</v>
      </c>
      <c r="D2054" s="11">
        <f>VLOOKUP(A2054,'Medical Examinations'!$A$1:$L$2336,3,FALSE)</f>
        <v>4.34</v>
      </c>
      <c r="E2054" s="11" t="str">
        <f>VLOOKUP(A2054,'Medical Examinations'!$A$1:$L$2336,4,FALSE)</f>
        <v>No</v>
      </c>
      <c r="F2054" s="11" t="str">
        <f>VLOOKUP(A2054,'Medical Examinations'!$A$1:$L$2336,5,FALSE)</f>
        <v>No</v>
      </c>
      <c r="G2054" s="11" t="str">
        <f>VLOOKUP(A2054,'Medical Examinations'!$A$1:$L$2336,6,FALSE)</f>
        <v>Yes</v>
      </c>
      <c r="H2054" s="11">
        <f>VLOOKUP(A2054,'Medical Examinations'!$A$1:$L$2336,8,FALSE)</f>
        <v>1</v>
      </c>
      <c r="I2054" s="11" t="str">
        <f>VLOOKUP(A2054,'Medical Examinations'!$A$1:$L$2336,10,FALSE)</f>
        <v>No</v>
      </c>
      <c r="J2054" s="11" t="str">
        <f>VLOOKUP(A2054,'Medical Examinations'!$A$1:$L$2336,11,FALSE)</f>
        <v>Over Weight</v>
      </c>
      <c r="K2054" s="11" t="str">
        <f>VLOOKUP(A2054,'Medical Examinations'!$A$1:$L$2336,12,FALSE)</f>
        <v>Normal</v>
      </c>
      <c r="L2054" s="10">
        <f ca="1">VLOOKUP(A2054,'Hospitalisation Details'!$A$1:$Q$2344,3,FALSE)</f>
        <v>1972</v>
      </c>
      <c r="M2054" s="10" t="str">
        <f ca="1">VLOOKUP(A2054,'Hospitalisation Details'!$A$1:$Q$2344,5,FALSE)</f>
        <v>Oct</v>
      </c>
      <c r="N2054" s="11">
        <f ca="1">VLOOKUP(A2054,'Hospitalisation Details'!$A$1:$Q$2344,6,FALSE)</f>
        <v>19</v>
      </c>
      <c r="O2054" s="17">
        <f ca="1">VLOOKUP(A2054,'Hospitalisation Details'!$A$1:$Q$2344,7,FALSE)</f>
        <v>26591</v>
      </c>
      <c r="P2054" s="11">
        <f ca="1">VLOOKUP(A2054,'Hospitalisation Details'!$A$1:$Q$2344,10,FALSE)</f>
        <v>32428.63</v>
      </c>
      <c r="Q2054" s="11" t="str">
        <f ca="1">VLOOKUP(A2054,'Hospitalisation Details'!$A$1:$Q$2344,12,FALSE)</f>
        <v>tier - 2</v>
      </c>
      <c r="R2054" s="11" t="str">
        <f ca="1">VLOOKUP(A2054,'Hospitalisation Details'!$A$1:$Q$2344,14,FALSE)</f>
        <v>tier - 2</v>
      </c>
      <c r="S2054" s="11">
        <f ca="1">VLOOKUP(A2054,'Hospitalisation Details'!$A$1:$Q$2344,17,FALSE)</f>
        <v>53</v>
      </c>
      <c r="T2054" s="11" t="str">
        <f ca="1">VLOOKUP(A2054,'Hospitalisation Details'!$A$1:$Q$2336,16,FALSE)</f>
        <v>R1011</v>
      </c>
    </row>
    <row r="2055" ht="15.5" spans="1:20">
      <c r="A2055" s="10" t="s">
        <v>7339</v>
      </c>
      <c r="B2055" s="11" t="str">
        <f>VLOOKUP(A2055,'Customer Names'!$H$6:$K$2340,3,FALSE)</f>
        <v>  Jennifer L</v>
      </c>
      <c r="C2055" s="11">
        <f>VLOOKUP(A2055,'Medical Examinations'!$A$1:$L$2336,2,FALSE)</f>
        <v>24.605</v>
      </c>
      <c r="D2055" s="11">
        <f>VLOOKUP(A2055,'Medical Examinations'!$A$1:$L$2336,3,FALSE)</f>
        <v>5.62</v>
      </c>
      <c r="E2055" s="11" t="str">
        <f>VLOOKUP(A2055,'Medical Examinations'!$A$1:$L$2336,4,FALSE)</f>
        <v>No</v>
      </c>
      <c r="F2055" s="11" t="str">
        <f>VLOOKUP(A2055,'Medical Examinations'!$A$1:$L$2336,5,FALSE)</f>
        <v>No</v>
      </c>
      <c r="G2055" s="11" t="str">
        <f>VLOOKUP(A2055,'Medical Examinations'!$A$1:$L$2336,6,FALSE)</f>
        <v>Yes</v>
      </c>
      <c r="H2055" s="11">
        <f>VLOOKUP(A2055,'Medical Examinations'!$A$1:$L$2336,8,FALSE)</f>
        <v>1</v>
      </c>
      <c r="I2055" s="11" t="str">
        <f>VLOOKUP(A2055,'Medical Examinations'!$A$1:$L$2336,10,FALSE)</f>
        <v>No</v>
      </c>
      <c r="J2055" s="11" t="str">
        <f>VLOOKUP(A2055,'Medical Examinations'!$A$1:$L$2336,11,FALSE)</f>
        <v>Normal Weight</v>
      </c>
      <c r="K2055" s="11" t="str">
        <f>VLOOKUP(A2055,'Medical Examinations'!$A$1:$L$2336,12,FALSE)</f>
        <v>Normal</v>
      </c>
      <c r="L2055" s="10">
        <f ca="1">VLOOKUP(A2055,'Hospitalisation Details'!$A$1:$Q$2344,3,FALSE)</f>
        <v>1976</v>
      </c>
      <c r="M2055" s="10" t="str">
        <f ca="1">VLOOKUP(A2055,'Hospitalisation Details'!$A$1:$Q$2344,5,FALSE)</f>
        <v>Aug</v>
      </c>
      <c r="N2055" s="11">
        <f ca="1">VLOOKUP(A2055,'Hospitalisation Details'!$A$1:$Q$2344,6,FALSE)</f>
        <v>9</v>
      </c>
      <c r="O2055" s="17">
        <f ca="1">VLOOKUP(A2055,'Hospitalisation Details'!$A$1:$Q$2344,7,FALSE)</f>
        <v>27981</v>
      </c>
      <c r="P2055" s="11">
        <f ca="1">VLOOKUP(A2055,'Hospitalisation Details'!$A$1:$Q$2344,10,FALSE)</f>
        <v>32430.22</v>
      </c>
      <c r="Q2055" s="11" t="str">
        <f ca="1">VLOOKUP(A2055,'Hospitalisation Details'!$A$1:$Q$2344,12,FALSE)</f>
        <v>tier - 2</v>
      </c>
      <c r="R2055" s="11" t="str">
        <f ca="1">VLOOKUP(A2055,'Hospitalisation Details'!$A$1:$Q$2344,14,FALSE)</f>
        <v>tier - 3</v>
      </c>
      <c r="S2055" s="11">
        <f ca="1">VLOOKUP(A2055,'Hospitalisation Details'!$A$1:$Q$2344,17,FALSE)</f>
        <v>49</v>
      </c>
      <c r="T2055" s="11" t="str">
        <f ca="1">VLOOKUP(A2055,'Hospitalisation Details'!$A$1:$Q$2336,16,FALSE)</f>
        <v>R1011</v>
      </c>
    </row>
    <row r="2056" ht="15.5" spans="1:20">
      <c r="A2056" s="10" t="s">
        <v>7341</v>
      </c>
      <c r="B2056" s="11" t="str">
        <f>VLOOKUP(A2056,'Customer Names'!$H$6:$K$2340,3,FALSE)</f>
        <v>  Brooke</v>
      </c>
      <c r="C2056" s="11">
        <f>VLOOKUP(A2056,'Medical Examinations'!$A$1:$L$2336,2,FALSE)</f>
        <v>24.51</v>
      </c>
      <c r="D2056" s="11">
        <f>VLOOKUP(A2056,'Medical Examinations'!$A$1:$L$2336,3,FALSE)</f>
        <v>4.24</v>
      </c>
      <c r="E2056" s="11" t="str">
        <f>VLOOKUP(A2056,'Medical Examinations'!$A$1:$L$2336,4,FALSE)</f>
        <v>No</v>
      </c>
      <c r="F2056" s="11" t="str">
        <f>VLOOKUP(A2056,'Medical Examinations'!$A$1:$L$2336,5,FALSE)</f>
        <v>No</v>
      </c>
      <c r="G2056" s="11" t="str">
        <f>VLOOKUP(A2056,'Medical Examinations'!$A$1:$L$2336,6,FALSE)</f>
        <v>Yes</v>
      </c>
      <c r="H2056" s="11">
        <f>VLOOKUP(A2056,'Medical Examinations'!$A$1:$L$2336,8,FALSE)</f>
        <v>1</v>
      </c>
      <c r="I2056" s="11" t="str">
        <f>VLOOKUP(A2056,'Medical Examinations'!$A$1:$L$2336,10,FALSE)</f>
        <v>No</v>
      </c>
      <c r="J2056" s="11" t="str">
        <f>VLOOKUP(A2056,'Medical Examinations'!$A$1:$L$2336,11,FALSE)</f>
        <v>Normal Weight</v>
      </c>
      <c r="K2056" s="11" t="str">
        <f>VLOOKUP(A2056,'Medical Examinations'!$A$1:$L$2336,12,FALSE)</f>
        <v>Normal</v>
      </c>
      <c r="L2056" s="10">
        <f ca="1">VLOOKUP(A2056,'Hospitalisation Details'!$A$1:$Q$2344,3,FALSE)</f>
        <v>1981</v>
      </c>
      <c r="M2056" s="10" t="str">
        <f ca="1">VLOOKUP(A2056,'Hospitalisation Details'!$A$1:$Q$2344,5,FALSE)</f>
        <v>Sep</v>
      </c>
      <c r="N2056" s="11">
        <f ca="1">VLOOKUP(A2056,'Hospitalisation Details'!$A$1:$Q$2344,6,FALSE)</f>
        <v>27</v>
      </c>
      <c r="O2056" s="17">
        <f ca="1">VLOOKUP(A2056,'Hospitalisation Details'!$A$1:$Q$2344,7,FALSE)</f>
        <v>29856</v>
      </c>
      <c r="P2056" s="11">
        <f ca="1">VLOOKUP(A2056,'Hospitalisation Details'!$A$1:$Q$2344,10,FALSE)</f>
        <v>32462.35</v>
      </c>
      <c r="Q2056" s="11" t="str">
        <f ca="1">VLOOKUP(A2056,'Hospitalisation Details'!$A$1:$Q$2344,12,FALSE)</f>
        <v>tier - 2</v>
      </c>
      <c r="R2056" s="11" t="str">
        <f ca="1">VLOOKUP(A2056,'Hospitalisation Details'!$A$1:$Q$2344,14,FALSE)</f>
        <v>tier - 2</v>
      </c>
      <c r="S2056" s="11">
        <f ca="1">VLOOKUP(A2056,'Hospitalisation Details'!$A$1:$Q$2344,17,FALSE)</f>
        <v>44</v>
      </c>
      <c r="T2056" s="11" t="str">
        <f ca="1">VLOOKUP(A2056,'Hospitalisation Details'!$A$1:$Q$2336,16,FALSE)</f>
        <v>R1011</v>
      </c>
    </row>
    <row r="2057" ht="15.5" spans="1:20">
      <c r="A2057" s="10" t="s">
        <v>7345</v>
      </c>
      <c r="B2057" s="11" t="str">
        <f>VLOOKUP(A2057,'Customer Names'!$H$6:$K$2340,3,FALSE)</f>
        <v>  Jeremy M</v>
      </c>
      <c r="C2057" s="11">
        <f>VLOOKUP(A2057,'Medical Examinations'!$A$1:$L$2336,2,FALSE)</f>
        <v>31.065</v>
      </c>
      <c r="D2057" s="11">
        <f>VLOOKUP(A2057,'Medical Examinations'!$A$1:$L$2336,3,FALSE)</f>
        <v>4.57</v>
      </c>
      <c r="E2057" s="11" t="str">
        <f>VLOOKUP(A2057,'Medical Examinations'!$A$1:$L$2336,4,FALSE)</f>
        <v>yes</v>
      </c>
      <c r="F2057" s="11" t="str">
        <f>VLOOKUP(A2057,'Medical Examinations'!$A$1:$L$2336,5,FALSE)</f>
        <v>No</v>
      </c>
      <c r="G2057" s="11" t="str">
        <f>VLOOKUP(A2057,'Medical Examinations'!$A$1:$L$2336,6,FALSE)</f>
        <v>No</v>
      </c>
      <c r="H2057" s="11">
        <f>VLOOKUP(A2057,'Medical Examinations'!$A$1:$L$2336,8,FALSE)</f>
        <v>0</v>
      </c>
      <c r="I2057" s="11" t="str">
        <f>VLOOKUP(A2057,'Medical Examinations'!$A$1:$L$2336,10,FALSE)</f>
        <v>No</v>
      </c>
      <c r="J2057" s="11" t="str">
        <f>VLOOKUP(A2057,'Medical Examinations'!$A$1:$L$2336,11,FALSE)</f>
        <v>Obesity</v>
      </c>
      <c r="K2057" s="11" t="str">
        <f>VLOOKUP(A2057,'Medical Examinations'!$A$1:$L$2336,12,FALSE)</f>
        <v>Normal</v>
      </c>
      <c r="L2057" s="10">
        <f ca="1">VLOOKUP(A2057,'Hospitalisation Details'!$A$1:$Q$2344,3,FALSE)</f>
        <v>1976</v>
      </c>
      <c r="M2057" s="10" t="str">
        <f ca="1">VLOOKUP(A2057,'Hospitalisation Details'!$A$1:$Q$2344,5,FALSE)</f>
        <v>Sep</v>
      </c>
      <c r="N2057" s="11">
        <f ca="1">VLOOKUP(A2057,'Hospitalisation Details'!$A$1:$Q$2344,6,FALSE)</f>
        <v>19</v>
      </c>
      <c r="O2057" s="17">
        <f ca="1">VLOOKUP(A2057,'Hospitalisation Details'!$A$1:$Q$2344,7,FALSE)</f>
        <v>28022</v>
      </c>
      <c r="P2057" s="11">
        <f ca="1">VLOOKUP(A2057,'Hospitalisation Details'!$A$1:$Q$2344,10,FALSE)</f>
        <v>32485.46</v>
      </c>
      <c r="Q2057" s="11" t="str">
        <f ca="1">VLOOKUP(A2057,'Hospitalisation Details'!$A$1:$Q$2344,12,FALSE)</f>
        <v>tier - 2</v>
      </c>
      <c r="R2057" s="11" t="str">
        <f ca="1">VLOOKUP(A2057,'Hospitalisation Details'!$A$1:$Q$2344,14,FALSE)</f>
        <v>tier - 1</v>
      </c>
      <c r="S2057" s="11">
        <f ca="1">VLOOKUP(A2057,'Hospitalisation Details'!$A$1:$Q$2344,17,FALSE)</f>
        <v>49</v>
      </c>
      <c r="T2057" s="11" t="str">
        <f ca="1">VLOOKUP(A2057,'Hospitalisation Details'!$A$1:$Q$2336,16,FALSE)</f>
        <v>R1011</v>
      </c>
    </row>
    <row r="2058" ht="15.5" spans="1:20">
      <c r="A2058" s="10" t="s">
        <v>7348</v>
      </c>
      <c r="B2058" s="11" t="str">
        <f>VLOOKUP(A2058,'Customer Names'!$H$6:$K$2340,3,FALSE)</f>
        <v>  Megan L</v>
      </c>
      <c r="C2058" s="11">
        <f>VLOOKUP(A2058,'Medical Examinations'!$A$1:$L$2336,2,FALSE)</f>
        <v>28.12</v>
      </c>
      <c r="D2058" s="11">
        <f>VLOOKUP(A2058,'Medical Examinations'!$A$1:$L$2336,3,FALSE)</f>
        <v>5.05</v>
      </c>
      <c r="E2058" s="11" t="str">
        <f>VLOOKUP(A2058,'Medical Examinations'!$A$1:$L$2336,4,FALSE)</f>
        <v>No</v>
      </c>
      <c r="F2058" s="11" t="str">
        <f>VLOOKUP(A2058,'Medical Examinations'!$A$1:$L$2336,5,FALSE)</f>
        <v>No</v>
      </c>
      <c r="G2058" s="11" t="str">
        <f>VLOOKUP(A2058,'Medical Examinations'!$A$1:$L$2336,6,FALSE)</f>
        <v>No</v>
      </c>
      <c r="H2058" s="11">
        <f>VLOOKUP(A2058,'Medical Examinations'!$A$1:$L$2336,8,FALSE)</f>
        <v>0</v>
      </c>
      <c r="I2058" s="11" t="str">
        <f>VLOOKUP(A2058,'Medical Examinations'!$A$1:$L$2336,10,FALSE)</f>
        <v>No</v>
      </c>
      <c r="J2058" s="11" t="str">
        <f>VLOOKUP(A2058,'Medical Examinations'!$A$1:$L$2336,11,FALSE)</f>
        <v>Over Weight</v>
      </c>
      <c r="K2058" s="11" t="str">
        <f>VLOOKUP(A2058,'Medical Examinations'!$A$1:$L$2336,12,FALSE)</f>
        <v>Normal</v>
      </c>
      <c r="L2058" s="10">
        <f ca="1">VLOOKUP(A2058,'Hospitalisation Details'!$A$1:$Q$2344,3,FALSE)</f>
        <v>2003</v>
      </c>
      <c r="M2058" s="10" t="str">
        <f ca="1">VLOOKUP(A2058,'Hospitalisation Details'!$A$1:$Q$2344,5,FALSE)</f>
        <v>Oct</v>
      </c>
      <c r="N2058" s="11">
        <f ca="1">VLOOKUP(A2058,'Hospitalisation Details'!$A$1:$Q$2344,6,FALSE)</f>
        <v>8</v>
      </c>
      <c r="O2058" s="17">
        <f ca="1">VLOOKUP(A2058,'Hospitalisation Details'!$A$1:$Q$2344,7,FALSE)</f>
        <v>37902</v>
      </c>
      <c r="P2058" s="11">
        <f ca="1">VLOOKUP(A2058,'Hospitalisation Details'!$A$1:$Q$2344,10,FALSE)</f>
        <v>32548.34</v>
      </c>
      <c r="Q2058" s="11" t="str">
        <f ca="1">VLOOKUP(A2058,'Hospitalisation Details'!$A$1:$Q$2344,12,FALSE)</f>
        <v>tier - 1</v>
      </c>
      <c r="R2058" s="11" t="str">
        <f ca="1">VLOOKUP(A2058,'Hospitalisation Details'!$A$1:$Q$2344,14,FALSE)</f>
        <v>tier - 2</v>
      </c>
      <c r="S2058" s="11">
        <f ca="1">VLOOKUP(A2058,'Hospitalisation Details'!$A$1:$Q$2344,17,FALSE)</f>
        <v>22</v>
      </c>
      <c r="T2058" s="11" t="str">
        <f ca="1">VLOOKUP(A2058,'Hospitalisation Details'!$A$1:$Q$2336,16,FALSE)</f>
        <v>R1013</v>
      </c>
    </row>
    <row r="2059" ht="15.5" spans="1:20">
      <c r="A2059" s="10" t="s">
        <v>7352</v>
      </c>
      <c r="B2059" s="11" t="str">
        <f>VLOOKUP(A2059,'Customer Names'!$H$6:$K$2340,3,FALSE)</f>
        <v>  Bryan</v>
      </c>
      <c r="C2059" s="11">
        <f>VLOOKUP(A2059,'Medical Examinations'!$A$1:$L$2336,2,FALSE)</f>
        <v>38.06</v>
      </c>
      <c r="D2059" s="11">
        <f>VLOOKUP(A2059,'Medical Examinations'!$A$1:$L$2336,3,FALSE)</f>
        <v>6.16</v>
      </c>
      <c r="E2059" s="11" t="str">
        <f>VLOOKUP(A2059,'Medical Examinations'!$A$1:$L$2336,4,FALSE)</f>
        <v>No</v>
      </c>
      <c r="F2059" s="11" t="str">
        <f>VLOOKUP(A2059,'Medical Examinations'!$A$1:$L$2336,5,FALSE)</f>
        <v>No</v>
      </c>
      <c r="G2059" s="11" t="str">
        <f>VLOOKUP(A2059,'Medical Examinations'!$A$1:$L$2336,6,FALSE)</f>
        <v>No</v>
      </c>
      <c r="H2059" s="11">
        <f>VLOOKUP(A2059,'Medical Examinations'!$A$1:$L$2336,8,FALSE)</f>
        <v>0</v>
      </c>
      <c r="I2059" s="11" t="str">
        <f>VLOOKUP(A2059,'Medical Examinations'!$A$1:$L$2336,10,FALSE)</f>
        <v>No</v>
      </c>
      <c r="J2059" s="11" t="str">
        <f>VLOOKUP(A2059,'Medical Examinations'!$A$1:$L$2336,11,FALSE)</f>
        <v>Obesity</v>
      </c>
      <c r="K2059" s="11" t="str">
        <f>VLOOKUP(A2059,'Medical Examinations'!$A$1:$L$2336,12,FALSE)</f>
        <v>Prediabetes</v>
      </c>
      <c r="L2059" s="10">
        <f ca="1">VLOOKUP(A2059,'Hospitalisation Details'!$A$1:$Q$2344,3,FALSE)</f>
        <v>1990</v>
      </c>
      <c r="M2059" s="10" t="str">
        <f ca="1">VLOOKUP(A2059,'Hospitalisation Details'!$A$1:$Q$2344,5,FALSE)</f>
        <v>Jul</v>
      </c>
      <c r="N2059" s="11">
        <f ca="1">VLOOKUP(A2059,'Hospitalisation Details'!$A$1:$Q$2344,6,FALSE)</f>
        <v>13</v>
      </c>
      <c r="O2059" s="17">
        <f ca="1">VLOOKUP(A2059,'Hospitalisation Details'!$A$1:$Q$2344,7,FALSE)</f>
        <v>33067</v>
      </c>
      <c r="P2059" s="11">
        <f ca="1">VLOOKUP(A2059,'Hospitalisation Details'!$A$1:$Q$2344,10,FALSE)</f>
        <v>32672.11</v>
      </c>
      <c r="Q2059" s="11" t="str">
        <f ca="1">VLOOKUP(A2059,'Hospitalisation Details'!$A$1:$Q$2344,12,FALSE)</f>
        <v>tier - 1</v>
      </c>
      <c r="R2059" s="11" t="str">
        <f ca="1">VLOOKUP(A2059,'Hospitalisation Details'!$A$1:$Q$2344,14,FALSE)</f>
        <v>tier - 1</v>
      </c>
      <c r="S2059" s="11">
        <f ca="1">VLOOKUP(A2059,'Hospitalisation Details'!$A$1:$Q$2344,17,FALSE)</f>
        <v>35</v>
      </c>
      <c r="T2059" s="11" t="str">
        <f ca="1">VLOOKUP(A2059,'Hospitalisation Details'!$A$1:$Q$2336,16,FALSE)</f>
        <v>R1011</v>
      </c>
    </row>
    <row r="2060" ht="15.5" spans="1:20">
      <c r="A2060" s="10" t="s">
        <v>7355</v>
      </c>
      <c r="B2060" s="11" t="str">
        <f>VLOOKUP(A2060,'Customer Names'!$H$6:$K$2340,3,FALSE)</f>
        <v>  Marny</v>
      </c>
      <c r="C2060" s="11">
        <f>VLOOKUP(A2060,'Medical Examinations'!$A$1:$L$2336,2,FALSE)</f>
        <v>24.96</v>
      </c>
      <c r="D2060" s="11">
        <f>VLOOKUP(A2060,'Medical Examinations'!$A$1:$L$2336,3,FALSE)</f>
        <v>4.57</v>
      </c>
      <c r="E2060" s="11" t="str">
        <f>VLOOKUP(A2060,'Medical Examinations'!$A$1:$L$2336,4,FALSE)</f>
        <v>No</v>
      </c>
      <c r="F2060" s="11" t="str">
        <f>VLOOKUP(A2060,'Medical Examinations'!$A$1:$L$2336,5,FALSE)</f>
        <v>No</v>
      </c>
      <c r="G2060" s="11" t="str">
        <f>VLOOKUP(A2060,'Medical Examinations'!$A$1:$L$2336,6,FALSE)</f>
        <v>No</v>
      </c>
      <c r="H2060" s="11">
        <f>VLOOKUP(A2060,'Medical Examinations'!$A$1:$L$2336,8,FALSE)</f>
        <v>0</v>
      </c>
      <c r="I2060" s="11" t="str">
        <f>VLOOKUP(A2060,'Medical Examinations'!$A$1:$L$2336,10,FALSE)</f>
        <v>No</v>
      </c>
      <c r="J2060" s="11" t="str">
        <f>VLOOKUP(A2060,'Medical Examinations'!$A$1:$L$2336,11,FALSE)</f>
        <v>Over Weight</v>
      </c>
      <c r="K2060" s="11" t="str">
        <f>VLOOKUP(A2060,'Medical Examinations'!$A$1:$L$2336,12,FALSE)</f>
        <v>Normal</v>
      </c>
      <c r="L2060" s="10">
        <f ca="1">VLOOKUP(A2060,'Hospitalisation Details'!$A$1:$Q$2344,3,FALSE)</f>
        <v>1968</v>
      </c>
      <c r="M2060" s="10" t="str">
        <f ca="1">VLOOKUP(A2060,'Hospitalisation Details'!$A$1:$Q$2344,5,FALSE)</f>
        <v>Nov</v>
      </c>
      <c r="N2060" s="11">
        <f ca="1">VLOOKUP(A2060,'Hospitalisation Details'!$A$1:$Q$2344,6,FALSE)</f>
        <v>1</v>
      </c>
      <c r="O2060" s="17">
        <f ca="1">VLOOKUP(A2060,'Hospitalisation Details'!$A$1:$Q$2344,7,FALSE)</f>
        <v>25143</v>
      </c>
      <c r="P2060" s="11">
        <f ca="1">VLOOKUP(A2060,'Hospitalisation Details'!$A$1:$Q$2344,10,FALSE)</f>
        <v>32686.08</v>
      </c>
      <c r="Q2060" s="11" t="str">
        <f ca="1">VLOOKUP(A2060,'Hospitalisation Details'!$A$1:$Q$2344,12,FALSE)</f>
        <v>tier - 2</v>
      </c>
      <c r="R2060" s="11" t="str">
        <f ca="1">VLOOKUP(A2060,'Hospitalisation Details'!$A$1:$Q$2344,14,FALSE)</f>
        <v>tier - 3</v>
      </c>
      <c r="S2060" s="11">
        <f ca="1">VLOOKUP(A2060,'Hospitalisation Details'!$A$1:$Q$2344,17,FALSE)</f>
        <v>57</v>
      </c>
      <c r="T2060" s="11" t="str">
        <f ca="1">VLOOKUP(A2060,'Hospitalisation Details'!$A$1:$Q$2336,16,FALSE)</f>
        <v>R1011</v>
      </c>
    </row>
    <row r="2061" ht="15.5" spans="1:20">
      <c r="A2061" s="10" t="s">
        <v>7358</v>
      </c>
      <c r="B2061" s="11" t="str">
        <f>VLOOKUP(A2061,'Customer Names'!$H$6:$K$2340,3,FALSE)</f>
        <v>  Marc</v>
      </c>
      <c r="C2061" s="11">
        <f>VLOOKUP(A2061,'Medical Examinations'!$A$1:$L$2336,2,FALSE)</f>
        <v>17.67</v>
      </c>
      <c r="D2061" s="11">
        <f>VLOOKUP(A2061,'Medical Examinations'!$A$1:$L$2336,3,FALSE)</f>
        <v>5.53</v>
      </c>
      <c r="E2061" s="11" t="str">
        <f>VLOOKUP(A2061,'Medical Examinations'!$A$1:$L$2336,4,FALSE)</f>
        <v>yes</v>
      </c>
      <c r="F2061" s="11" t="str">
        <f>VLOOKUP(A2061,'Medical Examinations'!$A$1:$L$2336,5,FALSE)</f>
        <v>No</v>
      </c>
      <c r="G2061" s="11" t="str">
        <f>VLOOKUP(A2061,'Medical Examinations'!$A$1:$L$2336,6,FALSE)</f>
        <v>No</v>
      </c>
      <c r="H2061" s="11">
        <f>VLOOKUP(A2061,'Medical Examinations'!$A$1:$L$2336,8,FALSE)</f>
        <v>0</v>
      </c>
      <c r="I2061" s="11" t="str">
        <f>VLOOKUP(A2061,'Medical Examinations'!$A$1:$L$2336,10,FALSE)</f>
        <v>No</v>
      </c>
      <c r="J2061" s="11" t="str">
        <f>VLOOKUP(A2061,'Medical Examinations'!$A$1:$L$2336,11,FALSE)</f>
        <v>Under Weight</v>
      </c>
      <c r="K2061" s="11" t="str">
        <f>VLOOKUP(A2061,'Medical Examinations'!$A$1:$L$2336,12,FALSE)</f>
        <v>Normal</v>
      </c>
      <c r="L2061" s="10">
        <f ca="1">VLOOKUP(A2061,'Hospitalisation Details'!$A$1:$Q$2344,3,FALSE)</f>
        <v>1990</v>
      </c>
      <c r="M2061" s="10" t="str">
        <f ca="1">VLOOKUP(A2061,'Hospitalisation Details'!$A$1:$Q$2344,5,FALSE)</f>
        <v>Sep</v>
      </c>
      <c r="N2061" s="11">
        <f ca="1">VLOOKUP(A2061,'Hospitalisation Details'!$A$1:$Q$2344,6,FALSE)</f>
        <v>30</v>
      </c>
      <c r="O2061" s="17">
        <f ca="1">VLOOKUP(A2061,'Hospitalisation Details'!$A$1:$Q$2344,7,FALSE)</f>
        <v>33146</v>
      </c>
      <c r="P2061" s="11">
        <f ca="1">VLOOKUP(A2061,'Hospitalisation Details'!$A$1:$Q$2344,10,FALSE)</f>
        <v>32716.2</v>
      </c>
      <c r="Q2061" s="11" t="str">
        <f ca="1">VLOOKUP(A2061,'Hospitalisation Details'!$A$1:$Q$2344,12,FALSE)</f>
        <v>tier - 1</v>
      </c>
      <c r="R2061" s="11" t="str">
        <f ca="1">VLOOKUP(A2061,'Hospitalisation Details'!$A$1:$Q$2344,14,FALSE)</f>
        <v>tier - 2</v>
      </c>
      <c r="S2061" s="11">
        <f ca="1">VLOOKUP(A2061,'Hospitalisation Details'!$A$1:$Q$2344,17,FALSE)</f>
        <v>35</v>
      </c>
      <c r="T2061" s="11" t="str">
        <f ca="1">VLOOKUP(A2061,'Hospitalisation Details'!$A$1:$Q$2336,16,FALSE)</f>
        <v>R1011</v>
      </c>
    </row>
    <row r="2062" ht="15.5" spans="1:20">
      <c r="A2062" s="10" t="s">
        <v>7362</v>
      </c>
      <c r="B2062" s="11" t="str">
        <f>VLOOKUP(A2062,'Customer Names'!$H$6:$K$2340,3,FALSE)</f>
        <v>  Benjamin L</v>
      </c>
      <c r="C2062" s="11">
        <f>VLOOKUP(A2062,'Medical Examinations'!$A$1:$L$2336,2,FALSE)</f>
        <v>31.35</v>
      </c>
      <c r="D2062" s="11">
        <f>VLOOKUP(A2062,'Medical Examinations'!$A$1:$L$2336,3,FALSE)</f>
        <v>5.84</v>
      </c>
      <c r="E2062" s="11" t="str">
        <f>VLOOKUP(A2062,'Medical Examinations'!$A$1:$L$2336,4,FALSE)</f>
        <v>No</v>
      </c>
      <c r="F2062" s="11" t="str">
        <f>VLOOKUP(A2062,'Medical Examinations'!$A$1:$L$2336,5,FALSE)</f>
        <v>yes</v>
      </c>
      <c r="G2062" s="11" t="str">
        <f>VLOOKUP(A2062,'Medical Examinations'!$A$1:$L$2336,6,FALSE)</f>
        <v>No</v>
      </c>
      <c r="H2062" s="11">
        <f>VLOOKUP(A2062,'Medical Examinations'!$A$1:$L$2336,8,FALSE)</f>
        <v>1</v>
      </c>
      <c r="I2062" s="11" t="str">
        <f>VLOOKUP(A2062,'Medical Examinations'!$A$1:$L$2336,10,FALSE)</f>
        <v>No</v>
      </c>
      <c r="J2062" s="11" t="str">
        <f>VLOOKUP(A2062,'Medical Examinations'!$A$1:$L$2336,11,FALSE)</f>
        <v>Obesity</v>
      </c>
      <c r="K2062" s="11" t="str">
        <f>VLOOKUP(A2062,'Medical Examinations'!$A$1:$L$2336,12,FALSE)</f>
        <v>Prediabetes</v>
      </c>
      <c r="L2062" s="10">
        <f ca="1">VLOOKUP(A2062,'Hospitalisation Details'!$A$1:$Q$2344,3,FALSE)</f>
        <v>1990</v>
      </c>
      <c r="M2062" s="10" t="str">
        <f ca="1">VLOOKUP(A2062,'Hospitalisation Details'!$A$1:$Q$2344,5,FALSE)</f>
        <v>Jul</v>
      </c>
      <c r="N2062" s="11">
        <f ca="1">VLOOKUP(A2062,'Hospitalisation Details'!$A$1:$Q$2344,6,FALSE)</f>
        <v>9</v>
      </c>
      <c r="O2062" s="17">
        <f ca="1">VLOOKUP(A2062,'Hospitalisation Details'!$A$1:$Q$2344,7,FALSE)</f>
        <v>33063</v>
      </c>
      <c r="P2062" s="11">
        <f ca="1">VLOOKUP(A2062,'Hospitalisation Details'!$A$1:$Q$2344,10,FALSE)</f>
        <v>32734.19</v>
      </c>
      <c r="Q2062" s="11" t="str">
        <f ca="1">VLOOKUP(A2062,'Hospitalisation Details'!$A$1:$Q$2344,12,FALSE)</f>
        <v>tier - 2</v>
      </c>
      <c r="R2062" s="11" t="str">
        <f ca="1">VLOOKUP(A2062,'Hospitalisation Details'!$A$1:$Q$2344,14,FALSE)</f>
        <v>tier - 1</v>
      </c>
      <c r="S2062" s="11">
        <f ca="1">VLOOKUP(A2062,'Hospitalisation Details'!$A$1:$Q$2344,17,FALSE)</f>
        <v>35</v>
      </c>
      <c r="T2062" s="11" t="str">
        <f ca="1">VLOOKUP(A2062,'Hospitalisation Details'!$A$1:$Q$2336,16,FALSE)</f>
        <v>R1012</v>
      </c>
    </row>
    <row r="2063" ht="15.5" spans="1:20">
      <c r="A2063" s="10" t="s">
        <v>7366</v>
      </c>
      <c r="B2063" s="11" t="str">
        <f>VLOOKUP(A2063,'Customer Names'!$H$6:$K$2340,3,FALSE)</f>
        <v>  Rob G</v>
      </c>
      <c r="C2063" s="11">
        <f>VLOOKUP(A2063,'Medical Examinations'!$A$1:$L$2336,2,FALSE)</f>
        <v>28.31</v>
      </c>
      <c r="D2063" s="11">
        <f>VLOOKUP(A2063,'Medical Examinations'!$A$1:$L$2336,3,FALSE)</f>
        <v>6.41</v>
      </c>
      <c r="E2063" s="11" t="str">
        <f>VLOOKUP(A2063,'Medical Examinations'!$A$1:$L$2336,4,FALSE)</f>
        <v>No</v>
      </c>
      <c r="F2063" s="11" t="str">
        <f>VLOOKUP(A2063,'Medical Examinations'!$A$1:$L$2336,5,FALSE)</f>
        <v>yes</v>
      </c>
      <c r="G2063" s="11" t="str">
        <f>VLOOKUP(A2063,'Medical Examinations'!$A$1:$L$2336,6,FALSE)</f>
        <v>No</v>
      </c>
      <c r="H2063" s="11">
        <f>VLOOKUP(A2063,'Medical Examinations'!$A$1:$L$2336,8,FALSE)</f>
        <v>1</v>
      </c>
      <c r="I2063" s="11" t="str">
        <f>VLOOKUP(A2063,'Medical Examinations'!$A$1:$L$2336,10,FALSE)</f>
        <v>No</v>
      </c>
      <c r="J2063" s="11" t="str">
        <f>VLOOKUP(A2063,'Medical Examinations'!$A$1:$L$2336,11,FALSE)</f>
        <v>Over Weight</v>
      </c>
      <c r="K2063" s="11" t="str">
        <f>VLOOKUP(A2063,'Medical Examinations'!$A$1:$L$2336,12,FALSE)</f>
        <v>Diabetes</v>
      </c>
      <c r="L2063" s="10">
        <f ca="1">VLOOKUP(A2063,'Hospitalisation Details'!$A$1:$Q$2344,3,FALSE)</f>
        <v>1974</v>
      </c>
      <c r="M2063" s="10" t="str">
        <f ca="1">VLOOKUP(A2063,'Hospitalisation Details'!$A$1:$Q$2344,5,FALSE)</f>
        <v>Dec</v>
      </c>
      <c r="N2063" s="11">
        <f ca="1">VLOOKUP(A2063,'Hospitalisation Details'!$A$1:$Q$2344,6,FALSE)</f>
        <v>6</v>
      </c>
      <c r="O2063" s="17">
        <f ca="1">VLOOKUP(A2063,'Hospitalisation Details'!$A$1:$Q$2344,7,FALSE)</f>
        <v>27369</v>
      </c>
      <c r="P2063" s="11">
        <f ca="1">VLOOKUP(A2063,'Hospitalisation Details'!$A$1:$Q$2344,10,FALSE)</f>
        <v>32760.48</v>
      </c>
      <c r="Q2063" s="11" t="str">
        <f ca="1">VLOOKUP(A2063,'Hospitalisation Details'!$A$1:$Q$2344,12,FALSE)</f>
        <v>tier - 1</v>
      </c>
      <c r="R2063" s="11" t="str">
        <f ca="1">VLOOKUP(A2063,'Hospitalisation Details'!$A$1:$Q$2344,14,FALSE)</f>
        <v>tier - 1</v>
      </c>
      <c r="S2063" s="11">
        <f ca="1">VLOOKUP(A2063,'Hospitalisation Details'!$A$1:$Q$2344,17,FALSE)</f>
        <v>50</v>
      </c>
      <c r="T2063" s="11" t="str">
        <f ca="1">VLOOKUP(A2063,'Hospitalisation Details'!$A$1:$Q$2336,16,FALSE)</f>
        <v>R1011</v>
      </c>
    </row>
    <row r="2064" ht="15.5" spans="1:20">
      <c r="A2064" s="10" t="s">
        <v>7369</v>
      </c>
      <c r="B2064" s="11" t="str">
        <f>VLOOKUP(A2064,'Customer Names'!$H$6:$K$2340,3,FALSE)</f>
        <v>  Stefanie A</v>
      </c>
      <c r="C2064" s="11">
        <f>VLOOKUP(A2064,'Medical Examinations'!$A$1:$L$2336,2,FALSE)</f>
        <v>30.3</v>
      </c>
      <c r="D2064" s="11">
        <f>VLOOKUP(A2064,'Medical Examinations'!$A$1:$L$2336,3,FALSE)</f>
        <v>4.73</v>
      </c>
      <c r="E2064" s="11" t="str">
        <f>VLOOKUP(A2064,'Medical Examinations'!$A$1:$L$2336,4,FALSE)</f>
        <v>yes</v>
      </c>
      <c r="F2064" s="11" t="str">
        <f>VLOOKUP(A2064,'Medical Examinations'!$A$1:$L$2336,5,FALSE)</f>
        <v>No</v>
      </c>
      <c r="G2064" s="11" t="str">
        <f>VLOOKUP(A2064,'Medical Examinations'!$A$1:$L$2336,6,FALSE)</f>
        <v>Yes</v>
      </c>
      <c r="H2064" s="11">
        <f>VLOOKUP(A2064,'Medical Examinations'!$A$1:$L$2336,8,FALSE)</f>
        <v>1</v>
      </c>
      <c r="I2064" s="11" t="str">
        <f>VLOOKUP(A2064,'Medical Examinations'!$A$1:$L$2336,10,FALSE)</f>
        <v>No</v>
      </c>
      <c r="J2064" s="11" t="str">
        <f>VLOOKUP(A2064,'Medical Examinations'!$A$1:$L$2336,11,FALSE)</f>
        <v>Obesity</v>
      </c>
      <c r="K2064" s="11" t="str">
        <f>VLOOKUP(A2064,'Medical Examinations'!$A$1:$L$2336,12,FALSE)</f>
        <v>Normal</v>
      </c>
      <c r="L2064" s="10">
        <f ca="1">VLOOKUP(A2064,'Hospitalisation Details'!$A$1:$Q$2344,3,FALSE)</f>
        <v>1972</v>
      </c>
      <c r="M2064" s="10" t="str">
        <f ca="1">VLOOKUP(A2064,'Hospitalisation Details'!$A$1:$Q$2344,5,FALSE)</f>
        <v>Nov</v>
      </c>
      <c r="N2064" s="11">
        <f ca="1">VLOOKUP(A2064,'Hospitalisation Details'!$A$1:$Q$2344,6,FALSE)</f>
        <v>7</v>
      </c>
      <c r="O2064" s="17">
        <f ca="1">VLOOKUP(A2064,'Hospitalisation Details'!$A$1:$Q$2344,7,FALSE)</f>
        <v>26610</v>
      </c>
      <c r="P2064" s="11">
        <f ca="1">VLOOKUP(A2064,'Hospitalisation Details'!$A$1:$Q$2344,10,FALSE)</f>
        <v>32765.33</v>
      </c>
      <c r="Q2064" s="11" t="str">
        <f ca="1">VLOOKUP(A2064,'Hospitalisation Details'!$A$1:$Q$2344,12,FALSE)</f>
        <v>tier - 2</v>
      </c>
      <c r="R2064" s="11" t="str">
        <f ca="1">VLOOKUP(A2064,'Hospitalisation Details'!$A$1:$Q$2344,14,FALSE)</f>
        <v>tier - 2</v>
      </c>
      <c r="S2064" s="11">
        <f ca="1">VLOOKUP(A2064,'Hospitalisation Details'!$A$1:$Q$2344,17,FALSE)</f>
        <v>52</v>
      </c>
      <c r="T2064" s="11" t="str">
        <f ca="1">VLOOKUP(A2064,'Hospitalisation Details'!$A$1:$Q$2336,16,FALSE)</f>
        <v>R1012</v>
      </c>
    </row>
    <row r="2065" ht="15.5" spans="1:20">
      <c r="A2065" s="10" t="s">
        <v>7373</v>
      </c>
      <c r="B2065" s="11" t="str">
        <f>VLOOKUP(A2065,'Customer Names'!$H$6:$K$2340,3,FALSE)</f>
        <v>  Stephanie</v>
      </c>
      <c r="C2065" s="11">
        <f>VLOOKUP(A2065,'Medical Examinations'!$A$1:$L$2336,2,FALSE)</f>
        <v>26.4</v>
      </c>
      <c r="D2065" s="11">
        <f>VLOOKUP(A2065,'Medical Examinations'!$A$1:$L$2336,3,FALSE)</f>
        <v>6.22</v>
      </c>
      <c r="E2065" s="11" t="str">
        <f>VLOOKUP(A2065,'Medical Examinations'!$A$1:$L$2336,4,FALSE)</f>
        <v>yes</v>
      </c>
      <c r="F2065" s="11" t="str">
        <f>VLOOKUP(A2065,'Medical Examinations'!$A$1:$L$2336,5,FALSE)</f>
        <v>No</v>
      </c>
      <c r="G2065" s="11" t="str">
        <f>VLOOKUP(A2065,'Medical Examinations'!$A$1:$L$2336,6,FALSE)</f>
        <v>No</v>
      </c>
      <c r="H2065" s="11">
        <f>VLOOKUP(A2065,'Medical Examinations'!$A$1:$L$2336,8,FALSE)</f>
        <v>0</v>
      </c>
      <c r="I2065" s="11" t="str">
        <f>VLOOKUP(A2065,'Medical Examinations'!$A$1:$L$2336,10,FALSE)</f>
        <v>No</v>
      </c>
      <c r="J2065" s="11" t="str">
        <f>VLOOKUP(A2065,'Medical Examinations'!$A$1:$L$2336,11,FALSE)</f>
        <v>Over Weight</v>
      </c>
      <c r="K2065" s="11" t="str">
        <f>VLOOKUP(A2065,'Medical Examinations'!$A$1:$L$2336,12,FALSE)</f>
        <v>Prediabetes</v>
      </c>
      <c r="L2065" s="10">
        <f ca="1">VLOOKUP(A2065,'Hospitalisation Details'!$A$1:$Q$2344,3,FALSE)</f>
        <v>1980</v>
      </c>
      <c r="M2065" s="10" t="str">
        <f ca="1">VLOOKUP(A2065,'Hospitalisation Details'!$A$1:$Q$2344,5,FALSE)</f>
        <v>Dec</v>
      </c>
      <c r="N2065" s="11">
        <f ca="1">VLOOKUP(A2065,'Hospitalisation Details'!$A$1:$Q$2344,6,FALSE)</f>
        <v>12</v>
      </c>
      <c r="O2065" s="17">
        <f ca="1">VLOOKUP(A2065,'Hospitalisation Details'!$A$1:$Q$2344,7,FALSE)</f>
        <v>29567</v>
      </c>
      <c r="P2065" s="11">
        <f ca="1">VLOOKUP(A2065,'Hospitalisation Details'!$A$1:$Q$2344,10,FALSE)</f>
        <v>32787.46</v>
      </c>
      <c r="Q2065" s="11" t="str">
        <f ca="1">VLOOKUP(A2065,'Hospitalisation Details'!$A$1:$Q$2344,12,FALSE)</f>
        <v>tier - 1</v>
      </c>
      <c r="R2065" s="11" t="str">
        <f ca="1">VLOOKUP(A2065,'Hospitalisation Details'!$A$1:$Q$2344,14,FALSE)</f>
        <v>tier - 3</v>
      </c>
      <c r="S2065" s="11">
        <f ca="1">VLOOKUP(A2065,'Hospitalisation Details'!$A$1:$Q$2344,17,FALSE)</f>
        <v>44</v>
      </c>
      <c r="T2065" s="11" t="str">
        <f ca="1">VLOOKUP(A2065,'Hospitalisation Details'!$A$1:$Q$2336,16,FALSE)</f>
        <v>R1012</v>
      </c>
    </row>
    <row r="2066" ht="15.5" spans="1:20">
      <c r="A2066" s="10" t="s">
        <v>7376</v>
      </c>
      <c r="B2066" s="11" t="str">
        <f>VLOOKUP(A2066,'Customer Names'!$H$6:$K$2340,3,FALSE)</f>
        <v>  Caroline F</v>
      </c>
      <c r="C2066" s="11">
        <f>VLOOKUP(A2066,'Medical Examinations'!$A$1:$L$2336,2,FALSE)</f>
        <v>22.135</v>
      </c>
      <c r="D2066" s="11">
        <f>VLOOKUP(A2066,'Medical Examinations'!$A$1:$L$2336,3,FALSE)</f>
        <v>4.46</v>
      </c>
      <c r="E2066" s="11" t="str">
        <f>VLOOKUP(A2066,'Medical Examinations'!$A$1:$L$2336,4,FALSE)</f>
        <v>yes</v>
      </c>
      <c r="F2066" s="11" t="str">
        <f>VLOOKUP(A2066,'Medical Examinations'!$A$1:$L$2336,5,FALSE)</f>
        <v>No</v>
      </c>
      <c r="G2066" s="11" t="str">
        <f>VLOOKUP(A2066,'Medical Examinations'!$A$1:$L$2336,6,FALSE)</f>
        <v>No</v>
      </c>
      <c r="H2066" s="11">
        <f>VLOOKUP(A2066,'Medical Examinations'!$A$1:$L$2336,8,FALSE)</f>
        <v>0</v>
      </c>
      <c r="I2066" s="11" t="str">
        <f>VLOOKUP(A2066,'Medical Examinations'!$A$1:$L$2336,10,FALSE)</f>
        <v>No</v>
      </c>
      <c r="J2066" s="11" t="str">
        <f>VLOOKUP(A2066,'Medical Examinations'!$A$1:$L$2336,11,FALSE)</f>
        <v>Normal Weight</v>
      </c>
      <c r="K2066" s="11" t="str">
        <f>VLOOKUP(A2066,'Medical Examinations'!$A$1:$L$2336,12,FALSE)</f>
        <v>Normal</v>
      </c>
      <c r="L2066" s="10">
        <f ca="1">VLOOKUP(A2066,'Hospitalisation Details'!$A$1:$Q$2344,3,FALSE)</f>
        <v>1995</v>
      </c>
      <c r="M2066" s="10" t="str">
        <f ca="1">VLOOKUP(A2066,'Hospitalisation Details'!$A$1:$Q$2344,5,FALSE)</f>
        <v>Dec</v>
      </c>
      <c r="N2066" s="11">
        <f ca="1">VLOOKUP(A2066,'Hospitalisation Details'!$A$1:$Q$2344,6,FALSE)</f>
        <v>4</v>
      </c>
      <c r="O2066" s="17">
        <f ca="1">VLOOKUP(A2066,'Hospitalisation Details'!$A$1:$Q$2344,7,FALSE)</f>
        <v>35037</v>
      </c>
      <c r="P2066" s="11">
        <f ca="1">VLOOKUP(A2066,'Hospitalisation Details'!$A$1:$Q$2344,10,FALSE)</f>
        <v>32827.51</v>
      </c>
      <c r="Q2066" s="11" t="str">
        <f ca="1">VLOOKUP(A2066,'Hospitalisation Details'!$A$1:$Q$2344,12,FALSE)</f>
        <v>tier - 1</v>
      </c>
      <c r="R2066" s="11" t="str">
        <f ca="1">VLOOKUP(A2066,'Hospitalisation Details'!$A$1:$Q$2344,14,FALSE)</f>
        <v>tier - 2</v>
      </c>
      <c r="S2066" s="11">
        <f ca="1">VLOOKUP(A2066,'Hospitalisation Details'!$A$1:$Q$2344,17,FALSE)</f>
        <v>29</v>
      </c>
      <c r="T2066" s="11" t="str">
        <f ca="1">VLOOKUP(A2066,'Hospitalisation Details'!$A$1:$Q$2336,16,FALSE)</f>
        <v>R1011</v>
      </c>
    </row>
    <row r="2067" ht="15.5" spans="1:20">
      <c r="A2067" s="10" t="s">
        <v>7380</v>
      </c>
      <c r="B2067" s="11" t="str">
        <f>VLOOKUP(A2067,'Customer Names'!$H$6:$K$2340,3,FALSE)</f>
        <v>  Julia J</v>
      </c>
      <c r="C2067" s="11">
        <f>VLOOKUP(A2067,'Medical Examinations'!$A$1:$L$2336,2,FALSE)</f>
        <v>17.4</v>
      </c>
      <c r="D2067" s="11">
        <f>VLOOKUP(A2067,'Medical Examinations'!$A$1:$L$2336,3,FALSE)</f>
        <v>4.5</v>
      </c>
      <c r="E2067" s="11" t="str">
        <f>VLOOKUP(A2067,'Medical Examinations'!$A$1:$L$2336,4,FALSE)</f>
        <v>yes</v>
      </c>
      <c r="F2067" s="11" t="str">
        <f>VLOOKUP(A2067,'Medical Examinations'!$A$1:$L$2336,5,FALSE)</f>
        <v>No</v>
      </c>
      <c r="G2067" s="11" t="str">
        <f>VLOOKUP(A2067,'Medical Examinations'!$A$1:$L$2336,6,FALSE)</f>
        <v>No</v>
      </c>
      <c r="H2067" s="11">
        <f>VLOOKUP(A2067,'Medical Examinations'!$A$1:$L$2336,8,FALSE)</f>
        <v>0</v>
      </c>
      <c r="I2067" s="11" t="str">
        <f>VLOOKUP(A2067,'Medical Examinations'!$A$1:$L$2336,10,FALSE)</f>
        <v>No</v>
      </c>
      <c r="J2067" s="11" t="str">
        <f>VLOOKUP(A2067,'Medical Examinations'!$A$1:$L$2336,11,FALSE)</f>
        <v>Under Weight</v>
      </c>
      <c r="K2067" s="11" t="str">
        <f>VLOOKUP(A2067,'Medical Examinations'!$A$1:$L$2336,12,FALSE)</f>
        <v>Normal</v>
      </c>
      <c r="L2067" s="10">
        <f ca="1">VLOOKUP(A2067,'Hospitalisation Details'!$A$1:$Q$2344,3,FALSE)</f>
        <v>1981</v>
      </c>
      <c r="M2067" s="10" t="str">
        <f ca="1">VLOOKUP(A2067,'Hospitalisation Details'!$A$1:$Q$2344,5,FALSE)</f>
        <v>Nov</v>
      </c>
      <c r="N2067" s="11">
        <f ca="1">VLOOKUP(A2067,'Hospitalisation Details'!$A$1:$Q$2344,6,FALSE)</f>
        <v>17</v>
      </c>
      <c r="O2067" s="17">
        <f ca="1">VLOOKUP(A2067,'Hospitalisation Details'!$A$1:$Q$2344,7,FALSE)</f>
        <v>29907</v>
      </c>
      <c r="P2067" s="11">
        <f ca="1">VLOOKUP(A2067,'Hospitalisation Details'!$A$1:$Q$2344,10,FALSE)</f>
        <v>32906.69</v>
      </c>
      <c r="Q2067" s="11" t="str">
        <f ca="1">VLOOKUP(A2067,'Hospitalisation Details'!$A$1:$Q$2344,12,FALSE)</f>
        <v>tier - 2</v>
      </c>
      <c r="R2067" s="11" t="str">
        <f ca="1">VLOOKUP(A2067,'Hospitalisation Details'!$A$1:$Q$2344,14,FALSE)</f>
        <v>tier - 3</v>
      </c>
      <c r="S2067" s="11">
        <f ca="1">VLOOKUP(A2067,'Hospitalisation Details'!$A$1:$Q$2344,17,FALSE)</f>
        <v>43</v>
      </c>
      <c r="T2067" s="11" t="str">
        <f ca="1">VLOOKUP(A2067,'Hospitalisation Details'!$A$1:$Q$2336,16,FALSE)</f>
        <v>R1011</v>
      </c>
    </row>
    <row r="2068" ht="15.5" spans="1:20">
      <c r="A2068" s="10" t="s">
        <v>7384</v>
      </c>
      <c r="B2068" s="11" t="str">
        <f>VLOOKUP(A2068,'Customer Names'!$H$6:$K$2340,3,FALSE)</f>
        <v>  Jack</v>
      </c>
      <c r="C2068" s="11">
        <f>VLOOKUP(A2068,'Medical Examinations'!$A$1:$L$2336,2,FALSE)</f>
        <v>28.06</v>
      </c>
      <c r="D2068" s="11">
        <f>VLOOKUP(A2068,'Medical Examinations'!$A$1:$L$2336,3,FALSE)</f>
        <v>8.93</v>
      </c>
      <c r="E2068" s="11" t="str">
        <f>VLOOKUP(A2068,'Medical Examinations'!$A$1:$L$2336,4,FALSE)</f>
        <v>No</v>
      </c>
      <c r="F2068" s="11" t="str">
        <f>VLOOKUP(A2068,'Medical Examinations'!$A$1:$L$2336,5,FALSE)</f>
        <v>No</v>
      </c>
      <c r="G2068" s="11" t="str">
        <f>VLOOKUP(A2068,'Medical Examinations'!$A$1:$L$2336,6,FALSE)</f>
        <v>No</v>
      </c>
      <c r="H2068" s="11">
        <f>VLOOKUP(A2068,'Medical Examinations'!$A$1:$L$2336,8,FALSE)</f>
        <v>0</v>
      </c>
      <c r="I2068" s="11" t="str">
        <f>VLOOKUP(A2068,'Medical Examinations'!$A$1:$L$2336,10,FALSE)</f>
        <v>No</v>
      </c>
      <c r="J2068" s="11" t="str">
        <f>VLOOKUP(A2068,'Medical Examinations'!$A$1:$L$2336,11,FALSE)</f>
        <v>Over Weight</v>
      </c>
      <c r="K2068" s="11" t="str">
        <f>VLOOKUP(A2068,'Medical Examinations'!$A$1:$L$2336,12,FALSE)</f>
        <v>Diabetes</v>
      </c>
      <c r="L2068" s="10">
        <f ca="1">VLOOKUP(A2068,'Hospitalisation Details'!$A$1:$Q$2344,3,FALSE)</f>
        <v>1971</v>
      </c>
      <c r="M2068" s="10" t="str">
        <f ca="1">VLOOKUP(A2068,'Hospitalisation Details'!$A$1:$Q$2344,5,FALSE)</f>
        <v>Aug</v>
      </c>
      <c r="N2068" s="11">
        <f ca="1">VLOOKUP(A2068,'Hospitalisation Details'!$A$1:$Q$2344,6,FALSE)</f>
        <v>24</v>
      </c>
      <c r="O2068" s="17">
        <f ca="1">VLOOKUP(A2068,'Hospitalisation Details'!$A$1:$Q$2344,7,FALSE)</f>
        <v>26169</v>
      </c>
      <c r="P2068" s="11">
        <f ca="1">VLOOKUP(A2068,'Hospitalisation Details'!$A$1:$Q$2344,10,FALSE)</f>
        <v>32947.63</v>
      </c>
      <c r="Q2068" s="11" t="str">
        <f ca="1">VLOOKUP(A2068,'Hospitalisation Details'!$A$1:$Q$2344,12,FALSE)</f>
        <v>tier - 2</v>
      </c>
      <c r="R2068" s="11" t="str">
        <f ca="1">VLOOKUP(A2068,'Hospitalisation Details'!$A$1:$Q$2344,14,FALSE)</f>
        <v>tier - 1</v>
      </c>
      <c r="S2068" s="11">
        <f ca="1">VLOOKUP(A2068,'Hospitalisation Details'!$A$1:$Q$2344,17,FALSE)</f>
        <v>54</v>
      </c>
      <c r="T2068" s="11" t="str">
        <f ca="1">VLOOKUP(A2068,'Hospitalisation Details'!$A$1:$Q$2336,16,FALSE)</f>
        <v>R1011</v>
      </c>
    </row>
    <row r="2069" ht="15.5" spans="1:20">
      <c r="A2069" s="10" t="s">
        <v>7387</v>
      </c>
      <c r="B2069" s="11" t="str">
        <f>VLOOKUP(A2069,'Customer Names'!$H$6:$K$2340,3,FALSE)</f>
        <v>  Bernat</v>
      </c>
      <c r="C2069" s="11">
        <f>VLOOKUP(A2069,'Medical Examinations'!$A$1:$L$2336,2,FALSE)</f>
        <v>31.13</v>
      </c>
      <c r="D2069" s="11">
        <f>VLOOKUP(A2069,'Medical Examinations'!$A$1:$L$2336,3,FALSE)</f>
        <v>11.02</v>
      </c>
      <c r="E2069" s="11" t="str">
        <f>VLOOKUP(A2069,'Medical Examinations'!$A$1:$L$2336,4,FALSE)</f>
        <v>No</v>
      </c>
      <c r="F2069" s="11" t="str">
        <f>VLOOKUP(A2069,'Medical Examinations'!$A$1:$L$2336,5,FALSE)</f>
        <v>No</v>
      </c>
      <c r="G2069" s="11" t="str">
        <f>VLOOKUP(A2069,'Medical Examinations'!$A$1:$L$2336,6,FALSE)</f>
        <v>No</v>
      </c>
      <c r="H2069" s="11">
        <f>VLOOKUP(A2069,'Medical Examinations'!$A$1:$L$2336,8,FALSE)</f>
        <v>0</v>
      </c>
      <c r="I2069" s="11" t="str">
        <f>VLOOKUP(A2069,'Medical Examinations'!$A$1:$L$2336,10,FALSE)</f>
        <v>No</v>
      </c>
      <c r="J2069" s="11" t="str">
        <f>VLOOKUP(A2069,'Medical Examinations'!$A$1:$L$2336,11,FALSE)</f>
        <v>Obesity</v>
      </c>
      <c r="K2069" s="11" t="str">
        <f>VLOOKUP(A2069,'Medical Examinations'!$A$1:$L$2336,12,FALSE)</f>
        <v>Diabetes</v>
      </c>
      <c r="L2069" s="10">
        <f ca="1">VLOOKUP(A2069,'Hospitalisation Details'!$A$1:$Q$2344,3,FALSE)</f>
        <v>1995</v>
      </c>
      <c r="M2069" s="10" t="str">
        <f ca="1">VLOOKUP(A2069,'Hospitalisation Details'!$A$1:$Q$2344,5,FALSE)</f>
        <v>Jul</v>
      </c>
      <c r="N2069" s="11">
        <f ca="1">VLOOKUP(A2069,'Hospitalisation Details'!$A$1:$Q$2344,6,FALSE)</f>
        <v>8</v>
      </c>
      <c r="O2069" s="17">
        <f ca="1">VLOOKUP(A2069,'Hospitalisation Details'!$A$1:$Q$2344,7,FALSE)</f>
        <v>34888</v>
      </c>
      <c r="P2069" s="11">
        <f ca="1">VLOOKUP(A2069,'Hospitalisation Details'!$A$1:$Q$2344,10,FALSE)</f>
        <v>33017.46</v>
      </c>
      <c r="Q2069" s="11" t="str">
        <f ca="1">VLOOKUP(A2069,'Hospitalisation Details'!$A$1:$Q$2344,12,FALSE)</f>
        <v>tier - 1</v>
      </c>
      <c r="R2069" s="11" t="str">
        <f ca="1">VLOOKUP(A2069,'Hospitalisation Details'!$A$1:$Q$2344,14,FALSE)</f>
        <v>tier - 1</v>
      </c>
      <c r="S2069" s="11">
        <f ca="1">VLOOKUP(A2069,'Hospitalisation Details'!$A$1:$Q$2344,17,FALSE)</f>
        <v>30</v>
      </c>
      <c r="T2069" s="11" t="str">
        <f ca="1">VLOOKUP(A2069,'Hospitalisation Details'!$A$1:$Q$2336,16,FALSE)</f>
        <v>R1011</v>
      </c>
    </row>
    <row r="2070" ht="15.5" spans="1:20">
      <c r="A2070" s="10" t="s">
        <v>7389</v>
      </c>
      <c r="B2070" s="11" t="str">
        <f>VLOOKUP(A2070,'Customer Names'!$H$6:$K$2340,3,FALSE)</f>
        <v>  Hicham</v>
      </c>
      <c r="C2070" s="11">
        <f>VLOOKUP(A2070,'Medical Examinations'!$A$1:$L$2336,2,FALSE)</f>
        <v>18.46</v>
      </c>
      <c r="D2070" s="11">
        <f>VLOOKUP(A2070,'Medical Examinations'!$A$1:$L$2336,3,FALSE)</f>
        <v>5.25</v>
      </c>
      <c r="E2070" s="11" t="str">
        <f>VLOOKUP(A2070,'Medical Examinations'!$A$1:$L$2336,4,FALSE)</f>
        <v>No</v>
      </c>
      <c r="F2070" s="11" t="str">
        <f>VLOOKUP(A2070,'Medical Examinations'!$A$1:$L$2336,5,FALSE)</f>
        <v>No</v>
      </c>
      <c r="G2070" s="11" t="str">
        <f>VLOOKUP(A2070,'Medical Examinations'!$A$1:$L$2336,6,FALSE)</f>
        <v>No</v>
      </c>
      <c r="H2070" s="11">
        <f>VLOOKUP(A2070,'Medical Examinations'!$A$1:$L$2336,8,FALSE)</f>
        <v>0</v>
      </c>
      <c r="I2070" s="11" t="str">
        <f>VLOOKUP(A2070,'Medical Examinations'!$A$1:$L$2336,10,FALSE)</f>
        <v>No</v>
      </c>
      <c r="J2070" s="11" t="str">
        <f>VLOOKUP(A2070,'Medical Examinations'!$A$1:$L$2336,11,FALSE)</f>
        <v>Under Weight</v>
      </c>
      <c r="K2070" s="11" t="str">
        <f>VLOOKUP(A2070,'Medical Examinations'!$A$1:$L$2336,12,FALSE)</f>
        <v>Normal</v>
      </c>
      <c r="L2070" s="10">
        <f ca="1">VLOOKUP(A2070,'Hospitalisation Details'!$A$1:$Q$2344,3,FALSE)</f>
        <v>1967</v>
      </c>
      <c r="M2070" s="10" t="str">
        <f ca="1">VLOOKUP(A2070,'Hospitalisation Details'!$A$1:$Q$2344,5,FALSE)</f>
        <v>Jul</v>
      </c>
      <c r="N2070" s="11">
        <f ca="1">VLOOKUP(A2070,'Hospitalisation Details'!$A$1:$Q$2344,6,FALSE)</f>
        <v>10</v>
      </c>
      <c r="O2070" s="17">
        <f ca="1">VLOOKUP(A2070,'Hospitalisation Details'!$A$1:$Q$2344,7,FALSE)</f>
        <v>24663</v>
      </c>
      <c r="P2070" s="11">
        <f ca="1">VLOOKUP(A2070,'Hospitalisation Details'!$A$1:$Q$2344,10,FALSE)</f>
        <v>33025.32</v>
      </c>
      <c r="Q2070" s="11" t="str">
        <f ca="1">VLOOKUP(A2070,'Hospitalisation Details'!$A$1:$Q$2344,12,FALSE)</f>
        <v>tier - 2</v>
      </c>
      <c r="R2070" s="11" t="str">
        <f ca="1">VLOOKUP(A2070,'Hospitalisation Details'!$A$1:$Q$2344,14,FALSE)</f>
        <v>tier - 3</v>
      </c>
      <c r="S2070" s="11">
        <f ca="1">VLOOKUP(A2070,'Hospitalisation Details'!$A$1:$Q$2344,17,FALSE)</f>
        <v>58</v>
      </c>
      <c r="T2070" s="11" t="str">
        <f ca="1">VLOOKUP(A2070,'Hospitalisation Details'!$A$1:$Q$2336,16,FALSE)</f>
        <v>R1011</v>
      </c>
    </row>
    <row r="2071" ht="15.5" spans="1:20">
      <c r="A2071" s="10" t="s">
        <v>7393</v>
      </c>
      <c r="B2071" s="11" t="str">
        <f>VLOOKUP(A2071,'Customer Names'!$H$6:$K$2340,3,FALSE)</f>
        <v>  Sarah</v>
      </c>
      <c r="C2071" s="11">
        <f>VLOOKUP(A2071,'Medical Examinations'!$A$1:$L$2336,2,FALSE)</f>
        <v>17.3</v>
      </c>
      <c r="D2071" s="11">
        <f>VLOOKUP(A2071,'Medical Examinations'!$A$1:$L$2336,3,FALSE)</f>
        <v>4.75</v>
      </c>
      <c r="E2071" s="11" t="str">
        <f>VLOOKUP(A2071,'Medical Examinations'!$A$1:$L$2336,4,FALSE)</f>
        <v>No</v>
      </c>
      <c r="F2071" s="11" t="str">
        <f>VLOOKUP(A2071,'Medical Examinations'!$A$1:$L$2336,5,FALSE)</f>
        <v>No</v>
      </c>
      <c r="G2071" s="11" t="str">
        <f>VLOOKUP(A2071,'Medical Examinations'!$A$1:$L$2336,6,FALSE)</f>
        <v>No</v>
      </c>
      <c r="H2071" s="11">
        <f>VLOOKUP(A2071,'Medical Examinations'!$A$1:$L$2336,8,FALSE)</f>
        <v>0</v>
      </c>
      <c r="I2071" s="11" t="str">
        <f>VLOOKUP(A2071,'Medical Examinations'!$A$1:$L$2336,10,FALSE)</f>
        <v>No</v>
      </c>
      <c r="J2071" s="11" t="str">
        <f>VLOOKUP(A2071,'Medical Examinations'!$A$1:$L$2336,11,FALSE)</f>
        <v>Under Weight</v>
      </c>
      <c r="K2071" s="11" t="str">
        <f>VLOOKUP(A2071,'Medical Examinations'!$A$1:$L$2336,12,FALSE)</f>
        <v>Normal</v>
      </c>
      <c r="L2071" s="10">
        <f ca="1">VLOOKUP(A2071,'Hospitalisation Details'!$A$1:$Q$2344,3,FALSE)</f>
        <v>1994</v>
      </c>
      <c r="M2071" s="10" t="str">
        <f ca="1">VLOOKUP(A2071,'Hospitalisation Details'!$A$1:$Q$2344,5,FALSE)</f>
        <v>Jul</v>
      </c>
      <c r="N2071" s="11">
        <f ca="1">VLOOKUP(A2071,'Hospitalisation Details'!$A$1:$Q$2344,6,FALSE)</f>
        <v>28</v>
      </c>
      <c r="O2071" s="17">
        <f ca="1">VLOOKUP(A2071,'Hospitalisation Details'!$A$1:$Q$2344,7,FALSE)</f>
        <v>34543</v>
      </c>
      <c r="P2071" s="11">
        <f ca="1">VLOOKUP(A2071,'Hospitalisation Details'!$A$1:$Q$2344,10,FALSE)</f>
        <v>33057.23</v>
      </c>
      <c r="Q2071" s="11" t="str">
        <f ca="1">VLOOKUP(A2071,'Hospitalisation Details'!$A$1:$Q$2344,12,FALSE)</f>
        <v>tier - 1</v>
      </c>
      <c r="R2071" s="11" t="str">
        <f ca="1">VLOOKUP(A2071,'Hospitalisation Details'!$A$1:$Q$2344,14,FALSE)</f>
        <v>tier - 2</v>
      </c>
      <c r="S2071" s="11">
        <f ca="1">VLOOKUP(A2071,'Hospitalisation Details'!$A$1:$Q$2344,17,FALSE)</f>
        <v>31</v>
      </c>
      <c r="T2071" s="11" t="str">
        <f ca="1">VLOOKUP(A2071,'Hospitalisation Details'!$A$1:$Q$2336,16,FALSE)</f>
        <v>R1011</v>
      </c>
    </row>
    <row r="2072" ht="15.5" spans="1:20">
      <c r="A2072" s="10" t="s">
        <v>7396</v>
      </c>
      <c r="B2072" s="11" t="str">
        <f>VLOOKUP(A2072,'Customer Names'!$H$6:$K$2340,3,FALSE)</f>
        <v>  Anthony S</v>
      </c>
      <c r="C2072" s="11">
        <f>VLOOKUP(A2072,'Medical Examinations'!$A$1:$L$2336,2,FALSE)</f>
        <v>35.625</v>
      </c>
      <c r="D2072" s="11">
        <f>VLOOKUP(A2072,'Medical Examinations'!$A$1:$L$2336,3,FALSE)</f>
        <v>4.68</v>
      </c>
      <c r="E2072" s="11" t="str">
        <f>VLOOKUP(A2072,'Medical Examinations'!$A$1:$L$2336,4,FALSE)</f>
        <v>yes</v>
      </c>
      <c r="F2072" s="11" t="str">
        <f>VLOOKUP(A2072,'Medical Examinations'!$A$1:$L$2336,5,FALSE)</f>
        <v>No</v>
      </c>
      <c r="G2072" s="11" t="str">
        <f>VLOOKUP(A2072,'Medical Examinations'!$A$1:$L$2336,6,FALSE)</f>
        <v>Yes</v>
      </c>
      <c r="H2072" s="11">
        <f>VLOOKUP(A2072,'Medical Examinations'!$A$1:$L$2336,8,FALSE)</f>
        <v>1</v>
      </c>
      <c r="I2072" s="11" t="str">
        <f>VLOOKUP(A2072,'Medical Examinations'!$A$1:$L$2336,10,FALSE)</f>
        <v>No</v>
      </c>
      <c r="J2072" s="11" t="str">
        <f>VLOOKUP(A2072,'Medical Examinations'!$A$1:$L$2336,11,FALSE)</f>
        <v>Obesity</v>
      </c>
      <c r="K2072" s="11" t="str">
        <f>VLOOKUP(A2072,'Medical Examinations'!$A$1:$L$2336,12,FALSE)</f>
        <v>Normal</v>
      </c>
      <c r="L2072" s="10">
        <f ca="1">VLOOKUP(A2072,'Hospitalisation Details'!$A$1:$Q$2344,3,FALSE)</f>
        <v>1962</v>
      </c>
      <c r="M2072" s="10" t="str">
        <f ca="1">VLOOKUP(A2072,'Hospitalisation Details'!$A$1:$Q$2344,5,FALSE)</f>
        <v>Jul</v>
      </c>
      <c r="N2072" s="11">
        <f ca="1">VLOOKUP(A2072,'Hospitalisation Details'!$A$1:$Q$2344,6,FALSE)</f>
        <v>1</v>
      </c>
      <c r="O2072" s="17">
        <f ca="1">VLOOKUP(A2072,'Hospitalisation Details'!$A$1:$Q$2344,7,FALSE)</f>
        <v>22828</v>
      </c>
      <c r="P2072" s="11">
        <f ca="1">VLOOKUP(A2072,'Hospitalisation Details'!$A$1:$Q$2344,10,FALSE)</f>
        <v>33074.94</v>
      </c>
      <c r="Q2072" s="11" t="str">
        <f ca="1">VLOOKUP(A2072,'Hospitalisation Details'!$A$1:$Q$2344,12,FALSE)</f>
        <v>tier - 1</v>
      </c>
      <c r="R2072" s="11" t="str">
        <f ca="1">VLOOKUP(A2072,'Hospitalisation Details'!$A$1:$Q$2344,14,FALSE)</f>
        <v>tier - 2</v>
      </c>
      <c r="S2072" s="11">
        <f ca="1">VLOOKUP(A2072,'Hospitalisation Details'!$A$1:$Q$2344,17,FALSE)</f>
        <v>63</v>
      </c>
      <c r="T2072" s="11" t="str">
        <f ca="1">VLOOKUP(A2072,'Hospitalisation Details'!$A$1:$Q$2336,16,FALSE)</f>
        <v>R1011</v>
      </c>
    </row>
    <row r="2073" ht="15.5" spans="1:20">
      <c r="A2073" s="10" t="s">
        <v>7399</v>
      </c>
      <c r="B2073" s="11" t="str">
        <f>VLOOKUP(A2073,'Customer Names'!$H$6:$K$2340,3,FALSE)</f>
        <v>  Elisabetta</v>
      </c>
      <c r="C2073" s="11">
        <f>VLOOKUP(A2073,'Medical Examinations'!$A$1:$L$2336,2,FALSE)</f>
        <v>20.235</v>
      </c>
      <c r="D2073" s="11">
        <f>VLOOKUP(A2073,'Medical Examinations'!$A$1:$L$2336,3,FALSE)</f>
        <v>6.17</v>
      </c>
      <c r="E2073" s="11" t="str">
        <f>VLOOKUP(A2073,'Medical Examinations'!$A$1:$L$2336,4,FALSE)</f>
        <v>yes</v>
      </c>
      <c r="F2073" s="11" t="str">
        <f>VLOOKUP(A2073,'Medical Examinations'!$A$1:$L$2336,5,FALSE)</f>
        <v>yes</v>
      </c>
      <c r="G2073" s="11" t="str">
        <f>VLOOKUP(A2073,'Medical Examinations'!$A$1:$L$2336,6,FALSE)</f>
        <v>No</v>
      </c>
      <c r="H2073" s="11">
        <f>VLOOKUP(A2073,'Medical Examinations'!$A$1:$L$2336,8,FALSE)</f>
        <v>2</v>
      </c>
      <c r="I2073" s="11" t="str">
        <f>VLOOKUP(A2073,'Medical Examinations'!$A$1:$L$2336,10,FALSE)</f>
        <v>No</v>
      </c>
      <c r="J2073" s="11" t="str">
        <f>VLOOKUP(A2073,'Medical Examinations'!$A$1:$L$2336,11,FALSE)</f>
        <v>Normal Weight</v>
      </c>
      <c r="K2073" s="11" t="str">
        <f>VLOOKUP(A2073,'Medical Examinations'!$A$1:$L$2336,12,FALSE)</f>
        <v>Prediabetes</v>
      </c>
      <c r="L2073" s="10">
        <f ca="1">VLOOKUP(A2073,'Hospitalisation Details'!$A$1:$Q$2344,3,FALSE)</f>
        <v>1969</v>
      </c>
      <c r="M2073" s="10" t="str">
        <f ca="1">VLOOKUP(A2073,'Hospitalisation Details'!$A$1:$Q$2344,5,FALSE)</f>
        <v>Oct</v>
      </c>
      <c r="N2073" s="11">
        <f ca="1">VLOOKUP(A2073,'Hospitalisation Details'!$A$1:$Q$2344,6,FALSE)</f>
        <v>30</v>
      </c>
      <c r="O2073" s="17">
        <f ca="1">VLOOKUP(A2073,'Hospitalisation Details'!$A$1:$Q$2344,7,FALSE)</f>
        <v>25506</v>
      </c>
      <c r="P2073" s="11">
        <f ca="1">VLOOKUP(A2073,'Hospitalisation Details'!$A$1:$Q$2344,10,FALSE)</f>
        <v>33090.66</v>
      </c>
      <c r="Q2073" s="11" t="str">
        <f ca="1">VLOOKUP(A2073,'Hospitalisation Details'!$A$1:$Q$2344,12,FALSE)</f>
        <v>tier - 2</v>
      </c>
      <c r="R2073" s="11" t="str">
        <f ca="1">VLOOKUP(A2073,'Hospitalisation Details'!$A$1:$Q$2344,14,FALSE)</f>
        <v>tier - 2</v>
      </c>
      <c r="S2073" s="11">
        <f ca="1">VLOOKUP(A2073,'Hospitalisation Details'!$A$1:$Q$2344,17,FALSE)</f>
        <v>56</v>
      </c>
      <c r="T2073" s="11" t="str">
        <f ca="1">VLOOKUP(A2073,'Hospitalisation Details'!$A$1:$Q$2336,16,FALSE)</f>
        <v>R1011</v>
      </c>
    </row>
    <row r="2074" ht="15.5" spans="1:20">
      <c r="A2074" s="10" t="s">
        <v>7403</v>
      </c>
      <c r="B2074" s="11" t="str">
        <f>VLOOKUP(A2074,'Customer Names'!$H$6:$K$2340,3,FALSE)</f>
        <v>  Trevor N</v>
      </c>
      <c r="C2074" s="11">
        <f>VLOOKUP(A2074,'Medical Examinations'!$A$1:$L$2336,2,FALSE)</f>
        <v>27.55</v>
      </c>
      <c r="D2074" s="11">
        <f>VLOOKUP(A2074,'Medical Examinations'!$A$1:$L$2336,3,FALSE)</f>
        <v>4.56</v>
      </c>
      <c r="E2074" s="11" t="str">
        <f>VLOOKUP(A2074,'Medical Examinations'!$A$1:$L$2336,4,FALSE)</f>
        <v>yes</v>
      </c>
      <c r="F2074" s="11" t="str">
        <f>VLOOKUP(A2074,'Medical Examinations'!$A$1:$L$2336,5,FALSE)</f>
        <v>No</v>
      </c>
      <c r="G2074" s="11" t="str">
        <f>VLOOKUP(A2074,'Medical Examinations'!$A$1:$L$2336,6,FALSE)</f>
        <v>Yes</v>
      </c>
      <c r="H2074" s="11">
        <f>VLOOKUP(A2074,'Medical Examinations'!$A$1:$L$2336,8,FALSE)</f>
        <v>1</v>
      </c>
      <c r="I2074" s="11" t="str">
        <f>VLOOKUP(A2074,'Medical Examinations'!$A$1:$L$2336,10,FALSE)</f>
        <v>No</v>
      </c>
      <c r="J2074" s="11" t="str">
        <f>VLOOKUP(A2074,'Medical Examinations'!$A$1:$L$2336,11,FALSE)</f>
        <v>Over Weight</v>
      </c>
      <c r="K2074" s="11" t="str">
        <f>VLOOKUP(A2074,'Medical Examinations'!$A$1:$L$2336,12,FALSE)</f>
        <v>Normal</v>
      </c>
      <c r="L2074" s="10">
        <f ca="1">VLOOKUP(A2074,'Hospitalisation Details'!$A$1:$Q$2344,3,FALSE)</f>
        <v>1985</v>
      </c>
      <c r="M2074" s="10" t="str">
        <f ca="1">VLOOKUP(A2074,'Hospitalisation Details'!$A$1:$Q$2344,5,FALSE)</f>
        <v>Jul</v>
      </c>
      <c r="N2074" s="11">
        <f ca="1">VLOOKUP(A2074,'Hospitalisation Details'!$A$1:$Q$2344,6,FALSE)</f>
        <v>15</v>
      </c>
      <c r="O2074" s="17">
        <f ca="1">VLOOKUP(A2074,'Hospitalisation Details'!$A$1:$Q$2344,7,FALSE)</f>
        <v>31243</v>
      </c>
      <c r="P2074" s="11">
        <f ca="1">VLOOKUP(A2074,'Hospitalisation Details'!$A$1:$Q$2344,10,FALSE)</f>
        <v>33121</v>
      </c>
      <c r="Q2074" s="11" t="str">
        <f ca="1">VLOOKUP(A2074,'Hospitalisation Details'!$A$1:$Q$2344,12,FALSE)</f>
        <v>tier - 2</v>
      </c>
      <c r="R2074" s="11" t="str">
        <f ca="1">VLOOKUP(A2074,'Hospitalisation Details'!$A$1:$Q$2344,14,FALSE)</f>
        <v>tier - 1</v>
      </c>
      <c r="S2074" s="11">
        <f ca="1">VLOOKUP(A2074,'Hospitalisation Details'!$A$1:$Q$2344,17,FALSE)</f>
        <v>40</v>
      </c>
      <c r="T2074" s="11" t="str">
        <f ca="1">VLOOKUP(A2074,'Hospitalisation Details'!$A$1:$Q$2336,16,FALSE)</f>
        <v>R1011</v>
      </c>
    </row>
    <row r="2075" ht="15.5" spans="1:20">
      <c r="A2075" s="10" t="s">
        <v>7407</v>
      </c>
      <c r="B2075" s="11" t="str">
        <f>VLOOKUP(A2075,'Customer Names'!$H$6:$K$2340,3,FALSE)</f>
        <v>  Nancy</v>
      </c>
      <c r="C2075" s="11">
        <f>VLOOKUP(A2075,'Medical Examinations'!$A$1:$L$2336,2,FALSE)</f>
        <v>17.97</v>
      </c>
      <c r="D2075" s="11">
        <f>VLOOKUP(A2075,'Medical Examinations'!$A$1:$L$2336,3,FALSE)</f>
        <v>6.3</v>
      </c>
      <c r="E2075" s="11" t="str">
        <f>VLOOKUP(A2075,'Medical Examinations'!$A$1:$L$2336,4,FALSE)</f>
        <v>No</v>
      </c>
      <c r="F2075" s="11" t="str">
        <f>VLOOKUP(A2075,'Medical Examinations'!$A$1:$L$2336,5,FALSE)</f>
        <v>No</v>
      </c>
      <c r="G2075" s="11" t="str">
        <f>VLOOKUP(A2075,'Medical Examinations'!$A$1:$L$2336,6,FALSE)</f>
        <v>No</v>
      </c>
      <c r="H2075" s="11">
        <f>VLOOKUP(A2075,'Medical Examinations'!$A$1:$L$2336,8,FALSE)</f>
        <v>0</v>
      </c>
      <c r="I2075" s="11" t="str">
        <f>VLOOKUP(A2075,'Medical Examinations'!$A$1:$L$2336,10,FALSE)</f>
        <v>No</v>
      </c>
      <c r="J2075" s="11" t="str">
        <f>VLOOKUP(A2075,'Medical Examinations'!$A$1:$L$2336,11,FALSE)</f>
        <v>Under Weight</v>
      </c>
      <c r="K2075" s="11" t="str">
        <f>VLOOKUP(A2075,'Medical Examinations'!$A$1:$L$2336,12,FALSE)</f>
        <v>Prediabetes</v>
      </c>
      <c r="L2075" s="10">
        <f ca="1">VLOOKUP(A2075,'Hospitalisation Details'!$A$1:$Q$2344,3,FALSE)</f>
        <v>1990</v>
      </c>
      <c r="M2075" s="10" t="str">
        <f ca="1">VLOOKUP(A2075,'Hospitalisation Details'!$A$1:$Q$2344,5,FALSE)</f>
        <v>Oct</v>
      </c>
      <c r="N2075" s="11">
        <f ca="1">VLOOKUP(A2075,'Hospitalisation Details'!$A$1:$Q$2344,6,FALSE)</f>
        <v>12</v>
      </c>
      <c r="O2075" s="17">
        <f ca="1">VLOOKUP(A2075,'Hospitalisation Details'!$A$1:$Q$2344,7,FALSE)</f>
        <v>33158</v>
      </c>
      <c r="P2075" s="11">
        <f ca="1">VLOOKUP(A2075,'Hospitalisation Details'!$A$1:$Q$2344,10,FALSE)</f>
        <v>33292.83</v>
      </c>
      <c r="Q2075" s="11" t="str">
        <f ca="1">VLOOKUP(A2075,'Hospitalisation Details'!$A$1:$Q$2344,12,FALSE)</f>
        <v>tier - 2</v>
      </c>
      <c r="R2075" s="11" t="str">
        <f ca="1">VLOOKUP(A2075,'Hospitalisation Details'!$A$1:$Q$2344,14,FALSE)</f>
        <v>tier - 1</v>
      </c>
      <c r="S2075" s="11">
        <f ca="1">VLOOKUP(A2075,'Hospitalisation Details'!$A$1:$Q$2344,17,FALSE)</f>
        <v>35</v>
      </c>
      <c r="T2075" s="11" t="str">
        <f ca="1">VLOOKUP(A2075,'Hospitalisation Details'!$A$1:$Q$2336,16,FALSE)</f>
        <v>R1011</v>
      </c>
    </row>
    <row r="2076" ht="15.5" spans="1:20">
      <c r="A2076" s="10" t="s">
        <v>7410</v>
      </c>
      <c r="B2076" s="11" t="str">
        <f>VLOOKUP(A2076,'Customer Names'!$H$6:$K$2340,3,FALSE)</f>
        <v>  Allison R</v>
      </c>
      <c r="C2076" s="11">
        <f>VLOOKUP(A2076,'Medical Examinations'!$A$1:$L$2336,2,FALSE)</f>
        <v>29.98</v>
      </c>
      <c r="D2076" s="11">
        <f>VLOOKUP(A2076,'Medical Examinations'!$A$1:$L$2336,3,FALSE)</f>
        <v>6.03</v>
      </c>
      <c r="E2076" s="11" t="str">
        <f>VLOOKUP(A2076,'Medical Examinations'!$A$1:$L$2336,4,FALSE)</f>
        <v>No</v>
      </c>
      <c r="F2076" s="11" t="str">
        <f>VLOOKUP(A2076,'Medical Examinations'!$A$1:$L$2336,5,FALSE)</f>
        <v>yes</v>
      </c>
      <c r="G2076" s="11" t="str">
        <f>VLOOKUP(A2076,'Medical Examinations'!$A$1:$L$2336,6,FALSE)</f>
        <v>No</v>
      </c>
      <c r="H2076" s="11">
        <f>VLOOKUP(A2076,'Medical Examinations'!$A$1:$L$2336,8,FALSE)</f>
        <v>1</v>
      </c>
      <c r="I2076" s="11" t="str">
        <f>VLOOKUP(A2076,'Medical Examinations'!$A$1:$L$2336,10,FALSE)</f>
        <v>No</v>
      </c>
      <c r="J2076" s="11" t="str">
        <f>VLOOKUP(A2076,'Medical Examinations'!$A$1:$L$2336,11,FALSE)</f>
        <v>Obesity</v>
      </c>
      <c r="K2076" s="11" t="str">
        <f>VLOOKUP(A2076,'Medical Examinations'!$A$1:$L$2336,12,FALSE)</f>
        <v>Prediabetes</v>
      </c>
      <c r="L2076" s="10">
        <f ca="1">VLOOKUP(A2076,'Hospitalisation Details'!$A$1:$Q$2344,3,FALSE)</f>
        <v>2003</v>
      </c>
      <c r="M2076" s="10" t="str">
        <f ca="1">VLOOKUP(A2076,'Hospitalisation Details'!$A$1:$Q$2344,5,FALSE)</f>
        <v>Nov</v>
      </c>
      <c r="N2076" s="11">
        <f ca="1">VLOOKUP(A2076,'Hospitalisation Details'!$A$1:$Q$2344,6,FALSE)</f>
        <v>28</v>
      </c>
      <c r="O2076" s="17">
        <f ca="1">VLOOKUP(A2076,'Hospitalisation Details'!$A$1:$Q$2344,7,FALSE)</f>
        <v>37953</v>
      </c>
      <c r="P2076" s="11">
        <f ca="1">VLOOKUP(A2076,'Hospitalisation Details'!$A$1:$Q$2344,10,FALSE)</f>
        <v>33307.55</v>
      </c>
      <c r="Q2076" s="11" t="str">
        <f ca="1">VLOOKUP(A2076,'Hospitalisation Details'!$A$1:$Q$2344,12,FALSE)</f>
        <v>tier - 2</v>
      </c>
      <c r="R2076" s="11" t="str">
        <f ca="1">VLOOKUP(A2076,'Hospitalisation Details'!$A$1:$Q$2344,14,FALSE)</f>
        <v>tier - 3</v>
      </c>
      <c r="S2076" s="11">
        <f ca="1">VLOOKUP(A2076,'Hospitalisation Details'!$A$1:$Q$2344,17,FALSE)</f>
        <v>21</v>
      </c>
      <c r="T2076" s="11" t="str">
        <f ca="1">VLOOKUP(A2076,'Hospitalisation Details'!$A$1:$Q$2336,16,FALSE)</f>
        <v>R1012</v>
      </c>
    </row>
    <row r="2077" ht="15.5" spans="1:20">
      <c r="A2077" s="10" t="s">
        <v>7412</v>
      </c>
      <c r="B2077" s="11" t="str">
        <f>VLOOKUP(A2077,'Customer Names'!$H$6:$K$2340,3,FALSE)</f>
        <v>  Robert J</v>
      </c>
      <c r="C2077" s="11">
        <f>VLOOKUP(A2077,'Medical Examinations'!$A$1:$L$2336,2,FALSE)</f>
        <v>33.66</v>
      </c>
      <c r="D2077" s="11">
        <f>VLOOKUP(A2077,'Medical Examinations'!$A$1:$L$2336,3,FALSE)</f>
        <v>4.2</v>
      </c>
      <c r="E2077" s="11" t="str">
        <f>VLOOKUP(A2077,'Medical Examinations'!$A$1:$L$2336,4,FALSE)</f>
        <v>yes</v>
      </c>
      <c r="F2077" s="11" t="str">
        <f>VLOOKUP(A2077,'Medical Examinations'!$A$1:$L$2336,5,FALSE)</f>
        <v>No</v>
      </c>
      <c r="G2077" s="11" t="str">
        <f>VLOOKUP(A2077,'Medical Examinations'!$A$1:$L$2336,6,FALSE)</f>
        <v>No</v>
      </c>
      <c r="H2077" s="11">
        <f>VLOOKUP(A2077,'Medical Examinations'!$A$1:$L$2336,8,FALSE)</f>
        <v>1</v>
      </c>
      <c r="I2077" s="11" t="str">
        <f>VLOOKUP(A2077,'Medical Examinations'!$A$1:$L$2336,10,FALSE)</f>
        <v>No</v>
      </c>
      <c r="J2077" s="11" t="str">
        <f>VLOOKUP(A2077,'Medical Examinations'!$A$1:$L$2336,11,FALSE)</f>
        <v>Obesity</v>
      </c>
      <c r="K2077" s="11" t="str">
        <f>VLOOKUP(A2077,'Medical Examinations'!$A$1:$L$2336,12,FALSE)</f>
        <v>Normal</v>
      </c>
      <c r="L2077" s="10">
        <f ca="1">VLOOKUP(A2077,'Hospitalisation Details'!$A$1:$Q$2344,3,FALSE)</f>
        <v>1972</v>
      </c>
      <c r="M2077" s="10" t="str">
        <f ca="1">VLOOKUP(A2077,'Hospitalisation Details'!$A$1:$Q$2344,5,FALSE)</f>
        <v>Sep</v>
      </c>
      <c r="N2077" s="11">
        <f ca="1">VLOOKUP(A2077,'Hospitalisation Details'!$A$1:$Q$2344,6,FALSE)</f>
        <v>5</v>
      </c>
      <c r="O2077" s="17">
        <f ca="1">VLOOKUP(A2077,'Hospitalisation Details'!$A$1:$Q$2344,7,FALSE)</f>
        <v>26547</v>
      </c>
      <c r="P2077" s="11">
        <f ca="1">VLOOKUP(A2077,'Hospitalisation Details'!$A$1:$Q$2344,10,FALSE)</f>
        <v>33344.45</v>
      </c>
      <c r="Q2077" s="11" t="str">
        <f ca="1">VLOOKUP(A2077,'Hospitalisation Details'!$A$1:$Q$2344,12,FALSE)</f>
        <v>tier - 2</v>
      </c>
      <c r="R2077" s="11" t="str">
        <f ca="1">VLOOKUP(A2077,'Hospitalisation Details'!$A$1:$Q$2344,14,FALSE)</f>
        <v>tier - 3</v>
      </c>
      <c r="S2077" s="11">
        <f ca="1">VLOOKUP(A2077,'Hospitalisation Details'!$A$1:$Q$2344,17,FALSE)</f>
        <v>53</v>
      </c>
      <c r="T2077" s="11" t="str">
        <f ca="1">VLOOKUP(A2077,'Hospitalisation Details'!$A$1:$Q$2336,16,FALSE)</f>
        <v>R1011</v>
      </c>
    </row>
    <row r="2078" ht="15.5" spans="1:20">
      <c r="A2078" s="10" t="s">
        <v>7416</v>
      </c>
      <c r="B2078" s="11" t="str">
        <f>VLOOKUP(A2078,'Customer Names'!$H$6:$K$2340,3,FALSE)</f>
        <v>  Nicholas</v>
      </c>
      <c r="C2078" s="11">
        <f>VLOOKUP(A2078,'Medical Examinations'!$A$1:$L$2336,2,FALSE)</f>
        <v>32.67</v>
      </c>
      <c r="D2078" s="11">
        <f>VLOOKUP(A2078,'Medical Examinations'!$A$1:$L$2336,3,FALSE)</f>
        <v>5.61</v>
      </c>
      <c r="E2078" s="11" t="str">
        <f>VLOOKUP(A2078,'Medical Examinations'!$A$1:$L$2336,4,FALSE)</f>
        <v>yes</v>
      </c>
      <c r="F2078" s="11" t="str">
        <f>VLOOKUP(A2078,'Medical Examinations'!$A$1:$L$2336,5,FALSE)</f>
        <v>No</v>
      </c>
      <c r="G2078" s="11" t="str">
        <f>VLOOKUP(A2078,'Medical Examinations'!$A$1:$L$2336,6,FALSE)</f>
        <v>No</v>
      </c>
      <c r="H2078" s="11">
        <f>VLOOKUP(A2078,'Medical Examinations'!$A$1:$L$2336,8,FALSE)</f>
        <v>1</v>
      </c>
      <c r="I2078" s="11" t="str">
        <f>VLOOKUP(A2078,'Medical Examinations'!$A$1:$L$2336,10,FALSE)</f>
        <v>No</v>
      </c>
      <c r="J2078" s="11" t="str">
        <f>VLOOKUP(A2078,'Medical Examinations'!$A$1:$L$2336,11,FALSE)</f>
        <v>Obesity</v>
      </c>
      <c r="K2078" s="11" t="str">
        <f>VLOOKUP(A2078,'Medical Examinations'!$A$1:$L$2336,12,FALSE)</f>
        <v>Normal</v>
      </c>
      <c r="L2078" s="10">
        <f ca="1">VLOOKUP(A2078,'Hospitalisation Details'!$A$1:$Q$2344,3,FALSE)</f>
        <v>1985</v>
      </c>
      <c r="M2078" s="10" t="str">
        <f ca="1">VLOOKUP(A2078,'Hospitalisation Details'!$A$1:$Q$2344,5,FALSE)</f>
        <v>Dec</v>
      </c>
      <c r="N2078" s="11">
        <f ca="1">VLOOKUP(A2078,'Hospitalisation Details'!$A$1:$Q$2344,6,FALSE)</f>
        <v>7</v>
      </c>
      <c r="O2078" s="17">
        <f ca="1">VLOOKUP(A2078,'Hospitalisation Details'!$A$1:$Q$2344,7,FALSE)</f>
        <v>31388</v>
      </c>
      <c r="P2078" s="11">
        <f ca="1">VLOOKUP(A2078,'Hospitalisation Details'!$A$1:$Q$2344,10,FALSE)</f>
        <v>33450.99</v>
      </c>
      <c r="Q2078" s="11" t="str">
        <f ca="1">VLOOKUP(A2078,'Hospitalisation Details'!$A$1:$Q$2344,12,FALSE)</f>
        <v>tier - 2</v>
      </c>
      <c r="R2078" s="11" t="str">
        <f ca="1">VLOOKUP(A2078,'Hospitalisation Details'!$A$1:$Q$2344,14,FALSE)</f>
        <v>tier - 2</v>
      </c>
      <c r="S2078" s="11">
        <f ca="1">VLOOKUP(A2078,'Hospitalisation Details'!$A$1:$Q$2344,17,FALSE)</f>
        <v>39</v>
      </c>
      <c r="T2078" s="11" t="str">
        <f ca="1">VLOOKUP(A2078,'Hospitalisation Details'!$A$1:$Q$2336,16,FALSE)</f>
        <v>R1011</v>
      </c>
    </row>
    <row r="2079" ht="15.5" spans="1:20">
      <c r="A2079" s="10" t="s">
        <v>7420</v>
      </c>
      <c r="B2079" s="11" t="str">
        <f>VLOOKUP(A2079,'Customer Names'!$H$6:$K$2340,3,FALSE)</f>
        <v>  Kevin L</v>
      </c>
      <c r="C2079" s="11">
        <f>VLOOKUP(A2079,'Medical Examinations'!$A$1:$L$2336,2,FALSE)</f>
        <v>30.5</v>
      </c>
      <c r="D2079" s="11">
        <f>VLOOKUP(A2079,'Medical Examinations'!$A$1:$L$2336,3,FALSE)</f>
        <v>5.88</v>
      </c>
      <c r="E2079" s="11" t="str">
        <f>VLOOKUP(A2079,'Medical Examinations'!$A$1:$L$2336,4,FALSE)</f>
        <v>yes</v>
      </c>
      <c r="F2079" s="11" t="str">
        <f>VLOOKUP(A2079,'Medical Examinations'!$A$1:$L$2336,5,FALSE)</f>
        <v>No</v>
      </c>
      <c r="G2079" s="11" t="str">
        <f>VLOOKUP(A2079,'Medical Examinations'!$A$1:$L$2336,6,FALSE)</f>
        <v>No</v>
      </c>
      <c r="H2079" s="11">
        <f>VLOOKUP(A2079,'Medical Examinations'!$A$1:$L$2336,8,FALSE)</f>
        <v>1</v>
      </c>
      <c r="I2079" s="11" t="str">
        <f>VLOOKUP(A2079,'Medical Examinations'!$A$1:$L$2336,10,FALSE)</f>
        <v>No</v>
      </c>
      <c r="J2079" s="11" t="str">
        <f>VLOOKUP(A2079,'Medical Examinations'!$A$1:$L$2336,11,FALSE)</f>
        <v>Obesity</v>
      </c>
      <c r="K2079" s="11" t="str">
        <f>VLOOKUP(A2079,'Medical Examinations'!$A$1:$L$2336,12,FALSE)</f>
        <v>Prediabetes</v>
      </c>
      <c r="L2079" s="10">
        <f ca="1">VLOOKUP(A2079,'Hospitalisation Details'!$A$1:$Q$2344,3,FALSE)</f>
        <v>1970</v>
      </c>
      <c r="M2079" s="10" t="str">
        <f ca="1">VLOOKUP(A2079,'Hospitalisation Details'!$A$1:$Q$2344,5,FALSE)</f>
        <v>Jun</v>
      </c>
      <c r="N2079" s="11">
        <f ca="1">VLOOKUP(A2079,'Hospitalisation Details'!$A$1:$Q$2344,6,FALSE)</f>
        <v>18</v>
      </c>
      <c r="O2079" s="17">
        <f ca="1">VLOOKUP(A2079,'Hospitalisation Details'!$A$1:$Q$2344,7,FALSE)</f>
        <v>25737</v>
      </c>
      <c r="P2079" s="11">
        <f ca="1">VLOOKUP(A2079,'Hospitalisation Details'!$A$1:$Q$2344,10,FALSE)</f>
        <v>33471.97</v>
      </c>
      <c r="Q2079" s="11" t="str">
        <f ca="1">VLOOKUP(A2079,'Hospitalisation Details'!$A$1:$Q$2344,12,FALSE)</f>
        <v>tier - 2</v>
      </c>
      <c r="R2079" s="11" t="str">
        <f ca="1">VLOOKUP(A2079,'Hospitalisation Details'!$A$1:$Q$2344,14,FALSE)</f>
        <v>tier - 2</v>
      </c>
      <c r="S2079" s="11">
        <f ca="1">VLOOKUP(A2079,'Hospitalisation Details'!$A$1:$Q$2344,17,FALSE)</f>
        <v>55</v>
      </c>
      <c r="T2079" s="11" t="str">
        <f ca="1">VLOOKUP(A2079,'Hospitalisation Details'!$A$1:$Q$2336,16,FALSE)</f>
        <v>R1012</v>
      </c>
    </row>
    <row r="2080" ht="15.5" spans="1:20">
      <c r="A2080" s="10" t="s">
        <v>7424</v>
      </c>
      <c r="B2080" s="11" t="str">
        <f>VLOOKUP(A2080,'Customer Names'!$H$6:$K$2340,3,FALSE)</f>
        <v>  Bryan</v>
      </c>
      <c r="C2080" s="11">
        <f>VLOOKUP(A2080,'Medical Examinations'!$A$1:$L$2336,2,FALSE)</f>
        <v>23.1</v>
      </c>
      <c r="D2080" s="11">
        <f>VLOOKUP(A2080,'Medical Examinations'!$A$1:$L$2336,3,FALSE)</f>
        <v>5.92</v>
      </c>
      <c r="E2080" s="11" t="str">
        <f>VLOOKUP(A2080,'Medical Examinations'!$A$1:$L$2336,4,FALSE)</f>
        <v>yes</v>
      </c>
      <c r="F2080" s="11" t="str">
        <f>VLOOKUP(A2080,'Medical Examinations'!$A$1:$L$2336,5,FALSE)</f>
        <v>No</v>
      </c>
      <c r="G2080" s="11" t="str">
        <f>VLOOKUP(A2080,'Medical Examinations'!$A$1:$L$2336,6,FALSE)</f>
        <v>No</v>
      </c>
      <c r="H2080" s="11">
        <f>VLOOKUP(A2080,'Medical Examinations'!$A$1:$L$2336,8,FALSE)</f>
        <v>1</v>
      </c>
      <c r="I2080" s="11" t="str">
        <f>VLOOKUP(A2080,'Medical Examinations'!$A$1:$L$2336,10,FALSE)</f>
        <v>No</v>
      </c>
      <c r="J2080" s="11" t="str">
        <f>VLOOKUP(A2080,'Medical Examinations'!$A$1:$L$2336,11,FALSE)</f>
        <v>Normal Weight</v>
      </c>
      <c r="K2080" s="11" t="str">
        <f>VLOOKUP(A2080,'Medical Examinations'!$A$1:$L$2336,12,FALSE)</f>
        <v>Prediabetes</v>
      </c>
      <c r="L2080" s="10">
        <f ca="1">VLOOKUP(A2080,'Hospitalisation Details'!$A$1:$Q$2344,3,FALSE)</f>
        <v>2002</v>
      </c>
      <c r="M2080" s="10" t="str">
        <f ca="1">VLOOKUP(A2080,'Hospitalisation Details'!$A$1:$Q$2344,5,FALSE)</f>
        <v>Aug</v>
      </c>
      <c r="N2080" s="11">
        <f ca="1">VLOOKUP(A2080,'Hospitalisation Details'!$A$1:$Q$2344,6,FALSE)</f>
        <v>25</v>
      </c>
      <c r="O2080" s="17">
        <f ca="1">VLOOKUP(A2080,'Hospitalisation Details'!$A$1:$Q$2344,7,FALSE)</f>
        <v>37493</v>
      </c>
      <c r="P2080" s="11">
        <f ca="1">VLOOKUP(A2080,'Hospitalisation Details'!$A$1:$Q$2344,10,FALSE)</f>
        <v>33475.82</v>
      </c>
      <c r="Q2080" s="11" t="str">
        <f ca="1">VLOOKUP(A2080,'Hospitalisation Details'!$A$1:$Q$2344,12,FALSE)</f>
        <v>tier - 1</v>
      </c>
      <c r="R2080" s="11" t="str">
        <f ca="1">VLOOKUP(A2080,'Hospitalisation Details'!$A$1:$Q$2344,14,FALSE)</f>
        <v>tier - 1</v>
      </c>
      <c r="S2080" s="11">
        <f ca="1">VLOOKUP(A2080,'Hospitalisation Details'!$A$1:$Q$2344,17,FALSE)</f>
        <v>23</v>
      </c>
      <c r="T2080" s="11" t="str">
        <f ca="1">VLOOKUP(A2080,'Hospitalisation Details'!$A$1:$Q$2336,16,FALSE)</f>
        <v>R1018</v>
      </c>
    </row>
    <row r="2081" ht="15.5" spans="1:20">
      <c r="A2081" s="10" t="s">
        <v>7427</v>
      </c>
      <c r="B2081" s="11" t="str">
        <f>VLOOKUP(A2081,'Customer Names'!$H$6:$K$2340,3,FALSE)</f>
        <v>  Janae N</v>
      </c>
      <c r="C2081" s="11">
        <f>VLOOKUP(A2081,'Medical Examinations'!$A$1:$L$2336,2,FALSE)</f>
        <v>39.49</v>
      </c>
      <c r="D2081" s="11">
        <f>VLOOKUP(A2081,'Medical Examinations'!$A$1:$L$2336,3,FALSE)</f>
        <v>4.81</v>
      </c>
      <c r="E2081" s="11" t="str">
        <f>VLOOKUP(A2081,'Medical Examinations'!$A$1:$L$2336,4,FALSE)</f>
        <v>No</v>
      </c>
      <c r="F2081" s="11" t="str">
        <f>VLOOKUP(A2081,'Medical Examinations'!$A$1:$L$2336,5,FALSE)</f>
        <v>No</v>
      </c>
      <c r="G2081" s="11" t="str">
        <f>VLOOKUP(A2081,'Medical Examinations'!$A$1:$L$2336,6,FALSE)</f>
        <v>No</v>
      </c>
      <c r="H2081" s="11">
        <f>VLOOKUP(A2081,'Medical Examinations'!$A$1:$L$2336,8,FALSE)</f>
        <v>1</v>
      </c>
      <c r="I2081" s="11" t="str">
        <f>VLOOKUP(A2081,'Medical Examinations'!$A$1:$L$2336,10,FALSE)</f>
        <v>No</v>
      </c>
      <c r="J2081" s="11" t="str">
        <f>VLOOKUP(A2081,'Medical Examinations'!$A$1:$L$2336,11,FALSE)</f>
        <v>Obesity</v>
      </c>
      <c r="K2081" s="11" t="str">
        <f>VLOOKUP(A2081,'Medical Examinations'!$A$1:$L$2336,12,FALSE)</f>
        <v>Normal</v>
      </c>
      <c r="L2081" s="10">
        <f ca="1">VLOOKUP(A2081,'Hospitalisation Details'!$A$1:$Q$2344,3,FALSE)</f>
        <v>1984</v>
      </c>
      <c r="M2081" s="10" t="str">
        <f ca="1">VLOOKUP(A2081,'Hospitalisation Details'!$A$1:$Q$2344,5,FALSE)</f>
        <v>Jul</v>
      </c>
      <c r="N2081" s="11">
        <f ca="1">VLOOKUP(A2081,'Hospitalisation Details'!$A$1:$Q$2344,6,FALSE)</f>
        <v>22</v>
      </c>
      <c r="O2081" s="17">
        <f ca="1">VLOOKUP(A2081,'Hospitalisation Details'!$A$1:$Q$2344,7,FALSE)</f>
        <v>30885</v>
      </c>
      <c r="P2081" s="11">
        <f ca="1">VLOOKUP(A2081,'Hospitalisation Details'!$A$1:$Q$2344,10,FALSE)</f>
        <v>33527.1</v>
      </c>
      <c r="Q2081" s="11" t="str">
        <f ca="1">VLOOKUP(A2081,'Hospitalisation Details'!$A$1:$Q$2344,12,FALSE)</f>
        <v>tier - 2</v>
      </c>
      <c r="R2081" s="11" t="str">
        <f ca="1">VLOOKUP(A2081,'Hospitalisation Details'!$A$1:$Q$2344,14,FALSE)</f>
        <v>tier - 3</v>
      </c>
      <c r="S2081" s="11">
        <f ca="1">VLOOKUP(A2081,'Hospitalisation Details'!$A$1:$Q$2344,17,FALSE)</f>
        <v>41</v>
      </c>
      <c r="T2081" s="11" t="str">
        <f ca="1">VLOOKUP(A2081,'Hospitalisation Details'!$A$1:$Q$2336,16,FALSE)</f>
        <v>R1011</v>
      </c>
    </row>
    <row r="2082" ht="15.5" spans="1:20">
      <c r="A2082" s="10" t="s">
        <v>7430</v>
      </c>
      <c r="B2082" s="11" t="str">
        <f>VLOOKUP(A2082,'Customer Names'!$H$6:$K$2340,3,FALSE)</f>
        <v>  Audrey</v>
      </c>
      <c r="C2082" s="11">
        <f>VLOOKUP(A2082,'Medical Examinations'!$A$1:$L$2336,2,FALSE)</f>
        <v>33.99</v>
      </c>
      <c r="D2082" s="11">
        <f>VLOOKUP(A2082,'Medical Examinations'!$A$1:$L$2336,3,FALSE)</f>
        <v>4.55</v>
      </c>
      <c r="E2082" s="11" t="str">
        <f>VLOOKUP(A2082,'Medical Examinations'!$A$1:$L$2336,4,FALSE)</f>
        <v>No</v>
      </c>
      <c r="F2082" s="11" t="str">
        <f>VLOOKUP(A2082,'Medical Examinations'!$A$1:$L$2336,5,FALSE)</f>
        <v>No</v>
      </c>
      <c r="G2082" s="11" t="str">
        <f>VLOOKUP(A2082,'Medical Examinations'!$A$1:$L$2336,6,FALSE)</f>
        <v>No</v>
      </c>
      <c r="H2082" s="11">
        <f>VLOOKUP(A2082,'Medical Examinations'!$A$1:$L$2336,8,FALSE)</f>
        <v>1</v>
      </c>
      <c r="I2082" s="11" t="str">
        <f>VLOOKUP(A2082,'Medical Examinations'!$A$1:$L$2336,10,FALSE)</f>
        <v>No</v>
      </c>
      <c r="J2082" s="11" t="str">
        <f>VLOOKUP(A2082,'Medical Examinations'!$A$1:$L$2336,11,FALSE)</f>
        <v>Obesity</v>
      </c>
      <c r="K2082" s="11" t="str">
        <f>VLOOKUP(A2082,'Medical Examinations'!$A$1:$L$2336,12,FALSE)</f>
        <v>Normal</v>
      </c>
      <c r="L2082" s="10">
        <f ca="1">VLOOKUP(A2082,'Hospitalisation Details'!$A$1:$Q$2344,3,FALSE)</f>
        <v>2003</v>
      </c>
      <c r="M2082" s="10" t="str">
        <f ca="1">VLOOKUP(A2082,'Hospitalisation Details'!$A$1:$Q$2344,5,FALSE)</f>
        <v>Sep</v>
      </c>
      <c r="N2082" s="11">
        <f ca="1">VLOOKUP(A2082,'Hospitalisation Details'!$A$1:$Q$2344,6,FALSE)</f>
        <v>9</v>
      </c>
      <c r="O2082" s="17">
        <f ca="1">VLOOKUP(A2082,'Hospitalisation Details'!$A$1:$Q$2344,7,FALSE)</f>
        <v>37873</v>
      </c>
      <c r="P2082" s="11">
        <f ca="1">VLOOKUP(A2082,'Hospitalisation Details'!$A$1:$Q$2344,10,FALSE)</f>
        <v>33611.71</v>
      </c>
      <c r="Q2082" s="11" t="str">
        <f ca="1">VLOOKUP(A2082,'Hospitalisation Details'!$A$1:$Q$2344,12,FALSE)</f>
        <v>tier - 1</v>
      </c>
      <c r="R2082" s="11" t="str">
        <f ca="1">VLOOKUP(A2082,'Hospitalisation Details'!$A$1:$Q$2344,14,FALSE)</f>
        <v>tier - 2</v>
      </c>
      <c r="S2082" s="11">
        <f ca="1">VLOOKUP(A2082,'Hospitalisation Details'!$A$1:$Q$2344,17,FALSE)</f>
        <v>22</v>
      </c>
      <c r="T2082" s="11" t="str">
        <f ca="1">VLOOKUP(A2082,'Hospitalisation Details'!$A$1:$Q$2336,16,FALSE)</f>
        <v>R1011</v>
      </c>
    </row>
    <row r="2083" ht="15.5" spans="1:20">
      <c r="A2083" s="10" t="s">
        <v>7433</v>
      </c>
      <c r="B2083" s="11" t="str">
        <f>VLOOKUP(A2083,'Customer Names'!$H$6:$K$2340,3,FALSE)</f>
        <v>  Laura</v>
      </c>
      <c r="C2083" s="11">
        <f>VLOOKUP(A2083,'Medical Examinations'!$A$1:$L$2336,2,FALSE)</f>
        <v>27.72</v>
      </c>
      <c r="D2083" s="11">
        <f>VLOOKUP(A2083,'Medical Examinations'!$A$1:$L$2336,3,FALSE)</f>
        <v>6.43</v>
      </c>
      <c r="E2083" s="11" t="str">
        <f>VLOOKUP(A2083,'Medical Examinations'!$A$1:$L$2336,4,FALSE)</f>
        <v>No</v>
      </c>
      <c r="F2083" s="11" t="str">
        <f>VLOOKUP(A2083,'Medical Examinations'!$A$1:$L$2336,5,FALSE)</f>
        <v>No</v>
      </c>
      <c r="G2083" s="11" t="str">
        <f>VLOOKUP(A2083,'Medical Examinations'!$A$1:$L$2336,6,FALSE)</f>
        <v>No</v>
      </c>
      <c r="H2083" s="11">
        <f>VLOOKUP(A2083,'Medical Examinations'!$A$1:$L$2336,8,FALSE)</f>
        <v>1</v>
      </c>
      <c r="I2083" s="11" t="str">
        <f>VLOOKUP(A2083,'Medical Examinations'!$A$1:$L$2336,10,FALSE)</f>
        <v>No</v>
      </c>
      <c r="J2083" s="11" t="str">
        <f>VLOOKUP(A2083,'Medical Examinations'!$A$1:$L$2336,11,FALSE)</f>
        <v>Over Weight</v>
      </c>
      <c r="K2083" s="11" t="str">
        <f>VLOOKUP(A2083,'Medical Examinations'!$A$1:$L$2336,12,FALSE)</f>
        <v>Diabetes</v>
      </c>
      <c r="L2083" s="10">
        <f ca="1">VLOOKUP(A2083,'Hospitalisation Details'!$A$1:$Q$2344,3,FALSE)</f>
        <v>1993</v>
      </c>
      <c r="M2083" s="10" t="str">
        <f ca="1">VLOOKUP(A2083,'Hospitalisation Details'!$A$1:$Q$2344,5,FALSE)</f>
        <v>Nov</v>
      </c>
      <c r="N2083" s="11">
        <f ca="1">VLOOKUP(A2083,'Hospitalisation Details'!$A$1:$Q$2344,6,FALSE)</f>
        <v>28</v>
      </c>
      <c r="O2083" s="17">
        <f ca="1">VLOOKUP(A2083,'Hospitalisation Details'!$A$1:$Q$2344,7,FALSE)</f>
        <v>34301</v>
      </c>
      <c r="P2083" s="11">
        <f ca="1">VLOOKUP(A2083,'Hospitalisation Details'!$A$1:$Q$2344,10,FALSE)</f>
        <v>33707.55</v>
      </c>
      <c r="Q2083" s="11" t="str">
        <f ca="1">VLOOKUP(A2083,'Hospitalisation Details'!$A$1:$Q$2344,12,FALSE)</f>
        <v>tier - 2</v>
      </c>
      <c r="R2083" s="11" t="str">
        <f ca="1">VLOOKUP(A2083,'Hospitalisation Details'!$A$1:$Q$2344,14,FALSE)</f>
        <v>tier - 2</v>
      </c>
      <c r="S2083" s="11">
        <f ca="1">VLOOKUP(A2083,'Hospitalisation Details'!$A$1:$Q$2344,17,FALSE)</f>
        <v>31</v>
      </c>
      <c r="T2083" s="11" t="str">
        <f ca="1">VLOOKUP(A2083,'Hospitalisation Details'!$A$1:$Q$2336,16,FALSE)</f>
        <v>R1011</v>
      </c>
    </row>
    <row r="2084" ht="15.5" spans="1:20">
      <c r="A2084" s="10" t="s">
        <v>7436</v>
      </c>
      <c r="B2084" s="11" t="str">
        <f>VLOOKUP(A2084,'Customer Names'!$H$6:$K$2340,3,FALSE)</f>
        <v>  Nicole F</v>
      </c>
      <c r="C2084" s="11">
        <f>VLOOKUP(A2084,'Medical Examinations'!$A$1:$L$2336,2,FALSE)</f>
        <v>30.59</v>
      </c>
      <c r="D2084" s="11">
        <f>VLOOKUP(A2084,'Medical Examinations'!$A$1:$L$2336,3,FALSE)</f>
        <v>11.62</v>
      </c>
      <c r="E2084" s="11" t="str">
        <f>VLOOKUP(A2084,'Medical Examinations'!$A$1:$L$2336,4,FALSE)</f>
        <v>No</v>
      </c>
      <c r="F2084" s="11" t="str">
        <f>VLOOKUP(A2084,'Medical Examinations'!$A$1:$L$2336,5,FALSE)</f>
        <v>No</v>
      </c>
      <c r="G2084" s="11" t="str">
        <f>VLOOKUP(A2084,'Medical Examinations'!$A$1:$L$2336,6,FALSE)</f>
        <v>No</v>
      </c>
      <c r="H2084" s="11">
        <f>VLOOKUP(A2084,'Medical Examinations'!$A$1:$L$2336,8,FALSE)</f>
        <v>0</v>
      </c>
      <c r="I2084" s="11" t="str">
        <f>VLOOKUP(A2084,'Medical Examinations'!$A$1:$L$2336,10,FALSE)</f>
        <v>No</v>
      </c>
      <c r="J2084" s="11" t="str">
        <f>VLOOKUP(A2084,'Medical Examinations'!$A$1:$L$2336,11,FALSE)</f>
        <v>Obesity</v>
      </c>
      <c r="K2084" s="11" t="str">
        <f>VLOOKUP(A2084,'Medical Examinations'!$A$1:$L$2336,12,FALSE)</f>
        <v>Diabetes</v>
      </c>
      <c r="L2084" s="10">
        <f ca="1">VLOOKUP(A2084,'Hospitalisation Details'!$A$1:$Q$2344,3,FALSE)</f>
        <v>2004</v>
      </c>
      <c r="M2084" s="10" t="str">
        <f ca="1">VLOOKUP(A2084,'Hospitalisation Details'!$A$1:$Q$2344,5,FALSE)</f>
        <v>Nov</v>
      </c>
      <c r="N2084" s="11">
        <f ca="1">VLOOKUP(A2084,'Hospitalisation Details'!$A$1:$Q$2344,6,FALSE)</f>
        <v>1</v>
      </c>
      <c r="O2084" s="17">
        <f ca="1">VLOOKUP(A2084,'Hospitalisation Details'!$A$1:$Q$2344,7,FALSE)</f>
        <v>38292</v>
      </c>
      <c r="P2084" s="11">
        <f ca="1">VLOOKUP(A2084,'Hospitalisation Details'!$A$1:$Q$2344,10,FALSE)</f>
        <v>33732.69</v>
      </c>
      <c r="Q2084" s="11" t="str">
        <f ca="1">VLOOKUP(A2084,'Hospitalisation Details'!$A$1:$Q$2344,12,FALSE)</f>
        <v>tier - 1</v>
      </c>
      <c r="R2084" s="11" t="str">
        <f ca="1">VLOOKUP(A2084,'Hospitalisation Details'!$A$1:$Q$2344,14,FALSE)</f>
        <v>tier - 1</v>
      </c>
      <c r="S2084" s="11">
        <f ca="1">VLOOKUP(A2084,'Hospitalisation Details'!$A$1:$Q$2344,17,FALSE)</f>
        <v>21</v>
      </c>
      <c r="T2084" s="11" t="str">
        <f ca="1">VLOOKUP(A2084,'Hospitalisation Details'!$A$1:$Q$2336,16,FALSE)</f>
        <v>R1017</v>
      </c>
    </row>
    <row r="2085" ht="15.5" spans="1:20">
      <c r="A2085" s="10" t="s">
        <v>7439</v>
      </c>
      <c r="B2085" s="11" t="str">
        <f>VLOOKUP(A2085,'Customer Names'!$H$6:$K$2340,3,FALSE)</f>
        <v>  Krista L</v>
      </c>
      <c r="C2085" s="11">
        <f>VLOOKUP(A2085,'Medical Examinations'!$A$1:$L$2336,2,FALSE)</f>
        <v>22.6</v>
      </c>
      <c r="D2085" s="11">
        <f>VLOOKUP(A2085,'Medical Examinations'!$A$1:$L$2336,3,FALSE)</f>
        <v>6.04</v>
      </c>
      <c r="E2085" s="11" t="str">
        <f>VLOOKUP(A2085,'Medical Examinations'!$A$1:$L$2336,4,FALSE)</f>
        <v>No</v>
      </c>
      <c r="F2085" s="11" t="str">
        <f>VLOOKUP(A2085,'Medical Examinations'!$A$1:$L$2336,5,FALSE)</f>
        <v>No</v>
      </c>
      <c r="G2085" s="11" t="str">
        <f>VLOOKUP(A2085,'Medical Examinations'!$A$1:$L$2336,6,FALSE)</f>
        <v>No</v>
      </c>
      <c r="H2085" s="11">
        <f>VLOOKUP(A2085,'Medical Examinations'!$A$1:$L$2336,8,FALSE)</f>
        <v>1</v>
      </c>
      <c r="I2085" s="11" t="str">
        <f>VLOOKUP(A2085,'Medical Examinations'!$A$1:$L$2336,10,FALSE)</f>
        <v>No</v>
      </c>
      <c r="J2085" s="11" t="str">
        <f>VLOOKUP(A2085,'Medical Examinations'!$A$1:$L$2336,11,FALSE)</f>
        <v>Normal Weight</v>
      </c>
      <c r="K2085" s="11" t="str">
        <f>VLOOKUP(A2085,'Medical Examinations'!$A$1:$L$2336,12,FALSE)</f>
        <v>Prediabetes</v>
      </c>
      <c r="L2085" s="10">
        <f ca="1">VLOOKUP(A2085,'Hospitalisation Details'!$A$1:$Q$2344,3,FALSE)</f>
        <v>2003</v>
      </c>
      <c r="M2085" s="10" t="str">
        <f ca="1">VLOOKUP(A2085,'Hospitalisation Details'!$A$1:$Q$2344,5,FALSE)</f>
        <v>Sep</v>
      </c>
      <c r="N2085" s="11">
        <f ca="1">VLOOKUP(A2085,'Hospitalisation Details'!$A$1:$Q$2344,6,FALSE)</f>
        <v>12</v>
      </c>
      <c r="O2085" s="17">
        <f ca="1">VLOOKUP(A2085,'Hospitalisation Details'!$A$1:$Q$2344,7,FALSE)</f>
        <v>37876</v>
      </c>
      <c r="P2085" s="11">
        <f ca="1">VLOOKUP(A2085,'Hospitalisation Details'!$A$1:$Q$2344,10,FALSE)</f>
        <v>33750.29</v>
      </c>
      <c r="Q2085" s="11" t="str">
        <f ca="1">VLOOKUP(A2085,'Hospitalisation Details'!$A$1:$Q$2344,12,FALSE)</f>
        <v>tier - 1</v>
      </c>
      <c r="R2085" s="11" t="str">
        <f ca="1">VLOOKUP(A2085,'Hospitalisation Details'!$A$1:$Q$2344,14,FALSE)</f>
        <v>tier - 3</v>
      </c>
      <c r="S2085" s="11">
        <f ca="1">VLOOKUP(A2085,'Hospitalisation Details'!$A$1:$Q$2344,17,FALSE)</f>
        <v>22</v>
      </c>
      <c r="T2085" s="11" t="str">
        <f ca="1">VLOOKUP(A2085,'Hospitalisation Details'!$A$1:$Q$2336,16,FALSE)</f>
        <v>R1012</v>
      </c>
    </row>
    <row r="2086" ht="15.5" spans="1:20">
      <c r="A2086" s="10" t="s">
        <v>7442</v>
      </c>
      <c r="B2086" s="11" t="str">
        <f>VLOOKUP(A2086,'Customer Names'!$H$6:$K$2340,3,FALSE)</f>
        <v>  Denise</v>
      </c>
      <c r="C2086" s="11">
        <f>VLOOKUP(A2086,'Medical Examinations'!$A$1:$L$2336,2,FALSE)</f>
        <v>28.785</v>
      </c>
      <c r="D2086" s="11">
        <f>VLOOKUP(A2086,'Medical Examinations'!$A$1:$L$2336,3,FALSE)</f>
        <v>8.82</v>
      </c>
      <c r="E2086" s="11" t="str">
        <f>VLOOKUP(A2086,'Medical Examinations'!$A$1:$L$2336,4,FALSE)</f>
        <v>No</v>
      </c>
      <c r="F2086" s="11" t="str">
        <f>VLOOKUP(A2086,'Medical Examinations'!$A$1:$L$2336,5,FALSE)</f>
        <v>No</v>
      </c>
      <c r="G2086" s="11" t="str">
        <f>VLOOKUP(A2086,'Medical Examinations'!$A$1:$L$2336,6,FALSE)</f>
        <v>No</v>
      </c>
      <c r="H2086" s="11">
        <f>VLOOKUP(A2086,'Medical Examinations'!$A$1:$L$2336,8,FALSE)</f>
        <v>0</v>
      </c>
      <c r="I2086" s="11" t="str">
        <f>VLOOKUP(A2086,'Medical Examinations'!$A$1:$L$2336,10,FALSE)</f>
        <v>No</v>
      </c>
      <c r="J2086" s="11" t="str">
        <f>VLOOKUP(A2086,'Medical Examinations'!$A$1:$L$2336,11,FALSE)</f>
        <v>Over Weight</v>
      </c>
      <c r="K2086" s="11" t="str">
        <f>VLOOKUP(A2086,'Medical Examinations'!$A$1:$L$2336,12,FALSE)</f>
        <v>Diabetes</v>
      </c>
      <c r="L2086" s="10">
        <f ca="1">VLOOKUP(A2086,'Hospitalisation Details'!$A$1:$Q$2344,3,FALSE)</f>
        <v>1962</v>
      </c>
      <c r="M2086" s="10" t="str">
        <f ca="1">VLOOKUP(A2086,'Hospitalisation Details'!$A$1:$Q$2344,5,FALSE)</f>
        <v>Dec</v>
      </c>
      <c r="N2086" s="11">
        <f ca="1">VLOOKUP(A2086,'Hospitalisation Details'!$A$1:$Q$2344,6,FALSE)</f>
        <v>11</v>
      </c>
      <c r="O2086" s="17">
        <f ca="1">VLOOKUP(A2086,'Hospitalisation Details'!$A$1:$Q$2344,7,FALSE)</f>
        <v>22991</v>
      </c>
      <c r="P2086" s="11">
        <f ca="1">VLOOKUP(A2086,'Hospitalisation Details'!$A$1:$Q$2344,10,FALSE)</f>
        <v>33753.32</v>
      </c>
      <c r="Q2086" s="11" t="str">
        <f ca="1">VLOOKUP(A2086,'Hospitalisation Details'!$A$1:$Q$2344,12,FALSE)</f>
        <v>tier - 1</v>
      </c>
      <c r="R2086" s="11" t="str">
        <f ca="1">VLOOKUP(A2086,'Hospitalisation Details'!$A$1:$Q$2344,14,FALSE)</f>
        <v>tier - 3</v>
      </c>
      <c r="S2086" s="11">
        <f ca="1">VLOOKUP(A2086,'Hospitalisation Details'!$A$1:$Q$2344,17,FALSE)</f>
        <v>62</v>
      </c>
      <c r="T2086" s="11" t="str">
        <f ca="1">VLOOKUP(A2086,'Hospitalisation Details'!$A$1:$Q$2336,16,FALSE)</f>
        <v>R1011</v>
      </c>
    </row>
    <row r="2087" ht="15.5" spans="1:20">
      <c r="A2087" s="10" t="s">
        <v>7445</v>
      </c>
      <c r="B2087" s="11" t="str">
        <f>VLOOKUP(A2087,'Customer Names'!$H$6:$K$2340,3,FALSE)</f>
        <v>  Ariel</v>
      </c>
      <c r="C2087" s="11">
        <f>VLOOKUP(A2087,'Medical Examinations'!$A$1:$L$2336,2,FALSE)</f>
        <v>50.38</v>
      </c>
      <c r="D2087" s="11">
        <f>VLOOKUP(A2087,'Medical Examinations'!$A$1:$L$2336,3,FALSE)</f>
        <v>5.8</v>
      </c>
      <c r="E2087" s="11" t="str">
        <f>VLOOKUP(A2087,'Medical Examinations'!$A$1:$L$2336,4,FALSE)</f>
        <v>No</v>
      </c>
      <c r="F2087" s="11" t="str">
        <f>VLOOKUP(A2087,'Medical Examinations'!$A$1:$L$2336,5,FALSE)</f>
        <v>No</v>
      </c>
      <c r="G2087" s="11" t="str">
        <f>VLOOKUP(A2087,'Medical Examinations'!$A$1:$L$2336,6,FALSE)</f>
        <v>No</v>
      </c>
      <c r="H2087" s="11">
        <f>VLOOKUP(A2087,'Medical Examinations'!$A$1:$L$2336,8,FALSE)</f>
        <v>0</v>
      </c>
      <c r="I2087" s="11" t="str">
        <f>VLOOKUP(A2087,'Medical Examinations'!$A$1:$L$2336,10,FALSE)</f>
        <v>No</v>
      </c>
      <c r="J2087" s="11" t="str">
        <f>VLOOKUP(A2087,'Medical Examinations'!$A$1:$L$2336,11,FALSE)</f>
        <v>Obesity</v>
      </c>
      <c r="K2087" s="11" t="str">
        <f>VLOOKUP(A2087,'Medical Examinations'!$A$1:$L$2336,12,FALSE)</f>
        <v>Prediabetes</v>
      </c>
      <c r="L2087" s="10">
        <f ca="1">VLOOKUP(A2087,'Hospitalisation Details'!$A$1:$Q$2344,3,FALSE)</f>
        <v>2000</v>
      </c>
      <c r="M2087" s="10" t="str">
        <f ca="1">VLOOKUP(A2087,'Hospitalisation Details'!$A$1:$Q$2344,5,FALSE)</f>
        <v>Oct</v>
      </c>
      <c r="N2087" s="11">
        <f ca="1">VLOOKUP(A2087,'Hospitalisation Details'!$A$1:$Q$2344,6,FALSE)</f>
        <v>26</v>
      </c>
      <c r="O2087" s="17">
        <f ca="1">VLOOKUP(A2087,'Hospitalisation Details'!$A$1:$Q$2344,7,FALSE)</f>
        <v>36825</v>
      </c>
      <c r="P2087" s="11">
        <f ca="1">VLOOKUP(A2087,'Hospitalisation Details'!$A$1:$Q$2344,10,FALSE)</f>
        <v>33829.39</v>
      </c>
      <c r="Q2087" s="11" t="str">
        <f ca="1">VLOOKUP(A2087,'Hospitalisation Details'!$A$1:$Q$2344,12,FALSE)</f>
        <v>tier - 2</v>
      </c>
      <c r="R2087" s="11" t="str">
        <f ca="1">VLOOKUP(A2087,'Hospitalisation Details'!$A$1:$Q$2344,14,FALSE)</f>
        <v>tier - 3</v>
      </c>
      <c r="S2087" s="11">
        <f ca="1">VLOOKUP(A2087,'Hospitalisation Details'!$A$1:$Q$2344,17,FALSE)</f>
        <v>25</v>
      </c>
      <c r="T2087" s="11" t="str">
        <f ca="1">VLOOKUP(A2087,'Hospitalisation Details'!$A$1:$Q$2336,16,FALSE)</f>
        <v>R1011</v>
      </c>
    </row>
    <row r="2088" ht="15.5" spans="1:20">
      <c r="A2088" s="10" t="s">
        <v>7448</v>
      </c>
      <c r="B2088" s="11" t="str">
        <f>VLOOKUP(A2088,'Customer Names'!$H$6:$K$2340,3,FALSE)</f>
        <v>  Jeremy</v>
      </c>
      <c r="C2088" s="11">
        <f>VLOOKUP(A2088,'Medical Examinations'!$A$1:$L$2336,2,FALSE)</f>
        <v>35.2</v>
      </c>
      <c r="D2088" s="11">
        <f>VLOOKUP(A2088,'Medical Examinations'!$A$1:$L$2336,3,FALSE)</f>
        <v>4.28</v>
      </c>
      <c r="E2088" s="11" t="str">
        <f>VLOOKUP(A2088,'Medical Examinations'!$A$1:$L$2336,4,FALSE)</f>
        <v>No</v>
      </c>
      <c r="F2088" s="11" t="str">
        <f>VLOOKUP(A2088,'Medical Examinations'!$A$1:$L$2336,5,FALSE)</f>
        <v>No</v>
      </c>
      <c r="G2088" s="11" t="str">
        <f>VLOOKUP(A2088,'Medical Examinations'!$A$1:$L$2336,6,FALSE)</f>
        <v>No</v>
      </c>
      <c r="H2088" s="11">
        <f>VLOOKUP(A2088,'Medical Examinations'!$A$1:$L$2336,8,FALSE)</f>
        <v>0</v>
      </c>
      <c r="I2088" s="11" t="str">
        <f>VLOOKUP(A2088,'Medical Examinations'!$A$1:$L$2336,10,FALSE)</f>
        <v>No</v>
      </c>
      <c r="J2088" s="11" t="str">
        <f>VLOOKUP(A2088,'Medical Examinations'!$A$1:$L$2336,11,FALSE)</f>
        <v>Obesity</v>
      </c>
      <c r="K2088" s="11" t="str">
        <f>VLOOKUP(A2088,'Medical Examinations'!$A$1:$L$2336,12,FALSE)</f>
        <v>Normal</v>
      </c>
      <c r="L2088" s="10">
        <f ca="1">VLOOKUP(A2088,'Hospitalisation Details'!$A$1:$Q$2344,3,FALSE)</f>
        <v>1997</v>
      </c>
      <c r="M2088" s="10" t="str">
        <f ca="1">VLOOKUP(A2088,'Hospitalisation Details'!$A$1:$Q$2344,5,FALSE)</f>
        <v>Aug</v>
      </c>
      <c r="N2088" s="11">
        <f ca="1">VLOOKUP(A2088,'Hospitalisation Details'!$A$1:$Q$2344,6,FALSE)</f>
        <v>9</v>
      </c>
      <c r="O2088" s="17">
        <f ca="1">VLOOKUP(A2088,'Hospitalisation Details'!$A$1:$Q$2344,7,FALSE)</f>
        <v>35651</v>
      </c>
      <c r="P2088" s="11">
        <f ca="1">VLOOKUP(A2088,'Hospitalisation Details'!$A$1:$Q$2344,10,FALSE)</f>
        <v>33900.65</v>
      </c>
      <c r="Q2088" s="11" t="str">
        <f ca="1">VLOOKUP(A2088,'Hospitalisation Details'!$A$1:$Q$2344,12,FALSE)</f>
        <v>tier - 2</v>
      </c>
      <c r="R2088" s="11" t="str">
        <f ca="1">VLOOKUP(A2088,'Hospitalisation Details'!$A$1:$Q$2344,14,FALSE)</f>
        <v>tier - 3</v>
      </c>
      <c r="S2088" s="11">
        <f ca="1">VLOOKUP(A2088,'Hospitalisation Details'!$A$1:$Q$2344,17,FALSE)</f>
        <v>28</v>
      </c>
      <c r="T2088" s="11" t="str">
        <f ca="1">VLOOKUP(A2088,'Hospitalisation Details'!$A$1:$Q$2336,16,FALSE)</f>
        <v>R1011</v>
      </c>
    </row>
    <row r="2089" ht="15.5" spans="1:20">
      <c r="A2089" s="10" t="s">
        <v>7452</v>
      </c>
      <c r="B2089" s="11" t="str">
        <f>VLOOKUP(A2089,'Customer Names'!$H$6:$K$2340,3,FALSE)</f>
        <v>  Rosalie</v>
      </c>
      <c r="C2089" s="11">
        <f>VLOOKUP(A2089,'Medical Examinations'!$A$1:$L$2336,2,FALSE)</f>
        <v>35.72</v>
      </c>
      <c r="D2089" s="11">
        <f>VLOOKUP(A2089,'Medical Examinations'!$A$1:$L$2336,3,FALSE)</f>
        <v>5.5</v>
      </c>
      <c r="E2089" s="11" t="str">
        <f>VLOOKUP(A2089,'Medical Examinations'!$A$1:$L$2336,4,FALSE)</f>
        <v>yes</v>
      </c>
      <c r="F2089" s="11" t="str">
        <f>VLOOKUP(A2089,'Medical Examinations'!$A$1:$L$2336,5,FALSE)</f>
        <v>No</v>
      </c>
      <c r="G2089" s="11" t="str">
        <f>VLOOKUP(A2089,'Medical Examinations'!$A$1:$L$2336,6,FALSE)</f>
        <v>No</v>
      </c>
      <c r="H2089" s="11">
        <f>VLOOKUP(A2089,'Medical Examinations'!$A$1:$L$2336,8,FALSE)</f>
        <v>0</v>
      </c>
      <c r="I2089" s="11" t="str">
        <f>VLOOKUP(A2089,'Medical Examinations'!$A$1:$L$2336,10,FALSE)</f>
        <v>No</v>
      </c>
      <c r="J2089" s="11" t="str">
        <f>VLOOKUP(A2089,'Medical Examinations'!$A$1:$L$2336,11,FALSE)</f>
        <v>Obesity</v>
      </c>
      <c r="K2089" s="11" t="str">
        <f>VLOOKUP(A2089,'Medical Examinations'!$A$1:$L$2336,12,FALSE)</f>
        <v>Normal</v>
      </c>
      <c r="L2089" s="10">
        <f ca="1">VLOOKUP(A2089,'Hospitalisation Details'!$A$1:$Q$2344,3,FALSE)</f>
        <v>2000</v>
      </c>
      <c r="M2089" s="10" t="str">
        <f ca="1">VLOOKUP(A2089,'Hospitalisation Details'!$A$1:$Q$2344,5,FALSE)</f>
        <v>Dec</v>
      </c>
      <c r="N2089" s="11">
        <f ca="1">VLOOKUP(A2089,'Hospitalisation Details'!$A$1:$Q$2344,6,FALSE)</f>
        <v>27</v>
      </c>
      <c r="O2089" s="17">
        <f ca="1">VLOOKUP(A2089,'Hospitalisation Details'!$A$1:$Q$2344,7,FALSE)</f>
        <v>36887</v>
      </c>
      <c r="P2089" s="11">
        <f ca="1">VLOOKUP(A2089,'Hospitalisation Details'!$A$1:$Q$2344,10,FALSE)</f>
        <v>33907.55</v>
      </c>
      <c r="Q2089" s="11" t="str">
        <f ca="1">VLOOKUP(A2089,'Hospitalisation Details'!$A$1:$Q$2344,12,FALSE)</f>
        <v>tier - 2</v>
      </c>
      <c r="R2089" s="11" t="str">
        <f ca="1">VLOOKUP(A2089,'Hospitalisation Details'!$A$1:$Q$2344,14,FALSE)</f>
        <v>tier - 2</v>
      </c>
      <c r="S2089" s="11">
        <f ca="1">VLOOKUP(A2089,'Hospitalisation Details'!$A$1:$Q$2344,17,FALSE)</f>
        <v>24</v>
      </c>
      <c r="T2089" s="11" t="str">
        <f ca="1">VLOOKUP(A2089,'Hospitalisation Details'!$A$1:$Q$2336,16,FALSE)</f>
        <v>R1012</v>
      </c>
    </row>
    <row r="2090" ht="15.5" spans="1:20">
      <c r="A2090" s="10" t="s">
        <v>7456</v>
      </c>
      <c r="B2090" s="11" t="str">
        <f>VLOOKUP(A2090,'Customer Names'!$H$6:$K$2340,3,FALSE)</f>
        <v>  Jay</v>
      </c>
      <c r="C2090" s="11">
        <f>VLOOKUP(A2090,'Medical Examinations'!$A$1:$L$2336,2,FALSE)</f>
        <v>24.51</v>
      </c>
      <c r="D2090" s="11">
        <f>VLOOKUP(A2090,'Medical Examinations'!$A$1:$L$2336,3,FALSE)</f>
        <v>4.69</v>
      </c>
      <c r="E2090" s="11" t="str">
        <f>VLOOKUP(A2090,'Medical Examinations'!$A$1:$L$2336,4,FALSE)</f>
        <v>No</v>
      </c>
      <c r="F2090" s="11" t="str">
        <f>VLOOKUP(A2090,'Medical Examinations'!$A$1:$L$2336,5,FALSE)</f>
        <v>No</v>
      </c>
      <c r="G2090" s="11" t="str">
        <f>VLOOKUP(A2090,'Medical Examinations'!$A$1:$L$2336,6,FALSE)</f>
        <v>No</v>
      </c>
      <c r="H2090" s="11">
        <f>VLOOKUP(A2090,'Medical Examinations'!$A$1:$L$2336,8,FALSE)</f>
        <v>0</v>
      </c>
      <c r="I2090" s="11" t="str">
        <f>VLOOKUP(A2090,'Medical Examinations'!$A$1:$L$2336,10,FALSE)</f>
        <v>No</v>
      </c>
      <c r="J2090" s="11" t="str">
        <f>VLOOKUP(A2090,'Medical Examinations'!$A$1:$L$2336,11,FALSE)</f>
        <v>Normal Weight</v>
      </c>
      <c r="K2090" s="11" t="str">
        <f>VLOOKUP(A2090,'Medical Examinations'!$A$1:$L$2336,12,FALSE)</f>
        <v>Normal</v>
      </c>
      <c r="L2090" s="10">
        <f ca="1">VLOOKUP(A2090,'Hospitalisation Details'!$A$1:$Q$2344,3,FALSE)</f>
        <v>1994</v>
      </c>
      <c r="M2090" s="10" t="str">
        <f ca="1">VLOOKUP(A2090,'Hospitalisation Details'!$A$1:$Q$2344,5,FALSE)</f>
        <v>Sep</v>
      </c>
      <c r="N2090" s="11">
        <f ca="1">VLOOKUP(A2090,'Hospitalisation Details'!$A$1:$Q$2344,6,FALSE)</f>
        <v>25</v>
      </c>
      <c r="O2090" s="17">
        <f ca="1">VLOOKUP(A2090,'Hospitalisation Details'!$A$1:$Q$2344,7,FALSE)</f>
        <v>34602</v>
      </c>
      <c r="P2090" s="11">
        <f ca="1">VLOOKUP(A2090,'Hospitalisation Details'!$A$1:$Q$2344,10,FALSE)</f>
        <v>33975.47</v>
      </c>
      <c r="Q2090" s="11" t="str">
        <f ca="1">VLOOKUP(A2090,'Hospitalisation Details'!$A$1:$Q$2344,12,FALSE)</f>
        <v>tier - 2</v>
      </c>
      <c r="R2090" s="11" t="str">
        <f ca="1">VLOOKUP(A2090,'Hospitalisation Details'!$A$1:$Q$2344,14,FALSE)</f>
        <v>tier - 2</v>
      </c>
      <c r="S2090" s="11">
        <f ca="1">VLOOKUP(A2090,'Hospitalisation Details'!$A$1:$Q$2344,17,FALSE)</f>
        <v>31</v>
      </c>
      <c r="T2090" s="11" t="str">
        <f ca="1">VLOOKUP(A2090,'Hospitalisation Details'!$A$1:$Q$2336,16,FALSE)</f>
        <v>R1011</v>
      </c>
    </row>
    <row r="2091" ht="15.5" spans="1:20">
      <c r="A2091" s="10" t="s">
        <v>7460</v>
      </c>
      <c r="B2091" s="11" t="str">
        <f>VLOOKUP(A2091,'Customer Names'!$H$6:$K$2340,3,FALSE)</f>
        <v>  Vitaliy</v>
      </c>
      <c r="C2091" s="11">
        <f>VLOOKUP(A2091,'Medical Examinations'!$A$1:$L$2336,2,FALSE)</f>
        <v>23.845</v>
      </c>
      <c r="D2091" s="11">
        <f>VLOOKUP(A2091,'Medical Examinations'!$A$1:$L$2336,3,FALSE)</f>
        <v>4.43</v>
      </c>
      <c r="E2091" s="11" t="str">
        <f>VLOOKUP(A2091,'Medical Examinations'!$A$1:$L$2336,4,FALSE)</f>
        <v>No</v>
      </c>
      <c r="F2091" s="11" t="str">
        <f>VLOOKUP(A2091,'Medical Examinations'!$A$1:$L$2336,5,FALSE)</f>
        <v>No</v>
      </c>
      <c r="G2091" s="11" t="str">
        <f>VLOOKUP(A2091,'Medical Examinations'!$A$1:$L$2336,6,FALSE)</f>
        <v>No</v>
      </c>
      <c r="H2091" s="11">
        <f>VLOOKUP(A2091,'Medical Examinations'!$A$1:$L$2336,8,FALSE)</f>
        <v>0</v>
      </c>
      <c r="I2091" s="11" t="str">
        <f>VLOOKUP(A2091,'Medical Examinations'!$A$1:$L$2336,10,FALSE)</f>
        <v>No</v>
      </c>
      <c r="J2091" s="11" t="str">
        <f>VLOOKUP(A2091,'Medical Examinations'!$A$1:$L$2336,11,FALSE)</f>
        <v>Normal Weight</v>
      </c>
      <c r="K2091" s="11" t="str">
        <f>VLOOKUP(A2091,'Medical Examinations'!$A$1:$L$2336,12,FALSE)</f>
        <v>Normal</v>
      </c>
      <c r="L2091" s="10">
        <f ca="1">VLOOKUP(A2091,'Hospitalisation Details'!$A$1:$Q$2344,3,FALSE)</f>
        <v>1972</v>
      </c>
      <c r="M2091" s="10" t="str">
        <f ca="1">VLOOKUP(A2091,'Hospitalisation Details'!$A$1:$Q$2344,5,FALSE)</f>
        <v>Jul</v>
      </c>
      <c r="N2091" s="11">
        <f ca="1">VLOOKUP(A2091,'Hospitalisation Details'!$A$1:$Q$2344,6,FALSE)</f>
        <v>26</v>
      </c>
      <c r="O2091" s="17">
        <f ca="1">VLOOKUP(A2091,'Hospitalisation Details'!$A$1:$Q$2344,7,FALSE)</f>
        <v>26506</v>
      </c>
      <c r="P2091" s="11">
        <f ca="1">VLOOKUP(A2091,'Hospitalisation Details'!$A$1:$Q$2344,10,FALSE)</f>
        <v>34053.36</v>
      </c>
      <c r="Q2091" s="11" t="str">
        <f ca="1">VLOOKUP(A2091,'Hospitalisation Details'!$A$1:$Q$2344,12,FALSE)</f>
        <v>tier - 2</v>
      </c>
      <c r="R2091" s="11" t="str">
        <f ca="1">VLOOKUP(A2091,'Hospitalisation Details'!$A$1:$Q$2344,14,FALSE)</f>
        <v>tier - 2</v>
      </c>
      <c r="S2091" s="11">
        <f ca="1">VLOOKUP(A2091,'Hospitalisation Details'!$A$1:$Q$2344,17,FALSE)</f>
        <v>53</v>
      </c>
      <c r="T2091" s="11" t="str">
        <f ca="1">VLOOKUP(A2091,'Hospitalisation Details'!$A$1:$Q$2336,16,FALSE)</f>
        <v>R1011</v>
      </c>
    </row>
    <row r="2092" ht="15.5" spans="1:20">
      <c r="A2092" s="10" t="s">
        <v>7464</v>
      </c>
      <c r="B2092" s="11" t="str">
        <f>VLOOKUP(A2092,'Customer Names'!$H$6:$K$2340,3,FALSE)</f>
        <v>  Benjamin W</v>
      </c>
      <c r="C2092" s="11">
        <f>VLOOKUP(A2092,'Medical Examinations'!$A$1:$L$2336,2,FALSE)</f>
        <v>15.68</v>
      </c>
      <c r="D2092" s="11">
        <f>VLOOKUP(A2092,'Medical Examinations'!$A$1:$L$2336,3,FALSE)</f>
        <v>6.16</v>
      </c>
      <c r="E2092" s="11" t="str">
        <f>VLOOKUP(A2092,'Medical Examinations'!$A$1:$L$2336,4,FALSE)</f>
        <v>yes</v>
      </c>
      <c r="F2092" s="11" t="str">
        <f>VLOOKUP(A2092,'Medical Examinations'!$A$1:$L$2336,5,FALSE)</f>
        <v>No</v>
      </c>
      <c r="G2092" s="11" t="str">
        <f>VLOOKUP(A2092,'Medical Examinations'!$A$1:$L$2336,6,FALSE)</f>
        <v>No</v>
      </c>
      <c r="H2092" s="11">
        <f>VLOOKUP(A2092,'Medical Examinations'!$A$1:$L$2336,8,FALSE)</f>
        <v>1</v>
      </c>
      <c r="I2092" s="11" t="str">
        <f>VLOOKUP(A2092,'Medical Examinations'!$A$1:$L$2336,10,FALSE)</f>
        <v>No</v>
      </c>
      <c r="J2092" s="11" t="str">
        <f>VLOOKUP(A2092,'Medical Examinations'!$A$1:$L$2336,11,FALSE)</f>
        <v>Under Weight</v>
      </c>
      <c r="K2092" s="11" t="str">
        <f>VLOOKUP(A2092,'Medical Examinations'!$A$1:$L$2336,12,FALSE)</f>
        <v>Prediabetes</v>
      </c>
      <c r="L2092" s="10">
        <f ca="1">VLOOKUP(A2092,'Hospitalisation Details'!$A$1:$Q$2344,3,FALSE)</f>
        <v>2002</v>
      </c>
      <c r="M2092" s="10" t="str">
        <f ca="1">VLOOKUP(A2092,'Hospitalisation Details'!$A$1:$Q$2344,5,FALSE)</f>
        <v>Dec</v>
      </c>
      <c r="N2092" s="11">
        <f ca="1">VLOOKUP(A2092,'Hospitalisation Details'!$A$1:$Q$2344,6,FALSE)</f>
        <v>26</v>
      </c>
      <c r="O2092" s="17">
        <f ca="1">VLOOKUP(A2092,'Hospitalisation Details'!$A$1:$Q$2344,7,FALSE)</f>
        <v>37616</v>
      </c>
      <c r="P2092" s="11">
        <f ca="1">VLOOKUP(A2092,'Hospitalisation Details'!$A$1:$Q$2344,10,FALSE)</f>
        <v>34084.68</v>
      </c>
      <c r="Q2092" s="11" t="str">
        <f ca="1">VLOOKUP(A2092,'Hospitalisation Details'!$A$1:$Q$2344,12,FALSE)</f>
        <v>tier - 2</v>
      </c>
      <c r="R2092" s="11" t="str">
        <f ca="1">VLOOKUP(A2092,'Hospitalisation Details'!$A$1:$Q$2344,14,FALSE)</f>
        <v>tier - 3</v>
      </c>
      <c r="S2092" s="11">
        <f ca="1">VLOOKUP(A2092,'Hospitalisation Details'!$A$1:$Q$2344,17,FALSE)</f>
        <v>22</v>
      </c>
      <c r="T2092" s="11" t="str">
        <f ca="1">VLOOKUP(A2092,'Hospitalisation Details'!$A$1:$Q$2336,16,FALSE)</f>
        <v>R1011</v>
      </c>
    </row>
    <row r="2093" ht="15.5" spans="1:20">
      <c r="A2093" s="10" t="s">
        <v>7466</v>
      </c>
      <c r="B2093" s="11" t="str">
        <f>VLOOKUP(A2093,'Customer Names'!$H$6:$K$2340,3,FALSE)</f>
        <v>  Jesse</v>
      </c>
      <c r="C2093" s="11">
        <f>VLOOKUP(A2093,'Medical Examinations'!$A$1:$L$2336,2,FALSE)</f>
        <v>32.395</v>
      </c>
      <c r="D2093" s="11">
        <f>VLOOKUP(A2093,'Medical Examinations'!$A$1:$L$2336,3,FALSE)</f>
        <v>6.66</v>
      </c>
      <c r="E2093" s="11" t="str">
        <f>VLOOKUP(A2093,'Medical Examinations'!$A$1:$L$2336,4,FALSE)</f>
        <v>No</v>
      </c>
      <c r="F2093" s="11" t="str">
        <f>VLOOKUP(A2093,'Medical Examinations'!$A$1:$L$2336,5,FALSE)</f>
        <v>No</v>
      </c>
      <c r="G2093" s="11" t="str">
        <f>VLOOKUP(A2093,'Medical Examinations'!$A$1:$L$2336,6,FALSE)</f>
        <v>No</v>
      </c>
      <c r="H2093" s="11">
        <f>VLOOKUP(A2093,'Medical Examinations'!$A$1:$L$2336,8,FALSE)</f>
        <v>0</v>
      </c>
      <c r="I2093" s="11" t="str">
        <f>VLOOKUP(A2093,'Medical Examinations'!$A$1:$L$2336,10,FALSE)</f>
        <v>No</v>
      </c>
      <c r="J2093" s="11" t="str">
        <f>VLOOKUP(A2093,'Medical Examinations'!$A$1:$L$2336,11,FALSE)</f>
        <v>Obesity</v>
      </c>
      <c r="K2093" s="11" t="str">
        <f>VLOOKUP(A2093,'Medical Examinations'!$A$1:$L$2336,12,FALSE)</f>
        <v>Diabetes</v>
      </c>
      <c r="L2093" s="10">
        <f ca="1">VLOOKUP(A2093,'Hospitalisation Details'!$A$1:$Q$2344,3,FALSE)</f>
        <v>1999</v>
      </c>
      <c r="M2093" s="10" t="str">
        <f ca="1">VLOOKUP(A2093,'Hospitalisation Details'!$A$1:$Q$2344,5,FALSE)</f>
        <v>Nov</v>
      </c>
      <c r="N2093" s="11">
        <f ca="1">VLOOKUP(A2093,'Hospitalisation Details'!$A$1:$Q$2344,6,FALSE)</f>
        <v>6</v>
      </c>
      <c r="O2093" s="17">
        <f ca="1">VLOOKUP(A2093,'Hospitalisation Details'!$A$1:$Q$2344,7,FALSE)</f>
        <v>36470</v>
      </c>
      <c r="P2093" s="11">
        <f ca="1">VLOOKUP(A2093,'Hospitalisation Details'!$A$1:$Q$2344,10,FALSE)</f>
        <v>34166.27</v>
      </c>
      <c r="Q2093" s="11" t="str">
        <f ca="1">VLOOKUP(A2093,'Hospitalisation Details'!$A$1:$Q$2344,12,FALSE)</f>
        <v>tier - 2</v>
      </c>
      <c r="R2093" s="11" t="str">
        <f ca="1">VLOOKUP(A2093,'Hospitalisation Details'!$A$1:$Q$2344,14,FALSE)</f>
        <v>tier - 3</v>
      </c>
      <c r="S2093" s="11">
        <f ca="1">VLOOKUP(A2093,'Hospitalisation Details'!$A$1:$Q$2344,17,FALSE)</f>
        <v>25</v>
      </c>
      <c r="T2093" s="11" t="str">
        <f ca="1">VLOOKUP(A2093,'Hospitalisation Details'!$A$1:$Q$2336,16,FALSE)</f>
        <v>R1011</v>
      </c>
    </row>
    <row r="2094" ht="15.5" spans="1:20">
      <c r="A2094" s="10" t="s">
        <v>7470</v>
      </c>
      <c r="B2094" s="11" t="str">
        <f>VLOOKUP(A2094,'Customer Names'!$H$6:$K$2340,3,FALSE)</f>
        <v>  Mark</v>
      </c>
      <c r="C2094" s="11">
        <f>VLOOKUP(A2094,'Medical Examinations'!$A$1:$L$2336,2,FALSE)</f>
        <v>23.655</v>
      </c>
      <c r="D2094" s="11">
        <f>VLOOKUP(A2094,'Medical Examinations'!$A$1:$L$2336,3,FALSE)</f>
        <v>5.92</v>
      </c>
      <c r="E2094" s="11" t="str">
        <f>VLOOKUP(A2094,'Medical Examinations'!$A$1:$L$2336,4,FALSE)</f>
        <v>No</v>
      </c>
      <c r="F2094" s="11" t="str">
        <f>VLOOKUP(A2094,'Medical Examinations'!$A$1:$L$2336,5,FALSE)</f>
        <v>No</v>
      </c>
      <c r="G2094" s="11" t="str">
        <f>VLOOKUP(A2094,'Medical Examinations'!$A$1:$L$2336,6,FALSE)</f>
        <v>No</v>
      </c>
      <c r="H2094" s="11">
        <f>VLOOKUP(A2094,'Medical Examinations'!$A$1:$L$2336,8,FALSE)</f>
        <v>1</v>
      </c>
      <c r="I2094" s="11" t="str">
        <f>VLOOKUP(A2094,'Medical Examinations'!$A$1:$L$2336,10,FALSE)</f>
        <v>No</v>
      </c>
      <c r="J2094" s="11" t="str">
        <f>VLOOKUP(A2094,'Medical Examinations'!$A$1:$L$2336,11,FALSE)</f>
        <v>Normal Weight</v>
      </c>
      <c r="K2094" s="11" t="str">
        <f>VLOOKUP(A2094,'Medical Examinations'!$A$1:$L$2336,12,FALSE)</f>
        <v>Prediabetes</v>
      </c>
      <c r="L2094" s="10">
        <f ca="1">VLOOKUP(A2094,'Hospitalisation Details'!$A$1:$Q$2344,3,FALSE)</f>
        <v>1971</v>
      </c>
      <c r="M2094" s="10" t="str">
        <f ca="1">VLOOKUP(A2094,'Hospitalisation Details'!$A$1:$Q$2344,5,FALSE)</f>
        <v>Aug</v>
      </c>
      <c r="N2094" s="11">
        <f ca="1">VLOOKUP(A2094,'Hospitalisation Details'!$A$1:$Q$2344,6,FALSE)</f>
        <v>25</v>
      </c>
      <c r="O2094" s="17">
        <f ca="1">VLOOKUP(A2094,'Hospitalisation Details'!$A$1:$Q$2344,7,FALSE)</f>
        <v>26170</v>
      </c>
      <c r="P2094" s="11">
        <f ca="1">VLOOKUP(A2094,'Hospitalisation Details'!$A$1:$Q$2344,10,FALSE)</f>
        <v>34205.07</v>
      </c>
      <c r="Q2094" s="11" t="str">
        <f ca="1">VLOOKUP(A2094,'Hospitalisation Details'!$A$1:$Q$2344,12,FALSE)</f>
        <v>tier - 2</v>
      </c>
      <c r="R2094" s="11" t="str">
        <f ca="1">VLOOKUP(A2094,'Hospitalisation Details'!$A$1:$Q$2344,14,FALSE)</f>
        <v>tier - 2</v>
      </c>
      <c r="S2094" s="11">
        <f ca="1">VLOOKUP(A2094,'Hospitalisation Details'!$A$1:$Q$2344,17,FALSE)</f>
        <v>54</v>
      </c>
      <c r="T2094" s="11" t="str">
        <f ca="1">VLOOKUP(A2094,'Hospitalisation Details'!$A$1:$Q$2336,16,FALSE)</f>
        <v>R1011</v>
      </c>
    </row>
    <row r="2095" ht="15.5" spans="1:20">
      <c r="A2095" s="10" t="s">
        <v>7473</v>
      </c>
      <c r="B2095" s="11" t="str">
        <f>VLOOKUP(A2095,'Customer Names'!$H$6:$K$2340,3,FALSE)</f>
        <v>  Lauren</v>
      </c>
      <c r="C2095" s="11">
        <f>VLOOKUP(A2095,'Medical Examinations'!$A$1:$L$2336,2,FALSE)</f>
        <v>28.4</v>
      </c>
      <c r="D2095" s="11">
        <f>VLOOKUP(A2095,'Medical Examinations'!$A$1:$L$2336,3,FALSE)</f>
        <v>5.97</v>
      </c>
      <c r="E2095" s="11" t="str">
        <f>VLOOKUP(A2095,'Medical Examinations'!$A$1:$L$2336,4,FALSE)</f>
        <v>No</v>
      </c>
      <c r="F2095" s="11" t="str">
        <f>VLOOKUP(A2095,'Medical Examinations'!$A$1:$L$2336,5,FALSE)</f>
        <v>No</v>
      </c>
      <c r="G2095" s="11" t="str">
        <f>VLOOKUP(A2095,'Medical Examinations'!$A$1:$L$2336,6,FALSE)</f>
        <v>Yes</v>
      </c>
      <c r="H2095" s="11">
        <f>VLOOKUP(A2095,'Medical Examinations'!$A$1:$L$2336,8,FALSE)</f>
        <v>1</v>
      </c>
      <c r="I2095" s="11" t="str">
        <f>VLOOKUP(A2095,'Medical Examinations'!$A$1:$L$2336,10,FALSE)</f>
        <v>No</v>
      </c>
      <c r="J2095" s="11" t="str">
        <f>VLOOKUP(A2095,'Medical Examinations'!$A$1:$L$2336,11,FALSE)</f>
        <v>Over Weight</v>
      </c>
      <c r="K2095" s="11" t="str">
        <f>VLOOKUP(A2095,'Medical Examinations'!$A$1:$L$2336,12,FALSE)</f>
        <v>Prediabetes</v>
      </c>
      <c r="L2095" s="10">
        <f ca="1">VLOOKUP(A2095,'Hospitalisation Details'!$A$1:$Q$2344,3,FALSE)</f>
        <v>1975</v>
      </c>
      <c r="M2095" s="10" t="str">
        <f ca="1">VLOOKUP(A2095,'Hospitalisation Details'!$A$1:$Q$2344,5,FALSE)</f>
        <v>Jul</v>
      </c>
      <c r="N2095" s="11">
        <f ca="1">VLOOKUP(A2095,'Hospitalisation Details'!$A$1:$Q$2344,6,FALSE)</f>
        <v>21</v>
      </c>
      <c r="O2095" s="17">
        <f ca="1">VLOOKUP(A2095,'Hospitalisation Details'!$A$1:$Q$2344,7,FALSE)</f>
        <v>27596</v>
      </c>
      <c r="P2095" s="11">
        <f ca="1">VLOOKUP(A2095,'Hospitalisation Details'!$A$1:$Q$2344,10,FALSE)</f>
        <v>34210.33</v>
      </c>
      <c r="Q2095" s="11" t="str">
        <f ca="1">VLOOKUP(A2095,'Hospitalisation Details'!$A$1:$Q$2344,12,FALSE)</f>
        <v>tier - 2</v>
      </c>
      <c r="R2095" s="11" t="str">
        <f ca="1">VLOOKUP(A2095,'Hospitalisation Details'!$A$1:$Q$2344,14,FALSE)</f>
        <v>tier - 1</v>
      </c>
      <c r="S2095" s="11">
        <f ca="1">VLOOKUP(A2095,'Hospitalisation Details'!$A$1:$Q$2344,17,FALSE)</f>
        <v>50</v>
      </c>
      <c r="T2095" s="11" t="str">
        <f ca="1">VLOOKUP(A2095,'Hospitalisation Details'!$A$1:$Q$2336,16,FALSE)</f>
        <v>R1012</v>
      </c>
    </row>
    <row r="2096" ht="15.5" spans="1:20">
      <c r="A2096" s="10" t="s">
        <v>7477</v>
      </c>
      <c r="B2096" s="11" t="str">
        <f>VLOOKUP(A2096,'Customer Names'!$H$6:$K$2340,3,FALSE)</f>
        <v>  Massimiliano</v>
      </c>
      <c r="C2096" s="11">
        <f>VLOOKUP(A2096,'Medical Examinations'!$A$1:$L$2336,2,FALSE)</f>
        <v>35.42</v>
      </c>
      <c r="D2096" s="11">
        <f>VLOOKUP(A2096,'Medical Examinations'!$A$1:$L$2336,3,FALSE)</f>
        <v>4.64</v>
      </c>
      <c r="E2096" s="11" t="str">
        <f>VLOOKUP(A2096,'Medical Examinations'!$A$1:$L$2336,4,FALSE)</f>
        <v>yes</v>
      </c>
      <c r="F2096" s="11" t="str">
        <f>VLOOKUP(A2096,'Medical Examinations'!$A$1:$L$2336,5,FALSE)</f>
        <v>No</v>
      </c>
      <c r="G2096" s="11" t="str">
        <f>VLOOKUP(A2096,'Medical Examinations'!$A$1:$L$2336,6,FALSE)</f>
        <v>No</v>
      </c>
      <c r="H2096" s="11">
        <f>VLOOKUP(A2096,'Medical Examinations'!$A$1:$L$2336,8,FALSE)</f>
        <v>0</v>
      </c>
      <c r="I2096" s="11" t="str">
        <f>VLOOKUP(A2096,'Medical Examinations'!$A$1:$L$2336,10,FALSE)</f>
        <v>No</v>
      </c>
      <c r="J2096" s="11" t="str">
        <f>VLOOKUP(A2096,'Medical Examinations'!$A$1:$L$2336,11,FALSE)</f>
        <v>Obesity</v>
      </c>
      <c r="K2096" s="11" t="str">
        <f>VLOOKUP(A2096,'Medical Examinations'!$A$1:$L$2336,12,FALSE)</f>
        <v>Normal</v>
      </c>
      <c r="L2096" s="10">
        <f ca="1">VLOOKUP(A2096,'Hospitalisation Details'!$A$1:$Q$2344,3,FALSE)</f>
        <v>1962</v>
      </c>
      <c r="M2096" s="10" t="str">
        <f ca="1">VLOOKUP(A2096,'Hospitalisation Details'!$A$1:$Q$2344,5,FALSE)</f>
        <v>Jul</v>
      </c>
      <c r="N2096" s="11">
        <f ca="1">VLOOKUP(A2096,'Hospitalisation Details'!$A$1:$Q$2344,6,FALSE)</f>
        <v>5</v>
      </c>
      <c r="O2096" s="17">
        <f ca="1">VLOOKUP(A2096,'Hospitalisation Details'!$A$1:$Q$2344,7,FALSE)</f>
        <v>22832</v>
      </c>
      <c r="P2096" s="11">
        <f ca="1">VLOOKUP(A2096,'Hospitalisation Details'!$A$1:$Q$2344,10,FALSE)</f>
        <v>34218.02</v>
      </c>
      <c r="Q2096" s="11" t="str">
        <f ca="1">VLOOKUP(A2096,'Hospitalisation Details'!$A$1:$Q$2344,12,FALSE)</f>
        <v>tier - 1</v>
      </c>
      <c r="R2096" s="11" t="str">
        <f ca="1">VLOOKUP(A2096,'Hospitalisation Details'!$A$1:$Q$2344,14,FALSE)</f>
        <v>tier - 1</v>
      </c>
      <c r="S2096" s="11">
        <f ca="1">VLOOKUP(A2096,'Hospitalisation Details'!$A$1:$Q$2344,17,FALSE)</f>
        <v>63</v>
      </c>
      <c r="T2096" s="11" t="str">
        <f ca="1">VLOOKUP(A2096,'Hospitalisation Details'!$A$1:$Q$2336,16,FALSE)</f>
        <v>R1011</v>
      </c>
    </row>
    <row r="2097" ht="15.5" spans="1:20">
      <c r="A2097" s="10" t="s">
        <v>7481</v>
      </c>
      <c r="B2097" s="11" t="str">
        <f>VLOOKUP(A2097,'Customer Names'!$H$6:$K$2340,3,FALSE)</f>
        <v>  Josh</v>
      </c>
      <c r="C2097" s="11">
        <f>VLOOKUP(A2097,'Medical Examinations'!$A$1:$L$2336,2,FALSE)</f>
        <v>26.18</v>
      </c>
      <c r="D2097" s="11">
        <f>VLOOKUP(A2097,'Medical Examinations'!$A$1:$L$2336,3,FALSE)</f>
        <v>6.12</v>
      </c>
      <c r="E2097" s="11" t="str">
        <f>VLOOKUP(A2097,'Medical Examinations'!$A$1:$L$2336,4,FALSE)</f>
        <v>No</v>
      </c>
      <c r="F2097" s="11" t="str">
        <f>VLOOKUP(A2097,'Medical Examinations'!$A$1:$L$2336,5,FALSE)</f>
        <v>yes</v>
      </c>
      <c r="G2097" s="11" t="str">
        <f>VLOOKUP(A2097,'Medical Examinations'!$A$1:$L$2336,6,FALSE)</f>
        <v>No</v>
      </c>
      <c r="H2097" s="11">
        <f>VLOOKUP(A2097,'Medical Examinations'!$A$1:$L$2336,8,FALSE)</f>
        <v>1</v>
      </c>
      <c r="I2097" s="11" t="str">
        <f>VLOOKUP(A2097,'Medical Examinations'!$A$1:$L$2336,10,FALSE)</f>
        <v>No</v>
      </c>
      <c r="J2097" s="11" t="str">
        <f>VLOOKUP(A2097,'Medical Examinations'!$A$1:$L$2336,11,FALSE)</f>
        <v>Over Weight</v>
      </c>
      <c r="K2097" s="11" t="str">
        <f>VLOOKUP(A2097,'Medical Examinations'!$A$1:$L$2336,12,FALSE)</f>
        <v>Prediabetes</v>
      </c>
      <c r="L2097" s="10">
        <f ca="1">VLOOKUP(A2097,'Hospitalisation Details'!$A$1:$Q$2344,3,FALSE)</f>
        <v>1998</v>
      </c>
      <c r="M2097" s="10" t="str">
        <f ca="1">VLOOKUP(A2097,'Hospitalisation Details'!$A$1:$Q$2344,5,FALSE)</f>
        <v>Jun</v>
      </c>
      <c r="N2097" s="11">
        <f ca="1">VLOOKUP(A2097,'Hospitalisation Details'!$A$1:$Q$2344,6,FALSE)</f>
        <v>11</v>
      </c>
      <c r="O2097" s="17">
        <f ca="1">VLOOKUP(A2097,'Hospitalisation Details'!$A$1:$Q$2344,7,FALSE)</f>
        <v>35957</v>
      </c>
      <c r="P2097" s="11">
        <f ca="1">VLOOKUP(A2097,'Hospitalisation Details'!$A$1:$Q$2344,10,FALSE)</f>
        <v>34254.05</v>
      </c>
      <c r="Q2097" s="11" t="str">
        <f ca="1">VLOOKUP(A2097,'Hospitalisation Details'!$A$1:$Q$2344,12,FALSE)</f>
        <v>tier - 1</v>
      </c>
      <c r="R2097" s="11" t="str">
        <f ca="1">VLOOKUP(A2097,'Hospitalisation Details'!$A$1:$Q$2344,14,FALSE)</f>
        <v>tier - 3</v>
      </c>
      <c r="S2097" s="11">
        <f ca="1">VLOOKUP(A2097,'Hospitalisation Details'!$A$1:$Q$2344,17,FALSE)</f>
        <v>27</v>
      </c>
      <c r="T2097" s="11" t="str">
        <f ca="1">VLOOKUP(A2097,'Hospitalisation Details'!$A$1:$Q$2336,16,FALSE)</f>
        <v>R1019</v>
      </c>
    </row>
    <row r="2098" ht="15.5" spans="1:20">
      <c r="A2098" s="10" t="s">
        <v>7484</v>
      </c>
      <c r="B2098" s="11" t="str">
        <f>VLOOKUP(A2098,'Customer Names'!$H$6:$K$2340,3,FALSE)</f>
        <v>  Kiyokatsu</v>
      </c>
      <c r="C2098" s="11">
        <f>VLOOKUP(A2098,'Medical Examinations'!$A$1:$L$2336,2,FALSE)</f>
        <v>20.8</v>
      </c>
      <c r="D2098" s="11">
        <f>VLOOKUP(A2098,'Medical Examinations'!$A$1:$L$2336,3,FALSE)</f>
        <v>4.87</v>
      </c>
      <c r="E2098" s="11" t="str">
        <f>VLOOKUP(A2098,'Medical Examinations'!$A$1:$L$2336,4,FALSE)</f>
        <v>yes</v>
      </c>
      <c r="F2098" s="11" t="str">
        <f>VLOOKUP(A2098,'Medical Examinations'!$A$1:$L$2336,5,FALSE)</f>
        <v>No</v>
      </c>
      <c r="G2098" s="11" t="str">
        <f>VLOOKUP(A2098,'Medical Examinations'!$A$1:$L$2336,6,FALSE)</f>
        <v>No</v>
      </c>
      <c r="H2098" s="11">
        <f>VLOOKUP(A2098,'Medical Examinations'!$A$1:$L$2336,8,FALSE)</f>
        <v>0</v>
      </c>
      <c r="I2098" s="11" t="str">
        <f>VLOOKUP(A2098,'Medical Examinations'!$A$1:$L$2336,10,FALSE)</f>
        <v>No</v>
      </c>
      <c r="J2098" s="11" t="str">
        <f>VLOOKUP(A2098,'Medical Examinations'!$A$1:$L$2336,11,FALSE)</f>
        <v>Normal Weight</v>
      </c>
      <c r="K2098" s="11" t="str">
        <f>VLOOKUP(A2098,'Medical Examinations'!$A$1:$L$2336,12,FALSE)</f>
        <v>Normal</v>
      </c>
      <c r="L2098" s="10">
        <f ca="1">VLOOKUP(A2098,'Hospitalisation Details'!$A$1:$Q$2344,3,FALSE)</f>
        <v>1995</v>
      </c>
      <c r="M2098" s="10" t="str">
        <f ca="1">VLOOKUP(A2098,'Hospitalisation Details'!$A$1:$Q$2344,5,FALSE)</f>
        <v>Oct</v>
      </c>
      <c r="N2098" s="11">
        <f ca="1">VLOOKUP(A2098,'Hospitalisation Details'!$A$1:$Q$2344,6,FALSE)</f>
        <v>30</v>
      </c>
      <c r="O2098" s="17">
        <f ca="1">VLOOKUP(A2098,'Hospitalisation Details'!$A$1:$Q$2344,7,FALSE)</f>
        <v>35002</v>
      </c>
      <c r="P2098" s="11">
        <f ca="1">VLOOKUP(A2098,'Hospitalisation Details'!$A$1:$Q$2344,10,FALSE)</f>
        <v>34289.43</v>
      </c>
      <c r="Q2098" s="11" t="str">
        <f ca="1">VLOOKUP(A2098,'Hospitalisation Details'!$A$1:$Q$2344,12,FALSE)</f>
        <v>tier - 1</v>
      </c>
      <c r="R2098" s="11" t="str">
        <f ca="1">VLOOKUP(A2098,'Hospitalisation Details'!$A$1:$Q$2344,14,FALSE)</f>
        <v>tier - 1</v>
      </c>
      <c r="S2098" s="11">
        <f ca="1">VLOOKUP(A2098,'Hospitalisation Details'!$A$1:$Q$2344,17,FALSE)</f>
        <v>30</v>
      </c>
      <c r="T2098" s="11" t="str">
        <f ca="1">VLOOKUP(A2098,'Hospitalisation Details'!$A$1:$Q$2336,16,FALSE)</f>
        <v>R1011</v>
      </c>
    </row>
    <row r="2099" ht="15.5" spans="1:20">
      <c r="A2099" s="10" t="s">
        <v>7487</v>
      </c>
      <c r="B2099" s="11" t="str">
        <f>VLOOKUP(A2099,'Customer Names'!$H$6:$K$2340,3,FALSE)</f>
        <v>  Amanda L</v>
      </c>
      <c r="C2099" s="11">
        <f>VLOOKUP(A2099,'Medical Examinations'!$A$1:$L$2336,2,FALSE)</f>
        <v>15.82</v>
      </c>
      <c r="D2099" s="11">
        <f>VLOOKUP(A2099,'Medical Examinations'!$A$1:$L$2336,3,FALSE)</f>
        <v>4.6</v>
      </c>
      <c r="E2099" s="11" t="str">
        <f>VLOOKUP(A2099,'Medical Examinations'!$A$1:$L$2336,4,FALSE)</f>
        <v>No</v>
      </c>
      <c r="F2099" s="11" t="str">
        <f>VLOOKUP(A2099,'Medical Examinations'!$A$1:$L$2336,5,FALSE)</f>
        <v>No</v>
      </c>
      <c r="G2099" s="11" t="str">
        <f>VLOOKUP(A2099,'Medical Examinations'!$A$1:$L$2336,6,FALSE)</f>
        <v>No</v>
      </c>
      <c r="H2099" s="11">
        <f>VLOOKUP(A2099,'Medical Examinations'!$A$1:$L$2336,8,FALSE)</f>
        <v>0</v>
      </c>
      <c r="I2099" s="11" t="str">
        <f>VLOOKUP(A2099,'Medical Examinations'!$A$1:$L$2336,10,FALSE)</f>
        <v>No</v>
      </c>
      <c r="J2099" s="11" t="str">
        <f>VLOOKUP(A2099,'Medical Examinations'!$A$1:$L$2336,11,FALSE)</f>
        <v>Under Weight</v>
      </c>
      <c r="K2099" s="11" t="str">
        <f>VLOOKUP(A2099,'Medical Examinations'!$A$1:$L$2336,12,FALSE)</f>
        <v>Normal</v>
      </c>
      <c r="L2099" s="10">
        <f ca="1">VLOOKUP(A2099,'Hospitalisation Details'!$A$1:$Q$2344,3,FALSE)</f>
        <v>1986</v>
      </c>
      <c r="M2099" s="10" t="str">
        <f ca="1">VLOOKUP(A2099,'Hospitalisation Details'!$A$1:$Q$2344,5,FALSE)</f>
        <v>Oct</v>
      </c>
      <c r="N2099" s="11">
        <f ca="1">VLOOKUP(A2099,'Hospitalisation Details'!$A$1:$Q$2344,6,FALSE)</f>
        <v>11</v>
      </c>
      <c r="O2099" s="17">
        <f ca="1">VLOOKUP(A2099,'Hospitalisation Details'!$A$1:$Q$2344,7,FALSE)</f>
        <v>31696</v>
      </c>
      <c r="P2099" s="11">
        <f ca="1">VLOOKUP(A2099,'Hospitalisation Details'!$A$1:$Q$2344,10,FALSE)</f>
        <v>34293.12</v>
      </c>
      <c r="Q2099" s="11" t="str">
        <f ca="1">VLOOKUP(A2099,'Hospitalisation Details'!$A$1:$Q$2344,12,FALSE)</f>
        <v>tier - 1</v>
      </c>
      <c r="R2099" s="11" t="str">
        <f ca="1">VLOOKUP(A2099,'Hospitalisation Details'!$A$1:$Q$2344,14,FALSE)</f>
        <v>tier - 2</v>
      </c>
      <c r="S2099" s="11">
        <f ca="1">VLOOKUP(A2099,'Hospitalisation Details'!$A$1:$Q$2344,17,FALSE)</f>
        <v>39</v>
      </c>
      <c r="T2099" s="11" t="str">
        <f ca="1">VLOOKUP(A2099,'Hospitalisation Details'!$A$1:$Q$2336,16,FALSE)</f>
        <v>R1011</v>
      </c>
    </row>
    <row r="2100" ht="15.5" spans="1:20">
      <c r="A2100" s="10" t="s">
        <v>7490</v>
      </c>
      <c r="B2100" s="11" t="str">
        <f>VLOOKUP(A2100,'Customer Names'!$H$6:$K$2340,3,FALSE)</f>
        <v>  Matthew</v>
      </c>
      <c r="C2100" s="11">
        <f>VLOOKUP(A2100,'Medical Examinations'!$A$1:$L$2336,2,FALSE)</f>
        <v>17.67</v>
      </c>
      <c r="D2100" s="11">
        <f>VLOOKUP(A2100,'Medical Examinations'!$A$1:$L$2336,3,FALSE)</f>
        <v>4.78</v>
      </c>
      <c r="E2100" s="11" t="str">
        <f>VLOOKUP(A2100,'Medical Examinations'!$A$1:$L$2336,4,FALSE)</f>
        <v>No</v>
      </c>
      <c r="F2100" s="11" t="str">
        <f>VLOOKUP(A2100,'Medical Examinations'!$A$1:$L$2336,5,FALSE)</f>
        <v>No</v>
      </c>
      <c r="G2100" s="11" t="str">
        <f>VLOOKUP(A2100,'Medical Examinations'!$A$1:$L$2336,6,FALSE)</f>
        <v>No</v>
      </c>
      <c r="H2100" s="11">
        <f>VLOOKUP(A2100,'Medical Examinations'!$A$1:$L$2336,8,FALSE)</f>
        <v>0</v>
      </c>
      <c r="I2100" s="11" t="str">
        <f>VLOOKUP(A2100,'Medical Examinations'!$A$1:$L$2336,10,FALSE)</f>
        <v>No</v>
      </c>
      <c r="J2100" s="11" t="str">
        <f>VLOOKUP(A2100,'Medical Examinations'!$A$1:$L$2336,11,FALSE)</f>
        <v>Under Weight</v>
      </c>
      <c r="K2100" s="11" t="str">
        <f>VLOOKUP(A2100,'Medical Examinations'!$A$1:$L$2336,12,FALSE)</f>
        <v>Normal</v>
      </c>
      <c r="L2100" s="10">
        <f ca="1">VLOOKUP(A2100,'Hospitalisation Details'!$A$1:$Q$2344,3,FALSE)</f>
        <v>2004</v>
      </c>
      <c r="M2100" s="10" t="str">
        <f ca="1">VLOOKUP(A2100,'Hospitalisation Details'!$A$1:$Q$2344,5,FALSE)</f>
        <v>Nov</v>
      </c>
      <c r="N2100" s="11">
        <f ca="1">VLOOKUP(A2100,'Hospitalisation Details'!$A$1:$Q$2344,6,FALSE)</f>
        <v>1</v>
      </c>
      <c r="O2100" s="17">
        <f ca="1">VLOOKUP(A2100,'Hospitalisation Details'!$A$1:$Q$2344,7,FALSE)</f>
        <v>38292</v>
      </c>
      <c r="P2100" s="11">
        <f ca="1">VLOOKUP(A2100,'Hospitalisation Details'!$A$1:$Q$2344,10,FALSE)</f>
        <v>34303.17</v>
      </c>
      <c r="Q2100" s="11" t="str">
        <f ca="1">VLOOKUP(A2100,'Hospitalisation Details'!$A$1:$Q$2344,12,FALSE)</f>
        <v>tier - 1</v>
      </c>
      <c r="R2100" s="11" t="str">
        <f ca="1">VLOOKUP(A2100,'Hospitalisation Details'!$A$1:$Q$2344,14,FALSE)</f>
        <v>tier - 3</v>
      </c>
      <c r="S2100" s="11">
        <f ca="1">VLOOKUP(A2100,'Hospitalisation Details'!$A$1:$Q$2344,17,FALSE)</f>
        <v>21</v>
      </c>
      <c r="T2100" s="11" t="str">
        <f ca="1">VLOOKUP(A2100,'Hospitalisation Details'!$A$1:$Q$2336,16,FALSE)</f>
        <v>R1013</v>
      </c>
    </row>
    <row r="2101" ht="15.5" spans="1:20">
      <c r="A2101" s="10" t="s">
        <v>7494</v>
      </c>
      <c r="B2101" s="11" t="str">
        <f>VLOOKUP(A2101,'Customer Names'!$H$6:$K$2340,3,FALSE)</f>
        <v>  Julia M</v>
      </c>
      <c r="C2101" s="11">
        <f>VLOOKUP(A2101,'Medical Examinations'!$A$1:$L$2336,2,FALSE)</f>
        <v>31.92</v>
      </c>
      <c r="D2101" s="11">
        <f>VLOOKUP(A2101,'Medical Examinations'!$A$1:$L$2336,3,FALSE)</f>
        <v>11.05</v>
      </c>
      <c r="E2101" s="11" t="str">
        <f>VLOOKUP(A2101,'Medical Examinations'!$A$1:$L$2336,4,FALSE)</f>
        <v>No</v>
      </c>
      <c r="F2101" s="11" t="str">
        <f>VLOOKUP(A2101,'Medical Examinations'!$A$1:$L$2336,5,FALSE)</f>
        <v>No</v>
      </c>
      <c r="G2101" s="11" t="str">
        <f>VLOOKUP(A2101,'Medical Examinations'!$A$1:$L$2336,6,FALSE)</f>
        <v>No</v>
      </c>
      <c r="H2101" s="11">
        <f>VLOOKUP(A2101,'Medical Examinations'!$A$1:$L$2336,8,FALSE)</f>
        <v>0</v>
      </c>
      <c r="I2101" s="11" t="str">
        <f>VLOOKUP(A2101,'Medical Examinations'!$A$1:$L$2336,10,FALSE)</f>
        <v>No</v>
      </c>
      <c r="J2101" s="11" t="str">
        <f>VLOOKUP(A2101,'Medical Examinations'!$A$1:$L$2336,11,FALSE)</f>
        <v>Obesity</v>
      </c>
      <c r="K2101" s="11" t="str">
        <f>VLOOKUP(A2101,'Medical Examinations'!$A$1:$L$2336,12,FALSE)</f>
        <v>Diabetes</v>
      </c>
      <c r="L2101" s="10">
        <f ca="1">VLOOKUP(A2101,'Hospitalisation Details'!$A$1:$Q$2344,3,FALSE)</f>
        <v>1983</v>
      </c>
      <c r="M2101" s="10" t="str">
        <f ca="1">VLOOKUP(A2101,'Hospitalisation Details'!$A$1:$Q$2344,5,FALSE)</f>
        <v>Oct</v>
      </c>
      <c r="N2101" s="11">
        <f ca="1">VLOOKUP(A2101,'Hospitalisation Details'!$A$1:$Q$2344,6,FALSE)</f>
        <v>2</v>
      </c>
      <c r="O2101" s="17">
        <f ca="1">VLOOKUP(A2101,'Hospitalisation Details'!$A$1:$Q$2344,7,FALSE)</f>
        <v>30591</v>
      </c>
      <c r="P2101" s="11">
        <f ca="1">VLOOKUP(A2101,'Hospitalisation Details'!$A$1:$Q$2344,10,FALSE)</f>
        <v>34307.22</v>
      </c>
      <c r="Q2101" s="11" t="str">
        <f ca="1">VLOOKUP(A2101,'Hospitalisation Details'!$A$1:$Q$2344,12,FALSE)</f>
        <v>tier - 2</v>
      </c>
      <c r="R2101" s="11" t="str">
        <f ca="1">VLOOKUP(A2101,'Hospitalisation Details'!$A$1:$Q$2344,14,FALSE)</f>
        <v>tier - 2</v>
      </c>
      <c r="S2101" s="11">
        <f ca="1">VLOOKUP(A2101,'Hospitalisation Details'!$A$1:$Q$2344,17,FALSE)</f>
        <v>42</v>
      </c>
      <c r="T2101" s="11" t="str">
        <f ca="1">VLOOKUP(A2101,'Hospitalisation Details'!$A$1:$Q$2336,16,FALSE)</f>
        <v>R1012</v>
      </c>
    </row>
    <row r="2102" ht="15.5" spans="1:20">
      <c r="A2102" s="10" t="s">
        <v>7497</v>
      </c>
      <c r="B2102" s="11" t="str">
        <f>VLOOKUP(A2102,'Customer Names'!$H$6:$K$2340,3,FALSE)</f>
        <v>  Rhea</v>
      </c>
      <c r="C2102" s="11">
        <f>VLOOKUP(A2102,'Medical Examinations'!$A$1:$L$2336,2,FALSE)</f>
        <v>28.975</v>
      </c>
      <c r="D2102" s="11">
        <f>VLOOKUP(A2102,'Medical Examinations'!$A$1:$L$2336,3,FALSE)</f>
        <v>7.62</v>
      </c>
      <c r="E2102" s="11" t="str">
        <f>VLOOKUP(A2102,'Medical Examinations'!$A$1:$L$2336,4,FALSE)</f>
        <v>No</v>
      </c>
      <c r="F2102" s="11" t="str">
        <f>VLOOKUP(A2102,'Medical Examinations'!$A$1:$L$2336,5,FALSE)</f>
        <v>No</v>
      </c>
      <c r="G2102" s="11" t="str">
        <f>VLOOKUP(A2102,'Medical Examinations'!$A$1:$L$2336,6,FALSE)</f>
        <v>No</v>
      </c>
      <c r="H2102" s="11">
        <f>VLOOKUP(A2102,'Medical Examinations'!$A$1:$L$2336,8,FALSE)</f>
        <v>0</v>
      </c>
      <c r="I2102" s="11" t="str">
        <f>VLOOKUP(A2102,'Medical Examinations'!$A$1:$L$2336,10,FALSE)</f>
        <v>No</v>
      </c>
      <c r="J2102" s="11" t="str">
        <f>VLOOKUP(A2102,'Medical Examinations'!$A$1:$L$2336,11,FALSE)</f>
        <v>Over Weight</v>
      </c>
      <c r="K2102" s="11" t="str">
        <f>VLOOKUP(A2102,'Medical Examinations'!$A$1:$L$2336,12,FALSE)</f>
        <v>Diabetes</v>
      </c>
      <c r="L2102" s="10">
        <f ca="1">VLOOKUP(A2102,'Hospitalisation Details'!$A$1:$Q$2344,3,FALSE)</f>
        <v>1984</v>
      </c>
      <c r="M2102" s="10" t="str">
        <f ca="1">VLOOKUP(A2102,'Hospitalisation Details'!$A$1:$Q$2344,5,FALSE)</f>
        <v>Oct</v>
      </c>
      <c r="N2102" s="11">
        <f ca="1">VLOOKUP(A2102,'Hospitalisation Details'!$A$1:$Q$2344,6,FALSE)</f>
        <v>1</v>
      </c>
      <c r="O2102" s="17">
        <f ca="1">VLOOKUP(A2102,'Hospitalisation Details'!$A$1:$Q$2344,7,FALSE)</f>
        <v>30956</v>
      </c>
      <c r="P2102" s="11">
        <f ca="1">VLOOKUP(A2102,'Hospitalisation Details'!$A$1:$Q$2344,10,FALSE)</f>
        <v>34402.22</v>
      </c>
      <c r="Q2102" s="11" t="str">
        <f ca="1">VLOOKUP(A2102,'Hospitalisation Details'!$A$1:$Q$2344,12,FALSE)</f>
        <v>tier - 2</v>
      </c>
      <c r="R2102" s="11" t="str">
        <f ca="1">VLOOKUP(A2102,'Hospitalisation Details'!$A$1:$Q$2344,14,FALSE)</f>
        <v>tier - 3</v>
      </c>
      <c r="S2102" s="11">
        <f ca="1">VLOOKUP(A2102,'Hospitalisation Details'!$A$1:$Q$2344,17,FALSE)</f>
        <v>41</v>
      </c>
      <c r="T2102" s="11" t="str">
        <f ca="1">VLOOKUP(A2102,'Hospitalisation Details'!$A$1:$Q$2336,16,FALSE)</f>
        <v>R1011</v>
      </c>
    </row>
    <row r="2103" ht="15.5" spans="1:20">
      <c r="A2103" s="10" t="s">
        <v>7501</v>
      </c>
      <c r="B2103" s="11" t="str">
        <f>VLOOKUP(A2103,'Customer Names'!$H$6:$K$2340,3,FALSE)</f>
        <v>  Justin</v>
      </c>
      <c r="C2103" s="11">
        <f>VLOOKUP(A2103,'Medical Examinations'!$A$1:$L$2336,2,FALSE)</f>
        <v>31.73</v>
      </c>
      <c r="D2103" s="11">
        <f>VLOOKUP(A2103,'Medical Examinations'!$A$1:$L$2336,3,FALSE)</f>
        <v>4.78</v>
      </c>
      <c r="E2103" s="11" t="str">
        <f>VLOOKUP(A2103,'Medical Examinations'!$A$1:$L$2336,4,FALSE)</f>
        <v>yes</v>
      </c>
      <c r="F2103" s="11" t="str">
        <f>VLOOKUP(A2103,'Medical Examinations'!$A$1:$L$2336,5,FALSE)</f>
        <v>yes</v>
      </c>
      <c r="G2103" s="11" t="str">
        <f>VLOOKUP(A2103,'Medical Examinations'!$A$1:$L$2336,6,FALSE)</f>
        <v>No</v>
      </c>
      <c r="H2103" s="11">
        <f>VLOOKUP(A2103,'Medical Examinations'!$A$1:$L$2336,8,FALSE)</f>
        <v>2</v>
      </c>
      <c r="I2103" s="11" t="str">
        <f>VLOOKUP(A2103,'Medical Examinations'!$A$1:$L$2336,10,FALSE)</f>
        <v>No</v>
      </c>
      <c r="J2103" s="11" t="str">
        <f>VLOOKUP(A2103,'Medical Examinations'!$A$1:$L$2336,11,FALSE)</f>
        <v>Obesity</v>
      </c>
      <c r="K2103" s="11" t="str">
        <f>VLOOKUP(A2103,'Medical Examinations'!$A$1:$L$2336,12,FALSE)</f>
        <v>Normal</v>
      </c>
      <c r="L2103" s="10">
        <f ca="1">VLOOKUP(A2103,'Hospitalisation Details'!$A$1:$Q$2344,3,FALSE)</f>
        <v>2003</v>
      </c>
      <c r="M2103" s="10" t="str">
        <f ca="1">VLOOKUP(A2103,'Hospitalisation Details'!$A$1:$Q$2344,5,FALSE)</f>
        <v>Oct</v>
      </c>
      <c r="N2103" s="11">
        <f ca="1">VLOOKUP(A2103,'Hospitalisation Details'!$A$1:$Q$2344,6,FALSE)</f>
        <v>5</v>
      </c>
      <c r="O2103" s="17">
        <f ca="1">VLOOKUP(A2103,'Hospitalisation Details'!$A$1:$Q$2344,7,FALSE)</f>
        <v>37899</v>
      </c>
      <c r="P2103" s="11">
        <f ca="1">VLOOKUP(A2103,'Hospitalisation Details'!$A$1:$Q$2344,10,FALSE)</f>
        <v>34439.86</v>
      </c>
      <c r="Q2103" s="11" t="str">
        <f ca="1">VLOOKUP(A2103,'Hospitalisation Details'!$A$1:$Q$2344,12,FALSE)</f>
        <v>tier - 2</v>
      </c>
      <c r="R2103" s="11" t="str">
        <f ca="1">VLOOKUP(A2103,'Hospitalisation Details'!$A$1:$Q$2344,14,FALSE)</f>
        <v>tier - 1</v>
      </c>
      <c r="S2103" s="11">
        <f ca="1">VLOOKUP(A2103,'Hospitalisation Details'!$A$1:$Q$2344,17,FALSE)</f>
        <v>22</v>
      </c>
      <c r="T2103" s="11" t="str">
        <f ca="1">VLOOKUP(A2103,'Hospitalisation Details'!$A$1:$Q$2336,16,FALSE)</f>
        <v>R1013</v>
      </c>
    </row>
    <row r="2104" ht="15.5" spans="1:20">
      <c r="A2104" s="10" t="s">
        <v>7504</v>
      </c>
      <c r="B2104" s="11" t="str">
        <f>VLOOKUP(A2104,'Customer Names'!$H$6:$K$2340,3,FALSE)</f>
        <v>  Shamus M</v>
      </c>
      <c r="C2104" s="11">
        <f>VLOOKUP(A2104,'Medical Examinations'!$A$1:$L$2336,2,FALSE)</f>
        <v>28.88</v>
      </c>
      <c r="D2104" s="11">
        <f>VLOOKUP(A2104,'Medical Examinations'!$A$1:$L$2336,3,FALSE)</f>
        <v>6.09</v>
      </c>
      <c r="E2104" s="11" t="str">
        <f>VLOOKUP(A2104,'Medical Examinations'!$A$1:$L$2336,4,FALSE)</f>
        <v>yes</v>
      </c>
      <c r="F2104" s="11" t="str">
        <f>VLOOKUP(A2104,'Medical Examinations'!$A$1:$L$2336,5,FALSE)</f>
        <v>yes</v>
      </c>
      <c r="G2104" s="11" t="str">
        <f>VLOOKUP(A2104,'Medical Examinations'!$A$1:$L$2336,6,FALSE)</f>
        <v>No</v>
      </c>
      <c r="H2104" s="11">
        <f>VLOOKUP(A2104,'Medical Examinations'!$A$1:$L$2336,8,FALSE)</f>
        <v>2</v>
      </c>
      <c r="I2104" s="11" t="str">
        <f>VLOOKUP(A2104,'Medical Examinations'!$A$1:$L$2336,10,FALSE)</f>
        <v>No</v>
      </c>
      <c r="J2104" s="11" t="str">
        <f>VLOOKUP(A2104,'Medical Examinations'!$A$1:$L$2336,11,FALSE)</f>
        <v>Over Weight</v>
      </c>
      <c r="K2104" s="11" t="str">
        <f>VLOOKUP(A2104,'Medical Examinations'!$A$1:$L$2336,12,FALSE)</f>
        <v>Prediabetes</v>
      </c>
      <c r="L2104" s="10">
        <f ca="1">VLOOKUP(A2104,'Hospitalisation Details'!$A$1:$Q$2344,3,FALSE)</f>
        <v>1990</v>
      </c>
      <c r="M2104" s="10" t="str">
        <f ca="1">VLOOKUP(A2104,'Hospitalisation Details'!$A$1:$Q$2344,5,FALSE)</f>
        <v>Sep</v>
      </c>
      <c r="N2104" s="11">
        <f ca="1">VLOOKUP(A2104,'Hospitalisation Details'!$A$1:$Q$2344,6,FALSE)</f>
        <v>24</v>
      </c>
      <c r="O2104" s="17">
        <f ca="1">VLOOKUP(A2104,'Hospitalisation Details'!$A$1:$Q$2344,7,FALSE)</f>
        <v>33140</v>
      </c>
      <c r="P2104" s="11">
        <f ca="1">VLOOKUP(A2104,'Hospitalisation Details'!$A$1:$Q$2344,10,FALSE)</f>
        <v>34456.27</v>
      </c>
      <c r="Q2104" s="11" t="str">
        <f ca="1">VLOOKUP(A2104,'Hospitalisation Details'!$A$1:$Q$2344,12,FALSE)</f>
        <v>tier - 1</v>
      </c>
      <c r="R2104" s="11" t="str">
        <f ca="1">VLOOKUP(A2104,'Hospitalisation Details'!$A$1:$Q$2344,14,FALSE)</f>
        <v>tier - 2</v>
      </c>
      <c r="S2104" s="11">
        <f ca="1">VLOOKUP(A2104,'Hospitalisation Details'!$A$1:$Q$2344,17,FALSE)</f>
        <v>35</v>
      </c>
      <c r="T2104" s="11" t="str">
        <f ca="1">VLOOKUP(A2104,'Hospitalisation Details'!$A$1:$Q$2336,16,FALSE)</f>
        <v>R1011</v>
      </c>
    </row>
    <row r="2105" ht="15.5" spans="1:20">
      <c r="A2105" s="10" t="s">
        <v>7507</v>
      </c>
      <c r="B2105" s="11" t="str">
        <f>VLOOKUP(A2105,'Customer Names'!$H$6:$K$2340,3,FALSE)</f>
        <v>  Mike</v>
      </c>
      <c r="C2105" s="11">
        <f>VLOOKUP(A2105,'Medical Examinations'!$A$1:$L$2336,2,FALSE)</f>
        <v>25.555</v>
      </c>
      <c r="D2105" s="11">
        <f>VLOOKUP(A2105,'Medical Examinations'!$A$1:$L$2336,3,FALSE)</f>
        <v>5.11</v>
      </c>
      <c r="E2105" s="11" t="str">
        <f>VLOOKUP(A2105,'Medical Examinations'!$A$1:$L$2336,4,FALSE)</f>
        <v>No</v>
      </c>
      <c r="F2105" s="11" t="str">
        <f>VLOOKUP(A2105,'Medical Examinations'!$A$1:$L$2336,5,FALSE)</f>
        <v>No</v>
      </c>
      <c r="G2105" s="11" t="str">
        <f>VLOOKUP(A2105,'Medical Examinations'!$A$1:$L$2336,6,FALSE)</f>
        <v>Yes</v>
      </c>
      <c r="H2105" s="11">
        <f>VLOOKUP(A2105,'Medical Examinations'!$A$1:$L$2336,8,FALSE)</f>
        <v>1</v>
      </c>
      <c r="I2105" s="11" t="str">
        <f>VLOOKUP(A2105,'Medical Examinations'!$A$1:$L$2336,10,FALSE)</f>
        <v>No</v>
      </c>
      <c r="J2105" s="11" t="str">
        <f>VLOOKUP(A2105,'Medical Examinations'!$A$1:$L$2336,11,FALSE)</f>
        <v>Over Weight</v>
      </c>
      <c r="K2105" s="11" t="str">
        <f>VLOOKUP(A2105,'Medical Examinations'!$A$1:$L$2336,12,FALSE)</f>
        <v>Normal</v>
      </c>
      <c r="L2105" s="10">
        <f ca="1">VLOOKUP(A2105,'Hospitalisation Details'!$A$1:$Q$2344,3,FALSE)</f>
        <v>1998</v>
      </c>
      <c r="M2105" s="10" t="str">
        <f ca="1">VLOOKUP(A2105,'Hospitalisation Details'!$A$1:$Q$2344,5,FALSE)</f>
        <v>Jun</v>
      </c>
      <c r="N2105" s="11">
        <f ca="1">VLOOKUP(A2105,'Hospitalisation Details'!$A$1:$Q$2344,6,FALSE)</f>
        <v>24</v>
      </c>
      <c r="O2105" s="17">
        <f ca="1">VLOOKUP(A2105,'Hospitalisation Details'!$A$1:$Q$2344,7,FALSE)</f>
        <v>35970</v>
      </c>
      <c r="P2105" s="11">
        <f ca="1">VLOOKUP(A2105,'Hospitalisation Details'!$A$1:$Q$2344,10,FALSE)</f>
        <v>34472.84</v>
      </c>
      <c r="Q2105" s="11" t="str">
        <f ca="1">VLOOKUP(A2105,'Hospitalisation Details'!$A$1:$Q$2344,12,FALSE)</f>
        <v>tier - 1</v>
      </c>
      <c r="R2105" s="11" t="str">
        <f ca="1">VLOOKUP(A2105,'Hospitalisation Details'!$A$1:$Q$2344,14,FALSE)</f>
        <v>tier - 3</v>
      </c>
      <c r="S2105" s="11">
        <f ca="1">VLOOKUP(A2105,'Hospitalisation Details'!$A$1:$Q$2344,17,FALSE)</f>
        <v>27</v>
      </c>
      <c r="T2105" s="11" t="str">
        <f ca="1">VLOOKUP(A2105,'Hospitalisation Details'!$A$1:$Q$2336,16,FALSE)</f>
        <v>R1011</v>
      </c>
    </row>
    <row r="2106" ht="15.5" spans="1:20">
      <c r="A2106" s="10" t="s">
        <v>7511</v>
      </c>
      <c r="B2106" s="11" t="str">
        <f>VLOOKUP(A2106,'Customer Names'!$H$6:$K$2340,3,FALSE)</f>
        <v>  Mary Beth</v>
      </c>
      <c r="C2106" s="11">
        <f>VLOOKUP(A2106,'Medical Examinations'!$A$1:$L$2336,2,FALSE)</f>
        <v>37.29</v>
      </c>
      <c r="D2106" s="11">
        <f>VLOOKUP(A2106,'Medical Examinations'!$A$1:$L$2336,3,FALSE)</f>
        <v>4.46</v>
      </c>
      <c r="E2106" s="11" t="str">
        <f>VLOOKUP(A2106,'Medical Examinations'!$A$1:$L$2336,4,FALSE)</f>
        <v>No</v>
      </c>
      <c r="F2106" s="11" t="str">
        <f>VLOOKUP(A2106,'Medical Examinations'!$A$1:$L$2336,5,FALSE)</f>
        <v>yes</v>
      </c>
      <c r="G2106" s="11" t="str">
        <f>VLOOKUP(A2106,'Medical Examinations'!$A$1:$L$2336,6,FALSE)</f>
        <v>No</v>
      </c>
      <c r="H2106" s="11">
        <f>VLOOKUP(A2106,'Medical Examinations'!$A$1:$L$2336,8,FALSE)</f>
        <v>1</v>
      </c>
      <c r="I2106" s="11" t="str">
        <f>VLOOKUP(A2106,'Medical Examinations'!$A$1:$L$2336,10,FALSE)</f>
        <v>No</v>
      </c>
      <c r="J2106" s="11" t="str">
        <f>VLOOKUP(A2106,'Medical Examinations'!$A$1:$L$2336,11,FALSE)</f>
        <v>Obesity</v>
      </c>
      <c r="K2106" s="11" t="str">
        <f>VLOOKUP(A2106,'Medical Examinations'!$A$1:$L$2336,12,FALSE)</f>
        <v>Normal</v>
      </c>
      <c r="L2106" s="10">
        <f ca="1">VLOOKUP(A2106,'Hospitalisation Details'!$A$1:$Q$2344,3,FALSE)</f>
        <v>1976</v>
      </c>
      <c r="M2106" s="10" t="str">
        <f ca="1">VLOOKUP(A2106,'Hospitalisation Details'!$A$1:$Q$2344,5,FALSE)</f>
        <v>Nov</v>
      </c>
      <c r="N2106" s="11">
        <f ca="1">VLOOKUP(A2106,'Hospitalisation Details'!$A$1:$Q$2344,6,FALSE)</f>
        <v>25</v>
      </c>
      <c r="O2106" s="17">
        <f ca="1">VLOOKUP(A2106,'Hospitalisation Details'!$A$1:$Q$2344,7,FALSE)</f>
        <v>28089</v>
      </c>
      <c r="P2106" s="11">
        <f ca="1">VLOOKUP(A2106,'Hospitalisation Details'!$A$1:$Q$2344,10,FALSE)</f>
        <v>34543.39</v>
      </c>
      <c r="Q2106" s="11" t="str">
        <f ca="1">VLOOKUP(A2106,'Hospitalisation Details'!$A$1:$Q$2344,12,FALSE)</f>
        <v>tier - 2</v>
      </c>
      <c r="R2106" s="11" t="str">
        <f ca="1">VLOOKUP(A2106,'Hospitalisation Details'!$A$1:$Q$2344,14,FALSE)</f>
        <v>tier - 3</v>
      </c>
      <c r="S2106" s="11">
        <f ca="1">VLOOKUP(A2106,'Hospitalisation Details'!$A$1:$Q$2344,17,FALSE)</f>
        <v>48</v>
      </c>
      <c r="T2106" s="11" t="str">
        <f ca="1">VLOOKUP(A2106,'Hospitalisation Details'!$A$1:$Q$2336,16,FALSE)</f>
        <v>R1011</v>
      </c>
    </row>
    <row r="2107" ht="15.5" spans="1:20">
      <c r="A2107" s="10" t="s">
        <v>7515</v>
      </c>
      <c r="B2107" s="11" t="str">
        <f>VLOOKUP(A2107,'Customer Names'!$H$6:$K$2340,3,FALSE)</f>
        <v>  Erin</v>
      </c>
      <c r="C2107" s="11">
        <f>VLOOKUP(A2107,'Medical Examinations'!$A$1:$L$2336,2,FALSE)</f>
        <v>40.28</v>
      </c>
      <c r="D2107" s="11">
        <f>VLOOKUP(A2107,'Medical Examinations'!$A$1:$L$2336,3,FALSE)</f>
        <v>6.11</v>
      </c>
      <c r="E2107" s="11" t="str">
        <f>VLOOKUP(A2107,'Medical Examinations'!$A$1:$L$2336,4,FALSE)</f>
        <v>No</v>
      </c>
      <c r="F2107" s="11" t="str">
        <f>VLOOKUP(A2107,'Medical Examinations'!$A$1:$L$2336,5,FALSE)</f>
        <v>yes</v>
      </c>
      <c r="G2107" s="11" t="str">
        <f>VLOOKUP(A2107,'Medical Examinations'!$A$1:$L$2336,6,FALSE)</f>
        <v>No</v>
      </c>
      <c r="H2107" s="11">
        <f>VLOOKUP(A2107,'Medical Examinations'!$A$1:$L$2336,8,FALSE)</f>
        <v>1</v>
      </c>
      <c r="I2107" s="11" t="str">
        <f>VLOOKUP(A2107,'Medical Examinations'!$A$1:$L$2336,10,FALSE)</f>
        <v>No</v>
      </c>
      <c r="J2107" s="11" t="str">
        <f>VLOOKUP(A2107,'Medical Examinations'!$A$1:$L$2336,11,FALSE)</f>
        <v>Obesity</v>
      </c>
      <c r="K2107" s="11" t="str">
        <f>VLOOKUP(A2107,'Medical Examinations'!$A$1:$L$2336,12,FALSE)</f>
        <v>Prediabetes</v>
      </c>
      <c r="L2107" s="10">
        <f ca="1">VLOOKUP(A2107,'Hospitalisation Details'!$A$1:$Q$2344,3,FALSE)</f>
        <v>2004</v>
      </c>
      <c r="M2107" s="10" t="str">
        <f ca="1">VLOOKUP(A2107,'Hospitalisation Details'!$A$1:$Q$2344,5,FALSE)</f>
        <v>Oct</v>
      </c>
      <c r="N2107" s="11">
        <f ca="1">VLOOKUP(A2107,'Hospitalisation Details'!$A$1:$Q$2344,6,FALSE)</f>
        <v>9</v>
      </c>
      <c r="O2107" s="17">
        <f ca="1">VLOOKUP(A2107,'Hospitalisation Details'!$A$1:$Q$2344,7,FALSE)</f>
        <v>38269</v>
      </c>
      <c r="P2107" s="11">
        <f ca="1">VLOOKUP(A2107,'Hospitalisation Details'!$A$1:$Q$2344,10,FALSE)</f>
        <v>34617.84</v>
      </c>
      <c r="Q2107" s="11" t="str">
        <f ca="1">VLOOKUP(A2107,'Hospitalisation Details'!$A$1:$Q$2344,12,FALSE)</f>
        <v>tier - 1</v>
      </c>
      <c r="R2107" s="11" t="str">
        <f ca="1">VLOOKUP(A2107,'Hospitalisation Details'!$A$1:$Q$2344,14,FALSE)</f>
        <v>tier - 3</v>
      </c>
      <c r="S2107" s="11">
        <f ca="1">VLOOKUP(A2107,'Hospitalisation Details'!$A$1:$Q$2344,17,FALSE)</f>
        <v>21</v>
      </c>
      <c r="T2107" s="11" t="str">
        <f ca="1">VLOOKUP(A2107,'Hospitalisation Details'!$A$1:$Q$2336,16,FALSE)</f>
        <v>R1016</v>
      </c>
    </row>
    <row r="2108" ht="15.5" spans="1:20">
      <c r="A2108" s="10" t="s">
        <v>7517</v>
      </c>
      <c r="B2108" s="11" t="str">
        <f>VLOOKUP(A2108,'Customer Names'!$H$6:$K$2340,3,FALSE)</f>
        <v>  Hallie</v>
      </c>
      <c r="C2108" s="11">
        <f>VLOOKUP(A2108,'Medical Examinations'!$A$1:$L$2336,2,FALSE)</f>
        <v>40.185</v>
      </c>
      <c r="D2108" s="11">
        <f>VLOOKUP(A2108,'Medical Examinations'!$A$1:$L$2336,3,FALSE)</f>
        <v>4.66</v>
      </c>
      <c r="E2108" s="11" t="str">
        <f>VLOOKUP(A2108,'Medical Examinations'!$A$1:$L$2336,4,FALSE)</f>
        <v>No</v>
      </c>
      <c r="F2108" s="11" t="str">
        <f>VLOOKUP(A2108,'Medical Examinations'!$A$1:$L$2336,5,FALSE)</f>
        <v>yes</v>
      </c>
      <c r="G2108" s="11" t="str">
        <f>VLOOKUP(A2108,'Medical Examinations'!$A$1:$L$2336,6,FALSE)</f>
        <v>No</v>
      </c>
      <c r="H2108" s="11">
        <f>VLOOKUP(A2108,'Medical Examinations'!$A$1:$L$2336,8,FALSE)</f>
        <v>1</v>
      </c>
      <c r="I2108" s="11" t="str">
        <f>VLOOKUP(A2108,'Medical Examinations'!$A$1:$L$2336,10,FALSE)</f>
        <v>No</v>
      </c>
      <c r="J2108" s="11" t="str">
        <f>VLOOKUP(A2108,'Medical Examinations'!$A$1:$L$2336,11,FALSE)</f>
        <v>Obesity</v>
      </c>
      <c r="K2108" s="11" t="str">
        <f>VLOOKUP(A2108,'Medical Examinations'!$A$1:$L$2336,12,FALSE)</f>
        <v>Normal</v>
      </c>
      <c r="L2108" s="10">
        <f ca="1">VLOOKUP(A2108,'Hospitalisation Details'!$A$1:$Q$2344,3,FALSE)</f>
        <v>1994</v>
      </c>
      <c r="M2108" s="10" t="str">
        <f ca="1">VLOOKUP(A2108,'Hospitalisation Details'!$A$1:$Q$2344,5,FALSE)</f>
        <v>Jul</v>
      </c>
      <c r="N2108" s="11">
        <f ca="1">VLOOKUP(A2108,'Hospitalisation Details'!$A$1:$Q$2344,6,FALSE)</f>
        <v>7</v>
      </c>
      <c r="O2108" s="17">
        <f ca="1">VLOOKUP(A2108,'Hospitalisation Details'!$A$1:$Q$2344,7,FALSE)</f>
        <v>34522</v>
      </c>
      <c r="P2108" s="11">
        <f ca="1">VLOOKUP(A2108,'Hospitalisation Details'!$A$1:$Q$2344,10,FALSE)</f>
        <v>34672.15</v>
      </c>
      <c r="Q2108" s="11" t="str">
        <f ca="1">VLOOKUP(A2108,'Hospitalisation Details'!$A$1:$Q$2344,12,FALSE)</f>
        <v>tier - 1</v>
      </c>
      <c r="R2108" s="11" t="str">
        <f ca="1">VLOOKUP(A2108,'Hospitalisation Details'!$A$1:$Q$2344,14,FALSE)</f>
        <v>tier - 3</v>
      </c>
      <c r="S2108" s="11">
        <f ca="1">VLOOKUP(A2108,'Hospitalisation Details'!$A$1:$Q$2344,17,FALSE)</f>
        <v>31</v>
      </c>
      <c r="T2108" s="11" t="str">
        <f ca="1">VLOOKUP(A2108,'Hospitalisation Details'!$A$1:$Q$2336,16,FALSE)</f>
        <v>R1013</v>
      </c>
    </row>
    <row r="2109" ht="15.5" spans="1:20">
      <c r="A2109" s="10" t="s">
        <v>7521</v>
      </c>
      <c r="B2109" s="11" t="str">
        <f>VLOOKUP(A2109,'Customer Names'!$H$6:$K$2340,3,FALSE)</f>
        <v>  Paige P</v>
      </c>
      <c r="C2109" s="11">
        <f>VLOOKUP(A2109,'Medical Examinations'!$A$1:$L$2336,2,FALSE)</f>
        <v>23.57</v>
      </c>
      <c r="D2109" s="11">
        <f>VLOOKUP(A2109,'Medical Examinations'!$A$1:$L$2336,3,FALSE)</f>
        <v>6.14</v>
      </c>
      <c r="E2109" s="11" t="str">
        <f>VLOOKUP(A2109,'Medical Examinations'!$A$1:$L$2336,4,FALSE)</f>
        <v>No</v>
      </c>
      <c r="F2109" s="11" t="str">
        <f>VLOOKUP(A2109,'Medical Examinations'!$A$1:$L$2336,5,FALSE)</f>
        <v>No</v>
      </c>
      <c r="G2109" s="11" t="str">
        <f>VLOOKUP(A2109,'Medical Examinations'!$A$1:$L$2336,6,FALSE)</f>
        <v>No</v>
      </c>
      <c r="H2109" s="11">
        <f>VLOOKUP(A2109,'Medical Examinations'!$A$1:$L$2336,8,FALSE)</f>
        <v>0</v>
      </c>
      <c r="I2109" s="11" t="str">
        <f>VLOOKUP(A2109,'Medical Examinations'!$A$1:$L$2336,10,FALSE)</f>
        <v>No</v>
      </c>
      <c r="J2109" s="11" t="str">
        <f>VLOOKUP(A2109,'Medical Examinations'!$A$1:$L$2336,11,FALSE)</f>
        <v>Normal Weight</v>
      </c>
      <c r="K2109" s="11" t="str">
        <f>VLOOKUP(A2109,'Medical Examinations'!$A$1:$L$2336,12,FALSE)</f>
        <v>Prediabetes</v>
      </c>
      <c r="L2109" s="10">
        <f ca="1">VLOOKUP(A2109,'Hospitalisation Details'!$A$1:$Q$2344,3,FALSE)</f>
        <v>2003</v>
      </c>
      <c r="M2109" s="10" t="str">
        <f ca="1">VLOOKUP(A2109,'Hospitalisation Details'!$A$1:$Q$2344,5,FALSE)</f>
        <v>Jul</v>
      </c>
      <c r="N2109" s="11">
        <f ca="1">VLOOKUP(A2109,'Hospitalisation Details'!$A$1:$Q$2344,6,FALSE)</f>
        <v>3</v>
      </c>
      <c r="O2109" s="17">
        <f ca="1">VLOOKUP(A2109,'Hospitalisation Details'!$A$1:$Q$2344,7,FALSE)</f>
        <v>37805</v>
      </c>
      <c r="P2109" s="11">
        <f ca="1">VLOOKUP(A2109,'Hospitalisation Details'!$A$1:$Q$2344,10,FALSE)</f>
        <v>34779.62</v>
      </c>
      <c r="Q2109" s="11" t="str">
        <f ca="1">VLOOKUP(A2109,'Hospitalisation Details'!$A$1:$Q$2344,12,FALSE)</f>
        <v>tier - 1</v>
      </c>
      <c r="R2109" s="11" t="str">
        <f ca="1">VLOOKUP(A2109,'Hospitalisation Details'!$A$1:$Q$2344,14,FALSE)</f>
        <v>tier - 2</v>
      </c>
      <c r="S2109" s="11">
        <f ca="1">VLOOKUP(A2109,'Hospitalisation Details'!$A$1:$Q$2344,17,FALSE)</f>
        <v>22</v>
      </c>
      <c r="T2109" s="11" t="str">
        <f ca="1">VLOOKUP(A2109,'Hospitalisation Details'!$A$1:$Q$2336,16,FALSE)</f>
        <v>R1011</v>
      </c>
    </row>
    <row r="2110" ht="15.5" spans="1:20">
      <c r="A2110" s="10" t="s">
        <v>7523</v>
      </c>
      <c r="B2110" s="11" t="str">
        <f>VLOOKUP(A2110,'Customer Names'!$H$6:$K$2340,3,FALSE)</f>
        <v>  Ji</v>
      </c>
      <c r="C2110" s="11">
        <f>VLOOKUP(A2110,'Medical Examinations'!$A$1:$L$2336,2,FALSE)</f>
        <v>35.625</v>
      </c>
      <c r="D2110" s="11">
        <f>VLOOKUP(A2110,'Medical Examinations'!$A$1:$L$2336,3,FALSE)</f>
        <v>6.21</v>
      </c>
      <c r="E2110" s="11" t="str">
        <f>VLOOKUP(A2110,'Medical Examinations'!$A$1:$L$2336,4,FALSE)</f>
        <v>No</v>
      </c>
      <c r="F2110" s="11" t="str">
        <f>VLOOKUP(A2110,'Medical Examinations'!$A$1:$L$2336,5,FALSE)</f>
        <v>yes</v>
      </c>
      <c r="G2110" s="11" t="str">
        <f>VLOOKUP(A2110,'Medical Examinations'!$A$1:$L$2336,6,FALSE)</f>
        <v>No</v>
      </c>
      <c r="H2110" s="11">
        <f>VLOOKUP(A2110,'Medical Examinations'!$A$1:$L$2336,8,FALSE)</f>
        <v>1</v>
      </c>
      <c r="I2110" s="11" t="str">
        <f>VLOOKUP(A2110,'Medical Examinations'!$A$1:$L$2336,10,FALSE)</f>
        <v>No</v>
      </c>
      <c r="J2110" s="11" t="str">
        <f>VLOOKUP(A2110,'Medical Examinations'!$A$1:$L$2336,11,FALSE)</f>
        <v>Obesity</v>
      </c>
      <c r="K2110" s="11" t="str">
        <f>VLOOKUP(A2110,'Medical Examinations'!$A$1:$L$2336,12,FALSE)</f>
        <v>Prediabetes</v>
      </c>
      <c r="L2110" s="10">
        <f ca="1">VLOOKUP(A2110,'Hospitalisation Details'!$A$1:$Q$2344,3,FALSE)</f>
        <v>1995</v>
      </c>
      <c r="M2110" s="10" t="str">
        <f ca="1">VLOOKUP(A2110,'Hospitalisation Details'!$A$1:$Q$2344,5,FALSE)</f>
        <v>Dec</v>
      </c>
      <c r="N2110" s="11">
        <f ca="1">VLOOKUP(A2110,'Hospitalisation Details'!$A$1:$Q$2344,6,FALSE)</f>
        <v>27</v>
      </c>
      <c r="O2110" s="17">
        <f ca="1">VLOOKUP(A2110,'Hospitalisation Details'!$A$1:$Q$2344,7,FALSE)</f>
        <v>35060</v>
      </c>
      <c r="P2110" s="11">
        <f ca="1">VLOOKUP(A2110,'Hospitalisation Details'!$A$1:$Q$2344,10,FALSE)</f>
        <v>34806.47</v>
      </c>
      <c r="Q2110" s="11" t="str">
        <f ca="1">VLOOKUP(A2110,'Hospitalisation Details'!$A$1:$Q$2344,12,FALSE)</f>
        <v>tier - 1</v>
      </c>
      <c r="R2110" s="11" t="str">
        <f ca="1">VLOOKUP(A2110,'Hospitalisation Details'!$A$1:$Q$2344,14,FALSE)</f>
        <v>tier - 2</v>
      </c>
      <c r="S2110" s="11">
        <f ca="1">VLOOKUP(A2110,'Hospitalisation Details'!$A$1:$Q$2344,17,FALSE)</f>
        <v>29</v>
      </c>
      <c r="T2110" s="11" t="str">
        <f ca="1">VLOOKUP(A2110,'Hospitalisation Details'!$A$1:$Q$2336,16,FALSE)</f>
        <v>R1013</v>
      </c>
    </row>
    <row r="2111" ht="15.5" spans="1:20">
      <c r="A2111" s="10" t="s">
        <v>7527</v>
      </c>
      <c r="B2111" s="11" t="str">
        <f>VLOOKUP(A2111,'Customer Names'!$H$6:$K$2340,3,FALSE)</f>
        <v>  Carissa A</v>
      </c>
      <c r="C2111" s="11">
        <f>VLOOKUP(A2111,'Medical Examinations'!$A$1:$L$2336,2,FALSE)</f>
        <v>33.155</v>
      </c>
      <c r="D2111" s="11">
        <f>VLOOKUP(A2111,'Medical Examinations'!$A$1:$L$2336,3,FALSE)</f>
        <v>4.6</v>
      </c>
      <c r="E2111" s="11" t="str">
        <f>VLOOKUP(A2111,'Medical Examinations'!$A$1:$L$2336,4,FALSE)</f>
        <v>No</v>
      </c>
      <c r="F2111" s="11" t="str">
        <f>VLOOKUP(A2111,'Medical Examinations'!$A$1:$L$2336,5,FALSE)</f>
        <v>yes</v>
      </c>
      <c r="G2111" s="11" t="str">
        <f>VLOOKUP(A2111,'Medical Examinations'!$A$1:$L$2336,6,FALSE)</f>
        <v>No</v>
      </c>
      <c r="H2111" s="11">
        <f>VLOOKUP(A2111,'Medical Examinations'!$A$1:$L$2336,8,FALSE)</f>
        <v>1</v>
      </c>
      <c r="I2111" s="11" t="str">
        <f>VLOOKUP(A2111,'Medical Examinations'!$A$1:$L$2336,10,FALSE)</f>
        <v>No</v>
      </c>
      <c r="J2111" s="11" t="str">
        <f>VLOOKUP(A2111,'Medical Examinations'!$A$1:$L$2336,11,FALSE)</f>
        <v>Obesity</v>
      </c>
      <c r="K2111" s="11" t="str">
        <f>VLOOKUP(A2111,'Medical Examinations'!$A$1:$L$2336,12,FALSE)</f>
        <v>Normal</v>
      </c>
      <c r="L2111" s="10">
        <f ca="1">VLOOKUP(A2111,'Hospitalisation Details'!$A$1:$Q$2344,3,FALSE)</f>
        <v>2003</v>
      </c>
      <c r="M2111" s="10" t="str">
        <f ca="1">VLOOKUP(A2111,'Hospitalisation Details'!$A$1:$Q$2344,5,FALSE)</f>
        <v>Sep</v>
      </c>
      <c r="N2111" s="11">
        <f ca="1">VLOOKUP(A2111,'Hospitalisation Details'!$A$1:$Q$2344,6,FALSE)</f>
        <v>17</v>
      </c>
      <c r="O2111" s="17">
        <f ca="1">VLOOKUP(A2111,'Hospitalisation Details'!$A$1:$Q$2344,7,FALSE)</f>
        <v>37881</v>
      </c>
      <c r="P2111" s="11">
        <f ca="1">VLOOKUP(A2111,'Hospitalisation Details'!$A$1:$Q$2344,10,FALSE)</f>
        <v>34828.65</v>
      </c>
      <c r="Q2111" s="11" t="str">
        <f ca="1">VLOOKUP(A2111,'Hospitalisation Details'!$A$1:$Q$2344,12,FALSE)</f>
        <v>tier - 1</v>
      </c>
      <c r="R2111" s="11" t="str">
        <f ca="1">VLOOKUP(A2111,'Hospitalisation Details'!$A$1:$Q$2344,14,FALSE)</f>
        <v>tier - 3</v>
      </c>
      <c r="S2111" s="11">
        <f ca="1">VLOOKUP(A2111,'Hospitalisation Details'!$A$1:$Q$2344,17,FALSE)</f>
        <v>22</v>
      </c>
      <c r="T2111" s="11" t="str">
        <f ca="1">VLOOKUP(A2111,'Hospitalisation Details'!$A$1:$Q$2336,16,FALSE)</f>
        <v>R1011</v>
      </c>
    </row>
    <row r="2112" ht="15.5" spans="1:20">
      <c r="A2112" s="10" t="s">
        <v>7531</v>
      </c>
      <c r="B2112" s="11" t="str">
        <f>VLOOKUP(A2112,'Customer Names'!$H$6:$K$2340,3,FALSE)</f>
        <v>  Mona</v>
      </c>
      <c r="C2112" s="11">
        <f>VLOOKUP(A2112,'Medical Examinations'!$A$1:$L$2336,2,FALSE)</f>
        <v>31.92</v>
      </c>
      <c r="D2112" s="11">
        <f>VLOOKUP(A2112,'Medical Examinations'!$A$1:$L$2336,3,FALSE)</f>
        <v>5.04</v>
      </c>
      <c r="E2112" s="11" t="str">
        <f>VLOOKUP(A2112,'Medical Examinations'!$A$1:$L$2336,4,FALSE)</f>
        <v>No</v>
      </c>
      <c r="F2112" s="11" t="str">
        <f>VLOOKUP(A2112,'Medical Examinations'!$A$1:$L$2336,5,FALSE)</f>
        <v>yes</v>
      </c>
      <c r="G2112" s="11" t="str">
        <f>VLOOKUP(A2112,'Medical Examinations'!$A$1:$L$2336,6,FALSE)</f>
        <v>No</v>
      </c>
      <c r="H2112" s="11">
        <f>VLOOKUP(A2112,'Medical Examinations'!$A$1:$L$2336,8,FALSE)</f>
        <v>1</v>
      </c>
      <c r="I2112" s="11" t="str">
        <f>VLOOKUP(A2112,'Medical Examinations'!$A$1:$L$2336,10,FALSE)</f>
        <v>No</v>
      </c>
      <c r="J2112" s="11" t="str">
        <f>VLOOKUP(A2112,'Medical Examinations'!$A$1:$L$2336,11,FALSE)</f>
        <v>Obesity</v>
      </c>
      <c r="K2112" s="11" t="str">
        <f>VLOOKUP(A2112,'Medical Examinations'!$A$1:$L$2336,12,FALSE)</f>
        <v>Normal</v>
      </c>
      <c r="L2112" s="10">
        <f ca="1">VLOOKUP(A2112,'Hospitalisation Details'!$A$1:$Q$2344,3,FALSE)</f>
        <v>1995</v>
      </c>
      <c r="M2112" s="10" t="str">
        <f ca="1">VLOOKUP(A2112,'Hospitalisation Details'!$A$1:$Q$2344,5,FALSE)</f>
        <v>Oct</v>
      </c>
      <c r="N2112" s="11">
        <f ca="1">VLOOKUP(A2112,'Hospitalisation Details'!$A$1:$Q$2344,6,FALSE)</f>
        <v>17</v>
      </c>
      <c r="O2112" s="17">
        <f ca="1">VLOOKUP(A2112,'Hospitalisation Details'!$A$1:$Q$2344,7,FALSE)</f>
        <v>34989</v>
      </c>
      <c r="P2112" s="11">
        <f ca="1">VLOOKUP(A2112,'Hospitalisation Details'!$A$1:$Q$2344,10,FALSE)</f>
        <v>34838.87</v>
      </c>
      <c r="Q2112" s="11" t="str">
        <f ca="1">VLOOKUP(A2112,'Hospitalisation Details'!$A$1:$Q$2344,12,FALSE)</f>
        <v>tier - 2</v>
      </c>
      <c r="R2112" s="11" t="str">
        <f ca="1">VLOOKUP(A2112,'Hospitalisation Details'!$A$1:$Q$2344,14,FALSE)</f>
        <v>tier - 3</v>
      </c>
      <c r="S2112" s="11">
        <f ca="1">VLOOKUP(A2112,'Hospitalisation Details'!$A$1:$Q$2344,17,FALSE)</f>
        <v>30</v>
      </c>
      <c r="T2112" s="11" t="str">
        <f ca="1">VLOOKUP(A2112,'Hospitalisation Details'!$A$1:$Q$2336,16,FALSE)</f>
        <v>R1011</v>
      </c>
    </row>
    <row r="2113" ht="15.5" spans="1:20">
      <c r="A2113" s="10" t="s">
        <v>7535</v>
      </c>
      <c r="B2113" s="11" t="str">
        <f>VLOOKUP(A2113,'Customer Names'!$H$6:$K$2340,3,FALSE)</f>
        <v>  Kristin R</v>
      </c>
      <c r="C2113" s="11">
        <f>VLOOKUP(A2113,'Medical Examinations'!$A$1:$L$2336,2,FALSE)</f>
        <v>30.305</v>
      </c>
      <c r="D2113" s="11">
        <f>VLOOKUP(A2113,'Medical Examinations'!$A$1:$L$2336,3,FALSE)</f>
        <v>5.08</v>
      </c>
      <c r="E2113" s="11" t="str">
        <f>VLOOKUP(A2113,'Medical Examinations'!$A$1:$L$2336,4,FALSE)</f>
        <v>No</v>
      </c>
      <c r="F2113" s="11" t="str">
        <f>VLOOKUP(A2113,'Medical Examinations'!$A$1:$L$2336,5,FALSE)</f>
        <v>yes</v>
      </c>
      <c r="G2113" s="11" t="str">
        <f>VLOOKUP(A2113,'Medical Examinations'!$A$1:$L$2336,6,FALSE)</f>
        <v>No</v>
      </c>
      <c r="H2113" s="11">
        <f>VLOOKUP(A2113,'Medical Examinations'!$A$1:$L$2336,8,FALSE)</f>
        <v>1</v>
      </c>
      <c r="I2113" s="11" t="str">
        <f>VLOOKUP(A2113,'Medical Examinations'!$A$1:$L$2336,10,FALSE)</f>
        <v>No</v>
      </c>
      <c r="J2113" s="11" t="str">
        <f>VLOOKUP(A2113,'Medical Examinations'!$A$1:$L$2336,11,FALSE)</f>
        <v>Obesity</v>
      </c>
      <c r="K2113" s="11" t="str">
        <f>VLOOKUP(A2113,'Medical Examinations'!$A$1:$L$2336,12,FALSE)</f>
        <v>Normal</v>
      </c>
      <c r="L2113" s="10">
        <f ca="1">VLOOKUP(A2113,'Hospitalisation Details'!$A$1:$Q$2344,3,FALSE)</f>
        <v>1983</v>
      </c>
      <c r="M2113" s="10" t="str">
        <f ca="1">VLOOKUP(A2113,'Hospitalisation Details'!$A$1:$Q$2344,5,FALSE)</f>
        <v>Jul</v>
      </c>
      <c r="N2113" s="11">
        <f ca="1">VLOOKUP(A2113,'Hospitalisation Details'!$A$1:$Q$2344,6,FALSE)</f>
        <v>29</v>
      </c>
      <c r="O2113" s="17">
        <f ca="1">VLOOKUP(A2113,'Hospitalisation Details'!$A$1:$Q$2344,7,FALSE)</f>
        <v>30526</v>
      </c>
      <c r="P2113" s="11">
        <f ca="1">VLOOKUP(A2113,'Hospitalisation Details'!$A$1:$Q$2344,10,FALSE)</f>
        <v>34940.61</v>
      </c>
      <c r="Q2113" s="11" t="str">
        <f ca="1">VLOOKUP(A2113,'Hospitalisation Details'!$A$1:$Q$2344,12,FALSE)</f>
        <v>tier - 2</v>
      </c>
      <c r="R2113" s="11" t="str">
        <f ca="1">VLOOKUP(A2113,'Hospitalisation Details'!$A$1:$Q$2344,14,FALSE)</f>
        <v>tier - 3</v>
      </c>
      <c r="S2113" s="11">
        <f ca="1">VLOOKUP(A2113,'Hospitalisation Details'!$A$1:$Q$2344,17,FALSE)</f>
        <v>42</v>
      </c>
      <c r="T2113" s="11" t="str">
        <f ca="1">VLOOKUP(A2113,'Hospitalisation Details'!$A$1:$Q$2336,16,FALSE)</f>
        <v>R1011</v>
      </c>
    </row>
    <row r="2114" ht="15.5" spans="1:20">
      <c r="A2114" s="10" t="s">
        <v>7539</v>
      </c>
      <c r="B2114" s="11" t="str">
        <f>VLOOKUP(A2114,'Customer Names'!$H$6:$K$2340,3,FALSE)</f>
        <v>  Beth</v>
      </c>
      <c r="C2114" s="11">
        <f>VLOOKUP(A2114,'Medical Examinations'!$A$1:$L$2336,2,FALSE)</f>
        <v>30.115</v>
      </c>
      <c r="D2114" s="11">
        <f>VLOOKUP(A2114,'Medical Examinations'!$A$1:$L$2336,3,FALSE)</f>
        <v>4.38</v>
      </c>
      <c r="E2114" s="11" t="str">
        <f>VLOOKUP(A2114,'Medical Examinations'!$A$1:$L$2336,4,FALSE)</f>
        <v>No</v>
      </c>
      <c r="F2114" s="11" t="str">
        <f>VLOOKUP(A2114,'Medical Examinations'!$A$1:$L$2336,5,FALSE)</f>
        <v>yes</v>
      </c>
      <c r="G2114" s="11" t="str">
        <f>VLOOKUP(A2114,'Medical Examinations'!$A$1:$L$2336,6,FALSE)</f>
        <v>No</v>
      </c>
      <c r="H2114" s="11">
        <f>VLOOKUP(A2114,'Medical Examinations'!$A$1:$L$2336,8,FALSE)</f>
        <v>1</v>
      </c>
      <c r="I2114" s="11" t="str">
        <f>VLOOKUP(A2114,'Medical Examinations'!$A$1:$L$2336,10,FALSE)</f>
        <v>No</v>
      </c>
      <c r="J2114" s="11" t="str">
        <f>VLOOKUP(A2114,'Medical Examinations'!$A$1:$L$2336,11,FALSE)</f>
        <v>Obesity</v>
      </c>
      <c r="K2114" s="11" t="str">
        <f>VLOOKUP(A2114,'Medical Examinations'!$A$1:$L$2336,12,FALSE)</f>
        <v>Normal</v>
      </c>
      <c r="L2114" s="10">
        <f ca="1">VLOOKUP(A2114,'Hospitalisation Details'!$A$1:$Q$2344,3,FALSE)</f>
        <v>1967</v>
      </c>
      <c r="M2114" s="10" t="str">
        <f ca="1">VLOOKUP(A2114,'Hospitalisation Details'!$A$1:$Q$2344,5,FALSE)</f>
        <v>Oct</v>
      </c>
      <c r="N2114" s="11">
        <f ca="1">VLOOKUP(A2114,'Hospitalisation Details'!$A$1:$Q$2344,6,FALSE)</f>
        <v>7</v>
      </c>
      <c r="O2114" s="17">
        <f ca="1">VLOOKUP(A2114,'Hospitalisation Details'!$A$1:$Q$2344,7,FALSE)</f>
        <v>24752</v>
      </c>
      <c r="P2114" s="11">
        <f ca="1">VLOOKUP(A2114,'Hospitalisation Details'!$A$1:$Q$2344,10,FALSE)</f>
        <v>34975.68</v>
      </c>
      <c r="Q2114" s="11" t="str">
        <f ca="1">VLOOKUP(A2114,'Hospitalisation Details'!$A$1:$Q$2344,12,FALSE)</f>
        <v>tier - 2</v>
      </c>
      <c r="R2114" s="11" t="str">
        <f ca="1">VLOOKUP(A2114,'Hospitalisation Details'!$A$1:$Q$2344,14,FALSE)</f>
        <v>tier - 2</v>
      </c>
      <c r="S2114" s="11">
        <f ca="1">VLOOKUP(A2114,'Hospitalisation Details'!$A$1:$Q$2344,17,FALSE)</f>
        <v>58</v>
      </c>
      <c r="T2114" s="11" t="str">
        <f ca="1">VLOOKUP(A2114,'Hospitalisation Details'!$A$1:$Q$2336,16,FALSE)</f>
        <v>R1011</v>
      </c>
    </row>
    <row r="2115" ht="15.5" spans="1:20">
      <c r="A2115" s="10" t="s">
        <v>7542</v>
      </c>
      <c r="B2115" s="11" t="str">
        <f>VLOOKUP(A2115,'Customer Names'!$H$6:$K$2340,3,FALSE)</f>
        <v>  Allison</v>
      </c>
      <c r="C2115" s="11">
        <f>VLOOKUP(A2115,'Medical Examinations'!$A$1:$L$2336,2,FALSE)</f>
        <v>24.09</v>
      </c>
      <c r="D2115" s="11">
        <f>VLOOKUP(A2115,'Medical Examinations'!$A$1:$L$2336,3,FALSE)</f>
        <v>4.79</v>
      </c>
      <c r="E2115" s="11" t="str">
        <f>VLOOKUP(A2115,'Medical Examinations'!$A$1:$L$2336,4,FALSE)</f>
        <v>No</v>
      </c>
      <c r="F2115" s="11" t="str">
        <f>VLOOKUP(A2115,'Medical Examinations'!$A$1:$L$2336,5,FALSE)</f>
        <v>yes</v>
      </c>
      <c r="G2115" s="11" t="str">
        <f>VLOOKUP(A2115,'Medical Examinations'!$A$1:$L$2336,6,FALSE)</f>
        <v>No</v>
      </c>
      <c r="H2115" s="11">
        <f>VLOOKUP(A2115,'Medical Examinations'!$A$1:$L$2336,8,FALSE)</f>
        <v>1</v>
      </c>
      <c r="I2115" s="11" t="str">
        <f>VLOOKUP(A2115,'Medical Examinations'!$A$1:$L$2336,10,FALSE)</f>
        <v>No</v>
      </c>
      <c r="J2115" s="11" t="str">
        <f>VLOOKUP(A2115,'Medical Examinations'!$A$1:$L$2336,11,FALSE)</f>
        <v>Normal Weight</v>
      </c>
      <c r="K2115" s="11" t="str">
        <f>VLOOKUP(A2115,'Medical Examinations'!$A$1:$L$2336,12,FALSE)</f>
        <v>Normal</v>
      </c>
      <c r="L2115" s="10">
        <f ca="1">VLOOKUP(A2115,'Hospitalisation Details'!$A$1:$Q$2344,3,FALSE)</f>
        <v>1998</v>
      </c>
      <c r="M2115" s="10" t="str">
        <f ca="1">VLOOKUP(A2115,'Hospitalisation Details'!$A$1:$Q$2344,5,FALSE)</f>
        <v>Aug</v>
      </c>
      <c r="N2115" s="11">
        <f ca="1">VLOOKUP(A2115,'Hospitalisation Details'!$A$1:$Q$2344,6,FALSE)</f>
        <v>22</v>
      </c>
      <c r="O2115" s="17">
        <f ca="1">VLOOKUP(A2115,'Hospitalisation Details'!$A$1:$Q$2344,7,FALSE)</f>
        <v>36029</v>
      </c>
      <c r="P2115" s="11">
        <f ca="1">VLOOKUP(A2115,'Hospitalisation Details'!$A$1:$Q$2344,10,FALSE)</f>
        <v>34976.42</v>
      </c>
      <c r="Q2115" s="11" t="str">
        <f ca="1">VLOOKUP(A2115,'Hospitalisation Details'!$A$1:$Q$2344,12,FALSE)</f>
        <v>tier - 2</v>
      </c>
      <c r="R2115" s="11" t="str">
        <f ca="1">VLOOKUP(A2115,'Hospitalisation Details'!$A$1:$Q$2344,14,FALSE)</f>
        <v>tier - 1</v>
      </c>
      <c r="S2115" s="11">
        <f ca="1">VLOOKUP(A2115,'Hospitalisation Details'!$A$1:$Q$2344,17,FALSE)</f>
        <v>27</v>
      </c>
      <c r="T2115" s="11" t="str">
        <f ca="1">VLOOKUP(A2115,'Hospitalisation Details'!$A$1:$Q$2336,16,FALSE)</f>
        <v>R1011</v>
      </c>
    </row>
    <row r="2116" ht="15.5" spans="1:20">
      <c r="A2116" s="10" t="s">
        <v>7546</v>
      </c>
      <c r="B2116" s="11" t="str">
        <f>VLOOKUP(A2116,'Customer Names'!$H$6:$K$2340,3,FALSE)</f>
        <v>  Ashley E</v>
      </c>
      <c r="C2116" s="11">
        <f>VLOOKUP(A2116,'Medical Examinations'!$A$1:$L$2336,2,FALSE)</f>
        <v>28.215</v>
      </c>
      <c r="D2116" s="11">
        <f>VLOOKUP(A2116,'Medical Examinations'!$A$1:$L$2336,3,FALSE)</f>
        <v>4.21</v>
      </c>
      <c r="E2116" s="11" t="str">
        <f>VLOOKUP(A2116,'Medical Examinations'!$A$1:$L$2336,4,FALSE)</f>
        <v>No</v>
      </c>
      <c r="F2116" s="11" t="str">
        <f>VLOOKUP(A2116,'Medical Examinations'!$A$1:$L$2336,5,FALSE)</f>
        <v>yes</v>
      </c>
      <c r="G2116" s="11" t="str">
        <f>VLOOKUP(A2116,'Medical Examinations'!$A$1:$L$2336,6,FALSE)</f>
        <v>No</v>
      </c>
      <c r="H2116" s="11">
        <f>VLOOKUP(A2116,'Medical Examinations'!$A$1:$L$2336,8,FALSE)</f>
        <v>1</v>
      </c>
      <c r="I2116" s="11" t="str">
        <f>VLOOKUP(A2116,'Medical Examinations'!$A$1:$L$2336,10,FALSE)</f>
        <v>No</v>
      </c>
      <c r="J2116" s="11" t="str">
        <f>VLOOKUP(A2116,'Medical Examinations'!$A$1:$L$2336,11,FALSE)</f>
        <v>Over Weight</v>
      </c>
      <c r="K2116" s="11" t="str">
        <f>VLOOKUP(A2116,'Medical Examinations'!$A$1:$L$2336,12,FALSE)</f>
        <v>Normal</v>
      </c>
      <c r="L2116" s="10">
        <f ca="1">VLOOKUP(A2116,'Hospitalisation Details'!$A$1:$Q$2344,3,FALSE)</f>
        <v>1997</v>
      </c>
      <c r="M2116" s="10" t="str">
        <f ca="1">VLOOKUP(A2116,'Hospitalisation Details'!$A$1:$Q$2344,5,FALSE)</f>
        <v>Aug</v>
      </c>
      <c r="N2116" s="11">
        <f ca="1">VLOOKUP(A2116,'Hospitalisation Details'!$A$1:$Q$2344,6,FALSE)</f>
        <v>22</v>
      </c>
      <c r="O2116" s="17">
        <f ca="1">VLOOKUP(A2116,'Hospitalisation Details'!$A$1:$Q$2344,7,FALSE)</f>
        <v>35664</v>
      </c>
      <c r="P2116" s="11">
        <f ca="1">VLOOKUP(A2116,'Hospitalisation Details'!$A$1:$Q$2344,10,FALSE)</f>
        <v>34979.86</v>
      </c>
      <c r="Q2116" s="11" t="str">
        <f ca="1">VLOOKUP(A2116,'Hospitalisation Details'!$A$1:$Q$2344,12,FALSE)</f>
        <v>tier - 2</v>
      </c>
      <c r="R2116" s="11" t="str">
        <f ca="1">VLOOKUP(A2116,'Hospitalisation Details'!$A$1:$Q$2344,14,FALSE)</f>
        <v>tier - 2</v>
      </c>
      <c r="S2116" s="11">
        <f ca="1">VLOOKUP(A2116,'Hospitalisation Details'!$A$1:$Q$2344,17,FALSE)</f>
        <v>28</v>
      </c>
      <c r="T2116" s="11" t="str">
        <f ca="1">VLOOKUP(A2116,'Hospitalisation Details'!$A$1:$Q$2336,16,FALSE)</f>
        <v>R1011</v>
      </c>
    </row>
    <row r="2117" ht="15.5" spans="1:20">
      <c r="A2117" s="10" t="s">
        <v>7550</v>
      </c>
      <c r="B2117" s="11" t="str">
        <f>VLOOKUP(A2117,'Customer Names'!$H$6:$K$2340,3,FALSE)</f>
        <v>  Hilary K</v>
      </c>
      <c r="C2117" s="11">
        <f>VLOOKUP(A2117,'Medical Examinations'!$A$1:$L$2336,2,FALSE)</f>
        <v>26.315</v>
      </c>
      <c r="D2117" s="11">
        <f>VLOOKUP(A2117,'Medical Examinations'!$A$1:$L$2336,3,FALSE)</f>
        <v>5.47</v>
      </c>
      <c r="E2117" s="11" t="str">
        <f>VLOOKUP(A2117,'Medical Examinations'!$A$1:$L$2336,4,FALSE)</f>
        <v>No</v>
      </c>
      <c r="F2117" s="11" t="str">
        <f>VLOOKUP(A2117,'Medical Examinations'!$A$1:$L$2336,5,FALSE)</f>
        <v>yes</v>
      </c>
      <c r="G2117" s="11" t="str">
        <f>VLOOKUP(A2117,'Medical Examinations'!$A$1:$L$2336,6,FALSE)</f>
        <v>No</v>
      </c>
      <c r="H2117" s="11">
        <f>VLOOKUP(A2117,'Medical Examinations'!$A$1:$L$2336,8,FALSE)</f>
        <v>1</v>
      </c>
      <c r="I2117" s="11" t="str">
        <f>VLOOKUP(A2117,'Medical Examinations'!$A$1:$L$2336,10,FALSE)</f>
        <v>No</v>
      </c>
      <c r="J2117" s="11" t="str">
        <f>VLOOKUP(A2117,'Medical Examinations'!$A$1:$L$2336,11,FALSE)</f>
        <v>Over Weight</v>
      </c>
      <c r="K2117" s="11" t="str">
        <f>VLOOKUP(A2117,'Medical Examinations'!$A$1:$L$2336,12,FALSE)</f>
        <v>Normal</v>
      </c>
      <c r="L2117" s="10">
        <f ca="1">VLOOKUP(A2117,'Hospitalisation Details'!$A$1:$Q$2344,3,FALSE)</f>
        <v>1982</v>
      </c>
      <c r="M2117" s="10" t="str">
        <f ca="1">VLOOKUP(A2117,'Hospitalisation Details'!$A$1:$Q$2344,5,FALSE)</f>
        <v>Jul</v>
      </c>
      <c r="N2117" s="11">
        <f ca="1">VLOOKUP(A2117,'Hospitalisation Details'!$A$1:$Q$2344,6,FALSE)</f>
        <v>5</v>
      </c>
      <c r="O2117" s="17">
        <f ca="1">VLOOKUP(A2117,'Hospitalisation Details'!$A$1:$Q$2344,7,FALSE)</f>
        <v>30137</v>
      </c>
      <c r="P2117" s="11">
        <f ca="1">VLOOKUP(A2117,'Hospitalisation Details'!$A$1:$Q$2344,10,FALSE)</f>
        <v>35000.73</v>
      </c>
      <c r="Q2117" s="11" t="str">
        <f ca="1">VLOOKUP(A2117,'Hospitalisation Details'!$A$1:$Q$2344,12,FALSE)</f>
        <v>tier - 2</v>
      </c>
      <c r="R2117" s="11" t="str">
        <f ca="1">VLOOKUP(A2117,'Hospitalisation Details'!$A$1:$Q$2344,14,FALSE)</f>
        <v>tier - 3</v>
      </c>
      <c r="S2117" s="11">
        <f ca="1">VLOOKUP(A2117,'Hospitalisation Details'!$A$1:$Q$2344,17,FALSE)</f>
        <v>43</v>
      </c>
      <c r="T2117" s="11" t="str">
        <f ca="1">VLOOKUP(A2117,'Hospitalisation Details'!$A$1:$Q$2336,16,FALSE)</f>
        <v>R1011</v>
      </c>
    </row>
    <row r="2118" ht="15.5" spans="1:20">
      <c r="A2118" s="10" t="s">
        <v>7554</v>
      </c>
      <c r="B2118" s="11" t="str">
        <f>VLOOKUP(A2118,'Customer Names'!$H$6:$K$2340,3,FALSE)</f>
        <v>  Dominique</v>
      </c>
      <c r="C2118" s="11">
        <f>VLOOKUP(A2118,'Medical Examinations'!$A$1:$L$2336,2,FALSE)</f>
        <v>25.08</v>
      </c>
      <c r="D2118" s="11">
        <f>VLOOKUP(A2118,'Medical Examinations'!$A$1:$L$2336,3,FALSE)</f>
        <v>5.09</v>
      </c>
      <c r="E2118" s="11" t="str">
        <f>VLOOKUP(A2118,'Medical Examinations'!$A$1:$L$2336,4,FALSE)</f>
        <v>No</v>
      </c>
      <c r="F2118" s="11" t="str">
        <f>VLOOKUP(A2118,'Medical Examinations'!$A$1:$L$2336,5,FALSE)</f>
        <v>yes</v>
      </c>
      <c r="G2118" s="11" t="str">
        <f>VLOOKUP(A2118,'Medical Examinations'!$A$1:$L$2336,6,FALSE)</f>
        <v>No</v>
      </c>
      <c r="H2118" s="11">
        <f>VLOOKUP(A2118,'Medical Examinations'!$A$1:$L$2336,8,FALSE)</f>
        <v>1</v>
      </c>
      <c r="I2118" s="11" t="str">
        <f>VLOOKUP(A2118,'Medical Examinations'!$A$1:$L$2336,10,FALSE)</f>
        <v>No</v>
      </c>
      <c r="J2118" s="11" t="str">
        <f>VLOOKUP(A2118,'Medical Examinations'!$A$1:$L$2336,11,FALSE)</f>
        <v>Over Weight</v>
      </c>
      <c r="K2118" s="11" t="str">
        <f>VLOOKUP(A2118,'Medical Examinations'!$A$1:$L$2336,12,FALSE)</f>
        <v>Normal</v>
      </c>
      <c r="L2118" s="10">
        <f ca="1">VLOOKUP(A2118,'Hospitalisation Details'!$A$1:$Q$2344,3,FALSE)</f>
        <v>1975</v>
      </c>
      <c r="M2118" s="10" t="str">
        <f ca="1">VLOOKUP(A2118,'Hospitalisation Details'!$A$1:$Q$2344,5,FALSE)</f>
        <v>Aug</v>
      </c>
      <c r="N2118" s="11">
        <f ca="1">VLOOKUP(A2118,'Hospitalisation Details'!$A$1:$Q$2344,6,FALSE)</f>
        <v>29</v>
      </c>
      <c r="O2118" s="17">
        <f ca="1">VLOOKUP(A2118,'Hospitalisation Details'!$A$1:$Q$2344,7,FALSE)</f>
        <v>27635</v>
      </c>
      <c r="P2118" s="11">
        <f ca="1">VLOOKUP(A2118,'Hospitalisation Details'!$A$1:$Q$2344,10,FALSE)</f>
        <v>35050.62</v>
      </c>
      <c r="Q2118" s="11" t="str">
        <f ca="1">VLOOKUP(A2118,'Hospitalisation Details'!$A$1:$Q$2344,12,FALSE)</f>
        <v>tier - 2</v>
      </c>
      <c r="R2118" s="11" t="str">
        <f ca="1">VLOOKUP(A2118,'Hospitalisation Details'!$A$1:$Q$2344,14,FALSE)</f>
        <v>tier - 1</v>
      </c>
      <c r="S2118" s="11">
        <f ca="1">VLOOKUP(A2118,'Hospitalisation Details'!$A$1:$Q$2344,17,FALSE)</f>
        <v>50</v>
      </c>
      <c r="T2118" s="11" t="str">
        <f ca="1">VLOOKUP(A2118,'Hospitalisation Details'!$A$1:$Q$2336,16,FALSE)</f>
        <v>R1011</v>
      </c>
    </row>
    <row r="2119" ht="15.5" spans="1:20">
      <c r="A2119" s="10" t="s">
        <v>7557</v>
      </c>
      <c r="B2119" s="11" t="str">
        <f>VLOOKUP(A2119,'Customer Names'!$H$6:$K$2340,3,FALSE)</f>
        <v>  Carlos I</v>
      </c>
      <c r="C2119" s="11">
        <f>VLOOKUP(A2119,'Medical Examinations'!$A$1:$L$2336,2,FALSE)</f>
        <v>15.41</v>
      </c>
      <c r="D2119" s="11">
        <f>VLOOKUP(A2119,'Medical Examinations'!$A$1:$L$2336,3,FALSE)</f>
        <v>5.08</v>
      </c>
      <c r="E2119" s="11" t="str">
        <f>VLOOKUP(A2119,'Medical Examinations'!$A$1:$L$2336,4,FALSE)</f>
        <v>No</v>
      </c>
      <c r="F2119" s="11" t="str">
        <f>VLOOKUP(A2119,'Medical Examinations'!$A$1:$L$2336,5,FALSE)</f>
        <v>No</v>
      </c>
      <c r="G2119" s="11" t="str">
        <f>VLOOKUP(A2119,'Medical Examinations'!$A$1:$L$2336,6,FALSE)</f>
        <v>No</v>
      </c>
      <c r="H2119" s="11">
        <f>VLOOKUP(A2119,'Medical Examinations'!$A$1:$L$2336,8,FALSE)</f>
        <v>0</v>
      </c>
      <c r="I2119" s="11" t="str">
        <f>VLOOKUP(A2119,'Medical Examinations'!$A$1:$L$2336,10,FALSE)</f>
        <v>No</v>
      </c>
      <c r="J2119" s="11" t="str">
        <f>VLOOKUP(A2119,'Medical Examinations'!$A$1:$L$2336,11,FALSE)</f>
        <v>Under Weight</v>
      </c>
      <c r="K2119" s="11" t="str">
        <f>VLOOKUP(A2119,'Medical Examinations'!$A$1:$L$2336,12,FALSE)</f>
        <v>Normal</v>
      </c>
      <c r="L2119" s="10">
        <f ca="1">VLOOKUP(A2119,'Hospitalisation Details'!$A$1:$Q$2344,3,FALSE)</f>
        <v>1977</v>
      </c>
      <c r="M2119" s="10" t="str">
        <f ca="1">VLOOKUP(A2119,'Hospitalisation Details'!$A$1:$Q$2344,5,FALSE)</f>
        <v>Jun</v>
      </c>
      <c r="N2119" s="11">
        <f ca="1">VLOOKUP(A2119,'Hospitalisation Details'!$A$1:$Q$2344,6,FALSE)</f>
        <v>29</v>
      </c>
      <c r="O2119" s="17">
        <f ca="1">VLOOKUP(A2119,'Hospitalisation Details'!$A$1:$Q$2344,7,FALSE)</f>
        <v>28305</v>
      </c>
      <c r="P2119" s="11">
        <f ca="1">VLOOKUP(A2119,'Hospitalisation Details'!$A$1:$Q$2344,10,FALSE)</f>
        <v>35069.37</v>
      </c>
      <c r="Q2119" s="11" t="str">
        <f ca="1">VLOOKUP(A2119,'Hospitalisation Details'!$A$1:$Q$2344,12,FALSE)</f>
        <v>tier - 1</v>
      </c>
      <c r="R2119" s="11" t="str">
        <f ca="1">VLOOKUP(A2119,'Hospitalisation Details'!$A$1:$Q$2344,14,FALSE)</f>
        <v>tier - 1</v>
      </c>
      <c r="S2119" s="11">
        <f ca="1">VLOOKUP(A2119,'Hospitalisation Details'!$A$1:$Q$2344,17,FALSE)</f>
        <v>48</v>
      </c>
      <c r="T2119" s="11" t="str">
        <f ca="1">VLOOKUP(A2119,'Hospitalisation Details'!$A$1:$Q$2336,16,FALSE)</f>
        <v>R1017</v>
      </c>
    </row>
    <row r="2120" ht="15.5" spans="1:20">
      <c r="A2120" s="10" t="s">
        <v>7560</v>
      </c>
      <c r="B2120" s="11" t="str">
        <f>VLOOKUP(A2120,'Customer Names'!$H$6:$K$2340,3,FALSE)</f>
        <v>  Matthew</v>
      </c>
      <c r="C2120" s="11">
        <f>VLOOKUP(A2120,'Medical Examinations'!$A$1:$L$2336,2,FALSE)</f>
        <v>23.83</v>
      </c>
      <c r="D2120" s="11">
        <f>VLOOKUP(A2120,'Medical Examinations'!$A$1:$L$2336,3,FALSE)</f>
        <v>5.68</v>
      </c>
      <c r="E2120" s="11" t="str">
        <f>VLOOKUP(A2120,'Medical Examinations'!$A$1:$L$2336,4,FALSE)</f>
        <v>No</v>
      </c>
      <c r="F2120" s="11" t="str">
        <f>VLOOKUP(A2120,'Medical Examinations'!$A$1:$L$2336,5,FALSE)</f>
        <v>No</v>
      </c>
      <c r="G2120" s="11" t="str">
        <f>VLOOKUP(A2120,'Medical Examinations'!$A$1:$L$2336,6,FALSE)</f>
        <v>No</v>
      </c>
      <c r="H2120" s="11">
        <f>VLOOKUP(A2120,'Medical Examinations'!$A$1:$L$2336,8,FALSE)</f>
        <v>0</v>
      </c>
      <c r="I2120" s="11" t="str">
        <f>VLOOKUP(A2120,'Medical Examinations'!$A$1:$L$2336,10,FALSE)</f>
        <v>No</v>
      </c>
      <c r="J2120" s="11" t="str">
        <f>VLOOKUP(A2120,'Medical Examinations'!$A$1:$L$2336,11,FALSE)</f>
        <v>Normal Weight</v>
      </c>
      <c r="K2120" s="11" t="str">
        <f>VLOOKUP(A2120,'Medical Examinations'!$A$1:$L$2336,12,FALSE)</f>
        <v>Normal</v>
      </c>
      <c r="L2120" s="10">
        <f ca="1">VLOOKUP(A2120,'Hospitalisation Details'!$A$1:$Q$2344,3,FALSE)</f>
        <v>1998</v>
      </c>
      <c r="M2120" s="10" t="str">
        <f ca="1">VLOOKUP(A2120,'Hospitalisation Details'!$A$1:$Q$2344,5,FALSE)</f>
        <v>Dec</v>
      </c>
      <c r="N2120" s="11">
        <f ca="1">VLOOKUP(A2120,'Hospitalisation Details'!$A$1:$Q$2344,6,FALSE)</f>
        <v>22</v>
      </c>
      <c r="O2120" s="17">
        <f ca="1">VLOOKUP(A2120,'Hospitalisation Details'!$A$1:$Q$2344,7,FALSE)</f>
        <v>36151</v>
      </c>
      <c r="P2120" s="11">
        <f ca="1">VLOOKUP(A2120,'Hospitalisation Details'!$A$1:$Q$2344,10,FALSE)</f>
        <v>35147.53</v>
      </c>
      <c r="Q2120" s="11" t="str">
        <f ca="1">VLOOKUP(A2120,'Hospitalisation Details'!$A$1:$Q$2344,12,FALSE)</f>
        <v>tier - 1</v>
      </c>
      <c r="R2120" s="11" t="str">
        <f ca="1">VLOOKUP(A2120,'Hospitalisation Details'!$A$1:$Q$2344,14,FALSE)</f>
        <v>tier - 1</v>
      </c>
      <c r="S2120" s="11">
        <f ca="1">VLOOKUP(A2120,'Hospitalisation Details'!$A$1:$Q$2344,17,FALSE)</f>
        <v>26</v>
      </c>
      <c r="T2120" s="11" t="str">
        <f ca="1">VLOOKUP(A2120,'Hospitalisation Details'!$A$1:$Q$2336,16,FALSE)</f>
        <v>R1016</v>
      </c>
    </row>
    <row r="2121" ht="15.5" spans="1:20">
      <c r="A2121" s="10" t="s">
        <v>7563</v>
      </c>
      <c r="B2121" s="11" t="str">
        <f>VLOOKUP(A2121,'Customer Names'!$H$6:$K$2340,3,FALSE)</f>
        <v>  Kara</v>
      </c>
      <c r="C2121" s="11">
        <f>VLOOKUP(A2121,'Medical Examinations'!$A$1:$L$2336,2,FALSE)</f>
        <v>36</v>
      </c>
      <c r="D2121" s="11">
        <f>VLOOKUP(A2121,'Medical Examinations'!$A$1:$L$2336,3,FALSE)</f>
        <v>4.66</v>
      </c>
      <c r="E2121" s="11" t="str">
        <f>VLOOKUP(A2121,'Medical Examinations'!$A$1:$L$2336,4,FALSE)</f>
        <v>No</v>
      </c>
      <c r="F2121" s="11" t="str">
        <f>VLOOKUP(A2121,'Medical Examinations'!$A$1:$L$2336,5,FALSE)</f>
        <v>yes</v>
      </c>
      <c r="G2121" s="11" t="str">
        <f>VLOOKUP(A2121,'Medical Examinations'!$A$1:$L$2336,6,FALSE)</f>
        <v>No</v>
      </c>
      <c r="H2121" s="11">
        <f>VLOOKUP(A2121,'Medical Examinations'!$A$1:$L$2336,8,FALSE)</f>
        <v>1</v>
      </c>
      <c r="I2121" s="11" t="str">
        <f>VLOOKUP(A2121,'Medical Examinations'!$A$1:$L$2336,10,FALSE)</f>
        <v>No</v>
      </c>
      <c r="J2121" s="11" t="str">
        <f>VLOOKUP(A2121,'Medical Examinations'!$A$1:$L$2336,11,FALSE)</f>
        <v>Obesity</v>
      </c>
      <c r="K2121" s="11" t="str">
        <f>VLOOKUP(A2121,'Medical Examinations'!$A$1:$L$2336,12,FALSE)</f>
        <v>Normal</v>
      </c>
      <c r="L2121" s="10">
        <f ca="1">VLOOKUP(A2121,'Hospitalisation Details'!$A$1:$Q$2344,3,FALSE)</f>
        <v>1967</v>
      </c>
      <c r="M2121" s="10" t="str">
        <f ca="1">VLOOKUP(A2121,'Hospitalisation Details'!$A$1:$Q$2344,5,FALSE)</f>
        <v>Dec</v>
      </c>
      <c r="N2121" s="11">
        <f ca="1">VLOOKUP(A2121,'Hospitalisation Details'!$A$1:$Q$2344,6,FALSE)</f>
        <v>30</v>
      </c>
      <c r="O2121" s="17">
        <f ca="1">VLOOKUP(A2121,'Hospitalisation Details'!$A$1:$Q$2344,7,FALSE)</f>
        <v>24836</v>
      </c>
      <c r="P2121" s="11">
        <f ca="1">VLOOKUP(A2121,'Hospitalisation Details'!$A$1:$Q$2344,10,FALSE)</f>
        <v>35160.13</v>
      </c>
      <c r="Q2121" s="11" t="str">
        <f ca="1">VLOOKUP(A2121,'Hospitalisation Details'!$A$1:$Q$2344,12,FALSE)</f>
        <v>tier - 2</v>
      </c>
      <c r="R2121" s="11" t="str">
        <f ca="1">VLOOKUP(A2121,'Hospitalisation Details'!$A$1:$Q$2344,14,FALSE)</f>
        <v>tier - 2</v>
      </c>
      <c r="S2121" s="11">
        <f ca="1">VLOOKUP(A2121,'Hospitalisation Details'!$A$1:$Q$2344,17,FALSE)</f>
        <v>57</v>
      </c>
      <c r="T2121" s="11" t="str">
        <f ca="1">VLOOKUP(A2121,'Hospitalisation Details'!$A$1:$Q$2336,16,FALSE)</f>
        <v>R1011</v>
      </c>
    </row>
    <row r="2122" ht="15.5" spans="1:20">
      <c r="A2122" s="10" t="s">
        <v>7567</v>
      </c>
      <c r="B2122" s="11" t="str">
        <f>VLOOKUP(A2122,'Customer Names'!$H$6:$K$2340,3,FALSE)</f>
        <v>  Sarah S</v>
      </c>
      <c r="C2122" s="11">
        <f>VLOOKUP(A2122,'Medical Examinations'!$A$1:$L$2336,2,FALSE)</f>
        <v>28.82</v>
      </c>
      <c r="D2122" s="11">
        <f>VLOOKUP(A2122,'Medical Examinations'!$A$1:$L$2336,3,FALSE)</f>
        <v>5.59</v>
      </c>
      <c r="E2122" s="11" t="str">
        <f>VLOOKUP(A2122,'Medical Examinations'!$A$1:$L$2336,4,FALSE)</f>
        <v>No</v>
      </c>
      <c r="F2122" s="11" t="str">
        <f>VLOOKUP(A2122,'Medical Examinations'!$A$1:$L$2336,5,FALSE)</f>
        <v>yes</v>
      </c>
      <c r="G2122" s="11" t="str">
        <f>VLOOKUP(A2122,'Medical Examinations'!$A$1:$L$2336,6,FALSE)</f>
        <v>No</v>
      </c>
      <c r="H2122" s="11">
        <f>VLOOKUP(A2122,'Medical Examinations'!$A$1:$L$2336,8,FALSE)</f>
        <v>1</v>
      </c>
      <c r="I2122" s="11" t="str">
        <f>VLOOKUP(A2122,'Medical Examinations'!$A$1:$L$2336,10,FALSE)</f>
        <v>No</v>
      </c>
      <c r="J2122" s="11" t="str">
        <f>VLOOKUP(A2122,'Medical Examinations'!$A$1:$L$2336,11,FALSE)</f>
        <v>Over Weight</v>
      </c>
      <c r="K2122" s="11" t="str">
        <f>VLOOKUP(A2122,'Medical Examinations'!$A$1:$L$2336,12,FALSE)</f>
        <v>Normal</v>
      </c>
      <c r="L2122" s="10">
        <f ca="1">VLOOKUP(A2122,'Hospitalisation Details'!$A$1:$Q$2344,3,FALSE)</f>
        <v>1997</v>
      </c>
      <c r="M2122" s="10" t="str">
        <f ca="1">VLOOKUP(A2122,'Hospitalisation Details'!$A$1:$Q$2344,5,FALSE)</f>
        <v>Jul</v>
      </c>
      <c r="N2122" s="11">
        <f ca="1">VLOOKUP(A2122,'Hospitalisation Details'!$A$1:$Q$2344,6,FALSE)</f>
        <v>9</v>
      </c>
      <c r="O2122" s="17">
        <f ca="1">VLOOKUP(A2122,'Hospitalisation Details'!$A$1:$Q$2344,7,FALSE)</f>
        <v>35620</v>
      </c>
      <c r="P2122" s="11">
        <f ca="1">VLOOKUP(A2122,'Hospitalisation Details'!$A$1:$Q$2344,10,FALSE)</f>
        <v>35302.09</v>
      </c>
      <c r="Q2122" s="11" t="str">
        <f ca="1">VLOOKUP(A2122,'Hospitalisation Details'!$A$1:$Q$2344,12,FALSE)</f>
        <v>tier - 1</v>
      </c>
      <c r="R2122" s="11" t="str">
        <f ca="1">VLOOKUP(A2122,'Hospitalisation Details'!$A$1:$Q$2344,14,FALSE)</f>
        <v>tier - 2</v>
      </c>
      <c r="S2122" s="11">
        <f ca="1">VLOOKUP(A2122,'Hospitalisation Details'!$A$1:$Q$2344,17,FALSE)</f>
        <v>28</v>
      </c>
      <c r="T2122" s="11" t="str">
        <f ca="1">VLOOKUP(A2122,'Hospitalisation Details'!$A$1:$Q$2336,16,FALSE)</f>
        <v>R1011</v>
      </c>
    </row>
    <row r="2123" ht="15.5" spans="1:20">
      <c r="A2123" s="10" t="s">
        <v>7571</v>
      </c>
      <c r="B2123" s="11" t="str">
        <f>VLOOKUP(A2123,'Customer Names'!$H$6:$K$2340,3,FALSE)</f>
        <v>  Shauna R</v>
      </c>
      <c r="C2123" s="11">
        <f>VLOOKUP(A2123,'Medical Examinations'!$A$1:$L$2336,2,FALSE)</f>
        <v>28.05</v>
      </c>
      <c r="D2123" s="11">
        <f>VLOOKUP(A2123,'Medical Examinations'!$A$1:$L$2336,3,FALSE)</f>
        <v>6.2</v>
      </c>
      <c r="E2123" s="11" t="str">
        <f>VLOOKUP(A2123,'Medical Examinations'!$A$1:$L$2336,4,FALSE)</f>
        <v>No</v>
      </c>
      <c r="F2123" s="11" t="str">
        <f>VLOOKUP(A2123,'Medical Examinations'!$A$1:$L$2336,5,FALSE)</f>
        <v>yes</v>
      </c>
      <c r="G2123" s="11" t="str">
        <f>VLOOKUP(A2123,'Medical Examinations'!$A$1:$L$2336,6,FALSE)</f>
        <v>No</v>
      </c>
      <c r="H2123" s="11">
        <f>VLOOKUP(A2123,'Medical Examinations'!$A$1:$L$2336,8,FALSE)</f>
        <v>1</v>
      </c>
      <c r="I2123" s="11" t="str">
        <f>VLOOKUP(A2123,'Medical Examinations'!$A$1:$L$2336,10,FALSE)</f>
        <v>No</v>
      </c>
      <c r="J2123" s="11" t="str">
        <f>VLOOKUP(A2123,'Medical Examinations'!$A$1:$L$2336,11,FALSE)</f>
        <v>Over Weight</v>
      </c>
      <c r="K2123" s="11" t="str">
        <f>VLOOKUP(A2123,'Medical Examinations'!$A$1:$L$2336,12,FALSE)</f>
        <v>Prediabetes</v>
      </c>
      <c r="L2123" s="10">
        <f ca="1">VLOOKUP(A2123,'Hospitalisation Details'!$A$1:$Q$2344,3,FALSE)</f>
        <v>1988</v>
      </c>
      <c r="M2123" s="10" t="str">
        <f ca="1">VLOOKUP(A2123,'Hospitalisation Details'!$A$1:$Q$2344,5,FALSE)</f>
        <v>Sep</v>
      </c>
      <c r="N2123" s="11">
        <f ca="1">VLOOKUP(A2123,'Hospitalisation Details'!$A$1:$Q$2344,6,FALSE)</f>
        <v>19</v>
      </c>
      <c r="O2123" s="17">
        <f ca="1">VLOOKUP(A2123,'Hospitalisation Details'!$A$1:$Q$2344,7,FALSE)</f>
        <v>32405</v>
      </c>
      <c r="P2123" s="11">
        <f ca="1">VLOOKUP(A2123,'Hospitalisation Details'!$A$1:$Q$2344,10,FALSE)</f>
        <v>35315.96</v>
      </c>
      <c r="Q2123" s="11" t="str">
        <f ca="1">VLOOKUP(A2123,'Hospitalisation Details'!$A$1:$Q$2344,12,FALSE)</f>
        <v>tier - 2</v>
      </c>
      <c r="R2123" s="11" t="str">
        <f ca="1">VLOOKUP(A2123,'Hospitalisation Details'!$A$1:$Q$2344,14,FALSE)</f>
        <v>tier - 1</v>
      </c>
      <c r="S2123" s="11">
        <f ca="1">VLOOKUP(A2123,'Hospitalisation Details'!$A$1:$Q$2344,17,FALSE)</f>
        <v>37</v>
      </c>
      <c r="T2123" s="11" t="str">
        <f ca="1">VLOOKUP(A2123,'Hospitalisation Details'!$A$1:$Q$2336,16,FALSE)</f>
        <v>R1011</v>
      </c>
    </row>
    <row r="2124" ht="15.5" spans="1:20">
      <c r="A2124" s="10" t="s">
        <v>7575</v>
      </c>
      <c r="B2124" s="11" t="str">
        <f>VLOOKUP(A2124,'Customer Names'!$H$6:$K$2340,3,FALSE)</f>
        <v>  Lindsay J</v>
      </c>
      <c r="C2124" s="11">
        <f>VLOOKUP(A2124,'Medical Examinations'!$A$1:$L$2336,2,FALSE)</f>
        <v>27.1</v>
      </c>
      <c r="D2124" s="11">
        <f>VLOOKUP(A2124,'Medical Examinations'!$A$1:$L$2336,3,FALSE)</f>
        <v>4.45</v>
      </c>
      <c r="E2124" s="11" t="str">
        <f>VLOOKUP(A2124,'Medical Examinations'!$A$1:$L$2336,4,FALSE)</f>
        <v>No</v>
      </c>
      <c r="F2124" s="11" t="str">
        <f>VLOOKUP(A2124,'Medical Examinations'!$A$1:$L$2336,5,FALSE)</f>
        <v>yes</v>
      </c>
      <c r="G2124" s="11" t="str">
        <f>VLOOKUP(A2124,'Medical Examinations'!$A$1:$L$2336,6,FALSE)</f>
        <v>No</v>
      </c>
      <c r="H2124" s="11">
        <f>VLOOKUP(A2124,'Medical Examinations'!$A$1:$L$2336,8,FALSE)</f>
        <v>1</v>
      </c>
      <c r="I2124" s="11" t="str">
        <f>VLOOKUP(A2124,'Medical Examinations'!$A$1:$L$2336,10,FALSE)</f>
        <v>No</v>
      </c>
      <c r="J2124" s="11" t="str">
        <f>VLOOKUP(A2124,'Medical Examinations'!$A$1:$L$2336,11,FALSE)</f>
        <v>Over Weight</v>
      </c>
      <c r="K2124" s="11" t="str">
        <f>VLOOKUP(A2124,'Medical Examinations'!$A$1:$L$2336,12,FALSE)</f>
        <v>Normal</v>
      </c>
      <c r="L2124" s="10">
        <f ca="1">VLOOKUP(A2124,'Hospitalisation Details'!$A$1:$Q$2344,3,FALSE)</f>
        <v>1971</v>
      </c>
      <c r="M2124" s="10" t="str">
        <f ca="1">VLOOKUP(A2124,'Hospitalisation Details'!$A$1:$Q$2344,5,FALSE)</f>
        <v>Sep</v>
      </c>
      <c r="N2124" s="11">
        <f ca="1">VLOOKUP(A2124,'Hospitalisation Details'!$A$1:$Q$2344,6,FALSE)</f>
        <v>22</v>
      </c>
      <c r="O2124" s="17">
        <f ca="1">VLOOKUP(A2124,'Hospitalisation Details'!$A$1:$Q$2344,7,FALSE)</f>
        <v>26198</v>
      </c>
      <c r="P2124" s="11">
        <f ca="1">VLOOKUP(A2124,'Hospitalisation Details'!$A$1:$Q$2344,10,FALSE)</f>
        <v>35345.73</v>
      </c>
      <c r="Q2124" s="11" t="str">
        <f ca="1">VLOOKUP(A2124,'Hospitalisation Details'!$A$1:$Q$2344,12,FALSE)</f>
        <v>tier - 2</v>
      </c>
      <c r="R2124" s="11" t="str">
        <f ca="1">VLOOKUP(A2124,'Hospitalisation Details'!$A$1:$Q$2344,14,FALSE)</f>
        <v>tier - 3</v>
      </c>
      <c r="S2124" s="11">
        <f ca="1">VLOOKUP(A2124,'Hospitalisation Details'!$A$1:$Q$2344,17,FALSE)</f>
        <v>54</v>
      </c>
      <c r="T2124" s="11" t="str">
        <f ca="1">VLOOKUP(A2124,'Hospitalisation Details'!$A$1:$Q$2336,16,FALSE)</f>
        <v>R1011</v>
      </c>
    </row>
    <row r="2125" ht="15.5" spans="1:20">
      <c r="A2125" s="10" t="s">
        <v>7578</v>
      </c>
      <c r="B2125" s="11" t="str">
        <f>VLOOKUP(A2125,'Customer Names'!$H$6:$K$2340,3,FALSE)</f>
        <v>  Danya A</v>
      </c>
      <c r="C2125" s="11">
        <f>VLOOKUP(A2125,'Medical Examinations'!$A$1:$L$2336,2,FALSE)</f>
        <v>24.3</v>
      </c>
      <c r="D2125" s="11">
        <f>VLOOKUP(A2125,'Medical Examinations'!$A$1:$L$2336,3,FALSE)</f>
        <v>6.1</v>
      </c>
      <c r="E2125" s="11" t="str">
        <f>VLOOKUP(A2125,'Medical Examinations'!$A$1:$L$2336,4,FALSE)</f>
        <v>yes</v>
      </c>
      <c r="F2125" s="11" t="str">
        <f>VLOOKUP(A2125,'Medical Examinations'!$A$1:$L$2336,5,FALSE)</f>
        <v>yes</v>
      </c>
      <c r="G2125" s="11" t="str">
        <f>VLOOKUP(A2125,'Medical Examinations'!$A$1:$L$2336,6,FALSE)</f>
        <v>No</v>
      </c>
      <c r="H2125" s="11">
        <f>VLOOKUP(A2125,'Medical Examinations'!$A$1:$L$2336,8,FALSE)</f>
        <v>1</v>
      </c>
      <c r="I2125" s="11" t="str">
        <f>VLOOKUP(A2125,'Medical Examinations'!$A$1:$L$2336,10,FALSE)</f>
        <v>No</v>
      </c>
      <c r="J2125" s="11" t="str">
        <f>VLOOKUP(A2125,'Medical Examinations'!$A$1:$L$2336,11,FALSE)</f>
        <v>Normal Weight</v>
      </c>
      <c r="K2125" s="11" t="str">
        <f>VLOOKUP(A2125,'Medical Examinations'!$A$1:$L$2336,12,FALSE)</f>
        <v>Prediabetes</v>
      </c>
      <c r="L2125" s="10">
        <f ca="1">VLOOKUP(A2125,'Hospitalisation Details'!$A$1:$Q$2344,3,FALSE)</f>
        <v>1988</v>
      </c>
      <c r="M2125" s="10" t="str">
        <f ca="1">VLOOKUP(A2125,'Hospitalisation Details'!$A$1:$Q$2344,5,FALSE)</f>
        <v>Nov</v>
      </c>
      <c r="N2125" s="11">
        <f ca="1">VLOOKUP(A2125,'Hospitalisation Details'!$A$1:$Q$2344,6,FALSE)</f>
        <v>20</v>
      </c>
      <c r="O2125" s="17">
        <f ca="1">VLOOKUP(A2125,'Hospitalisation Details'!$A$1:$Q$2344,7,FALSE)</f>
        <v>32467</v>
      </c>
      <c r="P2125" s="11">
        <f ca="1">VLOOKUP(A2125,'Hospitalisation Details'!$A$1:$Q$2344,10,FALSE)</f>
        <v>35491.64</v>
      </c>
      <c r="Q2125" s="11" t="str">
        <f ca="1">VLOOKUP(A2125,'Hospitalisation Details'!$A$1:$Q$2344,12,FALSE)</f>
        <v>tier - 1</v>
      </c>
      <c r="R2125" s="11" t="str">
        <f ca="1">VLOOKUP(A2125,'Hospitalisation Details'!$A$1:$Q$2344,14,FALSE)</f>
        <v>tier - 2</v>
      </c>
      <c r="S2125" s="11">
        <f ca="1">VLOOKUP(A2125,'Hospitalisation Details'!$A$1:$Q$2344,17,FALSE)</f>
        <v>36</v>
      </c>
      <c r="T2125" s="11" t="str">
        <f ca="1">VLOOKUP(A2125,'Hospitalisation Details'!$A$1:$Q$2336,16,FALSE)</f>
        <v>R1011</v>
      </c>
    </row>
    <row r="2126" ht="15.5" spans="1:20">
      <c r="A2126" s="10" t="s">
        <v>7581</v>
      </c>
      <c r="B2126" s="11" t="str">
        <f>VLOOKUP(A2126,'Customer Names'!$H$6:$K$2340,3,FALSE)</f>
        <v>  Lorraine</v>
      </c>
      <c r="C2126" s="11">
        <f>VLOOKUP(A2126,'Medical Examinations'!$A$1:$L$2336,2,FALSE)</f>
        <v>30.72</v>
      </c>
      <c r="D2126" s="11">
        <f>VLOOKUP(A2126,'Medical Examinations'!$A$1:$L$2336,3,FALSE)</f>
        <v>6.06</v>
      </c>
      <c r="E2126" s="11" t="str">
        <f>VLOOKUP(A2126,'Medical Examinations'!$A$1:$L$2336,4,FALSE)</f>
        <v>No</v>
      </c>
      <c r="F2126" s="11" t="str">
        <f>VLOOKUP(A2126,'Medical Examinations'!$A$1:$L$2336,5,FALSE)</f>
        <v>yes</v>
      </c>
      <c r="G2126" s="11" t="str">
        <f>VLOOKUP(A2126,'Medical Examinations'!$A$1:$L$2336,6,FALSE)</f>
        <v>No</v>
      </c>
      <c r="H2126" s="11">
        <f>VLOOKUP(A2126,'Medical Examinations'!$A$1:$L$2336,8,FALSE)</f>
        <v>1</v>
      </c>
      <c r="I2126" s="11" t="str">
        <f>VLOOKUP(A2126,'Medical Examinations'!$A$1:$L$2336,10,FALSE)</f>
        <v>No</v>
      </c>
      <c r="J2126" s="11" t="str">
        <f>VLOOKUP(A2126,'Medical Examinations'!$A$1:$L$2336,11,FALSE)</f>
        <v>Obesity</v>
      </c>
      <c r="K2126" s="11" t="str">
        <f>VLOOKUP(A2126,'Medical Examinations'!$A$1:$L$2336,12,FALSE)</f>
        <v>Prediabetes</v>
      </c>
      <c r="L2126" s="10">
        <f ca="1">VLOOKUP(A2126,'Hospitalisation Details'!$A$1:$Q$2344,3,FALSE)</f>
        <v>1973</v>
      </c>
      <c r="M2126" s="10" t="str">
        <f ca="1">VLOOKUP(A2126,'Hospitalisation Details'!$A$1:$Q$2344,5,FALSE)</f>
        <v>Dec</v>
      </c>
      <c r="N2126" s="11">
        <f ca="1">VLOOKUP(A2126,'Hospitalisation Details'!$A$1:$Q$2344,6,FALSE)</f>
        <v>16</v>
      </c>
      <c r="O2126" s="17">
        <f ca="1">VLOOKUP(A2126,'Hospitalisation Details'!$A$1:$Q$2344,7,FALSE)</f>
        <v>27014</v>
      </c>
      <c r="P2126" s="11">
        <f ca="1">VLOOKUP(A2126,'Hospitalisation Details'!$A$1:$Q$2344,10,FALSE)</f>
        <v>35517.19</v>
      </c>
      <c r="Q2126" s="11" t="str">
        <f ca="1">VLOOKUP(A2126,'Hospitalisation Details'!$A$1:$Q$2344,12,FALSE)</f>
        <v>tier - 2</v>
      </c>
      <c r="R2126" s="11" t="str">
        <f ca="1">VLOOKUP(A2126,'Hospitalisation Details'!$A$1:$Q$2344,14,FALSE)</f>
        <v>tier - 2</v>
      </c>
      <c r="S2126" s="11">
        <f ca="1">VLOOKUP(A2126,'Hospitalisation Details'!$A$1:$Q$2344,17,FALSE)</f>
        <v>51</v>
      </c>
      <c r="T2126" s="11" t="str">
        <f ca="1">VLOOKUP(A2126,'Hospitalisation Details'!$A$1:$Q$2336,16,FALSE)</f>
        <v>R1011</v>
      </c>
    </row>
    <row r="2127" ht="15.5" spans="1:20">
      <c r="A2127" s="10" t="s">
        <v>7585</v>
      </c>
      <c r="B2127" s="11" t="str">
        <f>VLOOKUP(A2127,'Customer Names'!$H$6:$K$2340,3,FALSE)</f>
        <v>  Jennifer L</v>
      </c>
      <c r="C2127" s="11">
        <f>VLOOKUP(A2127,'Medical Examinations'!$A$1:$L$2336,2,FALSE)</f>
        <v>37.43</v>
      </c>
      <c r="D2127" s="11">
        <f>VLOOKUP(A2127,'Medical Examinations'!$A$1:$L$2336,3,FALSE)</f>
        <v>4.56</v>
      </c>
      <c r="E2127" s="11" t="str">
        <f>VLOOKUP(A2127,'Medical Examinations'!$A$1:$L$2336,4,FALSE)</f>
        <v>No</v>
      </c>
      <c r="F2127" s="11" t="str">
        <f>VLOOKUP(A2127,'Medical Examinations'!$A$1:$L$2336,5,FALSE)</f>
        <v>No</v>
      </c>
      <c r="G2127" s="11" t="str">
        <f>VLOOKUP(A2127,'Medical Examinations'!$A$1:$L$2336,6,FALSE)</f>
        <v>Yes</v>
      </c>
      <c r="H2127" s="11">
        <f>VLOOKUP(A2127,'Medical Examinations'!$A$1:$L$2336,8,FALSE)</f>
        <v>1</v>
      </c>
      <c r="I2127" s="11" t="str">
        <f>VLOOKUP(A2127,'Medical Examinations'!$A$1:$L$2336,10,FALSE)</f>
        <v>No</v>
      </c>
      <c r="J2127" s="11" t="str">
        <f>VLOOKUP(A2127,'Medical Examinations'!$A$1:$L$2336,11,FALSE)</f>
        <v>Obesity</v>
      </c>
      <c r="K2127" s="11" t="str">
        <f>VLOOKUP(A2127,'Medical Examinations'!$A$1:$L$2336,12,FALSE)</f>
        <v>Normal</v>
      </c>
      <c r="L2127" s="10">
        <f ca="1">VLOOKUP(A2127,'Hospitalisation Details'!$A$1:$Q$2344,3,FALSE)</f>
        <v>1992</v>
      </c>
      <c r="M2127" s="10" t="str">
        <f ca="1">VLOOKUP(A2127,'Hospitalisation Details'!$A$1:$Q$2344,5,FALSE)</f>
        <v>Sep</v>
      </c>
      <c r="N2127" s="11">
        <f ca="1">VLOOKUP(A2127,'Hospitalisation Details'!$A$1:$Q$2344,6,FALSE)</f>
        <v>13</v>
      </c>
      <c r="O2127" s="17">
        <f ca="1">VLOOKUP(A2127,'Hospitalisation Details'!$A$1:$Q$2344,7,FALSE)</f>
        <v>33860</v>
      </c>
      <c r="P2127" s="11">
        <f ca="1">VLOOKUP(A2127,'Hospitalisation Details'!$A$1:$Q$2344,10,FALSE)</f>
        <v>35547.47</v>
      </c>
      <c r="Q2127" s="11" t="str">
        <f ca="1">VLOOKUP(A2127,'Hospitalisation Details'!$A$1:$Q$2344,12,FALSE)</f>
        <v>tier - 2</v>
      </c>
      <c r="R2127" s="11" t="str">
        <f ca="1">VLOOKUP(A2127,'Hospitalisation Details'!$A$1:$Q$2344,14,FALSE)</f>
        <v>tier - 3</v>
      </c>
      <c r="S2127" s="11">
        <f ca="1">VLOOKUP(A2127,'Hospitalisation Details'!$A$1:$Q$2344,17,FALSE)</f>
        <v>33</v>
      </c>
      <c r="T2127" s="11" t="str">
        <f ca="1">VLOOKUP(A2127,'Hospitalisation Details'!$A$1:$Q$2336,16,FALSE)</f>
        <v>R1011</v>
      </c>
    </row>
    <row r="2128" ht="15.5" spans="1:20">
      <c r="A2128" s="10" t="s">
        <v>7589</v>
      </c>
      <c r="B2128" s="11" t="str">
        <f>VLOOKUP(A2128,'Customer Names'!$H$6:$K$2340,3,FALSE)</f>
        <v>  Jesus Sr</v>
      </c>
      <c r="C2128" s="11">
        <f>VLOOKUP(A2128,'Medical Examinations'!$A$1:$L$2336,2,FALSE)</f>
        <v>25.74</v>
      </c>
      <c r="D2128" s="11">
        <f>VLOOKUP(A2128,'Medical Examinations'!$A$1:$L$2336,3,FALSE)</f>
        <v>6.41</v>
      </c>
      <c r="E2128" s="11" t="str">
        <f>VLOOKUP(A2128,'Medical Examinations'!$A$1:$L$2336,4,FALSE)</f>
        <v>yes</v>
      </c>
      <c r="F2128" s="11" t="str">
        <f>VLOOKUP(A2128,'Medical Examinations'!$A$1:$L$2336,5,FALSE)</f>
        <v>No</v>
      </c>
      <c r="G2128" s="11" t="str">
        <f>VLOOKUP(A2128,'Medical Examinations'!$A$1:$L$2336,6,FALSE)</f>
        <v>Yes</v>
      </c>
      <c r="H2128" s="11">
        <f>VLOOKUP(A2128,'Medical Examinations'!$A$1:$L$2336,8,FALSE)</f>
        <v>1</v>
      </c>
      <c r="I2128" s="11" t="str">
        <f>VLOOKUP(A2128,'Medical Examinations'!$A$1:$L$2336,10,FALSE)</f>
        <v>No</v>
      </c>
      <c r="J2128" s="11" t="str">
        <f>VLOOKUP(A2128,'Medical Examinations'!$A$1:$L$2336,11,FALSE)</f>
        <v>Over Weight</v>
      </c>
      <c r="K2128" s="11" t="str">
        <f>VLOOKUP(A2128,'Medical Examinations'!$A$1:$L$2336,12,FALSE)</f>
        <v>Diabetes</v>
      </c>
      <c r="L2128" s="10">
        <f ca="1">VLOOKUP(A2128,'Hospitalisation Details'!$A$1:$Q$2344,3,FALSE)</f>
        <v>1973</v>
      </c>
      <c r="M2128" s="10" t="str">
        <f ca="1">VLOOKUP(A2128,'Hospitalisation Details'!$A$1:$Q$2344,5,FALSE)</f>
        <v>Oct</v>
      </c>
      <c r="N2128" s="11">
        <f ca="1">VLOOKUP(A2128,'Hospitalisation Details'!$A$1:$Q$2344,6,FALSE)</f>
        <v>27</v>
      </c>
      <c r="O2128" s="17">
        <f ca="1">VLOOKUP(A2128,'Hospitalisation Details'!$A$1:$Q$2344,7,FALSE)</f>
        <v>26964</v>
      </c>
      <c r="P2128" s="11">
        <f ca="1">VLOOKUP(A2128,'Hospitalisation Details'!$A$1:$Q$2344,10,FALSE)</f>
        <v>35547.72</v>
      </c>
      <c r="Q2128" s="11" t="str">
        <f ca="1">VLOOKUP(A2128,'Hospitalisation Details'!$A$1:$Q$2344,12,FALSE)</f>
        <v>tier - 1</v>
      </c>
      <c r="R2128" s="11" t="str">
        <f ca="1">VLOOKUP(A2128,'Hospitalisation Details'!$A$1:$Q$2344,14,FALSE)</f>
        <v>tier - 1</v>
      </c>
      <c r="S2128" s="11">
        <f ca="1">VLOOKUP(A2128,'Hospitalisation Details'!$A$1:$Q$2344,17,FALSE)</f>
        <v>52</v>
      </c>
      <c r="T2128" s="11" t="str">
        <f ca="1">VLOOKUP(A2128,'Hospitalisation Details'!$A$1:$Q$2336,16,FALSE)</f>
        <v>R1011</v>
      </c>
    </row>
    <row r="2129" ht="15.5" spans="1:20">
      <c r="A2129" s="10" t="s">
        <v>7593</v>
      </c>
      <c r="B2129" s="11" t="str">
        <f>VLOOKUP(A2129,'Customer Names'!$H$6:$K$2340,3,FALSE)</f>
        <v>  Kristen</v>
      </c>
      <c r="C2129" s="11">
        <f>VLOOKUP(A2129,'Medical Examinations'!$A$1:$L$2336,2,FALSE)</f>
        <v>36.575</v>
      </c>
      <c r="D2129" s="11">
        <f>VLOOKUP(A2129,'Medical Examinations'!$A$1:$L$2336,3,FALSE)</f>
        <v>5.57</v>
      </c>
      <c r="E2129" s="11" t="str">
        <f>VLOOKUP(A2129,'Medical Examinations'!$A$1:$L$2336,4,FALSE)</f>
        <v>No</v>
      </c>
      <c r="F2129" s="11" t="str">
        <f>VLOOKUP(A2129,'Medical Examinations'!$A$1:$L$2336,5,FALSE)</f>
        <v>No</v>
      </c>
      <c r="G2129" s="11" t="str">
        <f>VLOOKUP(A2129,'Medical Examinations'!$A$1:$L$2336,6,FALSE)</f>
        <v>Yes</v>
      </c>
      <c r="H2129" s="11">
        <f>VLOOKUP(A2129,'Medical Examinations'!$A$1:$L$2336,8,FALSE)</f>
        <v>1</v>
      </c>
      <c r="I2129" s="11" t="str">
        <f>VLOOKUP(A2129,'Medical Examinations'!$A$1:$L$2336,10,FALSE)</f>
        <v>No</v>
      </c>
      <c r="J2129" s="11" t="str">
        <f>VLOOKUP(A2129,'Medical Examinations'!$A$1:$L$2336,11,FALSE)</f>
        <v>Obesity</v>
      </c>
      <c r="K2129" s="11" t="str">
        <f>VLOOKUP(A2129,'Medical Examinations'!$A$1:$L$2336,12,FALSE)</f>
        <v>Normal</v>
      </c>
      <c r="L2129" s="10">
        <f ca="1">VLOOKUP(A2129,'Hospitalisation Details'!$A$1:$Q$2344,3,FALSE)</f>
        <v>1964</v>
      </c>
      <c r="M2129" s="10" t="str">
        <f ca="1">VLOOKUP(A2129,'Hospitalisation Details'!$A$1:$Q$2344,5,FALSE)</f>
        <v>Aug</v>
      </c>
      <c r="N2129" s="11">
        <f ca="1">VLOOKUP(A2129,'Hospitalisation Details'!$A$1:$Q$2344,6,FALSE)</f>
        <v>29</v>
      </c>
      <c r="O2129" s="17">
        <f ca="1">VLOOKUP(A2129,'Hospitalisation Details'!$A$1:$Q$2344,7,FALSE)</f>
        <v>23618</v>
      </c>
      <c r="P2129" s="11">
        <f ca="1">VLOOKUP(A2129,'Hospitalisation Details'!$A$1:$Q$2344,10,FALSE)</f>
        <v>35573.26</v>
      </c>
      <c r="Q2129" s="11" t="str">
        <f ca="1">VLOOKUP(A2129,'Hospitalisation Details'!$A$1:$Q$2344,12,FALSE)</f>
        <v>tier - 2</v>
      </c>
      <c r="R2129" s="11" t="str">
        <f ca="1">VLOOKUP(A2129,'Hospitalisation Details'!$A$1:$Q$2344,14,FALSE)</f>
        <v>tier - 1</v>
      </c>
      <c r="S2129" s="11">
        <f ca="1">VLOOKUP(A2129,'Hospitalisation Details'!$A$1:$Q$2344,17,FALSE)</f>
        <v>61</v>
      </c>
      <c r="T2129" s="11" t="str">
        <f ca="1">VLOOKUP(A2129,'Hospitalisation Details'!$A$1:$Q$2336,16,FALSE)</f>
        <v>R1011</v>
      </c>
    </row>
    <row r="2130" ht="15.5" spans="1:20">
      <c r="A2130" s="10" t="s">
        <v>7596</v>
      </c>
      <c r="B2130" s="11" t="str">
        <f>VLOOKUP(A2130,'Customer Names'!$H$6:$K$2340,3,FALSE)</f>
        <v>  Catherine C</v>
      </c>
      <c r="C2130" s="11">
        <f>VLOOKUP(A2130,'Medical Examinations'!$A$1:$L$2336,2,FALSE)</f>
        <v>35.15</v>
      </c>
      <c r="D2130" s="11">
        <f>VLOOKUP(A2130,'Medical Examinations'!$A$1:$L$2336,3,FALSE)</f>
        <v>5.47</v>
      </c>
      <c r="E2130" s="11" t="str">
        <f>VLOOKUP(A2130,'Medical Examinations'!$A$1:$L$2336,4,FALSE)</f>
        <v>No</v>
      </c>
      <c r="F2130" s="11" t="str">
        <f>VLOOKUP(A2130,'Medical Examinations'!$A$1:$L$2336,5,FALSE)</f>
        <v>No</v>
      </c>
      <c r="G2130" s="11" t="str">
        <f>VLOOKUP(A2130,'Medical Examinations'!$A$1:$L$2336,6,FALSE)</f>
        <v>Yes</v>
      </c>
      <c r="H2130" s="11">
        <f>VLOOKUP(A2130,'Medical Examinations'!$A$1:$L$2336,8,FALSE)</f>
        <v>1</v>
      </c>
      <c r="I2130" s="11" t="str">
        <f>VLOOKUP(A2130,'Medical Examinations'!$A$1:$L$2336,10,FALSE)</f>
        <v>No</v>
      </c>
      <c r="J2130" s="11" t="str">
        <f>VLOOKUP(A2130,'Medical Examinations'!$A$1:$L$2336,11,FALSE)</f>
        <v>Obesity</v>
      </c>
      <c r="K2130" s="11" t="str">
        <f>VLOOKUP(A2130,'Medical Examinations'!$A$1:$L$2336,12,FALSE)</f>
        <v>Normal</v>
      </c>
      <c r="L2130" s="10">
        <f ca="1">VLOOKUP(A2130,'Hospitalisation Details'!$A$1:$Q$2344,3,FALSE)</f>
        <v>1971</v>
      </c>
      <c r="M2130" s="10" t="str">
        <f ca="1">VLOOKUP(A2130,'Hospitalisation Details'!$A$1:$Q$2344,5,FALSE)</f>
        <v>Aug</v>
      </c>
      <c r="N2130" s="11">
        <f ca="1">VLOOKUP(A2130,'Hospitalisation Details'!$A$1:$Q$2344,6,FALSE)</f>
        <v>10</v>
      </c>
      <c r="O2130" s="17">
        <f ca="1">VLOOKUP(A2130,'Hospitalisation Details'!$A$1:$Q$2344,7,FALSE)</f>
        <v>26155</v>
      </c>
      <c r="P2130" s="11">
        <f ca="1">VLOOKUP(A2130,'Hospitalisation Details'!$A$1:$Q$2344,10,FALSE)</f>
        <v>35583.17</v>
      </c>
      <c r="Q2130" s="11" t="str">
        <f ca="1">VLOOKUP(A2130,'Hospitalisation Details'!$A$1:$Q$2344,12,FALSE)</f>
        <v>tier - 1</v>
      </c>
      <c r="R2130" s="11" t="str">
        <f ca="1">VLOOKUP(A2130,'Hospitalisation Details'!$A$1:$Q$2344,14,FALSE)</f>
        <v>tier - 3</v>
      </c>
      <c r="S2130" s="11">
        <f ca="1">VLOOKUP(A2130,'Hospitalisation Details'!$A$1:$Q$2344,17,FALSE)</f>
        <v>54</v>
      </c>
      <c r="T2130" s="11" t="str">
        <f ca="1">VLOOKUP(A2130,'Hospitalisation Details'!$A$1:$Q$2336,16,FALSE)</f>
        <v>R1011</v>
      </c>
    </row>
    <row r="2131" ht="15.5" spans="1:20">
      <c r="A2131" s="10" t="s">
        <v>7600</v>
      </c>
      <c r="B2131" s="11" t="str">
        <f>VLOOKUP(A2131,'Customer Names'!$H$6:$K$2340,3,FALSE)</f>
        <v>  Paula</v>
      </c>
      <c r="C2131" s="11">
        <f>VLOOKUP(A2131,'Medical Examinations'!$A$1:$L$2336,2,FALSE)</f>
        <v>32.11</v>
      </c>
      <c r="D2131" s="11">
        <f>VLOOKUP(A2131,'Medical Examinations'!$A$1:$L$2336,3,FALSE)</f>
        <v>4.43</v>
      </c>
      <c r="E2131" s="11" t="str">
        <f>VLOOKUP(A2131,'Medical Examinations'!$A$1:$L$2336,4,FALSE)</f>
        <v>No</v>
      </c>
      <c r="F2131" s="11" t="str">
        <f>VLOOKUP(A2131,'Medical Examinations'!$A$1:$L$2336,5,FALSE)</f>
        <v>No</v>
      </c>
      <c r="G2131" s="11" t="str">
        <f>VLOOKUP(A2131,'Medical Examinations'!$A$1:$L$2336,6,FALSE)</f>
        <v>Yes</v>
      </c>
      <c r="H2131" s="11">
        <f>VLOOKUP(A2131,'Medical Examinations'!$A$1:$L$2336,8,FALSE)</f>
        <v>1</v>
      </c>
      <c r="I2131" s="11" t="str">
        <f>VLOOKUP(A2131,'Medical Examinations'!$A$1:$L$2336,10,FALSE)</f>
        <v>No</v>
      </c>
      <c r="J2131" s="11" t="str">
        <f>VLOOKUP(A2131,'Medical Examinations'!$A$1:$L$2336,11,FALSE)</f>
        <v>Obesity</v>
      </c>
      <c r="K2131" s="11" t="str">
        <f>VLOOKUP(A2131,'Medical Examinations'!$A$1:$L$2336,12,FALSE)</f>
        <v>Normal</v>
      </c>
      <c r="L2131" s="10">
        <f ca="1">VLOOKUP(A2131,'Hospitalisation Details'!$A$1:$Q$2344,3,FALSE)</f>
        <v>2000</v>
      </c>
      <c r="M2131" s="10" t="str">
        <f ca="1">VLOOKUP(A2131,'Hospitalisation Details'!$A$1:$Q$2344,5,FALSE)</f>
        <v>Oct</v>
      </c>
      <c r="N2131" s="11">
        <f ca="1">VLOOKUP(A2131,'Hospitalisation Details'!$A$1:$Q$2344,6,FALSE)</f>
        <v>13</v>
      </c>
      <c r="O2131" s="17">
        <f ca="1">VLOOKUP(A2131,'Hospitalisation Details'!$A$1:$Q$2344,7,FALSE)</f>
        <v>36812</v>
      </c>
      <c r="P2131" s="11">
        <f ca="1">VLOOKUP(A2131,'Hospitalisation Details'!$A$1:$Q$2344,10,FALSE)</f>
        <v>35585.58</v>
      </c>
      <c r="Q2131" s="11" t="str">
        <f ca="1">VLOOKUP(A2131,'Hospitalisation Details'!$A$1:$Q$2344,12,FALSE)</f>
        <v>tier - 1</v>
      </c>
      <c r="R2131" s="11" t="str">
        <f ca="1">VLOOKUP(A2131,'Hospitalisation Details'!$A$1:$Q$2344,14,FALSE)</f>
        <v>tier - 2</v>
      </c>
      <c r="S2131" s="11">
        <f ca="1">VLOOKUP(A2131,'Hospitalisation Details'!$A$1:$Q$2344,17,FALSE)</f>
        <v>25</v>
      </c>
      <c r="T2131" s="11" t="str">
        <f ca="1">VLOOKUP(A2131,'Hospitalisation Details'!$A$1:$Q$2336,16,FALSE)</f>
        <v>R1011</v>
      </c>
    </row>
    <row r="2132" ht="15.5" spans="1:20">
      <c r="A2132" s="10" t="s">
        <v>7603</v>
      </c>
      <c r="B2132" s="11" t="str">
        <f>VLOOKUP(A2132,'Customer Names'!$H$6:$K$2340,3,FALSE)</f>
        <v>  Evan</v>
      </c>
      <c r="C2132" s="11">
        <f>VLOOKUP(A2132,'Medical Examinations'!$A$1:$L$2336,2,FALSE)</f>
        <v>30.495</v>
      </c>
      <c r="D2132" s="11">
        <f>VLOOKUP(A2132,'Medical Examinations'!$A$1:$L$2336,3,FALSE)</f>
        <v>4.95</v>
      </c>
      <c r="E2132" s="11" t="str">
        <f>VLOOKUP(A2132,'Medical Examinations'!$A$1:$L$2336,4,FALSE)</f>
        <v>No</v>
      </c>
      <c r="F2132" s="11" t="str">
        <f>VLOOKUP(A2132,'Medical Examinations'!$A$1:$L$2336,5,FALSE)</f>
        <v>No</v>
      </c>
      <c r="G2132" s="11" t="str">
        <f>VLOOKUP(A2132,'Medical Examinations'!$A$1:$L$2336,6,FALSE)</f>
        <v>Yes</v>
      </c>
      <c r="H2132" s="11">
        <f>VLOOKUP(A2132,'Medical Examinations'!$A$1:$L$2336,8,FALSE)</f>
        <v>1</v>
      </c>
      <c r="I2132" s="11" t="str">
        <f>VLOOKUP(A2132,'Medical Examinations'!$A$1:$L$2336,10,FALSE)</f>
        <v>No</v>
      </c>
      <c r="J2132" s="11" t="str">
        <f>VLOOKUP(A2132,'Medical Examinations'!$A$1:$L$2336,11,FALSE)</f>
        <v>Obesity</v>
      </c>
      <c r="K2132" s="11" t="str">
        <f>VLOOKUP(A2132,'Medical Examinations'!$A$1:$L$2336,12,FALSE)</f>
        <v>Normal</v>
      </c>
      <c r="L2132" s="10">
        <f ca="1">VLOOKUP(A2132,'Hospitalisation Details'!$A$1:$Q$2344,3,FALSE)</f>
        <v>2000</v>
      </c>
      <c r="M2132" s="10" t="str">
        <f ca="1">VLOOKUP(A2132,'Hospitalisation Details'!$A$1:$Q$2344,5,FALSE)</f>
        <v>Nov</v>
      </c>
      <c r="N2132" s="11">
        <f ca="1">VLOOKUP(A2132,'Hospitalisation Details'!$A$1:$Q$2344,6,FALSE)</f>
        <v>19</v>
      </c>
      <c r="O2132" s="17">
        <f ca="1">VLOOKUP(A2132,'Hospitalisation Details'!$A$1:$Q$2344,7,FALSE)</f>
        <v>36849</v>
      </c>
      <c r="P2132" s="11">
        <f ca="1">VLOOKUP(A2132,'Hospitalisation Details'!$A$1:$Q$2344,10,FALSE)</f>
        <v>35585.58</v>
      </c>
      <c r="Q2132" s="11" t="str">
        <f ca="1">VLOOKUP(A2132,'Hospitalisation Details'!$A$1:$Q$2344,12,FALSE)</f>
        <v>tier - 2</v>
      </c>
      <c r="R2132" s="11" t="str">
        <f ca="1">VLOOKUP(A2132,'Hospitalisation Details'!$A$1:$Q$2344,14,FALSE)</f>
        <v>tier - 3</v>
      </c>
      <c r="S2132" s="11">
        <f ca="1">VLOOKUP(A2132,'Hospitalisation Details'!$A$1:$Q$2344,17,FALSE)</f>
        <v>24</v>
      </c>
      <c r="T2132" s="11" t="str">
        <f ca="1">VLOOKUP(A2132,'Hospitalisation Details'!$A$1:$Q$2336,16,FALSE)</f>
        <v>R1011</v>
      </c>
    </row>
    <row r="2133" ht="15.5" spans="1:20">
      <c r="A2133" s="10" t="s">
        <v>7607</v>
      </c>
      <c r="B2133" s="11" t="str">
        <f>VLOOKUP(A2133,'Customer Names'!$H$6:$K$2340,3,FALSE)</f>
        <v>  Nathan J</v>
      </c>
      <c r="C2133" s="11">
        <f>VLOOKUP(A2133,'Medical Examinations'!$A$1:$L$2336,2,FALSE)</f>
        <v>29.24</v>
      </c>
      <c r="D2133" s="11">
        <f>VLOOKUP(A2133,'Medical Examinations'!$A$1:$L$2336,3,FALSE)</f>
        <v>4.04</v>
      </c>
      <c r="E2133" s="11" t="str">
        <f>VLOOKUP(A2133,'Medical Examinations'!$A$1:$L$2336,4,FALSE)</f>
        <v>No</v>
      </c>
      <c r="F2133" s="11" t="str">
        <f>VLOOKUP(A2133,'Medical Examinations'!$A$1:$L$2336,5,FALSE)</f>
        <v>yes</v>
      </c>
      <c r="G2133" s="11" t="str">
        <f>VLOOKUP(A2133,'Medical Examinations'!$A$1:$L$2336,6,FALSE)</f>
        <v>No</v>
      </c>
      <c r="H2133" s="11">
        <f>VLOOKUP(A2133,'Medical Examinations'!$A$1:$L$2336,8,FALSE)</f>
        <v>1</v>
      </c>
      <c r="I2133" s="11" t="str">
        <f>VLOOKUP(A2133,'Medical Examinations'!$A$1:$L$2336,10,FALSE)</f>
        <v>No</v>
      </c>
      <c r="J2133" s="11" t="str">
        <f>VLOOKUP(A2133,'Medical Examinations'!$A$1:$L$2336,11,FALSE)</f>
        <v>Over Weight</v>
      </c>
      <c r="K2133" s="11" t="str">
        <f>VLOOKUP(A2133,'Medical Examinations'!$A$1:$L$2336,12,FALSE)</f>
        <v>Normal</v>
      </c>
      <c r="L2133" s="10">
        <f ca="1">VLOOKUP(A2133,'Hospitalisation Details'!$A$1:$Q$2344,3,FALSE)</f>
        <v>2000</v>
      </c>
      <c r="M2133" s="10" t="str">
        <f ca="1">VLOOKUP(A2133,'Hospitalisation Details'!$A$1:$Q$2344,5,FALSE)</f>
        <v>Dec</v>
      </c>
      <c r="N2133" s="11">
        <f ca="1">VLOOKUP(A2133,'Hospitalisation Details'!$A$1:$Q$2344,6,FALSE)</f>
        <v>17</v>
      </c>
      <c r="O2133" s="17">
        <f ca="1">VLOOKUP(A2133,'Hospitalisation Details'!$A$1:$Q$2344,7,FALSE)</f>
        <v>36877</v>
      </c>
      <c r="P2133" s="11">
        <f ca="1">VLOOKUP(A2133,'Hospitalisation Details'!$A$1:$Q$2344,10,FALSE)</f>
        <v>35595.59</v>
      </c>
      <c r="Q2133" s="11" t="str">
        <f ca="1">VLOOKUP(A2133,'Hospitalisation Details'!$A$1:$Q$2344,12,FALSE)</f>
        <v>tier - 2</v>
      </c>
      <c r="R2133" s="11" t="str">
        <f ca="1">VLOOKUP(A2133,'Hospitalisation Details'!$A$1:$Q$2344,14,FALSE)</f>
        <v>tier - 3</v>
      </c>
      <c r="S2133" s="11">
        <f ca="1">VLOOKUP(A2133,'Hospitalisation Details'!$A$1:$Q$2344,17,FALSE)</f>
        <v>24</v>
      </c>
      <c r="T2133" s="11" t="str">
        <f ca="1">VLOOKUP(A2133,'Hospitalisation Details'!$A$1:$Q$2336,16,FALSE)</f>
        <v>R1013</v>
      </c>
    </row>
    <row r="2134" ht="15.5" spans="1:20">
      <c r="A2134" s="10" t="s">
        <v>7610</v>
      </c>
      <c r="B2134" s="11" t="str">
        <f>VLOOKUP(A2134,'Customer Names'!$H$6:$K$2340,3,FALSE)</f>
        <v>  Ashley M</v>
      </c>
      <c r="C2134" s="11">
        <f>VLOOKUP(A2134,'Medical Examinations'!$A$1:$L$2336,2,FALSE)</f>
        <v>22.515</v>
      </c>
      <c r="D2134" s="11">
        <f>VLOOKUP(A2134,'Medical Examinations'!$A$1:$L$2336,3,FALSE)</f>
        <v>5.93</v>
      </c>
      <c r="E2134" s="11" t="str">
        <f>VLOOKUP(A2134,'Medical Examinations'!$A$1:$L$2336,4,FALSE)</f>
        <v>No</v>
      </c>
      <c r="F2134" s="11" t="str">
        <f>VLOOKUP(A2134,'Medical Examinations'!$A$1:$L$2336,5,FALSE)</f>
        <v>No</v>
      </c>
      <c r="G2134" s="11" t="str">
        <f>VLOOKUP(A2134,'Medical Examinations'!$A$1:$L$2336,6,FALSE)</f>
        <v>Yes</v>
      </c>
      <c r="H2134" s="11">
        <f>VLOOKUP(A2134,'Medical Examinations'!$A$1:$L$2336,8,FALSE)</f>
        <v>1</v>
      </c>
      <c r="I2134" s="11" t="str">
        <f>VLOOKUP(A2134,'Medical Examinations'!$A$1:$L$2336,10,FALSE)</f>
        <v>No</v>
      </c>
      <c r="J2134" s="11" t="str">
        <f>VLOOKUP(A2134,'Medical Examinations'!$A$1:$L$2336,11,FALSE)</f>
        <v>Normal Weight</v>
      </c>
      <c r="K2134" s="11" t="str">
        <f>VLOOKUP(A2134,'Medical Examinations'!$A$1:$L$2336,12,FALSE)</f>
        <v>Prediabetes</v>
      </c>
      <c r="L2134" s="10">
        <f ca="1">VLOOKUP(A2134,'Hospitalisation Details'!$A$1:$Q$2344,3,FALSE)</f>
        <v>1978</v>
      </c>
      <c r="M2134" s="10" t="str">
        <f ca="1">VLOOKUP(A2134,'Hospitalisation Details'!$A$1:$Q$2344,5,FALSE)</f>
        <v>Dec</v>
      </c>
      <c r="N2134" s="11">
        <f ca="1">VLOOKUP(A2134,'Hospitalisation Details'!$A$1:$Q$2344,6,FALSE)</f>
        <v>19</v>
      </c>
      <c r="O2134" s="17">
        <f ca="1">VLOOKUP(A2134,'Hospitalisation Details'!$A$1:$Q$2344,7,FALSE)</f>
        <v>28843</v>
      </c>
      <c r="P2134" s="11">
        <f ca="1">VLOOKUP(A2134,'Hospitalisation Details'!$A$1:$Q$2344,10,FALSE)</f>
        <v>35701.9</v>
      </c>
      <c r="Q2134" s="11" t="str">
        <f ca="1">VLOOKUP(A2134,'Hospitalisation Details'!$A$1:$Q$2344,12,FALSE)</f>
        <v>tier - 2</v>
      </c>
      <c r="R2134" s="11" t="str">
        <f ca="1">VLOOKUP(A2134,'Hospitalisation Details'!$A$1:$Q$2344,14,FALSE)</f>
        <v>tier - 1</v>
      </c>
      <c r="S2134" s="11">
        <f ca="1">VLOOKUP(A2134,'Hospitalisation Details'!$A$1:$Q$2344,17,FALSE)</f>
        <v>46</v>
      </c>
      <c r="T2134" s="11" t="str">
        <f ca="1">VLOOKUP(A2134,'Hospitalisation Details'!$A$1:$Q$2336,16,FALSE)</f>
        <v>R1011</v>
      </c>
    </row>
    <row r="2135" ht="15.5" spans="1:20">
      <c r="A2135" s="10" t="s">
        <v>7614</v>
      </c>
      <c r="B2135" s="11" t="str">
        <f>VLOOKUP(A2135,'Customer Names'!$H$6:$K$2340,3,FALSE)</f>
        <v>  Jason</v>
      </c>
      <c r="C2135" s="11">
        <f>VLOOKUP(A2135,'Medical Examinations'!$A$1:$L$2336,2,FALSE)</f>
        <v>15.65</v>
      </c>
      <c r="D2135" s="11">
        <f>VLOOKUP(A2135,'Medical Examinations'!$A$1:$L$2336,3,FALSE)</f>
        <v>4.23</v>
      </c>
      <c r="E2135" s="11" t="str">
        <f>VLOOKUP(A2135,'Medical Examinations'!$A$1:$L$2336,4,FALSE)</f>
        <v>No</v>
      </c>
      <c r="F2135" s="11" t="str">
        <f>VLOOKUP(A2135,'Medical Examinations'!$A$1:$L$2336,5,FALSE)</f>
        <v>No</v>
      </c>
      <c r="G2135" s="11" t="str">
        <f>VLOOKUP(A2135,'Medical Examinations'!$A$1:$L$2336,6,FALSE)</f>
        <v>No</v>
      </c>
      <c r="H2135" s="11">
        <f>VLOOKUP(A2135,'Medical Examinations'!$A$1:$L$2336,8,FALSE)</f>
        <v>0</v>
      </c>
      <c r="I2135" s="11" t="str">
        <f>VLOOKUP(A2135,'Medical Examinations'!$A$1:$L$2336,10,FALSE)</f>
        <v>No</v>
      </c>
      <c r="J2135" s="11" t="str">
        <f>VLOOKUP(A2135,'Medical Examinations'!$A$1:$L$2336,11,FALSE)</f>
        <v>Under Weight</v>
      </c>
      <c r="K2135" s="11" t="str">
        <f>VLOOKUP(A2135,'Medical Examinations'!$A$1:$L$2336,12,FALSE)</f>
        <v>Normal</v>
      </c>
      <c r="L2135" s="10">
        <f ca="1">VLOOKUP(A2135,'Hospitalisation Details'!$A$1:$Q$2344,3,FALSE)</f>
        <v>1974</v>
      </c>
      <c r="M2135" s="10" t="str">
        <f ca="1">VLOOKUP(A2135,'Hospitalisation Details'!$A$1:$Q$2344,5,FALSE)</f>
        <v>Jul</v>
      </c>
      <c r="N2135" s="11">
        <f ca="1">VLOOKUP(A2135,'Hospitalisation Details'!$A$1:$Q$2344,6,FALSE)</f>
        <v>15</v>
      </c>
      <c r="O2135" s="17">
        <f ca="1">VLOOKUP(A2135,'Hospitalisation Details'!$A$1:$Q$2344,7,FALSE)</f>
        <v>27225</v>
      </c>
      <c r="P2135" s="11">
        <f ca="1">VLOOKUP(A2135,'Hospitalisation Details'!$A$1:$Q$2344,10,FALSE)</f>
        <v>35711.39</v>
      </c>
      <c r="Q2135" s="11" t="str">
        <f ca="1">VLOOKUP(A2135,'Hospitalisation Details'!$A$1:$Q$2344,12,FALSE)</f>
        <v>tier - 2</v>
      </c>
      <c r="R2135" s="11" t="str">
        <f ca="1">VLOOKUP(A2135,'Hospitalisation Details'!$A$1:$Q$2344,14,FALSE)</f>
        <v>tier - 3</v>
      </c>
      <c r="S2135" s="11">
        <f ca="1">VLOOKUP(A2135,'Hospitalisation Details'!$A$1:$Q$2344,17,FALSE)</f>
        <v>51</v>
      </c>
      <c r="T2135" s="11" t="str">
        <f ca="1">VLOOKUP(A2135,'Hospitalisation Details'!$A$1:$Q$2336,16,FALSE)</f>
        <v>R1012</v>
      </c>
    </row>
    <row r="2136" ht="15.5" spans="1:20">
      <c r="A2136" s="10" t="s">
        <v>7616</v>
      </c>
      <c r="B2136" s="11" t="str">
        <f>VLOOKUP(A2136,'Customer Names'!$H$6:$K$2340,3,FALSE)</f>
        <v>  Marshall</v>
      </c>
      <c r="C2136" s="11">
        <f>VLOOKUP(A2136,'Medical Examinations'!$A$1:$L$2336,2,FALSE)</f>
        <v>27.36</v>
      </c>
      <c r="D2136" s="11">
        <f>VLOOKUP(A2136,'Medical Examinations'!$A$1:$L$2336,3,FALSE)</f>
        <v>5.59</v>
      </c>
      <c r="E2136" s="11" t="str">
        <f>VLOOKUP(A2136,'Medical Examinations'!$A$1:$L$2336,4,FALSE)</f>
        <v>yes</v>
      </c>
      <c r="F2136" s="11" t="str">
        <f>VLOOKUP(A2136,'Medical Examinations'!$A$1:$L$2336,5,FALSE)</f>
        <v>No</v>
      </c>
      <c r="G2136" s="11" t="str">
        <f>VLOOKUP(A2136,'Medical Examinations'!$A$1:$L$2336,6,FALSE)</f>
        <v>No</v>
      </c>
      <c r="H2136" s="11">
        <f>VLOOKUP(A2136,'Medical Examinations'!$A$1:$L$2336,8,FALSE)</f>
        <v>0</v>
      </c>
      <c r="I2136" s="11" t="str">
        <f>VLOOKUP(A2136,'Medical Examinations'!$A$1:$L$2336,10,FALSE)</f>
        <v>No</v>
      </c>
      <c r="J2136" s="11" t="str">
        <f>VLOOKUP(A2136,'Medical Examinations'!$A$1:$L$2336,11,FALSE)</f>
        <v>Over Weight</v>
      </c>
      <c r="K2136" s="11" t="str">
        <f>VLOOKUP(A2136,'Medical Examinations'!$A$1:$L$2336,12,FALSE)</f>
        <v>Normal</v>
      </c>
      <c r="L2136" s="10">
        <f ca="1">VLOOKUP(A2136,'Hospitalisation Details'!$A$1:$Q$2344,3,FALSE)</f>
        <v>1976</v>
      </c>
      <c r="M2136" s="10" t="str">
        <f ca="1">VLOOKUP(A2136,'Hospitalisation Details'!$A$1:$Q$2344,5,FALSE)</f>
        <v>Oct</v>
      </c>
      <c r="N2136" s="11">
        <f ca="1">VLOOKUP(A2136,'Hospitalisation Details'!$A$1:$Q$2344,6,FALSE)</f>
        <v>4</v>
      </c>
      <c r="O2136" s="17">
        <f ca="1">VLOOKUP(A2136,'Hospitalisation Details'!$A$1:$Q$2344,7,FALSE)</f>
        <v>28037</v>
      </c>
      <c r="P2136" s="11">
        <f ca="1">VLOOKUP(A2136,'Hospitalisation Details'!$A$1:$Q$2344,10,FALSE)</f>
        <v>35733.96</v>
      </c>
      <c r="Q2136" s="11" t="str">
        <f ca="1">VLOOKUP(A2136,'Hospitalisation Details'!$A$1:$Q$2344,12,FALSE)</f>
        <v>tier - 2</v>
      </c>
      <c r="R2136" s="11" t="str">
        <f ca="1">VLOOKUP(A2136,'Hospitalisation Details'!$A$1:$Q$2344,14,FALSE)</f>
        <v>tier - 2</v>
      </c>
      <c r="S2136" s="11">
        <f ca="1">VLOOKUP(A2136,'Hospitalisation Details'!$A$1:$Q$2344,17,FALSE)</f>
        <v>49</v>
      </c>
      <c r="T2136" s="11" t="str">
        <f ca="1">VLOOKUP(A2136,'Hospitalisation Details'!$A$1:$Q$2336,16,FALSE)</f>
        <v>R1011</v>
      </c>
    </row>
    <row r="2137" ht="15.5" spans="1:20">
      <c r="A2137" s="10" t="s">
        <v>7619</v>
      </c>
      <c r="B2137" s="11" t="str">
        <f>VLOOKUP(A2137,'Customer Names'!$H$6:$K$2340,3,FALSE)</f>
        <v>  Lavar</v>
      </c>
      <c r="C2137" s="11">
        <f>VLOOKUP(A2137,'Medical Examinations'!$A$1:$L$2336,2,FALSE)</f>
        <v>22.3</v>
      </c>
      <c r="D2137" s="11">
        <f>VLOOKUP(A2137,'Medical Examinations'!$A$1:$L$2336,3,FALSE)</f>
        <v>4.89</v>
      </c>
      <c r="E2137" s="11" t="str">
        <f>VLOOKUP(A2137,'Medical Examinations'!$A$1:$L$2336,4,FALSE)</f>
        <v>yes</v>
      </c>
      <c r="F2137" s="11" t="str">
        <f>VLOOKUP(A2137,'Medical Examinations'!$A$1:$L$2336,5,FALSE)</f>
        <v>No</v>
      </c>
      <c r="G2137" s="11" t="str">
        <f>VLOOKUP(A2137,'Medical Examinations'!$A$1:$L$2336,6,FALSE)</f>
        <v>No</v>
      </c>
      <c r="H2137" s="11">
        <f>VLOOKUP(A2137,'Medical Examinations'!$A$1:$L$2336,8,FALSE)</f>
        <v>0</v>
      </c>
      <c r="I2137" s="11" t="str">
        <f>VLOOKUP(A2137,'Medical Examinations'!$A$1:$L$2336,10,FALSE)</f>
        <v>No</v>
      </c>
      <c r="J2137" s="11" t="str">
        <f>VLOOKUP(A2137,'Medical Examinations'!$A$1:$L$2336,11,FALSE)</f>
        <v>Normal Weight</v>
      </c>
      <c r="K2137" s="11" t="str">
        <f>VLOOKUP(A2137,'Medical Examinations'!$A$1:$L$2336,12,FALSE)</f>
        <v>Normal</v>
      </c>
      <c r="L2137" s="10">
        <f ca="1">VLOOKUP(A2137,'Hospitalisation Details'!$A$1:$Q$2344,3,FALSE)</f>
        <v>1992</v>
      </c>
      <c r="M2137" s="10" t="str">
        <f ca="1">VLOOKUP(A2137,'Hospitalisation Details'!$A$1:$Q$2344,5,FALSE)</f>
        <v>Jun</v>
      </c>
      <c r="N2137" s="11">
        <f ca="1">VLOOKUP(A2137,'Hospitalisation Details'!$A$1:$Q$2344,6,FALSE)</f>
        <v>18</v>
      </c>
      <c r="O2137" s="17">
        <f ca="1">VLOOKUP(A2137,'Hospitalisation Details'!$A$1:$Q$2344,7,FALSE)</f>
        <v>33773</v>
      </c>
      <c r="P2137" s="11">
        <f ca="1">VLOOKUP(A2137,'Hospitalisation Details'!$A$1:$Q$2344,10,FALSE)</f>
        <v>35883.27</v>
      </c>
      <c r="Q2137" s="11" t="str">
        <f ca="1">VLOOKUP(A2137,'Hospitalisation Details'!$A$1:$Q$2344,12,FALSE)</f>
        <v>tier - 2</v>
      </c>
      <c r="R2137" s="11" t="str">
        <f ca="1">VLOOKUP(A2137,'Hospitalisation Details'!$A$1:$Q$2344,14,FALSE)</f>
        <v>tier - 1</v>
      </c>
      <c r="S2137" s="11">
        <f ca="1">VLOOKUP(A2137,'Hospitalisation Details'!$A$1:$Q$2344,17,FALSE)</f>
        <v>33</v>
      </c>
      <c r="T2137" s="11" t="str">
        <f ca="1">VLOOKUP(A2137,'Hospitalisation Details'!$A$1:$Q$2336,16,FALSE)</f>
        <v>R1011</v>
      </c>
    </row>
    <row r="2138" ht="15.5" spans="1:20">
      <c r="A2138" s="10" t="s">
        <v>7623</v>
      </c>
      <c r="B2138" s="11" t="str">
        <f>VLOOKUP(A2138,'Customer Names'!$H$6:$K$2340,3,FALSE)</f>
        <v>  Charlie T</v>
      </c>
      <c r="C2138" s="11">
        <f>VLOOKUP(A2138,'Medical Examinations'!$A$1:$L$2336,2,FALSE)</f>
        <v>26.03</v>
      </c>
      <c r="D2138" s="11">
        <f>VLOOKUP(A2138,'Medical Examinations'!$A$1:$L$2336,3,FALSE)</f>
        <v>5.81</v>
      </c>
      <c r="E2138" s="11" t="str">
        <f>VLOOKUP(A2138,'Medical Examinations'!$A$1:$L$2336,4,FALSE)</f>
        <v>yes</v>
      </c>
      <c r="F2138" s="11" t="str">
        <f>VLOOKUP(A2138,'Medical Examinations'!$A$1:$L$2336,5,FALSE)</f>
        <v>No</v>
      </c>
      <c r="G2138" s="11" t="str">
        <f>VLOOKUP(A2138,'Medical Examinations'!$A$1:$L$2336,6,FALSE)</f>
        <v>No</v>
      </c>
      <c r="H2138" s="11">
        <f>VLOOKUP(A2138,'Medical Examinations'!$A$1:$L$2336,8,FALSE)</f>
        <v>0</v>
      </c>
      <c r="I2138" s="11" t="str">
        <f>VLOOKUP(A2138,'Medical Examinations'!$A$1:$L$2336,10,FALSE)</f>
        <v>No</v>
      </c>
      <c r="J2138" s="11" t="str">
        <f>VLOOKUP(A2138,'Medical Examinations'!$A$1:$L$2336,11,FALSE)</f>
        <v>Over Weight</v>
      </c>
      <c r="K2138" s="11" t="str">
        <f>VLOOKUP(A2138,'Medical Examinations'!$A$1:$L$2336,12,FALSE)</f>
        <v>Prediabetes</v>
      </c>
      <c r="L2138" s="10">
        <f ca="1">VLOOKUP(A2138,'Hospitalisation Details'!$A$1:$Q$2344,3,FALSE)</f>
        <v>1981</v>
      </c>
      <c r="M2138" s="10" t="str">
        <f ca="1">VLOOKUP(A2138,'Hospitalisation Details'!$A$1:$Q$2344,5,FALSE)</f>
        <v>Nov</v>
      </c>
      <c r="N2138" s="11">
        <f ca="1">VLOOKUP(A2138,'Hospitalisation Details'!$A$1:$Q$2344,6,FALSE)</f>
        <v>22</v>
      </c>
      <c r="O2138" s="17">
        <f ca="1">VLOOKUP(A2138,'Hospitalisation Details'!$A$1:$Q$2344,7,FALSE)</f>
        <v>29912</v>
      </c>
      <c r="P2138" s="11">
        <f ca="1">VLOOKUP(A2138,'Hospitalisation Details'!$A$1:$Q$2344,10,FALSE)</f>
        <v>35952.65</v>
      </c>
      <c r="Q2138" s="11" t="str">
        <f ca="1">VLOOKUP(A2138,'Hospitalisation Details'!$A$1:$Q$2344,12,FALSE)</f>
        <v>tier - 1</v>
      </c>
      <c r="R2138" s="11" t="str">
        <f ca="1">VLOOKUP(A2138,'Hospitalisation Details'!$A$1:$Q$2344,14,FALSE)</f>
        <v>tier - 3</v>
      </c>
      <c r="S2138" s="11">
        <f ca="1">VLOOKUP(A2138,'Hospitalisation Details'!$A$1:$Q$2344,17,FALSE)</f>
        <v>43</v>
      </c>
      <c r="T2138" s="11" t="str">
        <f ca="1">VLOOKUP(A2138,'Hospitalisation Details'!$A$1:$Q$2336,16,FALSE)</f>
        <v>R1011</v>
      </c>
    </row>
    <row r="2139" ht="15.5" spans="1:20">
      <c r="A2139" s="10" t="s">
        <v>7626</v>
      </c>
      <c r="B2139" s="11" t="str">
        <f>VLOOKUP(A2139,'Customer Names'!$H$6:$K$2340,3,FALSE)</f>
        <v>  Lauren</v>
      </c>
      <c r="C2139" s="11">
        <f>VLOOKUP(A2139,'Medical Examinations'!$A$1:$L$2336,2,FALSE)</f>
        <v>27.74</v>
      </c>
      <c r="D2139" s="11">
        <f>VLOOKUP(A2139,'Medical Examinations'!$A$1:$L$2336,3,FALSE)</f>
        <v>4.29</v>
      </c>
      <c r="E2139" s="11" t="str">
        <f>VLOOKUP(A2139,'Medical Examinations'!$A$1:$L$2336,4,FALSE)</f>
        <v>No</v>
      </c>
      <c r="F2139" s="11" t="str">
        <f>VLOOKUP(A2139,'Medical Examinations'!$A$1:$L$2336,5,FALSE)</f>
        <v>yes</v>
      </c>
      <c r="G2139" s="11" t="str">
        <f>VLOOKUP(A2139,'Medical Examinations'!$A$1:$L$2336,6,FALSE)</f>
        <v>No</v>
      </c>
      <c r="H2139" s="11">
        <f>VLOOKUP(A2139,'Medical Examinations'!$A$1:$L$2336,8,FALSE)</f>
        <v>1</v>
      </c>
      <c r="I2139" s="11" t="str">
        <f>VLOOKUP(A2139,'Medical Examinations'!$A$1:$L$2336,10,FALSE)</f>
        <v>No</v>
      </c>
      <c r="J2139" s="11" t="str">
        <f>VLOOKUP(A2139,'Medical Examinations'!$A$1:$L$2336,11,FALSE)</f>
        <v>Over Weight</v>
      </c>
      <c r="K2139" s="11" t="str">
        <f>VLOOKUP(A2139,'Medical Examinations'!$A$1:$L$2336,12,FALSE)</f>
        <v>Normal</v>
      </c>
      <c r="L2139" s="10">
        <f ca="1">VLOOKUP(A2139,'Hospitalisation Details'!$A$1:$Q$2344,3,FALSE)</f>
        <v>1999</v>
      </c>
      <c r="M2139" s="10" t="str">
        <f ca="1">VLOOKUP(A2139,'Hospitalisation Details'!$A$1:$Q$2344,5,FALSE)</f>
        <v>Sep</v>
      </c>
      <c r="N2139" s="11">
        <f ca="1">VLOOKUP(A2139,'Hospitalisation Details'!$A$1:$Q$2344,6,FALSE)</f>
        <v>4</v>
      </c>
      <c r="O2139" s="17">
        <f ca="1">VLOOKUP(A2139,'Hospitalisation Details'!$A$1:$Q$2344,7,FALSE)</f>
        <v>36407</v>
      </c>
      <c r="P2139" s="11">
        <f ca="1">VLOOKUP(A2139,'Hospitalisation Details'!$A$1:$Q$2344,10,FALSE)</f>
        <v>36021.01</v>
      </c>
      <c r="Q2139" s="11" t="str">
        <f ca="1">VLOOKUP(A2139,'Hospitalisation Details'!$A$1:$Q$2344,12,FALSE)</f>
        <v>tier - 2</v>
      </c>
      <c r="R2139" s="11" t="str">
        <f ca="1">VLOOKUP(A2139,'Hospitalisation Details'!$A$1:$Q$2344,14,FALSE)</f>
        <v>tier - 3</v>
      </c>
      <c r="S2139" s="11">
        <f ca="1">VLOOKUP(A2139,'Hospitalisation Details'!$A$1:$Q$2344,17,FALSE)</f>
        <v>26</v>
      </c>
      <c r="T2139" s="11" t="str">
        <f ca="1">VLOOKUP(A2139,'Hospitalisation Details'!$A$1:$Q$2336,16,FALSE)</f>
        <v>R1013</v>
      </c>
    </row>
    <row r="2140" ht="15.5" spans="1:20">
      <c r="A2140" s="10" t="s">
        <v>7629</v>
      </c>
      <c r="B2140" s="11" t="str">
        <f>VLOOKUP(A2140,'Customer Names'!$H$6:$K$2340,3,FALSE)</f>
        <v>  Arthur</v>
      </c>
      <c r="C2140" s="11">
        <f>VLOOKUP(A2140,'Medical Examinations'!$A$1:$L$2336,2,FALSE)</f>
        <v>32.11</v>
      </c>
      <c r="D2140" s="11">
        <f>VLOOKUP(A2140,'Medical Examinations'!$A$1:$L$2336,3,FALSE)</f>
        <v>4.03</v>
      </c>
      <c r="E2140" s="11" t="str">
        <f>VLOOKUP(A2140,'Medical Examinations'!$A$1:$L$2336,4,FALSE)</f>
        <v>yes</v>
      </c>
      <c r="F2140" s="11" t="str">
        <f>VLOOKUP(A2140,'Medical Examinations'!$A$1:$L$2336,5,FALSE)</f>
        <v>yes</v>
      </c>
      <c r="G2140" s="11" t="str">
        <f>VLOOKUP(A2140,'Medical Examinations'!$A$1:$L$2336,6,FALSE)</f>
        <v>No</v>
      </c>
      <c r="H2140" s="11">
        <f>VLOOKUP(A2140,'Medical Examinations'!$A$1:$L$2336,8,FALSE)</f>
        <v>2</v>
      </c>
      <c r="I2140" s="11" t="str">
        <f>VLOOKUP(A2140,'Medical Examinations'!$A$1:$L$2336,10,FALSE)</f>
        <v>No</v>
      </c>
      <c r="J2140" s="11" t="str">
        <f>VLOOKUP(A2140,'Medical Examinations'!$A$1:$L$2336,11,FALSE)</f>
        <v>Obesity</v>
      </c>
      <c r="K2140" s="11" t="str">
        <f>VLOOKUP(A2140,'Medical Examinations'!$A$1:$L$2336,12,FALSE)</f>
        <v>Normal</v>
      </c>
      <c r="L2140" s="10">
        <f ca="1">VLOOKUP(A2140,'Hospitalisation Details'!$A$1:$Q$2344,3,FALSE)</f>
        <v>1963</v>
      </c>
      <c r="M2140" s="10" t="str">
        <f ca="1">VLOOKUP(A2140,'Hospitalisation Details'!$A$1:$Q$2344,5,FALSE)</f>
        <v>Jul</v>
      </c>
      <c r="N2140" s="11">
        <f ca="1">VLOOKUP(A2140,'Hospitalisation Details'!$A$1:$Q$2344,6,FALSE)</f>
        <v>22</v>
      </c>
      <c r="O2140" s="17">
        <f ca="1">VLOOKUP(A2140,'Hospitalisation Details'!$A$1:$Q$2344,7,FALSE)</f>
        <v>23214</v>
      </c>
      <c r="P2140" s="11">
        <f ca="1">VLOOKUP(A2140,'Hospitalisation Details'!$A$1:$Q$2344,10,FALSE)</f>
        <v>36074.34</v>
      </c>
      <c r="Q2140" s="11" t="str">
        <f ca="1">VLOOKUP(A2140,'Hospitalisation Details'!$A$1:$Q$2344,12,FALSE)</f>
        <v>tier - 2</v>
      </c>
      <c r="R2140" s="11" t="str">
        <f ca="1">VLOOKUP(A2140,'Hospitalisation Details'!$A$1:$Q$2344,14,FALSE)</f>
        <v>tier - 1</v>
      </c>
      <c r="S2140" s="11">
        <f ca="1">VLOOKUP(A2140,'Hospitalisation Details'!$A$1:$Q$2344,17,FALSE)</f>
        <v>62</v>
      </c>
      <c r="T2140" s="11" t="str">
        <f ca="1">VLOOKUP(A2140,'Hospitalisation Details'!$A$1:$Q$2336,16,FALSE)</f>
        <v>R1011</v>
      </c>
    </row>
    <row r="2141" ht="15.5" spans="1:20">
      <c r="A2141" s="10" t="s">
        <v>7633</v>
      </c>
      <c r="B2141" s="11" t="str">
        <f>VLOOKUP(A2141,'Customer Names'!$H$6:$K$2340,3,FALSE)</f>
        <v>  Thomas</v>
      </c>
      <c r="C2141" s="11">
        <f>VLOOKUP(A2141,'Medical Examinations'!$A$1:$L$2336,2,FALSE)</f>
        <v>25.175</v>
      </c>
      <c r="D2141" s="11">
        <f>VLOOKUP(A2141,'Medical Examinations'!$A$1:$L$2336,3,FALSE)</f>
        <v>6.29</v>
      </c>
      <c r="E2141" s="11" t="str">
        <f>VLOOKUP(A2141,'Medical Examinations'!$A$1:$L$2336,4,FALSE)</f>
        <v>yes</v>
      </c>
      <c r="F2141" s="11" t="str">
        <f>VLOOKUP(A2141,'Medical Examinations'!$A$1:$L$2336,5,FALSE)</f>
        <v>yes</v>
      </c>
      <c r="G2141" s="11" t="str">
        <f>VLOOKUP(A2141,'Medical Examinations'!$A$1:$L$2336,6,FALSE)</f>
        <v>No</v>
      </c>
      <c r="H2141" s="11">
        <f>VLOOKUP(A2141,'Medical Examinations'!$A$1:$L$2336,8,FALSE)</f>
        <v>2</v>
      </c>
      <c r="I2141" s="11" t="str">
        <f>VLOOKUP(A2141,'Medical Examinations'!$A$1:$L$2336,10,FALSE)</f>
        <v>No</v>
      </c>
      <c r="J2141" s="11" t="str">
        <f>VLOOKUP(A2141,'Medical Examinations'!$A$1:$L$2336,11,FALSE)</f>
        <v>Over Weight</v>
      </c>
      <c r="K2141" s="11" t="str">
        <f>VLOOKUP(A2141,'Medical Examinations'!$A$1:$L$2336,12,FALSE)</f>
        <v>Prediabetes</v>
      </c>
      <c r="L2141" s="10">
        <f ca="1">VLOOKUP(A2141,'Hospitalisation Details'!$A$1:$Q$2344,3,FALSE)</f>
        <v>1996</v>
      </c>
      <c r="M2141" s="10" t="str">
        <f ca="1">VLOOKUP(A2141,'Hospitalisation Details'!$A$1:$Q$2344,5,FALSE)</f>
        <v>Aug</v>
      </c>
      <c r="N2141" s="11">
        <f ca="1">VLOOKUP(A2141,'Hospitalisation Details'!$A$1:$Q$2344,6,FALSE)</f>
        <v>20</v>
      </c>
      <c r="O2141" s="17">
        <f ca="1">VLOOKUP(A2141,'Hospitalisation Details'!$A$1:$Q$2344,7,FALSE)</f>
        <v>35297</v>
      </c>
      <c r="P2141" s="11">
        <f ca="1">VLOOKUP(A2141,'Hospitalisation Details'!$A$1:$Q$2344,10,FALSE)</f>
        <v>36085.22</v>
      </c>
      <c r="Q2141" s="11" t="str">
        <f ca="1">VLOOKUP(A2141,'Hospitalisation Details'!$A$1:$Q$2344,12,FALSE)</f>
        <v>tier - 1</v>
      </c>
      <c r="R2141" s="11" t="str">
        <f ca="1">VLOOKUP(A2141,'Hospitalisation Details'!$A$1:$Q$2344,14,FALSE)</f>
        <v>tier - 1</v>
      </c>
      <c r="S2141" s="11">
        <f ca="1">VLOOKUP(A2141,'Hospitalisation Details'!$A$1:$Q$2344,17,FALSE)</f>
        <v>29</v>
      </c>
      <c r="T2141" s="11" t="str">
        <f ca="1">VLOOKUP(A2141,'Hospitalisation Details'!$A$1:$Q$2336,16,FALSE)</f>
        <v>R1011</v>
      </c>
    </row>
    <row r="2142" ht="15.5" spans="1:20">
      <c r="A2142" s="10" t="s">
        <v>7636</v>
      </c>
      <c r="B2142" s="11" t="str">
        <f>VLOOKUP(A2142,'Customer Names'!$H$6:$K$2340,3,FALSE)</f>
        <v>  Jennifer</v>
      </c>
      <c r="C2142" s="11">
        <f>VLOOKUP(A2142,'Medical Examinations'!$A$1:$L$2336,2,FALSE)</f>
        <v>39.49</v>
      </c>
      <c r="D2142" s="11">
        <f>VLOOKUP(A2142,'Medical Examinations'!$A$1:$L$2336,3,FALSE)</f>
        <v>4.48</v>
      </c>
      <c r="E2142" s="11" t="str">
        <f>VLOOKUP(A2142,'Medical Examinations'!$A$1:$L$2336,4,FALSE)</f>
        <v>yes</v>
      </c>
      <c r="F2142" s="11" t="str">
        <f>VLOOKUP(A2142,'Medical Examinations'!$A$1:$L$2336,5,FALSE)</f>
        <v>No</v>
      </c>
      <c r="G2142" s="11" t="str">
        <f>VLOOKUP(A2142,'Medical Examinations'!$A$1:$L$2336,6,FALSE)</f>
        <v>No</v>
      </c>
      <c r="H2142" s="11">
        <f>VLOOKUP(A2142,'Medical Examinations'!$A$1:$L$2336,8,FALSE)</f>
        <v>0</v>
      </c>
      <c r="I2142" s="11" t="str">
        <f>VLOOKUP(A2142,'Medical Examinations'!$A$1:$L$2336,10,FALSE)</f>
        <v>No</v>
      </c>
      <c r="J2142" s="11" t="str">
        <f>VLOOKUP(A2142,'Medical Examinations'!$A$1:$L$2336,11,FALSE)</f>
        <v>Obesity</v>
      </c>
      <c r="K2142" s="11" t="str">
        <f>VLOOKUP(A2142,'Medical Examinations'!$A$1:$L$2336,12,FALSE)</f>
        <v>Normal</v>
      </c>
      <c r="L2142" s="10">
        <f ca="1">VLOOKUP(A2142,'Hospitalisation Details'!$A$1:$Q$2344,3,FALSE)</f>
        <v>1979</v>
      </c>
      <c r="M2142" s="10" t="str">
        <f ca="1">VLOOKUP(A2142,'Hospitalisation Details'!$A$1:$Q$2344,5,FALSE)</f>
        <v>Nov</v>
      </c>
      <c r="N2142" s="11">
        <f ca="1">VLOOKUP(A2142,'Hospitalisation Details'!$A$1:$Q$2344,6,FALSE)</f>
        <v>4</v>
      </c>
      <c r="O2142" s="17">
        <f ca="1">VLOOKUP(A2142,'Hospitalisation Details'!$A$1:$Q$2344,7,FALSE)</f>
        <v>29163</v>
      </c>
      <c r="P2142" s="11">
        <f ca="1">VLOOKUP(A2142,'Hospitalisation Details'!$A$1:$Q$2344,10,FALSE)</f>
        <v>36090.49</v>
      </c>
      <c r="Q2142" s="11" t="str">
        <f ca="1">VLOOKUP(A2142,'Hospitalisation Details'!$A$1:$Q$2344,12,FALSE)</f>
        <v>tier - 2</v>
      </c>
      <c r="R2142" s="11" t="str">
        <f ca="1">VLOOKUP(A2142,'Hospitalisation Details'!$A$1:$Q$2344,14,FALSE)</f>
        <v>tier - 2</v>
      </c>
      <c r="S2142" s="11">
        <f ca="1">VLOOKUP(A2142,'Hospitalisation Details'!$A$1:$Q$2344,17,FALSE)</f>
        <v>46</v>
      </c>
      <c r="T2142" s="11" t="str">
        <f ca="1">VLOOKUP(A2142,'Hospitalisation Details'!$A$1:$Q$2336,16,FALSE)</f>
        <v>R1011</v>
      </c>
    </row>
    <row r="2143" ht="15.5" spans="1:20">
      <c r="A2143" s="10" t="s">
        <v>7639</v>
      </c>
      <c r="B2143" s="11" t="str">
        <f>VLOOKUP(A2143,'Customer Names'!$H$6:$K$2340,3,FALSE)</f>
        <v>  Tammy</v>
      </c>
      <c r="C2143" s="11">
        <f>VLOOKUP(A2143,'Medical Examinations'!$A$1:$L$2336,2,FALSE)</f>
        <v>34.87</v>
      </c>
      <c r="D2143" s="11">
        <f>VLOOKUP(A2143,'Medical Examinations'!$A$1:$L$2336,3,FALSE)</f>
        <v>5.51</v>
      </c>
      <c r="E2143" s="11" t="str">
        <f>VLOOKUP(A2143,'Medical Examinations'!$A$1:$L$2336,4,FALSE)</f>
        <v>yes</v>
      </c>
      <c r="F2143" s="11" t="str">
        <f>VLOOKUP(A2143,'Medical Examinations'!$A$1:$L$2336,5,FALSE)</f>
        <v>No</v>
      </c>
      <c r="G2143" s="11" t="str">
        <f>VLOOKUP(A2143,'Medical Examinations'!$A$1:$L$2336,6,FALSE)</f>
        <v>No</v>
      </c>
      <c r="H2143" s="11">
        <f>VLOOKUP(A2143,'Medical Examinations'!$A$1:$L$2336,8,FALSE)</f>
        <v>0</v>
      </c>
      <c r="I2143" s="11" t="str">
        <f>VLOOKUP(A2143,'Medical Examinations'!$A$1:$L$2336,10,FALSE)</f>
        <v>No</v>
      </c>
      <c r="J2143" s="11" t="str">
        <f>VLOOKUP(A2143,'Medical Examinations'!$A$1:$L$2336,11,FALSE)</f>
        <v>Obesity</v>
      </c>
      <c r="K2143" s="11" t="str">
        <f>VLOOKUP(A2143,'Medical Examinations'!$A$1:$L$2336,12,FALSE)</f>
        <v>Normal</v>
      </c>
      <c r="L2143" s="10">
        <f ca="1">VLOOKUP(A2143,'Hospitalisation Details'!$A$1:$Q$2344,3,FALSE)</f>
        <v>1997</v>
      </c>
      <c r="M2143" s="10" t="str">
        <f ca="1">VLOOKUP(A2143,'Hospitalisation Details'!$A$1:$Q$2344,5,FALSE)</f>
        <v>Jun</v>
      </c>
      <c r="N2143" s="11">
        <f ca="1">VLOOKUP(A2143,'Hospitalisation Details'!$A$1:$Q$2344,6,FALSE)</f>
        <v>12</v>
      </c>
      <c r="O2143" s="17">
        <f ca="1">VLOOKUP(A2143,'Hospitalisation Details'!$A$1:$Q$2344,7,FALSE)</f>
        <v>35593</v>
      </c>
      <c r="P2143" s="11">
        <f ca="1">VLOOKUP(A2143,'Hospitalisation Details'!$A$1:$Q$2344,10,FALSE)</f>
        <v>36124.57</v>
      </c>
      <c r="Q2143" s="11" t="str">
        <f ca="1">VLOOKUP(A2143,'Hospitalisation Details'!$A$1:$Q$2344,12,FALSE)</f>
        <v>tier - 1</v>
      </c>
      <c r="R2143" s="11" t="str">
        <f ca="1">VLOOKUP(A2143,'Hospitalisation Details'!$A$1:$Q$2344,14,FALSE)</f>
        <v>tier - 3</v>
      </c>
      <c r="S2143" s="11">
        <f ca="1">VLOOKUP(A2143,'Hospitalisation Details'!$A$1:$Q$2344,17,FALSE)</f>
        <v>28</v>
      </c>
      <c r="T2143" s="11" t="str">
        <f ca="1">VLOOKUP(A2143,'Hospitalisation Details'!$A$1:$Q$2336,16,FALSE)</f>
        <v>R1013</v>
      </c>
    </row>
    <row r="2144" ht="15.5" spans="1:20">
      <c r="A2144" s="10" t="s">
        <v>7642</v>
      </c>
      <c r="B2144" s="11" t="str">
        <f>VLOOKUP(A2144,'Customer Names'!$H$6:$K$2340,3,FALSE)</f>
        <v>  Lena</v>
      </c>
      <c r="C2144" s="11">
        <f>VLOOKUP(A2144,'Medical Examinations'!$A$1:$L$2336,2,FALSE)</f>
        <v>34.6</v>
      </c>
      <c r="D2144" s="11">
        <f>VLOOKUP(A2144,'Medical Examinations'!$A$1:$L$2336,3,FALSE)</f>
        <v>4.5</v>
      </c>
      <c r="E2144" s="11" t="str">
        <f>VLOOKUP(A2144,'Medical Examinations'!$A$1:$L$2336,4,FALSE)</f>
        <v>yes</v>
      </c>
      <c r="F2144" s="11" t="str">
        <f>VLOOKUP(A2144,'Medical Examinations'!$A$1:$L$2336,5,FALSE)</f>
        <v>No</v>
      </c>
      <c r="G2144" s="11" t="str">
        <f>VLOOKUP(A2144,'Medical Examinations'!$A$1:$L$2336,6,FALSE)</f>
        <v>No</v>
      </c>
      <c r="H2144" s="11">
        <f>VLOOKUP(A2144,'Medical Examinations'!$A$1:$L$2336,8,FALSE)</f>
        <v>0</v>
      </c>
      <c r="I2144" s="11" t="str">
        <f>VLOOKUP(A2144,'Medical Examinations'!$A$1:$L$2336,10,FALSE)</f>
        <v>No</v>
      </c>
      <c r="J2144" s="11" t="str">
        <f>VLOOKUP(A2144,'Medical Examinations'!$A$1:$L$2336,11,FALSE)</f>
        <v>Obesity</v>
      </c>
      <c r="K2144" s="11" t="str">
        <f>VLOOKUP(A2144,'Medical Examinations'!$A$1:$L$2336,12,FALSE)</f>
        <v>Normal</v>
      </c>
      <c r="L2144" s="10">
        <f ca="1">VLOOKUP(A2144,'Hospitalisation Details'!$A$1:$Q$2344,3,FALSE)</f>
        <v>2004</v>
      </c>
      <c r="M2144" s="10" t="str">
        <f ca="1">VLOOKUP(A2144,'Hospitalisation Details'!$A$1:$Q$2344,5,FALSE)</f>
        <v>Aug</v>
      </c>
      <c r="N2144" s="11">
        <f ca="1">VLOOKUP(A2144,'Hospitalisation Details'!$A$1:$Q$2344,6,FALSE)</f>
        <v>30</v>
      </c>
      <c r="O2144" s="17">
        <f ca="1">VLOOKUP(A2144,'Hospitalisation Details'!$A$1:$Q$2344,7,FALSE)</f>
        <v>38229</v>
      </c>
      <c r="P2144" s="11">
        <f ca="1">VLOOKUP(A2144,'Hospitalisation Details'!$A$1:$Q$2344,10,FALSE)</f>
        <v>36149.48</v>
      </c>
      <c r="Q2144" s="11" t="str">
        <f ca="1">VLOOKUP(A2144,'Hospitalisation Details'!$A$1:$Q$2344,12,FALSE)</f>
        <v>tier - 2</v>
      </c>
      <c r="R2144" s="11" t="str">
        <f ca="1">VLOOKUP(A2144,'Hospitalisation Details'!$A$1:$Q$2344,14,FALSE)</f>
        <v>tier - 2</v>
      </c>
      <c r="S2144" s="11">
        <f ca="1">VLOOKUP(A2144,'Hospitalisation Details'!$A$1:$Q$2344,17,FALSE)</f>
        <v>21</v>
      </c>
      <c r="T2144" s="11" t="str">
        <f ca="1">VLOOKUP(A2144,'Hospitalisation Details'!$A$1:$Q$2336,16,FALSE)</f>
        <v>R1013</v>
      </c>
    </row>
    <row r="2145" ht="15.5" spans="1:20">
      <c r="A2145" s="10" t="s">
        <v>7646</v>
      </c>
      <c r="B2145" s="11" t="str">
        <f>VLOOKUP(A2145,'Customer Names'!$H$6:$K$2340,3,FALSE)</f>
        <v>  Valentina</v>
      </c>
      <c r="C2145" s="11">
        <f>VLOOKUP(A2145,'Medical Examinations'!$A$1:$L$2336,2,FALSE)</f>
        <v>25.8</v>
      </c>
      <c r="D2145" s="11">
        <f>VLOOKUP(A2145,'Medical Examinations'!$A$1:$L$2336,3,FALSE)</f>
        <v>6.29</v>
      </c>
      <c r="E2145" s="11" t="str">
        <f>VLOOKUP(A2145,'Medical Examinations'!$A$1:$L$2336,4,FALSE)</f>
        <v>yes</v>
      </c>
      <c r="F2145" s="11" t="str">
        <f>VLOOKUP(A2145,'Medical Examinations'!$A$1:$L$2336,5,FALSE)</f>
        <v>No</v>
      </c>
      <c r="G2145" s="11" t="str">
        <f>VLOOKUP(A2145,'Medical Examinations'!$A$1:$L$2336,6,FALSE)</f>
        <v>No</v>
      </c>
      <c r="H2145" s="11">
        <f>VLOOKUP(A2145,'Medical Examinations'!$A$1:$L$2336,8,FALSE)</f>
        <v>0</v>
      </c>
      <c r="I2145" s="11" t="str">
        <f>VLOOKUP(A2145,'Medical Examinations'!$A$1:$L$2336,10,FALSE)</f>
        <v>No</v>
      </c>
      <c r="J2145" s="11" t="str">
        <f>VLOOKUP(A2145,'Medical Examinations'!$A$1:$L$2336,11,FALSE)</f>
        <v>Over Weight</v>
      </c>
      <c r="K2145" s="11" t="str">
        <f>VLOOKUP(A2145,'Medical Examinations'!$A$1:$L$2336,12,FALSE)</f>
        <v>Prediabetes</v>
      </c>
      <c r="L2145" s="10">
        <f ca="1">VLOOKUP(A2145,'Hospitalisation Details'!$A$1:$Q$2344,3,FALSE)</f>
        <v>1974</v>
      </c>
      <c r="M2145" s="10" t="str">
        <f ca="1">VLOOKUP(A2145,'Hospitalisation Details'!$A$1:$Q$2344,5,FALSE)</f>
        <v>Dec</v>
      </c>
      <c r="N2145" s="11">
        <f ca="1">VLOOKUP(A2145,'Hospitalisation Details'!$A$1:$Q$2344,6,FALSE)</f>
        <v>6</v>
      </c>
      <c r="O2145" s="17">
        <f ca="1">VLOOKUP(A2145,'Hospitalisation Details'!$A$1:$Q$2344,7,FALSE)</f>
        <v>27369</v>
      </c>
      <c r="P2145" s="11">
        <f ca="1">VLOOKUP(A2145,'Hospitalisation Details'!$A$1:$Q$2344,10,FALSE)</f>
        <v>36182.87</v>
      </c>
      <c r="Q2145" s="11" t="str">
        <f ca="1">VLOOKUP(A2145,'Hospitalisation Details'!$A$1:$Q$2344,12,FALSE)</f>
        <v>tier - 2</v>
      </c>
      <c r="R2145" s="11" t="str">
        <f ca="1">VLOOKUP(A2145,'Hospitalisation Details'!$A$1:$Q$2344,14,FALSE)</f>
        <v>tier - 3</v>
      </c>
      <c r="S2145" s="11">
        <f ca="1">VLOOKUP(A2145,'Hospitalisation Details'!$A$1:$Q$2344,17,FALSE)</f>
        <v>50</v>
      </c>
      <c r="T2145" s="11" t="str">
        <f ca="1">VLOOKUP(A2145,'Hospitalisation Details'!$A$1:$Q$2336,16,FALSE)</f>
        <v>R1012</v>
      </c>
    </row>
    <row r="2146" ht="15.5" spans="1:20">
      <c r="A2146" s="10" t="s">
        <v>7649</v>
      </c>
      <c r="B2146" s="11" t="str">
        <f>VLOOKUP(A2146,'Customer Names'!$H$6:$K$2340,3,FALSE)</f>
        <v>  Russell N</v>
      </c>
      <c r="C2146" s="11">
        <f>VLOOKUP(A2146,'Medical Examinations'!$A$1:$L$2336,2,FALSE)</f>
        <v>35.86</v>
      </c>
      <c r="D2146" s="11">
        <f>VLOOKUP(A2146,'Medical Examinations'!$A$1:$L$2336,3,FALSE)</f>
        <v>4.33</v>
      </c>
      <c r="E2146" s="11" t="str">
        <f>VLOOKUP(A2146,'Medical Examinations'!$A$1:$L$2336,4,FALSE)</f>
        <v>No</v>
      </c>
      <c r="F2146" s="11" t="str">
        <f>VLOOKUP(A2146,'Medical Examinations'!$A$1:$L$2336,5,FALSE)</f>
        <v>No</v>
      </c>
      <c r="G2146" s="11" t="str">
        <f>VLOOKUP(A2146,'Medical Examinations'!$A$1:$L$2336,6,FALSE)</f>
        <v>No</v>
      </c>
      <c r="H2146" s="11">
        <f>VLOOKUP(A2146,'Medical Examinations'!$A$1:$L$2336,8,FALSE)</f>
        <v>1</v>
      </c>
      <c r="I2146" s="11" t="str">
        <f>VLOOKUP(A2146,'Medical Examinations'!$A$1:$L$2336,10,FALSE)</f>
        <v>No</v>
      </c>
      <c r="J2146" s="11" t="str">
        <f>VLOOKUP(A2146,'Medical Examinations'!$A$1:$L$2336,11,FALSE)</f>
        <v>Obesity</v>
      </c>
      <c r="K2146" s="11" t="str">
        <f>VLOOKUP(A2146,'Medical Examinations'!$A$1:$L$2336,12,FALSE)</f>
        <v>Normal</v>
      </c>
      <c r="L2146" s="10">
        <f ca="1">VLOOKUP(A2146,'Hospitalisation Details'!$A$1:$Q$2344,3,FALSE)</f>
        <v>1999</v>
      </c>
      <c r="M2146" s="10" t="str">
        <f ca="1">VLOOKUP(A2146,'Hospitalisation Details'!$A$1:$Q$2344,5,FALSE)</f>
        <v>Oct</v>
      </c>
      <c r="N2146" s="11">
        <f ca="1">VLOOKUP(A2146,'Hospitalisation Details'!$A$1:$Q$2344,6,FALSE)</f>
        <v>1</v>
      </c>
      <c r="O2146" s="17">
        <f ca="1">VLOOKUP(A2146,'Hospitalisation Details'!$A$1:$Q$2344,7,FALSE)</f>
        <v>36434</v>
      </c>
      <c r="P2146" s="11">
        <f ca="1">VLOOKUP(A2146,'Hospitalisation Details'!$A$1:$Q$2344,10,FALSE)</f>
        <v>36189.1</v>
      </c>
      <c r="Q2146" s="11" t="str">
        <f ca="1">VLOOKUP(A2146,'Hospitalisation Details'!$A$1:$Q$2344,12,FALSE)</f>
        <v>tier - 1</v>
      </c>
      <c r="R2146" s="11" t="str">
        <f ca="1">VLOOKUP(A2146,'Hospitalisation Details'!$A$1:$Q$2344,14,FALSE)</f>
        <v>tier - 3</v>
      </c>
      <c r="S2146" s="11">
        <f ca="1">VLOOKUP(A2146,'Hospitalisation Details'!$A$1:$Q$2344,17,FALSE)</f>
        <v>26</v>
      </c>
      <c r="T2146" s="11" t="str">
        <f ca="1">VLOOKUP(A2146,'Hospitalisation Details'!$A$1:$Q$2336,16,FALSE)</f>
        <v>R1016</v>
      </c>
    </row>
    <row r="2147" ht="15.5" spans="1:20">
      <c r="A2147" s="10" t="s">
        <v>7652</v>
      </c>
      <c r="B2147" s="11" t="str">
        <f>VLOOKUP(A2147,'Customer Names'!$H$6:$K$2340,3,FALSE)</f>
        <v>  Scott R</v>
      </c>
      <c r="C2147" s="11">
        <f>VLOOKUP(A2147,'Medical Examinations'!$A$1:$L$2336,2,FALSE)</f>
        <v>40.47</v>
      </c>
      <c r="D2147" s="11">
        <f>VLOOKUP(A2147,'Medical Examinations'!$A$1:$L$2336,3,FALSE)</f>
        <v>11.15</v>
      </c>
      <c r="E2147" s="11" t="str">
        <f>VLOOKUP(A2147,'Medical Examinations'!$A$1:$L$2336,4,FALSE)</f>
        <v>No</v>
      </c>
      <c r="F2147" s="11" t="str">
        <f>VLOOKUP(A2147,'Medical Examinations'!$A$1:$L$2336,5,FALSE)</f>
        <v>No</v>
      </c>
      <c r="G2147" s="11" t="str">
        <f>VLOOKUP(A2147,'Medical Examinations'!$A$1:$L$2336,6,FALSE)</f>
        <v>No</v>
      </c>
      <c r="H2147" s="11">
        <f>VLOOKUP(A2147,'Medical Examinations'!$A$1:$L$2336,8,FALSE)</f>
        <v>0</v>
      </c>
      <c r="I2147" s="11" t="str">
        <f>VLOOKUP(A2147,'Medical Examinations'!$A$1:$L$2336,10,FALSE)</f>
        <v>No</v>
      </c>
      <c r="J2147" s="11" t="str">
        <f>VLOOKUP(A2147,'Medical Examinations'!$A$1:$L$2336,11,FALSE)</f>
        <v>Obesity</v>
      </c>
      <c r="K2147" s="11" t="str">
        <f>VLOOKUP(A2147,'Medical Examinations'!$A$1:$L$2336,12,FALSE)</f>
        <v>Diabetes</v>
      </c>
      <c r="L2147" s="10">
        <f ca="1">VLOOKUP(A2147,'Hospitalisation Details'!$A$1:$Q$2344,3,FALSE)</f>
        <v>1993</v>
      </c>
      <c r="M2147" s="10" t="str">
        <f ca="1">VLOOKUP(A2147,'Hospitalisation Details'!$A$1:$Q$2344,5,FALSE)</f>
        <v>Dec</v>
      </c>
      <c r="N2147" s="11">
        <f ca="1">VLOOKUP(A2147,'Hospitalisation Details'!$A$1:$Q$2344,6,FALSE)</f>
        <v>28</v>
      </c>
      <c r="O2147" s="17">
        <f ca="1">VLOOKUP(A2147,'Hospitalisation Details'!$A$1:$Q$2344,7,FALSE)</f>
        <v>34331</v>
      </c>
      <c r="P2147" s="11">
        <f ca="1">VLOOKUP(A2147,'Hospitalisation Details'!$A$1:$Q$2344,10,FALSE)</f>
        <v>36197.7</v>
      </c>
      <c r="Q2147" s="11" t="str">
        <f ca="1">VLOOKUP(A2147,'Hospitalisation Details'!$A$1:$Q$2344,12,FALSE)</f>
        <v>tier - 1</v>
      </c>
      <c r="R2147" s="11" t="str">
        <f ca="1">VLOOKUP(A2147,'Hospitalisation Details'!$A$1:$Q$2344,14,FALSE)</f>
        <v>tier - 3</v>
      </c>
      <c r="S2147" s="11">
        <f ca="1">VLOOKUP(A2147,'Hospitalisation Details'!$A$1:$Q$2344,17,FALSE)</f>
        <v>31</v>
      </c>
      <c r="T2147" s="11" t="str">
        <f ca="1">VLOOKUP(A2147,'Hospitalisation Details'!$A$1:$Q$2336,16,FALSE)</f>
        <v>R1011</v>
      </c>
    </row>
    <row r="2148" ht="15.5" spans="1:20">
      <c r="A2148" s="10" t="s">
        <v>7656</v>
      </c>
      <c r="B2148" s="11" t="str">
        <f>VLOOKUP(A2148,'Customer Names'!$H$6:$K$2340,3,FALSE)</f>
        <v>  Jose Francisco Sr</v>
      </c>
      <c r="C2148" s="11">
        <f>VLOOKUP(A2148,'Medical Examinations'!$A$1:$L$2336,2,FALSE)</f>
        <v>32.01</v>
      </c>
      <c r="D2148" s="11">
        <f>VLOOKUP(A2148,'Medical Examinations'!$A$1:$L$2336,3,FALSE)</f>
        <v>6.45</v>
      </c>
      <c r="E2148" s="11" t="str">
        <f>VLOOKUP(A2148,'Medical Examinations'!$A$1:$L$2336,4,FALSE)</f>
        <v>No</v>
      </c>
      <c r="F2148" s="11" t="str">
        <f>VLOOKUP(A2148,'Medical Examinations'!$A$1:$L$2336,5,FALSE)</f>
        <v>No</v>
      </c>
      <c r="G2148" s="11" t="str">
        <f>VLOOKUP(A2148,'Medical Examinations'!$A$1:$L$2336,6,FALSE)</f>
        <v>No</v>
      </c>
      <c r="H2148" s="11">
        <f>VLOOKUP(A2148,'Medical Examinations'!$A$1:$L$2336,8,FALSE)</f>
        <v>1</v>
      </c>
      <c r="I2148" s="11" t="str">
        <f>VLOOKUP(A2148,'Medical Examinations'!$A$1:$L$2336,10,FALSE)</f>
        <v>No</v>
      </c>
      <c r="J2148" s="11" t="str">
        <f>VLOOKUP(A2148,'Medical Examinations'!$A$1:$L$2336,11,FALSE)</f>
        <v>Obesity</v>
      </c>
      <c r="K2148" s="11" t="str">
        <f>VLOOKUP(A2148,'Medical Examinations'!$A$1:$L$2336,12,FALSE)</f>
        <v>Diabetes</v>
      </c>
      <c r="L2148" s="10">
        <f ca="1">VLOOKUP(A2148,'Hospitalisation Details'!$A$1:$Q$2344,3,FALSE)</f>
        <v>2003</v>
      </c>
      <c r="M2148" s="10" t="str">
        <f ca="1">VLOOKUP(A2148,'Hospitalisation Details'!$A$1:$Q$2344,5,FALSE)</f>
        <v>Sep</v>
      </c>
      <c r="N2148" s="11">
        <f ca="1">VLOOKUP(A2148,'Hospitalisation Details'!$A$1:$Q$2344,6,FALSE)</f>
        <v>5</v>
      </c>
      <c r="O2148" s="17">
        <f ca="1">VLOOKUP(A2148,'Hospitalisation Details'!$A$1:$Q$2344,7,FALSE)</f>
        <v>37869</v>
      </c>
      <c r="P2148" s="11">
        <f ca="1">VLOOKUP(A2148,'Hospitalisation Details'!$A$1:$Q$2344,10,FALSE)</f>
        <v>36219.41</v>
      </c>
      <c r="Q2148" s="11" t="str">
        <f ca="1">VLOOKUP(A2148,'Hospitalisation Details'!$A$1:$Q$2344,12,FALSE)</f>
        <v>tier - 1</v>
      </c>
      <c r="R2148" s="11" t="str">
        <f ca="1">VLOOKUP(A2148,'Hospitalisation Details'!$A$1:$Q$2344,14,FALSE)</f>
        <v>tier - 1</v>
      </c>
      <c r="S2148" s="11">
        <f ca="1">VLOOKUP(A2148,'Hospitalisation Details'!$A$1:$Q$2344,17,FALSE)</f>
        <v>22</v>
      </c>
      <c r="T2148" s="11" t="str">
        <f ca="1">VLOOKUP(A2148,'Hospitalisation Details'!$A$1:$Q$2336,16,FALSE)</f>
        <v>R1012</v>
      </c>
    </row>
    <row r="2149" ht="15.5" spans="1:20">
      <c r="A2149" s="10" t="s">
        <v>7660</v>
      </c>
      <c r="B2149" s="11" t="str">
        <f>VLOOKUP(A2149,'Customer Names'!$H$6:$K$2340,3,FALSE)</f>
        <v>  Paul J</v>
      </c>
      <c r="C2149" s="11">
        <f>VLOOKUP(A2149,'Medical Examinations'!$A$1:$L$2336,2,FALSE)</f>
        <v>33</v>
      </c>
      <c r="D2149" s="11">
        <f>VLOOKUP(A2149,'Medical Examinations'!$A$1:$L$2336,3,FALSE)</f>
        <v>9.27</v>
      </c>
      <c r="E2149" s="11" t="str">
        <f>VLOOKUP(A2149,'Medical Examinations'!$A$1:$L$2336,4,FALSE)</f>
        <v>No</v>
      </c>
      <c r="F2149" s="11" t="str">
        <f>VLOOKUP(A2149,'Medical Examinations'!$A$1:$L$2336,5,FALSE)</f>
        <v>No</v>
      </c>
      <c r="G2149" s="11" t="str">
        <f>VLOOKUP(A2149,'Medical Examinations'!$A$1:$L$2336,6,FALSE)</f>
        <v>No</v>
      </c>
      <c r="H2149" s="11">
        <f>VLOOKUP(A2149,'Medical Examinations'!$A$1:$L$2336,8,FALSE)</f>
        <v>0</v>
      </c>
      <c r="I2149" s="11" t="str">
        <f>VLOOKUP(A2149,'Medical Examinations'!$A$1:$L$2336,10,FALSE)</f>
        <v>No</v>
      </c>
      <c r="J2149" s="11" t="str">
        <f>VLOOKUP(A2149,'Medical Examinations'!$A$1:$L$2336,11,FALSE)</f>
        <v>Obesity</v>
      </c>
      <c r="K2149" s="11" t="str">
        <f>VLOOKUP(A2149,'Medical Examinations'!$A$1:$L$2336,12,FALSE)</f>
        <v>Diabetes</v>
      </c>
      <c r="L2149" s="10">
        <f ca="1">VLOOKUP(A2149,'Hospitalisation Details'!$A$1:$Q$2344,3,FALSE)</f>
        <v>2004</v>
      </c>
      <c r="M2149" s="10" t="str">
        <f ca="1">VLOOKUP(A2149,'Hospitalisation Details'!$A$1:$Q$2344,5,FALSE)</f>
        <v>Dec</v>
      </c>
      <c r="N2149" s="11">
        <f ca="1">VLOOKUP(A2149,'Hospitalisation Details'!$A$1:$Q$2344,6,FALSE)</f>
        <v>25</v>
      </c>
      <c r="O2149" s="17">
        <f ca="1">VLOOKUP(A2149,'Hospitalisation Details'!$A$1:$Q$2344,7,FALSE)</f>
        <v>38346</v>
      </c>
      <c r="P2149" s="11">
        <f ca="1">VLOOKUP(A2149,'Hospitalisation Details'!$A$1:$Q$2344,10,FALSE)</f>
        <v>36307.8</v>
      </c>
      <c r="Q2149" s="11" t="str">
        <f ca="1">VLOOKUP(A2149,'Hospitalisation Details'!$A$1:$Q$2344,12,FALSE)</f>
        <v>tier - 1</v>
      </c>
      <c r="R2149" s="11" t="str">
        <f ca="1">VLOOKUP(A2149,'Hospitalisation Details'!$A$1:$Q$2344,14,FALSE)</f>
        <v>tier - 2</v>
      </c>
      <c r="S2149" s="11">
        <f ca="1">VLOOKUP(A2149,'Hospitalisation Details'!$A$1:$Q$2344,17,FALSE)</f>
        <v>20</v>
      </c>
      <c r="T2149" s="11" t="str">
        <f ca="1">VLOOKUP(A2149,'Hospitalisation Details'!$A$1:$Q$2336,16,FALSE)</f>
        <v>R1013</v>
      </c>
    </row>
    <row r="2150" ht="15.5" spans="1:20">
      <c r="A2150" s="10" t="s">
        <v>7664</v>
      </c>
      <c r="B2150" s="11" t="str">
        <f>VLOOKUP(A2150,'Customer Names'!$H$6:$K$2340,3,FALSE)</f>
        <v>  Adam</v>
      </c>
      <c r="C2150" s="11">
        <f>VLOOKUP(A2150,'Medical Examinations'!$A$1:$L$2336,2,FALSE)</f>
        <v>29.3</v>
      </c>
      <c r="D2150" s="11">
        <f>VLOOKUP(A2150,'Medical Examinations'!$A$1:$L$2336,3,FALSE)</f>
        <v>6.15</v>
      </c>
      <c r="E2150" s="11" t="str">
        <f>VLOOKUP(A2150,'Medical Examinations'!$A$1:$L$2336,4,FALSE)</f>
        <v>No</v>
      </c>
      <c r="F2150" s="11" t="str">
        <f>VLOOKUP(A2150,'Medical Examinations'!$A$1:$L$2336,5,FALSE)</f>
        <v>No</v>
      </c>
      <c r="G2150" s="11" t="str">
        <f>VLOOKUP(A2150,'Medical Examinations'!$A$1:$L$2336,6,FALSE)</f>
        <v>No</v>
      </c>
      <c r="H2150" s="11">
        <f>VLOOKUP(A2150,'Medical Examinations'!$A$1:$L$2336,8,FALSE)</f>
        <v>1</v>
      </c>
      <c r="I2150" s="11" t="str">
        <f>VLOOKUP(A2150,'Medical Examinations'!$A$1:$L$2336,10,FALSE)</f>
        <v>No</v>
      </c>
      <c r="J2150" s="11" t="str">
        <f>VLOOKUP(A2150,'Medical Examinations'!$A$1:$L$2336,11,FALSE)</f>
        <v>Over Weight</v>
      </c>
      <c r="K2150" s="11" t="str">
        <f>VLOOKUP(A2150,'Medical Examinations'!$A$1:$L$2336,12,FALSE)</f>
        <v>Prediabetes</v>
      </c>
      <c r="L2150" s="10">
        <f ca="1">VLOOKUP(A2150,'Hospitalisation Details'!$A$1:$Q$2344,3,FALSE)</f>
        <v>1992</v>
      </c>
      <c r="M2150" s="10" t="str">
        <f ca="1">VLOOKUP(A2150,'Hospitalisation Details'!$A$1:$Q$2344,5,FALSE)</f>
        <v>Jun</v>
      </c>
      <c r="N2150" s="11">
        <f ca="1">VLOOKUP(A2150,'Hospitalisation Details'!$A$1:$Q$2344,6,FALSE)</f>
        <v>16</v>
      </c>
      <c r="O2150" s="17">
        <f ca="1">VLOOKUP(A2150,'Hospitalisation Details'!$A$1:$Q$2344,7,FALSE)</f>
        <v>33771</v>
      </c>
      <c r="P2150" s="11">
        <f ca="1">VLOOKUP(A2150,'Hospitalisation Details'!$A$1:$Q$2344,10,FALSE)</f>
        <v>36314.05</v>
      </c>
      <c r="Q2150" s="11" t="str">
        <f ca="1">VLOOKUP(A2150,'Hospitalisation Details'!$A$1:$Q$2344,12,FALSE)</f>
        <v>tier - 2</v>
      </c>
      <c r="R2150" s="11" t="str">
        <f ca="1">VLOOKUP(A2150,'Hospitalisation Details'!$A$1:$Q$2344,14,FALSE)</f>
        <v>tier - 2</v>
      </c>
      <c r="S2150" s="11">
        <f ca="1">VLOOKUP(A2150,'Hospitalisation Details'!$A$1:$Q$2344,17,FALSE)</f>
        <v>33</v>
      </c>
      <c r="T2150" s="11" t="str">
        <f ca="1">VLOOKUP(A2150,'Hospitalisation Details'!$A$1:$Q$2336,16,FALSE)</f>
        <v>R1011</v>
      </c>
    </row>
    <row r="2151" ht="15.5" spans="1:20">
      <c r="A2151" s="10" t="s">
        <v>7668</v>
      </c>
      <c r="B2151" s="11" t="str">
        <f>VLOOKUP(A2151,'Customer Names'!$H$6:$K$2340,3,FALSE)</f>
        <v>  Edward J</v>
      </c>
      <c r="C2151" s="11">
        <f>VLOOKUP(A2151,'Medical Examinations'!$A$1:$L$2336,2,FALSE)</f>
        <v>25.8</v>
      </c>
      <c r="D2151" s="11">
        <f>VLOOKUP(A2151,'Medical Examinations'!$A$1:$L$2336,3,FALSE)</f>
        <v>4.13</v>
      </c>
      <c r="E2151" s="11" t="str">
        <f>VLOOKUP(A2151,'Medical Examinations'!$A$1:$L$2336,4,FALSE)</f>
        <v>No</v>
      </c>
      <c r="F2151" s="11" t="str">
        <f>VLOOKUP(A2151,'Medical Examinations'!$A$1:$L$2336,5,FALSE)</f>
        <v>No</v>
      </c>
      <c r="G2151" s="11" t="str">
        <f>VLOOKUP(A2151,'Medical Examinations'!$A$1:$L$2336,6,FALSE)</f>
        <v>No</v>
      </c>
      <c r="H2151" s="11">
        <f>VLOOKUP(A2151,'Medical Examinations'!$A$1:$L$2336,8,FALSE)</f>
        <v>1</v>
      </c>
      <c r="I2151" s="11" t="str">
        <f>VLOOKUP(A2151,'Medical Examinations'!$A$1:$L$2336,10,FALSE)</f>
        <v>No</v>
      </c>
      <c r="J2151" s="11" t="str">
        <f>VLOOKUP(A2151,'Medical Examinations'!$A$1:$L$2336,11,FALSE)</f>
        <v>Over Weight</v>
      </c>
      <c r="K2151" s="11" t="str">
        <f>VLOOKUP(A2151,'Medical Examinations'!$A$1:$L$2336,12,FALSE)</f>
        <v>Normal</v>
      </c>
      <c r="L2151" s="10">
        <f ca="1">VLOOKUP(A2151,'Hospitalisation Details'!$A$1:$Q$2344,3,FALSE)</f>
        <v>1967</v>
      </c>
      <c r="M2151" s="10" t="str">
        <f ca="1">VLOOKUP(A2151,'Hospitalisation Details'!$A$1:$Q$2344,5,FALSE)</f>
        <v>Oct</v>
      </c>
      <c r="N2151" s="11">
        <f ca="1">VLOOKUP(A2151,'Hospitalisation Details'!$A$1:$Q$2344,6,FALSE)</f>
        <v>18</v>
      </c>
      <c r="O2151" s="17">
        <f ca="1">VLOOKUP(A2151,'Hospitalisation Details'!$A$1:$Q$2344,7,FALSE)</f>
        <v>24763</v>
      </c>
      <c r="P2151" s="11">
        <f ca="1">VLOOKUP(A2151,'Hospitalisation Details'!$A$1:$Q$2344,10,FALSE)</f>
        <v>36332.45</v>
      </c>
      <c r="Q2151" s="11" t="str">
        <f ca="1">VLOOKUP(A2151,'Hospitalisation Details'!$A$1:$Q$2344,12,FALSE)</f>
        <v>tier - 1</v>
      </c>
      <c r="R2151" s="11" t="str">
        <f ca="1">VLOOKUP(A2151,'Hospitalisation Details'!$A$1:$Q$2344,14,FALSE)</f>
        <v>tier - 3</v>
      </c>
      <c r="S2151" s="11">
        <f ca="1">VLOOKUP(A2151,'Hospitalisation Details'!$A$1:$Q$2344,17,FALSE)</f>
        <v>58</v>
      </c>
      <c r="T2151" s="11" t="str">
        <f ca="1">VLOOKUP(A2151,'Hospitalisation Details'!$A$1:$Q$2336,16,FALSE)</f>
        <v>R1011</v>
      </c>
    </row>
    <row r="2152" ht="15.5" spans="1:20">
      <c r="A2152" s="10" t="s">
        <v>7672</v>
      </c>
      <c r="B2152" s="11" t="str">
        <f>VLOOKUP(A2152,'Customer Names'!$H$6:$K$2340,3,FALSE)</f>
        <v>  Patrick A</v>
      </c>
      <c r="C2152" s="11">
        <f>VLOOKUP(A2152,'Medical Examinations'!$A$1:$L$2336,2,FALSE)</f>
        <v>23.4</v>
      </c>
      <c r="D2152" s="11">
        <f>VLOOKUP(A2152,'Medical Examinations'!$A$1:$L$2336,3,FALSE)</f>
        <v>4.24</v>
      </c>
      <c r="E2152" s="11" t="str">
        <f>VLOOKUP(A2152,'Medical Examinations'!$A$1:$L$2336,4,FALSE)</f>
        <v>No</v>
      </c>
      <c r="F2152" s="11" t="str">
        <f>VLOOKUP(A2152,'Medical Examinations'!$A$1:$L$2336,5,FALSE)</f>
        <v>No</v>
      </c>
      <c r="G2152" s="11" t="str">
        <f>VLOOKUP(A2152,'Medical Examinations'!$A$1:$L$2336,6,FALSE)</f>
        <v>No</v>
      </c>
      <c r="H2152" s="11">
        <f>VLOOKUP(A2152,'Medical Examinations'!$A$1:$L$2336,8,FALSE)</f>
        <v>1</v>
      </c>
      <c r="I2152" s="11" t="str">
        <f>VLOOKUP(A2152,'Medical Examinations'!$A$1:$L$2336,10,FALSE)</f>
        <v>No</v>
      </c>
      <c r="J2152" s="11" t="str">
        <f>VLOOKUP(A2152,'Medical Examinations'!$A$1:$L$2336,11,FALSE)</f>
        <v>Normal Weight</v>
      </c>
      <c r="K2152" s="11" t="str">
        <f>VLOOKUP(A2152,'Medical Examinations'!$A$1:$L$2336,12,FALSE)</f>
        <v>Normal</v>
      </c>
      <c r="L2152" s="10">
        <f ca="1">VLOOKUP(A2152,'Hospitalisation Details'!$A$1:$Q$2344,3,FALSE)</f>
        <v>1975</v>
      </c>
      <c r="M2152" s="10" t="str">
        <f ca="1">VLOOKUP(A2152,'Hospitalisation Details'!$A$1:$Q$2344,5,FALSE)</f>
        <v>Jun</v>
      </c>
      <c r="N2152" s="11">
        <f ca="1">VLOOKUP(A2152,'Hospitalisation Details'!$A$1:$Q$2344,6,FALSE)</f>
        <v>5</v>
      </c>
      <c r="O2152" s="17">
        <f ca="1">VLOOKUP(A2152,'Hospitalisation Details'!$A$1:$Q$2344,7,FALSE)</f>
        <v>27550</v>
      </c>
      <c r="P2152" s="11">
        <f ca="1">VLOOKUP(A2152,'Hospitalisation Details'!$A$1:$Q$2344,10,FALSE)</f>
        <v>36350.71</v>
      </c>
      <c r="Q2152" s="11" t="str">
        <f ca="1">VLOOKUP(A2152,'Hospitalisation Details'!$A$1:$Q$2344,12,FALSE)</f>
        <v>tier - 1</v>
      </c>
      <c r="R2152" s="11" t="str">
        <f ca="1">VLOOKUP(A2152,'Hospitalisation Details'!$A$1:$Q$2344,14,FALSE)</f>
        <v>tier - 2</v>
      </c>
      <c r="S2152" s="11">
        <f ca="1">VLOOKUP(A2152,'Hospitalisation Details'!$A$1:$Q$2344,17,FALSE)</f>
        <v>50</v>
      </c>
      <c r="T2152" s="11" t="str">
        <f ca="1">VLOOKUP(A2152,'Hospitalisation Details'!$A$1:$Q$2336,16,FALSE)</f>
        <v>R1011</v>
      </c>
    </row>
    <row r="2153" ht="15.5" spans="1:20">
      <c r="A2153" s="10" t="s">
        <v>7676</v>
      </c>
      <c r="B2153" s="11" t="str">
        <f>VLOOKUP(A2153,'Customer Names'!$H$6:$K$2340,3,FALSE)</f>
        <v>  Geraint H</v>
      </c>
      <c r="C2153" s="11">
        <f>VLOOKUP(A2153,'Medical Examinations'!$A$1:$L$2336,2,FALSE)</f>
        <v>27.93</v>
      </c>
      <c r="D2153" s="11">
        <f>VLOOKUP(A2153,'Medical Examinations'!$A$1:$L$2336,3,FALSE)</f>
        <v>9.88</v>
      </c>
      <c r="E2153" s="11" t="str">
        <f>VLOOKUP(A2153,'Medical Examinations'!$A$1:$L$2336,4,FALSE)</f>
        <v>No</v>
      </c>
      <c r="F2153" s="11" t="str">
        <f>VLOOKUP(A2153,'Medical Examinations'!$A$1:$L$2336,5,FALSE)</f>
        <v>No</v>
      </c>
      <c r="G2153" s="11" t="str">
        <f>VLOOKUP(A2153,'Medical Examinations'!$A$1:$L$2336,6,FALSE)</f>
        <v>No</v>
      </c>
      <c r="H2153" s="11">
        <f>VLOOKUP(A2153,'Medical Examinations'!$A$1:$L$2336,8,FALSE)</f>
        <v>0</v>
      </c>
      <c r="I2153" s="11" t="str">
        <f>VLOOKUP(A2153,'Medical Examinations'!$A$1:$L$2336,10,FALSE)</f>
        <v>No</v>
      </c>
      <c r="J2153" s="11" t="str">
        <f>VLOOKUP(A2153,'Medical Examinations'!$A$1:$L$2336,11,FALSE)</f>
        <v>Over Weight</v>
      </c>
      <c r="K2153" s="11" t="str">
        <f>VLOOKUP(A2153,'Medical Examinations'!$A$1:$L$2336,12,FALSE)</f>
        <v>Diabetes</v>
      </c>
      <c r="L2153" s="10">
        <f ca="1">VLOOKUP(A2153,'Hospitalisation Details'!$A$1:$Q$2344,3,FALSE)</f>
        <v>2003</v>
      </c>
      <c r="M2153" s="10" t="str">
        <f ca="1">VLOOKUP(A2153,'Hospitalisation Details'!$A$1:$Q$2344,5,FALSE)</f>
        <v>Dec</v>
      </c>
      <c r="N2153" s="11">
        <f ca="1">VLOOKUP(A2153,'Hospitalisation Details'!$A$1:$Q$2344,6,FALSE)</f>
        <v>9</v>
      </c>
      <c r="O2153" s="17">
        <f ca="1">VLOOKUP(A2153,'Hospitalisation Details'!$A$1:$Q$2344,7,FALSE)</f>
        <v>37964</v>
      </c>
      <c r="P2153" s="11">
        <f ca="1">VLOOKUP(A2153,'Hospitalisation Details'!$A$1:$Q$2344,10,FALSE)</f>
        <v>36397.58</v>
      </c>
      <c r="Q2153" s="11" t="str">
        <f ca="1">VLOOKUP(A2153,'Hospitalisation Details'!$A$1:$Q$2344,12,FALSE)</f>
        <v>tier - 2</v>
      </c>
      <c r="R2153" s="11" t="str">
        <f ca="1">VLOOKUP(A2153,'Hospitalisation Details'!$A$1:$Q$2344,14,FALSE)</f>
        <v>tier - 3</v>
      </c>
      <c r="S2153" s="11">
        <f ca="1">VLOOKUP(A2153,'Hospitalisation Details'!$A$1:$Q$2344,17,FALSE)</f>
        <v>21</v>
      </c>
      <c r="T2153" s="11" t="str">
        <f ca="1">VLOOKUP(A2153,'Hospitalisation Details'!$A$1:$Q$2336,16,FALSE)</f>
        <v>R1011</v>
      </c>
    </row>
    <row r="2154" ht="15.5" spans="1:20">
      <c r="A2154" s="10" t="s">
        <v>7680</v>
      </c>
      <c r="B2154" s="11" t="str">
        <f>VLOOKUP(A2154,'Customer Names'!$H$6:$K$2340,3,FALSE)</f>
        <v>  Dj</v>
      </c>
      <c r="C2154" s="11">
        <f>VLOOKUP(A2154,'Medical Examinations'!$A$1:$L$2336,2,FALSE)</f>
        <v>22</v>
      </c>
      <c r="D2154" s="11">
        <f>VLOOKUP(A2154,'Medical Examinations'!$A$1:$L$2336,3,FALSE)</f>
        <v>9.5</v>
      </c>
      <c r="E2154" s="11" t="str">
        <f>VLOOKUP(A2154,'Medical Examinations'!$A$1:$L$2336,4,FALSE)</f>
        <v>No</v>
      </c>
      <c r="F2154" s="11" t="str">
        <f>VLOOKUP(A2154,'Medical Examinations'!$A$1:$L$2336,5,FALSE)</f>
        <v>No</v>
      </c>
      <c r="G2154" s="11" t="str">
        <f>VLOOKUP(A2154,'Medical Examinations'!$A$1:$L$2336,6,FALSE)</f>
        <v>No</v>
      </c>
      <c r="H2154" s="11">
        <f>VLOOKUP(A2154,'Medical Examinations'!$A$1:$L$2336,8,FALSE)</f>
        <v>0</v>
      </c>
      <c r="I2154" s="11" t="str">
        <f>VLOOKUP(A2154,'Medical Examinations'!$A$1:$L$2336,10,FALSE)</f>
        <v>No</v>
      </c>
      <c r="J2154" s="11" t="str">
        <f>VLOOKUP(A2154,'Medical Examinations'!$A$1:$L$2336,11,FALSE)</f>
        <v>Normal Weight</v>
      </c>
      <c r="K2154" s="11" t="str">
        <f>VLOOKUP(A2154,'Medical Examinations'!$A$1:$L$2336,12,FALSE)</f>
        <v>Diabetes</v>
      </c>
      <c r="L2154" s="10">
        <f ca="1">VLOOKUP(A2154,'Hospitalisation Details'!$A$1:$Q$2344,3,FALSE)</f>
        <v>1962</v>
      </c>
      <c r="M2154" s="10" t="str">
        <f ca="1">VLOOKUP(A2154,'Hospitalisation Details'!$A$1:$Q$2344,5,FALSE)</f>
        <v>Nov</v>
      </c>
      <c r="N2154" s="11">
        <f ca="1">VLOOKUP(A2154,'Hospitalisation Details'!$A$1:$Q$2344,6,FALSE)</f>
        <v>19</v>
      </c>
      <c r="O2154" s="17">
        <f ca="1">VLOOKUP(A2154,'Hospitalisation Details'!$A$1:$Q$2344,7,FALSE)</f>
        <v>22969</v>
      </c>
      <c r="P2154" s="11">
        <f ca="1">VLOOKUP(A2154,'Hospitalisation Details'!$A$1:$Q$2344,10,FALSE)</f>
        <v>36445.55</v>
      </c>
      <c r="Q2154" s="11" t="str">
        <f ca="1">VLOOKUP(A2154,'Hospitalisation Details'!$A$1:$Q$2344,12,FALSE)</f>
        <v>tier - 2</v>
      </c>
      <c r="R2154" s="11" t="str">
        <f ca="1">VLOOKUP(A2154,'Hospitalisation Details'!$A$1:$Q$2344,14,FALSE)</f>
        <v>tier - 2</v>
      </c>
      <c r="S2154" s="11">
        <f ca="1">VLOOKUP(A2154,'Hospitalisation Details'!$A$1:$Q$2344,17,FALSE)</f>
        <v>62</v>
      </c>
      <c r="T2154" s="11" t="str">
        <f ca="1">VLOOKUP(A2154,'Hospitalisation Details'!$A$1:$Q$2336,16,FALSE)</f>
        <v>R1011</v>
      </c>
    </row>
    <row r="2155" ht="15.5" spans="1:20">
      <c r="A2155" s="10" t="s">
        <v>7683</v>
      </c>
      <c r="B2155" s="11" t="str">
        <f>VLOOKUP(A2155,'Customer Names'!$H$6:$K$2340,3,FALSE)</f>
        <v>  Zachary A</v>
      </c>
      <c r="C2155" s="11">
        <f>VLOOKUP(A2155,'Medical Examinations'!$A$1:$L$2336,2,FALSE)</f>
        <v>36.86</v>
      </c>
      <c r="D2155" s="11">
        <f>VLOOKUP(A2155,'Medical Examinations'!$A$1:$L$2336,3,FALSE)</f>
        <v>4.97</v>
      </c>
      <c r="E2155" s="11" t="str">
        <f>VLOOKUP(A2155,'Medical Examinations'!$A$1:$L$2336,4,FALSE)</f>
        <v>yes</v>
      </c>
      <c r="F2155" s="11" t="str">
        <f>VLOOKUP(A2155,'Medical Examinations'!$A$1:$L$2336,5,FALSE)</f>
        <v>No</v>
      </c>
      <c r="G2155" s="11" t="str">
        <f>VLOOKUP(A2155,'Medical Examinations'!$A$1:$L$2336,6,FALSE)</f>
        <v>No</v>
      </c>
      <c r="H2155" s="11">
        <f>VLOOKUP(A2155,'Medical Examinations'!$A$1:$L$2336,8,FALSE)</f>
        <v>0</v>
      </c>
      <c r="I2155" s="11" t="str">
        <f>VLOOKUP(A2155,'Medical Examinations'!$A$1:$L$2336,10,FALSE)</f>
        <v>No</v>
      </c>
      <c r="J2155" s="11" t="str">
        <f>VLOOKUP(A2155,'Medical Examinations'!$A$1:$L$2336,11,FALSE)</f>
        <v>Obesity</v>
      </c>
      <c r="K2155" s="11" t="str">
        <f>VLOOKUP(A2155,'Medical Examinations'!$A$1:$L$2336,12,FALSE)</f>
        <v>Normal</v>
      </c>
      <c r="L2155" s="10">
        <f ca="1">VLOOKUP(A2155,'Hospitalisation Details'!$A$1:$Q$2344,3,FALSE)</f>
        <v>1973</v>
      </c>
      <c r="M2155" s="10" t="str">
        <f ca="1">VLOOKUP(A2155,'Hospitalisation Details'!$A$1:$Q$2344,5,FALSE)</f>
        <v>Aug</v>
      </c>
      <c r="N2155" s="11">
        <f ca="1">VLOOKUP(A2155,'Hospitalisation Details'!$A$1:$Q$2344,6,FALSE)</f>
        <v>9</v>
      </c>
      <c r="O2155" s="17">
        <f ca="1">VLOOKUP(A2155,'Hospitalisation Details'!$A$1:$Q$2344,7,FALSE)</f>
        <v>26885</v>
      </c>
      <c r="P2155" s="11">
        <f ca="1">VLOOKUP(A2155,'Hospitalisation Details'!$A$1:$Q$2344,10,FALSE)</f>
        <v>36541.55</v>
      </c>
      <c r="Q2155" s="11" t="str">
        <f ca="1">VLOOKUP(A2155,'Hospitalisation Details'!$A$1:$Q$2344,12,FALSE)</f>
        <v>tier - 2</v>
      </c>
      <c r="R2155" s="11" t="str">
        <f ca="1">VLOOKUP(A2155,'Hospitalisation Details'!$A$1:$Q$2344,14,FALSE)</f>
        <v>tier - 3</v>
      </c>
      <c r="S2155" s="11">
        <f ca="1">VLOOKUP(A2155,'Hospitalisation Details'!$A$1:$Q$2344,17,FALSE)</f>
        <v>52</v>
      </c>
      <c r="T2155" s="11" t="str">
        <f ca="1">VLOOKUP(A2155,'Hospitalisation Details'!$A$1:$Q$2336,16,FALSE)</f>
        <v>R1011</v>
      </c>
    </row>
    <row r="2156" ht="15.5" spans="1:20">
      <c r="A2156" s="10" t="s">
        <v>7686</v>
      </c>
      <c r="B2156" s="11" t="str">
        <f>VLOOKUP(A2156,'Customer Names'!$H$6:$K$2340,3,FALSE)</f>
        <v>  Brian W</v>
      </c>
      <c r="C2156" s="11">
        <f>VLOOKUP(A2156,'Medical Examinations'!$A$1:$L$2336,2,FALSE)</f>
        <v>31.255</v>
      </c>
      <c r="D2156" s="11">
        <f>VLOOKUP(A2156,'Medical Examinations'!$A$1:$L$2336,3,FALSE)</f>
        <v>5.49</v>
      </c>
      <c r="E2156" s="11" t="str">
        <f>VLOOKUP(A2156,'Medical Examinations'!$A$1:$L$2336,4,FALSE)</f>
        <v>yes</v>
      </c>
      <c r="F2156" s="11" t="str">
        <f>VLOOKUP(A2156,'Medical Examinations'!$A$1:$L$2336,5,FALSE)</f>
        <v>No</v>
      </c>
      <c r="G2156" s="11" t="str">
        <f>VLOOKUP(A2156,'Medical Examinations'!$A$1:$L$2336,6,FALSE)</f>
        <v>No</v>
      </c>
      <c r="H2156" s="11">
        <f>VLOOKUP(A2156,'Medical Examinations'!$A$1:$L$2336,8,FALSE)</f>
        <v>0</v>
      </c>
      <c r="I2156" s="11" t="str">
        <f>VLOOKUP(A2156,'Medical Examinations'!$A$1:$L$2336,10,FALSE)</f>
        <v>No</v>
      </c>
      <c r="J2156" s="11" t="str">
        <f>VLOOKUP(A2156,'Medical Examinations'!$A$1:$L$2336,11,FALSE)</f>
        <v>Obesity</v>
      </c>
      <c r="K2156" s="11" t="str">
        <f>VLOOKUP(A2156,'Medical Examinations'!$A$1:$L$2336,12,FALSE)</f>
        <v>Normal</v>
      </c>
      <c r="L2156" s="10">
        <f ca="1">VLOOKUP(A2156,'Hospitalisation Details'!$A$1:$Q$2344,3,FALSE)</f>
        <v>1992</v>
      </c>
      <c r="M2156" s="10" t="str">
        <f ca="1">VLOOKUP(A2156,'Hospitalisation Details'!$A$1:$Q$2344,5,FALSE)</f>
        <v>Oct</v>
      </c>
      <c r="N2156" s="11">
        <f ca="1">VLOOKUP(A2156,'Hospitalisation Details'!$A$1:$Q$2344,6,FALSE)</f>
        <v>9</v>
      </c>
      <c r="O2156" s="17">
        <f ca="1">VLOOKUP(A2156,'Hospitalisation Details'!$A$1:$Q$2344,7,FALSE)</f>
        <v>33886</v>
      </c>
      <c r="P2156" s="11">
        <f ca="1">VLOOKUP(A2156,'Hospitalisation Details'!$A$1:$Q$2344,10,FALSE)</f>
        <v>36572.8</v>
      </c>
      <c r="Q2156" s="11" t="str">
        <f ca="1">VLOOKUP(A2156,'Hospitalisation Details'!$A$1:$Q$2344,12,FALSE)</f>
        <v>tier - 1</v>
      </c>
      <c r="R2156" s="11" t="str">
        <f ca="1">VLOOKUP(A2156,'Hospitalisation Details'!$A$1:$Q$2344,14,FALSE)</f>
        <v>tier - 2</v>
      </c>
      <c r="S2156" s="11">
        <f ca="1">VLOOKUP(A2156,'Hospitalisation Details'!$A$1:$Q$2344,17,FALSE)</f>
        <v>33</v>
      </c>
      <c r="T2156" s="11" t="str">
        <f ca="1">VLOOKUP(A2156,'Hospitalisation Details'!$A$1:$Q$2336,16,FALSE)</f>
        <v>R1011</v>
      </c>
    </row>
    <row r="2157" ht="15.5" spans="1:20">
      <c r="A2157" s="10" t="s">
        <v>7690</v>
      </c>
      <c r="B2157" s="11" t="str">
        <f>VLOOKUP(A2157,'Customer Names'!$H$6:$K$2340,3,FALSE)</f>
        <v>  Joe</v>
      </c>
      <c r="C2157" s="11">
        <f>VLOOKUP(A2157,'Medical Examinations'!$A$1:$L$2336,2,FALSE)</f>
        <v>23.06</v>
      </c>
      <c r="D2157" s="11">
        <f>VLOOKUP(A2157,'Medical Examinations'!$A$1:$L$2336,3,FALSE)</f>
        <v>4.47</v>
      </c>
      <c r="E2157" s="11" t="str">
        <f>VLOOKUP(A2157,'Medical Examinations'!$A$1:$L$2336,4,FALSE)</f>
        <v>No</v>
      </c>
      <c r="F2157" s="11" t="str">
        <f>VLOOKUP(A2157,'Medical Examinations'!$A$1:$L$2336,5,FALSE)</f>
        <v>No</v>
      </c>
      <c r="G2157" s="11" t="str">
        <f>VLOOKUP(A2157,'Medical Examinations'!$A$1:$L$2336,6,FALSE)</f>
        <v>No</v>
      </c>
      <c r="H2157" s="11">
        <f>VLOOKUP(A2157,'Medical Examinations'!$A$1:$L$2336,8,FALSE)</f>
        <v>0</v>
      </c>
      <c r="I2157" s="11" t="str">
        <f>VLOOKUP(A2157,'Medical Examinations'!$A$1:$L$2336,10,FALSE)</f>
        <v>No</v>
      </c>
      <c r="J2157" s="11" t="str">
        <f>VLOOKUP(A2157,'Medical Examinations'!$A$1:$L$2336,11,FALSE)</f>
        <v>Normal Weight</v>
      </c>
      <c r="K2157" s="11" t="str">
        <f>VLOOKUP(A2157,'Medical Examinations'!$A$1:$L$2336,12,FALSE)</f>
        <v>Normal</v>
      </c>
      <c r="L2157" s="10">
        <f ca="1">VLOOKUP(A2157,'Hospitalisation Details'!$A$1:$Q$2344,3,FALSE)</f>
        <v>1961</v>
      </c>
      <c r="M2157" s="10" t="str">
        <f ca="1">VLOOKUP(A2157,'Hospitalisation Details'!$A$1:$Q$2344,5,FALSE)</f>
        <v>Jul</v>
      </c>
      <c r="N2157" s="11">
        <f ca="1">VLOOKUP(A2157,'Hospitalisation Details'!$A$1:$Q$2344,6,FALSE)</f>
        <v>29</v>
      </c>
      <c r="O2157" s="17">
        <f ca="1">VLOOKUP(A2157,'Hospitalisation Details'!$A$1:$Q$2344,7,FALSE)</f>
        <v>22491</v>
      </c>
      <c r="P2157" s="11">
        <f ca="1">VLOOKUP(A2157,'Hospitalisation Details'!$A$1:$Q$2344,10,FALSE)</f>
        <v>36580.28</v>
      </c>
      <c r="Q2157" s="11" t="str">
        <f ca="1">VLOOKUP(A2157,'Hospitalisation Details'!$A$1:$Q$2344,12,FALSE)</f>
        <v>tier - 2</v>
      </c>
      <c r="R2157" s="11" t="str">
        <f ca="1">VLOOKUP(A2157,'Hospitalisation Details'!$A$1:$Q$2344,14,FALSE)</f>
        <v>tier - 2</v>
      </c>
      <c r="S2157" s="11">
        <f ca="1">VLOOKUP(A2157,'Hospitalisation Details'!$A$1:$Q$2344,17,FALSE)</f>
        <v>64</v>
      </c>
      <c r="T2157" s="11" t="str">
        <f ca="1">VLOOKUP(A2157,'Hospitalisation Details'!$A$1:$Q$2336,16,FALSE)</f>
        <v>R1013</v>
      </c>
    </row>
    <row r="2158" ht="15.5" spans="1:20">
      <c r="A2158" s="10" t="s">
        <v>7694</v>
      </c>
      <c r="B2158" s="11" t="str">
        <f>VLOOKUP(A2158,'Customer Names'!$H$6:$K$2340,3,FALSE)</f>
        <v>  Stephen</v>
      </c>
      <c r="C2158" s="11">
        <f>VLOOKUP(A2158,'Medical Examinations'!$A$1:$L$2336,2,FALSE)</f>
        <v>28.975</v>
      </c>
      <c r="D2158" s="11">
        <f>VLOOKUP(A2158,'Medical Examinations'!$A$1:$L$2336,3,FALSE)</f>
        <v>4.34</v>
      </c>
      <c r="E2158" s="11" t="str">
        <f>VLOOKUP(A2158,'Medical Examinations'!$A$1:$L$2336,4,FALSE)</f>
        <v>yes</v>
      </c>
      <c r="F2158" s="11" t="str">
        <f>VLOOKUP(A2158,'Medical Examinations'!$A$1:$L$2336,5,FALSE)</f>
        <v>No</v>
      </c>
      <c r="G2158" s="11" t="str">
        <f>VLOOKUP(A2158,'Medical Examinations'!$A$1:$L$2336,6,FALSE)</f>
        <v>No</v>
      </c>
      <c r="H2158" s="11">
        <f>VLOOKUP(A2158,'Medical Examinations'!$A$1:$L$2336,8,FALSE)</f>
        <v>0</v>
      </c>
      <c r="I2158" s="11" t="str">
        <f>VLOOKUP(A2158,'Medical Examinations'!$A$1:$L$2336,10,FALSE)</f>
        <v>No</v>
      </c>
      <c r="J2158" s="11" t="str">
        <f>VLOOKUP(A2158,'Medical Examinations'!$A$1:$L$2336,11,FALSE)</f>
        <v>Over Weight</v>
      </c>
      <c r="K2158" s="11" t="str">
        <f>VLOOKUP(A2158,'Medical Examinations'!$A$1:$L$2336,12,FALSE)</f>
        <v>Normal</v>
      </c>
      <c r="L2158" s="10">
        <f ca="1">VLOOKUP(A2158,'Hospitalisation Details'!$A$1:$Q$2344,3,FALSE)</f>
        <v>1970</v>
      </c>
      <c r="M2158" s="10" t="str">
        <f ca="1">VLOOKUP(A2158,'Hospitalisation Details'!$A$1:$Q$2344,5,FALSE)</f>
        <v>Jul</v>
      </c>
      <c r="N2158" s="11">
        <f ca="1">VLOOKUP(A2158,'Hospitalisation Details'!$A$1:$Q$2344,6,FALSE)</f>
        <v>14</v>
      </c>
      <c r="O2158" s="17">
        <f ca="1">VLOOKUP(A2158,'Hospitalisation Details'!$A$1:$Q$2344,7,FALSE)</f>
        <v>25763</v>
      </c>
      <c r="P2158" s="11">
        <f ca="1">VLOOKUP(A2158,'Hospitalisation Details'!$A$1:$Q$2344,10,FALSE)</f>
        <v>36786.37</v>
      </c>
      <c r="Q2158" s="11" t="str">
        <f ca="1">VLOOKUP(A2158,'Hospitalisation Details'!$A$1:$Q$2344,12,FALSE)</f>
        <v>tier - 1</v>
      </c>
      <c r="R2158" s="11" t="str">
        <f ca="1">VLOOKUP(A2158,'Hospitalisation Details'!$A$1:$Q$2344,14,FALSE)</f>
        <v>tier - 1</v>
      </c>
      <c r="S2158" s="11">
        <f ca="1">VLOOKUP(A2158,'Hospitalisation Details'!$A$1:$Q$2344,17,FALSE)</f>
        <v>55</v>
      </c>
      <c r="T2158" s="11" t="str">
        <f ca="1">VLOOKUP(A2158,'Hospitalisation Details'!$A$1:$Q$2336,16,FALSE)</f>
        <v>R1011</v>
      </c>
    </row>
    <row r="2159" ht="15.5" spans="1:20">
      <c r="A2159" s="10" t="s">
        <v>7698</v>
      </c>
      <c r="B2159" s="11" t="str">
        <f>VLOOKUP(A2159,'Customer Names'!$H$6:$K$2340,3,FALSE)</f>
        <v>  Ellen L</v>
      </c>
      <c r="C2159" s="11">
        <f>VLOOKUP(A2159,'Medical Examinations'!$A$1:$L$2336,2,FALSE)</f>
        <v>33.3</v>
      </c>
      <c r="D2159" s="11">
        <f>VLOOKUP(A2159,'Medical Examinations'!$A$1:$L$2336,3,FALSE)</f>
        <v>9.49</v>
      </c>
      <c r="E2159" s="11" t="str">
        <f>VLOOKUP(A2159,'Medical Examinations'!$A$1:$L$2336,4,FALSE)</f>
        <v>No</v>
      </c>
      <c r="F2159" s="11" t="str">
        <f>VLOOKUP(A2159,'Medical Examinations'!$A$1:$L$2336,5,FALSE)</f>
        <v>No</v>
      </c>
      <c r="G2159" s="11" t="str">
        <f>VLOOKUP(A2159,'Medical Examinations'!$A$1:$L$2336,6,FALSE)</f>
        <v>No</v>
      </c>
      <c r="H2159" s="11">
        <f>VLOOKUP(A2159,'Medical Examinations'!$A$1:$L$2336,8,FALSE)</f>
        <v>0</v>
      </c>
      <c r="I2159" s="11" t="str">
        <f>VLOOKUP(A2159,'Medical Examinations'!$A$1:$L$2336,10,FALSE)</f>
        <v>No</v>
      </c>
      <c r="J2159" s="11" t="str">
        <f>VLOOKUP(A2159,'Medical Examinations'!$A$1:$L$2336,11,FALSE)</f>
        <v>Obesity</v>
      </c>
      <c r="K2159" s="11" t="str">
        <f>VLOOKUP(A2159,'Medical Examinations'!$A$1:$L$2336,12,FALSE)</f>
        <v>Diabetes</v>
      </c>
      <c r="L2159" s="10">
        <f ca="1">VLOOKUP(A2159,'Hospitalisation Details'!$A$1:$Q$2344,3,FALSE)</f>
        <v>1965</v>
      </c>
      <c r="M2159" s="10" t="str">
        <f ca="1">VLOOKUP(A2159,'Hospitalisation Details'!$A$1:$Q$2344,5,FALSE)</f>
        <v>Dec</v>
      </c>
      <c r="N2159" s="11">
        <f ca="1">VLOOKUP(A2159,'Hospitalisation Details'!$A$1:$Q$2344,6,FALSE)</f>
        <v>28</v>
      </c>
      <c r="O2159" s="17">
        <f ca="1">VLOOKUP(A2159,'Hospitalisation Details'!$A$1:$Q$2344,7,FALSE)</f>
        <v>24104</v>
      </c>
      <c r="P2159" s="11">
        <f ca="1">VLOOKUP(A2159,'Hospitalisation Details'!$A$1:$Q$2344,10,FALSE)</f>
        <v>36795.29</v>
      </c>
      <c r="Q2159" s="11" t="str">
        <f ca="1">VLOOKUP(A2159,'Hospitalisation Details'!$A$1:$Q$2344,12,FALSE)</f>
        <v>tier - 2</v>
      </c>
      <c r="R2159" s="11" t="str">
        <f ca="1">VLOOKUP(A2159,'Hospitalisation Details'!$A$1:$Q$2344,14,FALSE)</f>
        <v>tier - 1</v>
      </c>
      <c r="S2159" s="11">
        <f ca="1">VLOOKUP(A2159,'Hospitalisation Details'!$A$1:$Q$2344,17,FALSE)</f>
        <v>59</v>
      </c>
      <c r="T2159" s="11" t="str">
        <f ca="1">VLOOKUP(A2159,'Hospitalisation Details'!$A$1:$Q$2336,16,FALSE)</f>
        <v>R1011</v>
      </c>
    </row>
    <row r="2160" ht="15.5" spans="1:20">
      <c r="A2160" s="10" t="s">
        <v>7702</v>
      </c>
      <c r="B2160" s="11" t="str">
        <f>VLOOKUP(A2160,'Customer Names'!$H$6:$K$2340,3,FALSE)</f>
        <v>  Cindy</v>
      </c>
      <c r="C2160" s="11">
        <f>VLOOKUP(A2160,'Medical Examinations'!$A$1:$L$2336,2,FALSE)</f>
        <v>33</v>
      </c>
      <c r="D2160" s="11">
        <f>VLOOKUP(A2160,'Medical Examinations'!$A$1:$L$2336,3,FALSE)</f>
        <v>10.16</v>
      </c>
      <c r="E2160" s="11" t="str">
        <f>VLOOKUP(A2160,'Medical Examinations'!$A$1:$L$2336,4,FALSE)</f>
        <v>No</v>
      </c>
      <c r="F2160" s="11" t="str">
        <f>VLOOKUP(A2160,'Medical Examinations'!$A$1:$L$2336,5,FALSE)</f>
        <v>No</v>
      </c>
      <c r="G2160" s="11" t="str">
        <f>VLOOKUP(A2160,'Medical Examinations'!$A$1:$L$2336,6,FALSE)</f>
        <v>No</v>
      </c>
      <c r="H2160" s="11">
        <f>VLOOKUP(A2160,'Medical Examinations'!$A$1:$L$2336,8,FALSE)</f>
        <v>0</v>
      </c>
      <c r="I2160" s="11" t="str">
        <f>VLOOKUP(A2160,'Medical Examinations'!$A$1:$L$2336,10,FALSE)</f>
        <v>No</v>
      </c>
      <c r="J2160" s="11" t="str">
        <f>VLOOKUP(A2160,'Medical Examinations'!$A$1:$L$2336,11,FALSE)</f>
        <v>Obesity</v>
      </c>
      <c r="K2160" s="11" t="str">
        <f>VLOOKUP(A2160,'Medical Examinations'!$A$1:$L$2336,12,FALSE)</f>
        <v>Diabetes</v>
      </c>
      <c r="L2160" s="10">
        <f ca="1">VLOOKUP(A2160,'Hospitalisation Details'!$A$1:$Q$2344,3,FALSE)</f>
        <v>1992</v>
      </c>
      <c r="M2160" s="10" t="str">
        <f ca="1">VLOOKUP(A2160,'Hospitalisation Details'!$A$1:$Q$2344,5,FALSE)</f>
        <v>Oct</v>
      </c>
      <c r="N2160" s="11">
        <f ca="1">VLOOKUP(A2160,'Hospitalisation Details'!$A$1:$Q$2344,6,FALSE)</f>
        <v>6</v>
      </c>
      <c r="O2160" s="17">
        <f ca="1">VLOOKUP(A2160,'Hospitalisation Details'!$A$1:$Q$2344,7,FALSE)</f>
        <v>33883</v>
      </c>
      <c r="P2160" s="11">
        <f ca="1">VLOOKUP(A2160,'Hospitalisation Details'!$A$1:$Q$2344,10,FALSE)</f>
        <v>36837.47</v>
      </c>
      <c r="Q2160" s="11" t="str">
        <f ca="1">VLOOKUP(A2160,'Hospitalisation Details'!$A$1:$Q$2344,12,FALSE)</f>
        <v>tier - 1</v>
      </c>
      <c r="R2160" s="11" t="str">
        <f ca="1">VLOOKUP(A2160,'Hospitalisation Details'!$A$1:$Q$2344,14,FALSE)</f>
        <v>tier - 2</v>
      </c>
      <c r="S2160" s="11">
        <f ca="1">VLOOKUP(A2160,'Hospitalisation Details'!$A$1:$Q$2344,17,FALSE)</f>
        <v>33</v>
      </c>
      <c r="T2160" s="11" t="str">
        <f ca="1">VLOOKUP(A2160,'Hospitalisation Details'!$A$1:$Q$2336,16,FALSE)</f>
        <v>R1011</v>
      </c>
    </row>
    <row r="2161" ht="15.5" spans="1:20">
      <c r="A2161" s="10" t="s">
        <v>7705</v>
      </c>
      <c r="B2161" s="11" t="str">
        <f>VLOOKUP(A2161,'Customer Names'!$H$6:$K$2340,3,FALSE)</f>
        <v>  Abigail R</v>
      </c>
      <c r="C2161" s="11">
        <f>VLOOKUP(A2161,'Medical Examinations'!$A$1:$L$2336,2,FALSE)</f>
        <v>31.46</v>
      </c>
      <c r="D2161" s="11">
        <f>VLOOKUP(A2161,'Medical Examinations'!$A$1:$L$2336,3,FALSE)</f>
        <v>11.19</v>
      </c>
      <c r="E2161" s="11" t="str">
        <f>VLOOKUP(A2161,'Medical Examinations'!$A$1:$L$2336,4,FALSE)</f>
        <v>No</v>
      </c>
      <c r="F2161" s="11" t="str">
        <f>VLOOKUP(A2161,'Medical Examinations'!$A$1:$L$2336,5,FALSE)</f>
        <v>No</v>
      </c>
      <c r="G2161" s="11" t="str">
        <f>VLOOKUP(A2161,'Medical Examinations'!$A$1:$L$2336,6,FALSE)</f>
        <v>No</v>
      </c>
      <c r="H2161" s="11">
        <f>VLOOKUP(A2161,'Medical Examinations'!$A$1:$L$2336,8,FALSE)</f>
        <v>0</v>
      </c>
      <c r="I2161" s="11" t="str">
        <f>VLOOKUP(A2161,'Medical Examinations'!$A$1:$L$2336,10,FALSE)</f>
        <v>No</v>
      </c>
      <c r="J2161" s="11" t="str">
        <f>VLOOKUP(A2161,'Medical Examinations'!$A$1:$L$2336,11,FALSE)</f>
        <v>Obesity</v>
      </c>
      <c r="K2161" s="11" t="str">
        <f>VLOOKUP(A2161,'Medical Examinations'!$A$1:$L$2336,12,FALSE)</f>
        <v>Diabetes</v>
      </c>
      <c r="L2161" s="10">
        <f ca="1">VLOOKUP(A2161,'Hospitalisation Details'!$A$1:$Q$2344,3,FALSE)</f>
        <v>1992</v>
      </c>
      <c r="M2161" s="10" t="str">
        <f ca="1">VLOOKUP(A2161,'Hospitalisation Details'!$A$1:$Q$2344,5,FALSE)</f>
        <v>Jul</v>
      </c>
      <c r="N2161" s="11">
        <f ca="1">VLOOKUP(A2161,'Hospitalisation Details'!$A$1:$Q$2344,6,FALSE)</f>
        <v>4</v>
      </c>
      <c r="O2161" s="17">
        <f ca="1">VLOOKUP(A2161,'Hospitalisation Details'!$A$1:$Q$2344,7,FALSE)</f>
        <v>33789</v>
      </c>
      <c r="P2161" s="11">
        <f ca="1">VLOOKUP(A2161,'Hospitalisation Details'!$A$1:$Q$2344,10,FALSE)</f>
        <v>36837.47</v>
      </c>
      <c r="Q2161" s="11" t="str">
        <f ca="1">VLOOKUP(A2161,'Hospitalisation Details'!$A$1:$Q$2344,12,FALSE)</f>
        <v>tier - 2</v>
      </c>
      <c r="R2161" s="11" t="str">
        <f ca="1">VLOOKUP(A2161,'Hospitalisation Details'!$A$1:$Q$2344,14,FALSE)</f>
        <v>tier - 3</v>
      </c>
      <c r="S2161" s="11">
        <f ca="1">VLOOKUP(A2161,'Hospitalisation Details'!$A$1:$Q$2344,17,FALSE)</f>
        <v>33</v>
      </c>
      <c r="T2161" s="11" t="str">
        <f ca="1">VLOOKUP(A2161,'Hospitalisation Details'!$A$1:$Q$2336,16,FALSE)</f>
        <v>R1011</v>
      </c>
    </row>
    <row r="2162" ht="15.5" spans="1:20">
      <c r="A2162" s="10" t="s">
        <v>7708</v>
      </c>
      <c r="B2162" s="11" t="str">
        <f>VLOOKUP(A2162,'Customer Names'!$H$6:$K$2340,3,FALSE)</f>
        <v>  Amy L</v>
      </c>
      <c r="C2162" s="11">
        <f>VLOOKUP(A2162,'Medical Examinations'!$A$1:$L$2336,2,FALSE)</f>
        <v>29.6</v>
      </c>
      <c r="D2162" s="11">
        <f>VLOOKUP(A2162,'Medical Examinations'!$A$1:$L$2336,3,FALSE)</f>
        <v>11.03</v>
      </c>
      <c r="E2162" s="11" t="str">
        <f>VLOOKUP(A2162,'Medical Examinations'!$A$1:$L$2336,4,FALSE)</f>
        <v>No</v>
      </c>
      <c r="F2162" s="11" t="str">
        <f>VLOOKUP(A2162,'Medical Examinations'!$A$1:$L$2336,5,FALSE)</f>
        <v>No</v>
      </c>
      <c r="G2162" s="11" t="str">
        <f>VLOOKUP(A2162,'Medical Examinations'!$A$1:$L$2336,6,FALSE)</f>
        <v>No</v>
      </c>
      <c r="H2162" s="11">
        <f>VLOOKUP(A2162,'Medical Examinations'!$A$1:$L$2336,8,FALSE)</f>
        <v>0</v>
      </c>
      <c r="I2162" s="11" t="str">
        <f>VLOOKUP(A2162,'Medical Examinations'!$A$1:$L$2336,10,FALSE)</f>
        <v>No</v>
      </c>
      <c r="J2162" s="11" t="str">
        <f>VLOOKUP(A2162,'Medical Examinations'!$A$1:$L$2336,11,FALSE)</f>
        <v>Over Weight</v>
      </c>
      <c r="K2162" s="11" t="str">
        <f>VLOOKUP(A2162,'Medical Examinations'!$A$1:$L$2336,12,FALSE)</f>
        <v>Diabetes</v>
      </c>
      <c r="L2162" s="10">
        <f ca="1">VLOOKUP(A2162,'Hospitalisation Details'!$A$1:$Q$2344,3,FALSE)</f>
        <v>1972</v>
      </c>
      <c r="M2162" s="10" t="str">
        <f ca="1">VLOOKUP(A2162,'Hospitalisation Details'!$A$1:$Q$2344,5,FALSE)</f>
        <v>Dec</v>
      </c>
      <c r="N2162" s="11">
        <f ca="1">VLOOKUP(A2162,'Hospitalisation Details'!$A$1:$Q$2344,6,FALSE)</f>
        <v>5</v>
      </c>
      <c r="O2162" s="17">
        <f ca="1">VLOOKUP(A2162,'Hospitalisation Details'!$A$1:$Q$2344,7,FALSE)</f>
        <v>26638</v>
      </c>
      <c r="P2162" s="11">
        <f ca="1">VLOOKUP(A2162,'Hospitalisation Details'!$A$1:$Q$2344,10,FALSE)</f>
        <v>36889.99</v>
      </c>
      <c r="Q2162" s="11" t="str">
        <f ca="1">VLOOKUP(A2162,'Hospitalisation Details'!$A$1:$Q$2344,12,FALSE)</f>
        <v>tier - 1</v>
      </c>
      <c r="R2162" s="11" t="str">
        <f ca="1">VLOOKUP(A2162,'Hospitalisation Details'!$A$1:$Q$2344,14,FALSE)</f>
        <v>tier - 3</v>
      </c>
      <c r="S2162" s="11">
        <f ca="1">VLOOKUP(A2162,'Hospitalisation Details'!$A$1:$Q$2344,17,FALSE)</f>
        <v>52</v>
      </c>
      <c r="T2162" s="11" t="str">
        <f ca="1">VLOOKUP(A2162,'Hospitalisation Details'!$A$1:$Q$2336,16,FALSE)</f>
        <v>R1011</v>
      </c>
    </row>
    <row r="2163" ht="15.5" spans="1:20">
      <c r="A2163" s="10" t="s">
        <v>7711</v>
      </c>
      <c r="B2163" s="11" t="str">
        <f>VLOOKUP(A2163,'Customer Names'!$H$6:$K$2340,3,FALSE)</f>
        <v>  Amy</v>
      </c>
      <c r="C2163" s="11">
        <f>VLOOKUP(A2163,'Medical Examinations'!$A$1:$L$2336,2,FALSE)</f>
        <v>22.05</v>
      </c>
      <c r="D2163" s="11">
        <f>VLOOKUP(A2163,'Medical Examinations'!$A$1:$L$2336,3,FALSE)</f>
        <v>4.43</v>
      </c>
      <c r="E2163" s="11" t="str">
        <f>VLOOKUP(A2163,'Medical Examinations'!$A$1:$L$2336,4,FALSE)</f>
        <v>yes</v>
      </c>
      <c r="F2163" s="11" t="str">
        <f>VLOOKUP(A2163,'Medical Examinations'!$A$1:$L$2336,5,FALSE)</f>
        <v>No</v>
      </c>
      <c r="G2163" s="11" t="str">
        <f>VLOOKUP(A2163,'Medical Examinations'!$A$1:$L$2336,6,FALSE)</f>
        <v>No</v>
      </c>
      <c r="H2163" s="11">
        <f>VLOOKUP(A2163,'Medical Examinations'!$A$1:$L$2336,8,FALSE)</f>
        <v>0</v>
      </c>
      <c r="I2163" s="11" t="str">
        <f>VLOOKUP(A2163,'Medical Examinations'!$A$1:$L$2336,10,FALSE)</f>
        <v>No</v>
      </c>
      <c r="J2163" s="11" t="str">
        <f>VLOOKUP(A2163,'Medical Examinations'!$A$1:$L$2336,11,FALSE)</f>
        <v>Normal Weight</v>
      </c>
      <c r="K2163" s="11" t="str">
        <f>VLOOKUP(A2163,'Medical Examinations'!$A$1:$L$2336,12,FALSE)</f>
        <v>Normal</v>
      </c>
      <c r="L2163" s="10">
        <f ca="1">VLOOKUP(A2163,'Hospitalisation Details'!$A$1:$Q$2344,3,FALSE)</f>
        <v>2003</v>
      </c>
      <c r="M2163" s="10" t="str">
        <f ca="1">VLOOKUP(A2163,'Hospitalisation Details'!$A$1:$Q$2344,5,FALSE)</f>
        <v>Jun</v>
      </c>
      <c r="N2163" s="11">
        <f ca="1">VLOOKUP(A2163,'Hospitalisation Details'!$A$1:$Q$2344,6,FALSE)</f>
        <v>21</v>
      </c>
      <c r="O2163" s="17">
        <f ca="1">VLOOKUP(A2163,'Hospitalisation Details'!$A$1:$Q$2344,7,FALSE)</f>
        <v>37793</v>
      </c>
      <c r="P2163" s="11">
        <f ca="1">VLOOKUP(A2163,'Hospitalisation Details'!$A$1:$Q$2344,10,FALSE)</f>
        <v>36898.73</v>
      </c>
      <c r="Q2163" s="11" t="str">
        <f ca="1">VLOOKUP(A2163,'Hospitalisation Details'!$A$1:$Q$2344,12,FALSE)</f>
        <v>tier - 2</v>
      </c>
      <c r="R2163" s="11" t="str">
        <f ca="1">VLOOKUP(A2163,'Hospitalisation Details'!$A$1:$Q$2344,14,FALSE)</f>
        <v>tier - 1</v>
      </c>
      <c r="S2163" s="11">
        <f ca="1">VLOOKUP(A2163,'Hospitalisation Details'!$A$1:$Q$2344,17,FALSE)</f>
        <v>22</v>
      </c>
      <c r="T2163" s="11" t="str">
        <f ca="1">VLOOKUP(A2163,'Hospitalisation Details'!$A$1:$Q$2336,16,FALSE)</f>
        <v>R1012</v>
      </c>
    </row>
    <row r="2164" ht="15.5" spans="1:20">
      <c r="A2164" s="10" t="s">
        <v>7715</v>
      </c>
      <c r="B2164" s="11" t="str">
        <f>VLOOKUP(A2164,'Customer Names'!$H$6:$K$2340,3,FALSE)</f>
        <v>  Grace H</v>
      </c>
      <c r="C2164" s="11">
        <f>VLOOKUP(A2164,'Medical Examinations'!$A$1:$L$2336,2,FALSE)</f>
        <v>27.06</v>
      </c>
      <c r="D2164" s="11">
        <f>VLOOKUP(A2164,'Medical Examinations'!$A$1:$L$2336,3,FALSE)</f>
        <v>6.14</v>
      </c>
      <c r="E2164" s="11" t="str">
        <f>VLOOKUP(A2164,'Medical Examinations'!$A$1:$L$2336,4,FALSE)</f>
        <v>No</v>
      </c>
      <c r="F2164" s="11" t="str">
        <f>VLOOKUP(A2164,'Medical Examinations'!$A$1:$L$2336,5,FALSE)</f>
        <v>yes</v>
      </c>
      <c r="G2164" s="11" t="str">
        <f>VLOOKUP(A2164,'Medical Examinations'!$A$1:$L$2336,6,FALSE)</f>
        <v>No</v>
      </c>
      <c r="H2164" s="11">
        <f>VLOOKUP(A2164,'Medical Examinations'!$A$1:$L$2336,8,FALSE)</f>
        <v>1</v>
      </c>
      <c r="I2164" s="11" t="str">
        <f>VLOOKUP(A2164,'Medical Examinations'!$A$1:$L$2336,10,FALSE)</f>
        <v>No</v>
      </c>
      <c r="J2164" s="11" t="str">
        <f>VLOOKUP(A2164,'Medical Examinations'!$A$1:$L$2336,11,FALSE)</f>
        <v>Over Weight</v>
      </c>
      <c r="K2164" s="11" t="str">
        <f>VLOOKUP(A2164,'Medical Examinations'!$A$1:$L$2336,12,FALSE)</f>
        <v>Prediabetes</v>
      </c>
      <c r="L2164" s="10">
        <f ca="1">VLOOKUP(A2164,'Hospitalisation Details'!$A$1:$Q$2344,3,FALSE)</f>
        <v>1963</v>
      </c>
      <c r="M2164" s="10" t="str">
        <f ca="1">VLOOKUP(A2164,'Hospitalisation Details'!$A$1:$Q$2344,5,FALSE)</f>
        <v>Jul</v>
      </c>
      <c r="N2164" s="11">
        <f ca="1">VLOOKUP(A2164,'Hospitalisation Details'!$A$1:$Q$2344,6,FALSE)</f>
        <v>24</v>
      </c>
      <c r="O2164" s="17">
        <f ca="1">VLOOKUP(A2164,'Hospitalisation Details'!$A$1:$Q$2344,7,FALSE)</f>
        <v>23216</v>
      </c>
      <c r="P2164" s="11">
        <f ca="1">VLOOKUP(A2164,'Hospitalisation Details'!$A$1:$Q$2344,10,FALSE)</f>
        <v>36910.61</v>
      </c>
      <c r="Q2164" s="11" t="str">
        <f ca="1">VLOOKUP(A2164,'Hospitalisation Details'!$A$1:$Q$2344,12,FALSE)</f>
        <v>tier - 2</v>
      </c>
      <c r="R2164" s="11" t="str">
        <f ca="1">VLOOKUP(A2164,'Hospitalisation Details'!$A$1:$Q$2344,14,FALSE)</f>
        <v>tier - 2</v>
      </c>
      <c r="S2164" s="11">
        <f ca="1">VLOOKUP(A2164,'Hospitalisation Details'!$A$1:$Q$2344,17,FALSE)</f>
        <v>62</v>
      </c>
      <c r="T2164" s="11" t="str">
        <f ca="1">VLOOKUP(A2164,'Hospitalisation Details'!$A$1:$Q$2336,16,FALSE)</f>
        <v>R1011</v>
      </c>
    </row>
    <row r="2165" ht="15.5" spans="1:20">
      <c r="A2165" s="10" t="s">
        <v>7718</v>
      </c>
      <c r="B2165" s="11" t="str">
        <f>VLOOKUP(A2165,'Customer Names'!$H$6:$K$2340,3,FALSE)</f>
        <v>  Caitie J</v>
      </c>
      <c r="C2165" s="11">
        <f>VLOOKUP(A2165,'Medical Examinations'!$A$1:$L$2336,2,FALSE)</f>
        <v>20.49</v>
      </c>
      <c r="D2165" s="11">
        <f>VLOOKUP(A2165,'Medical Examinations'!$A$1:$L$2336,3,FALSE)</f>
        <v>4.87</v>
      </c>
      <c r="E2165" s="11" t="str">
        <f>VLOOKUP(A2165,'Medical Examinations'!$A$1:$L$2336,4,FALSE)</f>
        <v>No</v>
      </c>
      <c r="F2165" s="11" t="str">
        <f>VLOOKUP(A2165,'Medical Examinations'!$A$1:$L$2336,5,FALSE)</f>
        <v>No</v>
      </c>
      <c r="G2165" s="11" t="str">
        <f>VLOOKUP(A2165,'Medical Examinations'!$A$1:$L$2336,6,FALSE)</f>
        <v>No</v>
      </c>
      <c r="H2165" s="11">
        <f>VLOOKUP(A2165,'Medical Examinations'!$A$1:$L$2336,8,FALSE)</f>
        <v>0</v>
      </c>
      <c r="I2165" s="11" t="str">
        <f>VLOOKUP(A2165,'Medical Examinations'!$A$1:$L$2336,10,FALSE)</f>
        <v>No</v>
      </c>
      <c r="J2165" s="11" t="str">
        <f>VLOOKUP(A2165,'Medical Examinations'!$A$1:$L$2336,11,FALSE)</f>
        <v>Normal Weight</v>
      </c>
      <c r="K2165" s="11" t="str">
        <f>VLOOKUP(A2165,'Medical Examinations'!$A$1:$L$2336,12,FALSE)</f>
        <v>Normal</v>
      </c>
      <c r="L2165" s="10">
        <f ca="1">VLOOKUP(A2165,'Hospitalisation Details'!$A$1:$Q$2344,3,FALSE)</f>
        <v>1991</v>
      </c>
      <c r="M2165" s="10" t="str">
        <f ca="1">VLOOKUP(A2165,'Hospitalisation Details'!$A$1:$Q$2344,5,FALSE)</f>
        <v>Jun</v>
      </c>
      <c r="N2165" s="11">
        <f ca="1">VLOOKUP(A2165,'Hospitalisation Details'!$A$1:$Q$2344,6,FALSE)</f>
        <v>10</v>
      </c>
      <c r="O2165" s="17">
        <f ca="1">VLOOKUP(A2165,'Hospitalisation Details'!$A$1:$Q$2344,7,FALSE)</f>
        <v>33399</v>
      </c>
      <c r="P2165" s="11">
        <f ca="1">VLOOKUP(A2165,'Hospitalisation Details'!$A$1:$Q$2344,10,FALSE)</f>
        <v>36911.99</v>
      </c>
      <c r="Q2165" s="11" t="str">
        <f ca="1">VLOOKUP(A2165,'Hospitalisation Details'!$A$1:$Q$2344,12,FALSE)</f>
        <v>tier - 2</v>
      </c>
      <c r="R2165" s="11" t="str">
        <f ca="1">VLOOKUP(A2165,'Hospitalisation Details'!$A$1:$Q$2344,14,FALSE)</f>
        <v>tier - 2</v>
      </c>
      <c r="S2165" s="11">
        <f ca="1">VLOOKUP(A2165,'Hospitalisation Details'!$A$1:$Q$2344,17,FALSE)</f>
        <v>34</v>
      </c>
      <c r="T2165" s="11" t="str">
        <f ca="1">VLOOKUP(A2165,'Hospitalisation Details'!$A$1:$Q$2336,16,FALSE)</f>
        <v>R1011</v>
      </c>
    </row>
    <row r="2166" ht="15.5" spans="1:20">
      <c r="A2166" s="10" t="s">
        <v>7722</v>
      </c>
      <c r="B2166" s="11" t="str">
        <f>VLOOKUP(A2166,'Customer Names'!$H$6:$K$2340,3,FALSE)</f>
        <v>  Benjamin</v>
      </c>
      <c r="C2166" s="11">
        <f>VLOOKUP(A2166,'Medical Examinations'!$A$1:$L$2336,2,FALSE)</f>
        <v>28.4</v>
      </c>
      <c r="D2166" s="11">
        <f>VLOOKUP(A2166,'Medical Examinations'!$A$1:$L$2336,3,FALSE)</f>
        <v>4.3</v>
      </c>
      <c r="E2166" s="11" t="str">
        <f>VLOOKUP(A2166,'Medical Examinations'!$A$1:$L$2336,4,FALSE)</f>
        <v>No</v>
      </c>
      <c r="F2166" s="11" t="str">
        <f>VLOOKUP(A2166,'Medical Examinations'!$A$1:$L$2336,5,FALSE)</f>
        <v>No</v>
      </c>
      <c r="G2166" s="11" t="str">
        <f>VLOOKUP(A2166,'Medical Examinations'!$A$1:$L$2336,6,FALSE)</f>
        <v>Yes</v>
      </c>
      <c r="H2166" s="11">
        <f>VLOOKUP(A2166,'Medical Examinations'!$A$1:$L$2336,8,FALSE)</f>
        <v>1</v>
      </c>
      <c r="I2166" s="11" t="str">
        <f>VLOOKUP(A2166,'Medical Examinations'!$A$1:$L$2336,10,FALSE)</f>
        <v>No</v>
      </c>
      <c r="J2166" s="11" t="str">
        <f>VLOOKUP(A2166,'Medical Examinations'!$A$1:$L$2336,11,FALSE)</f>
        <v>Over Weight</v>
      </c>
      <c r="K2166" s="11" t="str">
        <f>VLOOKUP(A2166,'Medical Examinations'!$A$1:$L$2336,12,FALSE)</f>
        <v>Normal</v>
      </c>
      <c r="L2166" s="10">
        <f ca="1">VLOOKUP(A2166,'Hospitalisation Details'!$A$1:$Q$2344,3,FALSE)</f>
        <v>1968</v>
      </c>
      <c r="M2166" s="10" t="str">
        <f ca="1">VLOOKUP(A2166,'Hospitalisation Details'!$A$1:$Q$2344,5,FALSE)</f>
        <v>Oct</v>
      </c>
      <c r="N2166" s="11">
        <f ca="1">VLOOKUP(A2166,'Hospitalisation Details'!$A$1:$Q$2344,6,FALSE)</f>
        <v>22</v>
      </c>
      <c r="O2166" s="17">
        <f ca="1">VLOOKUP(A2166,'Hospitalisation Details'!$A$1:$Q$2344,7,FALSE)</f>
        <v>25133</v>
      </c>
      <c r="P2166" s="11">
        <f ca="1">VLOOKUP(A2166,'Hospitalisation Details'!$A$1:$Q$2344,10,FALSE)</f>
        <v>36922.61</v>
      </c>
      <c r="Q2166" s="11" t="str">
        <f ca="1">VLOOKUP(A2166,'Hospitalisation Details'!$A$1:$Q$2344,12,FALSE)</f>
        <v>tier - 2</v>
      </c>
      <c r="R2166" s="11" t="str">
        <f ca="1">VLOOKUP(A2166,'Hospitalisation Details'!$A$1:$Q$2344,14,FALSE)</f>
        <v>tier - 1</v>
      </c>
      <c r="S2166" s="11">
        <f ca="1">VLOOKUP(A2166,'Hospitalisation Details'!$A$1:$Q$2344,17,FALSE)</f>
        <v>57</v>
      </c>
      <c r="T2166" s="11" t="str">
        <f ca="1">VLOOKUP(A2166,'Hospitalisation Details'!$A$1:$Q$2336,16,FALSE)</f>
        <v>R1011</v>
      </c>
    </row>
    <row r="2167" ht="15.5" spans="1:20">
      <c r="A2167" s="10" t="s">
        <v>7725</v>
      </c>
      <c r="B2167" s="11" t="str">
        <f>VLOOKUP(A2167,'Customer Names'!$H$6:$K$2340,3,FALSE)</f>
        <v>  Ian T</v>
      </c>
      <c r="C2167" s="11">
        <f>VLOOKUP(A2167,'Medical Examinations'!$A$1:$L$2336,2,FALSE)</f>
        <v>41.91</v>
      </c>
      <c r="D2167" s="11">
        <f>VLOOKUP(A2167,'Medical Examinations'!$A$1:$L$2336,3,FALSE)</f>
        <v>6.19</v>
      </c>
      <c r="E2167" s="11" t="str">
        <f>VLOOKUP(A2167,'Medical Examinations'!$A$1:$L$2336,4,FALSE)</f>
        <v>No</v>
      </c>
      <c r="F2167" s="11" t="str">
        <f>VLOOKUP(A2167,'Medical Examinations'!$A$1:$L$2336,5,FALSE)</f>
        <v>No</v>
      </c>
      <c r="G2167" s="11" t="str">
        <f>VLOOKUP(A2167,'Medical Examinations'!$A$1:$L$2336,6,FALSE)</f>
        <v>No</v>
      </c>
      <c r="H2167" s="11">
        <f>VLOOKUP(A2167,'Medical Examinations'!$A$1:$L$2336,8,FALSE)</f>
        <v>0</v>
      </c>
      <c r="I2167" s="11" t="str">
        <f>VLOOKUP(A2167,'Medical Examinations'!$A$1:$L$2336,10,FALSE)</f>
        <v>No</v>
      </c>
      <c r="J2167" s="11" t="str">
        <f>VLOOKUP(A2167,'Medical Examinations'!$A$1:$L$2336,11,FALSE)</f>
        <v>Obesity</v>
      </c>
      <c r="K2167" s="11" t="str">
        <f>VLOOKUP(A2167,'Medical Examinations'!$A$1:$L$2336,12,FALSE)</f>
        <v>Prediabetes</v>
      </c>
      <c r="L2167" s="10">
        <f ca="1">VLOOKUP(A2167,'Hospitalisation Details'!$A$1:$Q$2344,3,FALSE)</f>
        <v>1977</v>
      </c>
      <c r="M2167" s="10" t="str">
        <f ca="1">VLOOKUP(A2167,'Hospitalisation Details'!$A$1:$Q$2344,5,FALSE)</f>
        <v>Aug</v>
      </c>
      <c r="N2167" s="11">
        <f ca="1">VLOOKUP(A2167,'Hospitalisation Details'!$A$1:$Q$2344,6,FALSE)</f>
        <v>13</v>
      </c>
      <c r="O2167" s="17">
        <f ca="1">VLOOKUP(A2167,'Hospitalisation Details'!$A$1:$Q$2344,7,FALSE)</f>
        <v>28350</v>
      </c>
      <c r="P2167" s="11">
        <f ca="1">VLOOKUP(A2167,'Hospitalisation Details'!$A$1:$Q$2344,10,FALSE)</f>
        <v>36935.64</v>
      </c>
      <c r="Q2167" s="11" t="str">
        <f ca="1">VLOOKUP(A2167,'Hospitalisation Details'!$A$1:$Q$2344,12,FALSE)</f>
        <v>tier - 2</v>
      </c>
      <c r="R2167" s="11" t="str">
        <f ca="1">VLOOKUP(A2167,'Hospitalisation Details'!$A$1:$Q$2344,14,FALSE)</f>
        <v>tier - 1</v>
      </c>
      <c r="S2167" s="11">
        <f ca="1">VLOOKUP(A2167,'Hospitalisation Details'!$A$1:$Q$2344,17,FALSE)</f>
        <v>48</v>
      </c>
      <c r="T2167" s="11" t="str">
        <f ca="1">VLOOKUP(A2167,'Hospitalisation Details'!$A$1:$Q$2336,16,FALSE)</f>
        <v>R1011</v>
      </c>
    </row>
    <row r="2168" ht="15.5" spans="1:20">
      <c r="A2168" s="10" t="s">
        <v>7728</v>
      </c>
      <c r="B2168" s="11" t="str">
        <f>VLOOKUP(A2168,'Customer Names'!$H$6:$K$2340,3,FALSE)</f>
        <v>  Tadese</v>
      </c>
      <c r="C2168" s="11">
        <f>VLOOKUP(A2168,'Medical Examinations'!$A$1:$L$2336,2,FALSE)</f>
        <v>24.6</v>
      </c>
      <c r="D2168" s="11">
        <f>VLOOKUP(A2168,'Medical Examinations'!$A$1:$L$2336,3,FALSE)</f>
        <v>6.19</v>
      </c>
      <c r="E2168" s="11" t="str">
        <f>VLOOKUP(A2168,'Medical Examinations'!$A$1:$L$2336,4,FALSE)</f>
        <v>No</v>
      </c>
      <c r="F2168" s="11" t="str">
        <f>VLOOKUP(A2168,'Medical Examinations'!$A$1:$L$2336,5,FALSE)</f>
        <v>No</v>
      </c>
      <c r="G2168" s="11" t="str">
        <f>VLOOKUP(A2168,'Medical Examinations'!$A$1:$L$2336,6,FALSE)</f>
        <v>Yes</v>
      </c>
      <c r="H2168" s="11">
        <f>VLOOKUP(A2168,'Medical Examinations'!$A$1:$L$2336,8,FALSE)</f>
        <v>1</v>
      </c>
      <c r="I2168" s="11" t="str">
        <f>VLOOKUP(A2168,'Medical Examinations'!$A$1:$L$2336,10,FALSE)</f>
        <v>No</v>
      </c>
      <c r="J2168" s="11" t="str">
        <f>VLOOKUP(A2168,'Medical Examinations'!$A$1:$L$2336,11,FALSE)</f>
        <v>Normal Weight</v>
      </c>
      <c r="K2168" s="11" t="str">
        <f>VLOOKUP(A2168,'Medical Examinations'!$A$1:$L$2336,12,FALSE)</f>
        <v>Prediabetes</v>
      </c>
      <c r="L2168" s="10">
        <f ca="1">VLOOKUP(A2168,'Hospitalisation Details'!$A$1:$Q$2344,3,FALSE)</f>
        <v>1992</v>
      </c>
      <c r="M2168" s="10" t="str">
        <f ca="1">VLOOKUP(A2168,'Hospitalisation Details'!$A$1:$Q$2344,5,FALSE)</f>
        <v>Aug</v>
      </c>
      <c r="N2168" s="11">
        <f ca="1">VLOOKUP(A2168,'Hospitalisation Details'!$A$1:$Q$2344,6,FALSE)</f>
        <v>25</v>
      </c>
      <c r="O2168" s="17">
        <f ca="1">VLOOKUP(A2168,'Hospitalisation Details'!$A$1:$Q$2344,7,FALSE)</f>
        <v>33841</v>
      </c>
      <c r="P2168" s="11">
        <f ca="1">VLOOKUP(A2168,'Hospitalisation Details'!$A$1:$Q$2344,10,FALSE)</f>
        <v>36950.26</v>
      </c>
      <c r="Q2168" s="11" t="str">
        <f ca="1">VLOOKUP(A2168,'Hospitalisation Details'!$A$1:$Q$2344,12,FALSE)</f>
        <v>tier - 1</v>
      </c>
      <c r="R2168" s="11" t="str">
        <f ca="1">VLOOKUP(A2168,'Hospitalisation Details'!$A$1:$Q$2344,14,FALSE)</f>
        <v>tier - 1</v>
      </c>
      <c r="S2168" s="11">
        <f ca="1">VLOOKUP(A2168,'Hospitalisation Details'!$A$1:$Q$2344,17,FALSE)</f>
        <v>33</v>
      </c>
      <c r="T2168" s="11" t="str">
        <f ca="1">VLOOKUP(A2168,'Hospitalisation Details'!$A$1:$Q$2336,16,FALSE)</f>
        <v>R1013</v>
      </c>
    </row>
    <row r="2169" ht="15.5" spans="1:20">
      <c r="A2169" s="10" t="s">
        <v>7732</v>
      </c>
      <c r="B2169" s="11" t="str">
        <f>VLOOKUP(A2169,'Customer Names'!$H$6:$K$2340,3,FALSE)</f>
        <v>  Jonathan</v>
      </c>
      <c r="C2169" s="11">
        <f>VLOOKUP(A2169,'Medical Examinations'!$A$1:$L$2336,2,FALSE)</f>
        <v>20.9</v>
      </c>
      <c r="D2169" s="11">
        <f>VLOOKUP(A2169,'Medical Examinations'!$A$1:$L$2336,3,FALSE)</f>
        <v>5.12</v>
      </c>
      <c r="E2169" s="11" t="str">
        <f>VLOOKUP(A2169,'Medical Examinations'!$A$1:$L$2336,4,FALSE)</f>
        <v>No</v>
      </c>
      <c r="F2169" s="11" t="str">
        <f>VLOOKUP(A2169,'Medical Examinations'!$A$1:$L$2336,5,FALSE)</f>
        <v>No</v>
      </c>
      <c r="G2169" s="11" t="str">
        <f>VLOOKUP(A2169,'Medical Examinations'!$A$1:$L$2336,6,FALSE)</f>
        <v>Yes</v>
      </c>
      <c r="H2169" s="11">
        <f>VLOOKUP(A2169,'Medical Examinations'!$A$1:$L$2336,8,FALSE)</f>
        <v>1</v>
      </c>
      <c r="I2169" s="11" t="str">
        <f>VLOOKUP(A2169,'Medical Examinations'!$A$1:$L$2336,10,FALSE)</f>
        <v>No</v>
      </c>
      <c r="J2169" s="11" t="str">
        <f>VLOOKUP(A2169,'Medical Examinations'!$A$1:$L$2336,11,FALSE)</f>
        <v>Normal Weight</v>
      </c>
      <c r="K2169" s="11" t="str">
        <f>VLOOKUP(A2169,'Medical Examinations'!$A$1:$L$2336,12,FALSE)</f>
        <v>Normal</v>
      </c>
      <c r="L2169" s="10">
        <f ca="1">VLOOKUP(A2169,'Hospitalisation Details'!$A$1:$Q$2344,3,FALSE)</f>
        <v>1992</v>
      </c>
      <c r="M2169" s="10" t="str">
        <f ca="1">VLOOKUP(A2169,'Hospitalisation Details'!$A$1:$Q$2344,5,FALSE)</f>
        <v>Sep</v>
      </c>
      <c r="N2169" s="11">
        <f ca="1">VLOOKUP(A2169,'Hospitalisation Details'!$A$1:$Q$2344,6,FALSE)</f>
        <v>13</v>
      </c>
      <c r="O2169" s="17">
        <f ca="1">VLOOKUP(A2169,'Hospitalisation Details'!$A$1:$Q$2344,7,FALSE)</f>
        <v>33860</v>
      </c>
      <c r="P2169" s="11">
        <f ca="1">VLOOKUP(A2169,'Hospitalisation Details'!$A$1:$Q$2344,10,FALSE)</f>
        <v>36976.45</v>
      </c>
      <c r="Q2169" s="11" t="str">
        <f ca="1">VLOOKUP(A2169,'Hospitalisation Details'!$A$1:$Q$2344,12,FALSE)</f>
        <v>tier - 2</v>
      </c>
      <c r="R2169" s="11" t="str">
        <f ca="1">VLOOKUP(A2169,'Hospitalisation Details'!$A$1:$Q$2344,14,FALSE)</f>
        <v>tier - 3</v>
      </c>
      <c r="S2169" s="11">
        <f ca="1">VLOOKUP(A2169,'Hospitalisation Details'!$A$1:$Q$2344,17,FALSE)</f>
        <v>33</v>
      </c>
      <c r="T2169" s="11" t="str">
        <f ca="1">VLOOKUP(A2169,'Hospitalisation Details'!$A$1:$Q$2336,16,FALSE)</f>
        <v>R1011</v>
      </c>
    </row>
    <row r="2170" ht="15.5" spans="1:20">
      <c r="A2170" s="10" t="s">
        <v>7735</v>
      </c>
      <c r="B2170" s="11" t="str">
        <f>VLOOKUP(A2170,'Customer Names'!$H$6:$K$2340,3,FALSE)</f>
        <v>  Dathan</v>
      </c>
      <c r="C2170" s="11">
        <f>VLOOKUP(A2170,'Medical Examinations'!$A$1:$L$2336,2,FALSE)</f>
        <v>34.4</v>
      </c>
      <c r="D2170" s="11">
        <f>VLOOKUP(A2170,'Medical Examinations'!$A$1:$L$2336,3,FALSE)</f>
        <v>4.04</v>
      </c>
      <c r="E2170" s="11" t="str">
        <f>VLOOKUP(A2170,'Medical Examinations'!$A$1:$L$2336,4,FALSE)</f>
        <v>No</v>
      </c>
      <c r="F2170" s="11" t="str">
        <f>VLOOKUP(A2170,'Medical Examinations'!$A$1:$L$2336,5,FALSE)</f>
        <v>No</v>
      </c>
      <c r="G2170" s="11" t="str">
        <f>VLOOKUP(A2170,'Medical Examinations'!$A$1:$L$2336,6,FALSE)</f>
        <v>No</v>
      </c>
      <c r="H2170" s="11">
        <f>VLOOKUP(A2170,'Medical Examinations'!$A$1:$L$2336,8,FALSE)</f>
        <v>0</v>
      </c>
      <c r="I2170" s="11" t="str">
        <f>VLOOKUP(A2170,'Medical Examinations'!$A$1:$L$2336,10,FALSE)</f>
        <v>No</v>
      </c>
      <c r="J2170" s="11" t="str">
        <f>VLOOKUP(A2170,'Medical Examinations'!$A$1:$L$2336,11,FALSE)</f>
        <v>Obesity</v>
      </c>
      <c r="K2170" s="11" t="str">
        <f>VLOOKUP(A2170,'Medical Examinations'!$A$1:$L$2336,12,FALSE)</f>
        <v>Normal</v>
      </c>
      <c r="L2170" s="10">
        <f ca="1">VLOOKUP(A2170,'Hospitalisation Details'!$A$1:$Q$2344,3,FALSE)</f>
        <v>1991</v>
      </c>
      <c r="M2170" s="10" t="str">
        <f ca="1">VLOOKUP(A2170,'Hospitalisation Details'!$A$1:$Q$2344,5,FALSE)</f>
        <v>Nov</v>
      </c>
      <c r="N2170" s="11">
        <f ca="1">VLOOKUP(A2170,'Hospitalisation Details'!$A$1:$Q$2344,6,FALSE)</f>
        <v>1</v>
      </c>
      <c r="O2170" s="17">
        <f ca="1">VLOOKUP(A2170,'Hospitalisation Details'!$A$1:$Q$2344,7,FALSE)</f>
        <v>33543</v>
      </c>
      <c r="P2170" s="11">
        <f ca="1">VLOOKUP(A2170,'Hospitalisation Details'!$A$1:$Q$2344,10,FALSE)</f>
        <v>37040.88</v>
      </c>
      <c r="Q2170" s="11" t="str">
        <f ca="1">VLOOKUP(A2170,'Hospitalisation Details'!$A$1:$Q$2344,12,FALSE)</f>
        <v>tier - 2</v>
      </c>
      <c r="R2170" s="11" t="str">
        <f ca="1">VLOOKUP(A2170,'Hospitalisation Details'!$A$1:$Q$2344,14,FALSE)</f>
        <v>tier - 2</v>
      </c>
      <c r="S2170" s="11">
        <f ca="1">VLOOKUP(A2170,'Hospitalisation Details'!$A$1:$Q$2344,17,FALSE)</f>
        <v>34</v>
      </c>
      <c r="T2170" s="11" t="str">
        <f ca="1">VLOOKUP(A2170,'Hospitalisation Details'!$A$1:$Q$2336,16,FALSE)</f>
        <v>R1011</v>
      </c>
    </row>
    <row r="2171" ht="15.5" spans="1:20">
      <c r="A2171" s="10" t="s">
        <v>7738</v>
      </c>
      <c r="B2171" s="11" t="str">
        <f>VLOOKUP(A2171,'Customer Names'!$H$6:$K$2340,3,FALSE)</f>
        <v>  Eric</v>
      </c>
      <c r="C2171" s="11">
        <f>VLOOKUP(A2171,'Medical Examinations'!$A$1:$L$2336,2,FALSE)</f>
        <v>32.56</v>
      </c>
      <c r="D2171" s="11">
        <f>VLOOKUP(A2171,'Medical Examinations'!$A$1:$L$2336,3,FALSE)</f>
        <v>5.36</v>
      </c>
      <c r="E2171" s="11" t="str">
        <f>VLOOKUP(A2171,'Medical Examinations'!$A$1:$L$2336,4,FALSE)</f>
        <v>No</v>
      </c>
      <c r="F2171" s="11" t="str">
        <f>VLOOKUP(A2171,'Medical Examinations'!$A$1:$L$2336,5,FALSE)</f>
        <v>No</v>
      </c>
      <c r="G2171" s="11" t="str">
        <f>VLOOKUP(A2171,'Medical Examinations'!$A$1:$L$2336,6,FALSE)</f>
        <v>No</v>
      </c>
      <c r="H2171" s="11">
        <f>VLOOKUP(A2171,'Medical Examinations'!$A$1:$L$2336,8,FALSE)</f>
        <v>0</v>
      </c>
      <c r="I2171" s="11" t="str">
        <f>VLOOKUP(A2171,'Medical Examinations'!$A$1:$L$2336,10,FALSE)</f>
        <v>No</v>
      </c>
      <c r="J2171" s="11" t="str">
        <f>VLOOKUP(A2171,'Medical Examinations'!$A$1:$L$2336,11,FALSE)</f>
        <v>Obesity</v>
      </c>
      <c r="K2171" s="11" t="str">
        <f>VLOOKUP(A2171,'Medical Examinations'!$A$1:$L$2336,12,FALSE)</f>
        <v>Normal</v>
      </c>
      <c r="L2171" s="10">
        <f ca="1">VLOOKUP(A2171,'Hospitalisation Details'!$A$1:$Q$2344,3,FALSE)</f>
        <v>1988</v>
      </c>
      <c r="M2171" s="10" t="str">
        <f ca="1">VLOOKUP(A2171,'Hospitalisation Details'!$A$1:$Q$2344,5,FALSE)</f>
        <v>Dec</v>
      </c>
      <c r="N2171" s="11">
        <f ca="1">VLOOKUP(A2171,'Hospitalisation Details'!$A$1:$Q$2344,6,FALSE)</f>
        <v>17</v>
      </c>
      <c r="O2171" s="17">
        <f ca="1">VLOOKUP(A2171,'Hospitalisation Details'!$A$1:$Q$2344,7,FALSE)</f>
        <v>32494</v>
      </c>
      <c r="P2171" s="11">
        <f ca="1">VLOOKUP(A2171,'Hospitalisation Details'!$A$1:$Q$2344,10,FALSE)</f>
        <v>37076.37</v>
      </c>
      <c r="Q2171" s="11" t="str">
        <f ca="1">VLOOKUP(A2171,'Hospitalisation Details'!$A$1:$Q$2344,12,FALSE)</f>
        <v>tier - 2</v>
      </c>
      <c r="R2171" s="11" t="str">
        <f ca="1">VLOOKUP(A2171,'Hospitalisation Details'!$A$1:$Q$2344,14,FALSE)</f>
        <v>tier - 1</v>
      </c>
      <c r="S2171" s="11">
        <f ca="1">VLOOKUP(A2171,'Hospitalisation Details'!$A$1:$Q$2344,17,FALSE)</f>
        <v>36</v>
      </c>
      <c r="T2171" s="11" t="str">
        <f ca="1">VLOOKUP(A2171,'Hospitalisation Details'!$A$1:$Q$2336,16,FALSE)</f>
        <v>R1011</v>
      </c>
    </row>
    <row r="2172" ht="15.5" spans="1:20">
      <c r="A2172" s="10" t="s">
        <v>7742</v>
      </c>
      <c r="B2172" s="11" t="str">
        <f>VLOOKUP(A2172,'Customer Names'!$H$6:$K$2340,3,FALSE)</f>
        <v>  Allison M</v>
      </c>
      <c r="C2172" s="11">
        <f>VLOOKUP(A2172,'Medical Examinations'!$A$1:$L$2336,2,FALSE)</f>
        <v>27.98</v>
      </c>
      <c r="D2172" s="11">
        <f>VLOOKUP(A2172,'Medical Examinations'!$A$1:$L$2336,3,FALSE)</f>
        <v>4.38</v>
      </c>
      <c r="E2172" s="11" t="str">
        <f>VLOOKUP(A2172,'Medical Examinations'!$A$1:$L$2336,4,FALSE)</f>
        <v>No</v>
      </c>
      <c r="F2172" s="11" t="str">
        <f>VLOOKUP(A2172,'Medical Examinations'!$A$1:$L$2336,5,FALSE)</f>
        <v>yes</v>
      </c>
      <c r="G2172" s="11" t="str">
        <f>VLOOKUP(A2172,'Medical Examinations'!$A$1:$L$2336,6,FALSE)</f>
        <v>No</v>
      </c>
      <c r="H2172" s="11">
        <f>VLOOKUP(A2172,'Medical Examinations'!$A$1:$L$2336,8,FALSE)</f>
        <v>1</v>
      </c>
      <c r="I2172" s="11" t="str">
        <f>VLOOKUP(A2172,'Medical Examinations'!$A$1:$L$2336,10,FALSE)</f>
        <v>No</v>
      </c>
      <c r="J2172" s="11" t="str">
        <f>VLOOKUP(A2172,'Medical Examinations'!$A$1:$L$2336,11,FALSE)</f>
        <v>Over Weight</v>
      </c>
      <c r="K2172" s="11" t="str">
        <f>VLOOKUP(A2172,'Medical Examinations'!$A$1:$L$2336,12,FALSE)</f>
        <v>Normal</v>
      </c>
      <c r="L2172" s="10">
        <f ca="1">VLOOKUP(A2172,'Hospitalisation Details'!$A$1:$Q$2344,3,FALSE)</f>
        <v>1989</v>
      </c>
      <c r="M2172" s="10" t="str">
        <f ca="1">VLOOKUP(A2172,'Hospitalisation Details'!$A$1:$Q$2344,5,FALSE)</f>
        <v>Jun</v>
      </c>
      <c r="N2172" s="11">
        <f ca="1">VLOOKUP(A2172,'Hospitalisation Details'!$A$1:$Q$2344,6,FALSE)</f>
        <v>10</v>
      </c>
      <c r="O2172" s="17">
        <f ca="1">VLOOKUP(A2172,'Hospitalisation Details'!$A$1:$Q$2344,7,FALSE)</f>
        <v>32669</v>
      </c>
      <c r="P2172" s="11">
        <f ca="1">VLOOKUP(A2172,'Hospitalisation Details'!$A$1:$Q$2344,10,FALSE)</f>
        <v>37079.37</v>
      </c>
      <c r="Q2172" s="11" t="str">
        <f ca="1">VLOOKUP(A2172,'Hospitalisation Details'!$A$1:$Q$2344,12,FALSE)</f>
        <v>tier - 2</v>
      </c>
      <c r="R2172" s="11" t="str">
        <f ca="1">VLOOKUP(A2172,'Hospitalisation Details'!$A$1:$Q$2344,14,FALSE)</f>
        <v>tier - 3</v>
      </c>
      <c r="S2172" s="11">
        <f ca="1">VLOOKUP(A2172,'Hospitalisation Details'!$A$1:$Q$2344,17,FALSE)</f>
        <v>36</v>
      </c>
      <c r="T2172" s="11" t="str">
        <f ca="1">VLOOKUP(A2172,'Hospitalisation Details'!$A$1:$Q$2336,16,FALSE)</f>
        <v>R1011</v>
      </c>
    </row>
    <row r="2173" ht="15.5" spans="1:20">
      <c r="A2173" s="10" t="s">
        <v>7746</v>
      </c>
      <c r="B2173" s="11" t="str">
        <f>VLOOKUP(A2173,'Customer Names'!$H$6:$K$2340,3,FALSE)</f>
        <v>  Paul</v>
      </c>
      <c r="C2173" s="11">
        <f>VLOOKUP(A2173,'Medical Examinations'!$A$1:$L$2336,2,FALSE)</f>
        <v>26.51</v>
      </c>
      <c r="D2173" s="11">
        <f>VLOOKUP(A2173,'Medical Examinations'!$A$1:$L$2336,3,FALSE)</f>
        <v>4.58</v>
      </c>
      <c r="E2173" s="11" t="str">
        <f>VLOOKUP(A2173,'Medical Examinations'!$A$1:$L$2336,4,FALSE)</f>
        <v>No</v>
      </c>
      <c r="F2173" s="11" t="str">
        <f>VLOOKUP(A2173,'Medical Examinations'!$A$1:$L$2336,5,FALSE)</f>
        <v>No</v>
      </c>
      <c r="G2173" s="11" t="str">
        <f>VLOOKUP(A2173,'Medical Examinations'!$A$1:$L$2336,6,FALSE)</f>
        <v>No</v>
      </c>
      <c r="H2173" s="11">
        <f>VLOOKUP(A2173,'Medical Examinations'!$A$1:$L$2336,8,FALSE)</f>
        <v>0</v>
      </c>
      <c r="I2173" s="11" t="str">
        <f>VLOOKUP(A2173,'Medical Examinations'!$A$1:$L$2336,10,FALSE)</f>
        <v>No</v>
      </c>
      <c r="J2173" s="11" t="str">
        <f>VLOOKUP(A2173,'Medical Examinations'!$A$1:$L$2336,11,FALSE)</f>
        <v>Over Weight</v>
      </c>
      <c r="K2173" s="11" t="str">
        <f>VLOOKUP(A2173,'Medical Examinations'!$A$1:$L$2336,12,FALSE)</f>
        <v>Normal</v>
      </c>
      <c r="L2173" s="10">
        <f ca="1">VLOOKUP(A2173,'Hospitalisation Details'!$A$1:$Q$2344,3,FALSE)</f>
        <v>1995</v>
      </c>
      <c r="M2173" s="10" t="str">
        <f ca="1">VLOOKUP(A2173,'Hospitalisation Details'!$A$1:$Q$2344,5,FALSE)</f>
        <v>Oct</v>
      </c>
      <c r="N2173" s="11">
        <f ca="1">VLOOKUP(A2173,'Hospitalisation Details'!$A$1:$Q$2344,6,FALSE)</f>
        <v>30</v>
      </c>
      <c r="O2173" s="17">
        <f ca="1">VLOOKUP(A2173,'Hospitalisation Details'!$A$1:$Q$2344,7,FALSE)</f>
        <v>35002</v>
      </c>
      <c r="P2173" s="11">
        <f ca="1">VLOOKUP(A2173,'Hospitalisation Details'!$A$1:$Q$2344,10,FALSE)</f>
        <v>37133.9</v>
      </c>
      <c r="Q2173" s="11" t="str">
        <f ca="1">VLOOKUP(A2173,'Hospitalisation Details'!$A$1:$Q$2344,12,FALSE)</f>
        <v>tier - 2</v>
      </c>
      <c r="R2173" s="11" t="str">
        <f ca="1">VLOOKUP(A2173,'Hospitalisation Details'!$A$1:$Q$2344,14,FALSE)</f>
        <v>tier - 2</v>
      </c>
      <c r="S2173" s="11">
        <f ca="1">VLOOKUP(A2173,'Hospitalisation Details'!$A$1:$Q$2344,17,FALSE)</f>
        <v>30</v>
      </c>
      <c r="T2173" s="11" t="str">
        <f ca="1">VLOOKUP(A2173,'Hospitalisation Details'!$A$1:$Q$2336,16,FALSE)</f>
        <v>R1013</v>
      </c>
    </row>
    <row r="2174" ht="15.5" spans="1:20">
      <c r="A2174" s="10" t="s">
        <v>7749</v>
      </c>
      <c r="B2174" s="11" t="str">
        <f>VLOOKUP(A2174,'Customer Names'!$H$6:$K$2340,3,FALSE)</f>
        <v>  Aaron R</v>
      </c>
      <c r="C2174" s="11">
        <f>VLOOKUP(A2174,'Medical Examinations'!$A$1:$L$2336,2,FALSE)</f>
        <v>29.735</v>
      </c>
      <c r="D2174" s="11">
        <f>VLOOKUP(A2174,'Medical Examinations'!$A$1:$L$2336,3,FALSE)</f>
        <v>11.92</v>
      </c>
      <c r="E2174" s="11" t="str">
        <f>VLOOKUP(A2174,'Medical Examinations'!$A$1:$L$2336,4,FALSE)</f>
        <v>No</v>
      </c>
      <c r="F2174" s="11" t="str">
        <f>VLOOKUP(A2174,'Medical Examinations'!$A$1:$L$2336,5,FALSE)</f>
        <v>No</v>
      </c>
      <c r="G2174" s="11" t="str">
        <f>VLOOKUP(A2174,'Medical Examinations'!$A$1:$L$2336,6,FALSE)</f>
        <v>No</v>
      </c>
      <c r="H2174" s="11">
        <f>VLOOKUP(A2174,'Medical Examinations'!$A$1:$L$2336,8,FALSE)</f>
        <v>0</v>
      </c>
      <c r="I2174" s="11" t="str">
        <f>VLOOKUP(A2174,'Medical Examinations'!$A$1:$L$2336,10,FALSE)</f>
        <v>No</v>
      </c>
      <c r="J2174" s="11" t="str">
        <f>VLOOKUP(A2174,'Medical Examinations'!$A$1:$L$2336,11,FALSE)</f>
        <v>Over Weight</v>
      </c>
      <c r="K2174" s="11" t="str">
        <f>VLOOKUP(A2174,'Medical Examinations'!$A$1:$L$2336,12,FALSE)</f>
        <v>Diabetes</v>
      </c>
      <c r="L2174" s="10">
        <f ca="1">VLOOKUP(A2174,'Hospitalisation Details'!$A$1:$Q$2344,3,FALSE)</f>
        <v>2000</v>
      </c>
      <c r="M2174" s="10" t="str">
        <f ca="1">VLOOKUP(A2174,'Hospitalisation Details'!$A$1:$Q$2344,5,FALSE)</f>
        <v>Sep</v>
      </c>
      <c r="N2174" s="11">
        <f ca="1">VLOOKUP(A2174,'Hospitalisation Details'!$A$1:$Q$2344,6,FALSE)</f>
        <v>5</v>
      </c>
      <c r="O2174" s="17">
        <f ca="1">VLOOKUP(A2174,'Hospitalisation Details'!$A$1:$Q$2344,7,FALSE)</f>
        <v>36774</v>
      </c>
      <c r="P2174" s="11">
        <f ca="1">VLOOKUP(A2174,'Hospitalisation Details'!$A$1:$Q$2344,10,FALSE)</f>
        <v>37165.16</v>
      </c>
      <c r="Q2174" s="11" t="str">
        <f ca="1">VLOOKUP(A2174,'Hospitalisation Details'!$A$1:$Q$2344,12,FALSE)</f>
        <v>tier - 1</v>
      </c>
      <c r="R2174" s="11" t="str">
        <f ca="1">VLOOKUP(A2174,'Hospitalisation Details'!$A$1:$Q$2344,14,FALSE)</f>
        <v>tier - 3</v>
      </c>
      <c r="S2174" s="11">
        <f ca="1">VLOOKUP(A2174,'Hospitalisation Details'!$A$1:$Q$2344,17,FALSE)</f>
        <v>25</v>
      </c>
      <c r="T2174" s="11" t="str">
        <f ca="1">VLOOKUP(A2174,'Hospitalisation Details'!$A$1:$Q$2336,16,FALSE)</f>
        <v>Unknown</v>
      </c>
    </row>
    <row r="2175" ht="15.5" spans="1:20">
      <c r="A2175" s="10" t="s">
        <v>7753</v>
      </c>
      <c r="B2175" s="11" t="str">
        <f>VLOOKUP(A2175,'Customer Names'!$H$6:$K$2340,3,FALSE)</f>
        <v>  Caitlin H</v>
      </c>
      <c r="C2175" s="11">
        <f>VLOOKUP(A2175,'Medical Examinations'!$A$1:$L$2336,2,FALSE)</f>
        <v>40.5</v>
      </c>
      <c r="D2175" s="11">
        <f>VLOOKUP(A2175,'Medical Examinations'!$A$1:$L$2336,3,FALSE)</f>
        <v>5.4</v>
      </c>
      <c r="E2175" s="11" t="str">
        <f>VLOOKUP(A2175,'Medical Examinations'!$A$1:$L$2336,4,FALSE)</f>
        <v>No</v>
      </c>
      <c r="F2175" s="11" t="str">
        <f>VLOOKUP(A2175,'Medical Examinations'!$A$1:$L$2336,5,FALSE)</f>
        <v>No</v>
      </c>
      <c r="G2175" s="11" t="str">
        <f>VLOOKUP(A2175,'Medical Examinations'!$A$1:$L$2336,6,FALSE)</f>
        <v>Yes</v>
      </c>
      <c r="H2175" s="11">
        <f>VLOOKUP(A2175,'Medical Examinations'!$A$1:$L$2336,8,FALSE)</f>
        <v>1</v>
      </c>
      <c r="I2175" s="11" t="str">
        <f>VLOOKUP(A2175,'Medical Examinations'!$A$1:$L$2336,10,FALSE)</f>
        <v>No</v>
      </c>
      <c r="J2175" s="11" t="str">
        <f>VLOOKUP(A2175,'Medical Examinations'!$A$1:$L$2336,11,FALSE)</f>
        <v>Obesity</v>
      </c>
      <c r="K2175" s="11" t="str">
        <f>VLOOKUP(A2175,'Medical Examinations'!$A$1:$L$2336,12,FALSE)</f>
        <v>Normal</v>
      </c>
      <c r="L2175" s="10">
        <f ca="1">VLOOKUP(A2175,'Hospitalisation Details'!$A$1:$Q$2344,3,FALSE)</f>
        <v>1990</v>
      </c>
      <c r="M2175" s="10" t="str">
        <f ca="1">VLOOKUP(A2175,'Hospitalisation Details'!$A$1:$Q$2344,5,FALSE)</f>
        <v>Oct</v>
      </c>
      <c r="N2175" s="11">
        <f ca="1">VLOOKUP(A2175,'Hospitalisation Details'!$A$1:$Q$2344,6,FALSE)</f>
        <v>17</v>
      </c>
      <c r="O2175" s="17">
        <f ca="1">VLOOKUP(A2175,'Hospitalisation Details'!$A$1:$Q$2344,7,FALSE)</f>
        <v>33163</v>
      </c>
      <c r="P2175" s="11">
        <f ca="1">VLOOKUP(A2175,'Hospitalisation Details'!$A$1:$Q$2344,10,FALSE)</f>
        <v>37251.22</v>
      </c>
      <c r="Q2175" s="11" t="str">
        <f ca="1">VLOOKUP(A2175,'Hospitalisation Details'!$A$1:$Q$2344,12,FALSE)</f>
        <v>tier - 2</v>
      </c>
      <c r="R2175" s="11" t="str">
        <f ca="1">VLOOKUP(A2175,'Hospitalisation Details'!$A$1:$Q$2344,14,FALSE)</f>
        <v>tier - 2</v>
      </c>
      <c r="S2175" s="11">
        <f ca="1">VLOOKUP(A2175,'Hospitalisation Details'!$A$1:$Q$2344,17,FALSE)</f>
        <v>35</v>
      </c>
      <c r="T2175" s="11" t="str">
        <f ca="1">VLOOKUP(A2175,'Hospitalisation Details'!$A$1:$Q$2336,16,FALSE)</f>
        <v>R1011</v>
      </c>
    </row>
    <row r="2176" ht="15.5" spans="1:20">
      <c r="A2176" s="10" t="s">
        <v>7756</v>
      </c>
      <c r="B2176" s="11" t="str">
        <f>VLOOKUP(A2176,'Customer Names'!$H$6:$K$2340,3,FALSE)</f>
        <v>  Harald E</v>
      </c>
      <c r="C2176" s="11">
        <f>VLOOKUP(A2176,'Medical Examinations'!$A$1:$L$2336,2,FALSE)</f>
        <v>25.64</v>
      </c>
      <c r="D2176" s="11">
        <f>VLOOKUP(A2176,'Medical Examinations'!$A$1:$L$2336,3,FALSE)</f>
        <v>4.76</v>
      </c>
      <c r="E2176" s="11" t="str">
        <f>VLOOKUP(A2176,'Medical Examinations'!$A$1:$L$2336,4,FALSE)</f>
        <v>No</v>
      </c>
      <c r="F2176" s="11" t="str">
        <f>VLOOKUP(A2176,'Medical Examinations'!$A$1:$L$2336,5,FALSE)</f>
        <v>No</v>
      </c>
      <c r="G2176" s="11" t="str">
        <f>VLOOKUP(A2176,'Medical Examinations'!$A$1:$L$2336,6,FALSE)</f>
        <v>No</v>
      </c>
      <c r="H2176" s="11">
        <f>VLOOKUP(A2176,'Medical Examinations'!$A$1:$L$2336,8,FALSE)</f>
        <v>1</v>
      </c>
      <c r="I2176" s="11" t="str">
        <f>VLOOKUP(A2176,'Medical Examinations'!$A$1:$L$2336,10,FALSE)</f>
        <v>No</v>
      </c>
      <c r="J2176" s="11" t="str">
        <f>VLOOKUP(A2176,'Medical Examinations'!$A$1:$L$2336,11,FALSE)</f>
        <v>Over Weight</v>
      </c>
      <c r="K2176" s="11" t="str">
        <f>VLOOKUP(A2176,'Medical Examinations'!$A$1:$L$2336,12,FALSE)</f>
        <v>Normal</v>
      </c>
      <c r="L2176" s="10">
        <f ca="1">VLOOKUP(A2176,'Hospitalisation Details'!$A$1:$Q$2344,3,FALSE)</f>
        <v>1985</v>
      </c>
      <c r="M2176" s="10" t="str">
        <f ca="1">VLOOKUP(A2176,'Hospitalisation Details'!$A$1:$Q$2344,5,FALSE)</f>
        <v>Nov</v>
      </c>
      <c r="N2176" s="11">
        <f ca="1">VLOOKUP(A2176,'Hospitalisation Details'!$A$1:$Q$2344,6,FALSE)</f>
        <v>17</v>
      </c>
      <c r="O2176" s="17">
        <f ca="1">VLOOKUP(A2176,'Hospitalisation Details'!$A$1:$Q$2344,7,FALSE)</f>
        <v>31368</v>
      </c>
      <c r="P2176" s="11">
        <f ca="1">VLOOKUP(A2176,'Hospitalisation Details'!$A$1:$Q$2344,10,FALSE)</f>
        <v>37270.15</v>
      </c>
      <c r="Q2176" s="11" t="str">
        <f ca="1">VLOOKUP(A2176,'Hospitalisation Details'!$A$1:$Q$2344,12,FALSE)</f>
        <v>tier - 2</v>
      </c>
      <c r="R2176" s="11" t="str">
        <f ca="1">VLOOKUP(A2176,'Hospitalisation Details'!$A$1:$Q$2344,14,FALSE)</f>
        <v>tier - 1</v>
      </c>
      <c r="S2176" s="11">
        <f ca="1">VLOOKUP(A2176,'Hospitalisation Details'!$A$1:$Q$2344,17,FALSE)</f>
        <v>39</v>
      </c>
      <c r="T2176" s="11" t="str">
        <f ca="1">VLOOKUP(A2176,'Hospitalisation Details'!$A$1:$Q$2336,16,FALSE)</f>
        <v>R1024</v>
      </c>
    </row>
    <row r="2177" ht="15.5" spans="1:20">
      <c r="A2177" s="10" t="s">
        <v>7759</v>
      </c>
      <c r="B2177" s="11" t="str">
        <f>VLOOKUP(A2177,'Customer Names'!$H$6:$K$2340,3,FALSE)</f>
        <v>  Siobhan A</v>
      </c>
      <c r="C2177" s="11">
        <f>VLOOKUP(A2177,'Medical Examinations'!$A$1:$L$2336,2,FALSE)</f>
        <v>32.9</v>
      </c>
      <c r="D2177" s="11">
        <f>VLOOKUP(A2177,'Medical Examinations'!$A$1:$L$2336,3,FALSE)</f>
        <v>4.78</v>
      </c>
      <c r="E2177" s="11" t="str">
        <f>VLOOKUP(A2177,'Medical Examinations'!$A$1:$L$2336,4,FALSE)</f>
        <v>No</v>
      </c>
      <c r="F2177" s="11" t="str">
        <f>VLOOKUP(A2177,'Medical Examinations'!$A$1:$L$2336,5,FALSE)</f>
        <v>No</v>
      </c>
      <c r="G2177" s="11" t="str">
        <f>VLOOKUP(A2177,'Medical Examinations'!$A$1:$L$2336,6,FALSE)</f>
        <v>Yes</v>
      </c>
      <c r="H2177" s="11">
        <f>VLOOKUP(A2177,'Medical Examinations'!$A$1:$L$2336,8,FALSE)</f>
        <v>1</v>
      </c>
      <c r="I2177" s="11" t="str">
        <f>VLOOKUP(A2177,'Medical Examinations'!$A$1:$L$2336,10,FALSE)</f>
        <v>No</v>
      </c>
      <c r="J2177" s="11" t="str">
        <f>VLOOKUP(A2177,'Medical Examinations'!$A$1:$L$2336,11,FALSE)</f>
        <v>Obesity</v>
      </c>
      <c r="K2177" s="11" t="str">
        <f>VLOOKUP(A2177,'Medical Examinations'!$A$1:$L$2336,12,FALSE)</f>
        <v>Normal</v>
      </c>
      <c r="L2177" s="10">
        <f ca="1">VLOOKUP(A2177,'Hospitalisation Details'!$A$1:$Q$2344,3,FALSE)</f>
        <v>1975</v>
      </c>
      <c r="M2177" s="10" t="str">
        <f ca="1">VLOOKUP(A2177,'Hospitalisation Details'!$A$1:$Q$2344,5,FALSE)</f>
        <v>Nov</v>
      </c>
      <c r="N2177" s="11">
        <f ca="1">VLOOKUP(A2177,'Hospitalisation Details'!$A$1:$Q$2344,6,FALSE)</f>
        <v>9</v>
      </c>
      <c r="O2177" s="17">
        <f ca="1">VLOOKUP(A2177,'Hospitalisation Details'!$A$1:$Q$2344,7,FALSE)</f>
        <v>27707</v>
      </c>
      <c r="P2177" s="11">
        <f ca="1">VLOOKUP(A2177,'Hospitalisation Details'!$A$1:$Q$2344,10,FALSE)</f>
        <v>37272.34</v>
      </c>
      <c r="Q2177" s="11" t="str">
        <f ca="1">VLOOKUP(A2177,'Hospitalisation Details'!$A$1:$Q$2344,12,FALSE)</f>
        <v>tier - 2</v>
      </c>
      <c r="R2177" s="11" t="str">
        <f ca="1">VLOOKUP(A2177,'Hospitalisation Details'!$A$1:$Q$2344,14,FALSE)</f>
        <v>tier - 3</v>
      </c>
      <c r="S2177" s="11">
        <f ca="1">VLOOKUP(A2177,'Hospitalisation Details'!$A$1:$Q$2344,17,FALSE)</f>
        <v>49</v>
      </c>
      <c r="T2177" s="11" t="str">
        <f ca="1">VLOOKUP(A2177,'Hospitalisation Details'!$A$1:$Q$2336,16,FALSE)</f>
        <v>R1011</v>
      </c>
    </row>
    <row r="2178" ht="15.5" spans="1:20">
      <c r="A2178" s="10" t="s">
        <v>7761</v>
      </c>
      <c r="B2178" s="11" t="str">
        <f>VLOOKUP(A2178,'Customer Names'!$H$6:$K$2340,3,FALSE)</f>
        <v>  Andrea J</v>
      </c>
      <c r="C2178" s="11">
        <f>VLOOKUP(A2178,'Medical Examinations'!$A$1:$L$2336,2,FALSE)</f>
        <v>29.8</v>
      </c>
      <c r="D2178" s="11">
        <f>VLOOKUP(A2178,'Medical Examinations'!$A$1:$L$2336,3,FALSE)</f>
        <v>4.26</v>
      </c>
      <c r="E2178" s="11" t="str">
        <f>VLOOKUP(A2178,'Medical Examinations'!$A$1:$L$2336,4,FALSE)</f>
        <v>No</v>
      </c>
      <c r="F2178" s="11" t="str">
        <f>VLOOKUP(A2178,'Medical Examinations'!$A$1:$L$2336,5,FALSE)</f>
        <v>No</v>
      </c>
      <c r="G2178" s="11" t="str">
        <f>VLOOKUP(A2178,'Medical Examinations'!$A$1:$L$2336,6,FALSE)</f>
        <v>Yes</v>
      </c>
      <c r="H2178" s="11">
        <f>VLOOKUP(A2178,'Medical Examinations'!$A$1:$L$2336,8,FALSE)</f>
        <v>1</v>
      </c>
      <c r="I2178" s="11" t="str">
        <f>VLOOKUP(A2178,'Medical Examinations'!$A$1:$L$2336,10,FALSE)</f>
        <v>No</v>
      </c>
      <c r="J2178" s="11" t="str">
        <f>VLOOKUP(A2178,'Medical Examinations'!$A$1:$L$2336,11,FALSE)</f>
        <v>Over Weight</v>
      </c>
      <c r="K2178" s="11" t="str">
        <f>VLOOKUP(A2178,'Medical Examinations'!$A$1:$L$2336,12,FALSE)</f>
        <v>Normal</v>
      </c>
      <c r="L2178" s="10">
        <f ca="1">VLOOKUP(A2178,'Hospitalisation Details'!$A$1:$Q$2344,3,FALSE)</f>
        <v>1969</v>
      </c>
      <c r="M2178" s="10" t="str">
        <f ca="1">VLOOKUP(A2178,'Hospitalisation Details'!$A$1:$Q$2344,5,FALSE)</f>
        <v>Oct</v>
      </c>
      <c r="N2178" s="11">
        <f ca="1">VLOOKUP(A2178,'Hospitalisation Details'!$A$1:$Q$2344,6,FALSE)</f>
        <v>30</v>
      </c>
      <c r="O2178" s="17">
        <f ca="1">VLOOKUP(A2178,'Hospitalisation Details'!$A$1:$Q$2344,7,FALSE)</f>
        <v>25506</v>
      </c>
      <c r="P2178" s="11">
        <f ca="1">VLOOKUP(A2178,'Hospitalisation Details'!$A$1:$Q$2344,10,FALSE)</f>
        <v>37277.27</v>
      </c>
      <c r="Q2178" s="11" t="str">
        <f ca="1">VLOOKUP(A2178,'Hospitalisation Details'!$A$1:$Q$2344,12,FALSE)</f>
        <v>tier - 1</v>
      </c>
      <c r="R2178" s="11" t="str">
        <f ca="1">VLOOKUP(A2178,'Hospitalisation Details'!$A$1:$Q$2344,14,FALSE)</f>
        <v>tier - 3</v>
      </c>
      <c r="S2178" s="11">
        <f ca="1">VLOOKUP(A2178,'Hospitalisation Details'!$A$1:$Q$2344,17,FALSE)</f>
        <v>56</v>
      </c>
      <c r="T2178" s="11" t="str">
        <f ca="1">VLOOKUP(A2178,'Hospitalisation Details'!$A$1:$Q$2336,16,FALSE)</f>
        <v>R1011</v>
      </c>
    </row>
    <row r="2179" ht="15.5" spans="1:20">
      <c r="A2179" s="10" t="s">
        <v>7765</v>
      </c>
      <c r="B2179" s="11" t="str">
        <f>VLOOKUP(A2179,'Customer Names'!$H$6:$K$2340,3,FALSE)</f>
        <v>  Marie</v>
      </c>
      <c r="C2179" s="11">
        <f>VLOOKUP(A2179,'Medical Examinations'!$A$1:$L$2336,2,FALSE)</f>
        <v>28.9</v>
      </c>
      <c r="D2179" s="11">
        <f>VLOOKUP(A2179,'Medical Examinations'!$A$1:$L$2336,3,FALSE)</f>
        <v>5.85</v>
      </c>
      <c r="E2179" s="11" t="str">
        <f>VLOOKUP(A2179,'Medical Examinations'!$A$1:$L$2336,4,FALSE)</f>
        <v>No</v>
      </c>
      <c r="F2179" s="11" t="str">
        <f>VLOOKUP(A2179,'Medical Examinations'!$A$1:$L$2336,5,FALSE)</f>
        <v>No</v>
      </c>
      <c r="G2179" s="11" t="str">
        <f>VLOOKUP(A2179,'Medical Examinations'!$A$1:$L$2336,6,FALSE)</f>
        <v>Yes</v>
      </c>
      <c r="H2179" s="11">
        <f>VLOOKUP(A2179,'Medical Examinations'!$A$1:$L$2336,8,FALSE)</f>
        <v>1</v>
      </c>
      <c r="I2179" s="11" t="str">
        <f>VLOOKUP(A2179,'Medical Examinations'!$A$1:$L$2336,10,FALSE)</f>
        <v>No</v>
      </c>
      <c r="J2179" s="11" t="str">
        <f>VLOOKUP(A2179,'Medical Examinations'!$A$1:$L$2336,11,FALSE)</f>
        <v>Over Weight</v>
      </c>
      <c r="K2179" s="11" t="str">
        <f>VLOOKUP(A2179,'Medical Examinations'!$A$1:$L$2336,12,FALSE)</f>
        <v>Prediabetes</v>
      </c>
      <c r="L2179" s="10">
        <f ca="1">VLOOKUP(A2179,'Hospitalisation Details'!$A$1:$Q$2344,3,FALSE)</f>
        <v>1979</v>
      </c>
      <c r="M2179" s="10" t="str">
        <f ca="1">VLOOKUP(A2179,'Hospitalisation Details'!$A$1:$Q$2344,5,FALSE)</f>
        <v>Aug</v>
      </c>
      <c r="N2179" s="11">
        <f ca="1">VLOOKUP(A2179,'Hospitalisation Details'!$A$1:$Q$2344,6,FALSE)</f>
        <v>3</v>
      </c>
      <c r="O2179" s="17">
        <f ca="1">VLOOKUP(A2179,'Hospitalisation Details'!$A$1:$Q$2344,7,FALSE)</f>
        <v>29070</v>
      </c>
      <c r="P2179" s="11">
        <f ca="1">VLOOKUP(A2179,'Hospitalisation Details'!$A$1:$Q$2344,10,FALSE)</f>
        <v>37425.94</v>
      </c>
      <c r="Q2179" s="11" t="str">
        <f ca="1">VLOOKUP(A2179,'Hospitalisation Details'!$A$1:$Q$2344,12,FALSE)</f>
        <v>tier - 2</v>
      </c>
      <c r="R2179" s="11" t="str">
        <f ca="1">VLOOKUP(A2179,'Hospitalisation Details'!$A$1:$Q$2344,14,FALSE)</f>
        <v>tier - 1</v>
      </c>
      <c r="S2179" s="11">
        <f ca="1">VLOOKUP(A2179,'Hospitalisation Details'!$A$1:$Q$2344,17,FALSE)</f>
        <v>46</v>
      </c>
      <c r="T2179" s="11" t="str">
        <f ca="1">VLOOKUP(A2179,'Hospitalisation Details'!$A$1:$Q$2336,16,FALSE)</f>
        <v>R1011</v>
      </c>
    </row>
    <row r="2180" ht="15.5" spans="1:20">
      <c r="A2180" s="10" t="s">
        <v>7768</v>
      </c>
      <c r="B2180" s="11" t="str">
        <f>VLOOKUP(A2180,'Customer Names'!$H$6:$K$2340,3,FALSE)</f>
        <v>  Rachel A</v>
      </c>
      <c r="C2180" s="11">
        <f>VLOOKUP(A2180,'Medical Examinations'!$A$1:$L$2336,2,FALSE)</f>
        <v>24.7</v>
      </c>
      <c r="D2180" s="11">
        <f>VLOOKUP(A2180,'Medical Examinations'!$A$1:$L$2336,3,FALSE)</f>
        <v>5.32</v>
      </c>
      <c r="E2180" s="11" t="str">
        <f>VLOOKUP(A2180,'Medical Examinations'!$A$1:$L$2336,4,FALSE)</f>
        <v>No</v>
      </c>
      <c r="F2180" s="11" t="str">
        <f>VLOOKUP(A2180,'Medical Examinations'!$A$1:$L$2336,5,FALSE)</f>
        <v>No</v>
      </c>
      <c r="G2180" s="11" t="str">
        <f>VLOOKUP(A2180,'Medical Examinations'!$A$1:$L$2336,6,FALSE)</f>
        <v>Yes</v>
      </c>
      <c r="H2180" s="11">
        <f>VLOOKUP(A2180,'Medical Examinations'!$A$1:$L$2336,8,FALSE)</f>
        <v>1</v>
      </c>
      <c r="I2180" s="11" t="str">
        <f>VLOOKUP(A2180,'Medical Examinations'!$A$1:$L$2336,10,FALSE)</f>
        <v>No</v>
      </c>
      <c r="J2180" s="11" t="str">
        <f>VLOOKUP(A2180,'Medical Examinations'!$A$1:$L$2336,11,FALSE)</f>
        <v>Normal Weight</v>
      </c>
      <c r="K2180" s="11" t="str">
        <f>VLOOKUP(A2180,'Medical Examinations'!$A$1:$L$2336,12,FALSE)</f>
        <v>Normal</v>
      </c>
      <c r="L2180" s="10">
        <f ca="1">VLOOKUP(A2180,'Hospitalisation Details'!$A$1:$Q$2344,3,FALSE)</f>
        <v>2002</v>
      </c>
      <c r="M2180" s="10" t="str">
        <f ca="1">VLOOKUP(A2180,'Hospitalisation Details'!$A$1:$Q$2344,5,FALSE)</f>
        <v>Sep</v>
      </c>
      <c r="N2180" s="11">
        <f ca="1">VLOOKUP(A2180,'Hospitalisation Details'!$A$1:$Q$2344,6,FALSE)</f>
        <v>27</v>
      </c>
      <c r="O2180" s="17">
        <f ca="1">VLOOKUP(A2180,'Hospitalisation Details'!$A$1:$Q$2344,7,FALSE)</f>
        <v>37526</v>
      </c>
      <c r="P2180" s="11">
        <f ca="1">VLOOKUP(A2180,'Hospitalisation Details'!$A$1:$Q$2344,10,FALSE)</f>
        <v>37465.34</v>
      </c>
      <c r="Q2180" s="11" t="str">
        <f ca="1">VLOOKUP(A2180,'Hospitalisation Details'!$A$1:$Q$2344,12,FALSE)</f>
        <v>tier - 1</v>
      </c>
      <c r="R2180" s="11" t="str">
        <f ca="1">VLOOKUP(A2180,'Hospitalisation Details'!$A$1:$Q$2344,14,FALSE)</f>
        <v>tier - 2</v>
      </c>
      <c r="S2180" s="11">
        <f ca="1">VLOOKUP(A2180,'Hospitalisation Details'!$A$1:$Q$2344,17,FALSE)</f>
        <v>23</v>
      </c>
      <c r="T2180" s="11" t="str">
        <f ca="1">VLOOKUP(A2180,'Hospitalisation Details'!$A$1:$Q$2336,16,FALSE)</f>
        <v>R1012</v>
      </c>
    </row>
    <row r="2181" ht="15.5" spans="1:20">
      <c r="A2181" s="10" t="s">
        <v>7772</v>
      </c>
      <c r="B2181" s="11" t="str">
        <f>VLOOKUP(A2181,'Customer Names'!$H$6:$K$2340,3,FALSE)</f>
        <v>  Emma</v>
      </c>
      <c r="C2181" s="11">
        <f>VLOOKUP(A2181,'Medical Examinations'!$A$1:$L$2336,2,FALSE)</f>
        <v>20.6</v>
      </c>
      <c r="D2181" s="11">
        <f>VLOOKUP(A2181,'Medical Examinations'!$A$1:$L$2336,3,FALSE)</f>
        <v>5.14</v>
      </c>
      <c r="E2181" s="11" t="str">
        <f>VLOOKUP(A2181,'Medical Examinations'!$A$1:$L$2336,4,FALSE)</f>
        <v>No</v>
      </c>
      <c r="F2181" s="11" t="str">
        <f>VLOOKUP(A2181,'Medical Examinations'!$A$1:$L$2336,5,FALSE)</f>
        <v>No</v>
      </c>
      <c r="G2181" s="11" t="str">
        <f>VLOOKUP(A2181,'Medical Examinations'!$A$1:$L$2336,6,FALSE)</f>
        <v>Yes</v>
      </c>
      <c r="H2181" s="11">
        <f>VLOOKUP(A2181,'Medical Examinations'!$A$1:$L$2336,8,FALSE)</f>
        <v>1</v>
      </c>
      <c r="I2181" s="11" t="str">
        <f>VLOOKUP(A2181,'Medical Examinations'!$A$1:$L$2336,10,FALSE)</f>
        <v>No</v>
      </c>
      <c r="J2181" s="11" t="str">
        <f>VLOOKUP(A2181,'Medical Examinations'!$A$1:$L$2336,11,FALSE)</f>
        <v>Normal Weight</v>
      </c>
      <c r="K2181" s="11" t="str">
        <f>VLOOKUP(A2181,'Medical Examinations'!$A$1:$L$2336,12,FALSE)</f>
        <v>Normal</v>
      </c>
      <c r="L2181" s="10">
        <f ca="1">VLOOKUP(A2181,'Hospitalisation Details'!$A$1:$Q$2344,3,FALSE)</f>
        <v>2000</v>
      </c>
      <c r="M2181" s="10" t="str">
        <f ca="1">VLOOKUP(A2181,'Hospitalisation Details'!$A$1:$Q$2344,5,FALSE)</f>
        <v>Oct</v>
      </c>
      <c r="N2181" s="11">
        <f ca="1">VLOOKUP(A2181,'Hospitalisation Details'!$A$1:$Q$2344,6,FALSE)</f>
        <v>12</v>
      </c>
      <c r="O2181" s="17">
        <f ca="1">VLOOKUP(A2181,'Hospitalisation Details'!$A$1:$Q$2344,7,FALSE)</f>
        <v>36811</v>
      </c>
      <c r="P2181" s="11">
        <f ca="1">VLOOKUP(A2181,'Hospitalisation Details'!$A$1:$Q$2344,10,FALSE)</f>
        <v>37484.45</v>
      </c>
      <c r="Q2181" s="11" t="str">
        <f ca="1">VLOOKUP(A2181,'Hospitalisation Details'!$A$1:$Q$2344,12,FALSE)</f>
        <v>tier - 1</v>
      </c>
      <c r="R2181" s="11" t="str">
        <f ca="1">VLOOKUP(A2181,'Hospitalisation Details'!$A$1:$Q$2344,14,FALSE)</f>
        <v>tier - 1</v>
      </c>
      <c r="S2181" s="11">
        <f ca="1">VLOOKUP(A2181,'Hospitalisation Details'!$A$1:$Q$2344,17,FALSE)</f>
        <v>25</v>
      </c>
      <c r="T2181" s="11" t="str">
        <f ca="1">VLOOKUP(A2181,'Hospitalisation Details'!$A$1:$Q$2336,16,FALSE)</f>
        <v>R1013</v>
      </c>
    </row>
    <row r="2182" ht="15.5" spans="1:20">
      <c r="A2182" s="10" t="s">
        <v>7775</v>
      </c>
      <c r="B2182" s="11" t="str">
        <f>VLOOKUP(A2182,'Customer Names'!$H$6:$K$2340,3,FALSE)</f>
        <v>  Kiersten</v>
      </c>
      <c r="C2182" s="11">
        <f>VLOOKUP(A2182,'Medical Examinations'!$A$1:$L$2336,2,FALSE)</f>
        <v>18.6</v>
      </c>
      <c r="D2182" s="11">
        <f>VLOOKUP(A2182,'Medical Examinations'!$A$1:$L$2336,3,FALSE)</f>
        <v>5</v>
      </c>
      <c r="E2182" s="11" t="str">
        <f>VLOOKUP(A2182,'Medical Examinations'!$A$1:$L$2336,4,FALSE)</f>
        <v>No</v>
      </c>
      <c r="F2182" s="11" t="str">
        <f>VLOOKUP(A2182,'Medical Examinations'!$A$1:$L$2336,5,FALSE)</f>
        <v>No</v>
      </c>
      <c r="G2182" s="11" t="str">
        <f>VLOOKUP(A2182,'Medical Examinations'!$A$1:$L$2336,6,FALSE)</f>
        <v>Yes</v>
      </c>
      <c r="H2182" s="11">
        <f>VLOOKUP(A2182,'Medical Examinations'!$A$1:$L$2336,8,FALSE)</f>
        <v>1</v>
      </c>
      <c r="I2182" s="11" t="str">
        <f>VLOOKUP(A2182,'Medical Examinations'!$A$1:$L$2336,10,FALSE)</f>
        <v>No</v>
      </c>
      <c r="J2182" s="11" t="str">
        <f>VLOOKUP(A2182,'Medical Examinations'!$A$1:$L$2336,11,FALSE)</f>
        <v>Normal Weight</v>
      </c>
      <c r="K2182" s="11" t="str">
        <f>VLOOKUP(A2182,'Medical Examinations'!$A$1:$L$2336,12,FALSE)</f>
        <v>Normal</v>
      </c>
      <c r="L2182" s="10">
        <f ca="1">VLOOKUP(A2182,'Hospitalisation Details'!$A$1:$Q$2344,3,FALSE)</f>
        <v>1990</v>
      </c>
      <c r="M2182" s="10" t="str">
        <f ca="1">VLOOKUP(A2182,'Hospitalisation Details'!$A$1:$Q$2344,5,FALSE)</f>
        <v>Nov</v>
      </c>
      <c r="N2182" s="11">
        <f ca="1">VLOOKUP(A2182,'Hospitalisation Details'!$A$1:$Q$2344,6,FALSE)</f>
        <v>16</v>
      </c>
      <c r="O2182" s="17">
        <f ca="1">VLOOKUP(A2182,'Hospitalisation Details'!$A$1:$Q$2344,7,FALSE)</f>
        <v>33193</v>
      </c>
      <c r="P2182" s="11">
        <f ca="1">VLOOKUP(A2182,'Hospitalisation Details'!$A$1:$Q$2344,10,FALSE)</f>
        <v>37607.53</v>
      </c>
      <c r="Q2182" s="11" t="str">
        <f ca="1">VLOOKUP(A2182,'Hospitalisation Details'!$A$1:$Q$2344,12,FALSE)</f>
        <v>tier - 1</v>
      </c>
      <c r="R2182" s="11" t="str">
        <f ca="1">VLOOKUP(A2182,'Hospitalisation Details'!$A$1:$Q$2344,14,FALSE)</f>
        <v>tier - 2</v>
      </c>
      <c r="S2182" s="11">
        <f ca="1">VLOOKUP(A2182,'Hospitalisation Details'!$A$1:$Q$2344,17,FALSE)</f>
        <v>34</v>
      </c>
      <c r="T2182" s="11" t="str">
        <f ca="1">VLOOKUP(A2182,'Hospitalisation Details'!$A$1:$Q$2336,16,FALSE)</f>
        <v>R1019</v>
      </c>
    </row>
    <row r="2183" ht="15.5" spans="1:20">
      <c r="A2183" s="10" t="s">
        <v>7778</v>
      </c>
      <c r="B2183" s="11" t="str">
        <f>VLOOKUP(A2183,'Customer Names'!$H$6:$K$2340,3,FALSE)</f>
        <v>  Rachael</v>
      </c>
      <c r="C2183" s="11">
        <f>VLOOKUP(A2183,'Medical Examinations'!$A$1:$L$2336,2,FALSE)</f>
        <v>17.8</v>
      </c>
      <c r="D2183" s="11">
        <f>VLOOKUP(A2183,'Medical Examinations'!$A$1:$L$2336,3,FALSE)</f>
        <v>4.55</v>
      </c>
      <c r="E2183" s="11" t="str">
        <f>VLOOKUP(A2183,'Medical Examinations'!$A$1:$L$2336,4,FALSE)</f>
        <v>No</v>
      </c>
      <c r="F2183" s="11" t="str">
        <f>VLOOKUP(A2183,'Medical Examinations'!$A$1:$L$2336,5,FALSE)</f>
        <v>No</v>
      </c>
      <c r="G2183" s="11" t="str">
        <f>VLOOKUP(A2183,'Medical Examinations'!$A$1:$L$2336,6,FALSE)</f>
        <v>Yes</v>
      </c>
      <c r="H2183" s="11">
        <f>VLOOKUP(A2183,'Medical Examinations'!$A$1:$L$2336,8,FALSE)</f>
        <v>1</v>
      </c>
      <c r="I2183" s="11" t="str">
        <f>VLOOKUP(A2183,'Medical Examinations'!$A$1:$L$2336,10,FALSE)</f>
        <v>No</v>
      </c>
      <c r="J2183" s="11" t="str">
        <f>VLOOKUP(A2183,'Medical Examinations'!$A$1:$L$2336,11,FALSE)</f>
        <v>Under Weight</v>
      </c>
      <c r="K2183" s="11" t="str">
        <f>VLOOKUP(A2183,'Medical Examinations'!$A$1:$L$2336,12,FALSE)</f>
        <v>Normal</v>
      </c>
      <c r="L2183" s="10">
        <f ca="1">VLOOKUP(A2183,'Hospitalisation Details'!$A$1:$Q$2344,3,FALSE)</f>
        <v>1982</v>
      </c>
      <c r="M2183" s="10" t="str">
        <f ca="1">VLOOKUP(A2183,'Hospitalisation Details'!$A$1:$Q$2344,5,FALSE)</f>
        <v>Jun</v>
      </c>
      <c r="N2183" s="11">
        <f ca="1">VLOOKUP(A2183,'Hospitalisation Details'!$A$1:$Q$2344,6,FALSE)</f>
        <v>20</v>
      </c>
      <c r="O2183" s="17">
        <f ca="1">VLOOKUP(A2183,'Hospitalisation Details'!$A$1:$Q$2344,7,FALSE)</f>
        <v>30122</v>
      </c>
      <c r="P2183" s="11">
        <f ca="1">VLOOKUP(A2183,'Hospitalisation Details'!$A$1:$Q$2344,10,FALSE)</f>
        <v>37650.74</v>
      </c>
      <c r="Q2183" s="11" t="str">
        <f ca="1">VLOOKUP(A2183,'Hospitalisation Details'!$A$1:$Q$2344,12,FALSE)</f>
        <v>tier - 2</v>
      </c>
      <c r="R2183" s="11" t="str">
        <f ca="1">VLOOKUP(A2183,'Hospitalisation Details'!$A$1:$Q$2344,14,FALSE)</f>
        <v>tier - 2</v>
      </c>
      <c r="S2183" s="11">
        <f ca="1">VLOOKUP(A2183,'Hospitalisation Details'!$A$1:$Q$2344,17,FALSE)</f>
        <v>43</v>
      </c>
      <c r="T2183" s="11" t="str">
        <f ca="1">VLOOKUP(A2183,'Hospitalisation Details'!$A$1:$Q$2336,16,FALSE)</f>
        <v>R1012</v>
      </c>
    </row>
    <row r="2184" ht="15.5" spans="1:20">
      <c r="A2184" s="10" t="s">
        <v>7780</v>
      </c>
      <c r="B2184" s="11" t="str">
        <f>VLOOKUP(A2184,'Customer Names'!$H$6:$K$2340,3,FALSE)</f>
        <v>  Timothy P</v>
      </c>
      <c r="C2184" s="11">
        <f>VLOOKUP(A2184,'Medical Examinations'!$A$1:$L$2336,2,FALSE)</f>
        <v>35.2</v>
      </c>
      <c r="D2184" s="11">
        <f>VLOOKUP(A2184,'Medical Examinations'!$A$1:$L$2336,3,FALSE)</f>
        <v>5.97</v>
      </c>
      <c r="E2184" s="11" t="str">
        <f>VLOOKUP(A2184,'Medical Examinations'!$A$1:$L$2336,4,FALSE)</f>
        <v>No</v>
      </c>
      <c r="F2184" s="11" t="str">
        <f>VLOOKUP(A2184,'Medical Examinations'!$A$1:$L$2336,5,FALSE)</f>
        <v>yes</v>
      </c>
      <c r="G2184" s="11" t="str">
        <f>VLOOKUP(A2184,'Medical Examinations'!$A$1:$L$2336,6,FALSE)</f>
        <v>No</v>
      </c>
      <c r="H2184" s="11">
        <f>VLOOKUP(A2184,'Medical Examinations'!$A$1:$L$2336,8,FALSE)</f>
        <v>1</v>
      </c>
      <c r="I2184" s="11" t="str">
        <f>VLOOKUP(A2184,'Medical Examinations'!$A$1:$L$2336,10,FALSE)</f>
        <v>No</v>
      </c>
      <c r="J2184" s="11" t="str">
        <f>VLOOKUP(A2184,'Medical Examinations'!$A$1:$L$2336,11,FALSE)</f>
        <v>Obesity</v>
      </c>
      <c r="K2184" s="11" t="str">
        <f>VLOOKUP(A2184,'Medical Examinations'!$A$1:$L$2336,12,FALSE)</f>
        <v>Prediabetes</v>
      </c>
      <c r="L2184" s="10">
        <f ca="1">VLOOKUP(A2184,'Hospitalisation Details'!$A$1:$Q$2344,3,FALSE)</f>
        <v>1970</v>
      </c>
      <c r="M2184" s="10" t="str">
        <f ca="1">VLOOKUP(A2184,'Hospitalisation Details'!$A$1:$Q$2344,5,FALSE)</f>
        <v>Oct</v>
      </c>
      <c r="N2184" s="11">
        <f ca="1">VLOOKUP(A2184,'Hospitalisation Details'!$A$1:$Q$2344,6,FALSE)</f>
        <v>28</v>
      </c>
      <c r="O2184" s="17">
        <f ca="1">VLOOKUP(A2184,'Hospitalisation Details'!$A$1:$Q$2344,7,FALSE)</f>
        <v>25869</v>
      </c>
      <c r="P2184" s="11">
        <f ca="1">VLOOKUP(A2184,'Hospitalisation Details'!$A$1:$Q$2344,10,FALSE)</f>
        <v>37675.06</v>
      </c>
      <c r="Q2184" s="11" t="str">
        <f ca="1">VLOOKUP(A2184,'Hospitalisation Details'!$A$1:$Q$2344,12,FALSE)</f>
        <v>tier - 2</v>
      </c>
      <c r="R2184" s="11" t="str">
        <f ca="1">VLOOKUP(A2184,'Hospitalisation Details'!$A$1:$Q$2344,14,FALSE)</f>
        <v>tier - 3</v>
      </c>
      <c r="S2184" s="11">
        <f ca="1">VLOOKUP(A2184,'Hospitalisation Details'!$A$1:$Q$2344,17,FALSE)</f>
        <v>55</v>
      </c>
      <c r="T2184" s="11" t="str">
        <f ca="1">VLOOKUP(A2184,'Hospitalisation Details'!$A$1:$Q$2336,16,FALSE)</f>
        <v>R1011</v>
      </c>
    </row>
    <row r="2185" ht="15.5" spans="1:20">
      <c r="A2185" s="10" t="s">
        <v>7784</v>
      </c>
      <c r="B2185" s="11" t="str">
        <f>VLOOKUP(A2185,'Customer Names'!$H$6:$K$2340,3,FALSE)</f>
        <v>  Lelisa</v>
      </c>
      <c r="C2185" s="11">
        <f>VLOOKUP(A2185,'Medical Examinations'!$A$1:$L$2336,2,FALSE)</f>
        <v>33.77</v>
      </c>
      <c r="D2185" s="11">
        <f>VLOOKUP(A2185,'Medical Examinations'!$A$1:$L$2336,3,FALSE)</f>
        <v>4.02</v>
      </c>
      <c r="E2185" s="11" t="str">
        <f>VLOOKUP(A2185,'Medical Examinations'!$A$1:$L$2336,4,FALSE)</f>
        <v>No</v>
      </c>
      <c r="F2185" s="11" t="str">
        <f>VLOOKUP(A2185,'Medical Examinations'!$A$1:$L$2336,5,FALSE)</f>
        <v>yes</v>
      </c>
      <c r="G2185" s="11" t="str">
        <f>VLOOKUP(A2185,'Medical Examinations'!$A$1:$L$2336,6,FALSE)</f>
        <v>No</v>
      </c>
      <c r="H2185" s="11">
        <f>VLOOKUP(A2185,'Medical Examinations'!$A$1:$L$2336,8,FALSE)</f>
        <v>1</v>
      </c>
      <c r="I2185" s="11" t="str">
        <f>VLOOKUP(A2185,'Medical Examinations'!$A$1:$L$2336,10,FALSE)</f>
        <v>No</v>
      </c>
      <c r="J2185" s="11" t="str">
        <f>VLOOKUP(A2185,'Medical Examinations'!$A$1:$L$2336,11,FALSE)</f>
        <v>Obesity</v>
      </c>
      <c r="K2185" s="11" t="str">
        <f>VLOOKUP(A2185,'Medical Examinations'!$A$1:$L$2336,12,FALSE)</f>
        <v>Normal</v>
      </c>
      <c r="L2185" s="10">
        <f ca="1">VLOOKUP(A2185,'Hospitalisation Details'!$A$1:$Q$2344,3,FALSE)</f>
        <v>1988</v>
      </c>
      <c r="M2185" s="10" t="str">
        <f ca="1">VLOOKUP(A2185,'Hospitalisation Details'!$A$1:$Q$2344,5,FALSE)</f>
        <v>Oct</v>
      </c>
      <c r="N2185" s="11">
        <f ca="1">VLOOKUP(A2185,'Hospitalisation Details'!$A$1:$Q$2344,6,FALSE)</f>
        <v>10</v>
      </c>
      <c r="O2185" s="17">
        <f ca="1">VLOOKUP(A2185,'Hospitalisation Details'!$A$1:$Q$2344,7,FALSE)</f>
        <v>32426</v>
      </c>
      <c r="P2185" s="11">
        <f ca="1">VLOOKUP(A2185,'Hospitalisation Details'!$A$1:$Q$2344,10,FALSE)</f>
        <v>37701.88</v>
      </c>
      <c r="Q2185" s="11" t="str">
        <f ca="1">VLOOKUP(A2185,'Hospitalisation Details'!$A$1:$Q$2344,12,FALSE)</f>
        <v>tier - 2</v>
      </c>
      <c r="R2185" s="11" t="str">
        <f ca="1">VLOOKUP(A2185,'Hospitalisation Details'!$A$1:$Q$2344,14,FALSE)</f>
        <v>tier - 3</v>
      </c>
      <c r="S2185" s="11">
        <f ca="1">VLOOKUP(A2185,'Hospitalisation Details'!$A$1:$Q$2344,17,FALSE)</f>
        <v>37</v>
      </c>
      <c r="T2185" s="11" t="str">
        <f ca="1">VLOOKUP(A2185,'Hospitalisation Details'!$A$1:$Q$2336,16,FALSE)</f>
        <v>R1023</v>
      </c>
    </row>
    <row r="2186" ht="15.5" spans="1:20">
      <c r="A2186" s="10" t="s">
        <v>7786</v>
      </c>
      <c r="B2186" s="11" t="str">
        <f>VLOOKUP(A2186,'Customer Names'!$H$6:$K$2340,3,FALSE)</f>
        <v>  Nate</v>
      </c>
      <c r="C2186" s="11">
        <f>VLOOKUP(A2186,'Medical Examinations'!$A$1:$L$2336,2,FALSE)</f>
        <v>30.03</v>
      </c>
      <c r="D2186" s="11">
        <f>VLOOKUP(A2186,'Medical Examinations'!$A$1:$L$2336,3,FALSE)</f>
        <v>4.04</v>
      </c>
      <c r="E2186" s="11" t="str">
        <f>VLOOKUP(A2186,'Medical Examinations'!$A$1:$L$2336,4,FALSE)</f>
        <v>No</v>
      </c>
      <c r="F2186" s="11" t="str">
        <f>VLOOKUP(A2186,'Medical Examinations'!$A$1:$L$2336,5,FALSE)</f>
        <v>yes</v>
      </c>
      <c r="G2186" s="11" t="str">
        <f>VLOOKUP(A2186,'Medical Examinations'!$A$1:$L$2336,6,FALSE)</f>
        <v>No</v>
      </c>
      <c r="H2186" s="11">
        <f>VLOOKUP(A2186,'Medical Examinations'!$A$1:$L$2336,8,FALSE)</f>
        <v>1</v>
      </c>
      <c r="I2186" s="11" t="str">
        <f>VLOOKUP(A2186,'Medical Examinations'!$A$1:$L$2336,10,FALSE)</f>
        <v>No</v>
      </c>
      <c r="J2186" s="11" t="str">
        <f>VLOOKUP(A2186,'Medical Examinations'!$A$1:$L$2336,11,FALSE)</f>
        <v>Obesity</v>
      </c>
      <c r="K2186" s="11" t="str">
        <f>VLOOKUP(A2186,'Medical Examinations'!$A$1:$L$2336,12,FALSE)</f>
        <v>Normal</v>
      </c>
      <c r="L2186" s="10">
        <f ca="1">VLOOKUP(A2186,'Hospitalisation Details'!$A$1:$Q$2344,3,FALSE)</f>
        <v>1976</v>
      </c>
      <c r="M2186" s="10" t="str">
        <f ca="1">VLOOKUP(A2186,'Hospitalisation Details'!$A$1:$Q$2344,5,FALSE)</f>
        <v>Sep</v>
      </c>
      <c r="N2186" s="11">
        <f ca="1">VLOOKUP(A2186,'Hospitalisation Details'!$A$1:$Q$2344,6,FALSE)</f>
        <v>18</v>
      </c>
      <c r="O2186" s="17">
        <f ca="1">VLOOKUP(A2186,'Hospitalisation Details'!$A$1:$Q$2344,7,FALSE)</f>
        <v>28021</v>
      </c>
      <c r="P2186" s="11">
        <f ca="1">VLOOKUP(A2186,'Hospitalisation Details'!$A$1:$Q$2344,10,FALSE)</f>
        <v>37735.2</v>
      </c>
      <c r="Q2186" s="11" t="str">
        <f ca="1">VLOOKUP(A2186,'Hospitalisation Details'!$A$1:$Q$2344,12,FALSE)</f>
        <v>tier - 2</v>
      </c>
      <c r="R2186" s="11" t="str">
        <f ca="1">VLOOKUP(A2186,'Hospitalisation Details'!$A$1:$Q$2344,14,FALSE)</f>
        <v>tier - 2</v>
      </c>
      <c r="S2186" s="11">
        <f ca="1">VLOOKUP(A2186,'Hospitalisation Details'!$A$1:$Q$2344,17,FALSE)</f>
        <v>49</v>
      </c>
      <c r="T2186" s="11" t="str">
        <f ca="1">VLOOKUP(A2186,'Hospitalisation Details'!$A$1:$Q$2336,16,FALSE)</f>
        <v>R1011</v>
      </c>
    </row>
    <row r="2187" ht="15.5" spans="1:20">
      <c r="A2187" s="10" t="s">
        <v>7790</v>
      </c>
      <c r="B2187" s="11" t="str">
        <f>VLOOKUP(A2187,'Customer Names'!$H$6:$K$2340,3,FALSE)</f>
        <v>  Chris C</v>
      </c>
      <c r="C2187" s="11">
        <f>VLOOKUP(A2187,'Medical Examinations'!$A$1:$L$2336,2,FALSE)</f>
        <v>29.37</v>
      </c>
      <c r="D2187" s="11">
        <f>VLOOKUP(A2187,'Medical Examinations'!$A$1:$L$2336,3,FALSE)</f>
        <v>5.54</v>
      </c>
      <c r="E2187" s="11" t="str">
        <f>VLOOKUP(A2187,'Medical Examinations'!$A$1:$L$2336,4,FALSE)</f>
        <v>No</v>
      </c>
      <c r="F2187" s="11" t="str">
        <f>VLOOKUP(A2187,'Medical Examinations'!$A$1:$L$2336,5,FALSE)</f>
        <v>yes</v>
      </c>
      <c r="G2187" s="11" t="str">
        <f>VLOOKUP(A2187,'Medical Examinations'!$A$1:$L$2336,6,FALSE)</f>
        <v>No</v>
      </c>
      <c r="H2187" s="11">
        <f>VLOOKUP(A2187,'Medical Examinations'!$A$1:$L$2336,8,FALSE)</f>
        <v>1</v>
      </c>
      <c r="I2187" s="11" t="str">
        <f>VLOOKUP(A2187,'Medical Examinations'!$A$1:$L$2336,10,FALSE)</f>
        <v>No</v>
      </c>
      <c r="J2187" s="11" t="str">
        <f>VLOOKUP(A2187,'Medical Examinations'!$A$1:$L$2336,11,FALSE)</f>
        <v>Over Weight</v>
      </c>
      <c r="K2187" s="11" t="str">
        <f>VLOOKUP(A2187,'Medical Examinations'!$A$1:$L$2336,12,FALSE)</f>
        <v>Normal</v>
      </c>
      <c r="L2187" s="10">
        <f ca="1">VLOOKUP(A2187,'Hospitalisation Details'!$A$1:$Q$2344,3,FALSE)</f>
        <v>1986</v>
      </c>
      <c r="M2187" s="10" t="str">
        <f ca="1">VLOOKUP(A2187,'Hospitalisation Details'!$A$1:$Q$2344,5,FALSE)</f>
        <v>Aug</v>
      </c>
      <c r="N2187" s="11">
        <f ca="1">VLOOKUP(A2187,'Hospitalisation Details'!$A$1:$Q$2344,6,FALSE)</f>
        <v>15</v>
      </c>
      <c r="O2187" s="17">
        <f ca="1">VLOOKUP(A2187,'Hospitalisation Details'!$A$1:$Q$2344,7,FALSE)</f>
        <v>31639</v>
      </c>
      <c r="P2187" s="11">
        <f ca="1">VLOOKUP(A2187,'Hospitalisation Details'!$A$1:$Q$2344,10,FALSE)</f>
        <v>37742.58</v>
      </c>
      <c r="Q2187" s="11" t="str">
        <f ca="1">VLOOKUP(A2187,'Hospitalisation Details'!$A$1:$Q$2344,12,FALSE)</f>
        <v>tier - 1</v>
      </c>
      <c r="R2187" s="11" t="str">
        <f ca="1">VLOOKUP(A2187,'Hospitalisation Details'!$A$1:$Q$2344,14,FALSE)</f>
        <v>tier - 1</v>
      </c>
      <c r="S2187" s="11">
        <f ca="1">VLOOKUP(A2187,'Hospitalisation Details'!$A$1:$Q$2344,17,FALSE)</f>
        <v>39</v>
      </c>
      <c r="T2187" s="11" t="str">
        <f ca="1">VLOOKUP(A2187,'Hospitalisation Details'!$A$1:$Q$2336,16,FALSE)</f>
        <v>R1013</v>
      </c>
    </row>
    <row r="2188" ht="15.5" spans="1:20">
      <c r="A2188" s="10" t="s">
        <v>7793</v>
      </c>
      <c r="B2188" s="11" t="str">
        <f>VLOOKUP(A2188,'Customer Names'!$H$6:$K$2340,3,FALSE)</f>
        <v>  Scott</v>
      </c>
      <c r="C2188" s="11">
        <f>VLOOKUP(A2188,'Medical Examinations'!$A$1:$L$2336,2,FALSE)</f>
        <v>28.5</v>
      </c>
      <c r="D2188" s="11">
        <f>VLOOKUP(A2188,'Medical Examinations'!$A$1:$L$2336,3,FALSE)</f>
        <v>4.03</v>
      </c>
      <c r="E2188" s="11" t="str">
        <f>VLOOKUP(A2188,'Medical Examinations'!$A$1:$L$2336,4,FALSE)</f>
        <v>No</v>
      </c>
      <c r="F2188" s="11" t="str">
        <f>VLOOKUP(A2188,'Medical Examinations'!$A$1:$L$2336,5,FALSE)</f>
        <v>yes</v>
      </c>
      <c r="G2188" s="11" t="str">
        <f>VLOOKUP(A2188,'Medical Examinations'!$A$1:$L$2336,6,FALSE)</f>
        <v>No</v>
      </c>
      <c r="H2188" s="11">
        <f>VLOOKUP(A2188,'Medical Examinations'!$A$1:$L$2336,8,FALSE)</f>
        <v>1</v>
      </c>
      <c r="I2188" s="11" t="str">
        <f>VLOOKUP(A2188,'Medical Examinations'!$A$1:$L$2336,10,FALSE)</f>
        <v>No</v>
      </c>
      <c r="J2188" s="11" t="str">
        <f>VLOOKUP(A2188,'Medical Examinations'!$A$1:$L$2336,11,FALSE)</f>
        <v>Over Weight</v>
      </c>
      <c r="K2188" s="11" t="str">
        <f>VLOOKUP(A2188,'Medical Examinations'!$A$1:$L$2336,12,FALSE)</f>
        <v>Normal</v>
      </c>
      <c r="L2188" s="10">
        <f ca="1">VLOOKUP(A2188,'Hospitalisation Details'!$A$1:$Q$2344,3,FALSE)</f>
        <v>1983</v>
      </c>
      <c r="M2188" s="10" t="str">
        <f ca="1">VLOOKUP(A2188,'Hospitalisation Details'!$A$1:$Q$2344,5,FALSE)</f>
        <v>Jul</v>
      </c>
      <c r="N2188" s="11">
        <f ca="1">VLOOKUP(A2188,'Hospitalisation Details'!$A$1:$Q$2344,6,FALSE)</f>
        <v>26</v>
      </c>
      <c r="O2188" s="17">
        <f ca="1">VLOOKUP(A2188,'Hospitalisation Details'!$A$1:$Q$2344,7,FALSE)</f>
        <v>30523</v>
      </c>
      <c r="P2188" s="11">
        <f ca="1">VLOOKUP(A2188,'Hospitalisation Details'!$A$1:$Q$2344,10,FALSE)</f>
        <v>37800.98</v>
      </c>
      <c r="Q2188" s="11" t="str">
        <f ca="1">VLOOKUP(A2188,'Hospitalisation Details'!$A$1:$Q$2344,12,FALSE)</f>
        <v>tier - 2</v>
      </c>
      <c r="R2188" s="11" t="str">
        <f ca="1">VLOOKUP(A2188,'Hospitalisation Details'!$A$1:$Q$2344,14,FALSE)</f>
        <v>tier - 2</v>
      </c>
      <c r="S2188" s="11">
        <f ca="1">VLOOKUP(A2188,'Hospitalisation Details'!$A$1:$Q$2344,17,FALSE)</f>
        <v>42</v>
      </c>
      <c r="T2188" s="11" t="str">
        <f ca="1">VLOOKUP(A2188,'Hospitalisation Details'!$A$1:$Q$2336,16,FALSE)</f>
        <v>R1011</v>
      </c>
    </row>
    <row r="2189" ht="15.5" spans="1:20">
      <c r="A2189" s="10" t="s">
        <v>7795</v>
      </c>
      <c r="B2189" s="11" t="str">
        <f>VLOOKUP(A2189,'Customer Names'!$H$6:$K$2340,3,FALSE)</f>
        <v>  Kevin</v>
      </c>
      <c r="C2189" s="11">
        <f>VLOOKUP(A2189,'Medical Examinations'!$A$1:$L$2336,2,FALSE)</f>
        <v>23.32</v>
      </c>
      <c r="D2189" s="11">
        <f>VLOOKUP(A2189,'Medical Examinations'!$A$1:$L$2336,3,FALSE)</f>
        <v>5.62</v>
      </c>
      <c r="E2189" s="11" t="str">
        <f>VLOOKUP(A2189,'Medical Examinations'!$A$1:$L$2336,4,FALSE)</f>
        <v>No</v>
      </c>
      <c r="F2189" s="11" t="str">
        <f>VLOOKUP(A2189,'Medical Examinations'!$A$1:$L$2336,5,FALSE)</f>
        <v>yes</v>
      </c>
      <c r="G2189" s="11" t="str">
        <f>VLOOKUP(A2189,'Medical Examinations'!$A$1:$L$2336,6,FALSE)</f>
        <v>No</v>
      </c>
      <c r="H2189" s="11">
        <f>VLOOKUP(A2189,'Medical Examinations'!$A$1:$L$2336,8,FALSE)</f>
        <v>1</v>
      </c>
      <c r="I2189" s="11" t="str">
        <f>VLOOKUP(A2189,'Medical Examinations'!$A$1:$L$2336,10,FALSE)</f>
        <v>No</v>
      </c>
      <c r="J2189" s="11" t="str">
        <f>VLOOKUP(A2189,'Medical Examinations'!$A$1:$L$2336,11,FALSE)</f>
        <v>Normal Weight</v>
      </c>
      <c r="K2189" s="11" t="str">
        <f>VLOOKUP(A2189,'Medical Examinations'!$A$1:$L$2336,12,FALSE)</f>
        <v>Normal</v>
      </c>
      <c r="L2189" s="10">
        <f ca="1">VLOOKUP(A2189,'Hospitalisation Details'!$A$1:$Q$2344,3,FALSE)</f>
        <v>1979</v>
      </c>
      <c r="M2189" s="10" t="str">
        <f ca="1">VLOOKUP(A2189,'Hospitalisation Details'!$A$1:$Q$2344,5,FALSE)</f>
        <v>Sep</v>
      </c>
      <c r="N2189" s="11">
        <f ca="1">VLOOKUP(A2189,'Hospitalisation Details'!$A$1:$Q$2344,6,FALSE)</f>
        <v>9</v>
      </c>
      <c r="O2189" s="17">
        <f ca="1">VLOOKUP(A2189,'Hospitalisation Details'!$A$1:$Q$2344,7,FALSE)</f>
        <v>29107</v>
      </c>
      <c r="P2189" s="11">
        <f ca="1">VLOOKUP(A2189,'Hospitalisation Details'!$A$1:$Q$2344,10,FALSE)</f>
        <v>37829.72</v>
      </c>
      <c r="Q2189" s="11" t="str">
        <f ca="1">VLOOKUP(A2189,'Hospitalisation Details'!$A$1:$Q$2344,12,FALSE)</f>
        <v>tier - 1</v>
      </c>
      <c r="R2189" s="11" t="str">
        <f ca="1">VLOOKUP(A2189,'Hospitalisation Details'!$A$1:$Q$2344,14,FALSE)</f>
        <v>tier - 2</v>
      </c>
      <c r="S2189" s="11">
        <f ca="1">VLOOKUP(A2189,'Hospitalisation Details'!$A$1:$Q$2344,17,FALSE)</f>
        <v>46</v>
      </c>
      <c r="T2189" s="11" t="str">
        <f ca="1">VLOOKUP(A2189,'Hospitalisation Details'!$A$1:$Q$2336,16,FALSE)</f>
        <v>R1011</v>
      </c>
    </row>
    <row r="2190" ht="15.5" spans="1:20">
      <c r="A2190" s="10" t="s">
        <v>7799</v>
      </c>
      <c r="B2190" s="11" t="str">
        <f>VLOOKUP(A2190,'Customer Names'!$H$6:$K$2340,3,FALSE)</f>
        <v>  Erik C</v>
      </c>
      <c r="C2190" s="11">
        <f>VLOOKUP(A2190,'Medical Examinations'!$A$1:$L$2336,2,FALSE)</f>
        <v>26.125</v>
      </c>
      <c r="D2190" s="11">
        <f>VLOOKUP(A2190,'Medical Examinations'!$A$1:$L$2336,3,FALSE)</f>
        <v>5.27</v>
      </c>
      <c r="E2190" s="11" t="str">
        <f>VLOOKUP(A2190,'Medical Examinations'!$A$1:$L$2336,4,FALSE)</f>
        <v>No</v>
      </c>
      <c r="F2190" s="11" t="str">
        <f>VLOOKUP(A2190,'Medical Examinations'!$A$1:$L$2336,5,FALSE)</f>
        <v>yes</v>
      </c>
      <c r="G2190" s="11" t="str">
        <f>VLOOKUP(A2190,'Medical Examinations'!$A$1:$L$2336,6,FALSE)</f>
        <v>No</v>
      </c>
      <c r="H2190" s="11">
        <f>VLOOKUP(A2190,'Medical Examinations'!$A$1:$L$2336,8,FALSE)</f>
        <v>1</v>
      </c>
      <c r="I2190" s="11" t="str">
        <f>VLOOKUP(A2190,'Medical Examinations'!$A$1:$L$2336,10,FALSE)</f>
        <v>No</v>
      </c>
      <c r="J2190" s="11" t="str">
        <f>VLOOKUP(A2190,'Medical Examinations'!$A$1:$L$2336,11,FALSE)</f>
        <v>Over Weight</v>
      </c>
      <c r="K2190" s="11" t="str">
        <f>VLOOKUP(A2190,'Medical Examinations'!$A$1:$L$2336,12,FALSE)</f>
        <v>Normal</v>
      </c>
      <c r="L2190" s="10">
        <f ca="1">VLOOKUP(A2190,'Hospitalisation Details'!$A$1:$Q$2344,3,FALSE)</f>
        <v>1998</v>
      </c>
      <c r="M2190" s="10" t="str">
        <f ca="1">VLOOKUP(A2190,'Hospitalisation Details'!$A$1:$Q$2344,5,FALSE)</f>
        <v>Jul</v>
      </c>
      <c r="N2190" s="11">
        <f ca="1">VLOOKUP(A2190,'Hospitalisation Details'!$A$1:$Q$2344,6,FALSE)</f>
        <v>29</v>
      </c>
      <c r="O2190" s="17">
        <f ca="1">VLOOKUP(A2190,'Hospitalisation Details'!$A$1:$Q$2344,7,FALSE)</f>
        <v>36005</v>
      </c>
      <c r="P2190" s="11">
        <f ca="1">VLOOKUP(A2190,'Hospitalisation Details'!$A$1:$Q$2344,10,FALSE)</f>
        <v>38126.25</v>
      </c>
      <c r="Q2190" s="11" t="str">
        <f ca="1">VLOOKUP(A2190,'Hospitalisation Details'!$A$1:$Q$2344,12,FALSE)</f>
        <v>tier - 1</v>
      </c>
      <c r="R2190" s="11" t="str">
        <f ca="1">VLOOKUP(A2190,'Hospitalisation Details'!$A$1:$Q$2344,14,FALSE)</f>
        <v>tier - 3</v>
      </c>
      <c r="S2190" s="11">
        <f ca="1">VLOOKUP(A2190,'Hospitalisation Details'!$A$1:$Q$2344,17,FALSE)</f>
        <v>27</v>
      </c>
      <c r="T2190" s="11" t="str">
        <f ca="1">VLOOKUP(A2190,'Hospitalisation Details'!$A$1:$Q$2336,16,FALSE)</f>
        <v>R1013</v>
      </c>
    </row>
    <row r="2191" ht="15.5" spans="1:20">
      <c r="A2191" s="10" t="s">
        <v>7802</v>
      </c>
      <c r="B2191" s="11" t="str">
        <f>VLOOKUP(A2191,'Customer Names'!$H$6:$K$2340,3,FALSE)</f>
        <v>  Shawn C</v>
      </c>
      <c r="C2191" s="11">
        <f>VLOOKUP(A2191,'Medical Examinations'!$A$1:$L$2336,2,FALSE)</f>
        <v>25.46</v>
      </c>
      <c r="D2191" s="11">
        <f>VLOOKUP(A2191,'Medical Examinations'!$A$1:$L$2336,3,FALSE)</f>
        <v>5.18</v>
      </c>
      <c r="E2191" s="11" t="str">
        <f>VLOOKUP(A2191,'Medical Examinations'!$A$1:$L$2336,4,FALSE)</f>
        <v>No</v>
      </c>
      <c r="F2191" s="11" t="str">
        <f>VLOOKUP(A2191,'Medical Examinations'!$A$1:$L$2336,5,FALSE)</f>
        <v>yes</v>
      </c>
      <c r="G2191" s="11" t="str">
        <f>VLOOKUP(A2191,'Medical Examinations'!$A$1:$L$2336,6,FALSE)</f>
        <v>No</v>
      </c>
      <c r="H2191" s="11">
        <f>VLOOKUP(A2191,'Medical Examinations'!$A$1:$L$2336,8,FALSE)</f>
        <v>1</v>
      </c>
      <c r="I2191" s="11" t="str">
        <f>VLOOKUP(A2191,'Medical Examinations'!$A$1:$L$2336,10,FALSE)</f>
        <v>No</v>
      </c>
      <c r="J2191" s="11" t="str">
        <f>VLOOKUP(A2191,'Medical Examinations'!$A$1:$L$2336,11,FALSE)</f>
        <v>Over Weight</v>
      </c>
      <c r="K2191" s="11" t="str">
        <f>VLOOKUP(A2191,'Medical Examinations'!$A$1:$L$2336,12,FALSE)</f>
        <v>Normal</v>
      </c>
      <c r="L2191" s="10">
        <f ca="1">VLOOKUP(A2191,'Hospitalisation Details'!$A$1:$Q$2344,3,FALSE)</f>
        <v>1972</v>
      </c>
      <c r="M2191" s="10" t="str">
        <f ca="1">VLOOKUP(A2191,'Hospitalisation Details'!$A$1:$Q$2344,5,FALSE)</f>
        <v>Nov</v>
      </c>
      <c r="N2191" s="11">
        <f ca="1">VLOOKUP(A2191,'Hospitalisation Details'!$A$1:$Q$2344,6,FALSE)</f>
        <v>19</v>
      </c>
      <c r="O2191" s="17">
        <f ca="1">VLOOKUP(A2191,'Hospitalisation Details'!$A$1:$Q$2344,7,FALSE)</f>
        <v>26622</v>
      </c>
      <c r="P2191" s="11">
        <f ca="1">VLOOKUP(A2191,'Hospitalisation Details'!$A$1:$Q$2344,10,FALSE)</f>
        <v>38189.1</v>
      </c>
      <c r="Q2191" s="11" t="str">
        <f ca="1">VLOOKUP(A2191,'Hospitalisation Details'!$A$1:$Q$2344,12,FALSE)</f>
        <v>tier - 2</v>
      </c>
      <c r="R2191" s="11" t="str">
        <f ca="1">VLOOKUP(A2191,'Hospitalisation Details'!$A$1:$Q$2344,14,FALSE)</f>
        <v>tier - 2</v>
      </c>
      <c r="S2191" s="11">
        <f ca="1">VLOOKUP(A2191,'Hospitalisation Details'!$A$1:$Q$2344,17,FALSE)</f>
        <v>52</v>
      </c>
      <c r="T2191" s="11" t="str">
        <f ca="1">VLOOKUP(A2191,'Hospitalisation Details'!$A$1:$Q$2336,16,FALSE)</f>
        <v>R1011</v>
      </c>
    </row>
    <row r="2192" ht="15.5" spans="1:20">
      <c r="A2192" s="10" t="s">
        <v>7805</v>
      </c>
      <c r="B2192" s="11" t="str">
        <f>VLOOKUP(A2192,'Customer Names'!$H$6:$K$2340,3,FALSE)</f>
        <v>  Vajin L</v>
      </c>
      <c r="C2192" s="11">
        <f>VLOOKUP(A2192,'Medical Examinations'!$A$1:$L$2336,2,FALSE)</f>
        <v>23.75</v>
      </c>
      <c r="D2192" s="11">
        <f>VLOOKUP(A2192,'Medical Examinations'!$A$1:$L$2336,3,FALSE)</f>
        <v>5.27</v>
      </c>
      <c r="E2192" s="11" t="str">
        <f>VLOOKUP(A2192,'Medical Examinations'!$A$1:$L$2336,4,FALSE)</f>
        <v>No</v>
      </c>
      <c r="F2192" s="11" t="str">
        <f>VLOOKUP(A2192,'Medical Examinations'!$A$1:$L$2336,5,FALSE)</f>
        <v>yes</v>
      </c>
      <c r="G2192" s="11" t="str">
        <f>VLOOKUP(A2192,'Medical Examinations'!$A$1:$L$2336,6,FALSE)</f>
        <v>No</v>
      </c>
      <c r="H2192" s="11">
        <f>VLOOKUP(A2192,'Medical Examinations'!$A$1:$L$2336,8,FALSE)</f>
        <v>1</v>
      </c>
      <c r="I2192" s="11" t="str">
        <f>VLOOKUP(A2192,'Medical Examinations'!$A$1:$L$2336,10,FALSE)</f>
        <v>No</v>
      </c>
      <c r="J2192" s="11" t="str">
        <f>VLOOKUP(A2192,'Medical Examinations'!$A$1:$L$2336,11,FALSE)</f>
        <v>Normal Weight</v>
      </c>
      <c r="K2192" s="11" t="str">
        <f>VLOOKUP(A2192,'Medical Examinations'!$A$1:$L$2336,12,FALSE)</f>
        <v>Normal</v>
      </c>
      <c r="L2192" s="10">
        <f ca="1">VLOOKUP(A2192,'Hospitalisation Details'!$A$1:$Q$2344,3,FALSE)</f>
        <v>1989</v>
      </c>
      <c r="M2192" s="10" t="str">
        <f ca="1">VLOOKUP(A2192,'Hospitalisation Details'!$A$1:$Q$2344,5,FALSE)</f>
        <v>Sep</v>
      </c>
      <c r="N2192" s="11">
        <f ca="1">VLOOKUP(A2192,'Hospitalisation Details'!$A$1:$Q$2344,6,FALSE)</f>
        <v>8</v>
      </c>
      <c r="O2192" s="17">
        <f ca="1">VLOOKUP(A2192,'Hospitalisation Details'!$A$1:$Q$2344,7,FALSE)</f>
        <v>32759</v>
      </c>
      <c r="P2192" s="11">
        <f ca="1">VLOOKUP(A2192,'Hospitalisation Details'!$A$1:$Q$2344,10,FALSE)</f>
        <v>38237.34</v>
      </c>
      <c r="Q2192" s="11" t="str">
        <f ca="1">VLOOKUP(A2192,'Hospitalisation Details'!$A$1:$Q$2344,12,FALSE)</f>
        <v>tier - 2</v>
      </c>
      <c r="R2192" s="11" t="str">
        <f ca="1">VLOOKUP(A2192,'Hospitalisation Details'!$A$1:$Q$2344,14,FALSE)</f>
        <v>tier - 3</v>
      </c>
      <c r="S2192" s="11">
        <f ca="1">VLOOKUP(A2192,'Hospitalisation Details'!$A$1:$Q$2344,17,FALSE)</f>
        <v>36</v>
      </c>
      <c r="T2192" s="11" t="str">
        <f ca="1">VLOOKUP(A2192,'Hospitalisation Details'!$A$1:$Q$2336,16,FALSE)</f>
        <v>R1011</v>
      </c>
    </row>
    <row r="2193" ht="15.5" spans="1:20">
      <c r="A2193" s="10" t="s">
        <v>7808</v>
      </c>
      <c r="B2193" s="11" t="str">
        <f>VLOOKUP(A2193,'Customer Names'!$H$6:$K$2340,3,FALSE)</f>
        <v>  John K</v>
      </c>
      <c r="C2193" s="11">
        <f>VLOOKUP(A2193,'Medical Examinations'!$A$1:$L$2336,2,FALSE)</f>
        <v>23.085</v>
      </c>
      <c r="D2193" s="11">
        <f>VLOOKUP(A2193,'Medical Examinations'!$A$1:$L$2336,3,FALSE)</f>
        <v>5.62</v>
      </c>
      <c r="E2193" s="11" t="str">
        <f>VLOOKUP(A2193,'Medical Examinations'!$A$1:$L$2336,4,FALSE)</f>
        <v>No</v>
      </c>
      <c r="F2193" s="11" t="str">
        <f>VLOOKUP(A2193,'Medical Examinations'!$A$1:$L$2336,5,FALSE)</f>
        <v>yes</v>
      </c>
      <c r="G2193" s="11" t="str">
        <f>VLOOKUP(A2193,'Medical Examinations'!$A$1:$L$2336,6,FALSE)</f>
        <v>No</v>
      </c>
      <c r="H2193" s="11">
        <f>VLOOKUP(A2193,'Medical Examinations'!$A$1:$L$2336,8,FALSE)</f>
        <v>1</v>
      </c>
      <c r="I2193" s="11" t="str">
        <f>VLOOKUP(A2193,'Medical Examinations'!$A$1:$L$2336,10,FALSE)</f>
        <v>No</v>
      </c>
      <c r="J2193" s="11" t="str">
        <f>VLOOKUP(A2193,'Medical Examinations'!$A$1:$L$2336,11,FALSE)</f>
        <v>Normal Weight</v>
      </c>
      <c r="K2193" s="11" t="str">
        <f>VLOOKUP(A2193,'Medical Examinations'!$A$1:$L$2336,12,FALSE)</f>
        <v>Normal</v>
      </c>
      <c r="L2193" s="10">
        <f ca="1">VLOOKUP(A2193,'Hospitalisation Details'!$A$1:$Q$2344,3,FALSE)</f>
        <v>1964</v>
      </c>
      <c r="M2193" s="10" t="str">
        <f ca="1">VLOOKUP(A2193,'Hospitalisation Details'!$A$1:$Q$2344,5,FALSE)</f>
        <v>Jun</v>
      </c>
      <c r="N2193" s="11">
        <f ca="1">VLOOKUP(A2193,'Hospitalisation Details'!$A$1:$Q$2344,6,FALSE)</f>
        <v>16</v>
      </c>
      <c r="O2193" s="17">
        <f ca="1">VLOOKUP(A2193,'Hospitalisation Details'!$A$1:$Q$2344,7,FALSE)</f>
        <v>23544</v>
      </c>
      <c r="P2193" s="11">
        <f ca="1">VLOOKUP(A2193,'Hospitalisation Details'!$A$1:$Q$2344,10,FALSE)</f>
        <v>38241.74</v>
      </c>
      <c r="Q2193" s="11" t="str">
        <f ca="1">VLOOKUP(A2193,'Hospitalisation Details'!$A$1:$Q$2344,12,FALSE)</f>
        <v>tier - 2</v>
      </c>
      <c r="R2193" s="11" t="str">
        <f ca="1">VLOOKUP(A2193,'Hospitalisation Details'!$A$1:$Q$2344,14,FALSE)</f>
        <v>tier - 3</v>
      </c>
      <c r="S2193" s="11">
        <f ca="1">VLOOKUP(A2193,'Hospitalisation Details'!$A$1:$Q$2344,17,FALSE)</f>
        <v>61</v>
      </c>
      <c r="T2193" s="11" t="str">
        <f ca="1">VLOOKUP(A2193,'Hospitalisation Details'!$A$1:$Q$2336,16,FALSE)</f>
        <v>R1011</v>
      </c>
    </row>
    <row r="2194" ht="15.5" spans="1:20">
      <c r="A2194" s="10" t="s">
        <v>7811</v>
      </c>
      <c r="B2194" s="11" t="str">
        <f>VLOOKUP(A2194,'Customer Names'!$H$6:$K$2340,3,FALSE)</f>
        <v>  Kevin J</v>
      </c>
      <c r="C2194" s="11">
        <f>VLOOKUP(A2194,'Medical Examinations'!$A$1:$L$2336,2,FALSE)</f>
        <v>22.99</v>
      </c>
      <c r="D2194" s="11">
        <f>VLOOKUP(A2194,'Medical Examinations'!$A$1:$L$2336,3,FALSE)</f>
        <v>5.06</v>
      </c>
      <c r="E2194" s="11" t="str">
        <f>VLOOKUP(A2194,'Medical Examinations'!$A$1:$L$2336,4,FALSE)</f>
        <v>No</v>
      </c>
      <c r="F2194" s="11" t="str">
        <f>VLOOKUP(A2194,'Medical Examinations'!$A$1:$L$2336,5,FALSE)</f>
        <v>yes</v>
      </c>
      <c r="G2194" s="11" t="str">
        <f>VLOOKUP(A2194,'Medical Examinations'!$A$1:$L$2336,6,FALSE)</f>
        <v>No</v>
      </c>
      <c r="H2194" s="11">
        <f>VLOOKUP(A2194,'Medical Examinations'!$A$1:$L$2336,8,FALSE)</f>
        <v>1</v>
      </c>
      <c r="I2194" s="11" t="str">
        <f>VLOOKUP(A2194,'Medical Examinations'!$A$1:$L$2336,10,FALSE)</f>
        <v>No</v>
      </c>
      <c r="J2194" s="11" t="str">
        <f>VLOOKUP(A2194,'Medical Examinations'!$A$1:$L$2336,11,FALSE)</f>
        <v>Normal Weight</v>
      </c>
      <c r="K2194" s="11" t="str">
        <f>VLOOKUP(A2194,'Medical Examinations'!$A$1:$L$2336,12,FALSE)</f>
        <v>Normal</v>
      </c>
      <c r="L2194" s="10">
        <f ca="1">VLOOKUP(A2194,'Hospitalisation Details'!$A$1:$Q$2344,3,FALSE)</f>
        <v>1980</v>
      </c>
      <c r="M2194" s="10" t="str">
        <f ca="1">VLOOKUP(A2194,'Hospitalisation Details'!$A$1:$Q$2344,5,FALSE)</f>
        <v>Aug</v>
      </c>
      <c r="N2194" s="11">
        <f ca="1">VLOOKUP(A2194,'Hospitalisation Details'!$A$1:$Q$2344,6,FALSE)</f>
        <v>16</v>
      </c>
      <c r="O2194" s="17">
        <f ca="1">VLOOKUP(A2194,'Hospitalisation Details'!$A$1:$Q$2344,7,FALSE)</f>
        <v>29449</v>
      </c>
      <c r="P2194" s="11">
        <f ca="1">VLOOKUP(A2194,'Hospitalisation Details'!$A$1:$Q$2344,10,FALSE)</f>
        <v>38245.59</v>
      </c>
      <c r="Q2194" s="11" t="str">
        <f ca="1">VLOOKUP(A2194,'Hospitalisation Details'!$A$1:$Q$2344,12,FALSE)</f>
        <v>tier - 1</v>
      </c>
      <c r="R2194" s="11" t="str">
        <f ca="1">VLOOKUP(A2194,'Hospitalisation Details'!$A$1:$Q$2344,14,FALSE)</f>
        <v>tier - 2</v>
      </c>
      <c r="S2194" s="11">
        <f ca="1">VLOOKUP(A2194,'Hospitalisation Details'!$A$1:$Q$2344,17,FALSE)</f>
        <v>45</v>
      </c>
      <c r="T2194" s="11" t="str">
        <f ca="1">VLOOKUP(A2194,'Hospitalisation Details'!$A$1:$Q$2336,16,FALSE)</f>
        <v>R1013</v>
      </c>
    </row>
    <row r="2195" ht="15.5" spans="1:20">
      <c r="A2195" s="10" t="s">
        <v>7814</v>
      </c>
      <c r="B2195" s="11" t="str">
        <f>VLOOKUP(A2195,'Customer Names'!$H$6:$K$2340,3,FALSE)</f>
        <v>  Kirby W</v>
      </c>
      <c r="C2195" s="11">
        <f>VLOOKUP(A2195,'Medical Examinations'!$A$1:$L$2336,2,FALSE)</f>
        <v>21.47</v>
      </c>
      <c r="D2195" s="11">
        <f>VLOOKUP(A2195,'Medical Examinations'!$A$1:$L$2336,3,FALSE)</f>
        <v>4.69</v>
      </c>
      <c r="E2195" s="11" t="str">
        <f>VLOOKUP(A2195,'Medical Examinations'!$A$1:$L$2336,4,FALSE)</f>
        <v>No</v>
      </c>
      <c r="F2195" s="11" t="str">
        <f>VLOOKUP(A2195,'Medical Examinations'!$A$1:$L$2336,5,FALSE)</f>
        <v>yes</v>
      </c>
      <c r="G2195" s="11" t="str">
        <f>VLOOKUP(A2195,'Medical Examinations'!$A$1:$L$2336,6,FALSE)</f>
        <v>No</v>
      </c>
      <c r="H2195" s="11">
        <f>VLOOKUP(A2195,'Medical Examinations'!$A$1:$L$2336,8,FALSE)</f>
        <v>1</v>
      </c>
      <c r="I2195" s="11" t="str">
        <f>VLOOKUP(A2195,'Medical Examinations'!$A$1:$L$2336,10,FALSE)</f>
        <v>No</v>
      </c>
      <c r="J2195" s="11" t="str">
        <f>VLOOKUP(A2195,'Medical Examinations'!$A$1:$L$2336,11,FALSE)</f>
        <v>Normal Weight</v>
      </c>
      <c r="K2195" s="11" t="str">
        <f>VLOOKUP(A2195,'Medical Examinations'!$A$1:$L$2336,12,FALSE)</f>
        <v>Normal</v>
      </c>
      <c r="L2195" s="10">
        <f ca="1">VLOOKUP(A2195,'Hospitalisation Details'!$A$1:$Q$2344,3,FALSE)</f>
        <v>1989</v>
      </c>
      <c r="M2195" s="10" t="str">
        <f ca="1">VLOOKUP(A2195,'Hospitalisation Details'!$A$1:$Q$2344,5,FALSE)</f>
        <v>Oct</v>
      </c>
      <c r="N2195" s="11">
        <f ca="1">VLOOKUP(A2195,'Hospitalisation Details'!$A$1:$Q$2344,6,FALSE)</f>
        <v>30</v>
      </c>
      <c r="O2195" s="17">
        <f ca="1">VLOOKUP(A2195,'Hospitalisation Details'!$A$1:$Q$2344,7,FALSE)</f>
        <v>32811</v>
      </c>
      <c r="P2195" s="11">
        <f ca="1">VLOOKUP(A2195,'Hospitalisation Details'!$A$1:$Q$2344,10,FALSE)</f>
        <v>38282.75</v>
      </c>
      <c r="Q2195" s="11" t="str">
        <f ca="1">VLOOKUP(A2195,'Hospitalisation Details'!$A$1:$Q$2344,12,FALSE)</f>
        <v>tier - 1</v>
      </c>
      <c r="R2195" s="11" t="str">
        <f ca="1">VLOOKUP(A2195,'Hospitalisation Details'!$A$1:$Q$2344,14,FALSE)</f>
        <v>tier - 2</v>
      </c>
      <c r="S2195" s="11">
        <f ca="1">VLOOKUP(A2195,'Hospitalisation Details'!$A$1:$Q$2344,17,FALSE)</f>
        <v>36</v>
      </c>
      <c r="T2195" s="11" t="str">
        <f ca="1">VLOOKUP(A2195,'Hospitalisation Details'!$A$1:$Q$2336,16,FALSE)</f>
        <v>R1013</v>
      </c>
    </row>
    <row r="2196" ht="15.5" spans="1:20">
      <c r="A2196" s="10" t="s">
        <v>7818</v>
      </c>
      <c r="B2196" s="11" t="str">
        <f>VLOOKUP(A2196,'Customer Names'!$H$6:$K$2340,3,FALSE)</f>
        <v>  J A</v>
      </c>
      <c r="C2196" s="11">
        <f>VLOOKUP(A2196,'Medical Examinations'!$A$1:$L$2336,2,FALSE)</f>
        <v>15.96</v>
      </c>
      <c r="D2196" s="11">
        <f>VLOOKUP(A2196,'Medical Examinations'!$A$1:$L$2336,3,FALSE)</f>
        <v>5.44</v>
      </c>
      <c r="E2196" s="11" t="str">
        <f>VLOOKUP(A2196,'Medical Examinations'!$A$1:$L$2336,4,FALSE)</f>
        <v>No</v>
      </c>
      <c r="F2196" s="11" t="str">
        <f>VLOOKUP(A2196,'Medical Examinations'!$A$1:$L$2336,5,FALSE)</f>
        <v>yes</v>
      </c>
      <c r="G2196" s="11" t="str">
        <f>VLOOKUP(A2196,'Medical Examinations'!$A$1:$L$2336,6,FALSE)</f>
        <v>No</v>
      </c>
      <c r="H2196" s="11">
        <f>VLOOKUP(A2196,'Medical Examinations'!$A$1:$L$2336,8,FALSE)</f>
        <v>1</v>
      </c>
      <c r="I2196" s="11" t="str">
        <f>VLOOKUP(A2196,'Medical Examinations'!$A$1:$L$2336,10,FALSE)</f>
        <v>No</v>
      </c>
      <c r="J2196" s="11" t="str">
        <f>VLOOKUP(A2196,'Medical Examinations'!$A$1:$L$2336,11,FALSE)</f>
        <v>Under Weight</v>
      </c>
      <c r="K2196" s="11" t="str">
        <f>VLOOKUP(A2196,'Medical Examinations'!$A$1:$L$2336,12,FALSE)</f>
        <v>Normal</v>
      </c>
      <c r="L2196" s="10">
        <f ca="1">VLOOKUP(A2196,'Hospitalisation Details'!$A$1:$Q$2344,3,FALSE)</f>
        <v>1980</v>
      </c>
      <c r="M2196" s="10" t="str">
        <f ca="1">VLOOKUP(A2196,'Hospitalisation Details'!$A$1:$Q$2344,5,FALSE)</f>
        <v>Jun</v>
      </c>
      <c r="N2196" s="11">
        <f ca="1">VLOOKUP(A2196,'Hospitalisation Details'!$A$1:$Q$2344,6,FALSE)</f>
        <v>12</v>
      </c>
      <c r="O2196" s="17">
        <f ca="1">VLOOKUP(A2196,'Hospitalisation Details'!$A$1:$Q$2344,7,FALSE)</f>
        <v>29384</v>
      </c>
      <c r="P2196" s="11">
        <f ca="1">VLOOKUP(A2196,'Hospitalisation Details'!$A$1:$Q$2344,10,FALSE)</f>
        <v>38313.13</v>
      </c>
      <c r="Q2196" s="11" t="str">
        <f ca="1">VLOOKUP(A2196,'Hospitalisation Details'!$A$1:$Q$2344,12,FALSE)</f>
        <v>tier - 1</v>
      </c>
      <c r="R2196" s="11" t="str">
        <f ca="1">VLOOKUP(A2196,'Hospitalisation Details'!$A$1:$Q$2344,14,FALSE)</f>
        <v>tier - 3</v>
      </c>
      <c r="S2196" s="11">
        <f ca="1">VLOOKUP(A2196,'Hospitalisation Details'!$A$1:$Q$2344,17,FALSE)</f>
        <v>45</v>
      </c>
      <c r="T2196" s="11" t="str">
        <f ca="1">VLOOKUP(A2196,'Hospitalisation Details'!$A$1:$Q$2336,16,FALSE)</f>
        <v>R1011</v>
      </c>
    </row>
    <row r="2197" ht="15.5" spans="1:20">
      <c r="A2197" s="10" t="s">
        <v>7821</v>
      </c>
      <c r="B2197" s="11" t="str">
        <f>VLOOKUP(A2197,'Customer Names'!$H$6:$K$2340,3,FALSE)</f>
        <v>  Dustin G</v>
      </c>
      <c r="C2197" s="11">
        <f>VLOOKUP(A2197,'Medical Examinations'!$A$1:$L$2336,2,FALSE)</f>
        <v>39.5</v>
      </c>
      <c r="D2197" s="11">
        <f>VLOOKUP(A2197,'Medical Examinations'!$A$1:$L$2336,3,FALSE)</f>
        <v>5.05</v>
      </c>
      <c r="E2197" s="11" t="str">
        <f>VLOOKUP(A2197,'Medical Examinations'!$A$1:$L$2336,4,FALSE)</f>
        <v>No</v>
      </c>
      <c r="F2197" s="11" t="str">
        <f>VLOOKUP(A2197,'Medical Examinations'!$A$1:$L$2336,5,FALSE)</f>
        <v>yes</v>
      </c>
      <c r="G2197" s="11" t="str">
        <f>VLOOKUP(A2197,'Medical Examinations'!$A$1:$L$2336,6,FALSE)</f>
        <v>No</v>
      </c>
      <c r="H2197" s="11">
        <f>VLOOKUP(A2197,'Medical Examinations'!$A$1:$L$2336,8,FALSE)</f>
        <v>1</v>
      </c>
      <c r="I2197" s="11" t="str">
        <f>VLOOKUP(A2197,'Medical Examinations'!$A$1:$L$2336,10,FALSE)</f>
        <v>No</v>
      </c>
      <c r="J2197" s="11" t="str">
        <f>VLOOKUP(A2197,'Medical Examinations'!$A$1:$L$2336,11,FALSE)</f>
        <v>Obesity</v>
      </c>
      <c r="K2197" s="11" t="str">
        <f>VLOOKUP(A2197,'Medical Examinations'!$A$1:$L$2336,12,FALSE)</f>
        <v>Normal</v>
      </c>
      <c r="L2197" s="10">
        <f ca="1">VLOOKUP(A2197,'Hospitalisation Details'!$A$1:$Q$2344,3,FALSE)</f>
        <v>2002</v>
      </c>
      <c r="M2197" s="10" t="str">
        <f ca="1">VLOOKUP(A2197,'Hospitalisation Details'!$A$1:$Q$2344,5,FALSE)</f>
        <v>Sep</v>
      </c>
      <c r="N2197" s="11">
        <f ca="1">VLOOKUP(A2197,'Hospitalisation Details'!$A$1:$Q$2344,6,FALSE)</f>
        <v>17</v>
      </c>
      <c r="O2197" s="17">
        <f ca="1">VLOOKUP(A2197,'Hospitalisation Details'!$A$1:$Q$2344,7,FALSE)</f>
        <v>37516</v>
      </c>
      <c r="P2197" s="11">
        <f ca="1">VLOOKUP(A2197,'Hospitalisation Details'!$A$1:$Q$2344,10,FALSE)</f>
        <v>38344.57</v>
      </c>
      <c r="Q2197" s="11" t="str">
        <f ca="1">VLOOKUP(A2197,'Hospitalisation Details'!$A$1:$Q$2344,12,FALSE)</f>
        <v>tier - 1</v>
      </c>
      <c r="R2197" s="11" t="str">
        <f ca="1">VLOOKUP(A2197,'Hospitalisation Details'!$A$1:$Q$2344,14,FALSE)</f>
        <v>tier - 3</v>
      </c>
      <c r="S2197" s="11">
        <f ca="1">VLOOKUP(A2197,'Hospitalisation Details'!$A$1:$Q$2344,17,FALSE)</f>
        <v>23</v>
      </c>
      <c r="T2197" s="11" t="str">
        <f ca="1">VLOOKUP(A2197,'Hospitalisation Details'!$A$1:$Q$2336,16,FALSE)</f>
        <v>R1011</v>
      </c>
    </row>
    <row r="2198" ht="15.5" spans="1:20">
      <c r="A2198" s="10" t="s">
        <v>7825</v>
      </c>
      <c r="B2198" s="11" t="str">
        <f>VLOOKUP(A2198,'Customer Names'!$H$6:$K$2340,3,FALSE)</f>
        <v>  Anthony G</v>
      </c>
      <c r="C2198" s="11">
        <f>VLOOKUP(A2198,'Medical Examinations'!$A$1:$L$2336,2,FALSE)</f>
        <v>33.77</v>
      </c>
      <c r="D2198" s="11">
        <f>VLOOKUP(A2198,'Medical Examinations'!$A$1:$L$2336,3,FALSE)</f>
        <v>6</v>
      </c>
      <c r="E2198" s="11" t="str">
        <f>VLOOKUP(A2198,'Medical Examinations'!$A$1:$L$2336,4,FALSE)</f>
        <v>No</v>
      </c>
      <c r="F2198" s="11" t="str">
        <f>VLOOKUP(A2198,'Medical Examinations'!$A$1:$L$2336,5,FALSE)</f>
        <v>yes</v>
      </c>
      <c r="G2198" s="11" t="str">
        <f>VLOOKUP(A2198,'Medical Examinations'!$A$1:$L$2336,6,FALSE)</f>
        <v>No</v>
      </c>
      <c r="H2198" s="11">
        <f>VLOOKUP(A2198,'Medical Examinations'!$A$1:$L$2336,8,FALSE)</f>
        <v>1</v>
      </c>
      <c r="I2198" s="11" t="str">
        <f>VLOOKUP(A2198,'Medical Examinations'!$A$1:$L$2336,10,FALSE)</f>
        <v>No</v>
      </c>
      <c r="J2198" s="11" t="str">
        <f>VLOOKUP(A2198,'Medical Examinations'!$A$1:$L$2336,11,FALSE)</f>
        <v>Obesity</v>
      </c>
      <c r="K2198" s="11" t="str">
        <f>VLOOKUP(A2198,'Medical Examinations'!$A$1:$L$2336,12,FALSE)</f>
        <v>Prediabetes</v>
      </c>
      <c r="L2198" s="10">
        <f ca="1">VLOOKUP(A2198,'Hospitalisation Details'!$A$1:$Q$2344,3,FALSE)</f>
        <v>1970</v>
      </c>
      <c r="M2198" s="10" t="str">
        <f ca="1">VLOOKUP(A2198,'Hospitalisation Details'!$A$1:$Q$2344,5,FALSE)</f>
        <v>Aug</v>
      </c>
      <c r="N2198" s="11">
        <f ca="1">VLOOKUP(A2198,'Hospitalisation Details'!$A$1:$Q$2344,6,FALSE)</f>
        <v>22</v>
      </c>
      <c r="O2198" s="17">
        <f ca="1">VLOOKUP(A2198,'Hospitalisation Details'!$A$1:$Q$2344,7,FALSE)</f>
        <v>25802</v>
      </c>
      <c r="P2198" s="11">
        <f ca="1">VLOOKUP(A2198,'Hospitalisation Details'!$A$1:$Q$2344,10,FALSE)</f>
        <v>38389.79</v>
      </c>
      <c r="Q2198" s="11" t="str">
        <f ca="1">VLOOKUP(A2198,'Hospitalisation Details'!$A$1:$Q$2344,12,FALSE)</f>
        <v>tier - 2</v>
      </c>
      <c r="R2198" s="11" t="str">
        <f ca="1">VLOOKUP(A2198,'Hospitalisation Details'!$A$1:$Q$2344,14,FALSE)</f>
        <v>tier - 3</v>
      </c>
      <c r="S2198" s="11">
        <f ca="1">VLOOKUP(A2198,'Hospitalisation Details'!$A$1:$Q$2344,17,FALSE)</f>
        <v>55</v>
      </c>
      <c r="T2198" s="11" t="str">
        <f ca="1">VLOOKUP(A2198,'Hospitalisation Details'!$A$1:$Q$2336,16,FALSE)</f>
        <v>R1011</v>
      </c>
    </row>
    <row r="2199" ht="15.5" spans="1:20">
      <c r="A2199" s="10" t="s">
        <v>7827</v>
      </c>
      <c r="B2199" s="11" t="str">
        <f>VLOOKUP(A2199,'Customer Names'!$H$6:$K$2340,3,FALSE)</f>
        <v>  Ryan</v>
      </c>
      <c r="C2199" s="11">
        <f>VLOOKUP(A2199,'Medical Examinations'!$A$1:$L$2336,2,FALSE)</f>
        <v>26.84</v>
      </c>
      <c r="D2199" s="11">
        <f>VLOOKUP(A2199,'Medical Examinations'!$A$1:$L$2336,3,FALSE)</f>
        <v>5.99</v>
      </c>
      <c r="E2199" s="11" t="str">
        <f>VLOOKUP(A2199,'Medical Examinations'!$A$1:$L$2336,4,FALSE)</f>
        <v>yes</v>
      </c>
      <c r="F2199" s="11" t="str">
        <f>VLOOKUP(A2199,'Medical Examinations'!$A$1:$L$2336,5,FALSE)</f>
        <v>yes</v>
      </c>
      <c r="G2199" s="11" t="str">
        <f>VLOOKUP(A2199,'Medical Examinations'!$A$1:$L$2336,6,FALSE)</f>
        <v>No</v>
      </c>
      <c r="H2199" s="11">
        <f>VLOOKUP(A2199,'Medical Examinations'!$A$1:$L$2336,8,FALSE)</f>
        <v>1</v>
      </c>
      <c r="I2199" s="11" t="str">
        <f>VLOOKUP(A2199,'Medical Examinations'!$A$1:$L$2336,10,FALSE)</f>
        <v>No</v>
      </c>
      <c r="J2199" s="11" t="str">
        <f>VLOOKUP(A2199,'Medical Examinations'!$A$1:$L$2336,11,FALSE)</f>
        <v>Over Weight</v>
      </c>
      <c r="K2199" s="11" t="str">
        <f>VLOOKUP(A2199,'Medical Examinations'!$A$1:$L$2336,12,FALSE)</f>
        <v>Prediabetes</v>
      </c>
      <c r="L2199" s="10">
        <f ca="1">VLOOKUP(A2199,'Hospitalisation Details'!$A$1:$Q$2344,3,FALSE)</f>
        <v>1971</v>
      </c>
      <c r="M2199" s="10" t="str">
        <f ca="1">VLOOKUP(A2199,'Hospitalisation Details'!$A$1:$Q$2344,5,FALSE)</f>
        <v>Dec</v>
      </c>
      <c r="N2199" s="11">
        <f ca="1">VLOOKUP(A2199,'Hospitalisation Details'!$A$1:$Q$2344,6,FALSE)</f>
        <v>23</v>
      </c>
      <c r="O2199" s="17">
        <f ca="1">VLOOKUP(A2199,'Hospitalisation Details'!$A$1:$Q$2344,7,FALSE)</f>
        <v>26290</v>
      </c>
      <c r="P2199" s="11">
        <f ca="1">VLOOKUP(A2199,'Hospitalisation Details'!$A$1:$Q$2344,10,FALSE)</f>
        <v>38405.26</v>
      </c>
      <c r="Q2199" s="11" t="str">
        <f ca="1">VLOOKUP(A2199,'Hospitalisation Details'!$A$1:$Q$2344,12,FALSE)</f>
        <v>tier - 2</v>
      </c>
      <c r="R2199" s="11" t="str">
        <f ca="1">VLOOKUP(A2199,'Hospitalisation Details'!$A$1:$Q$2344,14,FALSE)</f>
        <v>tier - 1</v>
      </c>
      <c r="S2199" s="11">
        <f ca="1">VLOOKUP(A2199,'Hospitalisation Details'!$A$1:$Q$2344,17,FALSE)</f>
        <v>53</v>
      </c>
      <c r="T2199" s="11" t="str">
        <f ca="1">VLOOKUP(A2199,'Hospitalisation Details'!$A$1:$Q$2336,16,FALSE)</f>
        <v>R1011</v>
      </c>
    </row>
    <row r="2200" ht="15.5" spans="1:20">
      <c r="A2200" s="10" t="s">
        <v>7830</v>
      </c>
      <c r="B2200" s="11" t="str">
        <f>VLOOKUP(A2200,'Customer Names'!$H$6:$K$2340,3,FALSE)</f>
        <v>  Eric N</v>
      </c>
      <c r="C2200" s="11">
        <f>VLOOKUP(A2200,'Medical Examinations'!$A$1:$L$2336,2,FALSE)</f>
        <v>35.53</v>
      </c>
      <c r="D2200" s="11">
        <f>VLOOKUP(A2200,'Medical Examinations'!$A$1:$L$2336,3,FALSE)</f>
        <v>4.36</v>
      </c>
      <c r="E2200" s="11" t="str">
        <f>VLOOKUP(A2200,'Medical Examinations'!$A$1:$L$2336,4,FALSE)</f>
        <v>No</v>
      </c>
      <c r="F2200" s="11" t="str">
        <f>VLOOKUP(A2200,'Medical Examinations'!$A$1:$L$2336,5,FALSE)</f>
        <v>No</v>
      </c>
      <c r="G2200" s="11" t="str">
        <f>VLOOKUP(A2200,'Medical Examinations'!$A$1:$L$2336,6,FALSE)</f>
        <v>Yes</v>
      </c>
      <c r="H2200" s="11">
        <f>VLOOKUP(A2200,'Medical Examinations'!$A$1:$L$2336,8,FALSE)</f>
        <v>1</v>
      </c>
      <c r="I2200" s="11" t="str">
        <f>VLOOKUP(A2200,'Medical Examinations'!$A$1:$L$2336,10,FALSE)</f>
        <v>No</v>
      </c>
      <c r="J2200" s="11" t="str">
        <f>VLOOKUP(A2200,'Medical Examinations'!$A$1:$L$2336,11,FALSE)</f>
        <v>Obesity</v>
      </c>
      <c r="K2200" s="11" t="str">
        <f>VLOOKUP(A2200,'Medical Examinations'!$A$1:$L$2336,12,FALSE)</f>
        <v>Normal</v>
      </c>
      <c r="L2200" s="10">
        <f ca="1">VLOOKUP(A2200,'Hospitalisation Details'!$A$1:$Q$2344,3,FALSE)</f>
        <v>1986</v>
      </c>
      <c r="M2200" s="10" t="str">
        <f ca="1">VLOOKUP(A2200,'Hospitalisation Details'!$A$1:$Q$2344,5,FALSE)</f>
        <v>Jun</v>
      </c>
      <c r="N2200" s="11">
        <f ca="1">VLOOKUP(A2200,'Hospitalisation Details'!$A$1:$Q$2344,6,FALSE)</f>
        <v>21</v>
      </c>
      <c r="O2200" s="17">
        <f ca="1">VLOOKUP(A2200,'Hospitalisation Details'!$A$1:$Q$2344,7,FALSE)</f>
        <v>31584</v>
      </c>
      <c r="P2200" s="11">
        <f ca="1">VLOOKUP(A2200,'Hospitalisation Details'!$A$1:$Q$2344,10,FALSE)</f>
        <v>38415.47</v>
      </c>
      <c r="Q2200" s="11" t="str">
        <f ca="1">VLOOKUP(A2200,'Hospitalisation Details'!$A$1:$Q$2344,12,FALSE)</f>
        <v>tier - 1</v>
      </c>
      <c r="R2200" s="11" t="str">
        <f ca="1">VLOOKUP(A2200,'Hospitalisation Details'!$A$1:$Q$2344,14,FALSE)</f>
        <v>tier - 2</v>
      </c>
      <c r="S2200" s="11">
        <f ca="1">VLOOKUP(A2200,'Hospitalisation Details'!$A$1:$Q$2344,17,FALSE)</f>
        <v>39</v>
      </c>
      <c r="T2200" s="11" t="str">
        <f ca="1">VLOOKUP(A2200,'Hospitalisation Details'!$A$1:$Q$2336,16,FALSE)</f>
        <v>R1011</v>
      </c>
    </row>
    <row r="2201" ht="15.5" spans="1:20">
      <c r="A2201" s="10" t="s">
        <v>7834</v>
      </c>
      <c r="B2201" s="11" t="str">
        <f>VLOOKUP(A2201,'Customer Names'!$H$6:$K$2340,3,FALSE)</f>
        <v>  Connor</v>
      </c>
      <c r="C2201" s="11">
        <f>VLOOKUP(A2201,'Medical Examinations'!$A$1:$L$2336,2,FALSE)</f>
        <v>30.59</v>
      </c>
      <c r="D2201" s="11">
        <f>VLOOKUP(A2201,'Medical Examinations'!$A$1:$L$2336,3,FALSE)</f>
        <v>4.41</v>
      </c>
      <c r="E2201" s="11" t="str">
        <f>VLOOKUP(A2201,'Medical Examinations'!$A$1:$L$2336,4,FALSE)</f>
        <v>No</v>
      </c>
      <c r="F2201" s="11" t="str">
        <f>VLOOKUP(A2201,'Medical Examinations'!$A$1:$L$2336,5,FALSE)</f>
        <v>No</v>
      </c>
      <c r="G2201" s="11" t="str">
        <f>VLOOKUP(A2201,'Medical Examinations'!$A$1:$L$2336,6,FALSE)</f>
        <v>Yes</v>
      </c>
      <c r="H2201" s="11">
        <f>VLOOKUP(A2201,'Medical Examinations'!$A$1:$L$2336,8,FALSE)</f>
        <v>1</v>
      </c>
      <c r="I2201" s="11" t="str">
        <f>VLOOKUP(A2201,'Medical Examinations'!$A$1:$L$2336,10,FALSE)</f>
        <v>No</v>
      </c>
      <c r="J2201" s="11" t="str">
        <f>VLOOKUP(A2201,'Medical Examinations'!$A$1:$L$2336,11,FALSE)</f>
        <v>Obesity</v>
      </c>
      <c r="K2201" s="11" t="str">
        <f>VLOOKUP(A2201,'Medical Examinations'!$A$1:$L$2336,12,FALSE)</f>
        <v>Normal</v>
      </c>
      <c r="L2201" s="10">
        <f ca="1">VLOOKUP(A2201,'Hospitalisation Details'!$A$1:$Q$2344,3,FALSE)</f>
        <v>1999</v>
      </c>
      <c r="M2201" s="10" t="str">
        <f ca="1">VLOOKUP(A2201,'Hospitalisation Details'!$A$1:$Q$2344,5,FALSE)</f>
        <v>Nov</v>
      </c>
      <c r="N2201" s="11">
        <f ca="1">VLOOKUP(A2201,'Hospitalisation Details'!$A$1:$Q$2344,6,FALSE)</f>
        <v>12</v>
      </c>
      <c r="O2201" s="17">
        <f ca="1">VLOOKUP(A2201,'Hospitalisation Details'!$A$1:$Q$2344,7,FALSE)</f>
        <v>36476</v>
      </c>
      <c r="P2201" s="11">
        <f ca="1">VLOOKUP(A2201,'Hospitalisation Details'!$A$1:$Q$2344,10,FALSE)</f>
        <v>38511.63</v>
      </c>
      <c r="Q2201" s="11" t="str">
        <f ca="1">VLOOKUP(A2201,'Hospitalisation Details'!$A$1:$Q$2344,12,FALSE)</f>
        <v>tier - 2</v>
      </c>
      <c r="R2201" s="11" t="str">
        <f ca="1">VLOOKUP(A2201,'Hospitalisation Details'!$A$1:$Q$2344,14,FALSE)</f>
        <v>tier - 2</v>
      </c>
      <c r="S2201" s="11">
        <f ca="1">VLOOKUP(A2201,'Hospitalisation Details'!$A$1:$Q$2344,17,FALSE)</f>
        <v>25</v>
      </c>
      <c r="T2201" s="11" t="str">
        <f ca="1">VLOOKUP(A2201,'Hospitalisation Details'!$A$1:$Q$2336,16,FALSE)</f>
        <v>R1024</v>
      </c>
    </row>
    <row r="2202" ht="15.5" spans="1:20">
      <c r="A2202" s="10" t="s">
        <v>7837</v>
      </c>
      <c r="B2202" s="11" t="str">
        <f>VLOOKUP(A2202,'Customer Names'!$H$6:$K$2340,3,FALSE)</f>
        <v>  Patrick H</v>
      </c>
      <c r="C2202" s="11">
        <f>VLOOKUP(A2202,'Medical Examinations'!$A$1:$L$2336,2,FALSE)</f>
        <v>30.59</v>
      </c>
      <c r="D2202" s="11">
        <f>VLOOKUP(A2202,'Medical Examinations'!$A$1:$L$2336,3,FALSE)</f>
        <v>4.17</v>
      </c>
      <c r="E2202" s="11" t="str">
        <f>VLOOKUP(A2202,'Medical Examinations'!$A$1:$L$2336,4,FALSE)</f>
        <v>No</v>
      </c>
      <c r="F2202" s="11" t="str">
        <f>VLOOKUP(A2202,'Medical Examinations'!$A$1:$L$2336,5,FALSE)</f>
        <v>No</v>
      </c>
      <c r="G2202" s="11" t="str">
        <f>VLOOKUP(A2202,'Medical Examinations'!$A$1:$L$2336,6,FALSE)</f>
        <v>Yes</v>
      </c>
      <c r="H2202" s="11">
        <f>VLOOKUP(A2202,'Medical Examinations'!$A$1:$L$2336,8,FALSE)</f>
        <v>1</v>
      </c>
      <c r="I2202" s="11" t="str">
        <f>VLOOKUP(A2202,'Medical Examinations'!$A$1:$L$2336,10,FALSE)</f>
        <v>No</v>
      </c>
      <c r="J2202" s="11" t="str">
        <f>VLOOKUP(A2202,'Medical Examinations'!$A$1:$L$2336,11,FALSE)</f>
        <v>Obesity</v>
      </c>
      <c r="K2202" s="11" t="str">
        <f>VLOOKUP(A2202,'Medical Examinations'!$A$1:$L$2336,12,FALSE)</f>
        <v>Normal</v>
      </c>
      <c r="L2202" s="10">
        <f ca="1">VLOOKUP(A2202,'Hospitalisation Details'!$A$1:$Q$2344,3,FALSE)</f>
        <v>1990</v>
      </c>
      <c r="M2202" s="10" t="str">
        <f ca="1">VLOOKUP(A2202,'Hospitalisation Details'!$A$1:$Q$2344,5,FALSE)</f>
        <v>Jul</v>
      </c>
      <c r="N2202" s="11">
        <f ca="1">VLOOKUP(A2202,'Hospitalisation Details'!$A$1:$Q$2344,6,FALSE)</f>
        <v>13</v>
      </c>
      <c r="O2202" s="17">
        <f ca="1">VLOOKUP(A2202,'Hospitalisation Details'!$A$1:$Q$2344,7,FALSE)</f>
        <v>33067</v>
      </c>
      <c r="P2202" s="11">
        <f ca="1">VLOOKUP(A2202,'Hospitalisation Details'!$A$1:$Q$2344,10,FALSE)</f>
        <v>38652.09</v>
      </c>
      <c r="Q2202" s="11" t="str">
        <f ca="1">VLOOKUP(A2202,'Hospitalisation Details'!$A$1:$Q$2344,12,FALSE)</f>
        <v>tier - 2</v>
      </c>
      <c r="R2202" s="11" t="str">
        <f ca="1">VLOOKUP(A2202,'Hospitalisation Details'!$A$1:$Q$2344,14,FALSE)</f>
        <v>tier - 2</v>
      </c>
      <c r="S2202" s="11">
        <f ca="1">VLOOKUP(A2202,'Hospitalisation Details'!$A$1:$Q$2344,17,FALSE)</f>
        <v>35</v>
      </c>
      <c r="T2202" s="11" t="str">
        <f ca="1">VLOOKUP(A2202,'Hospitalisation Details'!$A$1:$Q$2336,16,FALSE)</f>
        <v>R1011</v>
      </c>
    </row>
    <row r="2203" ht="15.5" spans="1:20">
      <c r="A2203" s="10" t="s">
        <v>7841</v>
      </c>
      <c r="B2203" s="11" t="str">
        <f>VLOOKUP(A2203,'Customer Names'!$H$6:$K$2340,3,FALSE)</f>
        <v>  Tyler</v>
      </c>
      <c r="C2203" s="11">
        <f>VLOOKUP(A2203,'Medical Examinations'!$A$1:$L$2336,2,FALSE)</f>
        <v>27.835</v>
      </c>
      <c r="D2203" s="11">
        <f>VLOOKUP(A2203,'Medical Examinations'!$A$1:$L$2336,3,FALSE)</f>
        <v>4.44</v>
      </c>
      <c r="E2203" s="11" t="str">
        <f>VLOOKUP(A2203,'Medical Examinations'!$A$1:$L$2336,4,FALSE)</f>
        <v>No</v>
      </c>
      <c r="F2203" s="11" t="str">
        <f>VLOOKUP(A2203,'Medical Examinations'!$A$1:$L$2336,5,FALSE)</f>
        <v>No</v>
      </c>
      <c r="G2203" s="11" t="str">
        <f>VLOOKUP(A2203,'Medical Examinations'!$A$1:$L$2336,6,FALSE)</f>
        <v>Yes</v>
      </c>
      <c r="H2203" s="11">
        <f>VLOOKUP(A2203,'Medical Examinations'!$A$1:$L$2336,8,FALSE)</f>
        <v>1</v>
      </c>
      <c r="I2203" s="11" t="str">
        <f>VLOOKUP(A2203,'Medical Examinations'!$A$1:$L$2336,10,FALSE)</f>
        <v>No</v>
      </c>
      <c r="J2203" s="11" t="str">
        <f>VLOOKUP(A2203,'Medical Examinations'!$A$1:$L$2336,11,FALSE)</f>
        <v>Over Weight</v>
      </c>
      <c r="K2203" s="11" t="str">
        <f>VLOOKUP(A2203,'Medical Examinations'!$A$1:$L$2336,12,FALSE)</f>
        <v>Normal</v>
      </c>
      <c r="L2203" s="10">
        <f ca="1">VLOOKUP(A2203,'Hospitalisation Details'!$A$1:$Q$2344,3,FALSE)</f>
        <v>1986</v>
      </c>
      <c r="M2203" s="10" t="str">
        <f ca="1">VLOOKUP(A2203,'Hospitalisation Details'!$A$1:$Q$2344,5,FALSE)</f>
        <v>Jul</v>
      </c>
      <c r="N2203" s="11">
        <f ca="1">VLOOKUP(A2203,'Hospitalisation Details'!$A$1:$Q$2344,6,FALSE)</f>
        <v>20</v>
      </c>
      <c r="O2203" s="17">
        <f ca="1">VLOOKUP(A2203,'Hospitalisation Details'!$A$1:$Q$2344,7,FALSE)</f>
        <v>31613</v>
      </c>
      <c r="P2203" s="11">
        <f ca="1">VLOOKUP(A2203,'Hospitalisation Details'!$A$1:$Q$2344,10,FALSE)</f>
        <v>38709.18</v>
      </c>
      <c r="Q2203" s="11" t="str">
        <f ca="1">VLOOKUP(A2203,'Hospitalisation Details'!$A$1:$Q$2344,12,FALSE)</f>
        <v>tier - 1</v>
      </c>
      <c r="R2203" s="11" t="str">
        <f ca="1">VLOOKUP(A2203,'Hospitalisation Details'!$A$1:$Q$2344,14,FALSE)</f>
        <v>tier - 3</v>
      </c>
      <c r="S2203" s="11">
        <f ca="1">VLOOKUP(A2203,'Hospitalisation Details'!$A$1:$Q$2344,17,FALSE)</f>
        <v>39</v>
      </c>
      <c r="T2203" s="11" t="str">
        <f ca="1">VLOOKUP(A2203,'Hospitalisation Details'!$A$1:$Q$2336,16,FALSE)</f>
        <v>R1013</v>
      </c>
    </row>
    <row r="2204" ht="15.5" spans="1:20">
      <c r="A2204" s="10" t="s">
        <v>7844</v>
      </c>
      <c r="B2204" s="11" t="str">
        <f>VLOOKUP(A2204,'Customer Names'!$H$6:$K$2340,3,FALSE)</f>
        <v>  Deborah L</v>
      </c>
      <c r="C2204" s="11">
        <f>VLOOKUP(A2204,'Medical Examinations'!$A$1:$L$2336,2,FALSE)</f>
        <v>40.26</v>
      </c>
      <c r="D2204" s="11">
        <f>VLOOKUP(A2204,'Medical Examinations'!$A$1:$L$2336,3,FALSE)</f>
        <v>5.52</v>
      </c>
      <c r="E2204" s="11" t="str">
        <f>VLOOKUP(A2204,'Medical Examinations'!$A$1:$L$2336,4,FALSE)</f>
        <v>No</v>
      </c>
      <c r="F2204" s="11" t="str">
        <f>VLOOKUP(A2204,'Medical Examinations'!$A$1:$L$2336,5,FALSE)</f>
        <v>yes</v>
      </c>
      <c r="G2204" s="11" t="str">
        <f>VLOOKUP(A2204,'Medical Examinations'!$A$1:$L$2336,6,FALSE)</f>
        <v>No</v>
      </c>
      <c r="H2204" s="11">
        <f>VLOOKUP(A2204,'Medical Examinations'!$A$1:$L$2336,8,FALSE)</f>
        <v>1</v>
      </c>
      <c r="I2204" s="11" t="str">
        <f>VLOOKUP(A2204,'Medical Examinations'!$A$1:$L$2336,10,FALSE)</f>
        <v>No</v>
      </c>
      <c r="J2204" s="11" t="str">
        <f>VLOOKUP(A2204,'Medical Examinations'!$A$1:$L$2336,11,FALSE)</f>
        <v>Obesity</v>
      </c>
      <c r="K2204" s="11" t="str">
        <f>VLOOKUP(A2204,'Medical Examinations'!$A$1:$L$2336,12,FALSE)</f>
        <v>Normal</v>
      </c>
      <c r="L2204" s="10">
        <f ca="1">VLOOKUP(A2204,'Hospitalisation Details'!$A$1:$Q$2344,3,FALSE)</f>
        <v>1991</v>
      </c>
      <c r="M2204" s="10" t="str">
        <f ca="1">VLOOKUP(A2204,'Hospitalisation Details'!$A$1:$Q$2344,5,FALSE)</f>
        <v>Nov</v>
      </c>
      <c r="N2204" s="11">
        <f ca="1">VLOOKUP(A2204,'Hospitalisation Details'!$A$1:$Q$2344,6,FALSE)</f>
        <v>22</v>
      </c>
      <c r="O2204" s="17">
        <f ca="1">VLOOKUP(A2204,'Hospitalisation Details'!$A$1:$Q$2344,7,FALSE)</f>
        <v>33564</v>
      </c>
      <c r="P2204" s="11">
        <f ca="1">VLOOKUP(A2204,'Hospitalisation Details'!$A$1:$Q$2344,10,FALSE)</f>
        <v>38711</v>
      </c>
      <c r="Q2204" s="11" t="str">
        <f ca="1">VLOOKUP(A2204,'Hospitalisation Details'!$A$1:$Q$2344,12,FALSE)</f>
        <v>tier - 1</v>
      </c>
      <c r="R2204" s="11" t="str">
        <f ca="1">VLOOKUP(A2204,'Hospitalisation Details'!$A$1:$Q$2344,14,FALSE)</f>
        <v>tier - 3</v>
      </c>
      <c r="S2204" s="11">
        <f ca="1">VLOOKUP(A2204,'Hospitalisation Details'!$A$1:$Q$2344,17,FALSE)</f>
        <v>33</v>
      </c>
      <c r="T2204" s="11" t="str">
        <f ca="1">VLOOKUP(A2204,'Hospitalisation Details'!$A$1:$Q$2336,16,FALSE)</f>
        <v>R1011</v>
      </c>
    </row>
    <row r="2205" ht="15.5" spans="1:20">
      <c r="A2205" s="10" t="s">
        <v>7848</v>
      </c>
      <c r="B2205" s="11" t="str">
        <f>VLOOKUP(A2205,'Customer Names'!$H$6:$K$2340,3,FALSE)</f>
        <v>  Andrea K</v>
      </c>
      <c r="C2205" s="11">
        <f>VLOOKUP(A2205,'Medical Examinations'!$A$1:$L$2336,2,FALSE)</f>
        <v>39.82</v>
      </c>
      <c r="D2205" s="11">
        <f>VLOOKUP(A2205,'Medical Examinations'!$A$1:$L$2336,3,FALSE)</f>
        <v>6.01</v>
      </c>
      <c r="E2205" s="11" t="str">
        <f>VLOOKUP(A2205,'Medical Examinations'!$A$1:$L$2336,4,FALSE)</f>
        <v>No</v>
      </c>
      <c r="F2205" s="11" t="str">
        <f>VLOOKUP(A2205,'Medical Examinations'!$A$1:$L$2336,5,FALSE)</f>
        <v>yes</v>
      </c>
      <c r="G2205" s="11" t="str">
        <f>VLOOKUP(A2205,'Medical Examinations'!$A$1:$L$2336,6,FALSE)</f>
        <v>No</v>
      </c>
      <c r="H2205" s="11">
        <f>VLOOKUP(A2205,'Medical Examinations'!$A$1:$L$2336,8,FALSE)</f>
        <v>1</v>
      </c>
      <c r="I2205" s="11" t="str">
        <f>VLOOKUP(A2205,'Medical Examinations'!$A$1:$L$2336,10,FALSE)</f>
        <v>No</v>
      </c>
      <c r="J2205" s="11" t="str">
        <f>VLOOKUP(A2205,'Medical Examinations'!$A$1:$L$2336,11,FALSE)</f>
        <v>Obesity</v>
      </c>
      <c r="K2205" s="11" t="str">
        <f>VLOOKUP(A2205,'Medical Examinations'!$A$1:$L$2336,12,FALSE)</f>
        <v>Prediabetes</v>
      </c>
      <c r="L2205" s="10">
        <f ca="1">VLOOKUP(A2205,'Hospitalisation Details'!$A$1:$Q$2344,3,FALSE)</f>
        <v>1991</v>
      </c>
      <c r="M2205" s="10" t="str">
        <f ca="1">VLOOKUP(A2205,'Hospitalisation Details'!$A$1:$Q$2344,5,FALSE)</f>
        <v>Nov</v>
      </c>
      <c r="N2205" s="11">
        <f ca="1">VLOOKUP(A2205,'Hospitalisation Details'!$A$1:$Q$2344,6,FALSE)</f>
        <v>2</v>
      </c>
      <c r="O2205" s="17">
        <f ca="1">VLOOKUP(A2205,'Hospitalisation Details'!$A$1:$Q$2344,7,FALSE)</f>
        <v>33544</v>
      </c>
      <c r="P2205" s="11">
        <f ca="1">VLOOKUP(A2205,'Hospitalisation Details'!$A$1:$Q$2344,10,FALSE)</f>
        <v>38711</v>
      </c>
      <c r="Q2205" s="11" t="str">
        <f ca="1">VLOOKUP(A2205,'Hospitalisation Details'!$A$1:$Q$2344,12,FALSE)</f>
        <v>tier - 2</v>
      </c>
      <c r="R2205" s="11" t="str">
        <f ca="1">VLOOKUP(A2205,'Hospitalisation Details'!$A$1:$Q$2344,14,FALSE)</f>
        <v>tier - 2</v>
      </c>
      <c r="S2205" s="11">
        <f ca="1">VLOOKUP(A2205,'Hospitalisation Details'!$A$1:$Q$2344,17,FALSE)</f>
        <v>34</v>
      </c>
      <c r="T2205" s="11" t="str">
        <f ca="1">VLOOKUP(A2205,'Hospitalisation Details'!$A$1:$Q$2336,16,FALSE)</f>
        <v>R1011</v>
      </c>
    </row>
    <row r="2206" ht="15.5" spans="1:20">
      <c r="A2206" s="10" t="s">
        <v>7852</v>
      </c>
      <c r="B2206" s="11" t="str">
        <f>VLOOKUP(A2206,'Customer Names'!$H$6:$K$2340,3,FALSE)</f>
        <v>  Elleree</v>
      </c>
      <c r="C2206" s="11">
        <f>VLOOKUP(A2206,'Medical Examinations'!$A$1:$L$2336,2,FALSE)</f>
        <v>39.16</v>
      </c>
      <c r="D2206" s="11">
        <f>VLOOKUP(A2206,'Medical Examinations'!$A$1:$L$2336,3,FALSE)</f>
        <v>5.81</v>
      </c>
      <c r="E2206" s="11" t="str">
        <f>VLOOKUP(A2206,'Medical Examinations'!$A$1:$L$2336,4,FALSE)</f>
        <v>No</v>
      </c>
      <c r="F2206" s="11" t="str">
        <f>VLOOKUP(A2206,'Medical Examinations'!$A$1:$L$2336,5,FALSE)</f>
        <v>yes</v>
      </c>
      <c r="G2206" s="11" t="str">
        <f>VLOOKUP(A2206,'Medical Examinations'!$A$1:$L$2336,6,FALSE)</f>
        <v>No</v>
      </c>
      <c r="H2206" s="11">
        <f>VLOOKUP(A2206,'Medical Examinations'!$A$1:$L$2336,8,FALSE)</f>
        <v>1</v>
      </c>
      <c r="I2206" s="11" t="str">
        <f>VLOOKUP(A2206,'Medical Examinations'!$A$1:$L$2336,10,FALSE)</f>
        <v>No</v>
      </c>
      <c r="J2206" s="11" t="str">
        <f>VLOOKUP(A2206,'Medical Examinations'!$A$1:$L$2336,11,FALSE)</f>
        <v>Obesity</v>
      </c>
      <c r="K2206" s="11" t="str">
        <f>VLOOKUP(A2206,'Medical Examinations'!$A$1:$L$2336,12,FALSE)</f>
        <v>Prediabetes</v>
      </c>
      <c r="L2206" s="10">
        <f ca="1">VLOOKUP(A2206,'Hospitalisation Details'!$A$1:$Q$2344,3,FALSE)</f>
        <v>1976</v>
      </c>
      <c r="M2206" s="10" t="str">
        <f ca="1">VLOOKUP(A2206,'Hospitalisation Details'!$A$1:$Q$2344,5,FALSE)</f>
        <v>Jun</v>
      </c>
      <c r="N2206" s="11">
        <f ca="1">VLOOKUP(A2206,'Hospitalisation Details'!$A$1:$Q$2344,6,FALSE)</f>
        <v>15</v>
      </c>
      <c r="O2206" s="17">
        <f ca="1">VLOOKUP(A2206,'Hospitalisation Details'!$A$1:$Q$2344,7,FALSE)</f>
        <v>27926</v>
      </c>
      <c r="P2206" s="11">
        <f ca="1">VLOOKUP(A2206,'Hospitalisation Details'!$A$1:$Q$2344,10,FALSE)</f>
        <v>38740.12</v>
      </c>
      <c r="Q2206" s="11" t="str">
        <f ca="1">VLOOKUP(A2206,'Hospitalisation Details'!$A$1:$Q$2344,12,FALSE)</f>
        <v>tier - 2</v>
      </c>
      <c r="R2206" s="11" t="str">
        <f ca="1">VLOOKUP(A2206,'Hospitalisation Details'!$A$1:$Q$2344,14,FALSE)</f>
        <v>tier - 2</v>
      </c>
      <c r="S2206" s="11">
        <f ca="1">VLOOKUP(A2206,'Hospitalisation Details'!$A$1:$Q$2344,17,FALSE)</f>
        <v>49</v>
      </c>
      <c r="T2206" s="11" t="str">
        <f ca="1">VLOOKUP(A2206,'Hospitalisation Details'!$A$1:$Q$2336,16,FALSE)</f>
        <v>R1012</v>
      </c>
    </row>
    <row r="2207" ht="15.5" spans="1:20">
      <c r="A2207" s="10" t="s">
        <v>7856</v>
      </c>
      <c r="B2207" s="11" t="str">
        <f>VLOOKUP(A2207,'Customer Names'!$H$6:$K$2340,3,FALSE)</f>
        <v>  Brandon J</v>
      </c>
      <c r="C2207" s="11">
        <f>VLOOKUP(A2207,'Medical Examinations'!$A$1:$L$2336,2,FALSE)</f>
        <v>25.555</v>
      </c>
      <c r="D2207" s="11">
        <f>VLOOKUP(A2207,'Medical Examinations'!$A$1:$L$2336,3,FALSE)</f>
        <v>4.37</v>
      </c>
      <c r="E2207" s="11" t="str">
        <f>VLOOKUP(A2207,'Medical Examinations'!$A$1:$L$2336,4,FALSE)</f>
        <v>No</v>
      </c>
      <c r="F2207" s="11" t="str">
        <f>VLOOKUP(A2207,'Medical Examinations'!$A$1:$L$2336,5,FALSE)</f>
        <v>No</v>
      </c>
      <c r="G2207" s="11" t="str">
        <f>VLOOKUP(A2207,'Medical Examinations'!$A$1:$L$2336,6,FALSE)</f>
        <v>Yes</v>
      </c>
      <c r="H2207" s="11">
        <f>VLOOKUP(A2207,'Medical Examinations'!$A$1:$L$2336,8,FALSE)</f>
        <v>1</v>
      </c>
      <c r="I2207" s="11" t="str">
        <f>VLOOKUP(A2207,'Medical Examinations'!$A$1:$L$2336,10,FALSE)</f>
        <v>No</v>
      </c>
      <c r="J2207" s="11" t="str">
        <f>VLOOKUP(A2207,'Medical Examinations'!$A$1:$L$2336,11,FALSE)</f>
        <v>Over Weight</v>
      </c>
      <c r="K2207" s="11" t="str">
        <f>VLOOKUP(A2207,'Medical Examinations'!$A$1:$L$2336,12,FALSE)</f>
        <v>Normal</v>
      </c>
      <c r="L2207" s="10">
        <f ca="1">VLOOKUP(A2207,'Hospitalisation Details'!$A$1:$Q$2344,3,FALSE)</f>
        <v>1991</v>
      </c>
      <c r="M2207" s="10" t="str">
        <f ca="1">VLOOKUP(A2207,'Hospitalisation Details'!$A$1:$Q$2344,5,FALSE)</f>
        <v>Nov</v>
      </c>
      <c r="N2207" s="11">
        <f ca="1">VLOOKUP(A2207,'Hospitalisation Details'!$A$1:$Q$2344,6,FALSE)</f>
        <v>8</v>
      </c>
      <c r="O2207" s="17">
        <f ca="1">VLOOKUP(A2207,'Hospitalisation Details'!$A$1:$Q$2344,7,FALSE)</f>
        <v>33550</v>
      </c>
      <c r="P2207" s="11">
        <f ca="1">VLOOKUP(A2207,'Hospitalisation Details'!$A$1:$Q$2344,10,FALSE)</f>
        <v>38746.36</v>
      </c>
      <c r="Q2207" s="11" t="str">
        <f ca="1">VLOOKUP(A2207,'Hospitalisation Details'!$A$1:$Q$2344,12,FALSE)</f>
        <v>tier - 1</v>
      </c>
      <c r="R2207" s="11" t="str">
        <f ca="1">VLOOKUP(A2207,'Hospitalisation Details'!$A$1:$Q$2344,14,FALSE)</f>
        <v>tier - 2</v>
      </c>
      <c r="S2207" s="11">
        <f ca="1">VLOOKUP(A2207,'Hospitalisation Details'!$A$1:$Q$2344,17,FALSE)</f>
        <v>33</v>
      </c>
      <c r="T2207" s="11" t="str">
        <f ca="1">VLOOKUP(A2207,'Hospitalisation Details'!$A$1:$Q$2336,16,FALSE)</f>
        <v>R1012</v>
      </c>
    </row>
    <row r="2208" ht="15.5" spans="1:20">
      <c r="A2208" s="10" t="s">
        <v>7859</v>
      </c>
      <c r="B2208" s="11" t="str">
        <f>VLOOKUP(A2208,'Customer Names'!$H$6:$K$2340,3,FALSE)</f>
        <v>  Steve</v>
      </c>
      <c r="C2208" s="11">
        <f>VLOOKUP(A2208,'Medical Examinations'!$A$1:$L$2336,2,FALSE)</f>
        <v>25.175</v>
      </c>
      <c r="D2208" s="11">
        <f>VLOOKUP(A2208,'Medical Examinations'!$A$1:$L$2336,3,FALSE)</f>
        <v>5.74</v>
      </c>
      <c r="E2208" s="11" t="str">
        <f>VLOOKUP(A2208,'Medical Examinations'!$A$1:$L$2336,4,FALSE)</f>
        <v>No</v>
      </c>
      <c r="F2208" s="11" t="str">
        <f>VLOOKUP(A2208,'Medical Examinations'!$A$1:$L$2336,5,FALSE)</f>
        <v>No</v>
      </c>
      <c r="G2208" s="11" t="str">
        <f>VLOOKUP(A2208,'Medical Examinations'!$A$1:$L$2336,6,FALSE)</f>
        <v>Yes</v>
      </c>
      <c r="H2208" s="11">
        <f>VLOOKUP(A2208,'Medical Examinations'!$A$1:$L$2336,8,FALSE)</f>
        <v>1</v>
      </c>
      <c r="I2208" s="11" t="str">
        <f>VLOOKUP(A2208,'Medical Examinations'!$A$1:$L$2336,10,FALSE)</f>
        <v>No</v>
      </c>
      <c r="J2208" s="11" t="str">
        <f>VLOOKUP(A2208,'Medical Examinations'!$A$1:$L$2336,11,FALSE)</f>
        <v>Over Weight</v>
      </c>
      <c r="K2208" s="11" t="str">
        <f>VLOOKUP(A2208,'Medical Examinations'!$A$1:$L$2336,12,FALSE)</f>
        <v>Prediabetes</v>
      </c>
      <c r="L2208" s="10">
        <f ca="1">VLOOKUP(A2208,'Hospitalisation Details'!$A$1:$Q$2344,3,FALSE)</f>
        <v>2004</v>
      </c>
      <c r="M2208" s="10" t="str">
        <f ca="1">VLOOKUP(A2208,'Hospitalisation Details'!$A$1:$Q$2344,5,FALSE)</f>
        <v>Dec</v>
      </c>
      <c r="N2208" s="11">
        <f ca="1">VLOOKUP(A2208,'Hospitalisation Details'!$A$1:$Q$2344,6,FALSE)</f>
        <v>5</v>
      </c>
      <c r="O2208" s="17">
        <f ca="1">VLOOKUP(A2208,'Hospitalisation Details'!$A$1:$Q$2344,7,FALSE)</f>
        <v>38326</v>
      </c>
      <c r="P2208" s="11">
        <f ca="1">VLOOKUP(A2208,'Hospitalisation Details'!$A$1:$Q$2344,10,FALSE)</f>
        <v>38792.69</v>
      </c>
      <c r="Q2208" s="11" t="str">
        <f ca="1">VLOOKUP(A2208,'Hospitalisation Details'!$A$1:$Q$2344,12,FALSE)</f>
        <v>tier - 2</v>
      </c>
      <c r="R2208" s="11" t="str">
        <f ca="1">VLOOKUP(A2208,'Hospitalisation Details'!$A$1:$Q$2344,14,FALSE)</f>
        <v>tier - 2</v>
      </c>
      <c r="S2208" s="11">
        <f ca="1">VLOOKUP(A2208,'Hospitalisation Details'!$A$1:$Q$2344,17,FALSE)</f>
        <v>20</v>
      </c>
      <c r="T2208" s="11" t="str">
        <f ca="1">VLOOKUP(A2208,'Hospitalisation Details'!$A$1:$Q$2336,16,FALSE)</f>
        <v>R1013</v>
      </c>
    </row>
    <row r="2209" ht="15.5" spans="1:20">
      <c r="A2209" s="10" t="s">
        <v>7863</v>
      </c>
      <c r="B2209" s="11" t="str">
        <f>VLOOKUP(A2209,'Customer Names'!$H$6:$K$2340,3,FALSE)</f>
        <v>  Nina Wavik Sr</v>
      </c>
      <c r="C2209" s="11">
        <f>VLOOKUP(A2209,'Medical Examinations'!$A$1:$L$2336,2,FALSE)</f>
        <v>38.28</v>
      </c>
      <c r="D2209" s="11">
        <f>VLOOKUP(A2209,'Medical Examinations'!$A$1:$L$2336,3,FALSE)</f>
        <v>5.39</v>
      </c>
      <c r="E2209" s="11" t="str">
        <f>VLOOKUP(A2209,'Medical Examinations'!$A$1:$L$2336,4,FALSE)</f>
        <v>No</v>
      </c>
      <c r="F2209" s="11" t="str">
        <f>VLOOKUP(A2209,'Medical Examinations'!$A$1:$L$2336,5,FALSE)</f>
        <v>yes</v>
      </c>
      <c r="G2209" s="11" t="str">
        <f>VLOOKUP(A2209,'Medical Examinations'!$A$1:$L$2336,6,FALSE)</f>
        <v>No</v>
      </c>
      <c r="H2209" s="11">
        <f>VLOOKUP(A2209,'Medical Examinations'!$A$1:$L$2336,8,FALSE)</f>
        <v>1</v>
      </c>
      <c r="I2209" s="11" t="str">
        <f>VLOOKUP(A2209,'Medical Examinations'!$A$1:$L$2336,10,FALSE)</f>
        <v>No</v>
      </c>
      <c r="J2209" s="11" t="str">
        <f>VLOOKUP(A2209,'Medical Examinations'!$A$1:$L$2336,11,FALSE)</f>
        <v>Obesity</v>
      </c>
      <c r="K2209" s="11" t="str">
        <f>VLOOKUP(A2209,'Medical Examinations'!$A$1:$L$2336,12,FALSE)</f>
        <v>Normal</v>
      </c>
      <c r="L2209" s="10">
        <f ca="1">VLOOKUP(A2209,'Hospitalisation Details'!$A$1:$Q$2344,3,FALSE)</f>
        <v>1979</v>
      </c>
      <c r="M2209" s="10" t="str">
        <f ca="1">VLOOKUP(A2209,'Hospitalisation Details'!$A$1:$Q$2344,5,FALSE)</f>
        <v>Dec</v>
      </c>
      <c r="N2209" s="11">
        <f ca="1">VLOOKUP(A2209,'Hospitalisation Details'!$A$1:$Q$2344,6,FALSE)</f>
        <v>3</v>
      </c>
      <c r="O2209" s="17">
        <f ca="1">VLOOKUP(A2209,'Hospitalisation Details'!$A$1:$Q$2344,7,FALSE)</f>
        <v>29192</v>
      </c>
      <c r="P2209" s="11">
        <f ca="1">VLOOKUP(A2209,'Hospitalisation Details'!$A$1:$Q$2344,10,FALSE)</f>
        <v>38836.98</v>
      </c>
      <c r="Q2209" s="11" t="str">
        <f ca="1">VLOOKUP(A2209,'Hospitalisation Details'!$A$1:$Q$2344,12,FALSE)</f>
        <v>tier - 2</v>
      </c>
      <c r="R2209" s="11" t="str">
        <f ca="1">VLOOKUP(A2209,'Hospitalisation Details'!$A$1:$Q$2344,14,FALSE)</f>
        <v>tier - 1</v>
      </c>
      <c r="S2209" s="11">
        <f ca="1">VLOOKUP(A2209,'Hospitalisation Details'!$A$1:$Q$2344,17,FALSE)</f>
        <v>45</v>
      </c>
      <c r="T2209" s="11" t="str">
        <f ca="1">VLOOKUP(A2209,'Hospitalisation Details'!$A$1:$Q$2336,16,FALSE)</f>
        <v>R1011</v>
      </c>
    </row>
    <row r="2210" ht="15.5" spans="1:20">
      <c r="A2210" s="10" t="s">
        <v>7866</v>
      </c>
      <c r="B2210" s="11" t="str">
        <f>VLOOKUP(A2210,'Customer Names'!$H$6:$K$2340,3,FALSE)</f>
        <v>  Dani</v>
      </c>
      <c r="C2210" s="11">
        <f>VLOOKUP(A2210,'Medical Examinations'!$A$1:$L$2336,2,FALSE)</f>
        <v>38.17</v>
      </c>
      <c r="D2210" s="11">
        <f>VLOOKUP(A2210,'Medical Examinations'!$A$1:$L$2336,3,FALSE)</f>
        <v>4.07</v>
      </c>
      <c r="E2210" s="11" t="str">
        <f>VLOOKUP(A2210,'Medical Examinations'!$A$1:$L$2336,4,FALSE)</f>
        <v>No</v>
      </c>
      <c r="F2210" s="11" t="str">
        <f>VLOOKUP(A2210,'Medical Examinations'!$A$1:$L$2336,5,FALSE)</f>
        <v>yes</v>
      </c>
      <c r="G2210" s="11" t="str">
        <f>VLOOKUP(A2210,'Medical Examinations'!$A$1:$L$2336,6,FALSE)</f>
        <v>No</v>
      </c>
      <c r="H2210" s="11">
        <f>VLOOKUP(A2210,'Medical Examinations'!$A$1:$L$2336,8,FALSE)</f>
        <v>1</v>
      </c>
      <c r="I2210" s="11" t="str">
        <f>VLOOKUP(A2210,'Medical Examinations'!$A$1:$L$2336,10,FALSE)</f>
        <v>No</v>
      </c>
      <c r="J2210" s="11" t="str">
        <f>VLOOKUP(A2210,'Medical Examinations'!$A$1:$L$2336,11,FALSE)</f>
        <v>Obesity</v>
      </c>
      <c r="K2210" s="11" t="str">
        <f>VLOOKUP(A2210,'Medical Examinations'!$A$1:$L$2336,12,FALSE)</f>
        <v>Normal</v>
      </c>
      <c r="L2210" s="10">
        <f ca="1">VLOOKUP(A2210,'Hospitalisation Details'!$A$1:$Q$2344,3,FALSE)</f>
        <v>1964</v>
      </c>
      <c r="M2210" s="10" t="str">
        <f ca="1">VLOOKUP(A2210,'Hospitalisation Details'!$A$1:$Q$2344,5,FALSE)</f>
        <v>Jun</v>
      </c>
      <c r="N2210" s="11">
        <f ca="1">VLOOKUP(A2210,'Hospitalisation Details'!$A$1:$Q$2344,6,FALSE)</f>
        <v>6</v>
      </c>
      <c r="O2210" s="17">
        <f ca="1">VLOOKUP(A2210,'Hospitalisation Details'!$A$1:$Q$2344,7,FALSE)</f>
        <v>23534</v>
      </c>
      <c r="P2210" s="11">
        <f ca="1">VLOOKUP(A2210,'Hospitalisation Details'!$A$1:$Q$2344,10,FALSE)</f>
        <v>38869.25</v>
      </c>
      <c r="Q2210" s="11" t="str">
        <f ca="1">VLOOKUP(A2210,'Hospitalisation Details'!$A$1:$Q$2344,12,FALSE)</f>
        <v>tier - 2</v>
      </c>
      <c r="R2210" s="11" t="str">
        <f ca="1">VLOOKUP(A2210,'Hospitalisation Details'!$A$1:$Q$2344,14,FALSE)</f>
        <v>tier - 2</v>
      </c>
      <c r="S2210" s="11">
        <f ca="1">VLOOKUP(A2210,'Hospitalisation Details'!$A$1:$Q$2344,17,FALSE)</f>
        <v>61</v>
      </c>
      <c r="T2210" s="11" t="str">
        <f ca="1">VLOOKUP(A2210,'Hospitalisation Details'!$A$1:$Q$2336,16,FALSE)</f>
        <v>R1011</v>
      </c>
    </row>
    <row r="2211" ht="15.5" spans="1:20">
      <c r="A2211" s="10" t="s">
        <v>7870</v>
      </c>
      <c r="B2211" s="11" t="str">
        <f>VLOOKUP(A2211,'Customer Names'!$H$6:$K$2340,3,FALSE)</f>
        <v>  Jennifer A</v>
      </c>
      <c r="C2211" s="11">
        <f>VLOOKUP(A2211,'Medical Examinations'!$A$1:$L$2336,2,FALSE)</f>
        <v>36.85</v>
      </c>
      <c r="D2211" s="11">
        <f>VLOOKUP(A2211,'Medical Examinations'!$A$1:$L$2336,3,FALSE)</f>
        <v>5.49</v>
      </c>
      <c r="E2211" s="11" t="str">
        <f>VLOOKUP(A2211,'Medical Examinations'!$A$1:$L$2336,4,FALSE)</f>
        <v>No</v>
      </c>
      <c r="F2211" s="11" t="str">
        <f>VLOOKUP(A2211,'Medical Examinations'!$A$1:$L$2336,5,FALSE)</f>
        <v>yes</v>
      </c>
      <c r="G2211" s="11" t="str">
        <f>VLOOKUP(A2211,'Medical Examinations'!$A$1:$L$2336,6,FALSE)</f>
        <v>No</v>
      </c>
      <c r="H2211" s="11">
        <f>VLOOKUP(A2211,'Medical Examinations'!$A$1:$L$2336,8,FALSE)</f>
        <v>1</v>
      </c>
      <c r="I2211" s="11" t="str">
        <f>VLOOKUP(A2211,'Medical Examinations'!$A$1:$L$2336,10,FALSE)</f>
        <v>No</v>
      </c>
      <c r="J2211" s="11" t="str">
        <f>VLOOKUP(A2211,'Medical Examinations'!$A$1:$L$2336,11,FALSE)</f>
        <v>Obesity</v>
      </c>
      <c r="K2211" s="11" t="str">
        <f>VLOOKUP(A2211,'Medical Examinations'!$A$1:$L$2336,12,FALSE)</f>
        <v>Normal</v>
      </c>
      <c r="L2211" s="10">
        <f ca="1">VLOOKUP(A2211,'Hospitalisation Details'!$A$1:$Q$2344,3,FALSE)</f>
        <v>1967</v>
      </c>
      <c r="M2211" s="10" t="str">
        <f ca="1">VLOOKUP(A2211,'Hospitalisation Details'!$A$1:$Q$2344,5,FALSE)</f>
        <v>Jul</v>
      </c>
      <c r="N2211" s="11">
        <f ca="1">VLOOKUP(A2211,'Hospitalisation Details'!$A$1:$Q$2344,6,FALSE)</f>
        <v>30</v>
      </c>
      <c r="O2211" s="17">
        <f ca="1">VLOOKUP(A2211,'Hospitalisation Details'!$A$1:$Q$2344,7,FALSE)</f>
        <v>24683</v>
      </c>
      <c r="P2211" s="11">
        <f ca="1">VLOOKUP(A2211,'Hospitalisation Details'!$A$1:$Q$2344,10,FALSE)</f>
        <v>38893.36</v>
      </c>
      <c r="Q2211" s="11" t="str">
        <f ca="1">VLOOKUP(A2211,'Hospitalisation Details'!$A$1:$Q$2344,12,FALSE)</f>
        <v>tier - 1</v>
      </c>
      <c r="R2211" s="11" t="str">
        <f ca="1">VLOOKUP(A2211,'Hospitalisation Details'!$A$1:$Q$2344,14,FALSE)</f>
        <v>tier - 2</v>
      </c>
      <c r="S2211" s="11">
        <f ca="1">VLOOKUP(A2211,'Hospitalisation Details'!$A$1:$Q$2344,17,FALSE)</f>
        <v>58</v>
      </c>
      <c r="T2211" s="11" t="str">
        <f ca="1">VLOOKUP(A2211,'Hospitalisation Details'!$A$1:$Q$2336,16,FALSE)</f>
        <v>R1011</v>
      </c>
    </row>
    <row r="2212" ht="15.5" spans="1:20">
      <c r="A2212" s="10" t="s">
        <v>7874</v>
      </c>
      <c r="B2212" s="11" t="str">
        <f>VLOOKUP(A2212,'Customer Names'!$H$6:$K$2340,3,FALSE)</f>
        <v>  Martin</v>
      </c>
      <c r="C2212" s="11">
        <f>VLOOKUP(A2212,'Medical Examinations'!$A$1:$L$2336,2,FALSE)</f>
        <v>22.61</v>
      </c>
      <c r="D2212" s="11">
        <f>VLOOKUP(A2212,'Medical Examinations'!$A$1:$L$2336,3,FALSE)</f>
        <v>5.68</v>
      </c>
      <c r="E2212" s="11" t="str">
        <f>VLOOKUP(A2212,'Medical Examinations'!$A$1:$L$2336,4,FALSE)</f>
        <v>No</v>
      </c>
      <c r="F2212" s="11" t="str">
        <f>VLOOKUP(A2212,'Medical Examinations'!$A$1:$L$2336,5,FALSE)</f>
        <v>No</v>
      </c>
      <c r="G2212" s="11" t="str">
        <f>VLOOKUP(A2212,'Medical Examinations'!$A$1:$L$2336,6,FALSE)</f>
        <v>Yes</v>
      </c>
      <c r="H2212" s="11">
        <f>VLOOKUP(A2212,'Medical Examinations'!$A$1:$L$2336,8,FALSE)</f>
        <v>1</v>
      </c>
      <c r="I2212" s="11" t="str">
        <f>VLOOKUP(A2212,'Medical Examinations'!$A$1:$L$2336,10,FALSE)</f>
        <v>No</v>
      </c>
      <c r="J2212" s="11" t="str">
        <f>VLOOKUP(A2212,'Medical Examinations'!$A$1:$L$2336,11,FALSE)</f>
        <v>Normal Weight</v>
      </c>
      <c r="K2212" s="11" t="str">
        <f>VLOOKUP(A2212,'Medical Examinations'!$A$1:$L$2336,12,FALSE)</f>
        <v>Normal</v>
      </c>
      <c r="L2212" s="10">
        <f ca="1">VLOOKUP(A2212,'Hospitalisation Details'!$A$1:$Q$2344,3,FALSE)</f>
        <v>1987</v>
      </c>
      <c r="M2212" s="10" t="str">
        <f ca="1">VLOOKUP(A2212,'Hospitalisation Details'!$A$1:$Q$2344,5,FALSE)</f>
        <v>Jun</v>
      </c>
      <c r="N2212" s="11">
        <f ca="1">VLOOKUP(A2212,'Hospitalisation Details'!$A$1:$Q$2344,6,FALSE)</f>
        <v>16</v>
      </c>
      <c r="O2212" s="17">
        <f ca="1">VLOOKUP(A2212,'Hospitalisation Details'!$A$1:$Q$2344,7,FALSE)</f>
        <v>31944</v>
      </c>
      <c r="P2212" s="11">
        <f ca="1">VLOOKUP(A2212,'Hospitalisation Details'!$A$1:$Q$2344,10,FALSE)</f>
        <v>38924.04</v>
      </c>
      <c r="Q2212" s="11" t="str">
        <f ca="1">VLOOKUP(A2212,'Hospitalisation Details'!$A$1:$Q$2344,12,FALSE)</f>
        <v>tier - 2</v>
      </c>
      <c r="R2212" s="11" t="str">
        <f ca="1">VLOOKUP(A2212,'Hospitalisation Details'!$A$1:$Q$2344,14,FALSE)</f>
        <v>tier - 2</v>
      </c>
      <c r="S2212" s="11">
        <f ca="1">VLOOKUP(A2212,'Hospitalisation Details'!$A$1:$Q$2344,17,FALSE)</f>
        <v>38</v>
      </c>
      <c r="T2212" s="11" t="str">
        <f ca="1">VLOOKUP(A2212,'Hospitalisation Details'!$A$1:$Q$2336,16,FALSE)</f>
        <v>R1011</v>
      </c>
    </row>
    <row r="2213" ht="15.5" spans="1:20">
      <c r="A2213" s="10" t="s">
        <v>7877</v>
      </c>
      <c r="B2213" s="11" t="str">
        <f>VLOOKUP(A2213,'Customer Names'!$H$6:$K$2340,3,FALSE)</f>
        <v>  Steve</v>
      </c>
      <c r="C2213" s="11">
        <f>VLOOKUP(A2213,'Medical Examinations'!$A$1:$L$2336,2,FALSE)</f>
        <v>21.755</v>
      </c>
      <c r="D2213" s="11">
        <f>VLOOKUP(A2213,'Medical Examinations'!$A$1:$L$2336,3,FALSE)</f>
        <v>6.09</v>
      </c>
      <c r="E2213" s="11" t="str">
        <f>VLOOKUP(A2213,'Medical Examinations'!$A$1:$L$2336,4,FALSE)</f>
        <v>No</v>
      </c>
      <c r="F2213" s="11" t="str">
        <f>VLOOKUP(A2213,'Medical Examinations'!$A$1:$L$2336,5,FALSE)</f>
        <v>No</v>
      </c>
      <c r="G2213" s="11" t="str">
        <f>VLOOKUP(A2213,'Medical Examinations'!$A$1:$L$2336,6,FALSE)</f>
        <v>Yes</v>
      </c>
      <c r="H2213" s="11">
        <f>VLOOKUP(A2213,'Medical Examinations'!$A$1:$L$2336,8,FALSE)</f>
        <v>1</v>
      </c>
      <c r="I2213" s="11" t="str">
        <f>VLOOKUP(A2213,'Medical Examinations'!$A$1:$L$2336,10,FALSE)</f>
        <v>No</v>
      </c>
      <c r="J2213" s="11" t="str">
        <f>VLOOKUP(A2213,'Medical Examinations'!$A$1:$L$2336,11,FALSE)</f>
        <v>Normal Weight</v>
      </c>
      <c r="K2213" s="11" t="str">
        <f>VLOOKUP(A2213,'Medical Examinations'!$A$1:$L$2336,12,FALSE)</f>
        <v>Prediabetes</v>
      </c>
      <c r="L2213" s="10">
        <f ca="1">VLOOKUP(A2213,'Hospitalisation Details'!$A$1:$Q$2344,3,FALSE)</f>
        <v>1976</v>
      </c>
      <c r="M2213" s="10" t="str">
        <f ca="1">VLOOKUP(A2213,'Hospitalisation Details'!$A$1:$Q$2344,5,FALSE)</f>
        <v>Dec</v>
      </c>
      <c r="N2213" s="11">
        <f ca="1">VLOOKUP(A2213,'Hospitalisation Details'!$A$1:$Q$2344,6,FALSE)</f>
        <v>15</v>
      </c>
      <c r="O2213" s="17">
        <f ca="1">VLOOKUP(A2213,'Hospitalisation Details'!$A$1:$Q$2344,7,FALSE)</f>
        <v>28109</v>
      </c>
      <c r="P2213" s="11">
        <f ca="1">VLOOKUP(A2213,'Hospitalisation Details'!$A$1:$Q$2344,10,FALSE)</f>
        <v>38932.56</v>
      </c>
      <c r="Q2213" s="11" t="str">
        <f ca="1">VLOOKUP(A2213,'Hospitalisation Details'!$A$1:$Q$2344,12,FALSE)</f>
        <v>tier - 2</v>
      </c>
      <c r="R2213" s="11" t="str">
        <f ca="1">VLOOKUP(A2213,'Hospitalisation Details'!$A$1:$Q$2344,14,FALSE)</f>
        <v>tier - 3</v>
      </c>
      <c r="S2213" s="11">
        <f ca="1">VLOOKUP(A2213,'Hospitalisation Details'!$A$1:$Q$2344,17,FALSE)</f>
        <v>48</v>
      </c>
      <c r="T2213" s="11" t="str">
        <f ca="1">VLOOKUP(A2213,'Hospitalisation Details'!$A$1:$Q$2336,16,FALSE)</f>
        <v>R1011</v>
      </c>
    </row>
    <row r="2214" ht="15.5" spans="1:20">
      <c r="A2214" s="10" t="s">
        <v>7881</v>
      </c>
      <c r="B2214" s="11" t="str">
        <f>VLOOKUP(A2214,'Customer Names'!$H$6:$K$2340,3,FALSE)</f>
        <v>  Christopher</v>
      </c>
      <c r="C2214" s="11">
        <f>VLOOKUP(A2214,'Medical Examinations'!$A$1:$L$2336,2,FALSE)</f>
        <v>20.425</v>
      </c>
      <c r="D2214" s="11">
        <f>VLOOKUP(A2214,'Medical Examinations'!$A$1:$L$2336,3,FALSE)</f>
        <v>5.53</v>
      </c>
      <c r="E2214" s="11" t="str">
        <f>VLOOKUP(A2214,'Medical Examinations'!$A$1:$L$2336,4,FALSE)</f>
        <v>No</v>
      </c>
      <c r="F2214" s="11" t="str">
        <f>VLOOKUP(A2214,'Medical Examinations'!$A$1:$L$2336,5,FALSE)</f>
        <v>No</v>
      </c>
      <c r="G2214" s="11" t="str">
        <f>VLOOKUP(A2214,'Medical Examinations'!$A$1:$L$2336,6,FALSE)</f>
        <v>Yes</v>
      </c>
      <c r="H2214" s="11">
        <f>VLOOKUP(A2214,'Medical Examinations'!$A$1:$L$2336,8,FALSE)</f>
        <v>1</v>
      </c>
      <c r="I2214" s="11" t="str">
        <f>VLOOKUP(A2214,'Medical Examinations'!$A$1:$L$2336,10,FALSE)</f>
        <v>No</v>
      </c>
      <c r="J2214" s="11" t="str">
        <f>VLOOKUP(A2214,'Medical Examinations'!$A$1:$L$2336,11,FALSE)</f>
        <v>Normal Weight</v>
      </c>
      <c r="K2214" s="11" t="str">
        <f>VLOOKUP(A2214,'Medical Examinations'!$A$1:$L$2336,12,FALSE)</f>
        <v>Normal</v>
      </c>
      <c r="L2214" s="10">
        <f ca="1">VLOOKUP(A2214,'Hospitalisation Details'!$A$1:$Q$2344,3,FALSE)</f>
        <v>1980</v>
      </c>
      <c r="M2214" s="10" t="str">
        <f ca="1">VLOOKUP(A2214,'Hospitalisation Details'!$A$1:$Q$2344,5,FALSE)</f>
        <v>Sep</v>
      </c>
      <c r="N2214" s="11">
        <f ca="1">VLOOKUP(A2214,'Hospitalisation Details'!$A$1:$Q$2344,6,FALSE)</f>
        <v>24</v>
      </c>
      <c r="O2214" s="17">
        <f ca="1">VLOOKUP(A2214,'Hospitalisation Details'!$A$1:$Q$2344,7,FALSE)</f>
        <v>29488</v>
      </c>
      <c r="P2214" s="11">
        <f ca="1">VLOOKUP(A2214,'Hospitalisation Details'!$A$1:$Q$2344,10,FALSE)</f>
        <v>38947.43</v>
      </c>
      <c r="Q2214" s="11" t="str">
        <f ca="1">VLOOKUP(A2214,'Hospitalisation Details'!$A$1:$Q$2344,12,FALSE)</f>
        <v>tier - 2</v>
      </c>
      <c r="R2214" s="11" t="str">
        <f ca="1">VLOOKUP(A2214,'Hospitalisation Details'!$A$1:$Q$2344,14,FALSE)</f>
        <v>tier - 3</v>
      </c>
      <c r="S2214" s="11">
        <f ca="1">VLOOKUP(A2214,'Hospitalisation Details'!$A$1:$Q$2344,17,FALSE)</f>
        <v>45</v>
      </c>
      <c r="T2214" s="11" t="str">
        <f ca="1">VLOOKUP(A2214,'Hospitalisation Details'!$A$1:$Q$2336,16,FALSE)</f>
        <v>R1011</v>
      </c>
    </row>
    <row r="2215" ht="15.5" spans="1:20">
      <c r="A2215" s="10" t="s">
        <v>7885</v>
      </c>
      <c r="B2215" s="11" t="str">
        <f>VLOOKUP(A2215,'Customer Names'!$H$6:$K$2340,3,FALSE)</f>
        <v>  Kathryn M</v>
      </c>
      <c r="C2215" s="11">
        <f>VLOOKUP(A2215,'Medical Examinations'!$A$1:$L$2336,2,FALSE)</f>
        <v>31.35</v>
      </c>
      <c r="D2215" s="11">
        <f>VLOOKUP(A2215,'Medical Examinations'!$A$1:$L$2336,3,FALSE)</f>
        <v>4.28</v>
      </c>
      <c r="E2215" s="11" t="str">
        <f>VLOOKUP(A2215,'Medical Examinations'!$A$1:$L$2336,4,FALSE)</f>
        <v>No</v>
      </c>
      <c r="F2215" s="11" t="str">
        <f>VLOOKUP(A2215,'Medical Examinations'!$A$1:$L$2336,5,FALSE)</f>
        <v>yes</v>
      </c>
      <c r="G2215" s="11" t="str">
        <f>VLOOKUP(A2215,'Medical Examinations'!$A$1:$L$2336,6,FALSE)</f>
        <v>No</v>
      </c>
      <c r="H2215" s="11">
        <f>VLOOKUP(A2215,'Medical Examinations'!$A$1:$L$2336,8,FALSE)</f>
        <v>1</v>
      </c>
      <c r="I2215" s="11" t="str">
        <f>VLOOKUP(A2215,'Medical Examinations'!$A$1:$L$2336,10,FALSE)</f>
        <v>No</v>
      </c>
      <c r="J2215" s="11" t="str">
        <f>VLOOKUP(A2215,'Medical Examinations'!$A$1:$L$2336,11,FALSE)</f>
        <v>Obesity</v>
      </c>
      <c r="K2215" s="11" t="str">
        <f>VLOOKUP(A2215,'Medical Examinations'!$A$1:$L$2336,12,FALSE)</f>
        <v>Normal</v>
      </c>
      <c r="L2215" s="10">
        <f ca="1">VLOOKUP(A2215,'Hospitalisation Details'!$A$1:$Q$2344,3,FALSE)</f>
        <v>1978</v>
      </c>
      <c r="M2215" s="10" t="str">
        <f ca="1">VLOOKUP(A2215,'Hospitalisation Details'!$A$1:$Q$2344,5,FALSE)</f>
        <v>Oct</v>
      </c>
      <c r="N2215" s="11">
        <f ca="1">VLOOKUP(A2215,'Hospitalisation Details'!$A$1:$Q$2344,6,FALSE)</f>
        <v>12</v>
      </c>
      <c r="O2215" s="17">
        <f ca="1">VLOOKUP(A2215,'Hospitalisation Details'!$A$1:$Q$2344,7,FALSE)</f>
        <v>28775</v>
      </c>
      <c r="P2215" s="11">
        <f ca="1">VLOOKUP(A2215,'Hospitalisation Details'!$A$1:$Q$2344,10,FALSE)</f>
        <v>38998.55</v>
      </c>
      <c r="Q2215" s="11" t="str">
        <f ca="1">VLOOKUP(A2215,'Hospitalisation Details'!$A$1:$Q$2344,12,FALSE)</f>
        <v>tier - 1</v>
      </c>
      <c r="R2215" s="11" t="str">
        <f ca="1">VLOOKUP(A2215,'Hospitalisation Details'!$A$1:$Q$2344,14,FALSE)</f>
        <v>tier - 1</v>
      </c>
      <c r="S2215" s="11">
        <f ca="1">VLOOKUP(A2215,'Hospitalisation Details'!$A$1:$Q$2344,17,FALSE)</f>
        <v>47</v>
      </c>
      <c r="T2215" s="11" t="str">
        <f ca="1">VLOOKUP(A2215,'Hospitalisation Details'!$A$1:$Q$2336,16,FALSE)</f>
        <v>R1011</v>
      </c>
    </row>
    <row r="2216" ht="15.5" spans="1:20">
      <c r="A2216" s="10" t="s">
        <v>7888</v>
      </c>
      <c r="B2216" s="11" t="str">
        <f>VLOOKUP(A2216,'Customer Names'!$H$6:$K$2340,3,FALSE)</f>
        <v>  Emily</v>
      </c>
      <c r="C2216" s="11">
        <f>VLOOKUP(A2216,'Medical Examinations'!$A$1:$L$2336,2,FALSE)</f>
        <v>31.13</v>
      </c>
      <c r="D2216" s="11">
        <f>VLOOKUP(A2216,'Medical Examinations'!$A$1:$L$2336,3,FALSE)</f>
        <v>6.01</v>
      </c>
      <c r="E2216" s="11" t="str">
        <f>VLOOKUP(A2216,'Medical Examinations'!$A$1:$L$2336,4,FALSE)</f>
        <v>No</v>
      </c>
      <c r="F2216" s="11" t="str">
        <f>VLOOKUP(A2216,'Medical Examinations'!$A$1:$L$2336,5,FALSE)</f>
        <v>yes</v>
      </c>
      <c r="G2216" s="11" t="str">
        <f>VLOOKUP(A2216,'Medical Examinations'!$A$1:$L$2336,6,FALSE)</f>
        <v>No</v>
      </c>
      <c r="H2216" s="11">
        <f>VLOOKUP(A2216,'Medical Examinations'!$A$1:$L$2336,8,FALSE)</f>
        <v>1</v>
      </c>
      <c r="I2216" s="11" t="str">
        <f>VLOOKUP(A2216,'Medical Examinations'!$A$1:$L$2336,10,FALSE)</f>
        <v>No</v>
      </c>
      <c r="J2216" s="11" t="str">
        <f>VLOOKUP(A2216,'Medical Examinations'!$A$1:$L$2336,11,FALSE)</f>
        <v>Obesity</v>
      </c>
      <c r="K2216" s="11" t="str">
        <f>VLOOKUP(A2216,'Medical Examinations'!$A$1:$L$2336,12,FALSE)</f>
        <v>Prediabetes</v>
      </c>
      <c r="L2216" s="10">
        <f ca="1">VLOOKUP(A2216,'Hospitalisation Details'!$A$1:$Q$2344,3,FALSE)</f>
        <v>1985</v>
      </c>
      <c r="M2216" s="10" t="str">
        <f ca="1">VLOOKUP(A2216,'Hospitalisation Details'!$A$1:$Q$2344,5,FALSE)</f>
        <v>Sep</v>
      </c>
      <c r="N2216" s="11">
        <f ca="1">VLOOKUP(A2216,'Hospitalisation Details'!$A$1:$Q$2344,6,FALSE)</f>
        <v>20</v>
      </c>
      <c r="O2216" s="17">
        <f ca="1">VLOOKUP(A2216,'Hospitalisation Details'!$A$1:$Q$2344,7,FALSE)</f>
        <v>31310</v>
      </c>
      <c r="P2216" s="11">
        <f ca="1">VLOOKUP(A2216,'Hospitalisation Details'!$A$1:$Q$2344,10,FALSE)</f>
        <v>39047.29</v>
      </c>
      <c r="Q2216" s="11" t="str">
        <f ca="1">VLOOKUP(A2216,'Hospitalisation Details'!$A$1:$Q$2344,12,FALSE)</f>
        <v>tier - 1</v>
      </c>
      <c r="R2216" s="11" t="str">
        <f ca="1">VLOOKUP(A2216,'Hospitalisation Details'!$A$1:$Q$2344,14,FALSE)</f>
        <v>tier - 3</v>
      </c>
      <c r="S2216" s="11">
        <f ca="1">VLOOKUP(A2216,'Hospitalisation Details'!$A$1:$Q$2344,17,FALSE)</f>
        <v>40</v>
      </c>
      <c r="T2216" s="11" t="str">
        <f ca="1">VLOOKUP(A2216,'Hospitalisation Details'!$A$1:$Q$2336,16,FALSE)</f>
        <v>R1017</v>
      </c>
    </row>
    <row r="2217" ht="15.5" spans="1:20">
      <c r="A2217" s="10" t="s">
        <v>7891</v>
      </c>
      <c r="B2217" s="11" t="str">
        <f>VLOOKUP(A2217,'Customer Names'!$H$6:$K$2340,3,FALSE)</f>
        <v>  Trent A</v>
      </c>
      <c r="C2217" s="11">
        <f>VLOOKUP(A2217,'Medical Examinations'!$A$1:$L$2336,2,FALSE)</f>
        <v>17.48</v>
      </c>
      <c r="D2217" s="11">
        <f>VLOOKUP(A2217,'Medical Examinations'!$A$1:$L$2336,3,FALSE)</f>
        <v>4.59</v>
      </c>
      <c r="E2217" s="11" t="str">
        <f>VLOOKUP(A2217,'Medical Examinations'!$A$1:$L$2336,4,FALSE)</f>
        <v>No</v>
      </c>
      <c r="F2217" s="11" t="str">
        <f>VLOOKUP(A2217,'Medical Examinations'!$A$1:$L$2336,5,FALSE)</f>
        <v>No</v>
      </c>
      <c r="G2217" s="11" t="str">
        <f>VLOOKUP(A2217,'Medical Examinations'!$A$1:$L$2336,6,FALSE)</f>
        <v>Yes</v>
      </c>
      <c r="H2217" s="11">
        <f>VLOOKUP(A2217,'Medical Examinations'!$A$1:$L$2336,8,FALSE)</f>
        <v>1</v>
      </c>
      <c r="I2217" s="11" t="str">
        <f>VLOOKUP(A2217,'Medical Examinations'!$A$1:$L$2336,10,FALSE)</f>
        <v>No</v>
      </c>
      <c r="J2217" s="11" t="str">
        <f>VLOOKUP(A2217,'Medical Examinations'!$A$1:$L$2336,11,FALSE)</f>
        <v>Under Weight</v>
      </c>
      <c r="K2217" s="11" t="str">
        <f>VLOOKUP(A2217,'Medical Examinations'!$A$1:$L$2336,12,FALSE)</f>
        <v>Normal</v>
      </c>
      <c r="L2217" s="10">
        <f ca="1">VLOOKUP(A2217,'Hospitalisation Details'!$A$1:$Q$2344,3,FALSE)</f>
        <v>1982</v>
      </c>
      <c r="M2217" s="10" t="str">
        <f ca="1">VLOOKUP(A2217,'Hospitalisation Details'!$A$1:$Q$2344,5,FALSE)</f>
        <v>Aug</v>
      </c>
      <c r="N2217" s="11">
        <f ca="1">VLOOKUP(A2217,'Hospitalisation Details'!$A$1:$Q$2344,6,FALSE)</f>
        <v>4</v>
      </c>
      <c r="O2217" s="17">
        <f ca="1">VLOOKUP(A2217,'Hospitalisation Details'!$A$1:$Q$2344,7,FALSE)</f>
        <v>30167</v>
      </c>
      <c r="P2217" s="11">
        <f ca="1">VLOOKUP(A2217,'Hospitalisation Details'!$A$1:$Q$2344,10,FALSE)</f>
        <v>39125.33</v>
      </c>
      <c r="Q2217" s="11" t="str">
        <f ca="1">VLOOKUP(A2217,'Hospitalisation Details'!$A$1:$Q$2344,12,FALSE)</f>
        <v>tier - 1</v>
      </c>
      <c r="R2217" s="11" t="str">
        <f ca="1">VLOOKUP(A2217,'Hospitalisation Details'!$A$1:$Q$2344,14,FALSE)</f>
        <v>tier - 1</v>
      </c>
      <c r="S2217" s="11">
        <f ca="1">VLOOKUP(A2217,'Hospitalisation Details'!$A$1:$Q$2344,17,FALSE)</f>
        <v>43</v>
      </c>
      <c r="T2217" s="11" t="str">
        <f ca="1">VLOOKUP(A2217,'Hospitalisation Details'!$A$1:$Q$2336,16,FALSE)</f>
        <v>R1016</v>
      </c>
    </row>
    <row r="2218" ht="15.5" spans="1:20">
      <c r="A2218" s="10" t="s">
        <v>7893</v>
      </c>
      <c r="B2218" s="11" t="str">
        <f>VLOOKUP(A2218,'Customer Names'!$H$6:$K$2340,3,FALSE)</f>
        <v>  Jennifer E</v>
      </c>
      <c r="C2218" s="11">
        <f>VLOOKUP(A2218,'Medical Examinations'!$A$1:$L$2336,2,FALSE)</f>
        <v>22.57</v>
      </c>
      <c r="D2218" s="11">
        <f>VLOOKUP(A2218,'Medical Examinations'!$A$1:$L$2336,3,FALSE)</f>
        <v>5.8</v>
      </c>
      <c r="E2218" s="11" t="str">
        <f>VLOOKUP(A2218,'Medical Examinations'!$A$1:$L$2336,4,FALSE)</f>
        <v>yes</v>
      </c>
      <c r="F2218" s="11" t="str">
        <f>VLOOKUP(A2218,'Medical Examinations'!$A$1:$L$2336,5,FALSE)</f>
        <v>No</v>
      </c>
      <c r="G2218" s="11" t="str">
        <f>VLOOKUP(A2218,'Medical Examinations'!$A$1:$L$2336,6,FALSE)</f>
        <v>No</v>
      </c>
      <c r="H2218" s="11">
        <f>VLOOKUP(A2218,'Medical Examinations'!$A$1:$L$2336,8,FALSE)</f>
        <v>1</v>
      </c>
      <c r="I2218" s="11" t="str">
        <f>VLOOKUP(A2218,'Medical Examinations'!$A$1:$L$2336,10,FALSE)</f>
        <v>No</v>
      </c>
      <c r="J2218" s="11" t="str">
        <f>VLOOKUP(A2218,'Medical Examinations'!$A$1:$L$2336,11,FALSE)</f>
        <v>Normal Weight</v>
      </c>
      <c r="K2218" s="11" t="str">
        <f>VLOOKUP(A2218,'Medical Examinations'!$A$1:$L$2336,12,FALSE)</f>
        <v>Prediabetes</v>
      </c>
      <c r="L2218" s="10">
        <f ca="1">VLOOKUP(A2218,'Hospitalisation Details'!$A$1:$Q$2344,3,FALSE)</f>
        <v>1962</v>
      </c>
      <c r="M2218" s="10" t="str">
        <f ca="1">VLOOKUP(A2218,'Hospitalisation Details'!$A$1:$Q$2344,5,FALSE)</f>
        <v>Jul</v>
      </c>
      <c r="N2218" s="11">
        <f ca="1">VLOOKUP(A2218,'Hospitalisation Details'!$A$1:$Q$2344,6,FALSE)</f>
        <v>7</v>
      </c>
      <c r="O2218" s="17">
        <f ca="1">VLOOKUP(A2218,'Hospitalisation Details'!$A$1:$Q$2344,7,FALSE)</f>
        <v>22834</v>
      </c>
      <c r="P2218" s="11">
        <f ca="1">VLOOKUP(A2218,'Hospitalisation Details'!$A$1:$Q$2344,10,FALSE)</f>
        <v>39221.12</v>
      </c>
      <c r="Q2218" s="11" t="str">
        <f ca="1">VLOOKUP(A2218,'Hospitalisation Details'!$A$1:$Q$2344,12,FALSE)</f>
        <v>tier - 2</v>
      </c>
      <c r="R2218" s="11" t="str">
        <f ca="1">VLOOKUP(A2218,'Hospitalisation Details'!$A$1:$Q$2344,14,FALSE)</f>
        <v>tier - 1</v>
      </c>
      <c r="S2218" s="11">
        <f ca="1">VLOOKUP(A2218,'Hospitalisation Details'!$A$1:$Q$2344,17,FALSE)</f>
        <v>63</v>
      </c>
      <c r="T2218" s="11" t="str">
        <f ca="1">VLOOKUP(A2218,'Hospitalisation Details'!$A$1:$Q$2336,16,FALSE)</f>
        <v>R1011</v>
      </c>
    </row>
    <row r="2219" ht="15.5" spans="1:20">
      <c r="A2219" s="10" t="s">
        <v>7896</v>
      </c>
      <c r="B2219" s="11" t="str">
        <f>VLOOKUP(A2219,'Customer Names'!$H$6:$K$2340,3,FALSE)</f>
        <v>  Polly</v>
      </c>
      <c r="C2219" s="11">
        <f>VLOOKUP(A2219,'Medical Examinations'!$A$1:$L$2336,2,FALSE)</f>
        <v>26.73</v>
      </c>
      <c r="D2219" s="11">
        <f>VLOOKUP(A2219,'Medical Examinations'!$A$1:$L$2336,3,FALSE)</f>
        <v>5.08</v>
      </c>
      <c r="E2219" s="11" t="str">
        <f>VLOOKUP(A2219,'Medical Examinations'!$A$1:$L$2336,4,FALSE)</f>
        <v>No</v>
      </c>
      <c r="F2219" s="11" t="str">
        <f>VLOOKUP(A2219,'Medical Examinations'!$A$1:$L$2336,5,FALSE)</f>
        <v>yes</v>
      </c>
      <c r="G2219" s="11" t="str">
        <f>VLOOKUP(A2219,'Medical Examinations'!$A$1:$L$2336,6,FALSE)</f>
        <v>No</v>
      </c>
      <c r="H2219" s="11">
        <f>VLOOKUP(A2219,'Medical Examinations'!$A$1:$L$2336,8,FALSE)</f>
        <v>1</v>
      </c>
      <c r="I2219" s="11" t="str">
        <f>VLOOKUP(A2219,'Medical Examinations'!$A$1:$L$2336,10,FALSE)</f>
        <v>No</v>
      </c>
      <c r="J2219" s="11" t="str">
        <f>VLOOKUP(A2219,'Medical Examinations'!$A$1:$L$2336,11,FALSE)</f>
        <v>Over Weight</v>
      </c>
      <c r="K2219" s="11" t="str">
        <f>VLOOKUP(A2219,'Medical Examinations'!$A$1:$L$2336,12,FALSE)</f>
        <v>Normal</v>
      </c>
      <c r="L2219" s="10">
        <f ca="1">VLOOKUP(A2219,'Hospitalisation Details'!$A$1:$Q$2344,3,FALSE)</f>
        <v>1992</v>
      </c>
      <c r="M2219" s="10" t="str">
        <f ca="1">VLOOKUP(A2219,'Hospitalisation Details'!$A$1:$Q$2344,5,FALSE)</f>
        <v>Nov</v>
      </c>
      <c r="N2219" s="11">
        <f ca="1">VLOOKUP(A2219,'Hospitalisation Details'!$A$1:$Q$2344,6,FALSE)</f>
        <v>30</v>
      </c>
      <c r="O2219" s="17">
        <f ca="1">VLOOKUP(A2219,'Hospitalisation Details'!$A$1:$Q$2344,7,FALSE)</f>
        <v>33938</v>
      </c>
      <c r="P2219" s="11">
        <f ca="1">VLOOKUP(A2219,'Hospitalisation Details'!$A$1:$Q$2344,10,FALSE)</f>
        <v>39241.44</v>
      </c>
      <c r="Q2219" s="11" t="str">
        <f ca="1">VLOOKUP(A2219,'Hospitalisation Details'!$A$1:$Q$2344,12,FALSE)</f>
        <v>tier - 1</v>
      </c>
      <c r="R2219" s="11" t="str">
        <f ca="1">VLOOKUP(A2219,'Hospitalisation Details'!$A$1:$Q$2344,14,FALSE)</f>
        <v>tier - 3</v>
      </c>
      <c r="S2219" s="11">
        <f ca="1">VLOOKUP(A2219,'Hospitalisation Details'!$A$1:$Q$2344,17,FALSE)</f>
        <v>32</v>
      </c>
      <c r="T2219" s="11" t="str">
        <f ca="1">VLOOKUP(A2219,'Hospitalisation Details'!$A$1:$Q$2336,16,FALSE)</f>
        <v>R1011</v>
      </c>
    </row>
    <row r="2220" ht="15.5" spans="1:20">
      <c r="A2220" s="10" t="s">
        <v>7900</v>
      </c>
      <c r="B2220" s="11" t="str">
        <f>VLOOKUP(A2220,'Customer Names'!$H$6:$K$2340,3,FALSE)</f>
        <v>  Elizabeth</v>
      </c>
      <c r="C2220" s="11">
        <f>VLOOKUP(A2220,'Medical Examinations'!$A$1:$L$2336,2,FALSE)</f>
        <v>20.79</v>
      </c>
      <c r="D2220" s="11">
        <f>VLOOKUP(A2220,'Medical Examinations'!$A$1:$L$2336,3,FALSE)</f>
        <v>5.84</v>
      </c>
      <c r="E2220" s="11" t="str">
        <f>VLOOKUP(A2220,'Medical Examinations'!$A$1:$L$2336,4,FALSE)</f>
        <v>No</v>
      </c>
      <c r="F2220" s="11" t="str">
        <f>VLOOKUP(A2220,'Medical Examinations'!$A$1:$L$2336,5,FALSE)</f>
        <v>yes</v>
      </c>
      <c r="G2220" s="11" t="str">
        <f>VLOOKUP(A2220,'Medical Examinations'!$A$1:$L$2336,6,FALSE)</f>
        <v>No</v>
      </c>
      <c r="H2220" s="11">
        <f>VLOOKUP(A2220,'Medical Examinations'!$A$1:$L$2336,8,FALSE)</f>
        <v>1</v>
      </c>
      <c r="I2220" s="11" t="str">
        <f>VLOOKUP(A2220,'Medical Examinations'!$A$1:$L$2336,10,FALSE)</f>
        <v>No</v>
      </c>
      <c r="J2220" s="11" t="str">
        <f>VLOOKUP(A2220,'Medical Examinations'!$A$1:$L$2336,11,FALSE)</f>
        <v>Normal Weight</v>
      </c>
      <c r="K2220" s="11" t="str">
        <f>VLOOKUP(A2220,'Medical Examinations'!$A$1:$L$2336,12,FALSE)</f>
        <v>Prediabetes</v>
      </c>
      <c r="L2220" s="10">
        <f ca="1">VLOOKUP(A2220,'Hospitalisation Details'!$A$1:$Q$2344,3,FALSE)</f>
        <v>1982</v>
      </c>
      <c r="M2220" s="10" t="str">
        <f ca="1">VLOOKUP(A2220,'Hospitalisation Details'!$A$1:$Q$2344,5,FALSE)</f>
        <v>Aug</v>
      </c>
      <c r="N2220" s="11">
        <f ca="1">VLOOKUP(A2220,'Hospitalisation Details'!$A$1:$Q$2344,6,FALSE)</f>
        <v>16</v>
      </c>
      <c r="O2220" s="17">
        <f ca="1">VLOOKUP(A2220,'Hospitalisation Details'!$A$1:$Q$2344,7,FALSE)</f>
        <v>30179</v>
      </c>
      <c r="P2220" s="11">
        <f ca="1">VLOOKUP(A2220,'Hospitalisation Details'!$A$1:$Q$2344,10,FALSE)</f>
        <v>39315.28</v>
      </c>
      <c r="Q2220" s="11" t="str">
        <f ca="1">VLOOKUP(A2220,'Hospitalisation Details'!$A$1:$Q$2344,12,FALSE)</f>
        <v>tier - 2</v>
      </c>
      <c r="R2220" s="11" t="str">
        <f ca="1">VLOOKUP(A2220,'Hospitalisation Details'!$A$1:$Q$2344,14,FALSE)</f>
        <v>tier - 3</v>
      </c>
      <c r="S2220" s="11">
        <f ca="1">VLOOKUP(A2220,'Hospitalisation Details'!$A$1:$Q$2344,17,FALSE)</f>
        <v>43</v>
      </c>
      <c r="T2220" s="11" t="str">
        <f ca="1">VLOOKUP(A2220,'Hospitalisation Details'!$A$1:$Q$2336,16,FALSE)</f>
        <v>R1011</v>
      </c>
    </row>
    <row r="2221" ht="15.5" spans="1:20">
      <c r="A2221" s="10" t="s">
        <v>7903</v>
      </c>
      <c r="B2221" s="11" t="str">
        <f>VLOOKUP(A2221,'Customer Names'!$H$6:$K$2340,3,FALSE)</f>
        <v>  Tiffany A</v>
      </c>
      <c r="C2221" s="11">
        <f>VLOOKUP(A2221,'Medical Examinations'!$A$1:$L$2336,2,FALSE)</f>
        <v>20.15</v>
      </c>
      <c r="D2221" s="11">
        <f>VLOOKUP(A2221,'Medical Examinations'!$A$1:$L$2336,3,FALSE)</f>
        <v>4.15</v>
      </c>
      <c r="E2221" s="11" t="str">
        <f>VLOOKUP(A2221,'Medical Examinations'!$A$1:$L$2336,4,FALSE)</f>
        <v>No</v>
      </c>
      <c r="F2221" s="11" t="str">
        <f>VLOOKUP(A2221,'Medical Examinations'!$A$1:$L$2336,5,FALSE)</f>
        <v>No</v>
      </c>
      <c r="G2221" s="11" t="str">
        <f>VLOOKUP(A2221,'Medical Examinations'!$A$1:$L$2336,6,FALSE)</f>
        <v>No</v>
      </c>
      <c r="H2221" s="11">
        <f>VLOOKUP(A2221,'Medical Examinations'!$A$1:$L$2336,8,FALSE)</f>
        <v>1</v>
      </c>
      <c r="I2221" s="11" t="str">
        <f>VLOOKUP(A2221,'Medical Examinations'!$A$1:$L$2336,10,FALSE)</f>
        <v>No</v>
      </c>
      <c r="J2221" s="11" t="str">
        <f>VLOOKUP(A2221,'Medical Examinations'!$A$1:$L$2336,11,FALSE)</f>
        <v>Normal Weight</v>
      </c>
      <c r="K2221" s="11" t="str">
        <f>VLOOKUP(A2221,'Medical Examinations'!$A$1:$L$2336,12,FALSE)</f>
        <v>Normal</v>
      </c>
      <c r="L2221" s="10">
        <f ca="1">VLOOKUP(A2221,'Hospitalisation Details'!$A$1:$Q$2344,3,FALSE)</f>
        <v>1978</v>
      </c>
      <c r="M2221" s="10" t="str">
        <f ca="1">VLOOKUP(A2221,'Hospitalisation Details'!$A$1:$Q$2344,5,FALSE)</f>
        <v>Aug</v>
      </c>
      <c r="N2221" s="11">
        <f ca="1">VLOOKUP(A2221,'Hospitalisation Details'!$A$1:$Q$2344,6,FALSE)</f>
        <v>5</v>
      </c>
      <c r="O2221" s="17">
        <f ca="1">VLOOKUP(A2221,'Hospitalisation Details'!$A$1:$Q$2344,7,FALSE)</f>
        <v>28707</v>
      </c>
      <c r="P2221" s="11">
        <f ca="1">VLOOKUP(A2221,'Hospitalisation Details'!$A$1:$Q$2344,10,FALSE)</f>
        <v>39352.6</v>
      </c>
      <c r="Q2221" s="11" t="str">
        <f ca="1">VLOOKUP(A2221,'Hospitalisation Details'!$A$1:$Q$2344,12,FALSE)</f>
        <v>tier - 2</v>
      </c>
      <c r="R2221" s="11" t="str">
        <f ca="1">VLOOKUP(A2221,'Hospitalisation Details'!$A$1:$Q$2344,14,FALSE)</f>
        <v>tier - 3</v>
      </c>
      <c r="S2221" s="11">
        <f ca="1">VLOOKUP(A2221,'Hospitalisation Details'!$A$1:$Q$2344,17,FALSE)</f>
        <v>47</v>
      </c>
      <c r="T2221" s="11" t="str">
        <f ca="1">VLOOKUP(A2221,'Hospitalisation Details'!$A$1:$Q$2336,16,FALSE)</f>
        <v>R1011</v>
      </c>
    </row>
    <row r="2222" ht="15.5" spans="1:20">
      <c r="A2222" s="10" t="s">
        <v>7906</v>
      </c>
      <c r="B2222" s="11" t="str">
        <f>VLOOKUP(A2222,'Customer Names'!$H$6:$K$2340,3,FALSE)</f>
        <v>  Cole</v>
      </c>
      <c r="C2222" s="11">
        <f>VLOOKUP(A2222,'Medical Examinations'!$A$1:$L$2336,2,FALSE)</f>
        <v>36.85</v>
      </c>
      <c r="D2222" s="11">
        <f>VLOOKUP(A2222,'Medical Examinations'!$A$1:$L$2336,3,FALSE)</f>
        <v>4.36</v>
      </c>
      <c r="E2222" s="11" t="str">
        <f>VLOOKUP(A2222,'Medical Examinations'!$A$1:$L$2336,4,FALSE)</f>
        <v>yes</v>
      </c>
      <c r="F2222" s="11" t="str">
        <f>VLOOKUP(A2222,'Medical Examinations'!$A$1:$L$2336,5,FALSE)</f>
        <v>No</v>
      </c>
      <c r="G2222" s="11" t="str">
        <f>VLOOKUP(A2222,'Medical Examinations'!$A$1:$L$2336,6,FALSE)</f>
        <v>No</v>
      </c>
      <c r="H2222" s="11">
        <f>VLOOKUP(A2222,'Medical Examinations'!$A$1:$L$2336,8,FALSE)</f>
        <v>0</v>
      </c>
      <c r="I2222" s="11" t="str">
        <f>VLOOKUP(A2222,'Medical Examinations'!$A$1:$L$2336,10,FALSE)</f>
        <v>No</v>
      </c>
      <c r="J2222" s="11" t="str">
        <f>VLOOKUP(A2222,'Medical Examinations'!$A$1:$L$2336,11,FALSE)</f>
        <v>Obesity</v>
      </c>
      <c r="K2222" s="11" t="str">
        <f>VLOOKUP(A2222,'Medical Examinations'!$A$1:$L$2336,12,FALSE)</f>
        <v>Normal</v>
      </c>
      <c r="L2222" s="10">
        <f ca="1">VLOOKUP(A2222,'Hospitalisation Details'!$A$1:$Q$2344,3,FALSE)</f>
        <v>1966</v>
      </c>
      <c r="M2222" s="10" t="str">
        <f ca="1">VLOOKUP(A2222,'Hospitalisation Details'!$A$1:$Q$2344,5,FALSE)</f>
        <v>Jun</v>
      </c>
      <c r="N2222" s="11">
        <f ca="1">VLOOKUP(A2222,'Hospitalisation Details'!$A$1:$Q$2344,6,FALSE)</f>
        <v>24</v>
      </c>
      <c r="O2222" s="17">
        <f ca="1">VLOOKUP(A2222,'Hospitalisation Details'!$A$1:$Q$2344,7,FALSE)</f>
        <v>24282</v>
      </c>
      <c r="P2222" s="11">
        <f ca="1">VLOOKUP(A2222,'Hospitalisation Details'!$A$1:$Q$2344,10,FALSE)</f>
        <v>39396.86</v>
      </c>
      <c r="Q2222" s="11" t="str">
        <f ca="1">VLOOKUP(A2222,'Hospitalisation Details'!$A$1:$Q$2344,12,FALSE)</f>
        <v>tier - 2</v>
      </c>
      <c r="R2222" s="11" t="str">
        <f ca="1">VLOOKUP(A2222,'Hospitalisation Details'!$A$1:$Q$2344,14,FALSE)</f>
        <v>tier - 2</v>
      </c>
      <c r="S2222" s="11">
        <f ca="1">VLOOKUP(A2222,'Hospitalisation Details'!$A$1:$Q$2344,17,FALSE)</f>
        <v>59</v>
      </c>
      <c r="T2222" s="11" t="str">
        <f ca="1">VLOOKUP(A2222,'Hospitalisation Details'!$A$1:$Q$2336,16,FALSE)</f>
        <v>R1011</v>
      </c>
    </row>
    <row r="2223" ht="15.5" spans="1:20">
      <c r="A2223" s="10" t="s">
        <v>7909</v>
      </c>
      <c r="B2223" s="11" t="str">
        <f>VLOOKUP(A2223,'Customer Names'!$H$6:$K$2340,3,FALSE)</f>
        <v>  Matthew T</v>
      </c>
      <c r="C2223" s="11">
        <f>VLOOKUP(A2223,'Medical Examinations'!$A$1:$L$2336,2,FALSE)</f>
        <v>35.53</v>
      </c>
      <c r="D2223" s="11">
        <f>VLOOKUP(A2223,'Medical Examinations'!$A$1:$L$2336,3,FALSE)</f>
        <v>4.55</v>
      </c>
      <c r="E2223" s="11" t="str">
        <f>VLOOKUP(A2223,'Medical Examinations'!$A$1:$L$2336,4,FALSE)</f>
        <v>yes</v>
      </c>
      <c r="F2223" s="11" t="str">
        <f>VLOOKUP(A2223,'Medical Examinations'!$A$1:$L$2336,5,FALSE)</f>
        <v>No</v>
      </c>
      <c r="G2223" s="11" t="str">
        <f>VLOOKUP(A2223,'Medical Examinations'!$A$1:$L$2336,6,FALSE)</f>
        <v>No</v>
      </c>
      <c r="H2223" s="11">
        <f>VLOOKUP(A2223,'Medical Examinations'!$A$1:$L$2336,8,FALSE)</f>
        <v>0</v>
      </c>
      <c r="I2223" s="11" t="str">
        <f>VLOOKUP(A2223,'Medical Examinations'!$A$1:$L$2336,10,FALSE)</f>
        <v>No</v>
      </c>
      <c r="J2223" s="11" t="str">
        <f>VLOOKUP(A2223,'Medical Examinations'!$A$1:$L$2336,11,FALSE)</f>
        <v>Obesity</v>
      </c>
      <c r="K2223" s="11" t="str">
        <f>VLOOKUP(A2223,'Medical Examinations'!$A$1:$L$2336,12,FALSE)</f>
        <v>Normal</v>
      </c>
      <c r="L2223" s="10">
        <f ca="1">VLOOKUP(A2223,'Hospitalisation Details'!$A$1:$Q$2344,3,FALSE)</f>
        <v>1978</v>
      </c>
      <c r="M2223" s="10" t="str">
        <f ca="1">VLOOKUP(A2223,'Hospitalisation Details'!$A$1:$Q$2344,5,FALSE)</f>
        <v>Jul</v>
      </c>
      <c r="N2223" s="11">
        <f ca="1">VLOOKUP(A2223,'Hospitalisation Details'!$A$1:$Q$2344,6,FALSE)</f>
        <v>12</v>
      </c>
      <c r="O2223" s="17">
        <f ca="1">VLOOKUP(A2223,'Hospitalisation Details'!$A$1:$Q$2344,7,FALSE)</f>
        <v>28683</v>
      </c>
      <c r="P2223" s="11">
        <f ca="1">VLOOKUP(A2223,'Hospitalisation Details'!$A$1:$Q$2344,10,FALSE)</f>
        <v>39556.49</v>
      </c>
      <c r="Q2223" s="11" t="str">
        <f ca="1">VLOOKUP(A2223,'Hospitalisation Details'!$A$1:$Q$2344,12,FALSE)</f>
        <v>tier - 1</v>
      </c>
      <c r="R2223" s="11" t="str">
        <f ca="1">VLOOKUP(A2223,'Hospitalisation Details'!$A$1:$Q$2344,14,FALSE)</f>
        <v>tier - 2</v>
      </c>
      <c r="S2223" s="11">
        <f ca="1">VLOOKUP(A2223,'Hospitalisation Details'!$A$1:$Q$2344,17,FALSE)</f>
        <v>47</v>
      </c>
      <c r="T2223" s="11" t="str">
        <f ca="1">VLOOKUP(A2223,'Hospitalisation Details'!$A$1:$Q$2336,16,FALSE)</f>
        <v>R1015</v>
      </c>
    </row>
    <row r="2224" ht="15.5" spans="1:20">
      <c r="A2224" s="10" t="s">
        <v>7912</v>
      </c>
      <c r="B2224" s="11" t="str">
        <f>VLOOKUP(A2224,'Customer Names'!$H$6:$K$2340,3,FALSE)</f>
        <v>  Zachary</v>
      </c>
      <c r="C2224" s="11">
        <f>VLOOKUP(A2224,'Medical Examinations'!$A$1:$L$2336,2,FALSE)</f>
        <v>31.1</v>
      </c>
      <c r="D2224" s="11">
        <f>VLOOKUP(A2224,'Medical Examinations'!$A$1:$L$2336,3,FALSE)</f>
        <v>4.37</v>
      </c>
      <c r="E2224" s="11" t="str">
        <f>VLOOKUP(A2224,'Medical Examinations'!$A$1:$L$2336,4,FALSE)</f>
        <v>yes</v>
      </c>
      <c r="F2224" s="11" t="str">
        <f>VLOOKUP(A2224,'Medical Examinations'!$A$1:$L$2336,5,FALSE)</f>
        <v>No</v>
      </c>
      <c r="G2224" s="11" t="str">
        <f>VLOOKUP(A2224,'Medical Examinations'!$A$1:$L$2336,6,FALSE)</f>
        <v>No</v>
      </c>
      <c r="H2224" s="11">
        <f>VLOOKUP(A2224,'Medical Examinations'!$A$1:$L$2336,8,FALSE)</f>
        <v>0</v>
      </c>
      <c r="I2224" s="11" t="str">
        <f>VLOOKUP(A2224,'Medical Examinations'!$A$1:$L$2336,10,FALSE)</f>
        <v>No</v>
      </c>
      <c r="J2224" s="11" t="str">
        <f>VLOOKUP(A2224,'Medical Examinations'!$A$1:$L$2336,11,FALSE)</f>
        <v>Obesity</v>
      </c>
      <c r="K2224" s="11" t="str">
        <f>VLOOKUP(A2224,'Medical Examinations'!$A$1:$L$2336,12,FALSE)</f>
        <v>Normal</v>
      </c>
      <c r="L2224" s="10">
        <f ca="1">VLOOKUP(A2224,'Hospitalisation Details'!$A$1:$Q$2344,3,FALSE)</f>
        <v>1981</v>
      </c>
      <c r="M2224" s="10" t="str">
        <f ca="1">VLOOKUP(A2224,'Hospitalisation Details'!$A$1:$Q$2344,5,FALSE)</f>
        <v>Jul</v>
      </c>
      <c r="N2224" s="11">
        <f ca="1">VLOOKUP(A2224,'Hospitalisation Details'!$A$1:$Q$2344,6,FALSE)</f>
        <v>5</v>
      </c>
      <c r="O2224" s="17">
        <f ca="1">VLOOKUP(A2224,'Hospitalisation Details'!$A$1:$Q$2344,7,FALSE)</f>
        <v>29772</v>
      </c>
      <c r="P2224" s="11">
        <f ca="1">VLOOKUP(A2224,'Hospitalisation Details'!$A$1:$Q$2344,10,FALSE)</f>
        <v>39597.41</v>
      </c>
      <c r="Q2224" s="11" t="str">
        <f ca="1">VLOOKUP(A2224,'Hospitalisation Details'!$A$1:$Q$2344,12,FALSE)</f>
        <v>tier - 1</v>
      </c>
      <c r="R2224" s="11" t="str">
        <f ca="1">VLOOKUP(A2224,'Hospitalisation Details'!$A$1:$Q$2344,14,FALSE)</f>
        <v>tier - 2</v>
      </c>
      <c r="S2224" s="11">
        <f ca="1">VLOOKUP(A2224,'Hospitalisation Details'!$A$1:$Q$2344,17,FALSE)</f>
        <v>44</v>
      </c>
      <c r="T2224" s="11" t="str">
        <f ca="1">VLOOKUP(A2224,'Hospitalisation Details'!$A$1:$Q$2336,16,FALSE)</f>
        <v>R1017</v>
      </c>
    </row>
    <row r="2225" ht="15.5" spans="1:20">
      <c r="A2225" s="10" t="s">
        <v>7915</v>
      </c>
      <c r="B2225" s="11" t="str">
        <f>VLOOKUP(A2225,'Customer Names'!$H$6:$K$2340,3,FALSE)</f>
        <v>  Matthew T</v>
      </c>
      <c r="C2225" s="11">
        <f>VLOOKUP(A2225,'Medical Examinations'!$A$1:$L$2336,2,FALSE)</f>
        <v>23.21</v>
      </c>
      <c r="D2225" s="11">
        <f>VLOOKUP(A2225,'Medical Examinations'!$A$1:$L$2336,3,FALSE)</f>
        <v>5.24</v>
      </c>
      <c r="E2225" s="11" t="str">
        <f>VLOOKUP(A2225,'Medical Examinations'!$A$1:$L$2336,4,FALSE)</f>
        <v>yes</v>
      </c>
      <c r="F2225" s="11" t="str">
        <f>VLOOKUP(A2225,'Medical Examinations'!$A$1:$L$2336,5,FALSE)</f>
        <v>No</v>
      </c>
      <c r="G2225" s="11" t="str">
        <f>VLOOKUP(A2225,'Medical Examinations'!$A$1:$L$2336,6,FALSE)</f>
        <v>No</v>
      </c>
      <c r="H2225" s="11">
        <f>VLOOKUP(A2225,'Medical Examinations'!$A$1:$L$2336,8,FALSE)</f>
        <v>0</v>
      </c>
      <c r="I2225" s="11" t="str">
        <f>VLOOKUP(A2225,'Medical Examinations'!$A$1:$L$2336,10,FALSE)</f>
        <v>No</v>
      </c>
      <c r="J2225" s="11" t="str">
        <f>VLOOKUP(A2225,'Medical Examinations'!$A$1:$L$2336,11,FALSE)</f>
        <v>Normal Weight</v>
      </c>
      <c r="K2225" s="11" t="str">
        <f>VLOOKUP(A2225,'Medical Examinations'!$A$1:$L$2336,12,FALSE)</f>
        <v>Normal</v>
      </c>
      <c r="L2225" s="10">
        <f ca="1">VLOOKUP(A2225,'Hospitalisation Details'!$A$1:$Q$2344,3,FALSE)</f>
        <v>1995</v>
      </c>
      <c r="M2225" s="10" t="str">
        <f ca="1">VLOOKUP(A2225,'Hospitalisation Details'!$A$1:$Q$2344,5,FALSE)</f>
        <v>Aug</v>
      </c>
      <c r="N2225" s="11">
        <f ca="1">VLOOKUP(A2225,'Hospitalisation Details'!$A$1:$Q$2344,6,FALSE)</f>
        <v>7</v>
      </c>
      <c r="O2225" s="17">
        <f ca="1">VLOOKUP(A2225,'Hospitalisation Details'!$A$1:$Q$2344,7,FALSE)</f>
        <v>34918</v>
      </c>
      <c r="P2225" s="11">
        <f ca="1">VLOOKUP(A2225,'Hospitalisation Details'!$A$1:$Q$2344,10,FALSE)</f>
        <v>39611.76</v>
      </c>
      <c r="Q2225" s="11" t="str">
        <f ca="1">VLOOKUP(A2225,'Hospitalisation Details'!$A$1:$Q$2344,12,FALSE)</f>
        <v>tier - 1</v>
      </c>
      <c r="R2225" s="11" t="str">
        <f ca="1">VLOOKUP(A2225,'Hospitalisation Details'!$A$1:$Q$2344,14,FALSE)</f>
        <v>tier - 3</v>
      </c>
      <c r="S2225" s="11">
        <f ca="1">VLOOKUP(A2225,'Hospitalisation Details'!$A$1:$Q$2344,17,FALSE)</f>
        <v>30</v>
      </c>
      <c r="T2225" s="11" t="str">
        <f ca="1">VLOOKUP(A2225,'Hospitalisation Details'!$A$1:$Q$2336,16,FALSE)</f>
        <v>R1013</v>
      </c>
    </row>
    <row r="2226" ht="15.5" spans="1:20">
      <c r="A2226" s="10" t="s">
        <v>7918</v>
      </c>
      <c r="B2226" s="11" t="str">
        <f>VLOOKUP(A2226,'Customer Names'!$H$6:$K$2340,3,FALSE)</f>
        <v>  Pat</v>
      </c>
      <c r="C2226" s="11">
        <f>VLOOKUP(A2226,'Medical Examinations'!$A$1:$L$2336,2,FALSE)</f>
        <v>18.36</v>
      </c>
      <c r="D2226" s="11">
        <f>VLOOKUP(A2226,'Medical Examinations'!$A$1:$L$2336,3,FALSE)</f>
        <v>5.96</v>
      </c>
      <c r="E2226" s="11" t="str">
        <f>VLOOKUP(A2226,'Medical Examinations'!$A$1:$L$2336,4,FALSE)</f>
        <v>No</v>
      </c>
      <c r="F2226" s="11" t="str">
        <f>VLOOKUP(A2226,'Medical Examinations'!$A$1:$L$2336,5,FALSE)</f>
        <v>No</v>
      </c>
      <c r="G2226" s="11" t="str">
        <f>VLOOKUP(A2226,'Medical Examinations'!$A$1:$L$2336,6,FALSE)</f>
        <v>No</v>
      </c>
      <c r="H2226" s="11">
        <f>VLOOKUP(A2226,'Medical Examinations'!$A$1:$L$2336,8,FALSE)</f>
        <v>1</v>
      </c>
      <c r="I2226" s="11" t="str">
        <f>VLOOKUP(A2226,'Medical Examinations'!$A$1:$L$2336,10,FALSE)</f>
        <v>No</v>
      </c>
      <c r="J2226" s="11" t="str">
        <f>VLOOKUP(A2226,'Medical Examinations'!$A$1:$L$2336,11,FALSE)</f>
        <v>Under Weight</v>
      </c>
      <c r="K2226" s="11" t="str">
        <f>VLOOKUP(A2226,'Medical Examinations'!$A$1:$L$2336,12,FALSE)</f>
        <v>Prediabetes</v>
      </c>
      <c r="L2226" s="10">
        <f ca="1">VLOOKUP(A2226,'Hospitalisation Details'!$A$1:$Q$2344,3,FALSE)</f>
        <v>1977</v>
      </c>
      <c r="M2226" s="10" t="str">
        <f ca="1">VLOOKUP(A2226,'Hospitalisation Details'!$A$1:$Q$2344,5,FALSE)</f>
        <v>Dec</v>
      </c>
      <c r="N2226" s="11">
        <f ca="1">VLOOKUP(A2226,'Hospitalisation Details'!$A$1:$Q$2344,6,FALSE)</f>
        <v>17</v>
      </c>
      <c r="O2226" s="17">
        <f ca="1">VLOOKUP(A2226,'Hospitalisation Details'!$A$1:$Q$2344,7,FALSE)</f>
        <v>28476</v>
      </c>
      <c r="P2226" s="11">
        <f ca="1">VLOOKUP(A2226,'Hospitalisation Details'!$A$1:$Q$2344,10,FALSE)</f>
        <v>39670.44</v>
      </c>
      <c r="Q2226" s="11" t="str">
        <f ca="1">VLOOKUP(A2226,'Hospitalisation Details'!$A$1:$Q$2344,12,FALSE)</f>
        <v>tier - 2</v>
      </c>
      <c r="R2226" s="11" t="str">
        <f ca="1">VLOOKUP(A2226,'Hospitalisation Details'!$A$1:$Q$2344,14,FALSE)</f>
        <v>tier - 1</v>
      </c>
      <c r="S2226" s="11">
        <f ca="1">VLOOKUP(A2226,'Hospitalisation Details'!$A$1:$Q$2344,17,FALSE)</f>
        <v>47</v>
      </c>
      <c r="T2226" s="11" t="str">
        <f ca="1">VLOOKUP(A2226,'Hospitalisation Details'!$A$1:$Q$2336,16,FALSE)</f>
        <v>R1012</v>
      </c>
    </row>
    <row r="2227" ht="15.5" spans="1:20">
      <c r="A2227" s="10" t="s">
        <v>7921</v>
      </c>
      <c r="B2227" s="11" t="str">
        <f>VLOOKUP(A2227,'Customer Names'!$H$6:$K$2340,3,FALSE)</f>
        <v>  Ashley</v>
      </c>
      <c r="C2227" s="11">
        <f>VLOOKUP(A2227,'Medical Examinations'!$A$1:$L$2336,2,FALSE)</f>
        <v>15.92</v>
      </c>
      <c r="D2227" s="11">
        <f>VLOOKUP(A2227,'Medical Examinations'!$A$1:$L$2336,3,FALSE)</f>
        <v>4.76</v>
      </c>
      <c r="E2227" s="11" t="str">
        <f>VLOOKUP(A2227,'Medical Examinations'!$A$1:$L$2336,4,FALSE)</f>
        <v>yes</v>
      </c>
      <c r="F2227" s="11" t="str">
        <f>VLOOKUP(A2227,'Medical Examinations'!$A$1:$L$2336,5,FALSE)</f>
        <v>No</v>
      </c>
      <c r="G2227" s="11" t="str">
        <f>VLOOKUP(A2227,'Medical Examinations'!$A$1:$L$2336,6,FALSE)</f>
        <v>No</v>
      </c>
      <c r="H2227" s="11">
        <f>VLOOKUP(A2227,'Medical Examinations'!$A$1:$L$2336,8,FALSE)</f>
        <v>1</v>
      </c>
      <c r="I2227" s="11" t="str">
        <f>VLOOKUP(A2227,'Medical Examinations'!$A$1:$L$2336,10,FALSE)</f>
        <v>No</v>
      </c>
      <c r="J2227" s="11" t="str">
        <f>VLOOKUP(A2227,'Medical Examinations'!$A$1:$L$2336,11,FALSE)</f>
        <v>Under Weight</v>
      </c>
      <c r="K2227" s="11" t="str">
        <f>VLOOKUP(A2227,'Medical Examinations'!$A$1:$L$2336,12,FALSE)</f>
        <v>Normal</v>
      </c>
      <c r="L2227" s="10">
        <f ca="1">VLOOKUP(A2227,'Hospitalisation Details'!$A$1:$Q$2344,3,FALSE)</f>
        <v>1968</v>
      </c>
      <c r="M2227" s="10" t="str">
        <f ca="1">VLOOKUP(A2227,'Hospitalisation Details'!$A$1:$Q$2344,5,FALSE)</f>
        <v>Sep</v>
      </c>
      <c r="N2227" s="11">
        <f ca="1">VLOOKUP(A2227,'Hospitalisation Details'!$A$1:$Q$2344,6,FALSE)</f>
        <v>29</v>
      </c>
      <c r="O2227" s="17">
        <f ca="1">VLOOKUP(A2227,'Hospitalisation Details'!$A$1:$Q$2344,7,FALSE)</f>
        <v>25110</v>
      </c>
      <c r="P2227" s="11">
        <f ca="1">VLOOKUP(A2227,'Hospitalisation Details'!$A$1:$Q$2344,10,FALSE)</f>
        <v>39721.93</v>
      </c>
      <c r="Q2227" s="11" t="str">
        <f ca="1">VLOOKUP(A2227,'Hospitalisation Details'!$A$1:$Q$2344,12,FALSE)</f>
        <v>tier - 2</v>
      </c>
      <c r="R2227" s="11" t="str">
        <f ca="1">VLOOKUP(A2227,'Hospitalisation Details'!$A$1:$Q$2344,14,FALSE)</f>
        <v>tier - 2</v>
      </c>
      <c r="S2227" s="11">
        <f ca="1">VLOOKUP(A2227,'Hospitalisation Details'!$A$1:$Q$2344,17,FALSE)</f>
        <v>57</v>
      </c>
      <c r="T2227" s="11" t="str">
        <f ca="1">VLOOKUP(A2227,'Hospitalisation Details'!$A$1:$Q$2336,16,FALSE)</f>
        <v>R1011</v>
      </c>
    </row>
    <row r="2228" ht="15.5" spans="1:20">
      <c r="A2228" s="10" t="s">
        <v>7924</v>
      </c>
      <c r="B2228" s="11" t="str">
        <f>VLOOKUP(A2228,'Customer Names'!$H$6:$K$2340,3,FALSE)</f>
        <v>  Elizabeth A</v>
      </c>
      <c r="C2228" s="11">
        <f>VLOOKUP(A2228,'Medical Examinations'!$A$1:$L$2336,2,FALSE)</f>
        <v>15.17</v>
      </c>
      <c r="D2228" s="11">
        <f>VLOOKUP(A2228,'Medical Examinations'!$A$1:$L$2336,3,FALSE)</f>
        <v>4.3</v>
      </c>
      <c r="E2228" s="11" t="str">
        <f>VLOOKUP(A2228,'Medical Examinations'!$A$1:$L$2336,4,FALSE)</f>
        <v>yes</v>
      </c>
      <c r="F2228" s="11" t="str">
        <f>VLOOKUP(A2228,'Medical Examinations'!$A$1:$L$2336,5,FALSE)</f>
        <v>No</v>
      </c>
      <c r="G2228" s="11" t="str">
        <f>VLOOKUP(A2228,'Medical Examinations'!$A$1:$L$2336,6,FALSE)</f>
        <v>Yes</v>
      </c>
      <c r="H2228" s="11">
        <f>VLOOKUP(A2228,'Medical Examinations'!$A$1:$L$2336,8,FALSE)</f>
        <v>1</v>
      </c>
      <c r="I2228" s="11" t="str">
        <f>VLOOKUP(A2228,'Medical Examinations'!$A$1:$L$2336,10,FALSE)</f>
        <v>No</v>
      </c>
      <c r="J2228" s="11" t="str">
        <f>VLOOKUP(A2228,'Medical Examinations'!$A$1:$L$2336,11,FALSE)</f>
        <v>Under Weight</v>
      </c>
      <c r="K2228" s="11" t="str">
        <f>VLOOKUP(A2228,'Medical Examinations'!$A$1:$L$2336,12,FALSE)</f>
        <v>Normal</v>
      </c>
      <c r="L2228" s="10">
        <f ca="1">VLOOKUP(A2228,'Hospitalisation Details'!$A$1:$Q$2344,3,FALSE)</f>
        <v>2003</v>
      </c>
      <c r="M2228" s="10" t="str">
        <f ca="1">VLOOKUP(A2228,'Hospitalisation Details'!$A$1:$Q$2344,5,FALSE)</f>
        <v>Jul</v>
      </c>
      <c r="N2228" s="11">
        <f ca="1">VLOOKUP(A2228,'Hospitalisation Details'!$A$1:$Q$2344,6,FALSE)</f>
        <v>16</v>
      </c>
      <c r="O2228" s="17">
        <f ca="1">VLOOKUP(A2228,'Hospitalisation Details'!$A$1:$Q$2344,7,FALSE)</f>
        <v>37818</v>
      </c>
      <c r="P2228" s="11">
        <f ca="1">VLOOKUP(A2228,'Hospitalisation Details'!$A$1:$Q$2344,10,FALSE)</f>
        <v>39722.75</v>
      </c>
      <c r="Q2228" s="11" t="str">
        <f ca="1">VLOOKUP(A2228,'Hospitalisation Details'!$A$1:$Q$2344,12,FALSE)</f>
        <v>tier - 1</v>
      </c>
      <c r="R2228" s="11" t="str">
        <f ca="1">VLOOKUP(A2228,'Hospitalisation Details'!$A$1:$Q$2344,14,FALSE)</f>
        <v>tier - 1</v>
      </c>
      <c r="S2228" s="11">
        <f ca="1">VLOOKUP(A2228,'Hospitalisation Details'!$A$1:$Q$2344,17,FALSE)</f>
        <v>22</v>
      </c>
      <c r="T2228" s="11" t="str">
        <f ca="1">VLOOKUP(A2228,'Hospitalisation Details'!$A$1:$Q$2336,16,FALSE)</f>
        <v>R1013</v>
      </c>
    </row>
    <row r="2229" ht="15.5" spans="1:20">
      <c r="A2229" s="10" t="s">
        <v>7926</v>
      </c>
      <c r="B2229" s="11" t="str">
        <f>VLOOKUP(A2229,'Customer Names'!$H$6:$K$2340,3,FALSE)</f>
        <v>  Rebecca M</v>
      </c>
      <c r="C2229" s="11">
        <f>VLOOKUP(A2229,'Medical Examinations'!$A$1:$L$2336,2,FALSE)</f>
        <v>16.63</v>
      </c>
      <c r="D2229" s="11">
        <f>VLOOKUP(A2229,'Medical Examinations'!$A$1:$L$2336,3,FALSE)</f>
        <v>4.5</v>
      </c>
      <c r="E2229" s="11" t="str">
        <f>VLOOKUP(A2229,'Medical Examinations'!$A$1:$L$2336,4,FALSE)</f>
        <v>No</v>
      </c>
      <c r="F2229" s="11" t="str">
        <f>VLOOKUP(A2229,'Medical Examinations'!$A$1:$L$2336,5,FALSE)</f>
        <v>No</v>
      </c>
      <c r="G2229" s="11" t="str">
        <f>VLOOKUP(A2229,'Medical Examinations'!$A$1:$L$2336,6,FALSE)</f>
        <v>No</v>
      </c>
      <c r="H2229" s="11">
        <f>VLOOKUP(A2229,'Medical Examinations'!$A$1:$L$2336,8,FALSE)</f>
        <v>1</v>
      </c>
      <c r="I2229" s="11" t="str">
        <f>VLOOKUP(A2229,'Medical Examinations'!$A$1:$L$2336,10,FALSE)</f>
        <v>No</v>
      </c>
      <c r="J2229" s="11" t="str">
        <f>VLOOKUP(A2229,'Medical Examinations'!$A$1:$L$2336,11,FALSE)</f>
        <v>Under Weight</v>
      </c>
      <c r="K2229" s="11" t="str">
        <f>VLOOKUP(A2229,'Medical Examinations'!$A$1:$L$2336,12,FALSE)</f>
        <v>Normal</v>
      </c>
      <c r="L2229" s="10">
        <f ca="1">VLOOKUP(A2229,'Hospitalisation Details'!$A$1:$Q$2344,3,FALSE)</f>
        <v>1977</v>
      </c>
      <c r="M2229" s="10" t="str">
        <f ca="1">VLOOKUP(A2229,'Hospitalisation Details'!$A$1:$Q$2344,5,FALSE)</f>
        <v>Aug</v>
      </c>
      <c r="N2229" s="11">
        <f ca="1">VLOOKUP(A2229,'Hospitalisation Details'!$A$1:$Q$2344,6,FALSE)</f>
        <v>12</v>
      </c>
      <c r="O2229" s="17">
        <f ca="1">VLOOKUP(A2229,'Hospitalisation Details'!$A$1:$Q$2344,7,FALSE)</f>
        <v>28349</v>
      </c>
      <c r="P2229" s="11">
        <f ca="1">VLOOKUP(A2229,'Hospitalisation Details'!$A$1:$Q$2344,10,FALSE)</f>
        <v>39725.52</v>
      </c>
      <c r="Q2229" s="11" t="str">
        <f ca="1">VLOOKUP(A2229,'Hospitalisation Details'!$A$1:$Q$2344,12,FALSE)</f>
        <v>tier - 2</v>
      </c>
      <c r="R2229" s="11" t="str">
        <f ca="1">VLOOKUP(A2229,'Hospitalisation Details'!$A$1:$Q$2344,14,FALSE)</f>
        <v>tier - 1</v>
      </c>
      <c r="S2229" s="11">
        <f ca="1">VLOOKUP(A2229,'Hospitalisation Details'!$A$1:$Q$2344,17,FALSE)</f>
        <v>48</v>
      </c>
      <c r="T2229" s="11" t="str">
        <f ca="1">VLOOKUP(A2229,'Hospitalisation Details'!$A$1:$Q$2336,16,FALSE)</f>
        <v>R1012</v>
      </c>
    </row>
    <row r="2230" ht="15.5" spans="1:20">
      <c r="A2230" s="10" t="s">
        <v>7929</v>
      </c>
      <c r="B2230" s="11" t="str">
        <f>VLOOKUP(A2230,'Customer Names'!$H$6:$K$2340,3,FALSE)</f>
        <v>  Ruth</v>
      </c>
      <c r="C2230" s="11">
        <f>VLOOKUP(A2230,'Medical Examinations'!$A$1:$L$2336,2,FALSE)</f>
        <v>19.39</v>
      </c>
      <c r="D2230" s="11">
        <f>VLOOKUP(A2230,'Medical Examinations'!$A$1:$L$2336,3,FALSE)</f>
        <v>5.59</v>
      </c>
      <c r="E2230" s="11" t="str">
        <f>VLOOKUP(A2230,'Medical Examinations'!$A$1:$L$2336,4,FALSE)</f>
        <v>No</v>
      </c>
      <c r="F2230" s="11" t="str">
        <f>VLOOKUP(A2230,'Medical Examinations'!$A$1:$L$2336,5,FALSE)</f>
        <v>No</v>
      </c>
      <c r="G2230" s="11" t="str">
        <f>VLOOKUP(A2230,'Medical Examinations'!$A$1:$L$2336,6,FALSE)</f>
        <v>Yes</v>
      </c>
      <c r="H2230" s="11">
        <f>VLOOKUP(A2230,'Medical Examinations'!$A$1:$L$2336,8,FALSE)</f>
        <v>1</v>
      </c>
      <c r="I2230" s="11" t="str">
        <f>VLOOKUP(A2230,'Medical Examinations'!$A$1:$L$2336,10,FALSE)</f>
        <v>No</v>
      </c>
      <c r="J2230" s="11" t="str">
        <f>VLOOKUP(A2230,'Medical Examinations'!$A$1:$L$2336,11,FALSE)</f>
        <v>Normal Weight</v>
      </c>
      <c r="K2230" s="11" t="str">
        <f>VLOOKUP(A2230,'Medical Examinations'!$A$1:$L$2336,12,FALSE)</f>
        <v>Normal</v>
      </c>
      <c r="L2230" s="10">
        <f ca="1">VLOOKUP(A2230,'Hospitalisation Details'!$A$1:$Q$2344,3,FALSE)</f>
        <v>1973</v>
      </c>
      <c r="M2230" s="10" t="str">
        <f ca="1">VLOOKUP(A2230,'Hospitalisation Details'!$A$1:$Q$2344,5,FALSE)</f>
        <v>Dec</v>
      </c>
      <c r="N2230" s="11">
        <f ca="1">VLOOKUP(A2230,'Hospitalisation Details'!$A$1:$Q$2344,6,FALSE)</f>
        <v>17</v>
      </c>
      <c r="O2230" s="17">
        <f ca="1">VLOOKUP(A2230,'Hospitalisation Details'!$A$1:$Q$2344,7,FALSE)</f>
        <v>27015</v>
      </c>
      <c r="P2230" s="11">
        <f ca="1">VLOOKUP(A2230,'Hospitalisation Details'!$A$1:$Q$2344,10,FALSE)</f>
        <v>39727.61</v>
      </c>
      <c r="Q2230" s="11" t="str">
        <f ca="1">VLOOKUP(A2230,'Hospitalisation Details'!$A$1:$Q$2344,12,FALSE)</f>
        <v>tier - 1</v>
      </c>
      <c r="R2230" s="11" t="str">
        <f ca="1">VLOOKUP(A2230,'Hospitalisation Details'!$A$1:$Q$2344,14,FALSE)</f>
        <v>tier - 2</v>
      </c>
      <c r="S2230" s="11">
        <f ca="1">VLOOKUP(A2230,'Hospitalisation Details'!$A$1:$Q$2344,17,FALSE)</f>
        <v>51</v>
      </c>
      <c r="T2230" s="11" t="str">
        <f ca="1">VLOOKUP(A2230,'Hospitalisation Details'!$A$1:$Q$2336,16,FALSE)</f>
        <v>R1011</v>
      </c>
    </row>
    <row r="2231" ht="15.5" spans="1:20">
      <c r="A2231" s="10" t="s">
        <v>7932</v>
      </c>
      <c r="B2231" s="11" t="str">
        <f>VLOOKUP(A2231,'Customer Names'!$H$6:$K$2340,3,FALSE)</f>
        <v>  Gregory S</v>
      </c>
      <c r="C2231" s="11">
        <f>VLOOKUP(A2231,'Medical Examinations'!$A$1:$L$2336,2,FALSE)</f>
        <v>17.34</v>
      </c>
      <c r="D2231" s="11">
        <f>VLOOKUP(A2231,'Medical Examinations'!$A$1:$L$2336,3,FALSE)</f>
        <v>6.29</v>
      </c>
      <c r="E2231" s="11" t="str">
        <f>VLOOKUP(A2231,'Medical Examinations'!$A$1:$L$2336,4,FALSE)</f>
        <v>yes</v>
      </c>
      <c r="F2231" s="11" t="str">
        <f>VLOOKUP(A2231,'Medical Examinations'!$A$1:$L$2336,5,FALSE)</f>
        <v>No</v>
      </c>
      <c r="G2231" s="11" t="str">
        <f>VLOOKUP(A2231,'Medical Examinations'!$A$1:$L$2336,6,FALSE)</f>
        <v>Yes</v>
      </c>
      <c r="H2231" s="11">
        <f>VLOOKUP(A2231,'Medical Examinations'!$A$1:$L$2336,8,FALSE)</f>
        <v>1</v>
      </c>
      <c r="I2231" s="11" t="str">
        <f>VLOOKUP(A2231,'Medical Examinations'!$A$1:$L$2336,10,FALSE)</f>
        <v>No</v>
      </c>
      <c r="J2231" s="11" t="str">
        <f>VLOOKUP(A2231,'Medical Examinations'!$A$1:$L$2336,11,FALSE)</f>
        <v>Under Weight</v>
      </c>
      <c r="K2231" s="11" t="str">
        <f>VLOOKUP(A2231,'Medical Examinations'!$A$1:$L$2336,12,FALSE)</f>
        <v>Prediabetes</v>
      </c>
      <c r="L2231" s="10">
        <f ca="1">VLOOKUP(A2231,'Hospitalisation Details'!$A$1:$Q$2344,3,FALSE)</f>
        <v>1987</v>
      </c>
      <c r="M2231" s="10" t="str">
        <f ca="1">VLOOKUP(A2231,'Hospitalisation Details'!$A$1:$Q$2344,5,FALSE)</f>
        <v>Jul</v>
      </c>
      <c r="N2231" s="11">
        <f ca="1">VLOOKUP(A2231,'Hospitalisation Details'!$A$1:$Q$2344,6,FALSE)</f>
        <v>24</v>
      </c>
      <c r="O2231" s="17">
        <f ca="1">VLOOKUP(A2231,'Hospitalisation Details'!$A$1:$Q$2344,7,FALSE)</f>
        <v>31982</v>
      </c>
      <c r="P2231" s="11">
        <f ca="1">VLOOKUP(A2231,'Hospitalisation Details'!$A$1:$Q$2344,10,FALSE)</f>
        <v>39774.28</v>
      </c>
      <c r="Q2231" s="11" t="str">
        <f ca="1">VLOOKUP(A2231,'Hospitalisation Details'!$A$1:$Q$2344,12,FALSE)</f>
        <v>tier - 1</v>
      </c>
      <c r="R2231" s="11" t="str">
        <f ca="1">VLOOKUP(A2231,'Hospitalisation Details'!$A$1:$Q$2344,14,FALSE)</f>
        <v>tier - 1</v>
      </c>
      <c r="S2231" s="11">
        <f ca="1">VLOOKUP(A2231,'Hospitalisation Details'!$A$1:$Q$2344,17,FALSE)</f>
        <v>38</v>
      </c>
      <c r="T2231" s="11" t="str">
        <f ca="1">VLOOKUP(A2231,'Hospitalisation Details'!$A$1:$Q$2336,16,FALSE)</f>
        <v>R1014</v>
      </c>
    </row>
    <row r="2232" ht="15.5" spans="1:20">
      <c r="A2232" s="10" t="s">
        <v>7934</v>
      </c>
      <c r="B2232" s="11" t="str">
        <f>VLOOKUP(A2232,'Customer Names'!$H$6:$K$2340,3,FALSE)</f>
        <v>  Alexandra S</v>
      </c>
      <c r="C2232" s="11">
        <f>VLOOKUP(A2232,'Medical Examinations'!$A$1:$L$2336,2,FALSE)</f>
        <v>17.94</v>
      </c>
      <c r="D2232" s="11">
        <f>VLOOKUP(A2232,'Medical Examinations'!$A$1:$L$2336,3,FALSE)</f>
        <v>4.19</v>
      </c>
      <c r="E2232" s="11" t="str">
        <f>VLOOKUP(A2232,'Medical Examinations'!$A$1:$L$2336,4,FALSE)</f>
        <v>No</v>
      </c>
      <c r="F2232" s="11" t="str">
        <f>VLOOKUP(A2232,'Medical Examinations'!$A$1:$L$2336,5,FALSE)</f>
        <v>yes</v>
      </c>
      <c r="G2232" s="11" t="str">
        <f>VLOOKUP(A2232,'Medical Examinations'!$A$1:$L$2336,6,FALSE)</f>
        <v>No</v>
      </c>
      <c r="H2232" s="11">
        <f>VLOOKUP(A2232,'Medical Examinations'!$A$1:$L$2336,8,FALSE)</f>
        <v>1</v>
      </c>
      <c r="I2232" s="11" t="str">
        <f>VLOOKUP(A2232,'Medical Examinations'!$A$1:$L$2336,10,FALSE)</f>
        <v>No</v>
      </c>
      <c r="J2232" s="11" t="str">
        <f>VLOOKUP(A2232,'Medical Examinations'!$A$1:$L$2336,11,FALSE)</f>
        <v>Under Weight</v>
      </c>
      <c r="K2232" s="11" t="str">
        <f>VLOOKUP(A2232,'Medical Examinations'!$A$1:$L$2336,12,FALSE)</f>
        <v>Normal</v>
      </c>
      <c r="L2232" s="10">
        <f ca="1">VLOOKUP(A2232,'Hospitalisation Details'!$A$1:$Q$2344,3,FALSE)</f>
        <v>1985</v>
      </c>
      <c r="M2232" s="10" t="str">
        <f ca="1">VLOOKUP(A2232,'Hospitalisation Details'!$A$1:$Q$2344,5,FALSE)</f>
        <v>Jul</v>
      </c>
      <c r="N2232" s="11">
        <f ca="1">VLOOKUP(A2232,'Hospitalisation Details'!$A$1:$Q$2344,6,FALSE)</f>
        <v>17</v>
      </c>
      <c r="O2232" s="17">
        <f ca="1">VLOOKUP(A2232,'Hospitalisation Details'!$A$1:$Q$2344,7,FALSE)</f>
        <v>31245</v>
      </c>
      <c r="P2232" s="11">
        <f ca="1">VLOOKUP(A2232,'Hospitalisation Details'!$A$1:$Q$2344,10,FALSE)</f>
        <v>39836.52</v>
      </c>
      <c r="Q2232" s="11" t="str">
        <f ca="1">VLOOKUP(A2232,'Hospitalisation Details'!$A$1:$Q$2344,12,FALSE)</f>
        <v>tier - 2</v>
      </c>
      <c r="R2232" s="11" t="str">
        <f ca="1">VLOOKUP(A2232,'Hospitalisation Details'!$A$1:$Q$2344,14,FALSE)</f>
        <v>tier - 1</v>
      </c>
      <c r="S2232" s="11">
        <f ca="1">VLOOKUP(A2232,'Hospitalisation Details'!$A$1:$Q$2344,17,FALSE)</f>
        <v>40</v>
      </c>
      <c r="T2232" s="11" t="str">
        <f ca="1">VLOOKUP(A2232,'Hospitalisation Details'!$A$1:$Q$2336,16,FALSE)</f>
        <v>R1011</v>
      </c>
    </row>
    <row r="2233" ht="15.5" spans="1:20">
      <c r="A2233" s="10" t="s">
        <v>7936</v>
      </c>
      <c r="B2233" s="11" t="str">
        <f>VLOOKUP(A2233,'Customer Names'!$H$6:$K$2340,3,FALSE)</f>
        <v>  Hillary</v>
      </c>
      <c r="C2233" s="11">
        <f>VLOOKUP(A2233,'Medical Examinations'!$A$1:$L$2336,2,FALSE)</f>
        <v>16.67</v>
      </c>
      <c r="D2233" s="11">
        <f>VLOOKUP(A2233,'Medical Examinations'!$A$1:$L$2336,3,FALSE)</f>
        <v>4.7</v>
      </c>
      <c r="E2233" s="11" t="str">
        <f>VLOOKUP(A2233,'Medical Examinations'!$A$1:$L$2336,4,FALSE)</f>
        <v>yes</v>
      </c>
      <c r="F2233" s="11" t="str">
        <f>VLOOKUP(A2233,'Medical Examinations'!$A$1:$L$2336,5,FALSE)</f>
        <v>No</v>
      </c>
      <c r="G2233" s="11" t="str">
        <f>VLOOKUP(A2233,'Medical Examinations'!$A$1:$L$2336,6,FALSE)</f>
        <v>Yes</v>
      </c>
      <c r="H2233" s="11">
        <f>VLOOKUP(A2233,'Medical Examinations'!$A$1:$L$2336,8,FALSE)</f>
        <v>1</v>
      </c>
      <c r="I2233" s="11" t="str">
        <f>VLOOKUP(A2233,'Medical Examinations'!$A$1:$L$2336,10,FALSE)</f>
        <v>No</v>
      </c>
      <c r="J2233" s="11" t="str">
        <f>VLOOKUP(A2233,'Medical Examinations'!$A$1:$L$2336,11,FALSE)</f>
        <v>Under Weight</v>
      </c>
      <c r="K2233" s="11" t="str">
        <f>VLOOKUP(A2233,'Medical Examinations'!$A$1:$L$2336,12,FALSE)</f>
        <v>Normal</v>
      </c>
      <c r="L2233" s="10">
        <f ca="1">VLOOKUP(A2233,'Hospitalisation Details'!$A$1:$Q$2344,3,FALSE)</f>
        <v>1983</v>
      </c>
      <c r="M2233" s="10" t="str">
        <f ca="1">VLOOKUP(A2233,'Hospitalisation Details'!$A$1:$Q$2344,5,FALSE)</f>
        <v>Jun</v>
      </c>
      <c r="N2233" s="11">
        <f ca="1">VLOOKUP(A2233,'Hospitalisation Details'!$A$1:$Q$2344,6,FALSE)</f>
        <v>1</v>
      </c>
      <c r="O2233" s="17">
        <f ca="1">VLOOKUP(A2233,'Hospitalisation Details'!$A$1:$Q$2344,7,FALSE)</f>
        <v>30468</v>
      </c>
      <c r="P2233" s="11">
        <f ca="1">VLOOKUP(A2233,'Hospitalisation Details'!$A$1:$Q$2344,10,FALSE)</f>
        <v>39865.7</v>
      </c>
      <c r="Q2233" s="11" t="str">
        <f ca="1">VLOOKUP(A2233,'Hospitalisation Details'!$A$1:$Q$2344,12,FALSE)</f>
        <v>tier - 2</v>
      </c>
      <c r="R2233" s="11" t="str">
        <f ca="1">VLOOKUP(A2233,'Hospitalisation Details'!$A$1:$Q$2344,14,FALSE)</f>
        <v>tier - 2</v>
      </c>
      <c r="S2233" s="11">
        <f ca="1">VLOOKUP(A2233,'Hospitalisation Details'!$A$1:$Q$2344,17,FALSE)</f>
        <v>42</v>
      </c>
      <c r="T2233" s="11" t="str">
        <f ca="1">VLOOKUP(A2233,'Hospitalisation Details'!$A$1:$Q$2336,16,FALSE)</f>
        <v>R1011</v>
      </c>
    </row>
    <row r="2234" ht="15.5" spans="1:20">
      <c r="A2234" s="10" t="s">
        <v>7940</v>
      </c>
      <c r="B2234" s="11" t="str">
        <f>VLOOKUP(A2234,'Customer Names'!$H$6:$K$2340,3,FALSE)</f>
        <v>  Amy K</v>
      </c>
      <c r="C2234" s="11">
        <f>VLOOKUP(A2234,'Medical Examinations'!$A$1:$L$2336,2,FALSE)</f>
        <v>20.58</v>
      </c>
      <c r="D2234" s="11">
        <f>VLOOKUP(A2234,'Medical Examinations'!$A$1:$L$2336,3,FALSE)</f>
        <v>5.64</v>
      </c>
      <c r="E2234" s="11" t="str">
        <f>VLOOKUP(A2234,'Medical Examinations'!$A$1:$L$2336,4,FALSE)</f>
        <v>yes</v>
      </c>
      <c r="F2234" s="11" t="str">
        <f>VLOOKUP(A2234,'Medical Examinations'!$A$1:$L$2336,5,FALSE)</f>
        <v>No</v>
      </c>
      <c r="G2234" s="11" t="str">
        <f>VLOOKUP(A2234,'Medical Examinations'!$A$1:$L$2336,6,FALSE)</f>
        <v>No</v>
      </c>
      <c r="H2234" s="11">
        <f>VLOOKUP(A2234,'Medical Examinations'!$A$1:$L$2336,8,FALSE)</f>
        <v>0</v>
      </c>
      <c r="I2234" s="11" t="str">
        <f>VLOOKUP(A2234,'Medical Examinations'!$A$1:$L$2336,10,FALSE)</f>
        <v>No</v>
      </c>
      <c r="J2234" s="11" t="str">
        <f>VLOOKUP(A2234,'Medical Examinations'!$A$1:$L$2336,11,FALSE)</f>
        <v>Normal Weight</v>
      </c>
      <c r="K2234" s="11" t="str">
        <f>VLOOKUP(A2234,'Medical Examinations'!$A$1:$L$2336,12,FALSE)</f>
        <v>Normal</v>
      </c>
      <c r="L2234" s="10">
        <f ca="1">VLOOKUP(A2234,'Hospitalisation Details'!$A$1:$Q$2344,3,FALSE)</f>
        <v>1985</v>
      </c>
      <c r="M2234" s="10" t="str">
        <f ca="1">VLOOKUP(A2234,'Hospitalisation Details'!$A$1:$Q$2344,5,FALSE)</f>
        <v>Aug</v>
      </c>
      <c r="N2234" s="11">
        <f ca="1">VLOOKUP(A2234,'Hospitalisation Details'!$A$1:$Q$2344,6,FALSE)</f>
        <v>22</v>
      </c>
      <c r="O2234" s="17">
        <f ca="1">VLOOKUP(A2234,'Hospitalisation Details'!$A$1:$Q$2344,7,FALSE)</f>
        <v>31281</v>
      </c>
      <c r="P2234" s="11">
        <f ca="1">VLOOKUP(A2234,'Hospitalisation Details'!$A$1:$Q$2344,10,FALSE)</f>
        <v>39871.7</v>
      </c>
      <c r="Q2234" s="11" t="str">
        <f ca="1">VLOOKUP(A2234,'Hospitalisation Details'!$A$1:$Q$2344,12,FALSE)</f>
        <v>tier - 1</v>
      </c>
      <c r="R2234" s="11" t="str">
        <f ca="1">VLOOKUP(A2234,'Hospitalisation Details'!$A$1:$Q$2344,14,FALSE)</f>
        <v>tier - 2</v>
      </c>
      <c r="S2234" s="11">
        <f ca="1">VLOOKUP(A2234,'Hospitalisation Details'!$A$1:$Q$2344,17,FALSE)</f>
        <v>40</v>
      </c>
      <c r="T2234" s="11" t="str">
        <f ca="1">VLOOKUP(A2234,'Hospitalisation Details'!$A$1:$Q$2336,16,FALSE)</f>
        <v>R1013</v>
      </c>
    </row>
    <row r="2235" ht="15.5" spans="1:20">
      <c r="A2235" s="10" t="s">
        <v>7944</v>
      </c>
      <c r="B2235" s="11" t="str">
        <f>VLOOKUP(A2235,'Customer Names'!$H$6:$K$2340,3,FALSE)</f>
        <v>  Scott</v>
      </c>
      <c r="C2235" s="11">
        <f>VLOOKUP(A2235,'Medical Examinations'!$A$1:$L$2336,2,FALSE)</f>
        <v>16.5</v>
      </c>
      <c r="D2235" s="11">
        <f>VLOOKUP(A2235,'Medical Examinations'!$A$1:$L$2336,3,FALSE)</f>
        <v>4.11</v>
      </c>
      <c r="E2235" s="11" t="str">
        <f>VLOOKUP(A2235,'Medical Examinations'!$A$1:$L$2336,4,FALSE)</f>
        <v>yes</v>
      </c>
      <c r="F2235" s="11" t="str">
        <f>VLOOKUP(A2235,'Medical Examinations'!$A$1:$L$2336,5,FALSE)</f>
        <v>No</v>
      </c>
      <c r="G2235" s="11" t="str">
        <f>VLOOKUP(A2235,'Medical Examinations'!$A$1:$L$2336,6,FALSE)</f>
        <v>No</v>
      </c>
      <c r="H2235" s="11">
        <f>VLOOKUP(A2235,'Medical Examinations'!$A$1:$L$2336,8,FALSE)</f>
        <v>0</v>
      </c>
      <c r="I2235" s="11" t="str">
        <f>VLOOKUP(A2235,'Medical Examinations'!$A$1:$L$2336,10,FALSE)</f>
        <v>No</v>
      </c>
      <c r="J2235" s="11" t="str">
        <f>VLOOKUP(A2235,'Medical Examinations'!$A$1:$L$2336,11,FALSE)</f>
        <v>Under Weight</v>
      </c>
      <c r="K2235" s="11" t="str">
        <f>VLOOKUP(A2235,'Medical Examinations'!$A$1:$L$2336,12,FALSE)</f>
        <v>Normal</v>
      </c>
      <c r="L2235" s="10">
        <f ca="1">VLOOKUP(A2235,'Hospitalisation Details'!$A$1:$Q$2344,3,FALSE)</f>
        <v>1975</v>
      </c>
      <c r="M2235" s="10" t="str">
        <f ca="1">VLOOKUP(A2235,'Hospitalisation Details'!$A$1:$Q$2344,5,FALSE)</f>
        <v>Dec</v>
      </c>
      <c r="N2235" s="11">
        <f ca="1">VLOOKUP(A2235,'Hospitalisation Details'!$A$1:$Q$2344,6,FALSE)</f>
        <v>2</v>
      </c>
      <c r="O2235" s="17">
        <f ca="1">VLOOKUP(A2235,'Hospitalisation Details'!$A$1:$Q$2344,7,FALSE)</f>
        <v>27730</v>
      </c>
      <c r="P2235" s="11">
        <f ca="1">VLOOKUP(A2235,'Hospitalisation Details'!$A$1:$Q$2344,10,FALSE)</f>
        <v>39963.12</v>
      </c>
      <c r="Q2235" s="11" t="str">
        <f ca="1">VLOOKUP(A2235,'Hospitalisation Details'!$A$1:$Q$2344,12,FALSE)</f>
        <v>tier - 2</v>
      </c>
      <c r="R2235" s="11" t="str">
        <f ca="1">VLOOKUP(A2235,'Hospitalisation Details'!$A$1:$Q$2344,14,FALSE)</f>
        <v>tier - 2</v>
      </c>
      <c r="S2235" s="11">
        <f ca="1">VLOOKUP(A2235,'Hospitalisation Details'!$A$1:$Q$2344,17,FALSE)</f>
        <v>49</v>
      </c>
      <c r="T2235" s="11" t="str">
        <f ca="1">VLOOKUP(A2235,'Hospitalisation Details'!$A$1:$Q$2336,16,FALSE)</f>
        <v>R1011</v>
      </c>
    </row>
    <row r="2236" ht="15.5" spans="1:20">
      <c r="A2236" s="10" t="s">
        <v>7948</v>
      </c>
      <c r="B2236" s="11" t="str">
        <f>VLOOKUP(A2236,'Customer Names'!$H$6:$K$2340,3,FALSE)</f>
        <v>  John</v>
      </c>
      <c r="C2236" s="11">
        <f>VLOOKUP(A2236,'Medical Examinations'!$A$1:$L$2336,2,FALSE)</f>
        <v>15.41</v>
      </c>
      <c r="D2236" s="11">
        <f>VLOOKUP(A2236,'Medical Examinations'!$A$1:$L$2336,3,FALSE)</f>
        <v>5.43</v>
      </c>
      <c r="E2236" s="11" t="str">
        <f>VLOOKUP(A2236,'Medical Examinations'!$A$1:$L$2336,4,FALSE)</f>
        <v>yes</v>
      </c>
      <c r="F2236" s="11" t="str">
        <f>VLOOKUP(A2236,'Medical Examinations'!$A$1:$L$2336,5,FALSE)</f>
        <v>No</v>
      </c>
      <c r="G2236" s="11" t="str">
        <f>VLOOKUP(A2236,'Medical Examinations'!$A$1:$L$2336,6,FALSE)</f>
        <v>Yes</v>
      </c>
      <c r="H2236" s="11">
        <f>VLOOKUP(A2236,'Medical Examinations'!$A$1:$L$2336,8,FALSE)</f>
        <v>1</v>
      </c>
      <c r="I2236" s="11" t="str">
        <f>VLOOKUP(A2236,'Medical Examinations'!$A$1:$L$2336,10,FALSE)</f>
        <v>No</v>
      </c>
      <c r="J2236" s="11" t="str">
        <f>VLOOKUP(A2236,'Medical Examinations'!$A$1:$L$2336,11,FALSE)</f>
        <v>Under Weight</v>
      </c>
      <c r="K2236" s="11" t="str">
        <f>VLOOKUP(A2236,'Medical Examinations'!$A$1:$L$2336,12,FALSE)</f>
        <v>Normal</v>
      </c>
      <c r="L2236" s="10">
        <f ca="1">VLOOKUP(A2236,'Hospitalisation Details'!$A$1:$Q$2344,3,FALSE)</f>
        <v>1987</v>
      </c>
      <c r="M2236" s="10" t="str">
        <f ca="1">VLOOKUP(A2236,'Hospitalisation Details'!$A$1:$Q$2344,5,FALSE)</f>
        <v>Aug</v>
      </c>
      <c r="N2236" s="11">
        <f ca="1">VLOOKUP(A2236,'Hospitalisation Details'!$A$1:$Q$2344,6,FALSE)</f>
        <v>8</v>
      </c>
      <c r="O2236" s="17">
        <f ca="1">VLOOKUP(A2236,'Hospitalisation Details'!$A$1:$Q$2344,7,FALSE)</f>
        <v>31997</v>
      </c>
      <c r="P2236" s="11">
        <f ca="1">VLOOKUP(A2236,'Hospitalisation Details'!$A$1:$Q$2344,10,FALSE)</f>
        <v>39983.43</v>
      </c>
      <c r="Q2236" s="11" t="str">
        <f ca="1">VLOOKUP(A2236,'Hospitalisation Details'!$A$1:$Q$2344,12,FALSE)</f>
        <v>tier - 2</v>
      </c>
      <c r="R2236" s="11" t="str">
        <f ca="1">VLOOKUP(A2236,'Hospitalisation Details'!$A$1:$Q$2344,14,FALSE)</f>
        <v>tier - 3</v>
      </c>
      <c r="S2236" s="11">
        <f ca="1">VLOOKUP(A2236,'Hospitalisation Details'!$A$1:$Q$2344,17,FALSE)</f>
        <v>38</v>
      </c>
      <c r="T2236" s="11" t="str">
        <f ca="1">VLOOKUP(A2236,'Hospitalisation Details'!$A$1:$Q$2336,16,FALSE)</f>
        <v>R1012</v>
      </c>
    </row>
    <row r="2237" ht="15.5" spans="1:20">
      <c r="A2237" s="10" t="s">
        <v>7952</v>
      </c>
      <c r="B2237" s="11" t="str">
        <f>VLOOKUP(A2237,'Customer Names'!$H$6:$K$2340,3,FALSE)</f>
        <v>  Maaikel</v>
      </c>
      <c r="C2237" s="11">
        <f>VLOOKUP(A2237,'Medical Examinations'!$A$1:$L$2336,2,FALSE)</f>
        <v>24.59</v>
      </c>
      <c r="D2237" s="11">
        <f>VLOOKUP(A2237,'Medical Examinations'!$A$1:$L$2336,3,FALSE)</f>
        <v>4.38</v>
      </c>
      <c r="E2237" s="11" t="str">
        <f>VLOOKUP(A2237,'Medical Examinations'!$A$1:$L$2336,4,FALSE)</f>
        <v>No</v>
      </c>
      <c r="F2237" s="11" t="str">
        <f>VLOOKUP(A2237,'Medical Examinations'!$A$1:$L$2336,5,FALSE)</f>
        <v>No</v>
      </c>
      <c r="G2237" s="11" t="str">
        <f>VLOOKUP(A2237,'Medical Examinations'!$A$1:$L$2336,6,FALSE)</f>
        <v>No</v>
      </c>
      <c r="H2237" s="11">
        <f>VLOOKUP(A2237,'Medical Examinations'!$A$1:$L$2336,8,FALSE)</f>
        <v>1</v>
      </c>
      <c r="I2237" s="11" t="str">
        <f>VLOOKUP(A2237,'Medical Examinations'!$A$1:$L$2336,10,FALSE)</f>
        <v>No</v>
      </c>
      <c r="J2237" s="11" t="str">
        <f>VLOOKUP(A2237,'Medical Examinations'!$A$1:$L$2336,11,FALSE)</f>
        <v>Normal Weight</v>
      </c>
      <c r="K2237" s="11" t="str">
        <f>VLOOKUP(A2237,'Medical Examinations'!$A$1:$L$2336,12,FALSE)</f>
        <v>Normal</v>
      </c>
      <c r="L2237" s="10">
        <f ca="1">VLOOKUP(A2237,'Hospitalisation Details'!$A$1:$Q$2344,3,FALSE)</f>
        <v>1982</v>
      </c>
      <c r="M2237" s="10" t="str">
        <f ca="1">VLOOKUP(A2237,'Hospitalisation Details'!$A$1:$Q$2344,5,FALSE)</f>
        <v>Dec</v>
      </c>
      <c r="N2237" s="11">
        <f ca="1">VLOOKUP(A2237,'Hospitalisation Details'!$A$1:$Q$2344,6,FALSE)</f>
        <v>25</v>
      </c>
      <c r="O2237" s="17">
        <f ca="1">VLOOKUP(A2237,'Hospitalisation Details'!$A$1:$Q$2344,7,FALSE)</f>
        <v>30310</v>
      </c>
      <c r="P2237" s="11">
        <f ca="1">VLOOKUP(A2237,'Hospitalisation Details'!$A$1:$Q$2344,10,FALSE)</f>
        <v>40003.33</v>
      </c>
      <c r="Q2237" s="11" t="str">
        <f ca="1">VLOOKUP(A2237,'Hospitalisation Details'!$A$1:$Q$2344,12,FALSE)</f>
        <v>tier - 1</v>
      </c>
      <c r="R2237" s="11" t="str">
        <f ca="1">VLOOKUP(A2237,'Hospitalisation Details'!$A$1:$Q$2344,14,FALSE)</f>
        <v>tier - 1</v>
      </c>
      <c r="S2237" s="11">
        <f ca="1">VLOOKUP(A2237,'Hospitalisation Details'!$A$1:$Q$2344,17,FALSE)</f>
        <v>42</v>
      </c>
      <c r="T2237" s="11" t="str">
        <f ca="1">VLOOKUP(A2237,'Hospitalisation Details'!$A$1:$Q$2336,16,FALSE)</f>
        <v>R1012</v>
      </c>
    </row>
    <row r="2238" ht="15.5" spans="1:20">
      <c r="A2238" s="10" t="s">
        <v>7956</v>
      </c>
      <c r="B2238" s="11" t="str">
        <f>VLOOKUP(A2238,'Customer Names'!$H$6:$K$2340,3,FALSE)</f>
        <v>  Daniel C</v>
      </c>
      <c r="C2238" s="11">
        <f>VLOOKUP(A2238,'Medical Examinations'!$A$1:$L$2336,2,FALSE)</f>
        <v>33.33</v>
      </c>
      <c r="D2238" s="11">
        <f>VLOOKUP(A2238,'Medical Examinations'!$A$1:$L$2336,3,FALSE)</f>
        <v>9.79</v>
      </c>
      <c r="E2238" s="11" t="str">
        <f>VLOOKUP(A2238,'Medical Examinations'!$A$1:$L$2336,4,FALSE)</f>
        <v>No</v>
      </c>
      <c r="F2238" s="11" t="str">
        <f>VLOOKUP(A2238,'Medical Examinations'!$A$1:$L$2336,5,FALSE)</f>
        <v>No</v>
      </c>
      <c r="G2238" s="11" t="str">
        <f>VLOOKUP(A2238,'Medical Examinations'!$A$1:$L$2336,6,FALSE)</f>
        <v>No</v>
      </c>
      <c r="H2238" s="11">
        <f>VLOOKUP(A2238,'Medical Examinations'!$A$1:$L$2336,8,FALSE)</f>
        <v>0</v>
      </c>
      <c r="I2238" s="11" t="str">
        <f>VLOOKUP(A2238,'Medical Examinations'!$A$1:$L$2336,10,FALSE)</f>
        <v>No</v>
      </c>
      <c r="J2238" s="11" t="str">
        <f>VLOOKUP(A2238,'Medical Examinations'!$A$1:$L$2336,11,FALSE)</f>
        <v>Obesity</v>
      </c>
      <c r="K2238" s="11" t="str">
        <f>VLOOKUP(A2238,'Medical Examinations'!$A$1:$L$2336,12,FALSE)</f>
        <v>Diabetes</v>
      </c>
      <c r="L2238" s="10">
        <f ca="1">VLOOKUP(A2238,'Hospitalisation Details'!$A$1:$Q$2344,3,FALSE)</f>
        <v>1978</v>
      </c>
      <c r="M2238" s="10" t="str">
        <f ca="1">VLOOKUP(A2238,'Hospitalisation Details'!$A$1:$Q$2344,5,FALSE)</f>
        <v>Dec</v>
      </c>
      <c r="N2238" s="11">
        <f ca="1">VLOOKUP(A2238,'Hospitalisation Details'!$A$1:$Q$2344,6,FALSE)</f>
        <v>20</v>
      </c>
      <c r="O2238" s="17">
        <f ca="1">VLOOKUP(A2238,'Hospitalisation Details'!$A$1:$Q$2344,7,FALSE)</f>
        <v>28844</v>
      </c>
      <c r="P2238" s="11">
        <f ca="1">VLOOKUP(A2238,'Hospitalisation Details'!$A$1:$Q$2344,10,FALSE)</f>
        <v>40054.73</v>
      </c>
      <c r="Q2238" s="11" t="str">
        <f ca="1">VLOOKUP(A2238,'Hospitalisation Details'!$A$1:$Q$2344,12,FALSE)</f>
        <v>tier - 1</v>
      </c>
      <c r="R2238" s="11" t="str">
        <f ca="1">VLOOKUP(A2238,'Hospitalisation Details'!$A$1:$Q$2344,14,FALSE)</f>
        <v>tier - 3</v>
      </c>
      <c r="S2238" s="11">
        <f ca="1">VLOOKUP(A2238,'Hospitalisation Details'!$A$1:$Q$2344,17,FALSE)</f>
        <v>46</v>
      </c>
      <c r="T2238" s="11" t="str">
        <f ca="1">VLOOKUP(A2238,'Hospitalisation Details'!$A$1:$Q$2336,16,FALSE)</f>
        <v>R1011</v>
      </c>
    </row>
    <row r="2239" ht="15.5" spans="1:20">
      <c r="A2239" s="10" t="s">
        <v>7960</v>
      </c>
      <c r="B2239" s="11" t="str">
        <f>VLOOKUP(A2239,'Customer Names'!$H$6:$K$2340,3,FALSE)</f>
        <v>  Christopher S</v>
      </c>
      <c r="C2239" s="11">
        <f>VLOOKUP(A2239,'Medical Examinations'!$A$1:$L$2336,2,FALSE)</f>
        <v>18.5</v>
      </c>
      <c r="D2239" s="11">
        <f>VLOOKUP(A2239,'Medical Examinations'!$A$1:$L$2336,3,FALSE)</f>
        <v>11.84</v>
      </c>
      <c r="E2239" s="11" t="str">
        <f>VLOOKUP(A2239,'Medical Examinations'!$A$1:$L$2336,4,FALSE)</f>
        <v>No</v>
      </c>
      <c r="F2239" s="11" t="str">
        <f>VLOOKUP(A2239,'Medical Examinations'!$A$1:$L$2336,5,FALSE)</f>
        <v>No</v>
      </c>
      <c r="G2239" s="11" t="str">
        <f>VLOOKUP(A2239,'Medical Examinations'!$A$1:$L$2336,6,FALSE)</f>
        <v>No</v>
      </c>
      <c r="H2239" s="11">
        <f>VLOOKUP(A2239,'Medical Examinations'!$A$1:$L$2336,8,FALSE)</f>
        <v>0</v>
      </c>
      <c r="I2239" s="11" t="str">
        <f>VLOOKUP(A2239,'Medical Examinations'!$A$1:$L$2336,10,FALSE)</f>
        <v>No</v>
      </c>
      <c r="J2239" s="11" t="str">
        <f>VLOOKUP(A2239,'Medical Examinations'!$A$1:$L$2336,11,FALSE)</f>
        <v>Normal Weight</v>
      </c>
      <c r="K2239" s="11" t="str">
        <f>VLOOKUP(A2239,'Medical Examinations'!$A$1:$L$2336,12,FALSE)</f>
        <v>Diabetes</v>
      </c>
      <c r="L2239" s="10">
        <f ca="1">VLOOKUP(A2239,'Hospitalisation Details'!$A$1:$Q$2344,3,FALSE)</f>
        <v>1966</v>
      </c>
      <c r="M2239" s="10" t="str">
        <f ca="1">VLOOKUP(A2239,'Hospitalisation Details'!$A$1:$Q$2344,5,FALSE)</f>
        <v>Aug</v>
      </c>
      <c r="N2239" s="11">
        <f ca="1">VLOOKUP(A2239,'Hospitalisation Details'!$A$1:$Q$2344,6,FALSE)</f>
        <v>12</v>
      </c>
      <c r="O2239" s="17">
        <f ca="1">VLOOKUP(A2239,'Hospitalisation Details'!$A$1:$Q$2344,7,FALSE)</f>
        <v>24331</v>
      </c>
      <c r="P2239" s="11">
        <f ca="1">VLOOKUP(A2239,'Hospitalisation Details'!$A$1:$Q$2344,10,FALSE)</f>
        <v>40069.44</v>
      </c>
      <c r="Q2239" s="11" t="str">
        <f ca="1">VLOOKUP(A2239,'Hospitalisation Details'!$A$1:$Q$2344,12,FALSE)</f>
        <v>tier - 1</v>
      </c>
      <c r="R2239" s="11" t="str">
        <f ca="1">VLOOKUP(A2239,'Hospitalisation Details'!$A$1:$Q$2344,14,FALSE)</f>
        <v>tier - 3</v>
      </c>
      <c r="S2239" s="11">
        <f ca="1">VLOOKUP(A2239,'Hospitalisation Details'!$A$1:$Q$2344,17,FALSE)</f>
        <v>59</v>
      </c>
      <c r="T2239" s="11" t="str">
        <f ca="1">VLOOKUP(A2239,'Hospitalisation Details'!$A$1:$Q$2336,16,FALSE)</f>
        <v>R1011</v>
      </c>
    </row>
    <row r="2240" ht="15.5" spans="1:20">
      <c r="A2240" s="10" t="s">
        <v>7962</v>
      </c>
      <c r="B2240" s="11" t="str">
        <f>VLOOKUP(A2240,'Customer Names'!$H$6:$K$2340,3,FALSE)</f>
        <v>  William R</v>
      </c>
      <c r="C2240" s="11">
        <f>VLOOKUP(A2240,'Medical Examinations'!$A$1:$L$2336,2,FALSE)</f>
        <v>18.58</v>
      </c>
      <c r="D2240" s="11">
        <f>VLOOKUP(A2240,'Medical Examinations'!$A$1:$L$2336,3,FALSE)</f>
        <v>6.22</v>
      </c>
      <c r="E2240" s="11" t="str">
        <f>VLOOKUP(A2240,'Medical Examinations'!$A$1:$L$2336,4,FALSE)</f>
        <v>No</v>
      </c>
      <c r="F2240" s="11" t="str">
        <f>VLOOKUP(A2240,'Medical Examinations'!$A$1:$L$2336,5,FALSE)</f>
        <v>No</v>
      </c>
      <c r="G2240" s="11" t="str">
        <f>VLOOKUP(A2240,'Medical Examinations'!$A$1:$L$2336,6,FALSE)</f>
        <v>No</v>
      </c>
      <c r="H2240" s="11">
        <f>VLOOKUP(A2240,'Medical Examinations'!$A$1:$L$2336,8,FALSE)</f>
        <v>0</v>
      </c>
      <c r="I2240" s="11" t="str">
        <f>VLOOKUP(A2240,'Medical Examinations'!$A$1:$L$2336,10,FALSE)</f>
        <v>No</v>
      </c>
      <c r="J2240" s="11" t="str">
        <f>VLOOKUP(A2240,'Medical Examinations'!$A$1:$L$2336,11,FALSE)</f>
        <v>Normal Weight</v>
      </c>
      <c r="K2240" s="11" t="str">
        <f>VLOOKUP(A2240,'Medical Examinations'!$A$1:$L$2336,12,FALSE)</f>
        <v>Prediabetes</v>
      </c>
      <c r="L2240" s="10">
        <f ca="1">VLOOKUP(A2240,'Hospitalisation Details'!$A$1:$Q$2344,3,FALSE)</f>
        <v>1983</v>
      </c>
      <c r="M2240" s="10" t="str">
        <f ca="1">VLOOKUP(A2240,'Hospitalisation Details'!$A$1:$Q$2344,5,FALSE)</f>
        <v>Oct</v>
      </c>
      <c r="N2240" s="11">
        <f ca="1">VLOOKUP(A2240,'Hospitalisation Details'!$A$1:$Q$2344,6,FALSE)</f>
        <v>14</v>
      </c>
      <c r="O2240" s="17">
        <f ca="1">VLOOKUP(A2240,'Hospitalisation Details'!$A$1:$Q$2344,7,FALSE)</f>
        <v>30603</v>
      </c>
      <c r="P2240" s="11">
        <f ca="1">VLOOKUP(A2240,'Hospitalisation Details'!$A$1:$Q$2344,10,FALSE)</f>
        <v>40103.89</v>
      </c>
      <c r="Q2240" s="11" t="str">
        <f ca="1">VLOOKUP(A2240,'Hospitalisation Details'!$A$1:$Q$2344,12,FALSE)</f>
        <v>tier - 1</v>
      </c>
      <c r="R2240" s="11" t="str">
        <f ca="1">VLOOKUP(A2240,'Hospitalisation Details'!$A$1:$Q$2344,14,FALSE)</f>
        <v>tier - 2</v>
      </c>
      <c r="S2240" s="11">
        <f ca="1">VLOOKUP(A2240,'Hospitalisation Details'!$A$1:$Q$2344,17,FALSE)</f>
        <v>42</v>
      </c>
      <c r="T2240" s="11" t="str">
        <f ca="1">VLOOKUP(A2240,'Hospitalisation Details'!$A$1:$Q$2336,16,FALSE)</f>
        <v>R1011</v>
      </c>
    </row>
    <row r="2241" ht="15.5" spans="1:20">
      <c r="A2241" s="10" t="s">
        <v>7965</v>
      </c>
      <c r="B2241" s="11" t="str">
        <f>VLOOKUP(A2241,'Customer Names'!$H$6:$K$2340,3,FALSE)</f>
        <v>  Lyndsy</v>
      </c>
      <c r="C2241" s="11">
        <f>VLOOKUP(A2241,'Medical Examinations'!$A$1:$L$2336,2,FALSE)</f>
        <v>16.64</v>
      </c>
      <c r="D2241" s="11">
        <f>VLOOKUP(A2241,'Medical Examinations'!$A$1:$L$2336,3,FALSE)</f>
        <v>10.01</v>
      </c>
      <c r="E2241" s="11" t="str">
        <f>VLOOKUP(A2241,'Medical Examinations'!$A$1:$L$2336,4,FALSE)</f>
        <v>No</v>
      </c>
      <c r="F2241" s="11" t="str">
        <f>VLOOKUP(A2241,'Medical Examinations'!$A$1:$L$2336,5,FALSE)</f>
        <v>No</v>
      </c>
      <c r="G2241" s="11" t="str">
        <f>VLOOKUP(A2241,'Medical Examinations'!$A$1:$L$2336,6,FALSE)</f>
        <v>No</v>
      </c>
      <c r="H2241" s="11">
        <f>VLOOKUP(A2241,'Medical Examinations'!$A$1:$L$2336,8,FALSE)</f>
        <v>0</v>
      </c>
      <c r="I2241" s="11" t="str">
        <f>VLOOKUP(A2241,'Medical Examinations'!$A$1:$L$2336,10,FALSE)</f>
        <v>No</v>
      </c>
      <c r="J2241" s="11" t="str">
        <f>VLOOKUP(A2241,'Medical Examinations'!$A$1:$L$2336,11,FALSE)</f>
        <v>Under Weight</v>
      </c>
      <c r="K2241" s="11" t="str">
        <f>VLOOKUP(A2241,'Medical Examinations'!$A$1:$L$2336,12,FALSE)</f>
        <v>Diabetes</v>
      </c>
      <c r="L2241" s="10">
        <f ca="1">VLOOKUP(A2241,'Hospitalisation Details'!$A$1:$Q$2344,3,FALSE)</f>
        <v>1985</v>
      </c>
      <c r="M2241" s="10" t="str">
        <f ca="1">VLOOKUP(A2241,'Hospitalisation Details'!$A$1:$Q$2344,5,FALSE)</f>
        <v>Oct</v>
      </c>
      <c r="N2241" s="11">
        <f ca="1">VLOOKUP(A2241,'Hospitalisation Details'!$A$1:$Q$2344,6,FALSE)</f>
        <v>21</v>
      </c>
      <c r="O2241" s="17">
        <f ca="1">VLOOKUP(A2241,'Hospitalisation Details'!$A$1:$Q$2344,7,FALSE)</f>
        <v>31341</v>
      </c>
      <c r="P2241" s="11">
        <f ca="1">VLOOKUP(A2241,'Hospitalisation Details'!$A$1:$Q$2344,10,FALSE)</f>
        <v>40182.25</v>
      </c>
      <c r="Q2241" s="11" t="str">
        <f ca="1">VLOOKUP(A2241,'Hospitalisation Details'!$A$1:$Q$2344,12,FALSE)</f>
        <v>tier - 1</v>
      </c>
      <c r="R2241" s="11" t="str">
        <f ca="1">VLOOKUP(A2241,'Hospitalisation Details'!$A$1:$Q$2344,14,FALSE)</f>
        <v>tier - 2</v>
      </c>
      <c r="S2241" s="11">
        <f ca="1">VLOOKUP(A2241,'Hospitalisation Details'!$A$1:$Q$2344,17,FALSE)</f>
        <v>40</v>
      </c>
      <c r="T2241" s="11" t="str">
        <f ca="1">VLOOKUP(A2241,'Hospitalisation Details'!$A$1:$Q$2336,16,FALSE)</f>
        <v>R1011</v>
      </c>
    </row>
    <row r="2242" ht="15.5" spans="1:20">
      <c r="A2242" s="10" t="s">
        <v>7969</v>
      </c>
      <c r="B2242" s="11" t="str">
        <f>VLOOKUP(A2242,'Customer Names'!$H$6:$K$2340,3,FALSE)</f>
        <v>  Jessica</v>
      </c>
      <c r="C2242" s="11">
        <f>VLOOKUP(A2242,'Medical Examinations'!$A$1:$L$2336,2,FALSE)</f>
        <v>19.33</v>
      </c>
      <c r="D2242" s="11">
        <f>VLOOKUP(A2242,'Medical Examinations'!$A$1:$L$2336,3,FALSE)</f>
        <v>4.32</v>
      </c>
      <c r="E2242" s="11" t="str">
        <f>VLOOKUP(A2242,'Medical Examinations'!$A$1:$L$2336,4,FALSE)</f>
        <v>No</v>
      </c>
      <c r="F2242" s="11" t="str">
        <f>VLOOKUP(A2242,'Medical Examinations'!$A$1:$L$2336,5,FALSE)</f>
        <v>No</v>
      </c>
      <c r="G2242" s="11" t="str">
        <f>VLOOKUP(A2242,'Medical Examinations'!$A$1:$L$2336,6,FALSE)</f>
        <v>No</v>
      </c>
      <c r="H2242" s="11">
        <f>VLOOKUP(A2242,'Medical Examinations'!$A$1:$L$2336,8,FALSE)</f>
        <v>1</v>
      </c>
      <c r="I2242" s="11" t="str">
        <f>VLOOKUP(A2242,'Medical Examinations'!$A$1:$L$2336,10,FALSE)</f>
        <v>No</v>
      </c>
      <c r="J2242" s="11" t="str">
        <f>VLOOKUP(A2242,'Medical Examinations'!$A$1:$L$2336,11,FALSE)</f>
        <v>Normal Weight</v>
      </c>
      <c r="K2242" s="11" t="str">
        <f>VLOOKUP(A2242,'Medical Examinations'!$A$1:$L$2336,12,FALSE)</f>
        <v>Normal</v>
      </c>
      <c r="L2242" s="10">
        <f ca="1">VLOOKUP(A2242,'Hospitalisation Details'!$A$1:$Q$2344,3,FALSE)</f>
        <v>1979</v>
      </c>
      <c r="M2242" s="10" t="str">
        <f ca="1">VLOOKUP(A2242,'Hospitalisation Details'!$A$1:$Q$2344,5,FALSE)</f>
        <v>Aug</v>
      </c>
      <c r="N2242" s="11">
        <f ca="1">VLOOKUP(A2242,'Hospitalisation Details'!$A$1:$Q$2344,6,FALSE)</f>
        <v>18</v>
      </c>
      <c r="O2242" s="17">
        <f ca="1">VLOOKUP(A2242,'Hospitalisation Details'!$A$1:$Q$2344,7,FALSE)</f>
        <v>29085</v>
      </c>
      <c r="P2242" s="11">
        <f ca="1">VLOOKUP(A2242,'Hospitalisation Details'!$A$1:$Q$2344,10,FALSE)</f>
        <v>40204.83</v>
      </c>
      <c r="Q2242" s="11" t="str">
        <f ca="1">VLOOKUP(A2242,'Hospitalisation Details'!$A$1:$Q$2344,12,FALSE)</f>
        <v>tier - 1</v>
      </c>
      <c r="R2242" s="11" t="str">
        <f ca="1">VLOOKUP(A2242,'Hospitalisation Details'!$A$1:$Q$2344,14,FALSE)</f>
        <v>tier - 3</v>
      </c>
      <c r="S2242" s="11">
        <f ca="1">VLOOKUP(A2242,'Hospitalisation Details'!$A$1:$Q$2344,17,FALSE)</f>
        <v>46</v>
      </c>
      <c r="T2242" s="11" t="str">
        <f ca="1">VLOOKUP(A2242,'Hospitalisation Details'!$A$1:$Q$2336,16,FALSE)</f>
        <v>R1012</v>
      </c>
    </row>
    <row r="2243" ht="15.5" spans="1:20">
      <c r="A2243" s="10" t="s">
        <v>7972</v>
      </c>
      <c r="B2243" s="11" t="str">
        <f>VLOOKUP(A2243,'Customer Names'!$H$6:$K$2340,3,FALSE)</f>
        <v>  Anna</v>
      </c>
      <c r="C2243" s="11">
        <f>VLOOKUP(A2243,'Medical Examinations'!$A$1:$L$2336,2,FALSE)</f>
        <v>21.26</v>
      </c>
      <c r="D2243" s="11">
        <f>VLOOKUP(A2243,'Medical Examinations'!$A$1:$L$2336,3,FALSE)</f>
        <v>5.65</v>
      </c>
      <c r="E2243" s="11" t="str">
        <f>VLOOKUP(A2243,'Medical Examinations'!$A$1:$L$2336,4,FALSE)</f>
        <v>yes</v>
      </c>
      <c r="F2243" s="11" t="str">
        <f>VLOOKUP(A2243,'Medical Examinations'!$A$1:$L$2336,5,FALSE)</f>
        <v>No</v>
      </c>
      <c r="G2243" s="11" t="str">
        <f>VLOOKUP(A2243,'Medical Examinations'!$A$1:$L$2336,6,FALSE)</f>
        <v>Yes</v>
      </c>
      <c r="H2243" s="11">
        <f>VLOOKUP(A2243,'Medical Examinations'!$A$1:$L$2336,8,FALSE)</f>
        <v>1</v>
      </c>
      <c r="I2243" s="11" t="str">
        <f>VLOOKUP(A2243,'Medical Examinations'!$A$1:$L$2336,10,FALSE)</f>
        <v>No</v>
      </c>
      <c r="J2243" s="11" t="str">
        <f>VLOOKUP(A2243,'Medical Examinations'!$A$1:$L$2336,11,FALSE)</f>
        <v>Normal Weight</v>
      </c>
      <c r="K2243" s="11" t="str">
        <f>VLOOKUP(A2243,'Medical Examinations'!$A$1:$L$2336,12,FALSE)</f>
        <v>Normal</v>
      </c>
      <c r="L2243" s="10">
        <f ca="1">VLOOKUP(A2243,'Hospitalisation Details'!$A$1:$Q$2344,3,FALSE)</f>
        <v>1981</v>
      </c>
      <c r="M2243" s="10" t="str">
        <f ca="1">VLOOKUP(A2243,'Hospitalisation Details'!$A$1:$Q$2344,5,FALSE)</f>
        <v>Jul</v>
      </c>
      <c r="N2243" s="11">
        <f ca="1">VLOOKUP(A2243,'Hospitalisation Details'!$A$1:$Q$2344,6,FALSE)</f>
        <v>28</v>
      </c>
      <c r="O2243" s="17">
        <f ca="1">VLOOKUP(A2243,'Hospitalisation Details'!$A$1:$Q$2344,7,FALSE)</f>
        <v>29795</v>
      </c>
      <c r="P2243" s="11">
        <f ca="1">VLOOKUP(A2243,'Hospitalisation Details'!$A$1:$Q$2344,10,FALSE)</f>
        <v>40208.56</v>
      </c>
      <c r="Q2243" s="11" t="str">
        <f ca="1">VLOOKUP(A2243,'Hospitalisation Details'!$A$1:$Q$2344,12,FALSE)</f>
        <v>tier - 1</v>
      </c>
      <c r="R2243" s="11" t="str">
        <f ca="1">VLOOKUP(A2243,'Hospitalisation Details'!$A$1:$Q$2344,14,FALSE)</f>
        <v>tier - 2</v>
      </c>
      <c r="S2243" s="11">
        <f ca="1">VLOOKUP(A2243,'Hospitalisation Details'!$A$1:$Q$2344,17,FALSE)</f>
        <v>44</v>
      </c>
      <c r="T2243" s="11" t="str">
        <f ca="1">VLOOKUP(A2243,'Hospitalisation Details'!$A$1:$Q$2336,16,FALSE)</f>
        <v>R1011</v>
      </c>
    </row>
    <row r="2244" ht="15.5" spans="1:20">
      <c r="A2244" s="10" t="s">
        <v>7976</v>
      </c>
      <c r="B2244" s="11" t="str">
        <f>VLOOKUP(A2244,'Customer Names'!$H$6:$K$2340,3,FALSE)</f>
        <v>  Jordan</v>
      </c>
      <c r="C2244" s="11">
        <f>VLOOKUP(A2244,'Medical Examinations'!$A$1:$L$2336,2,FALSE)</f>
        <v>15.6</v>
      </c>
      <c r="D2244" s="11">
        <f>VLOOKUP(A2244,'Medical Examinations'!$A$1:$L$2336,3,FALSE)</f>
        <v>4.12</v>
      </c>
      <c r="E2244" s="11" t="str">
        <f>VLOOKUP(A2244,'Medical Examinations'!$A$1:$L$2336,4,FALSE)</f>
        <v>yes</v>
      </c>
      <c r="F2244" s="11" t="str">
        <f>VLOOKUP(A2244,'Medical Examinations'!$A$1:$L$2336,5,FALSE)</f>
        <v>No</v>
      </c>
      <c r="G2244" s="11" t="str">
        <f>VLOOKUP(A2244,'Medical Examinations'!$A$1:$L$2336,6,FALSE)</f>
        <v>No</v>
      </c>
      <c r="H2244" s="11">
        <f>VLOOKUP(A2244,'Medical Examinations'!$A$1:$L$2336,8,FALSE)</f>
        <v>1</v>
      </c>
      <c r="I2244" s="11" t="str">
        <f>VLOOKUP(A2244,'Medical Examinations'!$A$1:$L$2336,10,FALSE)</f>
        <v>No</v>
      </c>
      <c r="J2244" s="11" t="str">
        <f>VLOOKUP(A2244,'Medical Examinations'!$A$1:$L$2336,11,FALSE)</f>
        <v>Under Weight</v>
      </c>
      <c r="K2244" s="11" t="str">
        <f>VLOOKUP(A2244,'Medical Examinations'!$A$1:$L$2336,12,FALSE)</f>
        <v>Normal</v>
      </c>
      <c r="L2244" s="10">
        <f ca="1">VLOOKUP(A2244,'Hospitalisation Details'!$A$1:$Q$2344,3,FALSE)</f>
        <v>1981</v>
      </c>
      <c r="M2244" s="10" t="str">
        <f ca="1">VLOOKUP(A2244,'Hospitalisation Details'!$A$1:$Q$2344,5,FALSE)</f>
        <v>Oct</v>
      </c>
      <c r="N2244" s="11">
        <f ca="1">VLOOKUP(A2244,'Hospitalisation Details'!$A$1:$Q$2344,6,FALSE)</f>
        <v>4</v>
      </c>
      <c r="O2244" s="17">
        <f ca="1">VLOOKUP(A2244,'Hospitalisation Details'!$A$1:$Q$2344,7,FALSE)</f>
        <v>29863</v>
      </c>
      <c r="P2244" s="11">
        <f ca="1">VLOOKUP(A2244,'Hospitalisation Details'!$A$1:$Q$2344,10,FALSE)</f>
        <v>40273.65</v>
      </c>
      <c r="Q2244" s="11" t="str">
        <f ca="1">VLOOKUP(A2244,'Hospitalisation Details'!$A$1:$Q$2344,12,FALSE)</f>
        <v>tier - 1</v>
      </c>
      <c r="R2244" s="11" t="str">
        <f ca="1">VLOOKUP(A2244,'Hospitalisation Details'!$A$1:$Q$2344,14,FALSE)</f>
        <v>tier - 3</v>
      </c>
      <c r="S2244" s="11">
        <f ca="1">VLOOKUP(A2244,'Hospitalisation Details'!$A$1:$Q$2344,17,FALSE)</f>
        <v>44</v>
      </c>
      <c r="T2244" s="11" t="str">
        <f ca="1">VLOOKUP(A2244,'Hospitalisation Details'!$A$1:$Q$2336,16,FALSE)</f>
        <v>R1013</v>
      </c>
    </row>
    <row r="2245" ht="15.5" spans="1:20">
      <c r="A2245" s="10" t="s">
        <v>7978</v>
      </c>
      <c r="B2245" s="11" t="str">
        <f>VLOOKUP(A2245,'Customer Names'!$H$6:$K$2340,3,FALSE)</f>
        <v>  Brian</v>
      </c>
      <c r="C2245" s="11">
        <f>VLOOKUP(A2245,'Medical Examinations'!$A$1:$L$2336,2,FALSE)</f>
        <v>24.39</v>
      </c>
      <c r="D2245" s="11">
        <f>VLOOKUP(A2245,'Medical Examinations'!$A$1:$L$2336,3,FALSE)</f>
        <v>6.24</v>
      </c>
      <c r="E2245" s="11" t="str">
        <f>VLOOKUP(A2245,'Medical Examinations'!$A$1:$L$2336,4,FALSE)</f>
        <v>No</v>
      </c>
      <c r="F2245" s="11" t="str">
        <f>VLOOKUP(A2245,'Medical Examinations'!$A$1:$L$2336,5,FALSE)</f>
        <v>No</v>
      </c>
      <c r="G2245" s="11" t="str">
        <f>VLOOKUP(A2245,'Medical Examinations'!$A$1:$L$2336,6,FALSE)</f>
        <v>No</v>
      </c>
      <c r="H2245" s="11">
        <f>VLOOKUP(A2245,'Medical Examinations'!$A$1:$L$2336,8,FALSE)</f>
        <v>1</v>
      </c>
      <c r="I2245" s="11" t="str">
        <f>VLOOKUP(A2245,'Medical Examinations'!$A$1:$L$2336,10,FALSE)</f>
        <v>No</v>
      </c>
      <c r="J2245" s="11" t="str">
        <f>VLOOKUP(A2245,'Medical Examinations'!$A$1:$L$2336,11,FALSE)</f>
        <v>Normal Weight</v>
      </c>
      <c r="K2245" s="11" t="str">
        <f>VLOOKUP(A2245,'Medical Examinations'!$A$1:$L$2336,12,FALSE)</f>
        <v>Prediabetes</v>
      </c>
      <c r="L2245" s="10">
        <f ca="1">VLOOKUP(A2245,'Hospitalisation Details'!$A$1:$Q$2344,3,FALSE)</f>
        <v>1977</v>
      </c>
      <c r="M2245" s="10" t="str">
        <f ca="1">VLOOKUP(A2245,'Hospitalisation Details'!$A$1:$Q$2344,5,FALSE)</f>
        <v>Jun</v>
      </c>
      <c r="N2245" s="11">
        <f ca="1">VLOOKUP(A2245,'Hospitalisation Details'!$A$1:$Q$2344,6,FALSE)</f>
        <v>27</v>
      </c>
      <c r="O2245" s="17">
        <f ca="1">VLOOKUP(A2245,'Hospitalisation Details'!$A$1:$Q$2344,7,FALSE)</f>
        <v>28303</v>
      </c>
      <c r="P2245" s="11">
        <f ca="1">VLOOKUP(A2245,'Hospitalisation Details'!$A$1:$Q$2344,10,FALSE)</f>
        <v>40284.38</v>
      </c>
      <c r="Q2245" s="11" t="str">
        <f ca="1">VLOOKUP(A2245,'Hospitalisation Details'!$A$1:$Q$2344,12,FALSE)</f>
        <v>tier - 1</v>
      </c>
      <c r="R2245" s="11" t="str">
        <f ca="1">VLOOKUP(A2245,'Hospitalisation Details'!$A$1:$Q$2344,14,FALSE)</f>
        <v>tier - 3</v>
      </c>
      <c r="S2245" s="11">
        <f ca="1">VLOOKUP(A2245,'Hospitalisation Details'!$A$1:$Q$2344,17,FALSE)</f>
        <v>48</v>
      </c>
      <c r="T2245" s="11" t="str">
        <f ca="1">VLOOKUP(A2245,'Hospitalisation Details'!$A$1:$Q$2336,16,FALSE)</f>
        <v>R1012</v>
      </c>
    </row>
    <row r="2246" ht="15.5" spans="1:20">
      <c r="A2246" s="10" t="s">
        <v>7982</v>
      </c>
      <c r="B2246" s="11" t="str">
        <f>VLOOKUP(A2246,'Customer Names'!$H$6:$K$2340,3,FALSE)</f>
        <v>  Katherine A</v>
      </c>
      <c r="C2246" s="11">
        <f>VLOOKUP(A2246,'Medical Examinations'!$A$1:$L$2336,2,FALSE)</f>
        <v>24.75</v>
      </c>
      <c r="D2246" s="11">
        <f>VLOOKUP(A2246,'Medical Examinations'!$A$1:$L$2336,3,FALSE)</f>
        <v>4.83</v>
      </c>
      <c r="E2246" s="11" t="str">
        <f>VLOOKUP(A2246,'Medical Examinations'!$A$1:$L$2336,4,FALSE)</f>
        <v>No</v>
      </c>
      <c r="F2246" s="11" t="str">
        <f>VLOOKUP(A2246,'Medical Examinations'!$A$1:$L$2336,5,FALSE)</f>
        <v>No</v>
      </c>
      <c r="G2246" s="11" t="str">
        <f>VLOOKUP(A2246,'Medical Examinations'!$A$1:$L$2336,6,FALSE)</f>
        <v>No</v>
      </c>
      <c r="H2246" s="11">
        <f>VLOOKUP(A2246,'Medical Examinations'!$A$1:$L$2336,8,FALSE)</f>
        <v>0</v>
      </c>
      <c r="I2246" s="11" t="str">
        <f>VLOOKUP(A2246,'Medical Examinations'!$A$1:$L$2336,10,FALSE)</f>
        <v>No</v>
      </c>
      <c r="J2246" s="11" t="str">
        <f>VLOOKUP(A2246,'Medical Examinations'!$A$1:$L$2336,11,FALSE)</f>
        <v>Normal Weight</v>
      </c>
      <c r="K2246" s="11" t="str">
        <f>VLOOKUP(A2246,'Medical Examinations'!$A$1:$L$2336,12,FALSE)</f>
        <v>Normal</v>
      </c>
      <c r="L2246" s="10">
        <f ca="1">VLOOKUP(A2246,'Hospitalisation Details'!$A$1:$Q$2344,3,FALSE)</f>
        <v>1962</v>
      </c>
      <c r="M2246" s="10" t="str">
        <f ca="1">VLOOKUP(A2246,'Hospitalisation Details'!$A$1:$Q$2344,5,FALSE)</f>
        <v>Sep</v>
      </c>
      <c r="N2246" s="11">
        <f ca="1">VLOOKUP(A2246,'Hospitalisation Details'!$A$1:$Q$2344,6,FALSE)</f>
        <v>4</v>
      </c>
      <c r="O2246" s="17">
        <f ca="1">VLOOKUP(A2246,'Hospitalisation Details'!$A$1:$Q$2344,7,FALSE)</f>
        <v>22893</v>
      </c>
      <c r="P2246" s="11">
        <f ca="1">VLOOKUP(A2246,'Hospitalisation Details'!$A$1:$Q$2344,10,FALSE)</f>
        <v>40309.93</v>
      </c>
      <c r="Q2246" s="11" t="str">
        <f ca="1">VLOOKUP(A2246,'Hospitalisation Details'!$A$1:$Q$2344,12,FALSE)</f>
        <v>tier - 1</v>
      </c>
      <c r="R2246" s="11" t="str">
        <f ca="1">VLOOKUP(A2246,'Hospitalisation Details'!$A$1:$Q$2344,14,FALSE)</f>
        <v>tier - 3</v>
      </c>
      <c r="S2246" s="11">
        <f ca="1">VLOOKUP(A2246,'Hospitalisation Details'!$A$1:$Q$2344,17,FALSE)</f>
        <v>63</v>
      </c>
      <c r="T2246" s="11" t="str">
        <f ca="1">VLOOKUP(A2246,'Hospitalisation Details'!$A$1:$Q$2336,16,FALSE)</f>
        <v>R1011</v>
      </c>
    </row>
    <row r="2247" ht="15.5" spans="1:20">
      <c r="A2247" s="10" t="s">
        <v>7985</v>
      </c>
      <c r="B2247" s="11" t="str">
        <f>VLOOKUP(A2247,'Customer Names'!$H$6:$K$2340,3,FALSE)</f>
        <v>  Melanie</v>
      </c>
      <c r="C2247" s="11">
        <f>VLOOKUP(A2247,'Medical Examinations'!$A$1:$L$2336,2,FALSE)</f>
        <v>20.88</v>
      </c>
      <c r="D2247" s="11">
        <f>VLOOKUP(A2247,'Medical Examinations'!$A$1:$L$2336,3,FALSE)</f>
        <v>7.4</v>
      </c>
      <c r="E2247" s="11" t="str">
        <f>VLOOKUP(A2247,'Medical Examinations'!$A$1:$L$2336,4,FALSE)</f>
        <v>No</v>
      </c>
      <c r="F2247" s="11" t="str">
        <f>VLOOKUP(A2247,'Medical Examinations'!$A$1:$L$2336,5,FALSE)</f>
        <v>No</v>
      </c>
      <c r="G2247" s="11" t="str">
        <f>VLOOKUP(A2247,'Medical Examinations'!$A$1:$L$2336,6,FALSE)</f>
        <v>No</v>
      </c>
      <c r="H2247" s="11">
        <f>VLOOKUP(A2247,'Medical Examinations'!$A$1:$L$2336,8,FALSE)</f>
        <v>0</v>
      </c>
      <c r="I2247" s="11" t="str">
        <f>VLOOKUP(A2247,'Medical Examinations'!$A$1:$L$2336,10,FALSE)</f>
        <v>No</v>
      </c>
      <c r="J2247" s="11" t="str">
        <f>VLOOKUP(A2247,'Medical Examinations'!$A$1:$L$2336,11,FALSE)</f>
        <v>Normal Weight</v>
      </c>
      <c r="K2247" s="11" t="str">
        <f>VLOOKUP(A2247,'Medical Examinations'!$A$1:$L$2336,12,FALSE)</f>
        <v>Diabetes</v>
      </c>
      <c r="L2247" s="10">
        <f ca="1">VLOOKUP(A2247,'Hospitalisation Details'!$A$1:$Q$2344,3,FALSE)</f>
        <v>1966</v>
      </c>
      <c r="M2247" s="10" t="str">
        <f ca="1">VLOOKUP(A2247,'Hospitalisation Details'!$A$1:$Q$2344,5,FALSE)</f>
        <v>Aug</v>
      </c>
      <c r="N2247" s="11">
        <f ca="1">VLOOKUP(A2247,'Hospitalisation Details'!$A$1:$Q$2344,6,FALSE)</f>
        <v>12</v>
      </c>
      <c r="O2247" s="17">
        <f ca="1">VLOOKUP(A2247,'Hospitalisation Details'!$A$1:$Q$2344,7,FALSE)</f>
        <v>24331</v>
      </c>
      <c r="P2247" s="11">
        <f ca="1">VLOOKUP(A2247,'Hospitalisation Details'!$A$1:$Q$2344,10,FALSE)</f>
        <v>40373.74</v>
      </c>
      <c r="Q2247" s="11" t="str">
        <f ca="1">VLOOKUP(A2247,'Hospitalisation Details'!$A$1:$Q$2344,12,FALSE)</f>
        <v>tier - 1</v>
      </c>
      <c r="R2247" s="11" t="str">
        <f ca="1">VLOOKUP(A2247,'Hospitalisation Details'!$A$1:$Q$2344,14,FALSE)</f>
        <v>tier - 3</v>
      </c>
      <c r="S2247" s="11">
        <f ca="1">VLOOKUP(A2247,'Hospitalisation Details'!$A$1:$Q$2344,17,FALSE)</f>
        <v>59</v>
      </c>
      <c r="T2247" s="11" t="str">
        <f ca="1">VLOOKUP(A2247,'Hospitalisation Details'!$A$1:$Q$2336,16,FALSE)</f>
        <v>R1011</v>
      </c>
    </row>
    <row r="2248" ht="15.5" spans="1:20">
      <c r="A2248" s="10" t="s">
        <v>7989</v>
      </c>
      <c r="B2248" s="11" t="str">
        <f>VLOOKUP(A2248,'Customer Names'!$H$6:$K$2340,3,FALSE)</f>
        <v>  Jessica</v>
      </c>
      <c r="C2248" s="11">
        <f>VLOOKUP(A2248,'Medical Examinations'!$A$1:$L$2336,2,FALSE)</f>
        <v>20.43</v>
      </c>
      <c r="D2248" s="11">
        <f>VLOOKUP(A2248,'Medical Examinations'!$A$1:$L$2336,3,FALSE)</f>
        <v>4.54</v>
      </c>
      <c r="E2248" s="11" t="str">
        <f>VLOOKUP(A2248,'Medical Examinations'!$A$1:$L$2336,4,FALSE)</f>
        <v>No</v>
      </c>
      <c r="F2248" s="11" t="str">
        <f>VLOOKUP(A2248,'Medical Examinations'!$A$1:$L$2336,5,FALSE)</f>
        <v>No</v>
      </c>
      <c r="G2248" s="11" t="str">
        <f>VLOOKUP(A2248,'Medical Examinations'!$A$1:$L$2336,6,FALSE)</f>
        <v>No</v>
      </c>
      <c r="H2248" s="11">
        <f>VLOOKUP(A2248,'Medical Examinations'!$A$1:$L$2336,8,FALSE)</f>
        <v>0</v>
      </c>
      <c r="I2248" s="11" t="str">
        <f>VLOOKUP(A2248,'Medical Examinations'!$A$1:$L$2336,10,FALSE)</f>
        <v>No</v>
      </c>
      <c r="J2248" s="11" t="str">
        <f>VLOOKUP(A2248,'Medical Examinations'!$A$1:$L$2336,11,FALSE)</f>
        <v>Normal Weight</v>
      </c>
      <c r="K2248" s="11" t="str">
        <f>VLOOKUP(A2248,'Medical Examinations'!$A$1:$L$2336,12,FALSE)</f>
        <v>Normal</v>
      </c>
      <c r="L2248" s="10">
        <f ca="1">VLOOKUP(A2248,'Hospitalisation Details'!$A$1:$Q$2344,3,FALSE)</f>
        <v>1985</v>
      </c>
      <c r="M2248" s="10" t="str">
        <f ca="1">VLOOKUP(A2248,'Hospitalisation Details'!$A$1:$Q$2344,5,FALSE)</f>
        <v>Nov</v>
      </c>
      <c r="N2248" s="11">
        <f ca="1">VLOOKUP(A2248,'Hospitalisation Details'!$A$1:$Q$2344,6,FALSE)</f>
        <v>3</v>
      </c>
      <c r="O2248" s="17">
        <f ca="1">VLOOKUP(A2248,'Hospitalisation Details'!$A$1:$Q$2344,7,FALSE)</f>
        <v>31354</v>
      </c>
      <c r="P2248" s="11">
        <f ca="1">VLOOKUP(A2248,'Hospitalisation Details'!$A$1:$Q$2344,10,FALSE)</f>
        <v>40419.02</v>
      </c>
      <c r="Q2248" s="11" t="str">
        <f ca="1">VLOOKUP(A2248,'Hospitalisation Details'!$A$1:$Q$2344,12,FALSE)</f>
        <v>tier - 1</v>
      </c>
      <c r="R2248" s="11" t="str">
        <f ca="1">VLOOKUP(A2248,'Hospitalisation Details'!$A$1:$Q$2344,14,FALSE)</f>
        <v>tier - 2</v>
      </c>
      <c r="S2248" s="11">
        <f ca="1">VLOOKUP(A2248,'Hospitalisation Details'!$A$1:$Q$2344,17,FALSE)</f>
        <v>40</v>
      </c>
      <c r="T2248" s="11" t="str">
        <f ca="1">VLOOKUP(A2248,'Hospitalisation Details'!$A$1:$Q$2336,16,FALSE)</f>
        <v>R1013</v>
      </c>
    </row>
    <row r="2249" ht="15.5" spans="1:20">
      <c r="A2249" s="10" t="s">
        <v>7991</v>
      </c>
      <c r="B2249" s="11" t="str">
        <f>VLOOKUP(A2249,'Customer Names'!$H$6:$K$2340,3,FALSE)</f>
        <v>  Eric S</v>
      </c>
      <c r="C2249" s="11">
        <f>VLOOKUP(A2249,'Medical Examinations'!$A$1:$L$2336,2,FALSE)</f>
        <v>15.18</v>
      </c>
      <c r="D2249" s="11">
        <f>VLOOKUP(A2249,'Medical Examinations'!$A$1:$L$2336,3,FALSE)</f>
        <v>11.11</v>
      </c>
      <c r="E2249" s="11" t="str">
        <f>VLOOKUP(A2249,'Medical Examinations'!$A$1:$L$2336,4,FALSE)</f>
        <v>No</v>
      </c>
      <c r="F2249" s="11" t="str">
        <f>VLOOKUP(A2249,'Medical Examinations'!$A$1:$L$2336,5,FALSE)</f>
        <v>No</v>
      </c>
      <c r="G2249" s="11" t="str">
        <f>VLOOKUP(A2249,'Medical Examinations'!$A$1:$L$2336,6,FALSE)</f>
        <v>No</v>
      </c>
      <c r="H2249" s="11">
        <f>VLOOKUP(A2249,'Medical Examinations'!$A$1:$L$2336,8,FALSE)</f>
        <v>0</v>
      </c>
      <c r="I2249" s="11" t="str">
        <f>VLOOKUP(A2249,'Medical Examinations'!$A$1:$L$2336,10,FALSE)</f>
        <v>No</v>
      </c>
      <c r="J2249" s="11" t="str">
        <f>VLOOKUP(A2249,'Medical Examinations'!$A$1:$L$2336,11,FALSE)</f>
        <v>Under Weight</v>
      </c>
      <c r="K2249" s="11" t="str">
        <f>VLOOKUP(A2249,'Medical Examinations'!$A$1:$L$2336,12,FALSE)</f>
        <v>Diabetes</v>
      </c>
      <c r="L2249" s="10">
        <f ca="1">VLOOKUP(A2249,'Hospitalisation Details'!$A$1:$Q$2344,3,FALSE)</f>
        <v>1975</v>
      </c>
      <c r="M2249" s="10" t="str">
        <f ca="1">VLOOKUP(A2249,'Hospitalisation Details'!$A$1:$Q$2344,5,FALSE)</f>
        <v>Jul</v>
      </c>
      <c r="N2249" s="11">
        <f ca="1">VLOOKUP(A2249,'Hospitalisation Details'!$A$1:$Q$2344,6,FALSE)</f>
        <v>10</v>
      </c>
      <c r="O2249" s="17">
        <f ca="1">VLOOKUP(A2249,'Hospitalisation Details'!$A$1:$Q$2344,7,FALSE)</f>
        <v>27585</v>
      </c>
      <c r="P2249" s="11">
        <f ca="1">VLOOKUP(A2249,'Hospitalisation Details'!$A$1:$Q$2344,10,FALSE)</f>
        <v>40590.55</v>
      </c>
      <c r="Q2249" s="11" t="str">
        <f ca="1">VLOOKUP(A2249,'Hospitalisation Details'!$A$1:$Q$2344,12,FALSE)</f>
        <v>tier - 1</v>
      </c>
      <c r="R2249" s="11" t="str">
        <f ca="1">VLOOKUP(A2249,'Hospitalisation Details'!$A$1:$Q$2344,14,FALSE)</f>
        <v>tier - 3</v>
      </c>
      <c r="S2249" s="11">
        <f ca="1">VLOOKUP(A2249,'Hospitalisation Details'!$A$1:$Q$2344,17,FALSE)</f>
        <v>50</v>
      </c>
      <c r="T2249" s="11" t="str">
        <f ca="1">VLOOKUP(A2249,'Hospitalisation Details'!$A$1:$Q$2336,16,FALSE)</f>
        <v>R1012</v>
      </c>
    </row>
    <row r="2250" ht="15.5" spans="1:20">
      <c r="A2250" s="10" t="s">
        <v>7994</v>
      </c>
      <c r="B2250" s="11" t="str">
        <f>VLOOKUP(A2250,'Customer Names'!$H$6:$K$2340,3,FALSE)</f>
        <v>  Joseph</v>
      </c>
      <c r="C2250" s="11">
        <f>VLOOKUP(A2250,'Medical Examinations'!$A$1:$L$2336,2,FALSE)</f>
        <v>15.12</v>
      </c>
      <c r="D2250" s="11">
        <f>VLOOKUP(A2250,'Medical Examinations'!$A$1:$L$2336,3,FALSE)</f>
        <v>4.03</v>
      </c>
      <c r="E2250" s="11" t="str">
        <f>VLOOKUP(A2250,'Medical Examinations'!$A$1:$L$2336,4,FALSE)</f>
        <v>yes</v>
      </c>
      <c r="F2250" s="11" t="str">
        <f>VLOOKUP(A2250,'Medical Examinations'!$A$1:$L$2336,5,FALSE)</f>
        <v>No</v>
      </c>
      <c r="G2250" s="11" t="str">
        <f>VLOOKUP(A2250,'Medical Examinations'!$A$1:$L$2336,6,FALSE)</f>
        <v>No</v>
      </c>
      <c r="H2250" s="11">
        <f>VLOOKUP(A2250,'Medical Examinations'!$A$1:$L$2336,8,FALSE)</f>
        <v>0</v>
      </c>
      <c r="I2250" s="11" t="str">
        <f>VLOOKUP(A2250,'Medical Examinations'!$A$1:$L$2336,10,FALSE)</f>
        <v>No</v>
      </c>
      <c r="J2250" s="11" t="str">
        <f>VLOOKUP(A2250,'Medical Examinations'!$A$1:$L$2336,11,FALSE)</f>
        <v>Under Weight</v>
      </c>
      <c r="K2250" s="11" t="str">
        <f>VLOOKUP(A2250,'Medical Examinations'!$A$1:$L$2336,12,FALSE)</f>
        <v>Normal</v>
      </c>
      <c r="L2250" s="10">
        <f ca="1">VLOOKUP(A2250,'Hospitalisation Details'!$A$1:$Q$2344,3,FALSE)</f>
        <v>1970</v>
      </c>
      <c r="M2250" s="10" t="str">
        <f ca="1">VLOOKUP(A2250,'Hospitalisation Details'!$A$1:$Q$2344,5,FALSE)</f>
        <v>Sep</v>
      </c>
      <c r="N2250" s="11">
        <f ca="1">VLOOKUP(A2250,'Hospitalisation Details'!$A$1:$Q$2344,6,FALSE)</f>
        <v>25</v>
      </c>
      <c r="O2250" s="17">
        <f ca="1">VLOOKUP(A2250,'Hospitalisation Details'!$A$1:$Q$2344,7,FALSE)</f>
        <v>25836</v>
      </c>
      <c r="P2250" s="11">
        <f ca="1">VLOOKUP(A2250,'Hospitalisation Details'!$A$1:$Q$2344,10,FALSE)</f>
        <v>40692.91</v>
      </c>
      <c r="Q2250" s="11" t="str">
        <f ca="1">VLOOKUP(A2250,'Hospitalisation Details'!$A$1:$Q$2344,12,FALSE)</f>
        <v>tier - 1</v>
      </c>
      <c r="R2250" s="11" t="str">
        <f ca="1">VLOOKUP(A2250,'Hospitalisation Details'!$A$1:$Q$2344,14,FALSE)</f>
        <v>tier - 1</v>
      </c>
      <c r="S2250" s="11">
        <f ca="1">VLOOKUP(A2250,'Hospitalisation Details'!$A$1:$Q$2344,17,FALSE)</f>
        <v>55</v>
      </c>
      <c r="T2250" s="11" t="str">
        <f ca="1">VLOOKUP(A2250,'Hospitalisation Details'!$A$1:$Q$2336,16,FALSE)</f>
        <v>R1011</v>
      </c>
    </row>
    <row r="2251" ht="15.5" spans="1:20">
      <c r="A2251" s="10" t="s">
        <v>7996</v>
      </c>
      <c r="B2251" s="11" t="str">
        <f>VLOOKUP(A2251,'Customer Names'!$H$6:$K$2340,3,FALSE)</f>
        <v>  Mary</v>
      </c>
      <c r="C2251" s="11">
        <f>VLOOKUP(A2251,'Medical Examinations'!$A$1:$L$2336,2,FALSE)</f>
        <v>23.88</v>
      </c>
      <c r="D2251" s="11">
        <f>VLOOKUP(A2251,'Medical Examinations'!$A$1:$L$2336,3,FALSE)</f>
        <v>4.51</v>
      </c>
      <c r="E2251" s="11" t="str">
        <f>VLOOKUP(A2251,'Medical Examinations'!$A$1:$L$2336,4,FALSE)</f>
        <v>No</v>
      </c>
      <c r="F2251" s="11" t="str">
        <f>VLOOKUP(A2251,'Medical Examinations'!$A$1:$L$2336,5,FALSE)</f>
        <v>No</v>
      </c>
      <c r="G2251" s="11" t="str">
        <f>VLOOKUP(A2251,'Medical Examinations'!$A$1:$L$2336,6,FALSE)</f>
        <v>No</v>
      </c>
      <c r="H2251" s="11">
        <f>VLOOKUP(A2251,'Medical Examinations'!$A$1:$L$2336,8,FALSE)</f>
        <v>1</v>
      </c>
      <c r="I2251" s="11" t="str">
        <f>VLOOKUP(A2251,'Medical Examinations'!$A$1:$L$2336,10,FALSE)</f>
        <v>No</v>
      </c>
      <c r="J2251" s="11" t="str">
        <f>VLOOKUP(A2251,'Medical Examinations'!$A$1:$L$2336,11,FALSE)</f>
        <v>Normal Weight</v>
      </c>
      <c r="K2251" s="11" t="str">
        <f>VLOOKUP(A2251,'Medical Examinations'!$A$1:$L$2336,12,FALSE)</f>
        <v>Normal</v>
      </c>
      <c r="L2251" s="10">
        <f ca="1">VLOOKUP(A2251,'Hospitalisation Details'!$A$1:$Q$2344,3,FALSE)</f>
        <v>1976</v>
      </c>
      <c r="M2251" s="10" t="str">
        <f ca="1">VLOOKUP(A2251,'Hospitalisation Details'!$A$1:$Q$2344,5,FALSE)</f>
        <v>Dec</v>
      </c>
      <c r="N2251" s="11">
        <f ca="1">VLOOKUP(A2251,'Hospitalisation Details'!$A$1:$Q$2344,6,FALSE)</f>
        <v>26</v>
      </c>
      <c r="O2251" s="17">
        <f ca="1">VLOOKUP(A2251,'Hospitalisation Details'!$A$1:$Q$2344,7,FALSE)</f>
        <v>28120</v>
      </c>
      <c r="P2251" s="11">
        <f ca="1">VLOOKUP(A2251,'Hospitalisation Details'!$A$1:$Q$2344,10,FALSE)</f>
        <v>40720.55</v>
      </c>
      <c r="Q2251" s="11" t="str">
        <f ca="1">VLOOKUP(A2251,'Hospitalisation Details'!$A$1:$Q$2344,12,FALSE)</f>
        <v>tier - 1</v>
      </c>
      <c r="R2251" s="11" t="str">
        <f ca="1">VLOOKUP(A2251,'Hospitalisation Details'!$A$1:$Q$2344,14,FALSE)</f>
        <v>tier - 3</v>
      </c>
      <c r="S2251" s="11">
        <f ca="1">VLOOKUP(A2251,'Hospitalisation Details'!$A$1:$Q$2344,17,FALSE)</f>
        <v>48</v>
      </c>
      <c r="T2251" s="11" t="str">
        <f ca="1">VLOOKUP(A2251,'Hospitalisation Details'!$A$1:$Q$2336,16,FALSE)</f>
        <v>R1012</v>
      </c>
    </row>
    <row r="2252" ht="15.5" spans="1:20">
      <c r="A2252" s="10" t="s">
        <v>7999</v>
      </c>
      <c r="B2252" s="11" t="str">
        <f>VLOOKUP(A2252,'Customer Names'!$H$6:$K$2340,3,FALSE)</f>
        <v>  Natalie</v>
      </c>
      <c r="C2252" s="11">
        <f>VLOOKUP(A2252,'Medical Examinations'!$A$1:$L$2336,2,FALSE)</f>
        <v>16.13</v>
      </c>
      <c r="D2252" s="11">
        <f>VLOOKUP(A2252,'Medical Examinations'!$A$1:$L$2336,3,FALSE)</f>
        <v>5.56</v>
      </c>
      <c r="E2252" s="11" t="str">
        <f>VLOOKUP(A2252,'Medical Examinations'!$A$1:$L$2336,4,FALSE)</f>
        <v>No</v>
      </c>
      <c r="F2252" s="11" t="str">
        <f>VLOOKUP(A2252,'Medical Examinations'!$A$1:$L$2336,5,FALSE)</f>
        <v>yes</v>
      </c>
      <c r="G2252" s="11" t="str">
        <f>VLOOKUP(A2252,'Medical Examinations'!$A$1:$L$2336,6,FALSE)</f>
        <v>No</v>
      </c>
      <c r="H2252" s="11">
        <f>VLOOKUP(A2252,'Medical Examinations'!$A$1:$L$2336,8,FALSE)</f>
        <v>1</v>
      </c>
      <c r="I2252" s="11" t="str">
        <f>VLOOKUP(A2252,'Medical Examinations'!$A$1:$L$2336,10,FALSE)</f>
        <v>No</v>
      </c>
      <c r="J2252" s="11" t="str">
        <f>VLOOKUP(A2252,'Medical Examinations'!$A$1:$L$2336,11,FALSE)</f>
        <v>Under Weight</v>
      </c>
      <c r="K2252" s="11" t="str">
        <f>VLOOKUP(A2252,'Medical Examinations'!$A$1:$L$2336,12,FALSE)</f>
        <v>Normal</v>
      </c>
      <c r="L2252" s="10">
        <f ca="1">VLOOKUP(A2252,'Hospitalisation Details'!$A$1:$Q$2344,3,FALSE)</f>
        <v>1972</v>
      </c>
      <c r="M2252" s="10" t="str">
        <f ca="1">VLOOKUP(A2252,'Hospitalisation Details'!$A$1:$Q$2344,5,FALSE)</f>
        <v>Jun</v>
      </c>
      <c r="N2252" s="11">
        <f ca="1">VLOOKUP(A2252,'Hospitalisation Details'!$A$1:$Q$2344,6,FALSE)</f>
        <v>10</v>
      </c>
      <c r="O2252" s="17">
        <f ca="1">VLOOKUP(A2252,'Hospitalisation Details'!$A$1:$Q$2344,7,FALSE)</f>
        <v>26460</v>
      </c>
      <c r="P2252" s="11">
        <f ca="1">VLOOKUP(A2252,'Hospitalisation Details'!$A$1:$Q$2344,10,FALSE)</f>
        <v>40817.85</v>
      </c>
      <c r="Q2252" s="11" t="str">
        <f ca="1">VLOOKUP(A2252,'Hospitalisation Details'!$A$1:$Q$2344,12,FALSE)</f>
        <v>tier - 1</v>
      </c>
      <c r="R2252" s="11" t="str">
        <f ca="1">VLOOKUP(A2252,'Hospitalisation Details'!$A$1:$Q$2344,14,FALSE)</f>
        <v>tier - 3</v>
      </c>
      <c r="S2252" s="11">
        <f ca="1">VLOOKUP(A2252,'Hospitalisation Details'!$A$1:$Q$2344,17,FALSE)</f>
        <v>53</v>
      </c>
      <c r="T2252" s="11" t="str">
        <f ca="1">VLOOKUP(A2252,'Hospitalisation Details'!$A$1:$Q$2336,16,FALSE)</f>
        <v>R1011</v>
      </c>
    </row>
    <row r="2253" ht="15.5" spans="1:20">
      <c r="A2253" s="10" t="s">
        <v>8002</v>
      </c>
      <c r="B2253" s="11" t="str">
        <f>VLOOKUP(A2253,'Customer Names'!$H$6:$K$2340,3,FALSE)</f>
        <v>  Christopher</v>
      </c>
      <c r="C2253" s="11">
        <f>VLOOKUP(A2253,'Medical Examinations'!$A$1:$L$2336,2,FALSE)</f>
        <v>24.09</v>
      </c>
      <c r="D2253" s="11">
        <f>VLOOKUP(A2253,'Medical Examinations'!$A$1:$L$2336,3,FALSE)</f>
        <v>4.1</v>
      </c>
      <c r="E2253" s="11" t="str">
        <f>VLOOKUP(A2253,'Medical Examinations'!$A$1:$L$2336,4,FALSE)</f>
        <v>No</v>
      </c>
      <c r="F2253" s="11" t="str">
        <f>VLOOKUP(A2253,'Medical Examinations'!$A$1:$L$2336,5,FALSE)</f>
        <v>yes</v>
      </c>
      <c r="G2253" s="11" t="str">
        <f>VLOOKUP(A2253,'Medical Examinations'!$A$1:$L$2336,6,FALSE)</f>
        <v>No</v>
      </c>
      <c r="H2253" s="11">
        <f>VLOOKUP(A2253,'Medical Examinations'!$A$1:$L$2336,8,FALSE)</f>
        <v>1</v>
      </c>
      <c r="I2253" s="11" t="str">
        <f>VLOOKUP(A2253,'Medical Examinations'!$A$1:$L$2336,10,FALSE)</f>
        <v>No</v>
      </c>
      <c r="J2253" s="11" t="str">
        <f>VLOOKUP(A2253,'Medical Examinations'!$A$1:$L$2336,11,FALSE)</f>
        <v>Normal Weight</v>
      </c>
      <c r="K2253" s="11" t="str">
        <f>VLOOKUP(A2253,'Medical Examinations'!$A$1:$L$2336,12,FALSE)</f>
        <v>Normal</v>
      </c>
      <c r="L2253" s="10">
        <f ca="1">VLOOKUP(A2253,'Hospitalisation Details'!$A$1:$Q$2344,3,FALSE)</f>
        <v>1999</v>
      </c>
      <c r="M2253" s="10" t="str">
        <f ca="1">VLOOKUP(A2253,'Hospitalisation Details'!$A$1:$Q$2344,5,FALSE)</f>
        <v>Jul</v>
      </c>
      <c r="N2253" s="11">
        <f ca="1">VLOOKUP(A2253,'Hospitalisation Details'!$A$1:$Q$2344,6,FALSE)</f>
        <v>2</v>
      </c>
      <c r="O2253" s="17">
        <f ca="1">VLOOKUP(A2253,'Hospitalisation Details'!$A$1:$Q$2344,7,FALSE)</f>
        <v>36343</v>
      </c>
      <c r="P2253" s="11">
        <f ca="1">VLOOKUP(A2253,'Hospitalisation Details'!$A$1:$Q$2344,10,FALSE)</f>
        <v>40904.2</v>
      </c>
      <c r="Q2253" s="11" t="str">
        <f ca="1">VLOOKUP(A2253,'Hospitalisation Details'!$A$1:$Q$2344,12,FALSE)</f>
        <v>tier - 1</v>
      </c>
      <c r="R2253" s="11" t="str">
        <f ca="1">VLOOKUP(A2253,'Hospitalisation Details'!$A$1:$Q$2344,14,FALSE)</f>
        <v>tier - 1</v>
      </c>
      <c r="S2253" s="11">
        <f ca="1">VLOOKUP(A2253,'Hospitalisation Details'!$A$1:$Q$2344,17,FALSE)</f>
        <v>26</v>
      </c>
      <c r="T2253" s="11" t="str">
        <f ca="1">VLOOKUP(A2253,'Hospitalisation Details'!$A$1:$Q$2336,16,FALSE)</f>
        <v>R1024</v>
      </c>
    </row>
    <row r="2254" ht="15.5" spans="1:20">
      <c r="A2254" s="10" t="s">
        <v>8006</v>
      </c>
      <c r="B2254" s="11" t="str">
        <f>VLOOKUP(A2254,'Customer Names'!$H$6:$K$2340,3,FALSE)</f>
        <v>  Sonja</v>
      </c>
      <c r="C2254" s="11">
        <f>VLOOKUP(A2254,'Medical Examinations'!$A$1:$L$2336,2,FALSE)</f>
        <v>19.43</v>
      </c>
      <c r="D2254" s="11">
        <f>VLOOKUP(A2254,'Medical Examinations'!$A$1:$L$2336,3,FALSE)</f>
        <v>5.85</v>
      </c>
      <c r="E2254" s="11" t="str">
        <f>VLOOKUP(A2254,'Medical Examinations'!$A$1:$L$2336,4,FALSE)</f>
        <v>No</v>
      </c>
      <c r="F2254" s="11" t="str">
        <f>VLOOKUP(A2254,'Medical Examinations'!$A$1:$L$2336,5,FALSE)</f>
        <v>yes</v>
      </c>
      <c r="G2254" s="11" t="str">
        <f>VLOOKUP(A2254,'Medical Examinations'!$A$1:$L$2336,6,FALSE)</f>
        <v>No</v>
      </c>
      <c r="H2254" s="11">
        <f>VLOOKUP(A2254,'Medical Examinations'!$A$1:$L$2336,8,FALSE)</f>
        <v>1</v>
      </c>
      <c r="I2254" s="11" t="str">
        <f>VLOOKUP(A2254,'Medical Examinations'!$A$1:$L$2336,10,FALSE)</f>
        <v>No</v>
      </c>
      <c r="J2254" s="11" t="str">
        <f>VLOOKUP(A2254,'Medical Examinations'!$A$1:$L$2336,11,FALSE)</f>
        <v>Normal Weight</v>
      </c>
      <c r="K2254" s="11" t="str">
        <f>VLOOKUP(A2254,'Medical Examinations'!$A$1:$L$2336,12,FALSE)</f>
        <v>Prediabetes</v>
      </c>
      <c r="L2254" s="10">
        <f ca="1">VLOOKUP(A2254,'Hospitalisation Details'!$A$1:$Q$2344,3,FALSE)</f>
        <v>1992</v>
      </c>
      <c r="M2254" s="10" t="str">
        <f ca="1">VLOOKUP(A2254,'Hospitalisation Details'!$A$1:$Q$2344,5,FALSE)</f>
        <v>Aug</v>
      </c>
      <c r="N2254" s="11">
        <f ca="1">VLOOKUP(A2254,'Hospitalisation Details'!$A$1:$Q$2344,6,FALSE)</f>
        <v>4</v>
      </c>
      <c r="O2254" s="17">
        <f ca="1">VLOOKUP(A2254,'Hospitalisation Details'!$A$1:$Q$2344,7,FALSE)</f>
        <v>33820</v>
      </c>
      <c r="P2254" s="11">
        <f ca="1">VLOOKUP(A2254,'Hospitalisation Details'!$A$1:$Q$2344,10,FALSE)</f>
        <v>40932.43</v>
      </c>
      <c r="Q2254" s="11" t="str">
        <f ca="1">VLOOKUP(A2254,'Hospitalisation Details'!$A$1:$Q$2344,12,FALSE)</f>
        <v>tier - 1</v>
      </c>
      <c r="R2254" s="11" t="str">
        <f ca="1">VLOOKUP(A2254,'Hospitalisation Details'!$A$1:$Q$2344,14,FALSE)</f>
        <v>tier - 2</v>
      </c>
      <c r="S2254" s="11">
        <f ca="1">VLOOKUP(A2254,'Hospitalisation Details'!$A$1:$Q$2344,17,FALSE)</f>
        <v>33</v>
      </c>
      <c r="T2254" s="11" t="str">
        <f ca="1">VLOOKUP(A2254,'Hospitalisation Details'!$A$1:$Q$2336,16,FALSE)</f>
        <v>R1013</v>
      </c>
    </row>
    <row r="2255" ht="15.5" spans="1:20">
      <c r="A2255" s="10" t="s">
        <v>8009</v>
      </c>
      <c r="B2255" s="11" t="str">
        <f>VLOOKUP(A2255,'Customer Names'!$H$6:$K$2340,3,FALSE)</f>
        <v>  Alexandra</v>
      </c>
      <c r="C2255" s="11">
        <f>VLOOKUP(A2255,'Medical Examinations'!$A$1:$L$2336,2,FALSE)</f>
        <v>15.22</v>
      </c>
      <c r="D2255" s="11">
        <f>VLOOKUP(A2255,'Medical Examinations'!$A$1:$L$2336,3,FALSE)</f>
        <v>4.92</v>
      </c>
      <c r="E2255" s="11" t="str">
        <f>VLOOKUP(A2255,'Medical Examinations'!$A$1:$L$2336,4,FALSE)</f>
        <v>yes</v>
      </c>
      <c r="F2255" s="11" t="str">
        <f>VLOOKUP(A2255,'Medical Examinations'!$A$1:$L$2336,5,FALSE)</f>
        <v>No</v>
      </c>
      <c r="G2255" s="11" t="str">
        <f>VLOOKUP(A2255,'Medical Examinations'!$A$1:$L$2336,6,FALSE)</f>
        <v>Yes</v>
      </c>
      <c r="H2255" s="11">
        <f>VLOOKUP(A2255,'Medical Examinations'!$A$1:$L$2336,8,FALSE)</f>
        <v>1</v>
      </c>
      <c r="I2255" s="11" t="str">
        <f>VLOOKUP(A2255,'Medical Examinations'!$A$1:$L$2336,10,FALSE)</f>
        <v>No</v>
      </c>
      <c r="J2255" s="11" t="str">
        <f>VLOOKUP(A2255,'Medical Examinations'!$A$1:$L$2336,11,FALSE)</f>
        <v>Under Weight</v>
      </c>
      <c r="K2255" s="11" t="str">
        <f>VLOOKUP(A2255,'Medical Examinations'!$A$1:$L$2336,12,FALSE)</f>
        <v>Normal</v>
      </c>
      <c r="L2255" s="10">
        <f ca="1">VLOOKUP(A2255,'Hospitalisation Details'!$A$1:$Q$2344,3,FALSE)</f>
        <v>1979</v>
      </c>
      <c r="M2255" s="10" t="str">
        <f ca="1">VLOOKUP(A2255,'Hospitalisation Details'!$A$1:$Q$2344,5,FALSE)</f>
        <v>Sep</v>
      </c>
      <c r="N2255" s="11">
        <f ca="1">VLOOKUP(A2255,'Hospitalisation Details'!$A$1:$Q$2344,6,FALSE)</f>
        <v>16</v>
      </c>
      <c r="O2255" s="17">
        <f ca="1">VLOOKUP(A2255,'Hospitalisation Details'!$A$1:$Q$2344,7,FALSE)</f>
        <v>29114</v>
      </c>
      <c r="P2255" s="11">
        <f ca="1">VLOOKUP(A2255,'Hospitalisation Details'!$A$1:$Q$2344,10,FALSE)</f>
        <v>40941.29</v>
      </c>
      <c r="Q2255" s="11" t="str">
        <f ca="1">VLOOKUP(A2255,'Hospitalisation Details'!$A$1:$Q$2344,12,FALSE)</f>
        <v>tier - 1</v>
      </c>
      <c r="R2255" s="11" t="str">
        <f ca="1">VLOOKUP(A2255,'Hospitalisation Details'!$A$1:$Q$2344,14,FALSE)</f>
        <v>tier - 2</v>
      </c>
      <c r="S2255" s="11">
        <f ca="1">VLOOKUP(A2255,'Hospitalisation Details'!$A$1:$Q$2344,17,FALSE)</f>
        <v>46</v>
      </c>
      <c r="T2255" s="11" t="str">
        <f ca="1">VLOOKUP(A2255,'Hospitalisation Details'!$A$1:$Q$2336,16,FALSE)</f>
        <v>R1013</v>
      </c>
    </row>
    <row r="2256" ht="15.5" spans="1:20">
      <c r="A2256" s="10" t="s">
        <v>8012</v>
      </c>
      <c r="B2256" s="11" t="str">
        <f>VLOOKUP(A2256,'Customer Names'!$H$6:$K$2340,3,FALSE)</f>
        <v>  Martha L</v>
      </c>
      <c r="C2256" s="11">
        <f>VLOOKUP(A2256,'Medical Examinations'!$A$1:$L$2336,2,FALSE)</f>
        <v>20.72</v>
      </c>
      <c r="D2256" s="11">
        <f>VLOOKUP(A2256,'Medical Examinations'!$A$1:$L$2336,3,FALSE)</f>
        <v>9.46</v>
      </c>
      <c r="E2256" s="11" t="str">
        <f>VLOOKUP(A2256,'Medical Examinations'!$A$1:$L$2336,4,FALSE)</f>
        <v>No</v>
      </c>
      <c r="F2256" s="11" t="str">
        <f>VLOOKUP(A2256,'Medical Examinations'!$A$1:$L$2336,5,FALSE)</f>
        <v>No</v>
      </c>
      <c r="G2256" s="11" t="str">
        <f>VLOOKUP(A2256,'Medical Examinations'!$A$1:$L$2336,6,FALSE)</f>
        <v>No</v>
      </c>
      <c r="H2256" s="11">
        <f>VLOOKUP(A2256,'Medical Examinations'!$A$1:$L$2336,8,FALSE)</f>
        <v>0</v>
      </c>
      <c r="I2256" s="11" t="str">
        <f>VLOOKUP(A2256,'Medical Examinations'!$A$1:$L$2336,10,FALSE)</f>
        <v>No</v>
      </c>
      <c r="J2256" s="11" t="str">
        <f>VLOOKUP(A2256,'Medical Examinations'!$A$1:$L$2336,11,FALSE)</f>
        <v>Normal Weight</v>
      </c>
      <c r="K2256" s="11" t="str">
        <f>VLOOKUP(A2256,'Medical Examinations'!$A$1:$L$2336,12,FALSE)</f>
        <v>Diabetes</v>
      </c>
      <c r="L2256" s="10">
        <f ca="1">VLOOKUP(A2256,'Hospitalisation Details'!$A$1:$Q$2344,3,FALSE)</f>
        <v>1983</v>
      </c>
      <c r="M2256" s="10" t="str">
        <f ca="1">VLOOKUP(A2256,'Hospitalisation Details'!$A$1:$Q$2344,5,FALSE)</f>
        <v>Sep</v>
      </c>
      <c r="N2256" s="11">
        <f ca="1">VLOOKUP(A2256,'Hospitalisation Details'!$A$1:$Q$2344,6,FALSE)</f>
        <v>8</v>
      </c>
      <c r="O2256" s="17">
        <f ca="1">VLOOKUP(A2256,'Hospitalisation Details'!$A$1:$Q$2344,7,FALSE)</f>
        <v>30567</v>
      </c>
      <c r="P2256" s="11">
        <f ca="1">VLOOKUP(A2256,'Hospitalisation Details'!$A$1:$Q$2344,10,FALSE)</f>
        <v>40961.29</v>
      </c>
      <c r="Q2256" s="11" t="str">
        <f ca="1">VLOOKUP(A2256,'Hospitalisation Details'!$A$1:$Q$2344,12,FALSE)</f>
        <v>tier - 1</v>
      </c>
      <c r="R2256" s="11" t="str">
        <f ca="1">VLOOKUP(A2256,'Hospitalisation Details'!$A$1:$Q$2344,14,FALSE)</f>
        <v>tier - 2</v>
      </c>
      <c r="S2256" s="11">
        <f ca="1">VLOOKUP(A2256,'Hospitalisation Details'!$A$1:$Q$2344,17,FALSE)</f>
        <v>42</v>
      </c>
      <c r="T2256" s="11" t="str">
        <f ca="1">VLOOKUP(A2256,'Hospitalisation Details'!$A$1:$Q$2336,16,FALSE)</f>
        <v>R1011</v>
      </c>
    </row>
    <row r="2257" ht="15.5" spans="1:20">
      <c r="A2257" s="10" t="s">
        <v>8015</v>
      </c>
      <c r="B2257" s="11" t="str">
        <f>VLOOKUP(A2257,'Customer Names'!$H$6:$K$2340,3,FALSE)</f>
        <v>  Ryan C</v>
      </c>
      <c r="C2257" s="11">
        <f>VLOOKUP(A2257,'Medical Examinations'!$A$1:$L$2336,2,FALSE)</f>
        <v>35.4</v>
      </c>
      <c r="D2257" s="11">
        <f>VLOOKUP(A2257,'Medical Examinations'!$A$1:$L$2336,3,FALSE)</f>
        <v>5.94</v>
      </c>
      <c r="E2257" s="11" t="str">
        <f>VLOOKUP(A2257,'Medical Examinations'!$A$1:$L$2336,4,FALSE)</f>
        <v>No</v>
      </c>
      <c r="F2257" s="11" t="str">
        <f>VLOOKUP(A2257,'Medical Examinations'!$A$1:$L$2336,5,FALSE)</f>
        <v>No</v>
      </c>
      <c r="G2257" s="11" t="str">
        <f>VLOOKUP(A2257,'Medical Examinations'!$A$1:$L$2336,6,FALSE)</f>
        <v>Yes</v>
      </c>
      <c r="H2257" s="11">
        <f>VLOOKUP(A2257,'Medical Examinations'!$A$1:$L$2336,8,FALSE)</f>
        <v>1</v>
      </c>
      <c r="I2257" s="11" t="str">
        <f>VLOOKUP(A2257,'Medical Examinations'!$A$1:$L$2336,10,FALSE)</f>
        <v>No</v>
      </c>
      <c r="J2257" s="11" t="str">
        <f>VLOOKUP(A2257,'Medical Examinations'!$A$1:$L$2336,11,FALSE)</f>
        <v>Obesity</v>
      </c>
      <c r="K2257" s="11" t="str">
        <f>VLOOKUP(A2257,'Medical Examinations'!$A$1:$L$2336,12,FALSE)</f>
        <v>Prediabetes</v>
      </c>
      <c r="L2257" s="10">
        <f ca="1">VLOOKUP(A2257,'Hospitalisation Details'!$A$1:$Q$2344,3,FALSE)</f>
        <v>1974</v>
      </c>
      <c r="M2257" s="10" t="str">
        <f ca="1">VLOOKUP(A2257,'Hospitalisation Details'!$A$1:$Q$2344,5,FALSE)</f>
        <v>Jun</v>
      </c>
      <c r="N2257" s="11">
        <f ca="1">VLOOKUP(A2257,'Hospitalisation Details'!$A$1:$Q$2344,6,FALSE)</f>
        <v>5</v>
      </c>
      <c r="O2257" s="17">
        <f ca="1">VLOOKUP(A2257,'Hospitalisation Details'!$A$1:$Q$2344,7,FALSE)</f>
        <v>27185</v>
      </c>
      <c r="P2257" s="11">
        <f ca="1">VLOOKUP(A2257,'Hospitalisation Details'!$A$1:$Q$2344,10,FALSE)</f>
        <v>40974.16</v>
      </c>
      <c r="Q2257" s="11" t="str">
        <f ca="1">VLOOKUP(A2257,'Hospitalisation Details'!$A$1:$Q$2344,12,FALSE)</f>
        <v>tier - 1</v>
      </c>
      <c r="R2257" s="11" t="str">
        <f ca="1">VLOOKUP(A2257,'Hospitalisation Details'!$A$1:$Q$2344,14,FALSE)</f>
        <v>tier - 2</v>
      </c>
      <c r="S2257" s="11">
        <f ca="1">VLOOKUP(A2257,'Hospitalisation Details'!$A$1:$Q$2344,17,FALSE)</f>
        <v>51</v>
      </c>
      <c r="T2257" s="11" t="str">
        <f ca="1">VLOOKUP(A2257,'Hospitalisation Details'!$A$1:$Q$2336,16,FALSE)</f>
        <v>R1013</v>
      </c>
    </row>
    <row r="2258" ht="15.5" spans="1:20">
      <c r="A2258" s="10" t="s">
        <v>8018</v>
      </c>
      <c r="B2258" s="11" t="str">
        <f>VLOOKUP(A2258,'Customer Names'!$H$6:$K$2340,3,FALSE)</f>
        <v>  Cliff</v>
      </c>
      <c r="C2258" s="11">
        <f>VLOOKUP(A2258,'Medical Examinations'!$A$1:$L$2336,2,FALSE)</f>
        <v>34.4</v>
      </c>
      <c r="D2258" s="11">
        <f>VLOOKUP(A2258,'Medical Examinations'!$A$1:$L$2336,3,FALSE)</f>
        <v>5.7</v>
      </c>
      <c r="E2258" s="11" t="str">
        <f>VLOOKUP(A2258,'Medical Examinations'!$A$1:$L$2336,4,FALSE)</f>
        <v>No</v>
      </c>
      <c r="F2258" s="11" t="str">
        <f>VLOOKUP(A2258,'Medical Examinations'!$A$1:$L$2336,5,FALSE)</f>
        <v>No</v>
      </c>
      <c r="G2258" s="11" t="str">
        <f>VLOOKUP(A2258,'Medical Examinations'!$A$1:$L$2336,6,FALSE)</f>
        <v>Yes</v>
      </c>
      <c r="H2258" s="11">
        <f>VLOOKUP(A2258,'Medical Examinations'!$A$1:$L$2336,8,FALSE)</f>
        <v>1</v>
      </c>
      <c r="I2258" s="11" t="str">
        <f>VLOOKUP(A2258,'Medical Examinations'!$A$1:$L$2336,10,FALSE)</f>
        <v>No</v>
      </c>
      <c r="J2258" s="11" t="str">
        <f>VLOOKUP(A2258,'Medical Examinations'!$A$1:$L$2336,11,FALSE)</f>
        <v>Obesity</v>
      </c>
      <c r="K2258" s="11" t="str">
        <f>VLOOKUP(A2258,'Medical Examinations'!$A$1:$L$2336,12,FALSE)</f>
        <v>Prediabetes</v>
      </c>
      <c r="L2258" s="10">
        <f ca="1">VLOOKUP(A2258,'Hospitalisation Details'!$A$1:$Q$2344,3,FALSE)</f>
        <v>1979</v>
      </c>
      <c r="M2258" s="10" t="str">
        <f ca="1">VLOOKUP(A2258,'Hospitalisation Details'!$A$1:$Q$2344,5,FALSE)</f>
        <v>Oct</v>
      </c>
      <c r="N2258" s="11">
        <f ca="1">VLOOKUP(A2258,'Hospitalisation Details'!$A$1:$Q$2344,6,FALSE)</f>
        <v>11</v>
      </c>
      <c r="O2258" s="17">
        <f ca="1">VLOOKUP(A2258,'Hospitalisation Details'!$A$1:$Q$2344,7,FALSE)</f>
        <v>29139</v>
      </c>
      <c r="P2258" s="11">
        <f ca="1">VLOOKUP(A2258,'Hospitalisation Details'!$A$1:$Q$2344,10,FALSE)</f>
        <v>41034.22</v>
      </c>
      <c r="Q2258" s="11" t="str">
        <f ca="1">VLOOKUP(A2258,'Hospitalisation Details'!$A$1:$Q$2344,12,FALSE)</f>
        <v>tier - 1</v>
      </c>
      <c r="R2258" s="11" t="str">
        <f ca="1">VLOOKUP(A2258,'Hospitalisation Details'!$A$1:$Q$2344,14,FALSE)</f>
        <v>tier - 3</v>
      </c>
      <c r="S2258" s="11">
        <f ca="1">VLOOKUP(A2258,'Hospitalisation Details'!$A$1:$Q$2344,17,FALSE)</f>
        <v>46</v>
      </c>
      <c r="T2258" s="11" t="str">
        <f ca="1">VLOOKUP(A2258,'Hospitalisation Details'!$A$1:$Q$2336,16,FALSE)</f>
        <v>R1017</v>
      </c>
    </row>
    <row r="2259" ht="15.5" spans="1:20">
      <c r="A2259" s="10" t="s">
        <v>8022</v>
      </c>
      <c r="B2259" s="11" t="str">
        <f>VLOOKUP(A2259,'Customer Names'!$H$6:$K$2340,3,FALSE)</f>
        <v>  Blue</v>
      </c>
      <c r="C2259" s="11">
        <f>VLOOKUP(A2259,'Medical Examinations'!$A$1:$L$2336,2,FALSE)</f>
        <v>34.1</v>
      </c>
      <c r="D2259" s="11">
        <f>VLOOKUP(A2259,'Medical Examinations'!$A$1:$L$2336,3,FALSE)</f>
        <v>4.13</v>
      </c>
      <c r="E2259" s="11" t="str">
        <f>VLOOKUP(A2259,'Medical Examinations'!$A$1:$L$2336,4,FALSE)</f>
        <v>No</v>
      </c>
      <c r="F2259" s="11" t="str">
        <f>VLOOKUP(A2259,'Medical Examinations'!$A$1:$L$2336,5,FALSE)</f>
        <v>No</v>
      </c>
      <c r="G2259" s="11" t="str">
        <f>VLOOKUP(A2259,'Medical Examinations'!$A$1:$L$2336,6,FALSE)</f>
        <v>Yes</v>
      </c>
      <c r="H2259" s="11">
        <f>VLOOKUP(A2259,'Medical Examinations'!$A$1:$L$2336,8,FALSE)</f>
        <v>1</v>
      </c>
      <c r="I2259" s="11" t="str">
        <f>VLOOKUP(A2259,'Medical Examinations'!$A$1:$L$2336,10,FALSE)</f>
        <v>No</v>
      </c>
      <c r="J2259" s="11" t="str">
        <f>VLOOKUP(A2259,'Medical Examinations'!$A$1:$L$2336,11,FALSE)</f>
        <v>Obesity</v>
      </c>
      <c r="K2259" s="11" t="str">
        <f>VLOOKUP(A2259,'Medical Examinations'!$A$1:$L$2336,12,FALSE)</f>
        <v>Normal</v>
      </c>
      <c r="L2259" s="10">
        <f ca="1">VLOOKUP(A2259,'Hospitalisation Details'!$A$1:$Q$2344,3,FALSE)</f>
        <v>1972</v>
      </c>
      <c r="M2259" s="10" t="str">
        <f ca="1">VLOOKUP(A2259,'Hospitalisation Details'!$A$1:$Q$2344,5,FALSE)</f>
        <v>Aug</v>
      </c>
      <c r="N2259" s="11">
        <f ca="1">VLOOKUP(A2259,'Hospitalisation Details'!$A$1:$Q$2344,6,FALSE)</f>
        <v>12</v>
      </c>
      <c r="O2259" s="17">
        <f ca="1">VLOOKUP(A2259,'Hospitalisation Details'!$A$1:$Q$2344,7,FALSE)</f>
        <v>26523</v>
      </c>
      <c r="P2259" s="11">
        <f ca="1">VLOOKUP(A2259,'Hospitalisation Details'!$A$1:$Q$2344,10,FALSE)</f>
        <v>41055.29</v>
      </c>
      <c r="Q2259" s="11" t="str">
        <f ca="1">VLOOKUP(A2259,'Hospitalisation Details'!$A$1:$Q$2344,12,FALSE)</f>
        <v>tier - 1</v>
      </c>
      <c r="R2259" s="11" t="str">
        <f ca="1">VLOOKUP(A2259,'Hospitalisation Details'!$A$1:$Q$2344,14,FALSE)</f>
        <v>tier - 2</v>
      </c>
      <c r="S2259" s="11">
        <f ca="1">VLOOKUP(A2259,'Hospitalisation Details'!$A$1:$Q$2344,17,FALSE)</f>
        <v>53</v>
      </c>
      <c r="T2259" s="11" t="str">
        <f ca="1">VLOOKUP(A2259,'Hospitalisation Details'!$A$1:$Q$2336,16,FALSE)</f>
        <v>R1011</v>
      </c>
    </row>
    <row r="2260" ht="15.5" spans="1:20">
      <c r="A2260" s="10" t="s">
        <v>8025</v>
      </c>
      <c r="B2260" s="11" t="str">
        <f>VLOOKUP(A2260,'Customer Names'!$H$6:$K$2340,3,FALSE)</f>
        <v>  Jeffrey M</v>
      </c>
      <c r="C2260" s="11">
        <f>VLOOKUP(A2260,'Medical Examinations'!$A$1:$L$2336,2,FALSE)</f>
        <v>30.4</v>
      </c>
      <c r="D2260" s="11">
        <f>VLOOKUP(A2260,'Medical Examinations'!$A$1:$L$2336,3,FALSE)</f>
        <v>4.77</v>
      </c>
      <c r="E2260" s="11" t="str">
        <f>VLOOKUP(A2260,'Medical Examinations'!$A$1:$L$2336,4,FALSE)</f>
        <v>No</v>
      </c>
      <c r="F2260" s="11" t="str">
        <f>VLOOKUP(A2260,'Medical Examinations'!$A$1:$L$2336,5,FALSE)</f>
        <v>No</v>
      </c>
      <c r="G2260" s="11" t="str">
        <f>VLOOKUP(A2260,'Medical Examinations'!$A$1:$L$2336,6,FALSE)</f>
        <v>Yes</v>
      </c>
      <c r="H2260" s="11">
        <f>VLOOKUP(A2260,'Medical Examinations'!$A$1:$L$2336,8,FALSE)</f>
        <v>1</v>
      </c>
      <c r="I2260" s="11" t="str">
        <f>VLOOKUP(A2260,'Medical Examinations'!$A$1:$L$2336,10,FALSE)</f>
        <v>No</v>
      </c>
      <c r="J2260" s="11" t="str">
        <f>VLOOKUP(A2260,'Medical Examinations'!$A$1:$L$2336,11,FALSE)</f>
        <v>Obesity</v>
      </c>
      <c r="K2260" s="11" t="str">
        <f>VLOOKUP(A2260,'Medical Examinations'!$A$1:$L$2336,12,FALSE)</f>
        <v>Normal</v>
      </c>
      <c r="L2260" s="10">
        <f ca="1">VLOOKUP(A2260,'Hospitalisation Details'!$A$1:$Q$2344,3,FALSE)</f>
        <v>1972</v>
      </c>
      <c r="M2260" s="10" t="str">
        <f ca="1">VLOOKUP(A2260,'Hospitalisation Details'!$A$1:$Q$2344,5,FALSE)</f>
        <v>Sep</v>
      </c>
      <c r="N2260" s="11">
        <f ca="1">VLOOKUP(A2260,'Hospitalisation Details'!$A$1:$Q$2344,6,FALSE)</f>
        <v>6</v>
      </c>
      <c r="O2260" s="17">
        <f ca="1">VLOOKUP(A2260,'Hospitalisation Details'!$A$1:$Q$2344,7,FALSE)</f>
        <v>26548</v>
      </c>
      <c r="P2260" s="11">
        <f ca="1">VLOOKUP(A2260,'Hospitalisation Details'!$A$1:$Q$2344,10,FALSE)</f>
        <v>41097.16</v>
      </c>
      <c r="Q2260" s="11" t="str">
        <f ca="1">VLOOKUP(A2260,'Hospitalisation Details'!$A$1:$Q$2344,12,FALSE)</f>
        <v>tier - 1</v>
      </c>
      <c r="R2260" s="11" t="str">
        <f ca="1">VLOOKUP(A2260,'Hospitalisation Details'!$A$1:$Q$2344,14,FALSE)</f>
        <v>tier - 3</v>
      </c>
      <c r="S2260" s="11">
        <f ca="1">VLOOKUP(A2260,'Hospitalisation Details'!$A$1:$Q$2344,17,FALSE)</f>
        <v>53</v>
      </c>
      <c r="T2260" s="11" t="str">
        <f ca="1">VLOOKUP(A2260,'Hospitalisation Details'!$A$1:$Q$2336,16,FALSE)</f>
        <v>R1016</v>
      </c>
    </row>
    <row r="2261" ht="15.5" spans="1:20">
      <c r="A2261" s="10" t="s">
        <v>8029</v>
      </c>
      <c r="B2261" s="11" t="str">
        <f>VLOOKUP(A2261,'Customer Names'!$H$6:$K$2340,3,FALSE)</f>
        <v>  Andrew</v>
      </c>
      <c r="C2261" s="11">
        <f>VLOOKUP(A2261,'Medical Examinations'!$A$1:$L$2336,2,FALSE)</f>
        <v>28.7</v>
      </c>
      <c r="D2261" s="11">
        <f>VLOOKUP(A2261,'Medical Examinations'!$A$1:$L$2336,3,FALSE)</f>
        <v>4.99</v>
      </c>
      <c r="E2261" s="11" t="str">
        <f>VLOOKUP(A2261,'Medical Examinations'!$A$1:$L$2336,4,FALSE)</f>
        <v>No</v>
      </c>
      <c r="F2261" s="11" t="str">
        <f>VLOOKUP(A2261,'Medical Examinations'!$A$1:$L$2336,5,FALSE)</f>
        <v>No</v>
      </c>
      <c r="G2261" s="11" t="str">
        <f>VLOOKUP(A2261,'Medical Examinations'!$A$1:$L$2336,6,FALSE)</f>
        <v>Yes</v>
      </c>
      <c r="H2261" s="11">
        <f>VLOOKUP(A2261,'Medical Examinations'!$A$1:$L$2336,8,FALSE)</f>
        <v>1</v>
      </c>
      <c r="I2261" s="11" t="str">
        <f>VLOOKUP(A2261,'Medical Examinations'!$A$1:$L$2336,10,FALSE)</f>
        <v>No</v>
      </c>
      <c r="J2261" s="11" t="str">
        <f>VLOOKUP(A2261,'Medical Examinations'!$A$1:$L$2336,11,FALSE)</f>
        <v>Over Weight</v>
      </c>
      <c r="K2261" s="11" t="str">
        <f>VLOOKUP(A2261,'Medical Examinations'!$A$1:$L$2336,12,FALSE)</f>
        <v>Normal</v>
      </c>
      <c r="L2261" s="10">
        <f ca="1">VLOOKUP(A2261,'Hospitalisation Details'!$A$1:$Q$2344,3,FALSE)</f>
        <v>1969</v>
      </c>
      <c r="M2261" s="10" t="str">
        <f ca="1">VLOOKUP(A2261,'Hospitalisation Details'!$A$1:$Q$2344,5,FALSE)</f>
        <v>Aug</v>
      </c>
      <c r="N2261" s="11">
        <f ca="1">VLOOKUP(A2261,'Hospitalisation Details'!$A$1:$Q$2344,6,FALSE)</f>
        <v>8</v>
      </c>
      <c r="O2261" s="17">
        <f ca="1">VLOOKUP(A2261,'Hospitalisation Details'!$A$1:$Q$2344,7,FALSE)</f>
        <v>25423</v>
      </c>
      <c r="P2261" s="11">
        <f ca="1">VLOOKUP(A2261,'Hospitalisation Details'!$A$1:$Q$2344,10,FALSE)</f>
        <v>41191.57</v>
      </c>
      <c r="Q2261" s="11" t="str">
        <f ca="1">VLOOKUP(A2261,'Hospitalisation Details'!$A$1:$Q$2344,12,FALSE)</f>
        <v>tier - 1</v>
      </c>
      <c r="R2261" s="11" t="str">
        <f ca="1">VLOOKUP(A2261,'Hospitalisation Details'!$A$1:$Q$2344,14,FALSE)</f>
        <v>tier - 2</v>
      </c>
      <c r="S2261" s="11">
        <f ca="1">VLOOKUP(A2261,'Hospitalisation Details'!$A$1:$Q$2344,17,FALSE)</f>
        <v>56</v>
      </c>
      <c r="T2261" s="11" t="str">
        <f ca="1">VLOOKUP(A2261,'Hospitalisation Details'!$A$1:$Q$2336,16,FALSE)</f>
        <v>R1011</v>
      </c>
    </row>
    <row r="2262" ht="15.5" spans="1:20">
      <c r="A2262" s="10" t="s">
        <v>8031</v>
      </c>
      <c r="B2262" s="11" t="str">
        <f>VLOOKUP(A2262,'Customer Names'!$H$6:$K$2340,3,FALSE)</f>
        <v>  Julia</v>
      </c>
      <c r="C2262" s="11">
        <f>VLOOKUP(A2262,'Medical Examinations'!$A$1:$L$2336,2,FALSE)</f>
        <v>17.44</v>
      </c>
      <c r="D2262" s="11">
        <f>VLOOKUP(A2262,'Medical Examinations'!$A$1:$L$2336,3,FALSE)</f>
        <v>4.42</v>
      </c>
      <c r="E2262" s="11" t="str">
        <f>VLOOKUP(A2262,'Medical Examinations'!$A$1:$L$2336,4,FALSE)</f>
        <v>yes</v>
      </c>
      <c r="F2262" s="11" t="str">
        <f>VLOOKUP(A2262,'Medical Examinations'!$A$1:$L$2336,5,FALSE)</f>
        <v>No</v>
      </c>
      <c r="G2262" s="11" t="str">
        <f>VLOOKUP(A2262,'Medical Examinations'!$A$1:$L$2336,6,FALSE)</f>
        <v>Yes</v>
      </c>
      <c r="H2262" s="11">
        <f>VLOOKUP(A2262,'Medical Examinations'!$A$1:$L$2336,8,FALSE)</f>
        <v>1</v>
      </c>
      <c r="I2262" s="11" t="str">
        <f>VLOOKUP(A2262,'Medical Examinations'!$A$1:$L$2336,10,FALSE)</f>
        <v>No</v>
      </c>
      <c r="J2262" s="11" t="str">
        <f>VLOOKUP(A2262,'Medical Examinations'!$A$1:$L$2336,11,FALSE)</f>
        <v>Under Weight</v>
      </c>
      <c r="K2262" s="11" t="str">
        <f>VLOOKUP(A2262,'Medical Examinations'!$A$1:$L$2336,12,FALSE)</f>
        <v>Normal</v>
      </c>
      <c r="L2262" s="10">
        <f ca="1">VLOOKUP(A2262,'Hospitalisation Details'!$A$1:$Q$2344,3,FALSE)</f>
        <v>1964</v>
      </c>
      <c r="M2262" s="10" t="str">
        <f ca="1">VLOOKUP(A2262,'Hospitalisation Details'!$A$1:$Q$2344,5,FALSE)</f>
        <v>Jun</v>
      </c>
      <c r="N2262" s="11">
        <f ca="1">VLOOKUP(A2262,'Hospitalisation Details'!$A$1:$Q$2344,6,FALSE)</f>
        <v>6</v>
      </c>
      <c r="O2262" s="17">
        <f ca="1">VLOOKUP(A2262,'Hospitalisation Details'!$A$1:$Q$2344,7,FALSE)</f>
        <v>23534</v>
      </c>
      <c r="P2262" s="11">
        <f ca="1">VLOOKUP(A2262,'Hospitalisation Details'!$A$1:$Q$2344,10,FALSE)</f>
        <v>41250.39</v>
      </c>
      <c r="Q2262" s="11" t="str">
        <f ca="1">VLOOKUP(A2262,'Hospitalisation Details'!$A$1:$Q$2344,12,FALSE)</f>
        <v>tier - 1</v>
      </c>
      <c r="R2262" s="11" t="str">
        <f ca="1">VLOOKUP(A2262,'Hospitalisation Details'!$A$1:$Q$2344,14,FALSE)</f>
        <v>tier - 3</v>
      </c>
      <c r="S2262" s="11">
        <f ca="1">VLOOKUP(A2262,'Hospitalisation Details'!$A$1:$Q$2344,17,FALSE)</f>
        <v>61</v>
      </c>
      <c r="T2262" s="11" t="str">
        <f ca="1">VLOOKUP(A2262,'Hospitalisation Details'!$A$1:$Q$2336,16,FALSE)</f>
        <v>R1011</v>
      </c>
    </row>
    <row r="2263" ht="15.5" spans="1:20">
      <c r="A2263" s="10" t="s">
        <v>8035</v>
      </c>
      <c r="B2263" s="11" t="str">
        <f>VLOOKUP(A2263,'Customer Names'!$H$6:$K$2340,3,FALSE)</f>
        <v>  Daniel</v>
      </c>
      <c r="C2263" s="11">
        <f>VLOOKUP(A2263,'Medical Examinations'!$A$1:$L$2336,2,FALSE)</f>
        <v>27.6</v>
      </c>
      <c r="D2263" s="11">
        <f>VLOOKUP(A2263,'Medical Examinations'!$A$1:$L$2336,3,FALSE)</f>
        <v>4.01</v>
      </c>
      <c r="E2263" s="11" t="str">
        <f>VLOOKUP(A2263,'Medical Examinations'!$A$1:$L$2336,4,FALSE)</f>
        <v>No</v>
      </c>
      <c r="F2263" s="11" t="str">
        <f>VLOOKUP(A2263,'Medical Examinations'!$A$1:$L$2336,5,FALSE)</f>
        <v>No</v>
      </c>
      <c r="G2263" s="11" t="str">
        <f>VLOOKUP(A2263,'Medical Examinations'!$A$1:$L$2336,6,FALSE)</f>
        <v>Yes</v>
      </c>
      <c r="H2263" s="11">
        <f>VLOOKUP(A2263,'Medical Examinations'!$A$1:$L$2336,8,FALSE)</f>
        <v>1</v>
      </c>
      <c r="I2263" s="11" t="str">
        <f>VLOOKUP(A2263,'Medical Examinations'!$A$1:$L$2336,10,FALSE)</f>
        <v>No</v>
      </c>
      <c r="J2263" s="11" t="str">
        <f>VLOOKUP(A2263,'Medical Examinations'!$A$1:$L$2336,11,FALSE)</f>
        <v>Over Weight</v>
      </c>
      <c r="K2263" s="11" t="str">
        <f>VLOOKUP(A2263,'Medical Examinations'!$A$1:$L$2336,12,FALSE)</f>
        <v>Normal</v>
      </c>
      <c r="L2263" s="10">
        <f ca="1">VLOOKUP(A2263,'Hospitalisation Details'!$A$1:$Q$2344,3,FALSE)</f>
        <v>1977</v>
      </c>
      <c r="M2263" s="10" t="str">
        <f ca="1">VLOOKUP(A2263,'Hospitalisation Details'!$A$1:$Q$2344,5,FALSE)</f>
        <v>Aug</v>
      </c>
      <c r="N2263" s="11">
        <f ca="1">VLOOKUP(A2263,'Hospitalisation Details'!$A$1:$Q$2344,6,FALSE)</f>
        <v>27</v>
      </c>
      <c r="O2263" s="17">
        <f ca="1">VLOOKUP(A2263,'Hospitalisation Details'!$A$1:$Q$2344,7,FALSE)</f>
        <v>28364</v>
      </c>
      <c r="P2263" s="11">
        <f ca="1">VLOOKUP(A2263,'Hospitalisation Details'!$A$1:$Q$2344,10,FALSE)</f>
        <v>41271.5</v>
      </c>
      <c r="Q2263" s="11" t="str">
        <f ca="1">VLOOKUP(A2263,'Hospitalisation Details'!$A$1:$Q$2344,12,FALSE)</f>
        <v>tier - 1</v>
      </c>
      <c r="R2263" s="11" t="str">
        <f ca="1">VLOOKUP(A2263,'Hospitalisation Details'!$A$1:$Q$2344,14,FALSE)</f>
        <v>tier - 2</v>
      </c>
      <c r="S2263" s="11">
        <f ca="1">VLOOKUP(A2263,'Hospitalisation Details'!$A$1:$Q$2344,17,FALSE)</f>
        <v>48</v>
      </c>
      <c r="T2263" s="11" t="str">
        <f ca="1">VLOOKUP(A2263,'Hospitalisation Details'!$A$1:$Q$2336,16,FALSE)</f>
        <v>R1011</v>
      </c>
    </row>
    <row r="2264" ht="15.5" spans="1:20">
      <c r="A2264" s="10" t="s">
        <v>8039</v>
      </c>
      <c r="B2264" s="11" t="str">
        <f>VLOOKUP(A2264,'Customer Names'!$H$6:$K$2340,3,FALSE)</f>
        <v>  Jaime</v>
      </c>
      <c r="C2264" s="11">
        <f>VLOOKUP(A2264,'Medical Examinations'!$A$1:$L$2336,2,FALSE)</f>
        <v>20.7</v>
      </c>
      <c r="D2264" s="11">
        <f>VLOOKUP(A2264,'Medical Examinations'!$A$1:$L$2336,3,FALSE)</f>
        <v>4.49</v>
      </c>
      <c r="E2264" s="11" t="str">
        <f>VLOOKUP(A2264,'Medical Examinations'!$A$1:$L$2336,4,FALSE)</f>
        <v>No</v>
      </c>
      <c r="F2264" s="11" t="str">
        <f>VLOOKUP(A2264,'Medical Examinations'!$A$1:$L$2336,5,FALSE)</f>
        <v>No</v>
      </c>
      <c r="G2264" s="11" t="str">
        <f>VLOOKUP(A2264,'Medical Examinations'!$A$1:$L$2336,6,FALSE)</f>
        <v>Yes</v>
      </c>
      <c r="H2264" s="11">
        <f>VLOOKUP(A2264,'Medical Examinations'!$A$1:$L$2336,8,FALSE)</f>
        <v>1</v>
      </c>
      <c r="I2264" s="11" t="str">
        <f>VLOOKUP(A2264,'Medical Examinations'!$A$1:$L$2336,10,FALSE)</f>
        <v>No</v>
      </c>
      <c r="J2264" s="11" t="str">
        <f>VLOOKUP(A2264,'Medical Examinations'!$A$1:$L$2336,11,FALSE)</f>
        <v>Normal Weight</v>
      </c>
      <c r="K2264" s="11" t="str">
        <f>VLOOKUP(A2264,'Medical Examinations'!$A$1:$L$2336,12,FALSE)</f>
        <v>Normal</v>
      </c>
      <c r="L2264" s="10">
        <f ca="1">VLOOKUP(A2264,'Hospitalisation Details'!$A$1:$Q$2344,3,FALSE)</f>
        <v>1964</v>
      </c>
      <c r="M2264" s="10" t="str">
        <f ca="1">VLOOKUP(A2264,'Hospitalisation Details'!$A$1:$Q$2344,5,FALSE)</f>
        <v>Oct</v>
      </c>
      <c r="N2264" s="11">
        <f ca="1">VLOOKUP(A2264,'Hospitalisation Details'!$A$1:$Q$2344,6,FALSE)</f>
        <v>7</v>
      </c>
      <c r="O2264" s="17">
        <f ca="1">VLOOKUP(A2264,'Hospitalisation Details'!$A$1:$Q$2344,7,FALSE)</f>
        <v>23657</v>
      </c>
      <c r="P2264" s="11">
        <f ca="1">VLOOKUP(A2264,'Hospitalisation Details'!$A$1:$Q$2344,10,FALSE)</f>
        <v>41331.79</v>
      </c>
      <c r="Q2264" s="11" t="str">
        <f ca="1">VLOOKUP(A2264,'Hospitalisation Details'!$A$1:$Q$2344,12,FALSE)</f>
        <v>tier - 1</v>
      </c>
      <c r="R2264" s="11" t="str">
        <f ca="1">VLOOKUP(A2264,'Hospitalisation Details'!$A$1:$Q$2344,14,FALSE)</f>
        <v>tier - 2</v>
      </c>
      <c r="S2264" s="11">
        <f ca="1">VLOOKUP(A2264,'Hospitalisation Details'!$A$1:$Q$2344,17,FALSE)</f>
        <v>61</v>
      </c>
      <c r="T2264" s="11" t="str">
        <f ca="1">VLOOKUP(A2264,'Hospitalisation Details'!$A$1:$Q$2336,16,FALSE)</f>
        <v>R1011</v>
      </c>
    </row>
    <row r="2265" ht="15.5" spans="1:20">
      <c r="A2265" s="10" t="s">
        <v>8043</v>
      </c>
      <c r="B2265" s="11" t="str">
        <f>VLOOKUP(A2265,'Customer Names'!$H$6:$K$2340,3,FALSE)</f>
        <v>  Mohd Syahidan</v>
      </c>
      <c r="C2265" s="11">
        <f>VLOOKUP(A2265,'Medical Examinations'!$A$1:$L$2336,2,FALSE)</f>
        <v>20.3</v>
      </c>
      <c r="D2265" s="11">
        <f>VLOOKUP(A2265,'Medical Examinations'!$A$1:$L$2336,3,FALSE)</f>
        <v>6.37</v>
      </c>
      <c r="E2265" s="11" t="str">
        <f>VLOOKUP(A2265,'Medical Examinations'!$A$1:$L$2336,4,FALSE)</f>
        <v>No</v>
      </c>
      <c r="F2265" s="11" t="str">
        <f>VLOOKUP(A2265,'Medical Examinations'!$A$1:$L$2336,5,FALSE)</f>
        <v>No</v>
      </c>
      <c r="G2265" s="11" t="str">
        <f>VLOOKUP(A2265,'Medical Examinations'!$A$1:$L$2336,6,FALSE)</f>
        <v>Yes</v>
      </c>
      <c r="H2265" s="11">
        <f>VLOOKUP(A2265,'Medical Examinations'!$A$1:$L$2336,8,FALSE)</f>
        <v>1</v>
      </c>
      <c r="I2265" s="11" t="str">
        <f>VLOOKUP(A2265,'Medical Examinations'!$A$1:$L$2336,10,FALSE)</f>
        <v>No</v>
      </c>
      <c r="J2265" s="11" t="str">
        <f>VLOOKUP(A2265,'Medical Examinations'!$A$1:$L$2336,11,FALSE)</f>
        <v>Normal Weight</v>
      </c>
      <c r="K2265" s="11" t="str">
        <f>VLOOKUP(A2265,'Medical Examinations'!$A$1:$L$2336,12,FALSE)</f>
        <v>Prediabetes</v>
      </c>
      <c r="L2265" s="10">
        <f ca="1">VLOOKUP(A2265,'Hospitalisation Details'!$A$1:$Q$2344,3,FALSE)</f>
        <v>1971</v>
      </c>
      <c r="M2265" s="10" t="str">
        <f ca="1">VLOOKUP(A2265,'Hospitalisation Details'!$A$1:$Q$2344,5,FALSE)</f>
        <v>Oct</v>
      </c>
      <c r="N2265" s="11">
        <f ca="1">VLOOKUP(A2265,'Hospitalisation Details'!$A$1:$Q$2344,6,FALSE)</f>
        <v>16</v>
      </c>
      <c r="O2265" s="17">
        <f ca="1">VLOOKUP(A2265,'Hospitalisation Details'!$A$1:$Q$2344,7,FALSE)</f>
        <v>26222</v>
      </c>
      <c r="P2265" s="11">
        <f ca="1">VLOOKUP(A2265,'Hospitalisation Details'!$A$1:$Q$2344,10,FALSE)</f>
        <v>41351.88</v>
      </c>
      <c r="Q2265" s="11" t="str">
        <f ca="1">VLOOKUP(A2265,'Hospitalisation Details'!$A$1:$Q$2344,12,FALSE)</f>
        <v>tier - 1</v>
      </c>
      <c r="R2265" s="11" t="str">
        <f ca="1">VLOOKUP(A2265,'Hospitalisation Details'!$A$1:$Q$2344,14,FALSE)</f>
        <v>tier - 2</v>
      </c>
      <c r="S2265" s="11">
        <f ca="1">VLOOKUP(A2265,'Hospitalisation Details'!$A$1:$Q$2344,17,FALSE)</f>
        <v>54</v>
      </c>
      <c r="T2265" s="11" t="str">
        <f ca="1">VLOOKUP(A2265,'Hospitalisation Details'!$A$1:$Q$2336,16,FALSE)</f>
        <v>R1011</v>
      </c>
    </row>
    <row r="2266" ht="15.5" spans="1:20">
      <c r="A2266" s="10" t="s">
        <v>8046</v>
      </c>
      <c r="B2266" s="11" t="str">
        <f>VLOOKUP(A2266,'Customer Names'!$H$6:$K$2340,3,FALSE)</f>
        <v>  Matthew</v>
      </c>
      <c r="C2266" s="11">
        <f>VLOOKUP(A2266,'Medical Examinations'!$A$1:$L$2336,2,FALSE)</f>
        <v>19.8</v>
      </c>
      <c r="D2266" s="11">
        <f>VLOOKUP(A2266,'Medical Examinations'!$A$1:$L$2336,3,FALSE)</f>
        <v>5.12</v>
      </c>
      <c r="E2266" s="11" t="str">
        <f>VLOOKUP(A2266,'Medical Examinations'!$A$1:$L$2336,4,FALSE)</f>
        <v>No</v>
      </c>
      <c r="F2266" s="11" t="str">
        <f>VLOOKUP(A2266,'Medical Examinations'!$A$1:$L$2336,5,FALSE)</f>
        <v>No</v>
      </c>
      <c r="G2266" s="11" t="str">
        <f>VLOOKUP(A2266,'Medical Examinations'!$A$1:$L$2336,6,FALSE)</f>
        <v>Yes</v>
      </c>
      <c r="H2266" s="11">
        <f>VLOOKUP(A2266,'Medical Examinations'!$A$1:$L$2336,8,FALSE)</f>
        <v>1</v>
      </c>
      <c r="I2266" s="11" t="str">
        <f>VLOOKUP(A2266,'Medical Examinations'!$A$1:$L$2336,10,FALSE)</f>
        <v>No</v>
      </c>
      <c r="J2266" s="11" t="str">
        <f>VLOOKUP(A2266,'Medical Examinations'!$A$1:$L$2336,11,FALSE)</f>
        <v>Normal Weight</v>
      </c>
      <c r="K2266" s="11" t="str">
        <f>VLOOKUP(A2266,'Medical Examinations'!$A$1:$L$2336,12,FALSE)</f>
        <v>Normal</v>
      </c>
      <c r="L2266" s="10">
        <f ca="1">VLOOKUP(A2266,'Hospitalisation Details'!$A$1:$Q$2344,3,FALSE)</f>
        <v>1967</v>
      </c>
      <c r="M2266" s="10" t="str">
        <f ca="1">VLOOKUP(A2266,'Hospitalisation Details'!$A$1:$Q$2344,5,FALSE)</f>
        <v>Dec</v>
      </c>
      <c r="N2266" s="11">
        <f ca="1">VLOOKUP(A2266,'Hospitalisation Details'!$A$1:$Q$2344,6,FALSE)</f>
        <v>22</v>
      </c>
      <c r="O2266" s="17">
        <f ca="1">VLOOKUP(A2266,'Hospitalisation Details'!$A$1:$Q$2344,7,FALSE)</f>
        <v>24828</v>
      </c>
      <c r="P2266" s="11">
        <f ca="1">VLOOKUP(A2266,'Hospitalisation Details'!$A$1:$Q$2344,10,FALSE)</f>
        <v>41505.15</v>
      </c>
      <c r="Q2266" s="11" t="str">
        <f ca="1">VLOOKUP(A2266,'Hospitalisation Details'!$A$1:$Q$2344,12,FALSE)</f>
        <v>tier - 1</v>
      </c>
      <c r="R2266" s="11" t="str">
        <f ca="1">VLOOKUP(A2266,'Hospitalisation Details'!$A$1:$Q$2344,14,FALSE)</f>
        <v>tier - 2</v>
      </c>
      <c r="S2266" s="11">
        <f ca="1">VLOOKUP(A2266,'Hospitalisation Details'!$A$1:$Q$2344,17,FALSE)</f>
        <v>57</v>
      </c>
      <c r="T2266" s="11" t="str">
        <f ca="1">VLOOKUP(A2266,'Hospitalisation Details'!$A$1:$Q$2336,16,FALSE)</f>
        <v>R1011</v>
      </c>
    </row>
    <row r="2267" ht="15.5" spans="1:20">
      <c r="A2267" s="10" t="s">
        <v>8049</v>
      </c>
      <c r="B2267" s="11" t="str">
        <f>VLOOKUP(A2267,'Customer Names'!$H$6:$K$2340,3,FALSE)</f>
        <v>  Elizabeth S</v>
      </c>
      <c r="C2267" s="11">
        <f>VLOOKUP(A2267,'Medical Examinations'!$A$1:$L$2336,2,FALSE)</f>
        <v>21.87</v>
      </c>
      <c r="D2267" s="11">
        <f>VLOOKUP(A2267,'Medical Examinations'!$A$1:$L$2336,3,FALSE)</f>
        <v>8.59</v>
      </c>
      <c r="E2267" s="11" t="str">
        <f>VLOOKUP(A2267,'Medical Examinations'!$A$1:$L$2336,4,FALSE)</f>
        <v>No</v>
      </c>
      <c r="F2267" s="11" t="str">
        <f>VLOOKUP(A2267,'Medical Examinations'!$A$1:$L$2336,5,FALSE)</f>
        <v>No</v>
      </c>
      <c r="G2267" s="11" t="str">
        <f>VLOOKUP(A2267,'Medical Examinations'!$A$1:$L$2336,6,FALSE)</f>
        <v>No</v>
      </c>
      <c r="H2267" s="11">
        <f>VLOOKUP(A2267,'Medical Examinations'!$A$1:$L$2336,8,FALSE)</f>
        <v>0</v>
      </c>
      <c r="I2267" s="11" t="str">
        <f>VLOOKUP(A2267,'Medical Examinations'!$A$1:$L$2336,10,FALSE)</f>
        <v>No</v>
      </c>
      <c r="J2267" s="11" t="str">
        <f>VLOOKUP(A2267,'Medical Examinations'!$A$1:$L$2336,11,FALSE)</f>
        <v>Normal Weight</v>
      </c>
      <c r="K2267" s="11" t="str">
        <f>VLOOKUP(A2267,'Medical Examinations'!$A$1:$L$2336,12,FALSE)</f>
        <v>Diabetes</v>
      </c>
      <c r="L2267" s="10">
        <f ca="1">VLOOKUP(A2267,'Hospitalisation Details'!$A$1:$Q$2344,3,FALSE)</f>
        <v>1974</v>
      </c>
      <c r="M2267" s="10" t="str">
        <f ca="1">VLOOKUP(A2267,'Hospitalisation Details'!$A$1:$Q$2344,5,FALSE)</f>
        <v>Nov</v>
      </c>
      <c r="N2267" s="11">
        <f ca="1">VLOOKUP(A2267,'Hospitalisation Details'!$A$1:$Q$2344,6,FALSE)</f>
        <v>24</v>
      </c>
      <c r="O2267" s="17">
        <f ca="1">VLOOKUP(A2267,'Hospitalisation Details'!$A$1:$Q$2344,7,FALSE)</f>
        <v>27357</v>
      </c>
      <c r="P2267" s="11">
        <f ca="1">VLOOKUP(A2267,'Hospitalisation Details'!$A$1:$Q$2344,10,FALSE)</f>
        <v>41636.2</v>
      </c>
      <c r="Q2267" s="11" t="str">
        <f ca="1">VLOOKUP(A2267,'Hospitalisation Details'!$A$1:$Q$2344,12,FALSE)</f>
        <v>tier - 1</v>
      </c>
      <c r="R2267" s="11" t="str">
        <f ca="1">VLOOKUP(A2267,'Hospitalisation Details'!$A$1:$Q$2344,14,FALSE)</f>
        <v>tier - 1</v>
      </c>
      <c r="S2267" s="11">
        <f ca="1">VLOOKUP(A2267,'Hospitalisation Details'!$A$1:$Q$2344,17,FALSE)</f>
        <v>50</v>
      </c>
      <c r="T2267" s="11" t="str">
        <f ca="1">VLOOKUP(A2267,'Hospitalisation Details'!$A$1:$Q$2336,16,FALSE)</f>
        <v>R1011</v>
      </c>
    </row>
    <row r="2268" ht="15.5" spans="1:20">
      <c r="A2268" s="10" t="s">
        <v>8052</v>
      </c>
      <c r="B2268" s="11" t="str">
        <f>VLOOKUP(A2268,'Customer Names'!$H$6:$K$2340,3,FALSE)</f>
        <v>  Katie</v>
      </c>
      <c r="C2268" s="11">
        <f>VLOOKUP(A2268,'Medical Examinations'!$A$1:$L$2336,2,FALSE)</f>
        <v>16.6</v>
      </c>
      <c r="D2268" s="11">
        <f>VLOOKUP(A2268,'Medical Examinations'!$A$1:$L$2336,3,FALSE)</f>
        <v>5.87</v>
      </c>
      <c r="E2268" s="11" t="str">
        <f>VLOOKUP(A2268,'Medical Examinations'!$A$1:$L$2336,4,FALSE)</f>
        <v>No</v>
      </c>
      <c r="F2268" s="11" t="str">
        <f>VLOOKUP(A2268,'Medical Examinations'!$A$1:$L$2336,5,FALSE)</f>
        <v>No</v>
      </c>
      <c r="G2268" s="11" t="str">
        <f>VLOOKUP(A2268,'Medical Examinations'!$A$1:$L$2336,6,FALSE)</f>
        <v>No</v>
      </c>
      <c r="H2268" s="11">
        <f>VLOOKUP(A2268,'Medical Examinations'!$A$1:$L$2336,8,FALSE)</f>
        <v>1</v>
      </c>
      <c r="I2268" s="11" t="str">
        <f>VLOOKUP(A2268,'Medical Examinations'!$A$1:$L$2336,10,FALSE)</f>
        <v>No</v>
      </c>
      <c r="J2268" s="11" t="str">
        <f>VLOOKUP(A2268,'Medical Examinations'!$A$1:$L$2336,11,FALSE)</f>
        <v>Under Weight</v>
      </c>
      <c r="K2268" s="11" t="str">
        <f>VLOOKUP(A2268,'Medical Examinations'!$A$1:$L$2336,12,FALSE)</f>
        <v>Prediabetes</v>
      </c>
      <c r="L2268" s="10">
        <f ca="1">VLOOKUP(A2268,'Hospitalisation Details'!$A$1:$Q$2344,3,FALSE)</f>
        <v>1976</v>
      </c>
      <c r="M2268" s="10" t="str">
        <f ca="1">VLOOKUP(A2268,'Hospitalisation Details'!$A$1:$Q$2344,5,FALSE)</f>
        <v>Oct</v>
      </c>
      <c r="N2268" s="11">
        <f ca="1">VLOOKUP(A2268,'Hospitalisation Details'!$A$1:$Q$2344,6,FALSE)</f>
        <v>29</v>
      </c>
      <c r="O2268" s="17">
        <f ca="1">VLOOKUP(A2268,'Hospitalisation Details'!$A$1:$Q$2344,7,FALSE)</f>
        <v>28062</v>
      </c>
      <c r="P2268" s="11">
        <f ca="1">VLOOKUP(A2268,'Hospitalisation Details'!$A$1:$Q$2344,10,FALSE)</f>
        <v>41661.6</v>
      </c>
      <c r="Q2268" s="11" t="str">
        <f ca="1">VLOOKUP(A2268,'Hospitalisation Details'!$A$1:$Q$2344,12,FALSE)</f>
        <v>tier - 1</v>
      </c>
      <c r="R2268" s="11" t="str">
        <f ca="1">VLOOKUP(A2268,'Hospitalisation Details'!$A$1:$Q$2344,14,FALSE)</f>
        <v>tier - 3</v>
      </c>
      <c r="S2268" s="11">
        <f ca="1">VLOOKUP(A2268,'Hospitalisation Details'!$A$1:$Q$2344,17,FALSE)</f>
        <v>49</v>
      </c>
      <c r="T2268" s="11" t="str">
        <f ca="1">VLOOKUP(A2268,'Hospitalisation Details'!$A$1:$Q$2336,16,FALSE)</f>
        <v>R1011</v>
      </c>
    </row>
    <row r="2269" ht="15.5" spans="1:20">
      <c r="A2269" s="10" t="s">
        <v>8055</v>
      </c>
      <c r="B2269" s="11" t="str">
        <f>VLOOKUP(A2269,'Customer Names'!$H$6:$K$2340,3,FALSE)</f>
        <v>  Christi A</v>
      </c>
      <c r="C2269" s="11">
        <f>VLOOKUP(A2269,'Medical Examinations'!$A$1:$L$2336,2,FALSE)</f>
        <v>21.98</v>
      </c>
      <c r="D2269" s="11">
        <f>VLOOKUP(A2269,'Medical Examinations'!$A$1:$L$2336,3,FALSE)</f>
        <v>7.03</v>
      </c>
      <c r="E2269" s="11" t="str">
        <f>VLOOKUP(A2269,'Medical Examinations'!$A$1:$L$2336,4,FALSE)</f>
        <v>No</v>
      </c>
      <c r="F2269" s="11" t="str">
        <f>VLOOKUP(A2269,'Medical Examinations'!$A$1:$L$2336,5,FALSE)</f>
        <v>No</v>
      </c>
      <c r="G2269" s="11" t="str">
        <f>VLOOKUP(A2269,'Medical Examinations'!$A$1:$L$2336,6,FALSE)</f>
        <v>No</v>
      </c>
      <c r="H2269" s="11">
        <f>VLOOKUP(A2269,'Medical Examinations'!$A$1:$L$2336,8,FALSE)</f>
        <v>0</v>
      </c>
      <c r="I2269" s="11" t="str">
        <f>VLOOKUP(A2269,'Medical Examinations'!$A$1:$L$2336,10,FALSE)</f>
        <v>No</v>
      </c>
      <c r="J2269" s="11" t="str">
        <f>VLOOKUP(A2269,'Medical Examinations'!$A$1:$L$2336,11,FALSE)</f>
        <v>Normal Weight</v>
      </c>
      <c r="K2269" s="11" t="str">
        <f>VLOOKUP(A2269,'Medical Examinations'!$A$1:$L$2336,12,FALSE)</f>
        <v>Diabetes</v>
      </c>
      <c r="L2269" s="10">
        <f ca="1">VLOOKUP(A2269,'Hospitalisation Details'!$A$1:$Q$2344,3,FALSE)</f>
        <v>1975</v>
      </c>
      <c r="M2269" s="10" t="str">
        <f ca="1">VLOOKUP(A2269,'Hospitalisation Details'!$A$1:$Q$2344,5,FALSE)</f>
        <v>Nov</v>
      </c>
      <c r="N2269" s="11">
        <f ca="1">VLOOKUP(A2269,'Hospitalisation Details'!$A$1:$Q$2344,6,FALSE)</f>
        <v>14</v>
      </c>
      <c r="O2269" s="17">
        <f ca="1">VLOOKUP(A2269,'Hospitalisation Details'!$A$1:$Q$2344,7,FALSE)</f>
        <v>27712</v>
      </c>
      <c r="P2269" s="11">
        <f ca="1">VLOOKUP(A2269,'Hospitalisation Details'!$A$1:$Q$2344,10,FALSE)</f>
        <v>41676.08</v>
      </c>
      <c r="Q2269" s="11" t="str">
        <f ca="1">VLOOKUP(A2269,'Hospitalisation Details'!$A$1:$Q$2344,12,FALSE)</f>
        <v>tier - 1</v>
      </c>
      <c r="R2269" s="11" t="str">
        <f ca="1">VLOOKUP(A2269,'Hospitalisation Details'!$A$1:$Q$2344,14,FALSE)</f>
        <v>tier - 2</v>
      </c>
      <c r="S2269" s="11">
        <f ca="1">VLOOKUP(A2269,'Hospitalisation Details'!$A$1:$Q$2344,17,FALSE)</f>
        <v>49</v>
      </c>
      <c r="T2269" s="11" t="str">
        <f ca="1">VLOOKUP(A2269,'Hospitalisation Details'!$A$1:$Q$2336,16,FALSE)</f>
        <v>R1013</v>
      </c>
    </row>
    <row r="2270" ht="15.5" spans="1:20">
      <c r="A2270" s="10" t="s">
        <v>8059</v>
      </c>
      <c r="B2270" s="11" t="str">
        <f>VLOOKUP(A2270,'Customer Names'!$H$6:$K$2340,3,FALSE)</f>
        <v>  Sandra K</v>
      </c>
      <c r="C2270" s="11">
        <f>VLOOKUP(A2270,'Medical Examinations'!$A$1:$L$2336,2,FALSE)</f>
        <v>19.7</v>
      </c>
      <c r="D2270" s="11">
        <f>VLOOKUP(A2270,'Medical Examinations'!$A$1:$L$2336,3,FALSE)</f>
        <v>5.51</v>
      </c>
      <c r="E2270" s="11" t="str">
        <f>VLOOKUP(A2270,'Medical Examinations'!$A$1:$L$2336,4,FALSE)</f>
        <v>No</v>
      </c>
      <c r="F2270" s="11" t="str">
        <f>VLOOKUP(A2270,'Medical Examinations'!$A$1:$L$2336,5,FALSE)</f>
        <v>No</v>
      </c>
      <c r="G2270" s="11" t="str">
        <f>VLOOKUP(A2270,'Medical Examinations'!$A$1:$L$2336,6,FALSE)</f>
        <v>No</v>
      </c>
      <c r="H2270" s="11">
        <f>VLOOKUP(A2270,'Medical Examinations'!$A$1:$L$2336,8,FALSE)</f>
        <v>1</v>
      </c>
      <c r="I2270" s="11" t="str">
        <f>VLOOKUP(A2270,'Medical Examinations'!$A$1:$L$2336,10,FALSE)</f>
        <v>No</v>
      </c>
      <c r="J2270" s="11" t="str">
        <f>VLOOKUP(A2270,'Medical Examinations'!$A$1:$L$2336,11,FALSE)</f>
        <v>Normal Weight</v>
      </c>
      <c r="K2270" s="11" t="str">
        <f>VLOOKUP(A2270,'Medical Examinations'!$A$1:$L$2336,12,FALSE)</f>
        <v>Normal</v>
      </c>
      <c r="L2270" s="10">
        <f ca="1">VLOOKUP(A2270,'Hospitalisation Details'!$A$1:$Q$2344,3,FALSE)</f>
        <v>1975</v>
      </c>
      <c r="M2270" s="10" t="str">
        <f ca="1">VLOOKUP(A2270,'Hospitalisation Details'!$A$1:$Q$2344,5,FALSE)</f>
        <v>Sep</v>
      </c>
      <c r="N2270" s="11">
        <f ca="1">VLOOKUP(A2270,'Hospitalisation Details'!$A$1:$Q$2344,6,FALSE)</f>
        <v>29</v>
      </c>
      <c r="O2270" s="17">
        <f ca="1">VLOOKUP(A2270,'Hospitalisation Details'!$A$1:$Q$2344,7,FALSE)</f>
        <v>27666</v>
      </c>
      <c r="P2270" s="11">
        <f ca="1">VLOOKUP(A2270,'Hospitalisation Details'!$A$1:$Q$2344,10,FALSE)</f>
        <v>41681.86</v>
      </c>
      <c r="Q2270" s="11" t="str">
        <f ca="1">VLOOKUP(A2270,'Hospitalisation Details'!$A$1:$Q$2344,12,FALSE)</f>
        <v>tier - 1</v>
      </c>
      <c r="R2270" s="11" t="str">
        <f ca="1">VLOOKUP(A2270,'Hospitalisation Details'!$A$1:$Q$2344,14,FALSE)</f>
        <v>tier - 1</v>
      </c>
      <c r="S2270" s="11">
        <f ca="1">VLOOKUP(A2270,'Hospitalisation Details'!$A$1:$Q$2344,17,FALSE)</f>
        <v>50</v>
      </c>
      <c r="T2270" s="11" t="str">
        <f ca="1">VLOOKUP(A2270,'Hospitalisation Details'!$A$1:$Q$2336,16,FALSE)</f>
        <v>R1011</v>
      </c>
    </row>
    <row r="2271" ht="15.5" spans="1:20">
      <c r="A2271" s="10" t="s">
        <v>8061</v>
      </c>
      <c r="B2271" s="11" t="str">
        <f>VLOOKUP(A2271,'Customer Names'!$H$6:$K$2340,3,FALSE)</f>
        <v>  Katharine</v>
      </c>
      <c r="C2271" s="11">
        <f>VLOOKUP(A2271,'Medical Examinations'!$A$1:$L$2336,2,FALSE)</f>
        <v>19.21</v>
      </c>
      <c r="D2271" s="11">
        <f>VLOOKUP(A2271,'Medical Examinations'!$A$1:$L$2336,3,FALSE)</f>
        <v>4.76</v>
      </c>
      <c r="E2271" s="11" t="str">
        <f>VLOOKUP(A2271,'Medical Examinations'!$A$1:$L$2336,4,FALSE)</f>
        <v>No</v>
      </c>
      <c r="F2271" s="11" t="str">
        <f>VLOOKUP(A2271,'Medical Examinations'!$A$1:$L$2336,5,FALSE)</f>
        <v>yes</v>
      </c>
      <c r="G2271" s="11" t="str">
        <f>VLOOKUP(A2271,'Medical Examinations'!$A$1:$L$2336,6,FALSE)</f>
        <v>No</v>
      </c>
      <c r="H2271" s="11">
        <f>VLOOKUP(A2271,'Medical Examinations'!$A$1:$L$2336,8,FALSE)</f>
        <v>1</v>
      </c>
      <c r="I2271" s="11" t="str">
        <f>VLOOKUP(A2271,'Medical Examinations'!$A$1:$L$2336,10,FALSE)</f>
        <v>No</v>
      </c>
      <c r="J2271" s="11" t="str">
        <f>VLOOKUP(A2271,'Medical Examinations'!$A$1:$L$2336,11,FALSE)</f>
        <v>Normal Weight</v>
      </c>
      <c r="K2271" s="11" t="str">
        <f>VLOOKUP(A2271,'Medical Examinations'!$A$1:$L$2336,12,FALSE)</f>
        <v>Normal</v>
      </c>
      <c r="L2271" s="10">
        <f ca="1">VLOOKUP(A2271,'Hospitalisation Details'!$A$1:$Q$2344,3,FALSE)</f>
        <v>1962</v>
      </c>
      <c r="M2271" s="10" t="str">
        <f ca="1">VLOOKUP(A2271,'Hospitalisation Details'!$A$1:$Q$2344,5,FALSE)</f>
        <v>Sep</v>
      </c>
      <c r="N2271" s="11">
        <f ca="1">VLOOKUP(A2271,'Hospitalisation Details'!$A$1:$Q$2344,6,FALSE)</f>
        <v>22</v>
      </c>
      <c r="O2271" s="17">
        <f ca="1">VLOOKUP(A2271,'Hospitalisation Details'!$A$1:$Q$2344,7,FALSE)</f>
        <v>22911</v>
      </c>
      <c r="P2271" s="11">
        <f ca="1">VLOOKUP(A2271,'Hospitalisation Details'!$A$1:$Q$2344,10,FALSE)</f>
        <v>41794.63</v>
      </c>
      <c r="Q2271" s="11" t="str">
        <f ca="1">VLOOKUP(A2271,'Hospitalisation Details'!$A$1:$Q$2344,12,FALSE)</f>
        <v>tier - 1</v>
      </c>
      <c r="R2271" s="11" t="str">
        <f ca="1">VLOOKUP(A2271,'Hospitalisation Details'!$A$1:$Q$2344,14,FALSE)</f>
        <v>tier - 3</v>
      </c>
      <c r="S2271" s="11">
        <f ca="1">VLOOKUP(A2271,'Hospitalisation Details'!$A$1:$Q$2344,17,FALSE)</f>
        <v>63</v>
      </c>
      <c r="T2271" s="11" t="str">
        <f ca="1">VLOOKUP(A2271,'Hospitalisation Details'!$A$1:$Q$2336,16,FALSE)</f>
        <v>R1011</v>
      </c>
    </row>
    <row r="2272" ht="15.5" spans="1:20">
      <c r="A2272" s="10" t="s">
        <v>8064</v>
      </c>
      <c r="B2272" s="11" t="str">
        <f>VLOOKUP(A2272,'Customer Names'!$H$6:$K$2340,3,FALSE)</f>
        <v>  Jerome</v>
      </c>
      <c r="C2272" s="11">
        <f>VLOOKUP(A2272,'Medical Examinations'!$A$1:$L$2336,2,FALSE)</f>
        <v>19.3</v>
      </c>
      <c r="D2272" s="11">
        <f>VLOOKUP(A2272,'Medical Examinations'!$A$1:$L$2336,3,FALSE)</f>
        <v>4.7</v>
      </c>
      <c r="E2272" s="11" t="str">
        <f>VLOOKUP(A2272,'Medical Examinations'!$A$1:$L$2336,4,FALSE)</f>
        <v>No</v>
      </c>
      <c r="F2272" s="11" t="str">
        <f>VLOOKUP(A2272,'Medical Examinations'!$A$1:$L$2336,5,FALSE)</f>
        <v>yes</v>
      </c>
      <c r="G2272" s="11" t="str">
        <f>VLOOKUP(A2272,'Medical Examinations'!$A$1:$L$2336,6,FALSE)</f>
        <v>No</v>
      </c>
      <c r="H2272" s="11">
        <f>VLOOKUP(A2272,'Medical Examinations'!$A$1:$L$2336,8,FALSE)</f>
        <v>1</v>
      </c>
      <c r="I2272" s="11" t="str">
        <f>VLOOKUP(A2272,'Medical Examinations'!$A$1:$L$2336,10,FALSE)</f>
        <v>No</v>
      </c>
      <c r="J2272" s="11" t="str">
        <f>VLOOKUP(A2272,'Medical Examinations'!$A$1:$L$2336,11,FALSE)</f>
        <v>Normal Weight</v>
      </c>
      <c r="K2272" s="11" t="str">
        <f>VLOOKUP(A2272,'Medical Examinations'!$A$1:$L$2336,12,FALSE)</f>
        <v>Normal</v>
      </c>
      <c r="L2272" s="10">
        <f ca="1">VLOOKUP(A2272,'Hospitalisation Details'!$A$1:$Q$2344,3,FALSE)</f>
        <v>1966</v>
      </c>
      <c r="M2272" s="10" t="str">
        <f ca="1">VLOOKUP(A2272,'Hospitalisation Details'!$A$1:$Q$2344,5,FALSE)</f>
        <v>Sep</v>
      </c>
      <c r="N2272" s="11">
        <f ca="1">VLOOKUP(A2272,'Hospitalisation Details'!$A$1:$Q$2344,6,FALSE)</f>
        <v>21</v>
      </c>
      <c r="O2272" s="17">
        <f ca="1">VLOOKUP(A2272,'Hospitalisation Details'!$A$1:$Q$2344,7,FALSE)</f>
        <v>24371</v>
      </c>
      <c r="P2272" s="11">
        <f ca="1">VLOOKUP(A2272,'Hospitalisation Details'!$A$1:$Q$2344,10,FALSE)</f>
        <v>41886.54</v>
      </c>
      <c r="Q2272" s="11" t="str">
        <f ca="1">VLOOKUP(A2272,'Hospitalisation Details'!$A$1:$Q$2344,12,FALSE)</f>
        <v>tier - 1</v>
      </c>
      <c r="R2272" s="11" t="str">
        <f ca="1">VLOOKUP(A2272,'Hospitalisation Details'!$A$1:$Q$2344,14,FALSE)</f>
        <v>tier - 3</v>
      </c>
      <c r="S2272" s="11">
        <f ca="1">VLOOKUP(A2272,'Hospitalisation Details'!$A$1:$Q$2344,17,FALSE)</f>
        <v>59</v>
      </c>
      <c r="T2272" s="11" t="str">
        <f ca="1">VLOOKUP(A2272,'Hospitalisation Details'!$A$1:$Q$2336,16,FALSE)</f>
        <v>R1011</v>
      </c>
    </row>
    <row r="2273" ht="15.5" spans="1:20">
      <c r="A2273" s="10" t="s">
        <v>8067</v>
      </c>
      <c r="B2273" s="11" t="str">
        <f>VLOOKUP(A2273,'Customer Names'!$H$6:$K$2340,3,FALSE)</f>
        <v>  Julia R</v>
      </c>
      <c r="C2273" s="11">
        <f>VLOOKUP(A2273,'Medical Examinations'!$A$1:$L$2336,2,FALSE)</f>
        <v>16.22</v>
      </c>
      <c r="D2273" s="11">
        <f>VLOOKUP(A2273,'Medical Examinations'!$A$1:$L$2336,3,FALSE)</f>
        <v>6.21</v>
      </c>
      <c r="E2273" s="11" t="str">
        <f>VLOOKUP(A2273,'Medical Examinations'!$A$1:$L$2336,4,FALSE)</f>
        <v>yes</v>
      </c>
      <c r="F2273" s="11" t="str">
        <f>VLOOKUP(A2273,'Medical Examinations'!$A$1:$L$2336,5,FALSE)</f>
        <v>No</v>
      </c>
      <c r="G2273" s="11" t="str">
        <f>VLOOKUP(A2273,'Medical Examinations'!$A$1:$L$2336,6,FALSE)</f>
        <v>No</v>
      </c>
      <c r="H2273" s="11">
        <f>VLOOKUP(A2273,'Medical Examinations'!$A$1:$L$2336,8,FALSE)</f>
        <v>0</v>
      </c>
      <c r="I2273" s="11" t="str">
        <f>VLOOKUP(A2273,'Medical Examinations'!$A$1:$L$2336,10,FALSE)</f>
        <v>No</v>
      </c>
      <c r="J2273" s="11" t="str">
        <f>VLOOKUP(A2273,'Medical Examinations'!$A$1:$L$2336,11,FALSE)</f>
        <v>Under Weight</v>
      </c>
      <c r="K2273" s="11" t="str">
        <f>VLOOKUP(A2273,'Medical Examinations'!$A$1:$L$2336,12,FALSE)</f>
        <v>Prediabetes</v>
      </c>
      <c r="L2273" s="10">
        <f ca="1">VLOOKUP(A2273,'Hospitalisation Details'!$A$1:$Q$2344,3,FALSE)</f>
        <v>1972</v>
      </c>
      <c r="M2273" s="10" t="str">
        <f ca="1">VLOOKUP(A2273,'Hospitalisation Details'!$A$1:$Q$2344,5,FALSE)</f>
        <v>Jun</v>
      </c>
      <c r="N2273" s="11">
        <f ca="1">VLOOKUP(A2273,'Hospitalisation Details'!$A$1:$Q$2344,6,FALSE)</f>
        <v>8</v>
      </c>
      <c r="O2273" s="17">
        <f ca="1">VLOOKUP(A2273,'Hospitalisation Details'!$A$1:$Q$2344,7,FALSE)</f>
        <v>26458</v>
      </c>
      <c r="P2273" s="11">
        <f ca="1">VLOOKUP(A2273,'Hospitalisation Details'!$A$1:$Q$2344,10,FALSE)</f>
        <v>41919.1</v>
      </c>
      <c r="Q2273" s="11" t="str">
        <f ca="1">VLOOKUP(A2273,'Hospitalisation Details'!$A$1:$Q$2344,12,FALSE)</f>
        <v>tier - 1</v>
      </c>
      <c r="R2273" s="11" t="str">
        <f ca="1">VLOOKUP(A2273,'Hospitalisation Details'!$A$1:$Q$2344,14,FALSE)</f>
        <v>tier - 1</v>
      </c>
      <c r="S2273" s="11">
        <f ca="1">VLOOKUP(A2273,'Hospitalisation Details'!$A$1:$Q$2344,17,FALSE)</f>
        <v>53</v>
      </c>
      <c r="T2273" s="11" t="str">
        <f ca="1">VLOOKUP(A2273,'Hospitalisation Details'!$A$1:$Q$2336,16,FALSE)</f>
        <v>R1016</v>
      </c>
    </row>
    <row r="2274" ht="15.5" spans="1:20">
      <c r="A2274" s="10" t="s">
        <v>8071</v>
      </c>
      <c r="B2274" s="11" t="str">
        <f>VLOOKUP(A2274,'Customer Names'!$H$6:$K$2340,3,FALSE)</f>
        <v>  Sean Henry</v>
      </c>
      <c r="C2274" s="11">
        <f>VLOOKUP(A2274,'Medical Examinations'!$A$1:$L$2336,2,FALSE)</f>
        <v>17.12</v>
      </c>
      <c r="D2274" s="11">
        <f>VLOOKUP(A2274,'Medical Examinations'!$A$1:$L$2336,3,FALSE)</f>
        <v>4.52</v>
      </c>
      <c r="E2274" s="11" t="str">
        <f>VLOOKUP(A2274,'Medical Examinations'!$A$1:$L$2336,4,FALSE)</f>
        <v>No</v>
      </c>
      <c r="F2274" s="11" t="str">
        <f>VLOOKUP(A2274,'Medical Examinations'!$A$1:$L$2336,5,FALSE)</f>
        <v>yes</v>
      </c>
      <c r="G2274" s="11" t="str">
        <f>VLOOKUP(A2274,'Medical Examinations'!$A$1:$L$2336,6,FALSE)</f>
        <v>No</v>
      </c>
      <c r="H2274" s="11">
        <f>VLOOKUP(A2274,'Medical Examinations'!$A$1:$L$2336,8,FALSE)</f>
        <v>1</v>
      </c>
      <c r="I2274" s="11" t="str">
        <f>VLOOKUP(A2274,'Medical Examinations'!$A$1:$L$2336,10,FALSE)</f>
        <v>No</v>
      </c>
      <c r="J2274" s="11" t="str">
        <f>VLOOKUP(A2274,'Medical Examinations'!$A$1:$L$2336,11,FALSE)</f>
        <v>Under Weight</v>
      </c>
      <c r="K2274" s="11" t="str">
        <f>VLOOKUP(A2274,'Medical Examinations'!$A$1:$L$2336,12,FALSE)</f>
        <v>Normal</v>
      </c>
      <c r="L2274" s="10">
        <f ca="1">VLOOKUP(A2274,'Hospitalisation Details'!$A$1:$Q$2344,3,FALSE)</f>
        <v>1984</v>
      </c>
      <c r="M2274" s="10" t="str">
        <f ca="1">VLOOKUP(A2274,'Hospitalisation Details'!$A$1:$Q$2344,5,FALSE)</f>
        <v>Nov</v>
      </c>
      <c r="N2274" s="11">
        <f ca="1">VLOOKUP(A2274,'Hospitalisation Details'!$A$1:$Q$2344,6,FALSE)</f>
        <v>10</v>
      </c>
      <c r="O2274" s="17">
        <f ca="1">VLOOKUP(A2274,'Hospitalisation Details'!$A$1:$Q$2344,7,FALSE)</f>
        <v>30996</v>
      </c>
      <c r="P2274" s="11">
        <f ca="1">VLOOKUP(A2274,'Hospitalisation Details'!$A$1:$Q$2344,10,FALSE)</f>
        <v>41949.24</v>
      </c>
      <c r="Q2274" s="11" t="str">
        <f ca="1">VLOOKUP(A2274,'Hospitalisation Details'!$A$1:$Q$2344,12,FALSE)</f>
        <v>tier - 1</v>
      </c>
      <c r="R2274" s="11" t="str">
        <f ca="1">VLOOKUP(A2274,'Hospitalisation Details'!$A$1:$Q$2344,14,FALSE)</f>
        <v>tier - 1</v>
      </c>
      <c r="S2274" s="11">
        <f ca="1">VLOOKUP(A2274,'Hospitalisation Details'!$A$1:$Q$2344,17,FALSE)</f>
        <v>40</v>
      </c>
      <c r="T2274" s="11" t="str">
        <f ca="1">VLOOKUP(A2274,'Hospitalisation Details'!$A$1:$Q$2336,16,FALSE)</f>
        <v>R1013</v>
      </c>
    </row>
    <row r="2275" ht="15.5" spans="1:20">
      <c r="A2275" s="10" t="s">
        <v>8074</v>
      </c>
      <c r="B2275" s="11" t="str">
        <f>VLOOKUP(A2275,'Customer Names'!$H$6:$K$2340,3,FALSE)</f>
        <v>  Rachel A</v>
      </c>
      <c r="C2275" s="11">
        <f>VLOOKUP(A2275,'Medical Examinations'!$A$1:$L$2336,2,FALSE)</f>
        <v>19.07</v>
      </c>
      <c r="D2275" s="11">
        <f>VLOOKUP(A2275,'Medical Examinations'!$A$1:$L$2336,3,FALSE)</f>
        <v>5.45</v>
      </c>
      <c r="E2275" s="11" t="str">
        <f>VLOOKUP(A2275,'Medical Examinations'!$A$1:$L$2336,4,FALSE)</f>
        <v>No</v>
      </c>
      <c r="F2275" s="11" t="str">
        <f>VLOOKUP(A2275,'Medical Examinations'!$A$1:$L$2336,5,FALSE)</f>
        <v>No</v>
      </c>
      <c r="G2275" s="11" t="str">
        <f>VLOOKUP(A2275,'Medical Examinations'!$A$1:$L$2336,6,FALSE)</f>
        <v>No</v>
      </c>
      <c r="H2275" s="11">
        <f>VLOOKUP(A2275,'Medical Examinations'!$A$1:$L$2336,8,FALSE)</f>
        <v>1</v>
      </c>
      <c r="I2275" s="11" t="str">
        <f>VLOOKUP(A2275,'Medical Examinations'!$A$1:$L$2336,10,FALSE)</f>
        <v>No</v>
      </c>
      <c r="J2275" s="11" t="str">
        <f>VLOOKUP(A2275,'Medical Examinations'!$A$1:$L$2336,11,FALSE)</f>
        <v>Normal Weight</v>
      </c>
      <c r="K2275" s="11" t="str">
        <f>VLOOKUP(A2275,'Medical Examinations'!$A$1:$L$2336,12,FALSE)</f>
        <v>Normal</v>
      </c>
      <c r="L2275" s="10">
        <f ca="1">VLOOKUP(A2275,'Hospitalisation Details'!$A$1:$Q$2344,3,FALSE)</f>
        <v>1968</v>
      </c>
      <c r="M2275" s="10" t="str">
        <f ca="1">VLOOKUP(A2275,'Hospitalisation Details'!$A$1:$Q$2344,5,FALSE)</f>
        <v>Dec</v>
      </c>
      <c r="N2275" s="11">
        <f ca="1">VLOOKUP(A2275,'Hospitalisation Details'!$A$1:$Q$2344,6,FALSE)</f>
        <v>19</v>
      </c>
      <c r="O2275" s="17">
        <f ca="1">VLOOKUP(A2275,'Hospitalisation Details'!$A$1:$Q$2344,7,FALSE)</f>
        <v>25191</v>
      </c>
      <c r="P2275" s="11">
        <f ca="1">VLOOKUP(A2275,'Hospitalisation Details'!$A$1:$Q$2344,10,FALSE)</f>
        <v>41999.52</v>
      </c>
      <c r="Q2275" s="11" t="str">
        <f ca="1">VLOOKUP(A2275,'Hospitalisation Details'!$A$1:$Q$2344,12,FALSE)</f>
        <v>tier - 1</v>
      </c>
      <c r="R2275" s="11" t="str">
        <f ca="1">VLOOKUP(A2275,'Hospitalisation Details'!$A$1:$Q$2344,14,FALSE)</f>
        <v>tier - 3</v>
      </c>
      <c r="S2275" s="11">
        <f ca="1">VLOOKUP(A2275,'Hospitalisation Details'!$A$1:$Q$2344,17,FALSE)</f>
        <v>56</v>
      </c>
      <c r="T2275" s="11" t="str">
        <f ca="1">VLOOKUP(A2275,'Hospitalisation Details'!$A$1:$Q$2336,16,FALSE)</f>
        <v>R1013</v>
      </c>
    </row>
    <row r="2276" ht="15.5" spans="1:20">
      <c r="A2276" s="10" t="s">
        <v>8076</v>
      </c>
      <c r="B2276" s="11" t="str">
        <f>VLOOKUP(A2276,'Customer Names'!$H$6:$K$2340,3,FALSE)</f>
        <v>  Jim</v>
      </c>
      <c r="C2276" s="11">
        <f>VLOOKUP(A2276,'Medical Examinations'!$A$1:$L$2336,2,FALSE)</f>
        <v>15.56</v>
      </c>
      <c r="D2276" s="11">
        <f>VLOOKUP(A2276,'Medical Examinations'!$A$1:$L$2336,3,FALSE)</f>
        <v>4.42</v>
      </c>
      <c r="E2276" s="11" t="str">
        <f>VLOOKUP(A2276,'Medical Examinations'!$A$1:$L$2336,4,FALSE)</f>
        <v>No</v>
      </c>
      <c r="F2276" s="11" t="str">
        <f>VLOOKUP(A2276,'Medical Examinations'!$A$1:$L$2336,5,FALSE)</f>
        <v>No</v>
      </c>
      <c r="G2276" s="11" t="str">
        <f>VLOOKUP(A2276,'Medical Examinations'!$A$1:$L$2336,6,FALSE)</f>
        <v>No</v>
      </c>
      <c r="H2276" s="11">
        <f>VLOOKUP(A2276,'Medical Examinations'!$A$1:$L$2336,8,FALSE)</f>
        <v>0</v>
      </c>
      <c r="I2276" s="11" t="str">
        <f>VLOOKUP(A2276,'Medical Examinations'!$A$1:$L$2336,10,FALSE)</f>
        <v>No</v>
      </c>
      <c r="J2276" s="11" t="str">
        <f>VLOOKUP(A2276,'Medical Examinations'!$A$1:$L$2336,11,FALSE)</f>
        <v>Under Weight</v>
      </c>
      <c r="K2276" s="11" t="str">
        <f>VLOOKUP(A2276,'Medical Examinations'!$A$1:$L$2336,12,FALSE)</f>
        <v>Normal</v>
      </c>
      <c r="L2276" s="10">
        <f ca="1">VLOOKUP(A2276,'Hospitalisation Details'!$A$1:$Q$2344,3,FALSE)</f>
        <v>1976</v>
      </c>
      <c r="M2276" s="10" t="str">
        <f ca="1">VLOOKUP(A2276,'Hospitalisation Details'!$A$1:$Q$2344,5,FALSE)</f>
        <v>Nov</v>
      </c>
      <c r="N2276" s="11">
        <f ca="1">VLOOKUP(A2276,'Hospitalisation Details'!$A$1:$Q$2344,6,FALSE)</f>
        <v>28</v>
      </c>
      <c r="O2276" s="17">
        <f ca="1">VLOOKUP(A2276,'Hospitalisation Details'!$A$1:$Q$2344,7,FALSE)</f>
        <v>28092</v>
      </c>
      <c r="P2276" s="11">
        <f ca="1">VLOOKUP(A2276,'Hospitalisation Details'!$A$1:$Q$2344,10,FALSE)</f>
        <v>42111.66</v>
      </c>
      <c r="Q2276" s="11" t="str">
        <f ca="1">VLOOKUP(A2276,'Hospitalisation Details'!$A$1:$Q$2344,12,FALSE)</f>
        <v>tier - 1</v>
      </c>
      <c r="R2276" s="11" t="str">
        <f ca="1">VLOOKUP(A2276,'Hospitalisation Details'!$A$1:$Q$2344,14,FALSE)</f>
        <v>tier - 1</v>
      </c>
      <c r="S2276" s="11">
        <f ca="1">VLOOKUP(A2276,'Hospitalisation Details'!$A$1:$Q$2344,17,FALSE)</f>
        <v>48</v>
      </c>
      <c r="T2276" s="11" t="str">
        <f ca="1">VLOOKUP(A2276,'Hospitalisation Details'!$A$1:$Q$2336,16,FALSE)</f>
        <v>R1024</v>
      </c>
    </row>
    <row r="2277" ht="15.5" spans="1:20">
      <c r="A2277" s="10" t="s">
        <v>8080</v>
      </c>
      <c r="B2277" s="11" t="str">
        <f>VLOOKUP(A2277,'Customer Names'!$H$6:$K$2340,3,FALSE)</f>
        <v>  Tim</v>
      </c>
      <c r="C2277" s="11">
        <f>VLOOKUP(A2277,'Medical Examinations'!$A$1:$L$2336,2,FALSE)</f>
        <v>22.76</v>
      </c>
      <c r="D2277" s="11">
        <f>VLOOKUP(A2277,'Medical Examinations'!$A$1:$L$2336,3,FALSE)</f>
        <v>9.44</v>
      </c>
      <c r="E2277" s="11" t="str">
        <f>VLOOKUP(A2277,'Medical Examinations'!$A$1:$L$2336,4,FALSE)</f>
        <v>No</v>
      </c>
      <c r="F2277" s="11" t="str">
        <f>VLOOKUP(A2277,'Medical Examinations'!$A$1:$L$2336,5,FALSE)</f>
        <v>No</v>
      </c>
      <c r="G2277" s="11" t="str">
        <f>VLOOKUP(A2277,'Medical Examinations'!$A$1:$L$2336,6,FALSE)</f>
        <v>No</v>
      </c>
      <c r="H2277" s="11">
        <f>VLOOKUP(A2277,'Medical Examinations'!$A$1:$L$2336,8,FALSE)</f>
        <v>0</v>
      </c>
      <c r="I2277" s="11" t="str">
        <f>VLOOKUP(A2277,'Medical Examinations'!$A$1:$L$2336,10,FALSE)</f>
        <v>No</v>
      </c>
      <c r="J2277" s="11" t="str">
        <f>VLOOKUP(A2277,'Medical Examinations'!$A$1:$L$2336,11,FALSE)</f>
        <v>Normal Weight</v>
      </c>
      <c r="K2277" s="11" t="str">
        <f>VLOOKUP(A2277,'Medical Examinations'!$A$1:$L$2336,12,FALSE)</f>
        <v>Diabetes</v>
      </c>
      <c r="L2277" s="10">
        <f ca="1">VLOOKUP(A2277,'Hospitalisation Details'!$A$1:$Q$2344,3,FALSE)</f>
        <v>1997</v>
      </c>
      <c r="M2277" s="10" t="str">
        <f ca="1">VLOOKUP(A2277,'Hospitalisation Details'!$A$1:$Q$2344,5,FALSE)</f>
        <v>Dec</v>
      </c>
      <c r="N2277" s="11">
        <f ca="1">VLOOKUP(A2277,'Hospitalisation Details'!$A$1:$Q$2344,6,FALSE)</f>
        <v>9</v>
      </c>
      <c r="O2277" s="17">
        <f ca="1">VLOOKUP(A2277,'Hospitalisation Details'!$A$1:$Q$2344,7,FALSE)</f>
        <v>35773</v>
      </c>
      <c r="P2277" s="11">
        <f ca="1">VLOOKUP(A2277,'Hospitalisation Details'!$A$1:$Q$2344,10,FALSE)</f>
        <v>42112.24</v>
      </c>
      <c r="Q2277" s="11" t="str">
        <f ca="1">VLOOKUP(A2277,'Hospitalisation Details'!$A$1:$Q$2344,12,FALSE)</f>
        <v>tier - 1</v>
      </c>
      <c r="R2277" s="11" t="str">
        <f ca="1">VLOOKUP(A2277,'Hospitalisation Details'!$A$1:$Q$2344,14,FALSE)</f>
        <v>tier - 3</v>
      </c>
      <c r="S2277" s="11">
        <f ca="1">VLOOKUP(A2277,'Hospitalisation Details'!$A$1:$Q$2344,17,FALSE)</f>
        <v>27</v>
      </c>
      <c r="T2277" s="11" t="str">
        <f ca="1">VLOOKUP(A2277,'Hospitalisation Details'!$A$1:$Q$2336,16,FALSE)</f>
        <v>R1013</v>
      </c>
    </row>
    <row r="2278" ht="15.5" spans="1:20">
      <c r="A2278" s="10" t="s">
        <v>8084</v>
      </c>
      <c r="B2278" s="11" t="str">
        <f>VLOOKUP(A2278,'Customer Names'!$H$6:$K$2340,3,FALSE)</f>
        <v>  Abby L</v>
      </c>
      <c r="C2278" s="11">
        <f>VLOOKUP(A2278,'Medical Examinations'!$A$1:$L$2336,2,FALSE)</f>
        <v>22.79</v>
      </c>
      <c r="D2278" s="11">
        <f>VLOOKUP(A2278,'Medical Examinations'!$A$1:$L$2336,3,FALSE)</f>
        <v>6.15</v>
      </c>
      <c r="E2278" s="11" t="str">
        <f>VLOOKUP(A2278,'Medical Examinations'!$A$1:$L$2336,4,FALSE)</f>
        <v>yes</v>
      </c>
      <c r="F2278" s="11" t="str">
        <f>VLOOKUP(A2278,'Medical Examinations'!$A$1:$L$2336,5,FALSE)</f>
        <v>No</v>
      </c>
      <c r="G2278" s="11" t="str">
        <f>VLOOKUP(A2278,'Medical Examinations'!$A$1:$L$2336,6,FALSE)</f>
        <v>Yes</v>
      </c>
      <c r="H2278" s="11">
        <f>VLOOKUP(A2278,'Medical Examinations'!$A$1:$L$2336,8,FALSE)</f>
        <v>1</v>
      </c>
      <c r="I2278" s="11" t="str">
        <f>VLOOKUP(A2278,'Medical Examinations'!$A$1:$L$2336,10,FALSE)</f>
        <v>No</v>
      </c>
      <c r="J2278" s="11" t="str">
        <f>VLOOKUP(A2278,'Medical Examinations'!$A$1:$L$2336,11,FALSE)</f>
        <v>Normal Weight</v>
      </c>
      <c r="K2278" s="11" t="str">
        <f>VLOOKUP(A2278,'Medical Examinations'!$A$1:$L$2336,12,FALSE)</f>
        <v>Prediabetes</v>
      </c>
      <c r="L2278" s="10">
        <f ca="1">VLOOKUP(A2278,'Hospitalisation Details'!$A$1:$Q$2344,3,FALSE)</f>
        <v>1979</v>
      </c>
      <c r="M2278" s="10" t="str">
        <f ca="1">VLOOKUP(A2278,'Hospitalisation Details'!$A$1:$Q$2344,5,FALSE)</f>
        <v>Jul</v>
      </c>
      <c r="N2278" s="11">
        <f ca="1">VLOOKUP(A2278,'Hospitalisation Details'!$A$1:$Q$2344,6,FALSE)</f>
        <v>3</v>
      </c>
      <c r="O2278" s="17">
        <f ca="1">VLOOKUP(A2278,'Hospitalisation Details'!$A$1:$Q$2344,7,FALSE)</f>
        <v>29039</v>
      </c>
      <c r="P2278" s="11">
        <f ca="1">VLOOKUP(A2278,'Hospitalisation Details'!$A$1:$Q$2344,10,FALSE)</f>
        <v>42124.52</v>
      </c>
      <c r="Q2278" s="11" t="str">
        <f ca="1">VLOOKUP(A2278,'Hospitalisation Details'!$A$1:$Q$2344,12,FALSE)</f>
        <v>tier - 1</v>
      </c>
      <c r="R2278" s="11" t="str">
        <f ca="1">VLOOKUP(A2278,'Hospitalisation Details'!$A$1:$Q$2344,14,FALSE)</f>
        <v>tier - 1</v>
      </c>
      <c r="S2278" s="11">
        <f ca="1">VLOOKUP(A2278,'Hospitalisation Details'!$A$1:$Q$2344,17,FALSE)</f>
        <v>46</v>
      </c>
      <c r="T2278" s="11" t="str">
        <f ca="1">VLOOKUP(A2278,'Hospitalisation Details'!$A$1:$Q$2336,16,FALSE)</f>
        <v>R1013</v>
      </c>
    </row>
    <row r="2279" ht="15.5" spans="1:20">
      <c r="A2279" s="10" t="s">
        <v>8087</v>
      </c>
      <c r="B2279" s="11" t="str">
        <f>VLOOKUP(A2279,'Customer Names'!$H$6:$K$2340,3,FALSE)</f>
        <v>  Mark</v>
      </c>
      <c r="C2279" s="11">
        <f>VLOOKUP(A2279,'Medical Examinations'!$A$1:$L$2336,2,FALSE)</f>
        <v>17.41</v>
      </c>
      <c r="D2279" s="11">
        <f>VLOOKUP(A2279,'Medical Examinations'!$A$1:$L$2336,3,FALSE)</f>
        <v>5.13</v>
      </c>
      <c r="E2279" s="11" t="str">
        <f>VLOOKUP(A2279,'Medical Examinations'!$A$1:$L$2336,4,FALSE)</f>
        <v>yes</v>
      </c>
      <c r="F2279" s="11" t="str">
        <f>VLOOKUP(A2279,'Medical Examinations'!$A$1:$L$2336,5,FALSE)</f>
        <v>No</v>
      </c>
      <c r="G2279" s="11" t="str">
        <f>VLOOKUP(A2279,'Medical Examinations'!$A$1:$L$2336,6,FALSE)</f>
        <v>No</v>
      </c>
      <c r="H2279" s="11">
        <f>VLOOKUP(A2279,'Medical Examinations'!$A$1:$L$2336,8,FALSE)</f>
        <v>0</v>
      </c>
      <c r="I2279" s="11" t="str">
        <f>VLOOKUP(A2279,'Medical Examinations'!$A$1:$L$2336,10,FALSE)</f>
        <v>No</v>
      </c>
      <c r="J2279" s="11" t="str">
        <f>VLOOKUP(A2279,'Medical Examinations'!$A$1:$L$2336,11,FALSE)</f>
        <v>Under Weight</v>
      </c>
      <c r="K2279" s="11" t="str">
        <f>VLOOKUP(A2279,'Medical Examinations'!$A$1:$L$2336,12,FALSE)</f>
        <v>Normal</v>
      </c>
      <c r="L2279" s="10">
        <f ca="1">VLOOKUP(A2279,'Hospitalisation Details'!$A$1:$Q$2344,3,FALSE)</f>
        <v>1973</v>
      </c>
      <c r="M2279" s="10" t="str">
        <f ca="1">VLOOKUP(A2279,'Hospitalisation Details'!$A$1:$Q$2344,5,FALSE)</f>
        <v>Sep</v>
      </c>
      <c r="N2279" s="11">
        <f ca="1">VLOOKUP(A2279,'Hospitalisation Details'!$A$1:$Q$2344,6,FALSE)</f>
        <v>18</v>
      </c>
      <c r="O2279" s="17">
        <f ca="1">VLOOKUP(A2279,'Hospitalisation Details'!$A$1:$Q$2344,7,FALSE)</f>
        <v>26925</v>
      </c>
      <c r="P2279" s="11">
        <f ca="1">VLOOKUP(A2279,'Hospitalisation Details'!$A$1:$Q$2344,10,FALSE)</f>
        <v>42188.15</v>
      </c>
      <c r="Q2279" s="11" t="str">
        <f ca="1">VLOOKUP(A2279,'Hospitalisation Details'!$A$1:$Q$2344,12,FALSE)</f>
        <v>tier - 1</v>
      </c>
      <c r="R2279" s="11" t="str">
        <f ca="1">VLOOKUP(A2279,'Hospitalisation Details'!$A$1:$Q$2344,14,FALSE)</f>
        <v>tier - 1</v>
      </c>
      <c r="S2279" s="11">
        <f ca="1">VLOOKUP(A2279,'Hospitalisation Details'!$A$1:$Q$2344,17,FALSE)</f>
        <v>52</v>
      </c>
      <c r="T2279" s="11" t="str">
        <f ca="1">VLOOKUP(A2279,'Hospitalisation Details'!$A$1:$Q$2336,16,FALSE)</f>
        <v>R1011</v>
      </c>
    </row>
    <row r="2280" ht="15.5" spans="1:20">
      <c r="A2280" s="10" t="s">
        <v>8090</v>
      </c>
      <c r="B2280" s="11" t="str">
        <f>VLOOKUP(A2280,'Customer Names'!$H$6:$K$2340,3,FALSE)</f>
        <v>  Ali</v>
      </c>
      <c r="C2280" s="11">
        <f>VLOOKUP(A2280,'Medical Examinations'!$A$1:$L$2336,2,FALSE)</f>
        <v>19.32</v>
      </c>
      <c r="D2280" s="11">
        <f>VLOOKUP(A2280,'Medical Examinations'!$A$1:$L$2336,3,FALSE)</f>
        <v>4.96</v>
      </c>
      <c r="E2280" s="11" t="str">
        <f>VLOOKUP(A2280,'Medical Examinations'!$A$1:$L$2336,4,FALSE)</f>
        <v>yes</v>
      </c>
      <c r="F2280" s="11" t="str">
        <f>VLOOKUP(A2280,'Medical Examinations'!$A$1:$L$2336,5,FALSE)</f>
        <v>No</v>
      </c>
      <c r="G2280" s="11" t="str">
        <f>VLOOKUP(A2280,'Medical Examinations'!$A$1:$L$2336,6,FALSE)</f>
        <v>No</v>
      </c>
      <c r="H2280" s="11">
        <f>VLOOKUP(A2280,'Medical Examinations'!$A$1:$L$2336,8,FALSE)</f>
        <v>0</v>
      </c>
      <c r="I2280" s="11" t="str">
        <f>VLOOKUP(A2280,'Medical Examinations'!$A$1:$L$2336,10,FALSE)</f>
        <v>No</v>
      </c>
      <c r="J2280" s="11" t="str">
        <f>VLOOKUP(A2280,'Medical Examinations'!$A$1:$L$2336,11,FALSE)</f>
        <v>Normal Weight</v>
      </c>
      <c r="K2280" s="11" t="str">
        <f>VLOOKUP(A2280,'Medical Examinations'!$A$1:$L$2336,12,FALSE)</f>
        <v>Normal</v>
      </c>
      <c r="L2280" s="10">
        <f ca="1">VLOOKUP(A2280,'Hospitalisation Details'!$A$1:$Q$2344,3,FALSE)</f>
        <v>1975</v>
      </c>
      <c r="M2280" s="10" t="str">
        <f ca="1">VLOOKUP(A2280,'Hospitalisation Details'!$A$1:$Q$2344,5,FALSE)</f>
        <v>Aug</v>
      </c>
      <c r="N2280" s="11">
        <f ca="1">VLOOKUP(A2280,'Hospitalisation Details'!$A$1:$Q$2344,6,FALSE)</f>
        <v>15</v>
      </c>
      <c r="O2280" s="17">
        <f ca="1">VLOOKUP(A2280,'Hospitalisation Details'!$A$1:$Q$2344,7,FALSE)</f>
        <v>27621</v>
      </c>
      <c r="P2280" s="11">
        <f ca="1">VLOOKUP(A2280,'Hospitalisation Details'!$A$1:$Q$2344,10,FALSE)</f>
        <v>42211.14</v>
      </c>
      <c r="Q2280" s="11" t="str">
        <f ca="1">VLOOKUP(A2280,'Hospitalisation Details'!$A$1:$Q$2344,12,FALSE)</f>
        <v>tier - 1</v>
      </c>
      <c r="R2280" s="11" t="str">
        <f ca="1">VLOOKUP(A2280,'Hospitalisation Details'!$A$1:$Q$2344,14,FALSE)</f>
        <v>tier - 3</v>
      </c>
      <c r="S2280" s="11">
        <f ca="1">VLOOKUP(A2280,'Hospitalisation Details'!$A$1:$Q$2344,17,FALSE)</f>
        <v>50</v>
      </c>
      <c r="T2280" s="11" t="str">
        <f ca="1">VLOOKUP(A2280,'Hospitalisation Details'!$A$1:$Q$2336,16,FALSE)</f>
        <v>R1013</v>
      </c>
    </row>
    <row r="2281" ht="15.5" spans="1:20">
      <c r="A2281" s="10" t="s">
        <v>8093</v>
      </c>
      <c r="B2281" s="11" t="str">
        <f>VLOOKUP(A2281,'Customer Names'!$H$6:$K$2340,3,FALSE)</f>
        <v>  Joshua</v>
      </c>
      <c r="C2281" s="11">
        <f>VLOOKUP(A2281,'Medical Examinations'!$A$1:$L$2336,2,FALSE)</f>
        <v>18.25</v>
      </c>
      <c r="D2281" s="11">
        <f>VLOOKUP(A2281,'Medical Examinations'!$A$1:$L$2336,3,FALSE)</f>
        <v>10.95</v>
      </c>
      <c r="E2281" s="11" t="str">
        <f>VLOOKUP(A2281,'Medical Examinations'!$A$1:$L$2336,4,FALSE)</f>
        <v>No</v>
      </c>
      <c r="F2281" s="11" t="str">
        <f>VLOOKUP(A2281,'Medical Examinations'!$A$1:$L$2336,5,FALSE)</f>
        <v>No</v>
      </c>
      <c r="G2281" s="11" t="str">
        <f>VLOOKUP(A2281,'Medical Examinations'!$A$1:$L$2336,6,FALSE)</f>
        <v>No</v>
      </c>
      <c r="H2281" s="11">
        <f>VLOOKUP(A2281,'Medical Examinations'!$A$1:$L$2336,8,FALSE)</f>
        <v>0</v>
      </c>
      <c r="I2281" s="11" t="str">
        <f>VLOOKUP(A2281,'Medical Examinations'!$A$1:$L$2336,10,FALSE)</f>
        <v>No</v>
      </c>
      <c r="J2281" s="11" t="str">
        <f>VLOOKUP(A2281,'Medical Examinations'!$A$1:$L$2336,11,FALSE)</f>
        <v>Under Weight</v>
      </c>
      <c r="K2281" s="11" t="str">
        <f>VLOOKUP(A2281,'Medical Examinations'!$A$1:$L$2336,12,FALSE)</f>
        <v>Diabetes</v>
      </c>
      <c r="L2281" s="10">
        <f ca="1">VLOOKUP(A2281,'Hospitalisation Details'!$A$1:$Q$2344,3,FALSE)</f>
        <v>1967</v>
      </c>
      <c r="M2281" s="10" t="str">
        <f ca="1">VLOOKUP(A2281,'Hospitalisation Details'!$A$1:$Q$2344,5,FALSE)</f>
        <v>Jun</v>
      </c>
      <c r="N2281" s="11">
        <f ca="1">VLOOKUP(A2281,'Hospitalisation Details'!$A$1:$Q$2344,6,FALSE)</f>
        <v>28</v>
      </c>
      <c r="O2281" s="17">
        <f ca="1">VLOOKUP(A2281,'Hospitalisation Details'!$A$1:$Q$2344,7,FALSE)</f>
        <v>24651</v>
      </c>
      <c r="P2281" s="11">
        <f ca="1">VLOOKUP(A2281,'Hospitalisation Details'!$A$1:$Q$2344,10,FALSE)</f>
        <v>42303.69</v>
      </c>
      <c r="Q2281" s="11" t="str">
        <f ca="1">VLOOKUP(A2281,'Hospitalisation Details'!$A$1:$Q$2344,12,FALSE)</f>
        <v>tier - 1</v>
      </c>
      <c r="R2281" s="11" t="str">
        <f ca="1">VLOOKUP(A2281,'Hospitalisation Details'!$A$1:$Q$2344,14,FALSE)</f>
        <v>tier - 2</v>
      </c>
      <c r="S2281" s="11">
        <f ca="1">VLOOKUP(A2281,'Hospitalisation Details'!$A$1:$Q$2344,17,FALSE)</f>
        <v>58</v>
      </c>
      <c r="T2281" s="11" t="str">
        <f ca="1">VLOOKUP(A2281,'Hospitalisation Details'!$A$1:$Q$2336,16,FALSE)</f>
        <v>R1016</v>
      </c>
    </row>
    <row r="2282" ht="15.5" spans="1:20">
      <c r="A2282" s="10" t="s">
        <v>8096</v>
      </c>
      <c r="B2282" s="11" t="str">
        <f>VLOOKUP(A2282,'Customer Names'!$H$6:$K$2340,3,FALSE)</f>
        <v>  Pierre</v>
      </c>
      <c r="C2282" s="11">
        <f>VLOOKUP(A2282,'Medical Examinations'!$A$1:$L$2336,2,FALSE)</f>
        <v>53.13</v>
      </c>
      <c r="D2282" s="11">
        <f>VLOOKUP(A2282,'Medical Examinations'!$A$1:$L$2336,3,FALSE)</f>
        <v>4.44</v>
      </c>
      <c r="E2282" s="11" t="str">
        <f>VLOOKUP(A2282,'Medical Examinations'!$A$1:$L$2336,4,FALSE)</f>
        <v>No</v>
      </c>
      <c r="F2282" s="11" t="str">
        <f>VLOOKUP(A2282,'Medical Examinations'!$A$1:$L$2336,5,FALSE)</f>
        <v>yes</v>
      </c>
      <c r="G2282" s="11" t="str">
        <f>VLOOKUP(A2282,'Medical Examinations'!$A$1:$L$2336,6,FALSE)</f>
        <v>No</v>
      </c>
      <c r="H2282" s="11">
        <f>VLOOKUP(A2282,'Medical Examinations'!$A$1:$L$2336,8,FALSE)</f>
        <v>1</v>
      </c>
      <c r="I2282" s="11" t="str">
        <f>VLOOKUP(A2282,'Medical Examinations'!$A$1:$L$2336,10,FALSE)</f>
        <v>No</v>
      </c>
      <c r="J2282" s="11" t="str">
        <f>VLOOKUP(A2282,'Medical Examinations'!$A$1:$L$2336,11,FALSE)</f>
        <v>Obesity</v>
      </c>
      <c r="K2282" s="11" t="str">
        <f>VLOOKUP(A2282,'Medical Examinations'!$A$1:$L$2336,12,FALSE)</f>
        <v>Normal</v>
      </c>
      <c r="L2282" s="10">
        <f ca="1">VLOOKUP(A2282,'Hospitalisation Details'!$A$1:$Q$2344,3,FALSE)</f>
        <v>1968</v>
      </c>
      <c r="M2282" s="10" t="str">
        <f ca="1">VLOOKUP(A2282,'Hospitalisation Details'!$A$1:$Q$2344,5,FALSE)</f>
        <v>Aug</v>
      </c>
      <c r="N2282" s="11">
        <f ca="1">VLOOKUP(A2282,'Hospitalisation Details'!$A$1:$Q$2344,6,FALSE)</f>
        <v>3</v>
      </c>
      <c r="O2282" s="17">
        <f ca="1">VLOOKUP(A2282,'Hospitalisation Details'!$A$1:$Q$2344,7,FALSE)</f>
        <v>25053</v>
      </c>
      <c r="P2282" s="11">
        <f ca="1">VLOOKUP(A2282,'Hospitalisation Details'!$A$1:$Q$2344,10,FALSE)</f>
        <v>42478.6</v>
      </c>
      <c r="Q2282" s="11" t="str">
        <f ca="1">VLOOKUP(A2282,'Hospitalisation Details'!$A$1:$Q$2344,12,FALSE)</f>
        <v>tier - 1</v>
      </c>
      <c r="R2282" s="11" t="str">
        <f ca="1">VLOOKUP(A2282,'Hospitalisation Details'!$A$1:$Q$2344,14,FALSE)</f>
        <v>tier - 2</v>
      </c>
      <c r="S2282" s="11">
        <f ca="1">VLOOKUP(A2282,'Hospitalisation Details'!$A$1:$Q$2344,17,FALSE)</f>
        <v>57</v>
      </c>
      <c r="T2282" s="11" t="str">
        <f ca="1">VLOOKUP(A2282,'Hospitalisation Details'!$A$1:$Q$2336,16,FALSE)</f>
        <v>R1011</v>
      </c>
    </row>
    <row r="2283" ht="15.5" spans="1:20">
      <c r="A2283" s="10" t="s">
        <v>8100</v>
      </c>
      <c r="B2283" s="11" t="str">
        <f>VLOOKUP(A2283,'Customer Names'!$H$6:$K$2340,3,FALSE)</f>
        <v>  Kate</v>
      </c>
      <c r="C2283" s="11">
        <f>VLOOKUP(A2283,'Medical Examinations'!$A$1:$L$2336,2,FALSE)</f>
        <v>20.46</v>
      </c>
      <c r="D2283" s="11">
        <f>VLOOKUP(A2283,'Medical Examinations'!$A$1:$L$2336,3,FALSE)</f>
        <v>4.02</v>
      </c>
      <c r="E2283" s="11" t="str">
        <f>VLOOKUP(A2283,'Medical Examinations'!$A$1:$L$2336,4,FALSE)</f>
        <v>No</v>
      </c>
      <c r="F2283" s="11" t="str">
        <f>VLOOKUP(A2283,'Medical Examinations'!$A$1:$L$2336,5,FALSE)</f>
        <v>No</v>
      </c>
      <c r="G2283" s="11" t="str">
        <f>VLOOKUP(A2283,'Medical Examinations'!$A$1:$L$2336,6,FALSE)</f>
        <v>No</v>
      </c>
      <c r="H2283" s="11">
        <f>VLOOKUP(A2283,'Medical Examinations'!$A$1:$L$2336,8,FALSE)</f>
        <v>0</v>
      </c>
      <c r="I2283" s="11" t="str">
        <f>VLOOKUP(A2283,'Medical Examinations'!$A$1:$L$2336,10,FALSE)</f>
        <v>No</v>
      </c>
      <c r="J2283" s="11" t="str">
        <f>VLOOKUP(A2283,'Medical Examinations'!$A$1:$L$2336,11,FALSE)</f>
        <v>Normal Weight</v>
      </c>
      <c r="K2283" s="11" t="str">
        <f>VLOOKUP(A2283,'Medical Examinations'!$A$1:$L$2336,12,FALSE)</f>
        <v>Normal</v>
      </c>
      <c r="L2283" s="10">
        <f ca="1">VLOOKUP(A2283,'Hospitalisation Details'!$A$1:$Q$2344,3,FALSE)</f>
        <v>1967</v>
      </c>
      <c r="M2283" s="10" t="str">
        <f ca="1">VLOOKUP(A2283,'Hospitalisation Details'!$A$1:$Q$2344,5,FALSE)</f>
        <v>Jun</v>
      </c>
      <c r="N2283" s="11">
        <f ca="1">VLOOKUP(A2283,'Hospitalisation Details'!$A$1:$Q$2344,6,FALSE)</f>
        <v>27</v>
      </c>
      <c r="O2283" s="17">
        <f ca="1">VLOOKUP(A2283,'Hospitalisation Details'!$A$1:$Q$2344,7,FALSE)</f>
        <v>24650</v>
      </c>
      <c r="P2283" s="11">
        <f ca="1">VLOOKUP(A2283,'Hospitalisation Details'!$A$1:$Q$2344,10,FALSE)</f>
        <v>42538.72</v>
      </c>
      <c r="Q2283" s="11" t="str">
        <f ca="1">VLOOKUP(A2283,'Hospitalisation Details'!$A$1:$Q$2344,12,FALSE)</f>
        <v>tier - 1</v>
      </c>
      <c r="R2283" s="11" t="str">
        <f ca="1">VLOOKUP(A2283,'Hospitalisation Details'!$A$1:$Q$2344,14,FALSE)</f>
        <v>tier - 3</v>
      </c>
      <c r="S2283" s="11">
        <f ca="1">VLOOKUP(A2283,'Hospitalisation Details'!$A$1:$Q$2344,17,FALSE)</f>
        <v>58</v>
      </c>
      <c r="T2283" s="11" t="str">
        <f ca="1">VLOOKUP(A2283,'Hospitalisation Details'!$A$1:$Q$2336,16,FALSE)</f>
        <v>R1011</v>
      </c>
    </row>
    <row r="2284" ht="15.5" spans="1:20">
      <c r="A2284" s="10" t="s">
        <v>8103</v>
      </c>
      <c r="B2284" s="11" t="str">
        <f>VLOOKUP(A2284,'Customer Names'!$H$6:$K$2340,3,FALSE)</f>
        <v>  David</v>
      </c>
      <c r="C2284" s="11">
        <f>VLOOKUP(A2284,'Medical Examinations'!$A$1:$L$2336,2,FALSE)</f>
        <v>43.01</v>
      </c>
      <c r="D2284" s="11">
        <f>VLOOKUP(A2284,'Medical Examinations'!$A$1:$L$2336,3,FALSE)</f>
        <v>5.44</v>
      </c>
      <c r="E2284" s="11" t="str">
        <f>VLOOKUP(A2284,'Medical Examinations'!$A$1:$L$2336,4,FALSE)</f>
        <v>No</v>
      </c>
      <c r="F2284" s="11" t="str">
        <f>VLOOKUP(A2284,'Medical Examinations'!$A$1:$L$2336,5,FALSE)</f>
        <v>yes</v>
      </c>
      <c r="G2284" s="11" t="str">
        <f>VLOOKUP(A2284,'Medical Examinations'!$A$1:$L$2336,6,FALSE)</f>
        <v>No</v>
      </c>
      <c r="H2284" s="11">
        <f>VLOOKUP(A2284,'Medical Examinations'!$A$1:$L$2336,8,FALSE)</f>
        <v>1</v>
      </c>
      <c r="I2284" s="11" t="str">
        <f>VLOOKUP(A2284,'Medical Examinations'!$A$1:$L$2336,10,FALSE)</f>
        <v>No</v>
      </c>
      <c r="J2284" s="11" t="str">
        <f>VLOOKUP(A2284,'Medical Examinations'!$A$1:$L$2336,11,FALSE)</f>
        <v>Obesity</v>
      </c>
      <c r="K2284" s="11" t="str">
        <f>VLOOKUP(A2284,'Medical Examinations'!$A$1:$L$2336,12,FALSE)</f>
        <v>Normal</v>
      </c>
      <c r="L2284" s="10">
        <f ca="1">VLOOKUP(A2284,'Hospitalisation Details'!$A$1:$Q$2344,3,FALSE)</f>
        <v>1979</v>
      </c>
      <c r="M2284" s="10" t="str">
        <f ca="1">VLOOKUP(A2284,'Hospitalisation Details'!$A$1:$Q$2344,5,FALSE)</f>
        <v>Dec</v>
      </c>
      <c r="N2284" s="11">
        <f ca="1">VLOOKUP(A2284,'Hospitalisation Details'!$A$1:$Q$2344,6,FALSE)</f>
        <v>27</v>
      </c>
      <c r="O2284" s="17">
        <f ca="1">VLOOKUP(A2284,'Hospitalisation Details'!$A$1:$Q$2344,7,FALSE)</f>
        <v>29216</v>
      </c>
      <c r="P2284" s="11">
        <f ca="1">VLOOKUP(A2284,'Hospitalisation Details'!$A$1:$Q$2344,10,FALSE)</f>
        <v>42560.43</v>
      </c>
      <c r="Q2284" s="11" t="str">
        <f ca="1">VLOOKUP(A2284,'Hospitalisation Details'!$A$1:$Q$2344,12,FALSE)</f>
        <v>tier - 1</v>
      </c>
      <c r="R2284" s="11" t="str">
        <f ca="1">VLOOKUP(A2284,'Hospitalisation Details'!$A$1:$Q$2344,14,FALSE)</f>
        <v>tier - 3</v>
      </c>
      <c r="S2284" s="11">
        <f ca="1">VLOOKUP(A2284,'Hospitalisation Details'!$A$1:$Q$2344,17,FALSE)</f>
        <v>45</v>
      </c>
      <c r="T2284" s="11" t="str">
        <f ca="1">VLOOKUP(A2284,'Hospitalisation Details'!$A$1:$Q$2336,16,FALSE)</f>
        <v>R1013</v>
      </c>
    </row>
    <row r="2285" ht="15.5" spans="1:20">
      <c r="A2285" s="10" t="s">
        <v>8106</v>
      </c>
      <c r="B2285" s="11" t="str">
        <f>VLOOKUP(A2285,'Customer Names'!$H$6:$K$2340,3,FALSE)</f>
        <v>  Carla</v>
      </c>
      <c r="C2285" s="11">
        <f>VLOOKUP(A2285,'Medical Examinations'!$A$1:$L$2336,2,FALSE)</f>
        <v>15.01</v>
      </c>
      <c r="D2285" s="11">
        <f>VLOOKUP(A2285,'Medical Examinations'!$A$1:$L$2336,3,FALSE)</f>
        <v>4.15</v>
      </c>
      <c r="E2285" s="11" t="str">
        <f>VLOOKUP(A2285,'Medical Examinations'!$A$1:$L$2336,4,FALSE)</f>
        <v>No</v>
      </c>
      <c r="F2285" s="11" t="str">
        <f>VLOOKUP(A2285,'Medical Examinations'!$A$1:$L$2336,5,FALSE)</f>
        <v>No</v>
      </c>
      <c r="G2285" s="11" t="str">
        <f>VLOOKUP(A2285,'Medical Examinations'!$A$1:$L$2336,6,FALSE)</f>
        <v>Yes</v>
      </c>
      <c r="H2285" s="11">
        <f>VLOOKUP(A2285,'Medical Examinations'!$A$1:$L$2336,8,FALSE)</f>
        <v>1</v>
      </c>
      <c r="I2285" s="11" t="str">
        <f>VLOOKUP(A2285,'Medical Examinations'!$A$1:$L$2336,10,FALSE)</f>
        <v>No</v>
      </c>
      <c r="J2285" s="11" t="str">
        <f>VLOOKUP(A2285,'Medical Examinations'!$A$1:$L$2336,11,FALSE)</f>
        <v>Under Weight</v>
      </c>
      <c r="K2285" s="11" t="str">
        <f>VLOOKUP(A2285,'Medical Examinations'!$A$1:$L$2336,12,FALSE)</f>
        <v>Normal</v>
      </c>
      <c r="L2285" s="10">
        <f ca="1">VLOOKUP(A2285,'Hospitalisation Details'!$A$1:$Q$2344,3,FALSE)</f>
        <v>1971</v>
      </c>
      <c r="M2285" s="10" t="str">
        <f ca="1">VLOOKUP(A2285,'Hospitalisation Details'!$A$1:$Q$2344,5,FALSE)</f>
        <v>Nov</v>
      </c>
      <c r="N2285" s="11">
        <f ca="1">VLOOKUP(A2285,'Hospitalisation Details'!$A$1:$Q$2344,6,FALSE)</f>
        <v>3</v>
      </c>
      <c r="O2285" s="17">
        <f ca="1">VLOOKUP(A2285,'Hospitalisation Details'!$A$1:$Q$2344,7,FALSE)</f>
        <v>26240</v>
      </c>
      <c r="P2285" s="11">
        <f ca="1">VLOOKUP(A2285,'Hospitalisation Details'!$A$1:$Q$2344,10,FALSE)</f>
        <v>42644.2</v>
      </c>
      <c r="Q2285" s="11" t="str">
        <f ca="1">VLOOKUP(A2285,'Hospitalisation Details'!$A$1:$Q$2344,12,FALSE)</f>
        <v>tier - 1</v>
      </c>
      <c r="R2285" s="11" t="str">
        <f ca="1">VLOOKUP(A2285,'Hospitalisation Details'!$A$1:$Q$2344,14,FALSE)</f>
        <v>tier - 3</v>
      </c>
      <c r="S2285" s="11">
        <f ca="1">VLOOKUP(A2285,'Hospitalisation Details'!$A$1:$Q$2344,17,FALSE)</f>
        <v>54</v>
      </c>
      <c r="T2285" s="11" t="str">
        <f ca="1">VLOOKUP(A2285,'Hospitalisation Details'!$A$1:$Q$2336,16,FALSE)</f>
        <v>R1011</v>
      </c>
    </row>
    <row r="2286" ht="15.5" spans="1:20">
      <c r="A2286" s="10" t="s">
        <v>8109</v>
      </c>
      <c r="B2286" s="11" t="str">
        <f>VLOOKUP(A2286,'Customer Names'!$H$6:$K$2340,3,FALSE)</f>
        <v>  Alvaro Sr</v>
      </c>
      <c r="C2286" s="11">
        <f>VLOOKUP(A2286,'Medical Examinations'!$A$1:$L$2336,2,FALSE)</f>
        <v>41.14</v>
      </c>
      <c r="D2286" s="11">
        <f>VLOOKUP(A2286,'Medical Examinations'!$A$1:$L$2336,3,FALSE)</f>
        <v>6.02</v>
      </c>
      <c r="E2286" s="11" t="str">
        <f>VLOOKUP(A2286,'Medical Examinations'!$A$1:$L$2336,4,FALSE)</f>
        <v>No</v>
      </c>
      <c r="F2286" s="11" t="str">
        <f>VLOOKUP(A2286,'Medical Examinations'!$A$1:$L$2336,5,FALSE)</f>
        <v>yes</v>
      </c>
      <c r="G2286" s="11" t="str">
        <f>VLOOKUP(A2286,'Medical Examinations'!$A$1:$L$2336,6,FALSE)</f>
        <v>No</v>
      </c>
      <c r="H2286" s="11">
        <f>VLOOKUP(A2286,'Medical Examinations'!$A$1:$L$2336,8,FALSE)</f>
        <v>1</v>
      </c>
      <c r="I2286" s="11" t="str">
        <f>VLOOKUP(A2286,'Medical Examinations'!$A$1:$L$2336,10,FALSE)</f>
        <v>No</v>
      </c>
      <c r="J2286" s="11" t="str">
        <f>VLOOKUP(A2286,'Medical Examinations'!$A$1:$L$2336,11,FALSE)</f>
        <v>Obesity</v>
      </c>
      <c r="K2286" s="11" t="str">
        <f>VLOOKUP(A2286,'Medical Examinations'!$A$1:$L$2336,12,FALSE)</f>
        <v>Prediabetes</v>
      </c>
      <c r="L2286" s="10">
        <f ca="1">VLOOKUP(A2286,'Hospitalisation Details'!$A$1:$Q$2344,3,FALSE)</f>
        <v>1977</v>
      </c>
      <c r="M2286" s="10" t="str">
        <f ca="1">VLOOKUP(A2286,'Hospitalisation Details'!$A$1:$Q$2344,5,FALSE)</f>
        <v>Oct</v>
      </c>
      <c r="N2286" s="11">
        <f ca="1">VLOOKUP(A2286,'Hospitalisation Details'!$A$1:$Q$2344,6,FALSE)</f>
        <v>21</v>
      </c>
      <c r="O2286" s="17">
        <f ca="1">VLOOKUP(A2286,'Hospitalisation Details'!$A$1:$Q$2344,7,FALSE)</f>
        <v>28419</v>
      </c>
      <c r="P2286" s="11">
        <f ca="1">VLOOKUP(A2286,'Hospitalisation Details'!$A$1:$Q$2344,10,FALSE)</f>
        <v>42760.5</v>
      </c>
      <c r="Q2286" s="11" t="str">
        <f ca="1">VLOOKUP(A2286,'Hospitalisation Details'!$A$1:$Q$2344,12,FALSE)</f>
        <v>tier - 1</v>
      </c>
      <c r="R2286" s="11" t="str">
        <f ca="1">VLOOKUP(A2286,'Hospitalisation Details'!$A$1:$Q$2344,14,FALSE)</f>
        <v>tier - 2</v>
      </c>
      <c r="S2286" s="11">
        <f ca="1">VLOOKUP(A2286,'Hospitalisation Details'!$A$1:$Q$2344,17,FALSE)</f>
        <v>48</v>
      </c>
      <c r="T2286" s="11" t="str">
        <f ca="1">VLOOKUP(A2286,'Hospitalisation Details'!$A$1:$Q$2336,16,FALSE)</f>
        <v>R1012</v>
      </c>
    </row>
    <row r="2287" ht="15.5" spans="1:20">
      <c r="A2287" s="10" t="s">
        <v>8113</v>
      </c>
      <c r="B2287" s="11" t="str">
        <f>VLOOKUP(A2287,'Customer Names'!$H$6:$K$2340,3,FALSE)</f>
        <v>  Hope</v>
      </c>
      <c r="C2287" s="11">
        <f>VLOOKUP(A2287,'Medical Examinations'!$A$1:$L$2336,2,FALSE)</f>
        <v>16.55</v>
      </c>
      <c r="D2287" s="11">
        <f>VLOOKUP(A2287,'Medical Examinations'!$A$1:$L$2336,3,FALSE)</f>
        <v>7.73</v>
      </c>
      <c r="E2287" s="11" t="str">
        <f>VLOOKUP(A2287,'Medical Examinations'!$A$1:$L$2336,4,FALSE)</f>
        <v>No</v>
      </c>
      <c r="F2287" s="11" t="str">
        <f>VLOOKUP(A2287,'Medical Examinations'!$A$1:$L$2336,5,FALSE)</f>
        <v>No</v>
      </c>
      <c r="G2287" s="11" t="str">
        <f>VLOOKUP(A2287,'Medical Examinations'!$A$1:$L$2336,6,FALSE)</f>
        <v>No</v>
      </c>
      <c r="H2287" s="11">
        <f>VLOOKUP(A2287,'Medical Examinations'!$A$1:$L$2336,8,FALSE)</f>
        <v>0</v>
      </c>
      <c r="I2287" s="11" t="str">
        <f>VLOOKUP(A2287,'Medical Examinations'!$A$1:$L$2336,10,FALSE)</f>
        <v>No</v>
      </c>
      <c r="J2287" s="11" t="str">
        <f>VLOOKUP(A2287,'Medical Examinations'!$A$1:$L$2336,11,FALSE)</f>
        <v>Under Weight</v>
      </c>
      <c r="K2287" s="11" t="str">
        <f>VLOOKUP(A2287,'Medical Examinations'!$A$1:$L$2336,12,FALSE)</f>
        <v>Diabetes</v>
      </c>
      <c r="L2287" s="10">
        <f ca="1">VLOOKUP(A2287,'Hospitalisation Details'!$A$1:$Q$2344,3,FALSE)</f>
        <v>1965</v>
      </c>
      <c r="M2287" s="10" t="str">
        <f ca="1">VLOOKUP(A2287,'Hospitalisation Details'!$A$1:$Q$2344,5,FALSE)</f>
        <v>Oct</v>
      </c>
      <c r="N2287" s="11">
        <f ca="1">VLOOKUP(A2287,'Hospitalisation Details'!$A$1:$Q$2344,6,FALSE)</f>
        <v>29</v>
      </c>
      <c r="O2287" s="17">
        <f ca="1">VLOOKUP(A2287,'Hospitalisation Details'!$A$1:$Q$2344,7,FALSE)</f>
        <v>24044</v>
      </c>
      <c r="P2287" s="11">
        <f ca="1">VLOOKUP(A2287,'Hospitalisation Details'!$A$1:$Q$2344,10,FALSE)</f>
        <v>42764.12</v>
      </c>
      <c r="Q2287" s="11" t="str">
        <f ca="1">VLOOKUP(A2287,'Hospitalisation Details'!$A$1:$Q$2344,12,FALSE)</f>
        <v>tier - 1</v>
      </c>
      <c r="R2287" s="11" t="str">
        <f ca="1">VLOOKUP(A2287,'Hospitalisation Details'!$A$1:$Q$2344,14,FALSE)</f>
        <v>tier - 2</v>
      </c>
      <c r="S2287" s="11">
        <f ca="1">VLOOKUP(A2287,'Hospitalisation Details'!$A$1:$Q$2344,17,FALSE)</f>
        <v>60</v>
      </c>
      <c r="T2287" s="11" t="str">
        <f ca="1">VLOOKUP(A2287,'Hospitalisation Details'!$A$1:$Q$2336,16,FALSE)</f>
        <v>R1011</v>
      </c>
    </row>
    <row r="2288" ht="15.5" spans="1:20">
      <c r="A2288" s="10" t="s">
        <v>8115</v>
      </c>
      <c r="B2288" s="11" t="str">
        <f>VLOOKUP(A2288,'Customer Names'!$H$6:$K$2340,3,FALSE)</f>
        <v>  Mark P</v>
      </c>
      <c r="C2288" s="11">
        <f>VLOOKUP(A2288,'Medical Examinations'!$A$1:$L$2336,2,FALSE)</f>
        <v>37.29</v>
      </c>
      <c r="D2288" s="11">
        <f>VLOOKUP(A2288,'Medical Examinations'!$A$1:$L$2336,3,FALSE)</f>
        <v>5.03</v>
      </c>
      <c r="E2288" s="11" t="str">
        <f>VLOOKUP(A2288,'Medical Examinations'!$A$1:$L$2336,4,FALSE)</f>
        <v>No</v>
      </c>
      <c r="F2288" s="11" t="str">
        <f>VLOOKUP(A2288,'Medical Examinations'!$A$1:$L$2336,5,FALSE)</f>
        <v>yes</v>
      </c>
      <c r="G2288" s="11" t="str">
        <f>VLOOKUP(A2288,'Medical Examinations'!$A$1:$L$2336,6,FALSE)</f>
        <v>No</v>
      </c>
      <c r="H2288" s="11">
        <f>VLOOKUP(A2288,'Medical Examinations'!$A$1:$L$2336,8,FALSE)</f>
        <v>1</v>
      </c>
      <c r="I2288" s="11" t="str">
        <f>VLOOKUP(A2288,'Medical Examinations'!$A$1:$L$2336,10,FALSE)</f>
        <v>No</v>
      </c>
      <c r="J2288" s="11" t="str">
        <f>VLOOKUP(A2288,'Medical Examinations'!$A$1:$L$2336,11,FALSE)</f>
        <v>Obesity</v>
      </c>
      <c r="K2288" s="11" t="str">
        <f>VLOOKUP(A2288,'Medical Examinations'!$A$1:$L$2336,12,FALSE)</f>
        <v>Normal</v>
      </c>
      <c r="L2288" s="10">
        <f ca="1">VLOOKUP(A2288,'Hospitalisation Details'!$A$1:$Q$2344,3,FALSE)</f>
        <v>1972</v>
      </c>
      <c r="M2288" s="10" t="str">
        <f ca="1">VLOOKUP(A2288,'Hospitalisation Details'!$A$1:$Q$2344,5,FALSE)</f>
        <v>Sep</v>
      </c>
      <c r="N2288" s="11">
        <f ca="1">VLOOKUP(A2288,'Hospitalisation Details'!$A$1:$Q$2344,6,FALSE)</f>
        <v>10</v>
      </c>
      <c r="O2288" s="17">
        <f ca="1">VLOOKUP(A2288,'Hospitalisation Details'!$A$1:$Q$2344,7,FALSE)</f>
        <v>26552</v>
      </c>
      <c r="P2288" s="11">
        <f ca="1">VLOOKUP(A2288,'Hospitalisation Details'!$A$1:$Q$2344,10,FALSE)</f>
        <v>42856.84</v>
      </c>
      <c r="Q2288" s="11" t="str">
        <f ca="1">VLOOKUP(A2288,'Hospitalisation Details'!$A$1:$Q$2344,12,FALSE)</f>
        <v>tier - 1</v>
      </c>
      <c r="R2288" s="11" t="str">
        <f ca="1">VLOOKUP(A2288,'Hospitalisation Details'!$A$1:$Q$2344,14,FALSE)</f>
        <v>tier - 1</v>
      </c>
      <c r="S2288" s="11">
        <f ca="1">VLOOKUP(A2288,'Hospitalisation Details'!$A$1:$Q$2344,17,FALSE)</f>
        <v>53</v>
      </c>
      <c r="T2288" s="11" t="str">
        <f ca="1">VLOOKUP(A2288,'Hospitalisation Details'!$A$1:$Q$2336,16,FALSE)</f>
        <v>R1011</v>
      </c>
    </row>
    <row r="2289" ht="15.5" spans="1:20">
      <c r="A2289" s="10" t="s">
        <v>8118</v>
      </c>
      <c r="B2289" s="11" t="str">
        <f>VLOOKUP(A2289,'Customer Names'!$H$6:$K$2340,3,FALSE)</f>
        <v>  Desiree</v>
      </c>
      <c r="C2289" s="11">
        <f>VLOOKUP(A2289,'Medical Examinations'!$A$1:$L$2336,2,FALSE)</f>
        <v>16.74</v>
      </c>
      <c r="D2289" s="11">
        <f>VLOOKUP(A2289,'Medical Examinations'!$A$1:$L$2336,3,FALSE)</f>
        <v>4.08</v>
      </c>
      <c r="E2289" s="11" t="str">
        <f>VLOOKUP(A2289,'Medical Examinations'!$A$1:$L$2336,4,FALSE)</f>
        <v>yes</v>
      </c>
      <c r="F2289" s="11" t="str">
        <f>VLOOKUP(A2289,'Medical Examinations'!$A$1:$L$2336,5,FALSE)</f>
        <v>No</v>
      </c>
      <c r="G2289" s="11" t="str">
        <f>VLOOKUP(A2289,'Medical Examinations'!$A$1:$L$2336,6,FALSE)</f>
        <v>No</v>
      </c>
      <c r="H2289" s="11">
        <f>VLOOKUP(A2289,'Medical Examinations'!$A$1:$L$2336,8,FALSE)</f>
        <v>0</v>
      </c>
      <c r="I2289" s="11" t="str">
        <f>VLOOKUP(A2289,'Medical Examinations'!$A$1:$L$2336,10,FALSE)</f>
        <v>No</v>
      </c>
      <c r="J2289" s="11" t="str">
        <f>VLOOKUP(A2289,'Medical Examinations'!$A$1:$L$2336,11,FALSE)</f>
        <v>Under Weight</v>
      </c>
      <c r="K2289" s="11" t="str">
        <f>VLOOKUP(A2289,'Medical Examinations'!$A$1:$L$2336,12,FALSE)</f>
        <v>Normal</v>
      </c>
      <c r="L2289" s="10">
        <f ca="1">VLOOKUP(A2289,'Hospitalisation Details'!$A$1:$Q$2344,3,FALSE)</f>
        <v>1975</v>
      </c>
      <c r="M2289" s="10" t="str">
        <f ca="1">VLOOKUP(A2289,'Hospitalisation Details'!$A$1:$Q$2344,5,FALSE)</f>
        <v>Oct</v>
      </c>
      <c r="N2289" s="11">
        <f ca="1">VLOOKUP(A2289,'Hospitalisation Details'!$A$1:$Q$2344,6,FALSE)</f>
        <v>23</v>
      </c>
      <c r="O2289" s="17">
        <f ca="1">VLOOKUP(A2289,'Hospitalisation Details'!$A$1:$Q$2344,7,FALSE)</f>
        <v>27690</v>
      </c>
      <c r="P2289" s="11">
        <f ca="1">VLOOKUP(A2289,'Hospitalisation Details'!$A$1:$Q$2344,10,FALSE)</f>
        <v>42969.85</v>
      </c>
      <c r="Q2289" s="11" t="str">
        <f ca="1">VLOOKUP(A2289,'Hospitalisation Details'!$A$1:$Q$2344,12,FALSE)</f>
        <v>tier - 1</v>
      </c>
      <c r="R2289" s="11" t="str">
        <f ca="1">VLOOKUP(A2289,'Hospitalisation Details'!$A$1:$Q$2344,14,FALSE)</f>
        <v>tier - 3</v>
      </c>
      <c r="S2289" s="11">
        <f ca="1">VLOOKUP(A2289,'Hospitalisation Details'!$A$1:$Q$2344,17,FALSE)</f>
        <v>50</v>
      </c>
      <c r="T2289" s="11" t="str">
        <f ca="1">VLOOKUP(A2289,'Hospitalisation Details'!$A$1:$Q$2336,16,FALSE)</f>
        <v>R1013</v>
      </c>
    </row>
    <row r="2290" ht="15.5" spans="1:20">
      <c r="A2290" s="10" t="s">
        <v>8121</v>
      </c>
      <c r="B2290" s="11" t="str">
        <f>VLOOKUP(A2290,'Customer Names'!$H$6:$K$2340,3,FALSE)</f>
        <v>  Mario Jr</v>
      </c>
      <c r="C2290" s="11">
        <f>VLOOKUP(A2290,'Medical Examinations'!$A$1:$L$2336,2,FALSE)</f>
        <v>34.43</v>
      </c>
      <c r="D2290" s="11">
        <f>VLOOKUP(A2290,'Medical Examinations'!$A$1:$L$2336,3,FALSE)</f>
        <v>4.27</v>
      </c>
      <c r="E2290" s="11" t="str">
        <f>VLOOKUP(A2290,'Medical Examinations'!$A$1:$L$2336,4,FALSE)</f>
        <v>No</v>
      </c>
      <c r="F2290" s="11" t="str">
        <f>VLOOKUP(A2290,'Medical Examinations'!$A$1:$L$2336,5,FALSE)</f>
        <v>yes</v>
      </c>
      <c r="G2290" s="11" t="str">
        <f>VLOOKUP(A2290,'Medical Examinations'!$A$1:$L$2336,6,FALSE)</f>
        <v>No</v>
      </c>
      <c r="H2290" s="11">
        <f>VLOOKUP(A2290,'Medical Examinations'!$A$1:$L$2336,8,FALSE)</f>
        <v>1</v>
      </c>
      <c r="I2290" s="11" t="str">
        <f>VLOOKUP(A2290,'Medical Examinations'!$A$1:$L$2336,10,FALSE)</f>
        <v>No</v>
      </c>
      <c r="J2290" s="11" t="str">
        <f>VLOOKUP(A2290,'Medical Examinations'!$A$1:$L$2336,11,FALSE)</f>
        <v>Obesity</v>
      </c>
      <c r="K2290" s="11" t="str">
        <f>VLOOKUP(A2290,'Medical Examinations'!$A$1:$L$2336,12,FALSE)</f>
        <v>Normal</v>
      </c>
      <c r="L2290" s="10">
        <f ca="1">VLOOKUP(A2290,'Hospitalisation Details'!$A$1:$Q$2344,3,FALSE)</f>
        <v>1978</v>
      </c>
      <c r="M2290" s="10" t="str">
        <f ca="1">VLOOKUP(A2290,'Hospitalisation Details'!$A$1:$Q$2344,5,FALSE)</f>
        <v>Nov</v>
      </c>
      <c r="N2290" s="11">
        <f ca="1">VLOOKUP(A2290,'Hospitalisation Details'!$A$1:$Q$2344,6,FALSE)</f>
        <v>4</v>
      </c>
      <c r="O2290" s="17">
        <f ca="1">VLOOKUP(A2290,'Hospitalisation Details'!$A$1:$Q$2344,7,FALSE)</f>
        <v>28798</v>
      </c>
      <c r="P2290" s="11">
        <f ca="1">VLOOKUP(A2290,'Hospitalisation Details'!$A$1:$Q$2344,10,FALSE)</f>
        <v>42983.46</v>
      </c>
      <c r="Q2290" s="11" t="str">
        <f ca="1">VLOOKUP(A2290,'Hospitalisation Details'!$A$1:$Q$2344,12,FALSE)</f>
        <v>tier - 1</v>
      </c>
      <c r="R2290" s="11" t="str">
        <f ca="1">VLOOKUP(A2290,'Hospitalisation Details'!$A$1:$Q$2344,14,FALSE)</f>
        <v>tier - 2</v>
      </c>
      <c r="S2290" s="11">
        <f ca="1">VLOOKUP(A2290,'Hospitalisation Details'!$A$1:$Q$2344,17,FALSE)</f>
        <v>47</v>
      </c>
      <c r="T2290" s="11" t="str">
        <f ca="1">VLOOKUP(A2290,'Hospitalisation Details'!$A$1:$Q$2336,16,FALSE)</f>
        <v>R1012</v>
      </c>
    </row>
    <row r="2291" ht="15.5" spans="1:20">
      <c r="A2291" s="10" t="s">
        <v>8125</v>
      </c>
      <c r="B2291" s="11" t="str">
        <f>VLOOKUP(A2291,'Customer Names'!$H$6:$K$2340,3,FALSE)</f>
        <v>  Lusapho</v>
      </c>
      <c r="C2291" s="11">
        <f>VLOOKUP(A2291,'Medical Examinations'!$A$1:$L$2336,2,FALSE)</f>
        <v>34.1</v>
      </c>
      <c r="D2291" s="11">
        <f>VLOOKUP(A2291,'Medical Examinations'!$A$1:$L$2336,3,FALSE)</f>
        <v>4.07</v>
      </c>
      <c r="E2291" s="11" t="str">
        <f>VLOOKUP(A2291,'Medical Examinations'!$A$1:$L$2336,4,FALSE)</f>
        <v>No</v>
      </c>
      <c r="F2291" s="11" t="str">
        <f>VLOOKUP(A2291,'Medical Examinations'!$A$1:$L$2336,5,FALSE)</f>
        <v>yes</v>
      </c>
      <c r="G2291" s="11" t="str">
        <f>VLOOKUP(A2291,'Medical Examinations'!$A$1:$L$2336,6,FALSE)</f>
        <v>No</v>
      </c>
      <c r="H2291" s="11">
        <f>VLOOKUP(A2291,'Medical Examinations'!$A$1:$L$2336,8,FALSE)</f>
        <v>1</v>
      </c>
      <c r="I2291" s="11" t="str">
        <f>VLOOKUP(A2291,'Medical Examinations'!$A$1:$L$2336,10,FALSE)</f>
        <v>No</v>
      </c>
      <c r="J2291" s="11" t="str">
        <f>VLOOKUP(A2291,'Medical Examinations'!$A$1:$L$2336,11,FALSE)</f>
        <v>Obesity</v>
      </c>
      <c r="K2291" s="11" t="str">
        <f>VLOOKUP(A2291,'Medical Examinations'!$A$1:$L$2336,12,FALSE)</f>
        <v>Normal</v>
      </c>
      <c r="L2291" s="10">
        <f ca="1">VLOOKUP(A2291,'Hospitalisation Details'!$A$1:$Q$2344,3,FALSE)</f>
        <v>1965</v>
      </c>
      <c r="M2291" s="10" t="str">
        <f ca="1">VLOOKUP(A2291,'Hospitalisation Details'!$A$1:$Q$2344,5,FALSE)</f>
        <v>Nov</v>
      </c>
      <c r="N2291" s="11">
        <f ca="1">VLOOKUP(A2291,'Hospitalisation Details'!$A$1:$Q$2344,6,FALSE)</f>
        <v>29</v>
      </c>
      <c r="O2291" s="17">
        <f ca="1">VLOOKUP(A2291,'Hospitalisation Details'!$A$1:$Q$2344,7,FALSE)</f>
        <v>24075</v>
      </c>
      <c r="P2291" s="11">
        <f ca="1">VLOOKUP(A2291,'Hospitalisation Details'!$A$1:$Q$2344,10,FALSE)</f>
        <v>43073.76</v>
      </c>
      <c r="Q2291" s="11" t="str">
        <f ca="1">VLOOKUP(A2291,'Hospitalisation Details'!$A$1:$Q$2344,12,FALSE)</f>
        <v>tier - 2</v>
      </c>
      <c r="R2291" s="11" t="str">
        <f ca="1">VLOOKUP(A2291,'Hospitalisation Details'!$A$1:$Q$2344,14,FALSE)</f>
        <v>tier - 2</v>
      </c>
      <c r="S2291" s="11">
        <f ca="1">VLOOKUP(A2291,'Hospitalisation Details'!$A$1:$Q$2344,17,FALSE)</f>
        <v>59</v>
      </c>
      <c r="T2291" s="11" t="str">
        <f ca="1">VLOOKUP(A2291,'Hospitalisation Details'!$A$1:$Q$2336,16,FALSE)</f>
        <v>R1011</v>
      </c>
    </row>
    <row r="2292" ht="15.5" spans="1:20">
      <c r="A2292" s="10" t="s">
        <v>8127</v>
      </c>
      <c r="B2292" s="11" t="str">
        <f>VLOOKUP(A2292,'Customer Names'!$H$6:$K$2340,3,FALSE)</f>
        <v>  Erin C</v>
      </c>
      <c r="C2292" s="11">
        <f>VLOOKUP(A2292,'Medical Examinations'!$A$1:$L$2336,2,FALSE)</f>
        <v>19.3</v>
      </c>
      <c r="D2292" s="11">
        <f>VLOOKUP(A2292,'Medical Examinations'!$A$1:$L$2336,3,FALSE)</f>
        <v>10.36</v>
      </c>
      <c r="E2292" s="11" t="str">
        <f>VLOOKUP(A2292,'Medical Examinations'!$A$1:$L$2336,4,FALSE)</f>
        <v>No</v>
      </c>
      <c r="F2292" s="11" t="str">
        <f>VLOOKUP(A2292,'Medical Examinations'!$A$1:$L$2336,5,FALSE)</f>
        <v>No</v>
      </c>
      <c r="G2292" s="11" t="str">
        <f>VLOOKUP(A2292,'Medical Examinations'!$A$1:$L$2336,6,FALSE)</f>
        <v>No</v>
      </c>
      <c r="H2292" s="11">
        <f>VLOOKUP(A2292,'Medical Examinations'!$A$1:$L$2336,8,FALSE)</f>
        <v>0</v>
      </c>
      <c r="I2292" s="11" t="str">
        <f>VLOOKUP(A2292,'Medical Examinations'!$A$1:$L$2336,10,FALSE)</f>
        <v>No</v>
      </c>
      <c r="J2292" s="11" t="str">
        <f>VLOOKUP(A2292,'Medical Examinations'!$A$1:$L$2336,11,FALSE)</f>
        <v>Normal Weight</v>
      </c>
      <c r="K2292" s="11" t="str">
        <f>VLOOKUP(A2292,'Medical Examinations'!$A$1:$L$2336,12,FALSE)</f>
        <v>Diabetes</v>
      </c>
      <c r="L2292" s="10">
        <f ca="1">VLOOKUP(A2292,'Hospitalisation Details'!$A$1:$Q$2344,3,FALSE)</f>
        <v>1969</v>
      </c>
      <c r="M2292" s="10" t="str">
        <f ca="1">VLOOKUP(A2292,'Hospitalisation Details'!$A$1:$Q$2344,5,FALSE)</f>
        <v>Dec</v>
      </c>
      <c r="N2292" s="11">
        <f ca="1">VLOOKUP(A2292,'Hospitalisation Details'!$A$1:$Q$2344,6,FALSE)</f>
        <v>3</v>
      </c>
      <c r="O2292" s="17">
        <f ca="1">VLOOKUP(A2292,'Hospitalisation Details'!$A$1:$Q$2344,7,FALSE)</f>
        <v>25540</v>
      </c>
      <c r="P2292" s="11">
        <f ca="1">VLOOKUP(A2292,'Hospitalisation Details'!$A$1:$Q$2344,10,FALSE)</f>
        <v>43254.42</v>
      </c>
      <c r="Q2292" s="11" t="str">
        <f ca="1">VLOOKUP(A2292,'Hospitalisation Details'!$A$1:$Q$2344,12,FALSE)</f>
        <v>tier - 2</v>
      </c>
      <c r="R2292" s="11" t="str">
        <f ca="1">VLOOKUP(A2292,'Hospitalisation Details'!$A$1:$Q$2344,14,FALSE)</f>
        <v>tier - 2</v>
      </c>
      <c r="S2292" s="11">
        <f ca="1">VLOOKUP(A2292,'Hospitalisation Details'!$A$1:$Q$2344,17,FALSE)</f>
        <v>55</v>
      </c>
      <c r="T2292" s="11" t="str">
        <f ca="1">VLOOKUP(A2292,'Hospitalisation Details'!$A$1:$Q$2336,16,FALSE)</f>
        <v>R1016</v>
      </c>
    </row>
    <row r="2293" ht="15.5" spans="1:20">
      <c r="A2293" s="10" t="s">
        <v>8131</v>
      </c>
      <c r="B2293" s="11" t="str">
        <f>VLOOKUP(A2293,'Customer Names'!$H$6:$K$2340,3,FALSE)</f>
        <v>  Alan F</v>
      </c>
      <c r="C2293" s="11">
        <f>VLOOKUP(A2293,'Medical Examinations'!$A$1:$L$2336,2,FALSE)</f>
        <v>33.66</v>
      </c>
      <c r="D2293" s="11">
        <f>VLOOKUP(A2293,'Medical Examinations'!$A$1:$L$2336,3,FALSE)</f>
        <v>5.71</v>
      </c>
      <c r="E2293" s="11" t="str">
        <f>VLOOKUP(A2293,'Medical Examinations'!$A$1:$L$2336,4,FALSE)</f>
        <v>No</v>
      </c>
      <c r="F2293" s="11" t="str">
        <f>VLOOKUP(A2293,'Medical Examinations'!$A$1:$L$2336,5,FALSE)</f>
        <v>yes</v>
      </c>
      <c r="G2293" s="11" t="str">
        <f>VLOOKUP(A2293,'Medical Examinations'!$A$1:$L$2336,6,FALSE)</f>
        <v>No</v>
      </c>
      <c r="H2293" s="11">
        <f>VLOOKUP(A2293,'Medical Examinations'!$A$1:$L$2336,8,FALSE)</f>
        <v>1</v>
      </c>
      <c r="I2293" s="11" t="str">
        <f>VLOOKUP(A2293,'Medical Examinations'!$A$1:$L$2336,10,FALSE)</f>
        <v>No</v>
      </c>
      <c r="J2293" s="11" t="str">
        <f>VLOOKUP(A2293,'Medical Examinations'!$A$1:$L$2336,11,FALSE)</f>
        <v>Obesity</v>
      </c>
      <c r="K2293" s="11" t="str">
        <f>VLOOKUP(A2293,'Medical Examinations'!$A$1:$L$2336,12,FALSE)</f>
        <v>Prediabetes</v>
      </c>
      <c r="L2293" s="10">
        <f ca="1">VLOOKUP(A2293,'Hospitalisation Details'!$A$1:$Q$2344,3,FALSE)</f>
        <v>1965</v>
      </c>
      <c r="M2293" s="10" t="str">
        <f ca="1">VLOOKUP(A2293,'Hospitalisation Details'!$A$1:$Q$2344,5,FALSE)</f>
        <v>Aug</v>
      </c>
      <c r="N2293" s="11">
        <f ca="1">VLOOKUP(A2293,'Hospitalisation Details'!$A$1:$Q$2344,6,FALSE)</f>
        <v>22</v>
      </c>
      <c r="O2293" s="17">
        <f ca="1">VLOOKUP(A2293,'Hospitalisation Details'!$A$1:$Q$2344,7,FALSE)</f>
        <v>23976</v>
      </c>
      <c r="P2293" s="11">
        <f ca="1">VLOOKUP(A2293,'Hospitalisation Details'!$A$1:$Q$2344,10,FALSE)</f>
        <v>43578.94</v>
      </c>
      <c r="Q2293" s="11" t="str">
        <f ca="1">VLOOKUP(A2293,'Hospitalisation Details'!$A$1:$Q$2344,12,FALSE)</f>
        <v>tier - 2</v>
      </c>
      <c r="R2293" s="11" t="str">
        <f ca="1">VLOOKUP(A2293,'Hospitalisation Details'!$A$1:$Q$2344,14,FALSE)</f>
        <v>tier - 2</v>
      </c>
      <c r="S2293" s="11">
        <f ca="1">VLOOKUP(A2293,'Hospitalisation Details'!$A$1:$Q$2344,17,FALSE)</f>
        <v>60</v>
      </c>
      <c r="T2293" s="11" t="str">
        <f ca="1">VLOOKUP(A2293,'Hospitalisation Details'!$A$1:$Q$2336,16,FALSE)</f>
        <v>R1012</v>
      </c>
    </row>
    <row r="2294" ht="15.5" spans="1:20">
      <c r="A2294" s="10" t="s">
        <v>8134</v>
      </c>
      <c r="B2294" s="11" t="str">
        <f>VLOOKUP(A2294,'Customer Names'!$H$6:$K$2340,3,FALSE)</f>
        <v>  Ryan</v>
      </c>
      <c r="C2294" s="11">
        <f>VLOOKUP(A2294,'Medical Examinations'!$A$1:$L$2336,2,FALSE)</f>
        <v>33.33</v>
      </c>
      <c r="D2294" s="11">
        <f>VLOOKUP(A2294,'Medical Examinations'!$A$1:$L$2336,3,FALSE)</f>
        <v>6.08</v>
      </c>
      <c r="E2294" s="11" t="str">
        <f>VLOOKUP(A2294,'Medical Examinations'!$A$1:$L$2336,4,FALSE)</f>
        <v>No</v>
      </c>
      <c r="F2294" s="11" t="str">
        <f>VLOOKUP(A2294,'Medical Examinations'!$A$1:$L$2336,5,FALSE)</f>
        <v>yes</v>
      </c>
      <c r="G2294" s="11" t="str">
        <f>VLOOKUP(A2294,'Medical Examinations'!$A$1:$L$2336,6,FALSE)</f>
        <v>No</v>
      </c>
      <c r="H2294" s="11">
        <f>VLOOKUP(A2294,'Medical Examinations'!$A$1:$L$2336,8,FALSE)</f>
        <v>1</v>
      </c>
      <c r="I2294" s="11" t="str">
        <f>VLOOKUP(A2294,'Medical Examinations'!$A$1:$L$2336,10,FALSE)</f>
        <v>No</v>
      </c>
      <c r="J2294" s="11" t="str">
        <f>VLOOKUP(A2294,'Medical Examinations'!$A$1:$L$2336,11,FALSE)</f>
        <v>Obesity</v>
      </c>
      <c r="K2294" s="11" t="str">
        <f>VLOOKUP(A2294,'Medical Examinations'!$A$1:$L$2336,12,FALSE)</f>
        <v>Prediabetes</v>
      </c>
      <c r="L2294" s="10">
        <f ca="1">VLOOKUP(A2294,'Hospitalisation Details'!$A$1:$Q$2344,3,FALSE)</f>
        <v>1986</v>
      </c>
      <c r="M2294" s="10" t="str">
        <f ca="1">VLOOKUP(A2294,'Hospitalisation Details'!$A$1:$Q$2344,5,FALSE)</f>
        <v>Dec</v>
      </c>
      <c r="N2294" s="11">
        <f ca="1">VLOOKUP(A2294,'Hospitalisation Details'!$A$1:$Q$2344,6,FALSE)</f>
        <v>29</v>
      </c>
      <c r="O2294" s="17">
        <f ca="1">VLOOKUP(A2294,'Hospitalisation Details'!$A$1:$Q$2344,7,FALSE)</f>
        <v>31775</v>
      </c>
      <c r="P2294" s="11">
        <f ca="1">VLOOKUP(A2294,'Hospitalisation Details'!$A$1:$Q$2344,10,FALSE)</f>
        <v>43753.34</v>
      </c>
      <c r="Q2294" s="11" t="str">
        <f ca="1">VLOOKUP(A2294,'Hospitalisation Details'!$A$1:$Q$2344,12,FALSE)</f>
        <v>tier - 2</v>
      </c>
      <c r="R2294" s="11" t="str">
        <f ca="1">VLOOKUP(A2294,'Hospitalisation Details'!$A$1:$Q$2344,14,FALSE)</f>
        <v>tier - 1</v>
      </c>
      <c r="S2294" s="11">
        <f ca="1">VLOOKUP(A2294,'Hospitalisation Details'!$A$1:$Q$2344,17,FALSE)</f>
        <v>38</v>
      </c>
      <c r="T2294" s="11" t="str">
        <f ca="1">VLOOKUP(A2294,'Hospitalisation Details'!$A$1:$Q$2336,16,FALSE)</f>
        <v>R1015</v>
      </c>
    </row>
    <row r="2295" ht="15.5" spans="1:20">
      <c r="A2295" s="10" t="s">
        <v>8138</v>
      </c>
      <c r="B2295" s="11" t="str">
        <f>VLOOKUP(A2295,'Customer Names'!$H$6:$K$2340,3,FALSE)</f>
        <v>  Hope</v>
      </c>
      <c r="C2295" s="11">
        <f>VLOOKUP(A2295,'Medical Examinations'!$A$1:$L$2336,2,FALSE)</f>
        <v>21.84</v>
      </c>
      <c r="D2295" s="11">
        <f>VLOOKUP(A2295,'Medical Examinations'!$A$1:$L$2336,3,FALSE)</f>
        <v>5.71</v>
      </c>
      <c r="E2295" s="11" t="str">
        <f>VLOOKUP(A2295,'Medical Examinations'!$A$1:$L$2336,4,FALSE)</f>
        <v>No</v>
      </c>
      <c r="F2295" s="11" t="str">
        <f>VLOOKUP(A2295,'Medical Examinations'!$A$1:$L$2336,5,FALSE)</f>
        <v>yes</v>
      </c>
      <c r="G2295" s="11" t="str">
        <f>VLOOKUP(A2295,'Medical Examinations'!$A$1:$L$2336,6,FALSE)</f>
        <v>No</v>
      </c>
      <c r="H2295" s="11">
        <f>VLOOKUP(A2295,'Medical Examinations'!$A$1:$L$2336,8,FALSE)</f>
        <v>1</v>
      </c>
      <c r="I2295" s="11" t="str">
        <f>VLOOKUP(A2295,'Medical Examinations'!$A$1:$L$2336,10,FALSE)</f>
        <v>No</v>
      </c>
      <c r="J2295" s="11" t="str">
        <f>VLOOKUP(A2295,'Medical Examinations'!$A$1:$L$2336,11,FALSE)</f>
        <v>Normal Weight</v>
      </c>
      <c r="K2295" s="11" t="str">
        <f>VLOOKUP(A2295,'Medical Examinations'!$A$1:$L$2336,12,FALSE)</f>
        <v>Prediabetes</v>
      </c>
      <c r="L2295" s="10">
        <f ca="1">VLOOKUP(A2295,'Hospitalisation Details'!$A$1:$Q$2344,3,FALSE)</f>
        <v>1966</v>
      </c>
      <c r="M2295" s="10" t="str">
        <f ca="1">VLOOKUP(A2295,'Hospitalisation Details'!$A$1:$Q$2344,5,FALSE)</f>
        <v>Oct</v>
      </c>
      <c r="N2295" s="11">
        <f ca="1">VLOOKUP(A2295,'Hospitalisation Details'!$A$1:$Q$2344,6,FALSE)</f>
        <v>25</v>
      </c>
      <c r="O2295" s="17">
        <f ca="1">VLOOKUP(A2295,'Hospitalisation Details'!$A$1:$Q$2344,7,FALSE)</f>
        <v>24405</v>
      </c>
      <c r="P2295" s="11">
        <f ca="1">VLOOKUP(A2295,'Hospitalisation Details'!$A$1:$Q$2344,10,FALSE)</f>
        <v>43813.87</v>
      </c>
      <c r="Q2295" s="11" t="str">
        <f ca="1">VLOOKUP(A2295,'Hospitalisation Details'!$A$1:$Q$2344,12,FALSE)</f>
        <v>tier - 2</v>
      </c>
      <c r="R2295" s="11" t="str">
        <f ca="1">VLOOKUP(A2295,'Hospitalisation Details'!$A$1:$Q$2344,14,FALSE)</f>
        <v>tier - 2</v>
      </c>
      <c r="S2295" s="11">
        <f ca="1">VLOOKUP(A2295,'Hospitalisation Details'!$A$1:$Q$2344,17,FALSE)</f>
        <v>59</v>
      </c>
      <c r="T2295" s="11" t="str">
        <f ca="1">VLOOKUP(A2295,'Hospitalisation Details'!$A$1:$Q$2336,16,FALSE)</f>
        <v>R1013</v>
      </c>
    </row>
    <row r="2296" ht="15.5" spans="1:20">
      <c r="A2296" s="10" t="s">
        <v>8142</v>
      </c>
      <c r="B2296" s="11" t="str">
        <f>VLOOKUP(A2296,'Customer Names'!$H$6:$K$2340,3,FALSE)</f>
        <v>  Josh</v>
      </c>
      <c r="C2296" s="11">
        <f>VLOOKUP(A2296,'Medical Examinations'!$A$1:$L$2336,2,FALSE)</f>
        <v>16.87</v>
      </c>
      <c r="D2296" s="11">
        <f>VLOOKUP(A2296,'Medical Examinations'!$A$1:$L$2336,3,FALSE)</f>
        <v>9.13</v>
      </c>
      <c r="E2296" s="11" t="str">
        <f>VLOOKUP(A2296,'Medical Examinations'!$A$1:$L$2336,4,FALSE)</f>
        <v>No</v>
      </c>
      <c r="F2296" s="11" t="str">
        <f>VLOOKUP(A2296,'Medical Examinations'!$A$1:$L$2336,5,FALSE)</f>
        <v>No</v>
      </c>
      <c r="G2296" s="11" t="str">
        <f>VLOOKUP(A2296,'Medical Examinations'!$A$1:$L$2336,6,FALSE)</f>
        <v>No</v>
      </c>
      <c r="H2296" s="11">
        <f>VLOOKUP(A2296,'Medical Examinations'!$A$1:$L$2336,8,FALSE)</f>
        <v>0</v>
      </c>
      <c r="I2296" s="11" t="str">
        <f>VLOOKUP(A2296,'Medical Examinations'!$A$1:$L$2336,10,FALSE)</f>
        <v>No</v>
      </c>
      <c r="J2296" s="11" t="str">
        <f>VLOOKUP(A2296,'Medical Examinations'!$A$1:$L$2336,11,FALSE)</f>
        <v>Under Weight</v>
      </c>
      <c r="K2296" s="11" t="str">
        <f>VLOOKUP(A2296,'Medical Examinations'!$A$1:$L$2336,12,FALSE)</f>
        <v>Diabetes</v>
      </c>
      <c r="L2296" s="10">
        <f ca="1">VLOOKUP(A2296,'Hospitalisation Details'!$A$1:$Q$2344,3,FALSE)</f>
        <v>1966</v>
      </c>
      <c r="M2296" s="10" t="str">
        <f ca="1">VLOOKUP(A2296,'Hospitalisation Details'!$A$1:$Q$2344,5,FALSE)</f>
        <v>Jul</v>
      </c>
      <c r="N2296" s="11">
        <f ca="1">VLOOKUP(A2296,'Hospitalisation Details'!$A$1:$Q$2344,6,FALSE)</f>
        <v>2</v>
      </c>
      <c r="O2296" s="17">
        <f ca="1">VLOOKUP(A2296,'Hospitalisation Details'!$A$1:$Q$2344,7,FALSE)</f>
        <v>24290</v>
      </c>
      <c r="P2296" s="11">
        <f ca="1">VLOOKUP(A2296,'Hospitalisation Details'!$A$1:$Q$2344,10,FALSE)</f>
        <v>43817.45</v>
      </c>
      <c r="Q2296" s="11" t="str">
        <f ca="1">VLOOKUP(A2296,'Hospitalisation Details'!$A$1:$Q$2344,12,FALSE)</f>
        <v>tier - 2</v>
      </c>
      <c r="R2296" s="11" t="str">
        <f ca="1">VLOOKUP(A2296,'Hospitalisation Details'!$A$1:$Q$2344,14,FALSE)</f>
        <v>tier - 3</v>
      </c>
      <c r="S2296" s="11">
        <f ca="1">VLOOKUP(A2296,'Hospitalisation Details'!$A$1:$Q$2344,17,FALSE)</f>
        <v>59</v>
      </c>
      <c r="T2296" s="11" t="str">
        <f ca="1">VLOOKUP(A2296,'Hospitalisation Details'!$A$1:$Q$2336,16,FALSE)</f>
        <v>R1012</v>
      </c>
    </row>
    <row r="2297" ht="15.5" spans="1:20">
      <c r="A2297" s="10" t="s">
        <v>8144</v>
      </c>
      <c r="B2297" s="11" t="str">
        <f>VLOOKUP(A2297,'Customer Names'!$H$6:$K$2340,3,FALSE)</f>
        <v>  Jacob J</v>
      </c>
      <c r="C2297" s="11">
        <f>VLOOKUP(A2297,'Medical Examinations'!$A$1:$L$2336,2,FALSE)</f>
        <v>30.14</v>
      </c>
      <c r="D2297" s="11">
        <f>VLOOKUP(A2297,'Medical Examinations'!$A$1:$L$2336,3,FALSE)</f>
        <v>5.49</v>
      </c>
      <c r="E2297" s="11" t="str">
        <f>VLOOKUP(A2297,'Medical Examinations'!$A$1:$L$2336,4,FALSE)</f>
        <v>No</v>
      </c>
      <c r="F2297" s="11" t="str">
        <f>VLOOKUP(A2297,'Medical Examinations'!$A$1:$L$2336,5,FALSE)</f>
        <v>yes</v>
      </c>
      <c r="G2297" s="11" t="str">
        <f>VLOOKUP(A2297,'Medical Examinations'!$A$1:$L$2336,6,FALSE)</f>
        <v>No</v>
      </c>
      <c r="H2297" s="11">
        <f>VLOOKUP(A2297,'Medical Examinations'!$A$1:$L$2336,8,FALSE)</f>
        <v>1</v>
      </c>
      <c r="I2297" s="11" t="str">
        <f>VLOOKUP(A2297,'Medical Examinations'!$A$1:$L$2336,10,FALSE)</f>
        <v>No</v>
      </c>
      <c r="J2297" s="11" t="str">
        <f>VLOOKUP(A2297,'Medical Examinations'!$A$1:$L$2336,11,FALSE)</f>
        <v>Obesity</v>
      </c>
      <c r="K2297" s="11" t="str">
        <f>VLOOKUP(A2297,'Medical Examinations'!$A$1:$L$2336,12,FALSE)</f>
        <v>Normal</v>
      </c>
      <c r="L2297" s="10">
        <f ca="1">VLOOKUP(A2297,'Hospitalisation Details'!$A$1:$Q$2344,3,FALSE)</f>
        <v>1980</v>
      </c>
      <c r="M2297" s="10" t="str">
        <f ca="1">VLOOKUP(A2297,'Hospitalisation Details'!$A$1:$Q$2344,5,FALSE)</f>
        <v>Nov</v>
      </c>
      <c r="N2297" s="11">
        <f ca="1">VLOOKUP(A2297,'Hospitalisation Details'!$A$1:$Q$2344,6,FALSE)</f>
        <v>10</v>
      </c>
      <c r="O2297" s="17">
        <f ca="1">VLOOKUP(A2297,'Hospitalisation Details'!$A$1:$Q$2344,7,FALSE)</f>
        <v>29535</v>
      </c>
      <c r="P2297" s="11">
        <f ca="1">VLOOKUP(A2297,'Hospitalisation Details'!$A$1:$Q$2344,10,FALSE)</f>
        <v>43896.38</v>
      </c>
      <c r="Q2297" s="11" t="str">
        <f ca="1">VLOOKUP(A2297,'Hospitalisation Details'!$A$1:$Q$2344,12,FALSE)</f>
        <v>tier - 2</v>
      </c>
      <c r="R2297" s="11" t="str">
        <f ca="1">VLOOKUP(A2297,'Hospitalisation Details'!$A$1:$Q$2344,14,FALSE)</f>
        <v>tier - 1</v>
      </c>
      <c r="S2297" s="11">
        <f ca="1">VLOOKUP(A2297,'Hospitalisation Details'!$A$1:$Q$2344,17,FALSE)</f>
        <v>44</v>
      </c>
      <c r="T2297" s="11" t="str">
        <f ca="1">VLOOKUP(A2297,'Hospitalisation Details'!$A$1:$Q$2336,16,FALSE)</f>
        <v>R1013</v>
      </c>
    </row>
    <row r="2298" ht="15.5" spans="1:20">
      <c r="A2298" s="10" t="s">
        <v>8148</v>
      </c>
      <c r="B2298" s="11" t="str">
        <f>VLOOKUP(A2298,'Customer Names'!$H$6:$K$2340,3,FALSE)</f>
        <v>  Jose Tomas</v>
      </c>
      <c r="C2298" s="11">
        <f>VLOOKUP(A2298,'Medical Examinations'!$A$1:$L$2336,2,FALSE)</f>
        <v>23.21</v>
      </c>
      <c r="D2298" s="11">
        <f>VLOOKUP(A2298,'Medical Examinations'!$A$1:$L$2336,3,FALSE)</f>
        <v>4.37</v>
      </c>
      <c r="E2298" s="11" t="str">
        <f>VLOOKUP(A2298,'Medical Examinations'!$A$1:$L$2336,4,FALSE)</f>
        <v>No</v>
      </c>
      <c r="F2298" s="11" t="str">
        <f>VLOOKUP(A2298,'Medical Examinations'!$A$1:$L$2336,5,FALSE)</f>
        <v>yes</v>
      </c>
      <c r="G2298" s="11" t="str">
        <f>VLOOKUP(A2298,'Medical Examinations'!$A$1:$L$2336,6,FALSE)</f>
        <v>No</v>
      </c>
      <c r="H2298" s="11">
        <f>VLOOKUP(A2298,'Medical Examinations'!$A$1:$L$2336,8,FALSE)</f>
        <v>1</v>
      </c>
      <c r="I2298" s="11" t="str">
        <f>VLOOKUP(A2298,'Medical Examinations'!$A$1:$L$2336,10,FALSE)</f>
        <v>No</v>
      </c>
      <c r="J2298" s="11" t="str">
        <f>VLOOKUP(A2298,'Medical Examinations'!$A$1:$L$2336,11,FALSE)</f>
        <v>Normal Weight</v>
      </c>
      <c r="K2298" s="11" t="str">
        <f>VLOOKUP(A2298,'Medical Examinations'!$A$1:$L$2336,12,FALSE)</f>
        <v>Normal</v>
      </c>
      <c r="L2298" s="10">
        <f ca="1">VLOOKUP(A2298,'Hospitalisation Details'!$A$1:$Q$2344,3,FALSE)</f>
        <v>1966</v>
      </c>
      <c r="M2298" s="10" t="str">
        <f ca="1">VLOOKUP(A2298,'Hospitalisation Details'!$A$1:$Q$2344,5,FALSE)</f>
        <v>Oct</v>
      </c>
      <c r="N2298" s="11">
        <f ca="1">VLOOKUP(A2298,'Hospitalisation Details'!$A$1:$Q$2344,6,FALSE)</f>
        <v>5</v>
      </c>
      <c r="O2298" s="17">
        <f ca="1">VLOOKUP(A2298,'Hospitalisation Details'!$A$1:$Q$2344,7,FALSE)</f>
        <v>24385</v>
      </c>
      <c r="P2298" s="11">
        <f ca="1">VLOOKUP(A2298,'Hospitalisation Details'!$A$1:$Q$2344,10,FALSE)</f>
        <v>43921.18</v>
      </c>
      <c r="Q2298" s="11" t="str">
        <f ca="1">VLOOKUP(A2298,'Hospitalisation Details'!$A$1:$Q$2344,12,FALSE)</f>
        <v>tier - 2</v>
      </c>
      <c r="R2298" s="11" t="str">
        <f ca="1">VLOOKUP(A2298,'Hospitalisation Details'!$A$1:$Q$2344,14,FALSE)</f>
        <v>tier - 2</v>
      </c>
      <c r="S2298" s="11">
        <f ca="1">VLOOKUP(A2298,'Hospitalisation Details'!$A$1:$Q$2344,17,FALSE)</f>
        <v>59</v>
      </c>
      <c r="T2298" s="11" t="str">
        <f ca="1">VLOOKUP(A2298,'Hospitalisation Details'!$A$1:$Q$2336,16,FALSE)</f>
        <v>R1012</v>
      </c>
    </row>
    <row r="2299" ht="15.5" spans="1:20">
      <c r="A2299" s="10" t="s">
        <v>8150</v>
      </c>
      <c r="B2299" s="11" t="str">
        <f>VLOOKUP(A2299,'Customer Names'!$H$6:$K$2340,3,FALSE)</f>
        <v>  Mary Evan</v>
      </c>
      <c r="C2299" s="11">
        <f>VLOOKUP(A2299,'Medical Examinations'!$A$1:$L$2336,2,FALSE)</f>
        <v>17.17</v>
      </c>
      <c r="D2299" s="11">
        <f>VLOOKUP(A2299,'Medical Examinations'!$A$1:$L$2336,3,FALSE)</f>
        <v>8.46</v>
      </c>
      <c r="E2299" s="11" t="str">
        <f>VLOOKUP(A2299,'Medical Examinations'!$A$1:$L$2336,4,FALSE)</f>
        <v>No</v>
      </c>
      <c r="F2299" s="11" t="str">
        <f>VLOOKUP(A2299,'Medical Examinations'!$A$1:$L$2336,5,FALSE)</f>
        <v>No</v>
      </c>
      <c r="G2299" s="11" t="str">
        <f>VLOOKUP(A2299,'Medical Examinations'!$A$1:$L$2336,6,FALSE)</f>
        <v>No</v>
      </c>
      <c r="H2299" s="11">
        <f>VLOOKUP(A2299,'Medical Examinations'!$A$1:$L$2336,8,FALSE)</f>
        <v>0</v>
      </c>
      <c r="I2299" s="11" t="str">
        <f>VLOOKUP(A2299,'Medical Examinations'!$A$1:$L$2336,10,FALSE)</f>
        <v>No</v>
      </c>
      <c r="J2299" s="11" t="str">
        <f>VLOOKUP(A2299,'Medical Examinations'!$A$1:$L$2336,11,FALSE)</f>
        <v>Under Weight</v>
      </c>
      <c r="K2299" s="11" t="str">
        <f>VLOOKUP(A2299,'Medical Examinations'!$A$1:$L$2336,12,FALSE)</f>
        <v>Diabetes</v>
      </c>
      <c r="L2299" s="10">
        <f ca="1">VLOOKUP(A2299,'Hospitalisation Details'!$A$1:$Q$2344,3,FALSE)</f>
        <v>1988</v>
      </c>
      <c r="M2299" s="10" t="str">
        <f ca="1">VLOOKUP(A2299,'Hospitalisation Details'!$A$1:$Q$2344,5,FALSE)</f>
        <v>Jul</v>
      </c>
      <c r="N2299" s="11">
        <f ca="1">VLOOKUP(A2299,'Hospitalisation Details'!$A$1:$Q$2344,6,FALSE)</f>
        <v>16</v>
      </c>
      <c r="O2299" s="17">
        <f ca="1">VLOOKUP(A2299,'Hospitalisation Details'!$A$1:$Q$2344,7,FALSE)</f>
        <v>32340</v>
      </c>
      <c r="P2299" s="11">
        <f ca="1">VLOOKUP(A2299,'Hospitalisation Details'!$A$1:$Q$2344,10,FALSE)</f>
        <v>43943.88</v>
      </c>
      <c r="Q2299" s="11" t="str">
        <f ca="1">VLOOKUP(A2299,'Hospitalisation Details'!$A$1:$Q$2344,12,FALSE)</f>
        <v>tier - 2</v>
      </c>
      <c r="R2299" s="11" t="str">
        <f ca="1">VLOOKUP(A2299,'Hospitalisation Details'!$A$1:$Q$2344,14,FALSE)</f>
        <v>tier - 1</v>
      </c>
      <c r="S2299" s="11">
        <f ca="1">VLOOKUP(A2299,'Hospitalisation Details'!$A$1:$Q$2344,17,FALSE)</f>
        <v>37</v>
      </c>
      <c r="T2299" s="11" t="str">
        <f ca="1">VLOOKUP(A2299,'Hospitalisation Details'!$A$1:$Q$2336,16,FALSE)</f>
        <v>R1012</v>
      </c>
    </row>
    <row r="2300" ht="15.5" spans="1:20">
      <c r="A2300" s="10" t="s">
        <v>8153</v>
      </c>
      <c r="B2300" s="11" t="str">
        <f>VLOOKUP(A2300,'Customer Names'!$H$6:$K$2340,3,FALSE)</f>
        <v>  Justin K</v>
      </c>
      <c r="C2300" s="11">
        <f>VLOOKUP(A2300,'Medical Examinations'!$A$1:$L$2336,2,FALSE)</f>
        <v>15.61</v>
      </c>
      <c r="D2300" s="11">
        <f>VLOOKUP(A2300,'Medical Examinations'!$A$1:$L$2336,3,FALSE)</f>
        <v>5.28</v>
      </c>
      <c r="E2300" s="11" t="str">
        <f>VLOOKUP(A2300,'Medical Examinations'!$A$1:$L$2336,4,FALSE)</f>
        <v>No</v>
      </c>
      <c r="F2300" s="11" t="str">
        <f>VLOOKUP(A2300,'Medical Examinations'!$A$1:$L$2336,5,FALSE)</f>
        <v>No</v>
      </c>
      <c r="G2300" s="11" t="str">
        <f>VLOOKUP(A2300,'Medical Examinations'!$A$1:$L$2336,6,FALSE)</f>
        <v>No</v>
      </c>
      <c r="H2300" s="11">
        <f>VLOOKUP(A2300,'Medical Examinations'!$A$1:$L$2336,8,FALSE)</f>
        <v>1</v>
      </c>
      <c r="I2300" s="11" t="str">
        <f>VLOOKUP(A2300,'Medical Examinations'!$A$1:$L$2336,10,FALSE)</f>
        <v>No</v>
      </c>
      <c r="J2300" s="11" t="str">
        <f>VLOOKUP(A2300,'Medical Examinations'!$A$1:$L$2336,11,FALSE)</f>
        <v>Under Weight</v>
      </c>
      <c r="K2300" s="11" t="str">
        <f>VLOOKUP(A2300,'Medical Examinations'!$A$1:$L$2336,12,FALSE)</f>
        <v>Normal</v>
      </c>
      <c r="L2300" s="10">
        <f ca="1">VLOOKUP(A2300,'Hospitalisation Details'!$A$1:$Q$2344,3,FALSE)</f>
        <v>1975</v>
      </c>
      <c r="M2300" s="10" t="str">
        <f ca="1">VLOOKUP(A2300,'Hospitalisation Details'!$A$1:$Q$2344,5,FALSE)</f>
        <v>Jun</v>
      </c>
      <c r="N2300" s="11">
        <f ca="1">VLOOKUP(A2300,'Hospitalisation Details'!$A$1:$Q$2344,6,FALSE)</f>
        <v>1</v>
      </c>
      <c r="O2300" s="17">
        <f ca="1">VLOOKUP(A2300,'Hospitalisation Details'!$A$1:$Q$2344,7,FALSE)</f>
        <v>27546</v>
      </c>
      <c r="P2300" s="11">
        <f ca="1">VLOOKUP(A2300,'Hospitalisation Details'!$A$1:$Q$2344,10,FALSE)</f>
        <v>44202.65</v>
      </c>
      <c r="Q2300" s="11" t="str">
        <f ca="1">VLOOKUP(A2300,'Hospitalisation Details'!$A$1:$Q$2344,12,FALSE)</f>
        <v>tier - 2</v>
      </c>
      <c r="R2300" s="11" t="str">
        <f ca="1">VLOOKUP(A2300,'Hospitalisation Details'!$A$1:$Q$2344,14,FALSE)</f>
        <v>tier - 2</v>
      </c>
      <c r="S2300" s="11">
        <f ca="1">VLOOKUP(A2300,'Hospitalisation Details'!$A$1:$Q$2344,17,FALSE)</f>
        <v>50</v>
      </c>
      <c r="T2300" s="11" t="str">
        <f ca="1">VLOOKUP(A2300,'Hospitalisation Details'!$A$1:$Q$2336,16,FALSE)</f>
        <v>R1013</v>
      </c>
    </row>
    <row r="2301" ht="15.5" spans="1:20">
      <c r="A2301" s="10" t="s">
        <v>8156</v>
      </c>
      <c r="B2301" s="11" t="str">
        <f>VLOOKUP(A2301,'Customer Names'!$H$6:$K$2340,3,FALSE)</f>
        <v>  Patrick</v>
      </c>
      <c r="C2301" s="11">
        <f>VLOOKUP(A2301,'Medical Examinations'!$A$1:$L$2336,2,FALSE)</f>
        <v>17.98</v>
      </c>
      <c r="D2301" s="11">
        <f>VLOOKUP(A2301,'Medical Examinations'!$A$1:$L$2336,3,FALSE)</f>
        <v>5.33</v>
      </c>
      <c r="E2301" s="11" t="str">
        <f>VLOOKUP(A2301,'Medical Examinations'!$A$1:$L$2336,4,FALSE)</f>
        <v>yes</v>
      </c>
      <c r="F2301" s="11" t="str">
        <f>VLOOKUP(A2301,'Medical Examinations'!$A$1:$L$2336,5,FALSE)</f>
        <v>No</v>
      </c>
      <c r="G2301" s="11" t="str">
        <f>VLOOKUP(A2301,'Medical Examinations'!$A$1:$L$2336,6,FALSE)</f>
        <v>Yes</v>
      </c>
      <c r="H2301" s="11">
        <f>VLOOKUP(A2301,'Medical Examinations'!$A$1:$L$2336,8,FALSE)</f>
        <v>1</v>
      </c>
      <c r="I2301" s="11" t="str">
        <f>VLOOKUP(A2301,'Medical Examinations'!$A$1:$L$2336,10,FALSE)</f>
        <v>No</v>
      </c>
      <c r="J2301" s="11" t="str">
        <f>VLOOKUP(A2301,'Medical Examinations'!$A$1:$L$2336,11,FALSE)</f>
        <v>Under Weight</v>
      </c>
      <c r="K2301" s="11" t="str">
        <f>VLOOKUP(A2301,'Medical Examinations'!$A$1:$L$2336,12,FALSE)</f>
        <v>Normal</v>
      </c>
      <c r="L2301" s="10">
        <f ca="1">VLOOKUP(A2301,'Hospitalisation Details'!$A$1:$Q$2344,3,FALSE)</f>
        <v>1968</v>
      </c>
      <c r="M2301" s="10" t="str">
        <f ca="1">VLOOKUP(A2301,'Hospitalisation Details'!$A$1:$Q$2344,5,FALSE)</f>
        <v>Nov</v>
      </c>
      <c r="N2301" s="11">
        <f ca="1">VLOOKUP(A2301,'Hospitalisation Details'!$A$1:$Q$2344,6,FALSE)</f>
        <v>24</v>
      </c>
      <c r="O2301" s="17">
        <f ca="1">VLOOKUP(A2301,'Hospitalisation Details'!$A$1:$Q$2344,7,FALSE)</f>
        <v>25166</v>
      </c>
      <c r="P2301" s="11">
        <f ca="1">VLOOKUP(A2301,'Hospitalisation Details'!$A$1:$Q$2344,10,FALSE)</f>
        <v>44260.75</v>
      </c>
      <c r="Q2301" s="11" t="str">
        <f ca="1">VLOOKUP(A2301,'Hospitalisation Details'!$A$1:$Q$2344,12,FALSE)</f>
        <v>tier - 2</v>
      </c>
      <c r="R2301" s="11" t="str">
        <f ca="1">VLOOKUP(A2301,'Hospitalisation Details'!$A$1:$Q$2344,14,FALSE)</f>
        <v>tier - 1</v>
      </c>
      <c r="S2301" s="11">
        <f ca="1">VLOOKUP(A2301,'Hospitalisation Details'!$A$1:$Q$2344,17,FALSE)</f>
        <v>56</v>
      </c>
      <c r="T2301" s="11" t="str">
        <f ca="1">VLOOKUP(A2301,'Hospitalisation Details'!$A$1:$Q$2336,16,FALSE)</f>
        <v>R1013</v>
      </c>
    </row>
    <row r="2302" ht="15.5" spans="1:20">
      <c r="A2302" s="10" t="s">
        <v>8160</v>
      </c>
      <c r="B2302" s="11" t="str">
        <f>VLOOKUP(A2302,'Customer Names'!$H$6:$K$2340,3,FALSE)</f>
        <v>  Roman</v>
      </c>
      <c r="C2302" s="11">
        <f>VLOOKUP(A2302,'Medical Examinations'!$A$1:$L$2336,2,FALSE)</f>
        <v>21.64</v>
      </c>
      <c r="D2302" s="11">
        <f>VLOOKUP(A2302,'Medical Examinations'!$A$1:$L$2336,3,FALSE)</f>
        <v>5.5</v>
      </c>
      <c r="E2302" s="11" t="str">
        <f>VLOOKUP(A2302,'Medical Examinations'!$A$1:$L$2336,4,FALSE)</f>
        <v>No</v>
      </c>
      <c r="F2302" s="11" t="str">
        <f>VLOOKUP(A2302,'Medical Examinations'!$A$1:$L$2336,5,FALSE)</f>
        <v>yes</v>
      </c>
      <c r="G2302" s="11" t="str">
        <f>VLOOKUP(A2302,'Medical Examinations'!$A$1:$L$2336,6,FALSE)</f>
        <v>No</v>
      </c>
      <c r="H2302" s="11">
        <f>VLOOKUP(A2302,'Medical Examinations'!$A$1:$L$2336,8,FALSE)</f>
        <v>1</v>
      </c>
      <c r="I2302" s="11" t="str">
        <f>VLOOKUP(A2302,'Medical Examinations'!$A$1:$L$2336,10,FALSE)</f>
        <v>No</v>
      </c>
      <c r="J2302" s="11" t="str">
        <f>VLOOKUP(A2302,'Medical Examinations'!$A$1:$L$2336,11,FALSE)</f>
        <v>Normal Weight</v>
      </c>
      <c r="K2302" s="11" t="str">
        <f>VLOOKUP(A2302,'Medical Examinations'!$A$1:$L$2336,12,FALSE)</f>
        <v>Normal</v>
      </c>
      <c r="L2302" s="10">
        <f ca="1">VLOOKUP(A2302,'Hospitalisation Details'!$A$1:$Q$2344,3,FALSE)</f>
        <v>1971</v>
      </c>
      <c r="M2302" s="10" t="str">
        <f ca="1">VLOOKUP(A2302,'Hospitalisation Details'!$A$1:$Q$2344,5,FALSE)</f>
        <v>Oct</v>
      </c>
      <c r="N2302" s="11">
        <f ca="1">VLOOKUP(A2302,'Hospitalisation Details'!$A$1:$Q$2344,6,FALSE)</f>
        <v>29</v>
      </c>
      <c r="O2302" s="17">
        <f ca="1">VLOOKUP(A2302,'Hospitalisation Details'!$A$1:$Q$2344,7,FALSE)</f>
        <v>26235</v>
      </c>
      <c r="P2302" s="11">
        <f ca="1">VLOOKUP(A2302,'Hospitalisation Details'!$A$1:$Q$2344,10,FALSE)</f>
        <v>44400.41</v>
      </c>
      <c r="Q2302" s="11" t="str">
        <f ca="1">VLOOKUP(A2302,'Hospitalisation Details'!$A$1:$Q$2344,12,FALSE)</f>
        <v>tier - 2</v>
      </c>
      <c r="R2302" s="11" t="str">
        <f ca="1">VLOOKUP(A2302,'Hospitalisation Details'!$A$1:$Q$2344,14,FALSE)</f>
        <v>tier - 2</v>
      </c>
      <c r="S2302" s="11">
        <f ca="1">VLOOKUP(A2302,'Hospitalisation Details'!$A$1:$Q$2344,17,FALSE)</f>
        <v>54</v>
      </c>
      <c r="T2302" s="11" t="str">
        <f ca="1">VLOOKUP(A2302,'Hospitalisation Details'!$A$1:$Q$2336,16,FALSE)</f>
        <v>R1013</v>
      </c>
    </row>
    <row r="2303" ht="15.5" spans="1:20">
      <c r="A2303" s="10" t="s">
        <v>8164</v>
      </c>
      <c r="B2303" s="11" t="str">
        <f>VLOOKUP(A2303,'Customer Names'!$H$6:$K$2340,3,FALSE)</f>
        <v>  David</v>
      </c>
      <c r="C2303" s="11">
        <f>VLOOKUP(A2303,'Medical Examinations'!$A$1:$L$2336,2,FALSE)</f>
        <v>16.4</v>
      </c>
      <c r="D2303" s="11">
        <f>VLOOKUP(A2303,'Medical Examinations'!$A$1:$L$2336,3,FALSE)</f>
        <v>5.4</v>
      </c>
      <c r="E2303" s="11" t="str">
        <f>VLOOKUP(A2303,'Medical Examinations'!$A$1:$L$2336,4,FALSE)</f>
        <v>No</v>
      </c>
      <c r="F2303" s="11" t="str">
        <f>VLOOKUP(A2303,'Medical Examinations'!$A$1:$L$2336,5,FALSE)</f>
        <v>No</v>
      </c>
      <c r="G2303" s="11" t="str">
        <f>VLOOKUP(A2303,'Medical Examinations'!$A$1:$L$2336,6,FALSE)</f>
        <v>Yes</v>
      </c>
      <c r="H2303" s="11">
        <f>VLOOKUP(A2303,'Medical Examinations'!$A$1:$L$2336,8,FALSE)</f>
        <v>1</v>
      </c>
      <c r="I2303" s="11" t="str">
        <f>VLOOKUP(A2303,'Medical Examinations'!$A$1:$L$2336,10,FALSE)</f>
        <v>No</v>
      </c>
      <c r="J2303" s="11" t="str">
        <f>VLOOKUP(A2303,'Medical Examinations'!$A$1:$L$2336,11,FALSE)</f>
        <v>Under Weight</v>
      </c>
      <c r="K2303" s="11" t="str">
        <f>VLOOKUP(A2303,'Medical Examinations'!$A$1:$L$2336,12,FALSE)</f>
        <v>Normal</v>
      </c>
      <c r="L2303" s="10">
        <f ca="1">VLOOKUP(A2303,'Hospitalisation Details'!$A$1:$Q$2344,3,FALSE)</f>
        <v>1967</v>
      </c>
      <c r="M2303" s="10" t="str">
        <f ca="1">VLOOKUP(A2303,'Hospitalisation Details'!$A$1:$Q$2344,5,FALSE)</f>
        <v>Sep</v>
      </c>
      <c r="N2303" s="11">
        <f ca="1">VLOOKUP(A2303,'Hospitalisation Details'!$A$1:$Q$2344,6,FALSE)</f>
        <v>14</v>
      </c>
      <c r="O2303" s="17">
        <f ca="1">VLOOKUP(A2303,'Hospitalisation Details'!$A$1:$Q$2344,7,FALSE)</f>
        <v>24729</v>
      </c>
      <c r="P2303" s="11">
        <f ca="1">VLOOKUP(A2303,'Hospitalisation Details'!$A$1:$Q$2344,10,FALSE)</f>
        <v>44423.8</v>
      </c>
      <c r="Q2303" s="11" t="str">
        <f ca="1">VLOOKUP(A2303,'Hospitalisation Details'!$A$1:$Q$2344,12,FALSE)</f>
        <v>tier - 2</v>
      </c>
      <c r="R2303" s="11" t="str">
        <f ca="1">VLOOKUP(A2303,'Hospitalisation Details'!$A$1:$Q$2344,14,FALSE)</f>
        <v>tier - 3</v>
      </c>
      <c r="S2303" s="11">
        <f ca="1">VLOOKUP(A2303,'Hospitalisation Details'!$A$1:$Q$2344,17,FALSE)</f>
        <v>58</v>
      </c>
      <c r="T2303" s="11" t="str">
        <f ca="1">VLOOKUP(A2303,'Hospitalisation Details'!$A$1:$Q$2336,16,FALSE)</f>
        <v>R1013</v>
      </c>
    </row>
    <row r="2304" ht="15.5" spans="1:20">
      <c r="A2304" s="10" t="s">
        <v>8168</v>
      </c>
      <c r="B2304" s="11" t="str">
        <f>VLOOKUP(A2304,'Customer Names'!$H$6:$K$2340,3,FALSE)</f>
        <v>  Evelyn L</v>
      </c>
      <c r="C2304" s="11">
        <f>VLOOKUP(A2304,'Medical Examinations'!$A$1:$L$2336,2,FALSE)</f>
        <v>15.77</v>
      </c>
      <c r="D2304" s="11">
        <f>VLOOKUP(A2304,'Medical Examinations'!$A$1:$L$2336,3,FALSE)</f>
        <v>6.05</v>
      </c>
      <c r="E2304" s="11" t="str">
        <f>VLOOKUP(A2304,'Medical Examinations'!$A$1:$L$2336,4,FALSE)</f>
        <v>yes</v>
      </c>
      <c r="F2304" s="11" t="str">
        <f>VLOOKUP(A2304,'Medical Examinations'!$A$1:$L$2336,5,FALSE)</f>
        <v>No</v>
      </c>
      <c r="G2304" s="11" t="str">
        <f>VLOOKUP(A2304,'Medical Examinations'!$A$1:$L$2336,6,FALSE)</f>
        <v>No</v>
      </c>
      <c r="H2304" s="11">
        <f>VLOOKUP(A2304,'Medical Examinations'!$A$1:$L$2336,8,FALSE)</f>
        <v>1</v>
      </c>
      <c r="I2304" s="11" t="str">
        <f>VLOOKUP(A2304,'Medical Examinations'!$A$1:$L$2336,10,FALSE)</f>
        <v>No</v>
      </c>
      <c r="J2304" s="11" t="str">
        <f>VLOOKUP(A2304,'Medical Examinations'!$A$1:$L$2336,11,FALSE)</f>
        <v>Under Weight</v>
      </c>
      <c r="K2304" s="11" t="str">
        <f>VLOOKUP(A2304,'Medical Examinations'!$A$1:$L$2336,12,FALSE)</f>
        <v>Prediabetes</v>
      </c>
      <c r="L2304" s="10">
        <f ca="1">VLOOKUP(A2304,'Hospitalisation Details'!$A$1:$Q$2344,3,FALSE)</f>
        <v>2000</v>
      </c>
      <c r="M2304" s="10" t="str">
        <f ca="1">VLOOKUP(A2304,'Hospitalisation Details'!$A$1:$Q$2344,5,FALSE)</f>
        <v>Aug</v>
      </c>
      <c r="N2304" s="11">
        <f ca="1">VLOOKUP(A2304,'Hospitalisation Details'!$A$1:$Q$2344,6,FALSE)</f>
        <v>2</v>
      </c>
      <c r="O2304" s="17">
        <f ca="1">VLOOKUP(A2304,'Hospitalisation Details'!$A$1:$Q$2344,7,FALSE)</f>
        <v>36740</v>
      </c>
      <c r="P2304" s="11">
        <f ca="1">VLOOKUP(A2304,'Hospitalisation Details'!$A$1:$Q$2344,10,FALSE)</f>
        <v>44501.4</v>
      </c>
      <c r="Q2304" s="11" t="str">
        <f ca="1">VLOOKUP(A2304,'Hospitalisation Details'!$A$1:$Q$2344,12,FALSE)</f>
        <v>tier - 2</v>
      </c>
      <c r="R2304" s="11" t="str">
        <f ca="1">VLOOKUP(A2304,'Hospitalisation Details'!$A$1:$Q$2344,14,FALSE)</f>
        <v>tier - 3</v>
      </c>
      <c r="S2304" s="11">
        <f ca="1">VLOOKUP(A2304,'Hospitalisation Details'!$A$1:$Q$2344,17,FALSE)</f>
        <v>25</v>
      </c>
      <c r="T2304" s="11" t="str">
        <f ca="1">VLOOKUP(A2304,'Hospitalisation Details'!$A$1:$Q$2336,16,FALSE)</f>
        <v>R1013</v>
      </c>
    </row>
    <row r="2305" ht="15.5" spans="1:20">
      <c r="A2305" s="10" t="s">
        <v>8172</v>
      </c>
      <c r="B2305" s="11" t="str">
        <f>VLOOKUP(A2305,'Customer Names'!$H$6:$K$2340,3,FALSE)</f>
        <v>  Jim</v>
      </c>
      <c r="C2305" s="11">
        <f>VLOOKUP(A2305,'Medical Examinations'!$A$1:$L$2336,2,FALSE)</f>
        <v>18.27</v>
      </c>
      <c r="D2305" s="11">
        <f>VLOOKUP(A2305,'Medical Examinations'!$A$1:$L$2336,3,FALSE)</f>
        <v>11.46</v>
      </c>
      <c r="E2305" s="11" t="str">
        <f>VLOOKUP(A2305,'Medical Examinations'!$A$1:$L$2336,4,FALSE)</f>
        <v>No</v>
      </c>
      <c r="F2305" s="11" t="str">
        <f>VLOOKUP(A2305,'Medical Examinations'!$A$1:$L$2336,5,FALSE)</f>
        <v>No</v>
      </c>
      <c r="G2305" s="11" t="str">
        <f>VLOOKUP(A2305,'Medical Examinations'!$A$1:$L$2336,6,FALSE)</f>
        <v>No</v>
      </c>
      <c r="H2305" s="11">
        <f>VLOOKUP(A2305,'Medical Examinations'!$A$1:$L$2336,8,FALSE)</f>
        <v>0</v>
      </c>
      <c r="I2305" s="11" t="str">
        <f>VLOOKUP(A2305,'Medical Examinations'!$A$1:$L$2336,10,FALSE)</f>
        <v>No</v>
      </c>
      <c r="J2305" s="11" t="str">
        <f>VLOOKUP(A2305,'Medical Examinations'!$A$1:$L$2336,11,FALSE)</f>
        <v>Under Weight</v>
      </c>
      <c r="K2305" s="11" t="str">
        <f>VLOOKUP(A2305,'Medical Examinations'!$A$1:$L$2336,12,FALSE)</f>
        <v>Diabetes</v>
      </c>
      <c r="L2305" s="10">
        <f ca="1">VLOOKUP(A2305,'Hospitalisation Details'!$A$1:$Q$2344,3,FALSE)</f>
        <v>1993</v>
      </c>
      <c r="M2305" s="10" t="str">
        <f ca="1">VLOOKUP(A2305,'Hospitalisation Details'!$A$1:$Q$2344,5,FALSE)</f>
        <v>Oct</v>
      </c>
      <c r="N2305" s="11">
        <f ca="1">VLOOKUP(A2305,'Hospitalisation Details'!$A$1:$Q$2344,6,FALSE)</f>
        <v>11</v>
      </c>
      <c r="O2305" s="17">
        <f ca="1">VLOOKUP(A2305,'Hospitalisation Details'!$A$1:$Q$2344,7,FALSE)</f>
        <v>34253</v>
      </c>
      <c r="P2305" s="11">
        <f ca="1">VLOOKUP(A2305,'Hospitalisation Details'!$A$1:$Q$2344,10,FALSE)</f>
        <v>44585.46</v>
      </c>
      <c r="Q2305" s="11" t="str">
        <f ca="1">VLOOKUP(A2305,'Hospitalisation Details'!$A$1:$Q$2344,12,FALSE)</f>
        <v>tier - 2</v>
      </c>
      <c r="R2305" s="11" t="str">
        <f ca="1">VLOOKUP(A2305,'Hospitalisation Details'!$A$1:$Q$2344,14,FALSE)</f>
        <v>tier - 2</v>
      </c>
      <c r="S2305" s="11">
        <f ca="1">VLOOKUP(A2305,'Hospitalisation Details'!$A$1:$Q$2344,17,FALSE)</f>
        <v>32</v>
      </c>
      <c r="T2305" s="11" t="str">
        <f ca="1">VLOOKUP(A2305,'Hospitalisation Details'!$A$1:$Q$2336,16,FALSE)</f>
        <v>R1011</v>
      </c>
    </row>
    <row r="2306" ht="15.5" spans="1:20">
      <c r="A2306" s="10" t="s">
        <v>8175</v>
      </c>
      <c r="B2306" s="11" t="str">
        <f>VLOOKUP(A2306,'Customer Names'!$H$6:$K$2340,3,FALSE)</f>
        <v>  Matthew S</v>
      </c>
      <c r="C2306" s="11">
        <f>VLOOKUP(A2306,'Medical Examinations'!$A$1:$L$2336,2,FALSE)</f>
        <v>16.49</v>
      </c>
      <c r="D2306" s="11">
        <f>VLOOKUP(A2306,'Medical Examinations'!$A$1:$L$2336,3,FALSE)</f>
        <v>8.48</v>
      </c>
      <c r="E2306" s="11" t="str">
        <f>VLOOKUP(A2306,'Medical Examinations'!$A$1:$L$2336,4,FALSE)</f>
        <v>No</v>
      </c>
      <c r="F2306" s="11" t="str">
        <f>VLOOKUP(A2306,'Medical Examinations'!$A$1:$L$2336,5,FALSE)</f>
        <v>No</v>
      </c>
      <c r="G2306" s="11" t="str">
        <f>VLOOKUP(A2306,'Medical Examinations'!$A$1:$L$2336,6,FALSE)</f>
        <v>No</v>
      </c>
      <c r="H2306" s="11">
        <f>VLOOKUP(A2306,'Medical Examinations'!$A$1:$L$2336,8,FALSE)</f>
        <v>0</v>
      </c>
      <c r="I2306" s="11" t="str">
        <f>VLOOKUP(A2306,'Medical Examinations'!$A$1:$L$2336,10,FALSE)</f>
        <v>No</v>
      </c>
      <c r="J2306" s="11" t="str">
        <f>VLOOKUP(A2306,'Medical Examinations'!$A$1:$L$2336,11,FALSE)</f>
        <v>Under Weight</v>
      </c>
      <c r="K2306" s="11" t="str">
        <f>VLOOKUP(A2306,'Medical Examinations'!$A$1:$L$2336,12,FALSE)</f>
        <v>Diabetes</v>
      </c>
      <c r="L2306" s="10">
        <f ca="1">VLOOKUP(A2306,'Hospitalisation Details'!$A$1:$Q$2344,3,FALSE)</f>
        <v>1971</v>
      </c>
      <c r="M2306" s="10" t="str">
        <f ca="1">VLOOKUP(A2306,'Hospitalisation Details'!$A$1:$Q$2344,5,FALSE)</f>
        <v>Aug</v>
      </c>
      <c r="N2306" s="11">
        <f ca="1">VLOOKUP(A2306,'Hospitalisation Details'!$A$1:$Q$2344,6,FALSE)</f>
        <v>13</v>
      </c>
      <c r="O2306" s="17">
        <f ca="1">VLOOKUP(A2306,'Hospitalisation Details'!$A$1:$Q$2344,7,FALSE)</f>
        <v>26158</v>
      </c>
      <c r="P2306" s="11">
        <f ca="1">VLOOKUP(A2306,'Hospitalisation Details'!$A$1:$Q$2344,10,FALSE)</f>
        <v>44641.2</v>
      </c>
      <c r="Q2306" s="11" t="str">
        <f ca="1">VLOOKUP(A2306,'Hospitalisation Details'!$A$1:$Q$2344,12,FALSE)</f>
        <v>tier - 2</v>
      </c>
      <c r="R2306" s="11" t="str">
        <f ca="1">VLOOKUP(A2306,'Hospitalisation Details'!$A$1:$Q$2344,14,FALSE)</f>
        <v>tier - 3</v>
      </c>
      <c r="S2306" s="11">
        <f ca="1">VLOOKUP(A2306,'Hospitalisation Details'!$A$1:$Q$2344,17,FALSE)</f>
        <v>54</v>
      </c>
      <c r="T2306" s="11" t="str">
        <f ca="1">VLOOKUP(A2306,'Hospitalisation Details'!$A$1:$Q$2336,16,FALSE)</f>
        <v>R1024</v>
      </c>
    </row>
    <row r="2307" ht="15.5" spans="1:20">
      <c r="A2307" s="10" t="s">
        <v>8179</v>
      </c>
      <c r="B2307" s="11" t="str">
        <f>VLOOKUP(A2307,'Customer Names'!$H$6:$K$2340,3,FALSE)</f>
        <v>  Kenneth</v>
      </c>
      <c r="C2307" s="11">
        <f>VLOOKUP(A2307,'Medical Examinations'!$A$1:$L$2336,2,FALSE)</f>
        <v>16.14</v>
      </c>
      <c r="D2307" s="11">
        <f>VLOOKUP(A2307,'Medical Examinations'!$A$1:$L$2336,3,FALSE)</f>
        <v>4.86</v>
      </c>
      <c r="E2307" s="11" t="str">
        <f>VLOOKUP(A2307,'Medical Examinations'!$A$1:$L$2336,4,FALSE)</f>
        <v>No</v>
      </c>
      <c r="F2307" s="11" t="str">
        <f>VLOOKUP(A2307,'Medical Examinations'!$A$1:$L$2336,5,FALSE)</f>
        <v>No</v>
      </c>
      <c r="G2307" s="11" t="str">
        <f>VLOOKUP(A2307,'Medical Examinations'!$A$1:$L$2336,6,FALSE)</f>
        <v>No</v>
      </c>
      <c r="H2307" s="11">
        <f>VLOOKUP(A2307,'Medical Examinations'!$A$1:$L$2336,8,FALSE)</f>
        <v>0</v>
      </c>
      <c r="I2307" s="11" t="str">
        <f>VLOOKUP(A2307,'Medical Examinations'!$A$1:$L$2336,10,FALSE)</f>
        <v>No</v>
      </c>
      <c r="J2307" s="11" t="str">
        <f>VLOOKUP(A2307,'Medical Examinations'!$A$1:$L$2336,11,FALSE)</f>
        <v>Under Weight</v>
      </c>
      <c r="K2307" s="11" t="str">
        <f>VLOOKUP(A2307,'Medical Examinations'!$A$1:$L$2336,12,FALSE)</f>
        <v>Normal</v>
      </c>
      <c r="L2307" s="10">
        <f ca="1">VLOOKUP(A2307,'Hospitalisation Details'!$A$1:$Q$2344,3,FALSE)</f>
        <v>1962</v>
      </c>
      <c r="M2307" s="10" t="str">
        <f ca="1">VLOOKUP(A2307,'Hospitalisation Details'!$A$1:$Q$2344,5,FALSE)</f>
        <v>Dec</v>
      </c>
      <c r="N2307" s="11">
        <f ca="1">VLOOKUP(A2307,'Hospitalisation Details'!$A$1:$Q$2344,6,FALSE)</f>
        <v>17</v>
      </c>
      <c r="O2307" s="17">
        <f ca="1">VLOOKUP(A2307,'Hospitalisation Details'!$A$1:$Q$2344,7,FALSE)</f>
        <v>22997</v>
      </c>
      <c r="P2307" s="11">
        <f ca="1">VLOOKUP(A2307,'Hospitalisation Details'!$A$1:$Q$2344,10,FALSE)</f>
        <v>45008.96</v>
      </c>
      <c r="Q2307" s="11" t="str">
        <f ca="1">VLOOKUP(A2307,'Hospitalisation Details'!$A$1:$Q$2344,12,FALSE)</f>
        <v>tier - 2</v>
      </c>
      <c r="R2307" s="11" t="str">
        <f ca="1">VLOOKUP(A2307,'Hospitalisation Details'!$A$1:$Q$2344,14,FALSE)</f>
        <v>tier - 2</v>
      </c>
      <c r="S2307" s="11">
        <f ca="1">VLOOKUP(A2307,'Hospitalisation Details'!$A$1:$Q$2344,17,FALSE)</f>
        <v>62</v>
      </c>
      <c r="T2307" s="11" t="str">
        <f ca="1">VLOOKUP(A2307,'Hospitalisation Details'!$A$1:$Q$2336,16,FALSE)</f>
        <v>R1013</v>
      </c>
    </row>
    <row r="2308" ht="15.5" spans="1:20">
      <c r="A2308" s="10" t="s">
        <v>8181</v>
      </c>
      <c r="B2308" s="11" t="str">
        <f>VLOOKUP(A2308,'Customer Names'!$H$6:$K$2340,3,FALSE)</f>
        <v>  Andrea</v>
      </c>
      <c r="C2308" s="11">
        <f>VLOOKUP(A2308,'Medical Examinations'!$A$1:$L$2336,2,FALSE)</f>
        <v>20.85</v>
      </c>
      <c r="D2308" s="11">
        <f>VLOOKUP(A2308,'Medical Examinations'!$A$1:$L$2336,3,FALSE)</f>
        <v>4.45</v>
      </c>
      <c r="E2308" s="11" t="str">
        <f>VLOOKUP(A2308,'Medical Examinations'!$A$1:$L$2336,4,FALSE)</f>
        <v>yes</v>
      </c>
      <c r="F2308" s="11" t="str">
        <f>VLOOKUP(A2308,'Medical Examinations'!$A$1:$L$2336,5,FALSE)</f>
        <v>No</v>
      </c>
      <c r="G2308" s="11" t="str">
        <f>VLOOKUP(A2308,'Medical Examinations'!$A$1:$L$2336,6,FALSE)</f>
        <v>No</v>
      </c>
      <c r="H2308" s="11">
        <f>VLOOKUP(A2308,'Medical Examinations'!$A$1:$L$2336,8,FALSE)</f>
        <v>1</v>
      </c>
      <c r="I2308" s="11" t="str">
        <f>VLOOKUP(A2308,'Medical Examinations'!$A$1:$L$2336,10,FALSE)</f>
        <v>No</v>
      </c>
      <c r="J2308" s="11" t="str">
        <f>VLOOKUP(A2308,'Medical Examinations'!$A$1:$L$2336,11,FALSE)</f>
        <v>Normal Weight</v>
      </c>
      <c r="K2308" s="11" t="str">
        <f>VLOOKUP(A2308,'Medical Examinations'!$A$1:$L$2336,12,FALSE)</f>
        <v>Normal</v>
      </c>
      <c r="L2308" s="10">
        <f ca="1">VLOOKUP(A2308,'Hospitalisation Details'!$A$1:$Q$2344,3,FALSE)</f>
        <v>1974</v>
      </c>
      <c r="M2308" s="10" t="str">
        <f ca="1">VLOOKUP(A2308,'Hospitalisation Details'!$A$1:$Q$2344,5,FALSE)</f>
        <v>Aug</v>
      </c>
      <c r="N2308" s="11">
        <f ca="1">VLOOKUP(A2308,'Hospitalisation Details'!$A$1:$Q$2344,6,FALSE)</f>
        <v>9</v>
      </c>
      <c r="O2308" s="17">
        <f ca="1">VLOOKUP(A2308,'Hospitalisation Details'!$A$1:$Q$2344,7,FALSE)</f>
        <v>27250</v>
      </c>
      <c r="P2308" s="11">
        <f ca="1">VLOOKUP(A2308,'Hospitalisation Details'!$A$1:$Q$2344,10,FALSE)</f>
        <v>45702.02</v>
      </c>
      <c r="Q2308" s="11" t="str">
        <f ca="1">VLOOKUP(A2308,'Hospitalisation Details'!$A$1:$Q$2344,12,FALSE)</f>
        <v>tier - 2</v>
      </c>
      <c r="R2308" s="11" t="str">
        <f ca="1">VLOOKUP(A2308,'Hospitalisation Details'!$A$1:$Q$2344,14,FALSE)</f>
        <v>tier - 2</v>
      </c>
      <c r="S2308" s="11">
        <f ca="1">VLOOKUP(A2308,'Hospitalisation Details'!$A$1:$Q$2344,17,FALSE)</f>
        <v>51</v>
      </c>
      <c r="T2308" s="11" t="str">
        <f ca="1">VLOOKUP(A2308,'Hospitalisation Details'!$A$1:$Q$2336,16,FALSE)</f>
        <v>R1012</v>
      </c>
    </row>
    <row r="2309" ht="15.5" spans="1:20">
      <c r="A2309" s="10" t="s">
        <v>8185</v>
      </c>
      <c r="B2309" s="11" t="str">
        <f>VLOOKUP(A2309,'Customer Names'!$H$6:$K$2340,3,FALSE)</f>
        <v>  Kristina</v>
      </c>
      <c r="C2309" s="11">
        <f>VLOOKUP(A2309,'Medical Examinations'!$A$1:$L$2336,2,FALSE)</f>
        <v>15.88</v>
      </c>
      <c r="D2309" s="11">
        <f>VLOOKUP(A2309,'Medical Examinations'!$A$1:$L$2336,3,FALSE)</f>
        <v>4.36</v>
      </c>
      <c r="E2309" s="11" t="str">
        <f>VLOOKUP(A2309,'Medical Examinations'!$A$1:$L$2336,4,FALSE)</f>
        <v>No</v>
      </c>
      <c r="F2309" s="11" t="str">
        <f>VLOOKUP(A2309,'Medical Examinations'!$A$1:$L$2336,5,FALSE)</f>
        <v>No</v>
      </c>
      <c r="G2309" s="11" t="str">
        <f>VLOOKUP(A2309,'Medical Examinations'!$A$1:$L$2336,6,FALSE)</f>
        <v>No</v>
      </c>
      <c r="H2309" s="11">
        <f>VLOOKUP(A2309,'Medical Examinations'!$A$1:$L$2336,8,FALSE)</f>
        <v>0</v>
      </c>
      <c r="I2309" s="11" t="str">
        <f>VLOOKUP(A2309,'Medical Examinations'!$A$1:$L$2336,10,FALSE)</f>
        <v>No</v>
      </c>
      <c r="J2309" s="11" t="str">
        <f>VLOOKUP(A2309,'Medical Examinations'!$A$1:$L$2336,11,FALSE)</f>
        <v>Under Weight</v>
      </c>
      <c r="K2309" s="11" t="str">
        <f>VLOOKUP(A2309,'Medical Examinations'!$A$1:$L$2336,12,FALSE)</f>
        <v>Normal</v>
      </c>
      <c r="L2309" s="10">
        <f ca="1">VLOOKUP(A2309,'Hospitalisation Details'!$A$1:$Q$2344,3,FALSE)</f>
        <v>1960</v>
      </c>
      <c r="M2309" s="10" t="str">
        <f ca="1">VLOOKUP(A2309,'Hospitalisation Details'!$A$1:$Q$2344,5,FALSE)</f>
        <v>Dec</v>
      </c>
      <c r="N2309" s="11">
        <f ca="1">VLOOKUP(A2309,'Hospitalisation Details'!$A$1:$Q$2344,6,FALSE)</f>
        <v>21</v>
      </c>
      <c r="O2309" s="17">
        <f ca="1">VLOOKUP(A2309,'Hospitalisation Details'!$A$1:$Q$2344,7,FALSE)</f>
        <v>22271</v>
      </c>
      <c r="P2309" s="11">
        <f ca="1">VLOOKUP(A2309,'Hospitalisation Details'!$A$1:$Q$2344,10,FALSE)</f>
        <v>45710.21</v>
      </c>
      <c r="Q2309" s="11" t="str">
        <f ca="1">VLOOKUP(A2309,'Hospitalisation Details'!$A$1:$Q$2344,12,FALSE)</f>
        <v>tier - 2</v>
      </c>
      <c r="R2309" s="11" t="str">
        <f ca="1">VLOOKUP(A2309,'Hospitalisation Details'!$A$1:$Q$2344,14,FALSE)</f>
        <v>tier - 2</v>
      </c>
      <c r="S2309" s="11">
        <f ca="1">VLOOKUP(A2309,'Hospitalisation Details'!$A$1:$Q$2344,17,FALSE)</f>
        <v>64</v>
      </c>
      <c r="T2309" s="11" t="str">
        <f ca="1">VLOOKUP(A2309,'Hospitalisation Details'!$A$1:$Q$2336,16,FALSE)</f>
        <v>R1016</v>
      </c>
    </row>
    <row r="2310" ht="15.5" spans="1:20">
      <c r="A2310" s="10" t="s">
        <v>8188</v>
      </c>
      <c r="B2310" s="11" t="str">
        <f>VLOOKUP(A2310,'Customer Names'!$H$6:$K$2340,3,FALSE)</f>
        <v>  Kristen</v>
      </c>
      <c r="C2310" s="11">
        <f>VLOOKUP(A2310,'Medical Examinations'!$A$1:$L$2336,2,FALSE)</f>
        <v>20.66</v>
      </c>
      <c r="D2310" s="11">
        <f>VLOOKUP(A2310,'Medical Examinations'!$A$1:$L$2336,3,FALSE)</f>
        <v>5.8</v>
      </c>
      <c r="E2310" s="11" t="str">
        <f>VLOOKUP(A2310,'Medical Examinations'!$A$1:$L$2336,4,FALSE)</f>
        <v>No</v>
      </c>
      <c r="F2310" s="11" t="str">
        <f>VLOOKUP(A2310,'Medical Examinations'!$A$1:$L$2336,5,FALSE)</f>
        <v>yes</v>
      </c>
      <c r="G2310" s="11" t="str">
        <f>VLOOKUP(A2310,'Medical Examinations'!$A$1:$L$2336,6,FALSE)</f>
        <v>No</v>
      </c>
      <c r="H2310" s="11">
        <f>VLOOKUP(A2310,'Medical Examinations'!$A$1:$L$2336,8,FALSE)</f>
        <v>1</v>
      </c>
      <c r="I2310" s="11" t="str">
        <f>VLOOKUP(A2310,'Medical Examinations'!$A$1:$L$2336,10,FALSE)</f>
        <v>No</v>
      </c>
      <c r="J2310" s="11" t="str">
        <f>VLOOKUP(A2310,'Medical Examinations'!$A$1:$L$2336,11,FALSE)</f>
        <v>Normal Weight</v>
      </c>
      <c r="K2310" s="11" t="str">
        <f>VLOOKUP(A2310,'Medical Examinations'!$A$1:$L$2336,12,FALSE)</f>
        <v>Prediabetes</v>
      </c>
      <c r="L2310" s="10">
        <f ca="1">VLOOKUP(A2310,'Hospitalisation Details'!$A$1:$Q$2344,3,FALSE)</f>
        <v>1979</v>
      </c>
      <c r="M2310" s="10" t="str">
        <f ca="1">VLOOKUP(A2310,'Hospitalisation Details'!$A$1:$Q$2344,5,FALSE)</f>
        <v>Aug</v>
      </c>
      <c r="N2310" s="11">
        <f ca="1">VLOOKUP(A2310,'Hospitalisation Details'!$A$1:$Q$2344,6,FALSE)</f>
        <v>12</v>
      </c>
      <c r="O2310" s="17">
        <f ca="1">VLOOKUP(A2310,'Hospitalisation Details'!$A$1:$Q$2344,7,FALSE)</f>
        <v>29079</v>
      </c>
      <c r="P2310" s="11">
        <f ca="1">VLOOKUP(A2310,'Hospitalisation Details'!$A$1:$Q$2344,10,FALSE)</f>
        <v>45863.21</v>
      </c>
      <c r="Q2310" s="11" t="str">
        <f ca="1">VLOOKUP(A2310,'Hospitalisation Details'!$A$1:$Q$2344,12,FALSE)</f>
        <v>tier - 2</v>
      </c>
      <c r="R2310" s="11" t="str">
        <f ca="1">VLOOKUP(A2310,'Hospitalisation Details'!$A$1:$Q$2344,14,FALSE)</f>
        <v>tier - 1</v>
      </c>
      <c r="S2310" s="11">
        <f ca="1">VLOOKUP(A2310,'Hospitalisation Details'!$A$1:$Q$2344,17,FALSE)</f>
        <v>46</v>
      </c>
      <c r="T2310" s="11" t="str">
        <f ca="1">VLOOKUP(A2310,'Hospitalisation Details'!$A$1:$Q$2336,16,FALSE)</f>
        <v>R1013</v>
      </c>
    </row>
    <row r="2311" ht="15.5" spans="1:20">
      <c r="A2311" s="10" t="s">
        <v>8191</v>
      </c>
      <c r="B2311" s="11" t="str">
        <f>VLOOKUP(A2311,'Customer Names'!$H$6:$K$2340,3,FALSE)</f>
        <v>  Matthew</v>
      </c>
      <c r="C2311" s="11">
        <f>VLOOKUP(A2311,'Medical Examinations'!$A$1:$L$2336,2,FALSE)</f>
        <v>20.4</v>
      </c>
      <c r="D2311" s="11">
        <f>VLOOKUP(A2311,'Medical Examinations'!$A$1:$L$2336,3,FALSE)</f>
        <v>5.27</v>
      </c>
      <c r="E2311" s="11" t="str">
        <f>VLOOKUP(A2311,'Medical Examinations'!$A$1:$L$2336,4,FALSE)</f>
        <v>No</v>
      </c>
      <c r="F2311" s="11" t="str">
        <f>VLOOKUP(A2311,'Medical Examinations'!$A$1:$L$2336,5,FALSE)</f>
        <v>No</v>
      </c>
      <c r="G2311" s="11" t="str">
        <f>VLOOKUP(A2311,'Medical Examinations'!$A$1:$L$2336,6,FALSE)</f>
        <v>No</v>
      </c>
      <c r="H2311" s="11">
        <f>VLOOKUP(A2311,'Medical Examinations'!$A$1:$L$2336,8,FALSE)</f>
        <v>0</v>
      </c>
      <c r="I2311" s="11" t="str">
        <f>VLOOKUP(A2311,'Medical Examinations'!$A$1:$L$2336,10,FALSE)</f>
        <v>No</v>
      </c>
      <c r="J2311" s="11" t="str">
        <f>VLOOKUP(A2311,'Medical Examinations'!$A$1:$L$2336,11,FALSE)</f>
        <v>Normal Weight</v>
      </c>
      <c r="K2311" s="11" t="str">
        <f>VLOOKUP(A2311,'Medical Examinations'!$A$1:$L$2336,12,FALSE)</f>
        <v>Normal</v>
      </c>
      <c r="L2311" s="10">
        <f ca="1">VLOOKUP(A2311,'Hospitalisation Details'!$A$1:$Q$2344,3,FALSE)</f>
        <v>1985</v>
      </c>
      <c r="M2311" s="10" t="str">
        <f ca="1">VLOOKUP(A2311,'Hospitalisation Details'!$A$1:$Q$2344,5,FALSE)</f>
        <v>Sep</v>
      </c>
      <c r="N2311" s="11">
        <f ca="1">VLOOKUP(A2311,'Hospitalisation Details'!$A$1:$Q$2344,6,FALSE)</f>
        <v>30</v>
      </c>
      <c r="O2311" s="17">
        <f ca="1">VLOOKUP(A2311,'Hospitalisation Details'!$A$1:$Q$2344,7,FALSE)</f>
        <v>31320</v>
      </c>
      <c r="P2311" s="11">
        <f ca="1">VLOOKUP(A2311,'Hospitalisation Details'!$A$1:$Q$2344,10,FALSE)</f>
        <v>46113.51</v>
      </c>
      <c r="Q2311" s="11" t="str">
        <f ca="1">VLOOKUP(A2311,'Hospitalisation Details'!$A$1:$Q$2344,12,FALSE)</f>
        <v>tier - 2</v>
      </c>
      <c r="R2311" s="11" t="str">
        <f ca="1">VLOOKUP(A2311,'Hospitalisation Details'!$A$1:$Q$2344,14,FALSE)</f>
        <v>tier - 3</v>
      </c>
      <c r="S2311" s="11">
        <f ca="1">VLOOKUP(A2311,'Hospitalisation Details'!$A$1:$Q$2344,17,FALSE)</f>
        <v>40</v>
      </c>
      <c r="T2311" s="11" t="str">
        <f ca="1">VLOOKUP(A2311,'Hospitalisation Details'!$A$1:$Q$2336,16,FALSE)</f>
        <v>R1011</v>
      </c>
    </row>
    <row r="2312" ht="15.5" spans="1:20">
      <c r="A2312" s="10" t="s">
        <v>8194</v>
      </c>
      <c r="B2312" s="11" t="str">
        <f>VLOOKUP(A2312,'Customer Names'!$H$6:$K$2340,3,FALSE)</f>
        <v>  Kathleen</v>
      </c>
      <c r="C2312" s="11">
        <f>VLOOKUP(A2312,'Medical Examinations'!$A$1:$L$2336,2,FALSE)</f>
        <v>25.19</v>
      </c>
      <c r="D2312" s="11">
        <f>VLOOKUP(A2312,'Medical Examinations'!$A$1:$L$2336,3,FALSE)</f>
        <v>5.64</v>
      </c>
      <c r="E2312" s="11" t="str">
        <f>VLOOKUP(A2312,'Medical Examinations'!$A$1:$L$2336,4,FALSE)</f>
        <v>yes</v>
      </c>
      <c r="F2312" s="11" t="str">
        <f>VLOOKUP(A2312,'Medical Examinations'!$A$1:$L$2336,5,FALSE)</f>
        <v>No</v>
      </c>
      <c r="G2312" s="11" t="str">
        <f>VLOOKUP(A2312,'Medical Examinations'!$A$1:$L$2336,6,FALSE)</f>
        <v>No</v>
      </c>
      <c r="H2312" s="11">
        <f>VLOOKUP(A2312,'Medical Examinations'!$A$1:$L$2336,8,FALSE)</f>
        <v>0</v>
      </c>
      <c r="I2312" s="11" t="str">
        <f>VLOOKUP(A2312,'Medical Examinations'!$A$1:$L$2336,10,FALSE)</f>
        <v>No</v>
      </c>
      <c r="J2312" s="11" t="str">
        <f>VLOOKUP(A2312,'Medical Examinations'!$A$1:$L$2336,11,FALSE)</f>
        <v>Over Weight</v>
      </c>
      <c r="K2312" s="11" t="str">
        <f>VLOOKUP(A2312,'Medical Examinations'!$A$1:$L$2336,12,FALSE)</f>
        <v>Normal</v>
      </c>
      <c r="L2312" s="10">
        <f ca="1">VLOOKUP(A2312,'Hospitalisation Details'!$A$1:$Q$2344,3,FALSE)</f>
        <v>1962</v>
      </c>
      <c r="M2312" s="10" t="str">
        <f ca="1">VLOOKUP(A2312,'Hospitalisation Details'!$A$1:$Q$2344,5,FALSE)</f>
        <v>Dec</v>
      </c>
      <c r="N2312" s="11">
        <f ca="1">VLOOKUP(A2312,'Hospitalisation Details'!$A$1:$Q$2344,6,FALSE)</f>
        <v>4</v>
      </c>
      <c r="O2312" s="17">
        <f ca="1">VLOOKUP(A2312,'Hospitalisation Details'!$A$1:$Q$2344,7,FALSE)</f>
        <v>22984</v>
      </c>
      <c r="P2312" s="11">
        <f ca="1">VLOOKUP(A2312,'Hospitalisation Details'!$A$1:$Q$2344,10,FALSE)</f>
        <v>46130.53</v>
      </c>
      <c r="Q2312" s="11" t="str">
        <f ca="1">VLOOKUP(A2312,'Hospitalisation Details'!$A$1:$Q$2344,12,FALSE)</f>
        <v>tier - 1</v>
      </c>
      <c r="R2312" s="11" t="str">
        <f ca="1">VLOOKUP(A2312,'Hospitalisation Details'!$A$1:$Q$2344,14,FALSE)</f>
        <v>tier - 1</v>
      </c>
      <c r="S2312" s="11">
        <f ca="1">VLOOKUP(A2312,'Hospitalisation Details'!$A$1:$Q$2344,17,FALSE)</f>
        <v>62</v>
      </c>
      <c r="T2312" s="11" t="str">
        <f ca="1">VLOOKUP(A2312,'Hospitalisation Details'!$A$1:$Q$2336,16,FALSE)</f>
        <v>R1012</v>
      </c>
    </row>
    <row r="2313" ht="15.5" spans="1:20">
      <c r="A2313" s="10" t="s">
        <v>8197</v>
      </c>
      <c r="B2313" s="11" t="str">
        <f>VLOOKUP(A2313,'Customer Names'!$H$6:$K$2340,3,FALSE)</f>
        <v>  Lindsey</v>
      </c>
      <c r="C2313" s="11">
        <f>VLOOKUP(A2313,'Medical Examinations'!$A$1:$L$2336,2,FALSE)</f>
        <v>20.54</v>
      </c>
      <c r="D2313" s="11">
        <f>VLOOKUP(A2313,'Medical Examinations'!$A$1:$L$2336,3,FALSE)</f>
        <v>4.2</v>
      </c>
      <c r="E2313" s="11" t="str">
        <f>VLOOKUP(A2313,'Medical Examinations'!$A$1:$L$2336,4,FALSE)</f>
        <v>yes</v>
      </c>
      <c r="F2313" s="11" t="str">
        <f>VLOOKUP(A2313,'Medical Examinations'!$A$1:$L$2336,5,FALSE)</f>
        <v>No</v>
      </c>
      <c r="G2313" s="11" t="str">
        <f>VLOOKUP(A2313,'Medical Examinations'!$A$1:$L$2336,6,FALSE)</f>
        <v>No</v>
      </c>
      <c r="H2313" s="11">
        <f>VLOOKUP(A2313,'Medical Examinations'!$A$1:$L$2336,8,FALSE)</f>
        <v>1</v>
      </c>
      <c r="I2313" s="11" t="str">
        <f>VLOOKUP(A2313,'Medical Examinations'!$A$1:$L$2336,10,FALSE)</f>
        <v>No</v>
      </c>
      <c r="J2313" s="11" t="str">
        <f>VLOOKUP(A2313,'Medical Examinations'!$A$1:$L$2336,11,FALSE)</f>
        <v>Normal Weight</v>
      </c>
      <c r="K2313" s="11" t="str">
        <f>VLOOKUP(A2313,'Medical Examinations'!$A$1:$L$2336,12,FALSE)</f>
        <v>Normal</v>
      </c>
      <c r="L2313" s="10">
        <f ca="1">VLOOKUP(A2313,'Hospitalisation Details'!$A$1:$Q$2344,3,FALSE)</f>
        <v>1976</v>
      </c>
      <c r="M2313" s="10" t="str">
        <f ca="1">VLOOKUP(A2313,'Hospitalisation Details'!$A$1:$Q$2344,5,FALSE)</f>
        <v>Dec</v>
      </c>
      <c r="N2313" s="11">
        <f ca="1">VLOOKUP(A2313,'Hospitalisation Details'!$A$1:$Q$2344,6,FALSE)</f>
        <v>2</v>
      </c>
      <c r="O2313" s="17">
        <f ca="1">VLOOKUP(A2313,'Hospitalisation Details'!$A$1:$Q$2344,7,FALSE)</f>
        <v>28096</v>
      </c>
      <c r="P2313" s="11">
        <f ca="1">VLOOKUP(A2313,'Hospitalisation Details'!$A$1:$Q$2344,10,FALSE)</f>
        <v>46151.12</v>
      </c>
      <c r="Q2313" s="11" t="str">
        <f ca="1">VLOOKUP(A2313,'Hospitalisation Details'!$A$1:$Q$2344,12,FALSE)</f>
        <v>tier - 1</v>
      </c>
      <c r="R2313" s="11" t="str">
        <f ca="1">VLOOKUP(A2313,'Hospitalisation Details'!$A$1:$Q$2344,14,FALSE)</f>
        <v>tier - 3</v>
      </c>
      <c r="S2313" s="11">
        <f ca="1">VLOOKUP(A2313,'Hospitalisation Details'!$A$1:$Q$2344,17,FALSE)</f>
        <v>48</v>
      </c>
      <c r="T2313" s="11" t="str">
        <f ca="1">VLOOKUP(A2313,'Hospitalisation Details'!$A$1:$Q$2336,16,FALSE)</f>
        <v>R1013</v>
      </c>
    </row>
    <row r="2314" ht="15.5" spans="1:20">
      <c r="A2314" s="10" t="s">
        <v>8200</v>
      </c>
      <c r="B2314" s="11" t="str">
        <f>VLOOKUP(A2314,'Customer Names'!$H$6:$K$2340,3,FALSE)</f>
        <v>  Robert</v>
      </c>
      <c r="C2314" s="11">
        <f>VLOOKUP(A2314,'Medical Examinations'!$A$1:$L$2336,2,FALSE)</f>
        <v>20.13</v>
      </c>
      <c r="D2314" s="11">
        <f>VLOOKUP(A2314,'Medical Examinations'!$A$1:$L$2336,3,FALSE)</f>
        <v>5.42</v>
      </c>
      <c r="E2314" s="11" t="str">
        <f>VLOOKUP(A2314,'Medical Examinations'!$A$1:$L$2336,4,FALSE)</f>
        <v>No</v>
      </c>
      <c r="F2314" s="11" t="str">
        <f>VLOOKUP(A2314,'Medical Examinations'!$A$1:$L$2336,5,FALSE)</f>
        <v>No</v>
      </c>
      <c r="G2314" s="11" t="str">
        <f>VLOOKUP(A2314,'Medical Examinations'!$A$1:$L$2336,6,FALSE)</f>
        <v>No</v>
      </c>
      <c r="H2314" s="11">
        <f>VLOOKUP(A2314,'Medical Examinations'!$A$1:$L$2336,8,FALSE)</f>
        <v>0</v>
      </c>
      <c r="I2314" s="11" t="str">
        <f>VLOOKUP(A2314,'Medical Examinations'!$A$1:$L$2336,10,FALSE)</f>
        <v>No</v>
      </c>
      <c r="J2314" s="11" t="str">
        <f>VLOOKUP(A2314,'Medical Examinations'!$A$1:$L$2336,11,FALSE)</f>
        <v>Normal Weight</v>
      </c>
      <c r="K2314" s="11" t="str">
        <f>VLOOKUP(A2314,'Medical Examinations'!$A$1:$L$2336,12,FALSE)</f>
        <v>Normal</v>
      </c>
      <c r="L2314" s="10">
        <f ca="1">VLOOKUP(A2314,'Hospitalisation Details'!$A$1:$Q$2344,3,FALSE)</f>
        <v>1978</v>
      </c>
      <c r="M2314" s="10" t="str">
        <f ca="1">VLOOKUP(A2314,'Hospitalisation Details'!$A$1:$Q$2344,5,FALSE)</f>
        <v>Aug</v>
      </c>
      <c r="N2314" s="11">
        <f ca="1">VLOOKUP(A2314,'Hospitalisation Details'!$A$1:$Q$2344,6,FALSE)</f>
        <v>17</v>
      </c>
      <c r="O2314" s="17">
        <f ca="1">VLOOKUP(A2314,'Hospitalisation Details'!$A$1:$Q$2344,7,FALSE)</f>
        <v>28719</v>
      </c>
      <c r="P2314" s="11">
        <f ca="1">VLOOKUP(A2314,'Hospitalisation Details'!$A$1:$Q$2344,10,FALSE)</f>
        <v>46200.99</v>
      </c>
      <c r="Q2314" s="11" t="str">
        <f ca="1">VLOOKUP(A2314,'Hospitalisation Details'!$A$1:$Q$2344,12,FALSE)</f>
        <v>tier - 1</v>
      </c>
      <c r="R2314" s="11" t="str">
        <f ca="1">VLOOKUP(A2314,'Hospitalisation Details'!$A$1:$Q$2344,14,FALSE)</f>
        <v>tier - 1</v>
      </c>
      <c r="S2314" s="11">
        <f ca="1">VLOOKUP(A2314,'Hospitalisation Details'!$A$1:$Q$2344,17,FALSE)</f>
        <v>47</v>
      </c>
      <c r="T2314" s="11" t="str">
        <f ca="1">VLOOKUP(A2314,'Hospitalisation Details'!$A$1:$Q$2336,16,FALSE)</f>
        <v>R1013</v>
      </c>
    </row>
    <row r="2315" ht="15.5" spans="1:20">
      <c r="A2315" s="10" t="s">
        <v>8202</v>
      </c>
      <c r="B2315" s="11" t="str">
        <f>VLOOKUP(A2315,'Customer Names'!$H$6:$K$2340,3,FALSE)</f>
        <v>  Sarah E</v>
      </c>
      <c r="C2315" s="11">
        <f>VLOOKUP(A2315,'Medical Examinations'!$A$1:$L$2336,2,FALSE)</f>
        <v>18.93</v>
      </c>
      <c r="D2315" s="11">
        <f>VLOOKUP(A2315,'Medical Examinations'!$A$1:$L$2336,3,FALSE)</f>
        <v>6.11</v>
      </c>
      <c r="E2315" s="11" t="str">
        <f>VLOOKUP(A2315,'Medical Examinations'!$A$1:$L$2336,4,FALSE)</f>
        <v>No</v>
      </c>
      <c r="F2315" s="11" t="str">
        <f>VLOOKUP(A2315,'Medical Examinations'!$A$1:$L$2336,5,FALSE)</f>
        <v>No</v>
      </c>
      <c r="G2315" s="11" t="str">
        <f>VLOOKUP(A2315,'Medical Examinations'!$A$1:$L$2336,6,FALSE)</f>
        <v>Yes</v>
      </c>
      <c r="H2315" s="11">
        <f>VLOOKUP(A2315,'Medical Examinations'!$A$1:$L$2336,8,FALSE)</f>
        <v>1</v>
      </c>
      <c r="I2315" s="11" t="str">
        <f>VLOOKUP(A2315,'Medical Examinations'!$A$1:$L$2336,10,FALSE)</f>
        <v>No</v>
      </c>
      <c r="J2315" s="11" t="str">
        <f>VLOOKUP(A2315,'Medical Examinations'!$A$1:$L$2336,11,FALSE)</f>
        <v>Normal Weight</v>
      </c>
      <c r="K2315" s="11" t="str">
        <f>VLOOKUP(A2315,'Medical Examinations'!$A$1:$L$2336,12,FALSE)</f>
        <v>Prediabetes</v>
      </c>
      <c r="L2315" s="10">
        <f ca="1">VLOOKUP(A2315,'Hospitalisation Details'!$A$1:$Q$2344,3,FALSE)</f>
        <v>1971</v>
      </c>
      <c r="M2315" s="10" t="str">
        <f ca="1">VLOOKUP(A2315,'Hospitalisation Details'!$A$1:$Q$2344,5,FALSE)</f>
        <v>Dec</v>
      </c>
      <c r="N2315" s="11">
        <f ca="1">VLOOKUP(A2315,'Hospitalisation Details'!$A$1:$Q$2344,6,FALSE)</f>
        <v>6</v>
      </c>
      <c r="O2315" s="17">
        <f ca="1">VLOOKUP(A2315,'Hospitalisation Details'!$A$1:$Q$2344,7,FALSE)</f>
        <v>26273</v>
      </c>
      <c r="P2315" s="11">
        <f ca="1">VLOOKUP(A2315,'Hospitalisation Details'!$A$1:$Q$2344,10,FALSE)</f>
        <v>46255.11</v>
      </c>
      <c r="Q2315" s="11" t="str">
        <f ca="1">VLOOKUP(A2315,'Hospitalisation Details'!$A$1:$Q$2344,12,FALSE)</f>
        <v>tier - 1</v>
      </c>
      <c r="R2315" s="11" t="str">
        <f ca="1">VLOOKUP(A2315,'Hospitalisation Details'!$A$1:$Q$2344,14,FALSE)</f>
        <v>tier - 3</v>
      </c>
      <c r="S2315" s="11">
        <f ca="1">VLOOKUP(A2315,'Hospitalisation Details'!$A$1:$Q$2344,17,FALSE)</f>
        <v>53</v>
      </c>
      <c r="T2315" s="11" t="str">
        <f ca="1">VLOOKUP(A2315,'Hospitalisation Details'!$A$1:$Q$2336,16,FALSE)</f>
        <v>R1024</v>
      </c>
    </row>
    <row r="2316" ht="15.5" spans="1:20">
      <c r="A2316" s="10" t="s">
        <v>8204</v>
      </c>
      <c r="B2316" s="11" t="str">
        <f>VLOOKUP(A2316,'Customer Names'!$H$6:$K$2340,3,FALSE)</f>
        <v>  Flannery</v>
      </c>
      <c r="C2316" s="11">
        <f>VLOOKUP(A2316,'Medical Examinations'!$A$1:$L$2336,2,FALSE)</f>
        <v>24.14</v>
      </c>
      <c r="D2316" s="11">
        <f>VLOOKUP(A2316,'Medical Examinations'!$A$1:$L$2336,3,FALSE)</f>
        <v>5.29</v>
      </c>
      <c r="E2316" s="11" t="str">
        <f>VLOOKUP(A2316,'Medical Examinations'!$A$1:$L$2336,4,FALSE)</f>
        <v>No</v>
      </c>
      <c r="F2316" s="11" t="str">
        <f>VLOOKUP(A2316,'Medical Examinations'!$A$1:$L$2336,5,FALSE)</f>
        <v>yes</v>
      </c>
      <c r="G2316" s="11" t="str">
        <f>VLOOKUP(A2316,'Medical Examinations'!$A$1:$L$2336,6,FALSE)</f>
        <v>No</v>
      </c>
      <c r="H2316" s="11">
        <f>VLOOKUP(A2316,'Medical Examinations'!$A$1:$L$2336,8,FALSE)</f>
        <v>1</v>
      </c>
      <c r="I2316" s="11" t="str">
        <f>VLOOKUP(A2316,'Medical Examinations'!$A$1:$L$2336,10,FALSE)</f>
        <v>No</v>
      </c>
      <c r="J2316" s="11" t="str">
        <f>VLOOKUP(A2316,'Medical Examinations'!$A$1:$L$2336,11,FALSE)</f>
        <v>Normal Weight</v>
      </c>
      <c r="K2316" s="11" t="str">
        <f>VLOOKUP(A2316,'Medical Examinations'!$A$1:$L$2336,12,FALSE)</f>
        <v>Normal</v>
      </c>
      <c r="L2316" s="10">
        <f ca="1">VLOOKUP(A2316,'Hospitalisation Details'!$A$1:$Q$2344,3,FALSE)</f>
        <v>1961</v>
      </c>
      <c r="M2316" s="10" t="str">
        <f ca="1">VLOOKUP(A2316,'Hospitalisation Details'!$A$1:$Q$2344,5,FALSE)</f>
        <v>Aug</v>
      </c>
      <c r="N2316" s="11">
        <f ca="1">VLOOKUP(A2316,'Hospitalisation Details'!$A$1:$Q$2344,6,FALSE)</f>
        <v>8</v>
      </c>
      <c r="O2316" s="17">
        <f ca="1">VLOOKUP(A2316,'Hospitalisation Details'!$A$1:$Q$2344,7,FALSE)</f>
        <v>22501</v>
      </c>
      <c r="P2316" s="11">
        <f ca="1">VLOOKUP(A2316,'Hospitalisation Details'!$A$1:$Q$2344,10,FALSE)</f>
        <v>46599.11</v>
      </c>
      <c r="Q2316" s="11" t="str">
        <f ca="1">VLOOKUP(A2316,'Hospitalisation Details'!$A$1:$Q$2344,12,FALSE)</f>
        <v>tier - 1</v>
      </c>
      <c r="R2316" s="11" t="str">
        <f ca="1">VLOOKUP(A2316,'Hospitalisation Details'!$A$1:$Q$2344,14,FALSE)</f>
        <v>tier - 1</v>
      </c>
      <c r="S2316" s="11">
        <f ca="1">VLOOKUP(A2316,'Hospitalisation Details'!$A$1:$Q$2344,17,FALSE)</f>
        <v>64</v>
      </c>
      <c r="T2316" s="11" t="str">
        <f ca="1">VLOOKUP(A2316,'Hospitalisation Details'!$A$1:$Q$2336,16,FALSE)</f>
        <v>R1013</v>
      </c>
    </row>
    <row r="2317" ht="15.5" spans="1:20">
      <c r="A2317" s="10" t="s">
        <v>8207</v>
      </c>
      <c r="B2317" s="11" t="str">
        <f>VLOOKUP(A2317,'Customer Names'!$H$6:$K$2340,3,FALSE)</f>
        <v>  John T</v>
      </c>
      <c r="C2317" s="11">
        <f>VLOOKUP(A2317,'Medical Examinations'!$A$1:$L$2336,2,FALSE)</f>
        <v>25.03</v>
      </c>
      <c r="D2317" s="11">
        <f>VLOOKUP(A2317,'Medical Examinations'!$A$1:$L$2336,3,FALSE)</f>
        <v>5.91</v>
      </c>
      <c r="E2317" s="11" t="str">
        <f>VLOOKUP(A2317,'Medical Examinations'!$A$1:$L$2336,4,FALSE)</f>
        <v>No</v>
      </c>
      <c r="F2317" s="11" t="str">
        <f>VLOOKUP(A2317,'Medical Examinations'!$A$1:$L$2336,5,FALSE)</f>
        <v>yes</v>
      </c>
      <c r="G2317" s="11" t="str">
        <f>VLOOKUP(A2317,'Medical Examinations'!$A$1:$L$2336,6,FALSE)</f>
        <v>No</v>
      </c>
      <c r="H2317" s="11">
        <f>VLOOKUP(A2317,'Medical Examinations'!$A$1:$L$2336,8,FALSE)</f>
        <v>1</v>
      </c>
      <c r="I2317" s="11" t="str">
        <f>VLOOKUP(A2317,'Medical Examinations'!$A$1:$L$2336,10,FALSE)</f>
        <v>No</v>
      </c>
      <c r="J2317" s="11" t="str">
        <f>VLOOKUP(A2317,'Medical Examinations'!$A$1:$L$2336,11,FALSE)</f>
        <v>Over Weight</v>
      </c>
      <c r="K2317" s="11" t="str">
        <f>VLOOKUP(A2317,'Medical Examinations'!$A$1:$L$2336,12,FALSE)</f>
        <v>Prediabetes</v>
      </c>
      <c r="L2317" s="10">
        <f ca="1">VLOOKUP(A2317,'Hospitalisation Details'!$A$1:$Q$2344,3,FALSE)</f>
        <v>1969</v>
      </c>
      <c r="M2317" s="10" t="str">
        <f ca="1">VLOOKUP(A2317,'Hospitalisation Details'!$A$1:$Q$2344,5,FALSE)</f>
        <v>Jun</v>
      </c>
      <c r="N2317" s="11">
        <f ca="1">VLOOKUP(A2317,'Hospitalisation Details'!$A$1:$Q$2344,6,FALSE)</f>
        <v>23</v>
      </c>
      <c r="O2317" s="17">
        <f ca="1">VLOOKUP(A2317,'Hospitalisation Details'!$A$1:$Q$2344,7,FALSE)</f>
        <v>25377</v>
      </c>
      <c r="P2317" s="11">
        <f ca="1">VLOOKUP(A2317,'Hospitalisation Details'!$A$1:$Q$2344,10,FALSE)</f>
        <v>46661.44</v>
      </c>
      <c r="Q2317" s="11" t="str">
        <f ca="1">VLOOKUP(A2317,'Hospitalisation Details'!$A$1:$Q$2344,12,FALSE)</f>
        <v>tier - 1</v>
      </c>
      <c r="R2317" s="11" t="str">
        <f ca="1">VLOOKUP(A2317,'Hospitalisation Details'!$A$1:$Q$2344,14,FALSE)</f>
        <v>tier - 3</v>
      </c>
      <c r="S2317" s="11">
        <f ca="1">VLOOKUP(A2317,'Hospitalisation Details'!$A$1:$Q$2344,17,FALSE)</f>
        <v>56</v>
      </c>
      <c r="T2317" s="11" t="str">
        <f ca="1">VLOOKUP(A2317,'Hospitalisation Details'!$A$1:$Q$2336,16,FALSE)</f>
        <v>R1012</v>
      </c>
    </row>
    <row r="2318" ht="15.5" spans="1:20">
      <c r="A2318" s="10" t="s">
        <v>8210</v>
      </c>
      <c r="B2318" s="11" t="str">
        <f>VLOOKUP(A2318,'Customer Names'!$H$6:$K$2340,3,FALSE)</f>
        <v>  Koji</v>
      </c>
      <c r="C2318" s="11">
        <f>VLOOKUP(A2318,'Medical Examinations'!$A$1:$L$2336,2,FALSE)</f>
        <v>20.47</v>
      </c>
      <c r="D2318" s="11">
        <f>VLOOKUP(A2318,'Medical Examinations'!$A$1:$L$2336,3,FALSE)</f>
        <v>5.81</v>
      </c>
      <c r="E2318" s="11" t="str">
        <f>VLOOKUP(A2318,'Medical Examinations'!$A$1:$L$2336,4,FALSE)</f>
        <v>yes</v>
      </c>
      <c r="F2318" s="11" t="str">
        <f>VLOOKUP(A2318,'Medical Examinations'!$A$1:$L$2336,5,FALSE)</f>
        <v>No</v>
      </c>
      <c r="G2318" s="11" t="str">
        <f>VLOOKUP(A2318,'Medical Examinations'!$A$1:$L$2336,6,FALSE)</f>
        <v>No</v>
      </c>
      <c r="H2318" s="11">
        <f>VLOOKUP(A2318,'Medical Examinations'!$A$1:$L$2336,8,FALSE)</f>
        <v>1</v>
      </c>
      <c r="I2318" s="11" t="str">
        <f>VLOOKUP(A2318,'Medical Examinations'!$A$1:$L$2336,10,FALSE)</f>
        <v>No</v>
      </c>
      <c r="J2318" s="11" t="str">
        <f>VLOOKUP(A2318,'Medical Examinations'!$A$1:$L$2336,11,FALSE)</f>
        <v>Normal Weight</v>
      </c>
      <c r="K2318" s="11" t="str">
        <f>VLOOKUP(A2318,'Medical Examinations'!$A$1:$L$2336,12,FALSE)</f>
        <v>Prediabetes</v>
      </c>
      <c r="L2318" s="10">
        <f ca="1">VLOOKUP(A2318,'Hospitalisation Details'!$A$1:$Q$2344,3,FALSE)</f>
        <v>1960</v>
      </c>
      <c r="M2318" s="10" t="str">
        <f ca="1">VLOOKUP(A2318,'Hospitalisation Details'!$A$1:$Q$2344,5,FALSE)</f>
        <v>Nov</v>
      </c>
      <c r="N2318" s="11">
        <f ca="1">VLOOKUP(A2318,'Hospitalisation Details'!$A$1:$Q$2344,6,FALSE)</f>
        <v>17</v>
      </c>
      <c r="O2318" s="17">
        <f ca="1">VLOOKUP(A2318,'Hospitalisation Details'!$A$1:$Q$2344,7,FALSE)</f>
        <v>22237</v>
      </c>
      <c r="P2318" s="11">
        <f ca="1">VLOOKUP(A2318,'Hospitalisation Details'!$A$1:$Q$2344,10,FALSE)</f>
        <v>46718.16</v>
      </c>
      <c r="Q2318" s="11" t="str">
        <f ca="1">VLOOKUP(A2318,'Hospitalisation Details'!$A$1:$Q$2344,12,FALSE)</f>
        <v>tier - 1</v>
      </c>
      <c r="R2318" s="11" t="str">
        <f ca="1">VLOOKUP(A2318,'Hospitalisation Details'!$A$1:$Q$2344,14,FALSE)</f>
        <v>tier - 1</v>
      </c>
      <c r="S2318" s="11">
        <f ca="1">VLOOKUP(A2318,'Hospitalisation Details'!$A$1:$Q$2344,17,FALSE)</f>
        <v>64</v>
      </c>
      <c r="T2318" s="11" t="str">
        <f ca="1">VLOOKUP(A2318,'Hospitalisation Details'!$A$1:$Q$2336,16,FALSE)</f>
        <v>R1012</v>
      </c>
    </row>
    <row r="2319" ht="15.5" spans="1:20">
      <c r="A2319" s="10" t="s">
        <v>8213</v>
      </c>
      <c r="B2319" s="11" t="str">
        <f>VLOOKUP(A2319,'Customer Names'!$H$6:$K$2340,3,FALSE)</f>
        <v>  Candice M</v>
      </c>
      <c r="C2319" s="11">
        <f>VLOOKUP(A2319,'Medical Examinations'!$A$1:$L$2336,2,FALSE)</f>
        <v>18.82</v>
      </c>
      <c r="D2319" s="11">
        <f>VLOOKUP(A2319,'Medical Examinations'!$A$1:$L$2336,3,FALSE)</f>
        <v>5.51</v>
      </c>
      <c r="E2319" s="11" t="str">
        <f>VLOOKUP(A2319,'Medical Examinations'!$A$1:$L$2336,4,FALSE)</f>
        <v>yes</v>
      </c>
      <c r="F2319" s="11" t="str">
        <f>VLOOKUP(A2319,'Medical Examinations'!$A$1:$L$2336,5,FALSE)</f>
        <v>No</v>
      </c>
      <c r="G2319" s="11" t="str">
        <f>VLOOKUP(A2319,'Medical Examinations'!$A$1:$L$2336,6,FALSE)</f>
        <v>No</v>
      </c>
      <c r="H2319" s="11">
        <f>VLOOKUP(A2319,'Medical Examinations'!$A$1:$L$2336,8,FALSE)</f>
        <v>0</v>
      </c>
      <c r="I2319" s="11" t="str">
        <f>VLOOKUP(A2319,'Medical Examinations'!$A$1:$L$2336,10,FALSE)</f>
        <v>No</v>
      </c>
      <c r="J2319" s="11" t="str">
        <f>VLOOKUP(A2319,'Medical Examinations'!$A$1:$L$2336,11,FALSE)</f>
        <v>Normal Weight</v>
      </c>
      <c r="K2319" s="11" t="str">
        <f>VLOOKUP(A2319,'Medical Examinations'!$A$1:$L$2336,12,FALSE)</f>
        <v>Normal</v>
      </c>
      <c r="L2319" s="10">
        <f ca="1">VLOOKUP(A2319,'Hospitalisation Details'!$A$1:$Q$2344,3,FALSE)</f>
        <v>1958</v>
      </c>
      <c r="M2319" s="10" t="str">
        <f ca="1">VLOOKUP(A2319,'Hospitalisation Details'!$A$1:$Q$2344,5,FALSE)</f>
        <v>Sep</v>
      </c>
      <c r="N2319" s="11">
        <f ca="1">VLOOKUP(A2319,'Hospitalisation Details'!$A$1:$Q$2344,6,FALSE)</f>
        <v>15</v>
      </c>
      <c r="O2319" s="17">
        <f ca="1">VLOOKUP(A2319,'Hospitalisation Details'!$A$1:$Q$2344,7,FALSE)</f>
        <v>21443</v>
      </c>
      <c r="P2319" s="11">
        <f ca="1">VLOOKUP(A2319,'Hospitalisation Details'!$A$1:$Q$2344,10,FALSE)</f>
        <v>46889.26</v>
      </c>
      <c r="Q2319" s="11" t="str">
        <f ca="1">VLOOKUP(A2319,'Hospitalisation Details'!$A$1:$Q$2344,12,FALSE)</f>
        <v>tier - 2</v>
      </c>
      <c r="R2319" s="11" t="str">
        <f ca="1">VLOOKUP(A2319,'Hospitalisation Details'!$A$1:$Q$2344,14,FALSE)</f>
        <v>tier - 3</v>
      </c>
      <c r="S2319" s="11">
        <f ca="1">VLOOKUP(A2319,'Hospitalisation Details'!$A$1:$Q$2344,17,FALSE)</f>
        <v>67</v>
      </c>
      <c r="T2319" s="11" t="str">
        <f ca="1">VLOOKUP(A2319,'Hospitalisation Details'!$A$1:$Q$2336,16,FALSE)</f>
        <v>R1013</v>
      </c>
    </row>
    <row r="2320" ht="15.5" spans="1:20">
      <c r="A2320" s="10" t="s">
        <v>8216</v>
      </c>
      <c r="B2320" s="11" t="str">
        <f>VLOOKUP(A2320,'Customer Names'!$H$6:$K$2340,3,FALSE)</f>
        <v>  Theodore A</v>
      </c>
      <c r="C2320" s="11">
        <f>VLOOKUP(A2320,'Medical Examinations'!$A$1:$L$2336,2,FALSE)</f>
        <v>17.08</v>
      </c>
      <c r="D2320" s="11">
        <f>VLOOKUP(A2320,'Medical Examinations'!$A$1:$L$2336,3,FALSE)</f>
        <v>5.73</v>
      </c>
      <c r="E2320" s="11" t="str">
        <f>VLOOKUP(A2320,'Medical Examinations'!$A$1:$L$2336,4,FALSE)</f>
        <v>No</v>
      </c>
      <c r="F2320" s="11" t="str">
        <f>VLOOKUP(A2320,'Medical Examinations'!$A$1:$L$2336,5,FALSE)</f>
        <v>No</v>
      </c>
      <c r="G2320" s="11" t="str">
        <f>VLOOKUP(A2320,'Medical Examinations'!$A$1:$L$2336,6,FALSE)</f>
        <v>Yes</v>
      </c>
      <c r="H2320" s="11">
        <f>VLOOKUP(A2320,'Medical Examinations'!$A$1:$L$2336,8,FALSE)</f>
        <v>1</v>
      </c>
      <c r="I2320" s="11" t="str">
        <f>VLOOKUP(A2320,'Medical Examinations'!$A$1:$L$2336,10,FALSE)</f>
        <v>No</v>
      </c>
      <c r="J2320" s="11" t="str">
        <f>VLOOKUP(A2320,'Medical Examinations'!$A$1:$L$2336,11,FALSE)</f>
        <v>Under Weight</v>
      </c>
      <c r="K2320" s="11" t="str">
        <f>VLOOKUP(A2320,'Medical Examinations'!$A$1:$L$2336,12,FALSE)</f>
        <v>Prediabetes</v>
      </c>
      <c r="L2320" s="10">
        <f ca="1">VLOOKUP(A2320,'Hospitalisation Details'!$A$1:$Q$2344,3,FALSE)</f>
        <v>1959</v>
      </c>
      <c r="M2320" s="10" t="str">
        <f ca="1">VLOOKUP(A2320,'Hospitalisation Details'!$A$1:$Q$2344,5,FALSE)</f>
        <v>Jul</v>
      </c>
      <c r="N2320" s="11">
        <f ca="1">VLOOKUP(A2320,'Hospitalisation Details'!$A$1:$Q$2344,6,FALSE)</f>
        <v>14</v>
      </c>
      <c r="O2320" s="17">
        <f ca="1">VLOOKUP(A2320,'Hospitalisation Details'!$A$1:$Q$2344,7,FALSE)</f>
        <v>21745</v>
      </c>
      <c r="P2320" s="11">
        <f ca="1">VLOOKUP(A2320,'Hospitalisation Details'!$A$1:$Q$2344,10,FALSE)</f>
        <v>47055.53</v>
      </c>
      <c r="Q2320" s="11" t="str">
        <f ca="1">VLOOKUP(A2320,'Hospitalisation Details'!$A$1:$Q$2344,12,FALSE)</f>
        <v>tier - 2</v>
      </c>
      <c r="R2320" s="11" t="str">
        <f ca="1">VLOOKUP(A2320,'Hospitalisation Details'!$A$1:$Q$2344,14,FALSE)</f>
        <v>tier - 1</v>
      </c>
      <c r="S2320" s="11">
        <f ca="1">VLOOKUP(A2320,'Hospitalisation Details'!$A$1:$Q$2344,17,FALSE)</f>
        <v>66</v>
      </c>
      <c r="T2320" s="11" t="str">
        <f ca="1">VLOOKUP(A2320,'Hospitalisation Details'!$A$1:$Q$2336,16,FALSE)</f>
        <v>R1013</v>
      </c>
    </row>
    <row r="2321" ht="15.5" spans="1:20">
      <c r="A2321" s="10" t="s">
        <v>8219</v>
      </c>
      <c r="B2321" s="11" t="str">
        <f>VLOOKUP(A2321,'Customer Names'!$H$6:$K$2340,3,FALSE)</f>
        <v>  Lindy</v>
      </c>
      <c r="C2321" s="11">
        <f>VLOOKUP(A2321,'Medical Examinations'!$A$1:$L$2336,2,FALSE)</f>
        <v>19.21</v>
      </c>
      <c r="D2321" s="11">
        <f>VLOOKUP(A2321,'Medical Examinations'!$A$1:$L$2336,3,FALSE)</f>
        <v>5.53</v>
      </c>
      <c r="E2321" s="11" t="str">
        <f>VLOOKUP(A2321,'Medical Examinations'!$A$1:$L$2336,4,FALSE)</f>
        <v>yes</v>
      </c>
      <c r="F2321" s="11" t="str">
        <f>VLOOKUP(A2321,'Medical Examinations'!$A$1:$L$2336,5,FALSE)</f>
        <v>No</v>
      </c>
      <c r="G2321" s="11" t="str">
        <f>VLOOKUP(A2321,'Medical Examinations'!$A$1:$L$2336,6,FALSE)</f>
        <v>No</v>
      </c>
      <c r="H2321" s="11">
        <f>VLOOKUP(A2321,'Medical Examinations'!$A$1:$L$2336,8,FALSE)</f>
        <v>0</v>
      </c>
      <c r="I2321" s="11" t="str">
        <f>VLOOKUP(A2321,'Medical Examinations'!$A$1:$L$2336,10,FALSE)</f>
        <v>No</v>
      </c>
      <c r="J2321" s="11" t="str">
        <f>VLOOKUP(A2321,'Medical Examinations'!$A$1:$L$2336,11,FALSE)</f>
        <v>Normal Weight</v>
      </c>
      <c r="K2321" s="11" t="str">
        <f>VLOOKUP(A2321,'Medical Examinations'!$A$1:$L$2336,12,FALSE)</f>
        <v>Normal</v>
      </c>
      <c r="L2321" s="10">
        <f ca="1">VLOOKUP(A2321,'Hospitalisation Details'!$A$1:$Q$2344,3,FALSE)</f>
        <v>1970</v>
      </c>
      <c r="M2321" s="10" t="str">
        <f ca="1">VLOOKUP(A2321,'Hospitalisation Details'!$A$1:$Q$2344,5,FALSE)</f>
        <v>Dec</v>
      </c>
      <c r="N2321" s="11">
        <f ca="1">VLOOKUP(A2321,'Hospitalisation Details'!$A$1:$Q$2344,6,FALSE)</f>
        <v>28</v>
      </c>
      <c r="O2321" s="17">
        <f ca="1">VLOOKUP(A2321,'Hospitalisation Details'!$A$1:$Q$2344,7,FALSE)</f>
        <v>25930</v>
      </c>
      <c r="P2321" s="11">
        <f ca="1">VLOOKUP(A2321,'Hospitalisation Details'!$A$1:$Q$2344,10,FALSE)</f>
        <v>47269.85</v>
      </c>
      <c r="Q2321" s="11" t="str">
        <f ca="1">VLOOKUP(A2321,'Hospitalisation Details'!$A$1:$Q$2344,12,FALSE)</f>
        <v>tier - 1</v>
      </c>
      <c r="R2321" s="11" t="str">
        <f ca="1">VLOOKUP(A2321,'Hospitalisation Details'!$A$1:$Q$2344,14,FALSE)</f>
        <v>tier - 2</v>
      </c>
      <c r="S2321" s="11">
        <f ca="1">VLOOKUP(A2321,'Hospitalisation Details'!$A$1:$Q$2344,17,FALSE)</f>
        <v>54</v>
      </c>
      <c r="T2321" s="11" t="str">
        <f ca="1">VLOOKUP(A2321,'Hospitalisation Details'!$A$1:$Q$2336,16,FALSE)</f>
        <v>R1013</v>
      </c>
    </row>
    <row r="2322" ht="15.5" spans="1:20">
      <c r="A2322" s="10" t="s">
        <v>8222</v>
      </c>
      <c r="B2322" s="11" t="str">
        <f>VLOOKUP(A2322,'Customer Names'!$H$6:$K$2340,3,FALSE)</f>
        <v>  Thomas</v>
      </c>
      <c r="C2322" s="11">
        <f>VLOOKUP(A2322,'Medical Examinations'!$A$1:$L$2336,2,FALSE)</f>
        <v>17.86</v>
      </c>
      <c r="D2322" s="11">
        <f>VLOOKUP(A2322,'Medical Examinations'!$A$1:$L$2336,3,FALSE)</f>
        <v>5.43</v>
      </c>
      <c r="E2322" s="11" t="str">
        <f>VLOOKUP(A2322,'Medical Examinations'!$A$1:$L$2336,4,FALSE)</f>
        <v>No</v>
      </c>
      <c r="F2322" s="11" t="str">
        <f>VLOOKUP(A2322,'Medical Examinations'!$A$1:$L$2336,5,FALSE)</f>
        <v>No</v>
      </c>
      <c r="G2322" s="11" t="str">
        <f>VLOOKUP(A2322,'Medical Examinations'!$A$1:$L$2336,6,FALSE)</f>
        <v>Yes</v>
      </c>
      <c r="H2322" s="11">
        <f>VLOOKUP(A2322,'Medical Examinations'!$A$1:$L$2336,8,FALSE)</f>
        <v>1</v>
      </c>
      <c r="I2322" s="11" t="str">
        <f>VLOOKUP(A2322,'Medical Examinations'!$A$1:$L$2336,10,FALSE)</f>
        <v>No</v>
      </c>
      <c r="J2322" s="11" t="str">
        <f>VLOOKUP(A2322,'Medical Examinations'!$A$1:$L$2336,11,FALSE)</f>
        <v>Under Weight</v>
      </c>
      <c r="K2322" s="11" t="str">
        <f>VLOOKUP(A2322,'Medical Examinations'!$A$1:$L$2336,12,FALSE)</f>
        <v>Normal</v>
      </c>
      <c r="L2322" s="10">
        <f ca="1">VLOOKUP(A2322,'Hospitalisation Details'!$A$1:$Q$2344,3,FALSE)</f>
        <v>1958</v>
      </c>
      <c r="M2322" s="10" t="str">
        <f ca="1">VLOOKUP(A2322,'Hospitalisation Details'!$A$1:$Q$2344,5,FALSE)</f>
        <v>Sep</v>
      </c>
      <c r="N2322" s="11">
        <f ca="1">VLOOKUP(A2322,'Hospitalisation Details'!$A$1:$Q$2344,6,FALSE)</f>
        <v>3</v>
      </c>
      <c r="O2322" s="17">
        <f ca="1">VLOOKUP(A2322,'Hospitalisation Details'!$A$1:$Q$2344,7,FALSE)</f>
        <v>21431</v>
      </c>
      <c r="P2322" s="11">
        <f ca="1">VLOOKUP(A2322,'Hospitalisation Details'!$A$1:$Q$2344,10,FALSE)</f>
        <v>47291.06</v>
      </c>
      <c r="Q2322" s="11" t="str">
        <f ca="1">VLOOKUP(A2322,'Hospitalisation Details'!$A$1:$Q$2344,12,FALSE)</f>
        <v>tier - 2</v>
      </c>
      <c r="R2322" s="11" t="str">
        <f ca="1">VLOOKUP(A2322,'Hospitalisation Details'!$A$1:$Q$2344,14,FALSE)</f>
        <v>tier - 1</v>
      </c>
      <c r="S2322" s="11">
        <f ca="1">VLOOKUP(A2322,'Hospitalisation Details'!$A$1:$Q$2344,17,FALSE)</f>
        <v>67</v>
      </c>
      <c r="T2322" s="11" t="str">
        <f ca="1">VLOOKUP(A2322,'Hospitalisation Details'!$A$1:$Q$2336,16,FALSE)</f>
        <v>R1011</v>
      </c>
    </row>
    <row r="2323" ht="15.5" spans="1:20">
      <c r="A2323" s="10" t="s">
        <v>8225</v>
      </c>
      <c r="B2323" s="11" t="str">
        <f>VLOOKUP(A2323,'Customer Names'!$H$6:$K$2340,3,FALSE)</f>
        <v>  Holly</v>
      </c>
      <c r="C2323" s="11">
        <f>VLOOKUP(A2323,'Medical Examinations'!$A$1:$L$2336,2,FALSE)</f>
        <v>21.38</v>
      </c>
      <c r="D2323" s="11">
        <f>VLOOKUP(A2323,'Medical Examinations'!$A$1:$L$2336,3,FALSE)</f>
        <v>8.01</v>
      </c>
      <c r="E2323" s="11" t="str">
        <f>VLOOKUP(A2323,'Medical Examinations'!$A$1:$L$2336,4,FALSE)</f>
        <v>No</v>
      </c>
      <c r="F2323" s="11" t="str">
        <f>VLOOKUP(A2323,'Medical Examinations'!$A$1:$L$2336,5,FALSE)</f>
        <v>No</v>
      </c>
      <c r="G2323" s="11" t="str">
        <f>VLOOKUP(A2323,'Medical Examinations'!$A$1:$L$2336,6,FALSE)</f>
        <v>No</v>
      </c>
      <c r="H2323" s="11">
        <f>VLOOKUP(A2323,'Medical Examinations'!$A$1:$L$2336,8,FALSE)</f>
        <v>0</v>
      </c>
      <c r="I2323" s="11" t="str">
        <f>VLOOKUP(A2323,'Medical Examinations'!$A$1:$L$2336,10,FALSE)</f>
        <v>No</v>
      </c>
      <c r="J2323" s="11" t="str">
        <f>VLOOKUP(A2323,'Medical Examinations'!$A$1:$L$2336,11,FALSE)</f>
        <v>Normal Weight</v>
      </c>
      <c r="K2323" s="11" t="str">
        <f>VLOOKUP(A2323,'Medical Examinations'!$A$1:$L$2336,12,FALSE)</f>
        <v>Diabetes</v>
      </c>
      <c r="L2323" s="10">
        <f ca="1">VLOOKUP(A2323,'Hospitalisation Details'!$A$1:$Q$2344,3,FALSE)</f>
        <v>1959</v>
      </c>
      <c r="M2323" s="10" t="str">
        <f ca="1">VLOOKUP(A2323,'Hospitalisation Details'!$A$1:$Q$2344,5,FALSE)</f>
        <v>Oct</v>
      </c>
      <c r="N2323" s="11">
        <f ca="1">VLOOKUP(A2323,'Hospitalisation Details'!$A$1:$Q$2344,6,FALSE)</f>
        <v>4</v>
      </c>
      <c r="O2323" s="17">
        <f ca="1">VLOOKUP(A2323,'Hospitalisation Details'!$A$1:$Q$2344,7,FALSE)</f>
        <v>21827</v>
      </c>
      <c r="P2323" s="11">
        <f ca="1">VLOOKUP(A2323,'Hospitalisation Details'!$A$1:$Q$2344,10,FALSE)</f>
        <v>47305.31</v>
      </c>
      <c r="Q2323" s="11" t="str">
        <f ca="1">VLOOKUP(A2323,'Hospitalisation Details'!$A$1:$Q$2344,12,FALSE)</f>
        <v>tier - 2</v>
      </c>
      <c r="R2323" s="11" t="str">
        <f ca="1">VLOOKUP(A2323,'Hospitalisation Details'!$A$1:$Q$2344,14,FALSE)</f>
        <v>tier - 1</v>
      </c>
      <c r="S2323" s="11">
        <f ca="1">VLOOKUP(A2323,'Hospitalisation Details'!$A$1:$Q$2344,17,FALSE)</f>
        <v>66</v>
      </c>
      <c r="T2323" s="11" t="str">
        <f ca="1">VLOOKUP(A2323,'Hospitalisation Details'!$A$1:$Q$2336,16,FALSE)</f>
        <v>R1011</v>
      </c>
    </row>
    <row r="2324" ht="15.5" spans="1:20">
      <c r="A2324" s="10" t="s">
        <v>8228</v>
      </c>
      <c r="B2324" s="11" t="str">
        <f>VLOOKUP(A2324,'Customer Names'!$H$6:$K$2340,3,FALSE)</f>
        <v>  Matthew</v>
      </c>
      <c r="C2324" s="11">
        <f>VLOOKUP(A2324,'Medical Examinations'!$A$1:$L$2336,2,FALSE)</f>
        <v>23.35</v>
      </c>
      <c r="D2324" s="11">
        <f>VLOOKUP(A2324,'Medical Examinations'!$A$1:$L$2336,3,FALSE)</f>
        <v>5.94</v>
      </c>
      <c r="E2324" s="11" t="str">
        <f>VLOOKUP(A2324,'Medical Examinations'!$A$1:$L$2336,4,FALSE)</f>
        <v>No</v>
      </c>
      <c r="F2324" s="11" t="str">
        <f>VLOOKUP(A2324,'Medical Examinations'!$A$1:$L$2336,5,FALSE)</f>
        <v>No</v>
      </c>
      <c r="G2324" s="11" t="str">
        <f>VLOOKUP(A2324,'Medical Examinations'!$A$1:$L$2336,6,FALSE)</f>
        <v>No</v>
      </c>
      <c r="H2324" s="11">
        <f>VLOOKUP(A2324,'Medical Examinations'!$A$1:$L$2336,8,FALSE)</f>
        <v>0</v>
      </c>
      <c r="I2324" s="11" t="str">
        <f>VLOOKUP(A2324,'Medical Examinations'!$A$1:$L$2336,10,FALSE)</f>
        <v>No</v>
      </c>
      <c r="J2324" s="11" t="str">
        <f>VLOOKUP(A2324,'Medical Examinations'!$A$1:$L$2336,11,FALSE)</f>
        <v>Normal Weight</v>
      </c>
      <c r="K2324" s="11" t="str">
        <f>VLOOKUP(A2324,'Medical Examinations'!$A$1:$L$2336,12,FALSE)</f>
        <v>Prediabetes</v>
      </c>
      <c r="L2324" s="10">
        <f ca="1">VLOOKUP(A2324,'Hospitalisation Details'!$A$1:$Q$2344,3,FALSE)</f>
        <v>1961</v>
      </c>
      <c r="M2324" s="10" t="str">
        <f ca="1">VLOOKUP(A2324,'Hospitalisation Details'!$A$1:$Q$2344,5,FALSE)</f>
        <v>Jun</v>
      </c>
      <c r="N2324" s="11">
        <f ca="1">VLOOKUP(A2324,'Hospitalisation Details'!$A$1:$Q$2344,6,FALSE)</f>
        <v>13</v>
      </c>
      <c r="O2324" s="17">
        <f ca="1">VLOOKUP(A2324,'Hospitalisation Details'!$A$1:$Q$2344,7,FALSE)</f>
        <v>22445</v>
      </c>
      <c r="P2324" s="11">
        <f ca="1">VLOOKUP(A2324,'Hospitalisation Details'!$A$1:$Q$2344,10,FALSE)</f>
        <v>47403.88</v>
      </c>
      <c r="Q2324" s="11" t="str">
        <f ca="1">VLOOKUP(A2324,'Hospitalisation Details'!$A$1:$Q$2344,12,FALSE)</f>
        <v>tier - 1</v>
      </c>
      <c r="R2324" s="11" t="str">
        <f ca="1">VLOOKUP(A2324,'Hospitalisation Details'!$A$1:$Q$2344,14,FALSE)</f>
        <v>tier - 3</v>
      </c>
      <c r="S2324" s="11">
        <f ca="1">VLOOKUP(A2324,'Hospitalisation Details'!$A$1:$Q$2344,17,FALSE)</f>
        <v>64</v>
      </c>
      <c r="T2324" s="11" t="str">
        <f ca="1">VLOOKUP(A2324,'Hospitalisation Details'!$A$1:$Q$2336,16,FALSE)</f>
        <v>R1011</v>
      </c>
    </row>
    <row r="2325" ht="15.5" spans="1:20">
      <c r="A2325" s="10" t="s">
        <v>8232</v>
      </c>
      <c r="B2325" s="11" t="str">
        <f>VLOOKUP(A2325,'Customer Names'!$H$6:$K$2340,3,FALSE)</f>
        <v>  Meghan K</v>
      </c>
      <c r="C2325" s="11">
        <f>VLOOKUP(A2325,'Medical Examinations'!$A$1:$L$2336,2,FALSE)</f>
        <v>22.24</v>
      </c>
      <c r="D2325" s="11">
        <f>VLOOKUP(A2325,'Medical Examinations'!$A$1:$L$2336,3,FALSE)</f>
        <v>5.04</v>
      </c>
      <c r="E2325" s="11" t="str">
        <f>VLOOKUP(A2325,'Medical Examinations'!$A$1:$L$2336,4,FALSE)</f>
        <v>No</v>
      </c>
      <c r="F2325" s="11" t="str">
        <f>VLOOKUP(A2325,'Medical Examinations'!$A$1:$L$2336,5,FALSE)</f>
        <v>No</v>
      </c>
      <c r="G2325" s="11" t="str">
        <f>VLOOKUP(A2325,'Medical Examinations'!$A$1:$L$2336,6,FALSE)</f>
        <v>No</v>
      </c>
      <c r="H2325" s="11">
        <f>VLOOKUP(A2325,'Medical Examinations'!$A$1:$L$2336,8,FALSE)</f>
        <v>0</v>
      </c>
      <c r="I2325" s="11" t="str">
        <f>VLOOKUP(A2325,'Medical Examinations'!$A$1:$L$2336,10,FALSE)</f>
        <v>No</v>
      </c>
      <c r="J2325" s="11" t="str">
        <f>VLOOKUP(A2325,'Medical Examinations'!$A$1:$L$2336,11,FALSE)</f>
        <v>Normal Weight</v>
      </c>
      <c r="K2325" s="11" t="str">
        <f>VLOOKUP(A2325,'Medical Examinations'!$A$1:$L$2336,12,FALSE)</f>
        <v>Normal</v>
      </c>
      <c r="L2325" s="10">
        <f ca="1">VLOOKUP(A2325,'Hospitalisation Details'!$A$1:$Q$2344,3,FALSE)</f>
        <v>1971</v>
      </c>
      <c r="M2325" s="10" t="str">
        <f ca="1">VLOOKUP(A2325,'Hospitalisation Details'!$A$1:$Q$2344,5,FALSE)</f>
        <v>Sep</v>
      </c>
      <c r="N2325" s="11">
        <f ca="1">VLOOKUP(A2325,'Hospitalisation Details'!$A$1:$Q$2344,6,FALSE)</f>
        <v>27</v>
      </c>
      <c r="O2325" s="17">
        <f ca="1">VLOOKUP(A2325,'Hospitalisation Details'!$A$1:$Q$2344,7,FALSE)</f>
        <v>26203</v>
      </c>
      <c r="P2325" s="11">
        <f ca="1">VLOOKUP(A2325,'Hospitalisation Details'!$A$1:$Q$2344,10,FALSE)</f>
        <v>47462.89</v>
      </c>
      <c r="Q2325" s="11" t="str">
        <f ca="1">VLOOKUP(A2325,'Hospitalisation Details'!$A$1:$Q$2344,12,FALSE)</f>
        <v>tier - 1</v>
      </c>
      <c r="R2325" s="11" t="str">
        <f ca="1">VLOOKUP(A2325,'Hospitalisation Details'!$A$1:$Q$2344,14,FALSE)</f>
        <v>tier - 2</v>
      </c>
      <c r="S2325" s="11">
        <f ca="1">VLOOKUP(A2325,'Hospitalisation Details'!$A$1:$Q$2344,17,FALSE)</f>
        <v>54</v>
      </c>
      <c r="T2325" s="11" t="str">
        <f ca="1">VLOOKUP(A2325,'Hospitalisation Details'!$A$1:$Q$2336,16,FALSE)</f>
        <v>R1013</v>
      </c>
    </row>
    <row r="2326" ht="15.5" spans="1:20">
      <c r="A2326" s="10" t="s">
        <v>8236</v>
      </c>
      <c r="B2326" s="11" t="str">
        <f>VLOOKUP(A2326,'Customer Names'!$H$6:$K$2340,3,FALSE)</f>
        <v>  Fred</v>
      </c>
      <c r="C2326" s="11">
        <f>VLOOKUP(A2326,'Medical Examinations'!$A$1:$L$2336,2,FALSE)</f>
        <v>24.76</v>
      </c>
      <c r="D2326" s="11">
        <f>VLOOKUP(A2326,'Medical Examinations'!$A$1:$L$2336,3,FALSE)</f>
        <v>4.54</v>
      </c>
      <c r="E2326" s="11" t="str">
        <f>VLOOKUP(A2326,'Medical Examinations'!$A$1:$L$2336,4,FALSE)</f>
        <v>yes</v>
      </c>
      <c r="F2326" s="11" t="str">
        <f>VLOOKUP(A2326,'Medical Examinations'!$A$1:$L$2336,5,FALSE)</f>
        <v>No</v>
      </c>
      <c r="G2326" s="11" t="str">
        <f>VLOOKUP(A2326,'Medical Examinations'!$A$1:$L$2336,6,FALSE)</f>
        <v>No</v>
      </c>
      <c r="H2326" s="11">
        <f>VLOOKUP(A2326,'Medical Examinations'!$A$1:$L$2336,8,FALSE)</f>
        <v>0</v>
      </c>
      <c r="I2326" s="11" t="str">
        <f>VLOOKUP(A2326,'Medical Examinations'!$A$1:$L$2336,10,FALSE)</f>
        <v>No</v>
      </c>
      <c r="J2326" s="11" t="str">
        <f>VLOOKUP(A2326,'Medical Examinations'!$A$1:$L$2336,11,FALSE)</f>
        <v>Normal Weight</v>
      </c>
      <c r="K2326" s="11" t="str">
        <f>VLOOKUP(A2326,'Medical Examinations'!$A$1:$L$2336,12,FALSE)</f>
        <v>Normal</v>
      </c>
      <c r="L2326" s="10">
        <f ca="1">VLOOKUP(A2326,'Hospitalisation Details'!$A$1:$Q$2344,3,FALSE)</f>
        <v>1964</v>
      </c>
      <c r="M2326" s="10" t="str">
        <f ca="1">VLOOKUP(A2326,'Hospitalisation Details'!$A$1:$Q$2344,5,FALSE)</f>
        <v>Nov</v>
      </c>
      <c r="N2326" s="11">
        <f ca="1">VLOOKUP(A2326,'Hospitalisation Details'!$A$1:$Q$2344,6,FALSE)</f>
        <v>7</v>
      </c>
      <c r="O2326" s="17">
        <f ca="1">VLOOKUP(A2326,'Hospitalisation Details'!$A$1:$Q$2344,7,FALSE)</f>
        <v>23688</v>
      </c>
      <c r="P2326" s="11">
        <f ca="1">VLOOKUP(A2326,'Hospitalisation Details'!$A$1:$Q$2344,10,FALSE)</f>
        <v>47496.49</v>
      </c>
      <c r="Q2326" s="11" t="str">
        <f ca="1">VLOOKUP(A2326,'Hospitalisation Details'!$A$1:$Q$2344,12,FALSE)</f>
        <v>tier - 1</v>
      </c>
      <c r="R2326" s="11" t="str">
        <f ca="1">VLOOKUP(A2326,'Hospitalisation Details'!$A$1:$Q$2344,14,FALSE)</f>
        <v>tier - 3</v>
      </c>
      <c r="S2326" s="11">
        <f ca="1">VLOOKUP(A2326,'Hospitalisation Details'!$A$1:$Q$2344,17,FALSE)</f>
        <v>60</v>
      </c>
      <c r="T2326" s="11" t="str">
        <f ca="1">VLOOKUP(A2326,'Hospitalisation Details'!$A$1:$Q$2336,16,FALSE)</f>
        <v>R1012</v>
      </c>
    </row>
    <row r="2327" ht="15.5" spans="1:20">
      <c r="A2327" s="10" t="s">
        <v>8239</v>
      </c>
      <c r="B2327" s="11" t="str">
        <f>VLOOKUP(A2327,'Customer Names'!$H$6:$K$2340,3,FALSE)</f>
        <v>  Sebastian</v>
      </c>
      <c r="C2327" s="11">
        <f>VLOOKUP(A2327,'Medical Examinations'!$A$1:$L$2336,2,FALSE)</f>
        <v>20.1</v>
      </c>
      <c r="D2327" s="11">
        <f>VLOOKUP(A2327,'Medical Examinations'!$A$1:$L$2336,3,FALSE)</f>
        <v>5.6</v>
      </c>
      <c r="E2327" s="11" t="str">
        <f>VLOOKUP(A2327,'Medical Examinations'!$A$1:$L$2336,4,FALSE)</f>
        <v>yes</v>
      </c>
      <c r="F2327" s="11" t="str">
        <f>VLOOKUP(A2327,'Medical Examinations'!$A$1:$L$2336,5,FALSE)</f>
        <v>No</v>
      </c>
      <c r="G2327" s="11" t="str">
        <f>VLOOKUP(A2327,'Medical Examinations'!$A$1:$L$2336,6,FALSE)</f>
        <v>Yes</v>
      </c>
      <c r="H2327" s="11">
        <f>VLOOKUP(A2327,'Medical Examinations'!$A$1:$L$2336,8,FALSE)</f>
        <v>1</v>
      </c>
      <c r="I2327" s="11" t="str">
        <f>VLOOKUP(A2327,'Medical Examinations'!$A$1:$L$2336,10,FALSE)</f>
        <v>No</v>
      </c>
      <c r="J2327" s="11" t="str">
        <f>VLOOKUP(A2327,'Medical Examinations'!$A$1:$L$2336,11,FALSE)</f>
        <v>Normal Weight</v>
      </c>
      <c r="K2327" s="11" t="str">
        <f>VLOOKUP(A2327,'Medical Examinations'!$A$1:$L$2336,12,FALSE)</f>
        <v>Normal</v>
      </c>
      <c r="L2327" s="10">
        <f ca="1">VLOOKUP(A2327,'Hospitalisation Details'!$A$1:$Q$2344,3,FALSE)</f>
        <v>1963</v>
      </c>
      <c r="M2327" s="10" t="str">
        <f ca="1">VLOOKUP(A2327,'Hospitalisation Details'!$A$1:$Q$2344,5,FALSE)</f>
        <v>Aug</v>
      </c>
      <c r="N2327" s="11">
        <f ca="1">VLOOKUP(A2327,'Hospitalisation Details'!$A$1:$Q$2344,6,FALSE)</f>
        <v>5</v>
      </c>
      <c r="O2327" s="17">
        <f ca="1">VLOOKUP(A2327,'Hospitalisation Details'!$A$1:$Q$2344,7,FALSE)</f>
        <v>23228</v>
      </c>
      <c r="P2327" s="11">
        <f ca="1">VLOOKUP(A2327,'Hospitalisation Details'!$A$1:$Q$2344,10,FALSE)</f>
        <v>47896.79</v>
      </c>
      <c r="Q2327" s="11" t="str">
        <f ca="1">VLOOKUP(A2327,'Hospitalisation Details'!$A$1:$Q$2344,12,FALSE)</f>
        <v>tier - 1</v>
      </c>
      <c r="R2327" s="11" t="str">
        <f ca="1">VLOOKUP(A2327,'Hospitalisation Details'!$A$1:$Q$2344,14,FALSE)</f>
        <v>tier - 3</v>
      </c>
      <c r="S2327" s="11">
        <f ca="1">VLOOKUP(A2327,'Hospitalisation Details'!$A$1:$Q$2344,17,FALSE)</f>
        <v>62</v>
      </c>
      <c r="T2327" s="11" t="str">
        <f ca="1">VLOOKUP(A2327,'Hospitalisation Details'!$A$1:$Q$2336,16,FALSE)</f>
        <v>R1024</v>
      </c>
    </row>
    <row r="2328" ht="15.5" spans="1:20">
      <c r="A2328" s="10" t="s">
        <v>8243</v>
      </c>
      <c r="B2328" s="11" t="str">
        <f>VLOOKUP(A2328,'Customer Names'!$H$6:$K$2340,3,FALSE)</f>
        <v>  Laura</v>
      </c>
      <c r="C2328" s="11">
        <f>VLOOKUP(A2328,'Medical Examinations'!$A$1:$L$2336,2,FALSE)</f>
        <v>21.77</v>
      </c>
      <c r="D2328" s="11">
        <f>VLOOKUP(A2328,'Medical Examinations'!$A$1:$L$2336,3,FALSE)</f>
        <v>10.67</v>
      </c>
      <c r="E2328" s="11" t="str">
        <f>VLOOKUP(A2328,'Medical Examinations'!$A$1:$L$2336,4,FALSE)</f>
        <v>No</v>
      </c>
      <c r="F2328" s="11" t="str">
        <f>VLOOKUP(A2328,'Medical Examinations'!$A$1:$L$2336,5,FALSE)</f>
        <v>No</v>
      </c>
      <c r="G2328" s="11" t="str">
        <f>VLOOKUP(A2328,'Medical Examinations'!$A$1:$L$2336,6,FALSE)</f>
        <v>No</v>
      </c>
      <c r="H2328" s="11">
        <f>VLOOKUP(A2328,'Medical Examinations'!$A$1:$L$2336,8,FALSE)</f>
        <v>0</v>
      </c>
      <c r="I2328" s="11" t="str">
        <f>VLOOKUP(A2328,'Medical Examinations'!$A$1:$L$2336,10,FALSE)</f>
        <v>No</v>
      </c>
      <c r="J2328" s="11" t="str">
        <f>VLOOKUP(A2328,'Medical Examinations'!$A$1:$L$2336,11,FALSE)</f>
        <v>Normal Weight</v>
      </c>
      <c r="K2328" s="11" t="str">
        <f>VLOOKUP(A2328,'Medical Examinations'!$A$1:$L$2336,12,FALSE)</f>
        <v>Diabetes</v>
      </c>
      <c r="L2328" s="10">
        <f ca="1">VLOOKUP(A2328,'Hospitalisation Details'!$A$1:$Q$2344,3,FALSE)</f>
        <v>1958</v>
      </c>
      <c r="M2328" s="10" t="str">
        <f ca="1">VLOOKUP(A2328,'Hospitalisation Details'!$A$1:$Q$2344,5,FALSE)</f>
        <v>Nov</v>
      </c>
      <c r="N2328" s="11">
        <f ca="1">VLOOKUP(A2328,'Hospitalisation Details'!$A$1:$Q$2344,6,FALSE)</f>
        <v>16</v>
      </c>
      <c r="O2328" s="17">
        <f ca="1">VLOOKUP(A2328,'Hospitalisation Details'!$A$1:$Q$2344,7,FALSE)</f>
        <v>21505</v>
      </c>
      <c r="P2328" s="11">
        <f ca="1">VLOOKUP(A2328,'Hospitalisation Details'!$A$1:$Q$2344,10,FALSE)</f>
        <v>47928.03</v>
      </c>
      <c r="Q2328" s="11" t="str">
        <f ca="1">VLOOKUP(A2328,'Hospitalisation Details'!$A$1:$Q$2344,12,FALSE)</f>
        <v>tier - 2</v>
      </c>
      <c r="R2328" s="11" t="str">
        <f ca="1">VLOOKUP(A2328,'Hospitalisation Details'!$A$1:$Q$2344,14,FALSE)</f>
        <v>tier - 3</v>
      </c>
      <c r="S2328" s="11">
        <f ca="1">VLOOKUP(A2328,'Hospitalisation Details'!$A$1:$Q$2344,17,FALSE)</f>
        <v>66</v>
      </c>
      <c r="T2328" s="11" t="str">
        <f ca="1">VLOOKUP(A2328,'Hospitalisation Details'!$A$1:$Q$2336,16,FALSE)</f>
        <v>R1011</v>
      </c>
    </row>
    <row r="2329" ht="15.5" spans="1:20">
      <c r="A2329" s="10" t="s">
        <v>8246</v>
      </c>
      <c r="B2329" s="11" t="str">
        <f>VLOOKUP(A2329,'Customer Names'!$H$6:$K$2340,3,FALSE)</f>
        <v>  Nicole</v>
      </c>
      <c r="C2329" s="11">
        <f>VLOOKUP(A2329,'Medical Examinations'!$A$1:$L$2336,2,FALSE)</f>
        <v>17.82</v>
      </c>
      <c r="D2329" s="11">
        <f>VLOOKUP(A2329,'Medical Examinations'!$A$1:$L$2336,3,FALSE)</f>
        <v>5.26</v>
      </c>
      <c r="E2329" s="11" t="str">
        <f>VLOOKUP(A2329,'Medical Examinations'!$A$1:$L$2336,4,FALSE)</f>
        <v>yes</v>
      </c>
      <c r="F2329" s="11" t="str">
        <f>VLOOKUP(A2329,'Medical Examinations'!$A$1:$L$2336,5,FALSE)</f>
        <v>No</v>
      </c>
      <c r="G2329" s="11" t="str">
        <f>VLOOKUP(A2329,'Medical Examinations'!$A$1:$L$2336,6,FALSE)</f>
        <v>No</v>
      </c>
      <c r="H2329" s="11">
        <f>VLOOKUP(A2329,'Medical Examinations'!$A$1:$L$2336,8,FALSE)</f>
        <v>1</v>
      </c>
      <c r="I2329" s="11" t="str">
        <f>VLOOKUP(A2329,'Medical Examinations'!$A$1:$L$2336,10,FALSE)</f>
        <v>No</v>
      </c>
      <c r="J2329" s="11" t="str">
        <f>VLOOKUP(A2329,'Medical Examinations'!$A$1:$L$2336,11,FALSE)</f>
        <v>Under Weight</v>
      </c>
      <c r="K2329" s="11" t="str">
        <f>VLOOKUP(A2329,'Medical Examinations'!$A$1:$L$2336,12,FALSE)</f>
        <v>Normal</v>
      </c>
      <c r="L2329" s="10">
        <f ca="1">VLOOKUP(A2329,'Hospitalisation Details'!$A$1:$Q$2344,3,FALSE)</f>
        <v>1962</v>
      </c>
      <c r="M2329" s="10" t="str">
        <f ca="1">VLOOKUP(A2329,'Hospitalisation Details'!$A$1:$Q$2344,5,FALSE)</f>
        <v>Aug</v>
      </c>
      <c r="N2329" s="11">
        <f ca="1">VLOOKUP(A2329,'Hospitalisation Details'!$A$1:$Q$2344,6,FALSE)</f>
        <v>27</v>
      </c>
      <c r="O2329" s="17">
        <f ca="1">VLOOKUP(A2329,'Hospitalisation Details'!$A$1:$Q$2344,7,FALSE)</f>
        <v>22885</v>
      </c>
      <c r="P2329" s="11">
        <f ca="1">VLOOKUP(A2329,'Hospitalisation Details'!$A$1:$Q$2344,10,FALSE)</f>
        <v>48173.36</v>
      </c>
      <c r="Q2329" s="11" t="str">
        <f ca="1">VLOOKUP(A2329,'Hospitalisation Details'!$A$1:$Q$2344,12,FALSE)</f>
        <v>tier - 1</v>
      </c>
      <c r="R2329" s="11" t="str">
        <f ca="1">VLOOKUP(A2329,'Hospitalisation Details'!$A$1:$Q$2344,14,FALSE)</f>
        <v>tier - 3</v>
      </c>
      <c r="S2329" s="11">
        <f ca="1">VLOOKUP(A2329,'Hospitalisation Details'!$A$1:$Q$2344,17,FALSE)</f>
        <v>63</v>
      </c>
      <c r="T2329" s="11" t="str">
        <f ca="1">VLOOKUP(A2329,'Hospitalisation Details'!$A$1:$Q$2336,16,FALSE)</f>
        <v>R1011</v>
      </c>
    </row>
    <row r="2330" ht="15.5" spans="1:20">
      <c r="A2330" s="10" t="s">
        <v>8250</v>
      </c>
      <c r="B2330" s="11" t="str">
        <f>VLOOKUP(A2330,'Customer Names'!$H$6:$K$2340,3,FALSE)</f>
        <v>  Susan E</v>
      </c>
      <c r="C2330" s="11">
        <f>VLOOKUP(A2330,'Medical Examinations'!$A$1:$L$2336,2,FALSE)</f>
        <v>17.07</v>
      </c>
      <c r="D2330" s="11">
        <f>VLOOKUP(A2330,'Medical Examinations'!$A$1:$L$2336,3,FALSE)</f>
        <v>5.22</v>
      </c>
      <c r="E2330" s="11" t="str">
        <f>VLOOKUP(A2330,'Medical Examinations'!$A$1:$L$2336,4,FALSE)</f>
        <v>No</v>
      </c>
      <c r="F2330" s="11" t="str">
        <f>VLOOKUP(A2330,'Medical Examinations'!$A$1:$L$2336,5,FALSE)</f>
        <v>No</v>
      </c>
      <c r="G2330" s="11" t="str">
        <f>VLOOKUP(A2330,'Medical Examinations'!$A$1:$L$2336,6,FALSE)</f>
        <v>Yes</v>
      </c>
      <c r="H2330" s="11">
        <f>VLOOKUP(A2330,'Medical Examinations'!$A$1:$L$2336,8,FALSE)</f>
        <v>1</v>
      </c>
      <c r="I2330" s="11" t="str">
        <f>VLOOKUP(A2330,'Medical Examinations'!$A$1:$L$2336,10,FALSE)</f>
        <v>No</v>
      </c>
      <c r="J2330" s="11" t="str">
        <f>VLOOKUP(A2330,'Medical Examinations'!$A$1:$L$2336,11,FALSE)</f>
        <v>Under Weight</v>
      </c>
      <c r="K2330" s="11" t="str">
        <f>VLOOKUP(A2330,'Medical Examinations'!$A$1:$L$2336,12,FALSE)</f>
        <v>Normal</v>
      </c>
      <c r="L2330" s="10">
        <f ca="1">VLOOKUP(A2330,'Hospitalisation Details'!$A$1:$Q$2344,3,FALSE)</f>
        <v>1961</v>
      </c>
      <c r="M2330" s="10" t="str">
        <f ca="1">VLOOKUP(A2330,'Hospitalisation Details'!$A$1:$Q$2344,5,FALSE)</f>
        <v>Dec</v>
      </c>
      <c r="N2330" s="11">
        <f ca="1">VLOOKUP(A2330,'Hospitalisation Details'!$A$1:$Q$2344,6,FALSE)</f>
        <v>21</v>
      </c>
      <c r="O2330" s="17">
        <f ca="1">VLOOKUP(A2330,'Hospitalisation Details'!$A$1:$Q$2344,7,FALSE)</f>
        <v>22636</v>
      </c>
      <c r="P2330" s="11">
        <f ca="1">VLOOKUP(A2330,'Hospitalisation Details'!$A$1:$Q$2344,10,FALSE)</f>
        <v>48517.56</v>
      </c>
      <c r="Q2330" s="11" t="str">
        <f ca="1">VLOOKUP(A2330,'Hospitalisation Details'!$A$1:$Q$2344,12,FALSE)</f>
        <v>tier - 1</v>
      </c>
      <c r="R2330" s="11" t="str">
        <f ca="1">VLOOKUP(A2330,'Hospitalisation Details'!$A$1:$Q$2344,14,FALSE)</f>
        <v>tier - 3</v>
      </c>
      <c r="S2330" s="11">
        <f ca="1">VLOOKUP(A2330,'Hospitalisation Details'!$A$1:$Q$2344,17,FALSE)</f>
        <v>63</v>
      </c>
      <c r="T2330" s="11" t="str">
        <f ca="1">VLOOKUP(A2330,'Hospitalisation Details'!$A$1:$Q$2336,16,FALSE)</f>
        <v>R1024</v>
      </c>
    </row>
    <row r="2331" ht="15.5" spans="1:20">
      <c r="A2331" s="10" t="s">
        <v>8253</v>
      </c>
      <c r="B2331" s="11" t="str">
        <f>VLOOKUP(A2331,'Customer Names'!$H$6:$K$2340,3,FALSE)</f>
        <v>  Katy</v>
      </c>
      <c r="C2331" s="11">
        <f>VLOOKUP(A2331,'Medical Examinations'!$A$1:$L$2336,2,FALSE)</f>
        <v>22.24</v>
      </c>
      <c r="D2331" s="11">
        <f>VLOOKUP(A2331,'Medical Examinations'!$A$1:$L$2336,3,FALSE)</f>
        <v>4.29</v>
      </c>
      <c r="E2331" s="11" t="str">
        <f>VLOOKUP(A2331,'Medical Examinations'!$A$1:$L$2336,4,FALSE)</f>
        <v>yes</v>
      </c>
      <c r="F2331" s="11" t="str">
        <f>VLOOKUP(A2331,'Medical Examinations'!$A$1:$L$2336,5,FALSE)</f>
        <v>No</v>
      </c>
      <c r="G2331" s="11" t="str">
        <f>VLOOKUP(A2331,'Medical Examinations'!$A$1:$L$2336,6,FALSE)</f>
        <v>No</v>
      </c>
      <c r="H2331" s="11">
        <f>VLOOKUP(A2331,'Medical Examinations'!$A$1:$L$2336,8,FALSE)</f>
        <v>0</v>
      </c>
      <c r="I2331" s="11" t="str">
        <f>VLOOKUP(A2331,'Medical Examinations'!$A$1:$L$2336,10,FALSE)</f>
        <v>No</v>
      </c>
      <c r="J2331" s="11" t="str">
        <f>VLOOKUP(A2331,'Medical Examinations'!$A$1:$L$2336,11,FALSE)</f>
        <v>Normal Weight</v>
      </c>
      <c r="K2331" s="11" t="str">
        <f>VLOOKUP(A2331,'Medical Examinations'!$A$1:$L$2336,12,FALSE)</f>
        <v>Normal</v>
      </c>
      <c r="L2331" s="10">
        <f ca="1">VLOOKUP(A2331,'Hospitalisation Details'!$A$1:$Q$2344,3,FALSE)</f>
        <v>1968</v>
      </c>
      <c r="M2331" s="10" t="str">
        <f ca="1">VLOOKUP(A2331,'Hospitalisation Details'!$A$1:$Q$2344,5,FALSE)</f>
        <v>Dec</v>
      </c>
      <c r="N2331" s="11">
        <f ca="1">VLOOKUP(A2331,'Hospitalisation Details'!$A$1:$Q$2344,6,FALSE)</f>
        <v>1</v>
      </c>
      <c r="O2331" s="17">
        <f ca="1">VLOOKUP(A2331,'Hospitalisation Details'!$A$1:$Q$2344,7,FALSE)</f>
        <v>25173</v>
      </c>
      <c r="P2331" s="11">
        <f ca="1">VLOOKUP(A2331,'Hospitalisation Details'!$A$1:$Q$2344,10,FALSE)</f>
        <v>48549.18</v>
      </c>
      <c r="Q2331" s="11" t="str">
        <f ca="1">VLOOKUP(A2331,'Hospitalisation Details'!$A$1:$Q$2344,12,FALSE)</f>
        <v>tier - 1</v>
      </c>
      <c r="R2331" s="11" t="str">
        <f ca="1">VLOOKUP(A2331,'Hospitalisation Details'!$A$1:$Q$2344,14,FALSE)</f>
        <v>tier - 3</v>
      </c>
      <c r="S2331" s="11">
        <f ca="1">VLOOKUP(A2331,'Hospitalisation Details'!$A$1:$Q$2344,17,FALSE)</f>
        <v>56</v>
      </c>
      <c r="T2331" s="11" t="str">
        <f ca="1">VLOOKUP(A2331,'Hospitalisation Details'!$A$1:$Q$2336,16,FALSE)</f>
        <v>R1016</v>
      </c>
    </row>
    <row r="2332" ht="15.5" spans="1:20">
      <c r="A2332" s="10" t="s">
        <v>8257</v>
      </c>
      <c r="B2332" s="11" t="str">
        <f>VLOOKUP(A2332,'Customer Names'!$H$6:$K$2340,3,FALSE)</f>
        <v>  Jordan</v>
      </c>
      <c r="C2332" s="11">
        <f>VLOOKUP(A2332,'Medical Examinations'!$A$1:$L$2336,2,FALSE)</f>
        <v>22.34</v>
      </c>
      <c r="D2332" s="11">
        <f>VLOOKUP(A2332,'Medical Examinations'!$A$1:$L$2336,3,FALSE)</f>
        <v>5.57</v>
      </c>
      <c r="E2332" s="11" t="str">
        <f>VLOOKUP(A2332,'Medical Examinations'!$A$1:$L$2336,4,FALSE)</f>
        <v>No</v>
      </c>
      <c r="F2332" s="11" t="str">
        <f>VLOOKUP(A2332,'Medical Examinations'!$A$1:$L$2336,5,FALSE)</f>
        <v>No</v>
      </c>
      <c r="G2332" s="11" t="str">
        <f>VLOOKUP(A2332,'Medical Examinations'!$A$1:$L$2336,6,FALSE)</f>
        <v>No</v>
      </c>
      <c r="H2332" s="11">
        <f>VLOOKUP(A2332,'Medical Examinations'!$A$1:$L$2336,8,FALSE)</f>
        <v>1</v>
      </c>
      <c r="I2332" s="11" t="str">
        <f>VLOOKUP(A2332,'Medical Examinations'!$A$1:$L$2336,10,FALSE)</f>
        <v>No</v>
      </c>
      <c r="J2332" s="11" t="str">
        <f>VLOOKUP(A2332,'Medical Examinations'!$A$1:$L$2336,11,FALSE)</f>
        <v>Normal Weight</v>
      </c>
      <c r="K2332" s="11" t="str">
        <f>VLOOKUP(A2332,'Medical Examinations'!$A$1:$L$2336,12,FALSE)</f>
        <v>Normal</v>
      </c>
      <c r="L2332" s="10">
        <f ca="1">VLOOKUP(A2332,'Hospitalisation Details'!$A$1:$Q$2344,3,FALSE)</f>
        <v>1962</v>
      </c>
      <c r="M2332" s="10" t="str">
        <f ca="1">VLOOKUP(A2332,'Hospitalisation Details'!$A$1:$Q$2344,5,FALSE)</f>
        <v>Oct</v>
      </c>
      <c r="N2332" s="11">
        <f ca="1">VLOOKUP(A2332,'Hospitalisation Details'!$A$1:$Q$2344,6,FALSE)</f>
        <v>11</v>
      </c>
      <c r="O2332" s="17">
        <f ca="1">VLOOKUP(A2332,'Hospitalisation Details'!$A$1:$Q$2344,7,FALSE)</f>
        <v>22930</v>
      </c>
      <c r="P2332" s="11">
        <f ca="1">VLOOKUP(A2332,'Hospitalisation Details'!$A$1:$Q$2344,10,FALSE)</f>
        <v>48673.56</v>
      </c>
      <c r="Q2332" s="11" t="str">
        <f ca="1">VLOOKUP(A2332,'Hospitalisation Details'!$A$1:$Q$2344,12,FALSE)</f>
        <v>tier - 1</v>
      </c>
      <c r="R2332" s="11" t="str">
        <f ca="1">VLOOKUP(A2332,'Hospitalisation Details'!$A$1:$Q$2344,14,FALSE)</f>
        <v>tier - 2</v>
      </c>
      <c r="S2332" s="11">
        <f ca="1">VLOOKUP(A2332,'Hospitalisation Details'!$A$1:$Q$2344,17,FALSE)</f>
        <v>63</v>
      </c>
      <c r="T2332" s="11" t="str">
        <f ca="1">VLOOKUP(A2332,'Hospitalisation Details'!$A$1:$Q$2336,16,FALSE)</f>
        <v>R1013</v>
      </c>
    </row>
    <row r="2333" ht="15.5" spans="1:20">
      <c r="A2333" s="10" t="s">
        <v>8259</v>
      </c>
      <c r="B2333" s="11" t="str">
        <f>VLOOKUP(A2333,'Customer Names'!$H$6:$K$2340,3,FALSE)</f>
        <v>  Juan D</v>
      </c>
      <c r="C2333" s="11">
        <f>VLOOKUP(A2333,'Medical Examinations'!$A$1:$L$2336,2,FALSE)</f>
        <v>17.7</v>
      </c>
      <c r="D2333" s="11">
        <f>VLOOKUP(A2333,'Medical Examinations'!$A$1:$L$2336,3,FALSE)</f>
        <v>6.28</v>
      </c>
      <c r="E2333" s="11" t="str">
        <f>VLOOKUP(A2333,'Medical Examinations'!$A$1:$L$2336,4,FALSE)</f>
        <v>No</v>
      </c>
      <c r="F2333" s="11" t="str">
        <f>VLOOKUP(A2333,'Medical Examinations'!$A$1:$L$2336,5,FALSE)</f>
        <v>No</v>
      </c>
      <c r="G2333" s="11" t="str">
        <f>VLOOKUP(A2333,'Medical Examinations'!$A$1:$L$2336,6,FALSE)</f>
        <v>No</v>
      </c>
      <c r="H2333" s="11">
        <f>VLOOKUP(A2333,'Medical Examinations'!$A$1:$L$2336,8,FALSE)</f>
        <v>1</v>
      </c>
      <c r="I2333" s="11" t="str">
        <f>VLOOKUP(A2333,'Medical Examinations'!$A$1:$L$2336,10,FALSE)</f>
        <v>No</v>
      </c>
      <c r="J2333" s="11" t="str">
        <f>VLOOKUP(A2333,'Medical Examinations'!$A$1:$L$2336,11,FALSE)</f>
        <v>Under Weight</v>
      </c>
      <c r="K2333" s="11" t="str">
        <f>VLOOKUP(A2333,'Medical Examinations'!$A$1:$L$2336,12,FALSE)</f>
        <v>Prediabetes</v>
      </c>
      <c r="L2333" s="10">
        <f ca="1">VLOOKUP(A2333,'Hospitalisation Details'!$A$1:$Q$2344,3,FALSE)</f>
        <v>1965</v>
      </c>
      <c r="M2333" s="10" t="str">
        <f ca="1">VLOOKUP(A2333,'Hospitalisation Details'!$A$1:$Q$2344,5,FALSE)</f>
        <v>Oct</v>
      </c>
      <c r="N2333" s="11">
        <f ca="1">VLOOKUP(A2333,'Hospitalisation Details'!$A$1:$Q$2344,6,FALSE)</f>
        <v>27</v>
      </c>
      <c r="O2333" s="17">
        <f ca="1">VLOOKUP(A2333,'Hospitalisation Details'!$A$1:$Q$2344,7,FALSE)</f>
        <v>24042</v>
      </c>
      <c r="P2333" s="11">
        <f ca="1">VLOOKUP(A2333,'Hospitalisation Details'!$A$1:$Q$2344,10,FALSE)</f>
        <v>48675.52</v>
      </c>
      <c r="Q2333" s="11" t="str">
        <f ca="1">VLOOKUP(A2333,'Hospitalisation Details'!$A$1:$Q$2344,12,FALSE)</f>
        <v>tier - 1</v>
      </c>
      <c r="R2333" s="11" t="str">
        <f ca="1">VLOOKUP(A2333,'Hospitalisation Details'!$A$1:$Q$2344,14,FALSE)</f>
        <v>tier - 2</v>
      </c>
      <c r="S2333" s="11">
        <f ca="1">VLOOKUP(A2333,'Hospitalisation Details'!$A$1:$Q$2344,17,FALSE)</f>
        <v>60</v>
      </c>
      <c r="T2333" s="11" t="str">
        <f ca="1">VLOOKUP(A2333,'Hospitalisation Details'!$A$1:$Q$2336,16,FALSE)</f>
        <v>R1013</v>
      </c>
    </row>
    <row r="2334" ht="15.5" spans="1:20">
      <c r="A2334" s="10" t="s">
        <v>8262</v>
      </c>
      <c r="B2334" s="11" t="str">
        <f>VLOOKUP(A2334,'Customer Names'!$H$6:$K$2340,3,FALSE)</f>
        <v>  Julie</v>
      </c>
      <c r="C2334" s="11">
        <f>VLOOKUP(A2334,'Medical Examinations'!$A$1:$L$2336,2,FALSE)</f>
        <v>16.47</v>
      </c>
      <c r="D2334" s="11">
        <f>VLOOKUP(A2334,'Medical Examinations'!$A$1:$L$2336,3,FALSE)</f>
        <v>6.35</v>
      </c>
      <c r="E2334" s="11" t="str">
        <f>VLOOKUP(A2334,'Medical Examinations'!$A$1:$L$2336,4,FALSE)</f>
        <v>No</v>
      </c>
      <c r="F2334" s="11" t="str">
        <f>VLOOKUP(A2334,'Medical Examinations'!$A$1:$L$2336,5,FALSE)</f>
        <v>No</v>
      </c>
      <c r="G2334" s="11" t="str">
        <f>VLOOKUP(A2334,'Medical Examinations'!$A$1:$L$2336,6,FALSE)</f>
        <v>Yes</v>
      </c>
      <c r="H2334" s="11">
        <f>VLOOKUP(A2334,'Medical Examinations'!$A$1:$L$2336,8,FALSE)</f>
        <v>1</v>
      </c>
      <c r="I2334" s="11" t="str">
        <f>VLOOKUP(A2334,'Medical Examinations'!$A$1:$L$2336,10,FALSE)</f>
        <v>No</v>
      </c>
      <c r="J2334" s="11" t="str">
        <f>VLOOKUP(A2334,'Medical Examinations'!$A$1:$L$2336,11,FALSE)</f>
        <v>Under Weight</v>
      </c>
      <c r="K2334" s="11" t="str">
        <f>VLOOKUP(A2334,'Medical Examinations'!$A$1:$L$2336,12,FALSE)</f>
        <v>Prediabetes</v>
      </c>
      <c r="L2334" s="10">
        <f ca="1">VLOOKUP(A2334,'Hospitalisation Details'!$A$1:$Q$2344,3,FALSE)</f>
        <v>1959</v>
      </c>
      <c r="M2334" s="10" t="str">
        <f ca="1">VLOOKUP(A2334,'Hospitalisation Details'!$A$1:$Q$2344,5,FALSE)</f>
        <v>Jul</v>
      </c>
      <c r="N2334" s="11">
        <f ca="1">VLOOKUP(A2334,'Hospitalisation Details'!$A$1:$Q$2344,6,FALSE)</f>
        <v>22</v>
      </c>
      <c r="O2334" s="17">
        <f ca="1">VLOOKUP(A2334,'Hospitalisation Details'!$A$1:$Q$2344,7,FALSE)</f>
        <v>21753</v>
      </c>
      <c r="P2334" s="11">
        <f ca="1">VLOOKUP(A2334,'Hospitalisation Details'!$A$1:$Q$2344,10,FALSE)</f>
        <v>48824.45</v>
      </c>
      <c r="Q2334" s="11" t="str">
        <f ca="1">VLOOKUP(A2334,'Hospitalisation Details'!$A$1:$Q$2344,12,FALSE)</f>
        <v>tier - 2</v>
      </c>
      <c r="R2334" s="11" t="str">
        <f ca="1">VLOOKUP(A2334,'Hospitalisation Details'!$A$1:$Q$2344,14,FALSE)</f>
        <v>tier - 1</v>
      </c>
      <c r="S2334" s="11">
        <f ca="1">VLOOKUP(A2334,'Hospitalisation Details'!$A$1:$Q$2344,17,FALSE)</f>
        <v>66</v>
      </c>
      <c r="T2334" s="11" t="str">
        <f ca="1">VLOOKUP(A2334,'Hospitalisation Details'!$A$1:$Q$2336,16,FALSE)</f>
        <v>R1011</v>
      </c>
    </row>
    <row r="2335" ht="15.5" spans="1:20">
      <c r="A2335" s="10" t="s">
        <v>8266</v>
      </c>
      <c r="B2335" s="11" t="str">
        <f>VLOOKUP(A2335,'Customer Names'!$H$6:$K$2340,3,FALSE)</f>
        <v>  Evan P</v>
      </c>
      <c r="C2335" s="11">
        <f>VLOOKUP(A2335,'Medical Examinations'!$A$1:$L$2336,2,FALSE)</f>
        <v>17.6</v>
      </c>
      <c r="D2335" s="11">
        <f>VLOOKUP(A2335,'Medical Examinations'!$A$1:$L$2336,3,FALSE)</f>
        <v>4.39</v>
      </c>
      <c r="E2335" s="11" t="str">
        <f>VLOOKUP(A2335,'Medical Examinations'!$A$1:$L$2336,4,FALSE)</f>
        <v>No</v>
      </c>
      <c r="F2335" s="11" t="str">
        <f>VLOOKUP(A2335,'Medical Examinations'!$A$1:$L$2336,5,FALSE)</f>
        <v>No</v>
      </c>
      <c r="G2335" s="11" t="str">
        <f>VLOOKUP(A2335,'Medical Examinations'!$A$1:$L$2336,6,FALSE)</f>
        <v>No</v>
      </c>
      <c r="H2335" s="11">
        <f>VLOOKUP(A2335,'Medical Examinations'!$A$1:$L$2336,8,FALSE)</f>
        <v>1</v>
      </c>
      <c r="I2335" s="11" t="str">
        <f>VLOOKUP(A2335,'Medical Examinations'!$A$1:$L$2336,10,FALSE)</f>
        <v>No</v>
      </c>
      <c r="J2335" s="11" t="str">
        <f>VLOOKUP(A2335,'Medical Examinations'!$A$1:$L$2336,11,FALSE)</f>
        <v>Under Weight</v>
      </c>
      <c r="K2335" s="11" t="str">
        <f>VLOOKUP(A2335,'Medical Examinations'!$A$1:$L$2336,12,FALSE)</f>
        <v>Normal</v>
      </c>
      <c r="L2335" s="10">
        <f ca="1">VLOOKUP(A2335,'Hospitalisation Details'!$A$1:$Q$2344,3,FALSE)</f>
        <v>1978</v>
      </c>
      <c r="M2335" s="10" t="str">
        <f ca="1">VLOOKUP(A2335,'Hospitalisation Details'!$A$1:$Q$2344,5,FALSE)</f>
        <v>Dec</v>
      </c>
      <c r="N2335" s="11">
        <f ca="1">VLOOKUP(A2335,'Hospitalisation Details'!$A$1:$Q$2344,6,FALSE)</f>
        <v>29</v>
      </c>
      <c r="O2335" s="17">
        <f ca="1">VLOOKUP(A2335,'Hospitalisation Details'!$A$1:$Q$2344,7,FALSE)</f>
        <v>28853</v>
      </c>
      <c r="P2335" s="11">
        <f ca="1">VLOOKUP(A2335,'Hospitalisation Details'!$A$1:$Q$2344,10,FALSE)</f>
        <v>48885.14</v>
      </c>
      <c r="Q2335" s="11" t="str">
        <f ca="1">VLOOKUP(A2335,'Hospitalisation Details'!$A$1:$Q$2344,12,FALSE)</f>
        <v>tier - 1</v>
      </c>
      <c r="R2335" s="11" t="str">
        <f ca="1">VLOOKUP(A2335,'Hospitalisation Details'!$A$1:$Q$2344,14,FALSE)</f>
        <v>tier - 2</v>
      </c>
      <c r="S2335" s="11">
        <f ca="1">VLOOKUP(A2335,'Hospitalisation Details'!$A$1:$Q$2344,17,FALSE)</f>
        <v>46</v>
      </c>
      <c r="T2335" s="11" t="str">
        <f ca="1">VLOOKUP(A2335,'Hospitalisation Details'!$A$1:$Q$2336,16,FALSE)</f>
        <v>R1013</v>
      </c>
    </row>
    <row r="2336" ht="15.5" spans="1:20">
      <c r="A2336" s="10" t="s">
        <v>8270</v>
      </c>
      <c r="B2336" s="11" t="str">
        <f>VLOOKUP(A2336,'Customer Names'!$H$6:$K$2340,3,FALSE)</f>
        <v>  Aaron K</v>
      </c>
      <c r="C2336" s="11">
        <f>VLOOKUP(A2336,'Medical Examinations'!$A$1:$L$2336,2,FALSE)</f>
        <v>17.58</v>
      </c>
      <c r="D2336" s="11">
        <f>VLOOKUP(A2336,'Medical Examinations'!$A$1:$L$2336,3,FALSE)</f>
        <v>4.51</v>
      </c>
      <c r="E2336" s="11" t="str">
        <f>VLOOKUP(A2336,'Medical Examinations'!$A$1:$L$2336,4,FALSE)</f>
        <v>No</v>
      </c>
      <c r="F2336" s="11" t="str">
        <f>VLOOKUP(A2336,'Medical Examinations'!$A$1:$L$2336,5,FALSE)</f>
        <v>No</v>
      </c>
      <c r="G2336" s="11" t="str">
        <f>VLOOKUP(A2336,'Medical Examinations'!$A$1:$L$2336,6,FALSE)</f>
        <v>No</v>
      </c>
      <c r="H2336" s="11">
        <f>VLOOKUP(A2336,'Medical Examinations'!$A$1:$L$2336,8,FALSE)</f>
        <v>1</v>
      </c>
      <c r="I2336" s="11" t="str">
        <f>VLOOKUP(A2336,'Medical Examinations'!$A$1:$L$2336,10,FALSE)</f>
        <v>No</v>
      </c>
      <c r="J2336" s="11" t="str">
        <f>VLOOKUP(A2336,'Medical Examinations'!$A$1:$L$2336,11,FALSE)</f>
        <v>Under Weight</v>
      </c>
      <c r="K2336" s="11" t="str">
        <f>VLOOKUP(A2336,'Medical Examinations'!$A$1:$L$2336,12,FALSE)</f>
        <v>Normal</v>
      </c>
      <c r="L2336" s="10">
        <f ca="1">VLOOKUP(A2336,'Hospitalisation Details'!$A$1:$Q$2344,3,FALSE)</f>
        <v>1963</v>
      </c>
      <c r="M2336" s="10" t="str">
        <f ca="1">VLOOKUP(A2336,'Hospitalisation Details'!$A$1:$Q$2344,5,FALSE)</f>
        <v>Sep</v>
      </c>
      <c r="N2336" s="11">
        <f ca="1">VLOOKUP(A2336,'Hospitalisation Details'!$A$1:$Q$2344,6,FALSE)</f>
        <v>4</v>
      </c>
      <c r="O2336" s="17">
        <f ca="1">VLOOKUP(A2336,'Hospitalisation Details'!$A$1:$Q$2344,7,FALSE)</f>
        <v>23258</v>
      </c>
      <c r="P2336" s="11">
        <f ca="1">VLOOKUP(A2336,'Hospitalisation Details'!$A$1:$Q$2344,10,FALSE)</f>
        <v>48970.25</v>
      </c>
      <c r="Q2336" s="11" t="str">
        <f ca="1">VLOOKUP(A2336,'Hospitalisation Details'!$A$1:$Q$2344,12,FALSE)</f>
        <v>tier - 1</v>
      </c>
      <c r="R2336" s="11" t="str">
        <f ca="1">VLOOKUP(A2336,'Hospitalisation Details'!$A$1:$Q$2344,14,FALSE)</f>
        <v>tier - 2</v>
      </c>
      <c r="S2336" s="11">
        <f ca="1">VLOOKUP(A2336,'Hospitalisation Details'!$A$1:$Q$2344,17,FALSE)</f>
        <v>62</v>
      </c>
      <c r="T2336" s="11" t="str">
        <f ca="1">VLOOKUP(A2336,'Hospitalisation Details'!$A$1:$Q$2336,16,FALSE)</f>
        <v>R1013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Q154"/>
  <sheetViews>
    <sheetView zoomScale="56" zoomScaleNormal="56" topLeftCell="H114" workbookViewId="0">
      <selection activeCell="I76" sqref="I76"/>
    </sheetView>
  </sheetViews>
  <sheetFormatPr defaultColWidth="9" defaultRowHeight="14.5"/>
  <cols>
    <col min="1" max="1" width="31.0909090909091" customWidth="1"/>
    <col min="2" max="3" width="18.4545454545455" customWidth="1"/>
    <col min="4" max="4" width="21.6363636363636" customWidth="1"/>
    <col min="5" max="11" width="22.5454545454545" customWidth="1"/>
    <col min="12" max="12" width="15" customWidth="1"/>
    <col min="13" max="13" width="17.4545454545455" customWidth="1"/>
    <col min="14" max="14" width="18.9090909090909" customWidth="1"/>
    <col min="15" max="99" width="22.5454545454545" customWidth="1"/>
    <col min="100" max="100" width="25.0909090909091" customWidth="1"/>
    <col min="101" max="101" width="24.1818181818182" customWidth="1"/>
  </cols>
  <sheetData>
    <row r="3" spans="2:5">
      <c r="B3" s="4" t="s">
        <v>8384</v>
      </c>
      <c r="C3" s="4"/>
      <c r="D3" s="4"/>
      <c r="E3" s="4"/>
    </row>
    <row r="5" spans="2:11">
      <c r="B5" t="s">
        <v>8385</v>
      </c>
      <c r="G5" s="5" t="s">
        <v>8386</v>
      </c>
      <c r="H5" s="5"/>
      <c r="I5" s="5"/>
      <c r="J5" s="5"/>
      <c r="K5" s="5"/>
    </row>
    <row r="6" spans="7:11">
      <c r="G6" s="6" t="s">
        <v>8387</v>
      </c>
      <c r="H6" s="6"/>
      <c r="I6" s="6"/>
      <c r="J6" s="6"/>
      <c r="K6" s="6"/>
    </row>
    <row r="8" spans="2:11">
      <c r="B8" t="s">
        <v>8388</v>
      </c>
      <c r="C8" t="s">
        <v>8389</v>
      </c>
      <c r="H8" t="s">
        <v>8348</v>
      </c>
      <c r="I8" t="s">
        <v>8390</v>
      </c>
      <c r="J8" t="s">
        <v>8391</v>
      </c>
      <c r="K8" t="s">
        <v>8392</v>
      </c>
    </row>
    <row r="9" spans="2:11">
      <c r="B9" t="s">
        <v>8393</v>
      </c>
      <c r="C9" t="s">
        <v>8336</v>
      </c>
      <c r="D9" t="s">
        <v>8394</v>
      </c>
      <c r="E9" t="s">
        <v>8395</v>
      </c>
      <c r="H9" s="7">
        <v>0</v>
      </c>
      <c r="I9" s="8">
        <v>0</v>
      </c>
      <c r="J9" s="8">
        <v>7.10313780260707</v>
      </c>
      <c r="K9" s="8">
        <v>1074</v>
      </c>
    </row>
    <row r="10" spans="2:11">
      <c r="B10" s="7" t="s">
        <v>8396</v>
      </c>
      <c r="C10" s="8">
        <v>2</v>
      </c>
      <c r="D10" s="8"/>
      <c r="E10" s="8">
        <v>2</v>
      </c>
      <c r="H10" s="7">
        <v>1</v>
      </c>
      <c r="I10" s="8">
        <v>965</v>
      </c>
      <c r="J10" s="8">
        <v>5.81165803108808</v>
      </c>
      <c r="K10" s="8">
        <v>965</v>
      </c>
    </row>
    <row r="11" spans="2:11">
      <c r="B11" s="7" t="s">
        <v>8397</v>
      </c>
      <c r="C11" s="8">
        <v>1538</v>
      </c>
      <c r="D11" s="8">
        <v>307</v>
      </c>
      <c r="E11" s="8">
        <v>1845</v>
      </c>
      <c r="H11" s="7">
        <v>2</v>
      </c>
      <c r="I11" s="8">
        <v>548</v>
      </c>
      <c r="J11" s="8">
        <v>7.02109489051095</v>
      </c>
      <c r="K11" s="8">
        <v>274</v>
      </c>
    </row>
    <row r="12" spans="2:11">
      <c r="B12" s="7" t="s">
        <v>8398</v>
      </c>
      <c r="C12" s="8">
        <v>404</v>
      </c>
      <c r="D12" s="8">
        <v>84</v>
      </c>
      <c r="E12" s="8">
        <v>488</v>
      </c>
      <c r="H12" s="7">
        <v>3</v>
      </c>
      <c r="I12" s="8">
        <v>66</v>
      </c>
      <c r="J12" s="8">
        <v>9.14363636363637</v>
      </c>
      <c r="K12" s="8">
        <v>22</v>
      </c>
    </row>
    <row r="13" spans="2:11">
      <c r="B13" s="7" t="s">
        <v>8395</v>
      </c>
      <c r="C13" s="8">
        <v>1944</v>
      </c>
      <c r="D13" s="8">
        <v>391</v>
      </c>
      <c r="E13" s="8">
        <v>2335</v>
      </c>
      <c r="H13" s="7" t="s">
        <v>8399</v>
      </c>
      <c r="I13" s="8">
        <v>1579</v>
      </c>
      <c r="J13" s="8">
        <v>6.57899785867238</v>
      </c>
      <c r="K13" s="8">
        <v>2335</v>
      </c>
    </row>
    <row r="37" spans="2:5">
      <c r="B37" s="4" t="s">
        <v>8400</v>
      </c>
      <c r="C37" s="4"/>
      <c r="D37" s="4"/>
      <c r="E37" s="4"/>
    </row>
    <row r="39" spans="2:7">
      <c r="B39" s="6" t="s">
        <v>8401</v>
      </c>
      <c r="C39" s="6"/>
      <c r="D39" s="6"/>
      <c r="E39" s="6"/>
      <c r="F39" s="6"/>
      <c r="G39" s="2"/>
    </row>
    <row r="40" spans="2:12">
      <c r="B40" s="2"/>
      <c r="C40" s="2"/>
      <c r="D40" s="2"/>
      <c r="E40" s="2"/>
      <c r="F40" s="2"/>
      <c r="G40" s="2"/>
      <c r="L40" t="s">
        <v>8402</v>
      </c>
    </row>
    <row r="42" spans="2:3">
      <c r="B42" t="s">
        <v>8403</v>
      </c>
      <c r="C42" t="s">
        <v>8404</v>
      </c>
    </row>
    <row r="43" spans="2:13">
      <c r="B43" t="s">
        <v>8405</v>
      </c>
      <c r="C43" t="s">
        <v>8372</v>
      </c>
      <c r="D43" t="s">
        <v>8382</v>
      </c>
      <c r="E43" t="s">
        <v>8378</v>
      </c>
      <c r="F43" t="s">
        <v>8367</v>
      </c>
      <c r="G43" t="s">
        <v>8399</v>
      </c>
      <c r="L43" t="s">
        <v>8406</v>
      </c>
      <c r="M43" t="s">
        <v>8407</v>
      </c>
    </row>
    <row r="44" spans="2:17">
      <c r="B44" s="7" t="s">
        <v>8380</v>
      </c>
      <c r="C44" s="8">
        <v>1584367.04</v>
      </c>
      <c r="D44" s="8">
        <v>3196879.58</v>
      </c>
      <c r="E44" s="8">
        <v>1507819.1</v>
      </c>
      <c r="F44" s="8">
        <v>1178108.67</v>
      </c>
      <c r="G44" s="8">
        <v>7467174.39</v>
      </c>
      <c r="L44" t="s">
        <v>8408</v>
      </c>
      <c r="M44" t="s">
        <v>8302</v>
      </c>
      <c r="N44" t="s">
        <v>8297</v>
      </c>
      <c r="O44" t="s">
        <v>8298</v>
      </c>
      <c r="P44" t="s">
        <v>8383</v>
      </c>
      <c r="Q44" t="s">
        <v>8399</v>
      </c>
    </row>
    <row r="45" spans="2:17">
      <c r="B45" s="7" t="s">
        <v>8369</v>
      </c>
      <c r="C45" s="8">
        <v>4376290.39</v>
      </c>
      <c r="D45" s="8">
        <v>6989007.59</v>
      </c>
      <c r="E45" s="8">
        <v>3623920.53</v>
      </c>
      <c r="F45" s="8">
        <v>2202772.36</v>
      </c>
      <c r="G45" s="8">
        <v>17191990.87</v>
      </c>
      <c r="L45" s="7" t="s">
        <v>8330</v>
      </c>
      <c r="M45" s="8">
        <v>32861.4360683761</v>
      </c>
      <c r="N45" s="8">
        <v>18997.2806918239</v>
      </c>
      <c r="O45" s="8">
        <v>9250.36178571429</v>
      </c>
      <c r="P45" s="8"/>
      <c r="Q45" s="8">
        <v>19445.1720521739</v>
      </c>
    </row>
    <row r="46" spans="2:17">
      <c r="B46" s="7" t="s">
        <v>8374</v>
      </c>
      <c r="C46" s="8">
        <v>1515604.75</v>
      </c>
      <c r="D46" s="8">
        <v>2805901.82</v>
      </c>
      <c r="E46" s="8">
        <v>1599634.99</v>
      </c>
      <c r="F46" s="8">
        <v>735134.98</v>
      </c>
      <c r="G46" s="8">
        <v>6656276.54</v>
      </c>
      <c r="L46" s="7" t="s">
        <v>8315</v>
      </c>
      <c r="M46" s="8">
        <v>24775.3056451613</v>
      </c>
      <c r="N46" s="8">
        <v>10312.0467058824</v>
      </c>
      <c r="O46" s="8">
        <v>10179.9419653179</v>
      </c>
      <c r="P46" s="8"/>
      <c r="Q46" s="8">
        <v>11831.817026087</v>
      </c>
    </row>
    <row r="47" spans="2:17">
      <c r="B47" s="7" t="s">
        <v>8399</v>
      </c>
      <c r="C47" s="8">
        <v>7476262.18</v>
      </c>
      <c r="D47" s="8">
        <v>12991788.99</v>
      </c>
      <c r="E47" s="8">
        <v>6731374.62</v>
      </c>
      <c r="F47" s="8">
        <v>4116016.01</v>
      </c>
      <c r="G47" s="8">
        <v>31315441.8</v>
      </c>
      <c r="L47" s="7" t="s">
        <v>8299</v>
      </c>
      <c r="M47" s="8">
        <v>30888.2923880597</v>
      </c>
      <c r="N47" s="8">
        <v>8203.92774193548</v>
      </c>
      <c r="O47" s="8">
        <v>6857.10918128655</v>
      </c>
      <c r="P47" s="8">
        <v>700</v>
      </c>
      <c r="Q47" s="8">
        <v>10302.1970212766</v>
      </c>
    </row>
    <row r="48" spans="12:17">
      <c r="L48" s="7" t="s">
        <v>8339</v>
      </c>
      <c r="M48" s="8">
        <v>13891.86</v>
      </c>
      <c r="N48" s="8">
        <v>2395.17</v>
      </c>
      <c r="O48" s="8">
        <v>16950.485</v>
      </c>
      <c r="P48" s="8"/>
      <c r="Q48" s="8">
        <v>13478.0569230769</v>
      </c>
    </row>
    <row r="49" spans="12:17">
      <c r="L49" s="7" t="s">
        <v>8331</v>
      </c>
      <c r="M49" s="8">
        <v>21523.52</v>
      </c>
      <c r="N49" s="8">
        <v>16433.9071428571</v>
      </c>
      <c r="O49" s="8">
        <v>7570.755</v>
      </c>
      <c r="P49" s="8"/>
      <c r="Q49" s="8">
        <v>14489.8007692308</v>
      </c>
    </row>
    <row r="50" spans="12:17">
      <c r="L50" s="7" t="s">
        <v>8333</v>
      </c>
      <c r="M50" s="8">
        <v>39868.61625</v>
      </c>
      <c r="N50" s="8">
        <v>16075.9633333333</v>
      </c>
      <c r="O50" s="8">
        <v>8133.00840909091</v>
      </c>
      <c r="P50" s="8"/>
      <c r="Q50" s="8">
        <v>13589.2634375</v>
      </c>
    </row>
    <row r="51" spans="12:17">
      <c r="L51" s="7" t="s">
        <v>8341</v>
      </c>
      <c r="M51" s="8">
        <v>34070.5957142857</v>
      </c>
      <c r="N51" s="8">
        <v>11365.621875</v>
      </c>
      <c r="O51" s="8">
        <v>8667.36615384615</v>
      </c>
      <c r="P51" s="8"/>
      <c r="Q51" s="8">
        <v>14806.1077777778</v>
      </c>
    </row>
    <row r="52" spans="12:17">
      <c r="L52" s="7" t="s">
        <v>8334</v>
      </c>
      <c r="M52" s="8">
        <v>33475.82</v>
      </c>
      <c r="N52" s="8">
        <v>10139.5533333333</v>
      </c>
      <c r="O52" s="8">
        <v>12570.97</v>
      </c>
      <c r="P52" s="8"/>
      <c r="Q52" s="8">
        <v>13272.7866666667</v>
      </c>
    </row>
    <row r="53" spans="12:17">
      <c r="L53" s="7" t="s">
        <v>8332</v>
      </c>
      <c r="M53" s="8">
        <v>27621.61</v>
      </c>
      <c r="N53" s="8">
        <v>8116.72</v>
      </c>
      <c r="O53" s="8">
        <v>12706.976</v>
      </c>
      <c r="P53" s="8"/>
      <c r="Q53" s="8">
        <v>13633.1434615385</v>
      </c>
    </row>
    <row r="54" spans="12:17">
      <c r="L54" s="7" t="s">
        <v>8342</v>
      </c>
      <c r="M54" s="8"/>
      <c r="N54" s="8">
        <v>6760.54333333333</v>
      </c>
      <c r="O54" s="8">
        <v>11716.4533333333</v>
      </c>
      <c r="P54" s="8"/>
      <c r="Q54" s="8">
        <v>9238.49833333333</v>
      </c>
    </row>
    <row r="55" spans="12:17">
      <c r="L55" s="7" t="s">
        <v>8340</v>
      </c>
      <c r="M55" s="8"/>
      <c r="N55" s="8">
        <v>7668.17872340426</v>
      </c>
      <c r="O55" s="8">
        <v>11518.7856521739</v>
      </c>
      <c r="P55" s="8"/>
      <c r="Q55" s="8">
        <v>8933.37814285715</v>
      </c>
    </row>
    <row r="56" spans="12:17">
      <c r="L56" s="7" t="s">
        <v>8344</v>
      </c>
      <c r="M56" s="8"/>
      <c r="N56" s="8">
        <v>10102.0266666667</v>
      </c>
      <c r="O56" s="8">
        <v>11637.812</v>
      </c>
      <c r="P56" s="8"/>
      <c r="Q56" s="8">
        <v>10650.5214285714</v>
      </c>
    </row>
    <row r="57" spans="12:17">
      <c r="L57" s="7" t="s">
        <v>8338</v>
      </c>
      <c r="M57" s="8">
        <v>18261.7575</v>
      </c>
      <c r="N57" s="8">
        <v>13457.0945833333</v>
      </c>
      <c r="O57" s="8">
        <v>12785.637</v>
      </c>
      <c r="P57" s="8"/>
      <c r="Q57" s="8">
        <v>13786.1492105263</v>
      </c>
    </row>
    <row r="58" spans="12:17">
      <c r="L58" s="7" t="s">
        <v>8337</v>
      </c>
      <c r="M58" s="8">
        <v>30744.5807692308</v>
      </c>
      <c r="N58" s="8">
        <v>10174.346</v>
      </c>
      <c r="O58" s="8">
        <v>13360.9788888889</v>
      </c>
      <c r="P58" s="8"/>
      <c r="Q58" s="8">
        <v>12577.6908805031</v>
      </c>
    </row>
    <row r="59" spans="12:17">
      <c r="L59" s="7" t="s">
        <v>8335</v>
      </c>
      <c r="M59" s="8"/>
      <c r="N59" s="8">
        <v>6886.03684210526</v>
      </c>
      <c r="O59" s="8">
        <v>10510.3138095238</v>
      </c>
      <c r="P59" s="8"/>
      <c r="Q59" s="8">
        <v>8788.78225</v>
      </c>
    </row>
    <row r="60" spans="12:17">
      <c r="L60" s="7" t="s">
        <v>8343</v>
      </c>
      <c r="M60" s="8">
        <v>18709.798</v>
      </c>
      <c r="N60" s="8">
        <v>11919.6078571429</v>
      </c>
      <c r="O60" s="8">
        <v>12296.7797297297</v>
      </c>
      <c r="P60" s="8"/>
      <c r="Q60" s="8">
        <v>12489.9210714286</v>
      </c>
    </row>
    <row r="61" spans="12:17">
      <c r="L61" s="7" t="s">
        <v>8409</v>
      </c>
      <c r="M61" s="8">
        <v>20996.53</v>
      </c>
      <c r="N61" s="8"/>
      <c r="O61" s="8"/>
      <c r="P61" s="8"/>
      <c r="Q61" s="8">
        <v>20996.53</v>
      </c>
    </row>
    <row r="62" spans="12:17">
      <c r="L62" s="7" t="s">
        <v>8399</v>
      </c>
      <c r="M62" s="8">
        <v>29602.7518151815</v>
      </c>
      <c r="N62" s="8">
        <v>11807.4931637996</v>
      </c>
      <c r="O62" s="8">
        <v>9450.27325648414</v>
      </c>
      <c r="P62" s="8">
        <v>700</v>
      </c>
      <c r="Q62" s="8">
        <v>13411.324111349</v>
      </c>
    </row>
    <row r="65" spans="12:17">
      <c r="L65" s="7"/>
      <c r="M65" s="8"/>
      <c r="N65" s="8"/>
      <c r="O65" s="8"/>
      <c r="P65" s="8"/>
      <c r="Q65" s="8"/>
    </row>
    <row r="71" spans="12:17">
      <c r="L71" s="7"/>
      <c r="M71" s="8"/>
      <c r="N71" s="8"/>
      <c r="O71" s="8"/>
      <c r="P71" s="8"/>
      <c r="Q71" s="8"/>
    </row>
    <row r="72" spans="3:17">
      <c r="C72" s="4" t="s">
        <v>8410</v>
      </c>
      <c r="D72" s="4"/>
      <c r="E72" s="4"/>
      <c r="L72" s="7"/>
      <c r="M72" s="8"/>
      <c r="N72" s="8"/>
      <c r="O72" s="8"/>
      <c r="P72" s="8"/>
      <c r="Q72" s="8"/>
    </row>
    <row r="73" spans="12:17">
      <c r="L73" s="7"/>
      <c r="M73" s="8"/>
      <c r="N73" s="8"/>
      <c r="O73" s="8"/>
      <c r="P73" s="8"/>
      <c r="Q73" s="8"/>
    </row>
    <row r="74" spans="3:17">
      <c r="C74" s="6" t="s">
        <v>8411</v>
      </c>
      <c r="D74" s="6"/>
      <c r="E74" s="6"/>
      <c r="F74" s="6"/>
      <c r="G74" s="6"/>
      <c r="L74" s="7"/>
      <c r="M74" s="8"/>
      <c r="N74" s="8"/>
      <c r="O74" s="8"/>
      <c r="P74" s="8"/>
      <c r="Q74" s="8"/>
    </row>
    <row r="75" spans="12:17">
      <c r="L75" s="7"/>
      <c r="M75" s="8"/>
      <c r="N75" s="8"/>
      <c r="O75" s="8"/>
      <c r="P75" s="8"/>
      <c r="Q75" s="8"/>
    </row>
    <row r="76" spans="12:17">
      <c r="L76" s="7"/>
      <c r="M76" s="8"/>
      <c r="N76" s="8"/>
      <c r="O76" s="8"/>
      <c r="P76" s="8"/>
      <c r="Q76" s="8"/>
    </row>
    <row r="77" spans="2:4">
      <c r="B77" t="s">
        <v>8408</v>
      </c>
      <c r="C77" t="s">
        <v>8412</v>
      </c>
      <c r="D77" t="s">
        <v>8391</v>
      </c>
    </row>
    <row r="78" spans="2:4">
      <c r="B78" s="7">
        <v>20</v>
      </c>
      <c r="C78" s="8">
        <v>34.5171428571429</v>
      </c>
      <c r="D78" s="8">
        <v>7.02833333333333</v>
      </c>
    </row>
    <row r="79" spans="2:4">
      <c r="B79" s="7">
        <v>21</v>
      </c>
      <c r="C79" s="8">
        <v>34.3595054945055</v>
      </c>
      <c r="D79" s="8">
        <v>6.49197802197802</v>
      </c>
    </row>
    <row r="80" spans="2:4">
      <c r="B80" s="7">
        <v>22</v>
      </c>
      <c r="C80" s="8">
        <v>33.6405357142857</v>
      </c>
      <c r="D80" s="8">
        <v>6.74071428571429</v>
      </c>
    </row>
    <row r="81" spans="2:17">
      <c r="B81" s="7">
        <v>23</v>
      </c>
      <c r="C81" s="8">
        <v>30.813125</v>
      </c>
      <c r="D81" s="8">
        <v>6.856875</v>
      </c>
      <c r="L81" s="7"/>
      <c r="M81" s="8"/>
      <c r="N81" s="8"/>
      <c r="O81" s="8"/>
      <c r="P81" s="8"/>
      <c r="Q81" s="8"/>
    </row>
    <row r="82" spans="2:17">
      <c r="B82" s="7">
        <v>24</v>
      </c>
      <c r="C82" s="8">
        <v>32.7420588235294</v>
      </c>
      <c r="D82" s="8">
        <v>6.40039215686275</v>
      </c>
      <c r="L82" s="7"/>
      <c r="M82" s="8"/>
      <c r="N82" s="8"/>
      <c r="O82" s="8"/>
      <c r="P82" s="8"/>
      <c r="Q82" s="8"/>
    </row>
    <row r="83" spans="2:17">
      <c r="B83" s="7">
        <v>25</v>
      </c>
      <c r="C83" s="8">
        <v>34.3015217391304</v>
      </c>
      <c r="D83" s="8">
        <v>6.27717391304348</v>
      </c>
      <c r="L83" s="7"/>
      <c r="M83" s="8"/>
      <c r="N83" s="8"/>
      <c r="O83" s="8"/>
      <c r="P83" s="8"/>
      <c r="Q83" s="8"/>
    </row>
    <row r="84" spans="2:17">
      <c r="B84" s="7">
        <v>26</v>
      </c>
      <c r="C84" s="8">
        <v>33.0434782608696</v>
      </c>
      <c r="D84" s="8">
        <v>6.27260869565217</v>
      </c>
      <c r="L84" s="7"/>
      <c r="M84" s="8"/>
      <c r="N84" s="8"/>
      <c r="O84" s="8"/>
      <c r="P84" s="8"/>
      <c r="Q84" s="8"/>
    </row>
    <row r="85" spans="2:4">
      <c r="B85" s="7">
        <v>27</v>
      </c>
      <c r="C85" s="8">
        <v>31.6616101694915</v>
      </c>
      <c r="D85" s="8">
        <v>6.96322033898305</v>
      </c>
    </row>
    <row r="86" spans="2:4">
      <c r="B86" s="7">
        <v>28</v>
      </c>
      <c r="C86" s="8">
        <v>31.0696341463415</v>
      </c>
      <c r="D86" s="8">
        <v>7.43073170731707</v>
      </c>
    </row>
    <row r="87" spans="2:4">
      <c r="B87" s="7">
        <v>29</v>
      </c>
      <c r="C87" s="8">
        <v>32.809375</v>
      </c>
      <c r="D87" s="8">
        <v>5.99321428571429</v>
      </c>
    </row>
    <row r="88" spans="2:4">
      <c r="B88" s="7">
        <v>30</v>
      </c>
      <c r="C88" s="8">
        <v>31.8925</v>
      </c>
      <c r="D88" s="8">
        <v>6.7584</v>
      </c>
    </row>
    <row r="89" spans="2:4">
      <c r="B89" s="7">
        <v>31</v>
      </c>
      <c r="C89" s="8">
        <v>31.0633928571429</v>
      </c>
      <c r="D89" s="8">
        <v>7.04035714285714</v>
      </c>
    </row>
    <row r="90" spans="2:4">
      <c r="B90" s="7">
        <v>32</v>
      </c>
      <c r="C90" s="8">
        <v>33.3892156862745</v>
      </c>
      <c r="D90" s="8">
        <v>6.65960784313725</v>
      </c>
    </row>
    <row r="91" spans="2:4">
      <c r="B91" s="7">
        <v>33</v>
      </c>
      <c r="C91" s="8">
        <v>31.1805454545455</v>
      </c>
      <c r="D91" s="8">
        <v>6.34436363636364</v>
      </c>
    </row>
    <row r="92" spans="2:4">
      <c r="B92" s="7">
        <v>34</v>
      </c>
      <c r="C92" s="8">
        <v>29.4292156862745</v>
      </c>
      <c r="D92" s="8">
        <v>6.2456862745098</v>
      </c>
    </row>
    <row r="93" spans="2:4">
      <c r="B93" s="7">
        <v>35</v>
      </c>
      <c r="C93" s="8">
        <v>32.7334090909091</v>
      </c>
      <c r="D93" s="8">
        <v>6.76636363636364</v>
      </c>
    </row>
    <row r="94" spans="2:4">
      <c r="B94" s="7">
        <v>36</v>
      </c>
      <c r="C94" s="8">
        <v>31.6820175438596</v>
      </c>
      <c r="D94" s="8">
        <v>6.61</v>
      </c>
    </row>
    <row r="95" spans="2:4">
      <c r="B95" s="7">
        <v>37</v>
      </c>
      <c r="C95" s="8">
        <v>32.7826190476191</v>
      </c>
      <c r="D95" s="8">
        <v>6.51</v>
      </c>
    </row>
    <row r="96" spans="2:4">
      <c r="B96" s="7">
        <v>38</v>
      </c>
      <c r="C96" s="8">
        <v>32.2590425531915</v>
      </c>
      <c r="D96" s="8">
        <v>6.09595744680851</v>
      </c>
    </row>
    <row r="97" spans="2:4">
      <c r="B97" s="7">
        <v>39</v>
      </c>
      <c r="C97" s="8">
        <v>31.4501</v>
      </c>
      <c r="D97" s="8">
        <v>6.4032</v>
      </c>
    </row>
    <row r="98" spans="2:4">
      <c r="B98" s="7">
        <v>40</v>
      </c>
      <c r="C98" s="8">
        <v>33.285</v>
      </c>
      <c r="D98" s="8">
        <v>7.11619047619048</v>
      </c>
    </row>
    <row r="99" spans="2:4">
      <c r="B99" s="7">
        <v>41</v>
      </c>
      <c r="C99" s="8">
        <v>32.7125</v>
      </c>
      <c r="D99" s="8">
        <v>6.89913043478261</v>
      </c>
    </row>
    <row r="100" spans="2:4">
      <c r="B100" s="7">
        <v>42</v>
      </c>
      <c r="C100" s="8">
        <v>31.3161538461539</v>
      </c>
      <c r="D100" s="8">
        <v>7.36884615384615</v>
      </c>
    </row>
    <row r="101" spans="2:17">
      <c r="B101" s="7">
        <v>43</v>
      </c>
      <c r="C101" s="8">
        <v>29.5183673469388</v>
      </c>
      <c r="D101" s="8">
        <v>6.24204081632653</v>
      </c>
      <c r="L101" s="6" t="s">
        <v>8413</v>
      </c>
      <c r="M101" s="6"/>
      <c r="N101" s="6"/>
      <c r="O101" s="6"/>
      <c r="P101" s="6"/>
      <c r="Q101" s="6"/>
    </row>
    <row r="102" spans="2:4">
      <c r="B102" s="7">
        <v>44</v>
      </c>
      <c r="C102" s="8">
        <v>31.254</v>
      </c>
      <c r="D102" s="8">
        <v>6.4026</v>
      </c>
    </row>
    <row r="103" spans="2:4">
      <c r="B103" s="7">
        <v>45</v>
      </c>
      <c r="C103" s="8">
        <v>29.6068269230769</v>
      </c>
      <c r="D103" s="8">
        <v>6.04</v>
      </c>
    </row>
    <row r="104" spans="2:13">
      <c r="B104" s="7">
        <v>46</v>
      </c>
      <c r="C104" s="8">
        <v>30.6972641509434</v>
      </c>
      <c r="D104" s="8">
        <v>6.70547169811321</v>
      </c>
      <c r="L104" t="s">
        <v>8408</v>
      </c>
      <c r="M104" t="s">
        <v>8403</v>
      </c>
    </row>
    <row r="105" spans="2:13">
      <c r="B105" s="7">
        <v>47</v>
      </c>
      <c r="C105" s="8">
        <v>32.3667073170732</v>
      </c>
      <c r="D105" s="8">
        <v>6.4219512195122</v>
      </c>
      <c r="L105" s="7">
        <v>20</v>
      </c>
      <c r="M105" s="8">
        <v>612462.85</v>
      </c>
    </row>
    <row r="106" spans="2:13">
      <c r="B106" s="7">
        <v>48</v>
      </c>
      <c r="C106" s="8">
        <v>30.83375</v>
      </c>
      <c r="D106" s="8">
        <v>6.21942307692307</v>
      </c>
      <c r="L106" s="7">
        <v>21</v>
      </c>
      <c r="M106" s="8">
        <v>790727.97</v>
      </c>
    </row>
    <row r="107" spans="2:13">
      <c r="B107" s="7">
        <v>49</v>
      </c>
      <c r="C107" s="8">
        <v>29.90125</v>
      </c>
      <c r="D107" s="8">
        <v>6.22653846153846</v>
      </c>
      <c r="L107" s="7">
        <v>22</v>
      </c>
      <c r="M107" s="8">
        <v>436360.89</v>
      </c>
    </row>
    <row r="108" spans="2:13">
      <c r="B108" s="7">
        <v>50</v>
      </c>
      <c r="C108" s="8">
        <v>29.2598305084746</v>
      </c>
      <c r="D108" s="8">
        <v>6.45101694915254</v>
      </c>
      <c r="L108" s="7">
        <v>23</v>
      </c>
      <c r="M108" s="8">
        <v>281442.52</v>
      </c>
    </row>
    <row r="109" spans="2:13">
      <c r="B109" s="7">
        <v>51</v>
      </c>
      <c r="C109" s="8">
        <v>31.2195</v>
      </c>
      <c r="D109" s="8">
        <v>6.576</v>
      </c>
      <c r="L109" s="7">
        <v>24</v>
      </c>
      <c r="M109" s="8">
        <v>551844.14</v>
      </c>
    </row>
    <row r="110" spans="2:13">
      <c r="B110" s="7">
        <v>52</v>
      </c>
      <c r="C110" s="8">
        <v>30.737</v>
      </c>
      <c r="D110" s="8">
        <v>7.185</v>
      </c>
      <c r="L110" s="7">
        <v>25</v>
      </c>
      <c r="M110" s="8">
        <v>479158.93</v>
      </c>
    </row>
    <row r="111" spans="2:13">
      <c r="B111" s="7">
        <v>53</v>
      </c>
      <c r="C111" s="8">
        <v>30.0312037037037</v>
      </c>
      <c r="D111" s="8">
        <v>6.71722222222223</v>
      </c>
      <c r="L111" s="7">
        <v>26</v>
      </c>
      <c r="M111" s="8">
        <v>386392.11</v>
      </c>
    </row>
    <row r="112" spans="2:13">
      <c r="B112" s="7">
        <v>54</v>
      </c>
      <c r="C112" s="8">
        <v>28.5908</v>
      </c>
      <c r="D112" s="8">
        <v>6.6292</v>
      </c>
      <c r="L112" s="7">
        <v>27</v>
      </c>
      <c r="M112" s="8">
        <v>577048.48</v>
      </c>
    </row>
    <row r="113" spans="2:13">
      <c r="B113" s="7">
        <v>55</v>
      </c>
      <c r="C113" s="8">
        <v>29.6166101694915</v>
      </c>
      <c r="D113" s="8">
        <v>6.60050847457627</v>
      </c>
      <c r="L113" s="7">
        <v>28</v>
      </c>
      <c r="M113" s="8">
        <v>299016.26</v>
      </c>
    </row>
    <row r="114" spans="2:13">
      <c r="B114" s="7">
        <v>56</v>
      </c>
      <c r="C114" s="8">
        <v>27.7028723404255</v>
      </c>
      <c r="D114" s="8">
        <v>6.83063829787234</v>
      </c>
      <c r="L114" s="7">
        <v>29</v>
      </c>
      <c r="M114" s="8">
        <v>582872.83</v>
      </c>
    </row>
    <row r="115" spans="2:13">
      <c r="B115" s="7">
        <v>57</v>
      </c>
      <c r="C115" s="8">
        <v>29.2425555555555</v>
      </c>
      <c r="D115" s="8">
        <v>6.22155555555556</v>
      </c>
      <c r="L115" s="7">
        <v>30</v>
      </c>
      <c r="M115" s="8">
        <v>411122.07</v>
      </c>
    </row>
    <row r="116" spans="2:13">
      <c r="B116" s="7">
        <v>58</v>
      </c>
      <c r="C116" s="8">
        <v>28.1939772727273</v>
      </c>
      <c r="D116" s="8">
        <v>6.46454545454545</v>
      </c>
      <c r="L116" s="7">
        <v>31</v>
      </c>
      <c r="M116" s="8">
        <v>626857.02</v>
      </c>
    </row>
    <row r="117" spans="2:13">
      <c r="B117" s="7">
        <v>59</v>
      </c>
      <c r="C117" s="8">
        <v>28.714</v>
      </c>
      <c r="D117" s="8">
        <v>6.85490909090909</v>
      </c>
      <c r="L117" s="7">
        <v>32</v>
      </c>
      <c r="M117" s="8">
        <v>601281.6</v>
      </c>
    </row>
    <row r="118" spans="2:13">
      <c r="B118" s="7">
        <v>60</v>
      </c>
      <c r="C118" s="8">
        <v>29.4178048780488</v>
      </c>
      <c r="D118" s="8">
        <v>6.65390243902439</v>
      </c>
      <c r="L118" s="7">
        <v>33</v>
      </c>
      <c r="M118" s="8">
        <v>687076.67</v>
      </c>
    </row>
    <row r="119" spans="2:13">
      <c r="B119" s="7">
        <v>61</v>
      </c>
      <c r="C119" s="8">
        <v>27.7692452830189</v>
      </c>
      <c r="D119" s="8">
        <v>6.30698113207547</v>
      </c>
      <c r="L119" s="7">
        <v>34</v>
      </c>
      <c r="M119" s="8">
        <v>689816.43</v>
      </c>
    </row>
    <row r="120" spans="2:13">
      <c r="B120" s="7">
        <v>62</v>
      </c>
      <c r="C120" s="8">
        <v>26.3243</v>
      </c>
      <c r="D120" s="8">
        <v>6.5302</v>
      </c>
      <c r="L120" s="7">
        <v>35</v>
      </c>
      <c r="M120" s="8">
        <v>484078.28</v>
      </c>
    </row>
    <row r="121" spans="2:13">
      <c r="B121" s="7">
        <v>63</v>
      </c>
      <c r="C121" s="8">
        <v>27.6866666666667</v>
      </c>
      <c r="D121" s="8">
        <v>6.16888888888889</v>
      </c>
      <c r="L121" s="7">
        <v>36</v>
      </c>
      <c r="M121" s="8">
        <v>716377.13</v>
      </c>
    </row>
    <row r="122" spans="2:13">
      <c r="B122" s="7">
        <v>64</v>
      </c>
      <c r="C122" s="8">
        <v>27.04225</v>
      </c>
      <c r="D122" s="8">
        <v>6.2115</v>
      </c>
      <c r="L122" s="7">
        <v>37</v>
      </c>
      <c r="M122" s="8">
        <v>406990.97</v>
      </c>
    </row>
    <row r="123" spans="2:13">
      <c r="B123" s="7">
        <v>65</v>
      </c>
      <c r="C123" s="8">
        <v>28.2476</v>
      </c>
      <c r="D123" s="8">
        <v>5.8504</v>
      </c>
      <c r="L123" s="7">
        <v>38</v>
      </c>
      <c r="M123" s="8">
        <v>577336.53</v>
      </c>
    </row>
    <row r="124" spans="2:13">
      <c r="B124" s="7">
        <v>66</v>
      </c>
      <c r="C124" s="8">
        <v>26.76625</v>
      </c>
      <c r="D124" s="8">
        <v>6.406</v>
      </c>
      <c r="L124" s="7">
        <v>39</v>
      </c>
      <c r="M124" s="8">
        <v>879059.23</v>
      </c>
    </row>
    <row r="125" spans="2:13">
      <c r="B125" s="7">
        <v>67</v>
      </c>
      <c r="C125" s="8">
        <v>21.0525</v>
      </c>
      <c r="D125" s="8">
        <v>5.0425</v>
      </c>
      <c r="L125" s="7">
        <v>40</v>
      </c>
      <c r="M125" s="8">
        <v>418865.93</v>
      </c>
    </row>
    <row r="126" spans="2:13">
      <c r="B126" s="7" t="s">
        <v>8414</v>
      </c>
      <c r="C126" s="8">
        <v>26.225</v>
      </c>
      <c r="D126" s="8">
        <v>7.305</v>
      </c>
      <c r="L126" s="7">
        <v>41</v>
      </c>
      <c r="M126" s="8">
        <v>620052.09</v>
      </c>
    </row>
    <row r="127" spans="2:13">
      <c r="B127" s="7" t="s">
        <v>8399</v>
      </c>
      <c r="C127" s="8">
        <v>30.9726488222698</v>
      </c>
      <c r="D127" s="8">
        <v>6.57899785867238</v>
      </c>
      <c r="L127" s="7">
        <v>42</v>
      </c>
      <c r="M127" s="8">
        <v>648263.05</v>
      </c>
    </row>
    <row r="128" spans="12:13">
      <c r="L128" s="7">
        <v>43</v>
      </c>
      <c r="M128" s="8">
        <v>626943.32</v>
      </c>
    </row>
    <row r="129" spans="12:13">
      <c r="L129" s="7">
        <v>44</v>
      </c>
      <c r="M129" s="8">
        <v>652826.93</v>
      </c>
    </row>
    <row r="130" spans="12:13">
      <c r="L130" s="7">
        <v>45</v>
      </c>
      <c r="M130" s="8">
        <v>891531.71</v>
      </c>
    </row>
    <row r="131" spans="12:13">
      <c r="L131" s="7">
        <v>46</v>
      </c>
      <c r="M131" s="8">
        <v>834036.64</v>
      </c>
    </row>
    <row r="132" spans="12:13">
      <c r="L132" s="7">
        <v>47</v>
      </c>
      <c r="M132" s="8">
        <v>580732.32</v>
      </c>
    </row>
    <row r="133" spans="12:13">
      <c r="L133" s="7">
        <v>48</v>
      </c>
      <c r="M133" s="8">
        <v>906373.75</v>
      </c>
    </row>
    <row r="134" spans="12:13">
      <c r="L134" s="7">
        <v>49</v>
      </c>
      <c r="M134" s="8">
        <v>978580</v>
      </c>
    </row>
    <row r="135" spans="12:13">
      <c r="L135" s="7">
        <v>50</v>
      </c>
      <c r="M135" s="8">
        <v>949338.63</v>
      </c>
    </row>
    <row r="136" spans="12:13">
      <c r="L136" s="7">
        <v>51</v>
      </c>
      <c r="M136" s="8">
        <v>684239.05</v>
      </c>
    </row>
    <row r="137" spans="12:13">
      <c r="L137" s="7">
        <v>52</v>
      </c>
      <c r="M137" s="8">
        <v>971673.25</v>
      </c>
    </row>
    <row r="138" spans="12:13">
      <c r="L138" s="7">
        <v>53</v>
      </c>
      <c r="M138" s="8">
        <v>961928.75</v>
      </c>
    </row>
    <row r="139" spans="12:13">
      <c r="L139" s="7">
        <v>54</v>
      </c>
      <c r="M139" s="8">
        <v>816526.04</v>
      </c>
    </row>
    <row r="140" spans="12:13">
      <c r="L140" s="7">
        <v>55</v>
      </c>
      <c r="M140" s="8">
        <v>894049.63</v>
      </c>
    </row>
    <row r="141" spans="12:13">
      <c r="L141" s="7">
        <v>56</v>
      </c>
      <c r="M141" s="8">
        <v>817481.43</v>
      </c>
    </row>
    <row r="142" spans="12:13">
      <c r="L142" s="7">
        <v>57</v>
      </c>
      <c r="M142" s="8">
        <v>760836.35</v>
      </c>
    </row>
    <row r="143" spans="12:13">
      <c r="L143" s="7">
        <v>58</v>
      </c>
      <c r="M143" s="8">
        <v>784315.88</v>
      </c>
    </row>
    <row r="144" spans="12:13">
      <c r="L144" s="7">
        <v>59</v>
      </c>
      <c r="M144" s="8">
        <v>920770.43</v>
      </c>
    </row>
    <row r="145" spans="12:13">
      <c r="L145" s="7">
        <v>60</v>
      </c>
      <c r="M145" s="8">
        <v>594962.72</v>
      </c>
    </row>
    <row r="146" spans="12:13">
      <c r="L146" s="7">
        <v>61</v>
      </c>
      <c r="M146" s="8">
        <v>947575.86</v>
      </c>
    </row>
    <row r="147" spans="12:13">
      <c r="L147" s="7">
        <v>62</v>
      </c>
      <c r="M147" s="8">
        <v>936914.22</v>
      </c>
    </row>
    <row r="148" spans="12:13">
      <c r="L148" s="7">
        <v>63</v>
      </c>
      <c r="M148" s="8">
        <v>600087.36</v>
      </c>
    </row>
    <row r="149" spans="12:13">
      <c r="L149" s="7">
        <v>64</v>
      </c>
      <c r="M149" s="8">
        <v>404953.26</v>
      </c>
    </row>
    <row r="150" spans="12:13">
      <c r="L150" s="7">
        <v>65</v>
      </c>
      <c r="M150" s="8">
        <v>511194.56</v>
      </c>
    </row>
    <row r="151" spans="12:13">
      <c r="L151" s="7">
        <v>66</v>
      </c>
      <c r="M151" s="8">
        <v>419210.32</v>
      </c>
    </row>
    <row r="152" spans="12:13">
      <c r="L152" s="7">
        <v>67</v>
      </c>
      <c r="M152" s="8">
        <v>86773.05</v>
      </c>
    </row>
    <row r="153" spans="12:13">
      <c r="L153" s="7" t="s">
        <v>8396</v>
      </c>
      <c r="M153" s="8">
        <v>17082.36</v>
      </c>
    </row>
    <row r="154" spans="12:13">
      <c r="L154" s="7" t="s">
        <v>8399</v>
      </c>
      <c r="M154" s="8">
        <v>31315441.8</v>
      </c>
    </row>
  </sheetData>
  <mergeCells count="8">
    <mergeCell ref="B3:E3"/>
    <mergeCell ref="G5:K5"/>
    <mergeCell ref="G6:K6"/>
    <mergeCell ref="B37:E37"/>
    <mergeCell ref="B39:F39"/>
    <mergeCell ref="C72:E72"/>
    <mergeCell ref="C74:G74"/>
    <mergeCell ref="L101:Q101"/>
  </mergeCells>
  <pageMargins left="0.7" right="0.7" top="0.75" bottom="0.75" header="0.3" footer="0.3"/>
  <pageSetup paperSize="1" orientation="portrait"/>
  <headerFooter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N4"/>
  <sheetViews>
    <sheetView tabSelected="1" zoomScale="40" zoomScaleNormal="40" topLeftCell="B1" workbookViewId="0">
      <selection activeCell="AL29" sqref="AL29"/>
    </sheetView>
  </sheetViews>
  <sheetFormatPr defaultColWidth="9" defaultRowHeight="14.5" outlineLevelRow="3"/>
  <sheetData>
    <row r="1" spans="3:40">
      <c r="C1" s="1" t="s">
        <v>8415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"/>
      <c r="AH1" s="2"/>
      <c r="AI1" s="2"/>
      <c r="AJ1" s="2"/>
      <c r="AK1" s="2"/>
      <c r="AL1" s="2"/>
      <c r="AM1" s="2"/>
      <c r="AN1" s="2"/>
    </row>
    <row r="2" customHeight="1" spans="3:40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3"/>
      <c r="AH2" s="3"/>
      <c r="AI2" s="3"/>
      <c r="AJ2" s="3"/>
      <c r="AK2" s="3"/>
      <c r="AL2" s="3"/>
      <c r="AM2" s="3"/>
      <c r="AN2" s="3"/>
    </row>
    <row r="3" customHeight="1" spans="3:40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3"/>
      <c r="AH3" s="3"/>
      <c r="AI3" s="3"/>
      <c r="AJ3" s="3"/>
      <c r="AK3" s="3"/>
      <c r="AL3" s="3"/>
      <c r="AM3" s="3"/>
      <c r="AN3" s="3"/>
    </row>
    <row r="4" customHeight="1" spans="3:40"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mergeCells count="1">
    <mergeCell ref="C1:AF3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D7F393-DC8A-4359-9584-FE488CDF0E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 Names</vt:lpstr>
      <vt:lpstr>Hospitalisation Details</vt:lpstr>
      <vt:lpstr>Medical Examinations</vt:lpstr>
      <vt:lpstr>Health Care</vt:lpstr>
      <vt:lpstr>Pivot 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Raghul</cp:lastModifiedBy>
  <dcterms:created xsi:type="dcterms:W3CDTF">2015-06-05T18:17:00Z</dcterms:created>
  <dcterms:modified xsi:type="dcterms:W3CDTF">2025-11-04T14:42:50Z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115D4BD2C6AA4C4C8EEFA71604687B31_13</vt:lpwstr>
  </property>
  <property fmtid="{D5CDD505-2E9C-101B-9397-08002B2CF9AE}" pid="3" name="KSOProductBuildVer">
    <vt:lpwstr>1033-12.2.0.22549</vt:lpwstr>
  </property>
</Properties>
</file>